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39123C08-8066-6B42-8151-C5570B183850}" xr6:coauthVersionLast="47" xr6:coauthVersionMax="47" xr10:uidLastSave="{00000000-0000-0000-0000-000000000000}"/>
  <bookViews>
    <workbookView xWindow="0" yWindow="720" windowWidth="28800" windowHeight="17280" tabRatio="500" xr2:uid="{00000000-000D-0000-FFFF-FFFF00000000}"/>
  </bookViews>
  <sheets>
    <sheet name="SOURCE" sheetId="1" r:id="rId1"/>
    <sheet name="import" sheetId="14" r:id="rId2"/>
    <sheet name="Sheet1" sheetId="13" r:id="rId3"/>
    <sheet name="XEQM.c" sheetId="9" r:id="rId4"/>
    <sheet name="Sheet2" sheetId="12" r:id="rId5"/>
    <sheet name="TEST" sheetId="10" r:id="rId6"/>
    <sheet name="EXPORT.C" sheetId="4" r:id="rId7"/>
    <sheet name="EXPORT.H" sheetId="7" r:id="rId8"/>
    <sheet name="lookups" sheetId="3" r:id="rId9"/>
    <sheet name="temp" sheetId="8" r:id="rId10"/>
  </sheets>
  <definedNames>
    <definedName name="_xlnm._FilterDatabase" localSheetId="0" hidden="1">SOURCE!$A$3:$AG$2120</definedName>
    <definedName name="_xlnm._FilterDatabase" localSheetId="3" hidden="1">XEQM.c!$A$1:$AD$675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065" i="1" l="1"/>
  <c r="AA2065" i="1" s="1"/>
  <c r="B2065" i="1"/>
  <c r="E2065" i="1" s="1"/>
  <c r="AC2064" i="1"/>
  <c r="Z2064" i="1"/>
  <c r="AA2064" i="1" s="1"/>
  <c r="S2064" i="1"/>
  <c r="B2064" i="1"/>
  <c r="AB2064" i="1" s="1"/>
  <c r="AC2002" i="1"/>
  <c r="Z2002" i="1"/>
  <c r="AA2002" i="1" s="1"/>
  <c r="S2002" i="1"/>
  <c r="B2002" i="1"/>
  <c r="AB2002" i="1" s="1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C686" i="1"/>
  <c r="Z686" i="1"/>
  <c r="AA686" i="1" s="1"/>
  <c r="AD686" i="1" s="1"/>
  <c r="S686" i="1"/>
  <c r="AD685" i="1"/>
  <c r="AC685" i="1"/>
  <c r="Z685" i="1"/>
  <c r="AA685" i="1" s="1"/>
  <c r="S685" i="1"/>
  <c r="AC684" i="1"/>
  <c r="Z684" i="1"/>
  <c r="AA684" i="1" s="1"/>
  <c r="S684" i="1"/>
  <c r="AC683" i="1"/>
  <c r="Z683" i="1"/>
  <c r="AA683" i="1" s="1"/>
  <c r="S683" i="1"/>
  <c r="AC682" i="1"/>
  <c r="Z682" i="1"/>
  <c r="AA682" i="1" s="1"/>
  <c r="S682" i="1"/>
  <c r="AC681" i="1"/>
  <c r="Z681" i="1"/>
  <c r="AA681" i="1" s="1"/>
  <c r="S681" i="1"/>
  <c r="AF680" i="1"/>
  <c r="T680" i="1" s="1"/>
  <c r="AC680" i="1"/>
  <c r="Z680" i="1"/>
  <c r="AA680" i="1" s="1"/>
  <c r="AD680" i="1" s="1"/>
  <c r="S680" i="1"/>
  <c r="AC679" i="1"/>
  <c r="AA679" i="1"/>
  <c r="Z679" i="1"/>
  <c r="S679" i="1"/>
  <c r="AC678" i="1"/>
  <c r="AA678" i="1"/>
  <c r="Z678" i="1"/>
  <c r="S678" i="1"/>
  <c r="Z1191" i="1"/>
  <c r="AA1191" i="1"/>
  <c r="AD1191" i="1"/>
  <c r="AF1191" i="1"/>
  <c r="T1191" i="1" s="1"/>
  <c r="Z1192" i="1"/>
  <c r="AA1192" i="1"/>
  <c r="AD1192" i="1"/>
  <c r="AF1192" i="1"/>
  <c r="T1192" i="1" s="1"/>
  <c r="Z1193" i="1"/>
  <c r="AA1193" i="1"/>
  <c r="AD1193" i="1" s="1"/>
  <c r="AF1193" i="1"/>
  <c r="T1193" i="1" s="1"/>
  <c r="AG1193" i="1"/>
  <c r="Z1194" i="1"/>
  <c r="AA1194" i="1"/>
  <c r="AD1194" i="1"/>
  <c r="Z1195" i="1"/>
  <c r="AA1195" i="1"/>
  <c r="AF1195" i="1"/>
  <c r="T1195" i="1" s="1"/>
  <c r="Z1196" i="1"/>
  <c r="AA1196" i="1"/>
  <c r="AF1196" i="1" s="1"/>
  <c r="T1196" i="1" s="1"/>
  <c r="AG1196" i="1"/>
  <c r="T1197" i="1"/>
  <c r="Z1197" i="1"/>
  <c r="AA1197" i="1"/>
  <c r="AF1197" i="1"/>
  <c r="Z1198" i="1"/>
  <c r="AA1198" i="1"/>
  <c r="AC2052" i="1"/>
  <c r="Z2052" i="1"/>
  <c r="AA2052" i="1" s="1"/>
  <c r="S2052" i="1"/>
  <c r="AC2032" i="1"/>
  <c r="Z2032" i="1"/>
  <c r="AA2032" i="1" s="1"/>
  <c r="S2032" i="1"/>
  <c r="AC2031" i="1"/>
  <c r="Z2031" i="1"/>
  <c r="AA2031" i="1" s="1"/>
  <c r="S2031" i="1"/>
  <c r="AC2030" i="1"/>
  <c r="Z2030" i="1"/>
  <c r="AA2030" i="1" s="1"/>
  <c r="S2030" i="1"/>
  <c r="AC2029" i="1"/>
  <c r="Z2029" i="1"/>
  <c r="AA2029" i="1" s="1"/>
  <c r="S2029" i="1"/>
  <c r="AC1904" i="1"/>
  <c r="Z1904" i="1"/>
  <c r="AA1904" i="1" s="1"/>
  <c r="S1904" i="1"/>
  <c r="Z1779" i="1"/>
  <c r="AA1779" i="1" s="1"/>
  <c r="AC1834" i="1"/>
  <c r="Z1834" i="1"/>
  <c r="AA1834" i="1" s="1"/>
  <c r="S1834" i="1"/>
  <c r="AC1932" i="1"/>
  <c r="Z1932" i="1"/>
  <c r="AA1932" i="1" s="1"/>
  <c r="S1932" i="1"/>
  <c r="AC1908" i="1"/>
  <c r="Z1908" i="1"/>
  <c r="AA1908" i="1" s="1"/>
  <c r="S1908" i="1"/>
  <c r="AC1954" i="1"/>
  <c r="Z1954" i="1"/>
  <c r="AA1954" i="1" s="1"/>
  <c r="S1954" i="1"/>
  <c r="AC1953" i="1"/>
  <c r="Z1953" i="1"/>
  <c r="AA1953" i="1" s="1"/>
  <c r="S1953" i="1"/>
  <c r="Z1190" i="1"/>
  <c r="AA1190" i="1" s="1"/>
  <c r="Z1189" i="1"/>
  <c r="AA1189" i="1" s="1"/>
  <c r="Z1188" i="1"/>
  <c r="AA1188" i="1" s="1"/>
  <c r="AD1188" i="1" s="1"/>
  <c r="Z1187" i="1"/>
  <c r="AA1187" i="1" s="1"/>
  <c r="Z1186" i="1"/>
  <c r="AA1186" i="1" s="1"/>
  <c r="Z1185" i="1"/>
  <c r="AA1185" i="1" s="1"/>
  <c r="Z1184" i="1"/>
  <c r="AA1184" i="1" s="1"/>
  <c r="AD1184" i="1" s="1"/>
  <c r="Z1183" i="1"/>
  <c r="AA1183" i="1" s="1"/>
  <c r="Z1182" i="1"/>
  <c r="AA1182" i="1" s="1"/>
  <c r="Z1181" i="1"/>
  <c r="AA1181" i="1" s="1"/>
  <c r="Z1180" i="1"/>
  <c r="AA1180" i="1" s="1"/>
  <c r="AD1180" i="1" s="1"/>
  <c r="Z1179" i="1"/>
  <c r="AA1179" i="1" s="1"/>
  <c r="Z1178" i="1"/>
  <c r="AA1178" i="1" s="1"/>
  <c r="Z1177" i="1"/>
  <c r="AA1177" i="1" s="1"/>
  <c r="Z1176" i="1"/>
  <c r="AA1176" i="1" s="1"/>
  <c r="AD1176" i="1" s="1"/>
  <c r="Z1175" i="1"/>
  <c r="AA1175" i="1" s="1"/>
  <c r="Z1174" i="1"/>
  <c r="AA1174" i="1" s="1"/>
  <c r="Z1173" i="1"/>
  <c r="AA1173" i="1" s="1"/>
  <c r="Z1172" i="1"/>
  <c r="AA1172" i="1" s="1"/>
  <c r="AD1172" i="1" s="1"/>
  <c r="Z1171" i="1"/>
  <c r="AA1171" i="1" s="1"/>
  <c r="Z1170" i="1"/>
  <c r="AA1170" i="1" s="1"/>
  <c r="Z1169" i="1"/>
  <c r="AA1169" i="1" s="1"/>
  <c r="Z1168" i="1"/>
  <c r="AA1168" i="1" s="1"/>
  <c r="AD1168" i="1" s="1"/>
  <c r="Z1167" i="1"/>
  <c r="AA1167" i="1" s="1"/>
  <c r="Z1166" i="1"/>
  <c r="AA1166" i="1" s="1"/>
  <c r="AC1976" i="1"/>
  <c r="Z1976" i="1"/>
  <c r="AA1976" i="1" s="1"/>
  <c r="S1976" i="1"/>
  <c r="AC1833" i="1"/>
  <c r="Z1833" i="1"/>
  <c r="AA1833" i="1" s="1"/>
  <c r="S1833" i="1"/>
  <c r="AC1832" i="1"/>
  <c r="Z1832" i="1"/>
  <c r="AA1832" i="1" s="1"/>
  <c r="S1832" i="1"/>
  <c r="AC1831" i="1"/>
  <c r="Z1831" i="1"/>
  <c r="AA1831" i="1" s="1"/>
  <c r="S1831" i="1"/>
  <c r="AC1830" i="1"/>
  <c r="Z1830" i="1"/>
  <c r="AA1830" i="1" s="1"/>
  <c r="S1830" i="1"/>
  <c r="AC1829" i="1"/>
  <c r="Z1829" i="1"/>
  <c r="AA1829" i="1" s="1"/>
  <c r="S1829" i="1"/>
  <c r="AC1828" i="1"/>
  <c r="Z1828" i="1"/>
  <c r="AA1828" i="1" s="1"/>
  <c r="S1828" i="1"/>
  <c r="AC1827" i="1"/>
  <c r="Z1827" i="1"/>
  <c r="AA1827" i="1" s="1"/>
  <c r="S1827" i="1"/>
  <c r="AC2082" i="1"/>
  <c r="Z2082" i="1"/>
  <c r="AA2082" i="1" s="1"/>
  <c r="S2082" i="1"/>
  <c r="Z878" i="1"/>
  <c r="AA878" i="1" s="1"/>
  <c r="Z876" i="1"/>
  <c r="AA876" i="1" s="1"/>
  <c r="AC2063" i="1"/>
  <c r="Z2063" i="1"/>
  <c r="AA2063" i="1" s="1"/>
  <c r="S2063" i="1"/>
  <c r="AC2062" i="1"/>
  <c r="Z2062" i="1"/>
  <c r="AA2062" i="1" s="1"/>
  <c r="S2062" i="1"/>
  <c r="AC2061" i="1"/>
  <c r="Z2061" i="1"/>
  <c r="AA2061" i="1" s="1"/>
  <c r="S2061" i="1"/>
  <c r="AC2060" i="1"/>
  <c r="Z2060" i="1"/>
  <c r="AA2060" i="1" s="1"/>
  <c r="S2060" i="1"/>
  <c r="Z1795" i="1"/>
  <c r="AA1795" i="1" s="1"/>
  <c r="Z1794" i="1"/>
  <c r="AA1794" i="1" s="1"/>
  <c r="AC1888" i="1"/>
  <c r="Z1888" i="1"/>
  <c r="AA1888" i="1" s="1"/>
  <c r="S1888" i="1"/>
  <c r="A3" i="4"/>
  <c r="AC1826" i="1"/>
  <c r="Z1826" i="1"/>
  <c r="AA1826" i="1" s="1"/>
  <c r="S1826" i="1"/>
  <c r="AC1825" i="1"/>
  <c r="Z1825" i="1"/>
  <c r="AA1825" i="1" s="1"/>
  <c r="S1825" i="1"/>
  <c r="Z2081" i="1"/>
  <c r="AA2081" i="1" s="1"/>
  <c r="Z2067" i="1"/>
  <c r="AA2067" i="1" s="1"/>
  <c r="Z2066" i="1"/>
  <c r="AA2066" i="1" s="1"/>
  <c r="AC1820" i="1"/>
  <c r="Z1820" i="1"/>
  <c r="AA1820" i="1" s="1"/>
  <c r="AD1820" i="1" s="1"/>
  <c r="S1820" i="1"/>
  <c r="Z2080" i="1"/>
  <c r="AA2080" i="1" s="1"/>
  <c r="Z2105" i="1"/>
  <c r="AA2105" i="1" s="1"/>
  <c r="Z2106" i="1"/>
  <c r="AA2106" i="1" s="1"/>
  <c r="Z2107" i="1"/>
  <c r="AA2107" i="1" s="1"/>
  <c r="AC1824" i="1"/>
  <c r="Z1824" i="1"/>
  <c r="AA1824" i="1" s="1"/>
  <c r="S1824" i="1"/>
  <c r="AC1823" i="1"/>
  <c r="Z1823" i="1"/>
  <c r="AA1823" i="1" s="1"/>
  <c r="S1823" i="1"/>
  <c r="AC1822" i="1"/>
  <c r="Z1822" i="1"/>
  <c r="AA1822" i="1" s="1"/>
  <c r="S1822" i="1"/>
  <c r="AC1821" i="1"/>
  <c r="Z1821" i="1"/>
  <c r="AA1821" i="1" s="1"/>
  <c r="S1821" i="1"/>
  <c r="AC2112" i="1"/>
  <c r="Z2112" i="1"/>
  <c r="AA2112" i="1" s="1"/>
  <c r="AC2111" i="1"/>
  <c r="Z2111" i="1"/>
  <c r="AA2111" i="1" s="1"/>
  <c r="AC2110" i="1"/>
  <c r="Z2110" i="1"/>
  <c r="AA2110" i="1" s="1"/>
  <c r="AC2109" i="1"/>
  <c r="Z2109" i="1"/>
  <c r="AA2109" i="1" s="1"/>
  <c r="AC2108" i="1"/>
  <c r="Z2108" i="1"/>
  <c r="AA2108" i="1" s="1"/>
  <c r="F2065" i="1" l="1"/>
  <c r="S2065" i="1" s="1"/>
  <c r="AF2065" i="1"/>
  <c r="T2065" i="1" s="1"/>
  <c r="AD2065" i="1"/>
  <c r="P2065" i="1"/>
  <c r="AC2065" i="1" s="1"/>
  <c r="AB2065" i="1"/>
  <c r="A2065" i="1"/>
  <c r="AF2064" i="1"/>
  <c r="T2064" i="1" s="1"/>
  <c r="AD2064" i="1"/>
  <c r="A2064" i="1"/>
  <c r="AF2002" i="1"/>
  <c r="T2002" i="1" s="1"/>
  <c r="AD2002" i="1"/>
  <c r="A2002" i="1"/>
  <c r="A2002" i="4" s="1"/>
  <c r="AF1198" i="1"/>
  <c r="T1198" i="1" s="1"/>
  <c r="AD1198" i="1"/>
  <c r="AG1195" i="1"/>
  <c r="AG680" i="1"/>
  <c r="AG1191" i="1"/>
  <c r="AF679" i="1"/>
  <c r="T679" i="1" s="1"/>
  <c r="AD679" i="1"/>
  <c r="AF684" i="1"/>
  <c r="T684" i="1" s="1"/>
  <c r="AD684" i="1"/>
  <c r="AD1196" i="1"/>
  <c r="AF682" i="1"/>
  <c r="T682" i="1" s="1"/>
  <c r="AD682" i="1"/>
  <c r="AF685" i="1"/>
  <c r="T685" i="1" s="1"/>
  <c r="AG1197" i="1"/>
  <c r="AD1197" i="1"/>
  <c r="AD1195" i="1"/>
  <c r="AF1194" i="1"/>
  <c r="AF686" i="1"/>
  <c r="T686" i="1" s="1"/>
  <c r="AG1192" i="1"/>
  <c r="AD678" i="1"/>
  <c r="AF681" i="1"/>
  <c r="T681" i="1" s="1"/>
  <c r="AG681" i="1"/>
  <c r="AD681" i="1"/>
  <c r="AD683" i="1"/>
  <c r="AF683" i="1"/>
  <c r="T683" i="1" s="1"/>
  <c r="AF678" i="1"/>
  <c r="T678" i="1" s="1"/>
  <c r="AG678" i="1"/>
  <c r="AG683" i="1"/>
  <c r="AF2052" i="1"/>
  <c r="T2052" i="1" s="1"/>
  <c r="AD2052" i="1"/>
  <c r="AF2032" i="1"/>
  <c r="T2032" i="1" s="1"/>
  <c r="AD2032" i="1"/>
  <c r="AF2030" i="1"/>
  <c r="T2030" i="1" s="1"/>
  <c r="AD2030" i="1"/>
  <c r="AF2031" i="1"/>
  <c r="T2031" i="1" s="1"/>
  <c r="AD2031" i="1"/>
  <c r="AF2029" i="1"/>
  <c r="T2029" i="1" s="1"/>
  <c r="AD2029" i="1"/>
  <c r="AF1904" i="1"/>
  <c r="T1904" i="1" s="1"/>
  <c r="AD1904" i="1"/>
  <c r="AF1779" i="1"/>
  <c r="T1779" i="1" s="1"/>
  <c r="AD1779" i="1"/>
  <c r="AF1834" i="1"/>
  <c r="T1834" i="1" s="1"/>
  <c r="AD1834" i="1"/>
  <c r="AD1932" i="1"/>
  <c r="AF1932" i="1"/>
  <c r="T1932" i="1" s="1"/>
  <c r="AF1908" i="1"/>
  <c r="T1908" i="1" s="1"/>
  <c r="AD1908" i="1"/>
  <c r="AF1953" i="1"/>
  <c r="T1953" i="1" s="1"/>
  <c r="AD1953" i="1"/>
  <c r="AF1954" i="1"/>
  <c r="T1954" i="1" s="1"/>
  <c r="AD1954" i="1"/>
  <c r="AF1167" i="1"/>
  <c r="T1167" i="1" s="1"/>
  <c r="AD1167" i="1"/>
  <c r="AF1166" i="1"/>
  <c r="T1166" i="1" s="1"/>
  <c r="AD1166" i="1"/>
  <c r="AF1174" i="1"/>
  <c r="T1174" i="1" s="1"/>
  <c r="AD1174" i="1"/>
  <c r="AF1186" i="1"/>
  <c r="T1186" i="1" s="1"/>
  <c r="AD1186" i="1"/>
  <c r="AF1175" i="1"/>
  <c r="T1175" i="1" s="1"/>
  <c r="AD1175" i="1"/>
  <c r="AF1178" i="1"/>
  <c r="T1178" i="1" s="1"/>
  <c r="AD1178" i="1"/>
  <c r="AF1182" i="1"/>
  <c r="T1182" i="1" s="1"/>
  <c r="AD1182" i="1"/>
  <c r="AF1170" i="1"/>
  <c r="T1170" i="1" s="1"/>
  <c r="AD1170" i="1"/>
  <c r="AF1187" i="1"/>
  <c r="T1187" i="1" s="1"/>
  <c r="AD1187" i="1"/>
  <c r="AF1183" i="1"/>
  <c r="T1183" i="1" s="1"/>
  <c r="AD1183" i="1"/>
  <c r="AF1171" i="1"/>
  <c r="T1171" i="1" s="1"/>
  <c r="AD1171" i="1"/>
  <c r="AF1179" i="1"/>
  <c r="T1179" i="1" s="1"/>
  <c r="AD1179" i="1"/>
  <c r="AF1190" i="1"/>
  <c r="T1190" i="1" s="1"/>
  <c r="AD1190" i="1"/>
  <c r="AF1168" i="1"/>
  <c r="T1168" i="1" s="1"/>
  <c r="AF1172" i="1"/>
  <c r="T1172" i="1" s="1"/>
  <c r="AF1176" i="1"/>
  <c r="T1176" i="1" s="1"/>
  <c r="AF1180" i="1"/>
  <c r="T1180" i="1" s="1"/>
  <c r="AF1184" i="1"/>
  <c r="T1184" i="1" s="1"/>
  <c r="AF1188" i="1"/>
  <c r="T1188" i="1" s="1"/>
  <c r="AD1169" i="1"/>
  <c r="AD1173" i="1"/>
  <c r="AD1177" i="1"/>
  <c r="AD1181" i="1"/>
  <c r="AD1185" i="1"/>
  <c r="AD1189" i="1"/>
  <c r="AF1169" i="1"/>
  <c r="T1169" i="1" s="1"/>
  <c r="AF1173" i="1"/>
  <c r="T1173" i="1" s="1"/>
  <c r="AF1177" i="1"/>
  <c r="T1177" i="1" s="1"/>
  <c r="AF1181" i="1"/>
  <c r="T1181" i="1" s="1"/>
  <c r="AF1185" i="1"/>
  <c r="T1185" i="1" s="1"/>
  <c r="AF1189" i="1"/>
  <c r="T1189" i="1" s="1"/>
  <c r="AF1976" i="1"/>
  <c r="T1976" i="1" s="1"/>
  <c r="AD1976" i="1"/>
  <c r="AF1830" i="1"/>
  <c r="T1830" i="1" s="1"/>
  <c r="AD1830" i="1"/>
  <c r="AF1827" i="1"/>
  <c r="T1827" i="1" s="1"/>
  <c r="AD1827" i="1"/>
  <c r="AF1828" i="1"/>
  <c r="T1828" i="1" s="1"/>
  <c r="AD1828" i="1"/>
  <c r="AF1831" i="1"/>
  <c r="T1831" i="1" s="1"/>
  <c r="AD1831" i="1"/>
  <c r="AF1832" i="1"/>
  <c r="T1832" i="1" s="1"/>
  <c r="AD1832" i="1"/>
  <c r="AF1829" i="1"/>
  <c r="T1829" i="1" s="1"/>
  <c r="AD1829" i="1"/>
  <c r="AF1833" i="1"/>
  <c r="T1833" i="1" s="1"/>
  <c r="AD1833" i="1"/>
  <c r="AD2082" i="1"/>
  <c r="AF2082" i="1"/>
  <c r="T2082" i="1" s="1"/>
  <c r="AF876" i="1"/>
  <c r="T876" i="1" s="1"/>
  <c r="AD876" i="1"/>
  <c r="AF878" i="1"/>
  <c r="T878" i="1" s="1"/>
  <c r="AD878" i="1"/>
  <c r="AF2062" i="1"/>
  <c r="T2062" i="1" s="1"/>
  <c r="AD2062" i="1"/>
  <c r="AF2063" i="1"/>
  <c r="T2063" i="1" s="1"/>
  <c r="AD2063" i="1"/>
  <c r="AF2061" i="1"/>
  <c r="T2061" i="1" s="1"/>
  <c r="AD2061" i="1"/>
  <c r="AF2060" i="1"/>
  <c r="T2060" i="1" s="1"/>
  <c r="AD2060" i="1"/>
  <c r="AF1794" i="1"/>
  <c r="T1794" i="1" s="1"/>
  <c r="AD1794" i="1"/>
  <c r="AF1795" i="1"/>
  <c r="T1795" i="1" s="1"/>
  <c r="AD1795" i="1"/>
  <c r="AF1888" i="1"/>
  <c r="T1888" i="1" s="1"/>
  <c r="AD1888" i="1"/>
  <c r="AF1825" i="1"/>
  <c r="T1825" i="1" s="1"/>
  <c r="AD1825" i="1"/>
  <c r="AF1826" i="1"/>
  <c r="T1826" i="1" s="1"/>
  <c r="AD1826" i="1"/>
  <c r="AF2066" i="1"/>
  <c r="T2066" i="1" s="1"/>
  <c r="AD2066" i="1"/>
  <c r="AF2081" i="1"/>
  <c r="T2081" i="1" s="1"/>
  <c r="AD2081" i="1"/>
  <c r="AD2067" i="1"/>
  <c r="AF2067" i="1"/>
  <c r="T2067" i="1" s="1"/>
  <c r="AF1820" i="1"/>
  <c r="AF2080" i="1"/>
  <c r="T2080" i="1" s="1"/>
  <c r="AD2080" i="1"/>
  <c r="AF2107" i="1"/>
  <c r="T2107" i="1" s="1"/>
  <c r="AD2107" i="1"/>
  <c r="AF2106" i="1"/>
  <c r="T2106" i="1" s="1"/>
  <c r="AD2106" i="1"/>
  <c r="AD2105" i="1"/>
  <c r="AF2105" i="1"/>
  <c r="T2105" i="1" s="1"/>
  <c r="AF1821" i="1"/>
  <c r="T1821" i="1" s="1"/>
  <c r="AD1821" i="1"/>
  <c r="AF1824" i="1"/>
  <c r="T1824" i="1" s="1"/>
  <c r="AD1824" i="1"/>
  <c r="AF1822" i="1"/>
  <c r="T1822" i="1" s="1"/>
  <c r="AD1822" i="1"/>
  <c r="AF1823" i="1"/>
  <c r="T1823" i="1" s="1"/>
  <c r="AD1823" i="1"/>
  <c r="AF2108" i="1"/>
  <c r="T2108" i="1" s="1"/>
  <c r="AD2108" i="1"/>
  <c r="AF2111" i="1"/>
  <c r="T2111" i="1" s="1"/>
  <c r="AD2111" i="1"/>
  <c r="AD2110" i="1"/>
  <c r="AF2110" i="1"/>
  <c r="T2110" i="1" s="1"/>
  <c r="AD2112" i="1"/>
  <c r="AF2112" i="1"/>
  <c r="T2112" i="1" s="1"/>
  <c r="AF2109" i="1"/>
  <c r="T2109" i="1" s="1"/>
  <c r="AD2109" i="1"/>
  <c r="AC1819" i="1"/>
  <c r="Z1819" i="1"/>
  <c r="AA1819" i="1" s="1"/>
  <c r="S1819" i="1"/>
  <c r="AC1818" i="1"/>
  <c r="Z1818" i="1"/>
  <c r="AA1818" i="1" s="1"/>
  <c r="S1818" i="1"/>
  <c r="AC1817" i="1"/>
  <c r="Z1817" i="1"/>
  <c r="AA1817" i="1" s="1"/>
  <c r="S1817" i="1"/>
  <c r="AC1816" i="1"/>
  <c r="Z1816" i="1"/>
  <c r="AA1816" i="1" s="1"/>
  <c r="S1816" i="1"/>
  <c r="AC1837" i="1"/>
  <c r="Z1837" i="1"/>
  <c r="AA1837" i="1" s="1"/>
  <c r="AF1837" i="1" s="1"/>
  <c r="T1837" i="1" s="1"/>
  <c r="AC1836" i="1"/>
  <c r="Z1836" i="1"/>
  <c r="AA1836" i="1" s="1"/>
  <c r="AC1835" i="1"/>
  <c r="Z1835" i="1"/>
  <c r="AA1835" i="1" s="1"/>
  <c r="AC1436" i="1"/>
  <c r="Z1436" i="1"/>
  <c r="AA1436" i="1" s="1"/>
  <c r="S1436" i="1"/>
  <c r="B4" i="1"/>
  <c r="B5" i="1" s="1"/>
  <c r="AC1815" i="1"/>
  <c r="Z1815" i="1"/>
  <c r="AA1815" i="1" s="1"/>
  <c r="S1815" i="1"/>
  <c r="B3" i="7"/>
  <c r="AC1814" i="1"/>
  <c r="Z1814" i="1"/>
  <c r="AA1814" i="1" s="1"/>
  <c r="S1814" i="1"/>
  <c r="AC1813" i="1"/>
  <c r="Z1813" i="1"/>
  <c r="AA1813" i="1" s="1"/>
  <c r="S1813" i="1"/>
  <c r="AC1812" i="1"/>
  <c r="Z1812" i="1"/>
  <c r="AA1812" i="1" s="1"/>
  <c r="S1812" i="1"/>
  <c r="AC1811" i="1"/>
  <c r="Z1811" i="1"/>
  <c r="AA1811" i="1" s="1"/>
  <c r="S1811" i="1"/>
  <c r="AC1810" i="1"/>
  <c r="Z1810" i="1"/>
  <c r="AA1810" i="1" s="1"/>
  <c r="S1810" i="1"/>
  <c r="AC1809" i="1"/>
  <c r="Z1809" i="1"/>
  <c r="AA1809" i="1" s="1"/>
  <c r="S1809" i="1"/>
  <c r="AC525" i="1"/>
  <c r="Z525" i="1"/>
  <c r="AA525" i="1" s="1"/>
  <c r="S525" i="1"/>
  <c r="AC1808" i="1"/>
  <c r="Z1808" i="1"/>
  <c r="AA1808" i="1" s="1"/>
  <c r="S1808" i="1"/>
  <c r="AC1807" i="1"/>
  <c r="Z1807" i="1"/>
  <c r="AA1807" i="1" s="1"/>
  <c r="S1807" i="1"/>
  <c r="AC1435" i="1"/>
  <c r="Z1435" i="1"/>
  <c r="AA1435" i="1" s="1"/>
  <c r="S1435" i="1"/>
  <c r="AC2104" i="1"/>
  <c r="Z2104" i="1"/>
  <c r="AA2104" i="1" s="1"/>
  <c r="AC1806" i="1"/>
  <c r="Z1806" i="1"/>
  <c r="AA1806" i="1" s="1"/>
  <c r="S1806" i="1"/>
  <c r="AC1797" i="1"/>
  <c r="Z1797" i="1"/>
  <c r="AA1797" i="1" s="1"/>
  <c r="S1797" i="1"/>
  <c r="AC2085" i="1"/>
  <c r="Z2085" i="1"/>
  <c r="AA2085" i="1" s="1"/>
  <c r="S2085" i="1"/>
  <c r="H146" i="12"/>
  <c r="I146" i="12" s="1"/>
  <c r="J146" i="12" s="1"/>
  <c r="H145" i="12"/>
  <c r="I145" i="12" s="1"/>
  <c r="J145" i="12" s="1"/>
  <c r="AC1975" i="1"/>
  <c r="Z1975" i="1"/>
  <c r="AA1975" i="1" s="1"/>
  <c r="S1975" i="1"/>
  <c r="H144" i="12"/>
  <c r="H143" i="12"/>
  <c r="I143" i="12" s="1"/>
  <c r="J143" i="12" s="1"/>
  <c r="H142" i="12"/>
  <c r="I142" i="12" s="1"/>
  <c r="J142" i="12" s="1"/>
  <c r="H141" i="12"/>
  <c r="I141" i="12" s="1"/>
  <c r="J141" i="12" s="1"/>
  <c r="H140" i="12"/>
  <c r="I140" i="12" s="1"/>
  <c r="J140" i="12" s="1"/>
  <c r="H139" i="12"/>
  <c r="I139" i="12" s="1"/>
  <c r="J139" i="12" s="1"/>
  <c r="H138" i="12"/>
  <c r="I138" i="12" s="1"/>
  <c r="J138" i="12" s="1"/>
  <c r="H137" i="12"/>
  <c r="I137" i="12" s="1"/>
  <c r="AC1433" i="1"/>
  <c r="Z1433" i="1"/>
  <c r="AA1433" i="1" s="1"/>
  <c r="S1433" i="1"/>
  <c r="Z1341" i="1"/>
  <c r="AA1341" i="1" s="1"/>
  <c r="AC2103" i="1"/>
  <c r="Z2103" i="1"/>
  <c r="AA2103" i="1" s="1"/>
  <c r="S2103" i="1"/>
  <c r="AC2102" i="1"/>
  <c r="Z2102" i="1"/>
  <c r="AA2102" i="1" s="1"/>
  <c r="S2102" i="1"/>
  <c r="AC2101" i="1"/>
  <c r="Z2101" i="1"/>
  <c r="AA2101" i="1" s="1"/>
  <c r="S2101" i="1"/>
  <c r="AC2100" i="1"/>
  <c r="Z2100" i="1"/>
  <c r="AA2100" i="1" s="1"/>
  <c r="S2100" i="1"/>
  <c r="AC2099" i="1"/>
  <c r="Z2099" i="1"/>
  <c r="AA2099" i="1" s="1"/>
  <c r="S2099" i="1"/>
  <c r="AC2098" i="1"/>
  <c r="Z2098" i="1"/>
  <c r="AA2098" i="1" s="1"/>
  <c r="S2098" i="1"/>
  <c r="AC2097" i="1"/>
  <c r="Z2097" i="1"/>
  <c r="AA2097" i="1" s="1"/>
  <c r="S2097" i="1"/>
  <c r="AC2096" i="1"/>
  <c r="Z2096" i="1"/>
  <c r="AA2096" i="1" s="1"/>
  <c r="S2096" i="1"/>
  <c r="AC2095" i="1"/>
  <c r="Z2095" i="1"/>
  <c r="AA2095" i="1" s="1"/>
  <c r="S2095" i="1"/>
  <c r="AC2094" i="1"/>
  <c r="Z2094" i="1"/>
  <c r="AA2094" i="1" s="1"/>
  <c r="S2094" i="1"/>
  <c r="AC2093" i="1"/>
  <c r="Z2093" i="1"/>
  <c r="AA2093" i="1" s="1"/>
  <c r="S2093" i="1"/>
  <c r="Z1703" i="1"/>
  <c r="AA1703" i="1" s="1"/>
  <c r="AC1728" i="1"/>
  <c r="Z1728" i="1"/>
  <c r="AA1728" i="1" s="1"/>
  <c r="S1728" i="1"/>
  <c r="AC1726" i="1"/>
  <c r="Z1726" i="1"/>
  <c r="AA1726" i="1" s="1"/>
  <c r="S1726" i="1"/>
  <c r="AC1958" i="1"/>
  <c r="Z1958" i="1"/>
  <c r="AA1958" i="1" s="1"/>
  <c r="S1958" i="1"/>
  <c r="AC1944" i="1"/>
  <c r="Z1944" i="1"/>
  <c r="AA1944" i="1" s="1"/>
  <c r="S1944" i="1"/>
  <c r="AC1946" i="1"/>
  <c r="Z1946" i="1"/>
  <c r="AA1946" i="1" s="1"/>
  <c r="S1946" i="1"/>
  <c r="AC1949" i="1"/>
  <c r="Z1949" i="1"/>
  <c r="AA1949" i="1" s="1"/>
  <c r="S1949" i="1"/>
  <c r="AC1951" i="1"/>
  <c r="Z1951" i="1"/>
  <c r="AA1951" i="1" s="1"/>
  <c r="S1951" i="1"/>
  <c r="AC1950" i="1"/>
  <c r="Z1950" i="1"/>
  <c r="AA1950" i="1" s="1"/>
  <c r="S1950" i="1"/>
  <c r="AC1942" i="1"/>
  <c r="Z1942" i="1"/>
  <c r="AA1942" i="1" s="1"/>
  <c r="S1942" i="1"/>
  <c r="AC1948" i="1"/>
  <c r="Z1948" i="1"/>
  <c r="AA1948" i="1" s="1"/>
  <c r="S1948" i="1"/>
  <c r="Z1805" i="1"/>
  <c r="AA1805" i="1" s="1"/>
  <c r="Z1804" i="1"/>
  <c r="AA1804" i="1" s="1"/>
  <c r="Z1803" i="1"/>
  <c r="AA1803" i="1" s="1"/>
  <c r="AC1802" i="1"/>
  <c r="Z1802" i="1"/>
  <c r="AA1802" i="1" s="1"/>
  <c r="S1802" i="1"/>
  <c r="AC1801" i="1"/>
  <c r="Z1801" i="1"/>
  <c r="AA1801" i="1" s="1"/>
  <c r="S1801" i="1"/>
  <c r="AC1800" i="1"/>
  <c r="Z1800" i="1"/>
  <c r="AA1800" i="1" s="1"/>
  <c r="S1800" i="1"/>
  <c r="AC1799" i="1"/>
  <c r="Z1799" i="1"/>
  <c r="AA1799" i="1" s="1"/>
  <c r="S1799" i="1"/>
  <c r="AC1798" i="1"/>
  <c r="Z1798" i="1"/>
  <c r="AA1798" i="1" s="1"/>
  <c r="S1798" i="1"/>
  <c r="AC2092" i="1"/>
  <c r="Z2092" i="1"/>
  <c r="AA2092" i="1" s="1"/>
  <c r="S2092" i="1"/>
  <c r="AC2091" i="1"/>
  <c r="Z2091" i="1"/>
  <c r="AA2091" i="1" s="1"/>
  <c r="S2091" i="1"/>
  <c r="AC2090" i="1"/>
  <c r="Z2090" i="1"/>
  <c r="AA2090" i="1" s="1"/>
  <c r="S2090" i="1"/>
  <c r="AC2089" i="1"/>
  <c r="Z2089" i="1"/>
  <c r="AA2089" i="1" s="1"/>
  <c r="S2089" i="1"/>
  <c r="AC2088" i="1"/>
  <c r="Z2088" i="1"/>
  <c r="AA2088" i="1" s="1"/>
  <c r="S2088" i="1"/>
  <c r="AC2087" i="1"/>
  <c r="Z2087" i="1"/>
  <c r="AA2087" i="1" s="1"/>
  <c r="S2087" i="1"/>
  <c r="AC1199" i="1"/>
  <c r="Z1199" i="1"/>
  <c r="AA1199" i="1" s="1"/>
  <c r="Z1439" i="1"/>
  <c r="AA1439" i="1" s="1"/>
  <c r="Z1438" i="1"/>
  <c r="AA1438" i="1" s="1"/>
  <c r="Z1440" i="1"/>
  <c r="AA1440" i="1" s="1"/>
  <c r="AC1440" i="1"/>
  <c r="Z1441" i="1"/>
  <c r="AA1441" i="1" s="1"/>
  <c r="AF1441" i="1" s="1"/>
  <c r="T1441" i="1" s="1"/>
  <c r="AC1441" i="1"/>
  <c r="H136" i="12"/>
  <c r="I136" i="12" s="1"/>
  <c r="J136" i="12" s="1"/>
  <c r="AC2086" i="1"/>
  <c r="Z2086" i="1"/>
  <c r="AA2086" i="1" s="1"/>
  <c r="S2086" i="1"/>
  <c r="AC1842" i="1"/>
  <c r="Z1842" i="1"/>
  <c r="AA1842" i="1" s="1"/>
  <c r="S1842" i="1"/>
  <c r="Y640" i="9"/>
  <c r="Y641" i="9"/>
  <c r="Y642" i="9"/>
  <c r="Y643" i="9"/>
  <c r="Y644" i="9"/>
  <c r="Y645" i="9"/>
  <c r="Y646" i="9"/>
  <c r="Y647" i="9"/>
  <c r="Y648" i="9"/>
  <c r="Y649" i="9"/>
  <c r="Y650" i="9"/>
  <c r="Y651" i="9"/>
  <c r="Y652" i="9"/>
  <c r="Y653" i="9"/>
  <c r="Y654" i="9"/>
  <c r="Y655" i="9"/>
  <c r="Y656" i="9"/>
  <c r="Y657" i="9"/>
  <c r="Y658" i="9"/>
  <c r="Y659" i="9"/>
  <c r="Y660" i="9"/>
  <c r="Y661" i="9"/>
  <c r="Y662" i="9"/>
  <c r="Y663" i="9"/>
  <c r="Y664" i="9"/>
  <c r="Y665" i="9"/>
  <c r="Y666" i="9"/>
  <c r="Y667" i="9"/>
  <c r="Y668" i="9"/>
  <c r="Y669" i="9"/>
  <c r="Y670" i="9"/>
  <c r="Y671" i="9"/>
  <c r="Y672" i="9"/>
  <c r="Y673" i="9"/>
  <c r="Y674" i="9"/>
  <c r="Y626" i="9"/>
  <c r="Y627" i="9"/>
  <c r="Y628" i="9"/>
  <c r="Y629" i="9"/>
  <c r="Y630" i="9"/>
  <c r="Y631" i="9"/>
  <c r="Y632" i="9"/>
  <c r="Y633" i="9"/>
  <c r="Y634" i="9"/>
  <c r="Y635" i="9"/>
  <c r="Y636" i="9"/>
  <c r="Y637" i="9"/>
  <c r="Y638" i="9"/>
  <c r="Y639" i="9"/>
  <c r="H135" i="12"/>
  <c r="I135" i="12" s="1"/>
  <c r="J135" i="12" s="1"/>
  <c r="H133" i="12"/>
  <c r="I133" i="12" s="1"/>
  <c r="J133" i="12" s="1"/>
  <c r="H134" i="12"/>
  <c r="I134" i="12" s="1"/>
  <c r="J134" i="12" s="1"/>
  <c r="H132" i="12"/>
  <c r="I132" i="12" s="1"/>
  <c r="H131" i="12"/>
  <c r="I131" i="12" s="1"/>
  <c r="J131" i="12" s="1"/>
  <c r="H130" i="12"/>
  <c r="I130" i="12" s="1"/>
  <c r="J130" i="12" s="1"/>
  <c r="H129" i="12"/>
  <c r="I129" i="12" s="1"/>
  <c r="J129" i="12" s="1"/>
  <c r="H128" i="12"/>
  <c r="I128" i="12" s="1"/>
  <c r="J128" i="12" s="1"/>
  <c r="H127" i="12"/>
  <c r="I127" i="12" s="1"/>
  <c r="J127" i="12" s="1"/>
  <c r="H126" i="12"/>
  <c r="I126" i="12" s="1"/>
  <c r="J126" i="12" s="1"/>
  <c r="AC2120" i="1"/>
  <c r="AB2120" i="1"/>
  <c r="Z2120" i="1"/>
  <c r="AA2120" i="1" s="1"/>
  <c r="AC2119" i="1"/>
  <c r="AB2119" i="1"/>
  <c r="Z2119" i="1"/>
  <c r="AA2119" i="1" s="1"/>
  <c r="AC2084" i="1"/>
  <c r="Z2084" i="1"/>
  <c r="AA2084" i="1" s="1"/>
  <c r="AF2084" i="1" s="1"/>
  <c r="AG2084" i="1" s="1"/>
  <c r="AC2083" i="1"/>
  <c r="Z2083" i="1"/>
  <c r="AA2083" i="1" s="1"/>
  <c r="AF2083" i="1" s="1"/>
  <c r="AG2083" i="1" s="1"/>
  <c r="AC2079" i="1"/>
  <c r="Z2079" i="1"/>
  <c r="AA2079" i="1" s="1"/>
  <c r="AF2079" i="1" s="1"/>
  <c r="AG2079" i="1" s="1"/>
  <c r="AC2078" i="1"/>
  <c r="Z2078" i="1"/>
  <c r="AA2078" i="1" s="1"/>
  <c r="AF2078" i="1" s="1"/>
  <c r="AG2078" i="1" s="1"/>
  <c r="AC2077" i="1"/>
  <c r="Z2077" i="1"/>
  <c r="AA2077" i="1" s="1"/>
  <c r="AF2077" i="1" s="1"/>
  <c r="AG2077" i="1" s="1"/>
  <c r="AC2076" i="1"/>
  <c r="Z2076" i="1"/>
  <c r="AA2076" i="1" s="1"/>
  <c r="AF2076" i="1" s="1"/>
  <c r="AG2076" i="1" s="1"/>
  <c r="AC2075" i="1"/>
  <c r="Z2075" i="1"/>
  <c r="AA2075" i="1" s="1"/>
  <c r="AF2075" i="1" s="1"/>
  <c r="AG2075" i="1" s="1"/>
  <c r="AC2074" i="1"/>
  <c r="Z2074" i="1"/>
  <c r="AA2074" i="1" s="1"/>
  <c r="AF2074" i="1" s="1"/>
  <c r="AG2074" i="1" s="1"/>
  <c r="AC2073" i="1"/>
  <c r="Z2073" i="1"/>
  <c r="AA2073" i="1" s="1"/>
  <c r="AF2073" i="1" s="1"/>
  <c r="AG2073" i="1" s="1"/>
  <c r="AC2072" i="1"/>
  <c r="Z2072" i="1"/>
  <c r="AA2072" i="1" s="1"/>
  <c r="AF2072" i="1" s="1"/>
  <c r="AG2072" i="1" s="1"/>
  <c r="AC2071" i="1"/>
  <c r="AA2071" i="1"/>
  <c r="Z2071" i="1"/>
  <c r="AC2070" i="1"/>
  <c r="AA2070" i="1"/>
  <c r="Z2070" i="1"/>
  <c r="AC2069" i="1"/>
  <c r="AA2069" i="1"/>
  <c r="Z2069" i="1"/>
  <c r="AC2068" i="1"/>
  <c r="AA2068" i="1"/>
  <c r="Z2068" i="1"/>
  <c r="AC2059" i="1"/>
  <c r="Z2059" i="1"/>
  <c r="AA2059" i="1" s="1"/>
  <c r="AF2059" i="1" s="1"/>
  <c r="AG2059" i="1" s="1"/>
  <c r="AC2058" i="1"/>
  <c r="Z2058" i="1"/>
  <c r="AA2058" i="1" s="1"/>
  <c r="AF2058" i="1" s="1"/>
  <c r="AG2058" i="1" s="1"/>
  <c r="AC2057" i="1"/>
  <c r="Z2057" i="1"/>
  <c r="AA2057" i="1" s="1"/>
  <c r="AF2057" i="1" s="1"/>
  <c r="AG2057" i="1" s="1"/>
  <c r="AC2056" i="1"/>
  <c r="Z2056" i="1"/>
  <c r="AA2056" i="1" s="1"/>
  <c r="AF2056" i="1" s="1"/>
  <c r="AG2056" i="1" s="1"/>
  <c r="AC2055" i="1"/>
  <c r="Z2055" i="1"/>
  <c r="AA2055" i="1" s="1"/>
  <c r="AF2055" i="1" s="1"/>
  <c r="AG2055" i="1" s="1"/>
  <c r="AC2054" i="1"/>
  <c r="Z2054" i="1"/>
  <c r="AA2054" i="1" s="1"/>
  <c r="AF2054" i="1" s="1"/>
  <c r="AG2054" i="1" s="1"/>
  <c r="AC2053" i="1"/>
  <c r="Z2053" i="1"/>
  <c r="AA2053" i="1" s="1"/>
  <c r="AF2053" i="1" s="1"/>
  <c r="AG2053" i="1" s="1"/>
  <c r="AC2051" i="1"/>
  <c r="Z2051" i="1"/>
  <c r="AA2051" i="1" s="1"/>
  <c r="AF2051" i="1" s="1"/>
  <c r="AG2051" i="1" s="1"/>
  <c r="AC2050" i="1"/>
  <c r="Z2050" i="1"/>
  <c r="AA2050" i="1" s="1"/>
  <c r="AF2050" i="1" s="1"/>
  <c r="AG2050" i="1" s="1"/>
  <c r="AC2049" i="1"/>
  <c r="Z2049" i="1"/>
  <c r="AA2049" i="1" s="1"/>
  <c r="AF2049" i="1" s="1"/>
  <c r="AG2049" i="1" s="1"/>
  <c r="AC2048" i="1"/>
  <c r="Z2048" i="1"/>
  <c r="AA2048" i="1" s="1"/>
  <c r="AF2048" i="1" s="1"/>
  <c r="AG2048" i="1" s="1"/>
  <c r="AC2047" i="1"/>
  <c r="Z2047" i="1"/>
  <c r="AA2047" i="1" s="1"/>
  <c r="AF2047" i="1" s="1"/>
  <c r="AG2047" i="1" s="1"/>
  <c r="AC2046" i="1"/>
  <c r="Z2046" i="1"/>
  <c r="AA2046" i="1" s="1"/>
  <c r="AF2046" i="1" s="1"/>
  <c r="AG2046" i="1" s="1"/>
  <c r="AC2045" i="1"/>
  <c r="Z2045" i="1"/>
  <c r="AA2045" i="1" s="1"/>
  <c r="AF2045" i="1" s="1"/>
  <c r="AG2045" i="1" s="1"/>
  <c r="AC2044" i="1"/>
  <c r="Z2044" i="1"/>
  <c r="AA2044" i="1" s="1"/>
  <c r="AF2044" i="1" s="1"/>
  <c r="AG2044" i="1" s="1"/>
  <c r="AC2043" i="1"/>
  <c r="Z2043" i="1"/>
  <c r="AA2043" i="1" s="1"/>
  <c r="AF2043" i="1" s="1"/>
  <c r="AG2043" i="1" s="1"/>
  <c r="AC2042" i="1"/>
  <c r="Z2042" i="1"/>
  <c r="AA2042" i="1" s="1"/>
  <c r="AF2042" i="1" s="1"/>
  <c r="AG2042" i="1" s="1"/>
  <c r="AC2041" i="1"/>
  <c r="Z2041" i="1"/>
  <c r="AA2041" i="1" s="1"/>
  <c r="AF2041" i="1" s="1"/>
  <c r="AG2041" i="1" s="1"/>
  <c r="AC2040" i="1"/>
  <c r="Z2040" i="1"/>
  <c r="AA2040" i="1" s="1"/>
  <c r="AF2040" i="1" s="1"/>
  <c r="AG2040" i="1" s="1"/>
  <c r="AC2039" i="1"/>
  <c r="Z2039" i="1"/>
  <c r="AA2039" i="1" s="1"/>
  <c r="AF2039" i="1" s="1"/>
  <c r="AG2039" i="1" s="1"/>
  <c r="AC2038" i="1"/>
  <c r="Z2038" i="1"/>
  <c r="AA2038" i="1" s="1"/>
  <c r="AF2038" i="1" s="1"/>
  <c r="AG2038" i="1" s="1"/>
  <c r="AC2037" i="1"/>
  <c r="Z2037" i="1"/>
  <c r="AA2037" i="1" s="1"/>
  <c r="AF2037" i="1" s="1"/>
  <c r="AG2037" i="1" s="1"/>
  <c r="AC2036" i="1"/>
  <c r="Z2036" i="1"/>
  <c r="AA2036" i="1" s="1"/>
  <c r="AF2036" i="1" s="1"/>
  <c r="AG2036" i="1" s="1"/>
  <c r="AC2035" i="1"/>
  <c r="Z2035" i="1"/>
  <c r="AA2035" i="1" s="1"/>
  <c r="AF2035" i="1" s="1"/>
  <c r="AG2035" i="1" s="1"/>
  <c r="AC2034" i="1"/>
  <c r="Z2034" i="1"/>
  <c r="AA2034" i="1" s="1"/>
  <c r="AF2034" i="1" s="1"/>
  <c r="AG2034" i="1" s="1"/>
  <c r="AC2033" i="1"/>
  <c r="Z2033" i="1"/>
  <c r="AA2033" i="1" s="1"/>
  <c r="AF2033" i="1" s="1"/>
  <c r="AG2033" i="1" s="1"/>
  <c r="AC2028" i="1"/>
  <c r="Z2028" i="1"/>
  <c r="AA2028" i="1" s="1"/>
  <c r="AF2028" i="1" s="1"/>
  <c r="AG2028" i="1" s="1"/>
  <c r="AC2027" i="1"/>
  <c r="Z2027" i="1"/>
  <c r="AA2027" i="1" s="1"/>
  <c r="AF2027" i="1" s="1"/>
  <c r="AG2027" i="1" s="1"/>
  <c r="AC2026" i="1"/>
  <c r="Z2026" i="1"/>
  <c r="AA2026" i="1" s="1"/>
  <c r="AF2026" i="1" s="1"/>
  <c r="AG2026" i="1" s="1"/>
  <c r="AC2025" i="1"/>
  <c r="Z2025" i="1"/>
  <c r="AA2025" i="1" s="1"/>
  <c r="AF2025" i="1" s="1"/>
  <c r="AG2025" i="1" s="1"/>
  <c r="AC2024" i="1"/>
  <c r="Z2024" i="1"/>
  <c r="AA2024" i="1" s="1"/>
  <c r="AF2024" i="1" s="1"/>
  <c r="AG2024" i="1" s="1"/>
  <c r="AC2023" i="1"/>
  <c r="Z2023" i="1"/>
  <c r="AA2023" i="1" s="1"/>
  <c r="AF2023" i="1" s="1"/>
  <c r="AG2023" i="1" s="1"/>
  <c r="AC2022" i="1"/>
  <c r="Z2022" i="1"/>
  <c r="AA2022" i="1" s="1"/>
  <c r="AF2022" i="1" s="1"/>
  <c r="AG2022" i="1" s="1"/>
  <c r="AC2021" i="1"/>
  <c r="Z2021" i="1"/>
  <c r="AA2021" i="1" s="1"/>
  <c r="AF2021" i="1" s="1"/>
  <c r="AG2021" i="1" s="1"/>
  <c r="AC2020" i="1"/>
  <c r="Z2020" i="1"/>
  <c r="AA2020" i="1" s="1"/>
  <c r="AF2020" i="1" s="1"/>
  <c r="AG2020" i="1" s="1"/>
  <c r="AC2019" i="1"/>
  <c r="Z2019" i="1"/>
  <c r="AA2019" i="1" s="1"/>
  <c r="AF2019" i="1" s="1"/>
  <c r="AG2019" i="1" s="1"/>
  <c r="AC2018" i="1"/>
  <c r="Z2018" i="1"/>
  <c r="AA2018" i="1" s="1"/>
  <c r="AF2018" i="1" s="1"/>
  <c r="AG2018" i="1" s="1"/>
  <c r="AC2017" i="1"/>
  <c r="Z2017" i="1"/>
  <c r="AA2017" i="1" s="1"/>
  <c r="AF2017" i="1" s="1"/>
  <c r="AG2017" i="1" s="1"/>
  <c r="AC2016" i="1"/>
  <c r="Z2016" i="1"/>
  <c r="AA2016" i="1" s="1"/>
  <c r="AF2016" i="1" s="1"/>
  <c r="AG2016" i="1" s="1"/>
  <c r="AC2015" i="1"/>
  <c r="Z2015" i="1"/>
  <c r="AA2015" i="1" s="1"/>
  <c r="AF2015" i="1" s="1"/>
  <c r="AG2015" i="1" s="1"/>
  <c r="AC2014" i="1"/>
  <c r="Z2014" i="1"/>
  <c r="AA2014" i="1" s="1"/>
  <c r="AF2014" i="1" s="1"/>
  <c r="AG2014" i="1" s="1"/>
  <c r="AC2013" i="1"/>
  <c r="Z2013" i="1"/>
  <c r="AA2013" i="1" s="1"/>
  <c r="AF2013" i="1" s="1"/>
  <c r="AG2013" i="1" s="1"/>
  <c r="AC2012" i="1"/>
  <c r="Z2012" i="1"/>
  <c r="AA2012" i="1" s="1"/>
  <c r="AF2012" i="1" s="1"/>
  <c r="AG2012" i="1" s="1"/>
  <c r="AC2011" i="1"/>
  <c r="Z2011" i="1"/>
  <c r="AA2011" i="1" s="1"/>
  <c r="AF2011" i="1" s="1"/>
  <c r="AG2011" i="1" s="1"/>
  <c r="AC2010" i="1"/>
  <c r="Z2010" i="1"/>
  <c r="AA2010" i="1" s="1"/>
  <c r="AF2010" i="1" s="1"/>
  <c r="AG2010" i="1" s="1"/>
  <c r="AC2009" i="1"/>
  <c r="Z2009" i="1"/>
  <c r="AA2009" i="1" s="1"/>
  <c r="AC2008" i="1"/>
  <c r="AA2008" i="1"/>
  <c r="Z2008" i="1"/>
  <c r="AC2007" i="1"/>
  <c r="AA2007" i="1"/>
  <c r="Z2007" i="1"/>
  <c r="AC2006" i="1"/>
  <c r="AA2006" i="1"/>
  <c r="Z2006" i="1"/>
  <c r="AC2005" i="1"/>
  <c r="AA2005" i="1"/>
  <c r="Z2005" i="1"/>
  <c r="AC2004" i="1"/>
  <c r="AA2004" i="1"/>
  <c r="Z2004" i="1"/>
  <c r="AC2003" i="1"/>
  <c r="AA2003" i="1"/>
  <c r="Z2003" i="1"/>
  <c r="AC2001" i="1"/>
  <c r="Z2001" i="1"/>
  <c r="AA2001" i="1" s="1"/>
  <c r="AF2001" i="1" s="1"/>
  <c r="AG2001" i="1" s="1"/>
  <c r="AC2000" i="1"/>
  <c r="Z2000" i="1"/>
  <c r="AA2000" i="1" s="1"/>
  <c r="AF2000" i="1" s="1"/>
  <c r="AG2000" i="1" s="1"/>
  <c r="AC1999" i="1"/>
  <c r="Z1999" i="1"/>
  <c r="AA1999" i="1" s="1"/>
  <c r="AF1999" i="1" s="1"/>
  <c r="AG1999" i="1" s="1"/>
  <c r="AC1998" i="1"/>
  <c r="Z1998" i="1"/>
  <c r="AA1998" i="1" s="1"/>
  <c r="AF1998" i="1" s="1"/>
  <c r="AG1998" i="1" s="1"/>
  <c r="AC1997" i="1"/>
  <c r="Z1997" i="1"/>
  <c r="AA1997" i="1" s="1"/>
  <c r="AF1997" i="1" s="1"/>
  <c r="AG1997" i="1" s="1"/>
  <c r="AC1996" i="1"/>
  <c r="Z1996" i="1"/>
  <c r="AA1996" i="1" s="1"/>
  <c r="AF1996" i="1" s="1"/>
  <c r="AG1996" i="1" s="1"/>
  <c r="AC1995" i="1"/>
  <c r="Z1995" i="1"/>
  <c r="AA1995" i="1" s="1"/>
  <c r="AF1995" i="1" s="1"/>
  <c r="AG1995" i="1" s="1"/>
  <c r="AC1994" i="1"/>
  <c r="Z1994" i="1"/>
  <c r="AA1994" i="1" s="1"/>
  <c r="AF1994" i="1" s="1"/>
  <c r="AG1994" i="1" s="1"/>
  <c r="AC1993" i="1"/>
  <c r="Z1993" i="1"/>
  <c r="AA1993" i="1" s="1"/>
  <c r="AF1993" i="1" s="1"/>
  <c r="AG1993" i="1" s="1"/>
  <c r="AC1992" i="1"/>
  <c r="Z1992" i="1"/>
  <c r="AA1992" i="1" s="1"/>
  <c r="AF1992" i="1" s="1"/>
  <c r="AG1992" i="1" s="1"/>
  <c r="AC1991" i="1"/>
  <c r="Z1991" i="1"/>
  <c r="AA1991" i="1" s="1"/>
  <c r="AF1991" i="1" s="1"/>
  <c r="AG1991" i="1" s="1"/>
  <c r="AC1990" i="1"/>
  <c r="Z1990" i="1"/>
  <c r="AA1990" i="1" s="1"/>
  <c r="AF1990" i="1" s="1"/>
  <c r="AG1990" i="1" s="1"/>
  <c r="AC1989" i="1"/>
  <c r="Z1989" i="1"/>
  <c r="AA1989" i="1" s="1"/>
  <c r="AF1989" i="1" s="1"/>
  <c r="AG1989" i="1" s="1"/>
  <c r="AC1988" i="1"/>
  <c r="Z1988" i="1"/>
  <c r="AA1988" i="1" s="1"/>
  <c r="AF1988" i="1" s="1"/>
  <c r="AG1988" i="1" s="1"/>
  <c r="AC1987" i="1"/>
  <c r="Z1987" i="1"/>
  <c r="AA1987" i="1" s="1"/>
  <c r="AF1987" i="1" s="1"/>
  <c r="AG1987" i="1" s="1"/>
  <c r="AC1986" i="1"/>
  <c r="Z1986" i="1"/>
  <c r="AA1986" i="1" s="1"/>
  <c r="AF1986" i="1" s="1"/>
  <c r="AG1986" i="1" s="1"/>
  <c r="AC1985" i="1"/>
  <c r="Z1985" i="1"/>
  <c r="AA1985" i="1" s="1"/>
  <c r="AF1985" i="1" s="1"/>
  <c r="AG1985" i="1" s="1"/>
  <c r="AC1984" i="1"/>
  <c r="Z1984" i="1"/>
  <c r="AA1984" i="1" s="1"/>
  <c r="AF1984" i="1" s="1"/>
  <c r="AG1984" i="1" s="1"/>
  <c r="AC1983" i="1"/>
  <c r="Z1983" i="1"/>
  <c r="AA1983" i="1" s="1"/>
  <c r="AF1983" i="1" s="1"/>
  <c r="AG1983" i="1" s="1"/>
  <c r="AC1982" i="1"/>
  <c r="Z1982" i="1"/>
  <c r="AA1982" i="1" s="1"/>
  <c r="AF1982" i="1" s="1"/>
  <c r="AG1982" i="1" s="1"/>
  <c r="AC1981" i="1"/>
  <c r="Z1981" i="1"/>
  <c r="AA1981" i="1" s="1"/>
  <c r="AF1981" i="1" s="1"/>
  <c r="AG1981" i="1" s="1"/>
  <c r="AC1980" i="1"/>
  <c r="Z1980" i="1"/>
  <c r="AA1980" i="1" s="1"/>
  <c r="AF1980" i="1" s="1"/>
  <c r="AG1980" i="1" s="1"/>
  <c r="AC1979" i="1"/>
  <c r="Z1979" i="1"/>
  <c r="AA1979" i="1" s="1"/>
  <c r="AF1979" i="1" s="1"/>
  <c r="AG1979" i="1" s="1"/>
  <c r="AC1978" i="1"/>
  <c r="Z1978" i="1"/>
  <c r="AA1978" i="1" s="1"/>
  <c r="AF1978" i="1" s="1"/>
  <c r="AG1978" i="1" s="1"/>
  <c r="AC1977" i="1"/>
  <c r="Z1977" i="1"/>
  <c r="AA1977" i="1" s="1"/>
  <c r="AF1977" i="1" s="1"/>
  <c r="AG1977" i="1" s="1"/>
  <c r="AC1974" i="1"/>
  <c r="Z1974" i="1"/>
  <c r="AA1974" i="1" s="1"/>
  <c r="AF1974" i="1" s="1"/>
  <c r="AG1974" i="1" s="1"/>
  <c r="AC1973" i="1"/>
  <c r="Z1973" i="1"/>
  <c r="AA1973" i="1" s="1"/>
  <c r="AF1973" i="1" s="1"/>
  <c r="AG1973" i="1" s="1"/>
  <c r="AC1972" i="1"/>
  <c r="Z1972" i="1"/>
  <c r="AA1972" i="1" s="1"/>
  <c r="AF1972" i="1" s="1"/>
  <c r="AG1972" i="1" s="1"/>
  <c r="AC1971" i="1"/>
  <c r="Z1971" i="1"/>
  <c r="AA1971" i="1" s="1"/>
  <c r="AF1971" i="1" s="1"/>
  <c r="AG1971" i="1" s="1"/>
  <c r="AC1970" i="1"/>
  <c r="Z1970" i="1"/>
  <c r="AA1970" i="1" s="1"/>
  <c r="AF1970" i="1" s="1"/>
  <c r="AG1970" i="1" s="1"/>
  <c r="AC1969" i="1"/>
  <c r="Z1969" i="1"/>
  <c r="AA1969" i="1" s="1"/>
  <c r="AF1969" i="1" s="1"/>
  <c r="AG1969" i="1" s="1"/>
  <c r="AC1968" i="1"/>
  <c r="Z1968" i="1"/>
  <c r="AA1968" i="1" s="1"/>
  <c r="AF1968" i="1" s="1"/>
  <c r="AG1968" i="1" s="1"/>
  <c r="AC1967" i="1"/>
  <c r="Z1967" i="1"/>
  <c r="AA1967" i="1" s="1"/>
  <c r="AF1967" i="1" s="1"/>
  <c r="AG1967" i="1" s="1"/>
  <c r="AC1966" i="1"/>
  <c r="Z1966" i="1"/>
  <c r="AA1966" i="1" s="1"/>
  <c r="AF1966" i="1" s="1"/>
  <c r="AG1966" i="1" s="1"/>
  <c r="AC1965" i="1"/>
  <c r="Z1965" i="1"/>
  <c r="AA1965" i="1" s="1"/>
  <c r="AF1965" i="1" s="1"/>
  <c r="AG1965" i="1" s="1"/>
  <c r="AC1964" i="1"/>
  <c r="Z1964" i="1"/>
  <c r="AA1964" i="1" s="1"/>
  <c r="AF1964" i="1" s="1"/>
  <c r="AG1964" i="1" s="1"/>
  <c r="AC1963" i="1"/>
  <c r="Z1963" i="1"/>
  <c r="AA1963" i="1" s="1"/>
  <c r="AF1963" i="1" s="1"/>
  <c r="AG1963" i="1" s="1"/>
  <c r="AC1962" i="1"/>
  <c r="Z1962" i="1"/>
  <c r="AA1962" i="1" s="1"/>
  <c r="AF1962" i="1" s="1"/>
  <c r="AG1962" i="1" s="1"/>
  <c r="AC1961" i="1"/>
  <c r="Z1961" i="1"/>
  <c r="AA1961" i="1" s="1"/>
  <c r="AF1961" i="1" s="1"/>
  <c r="AG1961" i="1" s="1"/>
  <c r="AC1960" i="1"/>
  <c r="Z1960" i="1"/>
  <c r="AA1960" i="1" s="1"/>
  <c r="AF1960" i="1" s="1"/>
  <c r="AG1960" i="1" s="1"/>
  <c r="AC1959" i="1"/>
  <c r="Z1959" i="1"/>
  <c r="AA1959" i="1" s="1"/>
  <c r="AF1959" i="1" s="1"/>
  <c r="AG1959" i="1" s="1"/>
  <c r="AC1957" i="1"/>
  <c r="Z1957" i="1"/>
  <c r="AA1957" i="1" s="1"/>
  <c r="AF1957" i="1" s="1"/>
  <c r="AG1957" i="1" s="1"/>
  <c r="AC1956" i="1"/>
  <c r="Z1956" i="1"/>
  <c r="AA1956" i="1" s="1"/>
  <c r="AF1956" i="1" s="1"/>
  <c r="AG1956" i="1" s="1"/>
  <c r="AC1955" i="1"/>
  <c r="Z1955" i="1"/>
  <c r="AA1955" i="1" s="1"/>
  <c r="AF1955" i="1" s="1"/>
  <c r="AG1955" i="1" s="1"/>
  <c r="AC1952" i="1"/>
  <c r="Z1952" i="1"/>
  <c r="AA1952" i="1" s="1"/>
  <c r="AF1952" i="1" s="1"/>
  <c r="AG1952" i="1" s="1"/>
  <c r="AC1947" i="1"/>
  <c r="Z1947" i="1"/>
  <c r="AA1947" i="1" s="1"/>
  <c r="AF1947" i="1" s="1"/>
  <c r="AG1947" i="1" s="1"/>
  <c r="AC1945" i="1"/>
  <c r="Z1945" i="1"/>
  <c r="AA1945" i="1" s="1"/>
  <c r="AF1945" i="1" s="1"/>
  <c r="AG1945" i="1" s="1"/>
  <c r="AC1943" i="1"/>
  <c r="Z1943" i="1"/>
  <c r="AA1943" i="1" s="1"/>
  <c r="AF1943" i="1" s="1"/>
  <c r="AG1943" i="1" s="1"/>
  <c r="AC1941" i="1"/>
  <c r="Z1941" i="1"/>
  <c r="AA1941" i="1" s="1"/>
  <c r="AF1941" i="1" s="1"/>
  <c r="AG1941" i="1" s="1"/>
  <c r="AC1940" i="1"/>
  <c r="Z1940" i="1"/>
  <c r="AA1940" i="1" s="1"/>
  <c r="AF1940" i="1" s="1"/>
  <c r="AG1940" i="1" s="1"/>
  <c r="AC1939" i="1"/>
  <c r="Z1939" i="1"/>
  <c r="AA1939" i="1" s="1"/>
  <c r="AF1939" i="1" s="1"/>
  <c r="AG1939" i="1" s="1"/>
  <c r="AC1938" i="1"/>
  <c r="Z1938" i="1"/>
  <c r="AA1938" i="1" s="1"/>
  <c r="AF1938" i="1" s="1"/>
  <c r="AG1938" i="1" s="1"/>
  <c r="AC1937" i="1"/>
  <c r="Z1937" i="1"/>
  <c r="AA1937" i="1" s="1"/>
  <c r="AF1937" i="1" s="1"/>
  <c r="AG1937" i="1" s="1"/>
  <c r="AC1936" i="1"/>
  <c r="Z1936" i="1"/>
  <c r="AA1936" i="1" s="1"/>
  <c r="AF1936" i="1" s="1"/>
  <c r="AG1936" i="1" s="1"/>
  <c r="AC1935" i="1"/>
  <c r="Z1935" i="1"/>
  <c r="AA1935" i="1" s="1"/>
  <c r="AF1935" i="1" s="1"/>
  <c r="AG1935" i="1" s="1"/>
  <c r="AC1934" i="1"/>
  <c r="Z1934" i="1"/>
  <c r="AA1934" i="1" s="1"/>
  <c r="AF1934" i="1" s="1"/>
  <c r="AG1934" i="1" s="1"/>
  <c r="AC1933" i="1"/>
  <c r="Z1933" i="1"/>
  <c r="AA1933" i="1" s="1"/>
  <c r="AF1933" i="1" s="1"/>
  <c r="AG1933" i="1" s="1"/>
  <c r="AC1931" i="1"/>
  <c r="Z1931" i="1"/>
  <c r="AA1931" i="1" s="1"/>
  <c r="AF1931" i="1" s="1"/>
  <c r="AG1931" i="1" s="1"/>
  <c r="AC1930" i="1"/>
  <c r="Z1930" i="1"/>
  <c r="AA1930" i="1" s="1"/>
  <c r="AF1930" i="1" s="1"/>
  <c r="AG1930" i="1" s="1"/>
  <c r="AC1929" i="1"/>
  <c r="Z1929" i="1"/>
  <c r="AA1929" i="1" s="1"/>
  <c r="AF1929" i="1" s="1"/>
  <c r="AG1929" i="1" s="1"/>
  <c r="AC1928" i="1"/>
  <c r="Z1928" i="1"/>
  <c r="AA1928" i="1" s="1"/>
  <c r="AF1928" i="1" s="1"/>
  <c r="AG1928" i="1" s="1"/>
  <c r="AC1927" i="1"/>
  <c r="Z1927" i="1"/>
  <c r="AA1927" i="1" s="1"/>
  <c r="AF1927" i="1" s="1"/>
  <c r="AG1927" i="1" s="1"/>
  <c r="AC1926" i="1"/>
  <c r="Z1926" i="1"/>
  <c r="AA1926" i="1" s="1"/>
  <c r="AF1926" i="1" s="1"/>
  <c r="AG1926" i="1" s="1"/>
  <c r="AC1925" i="1"/>
  <c r="Z1925" i="1"/>
  <c r="AA1925" i="1" s="1"/>
  <c r="AF1925" i="1" s="1"/>
  <c r="AG1925" i="1" s="1"/>
  <c r="AC1924" i="1"/>
  <c r="Z1924" i="1"/>
  <c r="AA1924" i="1" s="1"/>
  <c r="AF1924" i="1" s="1"/>
  <c r="AG1924" i="1" s="1"/>
  <c r="AC1923" i="1"/>
  <c r="AA1923" i="1"/>
  <c r="Z1923" i="1"/>
  <c r="AC1922" i="1"/>
  <c r="AA1922" i="1"/>
  <c r="Z1922" i="1"/>
  <c r="AC1921" i="1"/>
  <c r="Z1921" i="1"/>
  <c r="AA1921" i="1" s="1"/>
  <c r="AF1921" i="1" s="1"/>
  <c r="AG1921" i="1" s="1"/>
  <c r="AC1920" i="1"/>
  <c r="Z1920" i="1"/>
  <c r="AA1920" i="1" s="1"/>
  <c r="AF1920" i="1" s="1"/>
  <c r="AG1920" i="1" s="1"/>
  <c r="AC1919" i="1"/>
  <c r="Z1919" i="1"/>
  <c r="AA1919" i="1" s="1"/>
  <c r="AF1919" i="1" s="1"/>
  <c r="AG1919" i="1" s="1"/>
  <c r="AC1918" i="1"/>
  <c r="Z1918" i="1"/>
  <c r="AA1918" i="1" s="1"/>
  <c r="AF1918" i="1" s="1"/>
  <c r="AG1918" i="1" s="1"/>
  <c r="AC1917" i="1"/>
  <c r="Z1917" i="1"/>
  <c r="AA1917" i="1" s="1"/>
  <c r="AF1917" i="1" s="1"/>
  <c r="AG1917" i="1" s="1"/>
  <c r="AC1916" i="1"/>
  <c r="Z1916" i="1"/>
  <c r="AA1916" i="1" s="1"/>
  <c r="AF1916" i="1" s="1"/>
  <c r="AG1916" i="1" s="1"/>
  <c r="AC1915" i="1"/>
  <c r="Z1915" i="1"/>
  <c r="AA1915" i="1" s="1"/>
  <c r="AF1915" i="1" s="1"/>
  <c r="AG1915" i="1" s="1"/>
  <c r="AC1914" i="1"/>
  <c r="Z1914" i="1"/>
  <c r="AA1914" i="1" s="1"/>
  <c r="AF1914" i="1" s="1"/>
  <c r="AG1914" i="1" s="1"/>
  <c r="AC1913" i="1"/>
  <c r="Z1913" i="1"/>
  <c r="AA1913" i="1" s="1"/>
  <c r="AF1913" i="1" s="1"/>
  <c r="AG1913" i="1" s="1"/>
  <c r="AC1912" i="1"/>
  <c r="Z1912" i="1"/>
  <c r="AA1912" i="1" s="1"/>
  <c r="AF1912" i="1" s="1"/>
  <c r="AG1912" i="1" s="1"/>
  <c r="AC1911" i="1"/>
  <c r="Z1911" i="1"/>
  <c r="AA1911" i="1" s="1"/>
  <c r="AF1911" i="1" s="1"/>
  <c r="AG1911" i="1" s="1"/>
  <c r="AC1910" i="1"/>
  <c r="Z1910" i="1"/>
  <c r="AA1910" i="1" s="1"/>
  <c r="AF1910" i="1" s="1"/>
  <c r="AG1910" i="1" s="1"/>
  <c r="AC1909" i="1"/>
  <c r="Z1909" i="1"/>
  <c r="AA1909" i="1" s="1"/>
  <c r="AF1909" i="1" s="1"/>
  <c r="AG1909" i="1" s="1"/>
  <c r="AC1907" i="1"/>
  <c r="Z1907" i="1"/>
  <c r="AA1907" i="1" s="1"/>
  <c r="AF1907" i="1" s="1"/>
  <c r="AG1907" i="1" s="1"/>
  <c r="AC1906" i="1"/>
  <c r="Z1906" i="1"/>
  <c r="AA1906" i="1" s="1"/>
  <c r="AF1906" i="1" s="1"/>
  <c r="AG1906" i="1" s="1"/>
  <c r="AC1905" i="1"/>
  <c r="Z1905" i="1"/>
  <c r="AA1905" i="1" s="1"/>
  <c r="AF1905" i="1" s="1"/>
  <c r="AG1905" i="1" s="1"/>
  <c r="AC1903" i="1"/>
  <c r="Z1903" i="1"/>
  <c r="AA1903" i="1" s="1"/>
  <c r="AF1903" i="1" s="1"/>
  <c r="AG1903" i="1" s="1"/>
  <c r="AC1902" i="1"/>
  <c r="Z1902" i="1"/>
  <c r="AA1902" i="1" s="1"/>
  <c r="AF1902" i="1" s="1"/>
  <c r="AG1902" i="1" s="1"/>
  <c r="AC1901" i="1"/>
  <c r="Z1901" i="1"/>
  <c r="AA1901" i="1" s="1"/>
  <c r="AF1901" i="1" s="1"/>
  <c r="AG1901" i="1" s="1"/>
  <c r="AC1900" i="1"/>
  <c r="Z1900" i="1"/>
  <c r="AA1900" i="1" s="1"/>
  <c r="AF1900" i="1" s="1"/>
  <c r="AG1900" i="1" s="1"/>
  <c r="AC1899" i="1"/>
  <c r="Z1899" i="1"/>
  <c r="AA1899" i="1" s="1"/>
  <c r="AF1899" i="1" s="1"/>
  <c r="AG1899" i="1" s="1"/>
  <c r="AC1898" i="1"/>
  <c r="Z1898" i="1"/>
  <c r="AA1898" i="1" s="1"/>
  <c r="AF1898" i="1" s="1"/>
  <c r="AG1898" i="1" s="1"/>
  <c r="AC1897" i="1"/>
  <c r="Z1897" i="1"/>
  <c r="AA1897" i="1" s="1"/>
  <c r="AF1897" i="1" s="1"/>
  <c r="AG1897" i="1" s="1"/>
  <c r="AC1896" i="1"/>
  <c r="Z1896" i="1"/>
  <c r="AA1896" i="1" s="1"/>
  <c r="AF1896" i="1" s="1"/>
  <c r="AG1896" i="1" s="1"/>
  <c r="AC1895" i="1"/>
  <c r="Z1895" i="1"/>
  <c r="AA1895" i="1" s="1"/>
  <c r="AF1895" i="1" s="1"/>
  <c r="AG1895" i="1" s="1"/>
  <c r="AC1894" i="1"/>
  <c r="Z1894" i="1"/>
  <c r="AA1894" i="1" s="1"/>
  <c r="AF1894" i="1" s="1"/>
  <c r="AG1894" i="1" s="1"/>
  <c r="AC1893" i="1"/>
  <c r="Z1893" i="1"/>
  <c r="AA1893" i="1" s="1"/>
  <c r="AF1893" i="1" s="1"/>
  <c r="AG1893" i="1" s="1"/>
  <c r="AC1892" i="1"/>
  <c r="Z1892" i="1"/>
  <c r="AA1892" i="1" s="1"/>
  <c r="AF1892" i="1" s="1"/>
  <c r="AG1892" i="1" s="1"/>
  <c r="AC1891" i="1"/>
  <c r="Z1891" i="1"/>
  <c r="AA1891" i="1" s="1"/>
  <c r="AF1891" i="1" s="1"/>
  <c r="AG1891" i="1" s="1"/>
  <c r="AC1890" i="1"/>
  <c r="Z1890" i="1"/>
  <c r="AA1890" i="1" s="1"/>
  <c r="AF1890" i="1" s="1"/>
  <c r="AG1890" i="1" s="1"/>
  <c r="AC1889" i="1"/>
  <c r="Z1889" i="1"/>
  <c r="AA1889" i="1" s="1"/>
  <c r="AF1889" i="1" s="1"/>
  <c r="AG1889" i="1" s="1"/>
  <c r="AC1887" i="1"/>
  <c r="Z1887" i="1"/>
  <c r="AA1887" i="1" s="1"/>
  <c r="AF1887" i="1" s="1"/>
  <c r="AG1887" i="1" s="1"/>
  <c r="AC1886" i="1"/>
  <c r="Z1886" i="1"/>
  <c r="AA1886" i="1" s="1"/>
  <c r="AF1886" i="1" s="1"/>
  <c r="AG1886" i="1" s="1"/>
  <c r="AC1885" i="1"/>
  <c r="Z1885" i="1"/>
  <c r="AA1885" i="1" s="1"/>
  <c r="AF1885" i="1" s="1"/>
  <c r="AG1885" i="1" s="1"/>
  <c r="AC1884" i="1"/>
  <c r="Z1884" i="1"/>
  <c r="AA1884" i="1" s="1"/>
  <c r="AF1884" i="1" s="1"/>
  <c r="AG1884" i="1" s="1"/>
  <c r="AC1883" i="1"/>
  <c r="Z1883" i="1"/>
  <c r="AA1883" i="1" s="1"/>
  <c r="AF1883" i="1" s="1"/>
  <c r="AG1883" i="1" s="1"/>
  <c r="AC1882" i="1"/>
  <c r="Z1882" i="1"/>
  <c r="AA1882" i="1" s="1"/>
  <c r="AF1882" i="1" s="1"/>
  <c r="AG1882" i="1" s="1"/>
  <c r="AC1881" i="1"/>
  <c r="Z1881" i="1"/>
  <c r="AA1881" i="1" s="1"/>
  <c r="AF1881" i="1" s="1"/>
  <c r="AG1881" i="1" s="1"/>
  <c r="AC1880" i="1"/>
  <c r="Z1880" i="1"/>
  <c r="AA1880" i="1" s="1"/>
  <c r="AF1880" i="1" s="1"/>
  <c r="AG1880" i="1" s="1"/>
  <c r="AC1879" i="1"/>
  <c r="Z1879" i="1"/>
  <c r="AA1879" i="1" s="1"/>
  <c r="AF1879" i="1" s="1"/>
  <c r="AG1879" i="1" s="1"/>
  <c r="AC1878" i="1"/>
  <c r="AA1878" i="1"/>
  <c r="Z1878" i="1"/>
  <c r="AC1877" i="1"/>
  <c r="AA1877" i="1"/>
  <c r="Z1877" i="1"/>
  <c r="AC1876" i="1"/>
  <c r="AA1876" i="1"/>
  <c r="Z1876" i="1"/>
  <c r="AC1875" i="1"/>
  <c r="AA1875" i="1"/>
  <c r="Z1875" i="1"/>
  <c r="AC1874" i="1"/>
  <c r="Z1874" i="1"/>
  <c r="AA1874" i="1" s="1"/>
  <c r="AF1874" i="1" s="1"/>
  <c r="AG1874" i="1" s="1"/>
  <c r="AC1873" i="1"/>
  <c r="Z1873" i="1"/>
  <c r="AA1873" i="1" s="1"/>
  <c r="AF1873" i="1" s="1"/>
  <c r="AG1873" i="1" s="1"/>
  <c r="AC1872" i="1"/>
  <c r="Z1872" i="1"/>
  <c r="AA1872" i="1" s="1"/>
  <c r="AF1872" i="1" s="1"/>
  <c r="AG1872" i="1" s="1"/>
  <c r="AC1871" i="1"/>
  <c r="AA1871" i="1"/>
  <c r="Z1871" i="1"/>
  <c r="AC1870" i="1"/>
  <c r="Z1870" i="1"/>
  <c r="AA1870" i="1" s="1"/>
  <c r="AF1870" i="1" s="1"/>
  <c r="AG1870" i="1" s="1"/>
  <c r="AC1869" i="1"/>
  <c r="Z1869" i="1"/>
  <c r="AA1869" i="1" s="1"/>
  <c r="AF1869" i="1" s="1"/>
  <c r="AG1869" i="1" s="1"/>
  <c r="AC1868" i="1"/>
  <c r="AA1868" i="1"/>
  <c r="Z1868" i="1"/>
  <c r="AC1867" i="1"/>
  <c r="Z1867" i="1"/>
  <c r="AA1867" i="1" s="1"/>
  <c r="AF1867" i="1" s="1"/>
  <c r="AG1867" i="1" s="1"/>
  <c r="AC1866" i="1"/>
  <c r="Z1866" i="1"/>
  <c r="AA1866" i="1" s="1"/>
  <c r="AF1866" i="1" s="1"/>
  <c r="AG1866" i="1" s="1"/>
  <c r="AC1865" i="1"/>
  <c r="Z1865" i="1"/>
  <c r="AA1865" i="1" s="1"/>
  <c r="AF1865" i="1" s="1"/>
  <c r="AG1865" i="1" s="1"/>
  <c r="AC1864" i="1"/>
  <c r="Z1864" i="1"/>
  <c r="AA1864" i="1" s="1"/>
  <c r="AF1864" i="1" s="1"/>
  <c r="AG1864" i="1" s="1"/>
  <c r="AC1863" i="1"/>
  <c r="Z1863" i="1"/>
  <c r="AA1863" i="1" s="1"/>
  <c r="AF1863" i="1" s="1"/>
  <c r="AG1863" i="1" s="1"/>
  <c r="AC1862" i="1"/>
  <c r="Z1862" i="1"/>
  <c r="AA1862" i="1" s="1"/>
  <c r="AF1862" i="1" s="1"/>
  <c r="AG1862" i="1" s="1"/>
  <c r="AC1861" i="1"/>
  <c r="Z1861" i="1"/>
  <c r="AA1861" i="1" s="1"/>
  <c r="AF1861" i="1" s="1"/>
  <c r="AG1861" i="1" s="1"/>
  <c r="AC1860" i="1"/>
  <c r="Z1860" i="1"/>
  <c r="AA1860" i="1" s="1"/>
  <c r="AF1860" i="1" s="1"/>
  <c r="AG1860" i="1" s="1"/>
  <c r="AC1859" i="1"/>
  <c r="Z1859" i="1"/>
  <c r="AA1859" i="1" s="1"/>
  <c r="AF1859" i="1" s="1"/>
  <c r="AG1859" i="1" s="1"/>
  <c r="AC1858" i="1"/>
  <c r="Z1858" i="1"/>
  <c r="AA1858" i="1" s="1"/>
  <c r="AF1858" i="1" s="1"/>
  <c r="AG1858" i="1" s="1"/>
  <c r="AC1857" i="1"/>
  <c r="AA1857" i="1"/>
  <c r="Z1857" i="1"/>
  <c r="AC1856" i="1"/>
  <c r="AA1856" i="1"/>
  <c r="Z1856" i="1"/>
  <c r="AC1855" i="1"/>
  <c r="Z1855" i="1"/>
  <c r="AA1855" i="1" s="1"/>
  <c r="AF1855" i="1" s="1"/>
  <c r="AG1855" i="1" s="1"/>
  <c r="AC1854" i="1"/>
  <c r="Z1854" i="1"/>
  <c r="AA1854" i="1" s="1"/>
  <c r="AF1854" i="1" s="1"/>
  <c r="AG1854" i="1" s="1"/>
  <c r="AC1853" i="1"/>
  <c r="Z1853" i="1"/>
  <c r="AA1853" i="1" s="1"/>
  <c r="AF1853" i="1" s="1"/>
  <c r="AG1853" i="1" s="1"/>
  <c r="AC1852" i="1"/>
  <c r="Z1852" i="1"/>
  <c r="AA1852" i="1" s="1"/>
  <c r="AF1852" i="1" s="1"/>
  <c r="AG1852" i="1" s="1"/>
  <c r="AC1851" i="1"/>
  <c r="Z1851" i="1"/>
  <c r="AA1851" i="1" s="1"/>
  <c r="AF1851" i="1" s="1"/>
  <c r="AG1851" i="1" s="1"/>
  <c r="AC1850" i="1"/>
  <c r="Z1850" i="1"/>
  <c r="AA1850" i="1" s="1"/>
  <c r="AF1850" i="1" s="1"/>
  <c r="AG1850" i="1" s="1"/>
  <c r="AC1849" i="1"/>
  <c r="Z1849" i="1"/>
  <c r="AA1849" i="1" s="1"/>
  <c r="AF1849" i="1" s="1"/>
  <c r="AG1849" i="1" s="1"/>
  <c r="AC1848" i="1"/>
  <c r="Z1848" i="1"/>
  <c r="AA1848" i="1" s="1"/>
  <c r="AF1848" i="1" s="1"/>
  <c r="AG1848" i="1" s="1"/>
  <c r="AC1847" i="1"/>
  <c r="Z1847" i="1"/>
  <c r="AA1847" i="1" s="1"/>
  <c r="AF1847" i="1" s="1"/>
  <c r="AG1847" i="1" s="1"/>
  <c r="AC1846" i="1"/>
  <c r="Z1846" i="1"/>
  <c r="AA1846" i="1" s="1"/>
  <c r="AF1846" i="1" s="1"/>
  <c r="AG1846" i="1" s="1"/>
  <c r="AC1845" i="1"/>
  <c r="Z1845" i="1"/>
  <c r="AA1845" i="1" s="1"/>
  <c r="AF1845" i="1" s="1"/>
  <c r="AG1845" i="1" s="1"/>
  <c r="AC1844" i="1"/>
  <c r="Z1844" i="1"/>
  <c r="AA1844" i="1" s="1"/>
  <c r="AF1844" i="1" s="1"/>
  <c r="AG1844" i="1" s="1"/>
  <c r="AC1843" i="1"/>
  <c r="Z1843" i="1"/>
  <c r="AA1843" i="1" s="1"/>
  <c r="AF1843" i="1" s="1"/>
  <c r="AG1843" i="1" s="1"/>
  <c r="AC1841" i="1"/>
  <c r="Z1841" i="1"/>
  <c r="AA1841" i="1" s="1"/>
  <c r="AF1841" i="1" s="1"/>
  <c r="AG1841" i="1" s="1"/>
  <c r="AC1840" i="1"/>
  <c r="Z1840" i="1"/>
  <c r="AA1840" i="1" s="1"/>
  <c r="AF1840" i="1" s="1"/>
  <c r="AG1840" i="1" s="1"/>
  <c r="AC1839" i="1"/>
  <c r="Z1839" i="1"/>
  <c r="AA1839" i="1" s="1"/>
  <c r="Z1838" i="1"/>
  <c r="AA1838" i="1" s="1"/>
  <c r="AF1838" i="1" s="1"/>
  <c r="AG1838" i="1" s="1"/>
  <c r="AC1796" i="1"/>
  <c r="Z1796" i="1"/>
  <c r="AA1796" i="1" s="1"/>
  <c r="AF1796" i="1" s="1"/>
  <c r="AG1796" i="1" s="1"/>
  <c r="AC1793" i="1"/>
  <c r="Z1793" i="1"/>
  <c r="AA1793" i="1" s="1"/>
  <c r="AF1793" i="1" s="1"/>
  <c r="AG1793" i="1" s="1"/>
  <c r="AC1792" i="1"/>
  <c r="Z1792" i="1"/>
  <c r="AA1792" i="1" s="1"/>
  <c r="AF1792" i="1" s="1"/>
  <c r="AG1792" i="1" s="1"/>
  <c r="AC1791" i="1"/>
  <c r="Z1791" i="1"/>
  <c r="AA1791" i="1" s="1"/>
  <c r="AF1791" i="1" s="1"/>
  <c r="AG1791" i="1" s="1"/>
  <c r="AC1790" i="1"/>
  <c r="Z1790" i="1"/>
  <c r="AA1790" i="1" s="1"/>
  <c r="AF1790" i="1" s="1"/>
  <c r="AG1790" i="1" s="1"/>
  <c r="AC1789" i="1"/>
  <c r="Z1789" i="1"/>
  <c r="AA1789" i="1" s="1"/>
  <c r="AF1789" i="1" s="1"/>
  <c r="AG1789" i="1" s="1"/>
  <c r="AC1788" i="1"/>
  <c r="Z1788" i="1"/>
  <c r="AA1788" i="1" s="1"/>
  <c r="AF1788" i="1" s="1"/>
  <c r="AG1788" i="1" s="1"/>
  <c r="AC1787" i="1"/>
  <c r="AA1787" i="1"/>
  <c r="Z1787" i="1"/>
  <c r="AC1786" i="1"/>
  <c r="AA1786" i="1"/>
  <c r="Z1786" i="1"/>
  <c r="AC1785" i="1"/>
  <c r="Z1785" i="1"/>
  <c r="AA1785" i="1" s="1"/>
  <c r="AF1785" i="1" s="1"/>
  <c r="AG1785" i="1" s="1"/>
  <c r="AC1784" i="1"/>
  <c r="Z1784" i="1"/>
  <c r="AA1784" i="1" s="1"/>
  <c r="AF1784" i="1" s="1"/>
  <c r="AG1784" i="1" s="1"/>
  <c r="AC1783" i="1"/>
  <c r="Z1783" i="1"/>
  <c r="AA1783" i="1" s="1"/>
  <c r="AF1783" i="1" s="1"/>
  <c r="AG1783" i="1" s="1"/>
  <c r="AC1782" i="1"/>
  <c r="Z1782" i="1"/>
  <c r="AA1782" i="1" s="1"/>
  <c r="AF1782" i="1" s="1"/>
  <c r="AG1782" i="1" s="1"/>
  <c r="AC1781" i="1"/>
  <c r="AA1781" i="1"/>
  <c r="Z1781" i="1"/>
  <c r="AC1780" i="1"/>
  <c r="AA1780" i="1"/>
  <c r="Z1780" i="1"/>
  <c r="AC1778" i="1"/>
  <c r="Z1778" i="1"/>
  <c r="AA1778" i="1" s="1"/>
  <c r="AF1778" i="1" s="1"/>
  <c r="AG1778" i="1" s="1"/>
  <c r="AC1777" i="1"/>
  <c r="Z1777" i="1"/>
  <c r="AA1777" i="1" s="1"/>
  <c r="AF1777" i="1" s="1"/>
  <c r="AG1777" i="1" s="1"/>
  <c r="AC1776" i="1"/>
  <c r="Z1776" i="1"/>
  <c r="AA1776" i="1" s="1"/>
  <c r="AF1776" i="1" s="1"/>
  <c r="AG1776" i="1" s="1"/>
  <c r="AC1775" i="1"/>
  <c r="Z1775" i="1"/>
  <c r="AA1775" i="1" s="1"/>
  <c r="AF1775" i="1" s="1"/>
  <c r="AG1775" i="1" s="1"/>
  <c r="AC1774" i="1"/>
  <c r="Z1774" i="1"/>
  <c r="AA1774" i="1" s="1"/>
  <c r="AF1774" i="1" s="1"/>
  <c r="AG1774" i="1" s="1"/>
  <c r="AC1773" i="1"/>
  <c r="Z1773" i="1"/>
  <c r="AA1773" i="1" s="1"/>
  <c r="AF1773" i="1" s="1"/>
  <c r="AG1773" i="1" s="1"/>
  <c r="AC1772" i="1"/>
  <c r="Z1772" i="1"/>
  <c r="AA1772" i="1" s="1"/>
  <c r="AF1772" i="1" s="1"/>
  <c r="AG1772" i="1" s="1"/>
  <c r="AC1771" i="1"/>
  <c r="Z1771" i="1"/>
  <c r="AA1771" i="1" s="1"/>
  <c r="AF1771" i="1" s="1"/>
  <c r="AG1771" i="1" s="1"/>
  <c r="AC1770" i="1"/>
  <c r="Z1770" i="1"/>
  <c r="AA1770" i="1" s="1"/>
  <c r="AF1770" i="1" s="1"/>
  <c r="AG1770" i="1" s="1"/>
  <c r="AC1769" i="1"/>
  <c r="Z1769" i="1"/>
  <c r="AA1769" i="1" s="1"/>
  <c r="AF1769" i="1" s="1"/>
  <c r="AG1769" i="1" s="1"/>
  <c r="Z1768" i="1"/>
  <c r="AA1768" i="1" s="1"/>
  <c r="AF1768" i="1" s="1"/>
  <c r="AG1768" i="1" s="1"/>
  <c r="Z1767" i="1"/>
  <c r="AA1767" i="1" s="1"/>
  <c r="AF1767" i="1" s="1"/>
  <c r="AG1767" i="1" s="1"/>
  <c r="Z1766" i="1"/>
  <c r="AA1766" i="1" s="1"/>
  <c r="AF1766" i="1" s="1"/>
  <c r="AG1766" i="1" s="1"/>
  <c r="AC1765" i="1"/>
  <c r="Z1765" i="1"/>
  <c r="AA1765" i="1" s="1"/>
  <c r="AC1764" i="1"/>
  <c r="Z1764" i="1"/>
  <c r="AA1764" i="1" s="1"/>
  <c r="AF1764" i="1" s="1"/>
  <c r="AG1764" i="1" s="1"/>
  <c r="AC1763" i="1"/>
  <c r="Z1763" i="1"/>
  <c r="AA1763" i="1" s="1"/>
  <c r="AF1763" i="1" s="1"/>
  <c r="AG1763" i="1" s="1"/>
  <c r="AC1762" i="1"/>
  <c r="Z1762" i="1"/>
  <c r="AA1762" i="1" s="1"/>
  <c r="AF1762" i="1" s="1"/>
  <c r="AG1762" i="1" s="1"/>
  <c r="AC1761" i="1"/>
  <c r="Z1761" i="1"/>
  <c r="AA1761" i="1" s="1"/>
  <c r="AF1761" i="1" s="1"/>
  <c r="AG1761" i="1" s="1"/>
  <c r="AC1760" i="1"/>
  <c r="Z1760" i="1"/>
  <c r="AA1760" i="1" s="1"/>
  <c r="AF1760" i="1" s="1"/>
  <c r="AG1760" i="1" s="1"/>
  <c r="AC1759" i="1"/>
  <c r="Z1759" i="1"/>
  <c r="AA1759" i="1" s="1"/>
  <c r="AF1759" i="1" s="1"/>
  <c r="AG1759" i="1" s="1"/>
  <c r="AC1758" i="1"/>
  <c r="Z1758" i="1"/>
  <c r="AA1758" i="1" s="1"/>
  <c r="AF1758" i="1" s="1"/>
  <c r="AG1758" i="1" s="1"/>
  <c r="AC1757" i="1"/>
  <c r="Z1757" i="1"/>
  <c r="AA1757" i="1" s="1"/>
  <c r="AF1757" i="1" s="1"/>
  <c r="AG1757" i="1" s="1"/>
  <c r="AC1756" i="1"/>
  <c r="Z1756" i="1"/>
  <c r="AA1756" i="1" s="1"/>
  <c r="AF1756" i="1" s="1"/>
  <c r="AG1756" i="1" s="1"/>
  <c r="AC1755" i="1"/>
  <c r="Z1755" i="1"/>
  <c r="AA1755" i="1" s="1"/>
  <c r="AF1755" i="1" s="1"/>
  <c r="AG1755" i="1" s="1"/>
  <c r="AC1754" i="1"/>
  <c r="Z1754" i="1"/>
  <c r="AA1754" i="1" s="1"/>
  <c r="AF1754" i="1" s="1"/>
  <c r="AG1754" i="1" s="1"/>
  <c r="AC1753" i="1"/>
  <c r="Z1753" i="1"/>
  <c r="AA1753" i="1" s="1"/>
  <c r="AF1753" i="1" s="1"/>
  <c r="AG1753" i="1" s="1"/>
  <c r="AC1752" i="1"/>
  <c r="Z1752" i="1"/>
  <c r="AA1752" i="1" s="1"/>
  <c r="AF1752" i="1" s="1"/>
  <c r="AG1752" i="1" s="1"/>
  <c r="AC1751" i="1"/>
  <c r="Z1751" i="1"/>
  <c r="AA1751" i="1" s="1"/>
  <c r="AF1751" i="1" s="1"/>
  <c r="AG1751" i="1" s="1"/>
  <c r="AC1750" i="1"/>
  <c r="Z1750" i="1"/>
  <c r="AA1750" i="1" s="1"/>
  <c r="AF1750" i="1" s="1"/>
  <c r="AG1750" i="1" s="1"/>
  <c r="AC1749" i="1"/>
  <c r="Z1749" i="1"/>
  <c r="AA1749" i="1" s="1"/>
  <c r="AF1749" i="1" s="1"/>
  <c r="AG1749" i="1" s="1"/>
  <c r="AC1748" i="1"/>
  <c r="Z1748" i="1"/>
  <c r="AA1748" i="1" s="1"/>
  <c r="AF1748" i="1" s="1"/>
  <c r="AG1748" i="1" s="1"/>
  <c r="AC1747" i="1"/>
  <c r="Z1747" i="1"/>
  <c r="AA1747" i="1" s="1"/>
  <c r="AF1747" i="1" s="1"/>
  <c r="AG1747" i="1" s="1"/>
  <c r="AC1746" i="1"/>
  <c r="Z1746" i="1"/>
  <c r="AA1746" i="1" s="1"/>
  <c r="AF1746" i="1" s="1"/>
  <c r="AG1746" i="1" s="1"/>
  <c r="AC1745" i="1"/>
  <c r="Z1745" i="1"/>
  <c r="AA1745" i="1" s="1"/>
  <c r="AF1745" i="1" s="1"/>
  <c r="AG1745" i="1" s="1"/>
  <c r="AC1744" i="1"/>
  <c r="Z1744" i="1"/>
  <c r="AA1744" i="1" s="1"/>
  <c r="AC1743" i="1"/>
  <c r="Z1743" i="1"/>
  <c r="AA1743" i="1" s="1"/>
  <c r="AF1743" i="1" s="1"/>
  <c r="AG1743" i="1" s="1"/>
  <c r="AC1742" i="1"/>
  <c r="Z1742" i="1"/>
  <c r="AA1742" i="1" s="1"/>
  <c r="AF1742" i="1" s="1"/>
  <c r="AG1742" i="1" s="1"/>
  <c r="AC1741" i="1"/>
  <c r="AA1741" i="1"/>
  <c r="Z1741" i="1"/>
  <c r="AC1740" i="1"/>
  <c r="Z1740" i="1"/>
  <c r="AA1740" i="1" s="1"/>
  <c r="AF1740" i="1" s="1"/>
  <c r="AG1740" i="1" s="1"/>
  <c r="AC1739" i="1"/>
  <c r="Z1739" i="1"/>
  <c r="AA1739" i="1" s="1"/>
  <c r="AF1739" i="1" s="1"/>
  <c r="AG1739" i="1" s="1"/>
  <c r="AC1738" i="1"/>
  <c r="Z1738" i="1"/>
  <c r="AA1738" i="1" s="1"/>
  <c r="AF1738" i="1" s="1"/>
  <c r="AG1738" i="1" s="1"/>
  <c r="AC1737" i="1"/>
  <c r="Z1737" i="1"/>
  <c r="AA1737" i="1" s="1"/>
  <c r="AF1737" i="1" s="1"/>
  <c r="AG1737" i="1" s="1"/>
  <c r="AC1736" i="1"/>
  <c r="Z1736" i="1"/>
  <c r="AA1736" i="1" s="1"/>
  <c r="AF1736" i="1" s="1"/>
  <c r="AG1736" i="1" s="1"/>
  <c r="AC1735" i="1"/>
  <c r="Z1735" i="1"/>
  <c r="AA1735" i="1" s="1"/>
  <c r="AF1735" i="1" s="1"/>
  <c r="AG1735" i="1" s="1"/>
  <c r="AC1734" i="1"/>
  <c r="Z1734" i="1"/>
  <c r="AA1734" i="1" s="1"/>
  <c r="AF1734" i="1" s="1"/>
  <c r="AG1734" i="1" s="1"/>
  <c r="AC1733" i="1"/>
  <c r="Z1733" i="1"/>
  <c r="AA1733" i="1" s="1"/>
  <c r="AF1733" i="1" s="1"/>
  <c r="AG1733" i="1" s="1"/>
  <c r="AC1732" i="1"/>
  <c r="Z1732" i="1"/>
  <c r="AA1732" i="1" s="1"/>
  <c r="AF1732" i="1" s="1"/>
  <c r="AG1732" i="1" s="1"/>
  <c r="AC1731" i="1"/>
  <c r="Z1731" i="1"/>
  <c r="AA1731" i="1" s="1"/>
  <c r="AF1731" i="1" s="1"/>
  <c r="AG1731" i="1" s="1"/>
  <c r="AC1730" i="1"/>
  <c r="Z1730" i="1"/>
  <c r="AA1730" i="1" s="1"/>
  <c r="AF1730" i="1" s="1"/>
  <c r="AG1730" i="1" s="1"/>
  <c r="AC1729" i="1"/>
  <c r="Z1729" i="1"/>
  <c r="AA1729" i="1" s="1"/>
  <c r="AF1729" i="1" s="1"/>
  <c r="AG1729" i="1" s="1"/>
  <c r="AC1727" i="1"/>
  <c r="Z1727" i="1"/>
  <c r="AA1727" i="1" s="1"/>
  <c r="AF1727" i="1" s="1"/>
  <c r="AG1727" i="1" s="1"/>
  <c r="AC1725" i="1"/>
  <c r="Z1725" i="1"/>
  <c r="AA1725" i="1" s="1"/>
  <c r="AF1725" i="1" s="1"/>
  <c r="AG1725" i="1" s="1"/>
  <c r="AC1724" i="1"/>
  <c r="Z1724" i="1"/>
  <c r="AA1724" i="1" s="1"/>
  <c r="AF1724" i="1" s="1"/>
  <c r="AG1724" i="1" s="1"/>
  <c r="AC1723" i="1"/>
  <c r="Z1723" i="1"/>
  <c r="AA1723" i="1" s="1"/>
  <c r="AF1723" i="1" s="1"/>
  <c r="AG1723" i="1" s="1"/>
  <c r="Z1722" i="1"/>
  <c r="AA1722" i="1" s="1"/>
  <c r="AF1722" i="1" s="1"/>
  <c r="AG1722" i="1" s="1"/>
  <c r="Z1721" i="1"/>
  <c r="AA1721" i="1" s="1"/>
  <c r="AF1721" i="1" s="1"/>
  <c r="AG1721" i="1" s="1"/>
  <c r="Z1720" i="1"/>
  <c r="AA1720" i="1" s="1"/>
  <c r="AF1720" i="1" s="1"/>
  <c r="AG1720" i="1" s="1"/>
  <c r="AC1719" i="1"/>
  <c r="Z1719" i="1"/>
  <c r="AA1719" i="1" s="1"/>
  <c r="AF1719" i="1" s="1"/>
  <c r="AG1719" i="1" s="1"/>
  <c r="AC1718" i="1"/>
  <c r="Z1718" i="1"/>
  <c r="AA1718" i="1" s="1"/>
  <c r="AF1718" i="1" s="1"/>
  <c r="AG1718" i="1" s="1"/>
  <c r="AC1717" i="1"/>
  <c r="Z1717" i="1"/>
  <c r="AA1717" i="1" s="1"/>
  <c r="AF1717" i="1" s="1"/>
  <c r="AG1717" i="1" s="1"/>
  <c r="AC1716" i="1"/>
  <c r="Z1716" i="1"/>
  <c r="AA1716" i="1" s="1"/>
  <c r="AF1716" i="1" s="1"/>
  <c r="AG1716" i="1" s="1"/>
  <c r="AC1715" i="1"/>
  <c r="Z1715" i="1"/>
  <c r="AA1715" i="1" s="1"/>
  <c r="AF1715" i="1" s="1"/>
  <c r="AG1715" i="1" s="1"/>
  <c r="AC1714" i="1"/>
  <c r="Z1714" i="1"/>
  <c r="AA1714" i="1" s="1"/>
  <c r="AF1714" i="1" s="1"/>
  <c r="AG1714" i="1" s="1"/>
  <c r="AC1713" i="1"/>
  <c r="Z1713" i="1"/>
  <c r="AA1713" i="1" s="1"/>
  <c r="AF1713" i="1" s="1"/>
  <c r="AG1713" i="1" s="1"/>
  <c r="AC1712" i="1"/>
  <c r="Z1712" i="1"/>
  <c r="AA1712" i="1" s="1"/>
  <c r="AF1712" i="1" s="1"/>
  <c r="AG1712" i="1" s="1"/>
  <c r="AC1711" i="1"/>
  <c r="Z1711" i="1"/>
  <c r="AA1711" i="1" s="1"/>
  <c r="AF1711" i="1" s="1"/>
  <c r="AG1711" i="1" s="1"/>
  <c r="AC1710" i="1"/>
  <c r="Z1710" i="1"/>
  <c r="AA1710" i="1" s="1"/>
  <c r="AF1710" i="1" s="1"/>
  <c r="AG1710" i="1" s="1"/>
  <c r="AC1709" i="1"/>
  <c r="Z1709" i="1"/>
  <c r="AA1709" i="1" s="1"/>
  <c r="AF1709" i="1" s="1"/>
  <c r="AG1709" i="1" s="1"/>
  <c r="AC1708" i="1"/>
  <c r="Z1708" i="1"/>
  <c r="AA1708" i="1" s="1"/>
  <c r="AF1708" i="1" s="1"/>
  <c r="AG1708" i="1" s="1"/>
  <c r="AC1707" i="1"/>
  <c r="Z1707" i="1"/>
  <c r="AA1707" i="1" s="1"/>
  <c r="AF1707" i="1" s="1"/>
  <c r="AG1707" i="1" s="1"/>
  <c r="AC1706" i="1"/>
  <c r="Z1706" i="1"/>
  <c r="AA1706" i="1" s="1"/>
  <c r="AF1706" i="1" s="1"/>
  <c r="AG1706" i="1" s="1"/>
  <c r="AC1705" i="1"/>
  <c r="Z1705" i="1"/>
  <c r="AA1705" i="1" s="1"/>
  <c r="AF1705" i="1" s="1"/>
  <c r="AG1705" i="1" s="1"/>
  <c r="AC1704" i="1"/>
  <c r="Z1704" i="1"/>
  <c r="AA1704" i="1" s="1"/>
  <c r="AF1704" i="1" s="1"/>
  <c r="AG1704" i="1" s="1"/>
  <c r="AC1702" i="1"/>
  <c r="AA1702" i="1"/>
  <c r="Z1702" i="1"/>
  <c r="AC1701" i="1"/>
  <c r="Z1701" i="1"/>
  <c r="AA1701" i="1" s="1"/>
  <c r="AF1701" i="1" s="1"/>
  <c r="AG1701" i="1" s="1"/>
  <c r="AC1700" i="1"/>
  <c r="Z1700" i="1"/>
  <c r="AA1700" i="1" s="1"/>
  <c r="AF1700" i="1" s="1"/>
  <c r="AG1700" i="1" s="1"/>
  <c r="AC1699" i="1"/>
  <c r="AA1699" i="1"/>
  <c r="Z1699" i="1"/>
  <c r="AC1698" i="1"/>
  <c r="Z1698" i="1"/>
  <c r="AA1698" i="1" s="1"/>
  <c r="AF1698" i="1" s="1"/>
  <c r="AG1698" i="1" s="1"/>
  <c r="AC1697" i="1"/>
  <c r="Z1697" i="1"/>
  <c r="AA1697" i="1" s="1"/>
  <c r="AF1697" i="1" s="1"/>
  <c r="AG1697" i="1" s="1"/>
  <c r="AC1696" i="1"/>
  <c r="Z1696" i="1"/>
  <c r="AA1696" i="1" s="1"/>
  <c r="AF1696" i="1" s="1"/>
  <c r="AG1696" i="1" s="1"/>
  <c r="AC1695" i="1"/>
  <c r="Z1695" i="1"/>
  <c r="AA1695" i="1" s="1"/>
  <c r="AF1695" i="1" s="1"/>
  <c r="AG1695" i="1" s="1"/>
  <c r="AC1694" i="1"/>
  <c r="Z1694" i="1"/>
  <c r="AA1694" i="1" s="1"/>
  <c r="AF1694" i="1" s="1"/>
  <c r="AG1694" i="1" s="1"/>
  <c r="AC1693" i="1"/>
  <c r="Z1693" i="1"/>
  <c r="AA1693" i="1" s="1"/>
  <c r="AF1693" i="1" s="1"/>
  <c r="AG1693" i="1" s="1"/>
  <c r="AC1692" i="1"/>
  <c r="Z1692" i="1"/>
  <c r="AA1692" i="1" s="1"/>
  <c r="AF1692" i="1" s="1"/>
  <c r="AG1692" i="1" s="1"/>
  <c r="AC1691" i="1"/>
  <c r="Z1691" i="1"/>
  <c r="AA1691" i="1" s="1"/>
  <c r="AF1691" i="1" s="1"/>
  <c r="AG1691" i="1" s="1"/>
  <c r="AC1690" i="1"/>
  <c r="Z1690" i="1"/>
  <c r="AA1690" i="1" s="1"/>
  <c r="AF1690" i="1" s="1"/>
  <c r="AG1690" i="1" s="1"/>
  <c r="AC1689" i="1"/>
  <c r="Z1689" i="1"/>
  <c r="AA1689" i="1" s="1"/>
  <c r="AF1689" i="1" s="1"/>
  <c r="AG1689" i="1" s="1"/>
  <c r="AC1688" i="1"/>
  <c r="Z1688" i="1"/>
  <c r="AA1688" i="1" s="1"/>
  <c r="AC1687" i="1"/>
  <c r="Z1687" i="1"/>
  <c r="AA1687" i="1" s="1"/>
  <c r="AF1687" i="1" s="1"/>
  <c r="AG1687" i="1" s="1"/>
  <c r="AC1686" i="1"/>
  <c r="Z1686" i="1"/>
  <c r="AA1686" i="1" s="1"/>
  <c r="AF1686" i="1" s="1"/>
  <c r="AG1686" i="1" s="1"/>
  <c r="AC1685" i="1"/>
  <c r="Z1685" i="1"/>
  <c r="AA1685" i="1" s="1"/>
  <c r="AF1685" i="1" s="1"/>
  <c r="AG1685" i="1" s="1"/>
  <c r="Z1684" i="1"/>
  <c r="AA1684" i="1" s="1"/>
  <c r="AF1684" i="1" s="1"/>
  <c r="AG1684" i="1" s="1"/>
  <c r="AC1683" i="1"/>
  <c r="Z1683" i="1"/>
  <c r="AA1683" i="1" s="1"/>
  <c r="AF1683" i="1" s="1"/>
  <c r="AG1683" i="1" s="1"/>
  <c r="AC1682" i="1"/>
  <c r="Z1682" i="1"/>
  <c r="AA1682" i="1" s="1"/>
  <c r="AF1682" i="1" s="1"/>
  <c r="AG1682" i="1" s="1"/>
  <c r="AC1681" i="1"/>
  <c r="Z1681" i="1"/>
  <c r="AA1681" i="1" s="1"/>
  <c r="AF1681" i="1" s="1"/>
  <c r="AG1681" i="1" s="1"/>
  <c r="AC1680" i="1"/>
  <c r="AA1680" i="1"/>
  <c r="Z1680" i="1"/>
  <c r="AC1679" i="1"/>
  <c r="AA1679" i="1"/>
  <c r="Z1679" i="1"/>
  <c r="AC1678" i="1"/>
  <c r="AA1678" i="1"/>
  <c r="Z1678" i="1"/>
  <c r="AC1677" i="1"/>
  <c r="Z1677" i="1"/>
  <c r="AA1677" i="1" s="1"/>
  <c r="AF1677" i="1" s="1"/>
  <c r="AG1677" i="1" s="1"/>
  <c r="AC1676" i="1"/>
  <c r="Z1676" i="1"/>
  <c r="AA1676" i="1" s="1"/>
  <c r="AF1676" i="1" s="1"/>
  <c r="AG1676" i="1" s="1"/>
  <c r="AC1675" i="1"/>
  <c r="Z1675" i="1"/>
  <c r="AA1675" i="1" s="1"/>
  <c r="AF1675" i="1" s="1"/>
  <c r="AG1675" i="1" s="1"/>
  <c r="AC1674" i="1"/>
  <c r="Z1674" i="1"/>
  <c r="AA1674" i="1" s="1"/>
  <c r="AF1674" i="1" s="1"/>
  <c r="AG1674" i="1" s="1"/>
  <c r="AC1673" i="1"/>
  <c r="Z1673" i="1"/>
  <c r="AA1673" i="1" s="1"/>
  <c r="AF1673" i="1" s="1"/>
  <c r="AG1673" i="1" s="1"/>
  <c r="AC1672" i="1"/>
  <c r="Z1672" i="1"/>
  <c r="AA1672" i="1" s="1"/>
  <c r="AF1672" i="1" s="1"/>
  <c r="AG1672" i="1" s="1"/>
  <c r="AC1671" i="1"/>
  <c r="Z1671" i="1"/>
  <c r="AA1671" i="1" s="1"/>
  <c r="AF1671" i="1" s="1"/>
  <c r="AG1671" i="1" s="1"/>
  <c r="AC1670" i="1"/>
  <c r="Z1670" i="1"/>
  <c r="AA1670" i="1" s="1"/>
  <c r="AF1670" i="1" s="1"/>
  <c r="AG1670" i="1" s="1"/>
  <c r="AC1669" i="1"/>
  <c r="Z1669" i="1"/>
  <c r="AA1669" i="1" s="1"/>
  <c r="AC1668" i="1"/>
  <c r="Z1668" i="1"/>
  <c r="AA1668" i="1" s="1"/>
  <c r="AF1668" i="1" s="1"/>
  <c r="AG1668" i="1" s="1"/>
  <c r="AC1667" i="1"/>
  <c r="Z1667" i="1"/>
  <c r="AA1667" i="1" s="1"/>
  <c r="AF1667" i="1" s="1"/>
  <c r="AG1667" i="1" s="1"/>
  <c r="AC1666" i="1"/>
  <c r="Z1666" i="1"/>
  <c r="AA1666" i="1" s="1"/>
  <c r="AF1666" i="1" s="1"/>
  <c r="AG1666" i="1" s="1"/>
  <c r="AC1665" i="1"/>
  <c r="Z1665" i="1"/>
  <c r="AA1665" i="1" s="1"/>
  <c r="AF1665" i="1" s="1"/>
  <c r="AG1665" i="1" s="1"/>
  <c r="AC1664" i="1"/>
  <c r="Z1664" i="1"/>
  <c r="AA1664" i="1" s="1"/>
  <c r="AF1664" i="1" s="1"/>
  <c r="AG1664" i="1" s="1"/>
  <c r="AC1663" i="1"/>
  <c r="Z1663" i="1"/>
  <c r="AA1663" i="1" s="1"/>
  <c r="AF1663" i="1" s="1"/>
  <c r="AG1663" i="1" s="1"/>
  <c r="AC1662" i="1"/>
  <c r="Z1662" i="1"/>
  <c r="AA1662" i="1" s="1"/>
  <c r="AF1662" i="1" s="1"/>
  <c r="AG1662" i="1" s="1"/>
  <c r="AC1661" i="1"/>
  <c r="Z1661" i="1"/>
  <c r="AA1661" i="1" s="1"/>
  <c r="AF1661" i="1" s="1"/>
  <c r="AG1661" i="1" s="1"/>
  <c r="AC1660" i="1"/>
  <c r="Z1660" i="1"/>
  <c r="AA1660" i="1" s="1"/>
  <c r="AF1660" i="1" s="1"/>
  <c r="AG1660" i="1" s="1"/>
  <c r="AC1659" i="1"/>
  <c r="Z1659" i="1"/>
  <c r="AA1659" i="1" s="1"/>
  <c r="AF1659" i="1" s="1"/>
  <c r="AG1659" i="1" s="1"/>
  <c r="AC1658" i="1"/>
  <c r="Z1658" i="1"/>
  <c r="AA1658" i="1" s="1"/>
  <c r="AF1658" i="1" s="1"/>
  <c r="AG1658" i="1" s="1"/>
  <c r="AC1657" i="1"/>
  <c r="Z1657" i="1"/>
  <c r="AA1657" i="1" s="1"/>
  <c r="AF1657" i="1" s="1"/>
  <c r="AG1657" i="1" s="1"/>
  <c r="AC1656" i="1"/>
  <c r="Z1656" i="1"/>
  <c r="AA1656" i="1" s="1"/>
  <c r="AF1656" i="1" s="1"/>
  <c r="AG1656" i="1" s="1"/>
  <c r="AC1655" i="1"/>
  <c r="Z1655" i="1"/>
  <c r="AA1655" i="1" s="1"/>
  <c r="AF1655" i="1" s="1"/>
  <c r="AG1655" i="1" s="1"/>
  <c r="AC1654" i="1"/>
  <c r="Z1654" i="1"/>
  <c r="AA1654" i="1" s="1"/>
  <c r="AF1654" i="1" s="1"/>
  <c r="AG1654" i="1" s="1"/>
  <c r="AC1653" i="1"/>
  <c r="Z1653" i="1"/>
  <c r="AA1653" i="1" s="1"/>
  <c r="AF1653" i="1" s="1"/>
  <c r="AG1653" i="1" s="1"/>
  <c r="AC1652" i="1"/>
  <c r="Z1652" i="1"/>
  <c r="AA1652" i="1" s="1"/>
  <c r="AF1652" i="1" s="1"/>
  <c r="AG1652" i="1" s="1"/>
  <c r="AC1651" i="1"/>
  <c r="Z1651" i="1"/>
  <c r="AA1651" i="1" s="1"/>
  <c r="AF1651" i="1" s="1"/>
  <c r="AG1651" i="1" s="1"/>
  <c r="AC1650" i="1"/>
  <c r="Z1650" i="1"/>
  <c r="AA1650" i="1" s="1"/>
  <c r="AC1649" i="1"/>
  <c r="Z1649" i="1"/>
  <c r="AA1649" i="1" s="1"/>
  <c r="AF1649" i="1" s="1"/>
  <c r="AG1649" i="1" s="1"/>
  <c r="AC1648" i="1"/>
  <c r="Z1648" i="1"/>
  <c r="AA1648" i="1" s="1"/>
  <c r="AF1648" i="1" s="1"/>
  <c r="AG1648" i="1" s="1"/>
  <c r="AC1647" i="1"/>
  <c r="Z1647" i="1"/>
  <c r="AA1647" i="1" s="1"/>
  <c r="AF1647" i="1" s="1"/>
  <c r="AG1647" i="1" s="1"/>
  <c r="AC1646" i="1"/>
  <c r="Z1646" i="1"/>
  <c r="AA1646" i="1" s="1"/>
  <c r="AF1646" i="1" s="1"/>
  <c r="AG1646" i="1" s="1"/>
  <c r="AC1645" i="1"/>
  <c r="Z1645" i="1"/>
  <c r="AA1645" i="1" s="1"/>
  <c r="AF1645" i="1" s="1"/>
  <c r="AG1645" i="1" s="1"/>
  <c r="AC1644" i="1"/>
  <c r="Z1644" i="1"/>
  <c r="AA1644" i="1" s="1"/>
  <c r="AF1644" i="1" s="1"/>
  <c r="AG1644" i="1" s="1"/>
  <c r="AC1643" i="1"/>
  <c r="Z1643" i="1"/>
  <c r="AA1643" i="1" s="1"/>
  <c r="AF1643" i="1" s="1"/>
  <c r="AG1643" i="1" s="1"/>
  <c r="AC1642" i="1"/>
  <c r="Z1642" i="1"/>
  <c r="AA1642" i="1" s="1"/>
  <c r="AF1642" i="1" s="1"/>
  <c r="AG1642" i="1" s="1"/>
  <c r="AC1641" i="1"/>
  <c r="Z1641" i="1"/>
  <c r="AA1641" i="1" s="1"/>
  <c r="AF1641" i="1" s="1"/>
  <c r="AG1641" i="1" s="1"/>
  <c r="AC1640" i="1"/>
  <c r="Z1640" i="1"/>
  <c r="AA1640" i="1" s="1"/>
  <c r="AC1639" i="1"/>
  <c r="Z1639" i="1"/>
  <c r="AA1639" i="1" s="1"/>
  <c r="AF1639" i="1" s="1"/>
  <c r="AG1639" i="1" s="1"/>
  <c r="AC1638" i="1"/>
  <c r="Z1638" i="1"/>
  <c r="AA1638" i="1" s="1"/>
  <c r="AF1638" i="1" s="1"/>
  <c r="AG1638" i="1" s="1"/>
  <c r="AC1637" i="1"/>
  <c r="Z1637" i="1"/>
  <c r="AA1637" i="1" s="1"/>
  <c r="AF1637" i="1" s="1"/>
  <c r="AG1637" i="1" s="1"/>
  <c r="AC1636" i="1"/>
  <c r="Z1636" i="1"/>
  <c r="AA1636" i="1" s="1"/>
  <c r="AF1636" i="1" s="1"/>
  <c r="AG1636" i="1" s="1"/>
  <c r="AC1635" i="1"/>
  <c r="Z1635" i="1"/>
  <c r="AA1635" i="1" s="1"/>
  <c r="AF1635" i="1" s="1"/>
  <c r="AG1635" i="1" s="1"/>
  <c r="AC1634" i="1"/>
  <c r="Z1634" i="1"/>
  <c r="AA1634" i="1" s="1"/>
  <c r="AF1634" i="1" s="1"/>
  <c r="AG1634" i="1" s="1"/>
  <c r="AC1633" i="1"/>
  <c r="Z1633" i="1"/>
  <c r="AA1633" i="1" s="1"/>
  <c r="AF1633" i="1" s="1"/>
  <c r="AG1633" i="1" s="1"/>
  <c r="AC1632" i="1"/>
  <c r="Z1632" i="1"/>
  <c r="AA1632" i="1" s="1"/>
  <c r="AF1632" i="1" s="1"/>
  <c r="AG1632" i="1" s="1"/>
  <c r="AC1631" i="1"/>
  <c r="Z1631" i="1"/>
  <c r="AA1631" i="1" s="1"/>
  <c r="AF1631" i="1" s="1"/>
  <c r="AG1631" i="1" s="1"/>
  <c r="AC1630" i="1"/>
  <c r="Z1630" i="1"/>
  <c r="AA1630" i="1" s="1"/>
  <c r="AF1630" i="1" s="1"/>
  <c r="AG1630" i="1" s="1"/>
  <c r="AC1629" i="1"/>
  <c r="Z1629" i="1"/>
  <c r="AA1629" i="1" s="1"/>
  <c r="AF1629" i="1" s="1"/>
  <c r="AG1629" i="1" s="1"/>
  <c r="AC1628" i="1"/>
  <c r="Z1628" i="1"/>
  <c r="AA1628" i="1" s="1"/>
  <c r="AF1628" i="1" s="1"/>
  <c r="AG1628" i="1" s="1"/>
  <c r="AC1627" i="1"/>
  <c r="Z1627" i="1"/>
  <c r="AA1627" i="1" s="1"/>
  <c r="AF1627" i="1" s="1"/>
  <c r="AG1627" i="1" s="1"/>
  <c r="AC1626" i="1"/>
  <c r="Z1626" i="1"/>
  <c r="AA1626" i="1" s="1"/>
  <c r="AF1626" i="1" s="1"/>
  <c r="AG1626" i="1" s="1"/>
  <c r="AC1625" i="1"/>
  <c r="Z1625" i="1"/>
  <c r="AA1625" i="1" s="1"/>
  <c r="AF1625" i="1" s="1"/>
  <c r="AG1625" i="1" s="1"/>
  <c r="AC1624" i="1"/>
  <c r="Z1624" i="1"/>
  <c r="AA1624" i="1" s="1"/>
  <c r="AF1624" i="1" s="1"/>
  <c r="AG1624" i="1" s="1"/>
  <c r="AC1623" i="1"/>
  <c r="Z1623" i="1"/>
  <c r="AA1623" i="1" s="1"/>
  <c r="AF1623" i="1" s="1"/>
  <c r="AG1623" i="1" s="1"/>
  <c r="Z1622" i="1"/>
  <c r="AA1622" i="1" s="1"/>
  <c r="AF1622" i="1" s="1"/>
  <c r="AG1622" i="1" s="1"/>
  <c r="AC1621" i="1"/>
  <c r="Z1621" i="1"/>
  <c r="AA1621" i="1" s="1"/>
  <c r="AF1621" i="1" s="1"/>
  <c r="AG1621" i="1" s="1"/>
  <c r="AC1620" i="1"/>
  <c r="Z1620" i="1"/>
  <c r="AA1620" i="1" s="1"/>
  <c r="AF1620" i="1" s="1"/>
  <c r="AG1620" i="1" s="1"/>
  <c r="AC1619" i="1"/>
  <c r="Z1619" i="1"/>
  <c r="AA1619" i="1" s="1"/>
  <c r="AF1619" i="1" s="1"/>
  <c r="AG1619" i="1" s="1"/>
  <c r="AC1618" i="1"/>
  <c r="Z1618" i="1"/>
  <c r="AA1618" i="1" s="1"/>
  <c r="AF1618" i="1" s="1"/>
  <c r="AG1618" i="1" s="1"/>
  <c r="AC1617" i="1"/>
  <c r="Z1617" i="1"/>
  <c r="AA1617" i="1" s="1"/>
  <c r="AF1617" i="1" s="1"/>
  <c r="AG1617" i="1" s="1"/>
  <c r="AC1616" i="1"/>
  <c r="Z1616" i="1"/>
  <c r="AA1616" i="1" s="1"/>
  <c r="AF1616" i="1" s="1"/>
  <c r="AG1616" i="1" s="1"/>
  <c r="AC1615" i="1"/>
  <c r="Z1615" i="1"/>
  <c r="AA1615" i="1" s="1"/>
  <c r="AF1615" i="1" s="1"/>
  <c r="AG1615" i="1" s="1"/>
  <c r="AC1614" i="1"/>
  <c r="Z1614" i="1"/>
  <c r="AA1614" i="1" s="1"/>
  <c r="AC1613" i="1"/>
  <c r="Z1613" i="1"/>
  <c r="AA1613" i="1" s="1"/>
  <c r="AF1613" i="1" s="1"/>
  <c r="AG1613" i="1" s="1"/>
  <c r="AC1612" i="1"/>
  <c r="Z1612" i="1"/>
  <c r="AA1612" i="1" s="1"/>
  <c r="AF1612" i="1" s="1"/>
  <c r="AG1612" i="1" s="1"/>
  <c r="Z1611" i="1"/>
  <c r="AA1611" i="1" s="1"/>
  <c r="AF1611" i="1" s="1"/>
  <c r="AG1611" i="1" s="1"/>
  <c r="AC1610" i="1"/>
  <c r="Z1610" i="1"/>
  <c r="AA1610" i="1" s="1"/>
  <c r="AF1610" i="1" s="1"/>
  <c r="AG1610" i="1" s="1"/>
  <c r="AC1609" i="1"/>
  <c r="Z1609" i="1"/>
  <c r="AA1609" i="1" s="1"/>
  <c r="AF1609" i="1" s="1"/>
  <c r="AG1609" i="1" s="1"/>
  <c r="AC1608" i="1"/>
  <c r="Z1608" i="1"/>
  <c r="AA1608" i="1" s="1"/>
  <c r="AC1607" i="1"/>
  <c r="Z1607" i="1"/>
  <c r="AA1607" i="1" s="1"/>
  <c r="AF1607" i="1" s="1"/>
  <c r="AG1607" i="1" s="1"/>
  <c r="AC1606" i="1"/>
  <c r="Z1606" i="1"/>
  <c r="AA1606" i="1" s="1"/>
  <c r="AF1606" i="1" s="1"/>
  <c r="AG1606" i="1" s="1"/>
  <c r="AC1605" i="1"/>
  <c r="Z1605" i="1"/>
  <c r="AA1605" i="1" s="1"/>
  <c r="AC1604" i="1"/>
  <c r="Z1604" i="1"/>
  <c r="AA1604" i="1" s="1"/>
  <c r="AF1604" i="1" s="1"/>
  <c r="AG1604" i="1" s="1"/>
  <c r="AC1603" i="1"/>
  <c r="Z1603" i="1"/>
  <c r="AA1603" i="1" s="1"/>
  <c r="AF1603" i="1" s="1"/>
  <c r="AG1603" i="1" s="1"/>
  <c r="AC1602" i="1"/>
  <c r="Z1602" i="1"/>
  <c r="AA1602" i="1" s="1"/>
  <c r="AF1602" i="1" s="1"/>
  <c r="AG1602" i="1" s="1"/>
  <c r="AC1601" i="1"/>
  <c r="Z1601" i="1"/>
  <c r="AA1601" i="1" s="1"/>
  <c r="AC1600" i="1"/>
  <c r="Z1600" i="1"/>
  <c r="AA1600" i="1" s="1"/>
  <c r="AF1600" i="1" s="1"/>
  <c r="AG1600" i="1" s="1"/>
  <c r="AC1599" i="1"/>
  <c r="Z1599" i="1"/>
  <c r="AA1599" i="1" s="1"/>
  <c r="AF1599" i="1" s="1"/>
  <c r="AG1599" i="1" s="1"/>
  <c r="AC1598" i="1"/>
  <c r="Z1598" i="1"/>
  <c r="AA1598" i="1" s="1"/>
  <c r="AF1598" i="1" s="1"/>
  <c r="AG1598" i="1" s="1"/>
  <c r="AC1597" i="1"/>
  <c r="Z1597" i="1"/>
  <c r="AA1597" i="1" s="1"/>
  <c r="AF1597" i="1" s="1"/>
  <c r="AG1597" i="1" s="1"/>
  <c r="AC1596" i="1"/>
  <c r="Z1596" i="1"/>
  <c r="AA1596" i="1" s="1"/>
  <c r="AF1596" i="1" s="1"/>
  <c r="AG1596" i="1" s="1"/>
  <c r="AC1595" i="1"/>
  <c r="Z1595" i="1"/>
  <c r="AA1595" i="1" s="1"/>
  <c r="AF1595" i="1" s="1"/>
  <c r="AG1595" i="1" s="1"/>
  <c r="AC1594" i="1"/>
  <c r="Z1594" i="1"/>
  <c r="AA1594" i="1" s="1"/>
  <c r="AF1594" i="1" s="1"/>
  <c r="AG1594" i="1" s="1"/>
  <c r="AC1593" i="1"/>
  <c r="Z1593" i="1"/>
  <c r="AA1593" i="1" s="1"/>
  <c r="AF1593" i="1" s="1"/>
  <c r="AG1593" i="1" s="1"/>
  <c r="AC1592" i="1"/>
  <c r="Z1592" i="1"/>
  <c r="AA1592" i="1" s="1"/>
  <c r="AF1592" i="1" s="1"/>
  <c r="AG1592" i="1" s="1"/>
  <c r="AC1591" i="1"/>
  <c r="Z1591" i="1"/>
  <c r="AA1591" i="1" s="1"/>
  <c r="AC1590" i="1"/>
  <c r="Z1590" i="1"/>
  <c r="AA1590" i="1" s="1"/>
  <c r="AF1590" i="1" s="1"/>
  <c r="AG1590" i="1" s="1"/>
  <c r="AC1589" i="1"/>
  <c r="Z1589" i="1"/>
  <c r="AA1589" i="1" s="1"/>
  <c r="AF1589" i="1" s="1"/>
  <c r="AG1589" i="1" s="1"/>
  <c r="AC1588" i="1"/>
  <c r="Z1588" i="1"/>
  <c r="AA1588" i="1" s="1"/>
  <c r="AF1588" i="1" s="1"/>
  <c r="AG1588" i="1" s="1"/>
  <c r="AC1587" i="1"/>
  <c r="Z1587" i="1"/>
  <c r="AA1587" i="1" s="1"/>
  <c r="AF1587" i="1" s="1"/>
  <c r="AG1587" i="1" s="1"/>
  <c r="AC1586" i="1"/>
  <c r="Z1586" i="1"/>
  <c r="AA1586" i="1" s="1"/>
  <c r="AF1586" i="1" s="1"/>
  <c r="AG1586" i="1" s="1"/>
  <c r="AC1585" i="1"/>
  <c r="Z1585" i="1"/>
  <c r="AA1585" i="1" s="1"/>
  <c r="AF1585" i="1" s="1"/>
  <c r="AG1585" i="1" s="1"/>
  <c r="AC1584" i="1"/>
  <c r="Z1584" i="1"/>
  <c r="AA1584" i="1" s="1"/>
  <c r="AF1584" i="1" s="1"/>
  <c r="AG1584" i="1" s="1"/>
  <c r="AC1583" i="1"/>
  <c r="Z1583" i="1"/>
  <c r="AA1583" i="1" s="1"/>
  <c r="AF1583" i="1" s="1"/>
  <c r="AG1583" i="1" s="1"/>
  <c r="AC1582" i="1"/>
  <c r="Z1582" i="1"/>
  <c r="AA1582" i="1" s="1"/>
  <c r="AF1582" i="1" s="1"/>
  <c r="AG1582" i="1" s="1"/>
  <c r="AC1581" i="1"/>
  <c r="Z1581" i="1"/>
  <c r="AA1581" i="1" s="1"/>
  <c r="AF1581" i="1" s="1"/>
  <c r="AG1581" i="1" s="1"/>
  <c r="AC1580" i="1"/>
  <c r="Z1580" i="1"/>
  <c r="AA1580" i="1" s="1"/>
  <c r="AF1580" i="1" s="1"/>
  <c r="AG1580" i="1" s="1"/>
  <c r="AC1579" i="1"/>
  <c r="Z1579" i="1"/>
  <c r="AA1579" i="1" s="1"/>
  <c r="AC1578" i="1"/>
  <c r="Z1578" i="1"/>
  <c r="AA1578" i="1" s="1"/>
  <c r="AF1578" i="1" s="1"/>
  <c r="AG1578" i="1" s="1"/>
  <c r="AC1577" i="1"/>
  <c r="Z1577" i="1"/>
  <c r="AA1577" i="1" s="1"/>
  <c r="AF1577" i="1" s="1"/>
  <c r="AG1577" i="1" s="1"/>
  <c r="AC1576" i="1"/>
  <c r="Z1576" i="1"/>
  <c r="AA1576" i="1" s="1"/>
  <c r="AF1576" i="1" s="1"/>
  <c r="AG1576" i="1" s="1"/>
  <c r="AC1575" i="1"/>
  <c r="Z1575" i="1"/>
  <c r="AA1575" i="1" s="1"/>
  <c r="AF1575" i="1" s="1"/>
  <c r="AG1575" i="1" s="1"/>
  <c r="AC1574" i="1"/>
  <c r="Z1574" i="1"/>
  <c r="AA1574" i="1" s="1"/>
  <c r="AC1573" i="1"/>
  <c r="Z1573" i="1"/>
  <c r="AA1573" i="1" s="1"/>
  <c r="AF1573" i="1" s="1"/>
  <c r="AG1573" i="1" s="1"/>
  <c r="AC1572" i="1"/>
  <c r="Z1572" i="1"/>
  <c r="AA1572" i="1" s="1"/>
  <c r="AC1571" i="1"/>
  <c r="Z1571" i="1"/>
  <c r="AA1571" i="1" s="1"/>
  <c r="AF1571" i="1" s="1"/>
  <c r="AG1571" i="1" s="1"/>
  <c r="AC1570" i="1"/>
  <c r="Z1570" i="1"/>
  <c r="AA1570" i="1" s="1"/>
  <c r="AF1570" i="1" s="1"/>
  <c r="AG1570" i="1" s="1"/>
  <c r="AC1569" i="1"/>
  <c r="Z1569" i="1"/>
  <c r="AA1569" i="1" s="1"/>
  <c r="AF1569" i="1" s="1"/>
  <c r="AG1569" i="1" s="1"/>
  <c r="AC1568" i="1"/>
  <c r="Z1568" i="1"/>
  <c r="AA1568" i="1" s="1"/>
  <c r="AF1568" i="1" s="1"/>
  <c r="AG1568" i="1" s="1"/>
  <c r="AC1567" i="1"/>
  <c r="Z1567" i="1"/>
  <c r="AA1567" i="1" s="1"/>
  <c r="AC1566" i="1"/>
  <c r="Z1566" i="1"/>
  <c r="AA1566" i="1" s="1"/>
  <c r="AF1566" i="1" s="1"/>
  <c r="AG1566" i="1" s="1"/>
  <c r="AC1565" i="1"/>
  <c r="Z1565" i="1"/>
  <c r="AA1565" i="1" s="1"/>
  <c r="AC1564" i="1"/>
  <c r="Z1564" i="1"/>
  <c r="AA1564" i="1" s="1"/>
  <c r="AF1564" i="1" s="1"/>
  <c r="AG1564" i="1" s="1"/>
  <c r="AC1563" i="1"/>
  <c r="Z1563" i="1"/>
  <c r="AA1563" i="1" s="1"/>
  <c r="AC1562" i="1"/>
  <c r="Z1562" i="1"/>
  <c r="AA1562" i="1" s="1"/>
  <c r="AF1562" i="1" s="1"/>
  <c r="AG1562" i="1" s="1"/>
  <c r="AC1561" i="1"/>
  <c r="Z1561" i="1"/>
  <c r="AA1561" i="1" s="1"/>
  <c r="AC1560" i="1"/>
  <c r="Z1560" i="1"/>
  <c r="AA1560" i="1" s="1"/>
  <c r="AF1560" i="1" s="1"/>
  <c r="AG1560" i="1" s="1"/>
  <c r="AC1559" i="1"/>
  <c r="Z1559" i="1"/>
  <c r="AA1559" i="1" s="1"/>
  <c r="AC1558" i="1"/>
  <c r="Z1558" i="1"/>
  <c r="AA1558" i="1" s="1"/>
  <c r="AF1558" i="1" s="1"/>
  <c r="AG1558" i="1" s="1"/>
  <c r="AC1557" i="1"/>
  <c r="Z1557" i="1"/>
  <c r="AA1557" i="1" s="1"/>
  <c r="AF1557" i="1" s="1"/>
  <c r="AG1557" i="1" s="1"/>
  <c r="AC1556" i="1"/>
  <c r="Z1556" i="1"/>
  <c r="AA1556" i="1" s="1"/>
  <c r="AC1555" i="1"/>
  <c r="Z1555" i="1"/>
  <c r="AA1555" i="1" s="1"/>
  <c r="AF1555" i="1" s="1"/>
  <c r="AG1555" i="1" s="1"/>
  <c r="AC1554" i="1"/>
  <c r="Z1554" i="1"/>
  <c r="AA1554" i="1" s="1"/>
  <c r="AC1553" i="1"/>
  <c r="Z1553" i="1"/>
  <c r="AA1553" i="1" s="1"/>
  <c r="AF1553" i="1" s="1"/>
  <c r="AG1553" i="1" s="1"/>
  <c r="AC1552" i="1"/>
  <c r="Z1552" i="1"/>
  <c r="AA1552" i="1" s="1"/>
  <c r="AF1552" i="1" s="1"/>
  <c r="AG1552" i="1" s="1"/>
  <c r="AC1551" i="1"/>
  <c r="Z1551" i="1"/>
  <c r="AA1551" i="1" s="1"/>
  <c r="AC1550" i="1"/>
  <c r="Z1550" i="1"/>
  <c r="AA1550" i="1" s="1"/>
  <c r="AF1550" i="1" s="1"/>
  <c r="AG1550" i="1" s="1"/>
  <c r="AC1549" i="1"/>
  <c r="Z1549" i="1"/>
  <c r="AA1549" i="1" s="1"/>
  <c r="AF1549" i="1" s="1"/>
  <c r="AG1549" i="1" s="1"/>
  <c r="AC1548" i="1"/>
  <c r="Z1548" i="1"/>
  <c r="AA1548" i="1" s="1"/>
  <c r="AF1548" i="1" s="1"/>
  <c r="AG1548" i="1" s="1"/>
  <c r="AC1547" i="1"/>
  <c r="Z1547" i="1"/>
  <c r="AA1547" i="1" s="1"/>
  <c r="AC1546" i="1"/>
  <c r="Z1546" i="1"/>
  <c r="AA1546" i="1" s="1"/>
  <c r="AF1546" i="1" s="1"/>
  <c r="AG1546" i="1" s="1"/>
  <c r="AC1545" i="1"/>
  <c r="Z1545" i="1"/>
  <c r="AA1545" i="1" s="1"/>
  <c r="AF1545" i="1" s="1"/>
  <c r="AG1545" i="1" s="1"/>
  <c r="AC1544" i="1"/>
  <c r="Z1544" i="1"/>
  <c r="AA1544" i="1" s="1"/>
  <c r="AC1543" i="1"/>
  <c r="Z1543" i="1"/>
  <c r="AA1543" i="1" s="1"/>
  <c r="AF1543" i="1" s="1"/>
  <c r="AG1543" i="1" s="1"/>
  <c r="AC1542" i="1"/>
  <c r="Z1542" i="1"/>
  <c r="AA1542" i="1" s="1"/>
  <c r="AF1542" i="1" s="1"/>
  <c r="AG1542" i="1" s="1"/>
  <c r="AC1541" i="1"/>
  <c r="Z1541" i="1"/>
  <c r="AA1541" i="1" s="1"/>
  <c r="AF1541" i="1" s="1"/>
  <c r="AG1541" i="1" s="1"/>
  <c r="AC1540" i="1"/>
  <c r="Z1540" i="1"/>
  <c r="AA1540" i="1" s="1"/>
  <c r="AF1540" i="1" s="1"/>
  <c r="AG1540" i="1" s="1"/>
  <c r="AC1539" i="1"/>
  <c r="Z1539" i="1"/>
  <c r="AA1539" i="1" s="1"/>
  <c r="AF1539" i="1" s="1"/>
  <c r="AG1539" i="1" s="1"/>
  <c r="AC1538" i="1"/>
  <c r="Z1538" i="1"/>
  <c r="AA1538" i="1" s="1"/>
  <c r="AF1538" i="1" s="1"/>
  <c r="AG1538" i="1" s="1"/>
  <c r="AC1537" i="1"/>
  <c r="Z1537" i="1"/>
  <c r="AA1537" i="1" s="1"/>
  <c r="AC1536" i="1"/>
  <c r="Z1536" i="1"/>
  <c r="AA1536" i="1" s="1"/>
  <c r="AF1536" i="1" s="1"/>
  <c r="AG1536" i="1" s="1"/>
  <c r="AC1535" i="1"/>
  <c r="Z1535" i="1"/>
  <c r="AA1535" i="1" s="1"/>
  <c r="AF1535" i="1" s="1"/>
  <c r="AG1535" i="1" s="1"/>
  <c r="AC1534" i="1"/>
  <c r="Z1534" i="1"/>
  <c r="AA1534" i="1" s="1"/>
  <c r="AF1534" i="1" s="1"/>
  <c r="AG1534" i="1" s="1"/>
  <c r="AC1533" i="1"/>
  <c r="Z1533" i="1"/>
  <c r="AA1533" i="1" s="1"/>
  <c r="AF1533" i="1" s="1"/>
  <c r="AG1533" i="1" s="1"/>
  <c r="AC1532" i="1"/>
  <c r="Z1532" i="1"/>
  <c r="AA1532" i="1" s="1"/>
  <c r="AF1532" i="1" s="1"/>
  <c r="AG1532" i="1" s="1"/>
  <c r="AC1531" i="1"/>
  <c r="Z1531" i="1"/>
  <c r="AA1531" i="1" s="1"/>
  <c r="AF1531" i="1" s="1"/>
  <c r="AG1531" i="1" s="1"/>
  <c r="AC1530" i="1"/>
  <c r="Z1530" i="1"/>
  <c r="AA1530" i="1" s="1"/>
  <c r="AC1529" i="1"/>
  <c r="Z1529" i="1"/>
  <c r="AA1529" i="1" s="1"/>
  <c r="AC1528" i="1"/>
  <c r="Z1528" i="1"/>
  <c r="AA1528" i="1" s="1"/>
  <c r="AF1528" i="1" s="1"/>
  <c r="AG1528" i="1" s="1"/>
  <c r="AC1527" i="1"/>
  <c r="Z1527" i="1"/>
  <c r="AA1527" i="1" s="1"/>
  <c r="AF1527" i="1" s="1"/>
  <c r="AG1527" i="1" s="1"/>
  <c r="AC1526" i="1"/>
  <c r="Z1526" i="1"/>
  <c r="AA1526" i="1" s="1"/>
  <c r="AF1526" i="1" s="1"/>
  <c r="AG1526" i="1" s="1"/>
  <c r="AC1525" i="1"/>
  <c r="Z1525" i="1"/>
  <c r="AA1525" i="1" s="1"/>
  <c r="AC1524" i="1"/>
  <c r="Z1524" i="1"/>
  <c r="AA1524" i="1" s="1"/>
  <c r="AF1524" i="1" s="1"/>
  <c r="AG1524" i="1" s="1"/>
  <c r="AC1523" i="1"/>
  <c r="Z1523" i="1"/>
  <c r="AA1523" i="1" s="1"/>
  <c r="AC1522" i="1"/>
  <c r="Z1522" i="1"/>
  <c r="AA1522" i="1" s="1"/>
  <c r="AF1522" i="1" s="1"/>
  <c r="AG1522" i="1" s="1"/>
  <c r="AC1521" i="1"/>
  <c r="Z1521" i="1"/>
  <c r="AA1521" i="1" s="1"/>
  <c r="AF1521" i="1" s="1"/>
  <c r="AG1521" i="1" s="1"/>
  <c r="AC1520" i="1"/>
  <c r="Z1520" i="1"/>
  <c r="AA1520" i="1" s="1"/>
  <c r="AF1520" i="1" s="1"/>
  <c r="AG1520" i="1" s="1"/>
  <c r="AC1519" i="1"/>
  <c r="Z1519" i="1"/>
  <c r="AA1519" i="1" s="1"/>
  <c r="AF1519" i="1" s="1"/>
  <c r="AG1519" i="1" s="1"/>
  <c r="AC1518" i="1"/>
  <c r="Z1518" i="1"/>
  <c r="AA1518" i="1" s="1"/>
  <c r="AC1517" i="1"/>
  <c r="AA1517" i="1"/>
  <c r="Z1517" i="1"/>
  <c r="AC1516" i="1"/>
  <c r="Z1516" i="1"/>
  <c r="AA1516" i="1" s="1"/>
  <c r="AF1516" i="1" s="1"/>
  <c r="AG1516" i="1" s="1"/>
  <c r="AC1515" i="1"/>
  <c r="Z1515" i="1"/>
  <c r="AA1515" i="1" s="1"/>
  <c r="AF1515" i="1" s="1"/>
  <c r="AG1515" i="1" s="1"/>
  <c r="AC1514" i="1"/>
  <c r="Z1514" i="1"/>
  <c r="AA1514" i="1" s="1"/>
  <c r="AC1513" i="1"/>
  <c r="Z1513" i="1"/>
  <c r="AA1513" i="1" s="1"/>
  <c r="AF1513" i="1" s="1"/>
  <c r="AG1513" i="1" s="1"/>
  <c r="AC1512" i="1"/>
  <c r="Z1512" i="1"/>
  <c r="AA1512" i="1" s="1"/>
  <c r="AF1512" i="1" s="1"/>
  <c r="AG1512" i="1" s="1"/>
  <c r="AC1511" i="1"/>
  <c r="Z1511" i="1"/>
  <c r="AA1511" i="1" s="1"/>
  <c r="AF1511" i="1" s="1"/>
  <c r="AG1511" i="1" s="1"/>
  <c r="AC1510" i="1"/>
  <c r="Z1510" i="1"/>
  <c r="AA1510" i="1" s="1"/>
  <c r="AF1510" i="1" s="1"/>
  <c r="AG1510" i="1" s="1"/>
  <c r="AC1509" i="1"/>
  <c r="Z1509" i="1"/>
  <c r="AA1509" i="1" s="1"/>
  <c r="AF1509" i="1" s="1"/>
  <c r="AG1509" i="1" s="1"/>
  <c r="AC1508" i="1"/>
  <c r="Z1508" i="1"/>
  <c r="AA1508" i="1" s="1"/>
  <c r="AF1508" i="1" s="1"/>
  <c r="AG1508" i="1" s="1"/>
  <c r="AC1507" i="1"/>
  <c r="Z1507" i="1"/>
  <c r="AA1507" i="1" s="1"/>
  <c r="AF1507" i="1" s="1"/>
  <c r="AG1507" i="1" s="1"/>
  <c r="AC1506" i="1"/>
  <c r="Z1506" i="1"/>
  <c r="AA1506" i="1" s="1"/>
  <c r="AC1505" i="1"/>
  <c r="Z1505" i="1"/>
  <c r="AA1505" i="1" s="1"/>
  <c r="AC1504" i="1"/>
  <c r="Z1504" i="1"/>
  <c r="AA1504" i="1" s="1"/>
  <c r="AF1504" i="1" s="1"/>
  <c r="AG1504" i="1" s="1"/>
  <c r="AC1503" i="1"/>
  <c r="Z1503" i="1"/>
  <c r="AA1503" i="1" s="1"/>
  <c r="AF1503" i="1" s="1"/>
  <c r="AG1503" i="1" s="1"/>
  <c r="AC1502" i="1"/>
  <c r="Z1502" i="1"/>
  <c r="AA1502" i="1" s="1"/>
  <c r="AF1502" i="1" s="1"/>
  <c r="AG1502" i="1" s="1"/>
  <c r="AC1501" i="1"/>
  <c r="Z1501" i="1"/>
  <c r="AA1501" i="1" s="1"/>
  <c r="AC1500" i="1"/>
  <c r="Z1500" i="1"/>
  <c r="AA1500" i="1" s="1"/>
  <c r="AF1500" i="1" s="1"/>
  <c r="AG1500" i="1" s="1"/>
  <c r="AC1499" i="1"/>
  <c r="Z1499" i="1"/>
  <c r="AA1499" i="1" s="1"/>
  <c r="AC1498" i="1"/>
  <c r="Z1498" i="1"/>
  <c r="AA1498" i="1" s="1"/>
  <c r="AF1498" i="1" s="1"/>
  <c r="AG1498" i="1" s="1"/>
  <c r="AC1497" i="1"/>
  <c r="Z1497" i="1"/>
  <c r="AA1497" i="1" s="1"/>
  <c r="AF1497" i="1" s="1"/>
  <c r="AG1497" i="1" s="1"/>
  <c r="AC1496" i="1"/>
  <c r="Z1496" i="1"/>
  <c r="AA1496" i="1" s="1"/>
  <c r="AF1496" i="1" s="1"/>
  <c r="AG1496" i="1" s="1"/>
  <c r="AC1495" i="1"/>
  <c r="Z1495" i="1"/>
  <c r="AA1495" i="1" s="1"/>
  <c r="AF1495" i="1" s="1"/>
  <c r="AG1495" i="1" s="1"/>
  <c r="AC1494" i="1"/>
  <c r="Z1494" i="1"/>
  <c r="AA1494" i="1" s="1"/>
  <c r="AF1494" i="1" s="1"/>
  <c r="AG1494" i="1" s="1"/>
  <c r="AC1493" i="1"/>
  <c r="Z1493" i="1"/>
  <c r="AA1493" i="1" s="1"/>
  <c r="AC1492" i="1"/>
  <c r="Z1492" i="1"/>
  <c r="AA1492" i="1" s="1"/>
  <c r="AF1492" i="1" s="1"/>
  <c r="AG1492" i="1" s="1"/>
  <c r="AC1491" i="1"/>
  <c r="Z1491" i="1"/>
  <c r="AA1491" i="1" s="1"/>
  <c r="AC1490" i="1"/>
  <c r="Z1490" i="1"/>
  <c r="AA1490" i="1" s="1"/>
  <c r="AF1490" i="1" s="1"/>
  <c r="AG1490" i="1" s="1"/>
  <c r="AC1489" i="1"/>
  <c r="Z1489" i="1"/>
  <c r="AA1489" i="1" s="1"/>
  <c r="AF1489" i="1" s="1"/>
  <c r="AG1489" i="1" s="1"/>
  <c r="AC1488" i="1"/>
  <c r="Z1488" i="1"/>
  <c r="AA1488" i="1" s="1"/>
  <c r="AC1487" i="1"/>
  <c r="Z1487" i="1"/>
  <c r="AA1487" i="1" s="1"/>
  <c r="AF1487" i="1" s="1"/>
  <c r="AG1487" i="1" s="1"/>
  <c r="AC1486" i="1"/>
  <c r="Z1486" i="1"/>
  <c r="AA1486" i="1" s="1"/>
  <c r="AF1486" i="1" s="1"/>
  <c r="AG1486" i="1" s="1"/>
  <c r="AC1485" i="1"/>
  <c r="Z1485" i="1"/>
  <c r="AA1485" i="1" s="1"/>
  <c r="AC1484" i="1"/>
  <c r="Z1484" i="1"/>
  <c r="AA1484" i="1" s="1"/>
  <c r="AF1484" i="1" s="1"/>
  <c r="AG1484" i="1" s="1"/>
  <c r="AC1483" i="1"/>
  <c r="Z1483" i="1"/>
  <c r="AA1483" i="1" s="1"/>
  <c r="AF1483" i="1" s="1"/>
  <c r="AG1483" i="1" s="1"/>
  <c r="AC1482" i="1"/>
  <c r="Z1482" i="1"/>
  <c r="AA1482" i="1" s="1"/>
  <c r="AC1481" i="1"/>
  <c r="Z1481" i="1"/>
  <c r="AA1481" i="1" s="1"/>
  <c r="AF1481" i="1" s="1"/>
  <c r="AG1481" i="1" s="1"/>
  <c r="AC1480" i="1"/>
  <c r="Z1480" i="1"/>
  <c r="AA1480" i="1" s="1"/>
  <c r="AF1480" i="1" s="1"/>
  <c r="AG1480" i="1" s="1"/>
  <c r="AC1479" i="1"/>
  <c r="Z1479" i="1"/>
  <c r="AA1479" i="1" s="1"/>
  <c r="AF1479" i="1" s="1"/>
  <c r="AG1479" i="1" s="1"/>
  <c r="AC1478" i="1"/>
  <c r="Z1478" i="1"/>
  <c r="AA1478" i="1" s="1"/>
  <c r="AF1478" i="1" s="1"/>
  <c r="AG1478" i="1" s="1"/>
  <c r="AC1477" i="1"/>
  <c r="Z1477" i="1"/>
  <c r="AA1477" i="1" s="1"/>
  <c r="AF1477" i="1" s="1"/>
  <c r="AG1477" i="1" s="1"/>
  <c r="AC1476" i="1"/>
  <c r="Z1476" i="1"/>
  <c r="AA1476" i="1" s="1"/>
  <c r="AC1475" i="1"/>
  <c r="Z1475" i="1"/>
  <c r="AA1475" i="1" s="1"/>
  <c r="AF1475" i="1" s="1"/>
  <c r="AG1475" i="1" s="1"/>
  <c r="AC1474" i="1"/>
  <c r="Z1474" i="1"/>
  <c r="AA1474" i="1" s="1"/>
  <c r="AF1474" i="1" s="1"/>
  <c r="AG1474" i="1" s="1"/>
  <c r="AC1473" i="1"/>
  <c r="Z1473" i="1"/>
  <c r="AA1473" i="1" s="1"/>
  <c r="AC1472" i="1"/>
  <c r="Z1472" i="1"/>
  <c r="AA1472" i="1" s="1"/>
  <c r="AF1472" i="1" s="1"/>
  <c r="AG1472" i="1" s="1"/>
  <c r="AC1471" i="1"/>
  <c r="Z1471" i="1"/>
  <c r="AA1471" i="1" s="1"/>
  <c r="AC1470" i="1"/>
  <c r="Z1470" i="1"/>
  <c r="AA1470" i="1" s="1"/>
  <c r="AF1470" i="1" s="1"/>
  <c r="AG1470" i="1" s="1"/>
  <c r="AC1469" i="1"/>
  <c r="Z1469" i="1"/>
  <c r="AA1469" i="1" s="1"/>
  <c r="AF1469" i="1" s="1"/>
  <c r="AG1469" i="1" s="1"/>
  <c r="AC1468" i="1"/>
  <c r="Z1468" i="1"/>
  <c r="AA1468" i="1" s="1"/>
  <c r="AF1468" i="1" s="1"/>
  <c r="AG1468" i="1" s="1"/>
  <c r="AC1467" i="1"/>
  <c r="Z1467" i="1"/>
  <c r="AA1467" i="1" s="1"/>
  <c r="AF1467" i="1" s="1"/>
  <c r="AG1467" i="1" s="1"/>
  <c r="AC1466" i="1"/>
  <c r="Z1466" i="1"/>
  <c r="AA1466" i="1" s="1"/>
  <c r="AF1466" i="1" s="1"/>
  <c r="AG1466" i="1" s="1"/>
  <c r="AC1465" i="1"/>
  <c r="Z1465" i="1"/>
  <c r="AA1465" i="1" s="1"/>
  <c r="AF1465" i="1" s="1"/>
  <c r="AG1465" i="1" s="1"/>
  <c r="AC1464" i="1"/>
  <c r="Z1464" i="1"/>
  <c r="AA1464" i="1" s="1"/>
  <c r="AC1463" i="1"/>
  <c r="Z1463" i="1"/>
  <c r="AA1463" i="1" s="1"/>
  <c r="AF1463" i="1" s="1"/>
  <c r="AG1463" i="1" s="1"/>
  <c r="AC1462" i="1"/>
  <c r="Z1462" i="1"/>
  <c r="AA1462" i="1" s="1"/>
  <c r="AF1462" i="1" s="1"/>
  <c r="AG1462" i="1" s="1"/>
  <c r="AC1461" i="1"/>
  <c r="Z1461" i="1"/>
  <c r="AA1461" i="1" s="1"/>
  <c r="AF1461" i="1" s="1"/>
  <c r="AG1461" i="1" s="1"/>
  <c r="AC1460" i="1"/>
  <c r="Z1460" i="1"/>
  <c r="AA1460" i="1" s="1"/>
  <c r="AF1460" i="1" s="1"/>
  <c r="AG1460" i="1" s="1"/>
  <c r="AC1459" i="1"/>
  <c r="Z1459" i="1"/>
  <c r="AA1459" i="1" s="1"/>
  <c r="AC1458" i="1"/>
  <c r="Z1458" i="1"/>
  <c r="AA1458" i="1" s="1"/>
  <c r="AF1458" i="1" s="1"/>
  <c r="AG1458" i="1" s="1"/>
  <c r="AC1457" i="1"/>
  <c r="Z1457" i="1"/>
  <c r="AA1457" i="1" s="1"/>
  <c r="AF1457" i="1" s="1"/>
  <c r="AG1457" i="1" s="1"/>
  <c r="AC1456" i="1"/>
  <c r="Z1456" i="1"/>
  <c r="AA1456" i="1" s="1"/>
  <c r="AF1456" i="1" s="1"/>
  <c r="AG1456" i="1" s="1"/>
  <c r="AC1455" i="1"/>
  <c r="Z1455" i="1"/>
  <c r="AA1455" i="1" s="1"/>
  <c r="AF1455" i="1" s="1"/>
  <c r="AG1455" i="1" s="1"/>
  <c r="AC1454" i="1"/>
  <c r="Z1454" i="1"/>
  <c r="AA1454" i="1" s="1"/>
  <c r="AF1454" i="1" s="1"/>
  <c r="AG1454" i="1" s="1"/>
  <c r="AC1453" i="1"/>
  <c r="Z1453" i="1"/>
  <c r="AA1453" i="1" s="1"/>
  <c r="AF1453" i="1" s="1"/>
  <c r="AG1453" i="1" s="1"/>
  <c r="AC1452" i="1"/>
  <c r="Z1452" i="1"/>
  <c r="AA1452" i="1" s="1"/>
  <c r="AF1452" i="1" s="1"/>
  <c r="AG1452" i="1" s="1"/>
  <c r="AC1451" i="1"/>
  <c r="Z1451" i="1"/>
  <c r="AA1451" i="1" s="1"/>
  <c r="AF1451" i="1" s="1"/>
  <c r="AG1451" i="1" s="1"/>
  <c r="AC1450" i="1"/>
  <c r="Z1450" i="1"/>
  <c r="AA1450" i="1" s="1"/>
  <c r="AF1450" i="1" s="1"/>
  <c r="AG1450" i="1" s="1"/>
  <c r="AC1449" i="1"/>
  <c r="Z1449" i="1"/>
  <c r="AA1449" i="1" s="1"/>
  <c r="AF1449" i="1" s="1"/>
  <c r="AG1449" i="1" s="1"/>
  <c r="AC1448" i="1"/>
  <c r="Z1448" i="1"/>
  <c r="AA1448" i="1" s="1"/>
  <c r="AF1448" i="1" s="1"/>
  <c r="AG1448" i="1" s="1"/>
  <c r="AC1447" i="1"/>
  <c r="Z1447" i="1"/>
  <c r="AA1447" i="1" s="1"/>
  <c r="AC1446" i="1"/>
  <c r="Z1446" i="1"/>
  <c r="AA1446" i="1" s="1"/>
  <c r="AF1446" i="1" s="1"/>
  <c r="AG1446" i="1" s="1"/>
  <c r="AC1445" i="1"/>
  <c r="Z1445" i="1"/>
  <c r="AA1445" i="1" s="1"/>
  <c r="AF1445" i="1" s="1"/>
  <c r="AG1445" i="1" s="1"/>
  <c r="AC1444" i="1"/>
  <c r="Z1444" i="1"/>
  <c r="AA1444" i="1" s="1"/>
  <c r="AF1444" i="1" s="1"/>
  <c r="AG1444" i="1" s="1"/>
  <c r="AC1443" i="1"/>
  <c r="Z1443" i="1"/>
  <c r="AA1443" i="1" s="1"/>
  <c r="AF1443" i="1" s="1"/>
  <c r="AG1443" i="1" s="1"/>
  <c r="AC1442" i="1"/>
  <c r="Z1442" i="1"/>
  <c r="AA1442" i="1" s="1"/>
  <c r="Z1437" i="1"/>
  <c r="AA1437" i="1" s="1"/>
  <c r="AF1437" i="1" s="1"/>
  <c r="AG1437" i="1" s="1"/>
  <c r="Z1434" i="1"/>
  <c r="AA1434" i="1" s="1"/>
  <c r="AF1434" i="1" s="1"/>
  <c r="AG1434" i="1" s="1"/>
  <c r="AC1432" i="1"/>
  <c r="Z1432" i="1"/>
  <c r="AA1432" i="1" s="1"/>
  <c r="AC1431" i="1"/>
  <c r="Z1431" i="1"/>
  <c r="AA1431" i="1" s="1"/>
  <c r="AF1431" i="1" s="1"/>
  <c r="AG1431" i="1" s="1"/>
  <c r="AC1430" i="1"/>
  <c r="Z1430" i="1"/>
  <c r="AA1430" i="1" s="1"/>
  <c r="AF1430" i="1" s="1"/>
  <c r="AG1430" i="1" s="1"/>
  <c r="AC1429" i="1"/>
  <c r="Z1429" i="1"/>
  <c r="AA1429" i="1" s="1"/>
  <c r="AF1429" i="1" s="1"/>
  <c r="AG1429" i="1" s="1"/>
  <c r="AC1428" i="1"/>
  <c r="Z1428" i="1"/>
  <c r="AA1428" i="1" s="1"/>
  <c r="AC1427" i="1"/>
  <c r="Z1427" i="1"/>
  <c r="AA1427" i="1" s="1"/>
  <c r="AF1427" i="1" s="1"/>
  <c r="AG1427" i="1" s="1"/>
  <c r="AC1426" i="1"/>
  <c r="Z1426" i="1"/>
  <c r="AA1426" i="1" s="1"/>
  <c r="AC1425" i="1"/>
  <c r="Z1425" i="1"/>
  <c r="AA1425" i="1" s="1"/>
  <c r="AF1425" i="1" s="1"/>
  <c r="AG1425" i="1" s="1"/>
  <c r="AC1424" i="1"/>
  <c r="Z1424" i="1"/>
  <c r="AA1424" i="1" s="1"/>
  <c r="AF1424" i="1" s="1"/>
  <c r="AG1424" i="1" s="1"/>
  <c r="AC1423" i="1"/>
  <c r="Z1423" i="1"/>
  <c r="AA1423" i="1" s="1"/>
  <c r="AF1423" i="1" s="1"/>
  <c r="AG1423" i="1" s="1"/>
  <c r="AC1422" i="1"/>
  <c r="Z1422" i="1"/>
  <c r="AA1422" i="1" s="1"/>
  <c r="AC1421" i="1"/>
  <c r="Z1421" i="1"/>
  <c r="AA1421" i="1" s="1"/>
  <c r="AF1421" i="1" s="1"/>
  <c r="AG1421" i="1" s="1"/>
  <c r="AC1420" i="1"/>
  <c r="Z1420" i="1"/>
  <c r="AA1420" i="1" s="1"/>
  <c r="AC1419" i="1"/>
  <c r="Z1419" i="1"/>
  <c r="AA1419" i="1" s="1"/>
  <c r="AF1419" i="1" s="1"/>
  <c r="AG1419" i="1" s="1"/>
  <c r="AC1418" i="1"/>
  <c r="Z1418" i="1"/>
  <c r="AA1418" i="1" s="1"/>
  <c r="AF1418" i="1" s="1"/>
  <c r="AG1418" i="1" s="1"/>
  <c r="AC1417" i="1"/>
  <c r="Z1417" i="1"/>
  <c r="AA1417" i="1" s="1"/>
  <c r="AF1417" i="1" s="1"/>
  <c r="AG1417" i="1" s="1"/>
  <c r="AC1416" i="1"/>
  <c r="Z1416" i="1"/>
  <c r="AA1416" i="1" s="1"/>
  <c r="AF1416" i="1" s="1"/>
  <c r="AG1416" i="1" s="1"/>
  <c r="AC1415" i="1"/>
  <c r="Z1415" i="1"/>
  <c r="AA1415" i="1" s="1"/>
  <c r="AF1415" i="1" s="1"/>
  <c r="AG1415" i="1" s="1"/>
  <c r="AC1414" i="1"/>
  <c r="Z1414" i="1"/>
  <c r="AA1414" i="1" s="1"/>
  <c r="AC1413" i="1"/>
  <c r="Z1413" i="1"/>
  <c r="AA1413" i="1" s="1"/>
  <c r="AF1413" i="1" s="1"/>
  <c r="AG1413" i="1" s="1"/>
  <c r="AC1412" i="1"/>
  <c r="Z1412" i="1"/>
  <c r="AA1412" i="1" s="1"/>
  <c r="AF1412" i="1" s="1"/>
  <c r="AG1412" i="1" s="1"/>
  <c r="AC1411" i="1"/>
  <c r="Z1411" i="1"/>
  <c r="AA1411" i="1" s="1"/>
  <c r="AC1410" i="1"/>
  <c r="Z1410" i="1"/>
  <c r="AA1410" i="1" s="1"/>
  <c r="AF1410" i="1" s="1"/>
  <c r="AG1410" i="1" s="1"/>
  <c r="AC1409" i="1"/>
  <c r="Z1409" i="1"/>
  <c r="AA1409" i="1" s="1"/>
  <c r="AF1409" i="1" s="1"/>
  <c r="AG1409" i="1" s="1"/>
  <c r="AC1408" i="1"/>
  <c r="Z1408" i="1"/>
  <c r="AA1408" i="1" s="1"/>
  <c r="AF1408" i="1" s="1"/>
  <c r="AG1408" i="1" s="1"/>
  <c r="AC1407" i="1"/>
  <c r="Z1407" i="1"/>
  <c r="AA1407" i="1" s="1"/>
  <c r="AF1407" i="1" s="1"/>
  <c r="AG1407" i="1" s="1"/>
  <c r="AC1406" i="1"/>
  <c r="Z1406" i="1"/>
  <c r="AA1406" i="1" s="1"/>
  <c r="AF1406" i="1" s="1"/>
  <c r="AG1406" i="1" s="1"/>
  <c r="AC1405" i="1"/>
  <c r="Z1405" i="1"/>
  <c r="AA1405" i="1" s="1"/>
  <c r="AF1405" i="1" s="1"/>
  <c r="AG1405" i="1" s="1"/>
  <c r="AC1404" i="1"/>
  <c r="Z1404" i="1"/>
  <c r="AA1404" i="1" s="1"/>
  <c r="AF1404" i="1" s="1"/>
  <c r="AG1404" i="1" s="1"/>
  <c r="AC1403" i="1"/>
  <c r="Z1403" i="1"/>
  <c r="AA1403" i="1" s="1"/>
  <c r="AF1403" i="1" s="1"/>
  <c r="AG1403" i="1" s="1"/>
  <c r="AC1402" i="1"/>
  <c r="Z1402" i="1"/>
  <c r="AA1402" i="1" s="1"/>
  <c r="AC1401" i="1"/>
  <c r="Z1401" i="1"/>
  <c r="AA1401" i="1" s="1"/>
  <c r="AF1401" i="1" s="1"/>
  <c r="AG1401" i="1" s="1"/>
  <c r="AC1400" i="1"/>
  <c r="Z1400" i="1"/>
  <c r="AA1400" i="1" s="1"/>
  <c r="AF1400" i="1" s="1"/>
  <c r="AG1400" i="1" s="1"/>
  <c r="AC1399" i="1"/>
  <c r="Z1399" i="1"/>
  <c r="AA1399" i="1" s="1"/>
  <c r="AF1399" i="1" s="1"/>
  <c r="AG1399" i="1" s="1"/>
  <c r="AC1398" i="1"/>
  <c r="Z1398" i="1"/>
  <c r="AA1398" i="1" s="1"/>
  <c r="AF1398" i="1" s="1"/>
  <c r="AG1398" i="1" s="1"/>
  <c r="AC1397" i="1"/>
  <c r="Z1397" i="1"/>
  <c r="AA1397" i="1" s="1"/>
  <c r="AC1396" i="1"/>
  <c r="Z1396" i="1"/>
  <c r="AA1396" i="1" s="1"/>
  <c r="AF1396" i="1" s="1"/>
  <c r="AG1396" i="1" s="1"/>
  <c r="AC1395" i="1"/>
  <c r="Z1395" i="1"/>
  <c r="AA1395" i="1" s="1"/>
  <c r="AF1395" i="1" s="1"/>
  <c r="AG1395" i="1" s="1"/>
  <c r="AC1394" i="1"/>
  <c r="Z1394" i="1"/>
  <c r="AA1394" i="1" s="1"/>
  <c r="AF1394" i="1" s="1"/>
  <c r="AG1394" i="1" s="1"/>
  <c r="AC1393" i="1"/>
  <c r="Z1393" i="1"/>
  <c r="AA1393" i="1" s="1"/>
  <c r="AF1393" i="1" s="1"/>
  <c r="AG1393" i="1" s="1"/>
  <c r="AC1392" i="1"/>
  <c r="Z1392" i="1"/>
  <c r="AA1392" i="1" s="1"/>
  <c r="AF1392" i="1" s="1"/>
  <c r="AG1392" i="1" s="1"/>
  <c r="AC1391" i="1"/>
  <c r="Z1391" i="1"/>
  <c r="AA1391" i="1" s="1"/>
  <c r="AF1391" i="1" s="1"/>
  <c r="AG1391" i="1" s="1"/>
  <c r="AC1390" i="1"/>
  <c r="Z1390" i="1"/>
  <c r="AA1390" i="1" s="1"/>
  <c r="AF1390" i="1" s="1"/>
  <c r="AG1390" i="1" s="1"/>
  <c r="AC1389" i="1"/>
  <c r="Z1389" i="1"/>
  <c r="AA1389" i="1" s="1"/>
  <c r="AF1389" i="1" s="1"/>
  <c r="AG1389" i="1" s="1"/>
  <c r="AC1388" i="1"/>
  <c r="Z1388" i="1"/>
  <c r="AA1388" i="1" s="1"/>
  <c r="AF1388" i="1" s="1"/>
  <c r="AG1388" i="1" s="1"/>
  <c r="AC1387" i="1"/>
  <c r="Z1387" i="1"/>
  <c r="AA1387" i="1" s="1"/>
  <c r="AF1387" i="1" s="1"/>
  <c r="AG1387" i="1" s="1"/>
  <c r="AC1386" i="1"/>
  <c r="Z1386" i="1"/>
  <c r="AA1386" i="1" s="1"/>
  <c r="AF1386" i="1" s="1"/>
  <c r="AG1386" i="1" s="1"/>
  <c r="AC1385" i="1"/>
  <c r="Z1385" i="1"/>
  <c r="AA1385" i="1" s="1"/>
  <c r="AC1384" i="1"/>
  <c r="Z1384" i="1"/>
  <c r="AA1384" i="1" s="1"/>
  <c r="AF1384" i="1" s="1"/>
  <c r="AG1384" i="1" s="1"/>
  <c r="AC1383" i="1"/>
  <c r="Z1383" i="1"/>
  <c r="AA1383" i="1" s="1"/>
  <c r="AF1383" i="1" s="1"/>
  <c r="AG1383" i="1" s="1"/>
  <c r="AC1382" i="1"/>
  <c r="Z1382" i="1"/>
  <c r="AA1382" i="1" s="1"/>
  <c r="AF1382" i="1" s="1"/>
  <c r="AG1382" i="1" s="1"/>
  <c r="AC1381" i="1"/>
  <c r="Z1381" i="1"/>
  <c r="AA1381" i="1" s="1"/>
  <c r="AF1381" i="1" s="1"/>
  <c r="AG1381" i="1" s="1"/>
  <c r="AC1380" i="1"/>
  <c r="Z1380" i="1"/>
  <c r="AA1380" i="1" s="1"/>
  <c r="AF1380" i="1" s="1"/>
  <c r="AG1380" i="1" s="1"/>
  <c r="AC1379" i="1"/>
  <c r="Z1379" i="1"/>
  <c r="AA1379" i="1" s="1"/>
  <c r="AF1379" i="1" s="1"/>
  <c r="AG1379" i="1" s="1"/>
  <c r="AC1378" i="1"/>
  <c r="Z1378" i="1"/>
  <c r="AA1378" i="1" s="1"/>
  <c r="AF1378" i="1" s="1"/>
  <c r="AG1378" i="1" s="1"/>
  <c r="AC1377" i="1"/>
  <c r="Z1377" i="1"/>
  <c r="AA1377" i="1" s="1"/>
  <c r="AF1377" i="1" s="1"/>
  <c r="AG1377" i="1" s="1"/>
  <c r="AC1376" i="1"/>
  <c r="Z1376" i="1"/>
  <c r="AA1376" i="1" s="1"/>
  <c r="AF1376" i="1" s="1"/>
  <c r="AG1376" i="1" s="1"/>
  <c r="AC1375" i="1"/>
  <c r="Z1375" i="1"/>
  <c r="AA1375" i="1" s="1"/>
  <c r="AC1374" i="1"/>
  <c r="Z1374" i="1"/>
  <c r="AA1374" i="1" s="1"/>
  <c r="AF1374" i="1" s="1"/>
  <c r="AG1374" i="1" s="1"/>
  <c r="AC1373" i="1"/>
  <c r="Z1373" i="1"/>
  <c r="AA1373" i="1" s="1"/>
  <c r="AF1373" i="1" s="1"/>
  <c r="AG1373" i="1" s="1"/>
  <c r="AC1372" i="1"/>
  <c r="Z1372" i="1"/>
  <c r="AA1372" i="1" s="1"/>
  <c r="AF1372" i="1" s="1"/>
  <c r="AG1372" i="1" s="1"/>
  <c r="AC1371" i="1"/>
  <c r="Z1371" i="1"/>
  <c r="AA1371" i="1" s="1"/>
  <c r="AF1371" i="1" s="1"/>
  <c r="AG1371" i="1" s="1"/>
  <c r="AC1370" i="1"/>
  <c r="Z1370" i="1"/>
  <c r="AA1370" i="1" s="1"/>
  <c r="AF1370" i="1" s="1"/>
  <c r="AG1370" i="1" s="1"/>
  <c r="AC1369" i="1"/>
  <c r="Z1369" i="1"/>
  <c r="AA1369" i="1" s="1"/>
  <c r="AF1369" i="1" s="1"/>
  <c r="AG1369" i="1" s="1"/>
  <c r="AC1368" i="1"/>
  <c r="Z1368" i="1"/>
  <c r="AA1368" i="1" s="1"/>
  <c r="AF1368" i="1" s="1"/>
  <c r="AG1368" i="1" s="1"/>
  <c r="AC1367" i="1"/>
  <c r="Z1367" i="1"/>
  <c r="AA1367" i="1" s="1"/>
  <c r="AF1367" i="1" s="1"/>
  <c r="AG1367" i="1" s="1"/>
  <c r="AC1366" i="1"/>
  <c r="Z1366" i="1"/>
  <c r="AA1366" i="1" s="1"/>
  <c r="AC1365" i="1"/>
  <c r="Z1365" i="1"/>
  <c r="AA1365" i="1" s="1"/>
  <c r="AF1365" i="1" s="1"/>
  <c r="AG1365" i="1" s="1"/>
  <c r="AC1364" i="1"/>
  <c r="Z1364" i="1"/>
  <c r="AA1364" i="1" s="1"/>
  <c r="AF1364" i="1" s="1"/>
  <c r="AG1364" i="1" s="1"/>
  <c r="AC1363" i="1"/>
  <c r="Z1363" i="1"/>
  <c r="AA1363" i="1" s="1"/>
  <c r="AF1363" i="1" s="1"/>
  <c r="AG1363" i="1" s="1"/>
  <c r="AC1362" i="1"/>
  <c r="Z1362" i="1"/>
  <c r="AA1362" i="1" s="1"/>
  <c r="AF1362" i="1" s="1"/>
  <c r="AG1362" i="1" s="1"/>
  <c r="AC1361" i="1"/>
  <c r="Z1361" i="1"/>
  <c r="AA1361" i="1" s="1"/>
  <c r="AF1361" i="1" s="1"/>
  <c r="AG1361" i="1" s="1"/>
  <c r="AC1360" i="1"/>
  <c r="Z1360" i="1"/>
  <c r="AA1360" i="1" s="1"/>
  <c r="AF1360" i="1" s="1"/>
  <c r="AG1360" i="1" s="1"/>
  <c r="AC1359" i="1"/>
  <c r="Z1359" i="1"/>
  <c r="AA1359" i="1" s="1"/>
  <c r="AF1359" i="1" s="1"/>
  <c r="AG1359" i="1" s="1"/>
  <c r="AC1358" i="1"/>
  <c r="Z1358" i="1"/>
  <c r="AA1358" i="1" s="1"/>
  <c r="AC1357" i="1"/>
  <c r="Z1357" i="1"/>
  <c r="AA1357" i="1" s="1"/>
  <c r="AC1356" i="1"/>
  <c r="Z1356" i="1"/>
  <c r="AA1356" i="1" s="1"/>
  <c r="AF1356" i="1" s="1"/>
  <c r="AG1356" i="1" s="1"/>
  <c r="AC1355" i="1"/>
  <c r="Z1355" i="1"/>
  <c r="AA1355" i="1" s="1"/>
  <c r="AF1355" i="1" s="1"/>
  <c r="AG1355" i="1" s="1"/>
  <c r="AC1354" i="1"/>
  <c r="Z1354" i="1"/>
  <c r="AA1354" i="1" s="1"/>
  <c r="AF1354" i="1" s="1"/>
  <c r="AG1354" i="1" s="1"/>
  <c r="AC1353" i="1"/>
  <c r="Z1353" i="1"/>
  <c r="AA1353" i="1" s="1"/>
  <c r="AF1353" i="1" s="1"/>
  <c r="AG1353" i="1" s="1"/>
  <c r="AC1352" i="1"/>
  <c r="Z1352" i="1"/>
  <c r="AA1352" i="1" s="1"/>
  <c r="AF1352" i="1" s="1"/>
  <c r="AG1352" i="1" s="1"/>
  <c r="AC1351" i="1"/>
  <c r="Z1351" i="1"/>
  <c r="AA1351" i="1" s="1"/>
  <c r="AC1350" i="1"/>
  <c r="Z1350" i="1"/>
  <c r="AA1350" i="1" s="1"/>
  <c r="AF1350" i="1" s="1"/>
  <c r="AG1350" i="1" s="1"/>
  <c r="AC1349" i="1"/>
  <c r="Z1349" i="1"/>
  <c r="AA1349" i="1" s="1"/>
  <c r="AF1349" i="1" s="1"/>
  <c r="AG1349" i="1" s="1"/>
  <c r="Z1348" i="1"/>
  <c r="AA1348" i="1" s="1"/>
  <c r="AF1348" i="1" s="1"/>
  <c r="AG1348" i="1" s="1"/>
  <c r="AC1347" i="1"/>
  <c r="Z1347" i="1"/>
  <c r="AA1347" i="1" s="1"/>
  <c r="AF1347" i="1" s="1"/>
  <c r="AG1347" i="1" s="1"/>
  <c r="AC1346" i="1"/>
  <c r="Z1346" i="1"/>
  <c r="AA1346" i="1" s="1"/>
  <c r="AF1346" i="1" s="1"/>
  <c r="AG1346" i="1" s="1"/>
  <c r="Z1345" i="1"/>
  <c r="AA1345" i="1" s="1"/>
  <c r="AF1345" i="1" s="1"/>
  <c r="Z1344" i="1"/>
  <c r="AA1344" i="1" s="1"/>
  <c r="AF1344" i="1" s="1"/>
  <c r="AG1344" i="1" s="1"/>
  <c r="Z1343" i="1"/>
  <c r="AA1343" i="1" s="1"/>
  <c r="AF1343" i="1" s="1"/>
  <c r="AG1343" i="1" s="1"/>
  <c r="Z1342" i="1"/>
  <c r="AA1342" i="1" s="1"/>
  <c r="AF1342" i="1" s="1"/>
  <c r="AG1342" i="1" s="1"/>
  <c r="AC1340" i="1"/>
  <c r="Z1340" i="1"/>
  <c r="AA1340" i="1" s="1"/>
  <c r="AF1340" i="1" s="1"/>
  <c r="AG1340" i="1" s="1"/>
  <c r="AC1339" i="1"/>
  <c r="Z1339" i="1"/>
  <c r="AA1339" i="1" s="1"/>
  <c r="AF1339" i="1" s="1"/>
  <c r="AG1339" i="1" s="1"/>
  <c r="AC1338" i="1"/>
  <c r="Z1338" i="1"/>
  <c r="AA1338" i="1" s="1"/>
  <c r="AF1338" i="1" s="1"/>
  <c r="AG1338" i="1" s="1"/>
  <c r="AC1337" i="1"/>
  <c r="Z1337" i="1"/>
  <c r="AA1337" i="1" s="1"/>
  <c r="AF1337" i="1" s="1"/>
  <c r="AG1337" i="1" s="1"/>
  <c r="AC1336" i="1"/>
  <c r="Z1336" i="1"/>
  <c r="AA1336" i="1" s="1"/>
  <c r="AF1336" i="1" s="1"/>
  <c r="AG1336" i="1" s="1"/>
  <c r="AC1335" i="1"/>
  <c r="Z1335" i="1"/>
  <c r="AA1335" i="1" s="1"/>
  <c r="AF1335" i="1" s="1"/>
  <c r="AG1335" i="1" s="1"/>
  <c r="AC1334" i="1"/>
  <c r="Z1334" i="1"/>
  <c r="AA1334" i="1" s="1"/>
  <c r="AC1333" i="1"/>
  <c r="Z1333" i="1"/>
  <c r="AA1333" i="1" s="1"/>
  <c r="AF1333" i="1" s="1"/>
  <c r="AG1333" i="1" s="1"/>
  <c r="AC1332" i="1"/>
  <c r="Z1332" i="1"/>
  <c r="AA1332" i="1" s="1"/>
  <c r="AF1332" i="1" s="1"/>
  <c r="AG1332" i="1" s="1"/>
  <c r="AC1331" i="1"/>
  <c r="Z1331" i="1"/>
  <c r="AA1331" i="1" s="1"/>
  <c r="AF1331" i="1" s="1"/>
  <c r="AG1331" i="1" s="1"/>
  <c r="AC1330" i="1"/>
  <c r="Z1330" i="1"/>
  <c r="AA1330" i="1" s="1"/>
  <c r="AF1330" i="1" s="1"/>
  <c r="AG1330" i="1" s="1"/>
  <c r="Z1329" i="1"/>
  <c r="AA1329" i="1" s="1"/>
  <c r="AF1329" i="1" s="1"/>
  <c r="AG1329" i="1" s="1"/>
  <c r="AC1328" i="1"/>
  <c r="Z1328" i="1"/>
  <c r="AA1328" i="1" s="1"/>
  <c r="AF1328" i="1" s="1"/>
  <c r="AG1328" i="1" s="1"/>
  <c r="AC1327" i="1"/>
  <c r="Z1327" i="1"/>
  <c r="AA1327" i="1" s="1"/>
  <c r="Z1326" i="1"/>
  <c r="AA1326" i="1" s="1"/>
  <c r="AF1326" i="1" s="1"/>
  <c r="AG1326" i="1" s="1"/>
  <c r="Z1325" i="1"/>
  <c r="AA1325" i="1" s="1"/>
  <c r="AF1325" i="1" s="1"/>
  <c r="AG1325" i="1" s="1"/>
  <c r="Z1324" i="1"/>
  <c r="AA1324" i="1" s="1"/>
  <c r="AF1324" i="1" s="1"/>
  <c r="AG1324" i="1" s="1"/>
  <c r="Z1323" i="1"/>
  <c r="AA1323" i="1" s="1"/>
  <c r="AF1323" i="1" s="1"/>
  <c r="AG1323" i="1" s="1"/>
  <c r="Z1322" i="1"/>
  <c r="AA1322" i="1" s="1"/>
  <c r="AF1322" i="1" s="1"/>
  <c r="AG1322" i="1" s="1"/>
  <c r="Z1321" i="1"/>
  <c r="AA1321" i="1" s="1"/>
  <c r="AF1321" i="1" s="1"/>
  <c r="AG1321" i="1" s="1"/>
  <c r="Z1320" i="1"/>
  <c r="AA1320" i="1" s="1"/>
  <c r="AF1320" i="1" s="1"/>
  <c r="AG1320" i="1" s="1"/>
  <c r="Z1319" i="1"/>
  <c r="AA1319" i="1" s="1"/>
  <c r="AF1319" i="1" s="1"/>
  <c r="AG1319" i="1" s="1"/>
  <c r="Z1318" i="1"/>
  <c r="AA1318" i="1" s="1"/>
  <c r="Z1317" i="1"/>
  <c r="AA1317" i="1" s="1"/>
  <c r="AF1317" i="1" s="1"/>
  <c r="AG1317" i="1" s="1"/>
  <c r="Z1316" i="1"/>
  <c r="AA1316" i="1" s="1"/>
  <c r="AF1316" i="1" s="1"/>
  <c r="AG1316" i="1" s="1"/>
  <c r="Z1315" i="1"/>
  <c r="AA1315" i="1" s="1"/>
  <c r="Z1314" i="1"/>
  <c r="AA1314" i="1" s="1"/>
  <c r="AF1314" i="1" s="1"/>
  <c r="AG1314" i="1" s="1"/>
  <c r="Z1313" i="1"/>
  <c r="AA1313" i="1" s="1"/>
  <c r="AF1313" i="1" s="1"/>
  <c r="AG1313" i="1" s="1"/>
  <c r="Z1312" i="1"/>
  <c r="AA1312" i="1" s="1"/>
  <c r="AF1312" i="1" s="1"/>
  <c r="AG1312" i="1" s="1"/>
  <c r="Z1311" i="1"/>
  <c r="AA1311" i="1" s="1"/>
  <c r="AF1311" i="1" s="1"/>
  <c r="AG1311" i="1" s="1"/>
  <c r="Z1310" i="1"/>
  <c r="AA1310" i="1" s="1"/>
  <c r="AF1310" i="1" s="1"/>
  <c r="AG1310" i="1" s="1"/>
  <c r="Z1309" i="1"/>
  <c r="AA1309" i="1" s="1"/>
  <c r="AF1309" i="1" s="1"/>
  <c r="AG1309" i="1" s="1"/>
  <c r="Z1308" i="1"/>
  <c r="AA1308" i="1" s="1"/>
  <c r="Z1307" i="1"/>
  <c r="AA1307" i="1" s="1"/>
  <c r="AF1307" i="1" s="1"/>
  <c r="AG1307" i="1" s="1"/>
  <c r="AC1306" i="1"/>
  <c r="Z1306" i="1"/>
  <c r="AA1306" i="1" s="1"/>
  <c r="AF1306" i="1" s="1"/>
  <c r="AG1306" i="1" s="1"/>
  <c r="AC1305" i="1"/>
  <c r="Z1305" i="1"/>
  <c r="AA1305" i="1" s="1"/>
  <c r="AF1305" i="1" s="1"/>
  <c r="AG1305" i="1" s="1"/>
  <c r="AC1304" i="1"/>
  <c r="Z1304" i="1"/>
  <c r="AA1304" i="1" s="1"/>
  <c r="AF1304" i="1" s="1"/>
  <c r="AG1304" i="1" s="1"/>
  <c r="AC1303" i="1"/>
  <c r="Z1303" i="1"/>
  <c r="AA1303" i="1" s="1"/>
  <c r="AF1303" i="1" s="1"/>
  <c r="AG1303" i="1" s="1"/>
  <c r="AC1302" i="1"/>
  <c r="Z1302" i="1"/>
  <c r="AA1302" i="1" s="1"/>
  <c r="AF1302" i="1" s="1"/>
  <c r="AG1302" i="1" s="1"/>
  <c r="AC1301" i="1"/>
  <c r="Z1301" i="1"/>
  <c r="AA1301" i="1" s="1"/>
  <c r="AF1301" i="1" s="1"/>
  <c r="AG1301" i="1" s="1"/>
  <c r="AC1300" i="1"/>
  <c r="Z1300" i="1"/>
  <c r="AA1300" i="1" s="1"/>
  <c r="AF1300" i="1" s="1"/>
  <c r="AG1300" i="1" s="1"/>
  <c r="AC1299" i="1"/>
  <c r="Z1299" i="1"/>
  <c r="AA1299" i="1" s="1"/>
  <c r="AF1299" i="1" s="1"/>
  <c r="AG1299" i="1" s="1"/>
  <c r="AC1298" i="1"/>
  <c r="Z1298" i="1"/>
  <c r="AA1298" i="1" s="1"/>
  <c r="AF1298" i="1" s="1"/>
  <c r="AG1298" i="1" s="1"/>
  <c r="AC1297" i="1"/>
  <c r="Z1297" i="1"/>
  <c r="AA1297" i="1" s="1"/>
  <c r="AF1297" i="1" s="1"/>
  <c r="AG1297" i="1" s="1"/>
  <c r="AC1296" i="1"/>
  <c r="Z1296" i="1"/>
  <c r="AA1296" i="1" s="1"/>
  <c r="AF1296" i="1" s="1"/>
  <c r="AG1296" i="1" s="1"/>
  <c r="AC1295" i="1"/>
  <c r="Z1295" i="1"/>
  <c r="AA1295" i="1" s="1"/>
  <c r="AC1294" i="1"/>
  <c r="Z1294" i="1"/>
  <c r="AA1294" i="1" s="1"/>
  <c r="AF1294" i="1" s="1"/>
  <c r="AG1294" i="1" s="1"/>
  <c r="AC1293" i="1"/>
  <c r="Z1293" i="1"/>
  <c r="AA1293" i="1" s="1"/>
  <c r="AC1292" i="1"/>
  <c r="Z1292" i="1"/>
  <c r="AA1292" i="1" s="1"/>
  <c r="AF1292" i="1" s="1"/>
  <c r="AG1292" i="1" s="1"/>
  <c r="AC1291" i="1"/>
  <c r="Z1291" i="1"/>
  <c r="AA1291" i="1" s="1"/>
  <c r="AF1291" i="1" s="1"/>
  <c r="AG1291" i="1" s="1"/>
  <c r="AC1290" i="1"/>
  <c r="Z1290" i="1"/>
  <c r="AA1290" i="1" s="1"/>
  <c r="AF1290" i="1" s="1"/>
  <c r="AG1290" i="1" s="1"/>
  <c r="AC1289" i="1"/>
  <c r="Z1289" i="1"/>
  <c r="AA1289" i="1" s="1"/>
  <c r="AF1289" i="1" s="1"/>
  <c r="AG1289" i="1" s="1"/>
  <c r="AC1288" i="1"/>
  <c r="Z1288" i="1"/>
  <c r="AA1288" i="1" s="1"/>
  <c r="AF1288" i="1" s="1"/>
  <c r="AG1288" i="1" s="1"/>
  <c r="AC1287" i="1"/>
  <c r="Z1287" i="1"/>
  <c r="AA1287" i="1" s="1"/>
  <c r="AF1287" i="1" s="1"/>
  <c r="AG1287" i="1" s="1"/>
  <c r="AC1286" i="1"/>
  <c r="Z1286" i="1"/>
  <c r="AA1286" i="1" s="1"/>
  <c r="AF1286" i="1" s="1"/>
  <c r="AG1286" i="1" s="1"/>
  <c r="AC1285" i="1"/>
  <c r="Z1285" i="1"/>
  <c r="AA1285" i="1" s="1"/>
  <c r="AF1285" i="1" s="1"/>
  <c r="AG1285" i="1" s="1"/>
  <c r="AC1284" i="1"/>
  <c r="Z1284" i="1"/>
  <c r="AA1284" i="1" s="1"/>
  <c r="AF1284" i="1" s="1"/>
  <c r="AG1284" i="1" s="1"/>
  <c r="AC1283" i="1"/>
  <c r="Z1283" i="1"/>
  <c r="AA1283" i="1" s="1"/>
  <c r="AF1283" i="1" s="1"/>
  <c r="AG1283" i="1" s="1"/>
  <c r="AC1282" i="1"/>
  <c r="Z1282" i="1"/>
  <c r="AA1282" i="1" s="1"/>
  <c r="AF1282" i="1" s="1"/>
  <c r="AG1282" i="1" s="1"/>
  <c r="AC1281" i="1"/>
  <c r="Z1281" i="1"/>
  <c r="AA1281" i="1" s="1"/>
  <c r="AF1281" i="1" s="1"/>
  <c r="AG1281" i="1" s="1"/>
  <c r="AC1280" i="1"/>
  <c r="Z1280" i="1"/>
  <c r="AA1280" i="1" s="1"/>
  <c r="AF1280" i="1" s="1"/>
  <c r="AG1280" i="1" s="1"/>
  <c r="AC1279" i="1"/>
  <c r="Z1279" i="1"/>
  <c r="AA1279" i="1" s="1"/>
  <c r="AF1279" i="1" s="1"/>
  <c r="AG1279" i="1" s="1"/>
  <c r="AC1278" i="1"/>
  <c r="Z1278" i="1"/>
  <c r="AA1278" i="1" s="1"/>
  <c r="AF1278" i="1" s="1"/>
  <c r="AG1278" i="1" s="1"/>
  <c r="AC1277" i="1"/>
  <c r="Z1277" i="1"/>
  <c r="AA1277" i="1" s="1"/>
  <c r="AF1277" i="1" s="1"/>
  <c r="AG1277" i="1" s="1"/>
  <c r="AC1276" i="1"/>
  <c r="Z1276" i="1"/>
  <c r="AA1276" i="1" s="1"/>
  <c r="AF1276" i="1" s="1"/>
  <c r="AG1276" i="1" s="1"/>
  <c r="AC1275" i="1"/>
  <c r="Z1275" i="1"/>
  <c r="AA1275" i="1" s="1"/>
  <c r="AC1274" i="1"/>
  <c r="Z1274" i="1"/>
  <c r="AA1274" i="1" s="1"/>
  <c r="AF1274" i="1" s="1"/>
  <c r="AG1274" i="1" s="1"/>
  <c r="AC1273" i="1"/>
  <c r="Z1273" i="1"/>
  <c r="AA1273" i="1" s="1"/>
  <c r="AF1273" i="1" s="1"/>
  <c r="AG1273" i="1" s="1"/>
  <c r="AC1272" i="1"/>
  <c r="Z1272" i="1"/>
  <c r="AA1272" i="1" s="1"/>
  <c r="AF1272" i="1" s="1"/>
  <c r="AG1272" i="1" s="1"/>
  <c r="AC1271" i="1"/>
  <c r="Z1271" i="1"/>
  <c r="AA1271" i="1" s="1"/>
  <c r="AF1271" i="1" s="1"/>
  <c r="AG1271" i="1" s="1"/>
  <c r="AC1270" i="1"/>
  <c r="Z1270" i="1"/>
  <c r="AA1270" i="1" s="1"/>
  <c r="AF1270" i="1" s="1"/>
  <c r="AG1270" i="1" s="1"/>
  <c r="AC1269" i="1"/>
  <c r="Z1269" i="1"/>
  <c r="AA1269" i="1" s="1"/>
  <c r="AC1268" i="1"/>
  <c r="Z1268" i="1"/>
  <c r="AA1268" i="1" s="1"/>
  <c r="AF1268" i="1" s="1"/>
  <c r="AG1268" i="1" s="1"/>
  <c r="AC1267" i="1"/>
  <c r="Z1267" i="1"/>
  <c r="AA1267" i="1" s="1"/>
  <c r="AF1267" i="1" s="1"/>
  <c r="AG1267" i="1" s="1"/>
  <c r="AC1266" i="1"/>
  <c r="Z1266" i="1"/>
  <c r="AA1266" i="1" s="1"/>
  <c r="AF1266" i="1" s="1"/>
  <c r="AG1266" i="1" s="1"/>
  <c r="AC1265" i="1"/>
  <c r="Z1265" i="1"/>
  <c r="AA1265" i="1" s="1"/>
  <c r="AF1265" i="1" s="1"/>
  <c r="AG1265" i="1" s="1"/>
  <c r="AC1264" i="1"/>
  <c r="Z1264" i="1"/>
  <c r="AA1264" i="1" s="1"/>
  <c r="AF1264" i="1" s="1"/>
  <c r="AG1264" i="1" s="1"/>
  <c r="AC1263" i="1"/>
  <c r="Z1263" i="1"/>
  <c r="AA1263" i="1" s="1"/>
  <c r="AF1263" i="1" s="1"/>
  <c r="AG1263" i="1" s="1"/>
  <c r="AC1262" i="1"/>
  <c r="Z1262" i="1"/>
  <c r="AA1262" i="1" s="1"/>
  <c r="AF1262" i="1" s="1"/>
  <c r="AG1262" i="1" s="1"/>
  <c r="AC1261" i="1"/>
  <c r="Z1261" i="1"/>
  <c r="AA1261" i="1" s="1"/>
  <c r="AF1261" i="1" s="1"/>
  <c r="AG1261" i="1" s="1"/>
  <c r="AC1260" i="1"/>
  <c r="Z1260" i="1"/>
  <c r="AA1260" i="1" s="1"/>
  <c r="AF1260" i="1" s="1"/>
  <c r="AG1260" i="1" s="1"/>
  <c r="AC1259" i="1"/>
  <c r="Z1259" i="1"/>
  <c r="AA1259" i="1" s="1"/>
  <c r="AF1259" i="1" s="1"/>
  <c r="AG1259" i="1" s="1"/>
  <c r="AC1258" i="1"/>
  <c r="Z1258" i="1"/>
  <c r="AA1258" i="1" s="1"/>
  <c r="AF1258" i="1" s="1"/>
  <c r="AG1258" i="1" s="1"/>
  <c r="AC1257" i="1"/>
  <c r="Z1257" i="1"/>
  <c r="AA1257" i="1" s="1"/>
  <c r="AF1257" i="1" s="1"/>
  <c r="AG1257" i="1" s="1"/>
  <c r="AC1256" i="1"/>
  <c r="Z1256" i="1"/>
  <c r="AA1256" i="1" s="1"/>
  <c r="AF1256" i="1" s="1"/>
  <c r="AG1256" i="1" s="1"/>
  <c r="AC1255" i="1"/>
  <c r="Z1255" i="1"/>
  <c r="AA1255" i="1" s="1"/>
  <c r="AF1255" i="1" s="1"/>
  <c r="AG1255" i="1" s="1"/>
  <c r="AC1254" i="1"/>
  <c r="Z1254" i="1"/>
  <c r="AA1254" i="1" s="1"/>
  <c r="AF1254" i="1" s="1"/>
  <c r="AG1254" i="1" s="1"/>
  <c r="AC1253" i="1"/>
  <c r="Z1253" i="1"/>
  <c r="AA1253" i="1" s="1"/>
  <c r="AF1253" i="1" s="1"/>
  <c r="AG1253" i="1" s="1"/>
  <c r="AC1252" i="1"/>
  <c r="Z1252" i="1"/>
  <c r="AA1252" i="1" s="1"/>
  <c r="AF1252" i="1" s="1"/>
  <c r="AG1252" i="1" s="1"/>
  <c r="AC1251" i="1"/>
  <c r="Z1251" i="1"/>
  <c r="AA1251" i="1" s="1"/>
  <c r="AF1251" i="1" s="1"/>
  <c r="AG1251" i="1" s="1"/>
  <c r="AC1250" i="1"/>
  <c r="Z1250" i="1"/>
  <c r="AA1250" i="1" s="1"/>
  <c r="AF1250" i="1" s="1"/>
  <c r="AG1250" i="1" s="1"/>
  <c r="AC1249" i="1"/>
  <c r="Z1249" i="1"/>
  <c r="AA1249" i="1" s="1"/>
  <c r="AF1249" i="1" s="1"/>
  <c r="AG1249" i="1" s="1"/>
  <c r="AC1248" i="1"/>
  <c r="Z1248" i="1"/>
  <c r="AA1248" i="1" s="1"/>
  <c r="AF1248" i="1" s="1"/>
  <c r="AG1248" i="1" s="1"/>
  <c r="AC1247" i="1"/>
  <c r="Z1247" i="1"/>
  <c r="AA1247" i="1" s="1"/>
  <c r="AC1246" i="1"/>
  <c r="Z1246" i="1"/>
  <c r="AA1246" i="1" s="1"/>
  <c r="AF1246" i="1" s="1"/>
  <c r="AG1246" i="1" s="1"/>
  <c r="AC1245" i="1"/>
  <c r="Z1245" i="1"/>
  <c r="AA1245" i="1" s="1"/>
  <c r="AF1245" i="1" s="1"/>
  <c r="AG1245" i="1" s="1"/>
  <c r="AC1244" i="1"/>
  <c r="Z1244" i="1"/>
  <c r="AA1244" i="1" s="1"/>
  <c r="AF1244" i="1" s="1"/>
  <c r="AG1244" i="1" s="1"/>
  <c r="AC1243" i="1"/>
  <c r="Z1243" i="1"/>
  <c r="AA1243" i="1" s="1"/>
  <c r="AF1243" i="1" s="1"/>
  <c r="AG1243" i="1" s="1"/>
  <c r="AC1242" i="1"/>
  <c r="Z1242" i="1"/>
  <c r="AA1242" i="1" s="1"/>
  <c r="AF1242" i="1" s="1"/>
  <c r="AG1242" i="1" s="1"/>
  <c r="AC1241" i="1"/>
  <c r="Z1241" i="1"/>
  <c r="AA1241" i="1" s="1"/>
  <c r="AC1240" i="1"/>
  <c r="Z1240" i="1"/>
  <c r="AA1240" i="1" s="1"/>
  <c r="AF1240" i="1" s="1"/>
  <c r="AG1240" i="1" s="1"/>
  <c r="AC1239" i="1"/>
  <c r="Z1239" i="1"/>
  <c r="AA1239" i="1" s="1"/>
  <c r="AF1239" i="1" s="1"/>
  <c r="AG1239" i="1" s="1"/>
  <c r="AC1238" i="1"/>
  <c r="Z1238" i="1"/>
  <c r="AA1238" i="1" s="1"/>
  <c r="AF1238" i="1" s="1"/>
  <c r="AG1238" i="1" s="1"/>
  <c r="AC1237" i="1"/>
  <c r="Z1237" i="1"/>
  <c r="AA1237" i="1" s="1"/>
  <c r="AF1237" i="1" s="1"/>
  <c r="AG1237" i="1" s="1"/>
  <c r="Z1236" i="1"/>
  <c r="AA1236" i="1" s="1"/>
  <c r="AC1235" i="1"/>
  <c r="Z1235" i="1"/>
  <c r="AA1235" i="1" s="1"/>
  <c r="AC1234" i="1"/>
  <c r="Z1234" i="1"/>
  <c r="AA1234" i="1" s="1"/>
  <c r="AF1234" i="1" s="1"/>
  <c r="AG1234" i="1" s="1"/>
  <c r="Z1233" i="1"/>
  <c r="AA1233" i="1" s="1"/>
  <c r="AF1233" i="1" s="1"/>
  <c r="AG1233" i="1" s="1"/>
  <c r="Z1232" i="1"/>
  <c r="AA1232" i="1" s="1"/>
  <c r="AC1231" i="1"/>
  <c r="Z1231" i="1"/>
  <c r="AA1231" i="1" s="1"/>
  <c r="AF1231" i="1" s="1"/>
  <c r="AG1231" i="1" s="1"/>
  <c r="AC1230" i="1"/>
  <c r="Z1230" i="1"/>
  <c r="AA1230" i="1" s="1"/>
  <c r="AF1230" i="1" s="1"/>
  <c r="AG1230" i="1" s="1"/>
  <c r="AC1229" i="1"/>
  <c r="Z1229" i="1"/>
  <c r="AA1229" i="1" s="1"/>
  <c r="AF1229" i="1" s="1"/>
  <c r="AG1229" i="1" s="1"/>
  <c r="AC1228" i="1"/>
  <c r="Z1228" i="1"/>
  <c r="AA1228" i="1" s="1"/>
  <c r="AF1228" i="1" s="1"/>
  <c r="AG1228" i="1" s="1"/>
  <c r="AC1227" i="1"/>
  <c r="Z1227" i="1"/>
  <c r="AA1227" i="1" s="1"/>
  <c r="AC1226" i="1"/>
  <c r="Z1226" i="1"/>
  <c r="AA1226" i="1" s="1"/>
  <c r="AF1226" i="1" s="1"/>
  <c r="AG1226" i="1" s="1"/>
  <c r="AC1225" i="1"/>
  <c r="Z1225" i="1"/>
  <c r="AA1225" i="1" s="1"/>
  <c r="AF1225" i="1" s="1"/>
  <c r="AG1225" i="1" s="1"/>
  <c r="AC1224" i="1"/>
  <c r="Z1224" i="1"/>
  <c r="AA1224" i="1" s="1"/>
  <c r="AF1224" i="1" s="1"/>
  <c r="AG1224" i="1" s="1"/>
  <c r="AC1223" i="1"/>
  <c r="Z1223" i="1"/>
  <c r="AA1223" i="1" s="1"/>
  <c r="AC1222" i="1"/>
  <c r="Z1222" i="1"/>
  <c r="AA1222" i="1" s="1"/>
  <c r="AF1222" i="1" s="1"/>
  <c r="AG1222" i="1" s="1"/>
  <c r="AC1221" i="1"/>
  <c r="Z1221" i="1"/>
  <c r="AA1221" i="1" s="1"/>
  <c r="AF1221" i="1" s="1"/>
  <c r="AG1221" i="1" s="1"/>
  <c r="AC1220" i="1"/>
  <c r="Z1220" i="1"/>
  <c r="AA1220" i="1" s="1"/>
  <c r="AF1220" i="1" s="1"/>
  <c r="AG1220" i="1" s="1"/>
  <c r="AC1219" i="1"/>
  <c r="Z1219" i="1"/>
  <c r="AA1219" i="1" s="1"/>
  <c r="AC1218" i="1"/>
  <c r="Z1218" i="1"/>
  <c r="AA1218" i="1" s="1"/>
  <c r="AF1218" i="1" s="1"/>
  <c r="AG1218" i="1" s="1"/>
  <c r="AC1217" i="1"/>
  <c r="Z1217" i="1"/>
  <c r="AA1217" i="1" s="1"/>
  <c r="AF1217" i="1" s="1"/>
  <c r="AG1217" i="1" s="1"/>
  <c r="AC1216" i="1"/>
  <c r="Z1216" i="1"/>
  <c r="AA1216" i="1" s="1"/>
  <c r="AF1216" i="1" s="1"/>
  <c r="AG1216" i="1" s="1"/>
  <c r="AC1215" i="1"/>
  <c r="Z1215" i="1"/>
  <c r="AA1215" i="1" s="1"/>
  <c r="AF1215" i="1" s="1"/>
  <c r="AG1215" i="1" s="1"/>
  <c r="AC1214" i="1"/>
  <c r="Z1214" i="1"/>
  <c r="AA1214" i="1" s="1"/>
  <c r="AC1213" i="1"/>
  <c r="Z1213" i="1"/>
  <c r="AA1213" i="1" s="1"/>
  <c r="AF1213" i="1" s="1"/>
  <c r="AG1213" i="1" s="1"/>
  <c r="AC1212" i="1"/>
  <c r="Z1212" i="1"/>
  <c r="AA1212" i="1" s="1"/>
  <c r="AC1211" i="1"/>
  <c r="Z1211" i="1"/>
  <c r="AA1211" i="1" s="1"/>
  <c r="AF1211" i="1" s="1"/>
  <c r="AG1211" i="1" s="1"/>
  <c r="AC1210" i="1"/>
  <c r="Z1210" i="1"/>
  <c r="AA1210" i="1" s="1"/>
  <c r="AF1210" i="1" s="1"/>
  <c r="AG1210" i="1" s="1"/>
  <c r="AC1209" i="1"/>
  <c r="Z1209" i="1"/>
  <c r="AA1209" i="1" s="1"/>
  <c r="AF1209" i="1" s="1"/>
  <c r="AG1209" i="1" s="1"/>
  <c r="AC1208" i="1"/>
  <c r="Z1208" i="1"/>
  <c r="AA1208" i="1" s="1"/>
  <c r="AF1208" i="1" s="1"/>
  <c r="AG1208" i="1" s="1"/>
  <c r="AC1207" i="1"/>
  <c r="Z1207" i="1"/>
  <c r="AA1207" i="1" s="1"/>
  <c r="AF1207" i="1" s="1"/>
  <c r="AG1207" i="1" s="1"/>
  <c r="AC1206" i="1"/>
  <c r="Z1206" i="1"/>
  <c r="AA1206" i="1" s="1"/>
  <c r="AF1206" i="1" s="1"/>
  <c r="AG1206" i="1" s="1"/>
  <c r="AC1205" i="1"/>
  <c r="Z1205" i="1"/>
  <c r="AA1205" i="1" s="1"/>
  <c r="AF1205" i="1" s="1"/>
  <c r="AG1205" i="1" s="1"/>
  <c r="AC1204" i="1"/>
  <c r="Z1204" i="1"/>
  <c r="AA1204" i="1" s="1"/>
  <c r="AF1204" i="1" s="1"/>
  <c r="AG1204" i="1" s="1"/>
  <c r="AC1203" i="1"/>
  <c r="Z1203" i="1"/>
  <c r="AA1203" i="1" s="1"/>
  <c r="AF1203" i="1" s="1"/>
  <c r="AG1203" i="1" s="1"/>
  <c r="AC1202" i="1"/>
  <c r="Z1202" i="1"/>
  <c r="AA1202" i="1" s="1"/>
  <c r="Z1201" i="1"/>
  <c r="AA1201" i="1" s="1"/>
  <c r="AF1201" i="1" s="1"/>
  <c r="AG1201" i="1" s="1"/>
  <c r="AC1200" i="1"/>
  <c r="Z1200" i="1"/>
  <c r="AA1200" i="1" s="1"/>
  <c r="AF1200" i="1" s="1"/>
  <c r="AG1200" i="1" s="1"/>
  <c r="AC1165" i="1"/>
  <c r="Z1165" i="1"/>
  <c r="AA1165" i="1" s="1"/>
  <c r="AC1164" i="1"/>
  <c r="Z1164" i="1"/>
  <c r="AA1164" i="1" s="1"/>
  <c r="AF1164" i="1" s="1"/>
  <c r="AG1164" i="1" s="1"/>
  <c r="AC1163" i="1"/>
  <c r="Z1163" i="1"/>
  <c r="AA1163" i="1" s="1"/>
  <c r="AF1163" i="1" s="1"/>
  <c r="AG1163" i="1" s="1"/>
  <c r="AC1162" i="1"/>
  <c r="Z1162" i="1"/>
  <c r="AA1162" i="1" s="1"/>
  <c r="AF1162" i="1" s="1"/>
  <c r="AG1162" i="1" s="1"/>
  <c r="AC1161" i="1"/>
  <c r="Z1161" i="1"/>
  <c r="AA1161" i="1" s="1"/>
  <c r="AF1161" i="1" s="1"/>
  <c r="AG1161" i="1" s="1"/>
  <c r="AC1160" i="1"/>
  <c r="Z1160" i="1"/>
  <c r="AA1160" i="1" s="1"/>
  <c r="AF1160" i="1" s="1"/>
  <c r="AG1160" i="1" s="1"/>
  <c r="AC1159" i="1"/>
  <c r="Z1159" i="1"/>
  <c r="AA1159" i="1" s="1"/>
  <c r="AF1159" i="1" s="1"/>
  <c r="AG1159" i="1" s="1"/>
  <c r="AC1158" i="1"/>
  <c r="Z1158" i="1"/>
  <c r="AA1158" i="1" s="1"/>
  <c r="AC1157" i="1"/>
  <c r="Z1157" i="1"/>
  <c r="AA1157" i="1" s="1"/>
  <c r="AF1157" i="1" s="1"/>
  <c r="AG1157" i="1" s="1"/>
  <c r="AC1156" i="1"/>
  <c r="Z1156" i="1"/>
  <c r="AA1156" i="1" s="1"/>
  <c r="AF1156" i="1" s="1"/>
  <c r="AG1156" i="1" s="1"/>
  <c r="AC1155" i="1"/>
  <c r="Z1155" i="1"/>
  <c r="AA1155" i="1" s="1"/>
  <c r="AF1155" i="1" s="1"/>
  <c r="AG1155" i="1" s="1"/>
  <c r="AC1154" i="1"/>
  <c r="Z1154" i="1"/>
  <c r="AA1154" i="1" s="1"/>
  <c r="AF1154" i="1" s="1"/>
  <c r="AG1154" i="1" s="1"/>
  <c r="AC1153" i="1"/>
  <c r="Z1153" i="1"/>
  <c r="AA1153" i="1" s="1"/>
  <c r="AC1152" i="1"/>
  <c r="Z1152" i="1"/>
  <c r="AA1152" i="1" s="1"/>
  <c r="AF1152" i="1" s="1"/>
  <c r="AG1152" i="1" s="1"/>
  <c r="AC1151" i="1"/>
  <c r="Z1151" i="1"/>
  <c r="AA1151" i="1" s="1"/>
  <c r="AC1150" i="1"/>
  <c r="Z1150" i="1"/>
  <c r="AA1150" i="1" s="1"/>
  <c r="AF1150" i="1" s="1"/>
  <c r="AG1150" i="1" s="1"/>
  <c r="AC1149" i="1"/>
  <c r="Z1149" i="1"/>
  <c r="AA1149" i="1" s="1"/>
  <c r="AF1149" i="1" s="1"/>
  <c r="AG1149" i="1" s="1"/>
  <c r="AC1148" i="1"/>
  <c r="Z1148" i="1"/>
  <c r="AA1148" i="1" s="1"/>
  <c r="AF1148" i="1" s="1"/>
  <c r="AG1148" i="1" s="1"/>
  <c r="AC1147" i="1"/>
  <c r="Z1147" i="1"/>
  <c r="AA1147" i="1" s="1"/>
  <c r="AF1147" i="1" s="1"/>
  <c r="AG1147" i="1" s="1"/>
  <c r="AC1146" i="1"/>
  <c r="Z1146" i="1"/>
  <c r="AA1146" i="1" s="1"/>
  <c r="AF1146" i="1" s="1"/>
  <c r="AG1146" i="1" s="1"/>
  <c r="AC1145" i="1"/>
  <c r="Z1145" i="1"/>
  <c r="AA1145" i="1" s="1"/>
  <c r="AF1145" i="1" s="1"/>
  <c r="AG1145" i="1" s="1"/>
  <c r="AC1144" i="1"/>
  <c r="Z1144" i="1"/>
  <c r="AA1144" i="1" s="1"/>
  <c r="AF1144" i="1" s="1"/>
  <c r="AG1144" i="1" s="1"/>
  <c r="AC1143" i="1"/>
  <c r="Z1143" i="1"/>
  <c r="AA1143" i="1" s="1"/>
  <c r="AF1143" i="1" s="1"/>
  <c r="AG1143" i="1" s="1"/>
  <c r="AC1142" i="1"/>
  <c r="Z1142" i="1"/>
  <c r="AA1142" i="1" s="1"/>
  <c r="AF1142" i="1" s="1"/>
  <c r="AG1142" i="1" s="1"/>
  <c r="AC1141" i="1"/>
  <c r="Z1141" i="1"/>
  <c r="AA1141" i="1" s="1"/>
  <c r="AF1141" i="1" s="1"/>
  <c r="AG1141" i="1" s="1"/>
  <c r="AC1140" i="1"/>
  <c r="Z1140" i="1"/>
  <c r="AA1140" i="1" s="1"/>
  <c r="AC1139" i="1"/>
  <c r="Z1139" i="1"/>
  <c r="AA1139" i="1" s="1"/>
  <c r="AF1139" i="1" s="1"/>
  <c r="AG1139" i="1" s="1"/>
  <c r="AC1138" i="1"/>
  <c r="Z1138" i="1"/>
  <c r="AA1138" i="1" s="1"/>
  <c r="AF1138" i="1" s="1"/>
  <c r="AG1138" i="1" s="1"/>
  <c r="AC1137" i="1"/>
  <c r="Z1137" i="1"/>
  <c r="AA1137" i="1" s="1"/>
  <c r="AF1137" i="1" s="1"/>
  <c r="AG1137" i="1" s="1"/>
  <c r="AC1136" i="1"/>
  <c r="Z1136" i="1"/>
  <c r="AA1136" i="1" s="1"/>
  <c r="AF1136" i="1" s="1"/>
  <c r="AG1136" i="1" s="1"/>
  <c r="AC1135" i="1"/>
  <c r="Z1135" i="1"/>
  <c r="AA1135" i="1" s="1"/>
  <c r="AF1135" i="1" s="1"/>
  <c r="AG1135" i="1" s="1"/>
  <c r="AC1134" i="1"/>
  <c r="Z1134" i="1"/>
  <c r="AA1134" i="1" s="1"/>
  <c r="AF1134" i="1" s="1"/>
  <c r="AG1134" i="1" s="1"/>
  <c r="AC1133" i="1"/>
  <c r="Z1133" i="1"/>
  <c r="AA1133" i="1" s="1"/>
  <c r="AF1133" i="1" s="1"/>
  <c r="AG1133" i="1" s="1"/>
  <c r="AC1132" i="1"/>
  <c r="Z1132" i="1"/>
  <c r="AA1132" i="1" s="1"/>
  <c r="AF1132" i="1" s="1"/>
  <c r="AG1132" i="1" s="1"/>
  <c r="AC1131" i="1"/>
  <c r="Z1131" i="1"/>
  <c r="AA1131" i="1" s="1"/>
  <c r="AC1130" i="1"/>
  <c r="Z1130" i="1"/>
  <c r="AA1130" i="1" s="1"/>
  <c r="AF1130" i="1" s="1"/>
  <c r="AG1130" i="1" s="1"/>
  <c r="AC1129" i="1"/>
  <c r="Z1129" i="1"/>
  <c r="AA1129" i="1" s="1"/>
  <c r="AF1129" i="1" s="1"/>
  <c r="AG1129" i="1" s="1"/>
  <c r="AC1128" i="1"/>
  <c r="Z1128" i="1"/>
  <c r="AA1128" i="1" s="1"/>
  <c r="AF1128" i="1" s="1"/>
  <c r="AG1128" i="1" s="1"/>
  <c r="AC1127" i="1"/>
  <c r="Z1127" i="1"/>
  <c r="AA1127" i="1" s="1"/>
  <c r="AC1126" i="1"/>
  <c r="Z1126" i="1"/>
  <c r="AA1126" i="1" s="1"/>
  <c r="AF1126" i="1" s="1"/>
  <c r="AG1126" i="1" s="1"/>
  <c r="AC1125" i="1"/>
  <c r="Z1125" i="1"/>
  <c r="AA1125" i="1" s="1"/>
  <c r="AF1125" i="1" s="1"/>
  <c r="AG1125" i="1" s="1"/>
  <c r="AC1124" i="1"/>
  <c r="Z1124" i="1"/>
  <c r="AA1124" i="1" s="1"/>
  <c r="AF1124" i="1" s="1"/>
  <c r="AG1124" i="1" s="1"/>
  <c r="AC1123" i="1"/>
  <c r="Z1123" i="1"/>
  <c r="AA1123" i="1" s="1"/>
  <c r="AC1122" i="1"/>
  <c r="Z1122" i="1"/>
  <c r="AA1122" i="1" s="1"/>
  <c r="AF1122" i="1" s="1"/>
  <c r="AG1122" i="1" s="1"/>
  <c r="AC1121" i="1"/>
  <c r="Z1121" i="1"/>
  <c r="AA1121" i="1" s="1"/>
  <c r="AC1120" i="1"/>
  <c r="Z1120" i="1"/>
  <c r="AA1120" i="1" s="1"/>
  <c r="AF1120" i="1" s="1"/>
  <c r="AG1120" i="1" s="1"/>
  <c r="AC1119" i="1"/>
  <c r="Z1119" i="1"/>
  <c r="AA1119" i="1" s="1"/>
  <c r="AF1119" i="1" s="1"/>
  <c r="AG1119" i="1" s="1"/>
  <c r="AC1118" i="1"/>
  <c r="Z1118" i="1"/>
  <c r="AA1118" i="1" s="1"/>
  <c r="AC1117" i="1"/>
  <c r="Z1117" i="1"/>
  <c r="AA1117" i="1" s="1"/>
  <c r="AF1117" i="1" s="1"/>
  <c r="AG1117" i="1" s="1"/>
  <c r="AC1116" i="1"/>
  <c r="Z1116" i="1"/>
  <c r="AA1116" i="1" s="1"/>
  <c r="AC1115" i="1"/>
  <c r="Z1115" i="1"/>
  <c r="AA1115" i="1" s="1"/>
  <c r="AF1115" i="1" s="1"/>
  <c r="AG1115" i="1" s="1"/>
  <c r="AC1114" i="1"/>
  <c r="Z1114" i="1"/>
  <c r="AA1114" i="1" s="1"/>
  <c r="AF1114" i="1" s="1"/>
  <c r="AG1114" i="1" s="1"/>
  <c r="AC1113" i="1"/>
  <c r="Z1113" i="1"/>
  <c r="AA1113" i="1" s="1"/>
  <c r="AF1113" i="1" s="1"/>
  <c r="AG1113" i="1" s="1"/>
  <c r="AC1112" i="1"/>
  <c r="Z1112" i="1"/>
  <c r="AA1112" i="1" s="1"/>
  <c r="AF1112" i="1" s="1"/>
  <c r="AG1112" i="1" s="1"/>
  <c r="AC1111" i="1"/>
  <c r="Z1111" i="1"/>
  <c r="AA1111" i="1" s="1"/>
  <c r="AF1111" i="1" s="1"/>
  <c r="AG1111" i="1" s="1"/>
  <c r="AC1110" i="1"/>
  <c r="Z1110" i="1"/>
  <c r="AA1110" i="1" s="1"/>
  <c r="AC1109" i="1"/>
  <c r="Z1109" i="1"/>
  <c r="AA1109" i="1" s="1"/>
  <c r="AF1109" i="1" s="1"/>
  <c r="AG1109" i="1" s="1"/>
  <c r="AC1108" i="1"/>
  <c r="Z1108" i="1"/>
  <c r="AA1108" i="1" s="1"/>
  <c r="AF1108" i="1" s="1"/>
  <c r="AG1108" i="1" s="1"/>
  <c r="AC1107" i="1"/>
  <c r="Z1107" i="1"/>
  <c r="AA1107" i="1" s="1"/>
  <c r="AF1107" i="1" s="1"/>
  <c r="AG1107" i="1" s="1"/>
  <c r="AC1106" i="1"/>
  <c r="Z1106" i="1"/>
  <c r="AA1106" i="1" s="1"/>
  <c r="AC1105" i="1"/>
  <c r="Z1105" i="1"/>
  <c r="AA1105" i="1" s="1"/>
  <c r="AF1105" i="1" s="1"/>
  <c r="AG1105" i="1" s="1"/>
  <c r="AC1104" i="1"/>
  <c r="Z1104" i="1"/>
  <c r="AA1104" i="1" s="1"/>
  <c r="AF1104" i="1" s="1"/>
  <c r="AG1104" i="1" s="1"/>
  <c r="AC1103" i="1"/>
  <c r="Z1103" i="1"/>
  <c r="AA1103" i="1" s="1"/>
  <c r="AF1103" i="1" s="1"/>
  <c r="AG1103" i="1" s="1"/>
  <c r="AC1102" i="1"/>
  <c r="Z1102" i="1"/>
  <c r="AA1102" i="1" s="1"/>
  <c r="AF1102" i="1" s="1"/>
  <c r="AG1102" i="1" s="1"/>
  <c r="AC1101" i="1"/>
  <c r="Z1101" i="1"/>
  <c r="AA1101" i="1" s="1"/>
  <c r="AC1100" i="1"/>
  <c r="Z1100" i="1"/>
  <c r="AA1100" i="1" s="1"/>
  <c r="AF1100" i="1" s="1"/>
  <c r="AG1100" i="1" s="1"/>
  <c r="AC1099" i="1"/>
  <c r="Z1099" i="1"/>
  <c r="AA1099" i="1" s="1"/>
  <c r="AF1099" i="1" s="1"/>
  <c r="AG1099" i="1" s="1"/>
  <c r="AC1098" i="1"/>
  <c r="Z1098" i="1"/>
  <c r="AA1098" i="1" s="1"/>
  <c r="AF1098" i="1" s="1"/>
  <c r="AG1098" i="1" s="1"/>
  <c r="AC1097" i="1"/>
  <c r="Z1097" i="1"/>
  <c r="AA1097" i="1" s="1"/>
  <c r="Z1096" i="1"/>
  <c r="AA1096" i="1" s="1"/>
  <c r="AF1096" i="1" s="1"/>
  <c r="AG1096" i="1" s="1"/>
  <c r="Z1095" i="1"/>
  <c r="AA1095" i="1" s="1"/>
  <c r="AF1095" i="1" s="1"/>
  <c r="AG1095" i="1" s="1"/>
  <c r="AC1094" i="1"/>
  <c r="Z1094" i="1"/>
  <c r="AA1094" i="1" s="1"/>
  <c r="AF1094" i="1" s="1"/>
  <c r="AG1094" i="1" s="1"/>
  <c r="Z1093" i="1"/>
  <c r="AA1093" i="1" s="1"/>
  <c r="AF1093" i="1" s="1"/>
  <c r="AG1093" i="1" s="1"/>
  <c r="Z1092" i="1"/>
  <c r="AA1092" i="1" s="1"/>
  <c r="AF1092" i="1" s="1"/>
  <c r="AG1092" i="1" s="1"/>
  <c r="AC1091" i="1"/>
  <c r="Z1091" i="1"/>
  <c r="AA1091" i="1" s="1"/>
  <c r="AF1091" i="1" s="1"/>
  <c r="AG1091" i="1" s="1"/>
  <c r="AC1090" i="1"/>
  <c r="Z1090" i="1"/>
  <c r="AA1090" i="1" s="1"/>
  <c r="AF1090" i="1" s="1"/>
  <c r="AG1090" i="1" s="1"/>
  <c r="AC1089" i="1"/>
  <c r="Z1089" i="1"/>
  <c r="AA1089" i="1" s="1"/>
  <c r="AF1089" i="1" s="1"/>
  <c r="AG1089" i="1" s="1"/>
  <c r="AC1088" i="1"/>
  <c r="Z1088" i="1"/>
  <c r="AA1088" i="1" s="1"/>
  <c r="AC1087" i="1"/>
  <c r="Z1087" i="1"/>
  <c r="AA1087" i="1" s="1"/>
  <c r="AC1086" i="1"/>
  <c r="Z1086" i="1"/>
  <c r="AA1086" i="1" s="1"/>
  <c r="AF1086" i="1" s="1"/>
  <c r="AG1086" i="1" s="1"/>
  <c r="AC1085" i="1"/>
  <c r="Z1085" i="1"/>
  <c r="AA1085" i="1" s="1"/>
  <c r="AF1085" i="1" s="1"/>
  <c r="AG1085" i="1" s="1"/>
  <c r="AC1084" i="1"/>
  <c r="Z1084" i="1"/>
  <c r="AA1084" i="1" s="1"/>
  <c r="AF1084" i="1" s="1"/>
  <c r="AG1084" i="1" s="1"/>
  <c r="AC1083" i="1"/>
  <c r="Z1083" i="1"/>
  <c r="AA1083" i="1" s="1"/>
  <c r="AF1083" i="1" s="1"/>
  <c r="AG1083" i="1" s="1"/>
  <c r="AC1082" i="1"/>
  <c r="Z1082" i="1"/>
  <c r="AA1082" i="1" s="1"/>
  <c r="AF1082" i="1" s="1"/>
  <c r="AG1082" i="1" s="1"/>
  <c r="AC1081" i="1"/>
  <c r="Z1081" i="1"/>
  <c r="AA1081" i="1" s="1"/>
  <c r="AF1081" i="1" s="1"/>
  <c r="AG1081" i="1" s="1"/>
  <c r="AC1080" i="1"/>
  <c r="Z1080" i="1"/>
  <c r="AA1080" i="1" s="1"/>
  <c r="AF1080" i="1" s="1"/>
  <c r="AG1080" i="1" s="1"/>
  <c r="AC1079" i="1"/>
  <c r="Z1079" i="1"/>
  <c r="AA1079" i="1" s="1"/>
  <c r="AF1079" i="1" s="1"/>
  <c r="AG1079" i="1" s="1"/>
  <c r="AC1078" i="1"/>
  <c r="Z1078" i="1"/>
  <c r="AA1078" i="1" s="1"/>
  <c r="AF1078" i="1" s="1"/>
  <c r="AG1078" i="1" s="1"/>
  <c r="AC1077" i="1"/>
  <c r="Z1077" i="1"/>
  <c r="AA1077" i="1" s="1"/>
  <c r="AF1077" i="1" s="1"/>
  <c r="AG1077" i="1" s="1"/>
  <c r="AC1076" i="1"/>
  <c r="Z1076" i="1"/>
  <c r="AA1076" i="1" s="1"/>
  <c r="AF1076" i="1" s="1"/>
  <c r="AG1076" i="1" s="1"/>
  <c r="AC1075" i="1"/>
  <c r="Z1075" i="1"/>
  <c r="AA1075" i="1" s="1"/>
  <c r="AF1075" i="1" s="1"/>
  <c r="AG1075" i="1" s="1"/>
  <c r="AC1074" i="1"/>
  <c r="Z1074" i="1"/>
  <c r="AA1074" i="1" s="1"/>
  <c r="AF1074" i="1" s="1"/>
  <c r="AG1074" i="1" s="1"/>
  <c r="AC1073" i="1"/>
  <c r="Z1073" i="1"/>
  <c r="AA1073" i="1" s="1"/>
  <c r="AF1073" i="1" s="1"/>
  <c r="AG1073" i="1" s="1"/>
  <c r="AC1072" i="1"/>
  <c r="Z1072" i="1"/>
  <c r="AA1072" i="1" s="1"/>
  <c r="AF1072" i="1" s="1"/>
  <c r="AG1072" i="1" s="1"/>
  <c r="AC1071" i="1"/>
  <c r="Z1071" i="1"/>
  <c r="AA1071" i="1" s="1"/>
  <c r="AF1071" i="1" s="1"/>
  <c r="AG1071" i="1" s="1"/>
  <c r="Z1070" i="1"/>
  <c r="AA1070" i="1" s="1"/>
  <c r="AF1070" i="1" s="1"/>
  <c r="AG1070" i="1" s="1"/>
  <c r="AC1069" i="1"/>
  <c r="Z1069" i="1"/>
  <c r="AA1069" i="1" s="1"/>
  <c r="AF1069" i="1" s="1"/>
  <c r="AG1069" i="1" s="1"/>
  <c r="AC1068" i="1"/>
  <c r="Z1068" i="1"/>
  <c r="AA1068" i="1" s="1"/>
  <c r="AF1068" i="1" s="1"/>
  <c r="AG1068" i="1" s="1"/>
  <c r="Z1067" i="1"/>
  <c r="AA1067" i="1" s="1"/>
  <c r="AF1067" i="1" s="1"/>
  <c r="AG1067" i="1" s="1"/>
  <c r="AC1066" i="1"/>
  <c r="Z1066" i="1"/>
  <c r="AA1066" i="1" s="1"/>
  <c r="AF1066" i="1" s="1"/>
  <c r="AG1066" i="1" s="1"/>
  <c r="AC1065" i="1"/>
  <c r="Z1065" i="1"/>
  <c r="AA1065" i="1" s="1"/>
  <c r="AC1064" i="1"/>
  <c r="Z1064" i="1"/>
  <c r="AA1064" i="1" s="1"/>
  <c r="AF1064" i="1" s="1"/>
  <c r="AG1064" i="1" s="1"/>
  <c r="AC1063" i="1"/>
  <c r="Z1063" i="1"/>
  <c r="AA1063" i="1" s="1"/>
  <c r="AF1063" i="1" s="1"/>
  <c r="AG1063" i="1" s="1"/>
  <c r="AC1062" i="1"/>
  <c r="Z1062" i="1"/>
  <c r="AA1062" i="1" s="1"/>
  <c r="AF1062" i="1" s="1"/>
  <c r="AG1062" i="1" s="1"/>
  <c r="AC1061" i="1"/>
  <c r="Z1061" i="1"/>
  <c r="AA1061" i="1" s="1"/>
  <c r="AF1061" i="1" s="1"/>
  <c r="AG1061" i="1" s="1"/>
  <c r="AC1060" i="1"/>
  <c r="Z1060" i="1"/>
  <c r="AA1060" i="1" s="1"/>
  <c r="AF1060" i="1" s="1"/>
  <c r="AG1060" i="1" s="1"/>
  <c r="AC1059" i="1"/>
  <c r="Z1059" i="1"/>
  <c r="AA1059" i="1" s="1"/>
  <c r="AF1059" i="1" s="1"/>
  <c r="AG1059" i="1" s="1"/>
  <c r="AC1058" i="1"/>
  <c r="Z1058" i="1"/>
  <c r="AA1058" i="1" s="1"/>
  <c r="AC1057" i="1"/>
  <c r="Z1057" i="1"/>
  <c r="AA1057" i="1" s="1"/>
  <c r="AF1057" i="1" s="1"/>
  <c r="AG1057" i="1" s="1"/>
  <c r="AC1056" i="1"/>
  <c r="Z1056" i="1"/>
  <c r="AA1056" i="1" s="1"/>
  <c r="AF1056" i="1" s="1"/>
  <c r="AG1056" i="1" s="1"/>
  <c r="AC1055" i="1"/>
  <c r="Z1055" i="1"/>
  <c r="AA1055" i="1" s="1"/>
  <c r="AC1054" i="1"/>
  <c r="Z1054" i="1"/>
  <c r="AA1054" i="1" s="1"/>
  <c r="AF1054" i="1" s="1"/>
  <c r="AG1054" i="1" s="1"/>
  <c r="AC1053" i="1"/>
  <c r="Z1053" i="1"/>
  <c r="AA1053" i="1" s="1"/>
  <c r="AF1053" i="1" s="1"/>
  <c r="AG1053" i="1" s="1"/>
  <c r="AC1052" i="1"/>
  <c r="Z1052" i="1"/>
  <c r="AA1052" i="1" s="1"/>
  <c r="AF1052" i="1" s="1"/>
  <c r="AG1052" i="1" s="1"/>
  <c r="AC1051" i="1"/>
  <c r="Z1051" i="1"/>
  <c r="AA1051" i="1" s="1"/>
  <c r="AC1050" i="1"/>
  <c r="Z1050" i="1"/>
  <c r="AA1050" i="1" s="1"/>
  <c r="AF1050" i="1" s="1"/>
  <c r="AG1050" i="1" s="1"/>
  <c r="AC1049" i="1"/>
  <c r="Z1049" i="1"/>
  <c r="AA1049" i="1" s="1"/>
  <c r="AC1048" i="1"/>
  <c r="Z1048" i="1"/>
  <c r="AA1048" i="1" s="1"/>
  <c r="AF1048" i="1" s="1"/>
  <c r="AG1048" i="1" s="1"/>
  <c r="AC1047" i="1"/>
  <c r="Z1047" i="1"/>
  <c r="AA1047" i="1" s="1"/>
  <c r="AF1047" i="1" s="1"/>
  <c r="AG1047" i="1" s="1"/>
  <c r="AC1046" i="1"/>
  <c r="Z1046" i="1"/>
  <c r="AA1046" i="1" s="1"/>
  <c r="AF1046" i="1" s="1"/>
  <c r="AG1046" i="1" s="1"/>
  <c r="AC1045" i="1"/>
  <c r="Z1045" i="1"/>
  <c r="AA1045" i="1" s="1"/>
  <c r="AF1045" i="1" s="1"/>
  <c r="AG1045" i="1" s="1"/>
  <c r="AC1044" i="1"/>
  <c r="Z1044" i="1"/>
  <c r="AA1044" i="1" s="1"/>
  <c r="AF1044" i="1" s="1"/>
  <c r="AG1044" i="1" s="1"/>
  <c r="AC1043" i="1"/>
  <c r="Z1043" i="1"/>
  <c r="AA1043" i="1" s="1"/>
  <c r="AF1043" i="1" s="1"/>
  <c r="AG1043" i="1" s="1"/>
  <c r="AC1042" i="1"/>
  <c r="Z1042" i="1"/>
  <c r="AA1042" i="1" s="1"/>
  <c r="AF1042" i="1" s="1"/>
  <c r="AG1042" i="1" s="1"/>
  <c r="AC1041" i="1"/>
  <c r="Z1041" i="1"/>
  <c r="AA1041" i="1" s="1"/>
  <c r="AF1041" i="1" s="1"/>
  <c r="AG1041" i="1" s="1"/>
  <c r="AC1040" i="1"/>
  <c r="Z1040" i="1"/>
  <c r="AA1040" i="1" s="1"/>
  <c r="AF1040" i="1" s="1"/>
  <c r="AG1040" i="1" s="1"/>
  <c r="AC1039" i="1"/>
  <c r="Z1039" i="1"/>
  <c r="AA1039" i="1" s="1"/>
  <c r="AC1038" i="1"/>
  <c r="Z1038" i="1"/>
  <c r="AA1038" i="1" s="1"/>
  <c r="AF1038" i="1" s="1"/>
  <c r="AG1038" i="1" s="1"/>
  <c r="AC1037" i="1"/>
  <c r="Z1037" i="1"/>
  <c r="AA1037" i="1" s="1"/>
  <c r="AF1037" i="1" s="1"/>
  <c r="AG1037" i="1" s="1"/>
  <c r="AC1036" i="1"/>
  <c r="Z1036" i="1"/>
  <c r="AA1036" i="1" s="1"/>
  <c r="AF1036" i="1" s="1"/>
  <c r="AG1036" i="1" s="1"/>
  <c r="AC1035" i="1"/>
  <c r="Z1035" i="1"/>
  <c r="AA1035" i="1" s="1"/>
  <c r="AF1035" i="1" s="1"/>
  <c r="AG1035" i="1" s="1"/>
  <c r="AC1034" i="1"/>
  <c r="Z1034" i="1"/>
  <c r="AA1034" i="1" s="1"/>
  <c r="AF1034" i="1" s="1"/>
  <c r="AG1034" i="1" s="1"/>
  <c r="AC1033" i="1"/>
  <c r="Z1033" i="1"/>
  <c r="AA1033" i="1" s="1"/>
  <c r="AF1033" i="1" s="1"/>
  <c r="AG1033" i="1" s="1"/>
  <c r="AC1032" i="1"/>
  <c r="Z1032" i="1"/>
  <c r="AA1032" i="1" s="1"/>
  <c r="AF1032" i="1" s="1"/>
  <c r="AG1032" i="1" s="1"/>
  <c r="AC1031" i="1"/>
  <c r="Z1031" i="1"/>
  <c r="AA1031" i="1" s="1"/>
  <c r="AF1031" i="1" s="1"/>
  <c r="AG1031" i="1" s="1"/>
  <c r="AC1030" i="1"/>
  <c r="Z1030" i="1"/>
  <c r="AA1030" i="1" s="1"/>
  <c r="AF1030" i="1" s="1"/>
  <c r="AG1030" i="1" s="1"/>
  <c r="AC1029" i="1"/>
  <c r="Z1029" i="1"/>
  <c r="AA1029" i="1" s="1"/>
  <c r="AF1029" i="1" s="1"/>
  <c r="AG1029" i="1" s="1"/>
  <c r="AC1028" i="1"/>
  <c r="Z1028" i="1"/>
  <c r="AA1028" i="1" s="1"/>
  <c r="AF1028" i="1" s="1"/>
  <c r="AG1028" i="1" s="1"/>
  <c r="AC1027" i="1"/>
  <c r="Z1027" i="1"/>
  <c r="AA1027" i="1" s="1"/>
  <c r="AF1027" i="1" s="1"/>
  <c r="AG1027" i="1" s="1"/>
  <c r="AC1026" i="1"/>
  <c r="Z1026" i="1"/>
  <c r="AA1026" i="1" s="1"/>
  <c r="AF1026" i="1" s="1"/>
  <c r="AG1026" i="1" s="1"/>
  <c r="AC1025" i="1"/>
  <c r="Z1025" i="1"/>
  <c r="AA1025" i="1" s="1"/>
  <c r="AF1025" i="1" s="1"/>
  <c r="AG1025" i="1" s="1"/>
  <c r="AC1024" i="1"/>
  <c r="Z1024" i="1"/>
  <c r="AA1024" i="1" s="1"/>
  <c r="AF1024" i="1" s="1"/>
  <c r="AG1024" i="1" s="1"/>
  <c r="AC1023" i="1"/>
  <c r="Z1023" i="1"/>
  <c r="AA1023" i="1" s="1"/>
  <c r="AF1023" i="1" s="1"/>
  <c r="AG1023" i="1" s="1"/>
  <c r="AC1022" i="1"/>
  <c r="Z1022" i="1"/>
  <c r="AA1022" i="1" s="1"/>
  <c r="AF1022" i="1" s="1"/>
  <c r="AG1022" i="1" s="1"/>
  <c r="AC1021" i="1"/>
  <c r="Z1021" i="1"/>
  <c r="AA1021" i="1" s="1"/>
  <c r="AF1021" i="1" s="1"/>
  <c r="AG1021" i="1" s="1"/>
  <c r="AC1020" i="1"/>
  <c r="Z1020" i="1"/>
  <c r="AA1020" i="1" s="1"/>
  <c r="AF1020" i="1" s="1"/>
  <c r="AG1020" i="1" s="1"/>
  <c r="AC1019" i="1"/>
  <c r="Z1019" i="1"/>
  <c r="AA1019" i="1" s="1"/>
  <c r="AF1019" i="1" s="1"/>
  <c r="AG1019" i="1" s="1"/>
  <c r="AC1018" i="1"/>
  <c r="Z1018" i="1"/>
  <c r="AA1018" i="1" s="1"/>
  <c r="AF1018" i="1" s="1"/>
  <c r="AG1018" i="1" s="1"/>
  <c r="AC1017" i="1"/>
  <c r="Z1017" i="1"/>
  <c r="AA1017" i="1" s="1"/>
  <c r="AC1016" i="1"/>
  <c r="Z1016" i="1"/>
  <c r="AA1016" i="1" s="1"/>
  <c r="AF1016" i="1" s="1"/>
  <c r="AG1016" i="1" s="1"/>
  <c r="AC1015" i="1"/>
  <c r="Z1015" i="1"/>
  <c r="AA1015" i="1" s="1"/>
  <c r="AF1015" i="1" s="1"/>
  <c r="AG1015" i="1" s="1"/>
  <c r="AC1014" i="1"/>
  <c r="Z1014" i="1"/>
  <c r="AA1014" i="1" s="1"/>
  <c r="AF1014" i="1" s="1"/>
  <c r="AG1014" i="1" s="1"/>
  <c r="AC1013" i="1"/>
  <c r="Z1013" i="1"/>
  <c r="AA1013" i="1" s="1"/>
  <c r="AC1012" i="1"/>
  <c r="Z1012" i="1"/>
  <c r="AA1012" i="1" s="1"/>
  <c r="AF1012" i="1" s="1"/>
  <c r="AG1012" i="1" s="1"/>
  <c r="AC1011" i="1"/>
  <c r="Z1011" i="1"/>
  <c r="AA1011" i="1" s="1"/>
  <c r="AF1011" i="1" s="1"/>
  <c r="AG1011" i="1" s="1"/>
  <c r="AC1010" i="1"/>
  <c r="Z1010" i="1"/>
  <c r="AA1010" i="1" s="1"/>
  <c r="AF1010" i="1" s="1"/>
  <c r="AG1010" i="1" s="1"/>
  <c r="AC1009" i="1"/>
  <c r="Z1009" i="1"/>
  <c r="AA1009" i="1" s="1"/>
  <c r="AF1009" i="1" s="1"/>
  <c r="AG1009" i="1" s="1"/>
  <c r="AC1008" i="1"/>
  <c r="Z1008" i="1"/>
  <c r="AA1008" i="1" s="1"/>
  <c r="AF1008" i="1" s="1"/>
  <c r="AG1008" i="1" s="1"/>
  <c r="AC1007" i="1"/>
  <c r="Z1007" i="1"/>
  <c r="AA1007" i="1" s="1"/>
  <c r="AF1007" i="1" s="1"/>
  <c r="AG1007" i="1" s="1"/>
  <c r="AC1006" i="1"/>
  <c r="Z1006" i="1"/>
  <c r="AA1006" i="1" s="1"/>
  <c r="AF1006" i="1" s="1"/>
  <c r="AG1006" i="1" s="1"/>
  <c r="AC1005" i="1"/>
  <c r="Z1005" i="1"/>
  <c r="AA1005" i="1" s="1"/>
  <c r="AF1005" i="1" s="1"/>
  <c r="AG1005" i="1" s="1"/>
  <c r="AC1004" i="1"/>
  <c r="Z1004" i="1"/>
  <c r="AA1004" i="1" s="1"/>
  <c r="AF1004" i="1" s="1"/>
  <c r="AG1004" i="1" s="1"/>
  <c r="AC1003" i="1"/>
  <c r="Z1003" i="1"/>
  <c r="AA1003" i="1" s="1"/>
  <c r="AF1003" i="1" s="1"/>
  <c r="AG1003" i="1" s="1"/>
  <c r="AC1002" i="1"/>
  <c r="Z1002" i="1"/>
  <c r="AA1002" i="1" s="1"/>
  <c r="AF1002" i="1" s="1"/>
  <c r="AG1002" i="1" s="1"/>
  <c r="AC1001" i="1"/>
  <c r="Z1001" i="1"/>
  <c r="AA1001" i="1" s="1"/>
  <c r="AF1001" i="1" s="1"/>
  <c r="AG1001" i="1" s="1"/>
  <c r="AC1000" i="1"/>
  <c r="Z1000" i="1"/>
  <c r="AA1000" i="1" s="1"/>
  <c r="AF1000" i="1" s="1"/>
  <c r="AG1000" i="1" s="1"/>
  <c r="AC999" i="1"/>
  <c r="Z999" i="1"/>
  <c r="AA999" i="1" s="1"/>
  <c r="AF999" i="1" s="1"/>
  <c r="AG999" i="1" s="1"/>
  <c r="AC998" i="1"/>
  <c r="Z998" i="1"/>
  <c r="AA998" i="1" s="1"/>
  <c r="AF998" i="1" s="1"/>
  <c r="AG998" i="1" s="1"/>
  <c r="AC997" i="1"/>
  <c r="Z997" i="1"/>
  <c r="AA997" i="1" s="1"/>
  <c r="AF997" i="1" s="1"/>
  <c r="AG997" i="1" s="1"/>
  <c r="AC996" i="1"/>
  <c r="Z996" i="1"/>
  <c r="AA996" i="1" s="1"/>
  <c r="AF996" i="1" s="1"/>
  <c r="AG996" i="1" s="1"/>
  <c r="AC995" i="1"/>
  <c r="Z995" i="1"/>
  <c r="AA995" i="1" s="1"/>
  <c r="AF995" i="1" s="1"/>
  <c r="AG995" i="1" s="1"/>
  <c r="AC994" i="1"/>
  <c r="Z994" i="1"/>
  <c r="AA994" i="1" s="1"/>
  <c r="AF994" i="1" s="1"/>
  <c r="AG994" i="1" s="1"/>
  <c r="AC993" i="1"/>
  <c r="Z993" i="1"/>
  <c r="AA993" i="1" s="1"/>
  <c r="AF993" i="1" s="1"/>
  <c r="AG993" i="1" s="1"/>
  <c r="AC992" i="1"/>
  <c r="Z992" i="1"/>
  <c r="AA992" i="1" s="1"/>
  <c r="AF992" i="1" s="1"/>
  <c r="AG992" i="1" s="1"/>
  <c r="AC991" i="1"/>
  <c r="Z991" i="1"/>
  <c r="AA991" i="1" s="1"/>
  <c r="AF991" i="1" s="1"/>
  <c r="AG991" i="1" s="1"/>
  <c r="AC990" i="1"/>
  <c r="Z990" i="1"/>
  <c r="AA990" i="1" s="1"/>
  <c r="AF990" i="1" s="1"/>
  <c r="AG990" i="1" s="1"/>
  <c r="AC989" i="1"/>
  <c r="Z989" i="1"/>
  <c r="AA989" i="1" s="1"/>
  <c r="AF989" i="1" s="1"/>
  <c r="AG989" i="1" s="1"/>
  <c r="Z988" i="1"/>
  <c r="AA988" i="1" s="1"/>
  <c r="AF988" i="1" s="1"/>
  <c r="AG988" i="1" s="1"/>
  <c r="AC987" i="1"/>
  <c r="Z987" i="1"/>
  <c r="AA987" i="1" s="1"/>
  <c r="AF987" i="1" s="1"/>
  <c r="AG987" i="1" s="1"/>
  <c r="AC986" i="1"/>
  <c r="Z986" i="1"/>
  <c r="AA986" i="1" s="1"/>
  <c r="AF986" i="1" s="1"/>
  <c r="AG986" i="1" s="1"/>
  <c r="AC985" i="1"/>
  <c r="Z985" i="1"/>
  <c r="AA985" i="1" s="1"/>
  <c r="AF985" i="1" s="1"/>
  <c r="AG985" i="1" s="1"/>
  <c r="AC984" i="1"/>
  <c r="Z984" i="1"/>
  <c r="AA984" i="1" s="1"/>
  <c r="AF984" i="1" s="1"/>
  <c r="AG984" i="1" s="1"/>
  <c r="AC983" i="1"/>
  <c r="Z983" i="1"/>
  <c r="AA983" i="1" s="1"/>
  <c r="AF983" i="1" s="1"/>
  <c r="AG983" i="1" s="1"/>
  <c r="AC982" i="1"/>
  <c r="Z982" i="1"/>
  <c r="AA982" i="1" s="1"/>
  <c r="AF982" i="1" s="1"/>
  <c r="AG982" i="1" s="1"/>
  <c r="AC981" i="1"/>
  <c r="Z981" i="1"/>
  <c r="AA981" i="1" s="1"/>
  <c r="AF981" i="1" s="1"/>
  <c r="AG981" i="1" s="1"/>
  <c r="AC980" i="1"/>
  <c r="Z980" i="1"/>
  <c r="AA980" i="1" s="1"/>
  <c r="AF980" i="1" s="1"/>
  <c r="AG980" i="1" s="1"/>
  <c r="AC979" i="1"/>
  <c r="Z979" i="1"/>
  <c r="AA979" i="1" s="1"/>
  <c r="AF979" i="1" s="1"/>
  <c r="AG979" i="1" s="1"/>
  <c r="AC978" i="1"/>
  <c r="Z978" i="1"/>
  <c r="AA978" i="1" s="1"/>
  <c r="AF978" i="1" s="1"/>
  <c r="AG978" i="1" s="1"/>
  <c r="AC977" i="1"/>
  <c r="Z977" i="1"/>
  <c r="AA977" i="1" s="1"/>
  <c r="AC976" i="1"/>
  <c r="Z976" i="1"/>
  <c r="AA976" i="1" s="1"/>
  <c r="AF976" i="1" s="1"/>
  <c r="AG976" i="1" s="1"/>
  <c r="AC975" i="1"/>
  <c r="Z975" i="1"/>
  <c r="AA975" i="1" s="1"/>
  <c r="AF975" i="1" s="1"/>
  <c r="AG975" i="1" s="1"/>
  <c r="AC974" i="1"/>
  <c r="Z974" i="1"/>
  <c r="AA974" i="1" s="1"/>
  <c r="AF974" i="1" s="1"/>
  <c r="AG974" i="1" s="1"/>
  <c r="AC973" i="1"/>
  <c r="Z973" i="1"/>
  <c r="AA973" i="1" s="1"/>
  <c r="AF973" i="1" s="1"/>
  <c r="AG973" i="1" s="1"/>
  <c r="AC972" i="1"/>
  <c r="Z972" i="1"/>
  <c r="AA972" i="1" s="1"/>
  <c r="AF972" i="1" s="1"/>
  <c r="AG972" i="1" s="1"/>
  <c r="AC971" i="1"/>
  <c r="Z971" i="1"/>
  <c r="AA971" i="1" s="1"/>
  <c r="AF971" i="1" s="1"/>
  <c r="AG971" i="1" s="1"/>
  <c r="AC970" i="1"/>
  <c r="Z970" i="1"/>
  <c r="AA970" i="1" s="1"/>
  <c r="AF970" i="1" s="1"/>
  <c r="AG970" i="1" s="1"/>
  <c r="Z969" i="1"/>
  <c r="AA969" i="1" s="1"/>
  <c r="AF969" i="1" s="1"/>
  <c r="AG969" i="1" s="1"/>
  <c r="AC968" i="1"/>
  <c r="Z968" i="1"/>
  <c r="AA968" i="1" s="1"/>
  <c r="AF968" i="1" s="1"/>
  <c r="AG968" i="1" s="1"/>
  <c r="AC967" i="1"/>
  <c r="Z967" i="1"/>
  <c r="AA967" i="1" s="1"/>
  <c r="AC966" i="1"/>
  <c r="Z966" i="1"/>
  <c r="AA966" i="1" s="1"/>
  <c r="AF966" i="1" s="1"/>
  <c r="AG966" i="1" s="1"/>
  <c r="AC965" i="1"/>
  <c r="Z965" i="1"/>
  <c r="AA965" i="1" s="1"/>
  <c r="AF965" i="1" s="1"/>
  <c r="AG965" i="1" s="1"/>
  <c r="AC964" i="1"/>
  <c r="Z964" i="1"/>
  <c r="AA964" i="1" s="1"/>
  <c r="AF964" i="1" s="1"/>
  <c r="AG964" i="1" s="1"/>
  <c r="AC963" i="1"/>
  <c r="Z963" i="1"/>
  <c r="AA963" i="1" s="1"/>
  <c r="AF963" i="1" s="1"/>
  <c r="AG963" i="1" s="1"/>
  <c r="AC962" i="1"/>
  <c r="Z962" i="1"/>
  <c r="AA962" i="1" s="1"/>
  <c r="AF962" i="1" s="1"/>
  <c r="AG962" i="1" s="1"/>
  <c r="AC961" i="1"/>
  <c r="Z961" i="1"/>
  <c r="AA961" i="1" s="1"/>
  <c r="AF961" i="1" s="1"/>
  <c r="AG961" i="1" s="1"/>
  <c r="AC960" i="1"/>
  <c r="Z960" i="1"/>
  <c r="AA960" i="1" s="1"/>
  <c r="AF960" i="1" s="1"/>
  <c r="AG960" i="1" s="1"/>
  <c r="AC959" i="1"/>
  <c r="Z959" i="1"/>
  <c r="AA959" i="1" s="1"/>
  <c r="AF959" i="1" s="1"/>
  <c r="AG959" i="1" s="1"/>
  <c r="AC958" i="1"/>
  <c r="Z958" i="1"/>
  <c r="AA958" i="1" s="1"/>
  <c r="AF958" i="1" s="1"/>
  <c r="AG958" i="1" s="1"/>
  <c r="AC957" i="1"/>
  <c r="Z957" i="1"/>
  <c r="AA957" i="1" s="1"/>
  <c r="AF957" i="1" s="1"/>
  <c r="AG957" i="1" s="1"/>
  <c r="AC956" i="1"/>
  <c r="Z956" i="1"/>
  <c r="AA956" i="1" s="1"/>
  <c r="AF956" i="1" s="1"/>
  <c r="AG956" i="1" s="1"/>
  <c r="AC955" i="1"/>
  <c r="Z955" i="1"/>
  <c r="AA955" i="1" s="1"/>
  <c r="AF955" i="1" s="1"/>
  <c r="AG955" i="1" s="1"/>
  <c r="AC954" i="1"/>
  <c r="Z954" i="1"/>
  <c r="AA954" i="1" s="1"/>
  <c r="AF954" i="1" s="1"/>
  <c r="AG954" i="1" s="1"/>
  <c r="AC953" i="1"/>
  <c r="Z953" i="1"/>
  <c r="AA953" i="1" s="1"/>
  <c r="AF953" i="1" s="1"/>
  <c r="AG953" i="1" s="1"/>
  <c r="AC952" i="1"/>
  <c r="Z952" i="1"/>
  <c r="AA952" i="1" s="1"/>
  <c r="AC951" i="1"/>
  <c r="Z951" i="1"/>
  <c r="AA951" i="1" s="1"/>
  <c r="AF951" i="1" s="1"/>
  <c r="AG951" i="1" s="1"/>
  <c r="AC950" i="1"/>
  <c r="Z950" i="1"/>
  <c r="AA950" i="1" s="1"/>
  <c r="AF950" i="1" s="1"/>
  <c r="AG950" i="1" s="1"/>
  <c r="AC949" i="1"/>
  <c r="Z949" i="1"/>
  <c r="AA949" i="1" s="1"/>
  <c r="AF949" i="1" s="1"/>
  <c r="AG949" i="1" s="1"/>
  <c r="AC948" i="1"/>
  <c r="Z948" i="1"/>
  <c r="AA948" i="1" s="1"/>
  <c r="AF948" i="1" s="1"/>
  <c r="AG948" i="1" s="1"/>
  <c r="AC947" i="1"/>
  <c r="Z947" i="1"/>
  <c r="AA947" i="1" s="1"/>
  <c r="AF947" i="1" s="1"/>
  <c r="AC946" i="1"/>
  <c r="Z946" i="1"/>
  <c r="AA946" i="1" s="1"/>
  <c r="AF946" i="1" s="1"/>
  <c r="AG946" i="1" s="1"/>
  <c r="AC945" i="1"/>
  <c r="Z945" i="1"/>
  <c r="AA945" i="1" s="1"/>
  <c r="AF945" i="1" s="1"/>
  <c r="AG945" i="1" s="1"/>
  <c r="AC944" i="1"/>
  <c r="Z944" i="1"/>
  <c r="AA944" i="1" s="1"/>
  <c r="AF944" i="1" s="1"/>
  <c r="AG944" i="1" s="1"/>
  <c r="AC943" i="1"/>
  <c r="Z943" i="1"/>
  <c r="AA943" i="1" s="1"/>
  <c r="AF943" i="1" s="1"/>
  <c r="AG943" i="1" s="1"/>
  <c r="AC942" i="1"/>
  <c r="Z942" i="1"/>
  <c r="AA942" i="1" s="1"/>
  <c r="AF942" i="1" s="1"/>
  <c r="AG942" i="1" s="1"/>
  <c r="AC941" i="1"/>
  <c r="Z941" i="1"/>
  <c r="AA941" i="1" s="1"/>
  <c r="AF941" i="1" s="1"/>
  <c r="AG941" i="1" s="1"/>
  <c r="AC940" i="1"/>
  <c r="Z940" i="1"/>
  <c r="AA940" i="1" s="1"/>
  <c r="AF940" i="1" s="1"/>
  <c r="AG940" i="1" s="1"/>
  <c r="AC939" i="1"/>
  <c r="Z939" i="1"/>
  <c r="AA939" i="1" s="1"/>
  <c r="AC938" i="1"/>
  <c r="Z938" i="1"/>
  <c r="AA938" i="1" s="1"/>
  <c r="AF938" i="1" s="1"/>
  <c r="AG938" i="1" s="1"/>
  <c r="AC937" i="1"/>
  <c r="Z937" i="1"/>
  <c r="AA937" i="1" s="1"/>
  <c r="AF937" i="1" s="1"/>
  <c r="AG937" i="1" s="1"/>
  <c r="AC936" i="1"/>
  <c r="Z936" i="1"/>
  <c r="AA936" i="1" s="1"/>
  <c r="AF936" i="1" s="1"/>
  <c r="AG936" i="1" s="1"/>
  <c r="AC935" i="1"/>
  <c r="Z935" i="1"/>
  <c r="AA935" i="1" s="1"/>
  <c r="AF935" i="1" s="1"/>
  <c r="AG935" i="1" s="1"/>
  <c r="AC934" i="1"/>
  <c r="Z934" i="1"/>
  <c r="AA934" i="1" s="1"/>
  <c r="AC933" i="1"/>
  <c r="Z933" i="1"/>
  <c r="AA933" i="1" s="1"/>
  <c r="AF933" i="1" s="1"/>
  <c r="AG933" i="1" s="1"/>
  <c r="AC932" i="1"/>
  <c r="Z932" i="1"/>
  <c r="AA932" i="1" s="1"/>
  <c r="AF932" i="1" s="1"/>
  <c r="AG932" i="1" s="1"/>
  <c r="AC931" i="1"/>
  <c r="Z931" i="1"/>
  <c r="AA931" i="1" s="1"/>
  <c r="AF931" i="1" s="1"/>
  <c r="AG931" i="1" s="1"/>
  <c r="AC930" i="1"/>
  <c r="Z930" i="1"/>
  <c r="AA930" i="1" s="1"/>
  <c r="AF930" i="1" s="1"/>
  <c r="AG930" i="1" s="1"/>
  <c r="AC929" i="1"/>
  <c r="Z929" i="1"/>
  <c r="AA929" i="1" s="1"/>
  <c r="AF929" i="1" s="1"/>
  <c r="AG929" i="1" s="1"/>
  <c r="AC928" i="1"/>
  <c r="Z928" i="1"/>
  <c r="AA928" i="1" s="1"/>
  <c r="AF928" i="1" s="1"/>
  <c r="AG928" i="1" s="1"/>
  <c r="AC927" i="1"/>
  <c r="Z927" i="1"/>
  <c r="AA927" i="1" s="1"/>
  <c r="AF927" i="1" s="1"/>
  <c r="AG927" i="1" s="1"/>
  <c r="AC926" i="1"/>
  <c r="Z926" i="1"/>
  <c r="AA926" i="1" s="1"/>
  <c r="AF926" i="1" s="1"/>
  <c r="AG926" i="1" s="1"/>
  <c r="AC925" i="1"/>
  <c r="Z925" i="1"/>
  <c r="AA925" i="1" s="1"/>
  <c r="AC924" i="1"/>
  <c r="Z924" i="1"/>
  <c r="AA924" i="1" s="1"/>
  <c r="AF924" i="1" s="1"/>
  <c r="AG924" i="1" s="1"/>
  <c r="AC923" i="1"/>
  <c r="Z923" i="1"/>
  <c r="AA923" i="1" s="1"/>
  <c r="AF923" i="1" s="1"/>
  <c r="AG923" i="1" s="1"/>
  <c r="AC922" i="1"/>
  <c r="Z922" i="1"/>
  <c r="AA922" i="1" s="1"/>
  <c r="AF922" i="1" s="1"/>
  <c r="AG922" i="1" s="1"/>
  <c r="AC921" i="1"/>
  <c r="Z921" i="1"/>
  <c r="AA921" i="1" s="1"/>
  <c r="AC920" i="1"/>
  <c r="Z920" i="1"/>
  <c r="AA920" i="1" s="1"/>
  <c r="AF920" i="1" s="1"/>
  <c r="AG920" i="1" s="1"/>
  <c r="AC919" i="1"/>
  <c r="Z919" i="1"/>
  <c r="AA919" i="1" s="1"/>
  <c r="AF919" i="1" s="1"/>
  <c r="AG919" i="1" s="1"/>
  <c r="AC918" i="1"/>
  <c r="Z918" i="1"/>
  <c r="AA918" i="1" s="1"/>
  <c r="AF918" i="1" s="1"/>
  <c r="AG918" i="1" s="1"/>
  <c r="AC917" i="1"/>
  <c r="Z917" i="1"/>
  <c r="AA917" i="1" s="1"/>
  <c r="AF917" i="1" s="1"/>
  <c r="AG917" i="1" s="1"/>
  <c r="AC916" i="1"/>
  <c r="Z916" i="1"/>
  <c r="AA916" i="1" s="1"/>
  <c r="AF916" i="1" s="1"/>
  <c r="AG916" i="1" s="1"/>
  <c r="AC915" i="1"/>
  <c r="Z915" i="1"/>
  <c r="AA915" i="1" s="1"/>
  <c r="AF915" i="1" s="1"/>
  <c r="AG915" i="1" s="1"/>
  <c r="AC914" i="1"/>
  <c r="Z914" i="1"/>
  <c r="AA914" i="1" s="1"/>
  <c r="AF914" i="1" s="1"/>
  <c r="AG914" i="1" s="1"/>
  <c r="AC913" i="1"/>
  <c r="Z913" i="1"/>
  <c r="AA913" i="1" s="1"/>
  <c r="AF913" i="1" s="1"/>
  <c r="AG913" i="1" s="1"/>
  <c r="AC912" i="1"/>
  <c r="Z912" i="1"/>
  <c r="AA912" i="1" s="1"/>
  <c r="AF912" i="1" s="1"/>
  <c r="AG912" i="1" s="1"/>
  <c r="AC911" i="1"/>
  <c r="Z911" i="1"/>
  <c r="AA911" i="1" s="1"/>
  <c r="AF911" i="1" s="1"/>
  <c r="AG911" i="1" s="1"/>
  <c r="AC910" i="1"/>
  <c r="Z910" i="1"/>
  <c r="AA910" i="1" s="1"/>
  <c r="AF910" i="1" s="1"/>
  <c r="AG910" i="1" s="1"/>
  <c r="AC909" i="1"/>
  <c r="Z909" i="1"/>
  <c r="AA909" i="1" s="1"/>
  <c r="AF909" i="1" s="1"/>
  <c r="AG909" i="1" s="1"/>
  <c r="AC908" i="1"/>
  <c r="Z908" i="1"/>
  <c r="AA908" i="1" s="1"/>
  <c r="AC907" i="1"/>
  <c r="Z907" i="1"/>
  <c r="AA907" i="1" s="1"/>
  <c r="AF907" i="1" s="1"/>
  <c r="AG907" i="1" s="1"/>
  <c r="AC906" i="1"/>
  <c r="Z906" i="1"/>
  <c r="AA906" i="1" s="1"/>
  <c r="AF906" i="1" s="1"/>
  <c r="AG906" i="1" s="1"/>
  <c r="AC905" i="1"/>
  <c r="Z905" i="1"/>
  <c r="AA905" i="1" s="1"/>
  <c r="AC904" i="1"/>
  <c r="Z904" i="1"/>
  <c r="AA904" i="1" s="1"/>
  <c r="AF904" i="1" s="1"/>
  <c r="AG904" i="1" s="1"/>
  <c r="AC903" i="1"/>
  <c r="Z903" i="1"/>
  <c r="AA903" i="1" s="1"/>
  <c r="AF903" i="1" s="1"/>
  <c r="AG903" i="1" s="1"/>
  <c r="AC902" i="1"/>
  <c r="Z902" i="1"/>
  <c r="AA902" i="1" s="1"/>
  <c r="AC901" i="1"/>
  <c r="Z901" i="1"/>
  <c r="AA901" i="1" s="1"/>
  <c r="AF901" i="1" s="1"/>
  <c r="AG901" i="1" s="1"/>
  <c r="AC900" i="1"/>
  <c r="Z900" i="1"/>
  <c r="AA900" i="1" s="1"/>
  <c r="AF900" i="1" s="1"/>
  <c r="AG900" i="1" s="1"/>
  <c r="AC899" i="1"/>
  <c r="Z899" i="1"/>
  <c r="AA899" i="1" s="1"/>
  <c r="AF899" i="1" s="1"/>
  <c r="AG899" i="1" s="1"/>
  <c r="AC898" i="1"/>
  <c r="Z898" i="1"/>
  <c r="AA898" i="1" s="1"/>
  <c r="AF898" i="1" s="1"/>
  <c r="AG898" i="1" s="1"/>
  <c r="AC897" i="1"/>
  <c r="Z897" i="1"/>
  <c r="AA897" i="1" s="1"/>
  <c r="AF897" i="1" s="1"/>
  <c r="AG897" i="1" s="1"/>
  <c r="AC896" i="1"/>
  <c r="Z896" i="1"/>
  <c r="AA896" i="1" s="1"/>
  <c r="AF896" i="1" s="1"/>
  <c r="AG896" i="1" s="1"/>
  <c r="AC895" i="1"/>
  <c r="Z895" i="1"/>
  <c r="AA895" i="1" s="1"/>
  <c r="AC894" i="1"/>
  <c r="Z894" i="1"/>
  <c r="AA894" i="1" s="1"/>
  <c r="AF894" i="1" s="1"/>
  <c r="AG894" i="1" s="1"/>
  <c r="AC893" i="1"/>
  <c r="Z893" i="1"/>
  <c r="AA893" i="1" s="1"/>
  <c r="AC892" i="1"/>
  <c r="Z892" i="1"/>
  <c r="AA892" i="1" s="1"/>
  <c r="AC891" i="1"/>
  <c r="Z891" i="1"/>
  <c r="AA891" i="1" s="1"/>
  <c r="AF891" i="1" s="1"/>
  <c r="AG891" i="1" s="1"/>
  <c r="AC890" i="1"/>
  <c r="Z890" i="1"/>
  <c r="AA890" i="1" s="1"/>
  <c r="AF890" i="1" s="1"/>
  <c r="AG890" i="1" s="1"/>
  <c r="AC889" i="1"/>
  <c r="Z889" i="1"/>
  <c r="AA889" i="1" s="1"/>
  <c r="AF889" i="1" s="1"/>
  <c r="AG889" i="1" s="1"/>
  <c r="AC888" i="1"/>
  <c r="Z888" i="1"/>
  <c r="AA888" i="1" s="1"/>
  <c r="AF888" i="1" s="1"/>
  <c r="AG888" i="1" s="1"/>
  <c r="AC887" i="1"/>
  <c r="Z887" i="1"/>
  <c r="AA887" i="1" s="1"/>
  <c r="AF887" i="1" s="1"/>
  <c r="AG887" i="1" s="1"/>
  <c r="AC886" i="1"/>
  <c r="Z886" i="1"/>
  <c r="AA886" i="1" s="1"/>
  <c r="AF886" i="1" s="1"/>
  <c r="AG886" i="1" s="1"/>
  <c r="AC885" i="1"/>
  <c r="Z885" i="1"/>
  <c r="AA885" i="1" s="1"/>
  <c r="AF885" i="1" s="1"/>
  <c r="AG885" i="1" s="1"/>
  <c r="AC884" i="1"/>
  <c r="Z884" i="1"/>
  <c r="AA884" i="1" s="1"/>
  <c r="AF884" i="1" s="1"/>
  <c r="AG884" i="1" s="1"/>
  <c r="AC883" i="1"/>
  <c r="Z883" i="1"/>
  <c r="AA883" i="1" s="1"/>
  <c r="AF883" i="1" s="1"/>
  <c r="AG883" i="1" s="1"/>
  <c r="AC882" i="1"/>
  <c r="Z882" i="1"/>
  <c r="AA882" i="1" s="1"/>
  <c r="AF882" i="1" s="1"/>
  <c r="AG882" i="1" s="1"/>
  <c r="AC881" i="1"/>
  <c r="Z881" i="1"/>
  <c r="AA881" i="1" s="1"/>
  <c r="AF881" i="1" s="1"/>
  <c r="AG881" i="1" s="1"/>
  <c r="AC880" i="1"/>
  <c r="Z880" i="1"/>
  <c r="AA880" i="1" s="1"/>
  <c r="AC879" i="1"/>
  <c r="Z879" i="1"/>
  <c r="AA879" i="1" s="1"/>
  <c r="AF879" i="1" s="1"/>
  <c r="AG879" i="1" s="1"/>
  <c r="AC877" i="1"/>
  <c r="Z877" i="1"/>
  <c r="AA877" i="1" s="1"/>
  <c r="AF877" i="1" s="1"/>
  <c r="AG877" i="1" s="1"/>
  <c r="AC875" i="1"/>
  <c r="Z875" i="1"/>
  <c r="AA875" i="1" s="1"/>
  <c r="AF875" i="1" s="1"/>
  <c r="AG875" i="1" s="1"/>
  <c r="AC874" i="1"/>
  <c r="Z874" i="1"/>
  <c r="AA874" i="1" s="1"/>
  <c r="AF874" i="1" s="1"/>
  <c r="AG874" i="1" s="1"/>
  <c r="AC873" i="1"/>
  <c r="Z873" i="1"/>
  <c r="AA873" i="1" s="1"/>
  <c r="AF873" i="1" s="1"/>
  <c r="AG873" i="1" s="1"/>
  <c r="AC872" i="1"/>
  <c r="Z872" i="1"/>
  <c r="AA872" i="1" s="1"/>
  <c r="AF872" i="1" s="1"/>
  <c r="AG872" i="1" s="1"/>
  <c r="Z871" i="1"/>
  <c r="AA871" i="1" s="1"/>
  <c r="AF871" i="1" s="1"/>
  <c r="AG871" i="1" s="1"/>
  <c r="Z870" i="1"/>
  <c r="AA870" i="1" s="1"/>
  <c r="AF870" i="1" s="1"/>
  <c r="AG870" i="1" s="1"/>
  <c r="Z869" i="1"/>
  <c r="AA869" i="1" s="1"/>
  <c r="AF869" i="1" s="1"/>
  <c r="AG869" i="1" s="1"/>
  <c r="Z868" i="1"/>
  <c r="AA868" i="1" s="1"/>
  <c r="AF868" i="1" s="1"/>
  <c r="AG868" i="1" s="1"/>
  <c r="Z867" i="1"/>
  <c r="AA867" i="1" s="1"/>
  <c r="Z866" i="1"/>
  <c r="AA866" i="1" s="1"/>
  <c r="AF866" i="1" s="1"/>
  <c r="AG866" i="1" s="1"/>
  <c r="AC865" i="1"/>
  <c r="Z865" i="1"/>
  <c r="AA865" i="1" s="1"/>
  <c r="AF865" i="1" s="1"/>
  <c r="AG865" i="1" s="1"/>
  <c r="AC864" i="1"/>
  <c r="Z864" i="1"/>
  <c r="AA864" i="1" s="1"/>
  <c r="AF864" i="1" s="1"/>
  <c r="AG864" i="1" s="1"/>
  <c r="AC863" i="1"/>
  <c r="Z863" i="1"/>
  <c r="AA863" i="1" s="1"/>
  <c r="AF863" i="1" s="1"/>
  <c r="AG863" i="1" s="1"/>
  <c r="AC862" i="1"/>
  <c r="Z862" i="1"/>
  <c r="AA862" i="1" s="1"/>
  <c r="AC861" i="1"/>
  <c r="Z861" i="1"/>
  <c r="AA861" i="1" s="1"/>
  <c r="AF861" i="1" s="1"/>
  <c r="AG861" i="1" s="1"/>
  <c r="AC860" i="1"/>
  <c r="Z860" i="1"/>
  <c r="AA860" i="1" s="1"/>
  <c r="AF860" i="1" s="1"/>
  <c r="AG860" i="1" s="1"/>
  <c r="AC859" i="1"/>
  <c r="Z859" i="1"/>
  <c r="AA859" i="1" s="1"/>
  <c r="AF859" i="1" s="1"/>
  <c r="AG859" i="1" s="1"/>
  <c r="AC858" i="1"/>
  <c r="Z858" i="1"/>
  <c r="AA858" i="1" s="1"/>
  <c r="AF858" i="1" s="1"/>
  <c r="AG858" i="1" s="1"/>
  <c r="AC857" i="1"/>
  <c r="Z857" i="1"/>
  <c r="AA857" i="1" s="1"/>
  <c r="AF857" i="1" s="1"/>
  <c r="AG857" i="1" s="1"/>
  <c r="AC856" i="1"/>
  <c r="Z856" i="1"/>
  <c r="AA856" i="1" s="1"/>
  <c r="AF856" i="1" s="1"/>
  <c r="AG856" i="1" s="1"/>
  <c r="AC855" i="1"/>
  <c r="Z855" i="1"/>
  <c r="AA855" i="1" s="1"/>
  <c r="AF855" i="1" s="1"/>
  <c r="AG855" i="1" s="1"/>
  <c r="AC854" i="1"/>
  <c r="Z854" i="1"/>
  <c r="AA854" i="1" s="1"/>
  <c r="AC853" i="1"/>
  <c r="Z853" i="1"/>
  <c r="AA853" i="1" s="1"/>
  <c r="AC852" i="1"/>
  <c r="Z852" i="1"/>
  <c r="AA852" i="1" s="1"/>
  <c r="AF852" i="1" s="1"/>
  <c r="AG852" i="1" s="1"/>
  <c r="AC851" i="1"/>
  <c r="Z851" i="1"/>
  <c r="AA851" i="1" s="1"/>
  <c r="AF851" i="1" s="1"/>
  <c r="AG851" i="1" s="1"/>
  <c r="AC850" i="1"/>
  <c r="Z850" i="1"/>
  <c r="AA850" i="1" s="1"/>
  <c r="AF850" i="1" s="1"/>
  <c r="AG850" i="1" s="1"/>
  <c r="AC849" i="1"/>
  <c r="Z849" i="1"/>
  <c r="AA849" i="1" s="1"/>
  <c r="AC848" i="1"/>
  <c r="Z848" i="1"/>
  <c r="AA848" i="1" s="1"/>
  <c r="AF848" i="1" s="1"/>
  <c r="AG848" i="1" s="1"/>
  <c r="AC847" i="1"/>
  <c r="Z847" i="1"/>
  <c r="AA847" i="1" s="1"/>
  <c r="AF847" i="1" s="1"/>
  <c r="AG847" i="1" s="1"/>
  <c r="AC846" i="1"/>
  <c r="Z846" i="1"/>
  <c r="AA846" i="1" s="1"/>
  <c r="AF846" i="1" s="1"/>
  <c r="AG846" i="1" s="1"/>
  <c r="AC845" i="1"/>
  <c r="Z845" i="1"/>
  <c r="AA845" i="1" s="1"/>
  <c r="AF845" i="1" s="1"/>
  <c r="AG845" i="1" s="1"/>
  <c r="AC844" i="1"/>
  <c r="Z844" i="1"/>
  <c r="AA844" i="1" s="1"/>
  <c r="AF844" i="1" s="1"/>
  <c r="AG844" i="1" s="1"/>
  <c r="AC843" i="1"/>
  <c r="Z843" i="1"/>
  <c r="AA843" i="1" s="1"/>
  <c r="AF843" i="1" s="1"/>
  <c r="AG843" i="1" s="1"/>
  <c r="AC842" i="1"/>
  <c r="Z842" i="1"/>
  <c r="AA842" i="1" s="1"/>
  <c r="AF842" i="1" s="1"/>
  <c r="AG842" i="1" s="1"/>
  <c r="AC841" i="1"/>
  <c r="Z841" i="1"/>
  <c r="AA841" i="1" s="1"/>
  <c r="AF841" i="1" s="1"/>
  <c r="AG841" i="1" s="1"/>
  <c r="AC840" i="1"/>
  <c r="Z840" i="1"/>
  <c r="AA840" i="1" s="1"/>
  <c r="AF840" i="1" s="1"/>
  <c r="AG840" i="1" s="1"/>
  <c r="AC839" i="1"/>
  <c r="Z839" i="1"/>
  <c r="AA839" i="1" s="1"/>
  <c r="AF839" i="1" s="1"/>
  <c r="AG839" i="1" s="1"/>
  <c r="AC838" i="1"/>
  <c r="Z838" i="1"/>
  <c r="AA838" i="1" s="1"/>
  <c r="AF838" i="1" s="1"/>
  <c r="AG838" i="1" s="1"/>
  <c r="AC837" i="1"/>
  <c r="Z837" i="1"/>
  <c r="AA837" i="1" s="1"/>
  <c r="AF837" i="1" s="1"/>
  <c r="AG837" i="1" s="1"/>
  <c r="AC836" i="1"/>
  <c r="Z836" i="1"/>
  <c r="AA836" i="1" s="1"/>
  <c r="AC835" i="1"/>
  <c r="Z835" i="1"/>
  <c r="AA835" i="1" s="1"/>
  <c r="AF835" i="1" s="1"/>
  <c r="AG835" i="1" s="1"/>
  <c r="AC834" i="1"/>
  <c r="Z834" i="1"/>
  <c r="AA834" i="1" s="1"/>
  <c r="AF834" i="1" s="1"/>
  <c r="AG834" i="1" s="1"/>
  <c r="AC833" i="1"/>
  <c r="Z833" i="1"/>
  <c r="AA833" i="1" s="1"/>
  <c r="AF833" i="1" s="1"/>
  <c r="AG833" i="1" s="1"/>
  <c r="AC832" i="1"/>
  <c r="Z832" i="1"/>
  <c r="AA832" i="1" s="1"/>
  <c r="AF832" i="1" s="1"/>
  <c r="AG832" i="1" s="1"/>
  <c r="AC831" i="1"/>
  <c r="Z831" i="1"/>
  <c r="AA831" i="1" s="1"/>
  <c r="AF831" i="1" s="1"/>
  <c r="AG831" i="1" s="1"/>
  <c r="AC830" i="1"/>
  <c r="Z830" i="1"/>
  <c r="AA830" i="1" s="1"/>
  <c r="AF830" i="1" s="1"/>
  <c r="AG830" i="1" s="1"/>
  <c r="AC829" i="1"/>
  <c r="Z829" i="1"/>
  <c r="AA829" i="1" s="1"/>
  <c r="AF829" i="1" s="1"/>
  <c r="AG829" i="1" s="1"/>
  <c r="AC828" i="1"/>
  <c r="Z828" i="1"/>
  <c r="AA828" i="1" s="1"/>
  <c r="AF828" i="1" s="1"/>
  <c r="AG828" i="1" s="1"/>
  <c r="AC827" i="1"/>
  <c r="Z827" i="1"/>
  <c r="AA827" i="1" s="1"/>
  <c r="AF827" i="1" s="1"/>
  <c r="AG827" i="1" s="1"/>
  <c r="AC826" i="1"/>
  <c r="Z826" i="1"/>
  <c r="AA826" i="1" s="1"/>
  <c r="AF826" i="1" s="1"/>
  <c r="AG826" i="1" s="1"/>
  <c r="AC825" i="1"/>
  <c r="Z825" i="1"/>
  <c r="AA825" i="1" s="1"/>
  <c r="AF825" i="1" s="1"/>
  <c r="AG825" i="1" s="1"/>
  <c r="AC824" i="1"/>
  <c r="Z824" i="1"/>
  <c r="AA824" i="1" s="1"/>
  <c r="AF824" i="1" s="1"/>
  <c r="AG824" i="1" s="1"/>
  <c r="AC823" i="1"/>
  <c r="Z823" i="1"/>
  <c r="AA823" i="1" s="1"/>
  <c r="AF823" i="1" s="1"/>
  <c r="AG823" i="1" s="1"/>
  <c r="AC822" i="1"/>
  <c r="Z822" i="1"/>
  <c r="AA822" i="1" s="1"/>
  <c r="AF822" i="1" s="1"/>
  <c r="AG822" i="1" s="1"/>
  <c r="AC821" i="1"/>
  <c r="Z821" i="1"/>
  <c r="AA821" i="1" s="1"/>
  <c r="AF821" i="1" s="1"/>
  <c r="AC820" i="1"/>
  <c r="Z820" i="1"/>
  <c r="AA820" i="1" s="1"/>
  <c r="AF820" i="1" s="1"/>
  <c r="AG820" i="1" s="1"/>
  <c r="AC819" i="1"/>
  <c r="Z819" i="1"/>
  <c r="AA819" i="1" s="1"/>
  <c r="AF819" i="1" s="1"/>
  <c r="AG819" i="1" s="1"/>
  <c r="AC818" i="1"/>
  <c r="Z818" i="1"/>
  <c r="AA818" i="1" s="1"/>
  <c r="AF818" i="1" s="1"/>
  <c r="AG818" i="1" s="1"/>
  <c r="AC817" i="1"/>
  <c r="Z817" i="1"/>
  <c r="AA817" i="1" s="1"/>
  <c r="AC816" i="1"/>
  <c r="Z816" i="1"/>
  <c r="AA816" i="1" s="1"/>
  <c r="AF816" i="1" s="1"/>
  <c r="AG816" i="1" s="1"/>
  <c r="AC815" i="1"/>
  <c r="Z815" i="1"/>
  <c r="AA815" i="1" s="1"/>
  <c r="AF815" i="1" s="1"/>
  <c r="AG815" i="1" s="1"/>
  <c r="AC814" i="1"/>
  <c r="Z814" i="1"/>
  <c r="AA814" i="1" s="1"/>
  <c r="AF814" i="1" s="1"/>
  <c r="AG814" i="1" s="1"/>
  <c r="AC813" i="1"/>
  <c r="Z813" i="1"/>
  <c r="AA813" i="1" s="1"/>
  <c r="AF813" i="1" s="1"/>
  <c r="AG813" i="1" s="1"/>
  <c r="AC812" i="1"/>
  <c r="Z812" i="1"/>
  <c r="AA812" i="1" s="1"/>
  <c r="AF812" i="1" s="1"/>
  <c r="AG812" i="1" s="1"/>
  <c r="AC811" i="1"/>
  <c r="Z811" i="1"/>
  <c r="AA811" i="1" s="1"/>
  <c r="AF811" i="1" s="1"/>
  <c r="AG811" i="1" s="1"/>
  <c r="AC810" i="1"/>
  <c r="Z810" i="1"/>
  <c r="AA810" i="1" s="1"/>
  <c r="AF810" i="1" s="1"/>
  <c r="AG810" i="1" s="1"/>
  <c r="AC809" i="1"/>
  <c r="Z809" i="1"/>
  <c r="AA809" i="1" s="1"/>
  <c r="AF809" i="1" s="1"/>
  <c r="AG809" i="1" s="1"/>
  <c r="AC808" i="1"/>
  <c r="Z808" i="1"/>
  <c r="AA808" i="1" s="1"/>
  <c r="AF808" i="1" s="1"/>
  <c r="AC807" i="1"/>
  <c r="Z807" i="1"/>
  <c r="AA807" i="1" s="1"/>
  <c r="AC806" i="1"/>
  <c r="Z806" i="1"/>
  <c r="AA806" i="1" s="1"/>
  <c r="AF806" i="1" s="1"/>
  <c r="AG806" i="1" s="1"/>
  <c r="AC805" i="1"/>
  <c r="Z805" i="1"/>
  <c r="AA805" i="1" s="1"/>
  <c r="AF805" i="1" s="1"/>
  <c r="AG805" i="1" s="1"/>
  <c r="AC804" i="1"/>
  <c r="Z804" i="1"/>
  <c r="AA804" i="1" s="1"/>
  <c r="AF804" i="1" s="1"/>
  <c r="AG804" i="1" s="1"/>
  <c r="AC803" i="1"/>
  <c r="Z803" i="1"/>
  <c r="AA803" i="1" s="1"/>
  <c r="AC802" i="1"/>
  <c r="Z802" i="1"/>
  <c r="AA802" i="1" s="1"/>
  <c r="AF802" i="1" s="1"/>
  <c r="AG802" i="1" s="1"/>
  <c r="AC801" i="1"/>
  <c r="Z801" i="1"/>
  <c r="AA801" i="1" s="1"/>
  <c r="AF801" i="1" s="1"/>
  <c r="AG801" i="1" s="1"/>
  <c r="AC800" i="1"/>
  <c r="Z800" i="1"/>
  <c r="AA800" i="1" s="1"/>
  <c r="AF800" i="1" s="1"/>
  <c r="AG800" i="1" s="1"/>
  <c r="AC799" i="1"/>
  <c r="Z799" i="1"/>
  <c r="AA799" i="1" s="1"/>
  <c r="AC798" i="1"/>
  <c r="Z798" i="1"/>
  <c r="AA798" i="1" s="1"/>
  <c r="AF798" i="1" s="1"/>
  <c r="AG798" i="1" s="1"/>
  <c r="AC797" i="1"/>
  <c r="Z797" i="1"/>
  <c r="AA797" i="1" s="1"/>
  <c r="AF797" i="1" s="1"/>
  <c r="AG797" i="1" s="1"/>
  <c r="AC796" i="1"/>
  <c r="Z796" i="1"/>
  <c r="AA796" i="1" s="1"/>
  <c r="AF796" i="1" s="1"/>
  <c r="AG796" i="1" s="1"/>
  <c r="AC795" i="1"/>
  <c r="Z795" i="1"/>
  <c r="AA795" i="1" s="1"/>
  <c r="AF795" i="1" s="1"/>
  <c r="AG795" i="1" s="1"/>
  <c r="AC794" i="1"/>
  <c r="Z794" i="1"/>
  <c r="AA794" i="1" s="1"/>
  <c r="AC793" i="1"/>
  <c r="Z793" i="1"/>
  <c r="AA793" i="1" s="1"/>
  <c r="AF793" i="1" s="1"/>
  <c r="AG793" i="1" s="1"/>
  <c r="AC792" i="1"/>
  <c r="Z792" i="1"/>
  <c r="AA792" i="1" s="1"/>
  <c r="AF792" i="1" s="1"/>
  <c r="AG792" i="1" s="1"/>
  <c r="Z791" i="1"/>
  <c r="AA791" i="1" s="1"/>
  <c r="Z790" i="1"/>
  <c r="AA790" i="1" s="1"/>
  <c r="Z789" i="1"/>
  <c r="AA789" i="1" s="1"/>
  <c r="AF789" i="1" s="1"/>
  <c r="AG789" i="1" s="1"/>
  <c r="Z788" i="1"/>
  <c r="AA788" i="1" s="1"/>
  <c r="AF788" i="1" s="1"/>
  <c r="AG788" i="1" s="1"/>
  <c r="Z787" i="1"/>
  <c r="AA787" i="1" s="1"/>
  <c r="Z786" i="1"/>
  <c r="AA786" i="1" s="1"/>
  <c r="AF786" i="1" s="1"/>
  <c r="AG786" i="1" s="1"/>
  <c r="AC785" i="1"/>
  <c r="Z785" i="1"/>
  <c r="AA785" i="1" s="1"/>
  <c r="AF785" i="1" s="1"/>
  <c r="AG785" i="1" s="1"/>
  <c r="AC784" i="1"/>
  <c r="Z784" i="1"/>
  <c r="AA784" i="1" s="1"/>
  <c r="AF784" i="1" s="1"/>
  <c r="AG784" i="1" s="1"/>
  <c r="AC783" i="1"/>
  <c r="Z783" i="1"/>
  <c r="AA783" i="1" s="1"/>
  <c r="AF783" i="1" s="1"/>
  <c r="AG783" i="1" s="1"/>
  <c r="AC782" i="1"/>
  <c r="Z782" i="1"/>
  <c r="AA782" i="1" s="1"/>
  <c r="AF782" i="1" s="1"/>
  <c r="AG782" i="1" s="1"/>
  <c r="AC781" i="1"/>
  <c r="Z781" i="1"/>
  <c r="AA781" i="1" s="1"/>
  <c r="AC780" i="1"/>
  <c r="Z780" i="1"/>
  <c r="AA780" i="1" s="1"/>
  <c r="AF780" i="1" s="1"/>
  <c r="AG780" i="1" s="1"/>
  <c r="Z779" i="1"/>
  <c r="AA779" i="1" s="1"/>
  <c r="AF779" i="1" s="1"/>
  <c r="AG779" i="1" s="1"/>
  <c r="Z778" i="1"/>
  <c r="AA778" i="1" s="1"/>
  <c r="AF778" i="1" s="1"/>
  <c r="AG778" i="1" s="1"/>
  <c r="Z777" i="1"/>
  <c r="AA777" i="1" s="1"/>
  <c r="AF777" i="1" s="1"/>
  <c r="AG777" i="1" s="1"/>
  <c r="AC776" i="1"/>
  <c r="Z776" i="1"/>
  <c r="AA776" i="1" s="1"/>
  <c r="AF776" i="1" s="1"/>
  <c r="AG776" i="1" s="1"/>
  <c r="AC775" i="1"/>
  <c r="Z775" i="1"/>
  <c r="AA775" i="1" s="1"/>
  <c r="AF775" i="1" s="1"/>
  <c r="AG775" i="1" s="1"/>
  <c r="AC774" i="1"/>
  <c r="Z774" i="1"/>
  <c r="AA774" i="1" s="1"/>
  <c r="AF774" i="1" s="1"/>
  <c r="AG774" i="1" s="1"/>
  <c r="AC773" i="1"/>
  <c r="Z773" i="1"/>
  <c r="AA773" i="1" s="1"/>
  <c r="AF773" i="1" s="1"/>
  <c r="AG773" i="1" s="1"/>
  <c r="AC772" i="1"/>
  <c r="Z772" i="1"/>
  <c r="AA772" i="1" s="1"/>
  <c r="AC771" i="1"/>
  <c r="Z771" i="1"/>
  <c r="AA771" i="1" s="1"/>
  <c r="AF771" i="1" s="1"/>
  <c r="AG771" i="1" s="1"/>
  <c r="AC770" i="1"/>
  <c r="Z770" i="1"/>
  <c r="AA770" i="1" s="1"/>
  <c r="AF770" i="1" s="1"/>
  <c r="AG770" i="1" s="1"/>
  <c r="AC769" i="1"/>
  <c r="Z769" i="1"/>
  <c r="AA769" i="1" s="1"/>
  <c r="AC768" i="1"/>
  <c r="Z768" i="1"/>
  <c r="AA768" i="1" s="1"/>
  <c r="AF768" i="1" s="1"/>
  <c r="AG768" i="1" s="1"/>
  <c r="AC767" i="1"/>
  <c r="Z767" i="1"/>
  <c r="AA767" i="1" s="1"/>
  <c r="AF767" i="1" s="1"/>
  <c r="AG767" i="1" s="1"/>
  <c r="AC766" i="1"/>
  <c r="Z766" i="1"/>
  <c r="AA766" i="1" s="1"/>
  <c r="AF766" i="1" s="1"/>
  <c r="AG766" i="1" s="1"/>
  <c r="AC765" i="1"/>
  <c r="Z765" i="1"/>
  <c r="AA765" i="1" s="1"/>
  <c r="AF765" i="1" s="1"/>
  <c r="AG765" i="1" s="1"/>
  <c r="AC764" i="1"/>
  <c r="Z764" i="1"/>
  <c r="AA764" i="1" s="1"/>
  <c r="AF764" i="1" s="1"/>
  <c r="AG764" i="1" s="1"/>
  <c r="AC763" i="1"/>
  <c r="Z763" i="1"/>
  <c r="AA763" i="1" s="1"/>
  <c r="AF763" i="1" s="1"/>
  <c r="AG763" i="1" s="1"/>
  <c r="AC762" i="1"/>
  <c r="Z762" i="1"/>
  <c r="AA762" i="1" s="1"/>
  <c r="AF762" i="1" s="1"/>
  <c r="AG762" i="1" s="1"/>
  <c r="Z761" i="1"/>
  <c r="AA761" i="1" s="1"/>
  <c r="Z760" i="1"/>
  <c r="AA760" i="1" s="1"/>
  <c r="AF760" i="1" s="1"/>
  <c r="AG760" i="1" s="1"/>
  <c r="AC759" i="1"/>
  <c r="Z759" i="1"/>
  <c r="AA759" i="1" s="1"/>
  <c r="AF759" i="1" s="1"/>
  <c r="AG759" i="1" s="1"/>
  <c r="AC758" i="1"/>
  <c r="Z758" i="1"/>
  <c r="AA758" i="1" s="1"/>
  <c r="AF758" i="1" s="1"/>
  <c r="AG758" i="1" s="1"/>
  <c r="AC757" i="1"/>
  <c r="Z757" i="1"/>
  <c r="AA757" i="1" s="1"/>
  <c r="AF757" i="1" s="1"/>
  <c r="AG757" i="1" s="1"/>
  <c r="AC756" i="1"/>
  <c r="Z756" i="1"/>
  <c r="AA756" i="1" s="1"/>
  <c r="AF756" i="1" s="1"/>
  <c r="AG756" i="1" s="1"/>
  <c r="AC755" i="1"/>
  <c r="Z755" i="1"/>
  <c r="AA755" i="1" s="1"/>
  <c r="AF755" i="1" s="1"/>
  <c r="AG755" i="1" s="1"/>
  <c r="AC754" i="1"/>
  <c r="Z754" i="1"/>
  <c r="AA754" i="1" s="1"/>
  <c r="AF754" i="1" s="1"/>
  <c r="AG754" i="1" s="1"/>
  <c r="AC753" i="1"/>
  <c r="Z753" i="1"/>
  <c r="AA753" i="1" s="1"/>
  <c r="AF753" i="1" s="1"/>
  <c r="AG753" i="1" s="1"/>
  <c r="AC752" i="1"/>
  <c r="Z752" i="1"/>
  <c r="AA752" i="1" s="1"/>
  <c r="AF752" i="1" s="1"/>
  <c r="AG752" i="1" s="1"/>
  <c r="AC751" i="1"/>
  <c r="Z751" i="1"/>
  <c r="AA751" i="1" s="1"/>
  <c r="AC750" i="1"/>
  <c r="Z750" i="1"/>
  <c r="AA750" i="1" s="1"/>
  <c r="AF750" i="1" s="1"/>
  <c r="AG750" i="1" s="1"/>
  <c r="AC749" i="1"/>
  <c r="Z749" i="1"/>
  <c r="AA749" i="1" s="1"/>
  <c r="AF749" i="1" s="1"/>
  <c r="AG749" i="1" s="1"/>
  <c r="AC748" i="1"/>
  <c r="Z748" i="1"/>
  <c r="AA748" i="1" s="1"/>
  <c r="AF748" i="1" s="1"/>
  <c r="AG748" i="1" s="1"/>
  <c r="AC747" i="1"/>
  <c r="Z747" i="1"/>
  <c r="AA747" i="1" s="1"/>
  <c r="AF747" i="1" s="1"/>
  <c r="AG747" i="1" s="1"/>
  <c r="AC746" i="1"/>
  <c r="Z746" i="1"/>
  <c r="AA746" i="1" s="1"/>
  <c r="AF746" i="1" s="1"/>
  <c r="AG746" i="1" s="1"/>
  <c r="AC745" i="1"/>
  <c r="Z745" i="1"/>
  <c r="AA745" i="1" s="1"/>
  <c r="AF745" i="1" s="1"/>
  <c r="AG745" i="1" s="1"/>
  <c r="AC744" i="1"/>
  <c r="Z744" i="1"/>
  <c r="AA744" i="1" s="1"/>
  <c r="AF744" i="1" s="1"/>
  <c r="AG744" i="1" s="1"/>
  <c r="AC743" i="1"/>
  <c r="Z743" i="1"/>
  <c r="AA743" i="1" s="1"/>
  <c r="AF743" i="1" s="1"/>
  <c r="AG743" i="1" s="1"/>
  <c r="AC742" i="1"/>
  <c r="Z742" i="1"/>
  <c r="AA742" i="1" s="1"/>
  <c r="AF742" i="1" s="1"/>
  <c r="AG742" i="1" s="1"/>
  <c r="AC741" i="1"/>
  <c r="Z741" i="1"/>
  <c r="AA741" i="1" s="1"/>
  <c r="AF741" i="1" s="1"/>
  <c r="AG741" i="1" s="1"/>
  <c r="AC740" i="1"/>
  <c r="Z740" i="1"/>
  <c r="AA740" i="1" s="1"/>
  <c r="AC739" i="1"/>
  <c r="Z739" i="1"/>
  <c r="AA739" i="1" s="1"/>
  <c r="AF739" i="1" s="1"/>
  <c r="AG739" i="1" s="1"/>
  <c r="AC738" i="1"/>
  <c r="Z738" i="1"/>
  <c r="AA738" i="1" s="1"/>
  <c r="AF738" i="1" s="1"/>
  <c r="AG738" i="1" s="1"/>
  <c r="AC737" i="1"/>
  <c r="Z737" i="1"/>
  <c r="AA737" i="1" s="1"/>
  <c r="AF737" i="1" s="1"/>
  <c r="AG737" i="1" s="1"/>
  <c r="AC736" i="1"/>
  <c r="Z736" i="1"/>
  <c r="AA736" i="1" s="1"/>
  <c r="AF736" i="1" s="1"/>
  <c r="Z735" i="1"/>
  <c r="AA735" i="1" s="1"/>
  <c r="AF735" i="1" s="1"/>
  <c r="AG735" i="1" s="1"/>
  <c r="AC734" i="1"/>
  <c r="Z734" i="1"/>
  <c r="AA734" i="1" s="1"/>
  <c r="AF734" i="1" s="1"/>
  <c r="AG734" i="1" s="1"/>
  <c r="AC733" i="1"/>
  <c r="Z733" i="1"/>
  <c r="AA733" i="1" s="1"/>
  <c r="AF733" i="1" s="1"/>
  <c r="AG733" i="1" s="1"/>
  <c r="AC732" i="1"/>
  <c r="Z732" i="1"/>
  <c r="AA732" i="1" s="1"/>
  <c r="AF732" i="1" s="1"/>
  <c r="AG732" i="1" s="1"/>
  <c r="AC731" i="1"/>
  <c r="Z731" i="1"/>
  <c r="AA731" i="1" s="1"/>
  <c r="AC730" i="1"/>
  <c r="Z730" i="1"/>
  <c r="AA730" i="1" s="1"/>
  <c r="AF730" i="1" s="1"/>
  <c r="AG730" i="1" s="1"/>
  <c r="AC729" i="1"/>
  <c r="Z729" i="1"/>
  <c r="AA729" i="1" s="1"/>
  <c r="AF729" i="1" s="1"/>
  <c r="AG729" i="1" s="1"/>
  <c r="AC728" i="1"/>
  <c r="Z728" i="1"/>
  <c r="AA728" i="1" s="1"/>
  <c r="AF728" i="1" s="1"/>
  <c r="AG728" i="1" s="1"/>
  <c r="AC727" i="1"/>
  <c r="Z727" i="1"/>
  <c r="AA727" i="1" s="1"/>
  <c r="AF727" i="1" s="1"/>
  <c r="AG727" i="1" s="1"/>
  <c r="AC726" i="1"/>
  <c r="Z726" i="1"/>
  <c r="AA726" i="1" s="1"/>
  <c r="AF726" i="1" s="1"/>
  <c r="AG726" i="1" s="1"/>
  <c r="AC725" i="1"/>
  <c r="Z725" i="1"/>
  <c r="AA725" i="1" s="1"/>
  <c r="AF725" i="1" s="1"/>
  <c r="AG725" i="1" s="1"/>
  <c r="AC724" i="1"/>
  <c r="Z724" i="1"/>
  <c r="AA724" i="1" s="1"/>
  <c r="AF724" i="1" s="1"/>
  <c r="AG724" i="1" s="1"/>
  <c r="AC723" i="1"/>
  <c r="Z723" i="1"/>
  <c r="AA723" i="1" s="1"/>
  <c r="AF723" i="1" s="1"/>
  <c r="AG723" i="1" s="1"/>
  <c r="AC722" i="1"/>
  <c r="Z722" i="1"/>
  <c r="AA722" i="1" s="1"/>
  <c r="AF722" i="1" s="1"/>
  <c r="AG722" i="1" s="1"/>
  <c r="AC721" i="1"/>
  <c r="Z721" i="1"/>
  <c r="AA721" i="1" s="1"/>
  <c r="AF721" i="1" s="1"/>
  <c r="AG721" i="1" s="1"/>
  <c r="AC720" i="1"/>
  <c r="Z720" i="1"/>
  <c r="AA720" i="1" s="1"/>
  <c r="AC719" i="1"/>
  <c r="Z719" i="1"/>
  <c r="AA719" i="1" s="1"/>
  <c r="AF719" i="1" s="1"/>
  <c r="AG719" i="1" s="1"/>
  <c r="AC718" i="1"/>
  <c r="Z718" i="1"/>
  <c r="AA718" i="1" s="1"/>
  <c r="AF718" i="1" s="1"/>
  <c r="AG718" i="1" s="1"/>
  <c r="AC717" i="1"/>
  <c r="Z717" i="1"/>
  <c r="AA717" i="1" s="1"/>
  <c r="AC716" i="1"/>
  <c r="Z716" i="1"/>
  <c r="AA716" i="1" s="1"/>
  <c r="AC715" i="1"/>
  <c r="Z715" i="1"/>
  <c r="AA715" i="1" s="1"/>
  <c r="AF715" i="1" s="1"/>
  <c r="AG715" i="1" s="1"/>
  <c r="AC714" i="1"/>
  <c r="Z714" i="1"/>
  <c r="AA714" i="1" s="1"/>
  <c r="AF714" i="1" s="1"/>
  <c r="AG714" i="1" s="1"/>
  <c r="AC713" i="1"/>
  <c r="Z713" i="1"/>
  <c r="AA713" i="1" s="1"/>
  <c r="AF713" i="1" s="1"/>
  <c r="AG713" i="1" s="1"/>
  <c r="AC712" i="1"/>
  <c r="Z712" i="1"/>
  <c r="AA712" i="1" s="1"/>
  <c r="AF712" i="1" s="1"/>
  <c r="AG712" i="1" s="1"/>
  <c r="Z711" i="1"/>
  <c r="AA711" i="1" s="1"/>
  <c r="Z710" i="1"/>
  <c r="AA710" i="1" s="1"/>
  <c r="AF710" i="1" s="1"/>
  <c r="AG710" i="1" s="1"/>
  <c r="Z709" i="1"/>
  <c r="AA709" i="1" s="1"/>
  <c r="AF709" i="1" s="1"/>
  <c r="AG709" i="1" s="1"/>
  <c r="Z708" i="1"/>
  <c r="AA708" i="1" s="1"/>
  <c r="Z707" i="1"/>
  <c r="AA707" i="1" s="1"/>
  <c r="AF707" i="1" s="1"/>
  <c r="AG707" i="1" s="1"/>
  <c r="Z706" i="1"/>
  <c r="AA706" i="1" s="1"/>
  <c r="AF706" i="1" s="1"/>
  <c r="AG706" i="1" s="1"/>
  <c r="AC705" i="1"/>
  <c r="Z705" i="1"/>
  <c r="AA705" i="1" s="1"/>
  <c r="AF705" i="1" s="1"/>
  <c r="AG705" i="1" s="1"/>
  <c r="AC704" i="1"/>
  <c r="Z704" i="1"/>
  <c r="AA704" i="1" s="1"/>
  <c r="AF704" i="1" s="1"/>
  <c r="AG704" i="1" s="1"/>
  <c r="AC703" i="1"/>
  <c r="Z703" i="1"/>
  <c r="AA703" i="1" s="1"/>
  <c r="AF703" i="1" s="1"/>
  <c r="AG703" i="1" s="1"/>
  <c r="AC702" i="1"/>
  <c r="Z702" i="1"/>
  <c r="AA702" i="1" s="1"/>
  <c r="AF702" i="1" s="1"/>
  <c r="AG702" i="1" s="1"/>
  <c r="AC701" i="1"/>
  <c r="Z701" i="1"/>
  <c r="AA701" i="1" s="1"/>
  <c r="AF701" i="1" s="1"/>
  <c r="AG701" i="1" s="1"/>
  <c r="AC700" i="1"/>
  <c r="Z700" i="1"/>
  <c r="AA700" i="1" s="1"/>
  <c r="AF700" i="1" s="1"/>
  <c r="AG700" i="1" s="1"/>
  <c r="AC699" i="1"/>
  <c r="Z699" i="1"/>
  <c r="AA699" i="1" s="1"/>
  <c r="AC698" i="1"/>
  <c r="Z698" i="1"/>
  <c r="AA698" i="1" s="1"/>
  <c r="AF698" i="1" s="1"/>
  <c r="AG698" i="1" s="1"/>
  <c r="AC697" i="1"/>
  <c r="Z697" i="1"/>
  <c r="AA697" i="1" s="1"/>
  <c r="AF697" i="1" s="1"/>
  <c r="AG697" i="1" s="1"/>
  <c r="AC696" i="1"/>
  <c r="Z696" i="1"/>
  <c r="AA696" i="1" s="1"/>
  <c r="AF696" i="1" s="1"/>
  <c r="AG696" i="1" s="1"/>
  <c r="AC695" i="1"/>
  <c r="Z695" i="1"/>
  <c r="AA695" i="1" s="1"/>
  <c r="AF695" i="1" s="1"/>
  <c r="AG695" i="1" s="1"/>
  <c r="AC694" i="1"/>
  <c r="Z694" i="1"/>
  <c r="AA694" i="1" s="1"/>
  <c r="AF694" i="1" s="1"/>
  <c r="AG694" i="1" s="1"/>
  <c r="AC693" i="1"/>
  <c r="Z693" i="1"/>
  <c r="AA693" i="1" s="1"/>
  <c r="AC692" i="1"/>
  <c r="Z692" i="1"/>
  <c r="AA692" i="1" s="1"/>
  <c r="AF692" i="1" s="1"/>
  <c r="AG692" i="1" s="1"/>
  <c r="AC691" i="1"/>
  <c r="Z691" i="1"/>
  <c r="AA691" i="1" s="1"/>
  <c r="AF691" i="1" s="1"/>
  <c r="AG691" i="1" s="1"/>
  <c r="AC690" i="1"/>
  <c r="Z690" i="1"/>
  <c r="AA690" i="1" s="1"/>
  <c r="AC689" i="1"/>
  <c r="Z689" i="1"/>
  <c r="AA689" i="1" s="1"/>
  <c r="AF689" i="1" s="1"/>
  <c r="AG689" i="1" s="1"/>
  <c r="AC688" i="1"/>
  <c r="Z688" i="1"/>
  <c r="AA688" i="1" s="1"/>
  <c r="AF688" i="1" s="1"/>
  <c r="AG688" i="1" s="1"/>
  <c r="AC687" i="1"/>
  <c r="Z687" i="1"/>
  <c r="AA687" i="1" s="1"/>
  <c r="AF687" i="1" s="1"/>
  <c r="AG687" i="1" s="1"/>
  <c r="AC677" i="1"/>
  <c r="Z677" i="1"/>
  <c r="AA677" i="1" s="1"/>
  <c r="AF677" i="1" s="1"/>
  <c r="AG677" i="1" s="1"/>
  <c r="AC676" i="1"/>
  <c r="Z676" i="1"/>
  <c r="AA676" i="1" s="1"/>
  <c r="AF676" i="1" s="1"/>
  <c r="AG676" i="1" s="1"/>
  <c r="AC675" i="1"/>
  <c r="Z675" i="1"/>
  <c r="AA675" i="1" s="1"/>
  <c r="AF675" i="1" s="1"/>
  <c r="AG675" i="1" s="1"/>
  <c r="AC674" i="1"/>
  <c r="Z674" i="1"/>
  <c r="AA674" i="1" s="1"/>
  <c r="AF674" i="1" s="1"/>
  <c r="AG674" i="1" s="1"/>
  <c r="AC673" i="1"/>
  <c r="Z673" i="1"/>
  <c r="AA673" i="1" s="1"/>
  <c r="AC672" i="1"/>
  <c r="Z672" i="1"/>
  <c r="AA672" i="1" s="1"/>
  <c r="AF672" i="1" s="1"/>
  <c r="AG672" i="1" s="1"/>
  <c r="AC671" i="1"/>
  <c r="Z671" i="1"/>
  <c r="AA671" i="1" s="1"/>
  <c r="AF671" i="1" s="1"/>
  <c r="AG671" i="1" s="1"/>
  <c r="AC670" i="1"/>
  <c r="Z670" i="1"/>
  <c r="AA670" i="1" s="1"/>
  <c r="AF670" i="1" s="1"/>
  <c r="AG670" i="1" s="1"/>
  <c r="AC669" i="1"/>
  <c r="Z669" i="1"/>
  <c r="AA669" i="1" s="1"/>
  <c r="AF669" i="1" s="1"/>
  <c r="AG669" i="1" s="1"/>
  <c r="AC668" i="1"/>
  <c r="Z668" i="1"/>
  <c r="AA668" i="1" s="1"/>
  <c r="AF668" i="1" s="1"/>
  <c r="AG668" i="1" s="1"/>
  <c r="AC667" i="1"/>
  <c r="Z667" i="1"/>
  <c r="AA667" i="1" s="1"/>
  <c r="AF667" i="1" s="1"/>
  <c r="AG667" i="1" s="1"/>
  <c r="AC666" i="1"/>
  <c r="Z666" i="1"/>
  <c r="AA666" i="1" s="1"/>
  <c r="AC665" i="1"/>
  <c r="Z665" i="1"/>
  <c r="AA665" i="1" s="1"/>
  <c r="AF665" i="1" s="1"/>
  <c r="AG665" i="1" s="1"/>
  <c r="Z664" i="1"/>
  <c r="AA664" i="1" s="1"/>
  <c r="AF664" i="1" s="1"/>
  <c r="AG664" i="1" s="1"/>
  <c r="AC663" i="1"/>
  <c r="Z663" i="1"/>
  <c r="AA663" i="1" s="1"/>
  <c r="AF663" i="1" s="1"/>
  <c r="AG663" i="1" s="1"/>
  <c r="AC662" i="1"/>
  <c r="Z662" i="1"/>
  <c r="AA662" i="1" s="1"/>
  <c r="AF662" i="1" s="1"/>
  <c r="AG662" i="1" s="1"/>
  <c r="AC661" i="1"/>
  <c r="Z661" i="1"/>
  <c r="AA661" i="1" s="1"/>
  <c r="AF661" i="1" s="1"/>
  <c r="AG661" i="1" s="1"/>
  <c r="AC660" i="1"/>
  <c r="Z660" i="1"/>
  <c r="AA660" i="1" s="1"/>
  <c r="AF660" i="1" s="1"/>
  <c r="AG660" i="1" s="1"/>
  <c r="Z659" i="1"/>
  <c r="AA659" i="1" s="1"/>
  <c r="AF659" i="1" s="1"/>
  <c r="AG659" i="1" s="1"/>
  <c r="AC658" i="1"/>
  <c r="Z658" i="1"/>
  <c r="AA658" i="1" s="1"/>
  <c r="AF658" i="1" s="1"/>
  <c r="AG658" i="1" s="1"/>
  <c r="Z657" i="1"/>
  <c r="AA657" i="1" s="1"/>
  <c r="AF657" i="1" s="1"/>
  <c r="AG657" i="1" s="1"/>
  <c r="AC656" i="1"/>
  <c r="Z656" i="1"/>
  <c r="AA656" i="1" s="1"/>
  <c r="AF656" i="1" s="1"/>
  <c r="AG656" i="1" s="1"/>
  <c r="AC655" i="1"/>
  <c r="Z655" i="1"/>
  <c r="AA655" i="1" s="1"/>
  <c r="AF655" i="1" s="1"/>
  <c r="AG655" i="1" s="1"/>
  <c r="Z654" i="1"/>
  <c r="AA654" i="1" s="1"/>
  <c r="AF654" i="1" s="1"/>
  <c r="AG654" i="1" s="1"/>
  <c r="AC653" i="1"/>
  <c r="Z653" i="1"/>
  <c r="AA653" i="1" s="1"/>
  <c r="AF653" i="1" s="1"/>
  <c r="AG653" i="1" s="1"/>
  <c r="AC652" i="1"/>
  <c r="Z652" i="1"/>
  <c r="AA652" i="1" s="1"/>
  <c r="AF652" i="1" s="1"/>
  <c r="AG652" i="1" s="1"/>
  <c r="AC651" i="1"/>
  <c r="Z651" i="1"/>
  <c r="AA651" i="1" s="1"/>
  <c r="AC650" i="1"/>
  <c r="Z650" i="1"/>
  <c r="AA650" i="1" s="1"/>
  <c r="AF650" i="1" s="1"/>
  <c r="AG650" i="1" s="1"/>
  <c r="AC649" i="1"/>
  <c r="Z649" i="1"/>
  <c r="AA649" i="1" s="1"/>
  <c r="AF649" i="1" s="1"/>
  <c r="AG649" i="1" s="1"/>
  <c r="AC648" i="1"/>
  <c r="Z648" i="1"/>
  <c r="AA648" i="1" s="1"/>
  <c r="AF648" i="1" s="1"/>
  <c r="AG648" i="1" s="1"/>
  <c r="Z647" i="1"/>
  <c r="AA647" i="1" s="1"/>
  <c r="AF647" i="1" s="1"/>
  <c r="AG647" i="1" s="1"/>
  <c r="Z646" i="1"/>
  <c r="AA646" i="1" s="1"/>
  <c r="AF646" i="1" s="1"/>
  <c r="AG646" i="1" s="1"/>
  <c r="AC645" i="1"/>
  <c r="Z645" i="1"/>
  <c r="AA645" i="1" s="1"/>
  <c r="AC644" i="1"/>
  <c r="Z644" i="1"/>
  <c r="AA644" i="1" s="1"/>
  <c r="AF644" i="1" s="1"/>
  <c r="AG644" i="1" s="1"/>
  <c r="Z643" i="1"/>
  <c r="AA643" i="1" s="1"/>
  <c r="AF643" i="1" s="1"/>
  <c r="AG643" i="1" s="1"/>
  <c r="AC642" i="1"/>
  <c r="Z642" i="1"/>
  <c r="AA642" i="1" s="1"/>
  <c r="AC641" i="1"/>
  <c r="Z641" i="1"/>
  <c r="AA641" i="1" s="1"/>
  <c r="AF641" i="1" s="1"/>
  <c r="AG641" i="1" s="1"/>
  <c r="Z640" i="1"/>
  <c r="AA640" i="1" s="1"/>
  <c r="AF640" i="1" s="1"/>
  <c r="AG640" i="1" s="1"/>
  <c r="AC639" i="1"/>
  <c r="Z639" i="1"/>
  <c r="AA639" i="1" s="1"/>
  <c r="AF639" i="1" s="1"/>
  <c r="AG639" i="1" s="1"/>
  <c r="AC638" i="1"/>
  <c r="Z638" i="1"/>
  <c r="AA638" i="1" s="1"/>
  <c r="AF638" i="1" s="1"/>
  <c r="AG638" i="1" s="1"/>
  <c r="AC637" i="1"/>
  <c r="Z637" i="1"/>
  <c r="AA637" i="1" s="1"/>
  <c r="AF637" i="1" s="1"/>
  <c r="AG637" i="1" s="1"/>
  <c r="AC636" i="1"/>
  <c r="Z636" i="1"/>
  <c r="AA636" i="1" s="1"/>
  <c r="AF636" i="1" s="1"/>
  <c r="AG636" i="1" s="1"/>
  <c r="Z635" i="1"/>
  <c r="AA635" i="1" s="1"/>
  <c r="AF635" i="1" s="1"/>
  <c r="AG635" i="1" s="1"/>
  <c r="AC634" i="1"/>
  <c r="Z634" i="1"/>
  <c r="AA634" i="1" s="1"/>
  <c r="AF634" i="1" s="1"/>
  <c r="AG634" i="1" s="1"/>
  <c r="AC633" i="1"/>
  <c r="Z633" i="1"/>
  <c r="AA633" i="1" s="1"/>
  <c r="AC632" i="1"/>
  <c r="Z632" i="1"/>
  <c r="AA632" i="1" s="1"/>
  <c r="AF632" i="1" s="1"/>
  <c r="AG632" i="1" s="1"/>
  <c r="AC631" i="1"/>
  <c r="Z631" i="1"/>
  <c r="AA631" i="1" s="1"/>
  <c r="AF631" i="1" s="1"/>
  <c r="AG631" i="1" s="1"/>
  <c r="AC630" i="1"/>
  <c r="Z630" i="1"/>
  <c r="AA630" i="1" s="1"/>
  <c r="AF630" i="1" s="1"/>
  <c r="AG630" i="1" s="1"/>
  <c r="AC629" i="1"/>
  <c r="Z629" i="1"/>
  <c r="AA629" i="1" s="1"/>
  <c r="AF629" i="1" s="1"/>
  <c r="AG629" i="1" s="1"/>
  <c r="AC628" i="1"/>
  <c r="Z628" i="1"/>
  <c r="AA628" i="1" s="1"/>
  <c r="AF628" i="1" s="1"/>
  <c r="AG628" i="1" s="1"/>
  <c r="AC627" i="1"/>
  <c r="Z627" i="1"/>
  <c r="AA627" i="1" s="1"/>
  <c r="AF627" i="1" s="1"/>
  <c r="AG627" i="1" s="1"/>
  <c r="AC626" i="1"/>
  <c r="Z626" i="1"/>
  <c r="AA626" i="1" s="1"/>
  <c r="AF626" i="1" s="1"/>
  <c r="AG626" i="1" s="1"/>
  <c r="AC625" i="1"/>
  <c r="Z625" i="1"/>
  <c r="AA625" i="1" s="1"/>
  <c r="AF625" i="1" s="1"/>
  <c r="AG625" i="1" s="1"/>
  <c r="AC624" i="1"/>
  <c r="Z624" i="1"/>
  <c r="AA624" i="1" s="1"/>
  <c r="AF624" i="1" s="1"/>
  <c r="AG624" i="1" s="1"/>
  <c r="AC623" i="1"/>
  <c r="Z623" i="1"/>
  <c r="AA623" i="1" s="1"/>
  <c r="AC622" i="1"/>
  <c r="Z622" i="1"/>
  <c r="AA622" i="1" s="1"/>
  <c r="AF622" i="1" s="1"/>
  <c r="AG622" i="1" s="1"/>
  <c r="AC621" i="1"/>
  <c r="Z621" i="1"/>
  <c r="AA621" i="1" s="1"/>
  <c r="AF621" i="1" s="1"/>
  <c r="AG621" i="1" s="1"/>
  <c r="AC620" i="1"/>
  <c r="Z620" i="1"/>
  <c r="AA620" i="1" s="1"/>
  <c r="AF620" i="1" s="1"/>
  <c r="AG620" i="1" s="1"/>
  <c r="AC619" i="1"/>
  <c r="Z619" i="1"/>
  <c r="AA619" i="1" s="1"/>
  <c r="AF619" i="1" s="1"/>
  <c r="AG619" i="1" s="1"/>
  <c r="AC618" i="1"/>
  <c r="Z618" i="1"/>
  <c r="AA618" i="1" s="1"/>
  <c r="AF618" i="1" s="1"/>
  <c r="AG618" i="1" s="1"/>
  <c r="AC617" i="1"/>
  <c r="Z617" i="1"/>
  <c r="AA617" i="1" s="1"/>
  <c r="AF617" i="1" s="1"/>
  <c r="AG617" i="1" s="1"/>
  <c r="AC616" i="1"/>
  <c r="Z616" i="1"/>
  <c r="AA616" i="1" s="1"/>
  <c r="AF616" i="1" s="1"/>
  <c r="AG616" i="1" s="1"/>
  <c r="AC615" i="1"/>
  <c r="Z615" i="1"/>
  <c r="AA615" i="1" s="1"/>
  <c r="AF615" i="1" s="1"/>
  <c r="AG615" i="1" s="1"/>
  <c r="AC614" i="1"/>
  <c r="Z614" i="1"/>
  <c r="AA614" i="1" s="1"/>
  <c r="AF614" i="1" s="1"/>
  <c r="AG614" i="1" s="1"/>
  <c r="AC613" i="1"/>
  <c r="Z613" i="1"/>
  <c r="AA613" i="1" s="1"/>
  <c r="AF613" i="1" s="1"/>
  <c r="AG613" i="1" s="1"/>
  <c r="AC612" i="1"/>
  <c r="Z612" i="1"/>
  <c r="AA612" i="1" s="1"/>
  <c r="AF612" i="1" s="1"/>
  <c r="AG612" i="1" s="1"/>
  <c r="AC611" i="1"/>
  <c r="Z611" i="1"/>
  <c r="AA611" i="1" s="1"/>
  <c r="AF611" i="1" s="1"/>
  <c r="AG611" i="1" s="1"/>
  <c r="AC610" i="1"/>
  <c r="Z610" i="1"/>
  <c r="AA610" i="1" s="1"/>
  <c r="AF610" i="1" s="1"/>
  <c r="AG610" i="1" s="1"/>
  <c r="AC609" i="1"/>
  <c r="Z609" i="1"/>
  <c r="AA609" i="1" s="1"/>
  <c r="AF609" i="1" s="1"/>
  <c r="AG609" i="1" s="1"/>
  <c r="AC608" i="1"/>
  <c r="Z608" i="1"/>
  <c r="AA608" i="1" s="1"/>
  <c r="AF608" i="1" s="1"/>
  <c r="AG608" i="1" s="1"/>
  <c r="AC607" i="1"/>
  <c r="Z607" i="1"/>
  <c r="AA607" i="1" s="1"/>
  <c r="AF607" i="1" s="1"/>
  <c r="AG607" i="1" s="1"/>
  <c r="AC606" i="1"/>
  <c r="Z606" i="1"/>
  <c r="AA606" i="1" s="1"/>
  <c r="AF606" i="1" s="1"/>
  <c r="AG606" i="1" s="1"/>
  <c r="AC605" i="1"/>
  <c r="Z605" i="1"/>
  <c r="AA605" i="1" s="1"/>
  <c r="AF605" i="1" s="1"/>
  <c r="AG605" i="1" s="1"/>
  <c r="AC604" i="1"/>
  <c r="Z604" i="1"/>
  <c r="AA604" i="1" s="1"/>
  <c r="AF604" i="1" s="1"/>
  <c r="AG604" i="1" s="1"/>
  <c r="AC603" i="1"/>
  <c r="Z603" i="1"/>
  <c r="AA603" i="1" s="1"/>
  <c r="AC602" i="1"/>
  <c r="Z602" i="1"/>
  <c r="AA602" i="1" s="1"/>
  <c r="AF602" i="1" s="1"/>
  <c r="AG602" i="1" s="1"/>
  <c r="AC601" i="1"/>
  <c r="Z601" i="1"/>
  <c r="AA601" i="1" s="1"/>
  <c r="AF601" i="1" s="1"/>
  <c r="AG601" i="1" s="1"/>
  <c r="AC600" i="1"/>
  <c r="Z600" i="1"/>
  <c r="AA600" i="1" s="1"/>
  <c r="AF600" i="1" s="1"/>
  <c r="AG600" i="1" s="1"/>
  <c r="AC599" i="1"/>
  <c r="Z599" i="1"/>
  <c r="AA599" i="1" s="1"/>
  <c r="AF599" i="1" s="1"/>
  <c r="AG599" i="1" s="1"/>
  <c r="AC598" i="1"/>
  <c r="Z598" i="1"/>
  <c r="AA598" i="1" s="1"/>
  <c r="AF598" i="1" s="1"/>
  <c r="AG598" i="1" s="1"/>
  <c r="AC597" i="1"/>
  <c r="Z597" i="1"/>
  <c r="AA597" i="1" s="1"/>
  <c r="AC596" i="1"/>
  <c r="Z596" i="1"/>
  <c r="AA596" i="1" s="1"/>
  <c r="AF596" i="1" s="1"/>
  <c r="AG596" i="1" s="1"/>
  <c r="AC595" i="1"/>
  <c r="Z595" i="1"/>
  <c r="AA595" i="1" s="1"/>
  <c r="AF595" i="1" s="1"/>
  <c r="AG595" i="1" s="1"/>
  <c r="AC594" i="1"/>
  <c r="Z594" i="1"/>
  <c r="AA594" i="1" s="1"/>
  <c r="AC593" i="1"/>
  <c r="Z593" i="1"/>
  <c r="AA593" i="1" s="1"/>
  <c r="AF593" i="1" s="1"/>
  <c r="AG593" i="1" s="1"/>
  <c r="AC592" i="1"/>
  <c r="Z592" i="1"/>
  <c r="AA592" i="1" s="1"/>
  <c r="AF592" i="1" s="1"/>
  <c r="AG592" i="1" s="1"/>
  <c r="AC591" i="1"/>
  <c r="Z591" i="1"/>
  <c r="AA591" i="1" s="1"/>
  <c r="AF591" i="1" s="1"/>
  <c r="AG591" i="1" s="1"/>
  <c r="AC590" i="1"/>
  <c r="Z590" i="1"/>
  <c r="AA590" i="1" s="1"/>
  <c r="AF590" i="1" s="1"/>
  <c r="AG590" i="1" s="1"/>
  <c r="AC589" i="1"/>
  <c r="Z589" i="1"/>
  <c r="AA589" i="1" s="1"/>
  <c r="AF589" i="1" s="1"/>
  <c r="AG589" i="1" s="1"/>
  <c r="AC588" i="1"/>
  <c r="Z588" i="1"/>
  <c r="AA588" i="1" s="1"/>
  <c r="AF588" i="1" s="1"/>
  <c r="AG588" i="1" s="1"/>
  <c r="AC587" i="1"/>
  <c r="Z587" i="1"/>
  <c r="AA587" i="1" s="1"/>
  <c r="AF587" i="1" s="1"/>
  <c r="AG587" i="1" s="1"/>
  <c r="AC586" i="1"/>
  <c r="Z586" i="1"/>
  <c r="AA586" i="1" s="1"/>
  <c r="AF586" i="1" s="1"/>
  <c r="AG586" i="1" s="1"/>
  <c r="AC585" i="1"/>
  <c r="Z585" i="1"/>
  <c r="AA585" i="1" s="1"/>
  <c r="AC584" i="1"/>
  <c r="Z584" i="1"/>
  <c r="AA584" i="1" s="1"/>
  <c r="AF584" i="1" s="1"/>
  <c r="AG584" i="1" s="1"/>
  <c r="AC583" i="1"/>
  <c r="Z583" i="1"/>
  <c r="AA583" i="1" s="1"/>
  <c r="AF583" i="1" s="1"/>
  <c r="AG583" i="1" s="1"/>
  <c r="AC582" i="1"/>
  <c r="Z582" i="1"/>
  <c r="AA582" i="1" s="1"/>
  <c r="AF582" i="1" s="1"/>
  <c r="AG582" i="1" s="1"/>
  <c r="AC581" i="1"/>
  <c r="Z581" i="1"/>
  <c r="AA581" i="1" s="1"/>
  <c r="AF581" i="1" s="1"/>
  <c r="AG581" i="1" s="1"/>
  <c r="AC580" i="1"/>
  <c r="Z580" i="1"/>
  <c r="AA580" i="1" s="1"/>
  <c r="AF580" i="1" s="1"/>
  <c r="AG580" i="1" s="1"/>
  <c r="AC579" i="1"/>
  <c r="Z579" i="1"/>
  <c r="AA579" i="1" s="1"/>
  <c r="AF579" i="1" s="1"/>
  <c r="AG579" i="1" s="1"/>
  <c r="AC578" i="1"/>
  <c r="Z578" i="1"/>
  <c r="AA578" i="1" s="1"/>
  <c r="AF578" i="1" s="1"/>
  <c r="AG578" i="1" s="1"/>
  <c r="AC577" i="1"/>
  <c r="Z577" i="1"/>
  <c r="AA577" i="1" s="1"/>
  <c r="AF577" i="1" s="1"/>
  <c r="AG577" i="1" s="1"/>
  <c r="AC576" i="1"/>
  <c r="Z576" i="1"/>
  <c r="AA576" i="1" s="1"/>
  <c r="AF576" i="1" s="1"/>
  <c r="AG576" i="1" s="1"/>
  <c r="AC575" i="1"/>
  <c r="Z575" i="1"/>
  <c r="AA575" i="1" s="1"/>
  <c r="AC574" i="1"/>
  <c r="Z574" i="1"/>
  <c r="AA574" i="1" s="1"/>
  <c r="AF574" i="1" s="1"/>
  <c r="AG574" i="1" s="1"/>
  <c r="AC573" i="1"/>
  <c r="Z573" i="1"/>
  <c r="AA573" i="1" s="1"/>
  <c r="AF573" i="1" s="1"/>
  <c r="AG573" i="1" s="1"/>
  <c r="AC572" i="1"/>
  <c r="Z572" i="1"/>
  <c r="AA572" i="1" s="1"/>
  <c r="AF572" i="1" s="1"/>
  <c r="AG572" i="1" s="1"/>
  <c r="Z571" i="1"/>
  <c r="AA571" i="1" s="1"/>
  <c r="AF571" i="1" s="1"/>
  <c r="AG571" i="1" s="1"/>
  <c r="Z570" i="1"/>
  <c r="AA570" i="1" s="1"/>
  <c r="AF570" i="1" s="1"/>
  <c r="AG570" i="1" s="1"/>
  <c r="Z569" i="1"/>
  <c r="AA569" i="1" s="1"/>
  <c r="AF569" i="1" s="1"/>
  <c r="AG569" i="1" s="1"/>
  <c r="Z568" i="1"/>
  <c r="AA568" i="1" s="1"/>
  <c r="AF568" i="1" s="1"/>
  <c r="AG568" i="1" s="1"/>
  <c r="Z567" i="1"/>
  <c r="AA567" i="1" s="1"/>
  <c r="AF567" i="1" s="1"/>
  <c r="AG567" i="1" s="1"/>
  <c r="Z566" i="1"/>
  <c r="AA566" i="1" s="1"/>
  <c r="AF566" i="1" s="1"/>
  <c r="AG566" i="1" s="1"/>
  <c r="Z565" i="1"/>
  <c r="AA565" i="1" s="1"/>
  <c r="AF565" i="1" s="1"/>
  <c r="AG565" i="1" s="1"/>
  <c r="Z564" i="1"/>
  <c r="AA564" i="1" s="1"/>
  <c r="AF564" i="1" s="1"/>
  <c r="AG564" i="1" s="1"/>
  <c r="AC563" i="1"/>
  <c r="AA563" i="1"/>
  <c r="Z563" i="1"/>
  <c r="AC562" i="1"/>
  <c r="Z562" i="1"/>
  <c r="AA562" i="1" s="1"/>
  <c r="AF562" i="1" s="1"/>
  <c r="AG562" i="1" s="1"/>
  <c r="AC561" i="1"/>
  <c r="Z561" i="1"/>
  <c r="AA561" i="1" s="1"/>
  <c r="AF561" i="1" s="1"/>
  <c r="AG561" i="1" s="1"/>
  <c r="AC560" i="1"/>
  <c r="Z560" i="1"/>
  <c r="AA560" i="1" s="1"/>
  <c r="AF560" i="1" s="1"/>
  <c r="AG560" i="1" s="1"/>
  <c r="AC559" i="1"/>
  <c r="Z559" i="1"/>
  <c r="AA559" i="1" s="1"/>
  <c r="AF559" i="1" s="1"/>
  <c r="AG559" i="1" s="1"/>
  <c r="AC558" i="1"/>
  <c r="Z558" i="1"/>
  <c r="AA558" i="1" s="1"/>
  <c r="AF558" i="1" s="1"/>
  <c r="AG558" i="1" s="1"/>
  <c r="AC557" i="1"/>
  <c r="Z557" i="1"/>
  <c r="AA557" i="1" s="1"/>
  <c r="AC556" i="1"/>
  <c r="Z556" i="1"/>
  <c r="AA556" i="1" s="1"/>
  <c r="AF556" i="1" s="1"/>
  <c r="AG556" i="1" s="1"/>
  <c r="AC555" i="1"/>
  <c r="Z555" i="1"/>
  <c r="AA555" i="1" s="1"/>
  <c r="AF555" i="1" s="1"/>
  <c r="AG555" i="1" s="1"/>
  <c r="AC554" i="1"/>
  <c r="Z554" i="1"/>
  <c r="AA554" i="1" s="1"/>
  <c r="AF554" i="1" s="1"/>
  <c r="AG554" i="1" s="1"/>
  <c r="AC553" i="1"/>
  <c r="Z553" i="1"/>
  <c r="AA553" i="1" s="1"/>
  <c r="AF553" i="1" s="1"/>
  <c r="AG553" i="1" s="1"/>
  <c r="AC552" i="1"/>
  <c r="Z552" i="1"/>
  <c r="AA552" i="1" s="1"/>
  <c r="AF552" i="1" s="1"/>
  <c r="AG552" i="1" s="1"/>
  <c r="AC551" i="1"/>
  <c r="Z551" i="1"/>
  <c r="AA551" i="1" s="1"/>
  <c r="AF551" i="1" s="1"/>
  <c r="AG551" i="1" s="1"/>
  <c r="Z550" i="1"/>
  <c r="AA550" i="1" s="1"/>
  <c r="AF550" i="1" s="1"/>
  <c r="AG550" i="1" s="1"/>
  <c r="AC549" i="1"/>
  <c r="Z549" i="1"/>
  <c r="AA549" i="1" s="1"/>
  <c r="AF549" i="1" s="1"/>
  <c r="AG549" i="1" s="1"/>
  <c r="AC548" i="1"/>
  <c r="Z548" i="1"/>
  <c r="AA548" i="1" s="1"/>
  <c r="AF548" i="1" s="1"/>
  <c r="AG548" i="1" s="1"/>
  <c r="Z547" i="1"/>
  <c r="AA547" i="1" s="1"/>
  <c r="AF547" i="1" s="1"/>
  <c r="AG547" i="1" s="1"/>
  <c r="Z546" i="1"/>
  <c r="AA546" i="1" s="1"/>
  <c r="AF546" i="1" s="1"/>
  <c r="AG546" i="1" s="1"/>
  <c r="Z545" i="1"/>
  <c r="AA545" i="1" s="1"/>
  <c r="AF545" i="1" s="1"/>
  <c r="AG545" i="1" s="1"/>
  <c r="Z544" i="1"/>
  <c r="AA544" i="1" s="1"/>
  <c r="AF544" i="1" s="1"/>
  <c r="AG544" i="1" s="1"/>
  <c r="Z543" i="1"/>
  <c r="AA543" i="1" s="1"/>
  <c r="AF543" i="1" s="1"/>
  <c r="AG543" i="1" s="1"/>
  <c r="Z542" i="1"/>
  <c r="AA542" i="1" s="1"/>
  <c r="AF542" i="1" s="1"/>
  <c r="AG542" i="1" s="1"/>
  <c r="Z541" i="1"/>
  <c r="AA541" i="1" s="1"/>
  <c r="AF541" i="1" s="1"/>
  <c r="AG541" i="1" s="1"/>
  <c r="Z540" i="1"/>
  <c r="AA540" i="1" s="1"/>
  <c r="Z539" i="1"/>
  <c r="AA539" i="1" s="1"/>
  <c r="AF539" i="1" s="1"/>
  <c r="AG539" i="1" s="1"/>
  <c r="Z538" i="1"/>
  <c r="AA538" i="1" s="1"/>
  <c r="AF538" i="1" s="1"/>
  <c r="AG538" i="1" s="1"/>
  <c r="Z537" i="1"/>
  <c r="AA537" i="1" s="1"/>
  <c r="AF537" i="1" s="1"/>
  <c r="AG537" i="1" s="1"/>
  <c r="Z536" i="1"/>
  <c r="AA536" i="1" s="1"/>
  <c r="AF536" i="1" s="1"/>
  <c r="AG536" i="1" s="1"/>
  <c r="Z535" i="1"/>
  <c r="AA535" i="1" s="1"/>
  <c r="AF535" i="1" s="1"/>
  <c r="AG535" i="1" s="1"/>
  <c r="Z534" i="1"/>
  <c r="AA534" i="1" s="1"/>
  <c r="Z533" i="1"/>
  <c r="AA533" i="1" s="1"/>
  <c r="AF533" i="1" s="1"/>
  <c r="AG533" i="1" s="1"/>
  <c r="Z532" i="1"/>
  <c r="AA532" i="1" s="1"/>
  <c r="AF532" i="1" s="1"/>
  <c r="AG532" i="1" s="1"/>
  <c r="Z531" i="1"/>
  <c r="AA531" i="1" s="1"/>
  <c r="AF531" i="1" s="1"/>
  <c r="AG531" i="1" s="1"/>
  <c r="Z530" i="1"/>
  <c r="AA530" i="1" s="1"/>
  <c r="AF530" i="1" s="1"/>
  <c r="AG530" i="1" s="1"/>
  <c r="Z529" i="1"/>
  <c r="AA529" i="1" s="1"/>
  <c r="AF529" i="1" s="1"/>
  <c r="AG529" i="1" s="1"/>
  <c r="Z528" i="1"/>
  <c r="AA528" i="1" s="1"/>
  <c r="AF528" i="1" s="1"/>
  <c r="AG528" i="1" s="1"/>
  <c r="Z527" i="1"/>
  <c r="AA527" i="1" s="1"/>
  <c r="AF527" i="1" s="1"/>
  <c r="AG527" i="1" s="1"/>
  <c r="Z526" i="1"/>
  <c r="AA526" i="1" s="1"/>
  <c r="AF526" i="1" s="1"/>
  <c r="AG526" i="1" s="1"/>
  <c r="AC524" i="1"/>
  <c r="Z524" i="1"/>
  <c r="AA524" i="1" s="1"/>
  <c r="AF524" i="1" s="1"/>
  <c r="AG524" i="1" s="1"/>
  <c r="AC523" i="1"/>
  <c r="Z523" i="1"/>
  <c r="AA523" i="1" s="1"/>
  <c r="AF523" i="1" s="1"/>
  <c r="AG523" i="1" s="1"/>
  <c r="AC522" i="1"/>
  <c r="Z522" i="1"/>
  <c r="AA522" i="1" s="1"/>
  <c r="AF522" i="1" s="1"/>
  <c r="AG522" i="1" s="1"/>
  <c r="AC521" i="1"/>
  <c r="Z521" i="1"/>
  <c r="AA521" i="1" s="1"/>
  <c r="AF521" i="1" s="1"/>
  <c r="AG521" i="1" s="1"/>
  <c r="AC520" i="1"/>
  <c r="Z520" i="1"/>
  <c r="AA520" i="1" s="1"/>
  <c r="AF520" i="1" s="1"/>
  <c r="AG520" i="1" s="1"/>
  <c r="AC519" i="1"/>
  <c r="Z519" i="1"/>
  <c r="AA519" i="1" s="1"/>
  <c r="AF519" i="1" s="1"/>
  <c r="AG519" i="1" s="1"/>
  <c r="AC518" i="1"/>
  <c r="Z518" i="1"/>
  <c r="AA518" i="1" s="1"/>
  <c r="AF518" i="1" s="1"/>
  <c r="AG518" i="1" s="1"/>
  <c r="AC517" i="1"/>
  <c r="Z517" i="1"/>
  <c r="AA517" i="1" s="1"/>
  <c r="AF517" i="1" s="1"/>
  <c r="AG517" i="1" s="1"/>
  <c r="AC516" i="1"/>
  <c r="Z516" i="1"/>
  <c r="AA516" i="1" s="1"/>
  <c r="AC515" i="1"/>
  <c r="Z515" i="1"/>
  <c r="AA515" i="1" s="1"/>
  <c r="AF515" i="1" s="1"/>
  <c r="AG515" i="1" s="1"/>
  <c r="AC514" i="1"/>
  <c r="Z514" i="1"/>
  <c r="AA514" i="1" s="1"/>
  <c r="AF514" i="1" s="1"/>
  <c r="AG514" i="1" s="1"/>
  <c r="AC513" i="1"/>
  <c r="Z513" i="1"/>
  <c r="AA513" i="1" s="1"/>
  <c r="AF513" i="1" s="1"/>
  <c r="AG513" i="1" s="1"/>
  <c r="AC512" i="1"/>
  <c r="Z512" i="1"/>
  <c r="AA512" i="1" s="1"/>
  <c r="AF512" i="1" s="1"/>
  <c r="AG512" i="1" s="1"/>
  <c r="AC511" i="1"/>
  <c r="Z511" i="1"/>
  <c r="AA511" i="1" s="1"/>
  <c r="AF511" i="1" s="1"/>
  <c r="AG511" i="1" s="1"/>
  <c r="AC510" i="1"/>
  <c r="Z510" i="1"/>
  <c r="AA510" i="1" s="1"/>
  <c r="AF510" i="1" s="1"/>
  <c r="AG510" i="1" s="1"/>
  <c r="AC509" i="1"/>
  <c r="Z509" i="1"/>
  <c r="AA509" i="1" s="1"/>
  <c r="AF509" i="1" s="1"/>
  <c r="AG509" i="1" s="1"/>
  <c r="AC508" i="1"/>
  <c r="Z508" i="1"/>
  <c r="AA508" i="1" s="1"/>
  <c r="AF508" i="1" s="1"/>
  <c r="AG508" i="1" s="1"/>
  <c r="AC507" i="1"/>
  <c r="Z507" i="1"/>
  <c r="AA507" i="1" s="1"/>
  <c r="AF507" i="1" s="1"/>
  <c r="AG507" i="1" s="1"/>
  <c r="AC506" i="1"/>
  <c r="Z506" i="1"/>
  <c r="AA506" i="1" s="1"/>
  <c r="AF506" i="1" s="1"/>
  <c r="AG506" i="1" s="1"/>
  <c r="AC505" i="1"/>
  <c r="Z505" i="1"/>
  <c r="AA505" i="1" s="1"/>
  <c r="AF505" i="1" s="1"/>
  <c r="AG505" i="1" s="1"/>
  <c r="AC504" i="1"/>
  <c r="Z504" i="1"/>
  <c r="AA504" i="1" s="1"/>
  <c r="AF504" i="1" s="1"/>
  <c r="AG504" i="1" s="1"/>
  <c r="AC503" i="1"/>
  <c r="Z503" i="1"/>
  <c r="AA503" i="1" s="1"/>
  <c r="AF503" i="1" s="1"/>
  <c r="AG503" i="1" s="1"/>
  <c r="AC502" i="1"/>
  <c r="Z502" i="1"/>
  <c r="AA502" i="1" s="1"/>
  <c r="AF502" i="1" s="1"/>
  <c r="AG502" i="1" s="1"/>
  <c r="AC501" i="1"/>
  <c r="Z501" i="1"/>
  <c r="AA501" i="1" s="1"/>
  <c r="AF501" i="1" s="1"/>
  <c r="AG501" i="1" s="1"/>
  <c r="AC500" i="1"/>
  <c r="Z500" i="1"/>
  <c r="AA500" i="1" s="1"/>
  <c r="AF500" i="1" s="1"/>
  <c r="AG500" i="1" s="1"/>
  <c r="AC499" i="1"/>
  <c r="Z499" i="1"/>
  <c r="AA499" i="1" s="1"/>
  <c r="AF499" i="1" s="1"/>
  <c r="AG499" i="1" s="1"/>
  <c r="AC498" i="1"/>
  <c r="Z498" i="1"/>
  <c r="AA498" i="1" s="1"/>
  <c r="AF498" i="1" s="1"/>
  <c r="AG498" i="1" s="1"/>
  <c r="AC497" i="1"/>
  <c r="Z497" i="1"/>
  <c r="AA497" i="1" s="1"/>
  <c r="AF497" i="1" s="1"/>
  <c r="AG497" i="1" s="1"/>
  <c r="AC496" i="1"/>
  <c r="Z496" i="1"/>
  <c r="AA496" i="1" s="1"/>
  <c r="AF496" i="1" s="1"/>
  <c r="AG496" i="1" s="1"/>
  <c r="AC495" i="1"/>
  <c r="Z495" i="1"/>
  <c r="AA495" i="1" s="1"/>
  <c r="AF495" i="1" s="1"/>
  <c r="AG495" i="1" s="1"/>
  <c r="AC494" i="1"/>
  <c r="Z494" i="1"/>
  <c r="AA494" i="1" s="1"/>
  <c r="AF494" i="1" s="1"/>
  <c r="AG494" i="1" s="1"/>
  <c r="AC493" i="1"/>
  <c r="Z493" i="1"/>
  <c r="AA493" i="1" s="1"/>
  <c r="AF493" i="1" s="1"/>
  <c r="AG493" i="1" s="1"/>
  <c r="AC492" i="1"/>
  <c r="Z492" i="1"/>
  <c r="AA492" i="1" s="1"/>
  <c r="AF492" i="1" s="1"/>
  <c r="AG492" i="1" s="1"/>
  <c r="AC491" i="1"/>
  <c r="Z491" i="1"/>
  <c r="AA491" i="1" s="1"/>
  <c r="AF491" i="1" s="1"/>
  <c r="AG491" i="1" s="1"/>
  <c r="AC490" i="1"/>
  <c r="Z490" i="1"/>
  <c r="AA490" i="1" s="1"/>
  <c r="AF490" i="1" s="1"/>
  <c r="AG490" i="1" s="1"/>
  <c r="AC489" i="1"/>
  <c r="Z489" i="1"/>
  <c r="AA489" i="1" s="1"/>
  <c r="AF489" i="1" s="1"/>
  <c r="AG489" i="1" s="1"/>
  <c r="AC488" i="1"/>
  <c r="Z488" i="1"/>
  <c r="AA488" i="1" s="1"/>
  <c r="AF488" i="1" s="1"/>
  <c r="AG488" i="1" s="1"/>
  <c r="AC487" i="1"/>
  <c r="Z487" i="1"/>
  <c r="AA487" i="1" s="1"/>
  <c r="AF487" i="1" s="1"/>
  <c r="AG487" i="1" s="1"/>
  <c r="AC486" i="1"/>
  <c r="Z486" i="1"/>
  <c r="AA486" i="1" s="1"/>
  <c r="AC485" i="1"/>
  <c r="Z485" i="1"/>
  <c r="AA485" i="1" s="1"/>
  <c r="AF485" i="1" s="1"/>
  <c r="AG485" i="1" s="1"/>
  <c r="AC484" i="1"/>
  <c r="Z484" i="1"/>
  <c r="AA484" i="1" s="1"/>
  <c r="AF484" i="1" s="1"/>
  <c r="AG484" i="1" s="1"/>
  <c r="AC483" i="1"/>
  <c r="Z483" i="1"/>
  <c r="AA483" i="1" s="1"/>
  <c r="AF483" i="1" s="1"/>
  <c r="AG483" i="1" s="1"/>
  <c r="AC482" i="1"/>
  <c r="Z482" i="1"/>
  <c r="AA482" i="1" s="1"/>
  <c r="AF482" i="1" s="1"/>
  <c r="AG482" i="1" s="1"/>
  <c r="AC481" i="1"/>
  <c r="Z481" i="1"/>
  <c r="AA481" i="1" s="1"/>
  <c r="AF481" i="1" s="1"/>
  <c r="AG481" i="1" s="1"/>
  <c r="Z480" i="1"/>
  <c r="AA480" i="1" s="1"/>
  <c r="AF480" i="1" s="1"/>
  <c r="AG480" i="1" s="1"/>
  <c r="Z479" i="1"/>
  <c r="AA479" i="1" s="1"/>
  <c r="AF479" i="1" s="1"/>
  <c r="AG479" i="1" s="1"/>
  <c r="Z478" i="1"/>
  <c r="AA478" i="1" s="1"/>
  <c r="AF478" i="1" s="1"/>
  <c r="AG478" i="1" s="1"/>
  <c r="Z477" i="1"/>
  <c r="AA477" i="1" s="1"/>
  <c r="AF477" i="1" s="1"/>
  <c r="AG477" i="1" s="1"/>
  <c r="AC476" i="1"/>
  <c r="Z476" i="1"/>
  <c r="Y476" i="1" s="1"/>
  <c r="AA476" i="1" s="1"/>
  <c r="AF476" i="1" s="1"/>
  <c r="AG476" i="1" s="1"/>
  <c r="AC475" i="1"/>
  <c r="Z475" i="1"/>
  <c r="Y475" i="1" s="1"/>
  <c r="AA475" i="1" s="1"/>
  <c r="AF475" i="1" s="1"/>
  <c r="AG475" i="1" s="1"/>
  <c r="AC474" i="1"/>
  <c r="Z474" i="1"/>
  <c r="Y474" i="1" s="1"/>
  <c r="AA474" i="1" s="1"/>
  <c r="AF474" i="1" s="1"/>
  <c r="AG474" i="1" s="1"/>
  <c r="AC473" i="1"/>
  <c r="Z473" i="1"/>
  <c r="Y473" i="1" s="1"/>
  <c r="AA473" i="1" s="1"/>
  <c r="AF473" i="1" s="1"/>
  <c r="AG473" i="1" s="1"/>
  <c r="AC472" i="1"/>
  <c r="Z472" i="1"/>
  <c r="Y472" i="1" s="1"/>
  <c r="AA472" i="1" s="1"/>
  <c r="AF472" i="1" s="1"/>
  <c r="AG472" i="1" s="1"/>
  <c r="AC471" i="1"/>
  <c r="Z471" i="1"/>
  <c r="Y471" i="1" s="1"/>
  <c r="AA471" i="1" s="1"/>
  <c r="AF471" i="1" s="1"/>
  <c r="AG471" i="1" s="1"/>
  <c r="AC470" i="1"/>
  <c r="Z470" i="1"/>
  <c r="Y470" i="1" s="1"/>
  <c r="AC469" i="1"/>
  <c r="Z469" i="1"/>
  <c r="Y469" i="1" s="1"/>
  <c r="AA469" i="1" s="1"/>
  <c r="AF469" i="1" s="1"/>
  <c r="AG469" i="1" s="1"/>
  <c r="AC468" i="1"/>
  <c r="Z468" i="1"/>
  <c r="Y468" i="1" s="1"/>
  <c r="AA468" i="1" s="1"/>
  <c r="AF468" i="1" s="1"/>
  <c r="AG468" i="1" s="1"/>
  <c r="AC467" i="1"/>
  <c r="Z467" i="1"/>
  <c r="AC466" i="1"/>
  <c r="Z466" i="1"/>
  <c r="AC465" i="1"/>
  <c r="Z465" i="1"/>
  <c r="AC464" i="1"/>
  <c r="Z464" i="1"/>
  <c r="AC463" i="1"/>
  <c r="Z463" i="1"/>
  <c r="AC462" i="1"/>
  <c r="Z462" i="1"/>
  <c r="AC461" i="1"/>
  <c r="Z461" i="1"/>
  <c r="AC460" i="1"/>
  <c r="Z460" i="1"/>
  <c r="AC459" i="1"/>
  <c r="Z459" i="1"/>
  <c r="AC458" i="1"/>
  <c r="Z458" i="1"/>
  <c r="AC457" i="1"/>
  <c r="Z457" i="1"/>
  <c r="AC456" i="1"/>
  <c r="Z456" i="1"/>
  <c r="AC455" i="1"/>
  <c r="Z455" i="1"/>
  <c r="AA455" i="1" s="1"/>
  <c r="AF455" i="1" s="1"/>
  <c r="AG455" i="1" s="1"/>
  <c r="AC454" i="1"/>
  <c r="Z454" i="1"/>
  <c r="AA454" i="1" s="1"/>
  <c r="AF454" i="1" s="1"/>
  <c r="AG454" i="1" s="1"/>
  <c r="AC453" i="1"/>
  <c r="Z453" i="1"/>
  <c r="AA453" i="1" s="1"/>
  <c r="AF453" i="1" s="1"/>
  <c r="AG453" i="1" s="1"/>
  <c r="AC452" i="1"/>
  <c r="Z452" i="1"/>
  <c r="AA452" i="1" s="1"/>
  <c r="AF452" i="1" s="1"/>
  <c r="AG452" i="1" s="1"/>
  <c r="AC451" i="1"/>
  <c r="AA451" i="1"/>
  <c r="Z451" i="1"/>
  <c r="AC450" i="1"/>
  <c r="Z450" i="1"/>
  <c r="AA450" i="1" s="1"/>
  <c r="AF450" i="1" s="1"/>
  <c r="AG450" i="1" s="1"/>
  <c r="AC449" i="1"/>
  <c r="Z449" i="1"/>
  <c r="AA449" i="1" s="1"/>
  <c r="AF449" i="1" s="1"/>
  <c r="AG449" i="1" s="1"/>
  <c r="AC448" i="1"/>
  <c r="Z448" i="1"/>
  <c r="AA448" i="1" s="1"/>
  <c r="AF448" i="1" s="1"/>
  <c r="AG448" i="1" s="1"/>
  <c r="Z447" i="1"/>
  <c r="AA447" i="1" s="1"/>
  <c r="AF447" i="1" s="1"/>
  <c r="AG447" i="1" s="1"/>
  <c r="Z446" i="1"/>
  <c r="AA446" i="1" s="1"/>
  <c r="AF446" i="1" s="1"/>
  <c r="AG446" i="1" s="1"/>
  <c r="Z445" i="1"/>
  <c r="AA445" i="1" s="1"/>
  <c r="AF445" i="1" s="1"/>
  <c r="AG445" i="1" s="1"/>
  <c r="Z444" i="1"/>
  <c r="AA444" i="1" s="1"/>
  <c r="Z443" i="1"/>
  <c r="AA443" i="1" s="1"/>
  <c r="AF443" i="1" s="1"/>
  <c r="AG443" i="1" s="1"/>
  <c r="Z442" i="1"/>
  <c r="AA442" i="1" s="1"/>
  <c r="AF442" i="1" s="1"/>
  <c r="AG442" i="1" s="1"/>
  <c r="Z441" i="1"/>
  <c r="AA441" i="1" s="1"/>
  <c r="AF441" i="1" s="1"/>
  <c r="AG441" i="1" s="1"/>
  <c r="Z440" i="1"/>
  <c r="AA440" i="1" s="1"/>
  <c r="AF440" i="1" s="1"/>
  <c r="AG440" i="1" s="1"/>
  <c r="AC439" i="1"/>
  <c r="Z439" i="1"/>
  <c r="AA439" i="1" s="1"/>
  <c r="AF439" i="1" s="1"/>
  <c r="AG439" i="1" s="1"/>
  <c r="AC438" i="1"/>
  <c r="Z438" i="1"/>
  <c r="AA438" i="1" s="1"/>
  <c r="AC437" i="1"/>
  <c r="Z437" i="1"/>
  <c r="AA437" i="1" s="1"/>
  <c r="AF437" i="1" s="1"/>
  <c r="AG437" i="1" s="1"/>
  <c r="AC436" i="1"/>
  <c r="Z436" i="1"/>
  <c r="AA436" i="1" s="1"/>
  <c r="AF436" i="1" s="1"/>
  <c r="AG436" i="1" s="1"/>
  <c r="AC435" i="1"/>
  <c r="Z435" i="1"/>
  <c r="AA435" i="1" s="1"/>
  <c r="AF435" i="1" s="1"/>
  <c r="AG435" i="1" s="1"/>
  <c r="AC434" i="1"/>
  <c r="Z434" i="1"/>
  <c r="AA434" i="1" s="1"/>
  <c r="AF434" i="1" s="1"/>
  <c r="AG434" i="1" s="1"/>
  <c r="AC433" i="1"/>
  <c r="Z433" i="1"/>
  <c r="AA433" i="1" s="1"/>
  <c r="AF433" i="1" s="1"/>
  <c r="AG433" i="1" s="1"/>
  <c r="AC432" i="1"/>
  <c r="Z432" i="1"/>
  <c r="AA432" i="1" s="1"/>
  <c r="AF432" i="1" s="1"/>
  <c r="AG432" i="1" s="1"/>
  <c r="AC431" i="1"/>
  <c r="Z431" i="1"/>
  <c r="AA431" i="1" s="1"/>
  <c r="AF431" i="1" s="1"/>
  <c r="AG431" i="1" s="1"/>
  <c r="AC430" i="1"/>
  <c r="Z430" i="1"/>
  <c r="AA430" i="1" s="1"/>
  <c r="AF430" i="1" s="1"/>
  <c r="AG430" i="1" s="1"/>
  <c r="AC429" i="1"/>
  <c r="Z429" i="1"/>
  <c r="AA429" i="1" s="1"/>
  <c r="AF429" i="1" s="1"/>
  <c r="AG429" i="1" s="1"/>
  <c r="AC428" i="1"/>
  <c r="Z428" i="1"/>
  <c r="AA428" i="1" s="1"/>
  <c r="AF428" i="1" s="1"/>
  <c r="AG428" i="1" s="1"/>
  <c r="AC427" i="1"/>
  <c r="Z427" i="1"/>
  <c r="AA427" i="1" s="1"/>
  <c r="AF427" i="1" s="1"/>
  <c r="AG427" i="1" s="1"/>
  <c r="AC426" i="1"/>
  <c r="Z426" i="1"/>
  <c r="AA426" i="1" s="1"/>
  <c r="AF426" i="1" s="1"/>
  <c r="AG426" i="1" s="1"/>
  <c r="AC425" i="1"/>
  <c r="Z425" i="1"/>
  <c r="AA425" i="1" s="1"/>
  <c r="AF425" i="1" s="1"/>
  <c r="AG425" i="1" s="1"/>
  <c r="AC424" i="1"/>
  <c r="Z424" i="1"/>
  <c r="AA424" i="1" s="1"/>
  <c r="AF424" i="1" s="1"/>
  <c r="AG424" i="1" s="1"/>
  <c r="AC423" i="1"/>
  <c r="Z423" i="1"/>
  <c r="AA423" i="1" s="1"/>
  <c r="AC422" i="1"/>
  <c r="Z422" i="1"/>
  <c r="AA422" i="1" s="1"/>
  <c r="AF422" i="1" s="1"/>
  <c r="AG422" i="1" s="1"/>
  <c r="AC421" i="1"/>
  <c r="Z421" i="1"/>
  <c r="AA421" i="1" s="1"/>
  <c r="AF421" i="1" s="1"/>
  <c r="AG421" i="1" s="1"/>
  <c r="AC420" i="1"/>
  <c r="Z420" i="1"/>
  <c r="AA420" i="1" s="1"/>
  <c r="AF420" i="1" s="1"/>
  <c r="AG420" i="1" s="1"/>
  <c r="AC419" i="1"/>
  <c r="Z419" i="1"/>
  <c r="AA419" i="1" s="1"/>
  <c r="AF419" i="1" s="1"/>
  <c r="AG419" i="1" s="1"/>
  <c r="AC418" i="1"/>
  <c r="Z418" i="1"/>
  <c r="AA418" i="1" s="1"/>
  <c r="AF418" i="1" s="1"/>
  <c r="AG418" i="1" s="1"/>
  <c r="AC417" i="1"/>
  <c r="Z417" i="1"/>
  <c r="AA417" i="1" s="1"/>
  <c r="AF417" i="1" s="1"/>
  <c r="AG417" i="1" s="1"/>
  <c r="AC416" i="1"/>
  <c r="Z416" i="1"/>
  <c r="AA416" i="1" s="1"/>
  <c r="AF416" i="1" s="1"/>
  <c r="AG416" i="1" s="1"/>
  <c r="AC415" i="1"/>
  <c r="Z415" i="1"/>
  <c r="AA415" i="1" s="1"/>
  <c r="AF415" i="1" s="1"/>
  <c r="AG415" i="1" s="1"/>
  <c r="AC414" i="1"/>
  <c r="Z414" i="1"/>
  <c r="AA414" i="1" s="1"/>
  <c r="AF414" i="1" s="1"/>
  <c r="AG414" i="1" s="1"/>
  <c r="AC413" i="1"/>
  <c r="Z413" i="1"/>
  <c r="AA413" i="1" s="1"/>
  <c r="AF413" i="1" s="1"/>
  <c r="AG413" i="1" s="1"/>
  <c r="AC412" i="1"/>
  <c r="Z412" i="1"/>
  <c r="AA412" i="1" s="1"/>
  <c r="AF412" i="1" s="1"/>
  <c r="AG412" i="1" s="1"/>
  <c r="AC411" i="1"/>
  <c r="Z411" i="1"/>
  <c r="AA411" i="1" s="1"/>
  <c r="AF411" i="1" s="1"/>
  <c r="AG411" i="1" s="1"/>
  <c r="Z410" i="1"/>
  <c r="AA410" i="1" s="1"/>
  <c r="AF410" i="1" s="1"/>
  <c r="AG410" i="1" s="1"/>
  <c r="AC409" i="1"/>
  <c r="Z409" i="1"/>
  <c r="AA409" i="1" s="1"/>
  <c r="AF409" i="1" s="1"/>
  <c r="AG409" i="1" s="1"/>
  <c r="AC408" i="1"/>
  <c r="Z408" i="1"/>
  <c r="AA408" i="1" s="1"/>
  <c r="AF408" i="1" s="1"/>
  <c r="AG408" i="1" s="1"/>
  <c r="Z407" i="1"/>
  <c r="AA407" i="1" s="1"/>
  <c r="AF407" i="1" s="1"/>
  <c r="AG407" i="1" s="1"/>
  <c r="Z406" i="1"/>
  <c r="AA406" i="1" s="1"/>
  <c r="AF406" i="1" s="1"/>
  <c r="AG406" i="1" s="1"/>
  <c r="Z405" i="1"/>
  <c r="AA405" i="1" s="1"/>
  <c r="AF405" i="1" s="1"/>
  <c r="AG405" i="1" s="1"/>
  <c r="Z404" i="1"/>
  <c r="AA404" i="1" s="1"/>
  <c r="AF404" i="1" s="1"/>
  <c r="AG404" i="1" s="1"/>
  <c r="Z403" i="1"/>
  <c r="AA403" i="1" s="1"/>
  <c r="AF403" i="1" s="1"/>
  <c r="AG403" i="1" s="1"/>
  <c r="Z402" i="1"/>
  <c r="AA402" i="1" s="1"/>
  <c r="Z401" i="1"/>
  <c r="AA401" i="1" s="1"/>
  <c r="AF401" i="1" s="1"/>
  <c r="AG401" i="1" s="1"/>
  <c r="Z400" i="1"/>
  <c r="AA400" i="1" s="1"/>
  <c r="AF400" i="1" s="1"/>
  <c r="AG400" i="1" s="1"/>
  <c r="AC399" i="1"/>
  <c r="Z399" i="1"/>
  <c r="AA399" i="1" s="1"/>
  <c r="AF399" i="1" s="1"/>
  <c r="AG399" i="1" s="1"/>
  <c r="AC398" i="1"/>
  <c r="Z398" i="1"/>
  <c r="AA398" i="1" s="1"/>
  <c r="AF398" i="1" s="1"/>
  <c r="AG398" i="1" s="1"/>
  <c r="AC397" i="1"/>
  <c r="Z397" i="1"/>
  <c r="AA397" i="1" s="1"/>
  <c r="AF397" i="1" s="1"/>
  <c r="AG397" i="1" s="1"/>
  <c r="AC396" i="1"/>
  <c r="Z396" i="1"/>
  <c r="AA396" i="1" s="1"/>
  <c r="AF396" i="1" s="1"/>
  <c r="AG396" i="1" s="1"/>
  <c r="AC395" i="1"/>
  <c r="Z395" i="1"/>
  <c r="AA395" i="1" s="1"/>
  <c r="AF395" i="1" s="1"/>
  <c r="AG395" i="1" s="1"/>
  <c r="AC394" i="1"/>
  <c r="Z394" i="1"/>
  <c r="AA394" i="1" s="1"/>
  <c r="AF394" i="1" s="1"/>
  <c r="AG394" i="1" s="1"/>
  <c r="AC393" i="1"/>
  <c r="Z393" i="1"/>
  <c r="AA393" i="1" s="1"/>
  <c r="AF393" i="1" s="1"/>
  <c r="AG393" i="1" s="1"/>
  <c r="AC392" i="1"/>
  <c r="Z392" i="1"/>
  <c r="AA392" i="1" s="1"/>
  <c r="AF392" i="1" s="1"/>
  <c r="AG392" i="1" s="1"/>
  <c r="AC391" i="1"/>
  <c r="Z391" i="1"/>
  <c r="AA391" i="1" s="1"/>
  <c r="AF391" i="1" s="1"/>
  <c r="AG391" i="1" s="1"/>
  <c r="AC390" i="1"/>
  <c r="Z390" i="1"/>
  <c r="AA390" i="1" s="1"/>
  <c r="AF390" i="1" s="1"/>
  <c r="AG390" i="1" s="1"/>
  <c r="AC389" i="1"/>
  <c r="Z389" i="1"/>
  <c r="AA389" i="1" s="1"/>
  <c r="AC388" i="1"/>
  <c r="Z388" i="1"/>
  <c r="AA388" i="1" s="1"/>
  <c r="AF388" i="1" s="1"/>
  <c r="AG388" i="1" s="1"/>
  <c r="AC387" i="1"/>
  <c r="Z387" i="1"/>
  <c r="AA387" i="1" s="1"/>
  <c r="AF387" i="1" s="1"/>
  <c r="AG387" i="1" s="1"/>
  <c r="AC386" i="1"/>
  <c r="Z386" i="1"/>
  <c r="AA386" i="1" s="1"/>
  <c r="AF386" i="1" s="1"/>
  <c r="AG386" i="1" s="1"/>
  <c r="AC385" i="1"/>
  <c r="Z385" i="1"/>
  <c r="AA385" i="1" s="1"/>
  <c r="AF385" i="1" s="1"/>
  <c r="AG385" i="1" s="1"/>
  <c r="AC384" i="1"/>
  <c r="Z384" i="1"/>
  <c r="AA384" i="1" s="1"/>
  <c r="AF384" i="1" s="1"/>
  <c r="AG384" i="1" s="1"/>
  <c r="AC383" i="1"/>
  <c r="Z383" i="1"/>
  <c r="AA383" i="1" s="1"/>
  <c r="AF383" i="1" s="1"/>
  <c r="AG383" i="1" s="1"/>
  <c r="AC382" i="1"/>
  <c r="Z382" i="1"/>
  <c r="AA382" i="1" s="1"/>
  <c r="AF382" i="1" s="1"/>
  <c r="AG382" i="1" s="1"/>
  <c r="AC381" i="1"/>
  <c r="Z381" i="1"/>
  <c r="AA381" i="1" s="1"/>
  <c r="AF381" i="1" s="1"/>
  <c r="AG381" i="1" s="1"/>
  <c r="AC380" i="1"/>
  <c r="Z380" i="1"/>
  <c r="AA380" i="1" s="1"/>
  <c r="AF380" i="1" s="1"/>
  <c r="AG380" i="1" s="1"/>
  <c r="AC379" i="1"/>
  <c r="Z379" i="1"/>
  <c r="AA379" i="1" s="1"/>
  <c r="AF379" i="1" s="1"/>
  <c r="AG379" i="1" s="1"/>
  <c r="AC378" i="1"/>
  <c r="Z378" i="1"/>
  <c r="AA378" i="1" s="1"/>
  <c r="AF378" i="1" s="1"/>
  <c r="AG378" i="1" s="1"/>
  <c r="AC377" i="1"/>
  <c r="Z377" i="1"/>
  <c r="AA377" i="1" s="1"/>
  <c r="AF377" i="1" s="1"/>
  <c r="AG377" i="1" s="1"/>
  <c r="AC376" i="1"/>
  <c r="Z376" i="1"/>
  <c r="AA376" i="1" s="1"/>
  <c r="AF376" i="1" s="1"/>
  <c r="AG376" i="1" s="1"/>
  <c r="AC375" i="1"/>
  <c r="Z375" i="1"/>
  <c r="AA375" i="1" s="1"/>
  <c r="AF375" i="1" s="1"/>
  <c r="AG375" i="1" s="1"/>
  <c r="AC374" i="1"/>
  <c r="Z374" i="1"/>
  <c r="AA374" i="1" s="1"/>
  <c r="AF374" i="1" s="1"/>
  <c r="AG374" i="1" s="1"/>
  <c r="AC373" i="1"/>
  <c r="Z373" i="1"/>
  <c r="AA373" i="1" s="1"/>
  <c r="AF373" i="1" s="1"/>
  <c r="AG373" i="1" s="1"/>
  <c r="AC372" i="1"/>
  <c r="Z372" i="1"/>
  <c r="AA372" i="1" s="1"/>
  <c r="AF372" i="1" s="1"/>
  <c r="AG372" i="1" s="1"/>
  <c r="AC371" i="1"/>
  <c r="Z371" i="1"/>
  <c r="AA371" i="1" s="1"/>
  <c r="AF371" i="1" s="1"/>
  <c r="AG371" i="1" s="1"/>
  <c r="AC370" i="1"/>
  <c r="Z370" i="1"/>
  <c r="AA370" i="1" s="1"/>
  <c r="AF370" i="1" s="1"/>
  <c r="AG370" i="1" s="1"/>
  <c r="AC369" i="1"/>
  <c r="Z369" i="1"/>
  <c r="AA369" i="1" s="1"/>
  <c r="AC368" i="1"/>
  <c r="Z368" i="1"/>
  <c r="AA368" i="1" s="1"/>
  <c r="AF368" i="1" s="1"/>
  <c r="AG368" i="1" s="1"/>
  <c r="AC367" i="1"/>
  <c r="Z367" i="1"/>
  <c r="AA367" i="1" s="1"/>
  <c r="AF367" i="1" s="1"/>
  <c r="AG367" i="1" s="1"/>
  <c r="AC366" i="1"/>
  <c r="Z366" i="1"/>
  <c r="AA366" i="1" s="1"/>
  <c r="AF366" i="1" s="1"/>
  <c r="AG366" i="1" s="1"/>
  <c r="AC365" i="1"/>
  <c r="Z365" i="1"/>
  <c r="AA365" i="1" s="1"/>
  <c r="AF365" i="1" s="1"/>
  <c r="AG365" i="1" s="1"/>
  <c r="AC364" i="1"/>
  <c r="Z364" i="1"/>
  <c r="AA364" i="1" s="1"/>
  <c r="AF364" i="1" s="1"/>
  <c r="AG364" i="1" s="1"/>
  <c r="AC363" i="1"/>
  <c r="Z363" i="1"/>
  <c r="AA363" i="1" s="1"/>
  <c r="AC362" i="1"/>
  <c r="Z362" i="1"/>
  <c r="AA362" i="1" s="1"/>
  <c r="AF362" i="1" s="1"/>
  <c r="AG362" i="1" s="1"/>
  <c r="AC361" i="1"/>
  <c r="Z361" i="1"/>
  <c r="AA361" i="1" s="1"/>
  <c r="AF361" i="1" s="1"/>
  <c r="AG361" i="1" s="1"/>
  <c r="AC360" i="1"/>
  <c r="Z360" i="1"/>
  <c r="AA360" i="1" s="1"/>
  <c r="AF360" i="1" s="1"/>
  <c r="AG360" i="1" s="1"/>
  <c r="AC359" i="1"/>
  <c r="Z359" i="1"/>
  <c r="AA359" i="1" s="1"/>
  <c r="AF359" i="1" s="1"/>
  <c r="AG359" i="1" s="1"/>
  <c r="AC358" i="1"/>
  <c r="Z358" i="1"/>
  <c r="AA358" i="1" s="1"/>
  <c r="AF358" i="1" s="1"/>
  <c r="AG358" i="1" s="1"/>
  <c r="AC357" i="1"/>
  <c r="Z357" i="1"/>
  <c r="AA357" i="1" s="1"/>
  <c r="AF357" i="1" s="1"/>
  <c r="AG357" i="1" s="1"/>
  <c r="AC356" i="1"/>
  <c r="Z356" i="1"/>
  <c r="AA356" i="1" s="1"/>
  <c r="AF356" i="1" s="1"/>
  <c r="AG356" i="1" s="1"/>
  <c r="AC355" i="1"/>
  <c r="Z355" i="1"/>
  <c r="AA355" i="1" s="1"/>
  <c r="AF355" i="1" s="1"/>
  <c r="AG355" i="1" s="1"/>
  <c r="AC354" i="1"/>
  <c r="Z354" i="1"/>
  <c r="AA354" i="1" s="1"/>
  <c r="AF354" i="1" s="1"/>
  <c r="AG354" i="1" s="1"/>
  <c r="AC353" i="1"/>
  <c r="Z353" i="1"/>
  <c r="AA353" i="1" s="1"/>
  <c r="AF353" i="1" s="1"/>
  <c r="AG353" i="1" s="1"/>
  <c r="AC352" i="1"/>
  <c r="Z352" i="1"/>
  <c r="AA352" i="1" s="1"/>
  <c r="AF352" i="1" s="1"/>
  <c r="AG352" i="1" s="1"/>
  <c r="AC351" i="1"/>
  <c r="Z351" i="1"/>
  <c r="AA351" i="1" s="1"/>
  <c r="AF351" i="1" s="1"/>
  <c r="AG351" i="1" s="1"/>
  <c r="AC350" i="1"/>
  <c r="Z350" i="1"/>
  <c r="AA350" i="1" s="1"/>
  <c r="AC349" i="1"/>
  <c r="Z349" i="1"/>
  <c r="AA349" i="1" s="1"/>
  <c r="AF349" i="1" s="1"/>
  <c r="AG349" i="1" s="1"/>
  <c r="AC348" i="1"/>
  <c r="Z348" i="1"/>
  <c r="AA348" i="1" s="1"/>
  <c r="AC347" i="1"/>
  <c r="Z347" i="1"/>
  <c r="AA347" i="1" s="1"/>
  <c r="AF347" i="1" s="1"/>
  <c r="AG347" i="1" s="1"/>
  <c r="AC346" i="1"/>
  <c r="Z346" i="1"/>
  <c r="AA346" i="1" s="1"/>
  <c r="AF346" i="1" s="1"/>
  <c r="AG346" i="1" s="1"/>
  <c r="AC345" i="1"/>
  <c r="Z345" i="1"/>
  <c r="AA345" i="1" s="1"/>
  <c r="AF345" i="1" s="1"/>
  <c r="AG345" i="1" s="1"/>
  <c r="AC344" i="1"/>
  <c r="Z344" i="1"/>
  <c r="AA344" i="1" s="1"/>
  <c r="AF344" i="1" s="1"/>
  <c r="AG344" i="1" s="1"/>
  <c r="AC343" i="1"/>
  <c r="Z343" i="1"/>
  <c r="AA343" i="1" s="1"/>
  <c r="AF343" i="1" s="1"/>
  <c r="AG343" i="1" s="1"/>
  <c r="AC342" i="1"/>
  <c r="Z342" i="1"/>
  <c r="AA342" i="1" s="1"/>
  <c r="AF342" i="1" s="1"/>
  <c r="AG342" i="1" s="1"/>
  <c r="AC341" i="1"/>
  <c r="Z341" i="1"/>
  <c r="AA341" i="1" s="1"/>
  <c r="AF341" i="1" s="1"/>
  <c r="AG341" i="1" s="1"/>
  <c r="AC340" i="1"/>
  <c r="Z340" i="1"/>
  <c r="AA340" i="1" s="1"/>
  <c r="AF340" i="1" s="1"/>
  <c r="AG340" i="1" s="1"/>
  <c r="AC339" i="1"/>
  <c r="Z339" i="1"/>
  <c r="AA339" i="1" s="1"/>
  <c r="AF339" i="1" s="1"/>
  <c r="AG339" i="1" s="1"/>
  <c r="AC338" i="1"/>
  <c r="Z338" i="1"/>
  <c r="AA338" i="1" s="1"/>
  <c r="AC337" i="1"/>
  <c r="Z337" i="1"/>
  <c r="AA337" i="1" s="1"/>
  <c r="AF337" i="1" s="1"/>
  <c r="AG337" i="1" s="1"/>
  <c r="AC336" i="1"/>
  <c r="Z336" i="1"/>
  <c r="AA336" i="1" s="1"/>
  <c r="AF336" i="1" s="1"/>
  <c r="AG336" i="1" s="1"/>
  <c r="AC335" i="1"/>
  <c r="Z335" i="1"/>
  <c r="AA335" i="1" s="1"/>
  <c r="AC334" i="1"/>
  <c r="Z334" i="1"/>
  <c r="AA334" i="1" s="1"/>
  <c r="AF334" i="1" s="1"/>
  <c r="AG334" i="1" s="1"/>
  <c r="AC333" i="1"/>
  <c r="Z333" i="1"/>
  <c r="AA333" i="1" s="1"/>
  <c r="AF333" i="1" s="1"/>
  <c r="AG333" i="1" s="1"/>
  <c r="AC332" i="1"/>
  <c r="Z332" i="1"/>
  <c r="AA332" i="1" s="1"/>
  <c r="AF332" i="1" s="1"/>
  <c r="AG332" i="1" s="1"/>
  <c r="AC331" i="1"/>
  <c r="Z331" i="1"/>
  <c r="AA331" i="1" s="1"/>
  <c r="AF331" i="1" s="1"/>
  <c r="AG331" i="1" s="1"/>
  <c r="AC330" i="1"/>
  <c r="Z330" i="1"/>
  <c r="AA330" i="1" s="1"/>
  <c r="AF330" i="1" s="1"/>
  <c r="AG330" i="1" s="1"/>
  <c r="AC329" i="1"/>
  <c r="Z329" i="1"/>
  <c r="AA329" i="1" s="1"/>
  <c r="AF329" i="1" s="1"/>
  <c r="AG329" i="1" s="1"/>
  <c r="AC328" i="1"/>
  <c r="Z328" i="1"/>
  <c r="AA328" i="1" s="1"/>
  <c r="AF328" i="1" s="1"/>
  <c r="AG328" i="1" s="1"/>
  <c r="AC327" i="1"/>
  <c r="Z327" i="1"/>
  <c r="AA327" i="1" s="1"/>
  <c r="AF327" i="1" s="1"/>
  <c r="AG327" i="1" s="1"/>
  <c r="AC326" i="1"/>
  <c r="Z326" i="1"/>
  <c r="AA326" i="1" s="1"/>
  <c r="AF326" i="1" s="1"/>
  <c r="AG326" i="1" s="1"/>
  <c r="AC325" i="1"/>
  <c r="Z325" i="1"/>
  <c r="AA325" i="1" s="1"/>
  <c r="AC324" i="1"/>
  <c r="Z324" i="1"/>
  <c r="AA324" i="1" s="1"/>
  <c r="AF324" i="1" s="1"/>
  <c r="AG324" i="1" s="1"/>
  <c r="AC323" i="1"/>
  <c r="Z323" i="1"/>
  <c r="AA323" i="1" s="1"/>
  <c r="AF323" i="1" s="1"/>
  <c r="AG323" i="1" s="1"/>
  <c r="AC322" i="1"/>
  <c r="Z322" i="1"/>
  <c r="AA322" i="1" s="1"/>
  <c r="AF322" i="1" s="1"/>
  <c r="AG322" i="1" s="1"/>
  <c r="AC321" i="1"/>
  <c r="Z321" i="1"/>
  <c r="AA321" i="1" s="1"/>
  <c r="AF321" i="1" s="1"/>
  <c r="AG321" i="1" s="1"/>
  <c r="AC320" i="1"/>
  <c r="Z320" i="1"/>
  <c r="AA320" i="1" s="1"/>
  <c r="AF320" i="1" s="1"/>
  <c r="AG320" i="1" s="1"/>
  <c r="AC319" i="1"/>
  <c r="Z319" i="1"/>
  <c r="AA319" i="1" s="1"/>
  <c r="AF319" i="1" s="1"/>
  <c r="AG319" i="1" s="1"/>
  <c r="AC318" i="1"/>
  <c r="Z318" i="1"/>
  <c r="AA318" i="1" s="1"/>
  <c r="AF318" i="1" s="1"/>
  <c r="AG318" i="1" s="1"/>
  <c r="AC317" i="1"/>
  <c r="Z317" i="1"/>
  <c r="AA317" i="1" s="1"/>
  <c r="AF317" i="1" s="1"/>
  <c r="AG317" i="1" s="1"/>
  <c r="AC316" i="1"/>
  <c r="Z316" i="1"/>
  <c r="AA316" i="1" s="1"/>
  <c r="AF316" i="1" s="1"/>
  <c r="AG316" i="1" s="1"/>
  <c r="AC315" i="1"/>
  <c r="Z315" i="1"/>
  <c r="AA315" i="1" s="1"/>
  <c r="AF315" i="1" s="1"/>
  <c r="AG315" i="1" s="1"/>
  <c r="AC314" i="1"/>
  <c r="Z314" i="1"/>
  <c r="AA314" i="1" s="1"/>
  <c r="AF314" i="1" s="1"/>
  <c r="AG314" i="1" s="1"/>
  <c r="AC313" i="1"/>
  <c r="Z313" i="1"/>
  <c r="AA313" i="1" s="1"/>
  <c r="AF313" i="1" s="1"/>
  <c r="AG313" i="1" s="1"/>
  <c r="AC312" i="1"/>
  <c r="Z312" i="1"/>
  <c r="AA312" i="1" s="1"/>
  <c r="AC311" i="1"/>
  <c r="Z311" i="1"/>
  <c r="AA311" i="1" s="1"/>
  <c r="AC310" i="1"/>
  <c r="Z310" i="1"/>
  <c r="AA310" i="1" s="1"/>
  <c r="AF310" i="1" s="1"/>
  <c r="AG310" i="1" s="1"/>
  <c r="AC309" i="1"/>
  <c r="Z309" i="1"/>
  <c r="AA309" i="1" s="1"/>
  <c r="AF309" i="1" s="1"/>
  <c r="AG309" i="1" s="1"/>
  <c r="AC308" i="1"/>
  <c r="Z308" i="1"/>
  <c r="AA308" i="1" s="1"/>
  <c r="AF308" i="1" s="1"/>
  <c r="AG308" i="1" s="1"/>
  <c r="AC307" i="1"/>
  <c r="Z307" i="1"/>
  <c r="AA307" i="1" s="1"/>
  <c r="AF307" i="1" s="1"/>
  <c r="AG307" i="1" s="1"/>
  <c r="AC306" i="1"/>
  <c r="Z306" i="1"/>
  <c r="AA306" i="1" s="1"/>
  <c r="AF306" i="1" s="1"/>
  <c r="AG306" i="1" s="1"/>
  <c r="AC305" i="1"/>
  <c r="Z305" i="1"/>
  <c r="AA305" i="1" s="1"/>
  <c r="AF305" i="1" s="1"/>
  <c r="AG305" i="1" s="1"/>
  <c r="AC304" i="1"/>
  <c r="Z304" i="1"/>
  <c r="AA304" i="1" s="1"/>
  <c r="AF304" i="1" s="1"/>
  <c r="AG304" i="1" s="1"/>
  <c r="AC303" i="1"/>
  <c r="Z303" i="1"/>
  <c r="AA303" i="1" s="1"/>
  <c r="AF303" i="1" s="1"/>
  <c r="AG303" i="1" s="1"/>
  <c r="AC302" i="1"/>
  <c r="Z302" i="1"/>
  <c r="AA302" i="1" s="1"/>
  <c r="AC301" i="1"/>
  <c r="Z301" i="1"/>
  <c r="AA301" i="1" s="1"/>
  <c r="AF301" i="1" s="1"/>
  <c r="AG301" i="1" s="1"/>
  <c r="AC300" i="1"/>
  <c r="Z300" i="1"/>
  <c r="AA300" i="1" s="1"/>
  <c r="AF300" i="1" s="1"/>
  <c r="AG300" i="1" s="1"/>
  <c r="AC299" i="1"/>
  <c r="Z299" i="1"/>
  <c r="AA299" i="1" s="1"/>
  <c r="AF299" i="1" s="1"/>
  <c r="AG299" i="1" s="1"/>
  <c r="AC298" i="1"/>
  <c r="Z298" i="1"/>
  <c r="AA298" i="1" s="1"/>
  <c r="AF298" i="1" s="1"/>
  <c r="AG298" i="1" s="1"/>
  <c r="AC297" i="1"/>
  <c r="Z297" i="1"/>
  <c r="AA297" i="1" s="1"/>
  <c r="AC296" i="1"/>
  <c r="Z296" i="1"/>
  <c r="AA296" i="1" s="1"/>
  <c r="AF296" i="1" s="1"/>
  <c r="AG296" i="1" s="1"/>
  <c r="AC295" i="1"/>
  <c r="Z295" i="1"/>
  <c r="AA295" i="1" s="1"/>
  <c r="AF295" i="1" s="1"/>
  <c r="AG295" i="1" s="1"/>
  <c r="AC294" i="1"/>
  <c r="Z294" i="1"/>
  <c r="AA294" i="1" s="1"/>
  <c r="AF294" i="1" s="1"/>
  <c r="AG294" i="1" s="1"/>
  <c r="AC293" i="1"/>
  <c r="Z293" i="1"/>
  <c r="AA293" i="1" s="1"/>
  <c r="AF293" i="1" s="1"/>
  <c r="AG293" i="1" s="1"/>
  <c r="AC292" i="1"/>
  <c r="Z292" i="1"/>
  <c r="AA292" i="1" s="1"/>
  <c r="AF292" i="1" s="1"/>
  <c r="AG292" i="1" s="1"/>
  <c r="AC291" i="1"/>
  <c r="Z291" i="1"/>
  <c r="AA291" i="1" s="1"/>
  <c r="AC290" i="1"/>
  <c r="Z290" i="1"/>
  <c r="AA290" i="1" s="1"/>
  <c r="AF290" i="1" s="1"/>
  <c r="AG290" i="1" s="1"/>
  <c r="AC289" i="1"/>
  <c r="Z289" i="1"/>
  <c r="AA289" i="1" s="1"/>
  <c r="AF289" i="1" s="1"/>
  <c r="AG289" i="1" s="1"/>
  <c r="AC288" i="1"/>
  <c r="Z288" i="1"/>
  <c r="AA288" i="1" s="1"/>
  <c r="AF288" i="1" s="1"/>
  <c r="AG288" i="1" s="1"/>
  <c r="AC287" i="1"/>
  <c r="Z287" i="1"/>
  <c r="AA287" i="1" s="1"/>
  <c r="AF287" i="1" s="1"/>
  <c r="AG287" i="1" s="1"/>
  <c r="AC286" i="1"/>
  <c r="Z286" i="1"/>
  <c r="AA286" i="1" s="1"/>
  <c r="AF286" i="1" s="1"/>
  <c r="AG286" i="1" s="1"/>
  <c r="AC285" i="1"/>
  <c r="Z285" i="1"/>
  <c r="AA285" i="1" s="1"/>
  <c r="AF285" i="1" s="1"/>
  <c r="AG285" i="1" s="1"/>
  <c r="AC284" i="1"/>
  <c r="Z284" i="1"/>
  <c r="AA284" i="1" s="1"/>
  <c r="AC283" i="1"/>
  <c r="Z283" i="1"/>
  <c r="AA283" i="1" s="1"/>
  <c r="AF283" i="1" s="1"/>
  <c r="AG283" i="1" s="1"/>
  <c r="AC282" i="1"/>
  <c r="Z282" i="1"/>
  <c r="AA282" i="1" s="1"/>
  <c r="AF282" i="1" s="1"/>
  <c r="AG282" i="1" s="1"/>
  <c r="AC281" i="1"/>
  <c r="Z281" i="1"/>
  <c r="AA281" i="1" s="1"/>
  <c r="AF281" i="1" s="1"/>
  <c r="AG281" i="1" s="1"/>
  <c r="AC280" i="1"/>
  <c r="Z280" i="1"/>
  <c r="AA280" i="1" s="1"/>
  <c r="AF280" i="1" s="1"/>
  <c r="AG280" i="1" s="1"/>
  <c r="AC279" i="1"/>
  <c r="Z279" i="1"/>
  <c r="AA279" i="1" s="1"/>
  <c r="AF279" i="1" s="1"/>
  <c r="AG279" i="1" s="1"/>
  <c r="AC278" i="1"/>
  <c r="Z278" i="1"/>
  <c r="AA278" i="1" s="1"/>
  <c r="AC277" i="1"/>
  <c r="Z277" i="1"/>
  <c r="AA277" i="1" s="1"/>
  <c r="AF277" i="1" s="1"/>
  <c r="AG277" i="1" s="1"/>
  <c r="AC276" i="1"/>
  <c r="Z276" i="1"/>
  <c r="AA276" i="1" s="1"/>
  <c r="AC275" i="1"/>
  <c r="Z275" i="1"/>
  <c r="AA275" i="1" s="1"/>
  <c r="AF275" i="1" s="1"/>
  <c r="AG275" i="1" s="1"/>
  <c r="AC274" i="1"/>
  <c r="Z274" i="1"/>
  <c r="AA274" i="1" s="1"/>
  <c r="AF274" i="1" s="1"/>
  <c r="AG274" i="1" s="1"/>
  <c r="AC273" i="1"/>
  <c r="Z273" i="1"/>
  <c r="AA273" i="1" s="1"/>
  <c r="AF273" i="1" s="1"/>
  <c r="AG273" i="1" s="1"/>
  <c r="AC272" i="1"/>
  <c r="Z272" i="1"/>
  <c r="AA272" i="1" s="1"/>
  <c r="AF272" i="1" s="1"/>
  <c r="AG272" i="1" s="1"/>
  <c r="AC271" i="1"/>
  <c r="Z271" i="1"/>
  <c r="AA271" i="1" s="1"/>
  <c r="AF271" i="1" s="1"/>
  <c r="AG271" i="1" s="1"/>
  <c r="AC270" i="1"/>
  <c r="Z270" i="1"/>
  <c r="AA270" i="1" s="1"/>
  <c r="AF270" i="1" s="1"/>
  <c r="AG270" i="1" s="1"/>
  <c r="AC269" i="1"/>
  <c r="Z269" i="1"/>
  <c r="AA269" i="1" s="1"/>
  <c r="AF269" i="1" s="1"/>
  <c r="AG269" i="1" s="1"/>
  <c r="AC268" i="1"/>
  <c r="Z268" i="1"/>
  <c r="AA268" i="1" s="1"/>
  <c r="AF268" i="1" s="1"/>
  <c r="AG268" i="1" s="1"/>
  <c r="AC267" i="1"/>
  <c r="Z267" i="1"/>
  <c r="AA267" i="1" s="1"/>
  <c r="AF267" i="1" s="1"/>
  <c r="AG267" i="1" s="1"/>
  <c r="AC266" i="1"/>
  <c r="Z266" i="1"/>
  <c r="AA266" i="1" s="1"/>
  <c r="AC265" i="1"/>
  <c r="Z265" i="1"/>
  <c r="AA265" i="1" s="1"/>
  <c r="AC264" i="1"/>
  <c r="Z264" i="1"/>
  <c r="AA264" i="1" s="1"/>
  <c r="AF264" i="1" s="1"/>
  <c r="AG264" i="1" s="1"/>
  <c r="AC263" i="1"/>
  <c r="Z263" i="1"/>
  <c r="AA263" i="1" s="1"/>
  <c r="AF263" i="1" s="1"/>
  <c r="AG263" i="1" s="1"/>
  <c r="AC262" i="1"/>
  <c r="Z262" i="1"/>
  <c r="AA262" i="1" s="1"/>
  <c r="AF262" i="1" s="1"/>
  <c r="AG262" i="1" s="1"/>
  <c r="AC261" i="1"/>
  <c r="Z261" i="1"/>
  <c r="AA261" i="1" s="1"/>
  <c r="AF261" i="1" s="1"/>
  <c r="AG261" i="1" s="1"/>
  <c r="AC260" i="1"/>
  <c r="Z260" i="1"/>
  <c r="AA260" i="1" s="1"/>
  <c r="AF260" i="1" s="1"/>
  <c r="AG260" i="1" s="1"/>
  <c r="AC259" i="1"/>
  <c r="Z259" i="1"/>
  <c r="AA259" i="1" s="1"/>
  <c r="AF259" i="1" s="1"/>
  <c r="AG259" i="1" s="1"/>
  <c r="AC258" i="1"/>
  <c r="Z258" i="1"/>
  <c r="AA258" i="1" s="1"/>
  <c r="AF258" i="1" s="1"/>
  <c r="AG258" i="1" s="1"/>
  <c r="AC257" i="1"/>
  <c r="Z257" i="1"/>
  <c r="AA257" i="1" s="1"/>
  <c r="AF257" i="1" s="1"/>
  <c r="AG257" i="1" s="1"/>
  <c r="AC256" i="1"/>
  <c r="Z256" i="1"/>
  <c r="AA256" i="1" s="1"/>
  <c r="AF256" i="1" s="1"/>
  <c r="AG256" i="1" s="1"/>
  <c r="AC255" i="1"/>
  <c r="Z255" i="1"/>
  <c r="AA255" i="1" s="1"/>
  <c r="AF255" i="1" s="1"/>
  <c r="AG255" i="1" s="1"/>
  <c r="AC254" i="1"/>
  <c r="Z254" i="1"/>
  <c r="AA254" i="1" s="1"/>
  <c r="AF254" i="1" s="1"/>
  <c r="AG254" i="1" s="1"/>
  <c r="AC253" i="1"/>
  <c r="Z253" i="1"/>
  <c r="AA253" i="1" s="1"/>
  <c r="AF253" i="1" s="1"/>
  <c r="AG253" i="1" s="1"/>
  <c r="AC252" i="1"/>
  <c r="Z252" i="1"/>
  <c r="AA252" i="1" s="1"/>
  <c r="AF252" i="1" s="1"/>
  <c r="AG252" i="1" s="1"/>
  <c r="AC251" i="1"/>
  <c r="Z251" i="1"/>
  <c r="AA251" i="1" s="1"/>
  <c r="AF251" i="1" s="1"/>
  <c r="AG251" i="1" s="1"/>
  <c r="AC250" i="1"/>
  <c r="Z250" i="1"/>
  <c r="AA250" i="1" s="1"/>
  <c r="AF250" i="1" s="1"/>
  <c r="AG250" i="1" s="1"/>
  <c r="AC249" i="1"/>
  <c r="Z249" i="1"/>
  <c r="AA249" i="1" s="1"/>
  <c r="AF249" i="1" s="1"/>
  <c r="AG249" i="1" s="1"/>
  <c r="AC248" i="1"/>
  <c r="Z248" i="1"/>
  <c r="AA248" i="1" s="1"/>
  <c r="AF248" i="1" s="1"/>
  <c r="AG248" i="1" s="1"/>
  <c r="AC247" i="1"/>
  <c r="Z247" i="1"/>
  <c r="AA247" i="1" s="1"/>
  <c r="AF247" i="1" s="1"/>
  <c r="AG247" i="1" s="1"/>
  <c r="AC246" i="1"/>
  <c r="Z246" i="1"/>
  <c r="AA246" i="1" s="1"/>
  <c r="AF246" i="1" s="1"/>
  <c r="AG246" i="1" s="1"/>
  <c r="AC245" i="1"/>
  <c r="Z245" i="1"/>
  <c r="AA245" i="1" s="1"/>
  <c r="AF245" i="1" s="1"/>
  <c r="AG245" i="1" s="1"/>
  <c r="AC244" i="1"/>
  <c r="Z244" i="1"/>
  <c r="AA244" i="1" s="1"/>
  <c r="AF244" i="1" s="1"/>
  <c r="AG244" i="1" s="1"/>
  <c r="AC243" i="1"/>
  <c r="Z243" i="1"/>
  <c r="AA243" i="1" s="1"/>
  <c r="AF243" i="1" s="1"/>
  <c r="AG243" i="1" s="1"/>
  <c r="AC242" i="1"/>
  <c r="Z242" i="1"/>
  <c r="AA242" i="1" s="1"/>
  <c r="AF242" i="1" s="1"/>
  <c r="AG242" i="1" s="1"/>
  <c r="AC241" i="1"/>
  <c r="Z241" i="1"/>
  <c r="AA241" i="1" s="1"/>
  <c r="AF241" i="1" s="1"/>
  <c r="AG241" i="1" s="1"/>
  <c r="AC240" i="1"/>
  <c r="Z240" i="1"/>
  <c r="AA240" i="1" s="1"/>
  <c r="AF240" i="1" s="1"/>
  <c r="AG240" i="1" s="1"/>
  <c r="AC239" i="1"/>
  <c r="Z239" i="1"/>
  <c r="AA239" i="1" s="1"/>
  <c r="AF239" i="1" s="1"/>
  <c r="AG239" i="1" s="1"/>
  <c r="AC238" i="1"/>
  <c r="Z238" i="1"/>
  <c r="AA238" i="1" s="1"/>
  <c r="AF238" i="1" s="1"/>
  <c r="AG238" i="1" s="1"/>
  <c r="AC237" i="1"/>
  <c r="Z237" i="1"/>
  <c r="AA237" i="1" s="1"/>
  <c r="AF237" i="1" s="1"/>
  <c r="AG237" i="1" s="1"/>
  <c r="AC236" i="1"/>
  <c r="Z236" i="1"/>
  <c r="AA236" i="1" s="1"/>
  <c r="AF236" i="1" s="1"/>
  <c r="AG236" i="1" s="1"/>
  <c r="AC235" i="1"/>
  <c r="Z235" i="1"/>
  <c r="AA235" i="1" s="1"/>
  <c r="AF235" i="1" s="1"/>
  <c r="AG235" i="1" s="1"/>
  <c r="AC234" i="1"/>
  <c r="Z234" i="1"/>
  <c r="AA234" i="1" s="1"/>
  <c r="AF234" i="1" s="1"/>
  <c r="AG234" i="1" s="1"/>
  <c r="AC233" i="1"/>
  <c r="Z233" i="1"/>
  <c r="AA233" i="1" s="1"/>
  <c r="AF233" i="1" s="1"/>
  <c r="AG233" i="1" s="1"/>
  <c r="AC232" i="1"/>
  <c r="Z232" i="1"/>
  <c r="AA232" i="1" s="1"/>
  <c r="AF232" i="1" s="1"/>
  <c r="AG232" i="1" s="1"/>
  <c r="Z231" i="1"/>
  <c r="AA231" i="1" s="1"/>
  <c r="AF231" i="1" s="1"/>
  <c r="AG231" i="1" s="1"/>
  <c r="AC230" i="1"/>
  <c r="Z230" i="1"/>
  <c r="AA230" i="1" s="1"/>
  <c r="AF230" i="1" s="1"/>
  <c r="AG230" i="1" s="1"/>
  <c r="AC229" i="1"/>
  <c r="Z229" i="1"/>
  <c r="AA229" i="1" s="1"/>
  <c r="AF229" i="1" s="1"/>
  <c r="AG229" i="1" s="1"/>
  <c r="AC228" i="1"/>
  <c r="Z228" i="1"/>
  <c r="AA228" i="1" s="1"/>
  <c r="AF228" i="1" s="1"/>
  <c r="AG228" i="1" s="1"/>
  <c r="AC227" i="1"/>
  <c r="Z227" i="1"/>
  <c r="AA227" i="1" s="1"/>
  <c r="AC226" i="1"/>
  <c r="Z226" i="1"/>
  <c r="AA226" i="1" s="1"/>
  <c r="AF226" i="1" s="1"/>
  <c r="AG226" i="1" s="1"/>
  <c r="AC225" i="1"/>
  <c r="Z225" i="1"/>
  <c r="AA225" i="1" s="1"/>
  <c r="AF225" i="1" s="1"/>
  <c r="AG225" i="1" s="1"/>
  <c r="AC224" i="1"/>
  <c r="Z224" i="1"/>
  <c r="AA224" i="1" s="1"/>
  <c r="AF224" i="1" s="1"/>
  <c r="AG224" i="1" s="1"/>
  <c r="AC223" i="1"/>
  <c r="Z223" i="1"/>
  <c r="AA223" i="1" s="1"/>
  <c r="AF223" i="1" s="1"/>
  <c r="AG223" i="1" s="1"/>
  <c r="AC222" i="1"/>
  <c r="Z222" i="1"/>
  <c r="AA222" i="1" s="1"/>
  <c r="AF222" i="1" s="1"/>
  <c r="AG222" i="1" s="1"/>
  <c r="AC221" i="1"/>
  <c r="Z221" i="1"/>
  <c r="AA221" i="1" s="1"/>
  <c r="AF221" i="1" s="1"/>
  <c r="AG221" i="1" s="1"/>
  <c r="AC220" i="1"/>
  <c r="Z220" i="1"/>
  <c r="AA220" i="1" s="1"/>
  <c r="AF220" i="1" s="1"/>
  <c r="AG220" i="1" s="1"/>
  <c r="AC219" i="1"/>
  <c r="Z219" i="1"/>
  <c r="AA219" i="1" s="1"/>
  <c r="AF219" i="1" s="1"/>
  <c r="AG219" i="1" s="1"/>
  <c r="AC218" i="1"/>
  <c r="Z218" i="1"/>
  <c r="AA218" i="1" s="1"/>
  <c r="AF218" i="1" s="1"/>
  <c r="AG218" i="1" s="1"/>
  <c r="AC217" i="1"/>
  <c r="Z217" i="1"/>
  <c r="AA217" i="1" s="1"/>
  <c r="AF217" i="1" s="1"/>
  <c r="AG217" i="1" s="1"/>
  <c r="AC216" i="1"/>
  <c r="Z216" i="1"/>
  <c r="AA216" i="1" s="1"/>
  <c r="AF216" i="1" s="1"/>
  <c r="AG216" i="1" s="1"/>
  <c r="AC215" i="1"/>
  <c r="Z215" i="1"/>
  <c r="AA215" i="1" s="1"/>
  <c r="AC214" i="1"/>
  <c r="AA214" i="1"/>
  <c r="Z214" i="1"/>
  <c r="AC213" i="1"/>
  <c r="AA213" i="1"/>
  <c r="Z213" i="1"/>
  <c r="AC212" i="1"/>
  <c r="Z212" i="1"/>
  <c r="AA212" i="1" s="1"/>
  <c r="AF212" i="1" s="1"/>
  <c r="AG212" i="1" s="1"/>
  <c r="AC211" i="1"/>
  <c r="Z211" i="1"/>
  <c r="AA211" i="1" s="1"/>
  <c r="AF211" i="1" s="1"/>
  <c r="AG211" i="1" s="1"/>
  <c r="AC210" i="1"/>
  <c r="Z210" i="1"/>
  <c r="AA210" i="1" s="1"/>
  <c r="AF210" i="1" s="1"/>
  <c r="AG210" i="1" s="1"/>
  <c r="AC209" i="1"/>
  <c r="Z209" i="1"/>
  <c r="AA209" i="1" s="1"/>
  <c r="AC208" i="1"/>
  <c r="Z208" i="1"/>
  <c r="AA208" i="1" s="1"/>
  <c r="AF208" i="1" s="1"/>
  <c r="AG208" i="1" s="1"/>
  <c r="AC207" i="1"/>
  <c r="Z207" i="1"/>
  <c r="AA207" i="1" s="1"/>
  <c r="AF207" i="1" s="1"/>
  <c r="AG207" i="1" s="1"/>
  <c r="AC206" i="1"/>
  <c r="Z206" i="1"/>
  <c r="AA206" i="1" s="1"/>
  <c r="AF206" i="1" s="1"/>
  <c r="AG206" i="1" s="1"/>
  <c r="AC205" i="1"/>
  <c r="Z205" i="1"/>
  <c r="AA205" i="1" s="1"/>
  <c r="AF205" i="1" s="1"/>
  <c r="AG205" i="1" s="1"/>
  <c r="AC204" i="1"/>
  <c r="Z204" i="1"/>
  <c r="AA204" i="1" s="1"/>
  <c r="AF204" i="1" s="1"/>
  <c r="AG204" i="1" s="1"/>
  <c r="AC203" i="1"/>
  <c r="Z203" i="1"/>
  <c r="AA203" i="1" s="1"/>
  <c r="AC202" i="1"/>
  <c r="Z202" i="1"/>
  <c r="AA202" i="1" s="1"/>
  <c r="AF202" i="1" s="1"/>
  <c r="AG202" i="1" s="1"/>
  <c r="AC201" i="1"/>
  <c r="Z201" i="1"/>
  <c r="AA201" i="1" s="1"/>
  <c r="AF201" i="1" s="1"/>
  <c r="AG201" i="1" s="1"/>
  <c r="AC200" i="1"/>
  <c r="Z200" i="1"/>
  <c r="AA200" i="1" s="1"/>
  <c r="AF200" i="1" s="1"/>
  <c r="AG200" i="1" s="1"/>
  <c r="AC199" i="1"/>
  <c r="Z199" i="1"/>
  <c r="AA199" i="1" s="1"/>
  <c r="AF199" i="1" s="1"/>
  <c r="AG199" i="1" s="1"/>
  <c r="AC198" i="1"/>
  <c r="Z198" i="1"/>
  <c r="AA198" i="1" s="1"/>
  <c r="AF198" i="1" s="1"/>
  <c r="AG198" i="1" s="1"/>
  <c r="AC197" i="1"/>
  <c r="Z197" i="1"/>
  <c r="AA197" i="1" s="1"/>
  <c r="AF197" i="1" s="1"/>
  <c r="AG197" i="1" s="1"/>
  <c r="AC196" i="1"/>
  <c r="Z196" i="1"/>
  <c r="AA196" i="1" s="1"/>
  <c r="AF196" i="1" s="1"/>
  <c r="AG196" i="1" s="1"/>
  <c r="AC195" i="1"/>
  <c r="Z195" i="1"/>
  <c r="AA195" i="1" s="1"/>
  <c r="AF195" i="1" s="1"/>
  <c r="AG195" i="1" s="1"/>
  <c r="AC194" i="1"/>
  <c r="Z194" i="1"/>
  <c r="AA194" i="1" s="1"/>
  <c r="AF194" i="1" s="1"/>
  <c r="AG194" i="1" s="1"/>
  <c r="AC193" i="1"/>
  <c r="Z193" i="1"/>
  <c r="AA193" i="1" s="1"/>
  <c r="AF193" i="1" s="1"/>
  <c r="AG193" i="1" s="1"/>
  <c r="AC192" i="1"/>
  <c r="Z192" i="1"/>
  <c r="AA192" i="1" s="1"/>
  <c r="AF192" i="1" s="1"/>
  <c r="AG192" i="1" s="1"/>
  <c r="AC191" i="1"/>
  <c r="Z191" i="1"/>
  <c r="AA191" i="1" s="1"/>
  <c r="AF191" i="1" s="1"/>
  <c r="AG191" i="1" s="1"/>
  <c r="AC190" i="1"/>
  <c r="Z190" i="1"/>
  <c r="AA190" i="1" s="1"/>
  <c r="AF190" i="1" s="1"/>
  <c r="AG190" i="1" s="1"/>
  <c r="AC189" i="1"/>
  <c r="Z189" i="1"/>
  <c r="AA189" i="1" s="1"/>
  <c r="AF189" i="1" s="1"/>
  <c r="AG189" i="1" s="1"/>
  <c r="AC188" i="1"/>
  <c r="Z188" i="1"/>
  <c r="AA188" i="1" s="1"/>
  <c r="AF188" i="1" s="1"/>
  <c r="AG188" i="1" s="1"/>
  <c r="AC187" i="1"/>
  <c r="Z187" i="1"/>
  <c r="AA187" i="1" s="1"/>
  <c r="AF187" i="1" s="1"/>
  <c r="AG187" i="1" s="1"/>
  <c r="AC186" i="1"/>
  <c r="Z186" i="1"/>
  <c r="AA186" i="1" s="1"/>
  <c r="AF186" i="1" s="1"/>
  <c r="AG186" i="1" s="1"/>
  <c r="AC185" i="1"/>
  <c r="Z185" i="1"/>
  <c r="AA185" i="1" s="1"/>
  <c r="AC184" i="1"/>
  <c r="Z184" i="1"/>
  <c r="AA184" i="1" s="1"/>
  <c r="AF184" i="1" s="1"/>
  <c r="AG184" i="1" s="1"/>
  <c r="AC183" i="1"/>
  <c r="Z183" i="1"/>
  <c r="AA183" i="1" s="1"/>
  <c r="AF183" i="1" s="1"/>
  <c r="AG183" i="1" s="1"/>
  <c r="AC182" i="1"/>
  <c r="Z182" i="1"/>
  <c r="AA182" i="1" s="1"/>
  <c r="AF182" i="1" s="1"/>
  <c r="AG182" i="1" s="1"/>
  <c r="AC181" i="1"/>
  <c r="Z181" i="1"/>
  <c r="AA181" i="1" s="1"/>
  <c r="AF181" i="1" s="1"/>
  <c r="AG181" i="1" s="1"/>
  <c r="AC180" i="1"/>
  <c r="Z180" i="1"/>
  <c r="AA180" i="1" s="1"/>
  <c r="AF180" i="1" s="1"/>
  <c r="AG180" i="1" s="1"/>
  <c r="AC179" i="1"/>
  <c r="Z179" i="1"/>
  <c r="AA179" i="1" s="1"/>
  <c r="AC178" i="1"/>
  <c r="Z178" i="1"/>
  <c r="AA178" i="1" s="1"/>
  <c r="AF178" i="1" s="1"/>
  <c r="AG178" i="1" s="1"/>
  <c r="AC177" i="1"/>
  <c r="Z177" i="1"/>
  <c r="AA177" i="1" s="1"/>
  <c r="AF177" i="1" s="1"/>
  <c r="AG177" i="1" s="1"/>
  <c r="AC176" i="1"/>
  <c r="Z176" i="1"/>
  <c r="AA176" i="1" s="1"/>
  <c r="AF176" i="1" s="1"/>
  <c r="AG176" i="1" s="1"/>
  <c r="AC175" i="1"/>
  <c r="Z175" i="1"/>
  <c r="AA175" i="1" s="1"/>
  <c r="AF175" i="1" s="1"/>
  <c r="AG175" i="1" s="1"/>
  <c r="AC174" i="1"/>
  <c r="Z174" i="1"/>
  <c r="AA174" i="1" s="1"/>
  <c r="AF174" i="1" s="1"/>
  <c r="AG174" i="1" s="1"/>
  <c r="AC173" i="1"/>
  <c r="Z173" i="1"/>
  <c r="AA173" i="1" s="1"/>
  <c r="AF173" i="1" s="1"/>
  <c r="AG173" i="1" s="1"/>
  <c r="AC172" i="1"/>
  <c r="Z172" i="1"/>
  <c r="AA172" i="1" s="1"/>
  <c r="AF172" i="1" s="1"/>
  <c r="AG172" i="1" s="1"/>
  <c r="AC171" i="1"/>
  <c r="Z171" i="1"/>
  <c r="AA171" i="1" s="1"/>
  <c r="AF171" i="1" s="1"/>
  <c r="AG171" i="1" s="1"/>
  <c r="AC170" i="1"/>
  <c r="Z170" i="1"/>
  <c r="AA170" i="1" s="1"/>
  <c r="AF170" i="1" s="1"/>
  <c r="AG170" i="1" s="1"/>
  <c r="AC169" i="1"/>
  <c r="Z169" i="1"/>
  <c r="AA169" i="1" s="1"/>
  <c r="AF169" i="1" s="1"/>
  <c r="AG169" i="1" s="1"/>
  <c r="AC168" i="1"/>
  <c r="Z168" i="1"/>
  <c r="AA168" i="1" s="1"/>
  <c r="AF168" i="1" s="1"/>
  <c r="AG168" i="1" s="1"/>
  <c r="AC167" i="1"/>
  <c r="Z167" i="1"/>
  <c r="AA167" i="1" s="1"/>
  <c r="AF167" i="1" s="1"/>
  <c r="AG167" i="1" s="1"/>
  <c r="AC166" i="1"/>
  <c r="Z166" i="1"/>
  <c r="AA166" i="1" s="1"/>
  <c r="AF166" i="1" s="1"/>
  <c r="AG166" i="1" s="1"/>
  <c r="AC165" i="1"/>
  <c r="Z165" i="1"/>
  <c r="AA165" i="1" s="1"/>
  <c r="AF165" i="1" s="1"/>
  <c r="AG165" i="1" s="1"/>
  <c r="AC164" i="1"/>
  <c r="Z164" i="1"/>
  <c r="AA164" i="1" s="1"/>
  <c r="AF164" i="1" s="1"/>
  <c r="AG164" i="1" s="1"/>
  <c r="AC163" i="1"/>
  <c r="Z163" i="1"/>
  <c r="AA163" i="1" s="1"/>
  <c r="AF163" i="1" s="1"/>
  <c r="AG163" i="1" s="1"/>
  <c r="AC162" i="1"/>
  <c r="Z162" i="1"/>
  <c r="AA162" i="1" s="1"/>
  <c r="AF162" i="1" s="1"/>
  <c r="AG162" i="1" s="1"/>
  <c r="AC161" i="1"/>
  <c r="Z161" i="1"/>
  <c r="AA161" i="1" s="1"/>
  <c r="AF161" i="1" s="1"/>
  <c r="AG161" i="1" s="1"/>
  <c r="AC160" i="1"/>
  <c r="Z160" i="1"/>
  <c r="AA160" i="1" s="1"/>
  <c r="AF160" i="1" s="1"/>
  <c r="AG160" i="1" s="1"/>
  <c r="AC159" i="1"/>
  <c r="Z159" i="1"/>
  <c r="AA159" i="1" s="1"/>
  <c r="AF159" i="1" s="1"/>
  <c r="AG159" i="1" s="1"/>
  <c r="AC158" i="1"/>
  <c r="Z158" i="1"/>
  <c r="AA158" i="1" s="1"/>
  <c r="AF158" i="1" s="1"/>
  <c r="AG158" i="1" s="1"/>
  <c r="AC157" i="1"/>
  <c r="Z157" i="1"/>
  <c r="AA157" i="1" s="1"/>
  <c r="AF157" i="1" s="1"/>
  <c r="AG157" i="1" s="1"/>
  <c r="AC156" i="1"/>
  <c r="Z156" i="1"/>
  <c r="AA156" i="1" s="1"/>
  <c r="AF156" i="1" s="1"/>
  <c r="AG156" i="1" s="1"/>
  <c r="AC155" i="1"/>
  <c r="Z155" i="1"/>
  <c r="AA155" i="1" s="1"/>
  <c r="AF155" i="1" s="1"/>
  <c r="AG155" i="1" s="1"/>
  <c r="AC154" i="1"/>
  <c r="Z154" i="1"/>
  <c r="AA154" i="1" s="1"/>
  <c r="AF154" i="1" s="1"/>
  <c r="AG154" i="1" s="1"/>
  <c r="AC153" i="1"/>
  <c r="Z153" i="1"/>
  <c r="AA153" i="1" s="1"/>
  <c r="AF153" i="1" s="1"/>
  <c r="AG153" i="1" s="1"/>
  <c r="AC152" i="1"/>
  <c r="Z152" i="1"/>
  <c r="AA152" i="1" s="1"/>
  <c r="AF152" i="1" s="1"/>
  <c r="AG152" i="1" s="1"/>
  <c r="AC151" i="1"/>
  <c r="Z151" i="1"/>
  <c r="AA151" i="1" s="1"/>
  <c r="AF151" i="1" s="1"/>
  <c r="AG151" i="1" s="1"/>
  <c r="AC150" i="1"/>
  <c r="Z150" i="1"/>
  <c r="AA150" i="1" s="1"/>
  <c r="AF150" i="1" s="1"/>
  <c r="AG150" i="1" s="1"/>
  <c r="AC149" i="1"/>
  <c r="Z149" i="1"/>
  <c r="AA149" i="1" s="1"/>
  <c r="AF149" i="1" s="1"/>
  <c r="AG149" i="1" s="1"/>
  <c r="AC148" i="1"/>
  <c r="Z148" i="1"/>
  <c r="AA148" i="1" s="1"/>
  <c r="AF148" i="1" s="1"/>
  <c r="AG148" i="1" s="1"/>
  <c r="AC147" i="1"/>
  <c r="Z147" i="1"/>
  <c r="AA147" i="1" s="1"/>
  <c r="AF147" i="1" s="1"/>
  <c r="AG147" i="1" s="1"/>
  <c r="AC146" i="1"/>
  <c r="Z146" i="1"/>
  <c r="AA146" i="1" s="1"/>
  <c r="AF146" i="1" s="1"/>
  <c r="AG146" i="1" s="1"/>
  <c r="AC145" i="1"/>
  <c r="Z145" i="1"/>
  <c r="AA145" i="1" s="1"/>
  <c r="AF145" i="1" s="1"/>
  <c r="AG145" i="1" s="1"/>
  <c r="AC144" i="1"/>
  <c r="Z144" i="1"/>
  <c r="AA144" i="1" s="1"/>
  <c r="AF144" i="1" s="1"/>
  <c r="AG144" i="1" s="1"/>
  <c r="AC143" i="1"/>
  <c r="Z143" i="1"/>
  <c r="AA143" i="1" s="1"/>
  <c r="AC142" i="1"/>
  <c r="Z142" i="1"/>
  <c r="AA142" i="1" s="1"/>
  <c r="AF142" i="1" s="1"/>
  <c r="AG142" i="1" s="1"/>
  <c r="AC141" i="1"/>
  <c r="Z141" i="1"/>
  <c r="AA141" i="1" s="1"/>
  <c r="AF141" i="1" s="1"/>
  <c r="AG141" i="1" s="1"/>
  <c r="AC140" i="1"/>
  <c r="Z140" i="1"/>
  <c r="AA140" i="1" s="1"/>
  <c r="AF140" i="1" s="1"/>
  <c r="AG140" i="1" s="1"/>
  <c r="AC139" i="1"/>
  <c r="Z139" i="1"/>
  <c r="AA139" i="1" s="1"/>
  <c r="AF139" i="1" s="1"/>
  <c r="AG139" i="1" s="1"/>
  <c r="AC138" i="1"/>
  <c r="Z138" i="1"/>
  <c r="AA138" i="1" s="1"/>
  <c r="AF138" i="1" s="1"/>
  <c r="AG138" i="1" s="1"/>
  <c r="AC137" i="1"/>
  <c r="Z137" i="1"/>
  <c r="AA137" i="1" s="1"/>
  <c r="Z136" i="1"/>
  <c r="AA136" i="1" s="1"/>
  <c r="AF136" i="1" s="1"/>
  <c r="AG136" i="1" s="1"/>
  <c r="Z135" i="1"/>
  <c r="AA135" i="1" s="1"/>
  <c r="AF135" i="1" s="1"/>
  <c r="AG135" i="1" s="1"/>
  <c r="AC134" i="1"/>
  <c r="Z134" i="1"/>
  <c r="AA134" i="1" s="1"/>
  <c r="AF134" i="1" s="1"/>
  <c r="AG134" i="1" s="1"/>
  <c r="AC133" i="1"/>
  <c r="Z133" i="1"/>
  <c r="AA133" i="1" s="1"/>
  <c r="AF133" i="1" s="1"/>
  <c r="AG133" i="1" s="1"/>
  <c r="AC132" i="1"/>
  <c r="Z132" i="1"/>
  <c r="AA132" i="1" s="1"/>
  <c r="AF132" i="1" s="1"/>
  <c r="AG132" i="1" s="1"/>
  <c r="AC131" i="1"/>
  <c r="Z131" i="1"/>
  <c r="AA131" i="1" s="1"/>
  <c r="AF131" i="1" s="1"/>
  <c r="AG131" i="1" s="1"/>
  <c r="AC130" i="1"/>
  <c r="Z130" i="1"/>
  <c r="AA130" i="1" s="1"/>
  <c r="AF130" i="1" s="1"/>
  <c r="AG130" i="1" s="1"/>
  <c r="AC129" i="1"/>
  <c r="Z129" i="1"/>
  <c r="AA129" i="1" s="1"/>
  <c r="AF129" i="1" s="1"/>
  <c r="AG129" i="1" s="1"/>
  <c r="AC128" i="1"/>
  <c r="Z128" i="1"/>
  <c r="AA128" i="1" s="1"/>
  <c r="AF128" i="1" s="1"/>
  <c r="AG128" i="1" s="1"/>
  <c r="AC127" i="1"/>
  <c r="Z127" i="1"/>
  <c r="AA127" i="1" s="1"/>
  <c r="AF127" i="1" s="1"/>
  <c r="AG127" i="1" s="1"/>
  <c r="AC126" i="1"/>
  <c r="Z126" i="1"/>
  <c r="AA126" i="1" s="1"/>
  <c r="AF126" i="1" s="1"/>
  <c r="AG126" i="1" s="1"/>
  <c r="AC125" i="1"/>
  <c r="Z125" i="1"/>
  <c r="AA125" i="1" s="1"/>
  <c r="AF125" i="1" s="1"/>
  <c r="AG125" i="1" s="1"/>
  <c r="AC124" i="1"/>
  <c r="Z124" i="1"/>
  <c r="AA124" i="1" s="1"/>
  <c r="AF124" i="1" s="1"/>
  <c r="AG124" i="1" s="1"/>
  <c r="AC123" i="1"/>
  <c r="Z123" i="1"/>
  <c r="AA123" i="1" s="1"/>
  <c r="AF123" i="1" s="1"/>
  <c r="AG123" i="1" s="1"/>
  <c r="AC122" i="1"/>
  <c r="Z122" i="1"/>
  <c r="AA122" i="1" s="1"/>
  <c r="AF122" i="1" s="1"/>
  <c r="AG122" i="1" s="1"/>
  <c r="AC121" i="1"/>
  <c r="Z121" i="1"/>
  <c r="AA121" i="1" s="1"/>
  <c r="AF121" i="1" s="1"/>
  <c r="AG121" i="1" s="1"/>
  <c r="AC120" i="1"/>
  <c r="Z120" i="1"/>
  <c r="AA120" i="1" s="1"/>
  <c r="AF120" i="1" s="1"/>
  <c r="AG120" i="1" s="1"/>
  <c r="AC119" i="1"/>
  <c r="Z119" i="1"/>
  <c r="AA119" i="1" s="1"/>
  <c r="AF119" i="1" s="1"/>
  <c r="AG119" i="1" s="1"/>
  <c r="AC118" i="1"/>
  <c r="Z118" i="1"/>
  <c r="AA118" i="1" s="1"/>
  <c r="AF118" i="1" s="1"/>
  <c r="AG118" i="1" s="1"/>
  <c r="AC117" i="1"/>
  <c r="Z117" i="1"/>
  <c r="AA117" i="1" s="1"/>
  <c r="AF117" i="1" s="1"/>
  <c r="AG117" i="1" s="1"/>
  <c r="AC116" i="1"/>
  <c r="Z116" i="1"/>
  <c r="AA116" i="1" s="1"/>
  <c r="AF116" i="1" s="1"/>
  <c r="AG116" i="1" s="1"/>
  <c r="AC115" i="1"/>
  <c r="Z115" i="1"/>
  <c r="AA115" i="1" s="1"/>
  <c r="AF115" i="1" s="1"/>
  <c r="AG115" i="1" s="1"/>
  <c r="AC114" i="1"/>
  <c r="Z114" i="1"/>
  <c r="AA114" i="1" s="1"/>
  <c r="AF114" i="1" s="1"/>
  <c r="AG114" i="1" s="1"/>
  <c r="AC113" i="1"/>
  <c r="Z113" i="1"/>
  <c r="AA113" i="1" s="1"/>
  <c r="AF113" i="1" s="1"/>
  <c r="AG113" i="1" s="1"/>
  <c r="AC112" i="1"/>
  <c r="Z112" i="1"/>
  <c r="AA112" i="1" s="1"/>
  <c r="AF112" i="1" s="1"/>
  <c r="AG112" i="1" s="1"/>
  <c r="AC111" i="1"/>
  <c r="Z111" i="1"/>
  <c r="AA111" i="1" s="1"/>
  <c r="AF111" i="1" s="1"/>
  <c r="AG111" i="1" s="1"/>
  <c r="AC110" i="1"/>
  <c r="AA110" i="1"/>
  <c r="Z110" i="1"/>
  <c r="AC109" i="1"/>
  <c r="Z109" i="1"/>
  <c r="AA109" i="1" s="1"/>
  <c r="AF109" i="1" s="1"/>
  <c r="AG109" i="1" s="1"/>
  <c r="AC108" i="1"/>
  <c r="Z108" i="1"/>
  <c r="AA108" i="1" s="1"/>
  <c r="AF108" i="1" s="1"/>
  <c r="AG108" i="1" s="1"/>
  <c r="AC107" i="1"/>
  <c r="Z107" i="1"/>
  <c r="AA107" i="1" s="1"/>
  <c r="AF107" i="1" s="1"/>
  <c r="AG107" i="1" s="1"/>
  <c r="AC106" i="1"/>
  <c r="Z106" i="1"/>
  <c r="AA106" i="1" s="1"/>
  <c r="AF106" i="1" s="1"/>
  <c r="AG106" i="1" s="1"/>
  <c r="AC105" i="1"/>
  <c r="Z105" i="1"/>
  <c r="AA105" i="1" s="1"/>
  <c r="AC104" i="1"/>
  <c r="Z104" i="1"/>
  <c r="AA104" i="1" s="1"/>
  <c r="AC103" i="1"/>
  <c r="AA103" i="1"/>
  <c r="Z103" i="1"/>
  <c r="AC102" i="1"/>
  <c r="Z102" i="1"/>
  <c r="AA102" i="1" s="1"/>
  <c r="AC101" i="1"/>
  <c r="Z101" i="1"/>
  <c r="AA101" i="1" s="1"/>
  <c r="AC100" i="1"/>
  <c r="Z100" i="1"/>
  <c r="AA100" i="1" s="1"/>
  <c r="AC99" i="1"/>
  <c r="Z99" i="1"/>
  <c r="AA99" i="1" s="1"/>
  <c r="AC98" i="1"/>
  <c r="Z98" i="1"/>
  <c r="AA98" i="1" s="1"/>
  <c r="AC97" i="1"/>
  <c r="Z97" i="1"/>
  <c r="AA97" i="1" s="1"/>
  <c r="AC96" i="1"/>
  <c r="Z96" i="1"/>
  <c r="AA96" i="1" s="1"/>
  <c r="AC95" i="1"/>
  <c r="Z95" i="1"/>
  <c r="AA95" i="1" s="1"/>
  <c r="AC94" i="1"/>
  <c r="Z94" i="1"/>
  <c r="AA94" i="1" s="1"/>
  <c r="AC93" i="1"/>
  <c r="Z93" i="1"/>
  <c r="AA93" i="1" s="1"/>
  <c r="AF93" i="1" s="1"/>
  <c r="AG93" i="1" s="1"/>
  <c r="AC92" i="1"/>
  <c r="Z92" i="1"/>
  <c r="AA92" i="1" s="1"/>
  <c r="AF92" i="1" s="1"/>
  <c r="AG92" i="1" s="1"/>
  <c r="AC91" i="1"/>
  <c r="AA91" i="1"/>
  <c r="Z91" i="1"/>
  <c r="AC90" i="1"/>
  <c r="Z90" i="1"/>
  <c r="AA90" i="1" s="1"/>
  <c r="AC89" i="1"/>
  <c r="AA89" i="1"/>
  <c r="Z89" i="1"/>
  <c r="AC88" i="1"/>
  <c r="Z88" i="1"/>
  <c r="AA88" i="1" s="1"/>
  <c r="AC87" i="1"/>
  <c r="AA87" i="1"/>
  <c r="Z87" i="1"/>
  <c r="AC86" i="1"/>
  <c r="Z86" i="1"/>
  <c r="AA86" i="1" s="1"/>
  <c r="AC85" i="1"/>
  <c r="Z85" i="1"/>
  <c r="AA85" i="1" s="1"/>
  <c r="AC84" i="1"/>
  <c r="Z84" i="1"/>
  <c r="AA84" i="1" s="1"/>
  <c r="AC83" i="1"/>
  <c r="Z83" i="1"/>
  <c r="AA83" i="1" s="1"/>
  <c r="AC82" i="1"/>
  <c r="Z82" i="1"/>
  <c r="AA82" i="1" s="1"/>
  <c r="AF82" i="1" s="1"/>
  <c r="AG82" i="1" s="1"/>
  <c r="AC81" i="1"/>
  <c r="Z81" i="1"/>
  <c r="AA81" i="1" s="1"/>
  <c r="AC80" i="1"/>
  <c r="Z80" i="1"/>
  <c r="AA80" i="1" s="1"/>
  <c r="AC79" i="1"/>
  <c r="Z79" i="1"/>
  <c r="AA79" i="1" s="1"/>
  <c r="AC78" i="1"/>
  <c r="Z78" i="1"/>
  <c r="AA78" i="1" s="1"/>
  <c r="AC77" i="1"/>
  <c r="Z77" i="1"/>
  <c r="AA77" i="1" s="1"/>
  <c r="AC76" i="1"/>
  <c r="Z76" i="1"/>
  <c r="AA76" i="1" s="1"/>
  <c r="AC75" i="1"/>
  <c r="Z75" i="1"/>
  <c r="AA75" i="1" s="1"/>
  <c r="AF75" i="1" s="1"/>
  <c r="AG75" i="1" s="1"/>
  <c r="AC74" i="1"/>
  <c r="Z74" i="1"/>
  <c r="AA74" i="1" s="1"/>
  <c r="AC73" i="1"/>
  <c r="Z73" i="1"/>
  <c r="AA73" i="1" s="1"/>
  <c r="AC72" i="1"/>
  <c r="Z72" i="1"/>
  <c r="AA72" i="1" s="1"/>
  <c r="AC71" i="1"/>
  <c r="Z71" i="1"/>
  <c r="AA71" i="1" s="1"/>
  <c r="AF71" i="1" s="1"/>
  <c r="AG71" i="1" s="1"/>
  <c r="AC70" i="1"/>
  <c r="Z70" i="1"/>
  <c r="AA70" i="1" s="1"/>
  <c r="AC69" i="1"/>
  <c r="Z69" i="1"/>
  <c r="AA69" i="1" s="1"/>
  <c r="AC68" i="1"/>
  <c r="AA68" i="1"/>
  <c r="Z68" i="1"/>
  <c r="AC67" i="1"/>
  <c r="AA67" i="1"/>
  <c r="Z67" i="1"/>
  <c r="AC66" i="1"/>
  <c r="AA66" i="1"/>
  <c r="Z66" i="1"/>
  <c r="AC65" i="1"/>
  <c r="Z65" i="1"/>
  <c r="AA65" i="1" s="1"/>
  <c r="AC64" i="1"/>
  <c r="Z64" i="1"/>
  <c r="AA64" i="1" s="1"/>
  <c r="AC63" i="1"/>
  <c r="Z63" i="1"/>
  <c r="AA63" i="1" s="1"/>
  <c r="AC62" i="1"/>
  <c r="Z62" i="1"/>
  <c r="AA62" i="1" s="1"/>
  <c r="AF62" i="1" s="1"/>
  <c r="AG62" i="1" s="1"/>
  <c r="AC61" i="1"/>
  <c r="Z61" i="1"/>
  <c r="AA61" i="1" s="1"/>
  <c r="AF61" i="1" s="1"/>
  <c r="AG61" i="1" s="1"/>
  <c r="AC60" i="1"/>
  <c r="Z60" i="1"/>
  <c r="AA60" i="1" s="1"/>
  <c r="AF60" i="1" s="1"/>
  <c r="AG60" i="1" s="1"/>
  <c r="AC59" i="1"/>
  <c r="Z59" i="1"/>
  <c r="AA59" i="1" s="1"/>
  <c r="AF59" i="1" s="1"/>
  <c r="AG59" i="1" s="1"/>
  <c r="AC58" i="1"/>
  <c r="Z58" i="1"/>
  <c r="AA58" i="1" s="1"/>
  <c r="AF58" i="1" s="1"/>
  <c r="AG58" i="1" s="1"/>
  <c r="AC57" i="1"/>
  <c r="Z57" i="1"/>
  <c r="AA57" i="1" s="1"/>
  <c r="AF57" i="1" s="1"/>
  <c r="AG57" i="1" s="1"/>
  <c r="AC56" i="1"/>
  <c r="Z56" i="1"/>
  <c r="AA56" i="1" s="1"/>
  <c r="AC55" i="1"/>
  <c r="Z55" i="1"/>
  <c r="AA55" i="1" s="1"/>
  <c r="AC54" i="1"/>
  <c r="Z54" i="1"/>
  <c r="AA54" i="1" s="1"/>
  <c r="AC53" i="1"/>
  <c r="Z53" i="1"/>
  <c r="AA53" i="1" s="1"/>
  <c r="AF53" i="1" s="1"/>
  <c r="AG53" i="1" s="1"/>
  <c r="AC52" i="1"/>
  <c r="Z52" i="1"/>
  <c r="AA52" i="1" s="1"/>
  <c r="AF52" i="1" s="1"/>
  <c r="AG52" i="1" s="1"/>
  <c r="AC51" i="1"/>
  <c r="Z51" i="1"/>
  <c r="AA51" i="1" s="1"/>
  <c r="AF51" i="1" s="1"/>
  <c r="AG51" i="1" s="1"/>
  <c r="AC50" i="1"/>
  <c r="Z50" i="1"/>
  <c r="AA50" i="1" s="1"/>
  <c r="AF50" i="1" s="1"/>
  <c r="AG50" i="1" s="1"/>
  <c r="AC49" i="1"/>
  <c r="Z49" i="1"/>
  <c r="AA49" i="1" s="1"/>
  <c r="AC48" i="1"/>
  <c r="Z48" i="1"/>
  <c r="AA48" i="1" s="1"/>
  <c r="AF48" i="1" s="1"/>
  <c r="AG48" i="1" s="1"/>
  <c r="AC47" i="1"/>
  <c r="Z47" i="1"/>
  <c r="AA47" i="1" s="1"/>
  <c r="AC46" i="1"/>
  <c r="Z46" i="1"/>
  <c r="AA46" i="1" s="1"/>
  <c r="AC45" i="1"/>
  <c r="Z45" i="1"/>
  <c r="AA45" i="1" s="1"/>
  <c r="AF45" i="1" s="1"/>
  <c r="AG45" i="1" s="1"/>
  <c r="AC44" i="1"/>
  <c r="Z44" i="1"/>
  <c r="AA44" i="1" s="1"/>
  <c r="AF44" i="1" s="1"/>
  <c r="AG44" i="1" s="1"/>
  <c r="AC43" i="1"/>
  <c r="Z43" i="1"/>
  <c r="AA43" i="1" s="1"/>
  <c r="AF43" i="1" s="1"/>
  <c r="AG43" i="1" s="1"/>
  <c r="AC42" i="1"/>
  <c r="Z42" i="1"/>
  <c r="AA42" i="1" s="1"/>
  <c r="AC41" i="1"/>
  <c r="Z41" i="1"/>
  <c r="AA41" i="1" s="1"/>
  <c r="AC40" i="1"/>
  <c r="Z40" i="1"/>
  <c r="AA40" i="1" s="1"/>
  <c r="AC39" i="1"/>
  <c r="Z39" i="1"/>
  <c r="AA39" i="1" s="1"/>
  <c r="AF39" i="1" s="1"/>
  <c r="AG39" i="1" s="1"/>
  <c r="AC38" i="1"/>
  <c r="Z38" i="1"/>
  <c r="AA38" i="1" s="1"/>
  <c r="AC37" i="1"/>
  <c r="Z37" i="1"/>
  <c r="AA37" i="1" s="1"/>
  <c r="AF37" i="1" s="1"/>
  <c r="AG37" i="1" s="1"/>
  <c r="AC36" i="1"/>
  <c r="Z36" i="1"/>
  <c r="AA36" i="1" s="1"/>
  <c r="AF36" i="1" s="1"/>
  <c r="AG36" i="1" s="1"/>
  <c r="AC35" i="1"/>
  <c r="Z35" i="1"/>
  <c r="AA35" i="1" s="1"/>
  <c r="AF35" i="1" s="1"/>
  <c r="AG35" i="1" s="1"/>
  <c r="AC34" i="1"/>
  <c r="Z34" i="1"/>
  <c r="AA34" i="1" s="1"/>
  <c r="AF34" i="1" s="1"/>
  <c r="AG34" i="1" s="1"/>
  <c r="AC33" i="1"/>
  <c r="Z33" i="1"/>
  <c r="AA33" i="1" s="1"/>
  <c r="AF33" i="1" s="1"/>
  <c r="AG33" i="1" s="1"/>
  <c r="AC32" i="1"/>
  <c r="Z32" i="1"/>
  <c r="AA32" i="1" s="1"/>
  <c r="AF32" i="1" s="1"/>
  <c r="AG32" i="1" s="1"/>
  <c r="AC31" i="1"/>
  <c r="Z31" i="1"/>
  <c r="AA31" i="1" s="1"/>
  <c r="AF31" i="1" s="1"/>
  <c r="AG31" i="1" s="1"/>
  <c r="AC30" i="1"/>
  <c r="Z30" i="1"/>
  <c r="AA30" i="1" s="1"/>
  <c r="AF30" i="1" s="1"/>
  <c r="AG30" i="1" s="1"/>
  <c r="AC29" i="1"/>
  <c r="Z29" i="1"/>
  <c r="AA29" i="1" s="1"/>
  <c r="AF29" i="1" s="1"/>
  <c r="AG29" i="1" s="1"/>
  <c r="AC28" i="1"/>
  <c r="Z28" i="1"/>
  <c r="AA28" i="1" s="1"/>
  <c r="AF28" i="1" s="1"/>
  <c r="AG28" i="1" s="1"/>
  <c r="AC27" i="1"/>
  <c r="Z27" i="1"/>
  <c r="AA27" i="1" s="1"/>
  <c r="AF27" i="1" s="1"/>
  <c r="AG27" i="1" s="1"/>
  <c r="AC26" i="1"/>
  <c r="Z26" i="1"/>
  <c r="AA26" i="1" s="1"/>
  <c r="AF26" i="1" s="1"/>
  <c r="AG26" i="1" s="1"/>
  <c r="AC25" i="1"/>
  <c r="Z25" i="1"/>
  <c r="AA25" i="1" s="1"/>
  <c r="AF25" i="1" s="1"/>
  <c r="AG25" i="1" s="1"/>
  <c r="AC24" i="1"/>
  <c r="Z24" i="1"/>
  <c r="AA24" i="1" s="1"/>
  <c r="AF24" i="1" s="1"/>
  <c r="AG24" i="1" s="1"/>
  <c r="AC23" i="1"/>
  <c r="Z23" i="1"/>
  <c r="AA23" i="1" s="1"/>
  <c r="AF23" i="1" s="1"/>
  <c r="AG23" i="1" s="1"/>
  <c r="AC22" i="1"/>
  <c r="Z22" i="1"/>
  <c r="AA22" i="1" s="1"/>
  <c r="AF22" i="1" s="1"/>
  <c r="AG22" i="1" s="1"/>
  <c r="AC21" i="1"/>
  <c r="Z21" i="1"/>
  <c r="AA21" i="1" s="1"/>
  <c r="AF21" i="1" s="1"/>
  <c r="AG21" i="1" s="1"/>
  <c r="AC20" i="1"/>
  <c r="Z20" i="1"/>
  <c r="AA20" i="1" s="1"/>
  <c r="AF20" i="1" s="1"/>
  <c r="AG20" i="1" s="1"/>
  <c r="AC19" i="1"/>
  <c r="Z19" i="1"/>
  <c r="AA19" i="1" s="1"/>
  <c r="AF19" i="1" s="1"/>
  <c r="AG19" i="1" s="1"/>
  <c r="AC18" i="1"/>
  <c r="Z18" i="1"/>
  <c r="AA18" i="1" s="1"/>
  <c r="AF18" i="1" s="1"/>
  <c r="AG18" i="1" s="1"/>
  <c r="AC17" i="1"/>
  <c r="Z17" i="1"/>
  <c r="AA17" i="1" s="1"/>
  <c r="AF17" i="1" s="1"/>
  <c r="AG17" i="1" s="1"/>
  <c r="AC16" i="1"/>
  <c r="Z16" i="1"/>
  <c r="AA16" i="1" s="1"/>
  <c r="AF16" i="1" s="1"/>
  <c r="AG16" i="1" s="1"/>
  <c r="AC15" i="1"/>
  <c r="Z15" i="1"/>
  <c r="AA15" i="1" s="1"/>
  <c r="AF15" i="1" s="1"/>
  <c r="AG15" i="1" s="1"/>
  <c r="AC14" i="1"/>
  <c r="Z14" i="1"/>
  <c r="AA14" i="1" s="1"/>
  <c r="AF14" i="1" s="1"/>
  <c r="AG14" i="1" s="1"/>
  <c r="AC13" i="1"/>
  <c r="Z13" i="1"/>
  <c r="AA13" i="1" s="1"/>
  <c r="AF13" i="1" s="1"/>
  <c r="AG13" i="1" s="1"/>
  <c r="AC12" i="1"/>
  <c r="Z12" i="1"/>
  <c r="AA12" i="1" s="1"/>
  <c r="AF12" i="1" s="1"/>
  <c r="AG12" i="1" s="1"/>
  <c r="AC11" i="1"/>
  <c r="Z11" i="1"/>
  <c r="AA11" i="1" s="1"/>
  <c r="AF11" i="1" s="1"/>
  <c r="AG11" i="1" s="1"/>
  <c r="AC10" i="1"/>
  <c r="Z10" i="1"/>
  <c r="AA10" i="1" s="1"/>
  <c r="AF10" i="1" s="1"/>
  <c r="AG10" i="1" s="1"/>
  <c r="AC9" i="1"/>
  <c r="Z9" i="1"/>
  <c r="AA9" i="1" s="1"/>
  <c r="AF9" i="1" s="1"/>
  <c r="AG9" i="1" s="1"/>
  <c r="AC8" i="1"/>
  <c r="Z8" i="1"/>
  <c r="AA8" i="1" s="1"/>
  <c r="AF8" i="1" s="1"/>
  <c r="AG8" i="1" s="1"/>
  <c r="AC7" i="1"/>
  <c r="Z7" i="1"/>
  <c r="AA7" i="1" s="1"/>
  <c r="AF7" i="1" s="1"/>
  <c r="AG7" i="1" s="1"/>
  <c r="Y625" i="9"/>
  <c r="Y624" i="9"/>
  <c r="Y623" i="9"/>
  <c r="Y622" i="9"/>
  <c r="Y621" i="9"/>
  <c r="Y620" i="9"/>
  <c r="Y619" i="9"/>
  <c r="Y618" i="9"/>
  <c r="Y617" i="9"/>
  <c r="Y616" i="9"/>
  <c r="Y615" i="9"/>
  <c r="Y614" i="9"/>
  <c r="Y613" i="9"/>
  <c r="Y612" i="9"/>
  <c r="Y611" i="9"/>
  <c r="Y610" i="9"/>
  <c r="Y609" i="9"/>
  <c r="Y608" i="9"/>
  <c r="Y607" i="9"/>
  <c r="Y606" i="9"/>
  <c r="Y605" i="9"/>
  <c r="Y604" i="9"/>
  <c r="Y603" i="9"/>
  <c r="Y602" i="9"/>
  <c r="Y601" i="9"/>
  <c r="Y600" i="9"/>
  <c r="Y599" i="9"/>
  <c r="Y598" i="9"/>
  <c r="Y597" i="9"/>
  <c r="Y596" i="9"/>
  <c r="Y595" i="9"/>
  <c r="Y594" i="9"/>
  <c r="Y593" i="9"/>
  <c r="Y592" i="9"/>
  <c r="Y591" i="9"/>
  <c r="Y590" i="9"/>
  <c r="Y589" i="9"/>
  <c r="Y588" i="9"/>
  <c r="Y587" i="9"/>
  <c r="Y586" i="9"/>
  <c r="Y585" i="9"/>
  <c r="Y584" i="9"/>
  <c r="Y583" i="9"/>
  <c r="Y582" i="9"/>
  <c r="Y581" i="9"/>
  <c r="Y580" i="9"/>
  <c r="Y579" i="9"/>
  <c r="Y578" i="9"/>
  <c r="Y577" i="9"/>
  <c r="Y576" i="9"/>
  <c r="Y575" i="9"/>
  <c r="Y574" i="9"/>
  <c r="Y573" i="9"/>
  <c r="Y572" i="9"/>
  <c r="Y571" i="9"/>
  <c r="Y570" i="9"/>
  <c r="Y569" i="9"/>
  <c r="Y568" i="9"/>
  <c r="Y567" i="9"/>
  <c r="Y566" i="9"/>
  <c r="Y565" i="9"/>
  <c r="Y564" i="9"/>
  <c r="Y563" i="9"/>
  <c r="Y562" i="9"/>
  <c r="Y561" i="9"/>
  <c r="Y560" i="9"/>
  <c r="Y559" i="9"/>
  <c r="Y558" i="9"/>
  <c r="Y557" i="9"/>
  <c r="Y556" i="9"/>
  <c r="Y555" i="9"/>
  <c r="Y554" i="9"/>
  <c r="Y553" i="9"/>
  <c r="Y552" i="9"/>
  <c r="Y551" i="9"/>
  <c r="Y550" i="9"/>
  <c r="Y549" i="9"/>
  <c r="Y548" i="9"/>
  <c r="Y547" i="9"/>
  <c r="Y546" i="9"/>
  <c r="Y545" i="9"/>
  <c r="Y544" i="9"/>
  <c r="Y543" i="9"/>
  <c r="Y542" i="9"/>
  <c r="Y541" i="9"/>
  <c r="Y540" i="9"/>
  <c r="Y539" i="9"/>
  <c r="Y538" i="9"/>
  <c r="Y537" i="9"/>
  <c r="Y536" i="9"/>
  <c r="Y535" i="9"/>
  <c r="Y534" i="9"/>
  <c r="Y533" i="9"/>
  <c r="Y532" i="9"/>
  <c r="Y531" i="9"/>
  <c r="Y530" i="9"/>
  <c r="Y529" i="9"/>
  <c r="Y528" i="9"/>
  <c r="Y527" i="9"/>
  <c r="Y526" i="9"/>
  <c r="Y525" i="9"/>
  <c r="Y524" i="9"/>
  <c r="Y523" i="9"/>
  <c r="Y522" i="9"/>
  <c r="Y521" i="9"/>
  <c r="Y520" i="9"/>
  <c r="Y519" i="9"/>
  <c r="Y518" i="9"/>
  <c r="Y517" i="9"/>
  <c r="Y516" i="9"/>
  <c r="Y515" i="9"/>
  <c r="Y514" i="9"/>
  <c r="Y513" i="9"/>
  <c r="Y512" i="9"/>
  <c r="Y511" i="9"/>
  <c r="Y510" i="9"/>
  <c r="Y509" i="9"/>
  <c r="Y508" i="9"/>
  <c r="Y507" i="9"/>
  <c r="Y506" i="9"/>
  <c r="Y505" i="9"/>
  <c r="Y504" i="9"/>
  <c r="Y503" i="9"/>
  <c r="Y502" i="9"/>
  <c r="Y501" i="9"/>
  <c r="Y500" i="9"/>
  <c r="Y499" i="9"/>
  <c r="Y498" i="9"/>
  <c r="Y497" i="9"/>
  <c r="Y496" i="9"/>
  <c r="Y495" i="9"/>
  <c r="Y494" i="9"/>
  <c r="Y493" i="9"/>
  <c r="Y492" i="9"/>
  <c r="Y491" i="9"/>
  <c r="Y490" i="9"/>
  <c r="Y489" i="9"/>
  <c r="Y488" i="9"/>
  <c r="Y487" i="9"/>
  <c r="Y486" i="9"/>
  <c r="Y485" i="9"/>
  <c r="Y484" i="9"/>
  <c r="Y483" i="9"/>
  <c r="Y482" i="9"/>
  <c r="Y481" i="9"/>
  <c r="Y480" i="9"/>
  <c r="Y479" i="9"/>
  <c r="Y478" i="9"/>
  <c r="Y477" i="9"/>
  <c r="Y476" i="9"/>
  <c r="Y475" i="9"/>
  <c r="Y474" i="9"/>
  <c r="Y473" i="9"/>
  <c r="Y472" i="9"/>
  <c r="Y471" i="9"/>
  <c r="Y470" i="9"/>
  <c r="Y469" i="9"/>
  <c r="Y468" i="9"/>
  <c r="Y467" i="9"/>
  <c r="Y466" i="9"/>
  <c r="Y465" i="9"/>
  <c r="Y464" i="9"/>
  <c r="Y463" i="9"/>
  <c r="Y462" i="9"/>
  <c r="Y461" i="9"/>
  <c r="Y460" i="9"/>
  <c r="Y459" i="9"/>
  <c r="Y458" i="9"/>
  <c r="Y457" i="9"/>
  <c r="Y456" i="9"/>
  <c r="Y455" i="9"/>
  <c r="Y454" i="9"/>
  <c r="Y453" i="9"/>
  <c r="Y452" i="9"/>
  <c r="Y451" i="9"/>
  <c r="Y450" i="9"/>
  <c r="Y449" i="9"/>
  <c r="Y448" i="9"/>
  <c r="Y447" i="9"/>
  <c r="Y446" i="9"/>
  <c r="Y445" i="9"/>
  <c r="Y444" i="9"/>
  <c r="Y443" i="9"/>
  <c r="Y442" i="9"/>
  <c r="Y441" i="9"/>
  <c r="Y440" i="9"/>
  <c r="Y439" i="9"/>
  <c r="Y438" i="9"/>
  <c r="Y437" i="9"/>
  <c r="Y436" i="9"/>
  <c r="Y435" i="9"/>
  <c r="Y434" i="9"/>
  <c r="Y433" i="9"/>
  <c r="Y432" i="9"/>
  <c r="Y431" i="9"/>
  <c r="Y430" i="9"/>
  <c r="Y429" i="9"/>
  <c r="Y428" i="9"/>
  <c r="Y427" i="9"/>
  <c r="Y426" i="9"/>
  <c r="Y425" i="9"/>
  <c r="Y424" i="9"/>
  <c r="Y423" i="9"/>
  <c r="Y422" i="9"/>
  <c r="Y421" i="9"/>
  <c r="Y420" i="9"/>
  <c r="Y419" i="9"/>
  <c r="Y418" i="9"/>
  <c r="Y417" i="9"/>
  <c r="Y416" i="9"/>
  <c r="Y415" i="9"/>
  <c r="Y414" i="9"/>
  <c r="Y413" i="9"/>
  <c r="Y412" i="9"/>
  <c r="Y411" i="9"/>
  <c r="Y410" i="9"/>
  <c r="Y409" i="9"/>
  <c r="Y408" i="9"/>
  <c r="Y407" i="9"/>
  <c r="Y406" i="9"/>
  <c r="Y405" i="9"/>
  <c r="Y404" i="9"/>
  <c r="Y403" i="9"/>
  <c r="Y402" i="9"/>
  <c r="Y401" i="9"/>
  <c r="Y400" i="9"/>
  <c r="Y399" i="9"/>
  <c r="Y398" i="9"/>
  <c r="Y397" i="9"/>
  <c r="Y396" i="9"/>
  <c r="Y395" i="9"/>
  <c r="Y394" i="9"/>
  <c r="Y393" i="9"/>
  <c r="Y392" i="9"/>
  <c r="Y391" i="9"/>
  <c r="Y390" i="9"/>
  <c r="Y389" i="9"/>
  <c r="Y388" i="9"/>
  <c r="Y387" i="9"/>
  <c r="Y386" i="9"/>
  <c r="Y385" i="9"/>
  <c r="Y384" i="9"/>
  <c r="Y383" i="9"/>
  <c r="Y382" i="9"/>
  <c r="Y381" i="9"/>
  <c r="Y380" i="9"/>
  <c r="Y379" i="9"/>
  <c r="Y378" i="9"/>
  <c r="Y377" i="9"/>
  <c r="Y376" i="9"/>
  <c r="Y375" i="9"/>
  <c r="Y374" i="9"/>
  <c r="Y373" i="9"/>
  <c r="Y372" i="9"/>
  <c r="Y371" i="9"/>
  <c r="Y370" i="9"/>
  <c r="Y369" i="9"/>
  <c r="Y368" i="9"/>
  <c r="Y367" i="9"/>
  <c r="Y366" i="9"/>
  <c r="Y365" i="9"/>
  <c r="Y364" i="9"/>
  <c r="Y363" i="9"/>
  <c r="Y362" i="9"/>
  <c r="Y361" i="9"/>
  <c r="Y360" i="9"/>
  <c r="Y359" i="9"/>
  <c r="Y358" i="9"/>
  <c r="Y357" i="9"/>
  <c r="Y356" i="9"/>
  <c r="Y355" i="9"/>
  <c r="Y354" i="9"/>
  <c r="Y353" i="9"/>
  <c r="Y352" i="9"/>
  <c r="Y351" i="9"/>
  <c r="Z6" i="1"/>
  <c r="S468" i="1"/>
  <c r="S469" i="1"/>
  <c r="S470" i="1"/>
  <c r="S471" i="1"/>
  <c r="S472" i="1"/>
  <c r="S473" i="1"/>
  <c r="S474" i="1"/>
  <c r="S475" i="1"/>
  <c r="S476" i="1"/>
  <c r="S1887" i="1"/>
  <c r="S1886" i="1"/>
  <c r="S1885" i="1"/>
  <c r="S1884" i="1"/>
  <c r="S1883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917" i="1"/>
  <c r="S1796" i="1"/>
  <c r="S2084" i="1"/>
  <c r="S2083" i="1"/>
  <c r="S1493" i="1"/>
  <c r="S1509" i="1"/>
  <c r="S1963" i="1"/>
  <c r="S1921" i="1"/>
  <c r="S1920" i="1"/>
  <c r="J116" i="12"/>
  <c r="J115" i="12"/>
  <c r="J114" i="12"/>
  <c r="J98" i="12"/>
  <c r="J89" i="12"/>
  <c r="J76" i="12"/>
  <c r="J62" i="12"/>
  <c r="J61" i="12"/>
  <c r="J58" i="12"/>
  <c r="J55" i="12"/>
  <c r="J54" i="12"/>
  <c r="J52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" i="12"/>
  <c r="T2119" i="1"/>
  <c r="T2120" i="1"/>
  <c r="T2121" i="1"/>
  <c r="S2079" i="1"/>
  <c r="S2078" i="1"/>
  <c r="P1201" i="1"/>
  <c r="AC1201" i="1" s="1"/>
  <c r="P1236" i="1"/>
  <c r="AC1236" i="1" s="1"/>
  <c r="P1329" i="1"/>
  <c r="AC1329" i="1" s="1"/>
  <c r="P1348" i="1"/>
  <c r="AC1348" i="1" s="1"/>
  <c r="P1838" i="1"/>
  <c r="AC1838" i="1" s="1"/>
  <c r="S396" i="1"/>
  <c r="S398" i="1"/>
  <c r="S399" i="1"/>
  <c r="P410" i="1"/>
  <c r="AC410" i="1" s="1"/>
  <c r="P231" i="1"/>
  <c r="AC231" i="1" s="1"/>
  <c r="P136" i="1"/>
  <c r="AC136" i="1" s="1"/>
  <c r="P135" i="1"/>
  <c r="AC135" i="1" s="1"/>
  <c r="P5" i="1"/>
  <c r="P550" i="1"/>
  <c r="AC550" i="1" s="1"/>
  <c r="H4" i="10"/>
  <c r="S2077" i="1"/>
  <c r="AG2065" i="1" l="1"/>
  <c r="AG2064" i="1"/>
  <c r="AG2002" i="1"/>
  <c r="AG682" i="1"/>
  <c r="AG686" i="1"/>
  <c r="AG1194" i="1"/>
  <c r="T1194" i="1"/>
  <c r="AG684" i="1"/>
  <c r="AG685" i="1"/>
  <c r="AG679" i="1"/>
  <c r="AG1198" i="1"/>
  <c r="AG1779" i="1"/>
  <c r="AG2052" i="1"/>
  <c r="AG2032" i="1"/>
  <c r="AG2031" i="1"/>
  <c r="AG2030" i="1"/>
  <c r="AG2029" i="1"/>
  <c r="AG1904" i="1"/>
  <c r="AG1834" i="1"/>
  <c r="AG1932" i="1"/>
  <c r="AG1908" i="1"/>
  <c r="AG1188" i="1"/>
  <c r="AG1177" i="1"/>
  <c r="AG1184" i="1"/>
  <c r="AG1189" i="1"/>
  <c r="AG1180" i="1"/>
  <c r="AG1176" i="1"/>
  <c r="AG1181" i="1"/>
  <c r="AG1187" i="1"/>
  <c r="AG1954" i="1"/>
  <c r="AG1953" i="1"/>
  <c r="AG1178" i="1"/>
  <c r="AG1172" i="1"/>
  <c r="AG1168" i="1"/>
  <c r="AG1173" i="1"/>
  <c r="AG1170" i="1"/>
  <c r="AG1183" i="1"/>
  <c r="AG1171" i="1"/>
  <c r="AG1182" i="1"/>
  <c r="AG1190" i="1"/>
  <c r="AG1175" i="1"/>
  <c r="AG1174" i="1"/>
  <c r="AG1179" i="1"/>
  <c r="AG1169" i="1"/>
  <c r="AG1167" i="1"/>
  <c r="AG1186" i="1"/>
  <c r="AG1185" i="1"/>
  <c r="AG1166" i="1"/>
  <c r="C3" i="7"/>
  <c r="A4" i="7" s="1"/>
  <c r="B4" i="7" s="1"/>
  <c r="AF2009" i="1"/>
  <c r="AG2009" i="1" s="1"/>
  <c r="AG1976" i="1"/>
  <c r="AG1829" i="1"/>
  <c r="AG1828" i="1"/>
  <c r="AG1832" i="1"/>
  <c r="AG1827" i="1"/>
  <c r="AG1833" i="1"/>
  <c r="AG1831" i="1"/>
  <c r="AG1830" i="1"/>
  <c r="AG2082" i="1"/>
  <c r="AG878" i="1"/>
  <c r="AG876" i="1"/>
  <c r="AG2063" i="1"/>
  <c r="AG2062" i="1"/>
  <c r="AG2061" i="1"/>
  <c r="AG2060" i="1"/>
  <c r="AG1795" i="1"/>
  <c r="AG1794" i="1"/>
  <c r="AG2081" i="1"/>
  <c r="AG1888" i="1"/>
  <c r="AG2067" i="1"/>
  <c r="AG2066" i="1"/>
  <c r="AG1826" i="1"/>
  <c r="AG1825" i="1"/>
  <c r="AG1822" i="1"/>
  <c r="T1820" i="1"/>
  <c r="AG1820" i="1"/>
  <c r="AG1824" i="1"/>
  <c r="AG2080" i="1"/>
  <c r="AG2105" i="1"/>
  <c r="AG2106" i="1"/>
  <c r="AG2107" i="1"/>
  <c r="AG1823" i="1"/>
  <c r="AG1821" i="1"/>
  <c r="AG2111" i="1"/>
  <c r="AG2109" i="1"/>
  <c r="AG2112" i="1"/>
  <c r="AG2110" i="1"/>
  <c r="AG2108" i="1"/>
  <c r="AF1816" i="1"/>
  <c r="T1816" i="1" s="1"/>
  <c r="AD1816" i="1"/>
  <c r="AF1817" i="1"/>
  <c r="T1817" i="1" s="1"/>
  <c r="AD1817" i="1"/>
  <c r="AF1818" i="1"/>
  <c r="T1818" i="1" s="1"/>
  <c r="AD1818" i="1"/>
  <c r="AF1819" i="1"/>
  <c r="T1819" i="1" s="1"/>
  <c r="AD1819" i="1"/>
  <c r="AF1836" i="1"/>
  <c r="T1836" i="1" s="1"/>
  <c r="AD1836" i="1"/>
  <c r="AD1837" i="1"/>
  <c r="AG1837" i="1"/>
  <c r="AD1835" i="1"/>
  <c r="AF1835" i="1"/>
  <c r="T1835" i="1" s="1"/>
  <c r="AF1436" i="1"/>
  <c r="T1436" i="1" s="1"/>
  <c r="AD1436" i="1"/>
  <c r="A5" i="1"/>
  <c r="A5" i="4" s="1"/>
  <c r="B6" i="1"/>
  <c r="A4" i="1"/>
  <c r="A4" i="4" s="1"/>
  <c r="AD1815" i="1"/>
  <c r="AF1815" i="1"/>
  <c r="T1815" i="1" s="1"/>
  <c r="AF1811" i="1"/>
  <c r="T1811" i="1" s="1"/>
  <c r="AD1811" i="1"/>
  <c r="AF1812" i="1"/>
  <c r="T1812" i="1" s="1"/>
  <c r="AD1812" i="1"/>
  <c r="AF1809" i="1"/>
  <c r="T1809" i="1" s="1"/>
  <c r="AD1809" i="1"/>
  <c r="AF1813" i="1"/>
  <c r="T1813" i="1" s="1"/>
  <c r="AD1813" i="1"/>
  <c r="AF1810" i="1"/>
  <c r="T1810" i="1" s="1"/>
  <c r="AD1810" i="1"/>
  <c r="AF1814" i="1"/>
  <c r="T1814" i="1" s="1"/>
  <c r="AD1814" i="1"/>
  <c r="AF525" i="1"/>
  <c r="T525" i="1" s="1"/>
  <c r="AD525" i="1"/>
  <c r="AF1807" i="1"/>
  <c r="T1807" i="1" s="1"/>
  <c r="AD1807" i="1"/>
  <c r="AF1808" i="1"/>
  <c r="T1808" i="1" s="1"/>
  <c r="AD1808" i="1"/>
  <c r="AF1435" i="1"/>
  <c r="T1435" i="1" s="1"/>
  <c r="AD1435" i="1"/>
  <c r="AF2104" i="1"/>
  <c r="T2104" i="1" s="1"/>
  <c r="AF1806" i="1"/>
  <c r="T1806" i="1" s="1"/>
  <c r="AF1797" i="1"/>
  <c r="T1797" i="1" s="1"/>
  <c r="AF2085" i="1"/>
  <c r="T2085" i="1" s="1"/>
  <c r="AF1975" i="1"/>
  <c r="T1975" i="1" s="1"/>
  <c r="J144" i="12"/>
  <c r="I144" i="12"/>
  <c r="J137" i="12"/>
  <c r="AF1433" i="1"/>
  <c r="T1433" i="1" s="1"/>
  <c r="AF2103" i="1"/>
  <c r="T2103" i="1" s="1"/>
  <c r="AF1341" i="1"/>
  <c r="T1341" i="1" s="1"/>
  <c r="AF2099" i="1"/>
  <c r="T2099" i="1" s="1"/>
  <c r="AF2093" i="1"/>
  <c r="T2093" i="1" s="1"/>
  <c r="AF2097" i="1"/>
  <c r="T2097" i="1" s="1"/>
  <c r="AF2101" i="1"/>
  <c r="T2101" i="1" s="1"/>
  <c r="AF2096" i="1"/>
  <c r="T2096" i="1" s="1"/>
  <c r="AF2100" i="1"/>
  <c r="T2100" i="1" s="1"/>
  <c r="AF2094" i="1"/>
  <c r="T2094" i="1" s="1"/>
  <c r="AF2098" i="1"/>
  <c r="T2098" i="1" s="1"/>
  <c r="AF2102" i="1"/>
  <c r="T2102" i="1" s="1"/>
  <c r="AF2095" i="1"/>
  <c r="T2095" i="1" s="1"/>
  <c r="AF1703" i="1"/>
  <c r="T1703" i="1" s="1"/>
  <c r="AF1726" i="1"/>
  <c r="T1726" i="1" s="1"/>
  <c r="AF1728" i="1"/>
  <c r="T1728" i="1" s="1"/>
  <c r="AF1958" i="1"/>
  <c r="T1958" i="1" s="1"/>
  <c r="AF1948" i="1"/>
  <c r="T1948" i="1" s="1"/>
  <c r="AF1949" i="1"/>
  <c r="T1949" i="1" s="1"/>
  <c r="AF1942" i="1"/>
  <c r="T1942" i="1" s="1"/>
  <c r="AF1946" i="1"/>
  <c r="T1946" i="1" s="1"/>
  <c r="AF1950" i="1"/>
  <c r="T1950" i="1" s="1"/>
  <c r="AF1944" i="1"/>
  <c r="T1944" i="1" s="1"/>
  <c r="AF1951" i="1"/>
  <c r="T1951" i="1" s="1"/>
  <c r="AF2071" i="1"/>
  <c r="AG2071" i="1" s="1"/>
  <c r="AF1878" i="1"/>
  <c r="AG1878" i="1" s="1"/>
  <c r="AF1744" i="1"/>
  <c r="AG1744" i="1" s="1"/>
  <c r="AF2087" i="1"/>
  <c r="T2087" i="1" s="1"/>
  <c r="AF2006" i="1"/>
  <c r="AG2006" i="1" s="1"/>
  <c r="AF2069" i="1"/>
  <c r="AG2069" i="1" s="1"/>
  <c r="AF110" i="1"/>
  <c r="AG110" i="1" s="1"/>
  <c r="T1881" i="1"/>
  <c r="AF1517" i="1"/>
  <c r="AG1517" i="1" s="1"/>
  <c r="AF1786" i="1"/>
  <c r="AG1786" i="1" s="1"/>
  <c r="AF563" i="1"/>
  <c r="AG563" i="1" s="1"/>
  <c r="AF1803" i="1"/>
  <c r="T1803" i="1" s="1"/>
  <c r="AF1800" i="1"/>
  <c r="T1800" i="1" s="1"/>
  <c r="AF1801" i="1"/>
  <c r="T1801" i="1" s="1"/>
  <c r="AF2092" i="1"/>
  <c r="T2092" i="1" s="1"/>
  <c r="AF1802" i="1"/>
  <c r="T1802" i="1" s="1"/>
  <c r="AF2090" i="1"/>
  <c r="T2090" i="1" s="1"/>
  <c r="AF1699" i="1"/>
  <c r="AG1699" i="1" s="1"/>
  <c r="AF1787" i="1"/>
  <c r="AG1787" i="1" s="1"/>
  <c r="AF2088" i="1"/>
  <c r="T2088" i="1" s="1"/>
  <c r="AF1679" i="1"/>
  <c r="AG1679" i="1" s="1"/>
  <c r="AF1798" i="1"/>
  <c r="T1798" i="1" s="1"/>
  <c r="AF213" i="1"/>
  <c r="AG213" i="1" s="1"/>
  <c r="AF1680" i="1"/>
  <c r="AG1680" i="1" s="1"/>
  <c r="AF2089" i="1"/>
  <c r="T2089" i="1" s="1"/>
  <c r="AF1804" i="1"/>
  <c r="T1804" i="1" s="1"/>
  <c r="AG808" i="1"/>
  <c r="AF1799" i="1"/>
  <c r="T1799" i="1" s="1"/>
  <c r="AF2005" i="1"/>
  <c r="AG2005" i="1" s="1"/>
  <c r="AF2068" i="1"/>
  <c r="AG2068" i="1" s="1"/>
  <c r="AF1877" i="1"/>
  <c r="AG1877" i="1" s="1"/>
  <c r="AF1780" i="1"/>
  <c r="AG1780" i="1" s="1"/>
  <c r="AF1868" i="1"/>
  <c r="AG1868" i="1" s="1"/>
  <c r="AF2091" i="1"/>
  <c r="T2091" i="1" s="1"/>
  <c r="AF1805" i="1"/>
  <c r="T1805" i="1" s="1"/>
  <c r="T788" i="1"/>
  <c r="AF1199" i="1"/>
  <c r="T1199" i="1" s="1"/>
  <c r="AF666" i="1"/>
  <c r="AG666" i="1" s="1"/>
  <c r="AF97" i="1"/>
  <c r="AG97" i="1" s="1"/>
  <c r="AF803" i="1"/>
  <c r="AG803" i="1" s="1"/>
  <c r="AF69" i="1"/>
  <c r="AG69" i="1" s="1"/>
  <c r="AF86" i="1"/>
  <c r="AG86" i="1" s="1"/>
  <c r="AF41" i="1"/>
  <c r="AG41" i="1" s="1"/>
  <c r="AF49" i="1"/>
  <c r="AG49" i="1" s="1"/>
  <c r="AF90" i="1"/>
  <c r="AG90" i="1" s="1"/>
  <c r="AF94" i="1"/>
  <c r="AG94" i="1" s="1"/>
  <c r="AF603" i="1"/>
  <c r="AG603" i="1" s="1"/>
  <c r="AF74" i="1"/>
  <c r="AG74" i="1" s="1"/>
  <c r="AF78" i="1"/>
  <c r="AG78" i="1" s="1"/>
  <c r="AF265" i="1"/>
  <c r="AG265" i="1" s="1"/>
  <c r="AF284" i="1"/>
  <c r="AG284" i="1" s="1"/>
  <c r="AF905" i="1"/>
  <c r="AG905" i="1" s="1"/>
  <c r="AF54" i="1"/>
  <c r="AG54" i="1" s="1"/>
  <c r="AF70" i="1"/>
  <c r="AG70" i="1" s="1"/>
  <c r="AF438" i="1"/>
  <c r="AG438" i="1" s="1"/>
  <c r="AF807" i="1"/>
  <c r="AG807" i="1" s="1"/>
  <c r="AF46" i="1"/>
  <c r="AG46" i="1" s="1"/>
  <c r="AF83" i="1"/>
  <c r="AG83" i="1" s="1"/>
  <c r="AF87" i="1"/>
  <c r="AG87" i="1" s="1"/>
  <c r="AF95" i="1"/>
  <c r="AG95" i="1" s="1"/>
  <c r="AF99" i="1"/>
  <c r="AG99" i="1" s="1"/>
  <c r="AF179" i="1"/>
  <c r="AG179" i="1" s="1"/>
  <c r="AF594" i="1"/>
  <c r="AG594" i="1" s="1"/>
  <c r="AF38" i="1"/>
  <c r="AG38" i="1" s="1"/>
  <c r="AF42" i="1"/>
  <c r="AG42" i="1" s="1"/>
  <c r="AF67" i="1"/>
  <c r="AG67" i="1" s="1"/>
  <c r="AF79" i="1"/>
  <c r="AG79" i="1" s="1"/>
  <c r="AF91" i="1"/>
  <c r="AG91" i="1" s="1"/>
  <c r="AF215" i="1"/>
  <c r="AG215" i="1" s="1"/>
  <c r="AF363" i="1"/>
  <c r="AG363" i="1" s="1"/>
  <c r="AF1123" i="1"/>
  <c r="AG1123" i="1" s="1"/>
  <c r="AF104" i="1"/>
  <c r="AG104" i="1" s="1"/>
  <c r="AF276" i="1"/>
  <c r="AG276" i="1" s="1"/>
  <c r="AF64" i="1"/>
  <c r="AG64" i="1" s="1"/>
  <c r="AF84" i="1"/>
  <c r="AG84" i="1" s="1"/>
  <c r="AF88" i="1"/>
  <c r="AG88" i="1" s="1"/>
  <c r="AF143" i="1"/>
  <c r="AG143" i="1" s="1"/>
  <c r="AF348" i="1"/>
  <c r="AG348" i="1" s="1"/>
  <c r="AF693" i="1"/>
  <c r="AG693" i="1" s="1"/>
  <c r="AF740" i="1"/>
  <c r="AG740" i="1" s="1"/>
  <c r="AF56" i="1"/>
  <c r="AG56" i="1" s="1"/>
  <c r="AF80" i="1"/>
  <c r="AG80" i="1" s="1"/>
  <c r="AF185" i="1"/>
  <c r="AG185" i="1" s="1"/>
  <c r="AF291" i="1"/>
  <c r="AG291" i="1" s="1"/>
  <c r="AF794" i="1"/>
  <c r="AG794" i="1" s="1"/>
  <c r="AF799" i="1"/>
  <c r="AG799" i="1" s="1"/>
  <c r="AF836" i="1"/>
  <c r="AG836" i="1" s="1"/>
  <c r="AF68" i="1"/>
  <c r="AG68" i="1" s="1"/>
  <c r="AF72" i="1"/>
  <c r="AG72" i="1" s="1"/>
  <c r="AF76" i="1"/>
  <c r="AG76" i="1" s="1"/>
  <c r="AF101" i="1"/>
  <c r="AG101" i="1" s="1"/>
  <c r="AF105" i="1"/>
  <c r="AG105" i="1" s="1"/>
  <c r="AF325" i="1"/>
  <c r="AG325" i="1" s="1"/>
  <c r="AF880" i="1"/>
  <c r="AG880" i="1" s="1"/>
  <c r="AF952" i="1"/>
  <c r="AG952" i="1" s="1"/>
  <c r="AF65" i="1"/>
  <c r="AG65" i="1" s="1"/>
  <c r="AF89" i="1"/>
  <c r="AG89" i="1" s="1"/>
  <c r="AF597" i="1"/>
  <c r="AG597" i="1" s="1"/>
  <c r="AF1051" i="1"/>
  <c r="AG1051" i="1" s="1"/>
  <c r="AF278" i="1"/>
  <c r="AG278" i="1" s="1"/>
  <c r="AF47" i="1"/>
  <c r="AG47" i="1" s="1"/>
  <c r="AF66" i="1"/>
  <c r="AG66" i="1" s="1"/>
  <c r="AF73" i="1"/>
  <c r="AG73" i="1" s="1"/>
  <c r="AF103" i="1"/>
  <c r="AG103" i="1" s="1"/>
  <c r="AF266" i="1"/>
  <c r="AG266" i="1" s="1"/>
  <c r="AF711" i="1"/>
  <c r="AG711" i="1" s="1"/>
  <c r="AF1140" i="1"/>
  <c r="AG1140" i="1" s="1"/>
  <c r="AF40" i="1"/>
  <c r="AG40" i="1" s="1"/>
  <c r="AF55" i="1"/>
  <c r="AG55" i="1" s="1"/>
  <c r="AF77" i="1"/>
  <c r="AG77" i="1" s="1"/>
  <c r="AF81" i="1"/>
  <c r="AG81" i="1" s="1"/>
  <c r="AF85" i="1"/>
  <c r="AG85" i="1" s="1"/>
  <c r="AF96" i="1"/>
  <c r="AG96" i="1" s="1"/>
  <c r="AF137" i="1"/>
  <c r="AG137" i="1" s="1"/>
  <c r="AF203" i="1"/>
  <c r="AG203" i="1" s="1"/>
  <c r="AF311" i="1"/>
  <c r="AG311" i="1" s="1"/>
  <c r="AF369" i="1"/>
  <c r="AG369" i="1" s="1"/>
  <c r="AF645" i="1"/>
  <c r="AG645" i="1" s="1"/>
  <c r="AF720" i="1"/>
  <c r="AG720" i="1" s="1"/>
  <c r="AF751" i="1"/>
  <c r="AG751" i="1" s="1"/>
  <c r="AF790" i="1"/>
  <c r="AG790" i="1" s="1"/>
  <c r="AF1212" i="1"/>
  <c r="AG1212" i="1" s="1"/>
  <c r="AF1523" i="1"/>
  <c r="AG1523" i="1" s="1"/>
  <c r="AF63" i="1"/>
  <c r="AG63" i="1" s="1"/>
  <c r="AF100" i="1"/>
  <c r="AG100" i="1" s="1"/>
  <c r="AF214" i="1"/>
  <c r="AG214" i="1" s="1"/>
  <c r="AF338" i="1"/>
  <c r="AG338" i="1" s="1"/>
  <c r="AF1017" i="1"/>
  <c r="AG1017" i="1" s="1"/>
  <c r="AF1110" i="1"/>
  <c r="AG1110" i="1" s="1"/>
  <c r="AF297" i="1"/>
  <c r="AG297" i="1" s="1"/>
  <c r="AF350" i="1"/>
  <c r="AG350" i="1" s="1"/>
  <c r="AF516" i="1"/>
  <c r="AG516" i="1" s="1"/>
  <c r="AF1357" i="1"/>
  <c r="AG1357" i="1" s="1"/>
  <c r="AF1518" i="1"/>
  <c r="AG1518" i="1" s="1"/>
  <c r="AF1572" i="1"/>
  <c r="AG1572" i="1" s="1"/>
  <c r="AF312" i="1"/>
  <c r="AG312" i="1" s="1"/>
  <c r="AF575" i="1"/>
  <c r="AG575" i="1" s="1"/>
  <c r="AF699" i="1"/>
  <c r="AG699" i="1" s="1"/>
  <c r="AF1235" i="1"/>
  <c r="AG1235" i="1" s="1"/>
  <c r="AF335" i="1"/>
  <c r="AG335" i="1" s="1"/>
  <c r="AF642" i="1"/>
  <c r="AG642" i="1" s="1"/>
  <c r="AF708" i="1"/>
  <c r="AG708" i="1" s="1"/>
  <c r="AF761" i="1"/>
  <c r="T761" i="1" s="1"/>
  <c r="AF1158" i="1"/>
  <c r="AG1158" i="1" s="1"/>
  <c r="AF402" i="1"/>
  <c r="AG402" i="1" s="1"/>
  <c r="AF772" i="1"/>
  <c r="AG772" i="1" s="1"/>
  <c r="AF893" i="1"/>
  <c r="AG893" i="1" s="1"/>
  <c r="AF921" i="1"/>
  <c r="AG921" i="1" s="1"/>
  <c r="AF1065" i="1"/>
  <c r="AG1065" i="1" s="1"/>
  <c r="AF716" i="1"/>
  <c r="AG716" i="1" s="1"/>
  <c r="AF302" i="1"/>
  <c r="AG302" i="1" s="1"/>
  <c r="AF540" i="1"/>
  <c r="AG540" i="1" s="1"/>
  <c r="AF585" i="1"/>
  <c r="AG585" i="1" s="1"/>
  <c r="AF1055" i="1"/>
  <c r="AG1055" i="1" s="1"/>
  <c r="AF1127" i="1"/>
  <c r="AG1127" i="1" s="1"/>
  <c r="AF98" i="1"/>
  <c r="AG98" i="1" s="1"/>
  <c r="AF102" i="1"/>
  <c r="AG102" i="1" s="1"/>
  <c r="AF209" i="1"/>
  <c r="AG209" i="1" s="1"/>
  <c r="AF227" i="1"/>
  <c r="AG227" i="1" s="1"/>
  <c r="AF444" i="1"/>
  <c r="AG444" i="1" s="1"/>
  <c r="AF451" i="1"/>
  <c r="AG451" i="1" s="1"/>
  <c r="AF557" i="1"/>
  <c r="AG557" i="1" s="1"/>
  <c r="AF633" i="1"/>
  <c r="AG633" i="1" s="1"/>
  <c r="AF854" i="1"/>
  <c r="AG854" i="1" s="1"/>
  <c r="AF862" i="1"/>
  <c r="AG862" i="1" s="1"/>
  <c r="AF977" i="1"/>
  <c r="AG977" i="1" s="1"/>
  <c r="AF1013" i="1"/>
  <c r="AG1013" i="1" s="1"/>
  <c r="AF1385" i="1"/>
  <c r="AG1385" i="1" s="1"/>
  <c r="AF1402" i="1"/>
  <c r="AG1402" i="1" s="1"/>
  <c r="AF389" i="1"/>
  <c r="AG389" i="1" s="1"/>
  <c r="AF651" i="1"/>
  <c r="AG651" i="1" s="1"/>
  <c r="AF731" i="1"/>
  <c r="AG731" i="1" s="1"/>
  <c r="AF934" i="1"/>
  <c r="AG934" i="1" s="1"/>
  <c r="AF1087" i="1"/>
  <c r="AG1087" i="1" s="1"/>
  <c r="AF1106" i="1"/>
  <c r="AG1106" i="1" s="1"/>
  <c r="AF1151" i="1"/>
  <c r="AG1151" i="1" s="1"/>
  <c r="AF1241" i="1"/>
  <c r="AG1241" i="1" s="1"/>
  <c r="AF1375" i="1"/>
  <c r="AG1375" i="1" s="1"/>
  <c r="AF486" i="1"/>
  <c r="AG486" i="1" s="1"/>
  <c r="AF534" i="1"/>
  <c r="AG534" i="1" s="1"/>
  <c r="AF623" i="1"/>
  <c r="AG623" i="1" s="1"/>
  <c r="AF673" i="1"/>
  <c r="AG673" i="1" s="1"/>
  <c r="AF1227" i="1"/>
  <c r="AG1227" i="1" s="1"/>
  <c r="AF1236" i="1"/>
  <c r="AG1236" i="1" s="1"/>
  <c r="AF1397" i="1"/>
  <c r="AG1397" i="1" s="1"/>
  <c r="AF1493" i="1"/>
  <c r="AG1493" i="1" s="1"/>
  <c r="AF1605" i="1"/>
  <c r="AG1605" i="1" s="1"/>
  <c r="AF423" i="1"/>
  <c r="AG423" i="1" s="1"/>
  <c r="AF717" i="1"/>
  <c r="AG717" i="1" s="1"/>
  <c r="AF895" i="1"/>
  <c r="AG895" i="1" s="1"/>
  <c r="AF1214" i="1"/>
  <c r="AG1214" i="1" s="1"/>
  <c r="AF1223" i="1"/>
  <c r="AG1223" i="1" s="1"/>
  <c r="AF1476" i="1"/>
  <c r="AG1476" i="1" s="1"/>
  <c r="AF1482" i="1"/>
  <c r="AG1482" i="1" s="1"/>
  <c r="AF1547" i="1"/>
  <c r="AG1547" i="1" s="1"/>
  <c r="AF1574" i="1"/>
  <c r="AG1574" i="1" s="1"/>
  <c r="AF1579" i="1"/>
  <c r="AG1579" i="1" s="1"/>
  <c r="AF1601" i="1"/>
  <c r="AG1601" i="1" s="1"/>
  <c r="AF939" i="1"/>
  <c r="AG939" i="1" s="1"/>
  <c r="AF867" i="1"/>
  <c r="AG867" i="1" s="1"/>
  <c r="AF1049" i="1"/>
  <c r="AG1049" i="1" s="1"/>
  <c r="AF1088" i="1"/>
  <c r="AG1088" i="1" s="1"/>
  <c r="AF1116" i="1"/>
  <c r="AG1116" i="1" s="1"/>
  <c r="AF1121" i="1"/>
  <c r="AG1121" i="1" s="1"/>
  <c r="AF1232" i="1"/>
  <c r="AG1232" i="1" s="1"/>
  <c r="AF1293" i="1"/>
  <c r="AG1293" i="1" s="1"/>
  <c r="AF1351" i="1"/>
  <c r="AG1351" i="1" s="1"/>
  <c r="AF1247" i="1"/>
  <c r="AG1247" i="1" s="1"/>
  <c r="AF1366" i="1"/>
  <c r="AG1366" i="1" s="1"/>
  <c r="AF1432" i="1"/>
  <c r="AG1432" i="1" s="1"/>
  <c r="AF1505" i="1"/>
  <c r="AG1505" i="1" s="1"/>
  <c r="AF1537" i="1"/>
  <c r="AG1537" i="1" s="1"/>
  <c r="AF1765" i="1"/>
  <c r="AG1765" i="1" s="1"/>
  <c r="AF1922" i="1"/>
  <c r="AG1922" i="1" s="1"/>
  <c r="AF690" i="1"/>
  <c r="AG690" i="1" s="1"/>
  <c r="AF817" i="1"/>
  <c r="AG817" i="1" s="1"/>
  <c r="AF849" i="1"/>
  <c r="AG849" i="1" s="1"/>
  <c r="AF892" i="1"/>
  <c r="AG892" i="1" s="1"/>
  <c r="AF908" i="1"/>
  <c r="AG908" i="1" s="1"/>
  <c r="AF1153" i="1"/>
  <c r="AG1153" i="1" s="1"/>
  <c r="AF1411" i="1"/>
  <c r="AG1411" i="1" s="1"/>
  <c r="AF1565" i="1"/>
  <c r="AG1565" i="1" s="1"/>
  <c r="AF1165" i="1"/>
  <c r="AG1165" i="1" s="1"/>
  <c r="AF1269" i="1"/>
  <c r="AG1269" i="1" s="1"/>
  <c r="AF1422" i="1"/>
  <c r="AG1422" i="1" s="1"/>
  <c r="AG947" i="1"/>
  <c r="AF769" i="1"/>
  <c r="AG769" i="1" s="1"/>
  <c r="AF787" i="1"/>
  <c r="AG787" i="1" s="1"/>
  <c r="AF791" i="1"/>
  <c r="AG791" i="1" s="1"/>
  <c r="AF1118" i="1"/>
  <c r="AG1118" i="1" s="1"/>
  <c r="AF1334" i="1"/>
  <c r="AG1334" i="1" s="1"/>
  <c r="AG736" i="1"/>
  <c r="AF853" i="1"/>
  <c r="AG853" i="1" s="1"/>
  <c r="AF902" i="1"/>
  <c r="AG902" i="1" s="1"/>
  <c r="AF967" i="1"/>
  <c r="AG967" i="1" s="1"/>
  <c r="AF1097" i="1"/>
  <c r="AG1097" i="1" s="1"/>
  <c r="AF1219" i="1"/>
  <c r="AG1219" i="1" s="1"/>
  <c r="AF1318" i="1"/>
  <c r="AG1318" i="1" s="1"/>
  <c r="AF1488" i="1"/>
  <c r="AG1488" i="1" s="1"/>
  <c r="AF1650" i="1"/>
  <c r="AG1650" i="1" s="1"/>
  <c r="AF1473" i="1"/>
  <c r="AG1473" i="1" s="1"/>
  <c r="AF1525" i="1"/>
  <c r="AG1525" i="1" s="1"/>
  <c r="AF1530" i="1"/>
  <c r="AG1530" i="1" s="1"/>
  <c r="AF1039" i="1"/>
  <c r="AG1039" i="1" s="1"/>
  <c r="AF1101" i="1"/>
  <c r="AG1101" i="1" s="1"/>
  <c r="AF1202" i="1"/>
  <c r="AG1202" i="1" s="1"/>
  <c r="AF1556" i="1"/>
  <c r="AG1556" i="1" s="1"/>
  <c r="AF1295" i="1"/>
  <c r="AG1295" i="1" s="1"/>
  <c r="AF1315" i="1"/>
  <c r="AG1315" i="1" s="1"/>
  <c r="AF1358" i="1"/>
  <c r="AG1358" i="1" s="1"/>
  <c r="AF1414" i="1"/>
  <c r="AG1414" i="1" s="1"/>
  <c r="AF1447" i="1"/>
  <c r="AG1447" i="1" s="1"/>
  <c r="AF1567" i="1"/>
  <c r="AG1567" i="1" s="1"/>
  <c r="AF781" i="1"/>
  <c r="AG781" i="1" s="1"/>
  <c r="AG821" i="1"/>
  <c r="AF925" i="1"/>
  <c r="AG925" i="1" s="1"/>
  <c r="AF1058" i="1"/>
  <c r="AG1058" i="1" s="1"/>
  <c r="AF1614" i="1"/>
  <c r="AG1614" i="1" s="1"/>
  <c r="AF1702" i="1"/>
  <c r="AG1702" i="1" s="1"/>
  <c r="AF2003" i="1"/>
  <c r="AG2003" i="1" s="1"/>
  <c r="AF2007" i="1"/>
  <c r="AG2007" i="1" s="1"/>
  <c r="AF1420" i="1"/>
  <c r="AG1420" i="1" s="1"/>
  <c r="AF1442" i="1"/>
  <c r="AG1442" i="1" s="1"/>
  <c r="AF1464" i="1"/>
  <c r="AG1464" i="1" s="1"/>
  <c r="AF1485" i="1"/>
  <c r="AG1485" i="1" s="1"/>
  <c r="AF1131" i="1"/>
  <c r="AG1131" i="1" s="1"/>
  <c r="AF1275" i="1"/>
  <c r="AG1275" i="1" s="1"/>
  <c r="AF1308" i="1"/>
  <c r="AG1308" i="1" s="1"/>
  <c r="AF1491" i="1"/>
  <c r="AG1491" i="1" s="1"/>
  <c r="AF1506" i="1"/>
  <c r="AG1506" i="1" s="1"/>
  <c r="AF1563" i="1"/>
  <c r="AG1563" i="1" s="1"/>
  <c r="AF1688" i="1"/>
  <c r="AG1688" i="1" s="1"/>
  <c r="AF1875" i="1"/>
  <c r="AG1875" i="1" s="1"/>
  <c r="AF1428" i="1"/>
  <c r="AG1428" i="1" s="1"/>
  <c r="AF1327" i="1"/>
  <c r="AG1327" i="1" s="1"/>
  <c r="AF1678" i="1"/>
  <c r="AG1678" i="1" s="1"/>
  <c r="AF1741" i="1"/>
  <c r="AG1741" i="1" s="1"/>
  <c r="AF1871" i="1"/>
  <c r="AG1871" i="1" s="1"/>
  <c r="AF1876" i="1"/>
  <c r="AG1876" i="1" s="1"/>
  <c r="AF1426" i="1"/>
  <c r="AG1426" i="1" s="1"/>
  <c r="AF1459" i="1"/>
  <c r="AG1459" i="1" s="1"/>
  <c r="AF1669" i="1"/>
  <c r="AG1669" i="1" s="1"/>
  <c r="AF1499" i="1"/>
  <c r="AG1499" i="1" s="1"/>
  <c r="AF1529" i="1"/>
  <c r="AG1529" i="1" s="1"/>
  <c r="AF1544" i="1"/>
  <c r="AG1544" i="1" s="1"/>
  <c r="AF1554" i="1"/>
  <c r="AG1554" i="1" s="1"/>
  <c r="AF1559" i="1"/>
  <c r="AG1559" i="1" s="1"/>
  <c r="AF1608" i="1"/>
  <c r="AG1608" i="1" s="1"/>
  <c r="AF1839" i="1"/>
  <c r="AG1839" i="1" s="1"/>
  <c r="AF1856" i="1"/>
  <c r="AF1923" i="1"/>
  <c r="AG1923" i="1" s="1"/>
  <c r="AF2004" i="1"/>
  <c r="AG2004" i="1" s="1"/>
  <c r="AF2008" i="1"/>
  <c r="AG2008" i="1" s="1"/>
  <c r="AF2070" i="1"/>
  <c r="AG2070" i="1" s="1"/>
  <c r="AF1640" i="1"/>
  <c r="AG1640" i="1" s="1"/>
  <c r="AF1514" i="1"/>
  <c r="AG1514" i="1" s="1"/>
  <c r="AF1857" i="1"/>
  <c r="AG1857" i="1" s="1"/>
  <c r="AF1471" i="1"/>
  <c r="AG1471" i="1" s="1"/>
  <c r="AF1501" i="1"/>
  <c r="AG1501" i="1" s="1"/>
  <c r="AF1551" i="1"/>
  <c r="AG1551" i="1" s="1"/>
  <c r="AF1561" i="1"/>
  <c r="AG1561" i="1" s="1"/>
  <c r="AF1591" i="1"/>
  <c r="AG1591" i="1" s="1"/>
  <c r="AF1781" i="1"/>
  <c r="AG1781" i="1" s="1"/>
  <c r="AF1440" i="1"/>
  <c r="T1440" i="1" s="1"/>
  <c r="AG1441" i="1"/>
  <c r="AF1438" i="1"/>
  <c r="T1438" i="1" s="1"/>
  <c r="AF1439" i="1"/>
  <c r="T1439" i="1" s="1"/>
  <c r="AF2086" i="1"/>
  <c r="T2086" i="1" s="1"/>
  <c r="AG1345" i="1"/>
  <c r="AF1842" i="1"/>
  <c r="T1842" i="1" s="1"/>
  <c r="J132" i="12"/>
  <c r="T1093" i="1"/>
  <c r="AA470" i="1"/>
  <c r="AF470" i="1" s="1"/>
  <c r="AG470" i="1" s="1"/>
  <c r="T1879" i="1"/>
  <c r="T1870" i="1"/>
  <c r="T1873" i="1"/>
  <c r="T1858" i="1"/>
  <c r="T706" i="1"/>
  <c r="T988" i="1"/>
  <c r="T760" i="1"/>
  <c r="T1092" i="1"/>
  <c r="T871" i="1"/>
  <c r="T400" i="1"/>
  <c r="T537" i="1"/>
  <c r="T538" i="1"/>
  <c r="T527" i="1"/>
  <c r="T539" i="1"/>
  <c r="T1767" i="1"/>
  <c r="T1344" i="1"/>
  <c r="T1343" i="1"/>
  <c r="T1342" i="1"/>
  <c r="T1317" i="1"/>
  <c r="T397" i="1"/>
  <c r="T395" i="1"/>
  <c r="T1920" i="1"/>
  <c r="I2" i="12"/>
  <c r="J2" i="12" s="1"/>
  <c r="I6" i="12"/>
  <c r="J6" i="12" s="1"/>
  <c r="I10" i="12"/>
  <c r="J10" i="12" s="1"/>
  <c r="I14" i="12"/>
  <c r="J14" i="12" s="1"/>
  <c r="I18" i="12"/>
  <c r="J18" i="12" s="1"/>
  <c r="I22" i="12"/>
  <c r="J22" i="12" s="1"/>
  <c r="I26" i="12"/>
  <c r="J26" i="12" s="1"/>
  <c r="I30" i="12"/>
  <c r="J30" i="12" s="1"/>
  <c r="I34" i="12"/>
  <c r="J34" i="12" s="1"/>
  <c r="I38" i="12"/>
  <c r="J38" i="12" s="1"/>
  <c r="I42" i="12"/>
  <c r="J42" i="12" s="1"/>
  <c r="I46" i="12"/>
  <c r="J46" i="12" s="1"/>
  <c r="I50" i="12"/>
  <c r="J50" i="12" s="1"/>
  <c r="I54" i="12"/>
  <c r="I58" i="12"/>
  <c r="I62" i="12"/>
  <c r="I66" i="12"/>
  <c r="J66" i="12" s="1"/>
  <c r="I70" i="12"/>
  <c r="J70" i="12" s="1"/>
  <c r="I74" i="12"/>
  <c r="J74" i="12" s="1"/>
  <c r="I78" i="12"/>
  <c r="J78" i="12" s="1"/>
  <c r="I82" i="12"/>
  <c r="J82" i="12" s="1"/>
  <c r="I86" i="12"/>
  <c r="J86" i="12" s="1"/>
  <c r="I90" i="12"/>
  <c r="J90" i="12" s="1"/>
  <c r="I94" i="12"/>
  <c r="J94" i="12" s="1"/>
  <c r="I98" i="12"/>
  <c r="I102" i="12"/>
  <c r="J102" i="12" s="1"/>
  <c r="I106" i="12"/>
  <c r="J106" i="12" s="1"/>
  <c r="I110" i="12"/>
  <c r="J110" i="12" s="1"/>
  <c r="I114" i="12"/>
  <c r="I118" i="12"/>
  <c r="J118" i="12" s="1"/>
  <c r="I122" i="12"/>
  <c r="J122" i="12" s="1"/>
  <c r="I3" i="12"/>
  <c r="J3" i="12" s="1"/>
  <c r="I7" i="12"/>
  <c r="J7" i="12" s="1"/>
  <c r="I11" i="12"/>
  <c r="J11" i="12" s="1"/>
  <c r="I15" i="12"/>
  <c r="J15" i="12" s="1"/>
  <c r="I19" i="12"/>
  <c r="J19" i="12" s="1"/>
  <c r="I23" i="12"/>
  <c r="J23" i="12" s="1"/>
  <c r="I27" i="12"/>
  <c r="J27" i="12" s="1"/>
  <c r="I31" i="12"/>
  <c r="J31" i="12" s="1"/>
  <c r="I35" i="12"/>
  <c r="J35" i="12" s="1"/>
  <c r="I39" i="12"/>
  <c r="J39" i="12" s="1"/>
  <c r="I43" i="12"/>
  <c r="J43" i="12" s="1"/>
  <c r="I47" i="12"/>
  <c r="J47" i="12" s="1"/>
  <c r="I51" i="12"/>
  <c r="J51" i="12" s="1"/>
  <c r="I55" i="12"/>
  <c r="I59" i="12"/>
  <c r="J59" i="12" s="1"/>
  <c r="I63" i="12"/>
  <c r="J63" i="12" s="1"/>
  <c r="I67" i="12"/>
  <c r="J67" i="12" s="1"/>
  <c r="I71" i="12"/>
  <c r="J71" i="12" s="1"/>
  <c r="I75" i="12"/>
  <c r="J75" i="12" s="1"/>
  <c r="I79" i="12"/>
  <c r="J79" i="12" s="1"/>
  <c r="I83" i="12"/>
  <c r="J83" i="12" s="1"/>
  <c r="I87" i="12"/>
  <c r="J87" i="12" s="1"/>
  <c r="I91" i="12"/>
  <c r="J91" i="12" s="1"/>
  <c r="I95" i="12"/>
  <c r="J95" i="12" s="1"/>
  <c r="I99" i="12"/>
  <c r="J99" i="12" s="1"/>
  <c r="I103" i="12"/>
  <c r="J103" i="12" s="1"/>
  <c r="I107" i="12"/>
  <c r="J107" i="12" s="1"/>
  <c r="I111" i="12"/>
  <c r="J111" i="12" s="1"/>
  <c r="I115" i="12"/>
  <c r="I119" i="12"/>
  <c r="J119" i="12" s="1"/>
  <c r="I123" i="12"/>
  <c r="J123" i="12" s="1"/>
  <c r="I4" i="12"/>
  <c r="J4" i="12" s="1"/>
  <c r="I8" i="12"/>
  <c r="J8" i="12" s="1"/>
  <c r="I12" i="12"/>
  <c r="J12" i="12" s="1"/>
  <c r="I16" i="12"/>
  <c r="J16" i="12" s="1"/>
  <c r="I20" i="12"/>
  <c r="J20" i="12" s="1"/>
  <c r="I24" i="12"/>
  <c r="J24" i="12" s="1"/>
  <c r="I28" i="12"/>
  <c r="J28" i="12" s="1"/>
  <c r="I32" i="12"/>
  <c r="J32" i="12" s="1"/>
  <c r="I36" i="12"/>
  <c r="J36" i="12" s="1"/>
  <c r="I40" i="12"/>
  <c r="J40" i="12" s="1"/>
  <c r="I44" i="12"/>
  <c r="J44" i="12" s="1"/>
  <c r="I48" i="12"/>
  <c r="J48" i="12" s="1"/>
  <c r="I52" i="12"/>
  <c r="I56" i="12"/>
  <c r="J56" i="12" s="1"/>
  <c r="I60" i="12"/>
  <c r="J60" i="12" s="1"/>
  <c r="I64" i="12"/>
  <c r="J64" i="12" s="1"/>
  <c r="I68" i="12"/>
  <c r="J68" i="12" s="1"/>
  <c r="I72" i="12"/>
  <c r="J72" i="12" s="1"/>
  <c r="I76" i="12"/>
  <c r="I80" i="12"/>
  <c r="J80" i="12" s="1"/>
  <c r="I84" i="12"/>
  <c r="J84" i="12" s="1"/>
  <c r="I88" i="12"/>
  <c r="J88" i="12" s="1"/>
  <c r="I92" i="12"/>
  <c r="J92" i="12" s="1"/>
  <c r="I96" i="12"/>
  <c r="J96" i="12" s="1"/>
  <c r="I100" i="12"/>
  <c r="J100" i="12" s="1"/>
  <c r="I104" i="12"/>
  <c r="J104" i="12" s="1"/>
  <c r="I108" i="12"/>
  <c r="J108" i="12" s="1"/>
  <c r="I112" i="12"/>
  <c r="J112" i="12" s="1"/>
  <c r="I116" i="12"/>
  <c r="I120" i="12"/>
  <c r="J120" i="12" s="1"/>
  <c r="I124" i="12"/>
  <c r="J124" i="12" s="1"/>
  <c r="I1" i="12"/>
  <c r="J1" i="12" s="1"/>
  <c r="I5" i="12"/>
  <c r="J5" i="12" s="1"/>
  <c r="I9" i="12"/>
  <c r="J9" i="12" s="1"/>
  <c r="I13" i="12"/>
  <c r="J13" i="12" s="1"/>
  <c r="I17" i="12"/>
  <c r="J17" i="12" s="1"/>
  <c r="I21" i="12"/>
  <c r="J21" i="12" s="1"/>
  <c r="I25" i="12"/>
  <c r="J25" i="12" s="1"/>
  <c r="I29" i="12"/>
  <c r="J29" i="12" s="1"/>
  <c r="I33" i="12"/>
  <c r="J33" i="12" s="1"/>
  <c r="I37" i="12"/>
  <c r="J37" i="12" s="1"/>
  <c r="I41" i="12"/>
  <c r="J41" i="12" s="1"/>
  <c r="I45" i="12"/>
  <c r="J45" i="12" s="1"/>
  <c r="I49" i="12"/>
  <c r="J49" i="12" s="1"/>
  <c r="I53" i="12"/>
  <c r="J53" i="12" s="1"/>
  <c r="I57" i="12"/>
  <c r="J57" i="12" s="1"/>
  <c r="I61" i="12"/>
  <c r="I65" i="12"/>
  <c r="J65" i="12" s="1"/>
  <c r="I69" i="12"/>
  <c r="J69" i="12" s="1"/>
  <c r="I73" i="12"/>
  <c r="J73" i="12" s="1"/>
  <c r="I77" i="12"/>
  <c r="J77" i="12" s="1"/>
  <c r="I81" i="12"/>
  <c r="J81" i="12" s="1"/>
  <c r="I85" i="12"/>
  <c r="J85" i="12" s="1"/>
  <c r="I89" i="12"/>
  <c r="I93" i="12"/>
  <c r="J93" i="12" s="1"/>
  <c r="I97" i="12"/>
  <c r="J97" i="12" s="1"/>
  <c r="I101" i="12"/>
  <c r="J101" i="12" s="1"/>
  <c r="I105" i="12"/>
  <c r="J105" i="12" s="1"/>
  <c r="I109" i="12"/>
  <c r="J109" i="12" s="1"/>
  <c r="I113" i="12"/>
  <c r="J113" i="12" s="1"/>
  <c r="I117" i="12"/>
  <c r="J117" i="12" s="1"/>
  <c r="I121" i="12"/>
  <c r="J121" i="12" s="1"/>
  <c r="I125" i="12"/>
  <c r="J125" i="12" s="1"/>
  <c r="B69" i="10"/>
  <c r="H73" i="10"/>
  <c r="H72" i="10"/>
  <c r="H71" i="10"/>
  <c r="L71" i="10" s="1"/>
  <c r="H70" i="10"/>
  <c r="H69" i="10"/>
  <c r="H68" i="10"/>
  <c r="H64" i="10"/>
  <c r="L64" i="10" s="1"/>
  <c r="H62" i="10"/>
  <c r="L62" i="10" s="1"/>
  <c r="H59" i="10"/>
  <c r="L59" i="10" s="1"/>
  <c r="H58" i="10"/>
  <c r="H57" i="10"/>
  <c r="H55" i="10"/>
  <c r="H54" i="10"/>
  <c r="H49" i="10"/>
  <c r="H48" i="10"/>
  <c r="H47" i="10"/>
  <c r="H46" i="10"/>
  <c r="L46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H23" i="10"/>
  <c r="H22" i="10"/>
  <c r="H20" i="10"/>
  <c r="L20" i="10" s="1"/>
  <c r="H19" i="10"/>
  <c r="L19" i="10" s="1"/>
  <c r="H18" i="10"/>
  <c r="L18" i="10" s="1"/>
  <c r="H16" i="10"/>
  <c r="L16" i="10" s="1"/>
  <c r="H15" i="10"/>
  <c r="L15" i="10" s="1"/>
  <c r="H14" i="10"/>
  <c r="L14" i="10" s="1"/>
  <c r="H13" i="10"/>
  <c r="L13" i="10" s="1"/>
  <c r="H12" i="10"/>
  <c r="L12" i="10" s="1"/>
  <c r="H11" i="10"/>
  <c r="H10" i="10"/>
  <c r="L10" i="10" s="1"/>
  <c r="H9" i="10"/>
  <c r="H8" i="10"/>
  <c r="H7" i="10"/>
  <c r="L7" i="10" s="1"/>
  <c r="H6" i="10"/>
  <c r="L6" i="10" s="1"/>
  <c r="H5" i="10"/>
  <c r="L73" i="10"/>
  <c r="L72" i="10"/>
  <c r="L70" i="10"/>
  <c r="L69" i="10"/>
  <c r="L68" i="10"/>
  <c r="L57" i="10"/>
  <c r="L54" i="10"/>
  <c r="L49" i="10"/>
  <c r="L48" i="10"/>
  <c r="L47" i="10"/>
  <c r="L45" i="10"/>
  <c r="L44" i="10"/>
  <c r="L40" i="10"/>
  <c r="L39" i="10"/>
  <c r="L38" i="10"/>
  <c r="L37" i="10"/>
  <c r="L36" i="10"/>
  <c r="L35" i="10"/>
  <c r="L24" i="10"/>
  <c r="L23" i="10"/>
  <c r="L11" i="10"/>
  <c r="L9" i="10"/>
  <c r="L8" i="10"/>
  <c r="L5" i="10"/>
  <c r="L4" i="10"/>
  <c r="B61" i="10"/>
  <c r="L61" i="10" s="1"/>
  <c r="B68" i="10"/>
  <c r="F67" i="10"/>
  <c r="H67" i="10" s="1"/>
  <c r="L67" i="10" s="1"/>
  <c r="B67" i="10"/>
  <c r="F66" i="10"/>
  <c r="H66" i="10" s="1"/>
  <c r="L66" i="10" s="1"/>
  <c r="B66" i="10"/>
  <c r="F65" i="10"/>
  <c r="H65" i="10" s="1"/>
  <c r="L65" i="10" s="1"/>
  <c r="B65" i="10"/>
  <c r="B64" i="10"/>
  <c r="F63" i="10"/>
  <c r="H63" i="10" s="1"/>
  <c r="L63" i="10" s="1"/>
  <c r="B63" i="10"/>
  <c r="F61" i="10"/>
  <c r="H61" i="10" s="1"/>
  <c r="F60" i="10"/>
  <c r="H60" i="10" s="1"/>
  <c r="B60" i="10"/>
  <c r="L60" i="10" s="1"/>
  <c r="F59" i="10"/>
  <c r="B59" i="10"/>
  <c r="B58" i="10"/>
  <c r="L58" i="10" s="1"/>
  <c r="F56" i="10"/>
  <c r="H56" i="10" s="1"/>
  <c r="B56" i="10"/>
  <c r="L56" i="10" s="1"/>
  <c r="B55" i="10"/>
  <c r="F53" i="10"/>
  <c r="H53" i="10" s="1"/>
  <c r="L53" i="10" s="1"/>
  <c r="B53" i="10"/>
  <c r="F52" i="10"/>
  <c r="H52" i="10" s="1"/>
  <c r="L52" i="10" s="1"/>
  <c r="B52" i="10"/>
  <c r="F51" i="10"/>
  <c r="H51" i="10" s="1"/>
  <c r="L51" i="10" s="1"/>
  <c r="B51" i="10"/>
  <c r="F50" i="10"/>
  <c r="H50" i="10" s="1"/>
  <c r="L50" i="10" s="1"/>
  <c r="B50" i="10"/>
  <c r="F46" i="10"/>
  <c r="F17" i="10"/>
  <c r="H17" i="10" s="1"/>
  <c r="L17" i="10" s="1"/>
  <c r="B4" i="10"/>
  <c r="B34" i="10"/>
  <c r="L34" i="10" s="1"/>
  <c r="B33" i="10"/>
  <c r="L33" i="10" s="1"/>
  <c r="B32" i="10"/>
  <c r="L32" i="10" s="1"/>
  <c r="B31" i="10"/>
  <c r="B30" i="10"/>
  <c r="B29" i="10"/>
  <c r="B28" i="10"/>
  <c r="B27" i="10"/>
  <c r="B26" i="10"/>
  <c r="B25" i="10"/>
  <c r="B24" i="10"/>
  <c r="B22" i="10"/>
  <c r="L22" i="10" s="1"/>
  <c r="B21" i="10"/>
  <c r="B23" i="10"/>
  <c r="Y349" i="9"/>
  <c r="Y348" i="9"/>
  <c r="Y347" i="9"/>
  <c r="Y346" i="9"/>
  <c r="Y345" i="9"/>
  <c r="Y344" i="9"/>
  <c r="Y343" i="9"/>
  <c r="Y342" i="9"/>
  <c r="Y341" i="9"/>
  <c r="Y340" i="9"/>
  <c r="Y339" i="9"/>
  <c r="N2" i="9"/>
  <c r="F28" i="10"/>
  <c r="H28" i="10" s="1"/>
  <c r="L28" i="10" s="1"/>
  <c r="F27" i="10"/>
  <c r="H27" i="10" s="1"/>
  <c r="L27" i="10" s="1"/>
  <c r="F26" i="10"/>
  <c r="H26" i="10" s="1"/>
  <c r="L26" i="10" s="1"/>
  <c r="F25" i="10"/>
  <c r="H25" i="10" s="1"/>
  <c r="L25" i="10" s="1"/>
  <c r="F24" i="10"/>
  <c r="F23" i="10"/>
  <c r="F22" i="10"/>
  <c r="F21" i="10"/>
  <c r="H21" i="10" s="1"/>
  <c r="F16" i="10"/>
  <c r="S1500" i="1"/>
  <c r="S1670" i="1"/>
  <c r="S1652" i="1"/>
  <c r="S1613" i="1"/>
  <c r="S1583" i="1"/>
  <c r="S1578" i="1"/>
  <c r="S1535" i="1"/>
  <c r="S1538" i="1"/>
  <c r="S1470" i="1"/>
  <c r="S1468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8" i="1"/>
  <c r="S106" i="1"/>
  <c r="S82" i="1"/>
  <c r="S75" i="1"/>
  <c r="S71" i="1"/>
  <c r="S62" i="1"/>
  <c r="S61" i="1"/>
  <c r="S55" i="1"/>
  <c r="S54" i="1"/>
  <c r="S1582" i="1"/>
  <c r="S43" i="1"/>
  <c r="S25" i="1"/>
  <c r="S1923" i="1"/>
  <c r="S1922" i="1"/>
  <c r="C4" i="7" l="1"/>
  <c r="A5" i="7" s="1"/>
  <c r="B5" i="7" s="1"/>
  <c r="AG1818" i="1"/>
  <c r="AG1817" i="1"/>
  <c r="AG1819" i="1"/>
  <c r="AG1816" i="1"/>
  <c r="AG1836" i="1"/>
  <c r="AG1835" i="1"/>
  <c r="AG1436" i="1"/>
  <c r="A6" i="1"/>
  <c r="A6" i="4" s="1"/>
  <c r="B7" i="1"/>
  <c r="A7" i="1" s="1"/>
  <c r="A7" i="4" s="1"/>
  <c r="AG1815" i="1"/>
  <c r="AG1814" i="1"/>
  <c r="AG1809" i="1"/>
  <c r="AG1810" i="1"/>
  <c r="AG1812" i="1"/>
  <c r="AG1813" i="1"/>
  <c r="AG1811" i="1"/>
  <c r="AG525" i="1"/>
  <c r="AG1808" i="1"/>
  <c r="AG1807" i="1"/>
  <c r="AG1435" i="1"/>
  <c r="AD1806" i="1"/>
  <c r="AD1703" i="1"/>
  <c r="AD1942" i="1"/>
  <c r="AD2092" i="1"/>
  <c r="AD2089" i="1"/>
  <c r="AD1199" i="1"/>
  <c r="AD49" i="1"/>
  <c r="AD87" i="1"/>
  <c r="AD67" i="1"/>
  <c r="AD64" i="1"/>
  <c r="AD80" i="1"/>
  <c r="AD96" i="1"/>
  <c r="AD63" i="1"/>
  <c r="AD98" i="1"/>
  <c r="AD1438" i="1"/>
  <c r="AD2103" i="1"/>
  <c r="AD101" i="1"/>
  <c r="AD1441" i="1"/>
  <c r="AD1341" i="1"/>
  <c r="AD2100" i="1"/>
  <c r="AD1726" i="1"/>
  <c r="AD1946" i="1"/>
  <c r="AD1802" i="1"/>
  <c r="AD90" i="1"/>
  <c r="AD54" i="1"/>
  <c r="AD95" i="1"/>
  <c r="AD79" i="1"/>
  <c r="AD84" i="1"/>
  <c r="AD40" i="1"/>
  <c r="AD100" i="1"/>
  <c r="AD102" i="1"/>
  <c r="AD1797" i="1"/>
  <c r="AD97" i="1"/>
  <c r="AD105" i="1"/>
  <c r="AD47" i="1"/>
  <c r="AD1439" i="1"/>
  <c r="AD2094" i="1"/>
  <c r="AD1728" i="1"/>
  <c r="AD1950" i="1"/>
  <c r="AD2090" i="1"/>
  <c r="AD94" i="1"/>
  <c r="AD70" i="1"/>
  <c r="AD99" i="1"/>
  <c r="AD91" i="1"/>
  <c r="AD88" i="1"/>
  <c r="AD55" i="1"/>
  <c r="AD2099" i="1"/>
  <c r="AD2087" i="1"/>
  <c r="AD66" i="1"/>
  <c r="AD2098" i="1"/>
  <c r="AD1958" i="1"/>
  <c r="AD1944" i="1"/>
  <c r="AD1803" i="1"/>
  <c r="AD1804" i="1"/>
  <c r="AD69" i="1"/>
  <c r="AD77" i="1"/>
  <c r="AD1440" i="1"/>
  <c r="AD2093" i="1"/>
  <c r="AD2088" i="1"/>
  <c r="AD2091" i="1"/>
  <c r="AD74" i="1"/>
  <c r="AD68" i="1"/>
  <c r="AD73" i="1"/>
  <c r="AD2102" i="1"/>
  <c r="AD1948" i="1"/>
  <c r="AD1951" i="1"/>
  <c r="AD1800" i="1"/>
  <c r="AD1805" i="1"/>
  <c r="AD86" i="1"/>
  <c r="AD46" i="1"/>
  <c r="AD38" i="1"/>
  <c r="AD65" i="1"/>
  <c r="AD81" i="1"/>
  <c r="AD1842" i="1"/>
  <c r="AD2104" i="1"/>
  <c r="AD2097" i="1"/>
  <c r="AD78" i="1"/>
  <c r="AD104" i="1"/>
  <c r="AD72" i="1"/>
  <c r="AD103" i="1"/>
  <c r="AD2095" i="1"/>
  <c r="AD1949" i="1"/>
  <c r="AD1801" i="1"/>
  <c r="AD1799" i="1"/>
  <c r="AD41" i="1"/>
  <c r="AD83" i="1"/>
  <c r="AD42" i="1"/>
  <c r="AD56" i="1"/>
  <c r="AD89" i="1"/>
  <c r="AD85" i="1"/>
  <c r="AD2086" i="1"/>
  <c r="AD1433" i="1"/>
  <c r="AD2101" i="1"/>
  <c r="AD1798" i="1"/>
  <c r="AD76" i="1"/>
  <c r="L21" i="10"/>
  <c r="AD2096" i="1"/>
  <c r="L29" i="10"/>
  <c r="L30" i="10"/>
  <c r="L31" i="10"/>
  <c r="L55" i="10"/>
  <c r="AG2087" i="1"/>
  <c r="AG2104" i="1"/>
  <c r="AG1806" i="1"/>
  <c r="AG1797" i="1"/>
  <c r="AG2085" i="1"/>
  <c r="AG1975" i="1"/>
  <c r="AG1433" i="1"/>
  <c r="AG1341" i="1"/>
  <c r="AG2103" i="1"/>
  <c r="AG2102" i="1"/>
  <c r="AG2100" i="1"/>
  <c r="AG2097" i="1"/>
  <c r="AG2098" i="1"/>
  <c r="AG2096" i="1"/>
  <c r="AG2093" i="1"/>
  <c r="AG2095" i="1"/>
  <c r="AG2094" i="1"/>
  <c r="AG2101" i="1"/>
  <c r="AG2099" i="1"/>
  <c r="AG1703" i="1"/>
  <c r="AG1728" i="1"/>
  <c r="AG1726" i="1"/>
  <c r="AG1958" i="1"/>
  <c r="AG1944" i="1"/>
  <c r="AG1950" i="1"/>
  <c r="AG1949" i="1"/>
  <c r="AG1942" i="1"/>
  <c r="AG1951" i="1"/>
  <c r="AG1946" i="1"/>
  <c r="AG1948" i="1"/>
  <c r="AG2090" i="1"/>
  <c r="AG1801" i="1"/>
  <c r="AG2091" i="1"/>
  <c r="AG1805" i="1"/>
  <c r="AG1802" i="1"/>
  <c r="AG1804" i="1"/>
  <c r="AG1800" i="1"/>
  <c r="AG1798" i="1"/>
  <c r="AG2092" i="1"/>
  <c r="AG1803" i="1"/>
  <c r="AG2088" i="1"/>
  <c r="AG1799" i="1"/>
  <c r="AG2089" i="1"/>
  <c r="AG1199" i="1"/>
  <c r="T787" i="1"/>
  <c r="AG761" i="1"/>
  <c r="T1318" i="1"/>
  <c r="AG1856" i="1"/>
  <c r="T1856" i="1"/>
  <c r="AG1439" i="1"/>
  <c r="T708" i="1"/>
  <c r="T1857" i="1"/>
  <c r="AG1440" i="1"/>
  <c r="T1871" i="1"/>
  <c r="AG1438" i="1"/>
  <c r="AG2086" i="1"/>
  <c r="AG1842" i="1"/>
  <c r="AD2121" i="1"/>
  <c r="AD2069" i="1"/>
  <c r="AD2057" i="1"/>
  <c r="AD2045" i="1"/>
  <c r="AD2033" i="1"/>
  <c r="AD2021" i="1"/>
  <c r="AD2009" i="1"/>
  <c r="AD2003" i="1"/>
  <c r="AD1991" i="1"/>
  <c r="AD1979" i="1"/>
  <c r="AD1967" i="1"/>
  <c r="AD1935" i="1"/>
  <c r="AD1923" i="1"/>
  <c r="AD1911" i="1"/>
  <c r="AD1899" i="1"/>
  <c r="AD1887" i="1"/>
  <c r="AD1875" i="1"/>
  <c r="AD1863" i="1"/>
  <c r="AD1851" i="1"/>
  <c r="AD1839" i="1"/>
  <c r="AD1782" i="1"/>
  <c r="AD1769" i="1"/>
  <c r="AD1757" i="1"/>
  <c r="AD1745" i="1"/>
  <c r="AD1733" i="1"/>
  <c r="AD1721" i="1"/>
  <c r="AD1709" i="1"/>
  <c r="AD1697" i="1"/>
  <c r="AD1685" i="1"/>
  <c r="AD1673" i="1"/>
  <c r="AD1661" i="1"/>
  <c r="AD1649" i="1"/>
  <c r="AD1637" i="1"/>
  <c r="AD1625" i="1"/>
  <c r="AD1613" i="1"/>
  <c r="AD1601" i="1"/>
  <c r="AD1589" i="1"/>
  <c r="AD1577" i="1"/>
  <c r="AD1565" i="1"/>
  <c r="AD1553" i="1"/>
  <c r="AD1541" i="1"/>
  <c r="AD1529" i="1"/>
  <c r="AD1517" i="1"/>
  <c r="AD1505" i="1"/>
  <c r="AD1493" i="1"/>
  <c r="AD1481" i="1"/>
  <c r="AD1469" i="1"/>
  <c r="AD1457" i="1"/>
  <c r="AD1445" i="1"/>
  <c r="AD1431" i="1"/>
  <c r="AD1419" i="1"/>
  <c r="AD1407" i="1"/>
  <c r="AD1395" i="1"/>
  <c r="AD1383" i="1"/>
  <c r="AD1371" i="1"/>
  <c r="AD1360" i="1"/>
  <c r="AD1349" i="1"/>
  <c r="AD1337" i="1"/>
  <c r="AD1325" i="1"/>
  <c r="AD1313" i="1"/>
  <c r="AD1301" i="1"/>
  <c r="AD1289" i="1"/>
  <c r="AD1277" i="1"/>
  <c r="AD1265" i="1"/>
  <c r="AD1253" i="1"/>
  <c r="AD1241" i="1"/>
  <c r="AD1229" i="1"/>
  <c r="AD1217" i="1"/>
  <c r="AD1205" i="1"/>
  <c r="AD1157" i="1"/>
  <c r="AD1145" i="1"/>
  <c r="AD1133" i="1"/>
  <c r="AD1121" i="1"/>
  <c r="AD1109" i="1"/>
  <c r="AD2120" i="1"/>
  <c r="AD2068" i="1"/>
  <c r="AD2056" i="1"/>
  <c r="AD2044" i="1"/>
  <c r="AD2020" i="1"/>
  <c r="AD1990" i="1"/>
  <c r="AD1978" i="1"/>
  <c r="AD1966" i="1"/>
  <c r="AD1947" i="1"/>
  <c r="AD1934" i="1"/>
  <c r="AD1922" i="1"/>
  <c r="AD1910" i="1"/>
  <c r="AD1898" i="1"/>
  <c r="AD1886" i="1"/>
  <c r="AD1874" i="1"/>
  <c r="AD1862" i="1"/>
  <c r="AD1850" i="1"/>
  <c r="AD1838" i="1"/>
  <c r="AD1793" i="1"/>
  <c r="AD1780" i="1"/>
  <c r="AD1768" i="1"/>
  <c r="AD1756" i="1"/>
  <c r="AD1744" i="1"/>
  <c r="AD1732" i="1"/>
  <c r="AD1720" i="1"/>
  <c r="AD1708" i="1"/>
  <c r="AD1696" i="1"/>
  <c r="AD1684" i="1"/>
  <c r="AD1672" i="1"/>
  <c r="AD1660" i="1"/>
  <c r="AD1648" i="1"/>
  <c r="AD1636" i="1"/>
  <c r="AD1624" i="1"/>
  <c r="AD1612" i="1"/>
  <c r="AD1588" i="1"/>
  <c r="AD1576" i="1"/>
  <c r="AD1564" i="1"/>
  <c r="AD1552" i="1"/>
  <c r="AD1540" i="1"/>
  <c r="AD1528" i="1"/>
  <c r="AD1516" i="1"/>
  <c r="AD1504" i="1"/>
  <c r="AD1492" i="1"/>
  <c r="AD1480" i="1"/>
  <c r="AD1468" i="1"/>
  <c r="AD1456" i="1"/>
  <c r="AD1444" i="1"/>
  <c r="AD1430" i="1"/>
  <c r="AD1418" i="1"/>
  <c r="AD1406" i="1"/>
  <c r="AD1394" i="1"/>
  <c r="AD1382" i="1"/>
  <c r="AD1370" i="1"/>
  <c r="AD1359" i="1"/>
  <c r="AD1348" i="1"/>
  <c r="AD1336" i="1"/>
  <c r="AD1324" i="1"/>
  <c r="AD1312" i="1"/>
  <c r="AD1300" i="1"/>
  <c r="AD1288" i="1"/>
  <c r="AD1276" i="1"/>
  <c r="AD1264" i="1"/>
  <c r="AD1252" i="1"/>
  <c r="AD1240" i="1"/>
  <c r="AD1228" i="1"/>
  <c r="AD1216" i="1"/>
  <c r="AD1204" i="1"/>
  <c r="AD1156" i="1"/>
  <c r="AD1144" i="1"/>
  <c r="AD1132" i="1"/>
  <c r="AD1120" i="1"/>
  <c r="AD1108" i="1"/>
  <c r="AD2119" i="1"/>
  <c r="AD2079" i="1"/>
  <c r="AD2055" i="1"/>
  <c r="AD2043" i="1"/>
  <c r="AD2019" i="1"/>
  <c r="AD2001" i="1"/>
  <c r="AD1989" i="1"/>
  <c r="AD1977" i="1"/>
  <c r="AD1965" i="1"/>
  <c r="AD1933" i="1"/>
  <c r="AD1921" i="1"/>
  <c r="AD1909" i="1"/>
  <c r="AD1897" i="1"/>
  <c r="AD1885" i="1"/>
  <c r="AD1873" i="1"/>
  <c r="AD1861" i="1"/>
  <c r="AD1849" i="1"/>
  <c r="AD1792" i="1"/>
  <c r="AD1767" i="1"/>
  <c r="AD1755" i="1"/>
  <c r="AD1743" i="1"/>
  <c r="AD1731" i="1"/>
  <c r="AD1719" i="1"/>
  <c r="AD1707" i="1"/>
  <c r="AD1695" i="1"/>
  <c r="AD1683" i="1"/>
  <c r="AD1671" i="1"/>
  <c r="AD1659" i="1"/>
  <c r="AD1647" i="1"/>
  <c r="AD1635" i="1"/>
  <c r="AD1623" i="1"/>
  <c r="AD1611" i="1"/>
  <c r="AD1599" i="1"/>
  <c r="AD1587" i="1"/>
  <c r="AD1575" i="1"/>
  <c r="AD1563" i="1"/>
  <c r="AD1551" i="1"/>
  <c r="AD1539" i="1"/>
  <c r="AD1527" i="1"/>
  <c r="AD1515" i="1"/>
  <c r="AD1503" i="1"/>
  <c r="AD1491" i="1"/>
  <c r="AD1479" i="1"/>
  <c r="AD1467" i="1"/>
  <c r="AD1455" i="1"/>
  <c r="AD1443" i="1"/>
  <c r="AD1429" i="1"/>
  <c r="AD1417" i="1"/>
  <c r="AD1405" i="1"/>
  <c r="AD1393" i="1"/>
  <c r="AD1381" i="1"/>
  <c r="AD1369" i="1"/>
  <c r="AD1358" i="1"/>
  <c r="AD1347" i="1"/>
  <c r="AD1335" i="1"/>
  <c r="AD1323" i="1"/>
  <c r="AD1311" i="1"/>
  <c r="AD1299" i="1"/>
  <c r="AD1287" i="1"/>
  <c r="AD1275" i="1"/>
  <c r="AD1263" i="1"/>
  <c r="AD1251" i="1"/>
  <c r="AD1239" i="1"/>
  <c r="AD1227" i="1"/>
  <c r="AD1215" i="1"/>
  <c r="AD1203" i="1"/>
  <c r="AD1155" i="1"/>
  <c r="AD1143" i="1"/>
  <c r="AD1131" i="1"/>
  <c r="AD1119" i="1"/>
  <c r="AD1107" i="1"/>
  <c r="AD1095" i="1"/>
  <c r="AD1083" i="1"/>
  <c r="AD2078" i="1"/>
  <c r="AD2054" i="1"/>
  <c r="AD2042" i="1"/>
  <c r="AD2018" i="1"/>
  <c r="AD2000" i="1"/>
  <c r="AD1988" i="1"/>
  <c r="AD1964" i="1"/>
  <c r="AD1945" i="1"/>
  <c r="AD1920" i="1"/>
  <c r="AD1896" i="1"/>
  <c r="AD1884" i="1"/>
  <c r="AD1872" i="1"/>
  <c r="AD1860" i="1"/>
  <c r="AD1848" i="1"/>
  <c r="AD1791" i="1"/>
  <c r="AD1778" i="1"/>
  <c r="AD1766" i="1"/>
  <c r="AD1754" i="1"/>
  <c r="AD1742" i="1"/>
  <c r="AD1730" i="1"/>
  <c r="AD1718" i="1"/>
  <c r="AD1706" i="1"/>
  <c r="AD1694" i="1"/>
  <c r="AD1682" i="1"/>
  <c r="AD1670" i="1"/>
  <c r="AD1658" i="1"/>
  <c r="AD1646" i="1"/>
  <c r="AD1634" i="1"/>
  <c r="AD1622" i="1"/>
  <c r="AD1610" i="1"/>
  <c r="AD1598" i="1"/>
  <c r="AD1586" i="1"/>
  <c r="AD1574" i="1"/>
  <c r="AD1562" i="1"/>
  <c r="AD1550" i="1"/>
  <c r="AD1538" i="1"/>
  <c r="AD1526" i="1"/>
  <c r="AD1514" i="1"/>
  <c r="AD1502" i="1"/>
  <c r="AD1490" i="1"/>
  <c r="AD1478" i="1"/>
  <c r="AD1466" i="1"/>
  <c r="AD1454" i="1"/>
  <c r="AD1442" i="1"/>
  <c r="AD1428" i="1"/>
  <c r="AD1416" i="1"/>
  <c r="AD1404" i="1"/>
  <c r="AD1392" i="1"/>
  <c r="AD1380" i="1"/>
  <c r="AD1368" i="1"/>
  <c r="AD1357" i="1"/>
  <c r="AD1346" i="1"/>
  <c r="AD1334" i="1"/>
  <c r="AD1322" i="1"/>
  <c r="AD1310" i="1"/>
  <c r="AD1298" i="1"/>
  <c r="AD1286" i="1"/>
  <c r="AD1274" i="1"/>
  <c r="AD1262" i="1"/>
  <c r="AD1250" i="1"/>
  <c r="AD1238" i="1"/>
  <c r="AD1226" i="1"/>
  <c r="AD1214" i="1"/>
  <c r="AD1202" i="1"/>
  <c r="AD1154" i="1"/>
  <c r="AD1142" i="1"/>
  <c r="AD1130" i="1"/>
  <c r="AD1118" i="1"/>
  <c r="AD1106" i="1"/>
  <c r="AD1094" i="1"/>
  <c r="AD1082" i="1"/>
  <c r="AD2077" i="1"/>
  <c r="AD2053" i="1"/>
  <c r="AD2041" i="1"/>
  <c r="AD2017" i="1"/>
  <c r="AD1999" i="1"/>
  <c r="AD1987" i="1"/>
  <c r="AD1963" i="1"/>
  <c r="AD1943" i="1"/>
  <c r="AD1931" i="1"/>
  <c r="AD1919" i="1"/>
  <c r="AD1907" i="1"/>
  <c r="AD1895" i="1"/>
  <c r="AD1883" i="1"/>
  <c r="AD1871" i="1"/>
  <c r="AD1859" i="1"/>
  <c r="AD1847" i="1"/>
  <c r="AD1790" i="1"/>
  <c r="AD1777" i="1"/>
  <c r="AD1765" i="1"/>
  <c r="AD1753" i="1"/>
  <c r="AD1741" i="1"/>
  <c r="AD1729" i="1"/>
  <c r="AD1717" i="1"/>
  <c r="AD1705" i="1"/>
  <c r="AD1693" i="1"/>
  <c r="AD1681" i="1"/>
  <c r="AD1669" i="1"/>
  <c r="AD1657" i="1"/>
  <c r="AD1645" i="1"/>
  <c r="AD1633" i="1"/>
  <c r="AD1621" i="1"/>
  <c r="AD1609" i="1"/>
  <c r="AD1597" i="1"/>
  <c r="AD1585" i="1"/>
  <c r="AD1573" i="1"/>
  <c r="AD1561" i="1"/>
  <c r="AD1549" i="1"/>
  <c r="AD1537" i="1"/>
  <c r="AD1525" i="1"/>
  <c r="AD1513" i="1"/>
  <c r="AD1501" i="1"/>
  <c r="AD1489" i="1"/>
  <c r="AD1477" i="1"/>
  <c r="AD1465" i="1"/>
  <c r="AD1453" i="1"/>
  <c r="AD1427" i="1"/>
  <c r="AD1415" i="1"/>
  <c r="AD1403" i="1"/>
  <c r="AD1391" i="1"/>
  <c r="AD1379" i="1"/>
  <c r="AD1367" i="1"/>
  <c r="AD1345" i="1"/>
  <c r="AD1333" i="1"/>
  <c r="AD1321" i="1"/>
  <c r="AD1309" i="1"/>
  <c r="AD1297" i="1"/>
  <c r="AD1285" i="1"/>
  <c r="AD1273" i="1"/>
  <c r="AD1261" i="1"/>
  <c r="AD1249" i="1"/>
  <c r="AD1237" i="1"/>
  <c r="AD1225" i="1"/>
  <c r="AD1213" i="1"/>
  <c r="AD1201" i="1"/>
  <c r="AD1165" i="1"/>
  <c r="AD1153" i="1"/>
  <c r="AD1141" i="1"/>
  <c r="AD1129" i="1"/>
  <c r="AD1117" i="1"/>
  <c r="AD1105" i="1"/>
  <c r="AD1093" i="1"/>
  <c r="AD2076" i="1"/>
  <c r="AD2040" i="1"/>
  <c r="AD2028" i="1"/>
  <c r="AD2016" i="1"/>
  <c r="AD1998" i="1"/>
  <c r="AD1986" i="1"/>
  <c r="AD1974" i="1"/>
  <c r="AD1962" i="1"/>
  <c r="AD1930" i="1"/>
  <c r="AD1918" i="1"/>
  <c r="AD1906" i="1"/>
  <c r="AD1894" i="1"/>
  <c r="AD1882" i="1"/>
  <c r="AD1870" i="1"/>
  <c r="AD1858" i="1"/>
  <c r="AD1846" i="1"/>
  <c r="AD1789" i="1"/>
  <c r="AD1776" i="1"/>
  <c r="AD1764" i="1"/>
  <c r="AD1752" i="1"/>
  <c r="AD1740" i="1"/>
  <c r="AD1716" i="1"/>
  <c r="AD1704" i="1"/>
  <c r="AD1692" i="1"/>
  <c r="AD1680" i="1"/>
  <c r="AD1668" i="1"/>
  <c r="AD1656" i="1"/>
  <c r="AD1644" i="1"/>
  <c r="AD1632" i="1"/>
  <c r="AD1620" i="1"/>
  <c r="AD1608" i="1"/>
  <c r="AD1596" i="1"/>
  <c r="AD1584" i="1"/>
  <c r="AD1572" i="1"/>
  <c r="AD1560" i="1"/>
  <c r="AD1548" i="1"/>
  <c r="AD1536" i="1"/>
  <c r="AD1524" i="1"/>
  <c r="AD1512" i="1"/>
  <c r="AD1500" i="1"/>
  <c r="AD1488" i="1"/>
  <c r="AD1476" i="1"/>
  <c r="AD1464" i="1"/>
  <c r="AD1452" i="1"/>
  <c r="AD1426" i="1"/>
  <c r="AD1414" i="1"/>
  <c r="AD1402" i="1"/>
  <c r="AD1390" i="1"/>
  <c r="AD1378" i="1"/>
  <c r="AD1366" i="1"/>
  <c r="AD1356" i="1"/>
  <c r="AD1344" i="1"/>
  <c r="AD1332" i="1"/>
  <c r="AD1320" i="1"/>
  <c r="AD1308" i="1"/>
  <c r="AD1296" i="1"/>
  <c r="AD1284" i="1"/>
  <c r="AD1272" i="1"/>
  <c r="AD1260" i="1"/>
  <c r="AD1248" i="1"/>
  <c r="AD1236" i="1"/>
  <c r="AD1224" i="1"/>
  <c r="AD1212" i="1"/>
  <c r="AD1200" i="1"/>
  <c r="AD1164" i="1"/>
  <c r="AD1152" i="1"/>
  <c r="AD1140" i="1"/>
  <c r="AD1128" i="1"/>
  <c r="AD1116" i="1"/>
  <c r="AD1104" i="1"/>
  <c r="AD1092" i="1"/>
  <c r="AD2075" i="1"/>
  <c r="AD2051" i="1"/>
  <c r="AD2039" i="1"/>
  <c r="AD2027" i="1"/>
  <c r="AD2015" i="1"/>
  <c r="AD1997" i="1"/>
  <c r="AD1985" i="1"/>
  <c r="AD1973" i="1"/>
  <c r="AD1961" i="1"/>
  <c r="AD1941" i="1"/>
  <c r="AD1929" i="1"/>
  <c r="AD1917" i="1"/>
  <c r="AD1905" i="1"/>
  <c r="AD1893" i="1"/>
  <c r="AD1881" i="1"/>
  <c r="AD1869" i="1"/>
  <c r="AD1857" i="1"/>
  <c r="AD1845" i="1"/>
  <c r="AD1788" i="1"/>
  <c r="AD1775" i="1"/>
  <c r="AD1763" i="1"/>
  <c r="AD1751" i="1"/>
  <c r="AD1739" i="1"/>
  <c r="AD1727" i="1"/>
  <c r="AD1715" i="1"/>
  <c r="AD1691" i="1"/>
  <c r="AD1679" i="1"/>
  <c r="AD1667" i="1"/>
  <c r="AD1655" i="1"/>
  <c r="AD1643" i="1"/>
  <c r="AD1631" i="1"/>
  <c r="AD1619" i="1"/>
  <c r="AD1607" i="1"/>
  <c r="AD1595" i="1"/>
  <c r="AD1583" i="1"/>
  <c r="AD1571" i="1"/>
  <c r="AD1559" i="1"/>
  <c r="AD1547" i="1"/>
  <c r="AD1535" i="1"/>
  <c r="AD1523" i="1"/>
  <c r="AD1511" i="1"/>
  <c r="AD1499" i="1"/>
  <c r="AD1487" i="1"/>
  <c r="AD1475" i="1"/>
  <c r="AD1463" i="1"/>
  <c r="AD1451" i="1"/>
  <c r="AD1437" i="1"/>
  <c r="AD1425" i="1"/>
  <c r="AD1413" i="1"/>
  <c r="AD1401" i="1"/>
  <c r="AD1389" i="1"/>
  <c r="AD1377" i="1"/>
  <c r="AD1365" i="1"/>
  <c r="AD1355" i="1"/>
  <c r="AD1343" i="1"/>
  <c r="AD1331" i="1"/>
  <c r="AD1319" i="1"/>
  <c r="AD1307" i="1"/>
  <c r="AD1295" i="1"/>
  <c r="AD1283" i="1"/>
  <c r="AD1271" i="1"/>
  <c r="AD1259" i="1"/>
  <c r="AD1247" i="1"/>
  <c r="AD1235" i="1"/>
  <c r="AD1223" i="1"/>
  <c r="AD1211" i="1"/>
  <c r="AD1163" i="1"/>
  <c r="AD1151" i="1"/>
  <c r="AD1139" i="1"/>
  <c r="AD2074" i="1"/>
  <c r="AD2050" i="1"/>
  <c r="AD2038" i="1"/>
  <c r="AD2026" i="1"/>
  <c r="AD2014" i="1"/>
  <c r="AD2008" i="1"/>
  <c r="AD1996" i="1"/>
  <c r="AD1984" i="1"/>
  <c r="AD1972" i="1"/>
  <c r="AD1960" i="1"/>
  <c r="AD1956" i="1"/>
  <c r="AD1940" i="1"/>
  <c r="AD1928" i="1"/>
  <c r="AD1916" i="1"/>
  <c r="AD1892" i="1"/>
  <c r="AD1880" i="1"/>
  <c r="AD1868" i="1"/>
  <c r="AD1856" i="1"/>
  <c r="AD1844" i="1"/>
  <c r="AD1787" i="1"/>
  <c r="AD1774" i="1"/>
  <c r="AD1762" i="1"/>
  <c r="AD1750" i="1"/>
  <c r="AD1738" i="1"/>
  <c r="AD1714" i="1"/>
  <c r="AD1702" i="1"/>
  <c r="AD1690" i="1"/>
  <c r="AD1678" i="1"/>
  <c r="AD1666" i="1"/>
  <c r="AD1654" i="1"/>
  <c r="AD1642" i="1"/>
  <c r="AD1630" i="1"/>
  <c r="AD1618" i="1"/>
  <c r="AD1606" i="1"/>
  <c r="AD1594" i="1"/>
  <c r="AD1582" i="1"/>
  <c r="AD1570" i="1"/>
  <c r="AD1558" i="1"/>
  <c r="AD1546" i="1"/>
  <c r="AD1534" i="1"/>
  <c r="AD1522" i="1"/>
  <c r="AD1510" i="1"/>
  <c r="AD1498" i="1"/>
  <c r="AD1486" i="1"/>
  <c r="AD1474" i="1"/>
  <c r="AD1462" i="1"/>
  <c r="AD1450" i="1"/>
  <c r="AD1424" i="1"/>
  <c r="AD1412" i="1"/>
  <c r="AD1400" i="1"/>
  <c r="AD1388" i="1"/>
  <c r="AD1376" i="1"/>
  <c r="AD1364" i="1"/>
  <c r="AD1354" i="1"/>
  <c r="AD1342" i="1"/>
  <c r="AD1330" i="1"/>
  <c r="AD1318" i="1"/>
  <c r="AD1306" i="1"/>
  <c r="AD1294" i="1"/>
  <c r="AD1282" i="1"/>
  <c r="AD1270" i="1"/>
  <c r="AD1258" i="1"/>
  <c r="AD1246" i="1"/>
  <c r="AD1234" i="1"/>
  <c r="AD1222" i="1"/>
  <c r="AD1210" i="1"/>
  <c r="AD1162" i="1"/>
  <c r="AD1150" i="1"/>
  <c r="AD1138" i="1"/>
  <c r="AD1126" i="1"/>
  <c r="AD1114" i="1"/>
  <c r="AD1102" i="1"/>
  <c r="AD1090" i="1"/>
  <c r="AD2073" i="1"/>
  <c r="AD2049" i="1"/>
  <c r="AD2037" i="1"/>
  <c r="AD2025" i="1"/>
  <c r="AD2013" i="1"/>
  <c r="AD2007" i="1"/>
  <c r="AD1995" i="1"/>
  <c r="AD1983" i="1"/>
  <c r="AD1971" i="1"/>
  <c r="AD1959" i="1"/>
  <c r="AD1955" i="1"/>
  <c r="AD1939" i="1"/>
  <c r="AD1927" i="1"/>
  <c r="AD1915" i="1"/>
  <c r="AD1903" i="1"/>
  <c r="AD1891" i="1"/>
  <c r="AD1879" i="1"/>
  <c r="AD1867" i="1"/>
  <c r="AD1855" i="1"/>
  <c r="AD1843" i="1"/>
  <c r="AD1786" i="1"/>
  <c r="AD1773" i="1"/>
  <c r="AD1761" i="1"/>
  <c r="AD1749" i="1"/>
  <c r="AD1737" i="1"/>
  <c r="AD1725" i="1"/>
  <c r="AD1713" i="1"/>
  <c r="AD1701" i="1"/>
  <c r="AD1689" i="1"/>
  <c r="AD1677" i="1"/>
  <c r="AD1665" i="1"/>
  <c r="AD1653" i="1"/>
  <c r="AD1641" i="1"/>
  <c r="AD1629" i="1"/>
  <c r="AD1617" i="1"/>
  <c r="AD1605" i="1"/>
  <c r="AD1593" i="1"/>
  <c r="AD1581" i="1"/>
  <c r="AD1569" i="1"/>
  <c r="AD1557" i="1"/>
  <c r="AD1545" i="1"/>
  <c r="AD1533" i="1"/>
  <c r="AD1521" i="1"/>
  <c r="AD1509" i="1"/>
  <c r="AD1497" i="1"/>
  <c r="AD1485" i="1"/>
  <c r="AD1473" i="1"/>
  <c r="AD1461" i="1"/>
  <c r="AD1449" i="1"/>
  <c r="AD1423" i="1"/>
  <c r="AD1411" i="1"/>
  <c r="AD1399" i="1"/>
  <c r="AD1387" i="1"/>
  <c r="AD1375" i="1"/>
  <c r="AD1363" i="1"/>
  <c r="AD1353" i="1"/>
  <c r="AD1329" i="1"/>
  <c r="AD1317" i="1"/>
  <c r="AD1305" i="1"/>
  <c r="AD1293" i="1"/>
  <c r="AD1281" i="1"/>
  <c r="AD1269" i="1"/>
  <c r="AD1257" i="1"/>
  <c r="AD1245" i="1"/>
  <c r="AD1233" i="1"/>
  <c r="AD1221" i="1"/>
  <c r="AD1209" i="1"/>
  <c r="AD1161" i="1"/>
  <c r="AD1149" i="1"/>
  <c r="AD1137" i="1"/>
  <c r="AD1125" i="1"/>
  <c r="AD2084" i="1"/>
  <c r="AD2072" i="1"/>
  <c r="AD2048" i="1"/>
  <c r="AD2036" i="1"/>
  <c r="AD2024" i="1"/>
  <c r="AD2012" i="1"/>
  <c r="AD2006" i="1"/>
  <c r="AD1994" i="1"/>
  <c r="AD1982" i="1"/>
  <c r="AD1970" i="1"/>
  <c r="AD1938" i="1"/>
  <c r="AD1926" i="1"/>
  <c r="AD1914" i="1"/>
  <c r="AD1902" i="1"/>
  <c r="AD1890" i="1"/>
  <c r="AD1878" i="1"/>
  <c r="AD1866" i="1"/>
  <c r="AD1854" i="1"/>
  <c r="AD1785" i="1"/>
  <c r="AD1772" i="1"/>
  <c r="AD1760" i="1"/>
  <c r="AD1748" i="1"/>
  <c r="AD1736" i="1"/>
  <c r="AD1724" i="1"/>
  <c r="AD1712" i="1"/>
  <c r="AD1700" i="1"/>
  <c r="AD1688" i="1"/>
  <c r="AD1676" i="1"/>
  <c r="AD1664" i="1"/>
  <c r="AD1652" i="1"/>
  <c r="AD1640" i="1"/>
  <c r="AD1628" i="1"/>
  <c r="AD1616" i="1"/>
  <c r="AD1604" i="1"/>
  <c r="AD1592" i="1"/>
  <c r="AD1580" i="1"/>
  <c r="AD1568" i="1"/>
  <c r="AD1556" i="1"/>
  <c r="AD1544" i="1"/>
  <c r="AD1532" i="1"/>
  <c r="AD1520" i="1"/>
  <c r="AD1508" i="1"/>
  <c r="AD1496" i="1"/>
  <c r="AD1484" i="1"/>
  <c r="AD1472" i="1"/>
  <c r="AD1460" i="1"/>
  <c r="AD1448" i="1"/>
  <c r="AD1434" i="1"/>
  <c r="AD1422" i="1"/>
  <c r="AD1410" i="1"/>
  <c r="AD1398" i="1"/>
  <c r="AD1386" i="1"/>
  <c r="AD1374" i="1"/>
  <c r="AD1362" i="1"/>
  <c r="AD1352" i="1"/>
  <c r="AD1340" i="1"/>
  <c r="AD1328" i="1"/>
  <c r="AD1316" i="1"/>
  <c r="AD1304" i="1"/>
  <c r="AD1292" i="1"/>
  <c r="AD1280" i="1"/>
  <c r="AD1268" i="1"/>
  <c r="AD1256" i="1"/>
  <c r="AD1244" i="1"/>
  <c r="AD1232" i="1"/>
  <c r="AD1220" i="1"/>
  <c r="AD1208" i="1"/>
  <c r="AD1160" i="1"/>
  <c r="AD1148" i="1"/>
  <c r="AD1136" i="1"/>
  <c r="AD1124" i="1"/>
  <c r="AD2083" i="1"/>
  <c r="AD2071" i="1"/>
  <c r="AD2059" i="1"/>
  <c r="AD2047" i="1"/>
  <c r="AD2035" i="1"/>
  <c r="AD2023" i="1"/>
  <c r="AD2011" i="1"/>
  <c r="AD2005" i="1"/>
  <c r="AD1993" i="1"/>
  <c r="AD1981" i="1"/>
  <c r="AD1969" i="1"/>
  <c r="AD1937" i="1"/>
  <c r="AD1925" i="1"/>
  <c r="AD1913" i="1"/>
  <c r="AD1901" i="1"/>
  <c r="AD1889" i="1"/>
  <c r="AD1877" i="1"/>
  <c r="AD1865" i="1"/>
  <c r="AD1853" i="1"/>
  <c r="AD1841" i="1"/>
  <c r="AD1796" i="1"/>
  <c r="AD1784" i="1"/>
  <c r="AD1771" i="1"/>
  <c r="AD1759" i="1"/>
  <c r="AD1747" i="1"/>
  <c r="AD1735" i="1"/>
  <c r="AD1723" i="1"/>
  <c r="AD1711" i="1"/>
  <c r="AD1699" i="1"/>
  <c r="AD1687" i="1"/>
  <c r="AD1675" i="1"/>
  <c r="AD1663" i="1"/>
  <c r="AD1651" i="1"/>
  <c r="AD1639" i="1"/>
  <c r="AD1627" i="1"/>
  <c r="AD1615" i="1"/>
  <c r="AD1603" i="1"/>
  <c r="AD1591" i="1"/>
  <c r="AD1579" i="1"/>
  <c r="AD1567" i="1"/>
  <c r="AD1555" i="1"/>
  <c r="AD1543" i="1"/>
  <c r="AD1531" i="1"/>
  <c r="AD1519" i="1"/>
  <c r="AD1507" i="1"/>
  <c r="AD1495" i="1"/>
  <c r="AD1483" i="1"/>
  <c r="AD1471" i="1"/>
  <c r="AD1459" i="1"/>
  <c r="AD1447" i="1"/>
  <c r="AD1421" i="1"/>
  <c r="AD1409" i="1"/>
  <c r="AD1397" i="1"/>
  <c r="AD1385" i="1"/>
  <c r="AD1373" i="1"/>
  <c r="AD1351" i="1"/>
  <c r="AD1339" i="1"/>
  <c r="AD1327" i="1"/>
  <c r="AD1315" i="1"/>
  <c r="AD1303" i="1"/>
  <c r="AD1291" i="1"/>
  <c r="AD1279" i="1"/>
  <c r="AD1267" i="1"/>
  <c r="AD1255" i="1"/>
  <c r="AD1243" i="1"/>
  <c r="AD1231" i="1"/>
  <c r="AD1219" i="1"/>
  <c r="AD1207" i="1"/>
  <c r="AD1159" i="1"/>
  <c r="AD1147" i="1"/>
  <c r="AD2070" i="1"/>
  <c r="AD2058" i="1"/>
  <c r="AD2046" i="1"/>
  <c r="AD2034" i="1"/>
  <c r="AD2022" i="1"/>
  <c r="AD2010" i="1"/>
  <c r="AD2004" i="1"/>
  <c r="AD1992" i="1"/>
  <c r="AD1980" i="1"/>
  <c r="AD1968" i="1"/>
  <c r="AD1957" i="1"/>
  <c r="AD1952" i="1"/>
  <c r="AD1936" i="1"/>
  <c r="AD1924" i="1"/>
  <c r="AD1912" i="1"/>
  <c r="AD1900" i="1"/>
  <c r="AD1876" i="1"/>
  <c r="AD1864" i="1"/>
  <c r="AD1852" i="1"/>
  <c r="AD1840" i="1"/>
  <c r="AD1783" i="1"/>
  <c r="AD1770" i="1"/>
  <c r="AD1758" i="1"/>
  <c r="AD1746" i="1"/>
  <c r="AD1734" i="1"/>
  <c r="AD1722" i="1"/>
  <c r="AD1710" i="1"/>
  <c r="AD1698" i="1"/>
  <c r="AD1686" i="1"/>
  <c r="AD1674" i="1"/>
  <c r="AD1662" i="1"/>
  <c r="AD1650" i="1"/>
  <c r="AD1638" i="1"/>
  <c r="AD1626" i="1"/>
  <c r="AD1614" i="1"/>
  <c r="AD1602" i="1"/>
  <c r="AD1590" i="1"/>
  <c r="AD1578" i="1"/>
  <c r="AD1566" i="1"/>
  <c r="AD1554" i="1"/>
  <c r="AD1542" i="1"/>
  <c r="AD1530" i="1"/>
  <c r="AD1518" i="1"/>
  <c r="AD1506" i="1"/>
  <c r="AD1494" i="1"/>
  <c r="AD1482" i="1"/>
  <c r="AD1470" i="1"/>
  <c r="AD1458" i="1"/>
  <c r="AD1446" i="1"/>
  <c r="AD1432" i="1"/>
  <c r="AD1420" i="1"/>
  <c r="AD1408" i="1"/>
  <c r="AD1396" i="1"/>
  <c r="AD1384" i="1"/>
  <c r="AD1372" i="1"/>
  <c r="AD1361" i="1"/>
  <c r="AD1350" i="1"/>
  <c r="AD1338" i="1"/>
  <c r="AD1326" i="1"/>
  <c r="AD1314" i="1"/>
  <c r="AD1302" i="1"/>
  <c r="AD1290" i="1"/>
  <c r="AD1278" i="1"/>
  <c r="AD1266" i="1"/>
  <c r="AD1254" i="1"/>
  <c r="AD1242" i="1"/>
  <c r="AD1230" i="1"/>
  <c r="AD1218" i="1"/>
  <c r="AD1206" i="1"/>
  <c r="AD1158" i="1"/>
  <c r="AD1146" i="1"/>
  <c r="AD1134" i="1"/>
  <c r="AD1122" i="1"/>
  <c r="AD1135" i="1"/>
  <c r="AD1098" i="1"/>
  <c r="AD1079" i="1"/>
  <c r="AD1067" i="1"/>
  <c r="AD1055" i="1"/>
  <c r="AD1043" i="1"/>
  <c r="AD1031" i="1"/>
  <c r="AD1019" i="1"/>
  <c r="AD1007" i="1"/>
  <c r="AD995" i="1"/>
  <c r="AD983" i="1"/>
  <c r="AD971" i="1"/>
  <c r="AD959" i="1"/>
  <c r="AD947" i="1"/>
  <c r="AD935" i="1"/>
  <c r="AD923" i="1"/>
  <c r="AD911" i="1"/>
  <c r="AD899" i="1"/>
  <c r="AD887" i="1"/>
  <c r="AD875" i="1"/>
  <c r="AD863" i="1"/>
  <c r="AD851" i="1"/>
  <c r="AD839" i="1"/>
  <c r="AD827" i="1"/>
  <c r="AD815" i="1"/>
  <c r="AD803" i="1"/>
  <c r="AD791" i="1"/>
  <c r="AD779" i="1"/>
  <c r="AD767" i="1"/>
  <c r="AD755" i="1"/>
  <c r="AD743" i="1"/>
  <c r="AD731" i="1"/>
  <c r="AD719" i="1"/>
  <c r="AD707" i="1"/>
  <c r="AD695" i="1"/>
  <c r="AD674" i="1"/>
  <c r="AD666" i="1"/>
  <c r="AD657" i="1"/>
  <c r="AD647" i="1"/>
  <c r="AD635" i="1"/>
  <c r="AD623" i="1"/>
  <c r="AD611" i="1"/>
  <c r="AD599" i="1"/>
  <c r="AD587" i="1"/>
  <c r="AD575" i="1"/>
  <c r="AD563" i="1"/>
  <c r="AD551" i="1"/>
  <c r="AD539" i="1"/>
  <c r="AD527" i="1"/>
  <c r="AD515" i="1"/>
  <c r="AD503" i="1"/>
  <c r="AD491" i="1"/>
  <c r="AD479" i="1"/>
  <c r="AD455" i="1"/>
  <c r="AD443" i="1"/>
  <c r="AD431" i="1"/>
  <c r="AD419" i="1"/>
  <c r="AD407" i="1"/>
  <c r="AD395" i="1"/>
  <c r="AD383" i="1"/>
  <c r="AD371" i="1"/>
  <c r="AD359" i="1"/>
  <c r="AD347" i="1"/>
  <c r="AD335" i="1"/>
  <c r="AD323" i="1"/>
  <c r="AD311" i="1"/>
  <c r="AD299" i="1"/>
  <c r="AD287" i="1"/>
  <c r="AD1127" i="1"/>
  <c r="AD1097" i="1"/>
  <c r="AD1078" i="1"/>
  <c r="AD1066" i="1"/>
  <c r="AD1054" i="1"/>
  <c r="AD1042" i="1"/>
  <c r="AD1030" i="1"/>
  <c r="AD1018" i="1"/>
  <c r="AD1006" i="1"/>
  <c r="AD994" i="1"/>
  <c r="AD982" i="1"/>
  <c r="AD970" i="1"/>
  <c r="AD958" i="1"/>
  <c r="AD946" i="1"/>
  <c r="AD934" i="1"/>
  <c r="AD922" i="1"/>
  <c r="AD910" i="1"/>
  <c r="AD898" i="1"/>
  <c r="AD886" i="1"/>
  <c r="AD874" i="1"/>
  <c r="AD862" i="1"/>
  <c r="AD850" i="1"/>
  <c r="AD838" i="1"/>
  <c r="AD826" i="1"/>
  <c r="AD814" i="1"/>
  <c r="AD802" i="1"/>
  <c r="AD790" i="1"/>
  <c r="AD778" i="1"/>
  <c r="AD766" i="1"/>
  <c r="AD754" i="1"/>
  <c r="AD742" i="1"/>
  <c r="AD730" i="1"/>
  <c r="AD718" i="1"/>
  <c r="AD706" i="1"/>
  <c r="AD694" i="1"/>
  <c r="AD665" i="1"/>
  <c r="AD646" i="1"/>
  <c r="AD634" i="1"/>
  <c r="AD622" i="1"/>
  <c r="AD610" i="1"/>
  <c r="AD598" i="1"/>
  <c r="AD586" i="1"/>
  <c r="AD574" i="1"/>
  <c r="AD562" i="1"/>
  <c r="AD550" i="1"/>
  <c r="AD538" i="1"/>
  <c r="AD526" i="1"/>
  <c r="AD514" i="1"/>
  <c r="AD502" i="1"/>
  <c r="AD490" i="1"/>
  <c r="AD478" i="1"/>
  <c r="AD454" i="1"/>
  <c r="AD442" i="1"/>
  <c r="AD430" i="1"/>
  <c r="AD418" i="1"/>
  <c r="AD406" i="1"/>
  <c r="AD394" i="1"/>
  <c r="AD382" i="1"/>
  <c r="AD1123" i="1"/>
  <c r="AD1096" i="1"/>
  <c r="AD1077" i="1"/>
  <c r="AD1065" i="1"/>
  <c r="AD1053" i="1"/>
  <c r="AD1041" i="1"/>
  <c r="AD1029" i="1"/>
  <c r="AD1017" i="1"/>
  <c r="AD1005" i="1"/>
  <c r="AD993" i="1"/>
  <c r="AD981" i="1"/>
  <c r="AD969" i="1"/>
  <c r="AD957" i="1"/>
  <c r="AD945" i="1"/>
  <c r="AD933" i="1"/>
  <c r="AD921" i="1"/>
  <c r="AD909" i="1"/>
  <c r="AD897" i="1"/>
  <c r="AD885" i="1"/>
  <c r="AD873" i="1"/>
  <c r="AD861" i="1"/>
  <c r="AD849" i="1"/>
  <c r="AD837" i="1"/>
  <c r="AD825" i="1"/>
  <c r="AD813" i="1"/>
  <c r="AD801" i="1"/>
  <c r="AD789" i="1"/>
  <c r="AD777" i="1"/>
  <c r="AD765" i="1"/>
  <c r="AD753" i="1"/>
  <c r="AD741" i="1"/>
  <c r="AD729" i="1"/>
  <c r="AD717" i="1"/>
  <c r="AD705" i="1"/>
  <c r="AD693" i="1"/>
  <c r="AD673" i="1"/>
  <c r="AD664" i="1"/>
  <c r="AD656" i="1"/>
  <c r="AD645" i="1"/>
  <c r="AD633" i="1"/>
  <c r="AD621" i="1"/>
  <c r="AD609" i="1"/>
  <c r="AD597" i="1"/>
  <c r="AD585" i="1"/>
  <c r="AD573" i="1"/>
  <c r="AD561" i="1"/>
  <c r="AD549" i="1"/>
  <c r="AD537" i="1"/>
  <c r="AD513" i="1"/>
  <c r="AD501" i="1"/>
  <c r="AD489" i="1"/>
  <c r="AD477" i="1"/>
  <c r="AD453" i="1"/>
  <c r="AD441" i="1"/>
  <c r="AD429" i="1"/>
  <c r="AD417" i="1"/>
  <c r="AD405" i="1"/>
  <c r="AD393" i="1"/>
  <c r="AD381" i="1"/>
  <c r="AD369" i="1"/>
  <c r="AD357" i="1"/>
  <c r="AD1115" i="1"/>
  <c r="AD1091" i="1"/>
  <c r="AD1076" i="1"/>
  <c r="AD1064" i="1"/>
  <c r="AD1052" i="1"/>
  <c r="AD1040" i="1"/>
  <c r="AD1028" i="1"/>
  <c r="AD1016" i="1"/>
  <c r="AD1004" i="1"/>
  <c r="AD992" i="1"/>
  <c r="AD980" i="1"/>
  <c r="AD968" i="1"/>
  <c r="AD956" i="1"/>
  <c r="AD944" i="1"/>
  <c r="AD932" i="1"/>
  <c r="AD920" i="1"/>
  <c r="AD908" i="1"/>
  <c r="AD896" i="1"/>
  <c r="AD884" i="1"/>
  <c r="AD872" i="1"/>
  <c r="AD860" i="1"/>
  <c r="AD848" i="1"/>
  <c r="AD836" i="1"/>
  <c r="AD824" i="1"/>
  <c r="AD812" i="1"/>
  <c r="AD800" i="1"/>
  <c r="AD788" i="1"/>
  <c r="AD776" i="1"/>
  <c r="AD764" i="1"/>
  <c r="AD752" i="1"/>
  <c r="AD740" i="1"/>
  <c r="AD728" i="1"/>
  <c r="AD716" i="1"/>
  <c r="AD704" i="1"/>
  <c r="AD692" i="1"/>
  <c r="AD663" i="1"/>
  <c r="AD655" i="1"/>
  <c r="AD644" i="1"/>
  <c r="AD632" i="1"/>
  <c r="AD620" i="1"/>
  <c r="AD608" i="1"/>
  <c r="AD596" i="1"/>
  <c r="AD584" i="1"/>
  <c r="AD572" i="1"/>
  <c r="AD560" i="1"/>
  <c r="AD548" i="1"/>
  <c r="AD536" i="1"/>
  <c r="AD524" i="1"/>
  <c r="AD512" i="1"/>
  <c r="AD500" i="1"/>
  <c r="AD488" i="1"/>
  <c r="AD476" i="1"/>
  <c r="AD452" i="1"/>
  <c r="AD440" i="1"/>
  <c r="AD428" i="1"/>
  <c r="AD416" i="1"/>
  <c r="AD404" i="1"/>
  <c r="AD392" i="1"/>
  <c r="AD380" i="1"/>
  <c r="AD368" i="1"/>
  <c r="AD356" i="1"/>
  <c r="AD1113" i="1"/>
  <c r="AD1089" i="1"/>
  <c r="AD1075" i="1"/>
  <c r="AD1063" i="1"/>
  <c r="AD1051" i="1"/>
  <c r="AD1039" i="1"/>
  <c r="AD1027" i="1"/>
  <c r="AD1015" i="1"/>
  <c r="AD1003" i="1"/>
  <c r="AD991" i="1"/>
  <c r="AD979" i="1"/>
  <c r="AD967" i="1"/>
  <c r="AD955" i="1"/>
  <c r="AD943" i="1"/>
  <c r="AD931" i="1"/>
  <c r="AD919" i="1"/>
  <c r="AD907" i="1"/>
  <c r="AD895" i="1"/>
  <c r="AD883" i="1"/>
  <c r="AD871" i="1"/>
  <c r="AD859" i="1"/>
  <c r="AD847" i="1"/>
  <c r="AD835" i="1"/>
  <c r="AD823" i="1"/>
  <c r="AD811" i="1"/>
  <c r="AD799" i="1"/>
  <c r="AD787" i="1"/>
  <c r="AD775" i="1"/>
  <c r="AD763" i="1"/>
  <c r="AD751" i="1"/>
  <c r="AD739" i="1"/>
  <c r="AD727" i="1"/>
  <c r="AD715" i="1"/>
  <c r="AD703" i="1"/>
  <c r="AD691" i="1"/>
  <c r="AD672" i="1"/>
  <c r="AD662" i="1"/>
  <c r="AD654" i="1"/>
  <c r="AD643" i="1"/>
  <c r="AD631" i="1"/>
  <c r="AD619" i="1"/>
  <c r="AD607" i="1"/>
  <c r="AD595" i="1"/>
  <c r="AD583" i="1"/>
  <c r="AD571" i="1"/>
  <c r="AD559" i="1"/>
  <c r="AD547" i="1"/>
  <c r="AD535" i="1"/>
  <c r="AD523" i="1"/>
  <c r="AD511" i="1"/>
  <c r="AD499" i="1"/>
  <c r="AD487" i="1"/>
  <c r="AD475" i="1"/>
  <c r="AD451" i="1"/>
  <c r="AD439" i="1"/>
  <c r="AD427" i="1"/>
  <c r="AD415" i="1"/>
  <c r="AD403" i="1"/>
  <c r="AD391" i="1"/>
  <c r="AD379" i="1"/>
  <c r="AD367" i="1"/>
  <c r="AD355" i="1"/>
  <c r="AD343" i="1"/>
  <c r="AD1112" i="1"/>
  <c r="AD1088" i="1"/>
  <c r="AD1074" i="1"/>
  <c r="AD1062" i="1"/>
  <c r="AD1050" i="1"/>
  <c r="AD1038" i="1"/>
  <c r="AD1026" i="1"/>
  <c r="AD1014" i="1"/>
  <c r="AD1002" i="1"/>
  <c r="AD990" i="1"/>
  <c r="AD978" i="1"/>
  <c r="AD966" i="1"/>
  <c r="AD954" i="1"/>
  <c r="AD942" i="1"/>
  <c r="AD930" i="1"/>
  <c r="AD918" i="1"/>
  <c r="AD906" i="1"/>
  <c r="AD894" i="1"/>
  <c r="AD882" i="1"/>
  <c r="AD870" i="1"/>
  <c r="AD858" i="1"/>
  <c r="AD846" i="1"/>
  <c r="AD834" i="1"/>
  <c r="AD822" i="1"/>
  <c r="AD810" i="1"/>
  <c r="AD798" i="1"/>
  <c r="AD786" i="1"/>
  <c r="AD774" i="1"/>
  <c r="AD762" i="1"/>
  <c r="AD750" i="1"/>
  <c r="AD738" i="1"/>
  <c r="AD726" i="1"/>
  <c r="AD714" i="1"/>
  <c r="AD702" i="1"/>
  <c r="AD690" i="1"/>
  <c r="AD671" i="1"/>
  <c r="AD661" i="1"/>
  <c r="AD653" i="1"/>
  <c r="AD642" i="1"/>
  <c r="AD630" i="1"/>
  <c r="AD618" i="1"/>
  <c r="AD606" i="1"/>
  <c r="AD594" i="1"/>
  <c r="AD582" i="1"/>
  <c r="AD570" i="1"/>
  <c r="AD558" i="1"/>
  <c r="AD546" i="1"/>
  <c r="AD534" i="1"/>
  <c r="AD522" i="1"/>
  <c r="AD510" i="1"/>
  <c r="AD498" i="1"/>
  <c r="AD486" i="1"/>
  <c r="AD474" i="1"/>
  <c r="AD450" i="1"/>
  <c r="AD438" i="1"/>
  <c r="AD426" i="1"/>
  <c r="AD414" i="1"/>
  <c r="AD402" i="1"/>
  <c r="AD390" i="1"/>
  <c r="AD378" i="1"/>
  <c r="AD366" i="1"/>
  <c r="AD354" i="1"/>
  <c r="AD342" i="1"/>
  <c r="AD330" i="1"/>
  <c r="AD318" i="1"/>
  <c r="AD306" i="1"/>
  <c r="AD294" i="1"/>
  <c r="AD282" i="1"/>
  <c r="AD270" i="1"/>
  <c r="AD258" i="1"/>
  <c r="AD246" i="1"/>
  <c r="AD234" i="1"/>
  <c r="AD222" i="1"/>
  <c r="AD210" i="1"/>
  <c r="AD198" i="1"/>
  <c r="AD186" i="1"/>
  <c r="AD174" i="1"/>
  <c r="AD162" i="1"/>
  <c r="AD150" i="1"/>
  <c r="AD138" i="1"/>
  <c r="AD126" i="1"/>
  <c r="AD114" i="1"/>
  <c r="AD1111" i="1"/>
  <c r="AD1087" i="1"/>
  <c r="AD1073" i="1"/>
  <c r="AD1061" i="1"/>
  <c r="AD1049" i="1"/>
  <c r="AD1037" i="1"/>
  <c r="AD1025" i="1"/>
  <c r="AD1013" i="1"/>
  <c r="AD1001" i="1"/>
  <c r="AD989" i="1"/>
  <c r="AD977" i="1"/>
  <c r="AD965" i="1"/>
  <c r="AD953" i="1"/>
  <c r="AD941" i="1"/>
  <c r="AD929" i="1"/>
  <c r="AD917" i="1"/>
  <c r="AD905" i="1"/>
  <c r="AD893" i="1"/>
  <c r="AD881" i="1"/>
  <c r="AD869" i="1"/>
  <c r="AD857" i="1"/>
  <c r="AD845" i="1"/>
  <c r="AD833" i="1"/>
  <c r="AD821" i="1"/>
  <c r="AD809" i="1"/>
  <c r="AD797" i="1"/>
  <c r="AD785" i="1"/>
  <c r="AD773" i="1"/>
  <c r="AD761" i="1"/>
  <c r="AD749" i="1"/>
  <c r="AD737" i="1"/>
  <c r="AD725" i="1"/>
  <c r="AD713" i="1"/>
  <c r="AD701" i="1"/>
  <c r="AD689" i="1"/>
  <c r="AD641" i="1"/>
  <c r="AD629" i="1"/>
  <c r="AD617" i="1"/>
  <c r="AD605" i="1"/>
  <c r="AD593" i="1"/>
  <c r="AD581" i="1"/>
  <c r="AD569" i="1"/>
  <c r="AD557" i="1"/>
  <c r="AD545" i="1"/>
  <c r="AD533" i="1"/>
  <c r="AD521" i="1"/>
  <c r="AD509" i="1"/>
  <c r="AD497" i="1"/>
  <c r="AD485" i="1"/>
  <c r="AD473" i="1"/>
  <c r="AD449" i="1"/>
  <c r="AD437" i="1"/>
  <c r="AD425" i="1"/>
  <c r="AD413" i="1"/>
  <c r="AD401" i="1"/>
  <c r="AD389" i="1"/>
  <c r="AD377" i="1"/>
  <c r="AD365" i="1"/>
  <c r="AD353" i="1"/>
  <c r="AD341" i="1"/>
  <c r="AD329" i="1"/>
  <c r="AD317" i="1"/>
  <c r="AD305" i="1"/>
  <c r="AD293" i="1"/>
  <c r="AD281" i="1"/>
  <c r="AD269" i="1"/>
  <c r="AD257" i="1"/>
  <c r="AD245" i="1"/>
  <c r="AD233" i="1"/>
  <c r="AD221" i="1"/>
  <c r="AD209" i="1"/>
  <c r="AD197" i="1"/>
  <c r="AD185" i="1"/>
  <c r="AD173" i="1"/>
  <c r="AD161" i="1"/>
  <c r="AD149" i="1"/>
  <c r="AD137" i="1"/>
  <c r="AD125" i="1"/>
  <c r="AD113" i="1"/>
  <c r="AD1110" i="1"/>
  <c r="AD1086" i="1"/>
  <c r="AD1072" i="1"/>
  <c r="AD1060" i="1"/>
  <c r="AD1048" i="1"/>
  <c r="AD1036" i="1"/>
  <c r="AD1024" i="1"/>
  <c r="AD1012" i="1"/>
  <c r="AD1000" i="1"/>
  <c r="AD988" i="1"/>
  <c r="AD976" i="1"/>
  <c r="AD964" i="1"/>
  <c r="AD952" i="1"/>
  <c r="AD940" i="1"/>
  <c r="AD928" i="1"/>
  <c r="AD916" i="1"/>
  <c r="AD904" i="1"/>
  <c r="AD892" i="1"/>
  <c r="AD880" i="1"/>
  <c r="AD868" i="1"/>
  <c r="AD856" i="1"/>
  <c r="AD844" i="1"/>
  <c r="AD832" i="1"/>
  <c r="AD820" i="1"/>
  <c r="AD808" i="1"/>
  <c r="AD796" i="1"/>
  <c r="AD784" i="1"/>
  <c r="AD772" i="1"/>
  <c r="AD760" i="1"/>
  <c r="AD748" i="1"/>
  <c r="AD736" i="1"/>
  <c r="AD724" i="1"/>
  <c r="AD712" i="1"/>
  <c r="AD700" i="1"/>
  <c r="AD688" i="1"/>
  <c r="AD670" i="1"/>
  <c r="AD652" i="1"/>
  <c r="AD640" i="1"/>
  <c r="AD628" i="1"/>
  <c r="AD616" i="1"/>
  <c r="AD604" i="1"/>
  <c r="AD592" i="1"/>
  <c r="AD580" i="1"/>
  <c r="AD568" i="1"/>
  <c r="AD556" i="1"/>
  <c r="AD544" i="1"/>
  <c r="AD532" i="1"/>
  <c r="AD520" i="1"/>
  <c r="AD508" i="1"/>
  <c r="AD496" i="1"/>
  <c r="AD484" i="1"/>
  <c r="AD472" i="1"/>
  <c r="AD448" i="1"/>
  <c r="AD436" i="1"/>
  <c r="AD424" i="1"/>
  <c r="AD412" i="1"/>
  <c r="AD400" i="1"/>
  <c r="AD388" i="1"/>
  <c r="AD376" i="1"/>
  <c r="AD364" i="1"/>
  <c r="AD352" i="1"/>
  <c r="AD340" i="1"/>
  <c r="AD328" i="1"/>
  <c r="AD316" i="1"/>
  <c r="AD304" i="1"/>
  <c r="AD292" i="1"/>
  <c r="AD280" i="1"/>
  <c r="AD268" i="1"/>
  <c r="AD256" i="1"/>
  <c r="AD244" i="1"/>
  <c r="AD232" i="1"/>
  <c r="AD220" i="1"/>
  <c r="AD208" i="1"/>
  <c r="AD196" i="1"/>
  <c r="AD184" i="1"/>
  <c r="AD172" i="1"/>
  <c r="AD160" i="1"/>
  <c r="AD148" i="1"/>
  <c r="AD136" i="1"/>
  <c r="AD124" i="1"/>
  <c r="AD112" i="1"/>
  <c r="AD52" i="1"/>
  <c r="AD28" i="1"/>
  <c r="AD1103" i="1"/>
  <c r="AD1085" i="1"/>
  <c r="AD1071" i="1"/>
  <c r="AD1059" i="1"/>
  <c r="AD1047" i="1"/>
  <c r="AD1035" i="1"/>
  <c r="AD1023" i="1"/>
  <c r="AD1011" i="1"/>
  <c r="AD999" i="1"/>
  <c r="AD987" i="1"/>
  <c r="AD975" i="1"/>
  <c r="AD963" i="1"/>
  <c r="AD951" i="1"/>
  <c r="AD939" i="1"/>
  <c r="AD927" i="1"/>
  <c r="AD915" i="1"/>
  <c r="AD903" i="1"/>
  <c r="AD891" i="1"/>
  <c r="AD879" i="1"/>
  <c r="AD867" i="1"/>
  <c r="AD855" i="1"/>
  <c r="AD843" i="1"/>
  <c r="AD831" i="1"/>
  <c r="AD819" i="1"/>
  <c r="AD807" i="1"/>
  <c r="AD795" i="1"/>
  <c r="AD783" i="1"/>
  <c r="AD771" i="1"/>
  <c r="AD759" i="1"/>
  <c r="AD747" i="1"/>
  <c r="AD735" i="1"/>
  <c r="AD723" i="1"/>
  <c r="AD711" i="1"/>
  <c r="AD699" i="1"/>
  <c r="AD687" i="1"/>
  <c r="AD669" i="1"/>
  <c r="AD660" i="1"/>
  <c r="AD651" i="1"/>
  <c r="AD639" i="1"/>
  <c r="AD627" i="1"/>
  <c r="AD615" i="1"/>
  <c r="AD603" i="1"/>
  <c r="AD591" i="1"/>
  <c r="AD579" i="1"/>
  <c r="AD567" i="1"/>
  <c r="AD555" i="1"/>
  <c r="AD543" i="1"/>
  <c r="AD531" i="1"/>
  <c r="AD519" i="1"/>
  <c r="AD507" i="1"/>
  <c r="AD495" i="1"/>
  <c r="AD483" i="1"/>
  <c r="AD471" i="1"/>
  <c r="AD447" i="1"/>
  <c r="AD435" i="1"/>
  <c r="AD423" i="1"/>
  <c r="AD411" i="1"/>
  <c r="AD399" i="1"/>
  <c r="AD1101" i="1"/>
  <c r="AD1046" i="1"/>
  <c r="AD998" i="1"/>
  <c r="AD950" i="1"/>
  <c r="AD902" i="1"/>
  <c r="AD854" i="1"/>
  <c r="AD806" i="1"/>
  <c r="AD758" i="1"/>
  <c r="AD710" i="1"/>
  <c r="AD659" i="1"/>
  <c r="AD614" i="1"/>
  <c r="AD566" i="1"/>
  <c r="AD518" i="1"/>
  <c r="AD470" i="1"/>
  <c r="AD422" i="1"/>
  <c r="AD384" i="1"/>
  <c r="AD350" i="1"/>
  <c r="AD332" i="1"/>
  <c r="AD313" i="1"/>
  <c r="AD296" i="1"/>
  <c r="AD277" i="1"/>
  <c r="AD262" i="1"/>
  <c r="AD247" i="1"/>
  <c r="AD229" i="1"/>
  <c r="AD214" i="1"/>
  <c r="AD199" i="1"/>
  <c r="AD181" i="1"/>
  <c r="AD166" i="1"/>
  <c r="AD151" i="1"/>
  <c r="AD133" i="1"/>
  <c r="AD118" i="1"/>
  <c r="AD30" i="1"/>
  <c r="AD17" i="1"/>
  <c r="AD1781" i="1"/>
  <c r="AD866" i="1"/>
  <c r="AD530" i="1"/>
  <c r="AD250" i="1"/>
  <c r="AD913" i="1"/>
  <c r="AD481" i="1"/>
  <c r="AD334" i="1"/>
  <c r="AD279" i="1"/>
  <c r="AD216" i="1"/>
  <c r="AD120" i="1"/>
  <c r="AD19" i="1"/>
  <c r="AD864" i="1"/>
  <c r="AD528" i="1"/>
  <c r="AD314" i="1"/>
  <c r="AD215" i="1"/>
  <c r="AD119" i="1"/>
  <c r="AD1100" i="1"/>
  <c r="AD1045" i="1"/>
  <c r="AD997" i="1"/>
  <c r="AD949" i="1"/>
  <c r="AD901" i="1"/>
  <c r="AD853" i="1"/>
  <c r="AD805" i="1"/>
  <c r="AD757" i="1"/>
  <c r="AD709" i="1"/>
  <c r="AD613" i="1"/>
  <c r="AD565" i="1"/>
  <c r="AD517" i="1"/>
  <c r="AD469" i="1"/>
  <c r="AD421" i="1"/>
  <c r="AD375" i="1"/>
  <c r="AD349" i="1"/>
  <c r="AD331" i="1"/>
  <c r="AD312" i="1"/>
  <c r="AD295" i="1"/>
  <c r="AD276" i="1"/>
  <c r="AD261" i="1"/>
  <c r="AD243" i="1"/>
  <c r="AD228" i="1"/>
  <c r="AD213" i="1"/>
  <c r="AD195" i="1"/>
  <c r="AD180" i="1"/>
  <c r="AD165" i="1"/>
  <c r="AD147" i="1"/>
  <c r="AD132" i="1"/>
  <c r="AD117" i="1"/>
  <c r="AD29" i="1"/>
  <c r="AD16" i="1"/>
  <c r="AD770" i="1"/>
  <c r="AD139" i="1"/>
  <c r="AD961" i="1"/>
  <c r="AD577" i="1"/>
  <c r="AD386" i="1"/>
  <c r="AD298" i="1"/>
  <c r="AD231" i="1"/>
  <c r="AD153" i="1"/>
  <c r="AD912" i="1"/>
  <c r="AD385" i="1"/>
  <c r="AD278" i="1"/>
  <c r="AD182" i="1"/>
  <c r="AD92" i="1"/>
  <c r="AD31" i="1"/>
  <c r="AD1099" i="1"/>
  <c r="AD1044" i="1"/>
  <c r="AD996" i="1"/>
  <c r="AD948" i="1"/>
  <c r="AD900" i="1"/>
  <c r="AD852" i="1"/>
  <c r="AD804" i="1"/>
  <c r="AD756" i="1"/>
  <c r="AD708" i="1"/>
  <c r="AD658" i="1"/>
  <c r="AD612" i="1"/>
  <c r="AD564" i="1"/>
  <c r="AD516" i="1"/>
  <c r="AD468" i="1"/>
  <c r="AD420" i="1"/>
  <c r="AD374" i="1"/>
  <c r="AD348" i="1"/>
  <c r="AD327" i="1"/>
  <c r="AD310" i="1"/>
  <c r="AD291" i="1"/>
  <c r="AD275" i="1"/>
  <c r="AD260" i="1"/>
  <c r="AD242" i="1"/>
  <c r="AD227" i="1"/>
  <c r="AD212" i="1"/>
  <c r="AD194" i="1"/>
  <c r="AD179" i="1"/>
  <c r="AD164" i="1"/>
  <c r="AD146" i="1"/>
  <c r="AD131" i="1"/>
  <c r="AD116" i="1"/>
  <c r="AD53" i="1"/>
  <c r="AD27" i="1"/>
  <c r="AD15" i="1"/>
  <c r="AD818" i="1"/>
  <c r="AD434" i="1"/>
  <c r="AD235" i="1"/>
  <c r="AD865" i="1"/>
  <c r="AD529" i="1"/>
  <c r="AD358" i="1"/>
  <c r="AD264" i="1"/>
  <c r="AD201" i="1"/>
  <c r="AD816" i="1"/>
  <c r="AD480" i="1"/>
  <c r="AD297" i="1"/>
  <c r="AD200" i="1"/>
  <c r="AD18" i="1"/>
  <c r="AD1084" i="1"/>
  <c r="AD1034" i="1"/>
  <c r="AD986" i="1"/>
  <c r="AD938" i="1"/>
  <c r="AD890" i="1"/>
  <c r="AD842" i="1"/>
  <c r="AD794" i="1"/>
  <c r="AD746" i="1"/>
  <c r="AD698" i="1"/>
  <c r="AD650" i="1"/>
  <c r="AD602" i="1"/>
  <c r="AD554" i="1"/>
  <c r="AD506" i="1"/>
  <c r="AD410" i="1"/>
  <c r="AD373" i="1"/>
  <c r="AD346" i="1"/>
  <c r="AD326" i="1"/>
  <c r="AD309" i="1"/>
  <c r="AD290" i="1"/>
  <c r="AD274" i="1"/>
  <c r="AD259" i="1"/>
  <c r="AD241" i="1"/>
  <c r="AD226" i="1"/>
  <c r="AD211" i="1"/>
  <c r="AD193" i="1"/>
  <c r="AD178" i="1"/>
  <c r="AD163" i="1"/>
  <c r="AD145" i="1"/>
  <c r="AD130" i="1"/>
  <c r="AD115" i="1"/>
  <c r="AD51" i="1"/>
  <c r="AD39" i="1"/>
  <c r="AD26" i="1"/>
  <c r="AD14" i="1"/>
  <c r="AD722" i="1"/>
  <c r="AD578" i="1"/>
  <c r="AD336" i="1"/>
  <c r="AD169" i="1"/>
  <c r="AD58" i="1"/>
  <c r="AD1057" i="1"/>
  <c r="AD315" i="1"/>
  <c r="AD183" i="1"/>
  <c r="AD1008" i="1"/>
  <c r="AD624" i="1"/>
  <c r="AD333" i="1"/>
  <c r="AD230" i="1"/>
  <c r="AD152" i="1"/>
  <c r="AD43" i="1"/>
  <c r="AD1081" i="1"/>
  <c r="AD1033" i="1"/>
  <c r="AD985" i="1"/>
  <c r="AD937" i="1"/>
  <c r="AD889" i="1"/>
  <c r="AD841" i="1"/>
  <c r="AD793" i="1"/>
  <c r="AD745" i="1"/>
  <c r="AD697" i="1"/>
  <c r="AD649" i="1"/>
  <c r="AD601" i="1"/>
  <c r="AD553" i="1"/>
  <c r="AD505" i="1"/>
  <c r="AD409" i="1"/>
  <c r="AD372" i="1"/>
  <c r="AD345" i="1"/>
  <c r="AD325" i="1"/>
  <c r="AD308" i="1"/>
  <c r="AD289" i="1"/>
  <c r="AD273" i="1"/>
  <c r="AD255" i="1"/>
  <c r="AD240" i="1"/>
  <c r="AD225" i="1"/>
  <c r="AD207" i="1"/>
  <c r="AD192" i="1"/>
  <c r="AD177" i="1"/>
  <c r="AD159" i="1"/>
  <c r="AD144" i="1"/>
  <c r="AD129" i="1"/>
  <c r="AD111" i="1"/>
  <c r="AD75" i="1"/>
  <c r="AD50" i="1"/>
  <c r="AD25" i="1"/>
  <c r="AD13" i="1"/>
  <c r="AD668" i="1"/>
  <c r="AD1009" i="1"/>
  <c r="AD625" i="1"/>
  <c r="AD433" i="1"/>
  <c r="AD249" i="1"/>
  <c r="AD168" i="1"/>
  <c r="AD93" i="1"/>
  <c r="AD32" i="1"/>
  <c r="AD960" i="1"/>
  <c r="AD432" i="1"/>
  <c r="AD248" i="1"/>
  <c r="AD134" i="1"/>
  <c r="AD1080" i="1"/>
  <c r="AD1032" i="1"/>
  <c r="AD984" i="1"/>
  <c r="AD936" i="1"/>
  <c r="AD888" i="1"/>
  <c r="AD840" i="1"/>
  <c r="AD792" i="1"/>
  <c r="AD744" i="1"/>
  <c r="AD696" i="1"/>
  <c r="AD648" i="1"/>
  <c r="AD600" i="1"/>
  <c r="AD552" i="1"/>
  <c r="AD504" i="1"/>
  <c r="AD408" i="1"/>
  <c r="AD370" i="1"/>
  <c r="AD344" i="1"/>
  <c r="AD324" i="1"/>
  <c r="AD307" i="1"/>
  <c r="AD288" i="1"/>
  <c r="AD272" i="1"/>
  <c r="AD254" i="1"/>
  <c r="AD239" i="1"/>
  <c r="AD224" i="1"/>
  <c r="AD206" i="1"/>
  <c r="AD191" i="1"/>
  <c r="AD176" i="1"/>
  <c r="AD158" i="1"/>
  <c r="AD143" i="1"/>
  <c r="AD128" i="1"/>
  <c r="AD110" i="1"/>
  <c r="AD62" i="1"/>
  <c r="AD37" i="1"/>
  <c r="AD24" i="1"/>
  <c r="AD12" i="1"/>
  <c r="AD1058" i="1"/>
  <c r="AD626" i="1"/>
  <c r="AD319" i="1"/>
  <c r="AD154" i="1"/>
  <c r="AD45" i="1"/>
  <c r="AD817" i="1"/>
  <c r="AD135" i="1"/>
  <c r="AD44" i="1"/>
  <c r="AD1056" i="1"/>
  <c r="AD576" i="1"/>
  <c r="AD351" i="1"/>
  <c r="AD263" i="1"/>
  <c r="AD167" i="1"/>
  <c r="AD1070" i="1"/>
  <c r="AD1022" i="1"/>
  <c r="AD974" i="1"/>
  <c r="AD926" i="1"/>
  <c r="AD830" i="1"/>
  <c r="AD782" i="1"/>
  <c r="AD734" i="1"/>
  <c r="AD677" i="1"/>
  <c r="AD638" i="1"/>
  <c r="AD590" i="1"/>
  <c r="AD542" i="1"/>
  <c r="AD494" i="1"/>
  <c r="AD446" i="1"/>
  <c r="AD398" i="1"/>
  <c r="AD363" i="1"/>
  <c r="AD339" i="1"/>
  <c r="AD322" i="1"/>
  <c r="AD303" i="1"/>
  <c r="AD286" i="1"/>
  <c r="AD271" i="1"/>
  <c r="AD253" i="1"/>
  <c r="AD238" i="1"/>
  <c r="AD223" i="1"/>
  <c r="AD205" i="1"/>
  <c r="AD190" i="1"/>
  <c r="AD175" i="1"/>
  <c r="AD157" i="1"/>
  <c r="AD142" i="1"/>
  <c r="AD127" i="1"/>
  <c r="AD109" i="1"/>
  <c r="AD61" i="1"/>
  <c r="AD48" i="1"/>
  <c r="AD36" i="1"/>
  <c r="AD23" i="1"/>
  <c r="AD11" i="1"/>
  <c r="AD914" i="1"/>
  <c r="AD387" i="1"/>
  <c r="AD283" i="1"/>
  <c r="AD202" i="1"/>
  <c r="AD82" i="1"/>
  <c r="AD8" i="1"/>
  <c r="AD768" i="1"/>
  <c r="AD1069" i="1"/>
  <c r="AD1021" i="1"/>
  <c r="AD973" i="1"/>
  <c r="AD925" i="1"/>
  <c r="AD877" i="1"/>
  <c r="AD829" i="1"/>
  <c r="AD781" i="1"/>
  <c r="AD733" i="1"/>
  <c r="AD676" i="1"/>
  <c r="AD637" i="1"/>
  <c r="AD589" i="1"/>
  <c r="AD541" i="1"/>
  <c r="AD493" i="1"/>
  <c r="AD445" i="1"/>
  <c r="AD397" i="1"/>
  <c r="AD362" i="1"/>
  <c r="AD338" i="1"/>
  <c r="AD321" i="1"/>
  <c r="AD302" i="1"/>
  <c r="AD285" i="1"/>
  <c r="AD267" i="1"/>
  <c r="AD252" i="1"/>
  <c r="AD237" i="1"/>
  <c r="AD219" i="1"/>
  <c r="AD204" i="1"/>
  <c r="AD189" i="1"/>
  <c r="AD171" i="1"/>
  <c r="AD156" i="1"/>
  <c r="AD141" i="1"/>
  <c r="AD123" i="1"/>
  <c r="AD108" i="1"/>
  <c r="AD60" i="1"/>
  <c r="AD35" i="1"/>
  <c r="AD22" i="1"/>
  <c r="AD10" i="1"/>
  <c r="AD1010" i="1"/>
  <c r="AD360" i="1"/>
  <c r="AD265" i="1"/>
  <c r="AD187" i="1"/>
  <c r="AD20" i="1"/>
  <c r="AD721" i="1"/>
  <c r="AD7" i="1"/>
  <c r="AD667" i="1"/>
  <c r="AD1068" i="1"/>
  <c r="AD1020" i="1"/>
  <c r="AD972" i="1"/>
  <c r="AD924" i="1"/>
  <c r="AD828" i="1"/>
  <c r="AD780" i="1"/>
  <c r="AD732" i="1"/>
  <c r="AD675" i="1"/>
  <c r="AD636" i="1"/>
  <c r="AD588" i="1"/>
  <c r="AD540" i="1"/>
  <c r="AD492" i="1"/>
  <c r="AD444" i="1"/>
  <c r="AD396" i="1"/>
  <c r="AD361" i="1"/>
  <c r="AD337" i="1"/>
  <c r="AD320" i="1"/>
  <c r="AD301" i="1"/>
  <c r="AD284" i="1"/>
  <c r="AD266" i="1"/>
  <c r="AD251" i="1"/>
  <c r="AD236" i="1"/>
  <c r="AD218" i="1"/>
  <c r="AD203" i="1"/>
  <c r="AD188" i="1"/>
  <c r="AD170" i="1"/>
  <c r="AD155" i="1"/>
  <c r="AD140" i="1"/>
  <c r="AD122" i="1"/>
  <c r="AD107" i="1"/>
  <c r="AD71" i="1"/>
  <c r="AD59" i="1"/>
  <c r="AD34" i="1"/>
  <c r="AD21" i="1"/>
  <c r="AD9" i="1"/>
  <c r="AD962" i="1"/>
  <c r="AD482" i="1"/>
  <c r="AD300" i="1"/>
  <c r="AD217" i="1"/>
  <c r="AD121" i="1"/>
  <c r="AD33" i="1"/>
  <c r="AD769" i="1"/>
  <c r="AD57" i="1"/>
  <c r="AD720" i="1"/>
  <c r="T470" i="1"/>
  <c r="T1880" i="1"/>
  <c r="T1877" i="1"/>
  <c r="T473" i="1"/>
  <c r="T475" i="1"/>
  <c r="T471" i="1"/>
  <c r="T469" i="1"/>
  <c r="T468" i="1"/>
  <c r="T476" i="1"/>
  <c r="T472" i="1"/>
  <c r="T474" i="1"/>
  <c r="T1878" i="1"/>
  <c r="T1868" i="1"/>
  <c r="T1867" i="1"/>
  <c r="T1875" i="1"/>
  <c r="T1885" i="1"/>
  <c r="T1882" i="1"/>
  <c r="T1860" i="1"/>
  <c r="T1886" i="1"/>
  <c r="T1874" i="1"/>
  <c r="T1884" i="1"/>
  <c r="T1862" i="1"/>
  <c r="T1869" i="1"/>
  <c r="T1864" i="1"/>
  <c r="T1861" i="1"/>
  <c r="T1866" i="1"/>
  <c r="T1876" i="1"/>
  <c r="T1859" i="1"/>
  <c r="T1887" i="1"/>
  <c r="T1865" i="1"/>
  <c r="T1883" i="1"/>
  <c r="T1872" i="1"/>
  <c r="T1863" i="1"/>
  <c r="T1917" i="1"/>
  <c r="T1470" i="1"/>
  <c r="T423" i="1"/>
  <c r="T132" i="1"/>
  <c r="T436" i="1"/>
  <c r="T131" i="1"/>
  <c r="T124" i="1"/>
  <c r="T428" i="1"/>
  <c r="T71" i="1"/>
  <c r="T419" i="1"/>
  <c r="T55" i="1"/>
  <c r="T128" i="1"/>
  <c r="T432" i="1"/>
  <c r="T125" i="1"/>
  <c r="T421" i="1"/>
  <c r="T433" i="1"/>
  <c r="T437" i="1"/>
  <c r="T123" i="1"/>
  <c r="T431" i="1"/>
  <c r="T420" i="1"/>
  <c r="T121" i="1"/>
  <c r="T417" i="1"/>
  <c r="T429" i="1"/>
  <c r="T398" i="1"/>
  <c r="T127" i="1"/>
  <c r="T439" i="1"/>
  <c r="T2078" i="1"/>
  <c r="T2079" i="1"/>
  <c r="T120" i="1"/>
  <c r="T424" i="1"/>
  <c r="T129" i="1"/>
  <c r="T425" i="1"/>
  <c r="T399" i="1"/>
  <c r="T54" i="1"/>
  <c r="T435" i="1"/>
  <c r="T126" i="1"/>
  <c r="T130" i="1"/>
  <c r="T422" i="1"/>
  <c r="T426" i="1"/>
  <c r="T430" i="1"/>
  <c r="T434" i="1"/>
  <c r="T438" i="1"/>
  <c r="T2077" i="1"/>
  <c r="T1796" i="1"/>
  <c r="T427" i="1"/>
  <c r="T122" i="1"/>
  <c r="T418" i="1"/>
  <c r="T2084" i="1"/>
  <c r="T2083" i="1"/>
  <c r="T565" i="1"/>
  <c r="T635" i="1"/>
  <c r="T868" i="1"/>
  <c r="T777" i="1"/>
  <c r="T566" i="1"/>
  <c r="T659" i="1"/>
  <c r="T710" i="1"/>
  <c r="T786" i="1"/>
  <c r="T1233" i="1"/>
  <c r="T657" i="1"/>
  <c r="T866" i="1"/>
  <c r="T707" i="1"/>
  <c r="T709" i="1"/>
  <c r="T870" i="1"/>
  <c r="T1232" i="1"/>
  <c r="T664" i="1"/>
  <c r="T711" i="1"/>
  <c r="T735" i="1"/>
  <c r="T779" i="1"/>
  <c r="T789" i="1"/>
  <c r="T869" i="1"/>
  <c r="T969" i="1"/>
  <c r="T647" i="1"/>
  <c r="T867" i="1"/>
  <c r="T1096" i="1"/>
  <c r="T778" i="1"/>
  <c r="T567" i="1"/>
  <c r="T1067" i="1"/>
  <c r="T569" i="1"/>
  <c r="T654" i="1"/>
  <c r="T1070" i="1"/>
  <c r="T564" i="1"/>
  <c r="T646" i="1"/>
  <c r="T568" i="1"/>
  <c r="T640" i="1"/>
  <c r="T571" i="1"/>
  <c r="T1095" i="1"/>
  <c r="T791" i="1"/>
  <c r="T570" i="1"/>
  <c r="T643" i="1"/>
  <c r="T790" i="1"/>
  <c r="T401" i="1"/>
  <c r="T61" i="1"/>
  <c r="T1652" i="1"/>
  <c r="T526" i="1"/>
  <c r="T1468" i="1"/>
  <c r="T404" i="1"/>
  <c r="T479" i="1"/>
  <c r="T106" i="1"/>
  <c r="T1670" i="1"/>
  <c r="T402" i="1"/>
  <c r="T530" i="1"/>
  <c r="T478" i="1"/>
  <c r="T443" i="1"/>
  <c r="T43" i="1"/>
  <c r="T534" i="1"/>
  <c r="T446" i="1"/>
  <c r="T62" i="1"/>
  <c r="T546" i="1"/>
  <c r="T536" i="1"/>
  <c r="T1583" i="1"/>
  <c r="T545" i="1"/>
  <c r="T535" i="1"/>
  <c r="T477" i="1"/>
  <c r="T547" i="1"/>
  <c r="T445" i="1"/>
  <c r="T480" i="1"/>
  <c r="T1500" i="1"/>
  <c r="T541" i="1"/>
  <c r="T447" i="1"/>
  <c r="T118" i="1"/>
  <c r="T533" i="1"/>
  <c r="T82" i="1"/>
  <c r="T407" i="1"/>
  <c r="T1578" i="1"/>
  <c r="T1582" i="1"/>
  <c r="T403" i="1"/>
  <c r="T531" i="1"/>
  <c r="T543" i="1"/>
  <c r="T529" i="1"/>
  <c r="T1538" i="1"/>
  <c r="T542" i="1"/>
  <c r="T444" i="1"/>
  <c r="T440" i="1"/>
  <c r="T540" i="1"/>
  <c r="T75" i="1"/>
  <c r="T1613" i="1"/>
  <c r="T406" i="1"/>
  <c r="T528" i="1"/>
  <c r="T532" i="1"/>
  <c r="T1535" i="1"/>
  <c r="T25" i="1"/>
  <c r="T441" i="1"/>
  <c r="T442" i="1"/>
  <c r="T405" i="1"/>
  <c r="T544" i="1"/>
  <c r="T1766" i="1"/>
  <c r="T1315" i="1"/>
  <c r="T1308" i="1"/>
  <c r="T1312" i="1"/>
  <c r="T1431" i="1"/>
  <c r="T1322" i="1"/>
  <c r="T1325" i="1"/>
  <c r="T1309" i="1"/>
  <c r="T1316" i="1"/>
  <c r="T1434" i="1"/>
  <c r="T1314" i="1"/>
  <c r="T1326" i="1"/>
  <c r="T1321" i="1"/>
  <c r="T1313" i="1"/>
  <c r="T1323" i="1"/>
  <c r="T1310" i="1"/>
  <c r="T1311" i="1"/>
  <c r="T1319" i="1"/>
  <c r="T1320" i="1"/>
  <c r="T1345" i="1"/>
  <c r="T1307" i="1"/>
  <c r="T1324" i="1"/>
  <c r="T1437" i="1"/>
  <c r="T1432" i="1"/>
  <c r="T1493" i="1"/>
  <c r="T1509" i="1"/>
  <c r="T396" i="1"/>
  <c r="T1963" i="1"/>
  <c r="T1921" i="1"/>
  <c r="T1611" i="1"/>
  <c r="T1622" i="1"/>
  <c r="T1556" i="1"/>
  <c r="T1684" i="1"/>
  <c r="T1768" i="1"/>
  <c r="T1721" i="1"/>
  <c r="T1722" i="1"/>
  <c r="T1720" i="1"/>
  <c r="S1902" i="1"/>
  <c r="S2076" i="1"/>
  <c r="S2075" i="1"/>
  <c r="S2074" i="1"/>
  <c r="S2073" i="1"/>
  <c r="S2072" i="1"/>
  <c r="T2074" i="1" l="1"/>
  <c r="T2075" i="1"/>
  <c r="T2076" i="1"/>
  <c r="T1922" i="1"/>
  <c r="T1923" i="1"/>
  <c r="T1902" i="1"/>
  <c r="T2073" i="1"/>
  <c r="T2072" i="1"/>
  <c r="S1919" i="1" l="1"/>
  <c r="S1971" i="1"/>
  <c r="S1973" i="1"/>
  <c r="S1974" i="1"/>
  <c r="S1419" i="1"/>
  <c r="S1924" i="1"/>
  <c r="S2071" i="1"/>
  <c r="S2070" i="1"/>
  <c r="S2069" i="1"/>
  <c r="S2068" i="1"/>
  <c r="S2058" i="1"/>
  <c r="S2059" i="1"/>
  <c r="S2057" i="1"/>
  <c r="S2056" i="1"/>
  <c r="S2055" i="1"/>
  <c r="S2054" i="1"/>
  <c r="S2053" i="1"/>
  <c r="S2051" i="1"/>
  <c r="S2050" i="1"/>
  <c r="S2049" i="1"/>
  <c r="S2048" i="1"/>
  <c r="S2046" i="1"/>
  <c r="S2047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E15" i="8"/>
  <c r="E14" i="8"/>
  <c r="A16" i="8"/>
  <c r="E16" i="8" s="1"/>
  <c r="A15" i="8"/>
  <c r="S2033" i="1"/>
  <c r="D3" i="7"/>
  <c r="AC6" i="1"/>
  <c r="AA6" i="1"/>
  <c r="Y456" i="1"/>
  <c r="AA456" i="1" s="1"/>
  <c r="S1510" i="1"/>
  <c r="S1927" i="1"/>
  <c r="S7" i="1"/>
  <c r="S2008" i="1"/>
  <c r="S2007" i="1"/>
  <c r="S2006" i="1"/>
  <c r="S2005" i="1"/>
  <c r="S2004" i="1"/>
  <c r="S1978" i="1"/>
  <c r="S2028" i="1"/>
  <c r="S1977" i="1"/>
  <c r="S2001" i="1"/>
  <c r="S2000" i="1"/>
  <c r="S1999" i="1"/>
  <c r="S1998" i="1"/>
  <c r="S1997" i="1"/>
  <c r="S1897" i="1"/>
  <c r="S1896" i="1"/>
  <c r="S1962" i="1"/>
  <c r="S1913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1961" i="1"/>
  <c r="S1960" i="1"/>
  <c r="S1959" i="1"/>
  <c r="S1996" i="1"/>
  <c r="S1995" i="1"/>
  <c r="S1980" i="1"/>
  <c r="S1994" i="1"/>
  <c r="S1984" i="1"/>
  <c r="S1993" i="1"/>
  <c r="S1992" i="1"/>
  <c r="S1991" i="1"/>
  <c r="S1983" i="1"/>
  <c r="S1990" i="1"/>
  <c r="S1989" i="1"/>
  <c r="S1982" i="1"/>
  <c r="S1981" i="1"/>
  <c r="S1988" i="1"/>
  <c r="S1987" i="1"/>
  <c r="S1986" i="1"/>
  <c r="S1895" i="1"/>
  <c r="S1894" i="1"/>
  <c r="S1957" i="1"/>
  <c r="S1853" i="1"/>
  <c r="S1852" i="1"/>
  <c r="S1845" i="1"/>
  <c r="S1844" i="1"/>
  <c r="S1851" i="1"/>
  <c r="S1850" i="1"/>
  <c r="S1849" i="1"/>
  <c r="S1848" i="1"/>
  <c r="S1847" i="1"/>
  <c r="S1846" i="1"/>
  <c r="S2003" i="1"/>
  <c r="S1918" i="1"/>
  <c r="S1964" i="1"/>
  <c r="S1936" i="1"/>
  <c r="S1935" i="1"/>
  <c r="S1934" i="1"/>
  <c r="S1841" i="1"/>
  <c r="S1933" i="1"/>
  <c r="S1840" i="1"/>
  <c r="S1956" i="1"/>
  <c r="S1965" i="1"/>
  <c r="S1955" i="1"/>
  <c r="S1952" i="1"/>
  <c r="S1916" i="1"/>
  <c r="S1931" i="1"/>
  <c r="S1947" i="1"/>
  <c r="S1930" i="1"/>
  <c r="S1929" i="1"/>
  <c r="S1945" i="1"/>
  <c r="S1928" i="1"/>
  <c r="S1943" i="1"/>
  <c r="S1941" i="1"/>
  <c r="S1940" i="1"/>
  <c r="S1939" i="1"/>
  <c r="S1938" i="1"/>
  <c r="S2009" i="1"/>
  <c r="S1972" i="1"/>
  <c r="S1979" i="1"/>
  <c r="S1893" i="1"/>
  <c r="S1914" i="1"/>
  <c r="S1970" i="1"/>
  <c r="S1937" i="1"/>
  <c r="S1985" i="1"/>
  <c r="S1907" i="1"/>
  <c r="S1906" i="1"/>
  <c r="S1905" i="1"/>
  <c r="S1910" i="1"/>
  <c r="S1969" i="1"/>
  <c r="S1903" i="1"/>
  <c r="S1892" i="1"/>
  <c r="S1891" i="1"/>
  <c r="S1890" i="1"/>
  <c r="S1889" i="1"/>
  <c r="S1855" i="1"/>
  <c r="S1854" i="1"/>
  <c r="S1901" i="1"/>
  <c r="S1926" i="1"/>
  <c r="S1912" i="1"/>
  <c r="S1915" i="1"/>
  <c r="S1968" i="1"/>
  <c r="S1967" i="1"/>
  <c r="S1911" i="1"/>
  <c r="S1966" i="1"/>
  <c r="S1900" i="1"/>
  <c r="S1899" i="1"/>
  <c r="S1898" i="1"/>
  <c r="S1427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1426" i="1"/>
  <c r="S1425" i="1"/>
  <c r="S383" i="1"/>
  <c r="S382" i="1"/>
  <c r="S1698" i="1"/>
  <c r="S1793" i="1"/>
  <c r="S1792" i="1"/>
  <c r="S1791" i="1"/>
  <c r="S1790" i="1"/>
  <c r="S1789" i="1"/>
  <c r="S467" i="1"/>
  <c r="S1340" i="1"/>
  <c r="S1339" i="1"/>
  <c r="S1338" i="1"/>
  <c r="S1337" i="1"/>
  <c r="S1336" i="1"/>
  <c r="S1424" i="1"/>
  <c r="S1788" i="1"/>
  <c r="S1787" i="1"/>
  <c r="S348" i="1"/>
  <c r="S351" i="1"/>
  <c r="S375" i="1"/>
  <c r="S372" i="1"/>
  <c r="S381" i="1"/>
  <c r="S380" i="1"/>
  <c r="S367" i="1"/>
  <c r="S364" i="1"/>
  <c r="S324" i="1"/>
  <c r="S323" i="1"/>
  <c r="S327" i="1"/>
  <c r="S326" i="1"/>
  <c r="S379" i="1"/>
  <c r="S378" i="1"/>
  <c r="S377" i="1"/>
  <c r="S376" i="1"/>
  <c r="S350" i="1"/>
  <c r="S346" i="1"/>
  <c r="S277" i="1"/>
  <c r="S274" i="1"/>
  <c r="S374" i="1"/>
  <c r="S373" i="1"/>
  <c r="S371" i="1"/>
  <c r="S370" i="1"/>
  <c r="S1786" i="1"/>
  <c r="S1785" i="1"/>
  <c r="S1784" i="1"/>
  <c r="S1783" i="1"/>
  <c r="S369" i="1"/>
  <c r="S368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423" i="1"/>
  <c r="S1422" i="1"/>
  <c r="S1421" i="1"/>
  <c r="S1769" i="1"/>
  <c r="S1765" i="1"/>
  <c r="S1764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4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69" i="1"/>
  <c r="S1068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7" i="1"/>
  <c r="S875" i="1"/>
  <c r="S874" i="1"/>
  <c r="S873" i="1"/>
  <c r="S872" i="1"/>
  <c r="S1226" i="1"/>
  <c r="S1225" i="1"/>
  <c r="S1224" i="1"/>
  <c r="S1223" i="1"/>
  <c r="S1222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85" i="1"/>
  <c r="S784" i="1"/>
  <c r="S783" i="1"/>
  <c r="S782" i="1"/>
  <c r="S781" i="1"/>
  <c r="S780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3" i="1"/>
  <c r="S662" i="1"/>
  <c r="S661" i="1"/>
  <c r="S660" i="1"/>
  <c r="S658" i="1"/>
  <c r="S656" i="1"/>
  <c r="S655" i="1"/>
  <c r="S653" i="1"/>
  <c r="S652" i="1"/>
  <c r="S651" i="1"/>
  <c r="S650" i="1"/>
  <c r="S649" i="1"/>
  <c r="S648" i="1"/>
  <c r="S645" i="1"/>
  <c r="S644" i="1"/>
  <c r="S642" i="1"/>
  <c r="S641" i="1"/>
  <c r="S639" i="1"/>
  <c r="S638" i="1"/>
  <c r="S637" i="1"/>
  <c r="S636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63" i="1"/>
  <c r="S562" i="1"/>
  <c r="S561" i="1"/>
  <c r="S560" i="1"/>
  <c r="S1420" i="1"/>
  <c r="S1762" i="1"/>
  <c r="S331" i="1"/>
  <c r="S359" i="1"/>
  <c r="S366" i="1"/>
  <c r="S321" i="1"/>
  <c r="S320" i="1"/>
  <c r="S315" i="1"/>
  <c r="S311" i="1"/>
  <c r="S242" i="1"/>
  <c r="S241" i="1"/>
  <c r="S357" i="1"/>
  <c r="S299" i="1"/>
  <c r="S363" i="1"/>
  <c r="S276" i="1"/>
  <c r="S285" i="1"/>
  <c r="S281" i="1"/>
  <c r="S253" i="1"/>
  <c r="S249" i="1"/>
  <c r="S329" i="1"/>
  <c r="S365" i="1"/>
  <c r="S318" i="1"/>
  <c r="S317" i="1"/>
  <c r="S313" i="1"/>
  <c r="S309" i="1"/>
  <c r="S297" i="1"/>
  <c r="S283" i="1"/>
  <c r="S279" i="1"/>
  <c r="S273" i="1"/>
  <c r="S245" i="1"/>
  <c r="S244" i="1"/>
  <c r="S236" i="1"/>
  <c r="S235" i="1"/>
  <c r="S239" i="1"/>
  <c r="S238" i="1"/>
  <c r="S362" i="1"/>
  <c r="S251" i="1"/>
  <c r="S247" i="1"/>
  <c r="S215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418" i="1"/>
  <c r="S1746" i="1"/>
  <c r="S1745" i="1"/>
  <c r="S1744" i="1"/>
  <c r="S1743" i="1"/>
  <c r="S1742" i="1"/>
  <c r="S110" i="1"/>
  <c r="S1741" i="1"/>
  <c r="S1740" i="1"/>
  <c r="S214" i="1"/>
  <c r="S1417" i="1"/>
  <c r="S1416" i="1"/>
  <c r="S1739" i="1"/>
  <c r="S66" i="1"/>
  <c r="S1738" i="1"/>
  <c r="S1737" i="1"/>
  <c r="S1736" i="1"/>
  <c r="S1735" i="1"/>
  <c r="S1734" i="1"/>
  <c r="S1733" i="1"/>
  <c r="S1221" i="1"/>
  <c r="S1220" i="1"/>
  <c r="S1732" i="1"/>
  <c r="S1731" i="1"/>
  <c r="S1730" i="1"/>
  <c r="S1729" i="1"/>
  <c r="S1727" i="1"/>
  <c r="S1725" i="1"/>
  <c r="S1724" i="1"/>
  <c r="S1723" i="1"/>
  <c r="S559" i="1"/>
  <c r="S37" i="1"/>
  <c r="S104" i="1"/>
  <c r="S1719" i="1"/>
  <c r="S103" i="1"/>
  <c r="S213" i="1"/>
  <c r="S101" i="1"/>
  <c r="S102" i="1"/>
  <c r="S100" i="1"/>
  <c r="S1718" i="1"/>
  <c r="S212" i="1"/>
  <c r="S1302" i="1"/>
  <c r="S1306" i="1"/>
  <c r="S1305" i="1"/>
  <c r="S1304" i="1"/>
  <c r="S1303" i="1"/>
  <c r="S1717" i="1"/>
  <c r="S1716" i="1"/>
  <c r="S1415" i="1"/>
  <c r="S1715" i="1"/>
  <c r="S1714" i="1"/>
  <c r="S211" i="1"/>
  <c r="S210" i="1"/>
  <c r="S452" i="1"/>
  <c r="S451" i="1"/>
  <c r="S463" i="1"/>
  <c r="S458" i="1"/>
  <c r="S455" i="1"/>
  <c r="S459" i="1"/>
  <c r="S466" i="1"/>
  <c r="S457" i="1"/>
  <c r="S456" i="1"/>
  <c r="S454" i="1"/>
  <c r="S1713" i="1"/>
  <c r="S464" i="1"/>
  <c r="S460" i="1"/>
  <c r="S461" i="1"/>
  <c r="S465" i="1"/>
  <c r="S462" i="1"/>
  <c r="S209" i="1"/>
  <c r="S1712" i="1"/>
  <c r="S1711" i="1"/>
  <c r="S114" i="1"/>
  <c r="S1710" i="1"/>
  <c r="S208" i="1"/>
  <c r="S207" i="1"/>
  <c r="S206" i="1"/>
  <c r="S205" i="1"/>
  <c r="S204" i="1"/>
  <c r="S203" i="1"/>
  <c r="S202" i="1"/>
  <c r="S201" i="1"/>
  <c r="S200" i="1"/>
  <c r="S199" i="1"/>
  <c r="S198" i="1"/>
  <c r="S1709" i="1"/>
  <c r="S1708" i="1"/>
  <c r="S1707" i="1"/>
  <c r="S197" i="1"/>
  <c r="S1706" i="1"/>
  <c r="S1705" i="1"/>
  <c r="S1704" i="1"/>
  <c r="S1702" i="1"/>
  <c r="S1701" i="1"/>
  <c r="S195" i="1"/>
  <c r="S194" i="1"/>
  <c r="S193" i="1"/>
  <c r="S1700" i="1"/>
  <c r="S1699" i="1"/>
  <c r="S1414" i="1"/>
  <c r="S1413" i="1"/>
  <c r="S1412" i="1"/>
  <c r="S1697" i="1"/>
  <c r="S1696" i="1"/>
  <c r="S1695" i="1"/>
  <c r="S1694" i="1"/>
  <c r="S1693" i="1"/>
  <c r="S1692" i="1"/>
  <c r="S1411" i="1"/>
  <c r="S1691" i="1"/>
  <c r="S1410" i="1"/>
  <c r="S192" i="1"/>
  <c r="S1690" i="1"/>
  <c r="S191" i="1"/>
  <c r="S1689" i="1"/>
  <c r="S1688" i="1"/>
  <c r="S1687" i="1"/>
  <c r="S65" i="1"/>
  <c r="S361" i="1"/>
  <c r="S1686" i="1"/>
  <c r="S353" i="1"/>
  <c r="S68" i="1"/>
  <c r="S24" i="1"/>
  <c r="S23" i="1"/>
  <c r="S22" i="1"/>
  <c r="S21" i="1"/>
  <c r="S20" i="1"/>
  <c r="S19" i="1"/>
  <c r="S18" i="1"/>
  <c r="S17" i="1"/>
  <c r="S16" i="1"/>
  <c r="S41" i="1"/>
  <c r="S1685" i="1"/>
  <c r="S1683" i="1"/>
  <c r="S1409" i="1"/>
  <c r="S113" i="1"/>
  <c r="S1408" i="1"/>
  <c r="S1682" i="1"/>
  <c r="S1681" i="1"/>
  <c r="S1680" i="1"/>
  <c r="S1679" i="1"/>
  <c r="S8" i="1"/>
  <c r="S64" i="1"/>
  <c r="S63" i="1"/>
  <c r="S295" i="1"/>
  <c r="S293" i="1"/>
  <c r="S291" i="1"/>
  <c r="S1678" i="1"/>
  <c r="S1677" i="1"/>
  <c r="S1676" i="1"/>
  <c r="S1675" i="1"/>
  <c r="S1674" i="1"/>
  <c r="S302" i="1"/>
  <c r="S1673" i="1"/>
  <c r="S1297" i="1"/>
  <c r="S1301" i="1"/>
  <c r="S1300" i="1"/>
  <c r="S1299" i="1"/>
  <c r="S1298" i="1"/>
  <c r="S1672" i="1"/>
  <c r="S1407" i="1"/>
  <c r="S190" i="1"/>
  <c r="S1671" i="1"/>
  <c r="S1406" i="1"/>
  <c r="S1669" i="1"/>
  <c r="S1405" i="1"/>
  <c r="S1668" i="1"/>
  <c r="S1667" i="1"/>
  <c r="S1666" i="1"/>
  <c r="S1665" i="1"/>
  <c r="S1664" i="1"/>
  <c r="S1292" i="1"/>
  <c r="S1404" i="1"/>
  <c r="S330" i="1"/>
  <c r="S1403" i="1"/>
  <c r="S1296" i="1"/>
  <c r="S1295" i="1"/>
  <c r="S1294" i="1"/>
  <c r="S1293" i="1"/>
  <c r="S189" i="1"/>
  <c r="S188" i="1"/>
  <c r="S358" i="1"/>
  <c r="S39" i="1"/>
  <c r="S325" i="1"/>
  <c r="S1663" i="1"/>
  <c r="S1662" i="1"/>
  <c r="S1402" i="1"/>
  <c r="S1661" i="1"/>
  <c r="S1660" i="1"/>
  <c r="S1659" i="1"/>
  <c r="S1401" i="1"/>
  <c r="S1658" i="1"/>
  <c r="S85" i="1"/>
  <c r="S84" i="1"/>
  <c r="S187" i="1"/>
  <c r="S360" i="1"/>
  <c r="S319" i="1"/>
  <c r="S1657" i="1"/>
  <c r="S1656" i="1"/>
  <c r="S1655" i="1"/>
  <c r="S558" i="1"/>
  <c r="S557" i="1"/>
  <c r="S556" i="1"/>
  <c r="S555" i="1"/>
  <c r="S554" i="1"/>
  <c r="S553" i="1"/>
  <c r="S552" i="1"/>
  <c r="S551" i="1"/>
  <c r="S1400" i="1"/>
  <c r="S36" i="1"/>
  <c r="S314" i="1"/>
  <c r="S53" i="1"/>
  <c r="S52" i="1"/>
  <c r="S51" i="1"/>
  <c r="S50" i="1"/>
  <c r="S1654" i="1"/>
  <c r="S1653" i="1"/>
  <c r="S1651" i="1"/>
  <c r="S1650" i="1"/>
  <c r="S49" i="1"/>
  <c r="S1399" i="1"/>
  <c r="S1649" i="1"/>
  <c r="S1398" i="1"/>
  <c r="S1648" i="1"/>
  <c r="S35" i="1"/>
  <c r="S1397" i="1"/>
  <c r="S1647" i="1"/>
  <c r="S1646" i="1"/>
  <c r="S1645" i="1"/>
  <c r="S1644" i="1"/>
  <c r="S1643" i="1"/>
  <c r="S1642" i="1"/>
  <c r="S83" i="1"/>
  <c r="S81" i="1"/>
  <c r="S1641" i="1"/>
  <c r="S1640" i="1"/>
  <c r="S1639" i="1"/>
  <c r="S186" i="1"/>
  <c r="S116" i="1"/>
  <c r="S185" i="1"/>
  <c r="S1638" i="1"/>
  <c r="S1637" i="1"/>
  <c r="S1636" i="1"/>
  <c r="S1635" i="1"/>
  <c r="S1634" i="1"/>
  <c r="S1633" i="1"/>
  <c r="S1632" i="1"/>
  <c r="S1631" i="1"/>
  <c r="S1630" i="1"/>
  <c r="S1629" i="1"/>
  <c r="S1628" i="1"/>
  <c r="S184" i="1"/>
  <c r="S1627" i="1"/>
  <c r="S310" i="1"/>
  <c r="S1626" i="1"/>
  <c r="S183" i="1"/>
  <c r="S1625" i="1"/>
  <c r="S182" i="1"/>
  <c r="S1624" i="1"/>
  <c r="S181" i="1"/>
  <c r="S180" i="1"/>
  <c r="S179" i="1"/>
  <c r="S45" i="1"/>
  <c r="S44" i="1"/>
  <c r="S1623" i="1"/>
  <c r="S1621" i="1"/>
  <c r="S1620" i="1"/>
  <c r="S1619" i="1"/>
  <c r="S1618" i="1"/>
  <c r="S9" i="1"/>
  <c r="S1617" i="1"/>
  <c r="S1616" i="1"/>
  <c r="S1615" i="1"/>
  <c r="S1614" i="1"/>
  <c r="S1612" i="1"/>
  <c r="S1610" i="1"/>
  <c r="S178" i="1"/>
  <c r="S177" i="1"/>
  <c r="S1609" i="1"/>
  <c r="S1608" i="1"/>
  <c r="S1607" i="1"/>
  <c r="S1606" i="1"/>
  <c r="S1219" i="1"/>
  <c r="S34" i="1"/>
  <c r="S1396" i="1"/>
  <c r="S1605" i="1"/>
  <c r="S176" i="1"/>
  <c r="S1604" i="1"/>
  <c r="S60" i="1"/>
  <c r="S59" i="1"/>
  <c r="S58" i="1"/>
  <c r="S57" i="1"/>
  <c r="S1603" i="1"/>
  <c r="S1602" i="1"/>
  <c r="S1601" i="1"/>
  <c r="S1600" i="1"/>
  <c r="S56" i="1"/>
  <c r="S1599" i="1"/>
  <c r="S1598" i="1"/>
  <c r="S1395" i="1"/>
  <c r="S1597" i="1"/>
  <c r="S1596" i="1"/>
  <c r="S175" i="1"/>
  <c r="S1394" i="1"/>
  <c r="S1393" i="1"/>
  <c r="S1392" i="1"/>
  <c r="S1218" i="1"/>
  <c r="S1595" i="1"/>
  <c r="S349" i="1"/>
  <c r="S1594" i="1"/>
  <c r="S354" i="1"/>
  <c r="S1391" i="1"/>
  <c r="S1390" i="1"/>
  <c r="S38" i="1"/>
  <c r="S1593" i="1"/>
  <c r="S240" i="1"/>
  <c r="S1335" i="1"/>
  <c r="S1592" i="1"/>
  <c r="S1591" i="1"/>
  <c r="S1287" i="1"/>
  <c r="S1291" i="1"/>
  <c r="S1290" i="1"/>
  <c r="S1289" i="1"/>
  <c r="S1288" i="1"/>
  <c r="S1590" i="1"/>
  <c r="S1589" i="1"/>
  <c r="S1217" i="1"/>
  <c r="S1588" i="1"/>
  <c r="S1587" i="1"/>
  <c r="S1586" i="1"/>
  <c r="S1585" i="1"/>
  <c r="S1216" i="1"/>
  <c r="S1584" i="1"/>
  <c r="S345" i="1"/>
  <c r="S1389" i="1"/>
  <c r="S356" i="1"/>
  <c r="S355" i="1"/>
  <c r="S298" i="1"/>
  <c r="S258" i="1"/>
  <c r="S254" i="1"/>
  <c r="S174" i="1"/>
  <c r="S307" i="1"/>
  <c r="S1388" i="1"/>
  <c r="S1334" i="1"/>
  <c r="S28" i="1"/>
  <c r="S333" i="1"/>
  <c r="S453" i="1"/>
  <c r="S1215" i="1"/>
  <c r="S1282" i="1"/>
  <c r="S1286" i="1"/>
  <c r="S1285" i="1"/>
  <c r="S1284" i="1"/>
  <c r="S1283" i="1"/>
  <c r="S1581" i="1"/>
  <c r="S343" i="1"/>
  <c r="S112" i="1"/>
  <c r="S111" i="1"/>
  <c r="S1277" i="1"/>
  <c r="S1281" i="1"/>
  <c r="S1280" i="1"/>
  <c r="S1279" i="1"/>
  <c r="S1278" i="1"/>
  <c r="S33" i="1"/>
  <c r="S173" i="1"/>
  <c r="S172" i="1"/>
  <c r="S171" i="1"/>
  <c r="S170" i="1"/>
  <c r="S352" i="1"/>
  <c r="S347" i="1"/>
  <c r="S344" i="1"/>
  <c r="S342" i="1"/>
  <c r="S341" i="1"/>
  <c r="S335" i="1"/>
  <c r="S301" i="1"/>
  <c r="S275" i="1"/>
  <c r="S271" i="1"/>
  <c r="S257" i="1"/>
  <c r="S1387" i="1"/>
  <c r="S1580" i="1"/>
  <c r="S1579" i="1"/>
  <c r="S339" i="1"/>
  <c r="S1577" i="1"/>
  <c r="S1576" i="1"/>
  <c r="S1575" i="1"/>
  <c r="S1574" i="1"/>
  <c r="S1573" i="1"/>
  <c r="S1572" i="1"/>
  <c r="S1571" i="1"/>
  <c r="S1570" i="1"/>
  <c r="S338" i="1"/>
  <c r="S1569" i="1"/>
  <c r="S1568" i="1"/>
  <c r="S1567" i="1"/>
  <c r="S1566" i="1"/>
  <c r="S1565" i="1"/>
  <c r="S1564" i="1"/>
  <c r="S169" i="1"/>
  <c r="S1386" i="1"/>
  <c r="S1385" i="1"/>
  <c r="S1563" i="1"/>
  <c r="S1562" i="1"/>
  <c r="S1384" i="1"/>
  <c r="S1383" i="1"/>
  <c r="S168" i="1"/>
  <c r="S167" i="1"/>
  <c r="S1561" i="1"/>
  <c r="S166" i="1"/>
  <c r="S165" i="1"/>
  <c r="S164" i="1"/>
  <c r="S1560" i="1"/>
  <c r="S1382" i="1"/>
  <c r="S107" i="1"/>
  <c r="S163" i="1"/>
  <c r="S162" i="1"/>
  <c r="S161" i="1"/>
  <c r="S340" i="1"/>
  <c r="S109" i="1"/>
  <c r="S1381" i="1"/>
  <c r="S1559" i="1"/>
  <c r="S1558" i="1"/>
  <c r="S160" i="1"/>
  <c r="S108" i="1"/>
  <c r="S1557" i="1"/>
  <c r="S1214" i="1"/>
  <c r="S1213" i="1"/>
  <c r="S1380" i="1"/>
  <c r="S32" i="1"/>
  <c r="S1379" i="1"/>
  <c r="S289" i="1"/>
  <c r="S287" i="1"/>
  <c r="S284" i="1"/>
  <c r="S280" i="1"/>
  <c r="S252" i="1"/>
  <c r="S248" i="1"/>
  <c r="S1555" i="1"/>
  <c r="S337" i="1"/>
  <c r="S336" i="1"/>
  <c r="S334" i="1"/>
  <c r="S159" i="1"/>
  <c r="S1378" i="1"/>
  <c r="S77" i="1"/>
  <c r="S1272" i="1"/>
  <c r="S1276" i="1"/>
  <c r="S1275" i="1"/>
  <c r="S1274" i="1"/>
  <c r="S1273" i="1"/>
  <c r="S1333" i="1"/>
  <c r="S73" i="1"/>
  <c r="S76" i="1"/>
  <c r="S1554" i="1"/>
  <c r="S1553" i="1"/>
  <c r="S1552" i="1"/>
  <c r="S1551" i="1"/>
  <c r="S1550" i="1"/>
  <c r="S1549" i="1"/>
  <c r="S1548" i="1"/>
  <c r="S1547" i="1"/>
  <c r="S1546" i="1"/>
  <c r="S1545" i="1"/>
  <c r="S1544" i="1"/>
  <c r="S74" i="1"/>
  <c r="S1332" i="1"/>
  <c r="S1267" i="1"/>
  <c r="S1271" i="1"/>
  <c r="S1270" i="1"/>
  <c r="S1269" i="1"/>
  <c r="S1268" i="1"/>
  <c r="S1543" i="1"/>
  <c r="S95" i="1"/>
  <c r="S305" i="1"/>
  <c r="S1542" i="1"/>
  <c r="S6" i="1"/>
  <c r="S332" i="1"/>
  <c r="S1541" i="1"/>
  <c r="S1205" i="1"/>
  <c r="S1540" i="1"/>
  <c r="S158" i="1"/>
  <c r="S328" i="1"/>
  <c r="S322" i="1"/>
  <c r="S316" i="1"/>
  <c r="S312" i="1"/>
  <c r="S308" i="1"/>
  <c r="S306" i="1"/>
  <c r="S304" i="1"/>
  <c r="S269" i="1"/>
  <c r="S1539" i="1"/>
  <c r="S1537" i="1"/>
  <c r="S1536" i="1"/>
  <c r="S157" i="1"/>
  <c r="S1204" i="1"/>
  <c r="S303" i="1"/>
  <c r="S263" i="1"/>
  <c r="S261" i="1"/>
  <c r="S1534" i="1"/>
  <c r="S1533" i="1"/>
  <c r="S1532" i="1"/>
  <c r="S1531" i="1"/>
  <c r="S1203" i="1"/>
  <c r="S1212" i="1"/>
  <c r="S1377" i="1"/>
  <c r="S1530" i="1"/>
  <c r="S1529" i="1"/>
  <c r="S1528" i="1"/>
  <c r="S1527" i="1"/>
  <c r="S1526" i="1"/>
  <c r="S12" i="1"/>
  <c r="S11" i="1"/>
  <c r="S10" i="1"/>
  <c r="S98" i="1"/>
  <c r="S300" i="1"/>
  <c r="S30" i="1"/>
  <c r="S1376" i="1"/>
  <c r="S48" i="1"/>
  <c r="S1375" i="1"/>
  <c r="S1525" i="1"/>
  <c r="S97" i="1"/>
  <c r="S1524" i="1"/>
  <c r="S1374" i="1"/>
  <c r="S296" i="1"/>
  <c r="S105" i="1"/>
  <c r="S1202" i="1"/>
  <c r="S156" i="1"/>
  <c r="S1262" i="1"/>
  <c r="S1266" i="1"/>
  <c r="S1265" i="1"/>
  <c r="S1264" i="1"/>
  <c r="S1263" i="1"/>
  <c r="S294" i="1"/>
  <c r="S292" i="1"/>
  <c r="S290" i="1"/>
  <c r="S1523" i="1"/>
  <c r="S1522" i="1"/>
  <c r="S155" i="1"/>
  <c r="S154" i="1"/>
  <c r="S1521" i="1"/>
  <c r="S1520" i="1"/>
  <c r="S1519" i="1"/>
  <c r="S153" i="1"/>
  <c r="S288" i="1"/>
  <c r="S286" i="1"/>
  <c r="S1257" i="1"/>
  <c r="S1261" i="1"/>
  <c r="S1260" i="1"/>
  <c r="S1259" i="1"/>
  <c r="S1258" i="1"/>
  <c r="S152" i="1"/>
  <c r="S1518" i="1"/>
  <c r="S1517" i="1"/>
  <c r="S94" i="1"/>
  <c r="S151" i="1"/>
  <c r="S1516" i="1"/>
  <c r="S150" i="1"/>
  <c r="S149" i="1"/>
  <c r="S1373" i="1"/>
  <c r="S1515" i="1"/>
  <c r="S1514" i="1"/>
  <c r="S1372" i="1"/>
  <c r="S1371" i="1"/>
  <c r="S1252" i="1"/>
  <c r="S148" i="1"/>
  <c r="S147" i="1"/>
  <c r="S282" i="1"/>
  <c r="S278" i="1"/>
  <c r="S1211" i="1"/>
  <c r="S272" i="1"/>
  <c r="S415" i="1"/>
  <c r="S416" i="1"/>
  <c r="S414" i="1"/>
  <c r="S26" i="1"/>
  <c r="S243" i="1"/>
  <c r="S1256" i="1"/>
  <c r="S1255" i="1"/>
  <c r="S1254" i="1"/>
  <c r="S1253" i="1"/>
  <c r="S29" i="1"/>
  <c r="S99" i="1"/>
  <c r="S93" i="1"/>
  <c r="S1513" i="1"/>
  <c r="S1370" i="1"/>
  <c r="S1369" i="1"/>
  <c r="S1512" i="1"/>
  <c r="S1368" i="1"/>
  <c r="S1367" i="1"/>
  <c r="S47" i="1"/>
  <c r="S1511" i="1"/>
  <c r="S117" i="1"/>
  <c r="S270" i="1"/>
  <c r="S412" i="1"/>
  <c r="S413" i="1"/>
  <c r="S411" i="1"/>
  <c r="S1366" i="1"/>
  <c r="S146" i="1"/>
  <c r="S1365" i="1"/>
  <c r="S1247" i="1"/>
  <c r="S1251" i="1"/>
  <c r="S1250" i="1"/>
  <c r="S1249" i="1"/>
  <c r="S1248" i="1"/>
  <c r="S1331" i="1"/>
  <c r="S1364" i="1"/>
  <c r="S1508" i="1"/>
  <c r="S70" i="1"/>
  <c r="S27" i="1"/>
  <c r="S1507" i="1"/>
  <c r="S1506" i="1"/>
  <c r="S1505" i="1"/>
  <c r="S1504" i="1"/>
  <c r="S1503" i="1"/>
  <c r="S1502" i="1"/>
  <c r="S1363" i="1"/>
  <c r="S1501" i="1"/>
  <c r="S40" i="1"/>
  <c r="S1499" i="1"/>
  <c r="S1498" i="1"/>
  <c r="S1497" i="1"/>
  <c r="S1496" i="1"/>
  <c r="S1495" i="1"/>
  <c r="S145" i="1"/>
  <c r="S144" i="1"/>
  <c r="S1494" i="1"/>
  <c r="S1492" i="1"/>
  <c r="S1491" i="1"/>
  <c r="S1490" i="1"/>
  <c r="S15" i="1"/>
  <c r="S1489" i="1"/>
  <c r="S196" i="1"/>
  <c r="S14" i="1"/>
  <c r="S13" i="1"/>
  <c r="S42" i="1"/>
  <c r="S1488" i="1"/>
  <c r="S1362" i="1"/>
  <c r="S1487" i="1"/>
  <c r="S1486" i="1"/>
  <c r="S267" i="1"/>
  <c r="S266" i="1"/>
  <c r="S1485" i="1"/>
  <c r="S1484" i="1"/>
  <c r="S1483" i="1"/>
  <c r="S96" i="1"/>
  <c r="S234" i="1"/>
  <c r="S237" i="1"/>
  <c r="S1482" i="1"/>
  <c r="S1481" i="1"/>
  <c r="S1480" i="1"/>
  <c r="S1479" i="1"/>
  <c r="S1478" i="1"/>
  <c r="S1361" i="1"/>
  <c r="S1477" i="1"/>
  <c r="S1210" i="1"/>
  <c r="S1476" i="1"/>
  <c r="S268" i="1"/>
  <c r="S1475" i="1"/>
  <c r="S31" i="1"/>
  <c r="S1360" i="1"/>
  <c r="S1474" i="1"/>
  <c r="S265" i="1"/>
  <c r="S264" i="1"/>
  <c r="S1359" i="1"/>
  <c r="S1473" i="1"/>
  <c r="S80" i="1"/>
  <c r="S79" i="1"/>
  <c r="S1472" i="1"/>
  <c r="S1471" i="1"/>
  <c r="S216" i="1"/>
  <c r="S1469" i="1"/>
  <c r="S1358" i="1"/>
  <c r="S46" i="1"/>
  <c r="S1467" i="1"/>
  <c r="S1466" i="1"/>
  <c r="S1357" i="1"/>
  <c r="S1465" i="1"/>
  <c r="S1464" i="1"/>
  <c r="S1463" i="1"/>
  <c r="S1462" i="1"/>
  <c r="S1461" i="1"/>
  <c r="S1356" i="1"/>
  <c r="S1460" i="1"/>
  <c r="S1459" i="1"/>
  <c r="S1458" i="1"/>
  <c r="S1355" i="1"/>
  <c r="S115" i="1"/>
  <c r="S92" i="1"/>
  <c r="S1242" i="1"/>
  <c r="S1246" i="1"/>
  <c r="S1245" i="1"/>
  <c r="S1244" i="1"/>
  <c r="S1243" i="1"/>
  <c r="S1354" i="1"/>
  <c r="S1457" i="1"/>
  <c r="S262" i="1"/>
  <c r="S143" i="1"/>
  <c r="S142" i="1"/>
  <c r="S141" i="1"/>
  <c r="S1209" i="1"/>
  <c r="S260" i="1"/>
  <c r="S1456" i="1"/>
  <c r="S1455" i="1"/>
  <c r="S1353" i="1"/>
  <c r="S1237" i="1"/>
  <c r="S1241" i="1"/>
  <c r="S1240" i="1"/>
  <c r="S1239" i="1"/>
  <c r="S1238" i="1"/>
  <c r="S1330" i="1"/>
  <c r="S1454" i="1"/>
  <c r="S1453" i="1"/>
  <c r="S1452" i="1"/>
  <c r="S259" i="1"/>
  <c r="S1451" i="1"/>
  <c r="S1208" i="1"/>
  <c r="S140" i="1"/>
  <c r="S1352" i="1"/>
  <c r="S1351" i="1"/>
  <c r="S256" i="1"/>
  <c r="S255" i="1"/>
  <c r="S1450" i="1"/>
  <c r="S91" i="1"/>
  <c r="S89" i="1"/>
  <c r="S90" i="1"/>
  <c r="S88" i="1"/>
  <c r="S87" i="1"/>
  <c r="S86" i="1"/>
  <c r="S1350" i="1"/>
  <c r="S139" i="1"/>
  <c r="S1449" i="1"/>
  <c r="S1448" i="1"/>
  <c r="S1447" i="1"/>
  <c r="S1349" i="1"/>
  <c r="S250" i="1"/>
  <c r="S246" i="1"/>
  <c r="S1207" i="1"/>
  <c r="S1446" i="1"/>
  <c r="S138" i="1"/>
  <c r="S137" i="1"/>
  <c r="S1206" i="1"/>
  <c r="S67" i="1"/>
  <c r="S69" i="1"/>
  <c r="S1445" i="1"/>
  <c r="S78" i="1"/>
  <c r="S1444" i="1"/>
  <c r="S1443" i="1"/>
  <c r="S72" i="1"/>
  <c r="S233" i="1"/>
  <c r="S232" i="1"/>
  <c r="S3" i="1"/>
  <c r="A17" i="8" l="1"/>
  <c r="AF456" i="1"/>
  <c r="AG456" i="1" s="1"/>
  <c r="AD456" i="1"/>
  <c r="AF6" i="1"/>
  <c r="AD6" i="1"/>
  <c r="C5" i="7"/>
  <c r="A6" i="7" s="1"/>
  <c r="B6" i="7" s="1"/>
  <c r="T1430" i="1"/>
  <c r="T1417" i="1"/>
  <c r="T1405" i="1"/>
  <c r="T1393" i="1"/>
  <c r="T1381" i="1"/>
  <c r="T1369" i="1"/>
  <c r="T1358" i="1"/>
  <c r="T1347" i="1"/>
  <c r="T1262" i="1"/>
  <c r="T1224" i="1"/>
  <c r="T1212" i="1"/>
  <c r="T1200" i="1"/>
  <c r="T1159" i="1"/>
  <c r="T1147" i="1"/>
  <c r="T1135" i="1"/>
  <c r="T1123" i="1"/>
  <c r="T1111" i="1"/>
  <c r="T1099" i="1"/>
  <c r="T1083" i="1"/>
  <c r="T1071" i="1"/>
  <c r="T1057" i="1"/>
  <c r="T1045" i="1"/>
  <c r="T1033" i="1"/>
  <c r="T1021" i="1"/>
  <c r="T1009" i="1"/>
  <c r="T997" i="1"/>
  <c r="T984" i="1"/>
  <c r="T972" i="1"/>
  <c r="T959" i="1"/>
  <c r="T947" i="1"/>
  <c r="T935" i="1"/>
  <c r="T923" i="1"/>
  <c r="T911" i="1"/>
  <c r="T899" i="1"/>
  <c r="T887" i="1"/>
  <c r="T875" i="1"/>
  <c r="T857" i="1"/>
  <c r="T845" i="1"/>
  <c r="T833" i="1"/>
  <c r="T821" i="1"/>
  <c r="T809" i="1"/>
  <c r="T797" i="1"/>
  <c r="T776" i="1"/>
  <c r="T764" i="1"/>
  <c r="T750" i="1"/>
  <c r="T738" i="1"/>
  <c r="T725" i="1"/>
  <c r="T713" i="1"/>
  <c r="T695" i="1"/>
  <c r="T674" i="1"/>
  <c r="T666" i="1"/>
  <c r="T653" i="1"/>
  <c r="T638" i="1"/>
  <c r="T625" i="1"/>
  <c r="T613" i="1"/>
  <c r="T601" i="1"/>
  <c r="T589" i="1"/>
  <c r="T577" i="1"/>
  <c r="T556" i="1"/>
  <c r="T481" i="1"/>
  <c r="T452" i="1"/>
  <c r="T409" i="1"/>
  <c r="T384" i="1"/>
  <c r="T372" i="1"/>
  <c r="T360" i="1"/>
  <c r="T336" i="1"/>
  <c r="T312" i="1"/>
  <c r="T276" i="1"/>
  <c r="T264" i="1"/>
  <c r="T240" i="1"/>
  <c r="T216" i="1"/>
  <c r="T204" i="1"/>
  <c r="T192" i="1"/>
  <c r="T180" i="1"/>
  <c r="T168" i="1"/>
  <c r="T156" i="1"/>
  <c r="T144" i="1"/>
  <c r="T104" i="1"/>
  <c r="T90" i="1"/>
  <c r="T76" i="1"/>
  <c r="T56" i="1"/>
  <c r="T1960" i="1"/>
  <c r="T1964" i="1"/>
  <c r="T1983" i="1"/>
  <c r="T2020" i="1"/>
  <c r="T1849" i="1"/>
  <c r="T1982" i="1"/>
  <c r="T1999" i="1"/>
  <c r="T1893" i="1"/>
  <c r="T2038" i="1"/>
  <c r="T60" i="1"/>
  <c r="T1910" i="1"/>
  <c r="T1903" i="1"/>
  <c r="T1451" i="1"/>
  <c r="T1429" i="1"/>
  <c r="T1416" i="1"/>
  <c r="T1404" i="1"/>
  <c r="T1392" i="1"/>
  <c r="T1380" i="1"/>
  <c r="T1368" i="1"/>
  <c r="T1357" i="1"/>
  <c r="T1346" i="1"/>
  <c r="T1329" i="1"/>
  <c r="T1297" i="1"/>
  <c r="T1237" i="1"/>
  <c r="T1223" i="1"/>
  <c r="T1211" i="1"/>
  <c r="T1158" i="1"/>
  <c r="T1146" i="1"/>
  <c r="T1134" i="1"/>
  <c r="T1122" i="1"/>
  <c r="T1110" i="1"/>
  <c r="T1098" i="1"/>
  <c r="T1082" i="1"/>
  <c r="T1069" i="1"/>
  <c r="T1056" i="1"/>
  <c r="T1044" i="1"/>
  <c r="T1032" i="1"/>
  <c r="T1020" i="1"/>
  <c r="T1008" i="1"/>
  <c r="T996" i="1"/>
  <c r="T983" i="1"/>
  <c r="T971" i="1"/>
  <c r="T958" i="1"/>
  <c r="T946" i="1"/>
  <c r="T934" i="1"/>
  <c r="T922" i="1"/>
  <c r="T910" i="1"/>
  <c r="T898" i="1"/>
  <c r="T886" i="1"/>
  <c r="T874" i="1"/>
  <c r="T856" i="1"/>
  <c r="T844" i="1"/>
  <c r="T832" i="1"/>
  <c r="T820" i="1"/>
  <c r="T808" i="1"/>
  <c r="T796" i="1"/>
  <c r="T775" i="1"/>
  <c r="T763" i="1"/>
  <c r="T749" i="1"/>
  <c r="T737" i="1"/>
  <c r="T724" i="1"/>
  <c r="T712" i="1"/>
  <c r="T694" i="1"/>
  <c r="T665" i="1"/>
  <c r="T637" i="1"/>
  <c r="T624" i="1"/>
  <c r="T612" i="1"/>
  <c r="T600" i="1"/>
  <c r="T588" i="1"/>
  <c r="T576" i="1"/>
  <c r="T555" i="1"/>
  <c r="T408" i="1"/>
  <c r="T383" i="1"/>
  <c r="T371" i="1"/>
  <c r="T359" i="1"/>
  <c r="T335" i="1"/>
  <c r="T311" i="1"/>
  <c r="T299" i="1"/>
  <c r="T275" i="1"/>
  <c r="T263" i="1"/>
  <c r="T239" i="1"/>
  <c r="T215" i="1"/>
  <c r="T203" i="1"/>
  <c r="T191" i="1"/>
  <c r="T179" i="1"/>
  <c r="T167" i="1"/>
  <c r="T155" i="1"/>
  <c r="T143" i="1"/>
  <c r="T88" i="1"/>
  <c r="T74" i="1"/>
  <c r="T1961" i="1"/>
  <c r="T1984" i="1"/>
  <c r="T2016" i="1"/>
  <c r="T2026" i="1"/>
  <c r="T1850" i="1"/>
  <c r="T1996" i="1"/>
  <c r="T1998" i="1"/>
  <c r="T1907" i="1"/>
  <c r="T1943" i="1"/>
  <c r="T2039" i="1"/>
  <c r="T1484" i="1"/>
  <c r="T58" i="1"/>
  <c r="T1924" i="1"/>
  <c r="T1973" i="1"/>
  <c r="T1428" i="1"/>
  <c r="T1415" i="1"/>
  <c r="T1403" i="1"/>
  <c r="T1391" i="1"/>
  <c r="T1379" i="1"/>
  <c r="T1367" i="1"/>
  <c r="T1328" i="1"/>
  <c r="T1272" i="1"/>
  <c r="T1236" i="1"/>
  <c r="T1222" i="1"/>
  <c r="T1210" i="1"/>
  <c r="T1157" i="1"/>
  <c r="T1145" i="1"/>
  <c r="T1133" i="1"/>
  <c r="T1121" i="1"/>
  <c r="T1109" i="1"/>
  <c r="T1097" i="1"/>
  <c r="T1081" i="1"/>
  <c r="T1068" i="1"/>
  <c r="T1055" i="1"/>
  <c r="T1043" i="1"/>
  <c r="T1031" i="1"/>
  <c r="T1019" i="1"/>
  <c r="T1007" i="1"/>
  <c r="T995" i="1"/>
  <c r="T982" i="1"/>
  <c r="T970" i="1"/>
  <c r="T957" i="1"/>
  <c r="T945" i="1"/>
  <c r="T933" i="1"/>
  <c r="T921" i="1"/>
  <c r="T909" i="1"/>
  <c r="T897" i="1"/>
  <c r="T885" i="1"/>
  <c r="T873" i="1"/>
  <c r="T855" i="1"/>
  <c r="T843" i="1"/>
  <c r="T831" i="1"/>
  <c r="T819" i="1"/>
  <c r="T807" i="1"/>
  <c r="T795" i="1"/>
  <c r="T774" i="1"/>
  <c r="T762" i="1"/>
  <c r="T748" i="1"/>
  <c r="T736" i="1"/>
  <c r="T723" i="1"/>
  <c r="T705" i="1"/>
  <c r="T693" i="1"/>
  <c r="T673" i="1"/>
  <c r="T663" i="1"/>
  <c r="T652" i="1"/>
  <c r="T636" i="1"/>
  <c r="T623" i="1"/>
  <c r="T611" i="1"/>
  <c r="T599" i="1"/>
  <c r="T587" i="1"/>
  <c r="T575" i="1"/>
  <c r="T554" i="1"/>
  <c r="T450" i="1"/>
  <c r="T382" i="1"/>
  <c r="T370" i="1"/>
  <c r="T358" i="1"/>
  <c r="T334" i="1"/>
  <c r="T322" i="1"/>
  <c r="T310" i="1"/>
  <c r="T298" i="1"/>
  <c r="T274" i="1"/>
  <c r="T262" i="1"/>
  <c r="T238" i="1"/>
  <c r="T214" i="1"/>
  <c r="T202" i="1"/>
  <c r="T190" i="1"/>
  <c r="T178" i="1"/>
  <c r="T166" i="1"/>
  <c r="T154" i="1"/>
  <c r="T142" i="1"/>
  <c r="T102" i="1"/>
  <c r="T73" i="1"/>
  <c r="T1980" i="1"/>
  <c r="T1844" i="1"/>
  <c r="T2021" i="1"/>
  <c r="T1851" i="1"/>
  <c r="T1995" i="1"/>
  <c r="T1906" i="1"/>
  <c r="T2040" i="1"/>
  <c r="T57" i="1"/>
  <c r="T1475" i="1"/>
  <c r="T1427" i="1"/>
  <c r="T1414" i="1"/>
  <c r="T1402" i="1"/>
  <c r="T1390" i="1"/>
  <c r="T1378" i="1"/>
  <c r="T1366" i="1"/>
  <c r="T1356" i="1"/>
  <c r="T1327" i="1"/>
  <c r="T1247" i="1"/>
  <c r="T1235" i="1"/>
  <c r="T1221" i="1"/>
  <c r="T1209" i="1"/>
  <c r="T1156" i="1"/>
  <c r="T1144" i="1"/>
  <c r="T1132" i="1"/>
  <c r="T1120" i="1"/>
  <c r="T1108" i="1"/>
  <c r="T1094" i="1"/>
  <c r="T1080" i="1"/>
  <c r="T1066" i="1"/>
  <c r="T1054" i="1"/>
  <c r="T1042" i="1"/>
  <c r="T1030" i="1"/>
  <c r="T1018" i="1"/>
  <c r="T1006" i="1"/>
  <c r="T994" i="1"/>
  <c r="T981" i="1"/>
  <c r="T968" i="1"/>
  <c r="T956" i="1"/>
  <c r="T944" i="1"/>
  <c r="T932" i="1"/>
  <c r="T920" i="1"/>
  <c r="T908" i="1"/>
  <c r="T896" i="1"/>
  <c r="T884" i="1"/>
  <c r="T872" i="1"/>
  <c r="T854" i="1"/>
  <c r="T842" i="1"/>
  <c r="T830" i="1"/>
  <c r="T818" i="1"/>
  <c r="T806" i="1"/>
  <c r="T794" i="1"/>
  <c r="T773" i="1"/>
  <c r="T759" i="1"/>
  <c r="T747" i="1"/>
  <c r="T734" i="1"/>
  <c r="T722" i="1"/>
  <c r="T704" i="1"/>
  <c r="T692" i="1"/>
  <c r="T662" i="1"/>
  <c r="T651" i="1"/>
  <c r="T634" i="1"/>
  <c r="T622" i="1"/>
  <c r="T610" i="1"/>
  <c r="T598" i="1"/>
  <c r="T586" i="1"/>
  <c r="T574" i="1"/>
  <c r="T553" i="1"/>
  <c r="T449" i="1"/>
  <c r="T393" i="1"/>
  <c r="T381" i="1"/>
  <c r="T357" i="1"/>
  <c r="T333" i="1"/>
  <c r="T321" i="1"/>
  <c r="T309" i="1"/>
  <c r="T297" i="1"/>
  <c r="T273" i="1"/>
  <c r="T261" i="1"/>
  <c r="T237" i="1"/>
  <c r="T213" i="1"/>
  <c r="T201" i="1"/>
  <c r="T189" i="1"/>
  <c r="T177" i="1"/>
  <c r="T165" i="1"/>
  <c r="T153" i="1"/>
  <c r="T141" i="1"/>
  <c r="T114" i="1"/>
  <c r="T101" i="1"/>
  <c r="T86" i="1"/>
  <c r="T72" i="1"/>
  <c r="T47" i="1"/>
  <c r="T1927" i="1"/>
  <c r="T1911" i="1"/>
  <c r="T1897" i="1"/>
  <c r="T1852" i="1"/>
  <c r="T2009" i="1"/>
  <c r="T1855" i="1"/>
  <c r="T1956" i="1"/>
  <c r="T1905" i="1"/>
  <c r="T1899" i="1"/>
  <c r="T2041" i="1"/>
  <c r="T97" i="1"/>
  <c r="T1925" i="1"/>
  <c r="T1474" i="1"/>
  <c r="T1426" i="1"/>
  <c r="T1413" i="1"/>
  <c r="T1401" i="1"/>
  <c r="T1389" i="1"/>
  <c r="T1377" i="1"/>
  <c r="T1365" i="1"/>
  <c r="T1355" i="1"/>
  <c r="T1282" i="1"/>
  <c r="T1234" i="1"/>
  <c r="T1220" i="1"/>
  <c r="T1208" i="1"/>
  <c r="T1155" i="1"/>
  <c r="T1143" i="1"/>
  <c r="T1131" i="1"/>
  <c r="T1119" i="1"/>
  <c r="T1107" i="1"/>
  <c r="T1091" i="1"/>
  <c r="T1079" i="1"/>
  <c r="T1065" i="1"/>
  <c r="T1053" i="1"/>
  <c r="T1041" i="1"/>
  <c r="T1029" i="1"/>
  <c r="T1017" i="1"/>
  <c r="T1005" i="1"/>
  <c r="T993" i="1"/>
  <c r="T980" i="1"/>
  <c r="T967" i="1"/>
  <c r="T955" i="1"/>
  <c r="T943" i="1"/>
  <c r="T931" i="1"/>
  <c r="T919" i="1"/>
  <c r="T907" i="1"/>
  <c r="T895" i="1"/>
  <c r="T883" i="1"/>
  <c r="T865" i="1"/>
  <c r="T853" i="1"/>
  <c r="T841" i="1"/>
  <c r="T829" i="1"/>
  <c r="T817" i="1"/>
  <c r="T805" i="1"/>
  <c r="T793" i="1"/>
  <c r="T772" i="1"/>
  <c r="T758" i="1"/>
  <c r="T746" i="1"/>
  <c r="T733" i="1"/>
  <c r="T721" i="1"/>
  <c r="T703" i="1"/>
  <c r="T691" i="1"/>
  <c r="T672" i="1"/>
  <c r="T661" i="1"/>
  <c r="T650" i="1"/>
  <c r="T633" i="1"/>
  <c r="T621" i="1"/>
  <c r="T609" i="1"/>
  <c r="T597" i="1"/>
  <c r="T585" i="1"/>
  <c r="T573" i="1"/>
  <c r="T552" i="1"/>
  <c r="T448" i="1"/>
  <c r="T392" i="1"/>
  <c r="T380" i="1"/>
  <c r="T356" i="1"/>
  <c r="T332" i="1"/>
  <c r="T320" i="1"/>
  <c r="T308" i="1"/>
  <c r="T296" i="1"/>
  <c r="T272" i="1"/>
  <c r="T260" i="1"/>
  <c r="T236" i="1"/>
  <c r="T212" i="1"/>
  <c r="T200" i="1"/>
  <c r="T188" i="1"/>
  <c r="T176" i="1"/>
  <c r="T164" i="1"/>
  <c r="T152" i="1"/>
  <c r="T140" i="1"/>
  <c r="T113" i="1"/>
  <c r="T100" i="1"/>
  <c r="T85" i="1"/>
  <c r="T70" i="1"/>
  <c r="T46" i="1"/>
  <c r="T1978" i="1"/>
  <c r="T1928" i="1"/>
  <c r="T1912" i="1"/>
  <c r="T1896" i="1"/>
  <c r="T2022" i="1"/>
  <c r="T1853" i="1"/>
  <c r="T1891" i="1"/>
  <c r="T1934" i="1"/>
  <c r="T1929" i="1"/>
  <c r="T2042" i="1"/>
  <c r="T2045" i="1"/>
  <c r="T96" i="1"/>
  <c r="T1419" i="1"/>
  <c r="T1971" i="1"/>
  <c r="T1425" i="1"/>
  <c r="T1412" i="1"/>
  <c r="T1400" i="1"/>
  <c r="T1388" i="1"/>
  <c r="T1376" i="1"/>
  <c r="T1364" i="1"/>
  <c r="T1354" i="1"/>
  <c r="T1257" i="1"/>
  <c r="T1231" i="1"/>
  <c r="T1219" i="1"/>
  <c r="T1207" i="1"/>
  <c r="T1154" i="1"/>
  <c r="T1142" i="1"/>
  <c r="T1130" i="1"/>
  <c r="T1118" i="1"/>
  <c r="T1106" i="1"/>
  <c r="T1090" i="1"/>
  <c r="T1078" i="1"/>
  <c r="T1064" i="1"/>
  <c r="T1052" i="1"/>
  <c r="T1040" i="1"/>
  <c r="T1028" i="1"/>
  <c r="T1016" i="1"/>
  <c r="T1004" i="1"/>
  <c r="T992" i="1"/>
  <c r="T979" i="1"/>
  <c r="T966" i="1"/>
  <c r="T954" i="1"/>
  <c r="T942" i="1"/>
  <c r="T930" i="1"/>
  <c r="T918" i="1"/>
  <c r="T906" i="1"/>
  <c r="T894" i="1"/>
  <c r="T882" i="1"/>
  <c r="T864" i="1"/>
  <c r="T852" i="1"/>
  <c r="T840" i="1"/>
  <c r="T828" i="1"/>
  <c r="T816" i="1"/>
  <c r="T804" i="1"/>
  <c r="T792" i="1"/>
  <c r="T771" i="1"/>
  <c r="T757" i="1"/>
  <c r="T745" i="1"/>
  <c r="T732" i="1"/>
  <c r="T720" i="1"/>
  <c r="T702" i="1"/>
  <c r="T690" i="1"/>
  <c r="T671" i="1"/>
  <c r="T649" i="1"/>
  <c r="T632" i="1"/>
  <c r="T620" i="1"/>
  <c r="T608" i="1"/>
  <c r="T596" i="1"/>
  <c r="T584" i="1"/>
  <c r="T572" i="1"/>
  <c r="T551" i="1"/>
  <c r="T391" i="1"/>
  <c r="T379" i="1"/>
  <c r="T355" i="1"/>
  <c r="T319" i="1"/>
  <c r="T295" i="1"/>
  <c r="T271" i="1"/>
  <c r="T259" i="1"/>
  <c r="T235" i="1"/>
  <c r="T211" i="1"/>
  <c r="T199" i="1"/>
  <c r="T187" i="1"/>
  <c r="T175" i="1"/>
  <c r="T163" i="1"/>
  <c r="T151" i="1"/>
  <c r="T139" i="1"/>
  <c r="T112" i="1"/>
  <c r="T99" i="1"/>
  <c r="T84" i="1"/>
  <c r="T69" i="1"/>
  <c r="T45" i="1"/>
  <c r="T1987" i="1"/>
  <c r="T1965" i="1"/>
  <c r="T1930" i="1"/>
  <c r="T1913" i="1"/>
  <c r="T2010" i="1"/>
  <c r="T2017" i="1"/>
  <c r="T1938" i="1"/>
  <c r="T1854" i="1"/>
  <c r="T1901" i="1"/>
  <c r="T2043" i="1"/>
  <c r="T2046" i="1"/>
  <c r="T1446" i="1"/>
  <c r="T1424" i="1"/>
  <c r="T1411" i="1"/>
  <c r="T1399" i="1"/>
  <c r="T1387" i="1"/>
  <c r="T1375" i="1"/>
  <c r="T1363" i="1"/>
  <c r="T1353" i="1"/>
  <c r="T1292" i="1"/>
  <c r="T1230" i="1"/>
  <c r="T1218" i="1"/>
  <c r="T1206" i="1"/>
  <c r="T1165" i="1"/>
  <c r="T1153" i="1"/>
  <c r="T1141" i="1"/>
  <c r="T1129" i="1"/>
  <c r="T1117" i="1"/>
  <c r="T1105" i="1"/>
  <c r="T1089" i="1"/>
  <c r="T1077" i="1"/>
  <c r="T1063" i="1"/>
  <c r="T1051" i="1"/>
  <c r="T1039" i="1"/>
  <c r="T1027" i="1"/>
  <c r="T1015" i="1"/>
  <c r="T1003" i="1"/>
  <c r="T991" i="1"/>
  <c r="T978" i="1"/>
  <c r="T965" i="1"/>
  <c r="T953" i="1"/>
  <c r="T941" i="1"/>
  <c r="T929" i="1"/>
  <c r="T917" i="1"/>
  <c r="T905" i="1"/>
  <c r="T893" i="1"/>
  <c r="T881" i="1"/>
  <c r="T863" i="1"/>
  <c r="T851" i="1"/>
  <c r="T839" i="1"/>
  <c r="T827" i="1"/>
  <c r="T815" i="1"/>
  <c r="T803" i="1"/>
  <c r="T785" i="1"/>
  <c r="T770" i="1"/>
  <c r="T756" i="1"/>
  <c r="T744" i="1"/>
  <c r="T731" i="1"/>
  <c r="T719" i="1"/>
  <c r="T701" i="1"/>
  <c r="T689" i="1"/>
  <c r="T660" i="1"/>
  <c r="T648" i="1"/>
  <c r="T631" i="1"/>
  <c r="T619" i="1"/>
  <c r="T607" i="1"/>
  <c r="T595" i="1"/>
  <c r="T583" i="1"/>
  <c r="T563" i="1"/>
  <c r="T550" i="1"/>
  <c r="T390" i="1"/>
  <c r="T378" i="1"/>
  <c r="T354" i="1"/>
  <c r="T318" i="1"/>
  <c r="T294" i="1"/>
  <c r="T270" i="1"/>
  <c r="T258" i="1"/>
  <c r="T234" i="1"/>
  <c r="T210" i="1"/>
  <c r="T198" i="1"/>
  <c r="T186" i="1"/>
  <c r="T174" i="1"/>
  <c r="T162" i="1"/>
  <c r="T150" i="1"/>
  <c r="T138" i="1"/>
  <c r="T111" i="1"/>
  <c r="T98" i="1"/>
  <c r="T83" i="1"/>
  <c r="T44" i="1"/>
  <c r="T1988" i="1"/>
  <c r="T1966" i="1"/>
  <c r="T1931" i="1"/>
  <c r="T2023" i="1"/>
  <c r="T1890" i="1"/>
  <c r="T1936" i="1"/>
  <c r="T1985" i="1"/>
  <c r="T1838" i="1"/>
  <c r="T59" i="1"/>
  <c r="T1445" i="1"/>
  <c r="T1423" i="1"/>
  <c r="T1410" i="1"/>
  <c r="T1398" i="1"/>
  <c r="T1386" i="1"/>
  <c r="T1374" i="1"/>
  <c r="T1362" i="1"/>
  <c r="T1352" i="1"/>
  <c r="T1267" i="1"/>
  <c r="T1229" i="1"/>
  <c r="T1217" i="1"/>
  <c r="T1205" i="1"/>
  <c r="T1164" i="1"/>
  <c r="T1152" i="1"/>
  <c r="T1140" i="1"/>
  <c r="T1128" i="1"/>
  <c r="T1116" i="1"/>
  <c r="T1104" i="1"/>
  <c r="T1088" i="1"/>
  <c r="T1076" i="1"/>
  <c r="T1062" i="1"/>
  <c r="T1050" i="1"/>
  <c r="T1038" i="1"/>
  <c r="T1026" i="1"/>
  <c r="T1014" i="1"/>
  <c r="T1002" i="1"/>
  <c r="T990" i="1"/>
  <c r="T977" i="1"/>
  <c r="T964" i="1"/>
  <c r="T952" i="1"/>
  <c r="T940" i="1"/>
  <c r="T928" i="1"/>
  <c r="T916" i="1"/>
  <c r="T904" i="1"/>
  <c r="T892" i="1"/>
  <c r="T880" i="1"/>
  <c r="T862" i="1"/>
  <c r="T850" i="1"/>
  <c r="T838" i="1"/>
  <c r="T826" i="1"/>
  <c r="T814" i="1"/>
  <c r="T802" i="1"/>
  <c r="T784" i="1"/>
  <c r="T769" i="1"/>
  <c r="T755" i="1"/>
  <c r="T743" i="1"/>
  <c r="T730" i="1"/>
  <c r="T718" i="1"/>
  <c r="T700" i="1"/>
  <c r="T688" i="1"/>
  <c r="T670" i="1"/>
  <c r="T645" i="1"/>
  <c r="T630" i="1"/>
  <c r="T618" i="1"/>
  <c r="T606" i="1"/>
  <c r="T594" i="1"/>
  <c r="T582" i="1"/>
  <c r="T562" i="1"/>
  <c r="T549" i="1"/>
  <c r="T389" i="1"/>
  <c r="T377" i="1"/>
  <c r="T353" i="1"/>
  <c r="T317" i="1"/>
  <c r="T305" i="1"/>
  <c r="T293" i="1"/>
  <c r="T269" i="1"/>
  <c r="T257" i="1"/>
  <c r="T245" i="1"/>
  <c r="T233" i="1"/>
  <c r="T209" i="1"/>
  <c r="T197" i="1"/>
  <c r="T185" i="1"/>
  <c r="T173" i="1"/>
  <c r="T161" i="1"/>
  <c r="T149" i="1"/>
  <c r="T137" i="1"/>
  <c r="T95" i="1"/>
  <c r="T81" i="1"/>
  <c r="T42" i="1"/>
  <c r="T1989" i="1"/>
  <c r="T1967" i="1"/>
  <c r="T1937" i="1"/>
  <c r="T2011" i="1"/>
  <c r="T2018" i="1"/>
  <c r="T1915" i="1"/>
  <c r="T1935" i="1"/>
  <c r="T1926" i="1"/>
  <c r="T1900" i="1"/>
  <c r="T1839" i="1"/>
  <c r="T1482" i="1"/>
  <c r="T1469" i="1"/>
  <c r="T1422" i="1"/>
  <c r="T1409" i="1"/>
  <c r="T1397" i="1"/>
  <c r="T1385" i="1"/>
  <c r="T1373" i="1"/>
  <c r="T1302" i="1"/>
  <c r="T1242" i="1"/>
  <c r="T1228" i="1"/>
  <c r="T1216" i="1"/>
  <c r="T1204" i="1"/>
  <c r="T1163" i="1"/>
  <c r="T1151" i="1"/>
  <c r="T1139" i="1"/>
  <c r="T1127" i="1"/>
  <c r="T1115" i="1"/>
  <c r="T1103" i="1"/>
  <c r="T1087" i="1"/>
  <c r="T1075" i="1"/>
  <c r="T1061" i="1"/>
  <c r="T1049" i="1"/>
  <c r="T1037" i="1"/>
  <c r="T1025" i="1"/>
  <c r="T1013" i="1"/>
  <c r="T1001" i="1"/>
  <c r="T989" i="1"/>
  <c r="T976" i="1"/>
  <c r="T963" i="1"/>
  <c r="T951" i="1"/>
  <c r="T939" i="1"/>
  <c r="T927" i="1"/>
  <c r="T915" i="1"/>
  <c r="T903" i="1"/>
  <c r="T891" i="1"/>
  <c r="T879" i="1"/>
  <c r="T861" i="1"/>
  <c r="T849" i="1"/>
  <c r="T837" i="1"/>
  <c r="T825" i="1"/>
  <c r="T813" i="1"/>
  <c r="T801" i="1"/>
  <c r="T783" i="1"/>
  <c r="T768" i="1"/>
  <c r="T754" i="1"/>
  <c r="T742" i="1"/>
  <c r="T729" i="1"/>
  <c r="T717" i="1"/>
  <c r="T699" i="1"/>
  <c r="T687" i="1"/>
  <c r="T669" i="1"/>
  <c r="T658" i="1"/>
  <c r="T644" i="1"/>
  <c r="T629" i="1"/>
  <c r="T617" i="1"/>
  <c r="T605" i="1"/>
  <c r="T593" i="1"/>
  <c r="T581" i="1"/>
  <c r="T561" i="1"/>
  <c r="T548" i="1"/>
  <c r="T388" i="1"/>
  <c r="T376" i="1"/>
  <c r="T352" i="1"/>
  <c r="T316" i="1"/>
  <c r="T304" i="1"/>
  <c r="T292" i="1"/>
  <c r="T268" i="1"/>
  <c r="T256" i="1"/>
  <c r="T244" i="1"/>
  <c r="T232" i="1"/>
  <c r="T208" i="1"/>
  <c r="T196" i="1"/>
  <c r="T184" i="1"/>
  <c r="T172" i="1"/>
  <c r="T160" i="1"/>
  <c r="T148" i="1"/>
  <c r="T136" i="1"/>
  <c r="T109" i="1"/>
  <c r="T94" i="1"/>
  <c r="T80" i="1"/>
  <c r="T41" i="1"/>
  <c r="T1968" i="1"/>
  <c r="T1939" i="1"/>
  <c r="T1957" i="1"/>
  <c r="T2012" i="1"/>
  <c r="T2024" i="1"/>
  <c r="T1845" i="1"/>
  <c r="T1952" i="1"/>
  <c r="T1898" i="1"/>
  <c r="T2034" i="1"/>
  <c r="T2044" i="1"/>
  <c r="T1421" i="1"/>
  <c r="T1408" i="1"/>
  <c r="T1396" i="1"/>
  <c r="T1384" i="1"/>
  <c r="T1372" i="1"/>
  <c r="T1361" i="1"/>
  <c r="T1350" i="1"/>
  <c r="T1277" i="1"/>
  <c r="T1227" i="1"/>
  <c r="T1215" i="1"/>
  <c r="T1203" i="1"/>
  <c r="T1162" i="1"/>
  <c r="T1150" i="1"/>
  <c r="T1138" i="1"/>
  <c r="T1126" i="1"/>
  <c r="T1114" i="1"/>
  <c r="T1102" i="1"/>
  <c r="T1086" i="1"/>
  <c r="T1074" i="1"/>
  <c r="T1060" i="1"/>
  <c r="T1048" i="1"/>
  <c r="T1036" i="1"/>
  <c r="T1024" i="1"/>
  <c r="T1012" i="1"/>
  <c r="T1000" i="1"/>
  <c r="T987" i="1"/>
  <c r="T975" i="1"/>
  <c r="T962" i="1"/>
  <c r="T950" i="1"/>
  <c r="T938" i="1"/>
  <c r="T926" i="1"/>
  <c r="T914" i="1"/>
  <c r="T902" i="1"/>
  <c r="T890" i="1"/>
  <c r="T860" i="1"/>
  <c r="T848" i="1"/>
  <c r="T836" i="1"/>
  <c r="T824" i="1"/>
  <c r="T812" i="1"/>
  <c r="T800" i="1"/>
  <c r="T782" i="1"/>
  <c r="T767" i="1"/>
  <c r="T753" i="1"/>
  <c r="T741" i="1"/>
  <c r="T728" i="1"/>
  <c r="T716" i="1"/>
  <c r="T698" i="1"/>
  <c r="T677" i="1"/>
  <c r="T668" i="1"/>
  <c r="T642" i="1"/>
  <c r="T628" i="1"/>
  <c r="T616" i="1"/>
  <c r="T604" i="1"/>
  <c r="T592" i="1"/>
  <c r="T580" i="1"/>
  <c r="T560" i="1"/>
  <c r="T455" i="1"/>
  <c r="T387" i="1"/>
  <c r="T375" i="1"/>
  <c r="T339" i="1"/>
  <c r="T315" i="1"/>
  <c r="T303" i="1"/>
  <c r="T291" i="1"/>
  <c r="T267" i="1"/>
  <c r="T255" i="1"/>
  <c r="T243" i="1"/>
  <c r="T231" i="1"/>
  <c r="T207" i="1"/>
  <c r="T195" i="1"/>
  <c r="T183" i="1"/>
  <c r="T171" i="1"/>
  <c r="T159" i="1"/>
  <c r="T147" i="1"/>
  <c r="T135" i="1"/>
  <c r="T108" i="1"/>
  <c r="T93" i="1"/>
  <c r="T79" i="1"/>
  <c r="T65" i="1"/>
  <c r="T40" i="1"/>
  <c r="T1992" i="1"/>
  <c r="T1969" i="1"/>
  <c r="T1940" i="1"/>
  <c r="T1889" i="1"/>
  <c r="T2013" i="1"/>
  <c r="T1846" i="1"/>
  <c r="T1991" i="1"/>
  <c r="T1841" i="1"/>
  <c r="T1933" i="1"/>
  <c r="T2035" i="1"/>
  <c r="T1909" i="1"/>
  <c r="T1974" i="1"/>
  <c r="T1843" i="1"/>
  <c r="T1420" i="1"/>
  <c r="T1407" i="1"/>
  <c r="T1395" i="1"/>
  <c r="T1383" i="1"/>
  <c r="T1371" i="1"/>
  <c r="T1360" i="1"/>
  <c r="T1349" i="1"/>
  <c r="T1252" i="1"/>
  <c r="T1226" i="1"/>
  <c r="T1214" i="1"/>
  <c r="T1202" i="1"/>
  <c r="T1161" i="1"/>
  <c r="T1149" i="1"/>
  <c r="T1137" i="1"/>
  <c r="T1125" i="1"/>
  <c r="T1113" i="1"/>
  <c r="T1101" i="1"/>
  <c r="T1085" i="1"/>
  <c r="T1073" i="1"/>
  <c r="T1059" i="1"/>
  <c r="T1047" i="1"/>
  <c r="T1035" i="1"/>
  <c r="T1023" i="1"/>
  <c r="T1011" i="1"/>
  <c r="T999" i="1"/>
  <c r="T986" i="1"/>
  <c r="T974" i="1"/>
  <c r="T961" i="1"/>
  <c r="T949" i="1"/>
  <c r="T937" i="1"/>
  <c r="T925" i="1"/>
  <c r="T913" i="1"/>
  <c r="T901" i="1"/>
  <c r="T889" i="1"/>
  <c r="T877" i="1"/>
  <c r="T859" i="1"/>
  <c r="T847" i="1"/>
  <c r="T835" i="1"/>
  <c r="T823" i="1"/>
  <c r="T811" i="1"/>
  <c r="T799" i="1"/>
  <c r="T781" i="1"/>
  <c r="T766" i="1"/>
  <c r="T752" i="1"/>
  <c r="T740" i="1"/>
  <c r="T727" i="1"/>
  <c r="T715" i="1"/>
  <c r="T697" i="1"/>
  <c r="T676" i="1"/>
  <c r="T656" i="1"/>
  <c r="T641" i="1"/>
  <c r="T627" i="1"/>
  <c r="T615" i="1"/>
  <c r="T603" i="1"/>
  <c r="T591" i="1"/>
  <c r="T579" i="1"/>
  <c r="T558" i="1"/>
  <c r="T483" i="1"/>
  <c r="T454" i="1"/>
  <c r="T386" i="1"/>
  <c r="T374" i="1"/>
  <c r="T338" i="1"/>
  <c r="T314" i="1"/>
  <c r="T290" i="1"/>
  <c r="T266" i="1"/>
  <c r="T254" i="1"/>
  <c r="T242" i="1"/>
  <c r="T230" i="1"/>
  <c r="T206" i="1"/>
  <c r="T194" i="1"/>
  <c r="T182" i="1"/>
  <c r="T170" i="1"/>
  <c r="T158" i="1"/>
  <c r="T146" i="1"/>
  <c r="T134" i="1"/>
  <c r="T107" i="1"/>
  <c r="T92" i="1"/>
  <c r="T78" i="1"/>
  <c r="T64" i="1"/>
  <c r="T1970" i="1"/>
  <c r="T1941" i="1"/>
  <c r="T1894" i="1"/>
  <c r="T2014" i="1"/>
  <c r="T2019" i="1"/>
  <c r="T1847" i="1"/>
  <c r="T1994" i="1"/>
  <c r="T1947" i="1"/>
  <c r="T1955" i="1"/>
  <c r="T2036" i="1"/>
  <c r="T2033" i="1"/>
  <c r="T559" i="1"/>
  <c r="T1418" i="1"/>
  <c r="T1406" i="1"/>
  <c r="T1394" i="1"/>
  <c r="T1382" i="1"/>
  <c r="T1370" i="1"/>
  <c r="T1359" i="1"/>
  <c r="T1348" i="1"/>
  <c r="T1287" i="1"/>
  <c r="T1225" i="1"/>
  <c r="T1213" i="1"/>
  <c r="T1201" i="1"/>
  <c r="T1160" i="1"/>
  <c r="T1148" i="1"/>
  <c r="T1136" i="1"/>
  <c r="T1124" i="1"/>
  <c r="T1112" i="1"/>
  <c r="T1100" i="1"/>
  <c r="T1084" i="1"/>
  <c r="T1072" i="1"/>
  <c r="T1058" i="1"/>
  <c r="T1046" i="1"/>
  <c r="T1034" i="1"/>
  <c r="T1022" i="1"/>
  <c r="T1010" i="1"/>
  <c r="T998" i="1"/>
  <c r="T985" i="1"/>
  <c r="T973" i="1"/>
  <c r="T960" i="1"/>
  <c r="T948" i="1"/>
  <c r="T936" i="1"/>
  <c r="T924" i="1"/>
  <c r="T912" i="1"/>
  <c r="T900" i="1"/>
  <c r="T888" i="1"/>
  <c r="T858" i="1"/>
  <c r="T846" i="1"/>
  <c r="T834" i="1"/>
  <c r="T822" i="1"/>
  <c r="T810" i="1"/>
  <c r="T798" i="1"/>
  <c r="T780" i="1"/>
  <c r="T765" i="1"/>
  <c r="T751" i="1"/>
  <c r="T739" i="1"/>
  <c r="T726" i="1"/>
  <c r="T714" i="1"/>
  <c r="T696" i="1"/>
  <c r="T675" i="1"/>
  <c r="T667" i="1"/>
  <c r="T655" i="1"/>
  <c r="T639" i="1"/>
  <c r="T626" i="1"/>
  <c r="T614" i="1"/>
  <c r="T602" i="1"/>
  <c r="T590" i="1"/>
  <c r="T578" i="1"/>
  <c r="T557" i="1"/>
  <c r="T482" i="1"/>
  <c r="T453" i="1"/>
  <c r="T410" i="1"/>
  <c r="T385" i="1"/>
  <c r="T373" i="1"/>
  <c r="T361" i="1"/>
  <c r="T337" i="1"/>
  <c r="T325" i="1"/>
  <c r="T313" i="1"/>
  <c r="T277" i="1"/>
  <c r="T265" i="1"/>
  <c r="T241" i="1"/>
  <c r="T229" i="1"/>
  <c r="T205" i="1"/>
  <c r="T193" i="1"/>
  <c r="T181" i="1"/>
  <c r="T169" i="1"/>
  <c r="T157" i="1"/>
  <c r="T145" i="1"/>
  <c r="T133" i="1"/>
  <c r="T105" i="1"/>
  <c r="T77" i="1"/>
  <c r="T63" i="1"/>
  <c r="T1972" i="1"/>
  <c r="T1959" i="1"/>
  <c r="T1895" i="1"/>
  <c r="T2015" i="1"/>
  <c r="T2025" i="1"/>
  <c r="T1848" i="1"/>
  <c r="T1981" i="1"/>
  <c r="T1997" i="1"/>
  <c r="T1945" i="1"/>
  <c r="T2037" i="1"/>
  <c r="T1986" i="1"/>
  <c r="T300" i="1"/>
  <c r="T348" i="1"/>
  <c r="T252" i="1"/>
  <c r="T347" i="1"/>
  <c r="T287" i="1"/>
  <c r="T251" i="1"/>
  <c r="T250" i="1"/>
  <c r="T369" i="1"/>
  <c r="T345" i="1"/>
  <c r="T285" i="1"/>
  <c r="T249" i="1"/>
  <c r="T288" i="1"/>
  <c r="T368" i="1"/>
  <c r="T344" i="1"/>
  <c r="T284" i="1"/>
  <c r="T248" i="1"/>
  <c r="T343" i="1"/>
  <c r="T331" i="1"/>
  <c r="T307" i="1"/>
  <c r="T283" i="1"/>
  <c r="T247" i="1"/>
  <c r="T366" i="1"/>
  <c r="T342" i="1"/>
  <c r="T330" i="1"/>
  <c r="T306" i="1"/>
  <c r="T282" i="1"/>
  <c r="T246" i="1"/>
  <c r="T346" i="1"/>
  <c r="T365" i="1"/>
  <c r="T341" i="1"/>
  <c r="T329" i="1"/>
  <c r="T281" i="1"/>
  <c r="T340" i="1"/>
  <c r="T328" i="1"/>
  <c r="T280" i="1"/>
  <c r="T286" i="1"/>
  <c r="T363" i="1"/>
  <c r="T351" i="1"/>
  <c r="T279" i="1"/>
  <c r="T362" i="1"/>
  <c r="T350" i="1"/>
  <c r="T302" i="1"/>
  <c r="T278" i="1"/>
  <c r="T349" i="1"/>
  <c r="T301" i="1"/>
  <c r="T289" i="1"/>
  <c r="T253" i="1"/>
  <c r="T323" i="1"/>
  <c r="T367" i="1"/>
  <c r="T364" i="1"/>
  <c r="T327" i="1"/>
  <c r="T324" i="1"/>
  <c r="T326" i="1"/>
  <c r="T1351" i="1"/>
  <c r="T2055" i="1"/>
  <c r="T2051" i="1"/>
  <c r="T2053" i="1"/>
  <c r="T2056" i="1"/>
  <c r="T1979" i="1"/>
  <c r="T2047" i="1"/>
  <c r="T2059" i="1"/>
  <c r="T2068" i="1"/>
  <c r="T1977" i="1"/>
  <c r="T2054" i="1"/>
  <c r="T2049" i="1"/>
  <c r="T2069" i="1"/>
  <c r="T2027" i="1"/>
  <c r="T2028" i="1"/>
  <c r="T1990" i="1"/>
  <c r="T2048" i="1"/>
  <c r="T2070" i="1"/>
  <c r="T2000" i="1"/>
  <c r="T2058" i="1"/>
  <c r="T2050" i="1"/>
  <c r="T2071" i="1"/>
  <c r="T1962" i="1"/>
  <c r="T1993" i="1"/>
  <c r="T2001" i="1"/>
  <c r="T2057" i="1"/>
  <c r="T1781" i="1"/>
  <c r="T1727" i="1"/>
  <c r="T1633" i="1"/>
  <c r="T1565" i="1"/>
  <c r="T1494" i="1"/>
  <c r="T1330" i="1"/>
  <c r="T509" i="1"/>
  <c r="T1490" i="1"/>
  <c r="T1764" i="1"/>
  <c r="T1697" i="1"/>
  <c r="T1644" i="1"/>
  <c r="T1550" i="1"/>
  <c r="T1463" i="1"/>
  <c r="T520" i="1"/>
  <c r="T227" i="1"/>
  <c r="T36" i="1"/>
  <c r="T1709" i="1"/>
  <c r="T1643" i="1"/>
  <c r="T1563" i="1"/>
  <c r="T1491" i="1"/>
  <c r="T1248" i="1"/>
  <c r="T507" i="1"/>
  <c r="T22" i="1"/>
  <c r="T1792" i="1"/>
  <c r="T1708" i="1"/>
  <c r="T1630" i="1"/>
  <c r="T1449" i="1"/>
  <c r="T506" i="1"/>
  <c r="T21" i="1"/>
  <c r="T53" i="1"/>
  <c r="T1749" i="1"/>
  <c r="T1629" i="1"/>
  <c r="T1560" i="1"/>
  <c r="T1503" i="1"/>
  <c r="T1448" i="1"/>
  <c r="T1258" i="1"/>
  <c r="T517" i="1"/>
  <c r="T1645" i="1"/>
  <c r="T52" i="1"/>
  <c r="T1745" i="1"/>
  <c r="T1790" i="1"/>
  <c r="T1775" i="1"/>
  <c r="T1760" i="1"/>
  <c r="T1748" i="1"/>
  <c r="T1735" i="1"/>
  <c r="T1718" i="1"/>
  <c r="T1706" i="1"/>
  <c r="T1693" i="1"/>
  <c r="T1666" i="1"/>
  <c r="T1654" i="1"/>
  <c r="T1640" i="1"/>
  <c r="T1628" i="1"/>
  <c r="T1601" i="1"/>
  <c r="T1587" i="1"/>
  <c r="T1572" i="1"/>
  <c r="T1546" i="1"/>
  <c r="T1532" i="1"/>
  <c r="T1520" i="1"/>
  <c r="T1502" i="1"/>
  <c r="T1486" i="1"/>
  <c r="T1473" i="1"/>
  <c r="T1459" i="1"/>
  <c r="T1447" i="1"/>
  <c r="T1337" i="1"/>
  <c r="T1305" i="1"/>
  <c r="T1293" i="1"/>
  <c r="T1281" i="1"/>
  <c r="T1269" i="1"/>
  <c r="T1245" i="1"/>
  <c r="T516" i="1"/>
  <c r="T504" i="1"/>
  <c r="T488" i="1"/>
  <c r="T416" i="1"/>
  <c r="T223" i="1"/>
  <c r="T32" i="1"/>
  <c r="T19" i="1"/>
  <c r="T6" i="1"/>
  <c r="T1918" i="1"/>
  <c r="T493" i="1"/>
  <c r="T51" i="1"/>
  <c r="T1510" i="1"/>
  <c r="T1765" i="1"/>
  <c r="T1686" i="1"/>
  <c r="T1606" i="1"/>
  <c r="T1539" i="1"/>
  <c r="T1452" i="1"/>
  <c r="T497" i="1"/>
  <c r="T1780" i="1"/>
  <c r="T1592" i="1"/>
  <c r="T508" i="1"/>
  <c r="T1793" i="1"/>
  <c r="T1683" i="1"/>
  <c r="T1618" i="1"/>
  <c r="T1536" i="1"/>
  <c r="T1462" i="1"/>
  <c r="T519" i="1"/>
  <c r="T226" i="1"/>
  <c r="T1777" i="1"/>
  <c r="T1617" i="1"/>
  <c r="T1548" i="1"/>
  <c r="T1489" i="1"/>
  <c r="T1742" i="1"/>
  <c r="T1776" i="1"/>
  <c r="T1655" i="1"/>
  <c r="T1589" i="1"/>
  <c r="T1521" i="1"/>
  <c r="T1306" i="1"/>
  <c r="T505" i="1"/>
  <c r="T8" i="1"/>
  <c r="T1782" i="1"/>
  <c r="T1789" i="1"/>
  <c r="T1774" i="1"/>
  <c r="T1759" i="1"/>
  <c r="T1747" i="1"/>
  <c r="T1734" i="1"/>
  <c r="T1717" i="1"/>
  <c r="T1705" i="1"/>
  <c r="T1692" i="1"/>
  <c r="T1678" i="1"/>
  <c r="T1665" i="1"/>
  <c r="T1653" i="1"/>
  <c r="T1639" i="1"/>
  <c r="T1627" i="1"/>
  <c r="T1614" i="1"/>
  <c r="T1600" i="1"/>
  <c r="T1586" i="1"/>
  <c r="T1571" i="1"/>
  <c r="T1558" i="1"/>
  <c r="T1545" i="1"/>
  <c r="T1531" i="1"/>
  <c r="T1516" i="1"/>
  <c r="T1501" i="1"/>
  <c r="T1485" i="1"/>
  <c r="T1472" i="1"/>
  <c r="T1458" i="1"/>
  <c r="T1336" i="1"/>
  <c r="T1304" i="1"/>
  <c r="T1280" i="1"/>
  <c r="T1268" i="1"/>
  <c r="T1256" i="1"/>
  <c r="T1244" i="1"/>
  <c r="T515" i="1"/>
  <c r="T503" i="1"/>
  <c r="T487" i="1"/>
  <c r="T415" i="1"/>
  <c r="T222" i="1"/>
  <c r="T31" i="1"/>
  <c r="T18" i="1"/>
  <c r="T7" i="1"/>
  <c r="T492" i="1"/>
  <c r="T50" i="1"/>
  <c r="T1588" i="1"/>
  <c r="T1740" i="1"/>
  <c r="T1698" i="1"/>
  <c r="T1577" i="1"/>
  <c r="T1464" i="1"/>
  <c r="T37" i="1"/>
  <c r="T1576" i="1"/>
  <c r="T1524" i="1"/>
  <c r="T1511" i="1"/>
  <c r="T1751" i="1"/>
  <c r="T1669" i="1"/>
  <c r="T1591" i="1"/>
  <c r="T1296" i="1"/>
  <c r="T115" i="1"/>
  <c r="T1737" i="1"/>
  <c r="T1695" i="1"/>
  <c r="T1574" i="1"/>
  <c r="T1295" i="1"/>
  <c r="T34" i="1"/>
  <c r="T1791" i="1"/>
  <c r="T1667" i="1"/>
  <c r="T1602" i="1"/>
  <c r="T1270" i="1"/>
  <c r="T20" i="1"/>
  <c r="T1773" i="1"/>
  <c r="T1758" i="1"/>
  <c r="T1746" i="1"/>
  <c r="T1733" i="1"/>
  <c r="T1716" i="1"/>
  <c r="T1704" i="1"/>
  <c r="T1691" i="1"/>
  <c r="T1677" i="1"/>
  <c r="T1664" i="1"/>
  <c r="T1651" i="1"/>
  <c r="T1638" i="1"/>
  <c r="T1626" i="1"/>
  <c r="T1612" i="1"/>
  <c r="T1599" i="1"/>
  <c r="T1585" i="1"/>
  <c r="T1570" i="1"/>
  <c r="T1557" i="1"/>
  <c r="T1544" i="1"/>
  <c r="T1530" i="1"/>
  <c r="T1515" i="1"/>
  <c r="T1499" i="1"/>
  <c r="T1483" i="1"/>
  <c r="T1471" i="1"/>
  <c r="T1457" i="1"/>
  <c r="T1335" i="1"/>
  <c r="T1303" i="1"/>
  <c r="T1291" i="1"/>
  <c r="T1279" i="1"/>
  <c r="T1255" i="1"/>
  <c r="T1243" i="1"/>
  <c r="T514" i="1"/>
  <c r="T502" i="1"/>
  <c r="T486" i="1"/>
  <c r="T414" i="1"/>
  <c r="T221" i="1"/>
  <c r="T30" i="1"/>
  <c r="T17" i="1"/>
  <c r="T1487" i="1"/>
  <c r="T1753" i="1"/>
  <c r="T1593" i="1"/>
  <c r="T1507" i="1"/>
  <c r="T1298" i="1"/>
  <c r="T521" i="1"/>
  <c r="T117" i="1"/>
  <c r="T1710" i="1"/>
  <c r="T1632" i="1"/>
  <c r="T1537" i="1"/>
  <c r="T1261" i="1"/>
  <c r="T496" i="1"/>
  <c r="T11" i="1"/>
  <c r="T1575" i="1"/>
  <c r="T1523" i="1"/>
  <c r="T1450" i="1"/>
  <c r="T491" i="1"/>
  <c r="T10" i="1"/>
  <c r="T1750" i="1"/>
  <c r="T1668" i="1"/>
  <c r="T1522" i="1"/>
  <c r="T1339" i="1"/>
  <c r="T9" i="1"/>
  <c r="T495" i="1"/>
  <c r="T1761" i="1"/>
  <c r="T1694" i="1"/>
  <c r="T1616" i="1"/>
  <c r="T1547" i="1"/>
  <c r="T1460" i="1"/>
  <c r="T1294" i="1"/>
  <c r="T33" i="1"/>
  <c r="T494" i="1"/>
  <c r="T1788" i="1"/>
  <c r="T1786" i="1"/>
  <c r="T1772" i="1"/>
  <c r="T1757" i="1"/>
  <c r="T1744" i="1"/>
  <c r="T1732" i="1"/>
  <c r="T1715" i="1"/>
  <c r="T1690" i="1"/>
  <c r="T1676" i="1"/>
  <c r="T1663" i="1"/>
  <c r="T1650" i="1"/>
  <c r="T1637" i="1"/>
  <c r="T1625" i="1"/>
  <c r="T1610" i="1"/>
  <c r="T1598" i="1"/>
  <c r="T1584" i="1"/>
  <c r="T1569" i="1"/>
  <c r="T1555" i="1"/>
  <c r="T1543" i="1"/>
  <c r="T1529" i="1"/>
  <c r="T1514" i="1"/>
  <c r="T1498" i="1"/>
  <c r="T1456" i="1"/>
  <c r="T1444" i="1"/>
  <c r="T1334" i="1"/>
  <c r="T1290" i="1"/>
  <c r="T1278" i="1"/>
  <c r="T1266" i="1"/>
  <c r="T1254" i="1"/>
  <c r="T513" i="1"/>
  <c r="T501" i="1"/>
  <c r="T485" i="1"/>
  <c r="T413" i="1"/>
  <c r="T220" i="1"/>
  <c r="T29" i="1"/>
  <c r="T16" i="1"/>
  <c r="T1892" i="1"/>
  <c r="T1919" i="1"/>
  <c r="T1711" i="1"/>
  <c r="T1620" i="1"/>
  <c r="T1551" i="1"/>
  <c r="T1274" i="1"/>
  <c r="T228" i="1"/>
  <c r="T12" i="1"/>
  <c r="T1725" i="1"/>
  <c r="T1658" i="1"/>
  <c r="T1564" i="1"/>
  <c r="T1249" i="1"/>
  <c r="T23" i="1"/>
  <c r="T1738" i="1"/>
  <c r="T1604" i="1"/>
  <c r="T1762" i="1"/>
  <c r="T1656" i="1"/>
  <c r="T1561" i="1"/>
  <c r="T1271" i="1"/>
  <c r="T225" i="1"/>
  <c r="T1707" i="1"/>
  <c r="T1641" i="1"/>
  <c r="T1573" i="1"/>
  <c r="T1488" i="1"/>
  <c r="T1338" i="1"/>
  <c r="T1246" i="1"/>
  <c r="T489" i="1"/>
  <c r="T224" i="1"/>
  <c r="T1914" i="1"/>
  <c r="T119" i="1"/>
  <c r="T1785" i="1"/>
  <c r="T1771" i="1"/>
  <c r="T1756" i="1"/>
  <c r="T1743" i="1"/>
  <c r="T1731" i="1"/>
  <c r="T1714" i="1"/>
  <c r="T1702" i="1"/>
  <c r="T1689" i="1"/>
  <c r="T1675" i="1"/>
  <c r="T1662" i="1"/>
  <c r="T1649" i="1"/>
  <c r="T1636" i="1"/>
  <c r="T1624" i="1"/>
  <c r="T1597" i="1"/>
  <c r="T1581" i="1"/>
  <c r="T1568" i="1"/>
  <c r="T1554" i="1"/>
  <c r="T1528" i="1"/>
  <c r="T1513" i="1"/>
  <c r="T1497" i="1"/>
  <c r="T1467" i="1"/>
  <c r="T1455" i="1"/>
  <c r="T1443" i="1"/>
  <c r="T1333" i="1"/>
  <c r="T1301" i="1"/>
  <c r="T1289" i="1"/>
  <c r="T1265" i="1"/>
  <c r="T1253" i="1"/>
  <c r="T1241" i="1"/>
  <c r="T524" i="1"/>
  <c r="T512" i="1"/>
  <c r="T500" i="1"/>
  <c r="T484" i="1"/>
  <c r="T412" i="1"/>
  <c r="T219" i="1"/>
  <c r="T28" i="1"/>
  <c r="T15" i="1"/>
  <c r="T1596" i="1"/>
  <c r="T1646" i="1"/>
  <c r="T1250" i="1"/>
  <c r="T24" i="1"/>
  <c r="T1739" i="1"/>
  <c r="T1619" i="1"/>
  <c r="T1506" i="1"/>
  <c r="T116" i="1"/>
  <c r="T1778" i="1"/>
  <c r="T1631" i="1"/>
  <c r="T1260" i="1"/>
  <c r="T48" i="1"/>
  <c r="T1590" i="1"/>
  <c r="T1461" i="1"/>
  <c r="T518" i="1"/>
  <c r="T1784" i="1"/>
  <c r="T1770" i="1"/>
  <c r="T1755" i="1"/>
  <c r="T1730" i="1"/>
  <c r="T1713" i="1"/>
  <c r="T1688" i="1"/>
  <c r="T1674" i="1"/>
  <c r="T1661" i="1"/>
  <c r="T1635" i="1"/>
  <c r="T1623" i="1"/>
  <c r="T1608" i="1"/>
  <c r="T1595" i="1"/>
  <c r="T1580" i="1"/>
  <c r="T1567" i="1"/>
  <c r="T1553" i="1"/>
  <c r="T1541" i="1"/>
  <c r="T1512" i="1"/>
  <c r="T1496" i="1"/>
  <c r="T1466" i="1"/>
  <c r="T1454" i="1"/>
  <c r="T1442" i="1"/>
  <c r="T1332" i="1"/>
  <c r="T1300" i="1"/>
  <c r="T1288" i="1"/>
  <c r="T1276" i="1"/>
  <c r="T1264" i="1"/>
  <c r="T1240" i="1"/>
  <c r="T523" i="1"/>
  <c r="T511" i="1"/>
  <c r="T499" i="1"/>
  <c r="T411" i="1"/>
  <c r="T218" i="1"/>
  <c r="T39" i="1"/>
  <c r="T27" i="1"/>
  <c r="T14" i="1"/>
  <c r="T1562" i="1"/>
  <c r="T1517" i="1"/>
  <c r="T1672" i="1"/>
  <c r="T1525" i="1"/>
  <c r="T1238" i="1"/>
  <c r="T1752" i="1"/>
  <c r="T1605" i="1"/>
  <c r="T1273" i="1"/>
  <c r="T49" i="1"/>
  <c r="T1763" i="1"/>
  <c r="T1696" i="1"/>
  <c r="T1549" i="1"/>
  <c r="T1340" i="1"/>
  <c r="T35" i="1"/>
  <c r="T1681" i="1"/>
  <c r="T1642" i="1"/>
  <c r="T1259" i="1"/>
  <c r="T490" i="1"/>
  <c r="T1736" i="1"/>
  <c r="T1769" i="1"/>
  <c r="T1754" i="1"/>
  <c r="T1729" i="1"/>
  <c r="T1712" i="1"/>
  <c r="T1699" i="1"/>
  <c r="T1687" i="1"/>
  <c r="T1673" i="1"/>
  <c r="T1660" i="1"/>
  <c r="T1647" i="1"/>
  <c r="T1634" i="1"/>
  <c r="T1621" i="1"/>
  <c r="T1607" i="1"/>
  <c r="T1594" i="1"/>
  <c r="T1579" i="1"/>
  <c r="T1566" i="1"/>
  <c r="T1552" i="1"/>
  <c r="T1540" i="1"/>
  <c r="T1508" i="1"/>
  <c r="T1495" i="1"/>
  <c r="T1465" i="1"/>
  <c r="T1453" i="1"/>
  <c r="T1331" i="1"/>
  <c r="T1299" i="1"/>
  <c r="T1275" i="1"/>
  <c r="T1263" i="1"/>
  <c r="T1251" i="1"/>
  <c r="T1239" i="1"/>
  <c r="T522" i="1"/>
  <c r="T510" i="1"/>
  <c r="T498" i="1"/>
  <c r="T217" i="1"/>
  <c r="T38" i="1"/>
  <c r="T26" i="1"/>
  <c r="T13" i="1"/>
  <c r="T1916" i="1"/>
  <c r="T1519" i="1"/>
  <c r="T1518" i="1"/>
  <c r="T1286" i="1"/>
  <c r="T1285" i="1"/>
  <c r="T1284" i="1"/>
  <c r="T1615" i="1"/>
  <c r="T1603" i="1"/>
  <c r="T1283" i="1"/>
  <c r="T1609" i="1"/>
  <c r="T394" i="1"/>
  <c r="T1505" i="1"/>
  <c r="T1504" i="1"/>
  <c r="T1700" i="1"/>
  <c r="T1481" i="1"/>
  <c r="T1701" i="1"/>
  <c r="T1527" i="1"/>
  <c r="T1480" i="1"/>
  <c r="T1526" i="1"/>
  <c r="T1479" i="1"/>
  <c r="T1783" i="1"/>
  <c r="T1840" i="1"/>
  <c r="T1534" i="1"/>
  <c r="T1719" i="1"/>
  <c r="T1533" i="1"/>
  <c r="T1559" i="1"/>
  <c r="T1542" i="1"/>
  <c r="T1682" i="1"/>
  <c r="T1648" i="1"/>
  <c r="T1478" i="1"/>
  <c r="T1685" i="1"/>
  <c r="T1671" i="1"/>
  <c r="T1492" i="1"/>
  <c r="T1477" i="1"/>
  <c r="T1476" i="1"/>
  <c r="T1657" i="1"/>
  <c r="T1723" i="1"/>
  <c r="T1659" i="1"/>
  <c r="T1724" i="1"/>
  <c r="Y465" i="1"/>
  <c r="Y464" i="1"/>
  <c r="Y463" i="1"/>
  <c r="Y467" i="1"/>
  <c r="Y462" i="1"/>
  <c r="Y461" i="1"/>
  <c r="Y466" i="1"/>
  <c r="Y460" i="1"/>
  <c r="Y459" i="1"/>
  <c r="Y458" i="1"/>
  <c r="Y457" i="1"/>
  <c r="V6" i="1"/>
  <c r="AG6" i="1"/>
  <c r="AB6" i="1"/>
  <c r="B8" i="1"/>
  <c r="B9" i="1" s="1"/>
  <c r="A9" i="1" l="1"/>
  <c r="A9" i="4" s="1"/>
  <c r="B10" i="1"/>
  <c r="E17" i="8"/>
  <c r="A18" i="8"/>
  <c r="AB7" i="1"/>
  <c r="AA461" i="1"/>
  <c r="AA465" i="1"/>
  <c r="AA467" i="1"/>
  <c r="AA464" i="1"/>
  <c r="AA457" i="1"/>
  <c r="AA460" i="1"/>
  <c r="AA462" i="1"/>
  <c r="AA459" i="1"/>
  <c r="AA466" i="1"/>
  <c r="AA463" i="1"/>
  <c r="AA458" i="1"/>
  <c r="C6" i="7"/>
  <c r="A7" i="7" s="1"/>
  <c r="B7" i="7" s="1"/>
  <c r="T66" i="1"/>
  <c r="T110" i="1"/>
  <c r="T68" i="1"/>
  <c r="T91" i="1"/>
  <c r="T67" i="1"/>
  <c r="T103" i="1"/>
  <c r="T451" i="1"/>
  <c r="T89" i="1"/>
  <c r="T87" i="1"/>
  <c r="T2003" i="1"/>
  <c r="T2005" i="1"/>
  <c r="T2006" i="1"/>
  <c r="T2004" i="1"/>
  <c r="T2007" i="1"/>
  <c r="T1741" i="1"/>
  <c r="T1680" i="1"/>
  <c r="T1679" i="1"/>
  <c r="T1787" i="1"/>
  <c r="T2008" i="1"/>
  <c r="V7" i="1"/>
  <c r="Y350" i="9"/>
  <c r="B11" i="1" l="1"/>
  <c r="A10" i="1"/>
  <c r="E18" i="8"/>
  <c r="A19" i="8"/>
  <c r="AF459" i="1"/>
  <c r="AG459" i="1" s="1"/>
  <c r="AD459" i="1"/>
  <c r="AF464" i="1"/>
  <c r="AG464" i="1" s="1"/>
  <c r="AD464" i="1"/>
  <c r="AF463" i="1"/>
  <c r="AG463" i="1" s="1"/>
  <c r="AD463" i="1"/>
  <c r="AF457" i="1"/>
  <c r="AG457" i="1" s="1"/>
  <c r="AD457" i="1"/>
  <c r="AF467" i="1"/>
  <c r="AG467" i="1" s="1"/>
  <c r="AD467" i="1"/>
  <c r="AF465" i="1"/>
  <c r="AG465" i="1" s="1"/>
  <c r="AD465" i="1"/>
  <c r="AF466" i="1"/>
  <c r="AG466" i="1" s="1"/>
  <c r="AD466" i="1"/>
  <c r="AF461" i="1"/>
  <c r="AG461" i="1" s="1"/>
  <c r="AD461" i="1"/>
  <c r="AF462" i="1"/>
  <c r="T462" i="1" s="1"/>
  <c r="AD462" i="1"/>
  <c r="AF460" i="1"/>
  <c r="AG460" i="1" s="1"/>
  <c r="AD460" i="1"/>
  <c r="AF458" i="1"/>
  <c r="AG458" i="1" s="1"/>
  <c r="AD458" i="1"/>
  <c r="AB8" i="1"/>
  <c r="V8" i="1"/>
  <c r="D3" i="9" s="1"/>
  <c r="C7" i="7"/>
  <c r="A8" i="7" s="1"/>
  <c r="D7" i="7"/>
  <c r="A8" i="1"/>
  <c r="A8" i="4" s="1"/>
  <c r="B8" i="7" l="1"/>
  <c r="D8" i="7" s="1"/>
  <c r="C8" i="7"/>
  <c r="A9" i="7" s="1"/>
  <c r="B12" i="1"/>
  <c r="A11" i="1"/>
  <c r="A20" i="8"/>
  <c r="E19" i="8"/>
  <c r="T459" i="1"/>
  <c r="T466" i="1"/>
  <c r="E3" i="9"/>
  <c r="F3" i="9" s="1"/>
  <c r="T461" i="1"/>
  <c r="T464" i="1"/>
  <c r="AB9" i="1"/>
  <c r="AG462" i="1"/>
  <c r="T467" i="1"/>
  <c r="V9" i="1"/>
  <c r="T457" i="1"/>
  <c r="T458" i="1"/>
  <c r="T465" i="1"/>
  <c r="T460" i="1"/>
  <c r="T463" i="1"/>
  <c r="B9" i="7" l="1"/>
  <c r="D9" i="7" s="1"/>
  <c r="C9" i="7"/>
  <c r="A10" i="7" s="1"/>
  <c r="B13" i="1"/>
  <c r="A12" i="1"/>
  <c r="A21" i="8"/>
  <c r="E20" i="8"/>
  <c r="AB10" i="1"/>
  <c r="V10" i="1"/>
  <c r="B10" i="7" l="1"/>
  <c r="D10" i="7" s="1"/>
  <c r="C10" i="7"/>
  <c r="A11" i="7" s="1"/>
  <c r="A13" i="1"/>
  <c r="B14" i="1"/>
  <c r="A22" i="8"/>
  <c r="E21" i="8"/>
  <c r="AB11" i="1"/>
  <c r="V11" i="1"/>
  <c r="C11" i="7" l="1"/>
  <c r="A12" i="7" s="1"/>
  <c r="B11" i="7"/>
  <c r="D11" i="7" s="1"/>
  <c r="A14" i="1"/>
  <c r="B15" i="1"/>
  <c r="E22" i="8"/>
  <c r="A23" i="8"/>
  <c r="AB12" i="1"/>
  <c r="V12" i="1"/>
  <c r="C12" i="7" l="1"/>
  <c r="A13" i="7" s="1"/>
  <c r="B12" i="7"/>
  <c r="D12" i="7" s="1"/>
  <c r="A15" i="1"/>
  <c r="B16" i="1"/>
  <c r="E23" i="8"/>
  <c r="A24" i="8"/>
  <c r="AB13" i="1"/>
  <c r="V13" i="1"/>
  <c r="C13" i="7" l="1"/>
  <c r="A14" i="7" s="1"/>
  <c r="B13" i="7"/>
  <c r="D13" i="7" s="1"/>
  <c r="B17" i="1"/>
  <c r="A16" i="1"/>
  <c r="E24" i="8"/>
  <c r="A25" i="8"/>
  <c r="AB14" i="1"/>
  <c r="V14" i="1"/>
  <c r="C14" i="7" l="1"/>
  <c r="A15" i="7" s="1"/>
  <c r="B14" i="7"/>
  <c r="D14" i="7" s="1"/>
  <c r="B18" i="1"/>
  <c r="A17" i="1"/>
  <c r="A26" i="8"/>
  <c r="E25" i="8"/>
  <c r="AB15" i="1"/>
  <c r="V15" i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C15" i="7" l="1"/>
  <c r="A16" i="7" s="1"/>
  <c r="B15" i="7"/>
  <c r="D15" i="7" s="1"/>
  <c r="B19" i="1"/>
  <c r="A18" i="1"/>
  <c r="V525" i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E26" i="8"/>
  <c r="A27" i="8"/>
  <c r="AB16" i="1"/>
  <c r="C16" i="7" l="1"/>
  <c r="A17" i="7" s="1"/>
  <c r="B16" i="7"/>
  <c r="D16" i="7" s="1"/>
  <c r="V564" i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 s="1"/>
  <c r="V612" i="1" s="1"/>
  <c r="V613" i="1" s="1"/>
  <c r="V614" i="1" s="1"/>
  <c r="V615" i="1" s="1"/>
  <c r="V616" i="1" s="1"/>
  <c r="V617" i="1" s="1"/>
  <c r="V618" i="1" s="1"/>
  <c r="V619" i="1" s="1"/>
  <c r="V620" i="1" s="1"/>
  <c r="V621" i="1" s="1"/>
  <c r="V622" i="1" s="1"/>
  <c r="V623" i="1" s="1"/>
  <c r="V624" i="1" s="1"/>
  <c r="V625" i="1" s="1"/>
  <c r="V626" i="1" s="1"/>
  <c r="V627" i="1" s="1"/>
  <c r="V628" i="1" s="1"/>
  <c r="V629" i="1" s="1"/>
  <c r="V630" i="1" s="1"/>
  <c r="V631" i="1" s="1"/>
  <c r="V632" i="1" s="1"/>
  <c r="V633" i="1" s="1"/>
  <c r="V634" i="1" s="1"/>
  <c r="V635" i="1" s="1"/>
  <c r="V636" i="1" s="1"/>
  <c r="V637" i="1" s="1"/>
  <c r="V638" i="1" s="1"/>
  <c r="V639" i="1" s="1"/>
  <c r="V640" i="1" s="1"/>
  <c r="V641" i="1" s="1"/>
  <c r="V642" i="1" s="1"/>
  <c r="V643" i="1" s="1"/>
  <c r="V644" i="1" s="1"/>
  <c r="V645" i="1" s="1"/>
  <c r="V646" i="1" s="1"/>
  <c r="V647" i="1" s="1"/>
  <c r="V648" i="1" s="1"/>
  <c r="V649" i="1" s="1"/>
  <c r="V650" i="1" s="1"/>
  <c r="V651" i="1" s="1"/>
  <c r="V652" i="1" s="1"/>
  <c r="V653" i="1" s="1"/>
  <c r="V654" i="1" s="1"/>
  <c r="V655" i="1" s="1"/>
  <c r="V656" i="1" s="1"/>
  <c r="V657" i="1" s="1"/>
  <c r="V658" i="1" s="1"/>
  <c r="V659" i="1" s="1"/>
  <c r="V660" i="1" s="1"/>
  <c r="V661" i="1" s="1"/>
  <c r="V662" i="1" s="1"/>
  <c r="V663" i="1" s="1"/>
  <c r="V664" i="1" s="1"/>
  <c r="V665" i="1" s="1"/>
  <c r="V666" i="1" s="1"/>
  <c r="V667" i="1" s="1"/>
  <c r="V668" i="1" s="1"/>
  <c r="V669" i="1" s="1"/>
  <c r="V670" i="1" s="1"/>
  <c r="V671" i="1" s="1"/>
  <c r="V672" i="1" s="1"/>
  <c r="V673" i="1" s="1"/>
  <c r="V674" i="1" s="1"/>
  <c r="V675" i="1" s="1"/>
  <c r="V676" i="1" s="1"/>
  <c r="V677" i="1" s="1"/>
  <c r="A19" i="1"/>
  <c r="B20" i="1"/>
  <c r="E27" i="8"/>
  <c r="A28" i="8"/>
  <c r="AB17" i="1"/>
  <c r="E4" i="9"/>
  <c r="D5" i="9"/>
  <c r="D4" i="9"/>
  <c r="E5" i="9"/>
  <c r="D6" i="9"/>
  <c r="E6" i="9"/>
  <c r="D7" i="9"/>
  <c r="E7" i="9"/>
  <c r="C17" i="7" l="1"/>
  <c r="A18" i="7" s="1"/>
  <c r="B17" i="7"/>
  <c r="D17" i="7" s="1"/>
  <c r="V687" i="1"/>
  <c r="V688" i="1" s="1"/>
  <c r="V689" i="1" s="1"/>
  <c r="V690" i="1" s="1"/>
  <c r="V691" i="1" s="1"/>
  <c r="V692" i="1" s="1"/>
  <c r="V693" i="1" s="1"/>
  <c r="V694" i="1" s="1"/>
  <c r="V695" i="1" s="1"/>
  <c r="V696" i="1" s="1"/>
  <c r="V697" i="1" s="1"/>
  <c r="V698" i="1" s="1"/>
  <c r="V699" i="1" s="1"/>
  <c r="V700" i="1" s="1"/>
  <c r="V701" i="1" s="1"/>
  <c r="V702" i="1" s="1"/>
  <c r="V703" i="1" s="1"/>
  <c r="V704" i="1" s="1"/>
  <c r="V705" i="1" s="1"/>
  <c r="V706" i="1" s="1"/>
  <c r="V707" i="1" s="1"/>
  <c r="V708" i="1" s="1"/>
  <c r="V709" i="1" s="1"/>
  <c r="V710" i="1" s="1"/>
  <c r="V711" i="1" s="1"/>
  <c r="V712" i="1" s="1"/>
  <c r="V713" i="1" s="1"/>
  <c r="V714" i="1" s="1"/>
  <c r="V715" i="1" s="1"/>
  <c r="V716" i="1" s="1"/>
  <c r="V717" i="1" s="1"/>
  <c r="V718" i="1" s="1"/>
  <c r="V719" i="1" s="1"/>
  <c r="V720" i="1" s="1"/>
  <c r="V721" i="1" s="1"/>
  <c r="V722" i="1" s="1"/>
  <c r="V723" i="1" s="1"/>
  <c r="V724" i="1" s="1"/>
  <c r="V725" i="1" s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V831" i="1" s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 s="1"/>
  <c r="V846" i="1" s="1"/>
  <c r="V847" i="1" s="1"/>
  <c r="V848" i="1" s="1"/>
  <c r="V849" i="1" s="1"/>
  <c r="V850" i="1" s="1"/>
  <c r="V851" i="1" s="1"/>
  <c r="V852" i="1" s="1"/>
  <c r="V853" i="1" s="1"/>
  <c r="V854" i="1" s="1"/>
  <c r="V855" i="1" s="1"/>
  <c r="V856" i="1" s="1"/>
  <c r="V857" i="1" s="1"/>
  <c r="V858" i="1" s="1"/>
  <c r="V859" i="1" s="1"/>
  <c r="V860" i="1" s="1"/>
  <c r="V861" i="1" s="1"/>
  <c r="V862" i="1" s="1"/>
  <c r="V863" i="1" s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875" i="1" s="1"/>
  <c r="V876" i="1" s="1"/>
  <c r="V877" i="1" s="1"/>
  <c r="V878" i="1" s="1"/>
  <c r="V879" i="1" s="1"/>
  <c r="V880" i="1" s="1"/>
  <c r="V881" i="1" s="1"/>
  <c r="V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V901" i="1" s="1"/>
  <c r="V902" i="1" s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V913" i="1" s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V925" i="1" s="1"/>
  <c r="V926" i="1" s="1"/>
  <c r="V927" i="1" s="1"/>
  <c r="V928" i="1" s="1"/>
  <c r="V929" i="1" s="1"/>
  <c r="V930" i="1" s="1"/>
  <c r="V931" i="1" s="1"/>
  <c r="V932" i="1" s="1"/>
  <c r="V933" i="1" s="1"/>
  <c r="V934" i="1" s="1"/>
  <c r="V935" i="1" s="1"/>
  <c r="V936" i="1" s="1"/>
  <c r="V937" i="1" s="1"/>
  <c r="V938" i="1" s="1"/>
  <c r="V939" i="1" s="1"/>
  <c r="V940" i="1" s="1"/>
  <c r="V941" i="1" s="1"/>
  <c r="V942" i="1" s="1"/>
  <c r="V943" i="1" s="1"/>
  <c r="V944" i="1" s="1"/>
  <c r="V945" i="1" s="1"/>
  <c r="V946" i="1" s="1"/>
  <c r="V947" i="1" s="1"/>
  <c r="V948" i="1" s="1"/>
  <c r="V949" i="1" s="1"/>
  <c r="V950" i="1" s="1"/>
  <c r="V951" i="1" s="1"/>
  <c r="V952" i="1" s="1"/>
  <c r="V953" i="1" s="1"/>
  <c r="V954" i="1" s="1"/>
  <c r="V955" i="1" s="1"/>
  <c r="V956" i="1" s="1"/>
  <c r="V957" i="1" s="1"/>
  <c r="V958" i="1" s="1"/>
  <c r="V959" i="1" s="1"/>
  <c r="V960" i="1" s="1"/>
  <c r="V961" i="1" s="1"/>
  <c r="V962" i="1" s="1"/>
  <c r="V963" i="1" s="1"/>
  <c r="V964" i="1" s="1"/>
  <c r="V965" i="1" s="1"/>
  <c r="V966" i="1" s="1"/>
  <c r="V967" i="1" s="1"/>
  <c r="V968" i="1" s="1"/>
  <c r="V969" i="1" s="1"/>
  <c r="V970" i="1" s="1"/>
  <c r="V971" i="1" s="1"/>
  <c r="V972" i="1" s="1"/>
  <c r="V973" i="1" s="1"/>
  <c r="V974" i="1" s="1"/>
  <c r="V975" i="1" s="1"/>
  <c r="V976" i="1" s="1"/>
  <c r="V977" i="1" s="1"/>
  <c r="V978" i="1" s="1"/>
  <c r="V979" i="1" s="1"/>
  <c r="V980" i="1" s="1"/>
  <c r="V981" i="1" s="1"/>
  <c r="V982" i="1" s="1"/>
  <c r="V983" i="1" s="1"/>
  <c r="V984" i="1" s="1"/>
  <c r="V985" i="1" s="1"/>
  <c r="V986" i="1" s="1"/>
  <c r="V987" i="1" s="1"/>
  <c r="V988" i="1" s="1"/>
  <c r="V989" i="1" s="1"/>
  <c r="V990" i="1" s="1"/>
  <c r="V991" i="1" s="1"/>
  <c r="V992" i="1" s="1"/>
  <c r="V993" i="1" s="1"/>
  <c r="V994" i="1" s="1"/>
  <c r="V995" i="1" s="1"/>
  <c r="V996" i="1" s="1"/>
  <c r="V997" i="1" s="1"/>
  <c r="V998" i="1" s="1"/>
  <c r="V999" i="1" s="1"/>
  <c r="V1000" i="1" s="1"/>
  <c r="V1001" i="1" s="1"/>
  <c r="V1002" i="1" s="1"/>
  <c r="V1003" i="1" s="1"/>
  <c r="V1004" i="1" s="1"/>
  <c r="V1005" i="1" s="1"/>
  <c r="V1006" i="1" s="1"/>
  <c r="V1007" i="1" s="1"/>
  <c r="V1008" i="1" s="1"/>
  <c r="V1009" i="1" s="1"/>
  <c r="V1010" i="1" s="1"/>
  <c r="V1011" i="1" s="1"/>
  <c r="V1012" i="1" s="1"/>
  <c r="V1013" i="1" s="1"/>
  <c r="V1014" i="1" s="1"/>
  <c r="V1015" i="1" s="1"/>
  <c r="V1016" i="1" s="1"/>
  <c r="V1017" i="1" s="1"/>
  <c r="V1018" i="1" s="1"/>
  <c r="V1019" i="1" s="1"/>
  <c r="V1020" i="1" s="1"/>
  <c r="V1021" i="1" s="1"/>
  <c r="V1022" i="1" s="1"/>
  <c r="V1023" i="1" s="1"/>
  <c r="V1024" i="1" s="1"/>
  <c r="V1025" i="1" s="1"/>
  <c r="V1026" i="1" s="1"/>
  <c r="V1027" i="1" s="1"/>
  <c r="V1028" i="1" s="1"/>
  <c r="V1029" i="1" s="1"/>
  <c r="V1030" i="1" s="1"/>
  <c r="V1031" i="1" s="1"/>
  <c r="V1032" i="1" s="1"/>
  <c r="V1033" i="1" s="1"/>
  <c r="V1034" i="1" s="1"/>
  <c r="V1035" i="1" s="1"/>
  <c r="V1036" i="1" s="1"/>
  <c r="V1037" i="1" s="1"/>
  <c r="V1038" i="1" s="1"/>
  <c r="V1039" i="1" s="1"/>
  <c r="V1040" i="1" s="1"/>
  <c r="V1041" i="1" s="1"/>
  <c r="V1042" i="1" s="1"/>
  <c r="V1043" i="1" s="1"/>
  <c r="V1044" i="1" s="1"/>
  <c r="V1045" i="1" s="1"/>
  <c r="V1046" i="1" s="1"/>
  <c r="V1047" i="1" s="1"/>
  <c r="V1048" i="1" s="1"/>
  <c r="V1049" i="1" s="1"/>
  <c r="V1050" i="1" s="1"/>
  <c r="V1051" i="1" s="1"/>
  <c r="V1052" i="1" s="1"/>
  <c r="V1053" i="1" s="1"/>
  <c r="V1054" i="1" s="1"/>
  <c r="V1055" i="1" s="1"/>
  <c r="V1056" i="1" s="1"/>
  <c r="V1057" i="1" s="1"/>
  <c r="V1058" i="1" s="1"/>
  <c r="V1059" i="1" s="1"/>
  <c r="V1060" i="1" s="1"/>
  <c r="V1061" i="1" s="1"/>
  <c r="V1062" i="1" s="1"/>
  <c r="V1063" i="1" s="1"/>
  <c r="V1064" i="1" s="1"/>
  <c r="V1065" i="1" s="1"/>
  <c r="V1066" i="1" s="1"/>
  <c r="V1067" i="1" s="1"/>
  <c r="V1068" i="1" s="1"/>
  <c r="V1069" i="1" s="1"/>
  <c r="V1070" i="1" s="1"/>
  <c r="V1071" i="1" s="1"/>
  <c r="V1072" i="1" s="1"/>
  <c r="V1073" i="1" s="1"/>
  <c r="V1074" i="1" s="1"/>
  <c r="V1075" i="1" s="1"/>
  <c r="V1076" i="1" s="1"/>
  <c r="V1077" i="1" s="1"/>
  <c r="V1078" i="1" s="1"/>
  <c r="V1079" i="1" s="1"/>
  <c r="V1080" i="1" s="1"/>
  <c r="V1081" i="1" s="1"/>
  <c r="V1082" i="1" s="1"/>
  <c r="V1083" i="1" s="1"/>
  <c r="V1084" i="1" s="1"/>
  <c r="V1085" i="1" s="1"/>
  <c r="V1086" i="1" s="1"/>
  <c r="V1087" i="1" s="1"/>
  <c r="V1088" i="1" s="1"/>
  <c r="V1089" i="1" s="1"/>
  <c r="V1090" i="1" s="1"/>
  <c r="V1091" i="1" s="1"/>
  <c r="V1092" i="1" s="1"/>
  <c r="V1093" i="1" s="1"/>
  <c r="V1094" i="1" s="1"/>
  <c r="V1095" i="1" s="1"/>
  <c r="V1096" i="1" s="1"/>
  <c r="V1097" i="1" s="1"/>
  <c r="V1098" i="1" s="1"/>
  <c r="V1099" i="1" s="1"/>
  <c r="V1100" i="1" s="1"/>
  <c r="V1101" i="1" s="1"/>
  <c r="V1102" i="1" s="1"/>
  <c r="V1103" i="1" s="1"/>
  <c r="V1104" i="1" s="1"/>
  <c r="V1105" i="1" s="1"/>
  <c r="V1106" i="1" s="1"/>
  <c r="V1107" i="1" s="1"/>
  <c r="V1108" i="1" s="1"/>
  <c r="V1109" i="1" s="1"/>
  <c r="V1110" i="1" s="1"/>
  <c r="V1111" i="1" s="1"/>
  <c r="V1112" i="1" s="1"/>
  <c r="V1113" i="1" s="1"/>
  <c r="V1114" i="1" s="1"/>
  <c r="V1115" i="1" s="1"/>
  <c r="V1116" i="1" s="1"/>
  <c r="V1117" i="1" s="1"/>
  <c r="V1118" i="1" s="1"/>
  <c r="V1119" i="1" s="1"/>
  <c r="V1120" i="1" s="1"/>
  <c r="V1121" i="1" s="1"/>
  <c r="V1122" i="1" s="1"/>
  <c r="V1123" i="1" s="1"/>
  <c r="V1124" i="1" s="1"/>
  <c r="V1125" i="1" s="1"/>
  <c r="V1126" i="1" s="1"/>
  <c r="V1127" i="1" s="1"/>
  <c r="V1128" i="1" s="1"/>
  <c r="V1129" i="1" s="1"/>
  <c r="V1130" i="1" s="1"/>
  <c r="V1131" i="1" s="1"/>
  <c r="V1132" i="1" s="1"/>
  <c r="V1133" i="1" s="1"/>
  <c r="V1134" i="1" s="1"/>
  <c r="V1135" i="1" s="1"/>
  <c r="V1136" i="1" s="1"/>
  <c r="V1137" i="1" s="1"/>
  <c r="V1138" i="1" s="1"/>
  <c r="V1139" i="1" s="1"/>
  <c r="V1140" i="1" s="1"/>
  <c r="V1141" i="1" s="1"/>
  <c r="V1142" i="1" s="1"/>
  <c r="V1143" i="1" s="1"/>
  <c r="V1144" i="1" s="1"/>
  <c r="V1145" i="1" s="1"/>
  <c r="V1146" i="1" s="1"/>
  <c r="V1147" i="1" s="1"/>
  <c r="V1148" i="1" s="1"/>
  <c r="V1149" i="1" s="1"/>
  <c r="V1150" i="1" s="1"/>
  <c r="V1151" i="1" s="1"/>
  <c r="V1152" i="1" s="1"/>
  <c r="V1153" i="1" s="1"/>
  <c r="V1154" i="1" s="1"/>
  <c r="V1155" i="1" s="1"/>
  <c r="V1156" i="1" s="1"/>
  <c r="V1157" i="1" s="1"/>
  <c r="V1158" i="1" s="1"/>
  <c r="V1159" i="1" s="1"/>
  <c r="V1160" i="1" s="1"/>
  <c r="V1161" i="1" s="1"/>
  <c r="V1162" i="1" s="1"/>
  <c r="V1163" i="1" s="1"/>
  <c r="V1164" i="1" s="1"/>
  <c r="V1165" i="1" s="1"/>
  <c r="V1166" i="1" s="1"/>
  <c r="V1167" i="1" s="1"/>
  <c r="V1168" i="1" s="1"/>
  <c r="V1169" i="1" s="1"/>
  <c r="V1170" i="1" s="1"/>
  <c r="V1171" i="1" s="1"/>
  <c r="V1172" i="1" s="1"/>
  <c r="V1173" i="1" s="1"/>
  <c r="V1174" i="1" s="1"/>
  <c r="V1175" i="1" s="1"/>
  <c r="V1176" i="1" s="1"/>
  <c r="V1177" i="1" s="1"/>
  <c r="V1178" i="1" s="1"/>
  <c r="V1179" i="1" s="1"/>
  <c r="V1180" i="1" s="1"/>
  <c r="V1181" i="1" s="1"/>
  <c r="V1182" i="1" s="1"/>
  <c r="V1183" i="1" s="1"/>
  <c r="V1184" i="1" s="1"/>
  <c r="V1185" i="1" s="1"/>
  <c r="V1186" i="1" s="1"/>
  <c r="V1187" i="1" s="1"/>
  <c r="V1188" i="1" s="1"/>
  <c r="V1189" i="1" s="1"/>
  <c r="V1190" i="1" s="1"/>
  <c r="V1191" i="1" s="1"/>
  <c r="V1192" i="1" s="1"/>
  <c r="V1193" i="1" s="1"/>
  <c r="V1194" i="1" s="1"/>
  <c r="V1195" i="1" s="1"/>
  <c r="V1196" i="1" s="1"/>
  <c r="V1197" i="1" s="1"/>
  <c r="V1198" i="1" s="1"/>
  <c r="V678" i="1"/>
  <c r="V679" i="1" s="1"/>
  <c r="V680" i="1" s="1"/>
  <c r="V681" i="1" s="1"/>
  <c r="V682" i="1" s="1"/>
  <c r="V683" i="1" s="1"/>
  <c r="V684" i="1" s="1"/>
  <c r="V685" i="1" s="1"/>
  <c r="V686" i="1" s="1"/>
  <c r="A20" i="1"/>
  <c r="B21" i="1"/>
  <c r="E28" i="8"/>
  <c r="A29" i="8"/>
  <c r="E29" i="8" s="1"/>
  <c r="F4" i="9"/>
  <c r="F5" i="9"/>
  <c r="F7" i="9"/>
  <c r="AB18" i="1"/>
  <c r="F6" i="9"/>
  <c r="E8" i="9"/>
  <c r="C18" i="7" l="1"/>
  <c r="A19" i="7" s="1"/>
  <c r="B18" i="7"/>
  <c r="D18" i="7" s="1"/>
  <c r="V1199" i="1"/>
  <c r="V1200" i="1" s="1"/>
  <c r="V1201" i="1" s="1"/>
  <c r="V1202" i="1" s="1"/>
  <c r="V1203" i="1" s="1"/>
  <c r="V1204" i="1" s="1"/>
  <c r="V1205" i="1" s="1"/>
  <c r="V1206" i="1" s="1"/>
  <c r="V1207" i="1" s="1"/>
  <c r="V1208" i="1" s="1"/>
  <c r="V1209" i="1" s="1"/>
  <c r="V1210" i="1" s="1"/>
  <c r="V1211" i="1" s="1"/>
  <c r="V1212" i="1" s="1"/>
  <c r="V1213" i="1" s="1"/>
  <c r="V1214" i="1" s="1"/>
  <c r="V1215" i="1" s="1"/>
  <c r="V1216" i="1" s="1"/>
  <c r="V1217" i="1" s="1"/>
  <c r="V1218" i="1" s="1"/>
  <c r="V1219" i="1" s="1"/>
  <c r="V1220" i="1" s="1"/>
  <c r="V1221" i="1" s="1"/>
  <c r="V1222" i="1" s="1"/>
  <c r="V1223" i="1" s="1"/>
  <c r="V1224" i="1" s="1"/>
  <c r="V1225" i="1" s="1"/>
  <c r="V1226" i="1" s="1"/>
  <c r="V1227" i="1" s="1"/>
  <c r="V1228" i="1" s="1"/>
  <c r="V1229" i="1" s="1"/>
  <c r="V1230" i="1" s="1"/>
  <c r="V1231" i="1" s="1"/>
  <c r="V1232" i="1" s="1"/>
  <c r="V1233" i="1" s="1"/>
  <c r="V1234" i="1" s="1"/>
  <c r="V1235" i="1" s="1"/>
  <c r="V1236" i="1" s="1"/>
  <c r="V1237" i="1" s="1"/>
  <c r="V1238" i="1" s="1"/>
  <c r="V1239" i="1" s="1"/>
  <c r="V1240" i="1" s="1"/>
  <c r="V1241" i="1" s="1"/>
  <c r="V1242" i="1" s="1"/>
  <c r="V1243" i="1" s="1"/>
  <c r="V1244" i="1" s="1"/>
  <c r="V1245" i="1" s="1"/>
  <c r="V1246" i="1" s="1"/>
  <c r="V1247" i="1" s="1"/>
  <c r="V1248" i="1" s="1"/>
  <c r="V1249" i="1" s="1"/>
  <c r="V1250" i="1" s="1"/>
  <c r="V1251" i="1" s="1"/>
  <c r="V1252" i="1" s="1"/>
  <c r="V1253" i="1" s="1"/>
  <c r="V1254" i="1" s="1"/>
  <c r="V1255" i="1" s="1"/>
  <c r="V1256" i="1" s="1"/>
  <c r="V1257" i="1" s="1"/>
  <c r="V1258" i="1" s="1"/>
  <c r="V1259" i="1" s="1"/>
  <c r="V1260" i="1" s="1"/>
  <c r="V1261" i="1" s="1"/>
  <c r="V1262" i="1" s="1"/>
  <c r="V1263" i="1" s="1"/>
  <c r="V1264" i="1" s="1"/>
  <c r="V1265" i="1" s="1"/>
  <c r="V1266" i="1" s="1"/>
  <c r="V1267" i="1" s="1"/>
  <c r="V1268" i="1" s="1"/>
  <c r="V1269" i="1" s="1"/>
  <c r="V1270" i="1" s="1"/>
  <c r="V1271" i="1" s="1"/>
  <c r="V1272" i="1" s="1"/>
  <c r="V1273" i="1" s="1"/>
  <c r="V1274" i="1" s="1"/>
  <c r="V1275" i="1" s="1"/>
  <c r="V1276" i="1" s="1"/>
  <c r="V1277" i="1" s="1"/>
  <c r="V1278" i="1" s="1"/>
  <c r="V1279" i="1" s="1"/>
  <c r="V1280" i="1" s="1"/>
  <c r="V1281" i="1" s="1"/>
  <c r="V1282" i="1" s="1"/>
  <c r="V1283" i="1" s="1"/>
  <c r="V1284" i="1" s="1"/>
  <c r="V1285" i="1" s="1"/>
  <c r="V1286" i="1" s="1"/>
  <c r="V1287" i="1" s="1"/>
  <c r="V1288" i="1" s="1"/>
  <c r="V1289" i="1" s="1"/>
  <c r="V1290" i="1" s="1"/>
  <c r="V1291" i="1" s="1"/>
  <c r="V1292" i="1" s="1"/>
  <c r="V1293" i="1" s="1"/>
  <c r="V1294" i="1" s="1"/>
  <c r="V1295" i="1" s="1"/>
  <c r="V1296" i="1" s="1"/>
  <c r="V1297" i="1" s="1"/>
  <c r="V1298" i="1" s="1"/>
  <c r="V1299" i="1" s="1"/>
  <c r="V1300" i="1" s="1"/>
  <c r="V1301" i="1" s="1"/>
  <c r="V1302" i="1" s="1"/>
  <c r="V1303" i="1" s="1"/>
  <c r="V1304" i="1" s="1"/>
  <c r="V1305" i="1" s="1"/>
  <c r="V1306" i="1" s="1"/>
  <c r="V1307" i="1" s="1"/>
  <c r="V1308" i="1" s="1"/>
  <c r="V1309" i="1" s="1"/>
  <c r="V1310" i="1" s="1"/>
  <c r="V1311" i="1" s="1"/>
  <c r="V1312" i="1" s="1"/>
  <c r="V1313" i="1" s="1"/>
  <c r="V1314" i="1" s="1"/>
  <c r="V1315" i="1" s="1"/>
  <c r="V1316" i="1" s="1"/>
  <c r="V1317" i="1" s="1"/>
  <c r="V1318" i="1" s="1"/>
  <c r="V1319" i="1" s="1"/>
  <c r="V1320" i="1" s="1"/>
  <c r="V1321" i="1" s="1"/>
  <c r="V1322" i="1" s="1"/>
  <c r="V1323" i="1" s="1"/>
  <c r="V1324" i="1" s="1"/>
  <c r="V1325" i="1" s="1"/>
  <c r="V1326" i="1" s="1"/>
  <c r="V1327" i="1" s="1"/>
  <c r="V1328" i="1" s="1"/>
  <c r="V1329" i="1" s="1"/>
  <c r="V1330" i="1" s="1"/>
  <c r="V1331" i="1" s="1"/>
  <c r="V1332" i="1" s="1"/>
  <c r="V1333" i="1" s="1"/>
  <c r="V1334" i="1" s="1"/>
  <c r="V1335" i="1" s="1"/>
  <c r="V1336" i="1" s="1"/>
  <c r="V1337" i="1" s="1"/>
  <c r="V1338" i="1" s="1"/>
  <c r="V1339" i="1" s="1"/>
  <c r="V1340" i="1" s="1"/>
  <c r="V1341" i="1" s="1"/>
  <c r="V1342" i="1" s="1"/>
  <c r="V1343" i="1" s="1"/>
  <c r="V1344" i="1" s="1"/>
  <c r="V1345" i="1" s="1"/>
  <c r="V1346" i="1" s="1"/>
  <c r="V1347" i="1" s="1"/>
  <c r="V1348" i="1" s="1"/>
  <c r="V1349" i="1" s="1"/>
  <c r="V1350" i="1" s="1"/>
  <c r="V1351" i="1" s="1"/>
  <c r="V1352" i="1" s="1"/>
  <c r="V1353" i="1" s="1"/>
  <c r="V1354" i="1" s="1"/>
  <c r="V1355" i="1" s="1"/>
  <c r="V1356" i="1" s="1"/>
  <c r="V1357" i="1" s="1"/>
  <c r="V1358" i="1" s="1"/>
  <c r="V1359" i="1" s="1"/>
  <c r="V1360" i="1" s="1"/>
  <c r="V1361" i="1" s="1"/>
  <c r="V1362" i="1" s="1"/>
  <c r="V1363" i="1" s="1"/>
  <c r="V1364" i="1" s="1"/>
  <c r="V1365" i="1" s="1"/>
  <c r="V1366" i="1" s="1"/>
  <c r="V1367" i="1" s="1"/>
  <c r="V1368" i="1" s="1"/>
  <c r="V1369" i="1" s="1"/>
  <c r="V1370" i="1" s="1"/>
  <c r="V1371" i="1" s="1"/>
  <c r="V1372" i="1" s="1"/>
  <c r="V1373" i="1" s="1"/>
  <c r="V1374" i="1" s="1"/>
  <c r="V1375" i="1" s="1"/>
  <c r="V1376" i="1" s="1"/>
  <c r="V1377" i="1" s="1"/>
  <c r="V1378" i="1" s="1"/>
  <c r="V1379" i="1" s="1"/>
  <c r="V1380" i="1" s="1"/>
  <c r="V1381" i="1" s="1"/>
  <c r="V1382" i="1" s="1"/>
  <c r="V1383" i="1" s="1"/>
  <c r="V1384" i="1" s="1"/>
  <c r="V1385" i="1" s="1"/>
  <c r="V1386" i="1" s="1"/>
  <c r="V1387" i="1" s="1"/>
  <c r="V1388" i="1" s="1"/>
  <c r="V1389" i="1" s="1"/>
  <c r="V1390" i="1" s="1"/>
  <c r="V1391" i="1" s="1"/>
  <c r="V1392" i="1" s="1"/>
  <c r="V1393" i="1" s="1"/>
  <c r="V1394" i="1" s="1"/>
  <c r="V1395" i="1" s="1"/>
  <c r="V1396" i="1" s="1"/>
  <c r="V1397" i="1" s="1"/>
  <c r="V1398" i="1" s="1"/>
  <c r="V1399" i="1" s="1"/>
  <c r="V1400" i="1" s="1"/>
  <c r="V1401" i="1" s="1"/>
  <c r="V1402" i="1" s="1"/>
  <c r="V1403" i="1" s="1"/>
  <c r="V1404" i="1" s="1"/>
  <c r="V1405" i="1" s="1"/>
  <c r="V1406" i="1" s="1"/>
  <c r="V1407" i="1" s="1"/>
  <c r="V1408" i="1" s="1"/>
  <c r="V1409" i="1" s="1"/>
  <c r="V1410" i="1" s="1"/>
  <c r="V1411" i="1" s="1"/>
  <c r="V1412" i="1" s="1"/>
  <c r="V1413" i="1" s="1"/>
  <c r="V1414" i="1" s="1"/>
  <c r="V1415" i="1" s="1"/>
  <c r="V1416" i="1" s="1"/>
  <c r="V1417" i="1" s="1"/>
  <c r="V1418" i="1" s="1"/>
  <c r="V1419" i="1" s="1"/>
  <c r="V1420" i="1" s="1"/>
  <c r="V1421" i="1" s="1"/>
  <c r="V1422" i="1" s="1"/>
  <c r="V1423" i="1" s="1"/>
  <c r="V1424" i="1" s="1"/>
  <c r="V1425" i="1" s="1"/>
  <c r="V1426" i="1" s="1"/>
  <c r="V1427" i="1" s="1"/>
  <c r="V1428" i="1" s="1"/>
  <c r="V1429" i="1" s="1"/>
  <c r="V1430" i="1" s="1"/>
  <c r="V1431" i="1" s="1"/>
  <c r="V1432" i="1" s="1"/>
  <c r="V1433" i="1" s="1"/>
  <c r="V1434" i="1" s="1"/>
  <c r="V1435" i="1" s="1"/>
  <c r="V1436" i="1" s="1"/>
  <c r="V1437" i="1" s="1"/>
  <c r="V1438" i="1" s="1"/>
  <c r="V1439" i="1" s="1"/>
  <c r="V1440" i="1" s="1"/>
  <c r="V1441" i="1" s="1"/>
  <c r="V1442" i="1" s="1"/>
  <c r="V1443" i="1" s="1"/>
  <c r="V1444" i="1" s="1"/>
  <c r="V1445" i="1" s="1"/>
  <c r="V1446" i="1" s="1"/>
  <c r="V1447" i="1" s="1"/>
  <c r="V1448" i="1" s="1"/>
  <c r="V1449" i="1" s="1"/>
  <c r="V1450" i="1" s="1"/>
  <c r="V1451" i="1" s="1"/>
  <c r="V1452" i="1" s="1"/>
  <c r="V1453" i="1" s="1"/>
  <c r="V1454" i="1" s="1"/>
  <c r="V1455" i="1" s="1"/>
  <c r="V1456" i="1" s="1"/>
  <c r="V1457" i="1" s="1"/>
  <c r="V1458" i="1" s="1"/>
  <c r="V1459" i="1" s="1"/>
  <c r="V1460" i="1" s="1"/>
  <c r="V1461" i="1" s="1"/>
  <c r="V1462" i="1" s="1"/>
  <c r="V1463" i="1" s="1"/>
  <c r="V1464" i="1" s="1"/>
  <c r="V1465" i="1" s="1"/>
  <c r="V1466" i="1" s="1"/>
  <c r="V1467" i="1" s="1"/>
  <c r="V1468" i="1" s="1"/>
  <c r="V1469" i="1" s="1"/>
  <c r="V1470" i="1" s="1"/>
  <c r="V1471" i="1" s="1"/>
  <c r="V1472" i="1" s="1"/>
  <c r="V1473" i="1" s="1"/>
  <c r="V1474" i="1" s="1"/>
  <c r="V1475" i="1" s="1"/>
  <c r="V1476" i="1" s="1"/>
  <c r="V1477" i="1" s="1"/>
  <c r="V1478" i="1" s="1"/>
  <c r="V1479" i="1" s="1"/>
  <c r="V1480" i="1" s="1"/>
  <c r="V1481" i="1" s="1"/>
  <c r="V1482" i="1" s="1"/>
  <c r="V1483" i="1" s="1"/>
  <c r="V1484" i="1" s="1"/>
  <c r="V1485" i="1" s="1"/>
  <c r="V1486" i="1" s="1"/>
  <c r="V1487" i="1" s="1"/>
  <c r="V1488" i="1" s="1"/>
  <c r="V1489" i="1" s="1"/>
  <c r="V1490" i="1" s="1"/>
  <c r="V1491" i="1" s="1"/>
  <c r="V1492" i="1" s="1"/>
  <c r="V1493" i="1" s="1"/>
  <c r="V1494" i="1" s="1"/>
  <c r="V1495" i="1" s="1"/>
  <c r="V1496" i="1" s="1"/>
  <c r="V1497" i="1" s="1"/>
  <c r="V1498" i="1" s="1"/>
  <c r="V1499" i="1" s="1"/>
  <c r="V1500" i="1" s="1"/>
  <c r="V1501" i="1" s="1"/>
  <c r="V1502" i="1" s="1"/>
  <c r="V1503" i="1" s="1"/>
  <c r="V1504" i="1" s="1"/>
  <c r="V1505" i="1" s="1"/>
  <c r="V1506" i="1" s="1"/>
  <c r="V1507" i="1" s="1"/>
  <c r="V1508" i="1" s="1"/>
  <c r="V1509" i="1" s="1"/>
  <c r="V1510" i="1" s="1"/>
  <c r="V1511" i="1" s="1"/>
  <c r="V1512" i="1" s="1"/>
  <c r="V1513" i="1" s="1"/>
  <c r="V1514" i="1" s="1"/>
  <c r="V1515" i="1" s="1"/>
  <c r="V1516" i="1" s="1"/>
  <c r="V1517" i="1" s="1"/>
  <c r="V1518" i="1" s="1"/>
  <c r="V1519" i="1" s="1"/>
  <c r="V1520" i="1" s="1"/>
  <c r="V1521" i="1" s="1"/>
  <c r="V1522" i="1" s="1"/>
  <c r="V1523" i="1" s="1"/>
  <c r="V1524" i="1" s="1"/>
  <c r="V1525" i="1" s="1"/>
  <c r="V1526" i="1" s="1"/>
  <c r="V1527" i="1" s="1"/>
  <c r="V1528" i="1" s="1"/>
  <c r="V1529" i="1" s="1"/>
  <c r="V1530" i="1" s="1"/>
  <c r="V1531" i="1" s="1"/>
  <c r="V1532" i="1" s="1"/>
  <c r="V1533" i="1" s="1"/>
  <c r="V1534" i="1" s="1"/>
  <c r="V1535" i="1" s="1"/>
  <c r="V1536" i="1" s="1"/>
  <c r="V1537" i="1" s="1"/>
  <c r="V1538" i="1" s="1"/>
  <c r="V1539" i="1" s="1"/>
  <c r="V1540" i="1" s="1"/>
  <c r="V1541" i="1" s="1"/>
  <c r="V1542" i="1" s="1"/>
  <c r="V1543" i="1" s="1"/>
  <c r="V1544" i="1" s="1"/>
  <c r="V1545" i="1" s="1"/>
  <c r="V1546" i="1" s="1"/>
  <c r="V1547" i="1" s="1"/>
  <c r="V1548" i="1" s="1"/>
  <c r="V1549" i="1" s="1"/>
  <c r="V1550" i="1" s="1"/>
  <c r="V1551" i="1" s="1"/>
  <c r="V1552" i="1" s="1"/>
  <c r="V1553" i="1" s="1"/>
  <c r="V1554" i="1" s="1"/>
  <c r="V1555" i="1" s="1"/>
  <c r="V1556" i="1" s="1"/>
  <c r="V1557" i="1" s="1"/>
  <c r="V1558" i="1" s="1"/>
  <c r="V1559" i="1" s="1"/>
  <c r="V1560" i="1" s="1"/>
  <c r="V1561" i="1" s="1"/>
  <c r="V1562" i="1" s="1"/>
  <c r="V1563" i="1" s="1"/>
  <c r="V1564" i="1" s="1"/>
  <c r="V1565" i="1" s="1"/>
  <c r="V1566" i="1" s="1"/>
  <c r="V1567" i="1" s="1"/>
  <c r="V1568" i="1" s="1"/>
  <c r="V1569" i="1" s="1"/>
  <c r="V1570" i="1" s="1"/>
  <c r="V1571" i="1" s="1"/>
  <c r="V1572" i="1" s="1"/>
  <c r="V1573" i="1" s="1"/>
  <c r="V1574" i="1" s="1"/>
  <c r="V1575" i="1" s="1"/>
  <c r="V1576" i="1" s="1"/>
  <c r="V1577" i="1" s="1"/>
  <c r="V1578" i="1" s="1"/>
  <c r="V1579" i="1" s="1"/>
  <c r="V1580" i="1" s="1"/>
  <c r="V1581" i="1" s="1"/>
  <c r="V1582" i="1" s="1"/>
  <c r="V1583" i="1" s="1"/>
  <c r="V1584" i="1" s="1"/>
  <c r="V1585" i="1" s="1"/>
  <c r="V1586" i="1" s="1"/>
  <c r="V1587" i="1" s="1"/>
  <c r="V1588" i="1" s="1"/>
  <c r="V1589" i="1" s="1"/>
  <c r="V1590" i="1" s="1"/>
  <c r="V1591" i="1" s="1"/>
  <c r="V1592" i="1" s="1"/>
  <c r="V1593" i="1" s="1"/>
  <c r="V1594" i="1" s="1"/>
  <c r="V1595" i="1" s="1"/>
  <c r="V1596" i="1" s="1"/>
  <c r="V1597" i="1" s="1"/>
  <c r="V1598" i="1" s="1"/>
  <c r="V1599" i="1" s="1"/>
  <c r="V1600" i="1" s="1"/>
  <c r="V1601" i="1" s="1"/>
  <c r="V1602" i="1" s="1"/>
  <c r="V1603" i="1" s="1"/>
  <c r="V1604" i="1" s="1"/>
  <c r="V1605" i="1" s="1"/>
  <c r="V1606" i="1" s="1"/>
  <c r="V1607" i="1" s="1"/>
  <c r="V1608" i="1" s="1"/>
  <c r="V1609" i="1" s="1"/>
  <c r="V1610" i="1" s="1"/>
  <c r="V1611" i="1" s="1"/>
  <c r="V1612" i="1" s="1"/>
  <c r="V1613" i="1" s="1"/>
  <c r="V1614" i="1" s="1"/>
  <c r="V1615" i="1" s="1"/>
  <c r="V1616" i="1" s="1"/>
  <c r="V1617" i="1" s="1"/>
  <c r="V1618" i="1" s="1"/>
  <c r="V1619" i="1" s="1"/>
  <c r="V1620" i="1" s="1"/>
  <c r="V1621" i="1" s="1"/>
  <c r="V1622" i="1" s="1"/>
  <c r="V1623" i="1" s="1"/>
  <c r="V1624" i="1" s="1"/>
  <c r="V1625" i="1" s="1"/>
  <c r="V1626" i="1" s="1"/>
  <c r="V1627" i="1" s="1"/>
  <c r="V1628" i="1" s="1"/>
  <c r="V1629" i="1" s="1"/>
  <c r="V1630" i="1" s="1"/>
  <c r="V1631" i="1" s="1"/>
  <c r="V1632" i="1" s="1"/>
  <c r="V1633" i="1" s="1"/>
  <c r="V1634" i="1" s="1"/>
  <c r="V1635" i="1" s="1"/>
  <c r="V1636" i="1" s="1"/>
  <c r="V1637" i="1" s="1"/>
  <c r="V1638" i="1" s="1"/>
  <c r="V1639" i="1" s="1"/>
  <c r="V1640" i="1" s="1"/>
  <c r="V1641" i="1" s="1"/>
  <c r="V1642" i="1" s="1"/>
  <c r="V1643" i="1" s="1"/>
  <c r="V1644" i="1" s="1"/>
  <c r="V1645" i="1" s="1"/>
  <c r="V1646" i="1" s="1"/>
  <c r="V1647" i="1" s="1"/>
  <c r="V1648" i="1" s="1"/>
  <c r="V1649" i="1" s="1"/>
  <c r="V1650" i="1" s="1"/>
  <c r="V1651" i="1" s="1"/>
  <c r="V1652" i="1" s="1"/>
  <c r="V1653" i="1" s="1"/>
  <c r="V1654" i="1" s="1"/>
  <c r="V1655" i="1" s="1"/>
  <c r="V1656" i="1" s="1"/>
  <c r="V1657" i="1" s="1"/>
  <c r="V1658" i="1" s="1"/>
  <c r="V1659" i="1" s="1"/>
  <c r="V1660" i="1" s="1"/>
  <c r="V1661" i="1" s="1"/>
  <c r="V1662" i="1" s="1"/>
  <c r="V1663" i="1" s="1"/>
  <c r="V1664" i="1" s="1"/>
  <c r="V1665" i="1" s="1"/>
  <c r="V1666" i="1" s="1"/>
  <c r="V1667" i="1" s="1"/>
  <c r="V1668" i="1" s="1"/>
  <c r="V1669" i="1" s="1"/>
  <c r="V1670" i="1" s="1"/>
  <c r="V1671" i="1" s="1"/>
  <c r="V1672" i="1" s="1"/>
  <c r="V1673" i="1" s="1"/>
  <c r="V1674" i="1" s="1"/>
  <c r="V1675" i="1" s="1"/>
  <c r="V1676" i="1" s="1"/>
  <c r="V1677" i="1" s="1"/>
  <c r="V1678" i="1" s="1"/>
  <c r="V1679" i="1" s="1"/>
  <c r="V1680" i="1" s="1"/>
  <c r="V1681" i="1" s="1"/>
  <c r="V1682" i="1" s="1"/>
  <c r="V1683" i="1" s="1"/>
  <c r="V1684" i="1" s="1"/>
  <c r="V1685" i="1" s="1"/>
  <c r="V1686" i="1" s="1"/>
  <c r="V1687" i="1" s="1"/>
  <c r="V1688" i="1" s="1"/>
  <c r="V1689" i="1" s="1"/>
  <c r="V1690" i="1" s="1"/>
  <c r="V1691" i="1" s="1"/>
  <c r="V1692" i="1" s="1"/>
  <c r="V1693" i="1" s="1"/>
  <c r="V1694" i="1" s="1"/>
  <c r="V1695" i="1" s="1"/>
  <c r="V1696" i="1" s="1"/>
  <c r="V1697" i="1" s="1"/>
  <c r="V1698" i="1" s="1"/>
  <c r="V1699" i="1" s="1"/>
  <c r="V1700" i="1" s="1"/>
  <c r="V1701" i="1" s="1"/>
  <c r="V1702" i="1" s="1"/>
  <c r="V1703" i="1" s="1"/>
  <c r="V1704" i="1" s="1"/>
  <c r="V1705" i="1" s="1"/>
  <c r="V1706" i="1" s="1"/>
  <c r="V1707" i="1" s="1"/>
  <c r="V1708" i="1" s="1"/>
  <c r="V1709" i="1" s="1"/>
  <c r="V1710" i="1" s="1"/>
  <c r="V1711" i="1" s="1"/>
  <c r="V1712" i="1" s="1"/>
  <c r="V1713" i="1" s="1"/>
  <c r="V1714" i="1" s="1"/>
  <c r="V1715" i="1" s="1"/>
  <c r="V1716" i="1" s="1"/>
  <c r="V1717" i="1" s="1"/>
  <c r="V1718" i="1" s="1"/>
  <c r="V1719" i="1" s="1"/>
  <c r="V1720" i="1" s="1"/>
  <c r="V1721" i="1" s="1"/>
  <c r="V1722" i="1" s="1"/>
  <c r="V1723" i="1" s="1"/>
  <c r="V1724" i="1" s="1"/>
  <c r="V1725" i="1" s="1"/>
  <c r="V1726" i="1" s="1"/>
  <c r="V1727" i="1" s="1"/>
  <c r="V1728" i="1" s="1"/>
  <c r="V1729" i="1" s="1"/>
  <c r="V1730" i="1" s="1"/>
  <c r="V1731" i="1" s="1"/>
  <c r="V1732" i="1" s="1"/>
  <c r="V1733" i="1" s="1"/>
  <c r="V1734" i="1" s="1"/>
  <c r="V1735" i="1" s="1"/>
  <c r="V1736" i="1" s="1"/>
  <c r="V1737" i="1" s="1"/>
  <c r="V1738" i="1" s="1"/>
  <c r="V1739" i="1" s="1"/>
  <c r="V1740" i="1" s="1"/>
  <c r="V1741" i="1" s="1"/>
  <c r="V1742" i="1" s="1"/>
  <c r="V1743" i="1" s="1"/>
  <c r="V1744" i="1" s="1"/>
  <c r="V1745" i="1" s="1"/>
  <c r="V1746" i="1" s="1"/>
  <c r="V1747" i="1" s="1"/>
  <c r="V1748" i="1" s="1"/>
  <c r="V1749" i="1" s="1"/>
  <c r="V1750" i="1" s="1"/>
  <c r="V1751" i="1" s="1"/>
  <c r="V1752" i="1" s="1"/>
  <c r="V1753" i="1" s="1"/>
  <c r="V1754" i="1" s="1"/>
  <c r="V1755" i="1" s="1"/>
  <c r="V1756" i="1" s="1"/>
  <c r="V1757" i="1" s="1"/>
  <c r="V1758" i="1" s="1"/>
  <c r="V1759" i="1" s="1"/>
  <c r="V1760" i="1" s="1"/>
  <c r="V1761" i="1" s="1"/>
  <c r="V1762" i="1" s="1"/>
  <c r="V1763" i="1" s="1"/>
  <c r="V1764" i="1" s="1"/>
  <c r="V1765" i="1" s="1"/>
  <c r="V1766" i="1" s="1"/>
  <c r="V1767" i="1" s="1"/>
  <c r="V1768" i="1" s="1"/>
  <c r="V1769" i="1" s="1"/>
  <c r="V1770" i="1" s="1"/>
  <c r="V1771" i="1" s="1"/>
  <c r="V1772" i="1" s="1"/>
  <c r="V1773" i="1" s="1"/>
  <c r="V1774" i="1" s="1"/>
  <c r="V1775" i="1" s="1"/>
  <c r="V1776" i="1" s="1"/>
  <c r="V1777" i="1" s="1"/>
  <c r="V1778" i="1" s="1"/>
  <c r="A21" i="1"/>
  <c r="B22" i="1"/>
  <c r="AB19" i="1"/>
  <c r="C19" i="7" l="1"/>
  <c r="A20" i="7" s="1"/>
  <c r="B19" i="7"/>
  <c r="D19" i="7" s="1"/>
  <c r="V1779" i="1"/>
  <c r="V1780" i="1" s="1"/>
  <c r="V1781" i="1" s="1"/>
  <c r="V1782" i="1" s="1"/>
  <c r="V1783" i="1" s="1"/>
  <c r="V1784" i="1" s="1"/>
  <c r="V1785" i="1" s="1"/>
  <c r="V1786" i="1" s="1"/>
  <c r="V1787" i="1" s="1"/>
  <c r="V1788" i="1" s="1"/>
  <c r="V1789" i="1" s="1"/>
  <c r="V1790" i="1" s="1"/>
  <c r="V1791" i="1" s="1"/>
  <c r="V1792" i="1" s="1"/>
  <c r="V1793" i="1" s="1"/>
  <c r="V1794" i="1" s="1"/>
  <c r="V1795" i="1" s="1"/>
  <c r="V1796" i="1" s="1"/>
  <c r="V1797" i="1" s="1"/>
  <c r="V1798" i="1" s="1"/>
  <c r="V1799" i="1" s="1"/>
  <c r="V1800" i="1" s="1"/>
  <c r="V1801" i="1" s="1"/>
  <c r="V1802" i="1" s="1"/>
  <c r="V1803" i="1" s="1"/>
  <c r="V1804" i="1" s="1"/>
  <c r="V1805" i="1" s="1"/>
  <c r="V1806" i="1" s="1"/>
  <c r="V1807" i="1" s="1"/>
  <c r="V1808" i="1" s="1"/>
  <c r="V1809" i="1" s="1"/>
  <c r="V1810" i="1" s="1"/>
  <c r="V1811" i="1" s="1"/>
  <c r="V1812" i="1" s="1"/>
  <c r="V1813" i="1" s="1"/>
  <c r="V1814" i="1" s="1"/>
  <c r="A22" i="1"/>
  <c r="B23" i="1"/>
  <c r="AB20" i="1"/>
  <c r="C20" i="7" l="1"/>
  <c r="A21" i="7" s="1"/>
  <c r="B20" i="7"/>
  <c r="D20" i="7" s="1"/>
  <c r="A23" i="1"/>
  <c r="B24" i="1"/>
  <c r="V1815" i="1"/>
  <c r="V1816" i="1" s="1"/>
  <c r="V1817" i="1" s="1"/>
  <c r="V1818" i="1" s="1"/>
  <c r="V1819" i="1" s="1"/>
  <c r="AB21" i="1"/>
  <c r="B21" i="7" l="1"/>
  <c r="D21" i="7" s="1"/>
  <c r="C21" i="7"/>
  <c r="A22" i="7" s="1"/>
  <c r="V1821" i="1"/>
  <c r="V1822" i="1" s="1"/>
  <c r="V1823" i="1" s="1"/>
  <c r="V1824" i="1" s="1"/>
  <c r="V1825" i="1" s="1"/>
  <c r="V1826" i="1" s="1"/>
  <c r="V1827" i="1" s="1"/>
  <c r="V1828" i="1" s="1"/>
  <c r="V1829" i="1" s="1"/>
  <c r="V1830" i="1" s="1"/>
  <c r="V1831" i="1" s="1"/>
  <c r="V1832" i="1" s="1"/>
  <c r="V1833" i="1" s="1"/>
  <c r="V1834" i="1" s="1"/>
  <c r="V1820" i="1"/>
  <c r="V1838" i="1"/>
  <c r="V1839" i="1" s="1"/>
  <c r="V1840" i="1" s="1"/>
  <c r="V1841" i="1" s="1"/>
  <c r="V1842" i="1" s="1"/>
  <c r="V1843" i="1" s="1"/>
  <c r="V1844" i="1" s="1"/>
  <c r="V1845" i="1" s="1"/>
  <c r="V1846" i="1" s="1"/>
  <c r="V1847" i="1" s="1"/>
  <c r="V1848" i="1" s="1"/>
  <c r="V1849" i="1" s="1"/>
  <c r="V1850" i="1" s="1"/>
  <c r="V1851" i="1" s="1"/>
  <c r="V1852" i="1" s="1"/>
  <c r="V1853" i="1" s="1"/>
  <c r="V1854" i="1" s="1"/>
  <c r="V1855" i="1" s="1"/>
  <c r="V1856" i="1" s="1"/>
  <c r="V1857" i="1" s="1"/>
  <c r="V1858" i="1" s="1"/>
  <c r="V1859" i="1" s="1"/>
  <c r="V1860" i="1" s="1"/>
  <c r="V1861" i="1" s="1"/>
  <c r="V1862" i="1" s="1"/>
  <c r="V1863" i="1" s="1"/>
  <c r="V1864" i="1" s="1"/>
  <c r="V1865" i="1" s="1"/>
  <c r="V1866" i="1" s="1"/>
  <c r="V1867" i="1" s="1"/>
  <c r="V1868" i="1" s="1"/>
  <c r="V1869" i="1" s="1"/>
  <c r="V1870" i="1" s="1"/>
  <c r="V1871" i="1" s="1"/>
  <c r="V1872" i="1" s="1"/>
  <c r="V1873" i="1" s="1"/>
  <c r="V1874" i="1" s="1"/>
  <c r="V1875" i="1" s="1"/>
  <c r="V1876" i="1" s="1"/>
  <c r="V1877" i="1" s="1"/>
  <c r="V1878" i="1" s="1"/>
  <c r="V1879" i="1" s="1"/>
  <c r="V1880" i="1" s="1"/>
  <c r="V1881" i="1" s="1"/>
  <c r="V1882" i="1" s="1"/>
  <c r="V1883" i="1" s="1"/>
  <c r="V1884" i="1" s="1"/>
  <c r="V1885" i="1" s="1"/>
  <c r="V1886" i="1" s="1"/>
  <c r="V1887" i="1" s="1"/>
  <c r="V1888" i="1" s="1"/>
  <c r="B25" i="1"/>
  <c r="A24" i="1"/>
  <c r="AB22" i="1"/>
  <c r="C22" i="7" l="1"/>
  <c r="A23" i="7" s="1"/>
  <c r="B22" i="7"/>
  <c r="D22" i="7" s="1"/>
  <c r="V1835" i="1"/>
  <c r="V1836" i="1" s="1"/>
  <c r="V1837" i="1" s="1"/>
  <c r="V1889" i="1"/>
  <c r="V1890" i="1" s="1"/>
  <c r="V1891" i="1" s="1"/>
  <c r="V1892" i="1" s="1"/>
  <c r="V1893" i="1" s="1"/>
  <c r="V1894" i="1" s="1"/>
  <c r="V1895" i="1" s="1"/>
  <c r="V1896" i="1" s="1"/>
  <c r="V1897" i="1" s="1"/>
  <c r="V1898" i="1" s="1"/>
  <c r="V1899" i="1" s="1"/>
  <c r="V1900" i="1" s="1"/>
  <c r="V1901" i="1" s="1"/>
  <c r="V1902" i="1" s="1"/>
  <c r="V1903" i="1" s="1"/>
  <c r="V1904" i="1" s="1"/>
  <c r="A25" i="1"/>
  <c r="B26" i="1"/>
  <c r="AB23" i="1"/>
  <c r="C23" i="7" l="1"/>
  <c r="A24" i="7" s="1"/>
  <c r="B23" i="7"/>
  <c r="D23" i="7" s="1"/>
  <c r="V1905" i="1"/>
  <c r="V1906" i="1" s="1"/>
  <c r="V1907" i="1" s="1"/>
  <c r="V1908" i="1" s="1"/>
  <c r="A26" i="1"/>
  <c r="B27" i="1"/>
  <c r="AB24" i="1"/>
  <c r="C24" i="7" l="1"/>
  <c r="A25" i="7" s="1"/>
  <c r="B24" i="7"/>
  <c r="D24" i="7" s="1"/>
  <c r="V1909" i="1"/>
  <c r="V1910" i="1" s="1"/>
  <c r="V1911" i="1" s="1"/>
  <c r="V1912" i="1" s="1"/>
  <c r="V1913" i="1" s="1"/>
  <c r="V1914" i="1" s="1"/>
  <c r="V1915" i="1" s="1"/>
  <c r="V1916" i="1" s="1"/>
  <c r="V1917" i="1" s="1"/>
  <c r="V1918" i="1" s="1"/>
  <c r="V1919" i="1" s="1"/>
  <c r="V1920" i="1" s="1"/>
  <c r="V1921" i="1" s="1"/>
  <c r="V1922" i="1" s="1"/>
  <c r="V1923" i="1" s="1"/>
  <c r="V1924" i="1" s="1"/>
  <c r="V1925" i="1" s="1"/>
  <c r="V1926" i="1" s="1"/>
  <c r="V1927" i="1" s="1"/>
  <c r="V1928" i="1" s="1"/>
  <c r="V1929" i="1" s="1"/>
  <c r="V1930" i="1" s="1"/>
  <c r="V1931" i="1" s="1"/>
  <c r="A27" i="1"/>
  <c r="B28" i="1"/>
  <c r="AB25" i="1"/>
  <c r="C25" i="7" l="1"/>
  <c r="A26" i="7" s="1"/>
  <c r="B25" i="7"/>
  <c r="D25" i="7" s="1"/>
  <c r="V1932" i="1"/>
  <c r="V1933" i="1" s="1"/>
  <c r="V1934" i="1" s="1"/>
  <c r="V1935" i="1" s="1"/>
  <c r="V1936" i="1" s="1"/>
  <c r="V1937" i="1" s="1"/>
  <c r="V1938" i="1" s="1"/>
  <c r="V1939" i="1" s="1"/>
  <c r="V1940" i="1" s="1"/>
  <c r="V1941" i="1" s="1"/>
  <c r="V1942" i="1" s="1"/>
  <c r="V1943" i="1" s="1"/>
  <c r="V1944" i="1" s="1"/>
  <c r="V1945" i="1" s="1"/>
  <c r="V1946" i="1" s="1"/>
  <c r="V1947" i="1" s="1"/>
  <c r="V1948" i="1" s="1"/>
  <c r="V1949" i="1" s="1"/>
  <c r="V1950" i="1" s="1"/>
  <c r="V1951" i="1" s="1"/>
  <c r="V1952" i="1" s="1"/>
  <c r="V1953" i="1" s="1"/>
  <c r="V1954" i="1" s="1"/>
  <c r="V1955" i="1" s="1"/>
  <c r="V1956" i="1" s="1"/>
  <c r="V1957" i="1" s="1"/>
  <c r="V1958" i="1" s="1"/>
  <c r="V1959" i="1" s="1"/>
  <c r="V1960" i="1" s="1"/>
  <c r="V1961" i="1" s="1"/>
  <c r="V1962" i="1" s="1"/>
  <c r="V1963" i="1" s="1"/>
  <c r="V1964" i="1" s="1"/>
  <c r="V1965" i="1" s="1"/>
  <c r="V1966" i="1" s="1"/>
  <c r="V1967" i="1" s="1"/>
  <c r="V1968" i="1" s="1"/>
  <c r="V1969" i="1" s="1"/>
  <c r="V1970" i="1" s="1"/>
  <c r="V1971" i="1" s="1"/>
  <c r="V1972" i="1" s="1"/>
  <c r="V1973" i="1" s="1"/>
  <c r="V1974" i="1" s="1"/>
  <c r="V1975" i="1" s="1"/>
  <c r="V1976" i="1" s="1"/>
  <c r="V1977" i="1" s="1"/>
  <c r="V1978" i="1" s="1"/>
  <c r="V1979" i="1" s="1"/>
  <c r="V1980" i="1" s="1"/>
  <c r="V1981" i="1" s="1"/>
  <c r="V1982" i="1" s="1"/>
  <c r="V1983" i="1" s="1"/>
  <c r="V1984" i="1" s="1"/>
  <c r="V1985" i="1" s="1"/>
  <c r="V1986" i="1" s="1"/>
  <c r="V1987" i="1" s="1"/>
  <c r="V1988" i="1" s="1"/>
  <c r="V1989" i="1" s="1"/>
  <c r="V1990" i="1" s="1"/>
  <c r="V1991" i="1" s="1"/>
  <c r="V1992" i="1" s="1"/>
  <c r="V1993" i="1" s="1"/>
  <c r="V1994" i="1" s="1"/>
  <c r="V1995" i="1" s="1"/>
  <c r="V1996" i="1" s="1"/>
  <c r="V1997" i="1" s="1"/>
  <c r="V1998" i="1" s="1"/>
  <c r="V1999" i="1" s="1"/>
  <c r="V2000" i="1" s="1"/>
  <c r="V2001" i="1" s="1"/>
  <c r="V2002" i="1" s="1"/>
  <c r="B29" i="1"/>
  <c r="A28" i="1"/>
  <c r="AB26" i="1"/>
  <c r="C26" i="7" l="1"/>
  <c r="A27" i="7" s="1"/>
  <c r="B26" i="7"/>
  <c r="D26" i="7" s="1"/>
  <c r="V2003" i="1"/>
  <c r="V2004" i="1" s="1"/>
  <c r="V2005" i="1" s="1"/>
  <c r="V2006" i="1" s="1"/>
  <c r="V2007" i="1" s="1"/>
  <c r="V2008" i="1" s="1"/>
  <c r="V2009" i="1" s="1"/>
  <c r="V2010" i="1" s="1"/>
  <c r="V2011" i="1" s="1"/>
  <c r="V2012" i="1" s="1"/>
  <c r="V2013" i="1" s="1"/>
  <c r="V2014" i="1" s="1"/>
  <c r="V2015" i="1" s="1"/>
  <c r="V2016" i="1" s="1"/>
  <c r="V2017" i="1" s="1"/>
  <c r="V2018" i="1" s="1"/>
  <c r="V2019" i="1" s="1"/>
  <c r="V2020" i="1" s="1"/>
  <c r="V2021" i="1" s="1"/>
  <c r="V2022" i="1" s="1"/>
  <c r="V2023" i="1" s="1"/>
  <c r="V2024" i="1" s="1"/>
  <c r="V2025" i="1" s="1"/>
  <c r="V2026" i="1" s="1"/>
  <c r="V2027" i="1" s="1"/>
  <c r="V2028" i="1" s="1"/>
  <c r="V2029" i="1" s="1"/>
  <c r="V2030" i="1" s="1"/>
  <c r="V2031" i="1" s="1"/>
  <c r="V2032" i="1" s="1"/>
  <c r="V2033" i="1" s="1"/>
  <c r="V2034" i="1" s="1"/>
  <c r="V2035" i="1" s="1"/>
  <c r="V2036" i="1" s="1"/>
  <c r="V2037" i="1" s="1"/>
  <c r="V2038" i="1" s="1"/>
  <c r="V2039" i="1" s="1"/>
  <c r="V2040" i="1" s="1"/>
  <c r="V2041" i="1" s="1"/>
  <c r="V2042" i="1" s="1"/>
  <c r="V2043" i="1" s="1"/>
  <c r="V2044" i="1" s="1"/>
  <c r="V2045" i="1" s="1"/>
  <c r="V2046" i="1" s="1"/>
  <c r="V2047" i="1" s="1"/>
  <c r="V2048" i="1" s="1"/>
  <c r="V2049" i="1" s="1"/>
  <c r="V2050" i="1" s="1"/>
  <c r="V2051" i="1" s="1"/>
  <c r="B30" i="1"/>
  <c r="A29" i="1"/>
  <c r="AB27" i="1"/>
  <c r="C27" i="7" l="1"/>
  <c r="A28" i="7" s="1"/>
  <c r="B27" i="7"/>
  <c r="D27" i="7" s="1"/>
  <c r="V2052" i="1"/>
  <c r="V2053" i="1" s="1"/>
  <c r="V2054" i="1" s="1"/>
  <c r="V2055" i="1" s="1"/>
  <c r="V2056" i="1" s="1"/>
  <c r="V2057" i="1" s="1"/>
  <c r="V2058" i="1" s="1"/>
  <c r="V2059" i="1" s="1"/>
  <c r="V2060" i="1" s="1"/>
  <c r="V2061" i="1" s="1"/>
  <c r="V2062" i="1" s="1"/>
  <c r="V2063" i="1" s="1"/>
  <c r="A30" i="1"/>
  <c r="B31" i="1"/>
  <c r="AB28" i="1"/>
  <c r="V2064" i="1" l="1"/>
  <c r="V2065" i="1" s="1"/>
  <c r="V2066" i="1" s="1"/>
  <c r="V2067" i="1" s="1"/>
  <c r="V2068" i="1" s="1"/>
  <c r="V2069" i="1" s="1"/>
  <c r="V2070" i="1" s="1"/>
  <c r="V2071" i="1" s="1"/>
  <c r="V2072" i="1" s="1"/>
  <c r="V2073" i="1" s="1"/>
  <c r="V2074" i="1" s="1"/>
  <c r="V2075" i="1" s="1"/>
  <c r="V2076" i="1" s="1"/>
  <c r="V2077" i="1" s="1"/>
  <c r="V2078" i="1" s="1"/>
  <c r="V2079" i="1" s="1"/>
  <c r="V2080" i="1" s="1"/>
  <c r="V2081" i="1" s="1"/>
  <c r="V2082" i="1" s="1"/>
  <c r="V2083" i="1" s="1"/>
  <c r="V2084" i="1" s="1"/>
  <c r="V2085" i="1" s="1"/>
  <c r="V2086" i="1" s="1"/>
  <c r="V2087" i="1" s="1"/>
  <c r="V2088" i="1" s="1"/>
  <c r="V2089" i="1" s="1"/>
  <c r="V2090" i="1" s="1"/>
  <c r="V2091" i="1" s="1"/>
  <c r="V2092" i="1" s="1"/>
  <c r="V2093" i="1" s="1"/>
  <c r="V2094" i="1" s="1"/>
  <c r="V2095" i="1" s="1"/>
  <c r="V2096" i="1" s="1"/>
  <c r="V2097" i="1" s="1"/>
  <c r="V2098" i="1" s="1"/>
  <c r="V2099" i="1" s="1"/>
  <c r="V2100" i="1" s="1"/>
  <c r="V2101" i="1" s="1"/>
  <c r="V2102" i="1" s="1"/>
  <c r="V2103" i="1" s="1"/>
  <c r="V2104" i="1" s="1"/>
  <c r="V2105" i="1" s="1"/>
  <c r="V2106" i="1" s="1"/>
  <c r="V2107" i="1" s="1"/>
  <c r="V2108" i="1" s="1"/>
  <c r="V2109" i="1" s="1"/>
  <c r="V2110" i="1" s="1"/>
  <c r="V2111" i="1" s="1"/>
  <c r="V2112" i="1" s="1"/>
  <c r="C28" i="7"/>
  <c r="A29" i="7" s="1"/>
  <c r="B28" i="7"/>
  <c r="D28" i="7" s="1"/>
  <c r="A31" i="1"/>
  <c r="B32" i="1"/>
  <c r="AB29" i="1"/>
  <c r="C29" i="7" l="1"/>
  <c r="A30" i="7" s="1"/>
  <c r="B29" i="7"/>
  <c r="D29" i="7" s="1"/>
  <c r="A32" i="1"/>
  <c r="B33" i="1"/>
  <c r="AB30" i="1"/>
  <c r="C30" i="7" l="1"/>
  <c r="A31" i="7" s="1"/>
  <c r="B30" i="7"/>
  <c r="D30" i="7" s="1"/>
  <c r="A33" i="1"/>
  <c r="B34" i="1"/>
  <c r="AB31" i="1"/>
  <c r="C31" i="7" l="1"/>
  <c r="A32" i="7" s="1"/>
  <c r="B31" i="7"/>
  <c r="D31" i="7" s="1"/>
  <c r="B35" i="1"/>
  <c r="A34" i="1"/>
  <c r="AB32" i="1"/>
  <c r="B32" i="7" l="1"/>
  <c r="D32" i="7" s="1"/>
  <c r="C32" i="7"/>
  <c r="A33" i="7" s="1"/>
  <c r="B36" i="1"/>
  <c r="A35" i="1"/>
  <c r="AB33" i="1"/>
  <c r="C33" i="7" l="1"/>
  <c r="A34" i="7" s="1"/>
  <c r="B33" i="7"/>
  <c r="D33" i="7" s="1"/>
  <c r="B37" i="1"/>
  <c r="A36" i="1"/>
  <c r="AB34" i="1"/>
  <c r="C34" i="7" l="1"/>
  <c r="A35" i="7" s="1"/>
  <c r="B34" i="7"/>
  <c r="D34" i="7" s="1"/>
  <c r="A37" i="1"/>
  <c r="B38" i="1"/>
  <c r="AB35" i="1"/>
  <c r="C35" i="7" l="1"/>
  <c r="A36" i="7" s="1"/>
  <c r="B35" i="7"/>
  <c r="D35" i="7" s="1"/>
  <c r="A38" i="1"/>
  <c r="B39" i="1"/>
  <c r="AB36" i="1"/>
  <c r="C36" i="7" l="1"/>
  <c r="A37" i="7" s="1"/>
  <c r="B36" i="7"/>
  <c r="D36" i="7" s="1"/>
  <c r="A39" i="1"/>
  <c r="B40" i="1"/>
  <c r="AB37" i="1"/>
  <c r="C37" i="7" l="1"/>
  <c r="A38" i="7" s="1"/>
  <c r="B37" i="7"/>
  <c r="D37" i="7" s="1"/>
  <c r="B41" i="1"/>
  <c r="A40" i="1"/>
  <c r="AB38" i="1"/>
  <c r="C38" i="7" l="1"/>
  <c r="A39" i="7" s="1"/>
  <c r="B38" i="7"/>
  <c r="D38" i="7" s="1"/>
  <c r="B42" i="1"/>
  <c r="A41" i="1"/>
  <c r="AB39" i="1"/>
  <c r="C39" i="7" l="1"/>
  <c r="A40" i="7" s="1"/>
  <c r="B39" i="7"/>
  <c r="D39" i="7" s="1"/>
  <c r="B43" i="1"/>
  <c r="A42" i="1"/>
  <c r="AB40" i="1"/>
  <c r="C40" i="7" l="1"/>
  <c r="A41" i="7" s="1"/>
  <c r="B40" i="7"/>
  <c r="D40" i="7" s="1"/>
  <c r="A43" i="1"/>
  <c r="B44" i="1"/>
  <c r="AB41" i="1"/>
  <c r="C41" i="7" l="1"/>
  <c r="A42" i="7" s="1"/>
  <c r="B41" i="7"/>
  <c r="D41" i="7" s="1"/>
  <c r="A44" i="1"/>
  <c r="B45" i="1"/>
  <c r="AB42" i="1"/>
  <c r="C42" i="7" l="1"/>
  <c r="A43" i="7" s="1"/>
  <c r="B42" i="7"/>
  <c r="D42" i="7" s="1"/>
  <c r="A45" i="1"/>
  <c r="B46" i="1"/>
  <c r="AB43" i="1"/>
  <c r="C43" i="7" l="1"/>
  <c r="A44" i="7" s="1"/>
  <c r="B43" i="7"/>
  <c r="D43" i="7" s="1"/>
  <c r="A46" i="1"/>
  <c r="B47" i="1"/>
  <c r="AB44" i="1"/>
  <c r="C44" i="7" l="1"/>
  <c r="A45" i="7" s="1"/>
  <c r="B44" i="7"/>
  <c r="D44" i="7" s="1"/>
  <c r="A47" i="1"/>
  <c r="B48" i="1"/>
  <c r="AB45" i="1"/>
  <c r="C45" i="7" l="1"/>
  <c r="A46" i="7" s="1"/>
  <c r="B45" i="7"/>
  <c r="D45" i="7" s="1"/>
  <c r="B49" i="1"/>
  <c r="A48" i="1"/>
  <c r="AB46" i="1"/>
  <c r="C46" i="7" l="1"/>
  <c r="A47" i="7" s="1"/>
  <c r="B46" i="7"/>
  <c r="D46" i="7" s="1"/>
  <c r="A49" i="1"/>
  <c r="B50" i="1"/>
  <c r="AB47" i="1"/>
  <c r="C47" i="7" l="1"/>
  <c r="A48" i="7" s="1"/>
  <c r="B47" i="7"/>
  <c r="D47" i="7" s="1"/>
  <c r="A50" i="1"/>
  <c r="B51" i="1"/>
  <c r="AB48" i="1"/>
  <c r="C48" i="7" l="1"/>
  <c r="A49" i="7" s="1"/>
  <c r="B48" i="7"/>
  <c r="D48" i="7" s="1"/>
  <c r="A51" i="1"/>
  <c r="B52" i="1"/>
  <c r="AB49" i="1"/>
  <c r="C49" i="7" l="1"/>
  <c r="A50" i="7" s="1"/>
  <c r="B49" i="7"/>
  <c r="D49" i="7" s="1"/>
  <c r="B53" i="1"/>
  <c r="A52" i="1"/>
  <c r="AB50" i="1"/>
  <c r="C50" i="7" l="1"/>
  <c r="A51" i="7" s="1"/>
  <c r="B50" i="7"/>
  <c r="D50" i="7" s="1"/>
  <c r="B54" i="1"/>
  <c r="A53" i="1"/>
  <c r="AB51" i="1"/>
  <c r="B51" i="7" l="1"/>
  <c r="C51" i="7"/>
  <c r="A52" i="7" s="1"/>
  <c r="D51" i="7"/>
  <c r="A54" i="1"/>
  <c r="B55" i="1"/>
  <c r="AB52" i="1"/>
  <c r="C52" i="7" l="1"/>
  <c r="A53" i="7" s="1"/>
  <c r="B52" i="7"/>
  <c r="D52" i="7" s="1"/>
  <c r="A55" i="1"/>
  <c r="B56" i="1"/>
  <c r="AB53" i="1"/>
  <c r="C53" i="7" l="1"/>
  <c r="A54" i="7" s="1"/>
  <c r="B53" i="7"/>
  <c r="D53" i="7" s="1"/>
  <c r="A56" i="1"/>
  <c r="B57" i="1"/>
  <c r="AB54" i="1"/>
  <c r="C54" i="7" l="1"/>
  <c r="A55" i="7" s="1"/>
  <c r="B54" i="7"/>
  <c r="D54" i="7" s="1"/>
  <c r="A57" i="1"/>
  <c r="B58" i="1"/>
  <c r="AB55" i="1"/>
  <c r="C55" i="7" l="1"/>
  <c r="A56" i="7" s="1"/>
  <c r="B55" i="7"/>
  <c r="D55" i="7" s="1"/>
  <c r="B59" i="1"/>
  <c r="A58" i="1"/>
  <c r="AB56" i="1"/>
  <c r="C56" i="7" l="1"/>
  <c r="A57" i="7" s="1"/>
  <c r="B56" i="7"/>
  <c r="D56" i="7" s="1"/>
  <c r="B60" i="1"/>
  <c r="A59" i="1"/>
  <c r="AB57" i="1"/>
  <c r="C57" i="7" l="1"/>
  <c r="A58" i="7" s="1"/>
  <c r="B57" i="7"/>
  <c r="D57" i="7" s="1"/>
  <c r="B61" i="1"/>
  <c r="A60" i="1"/>
  <c r="AB58" i="1"/>
  <c r="C58" i="7" l="1"/>
  <c r="A59" i="7" s="1"/>
  <c r="B58" i="7"/>
  <c r="D58" i="7" s="1"/>
  <c r="A61" i="1"/>
  <c r="B62" i="1"/>
  <c r="AB59" i="1"/>
  <c r="C59" i="7" l="1"/>
  <c r="A60" i="7" s="1"/>
  <c r="B59" i="7"/>
  <c r="D59" i="7" s="1"/>
  <c r="A62" i="1"/>
  <c r="B63" i="1"/>
  <c r="AB60" i="1"/>
  <c r="C60" i="7" l="1"/>
  <c r="A61" i="7" s="1"/>
  <c r="B60" i="7"/>
  <c r="D60" i="7" s="1"/>
  <c r="A63" i="1"/>
  <c r="B64" i="1"/>
  <c r="AB61" i="1"/>
  <c r="C61" i="7" l="1"/>
  <c r="A62" i="7" s="1"/>
  <c r="B61" i="7"/>
  <c r="D61" i="7" s="1"/>
  <c r="B65" i="1"/>
  <c r="A64" i="1"/>
  <c r="AB62" i="1"/>
  <c r="B62" i="7" l="1"/>
  <c r="D62" i="7" s="1"/>
  <c r="C62" i="7"/>
  <c r="A63" i="7" s="1"/>
  <c r="B66" i="1"/>
  <c r="A65" i="1"/>
  <c r="AB63" i="1"/>
  <c r="C63" i="7" l="1"/>
  <c r="A64" i="7" s="1"/>
  <c r="B63" i="7"/>
  <c r="D63" i="7" s="1"/>
  <c r="B67" i="1"/>
  <c r="A66" i="1"/>
  <c r="AB64" i="1"/>
  <c r="C64" i="7" l="1"/>
  <c r="A65" i="7" s="1"/>
  <c r="B64" i="7"/>
  <c r="D64" i="7" s="1"/>
  <c r="A67" i="1"/>
  <c r="B68" i="1"/>
  <c r="AB65" i="1"/>
  <c r="C65" i="7" l="1"/>
  <c r="A66" i="7" s="1"/>
  <c r="B65" i="7"/>
  <c r="D65" i="7" s="1"/>
  <c r="A68" i="1"/>
  <c r="B69" i="1"/>
  <c r="AB66" i="1"/>
  <c r="C66" i="7" l="1"/>
  <c r="A67" i="7" s="1"/>
  <c r="B66" i="7"/>
  <c r="D66" i="7" s="1"/>
  <c r="A69" i="1"/>
  <c r="B70" i="1"/>
  <c r="AB67" i="1"/>
  <c r="C67" i="7" l="1"/>
  <c r="A68" i="7" s="1"/>
  <c r="B67" i="7"/>
  <c r="D67" i="7" s="1"/>
  <c r="A70" i="1"/>
  <c r="B71" i="1"/>
  <c r="AB68" i="1"/>
  <c r="B68" i="7" l="1"/>
  <c r="D68" i="7" s="1"/>
  <c r="C68" i="7"/>
  <c r="A69" i="7" s="1"/>
  <c r="A71" i="1"/>
  <c r="B72" i="1"/>
  <c r="AB69" i="1"/>
  <c r="C69" i="7" l="1"/>
  <c r="A70" i="7" s="1"/>
  <c r="B69" i="7"/>
  <c r="D69" i="7" s="1"/>
  <c r="B73" i="1"/>
  <c r="A72" i="1"/>
  <c r="AB70" i="1"/>
  <c r="C70" i="7" l="1"/>
  <c r="A71" i="7" s="1"/>
  <c r="B70" i="7"/>
  <c r="D70" i="7" s="1"/>
  <c r="A73" i="1"/>
  <c r="B74" i="1"/>
  <c r="AB71" i="1"/>
  <c r="C71" i="7" l="1"/>
  <c r="A72" i="7" s="1"/>
  <c r="B71" i="7"/>
  <c r="D71" i="7" s="1"/>
  <c r="A74" i="1"/>
  <c r="B75" i="1"/>
  <c r="AB72" i="1"/>
  <c r="C72" i="7" l="1"/>
  <c r="A73" i="7" s="1"/>
  <c r="B72" i="7"/>
  <c r="D72" i="7" s="1"/>
  <c r="A75" i="1"/>
  <c r="B76" i="1"/>
  <c r="AB73" i="1"/>
  <c r="C73" i="7" l="1"/>
  <c r="A74" i="7" s="1"/>
  <c r="B73" i="7"/>
  <c r="D73" i="7" s="1"/>
  <c r="B77" i="1"/>
  <c r="A76" i="1"/>
  <c r="AB74" i="1"/>
  <c r="C74" i="7" l="1"/>
  <c r="A75" i="7" s="1"/>
  <c r="B74" i="7"/>
  <c r="D74" i="7" s="1"/>
  <c r="B78" i="1"/>
  <c r="A77" i="1"/>
  <c r="AB75" i="1"/>
  <c r="C75" i="7" l="1"/>
  <c r="A76" i="7" s="1"/>
  <c r="B75" i="7"/>
  <c r="D75" i="7" s="1"/>
  <c r="A78" i="1"/>
  <c r="B79" i="1"/>
  <c r="AB76" i="1"/>
  <c r="C76" i="7" l="1"/>
  <c r="A77" i="7" s="1"/>
  <c r="B76" i="7"/>
  <c r="D76" i="7" s="1"/>
  <c r="A79" i="1"/>
  <c r="B80" i="1"/>
  <c r="AB77" i="1"/>
  <c r="C77" i="7" l="1"/>
  <c r="A78" i="7" s="1"/>
  <c r="B77" i="7"/>
  <c r="D77" i="7" s="1"/>
  <c r="A80" i="1"/>
  <c r="B81" i="1"/>
  <c r="AB78" i="1"/>
  <c r="C78" i="7" l="1"/>
  <c r="A79" i="7" s="1"/>
  <c r="B78" i="7"/>
  <c r="D78" i="7" s="1"/>
  <c r="A81" i="1"/>
  <c r="B82" i="1"/>
  <c r="AB79" i="1"/>
  <c r="C79" i="7" l="1"/>
  <c r="A80" i="7" s="1"/>
  <c r="B79" i="7"/>
  <c r="D79" i="7" s="1"/>
  <c r="B83" i="1"/>
  <c r="A82" i="1"/>
  <c r="AB80" i="1"/>
  <c r="C80" i="7" l="1"/>
  <c r="A81" i="7" s="1"/>
  <c r="B80" i="7"/>
  <c r="D80" i="7" s="1"/>
  <c r="B84" i="1"/>
  <c r="A83" i="1"/>
  <c r="AB81" i="1"/>
  <c r="C81" i="7" l="1"/>
  <c r="A82" i="7" s="1"/>
  <c r="B81" i="7"/>
  <c r="D81" i="7" s="1"/>
  <c r="B85" i="1"/>
  <c r="A84" i="1"/>
  <c r="AB82" i="1"/>
  <c r="C82" i="7" l="1"/>
  <c r="A83" i="7" s="1"/>
  <c r="B82" i="7"/>
  <c r="D82" i="7" s="1"/>
  <c r="A85" i="1"/>
  <c r="B86" i="1"/>
  <c r="AB83" i="1"/>
  <c r="C83" i="7" l="1"/>
  <c r="A84" i="7" s="1"/>
  <c r="B83" i="7"/>
  <c r="D83" i="7" s="1"/>
  <c r="A86" i="1"/>
  <c r="B87" i="1"/>
  <c r="AB84" i="1"/>
  <c r="C84" i="7" l="1"/>
  <c r="A85" i="7" s="1"/>
  <c r="B84" i="7"/>
  <c r="D84" i="7" s="1"/>
  <c r="A87" i="1"/>
  <c r="B88" i="1"/>
  <c r="AB85" i="1"/>
  <c r="C85" i="7" l="1"/>
  <c r="A86" i="7" s="1"/>
  <c r="B85" i="7"/>
  <c r="D85" i="7" s="1"/>
  <c r="B89" i="1"/>
  <c r="A88" i="1"/>
  <c r="AB86" i="1"/>
  <c r="B86" i="7" l="1"/>
  <c r="D86" i="7" s="1"/>
  <c r="C86" i="7"/>
  <c r="A87" i="7" s="1"/>
  <c r="B90" i="1"/>
  <c r="A89" i="1"/>
  <c r="AB87" i="1"/>
  <c r="C87" i="7" l="1"/>
  <c r="A88" i="7" s="1"/>
  <c r="B87" i="7"/>
  <c r="D87" i="7" s="1"/>
  <c r="B91" i="1"/>
  <c r="A90" i="1"/>
  <c r="AB88" i="1"/>
  <c r="C88" i="7" l="1"/>
  <c r="A89" i="7" s="1"/>
  <c r="B88" i="7"/>
  <c r="D88" i="7" s="1"/>
  <c r="A91" i="1"/>
  <c r="B92" i="1"/>
  <c r="AB89" i="1"/>
  <c r="C89" i="7" l="1"/>
  <c r="A90" i="7" s="1"/>
  <c r="B89" i="7"/>
  <c r="D89" i="7" s="1"/>
  <c r="A92" i="1"/>
  <c r="B93" i="1"/>
  <c r="AB90" i="1"/>
  <c r="C90" i="7" l="1"/>
  <c r="A91" i="7" s="1"/>
  <c r="B90" i="7"/>
  <c r="D90" i="7" s="1"/>
  <c r="A93" i="1"/>
  <c r="B94" i="1"/>
  <c r="AB91" i="1"/>
  <c r="C91" i="7" l="1"/>
  <c r="A92" i="7" s="1"/>
  <c r="B91" i="7"/>
  <c r="D91" i="7" s="1"/>
  <c r="A94" i="1"/>
  <c r="B95" i="1"/>
  <c r="AB92" i="1"/>
  <c r="C92" i="7" l="1"/>
  <c r="A93" i="7" s="1"/>
  <c r="B92" i="7"/>
  <c r="D92" i="7" s="1"/>
  <c r="A95" i="1"/>
  <c r="B96" i="1"/>
  <c r="AB93" i="1"/>
  <c r="B93" i="7" l="1"/>
  <c r="D93" i="7" s="1"/>
  <c r="C93" i="7"/>
  <c r="A94" i="7" s="1"/>
  <c r="B97" i="1"/>
  <c r="A96" i="1"/>
  <c r="AB94" i="1"/>
  <c r="C94" i="7" l="1"/>
  <c r="A95" i="7" s="1"/>
  <c r="B94" i="7"/>
  <c r="D94" i="7" s="1"/>
  <c r="A97" i="1"/>
  <c r="B98" i="1"/>
  <c r="AB95" i="1"/>
  <c r="C95" i="7" l="1"/>
  <c r="A96" i="7" s="1"/>
  <c r="B95" i="7"/>
  <c r="D95" i="7" s="1"/>
  <c r="A98" i="1"/>
  <c r="B99" i="1"/>
  <c r="AB96" i="1"/>
  <c r="C96" i="7" l="1"/>
  <c r="A97" i="7" s="1"/>
  <c r="B96" i="7"/>
  <c r="D96" i="7" s="1"/>
  <c r="A99" i="1"/>
  <c r="B100" i="1"/>
  <c r="AB97" i="1"/>
  <c r="C97" i="7" l="1"/>
  <c r="A98" i="7" s="1"/>
  <c r="B97" i="7"/>
  <c r="D97" i="7" s="1"/>
  <c r="B101" i="1"/>
  <c r="A100" i="1"/>
  <c r="AB98" i="1"/>
  <c r="C98" i="7" l="1"/>
  <c r="A99" i="7" s="1"/>
  <c r="B98" i="7"/>
  <c r="D98" i="7" s="1"/>
  <c r="B102" i="1"/>
  <c r="A101" i="1"/>
  <c r="AB99" i="1"/>
  <c r="C99" i="7" l="1"/>
  <c r="A100" i="7" s="1"/>
  <c r="B99" i="7"/>
  <c r="D99" i="7" s="1"/>
  <c r="A102" i="1"/>
  <c r="B103" i="1"/>
  <c r="AB100" i="1"/>
  <c r="C100" i="7" l="1"/>
  <c r="A101" i="7" s="1"/>
  <c r="B100" i="7"/>
  <c r="D100" i="7" s="1"/>
  <c r="A103" i="1"/>
  <c r="B104" i="1"/>
  <c r="AB101" i="1"/>
  <c r="C101" i="7" l="1"/>
  <c r="A102" i="7" s="1"/>
  <c r="B101" i="7"/>
  <c r="D101" i="7" s="1"/>
  <c r="A104" i="1"/>
  <c r="B105" i="1"/>
  <c r="AB102" i="1"/>
  <c r="C102" i="7" l="1"/>
  <c r="A103" i="7" s="1"/>
  <c r="B102" i="7"/>
  <c r="D102" i="7" s="1"/>
  <c r="A105" i="1"/>
  <c r="B106" i="1"/>
  <c r="AB103" i="1"/>
  <c r="C103" i="7" l="1"/>
  <c r="A104" i="7" s="1"/>
  <c r="B103" i="7"/>
  <c r="D103" i="7" s="1"/>
  <c r="B107" i="1"/>
  <c r="A106" i="1"/>
  <c r="AB104" i="1"/>
  <c r="C104" i="7" l="1"/>
  <c r="A105" i="7" s="1"/>
  <c r="B104" i="7"/>
  <c r="D104" i="7" s="1"/>
  <c r="B108" i="1"/>
  <c r="A107" i="1"/>
  <c r="AB105" i="1"/>
  <c r="C105" i="7" l="1"/>
  <c r="A106" i="7" s="1"/>
  <c r="B105" i="7"/>
  <c r="D105" i="7" s="1"/>
  <c r="B109" i="1"/>
  <c r="A108" i="1"/>
  <c r="AB106" i="1"/>
  <c r="C106" i="7" l="1"/>
  <c r="A107" i="7" s="1"/>
  <c r="B106" i="7"/>
  <c r="D106" i="7" s="1"/>
  <c r="A109" i="1"/>
  <c r="B110" i="1"/>
  <c r="AB107" i="1"/>
  <c r="C107" i="7" l="1"/>
  <c r="A108" i="7" s="1"/>
  <c r="B107" i="7"/>
  <c r="D107" i="7" s="1"/>
  <c r="A110" i="1"/>
  <c r="B111" i="1"/>
  <c r="AB108" i="1"/>
  <c r="C108" i="7" l="1"/>
  <c r="A109" i="7" s="1"/>
  <c r="B108" i="7"/>
  <c r="D108" i="7" s="1"/>
  <c r="A111" i="1"/>
  <c r="B112" i="1"/>
  <c r="AB109" i="1"/>
  <c r="C109" i="7" l="1"/>
  <c r="A110" i="7" s="1"/>
  <c r="B109" i="7"/>
  <c r="D109" i="7" s="1"/>
  <c r="B113" i="1"/>
  <c r="A112" i="1"/>
  <c r="AB110" i="1"/>
  <c r="C110" i="7" l="1"/>
  <c r="A111" i="7" s="1"/>
  <c r="B110" i="7"/>
  <c r="D110" i="7" s="1"/>
  <c r="B114" i="1"/>
  <c r="A113" i="1"/>
  <c r="AB111" i="1"/>
  <c r="C111" i="7" l="1"/>
  <c r="A112" i="7" s="1"/>
  <c r="B111" i="7"/>
  <c r="D111" i="7" s="1"/>
  <c r="B115" i="1"/>
  <c r="A114" i="1"/>
  <c r="AB112" i="1"/>
  <c r="C112" i="7" l="1"/>
  <c r="A113" i="7" s="1"/>
  <c r="B112" i="7"/>
  <c r="D112" i="7" s="1"/>
  <c r="A115" i="1"/>
  <c r="B116" i="1"/>
  <c r="AB113" i="1"/>
  <c r="B113" i="7" l="1"/>
  <c r="D113" i="7" s="1"/>
  <c r="C113" i="7"/>
  <c r="A114" i="7" s="1"/>
  <c r="A116" i="1"/>
  <c r="B117" i="1"/>
  <c r="AB114" i="1"/>
  <c r="C114" i="7" l="1"/>
  <c r="A115" i="7" s="1"/>
  <c r="B114" i="7"/>
  <c r="D114" i="7" s="1"/>
  <c r="A117" i="1"/>
  <c r="B118" i="1"/>
  <c r="AB115" i="1"/>
  <c r="C115" i="7" l="1"/>
  <c r="A116" i="7" s="1"/>
  <c r="B115" i="7"/>
  <c r="D115" i="7" s="1"/>
  <c r="A118" i="1"/>
  <c r="B119" i="1"/>
  <c r="AB116" i="1"/>
  <c r="C116" i="7" l="1"/>
  <c r="A117" i="7" s="1"/>
  <c r="B116" i="7"/>
  <c r="D116" i="7" s="1"/>
  <c r="A119" i="1"/>
  <c r="B120" i="1"/>
  <c r="AB117" i="1"/>
  <c r="S119" i="1"/>
  <c r="C117" i="7" l="1"/>
  <c r="A118" i="7" s="1"/>
  <c r="B117" i="7"/>
  <c r="D117" i="7" s="1"/>
  <c r="B121" i="1"/>
  <c r="A120" i="1"/>
  <c r="AB118" i="1"/>
  <c r="C118" i="7" l="1"/>
  <c r="A119" i="7" s="1"/>
  <c r="B118" i="7"/>
  <c r="D118" i="7" s="1"/>
  <c r="A121" i="1"/>
  <c r="B122" i="1"/>
  <c r="AB119" i="1"/>
  <c r="C119" i="7" l="1"/>
  <c r="A120" i="7" s="1"/>
  <c r="B119" i="7"/>
  <c r="D119" i="7" s="1"/>
  <c r="A122" i="1"/>
  <c r="B123" i="1"/>
  <c r="AB120" i="1"/>
  <c r="C120" i="7" l="1"/>
  <c r="A121" i="7" s="1"/>
  <c r="B120" i="7"/>
  <c r="D120" i="7" s="1"/>
  <c r="A123" i="1"/>
  <c r="B124" i="1"/>
  <c r="AB121" i="1"/>
  <c r="C121" i="7" l="1"/>
  <c r="A122" i="7" s="1"/>
  <c r="B121" i="7"/>
  <c r="D121" i="7" s="1"/>
  <c r="B125" i="1"/>
  <c r="A124" i="1"/>
  <c r="AB122" i="1"/>
  <c r="B122" i="7" l="1"/>
  <c r="D122" i="7" s="1"/>
  <c r="C122" i="7"/>
  <c r="A123" i="7" s="1"/>
  <c r="B126" i="1"/>
  <c r="A125" i="1"/>
  <c r="AB123" i="1"/>
  <c r="B123" i="7" l="1"/>
  <c r="D123" i="7" s="1"/>
  <c r="C123" i="7"/>
  <c r="A124" i="7" s="1"/>
  <c r="A126" i="1"/>
  <c r="B127" i="1"/>
  <c r="AB124" i="1"/>
  <c r="C124" i="7" l="1"/>
  <c r="A125" i="7" s="1"/>
  <c r="B124" i="7"/>
  <c r="D124" i="7" s="1"/>
  <c r="A127" i="1"/>
  <c r="B128" i="1"/>
  <c r="AB125" i="1"/>
  <c r="C125" i="7" l="1"/>
  <c r="A126" i="7" s="1"/>
  <c r="B125" i="7"/>
  <c r="D125" i="7" s="1"/>
  <c r="A128" i="1"/>
  <c r="B129" i="1"/>
  <c r="AB126" i="1"/>
  <c r="B126" i="7" l="1"/>
  <c r="D126" i="7" s="1"/>
  <c r="C126" i="7"/>
  <c r="A127" i="7" s="1"/>
  <c r="A129" i="1"/>
  <c r="B130" i="1"/>
  <c r="AB127" i="1"/>
  <c r="C127" i="7" l="1"/>
  <c r="A128" i="7" s="1"/>
  <c r="B127" i="7"/>
  <c r="D127" i="7" s="1"/>
  <c r="B131" i="1"/>
  <c r="A130" i="1"/>
  <c r="AB128" i="1"/>
  <c r="C128" i="7" l="1"/>
  <c r="A129" i="7" s="1"/>
  <c r="B128" i="7"/>
  <c r="D128" i="7" s="1"/>
  <c r="B132" i="1"/>
  <c r="A131" i="1"/>
  <c r="AB129" i="1"/>
  <c r="C129" i="7" l="1"/>
  <c r="A130" i="7" s="1"/>
  <c r="B129" i="7"/>
  <c r="D129" i="7" s="1"/>
  <c r="B133" i="1"/>
  <c r="A132" i="1"/>
  <c r="AB130" i="1"/>
  <c r="C130" i="7" l="1"/>
  <c r="A131" i="7" s="1"/>
  <c r="B130" i="7"/>
  <c r="D130" i="7" s="1"/>
  <c r="A133" i="1"/>
  <c r="B134" i="1"/>
  <c r="AB131" i="1"/>
  <c r="C131" i="7" l="1"/>
  <c r="A132" i="7" s="1"/>
  <c r="B131" i="7"/>
  <c r="D131" i="7" s="1"/>
  <c r="A134" i="1"/>
  <c r="B135" i="1"/>
  <c r="AB132" i="1"/>
  <c r="B132" i="7" l="1"/>
  <c r="D132" i="7" s="1"/>
  <c r="C132" i="7"/>
  <c r="A133" i="7" s="1"/>
  <c r="A135" i="1"/>
  <c r="B136" i="1"/>
  <c r="AB133" i="1"/>
  <c r="C133" i="7" l="1"/>
  <c r="A134" i="7" s="1"/>
  <c r="B133" i="7"/>
  <c r="D133" i="7" s="1"/>
  <c r="B137" i="1"/>
  <c r="A136" i="1"/>
  <c r="AB134" i="1"/>
  <c r="C134" i="7" l="1"/>
  <c r="A135" i="7" s="1"/>
  <c r="B134" i="7"/>
  <c r="D134" i="7" s="1"/>
  <c r="B138" i="1"/>
  <c r="A137" i="1"/>
  <c r="AB135" i="1"/>
  <c r="B135" i="7" l="1"/>
  <c r="D135" i="7" s="1"/>
  <c r="C135" i="7"/>
  <c r="A136" i="7" s="1"/>
  <c r="B139" i="1"/>
  <c r="A138" i="1"/>
  <c r="AB136" i="1"/>
  <c r="C136" i="7" l="1"/>
  <c r="A137" i="7" s="1"/>
  <c r="B136" i="7"/>
  <c r="D136" i="7" s="1"/>
  <c r="A139" i="1"/>
  <c r="B140" i="1"/>
  <c r="AB137" i="1"/>
  <c r="C137" i="7" l="1"/>
  <c r="A138" i="7" s="1"/>
  <c r="B137" i="7"/>
  <c r="D137" i="7" s="1"/>
  <c r="A140" i="1"/>
  <c r="B141" i="1"/>
  <c r="AB138" i="1"/>
  <c r="C138" i="7" l="1"/>
  <c r="A139" i="7" s="1"/>
  <c r="B138" i="7"/>
  <c r="D138" i="7" s="1"/>
  <c r="A141" i="1"/>
  <c r="B142" i="1"/>
  <c r="AB139" i="1"/>
  <c r="C139" i="7" l="1"/>
  <c r="A140" i="7" s="1"/>
  <c r="B139" i="7"/>
  <c r="D139" i="7" s="1"/>
  <c r="A142" i="1"/>
  <c r="B143" i="1"/>
  <c r="AB140" i="1"/>
  <c r="B140" i="7" l="1"/>
  <c r="D140" i="7" s="1"/>
  <c r="C140" i="7"/>
  <c r="A141" i="7" s="1"/>
  <c r="A143" i="1"/>
  <c r="B144" i="1"/>
  <c r="AB141" i="1"/>
  <c r="B141" i="7" l="1"/>
  <c r="D141" i="7" s="1"/>
  <c r="C141" i="7"/>
  <c r="A142" i="7" s="1"/>
  <c r="B145" i="1"/>
  <c r="A144" i="1"/>
  <c r="AB142" i="1"/>
  <c r="C142" i="7" l="1"/>
  <c r="A143" i="7" s="1"/>
  <c r="B142" i="7"/>
  <c r="D142" i="7" s="1"/>
  <c r="A145" i="1"/>
  <c r="B146" i="1"/>
  <c r="AB143" i="1"/>
  <c r="C143" i="7" l="1"/>
  <c r="A144" i="7" s="1"/>
  <c r="B143" i="7"/>
  <c r="D143" i="7" s="1"/>
  <c r="A146" i="1"/>
  <c r="B147" i="1"/>
  <c r="AB144" i="1"/>
  <c r="B144" i="7" l="1"/>
  <c r="D144" i="7" s="1"/>
  <c r="C144" i="7"/>
  <c r="A145" i="7" s="1"/>
  <c r="A147" i="1"/>
  <c r="B148" i="1"/>
  <c r="AB145" i="1"/>
  <c r="C145" i="7" l="1"/>
  <c r="A146" i="7" s="1"/>
  <c r="B145" i="7"/>
  <c r="D145" i="7" s="1"/>
  <c r="B149" i="1"/>
  <c r="A148" i="1"/>
  <c r="AB146" i="1"/>
  <c r="B146" i="7" l="1"/>
  <c r="D146" i="7" s="1"/>
  <c r="C146" i="7"/>
  <c r="A147" i="7" s="1"/>
  <c r="B150" i="1"/>
  <c r="A149" i="1"/>
  <c r="AB147" i="1"/>
  <c r="C147" i="7" l="1"/>
  <c r="A148" i="7" s="1"/>
  <c r="B147" i="7"/>
  <c r="D147" i="7" s="1"/>
  <c r="A150" i="1"/>
  <c r="B151" i="1"/>
  <c r="AB148" i="1"/>
  <c r="C148" i="7" l="1"/>
  <c r="A149" i="7" s="1"/>
  <c r="B148" i="7"/>
  <c r="D148" i="7" s="1"/>
  <c r="A151" i="1"/>
  <c r="B152" i="1"/>
  <c r="AB149" i="1"/>
  <c r="B149" i="7" l="1"/>
  <c r="D149" i="7" s="1"/>
  <c r="C149" i="7"/>
  <c r="A150" i="7" s="1"/>
  <c r="A152" i="1"/>
  <c r="B153" i="1"/>
  <c r="AB150" i="1"/>
  <c r="B150" i="7" l="1"/>
  <c r="D150" i="7" s="1"/>
  <c r="C150" i="7"/>
  <c r="A151" i="7" s="1"/>
  <c r="A153" i="1"/>
  <c r="B154" i="1"/>
  <c r="AB151" i="1"/>
  <c r="C151" i="7" l="1"/>
  <c r="A152" i="7" s="1"/>
  <c r="B151" i="7"/>
  <c r="D151" i="7" s="1"/>
  <c r="B155" i="1"/>
  <c r="A154" i="1"/>
  <c r="AB152" i="1"/>
  <c r="C152" i="7" l="1"/>
  <c r="A153" i="7" s="1"/>
  <c r="B152" i="7"/>
  <c r="D152" i="7" s="1"/>
  <c r="B156" i="1"/>
  <c r="A155" i="1"/>
  <c r="AB153" i="1"/>
  <c r="B153" i="7" l="1"/>
  <c r="D153" i="7" s="1"/>
  <c r="C153" i="7"/>
  <c r="A154" i="7" s="1"/>
  <c r="B157" i="1"/>
  <c r="A156" i="1"/>
  <c r="AB154" i="1"/>
  <c r="C154" i="7" l="1"/>
  <c r="A155" i="7" s="1"/>
  <c r="B154" i="7"/>
  <c r="D154" i="7" s="1"/>
  <c r="A157" i="1"/>
  <c r="B158" i="1"/>
  <c r="AB155" i="1"/>
  <c r="C155" i="7" l="1"/>
  <c r="A156" i="7" s="1"/>
  <c r="B155" i="7"/>
  <c r="D155" i="7" s="1"/>
  <c r="A158" i="1"/>
  <c r="B159" i="1"/>
  <c r="AB156" i="1"/>
  <c r="C156" i="7" l="1"/>
  <c r="A157" i="7" s="1"/>
  <c r="B156" i="7"/>
  <c r="D156" i="7" s="1"/>
  <c r="A159" i="1"/>
  <c r="B160" i="1"/>
  <c r="AB157" i="1"/>
  <c r="C157" i="7" l="1"/>
  <c r="A158" i="7" s="1"/>
  <c r="B157" i="7"/>
  <c r="D157" i="7" s="1"/>
  <c r="B161" i="1"/>
  <c r="A160" i="1"/>
  <c r="AB158" i="1"/>
  <c r="B158" i="7" l="1"/>
  <c r="D158" i="7" s="1"/>
  <c r="C158" i="7"/>
  <c r="A159" i="7" s="1"/>
  <c r="B162" i="1"/>
  <c r="A161" i="1"/>
  <c r="AB159" i="1"/>
  <c r="C159" i="7" l="1"/>
  <c r="A160" i="7" s="1"/>
  <c r="B159" i="7"/>
  <c r="D159" i="7" s="1"/>
  <c r="B163" i="1"/>
  <c r="A162" i="1"/>
  <c r="AB160" i="1"/>
  <c r="C160" i="7" l="1"/>
  <c r="A161" i="7" s="1"/>
  <c r="B160" i="7"/>
  <c r="D160" i="7" s="1"/>
  <c r="A163" i="1"/>
  <c r="B164" i="1"/>
  <c r="AB161" i="1"/>
  <c r="C161" i="7" l="1"/>
  <c r="A162" i="7" s="1"/>
  <c r="B161" i="7"/>
  <c r="D161" i="7" s="1"/>
  <c r="A164" i="1"/>
  <c r="B165" i="1"/>
  <c r="AB162" i="1"/>
  <c r="B162" i="7" l="1"/>
  <c r="D162" i="7" s="1"/>
  <c r="C162" i="7"/>
  <c r="A163" i="7" s="1"/>
  <c r="A165" i="1"/>
  <c r="B166" i="1"/>
  <c r="AB163" i="1"/>
  <c r="C163" i="7" l="1"/>
  <c r="A164" i="7" s="1"/>
  <c r="B163" i="7"/>
  <c r="D163" i="7" s="1"/>
  <c r="A166" i="1"/>
  <c r="B167" i="1"/>
  <c r="AB164" i="1"/>
  <c r="B164" i="7" l="1"/>
  <c r="D164" i="7" s="1"/>
  <c r="C164" i="7"/>
  <c r="A165" i="7" s="1"/>
  <c r="A167" i="1"/>
  <c r="B168" i="1"/>
  <c r="AB165" i="1"/>
  <c r="C165" i="7" l="1"/>
  <c r="A166" i="7" s="1"/>
  <c r="B165" i="7"/>
  <c r="D165" i="7" s="1"/>
  <c r="B169" i="1"/>
  <c r="A168" i="1"/>
  <c r="AB166" i="1"/>
  <c r="C166" i="7" l="1"/>
  <c r="A167" i="7" s="1"/>
  <c r="B166" i="7"/>
  <c r="D166" i="7" s="1"/>
  <c r="A169" i="1"/>
  <c r="B170" i="1"/>
  <c r="AB167" i="1"/>
  <c r="B167" i="7" l="1"/>
  <c r="D167" i="7" s="1"/>
  <c r="C167" i="7"/>
  <c r="A168" i="7" s="1"/>
  <c r="A170" i="1"/>
  <c r="B171" i="1"/>
  <c r="AB168" i="1"/>
  <c r="C168" i="7" l="1"/>
  <c r="A169" i="7" s="1"/>
  <c r="B168" i="7"/>
  <c r="D168" i="7" s="1"/>
  <c r="A171" i="1"/>
  <c r="B172" i="1"/>
  <c r="AB169" i="1"/>
  <c r="C169" i="7" l="1"/>
  <c r="A170" i="7" s="1"/>
  <c r="B169" i="7"/>
  <c r="D169" i="7" s="1"/>
  <c r="B173" i="1"/>
  <c r="A172" i="1"/>
  <c r="AB170" i="1"/>
  <c r="C170" i="7" l="1"/>
  <c r="A171" i="7" s="1"/>
  <c r="B170" i="7"/>
  <c r="D170" i="7" s="1"/>
  <c r="B174" i="1"/>
  <c r="A173" i="1"/>
  <c r="AB171" i="1"/>
  <c r="B171" i="7" l="1"/>
  <c r="D171" i="7" s="1"/>
  <c r="C171" i="7"/>
  <c r="A172" i="7" s="1"/>
  <c r="A174" i="1"/>
  <c r="B175" i="1"/>
  <c r="AB172" i="1"/>
  <c r="C172" i="7" l="1"/>
  <c r="A173" i="7" s="1"/>
  <c r="B172" i="7"/>
  <c r="D172" i="7" s="1"/>
  <c r="B176" i="1"/>
  <c r="A175" i="1"/>
  <c r="AB173" i="1"/>
  <c r="C173" i="7" l="1"/>
  <c r="A174" i="7" s="1"/>
  <c r="B173" i="7"/>
  <c r="D173" i="7" s="1"/>
  <c r="B177" i="1"/>
  <c r="A176" i="1"/>
  <c r="AB174" i="1"/>
  <c r="C174" i="7" l="1"/>
  <c r="A175" i="7" s="1"/>
  <c r="B174" i="7"/>
  <c r="D174" i="7" s="1"/>
  <c r="A177" i="1"/>
  <c r="B178" i="1"/>
  <c r="AB175" i="1"/>
  <c r="C175" i="7" l="1"/>
  <c r="A176" i="7" s="1"/>
  <c r="B175" i="7"/>
  <c r="D175" i="7" s="1"/>
  <c r="B179" i="1"/>
  <c r="A178" i="1"/>
  <c r="AB176" i="1"/>
  <c r="B176" i="7" l="1"/>
  <c r="D176" i="7" s="1"/>
  <c r="C176" i="7"/>
  <c r="A177" i="7" s="1"/>
  <c r="B180" i="1"/>
  <c r="A179" i="1"/>
  <c r="AB177" i="1"/>
  <c r="C177" i="7" l="1"/>
  <c r="A178" i="7" s="1"/>
  <c r="B177" i="7"/>
  <c r="D177" i="7" s="1"/>
  <c r="B181" i="1"/>
  <c r="A180" i="1"/>
  <c r="AB178" i="1"/>
  <c r="C178" i="7" l="1"/>
  <c r="A179" i="7" s="1"/>
  <c r="B178" i="7"/>
  <c r="D178" i="7" s="1"/>
  <c r="B182" i="1"/>
  <c r="A181" i="1"/>
  <c r="AB179" i="1"/>
  <c r="C179" i="7" l="1"/>
  <c r="A180" i="7" s="1"/>
  <c r="B179" i="7"/>
  <c r="D179" i="7" s="1"/>
  <c r="B183" i="1"/>
  <c r="A182" i="1"/>
  <c r="AB180" i="1"/>
  <c r="C180" i="7" l="1"/>
  <c r="A181" i="7" s="1"/>
  <c r="B180" i="7"/>
  <c r="D180" i="7" s="1"/>
  <c r="A183" i="1"/>
  <c r="B184" i="1"/>
  <c r="AB181" i="1"/>
  <c r="C181" i="7" l="1"/>
  <c r="A182" i="7" s="1"/>
  <c r="B181" i="7"/>
  <c r="D181" i="7" s="1"/>
  <c r="B185" i="1"/>
  <c r="A184" i="1"/>
  <c r="AB182" i="1"/>
  <c r="C182" i="7" l="1"/>
  <c r="A183" i="7" s="1"/>
  <c r="B182" i="7"/>
  <c r="D182" i="7" s="1"/>
  <c r="A185" i="1"/>
  <c r="B186" i="1"/>
  <c r="AB183" i="1"/>
  <c r="C183" i="7" l="1"/>
  <c r="A184" i="7" s="1"/>
  <c r="B183" i="7"/>
  <c r="D183" i="7" s="1"/>
  <c r="A186" i="1"/>
  <c r="B187" i="1"/>
  <c r="AB184" i="1"/>
  <c r="C184" i="7" l="1"/>
  <c r="A185" i="7" s="1"/>
  <c r="B184" i="7"/>
  <c r="D184" i="7" s="1"/>
  <c r="B188" i="1"/>
  <c r="A187" i="1"/>
  <c r="AB185" i="1"/>
  <c r="C185" i="7" l="1"/>
  <c r="A186" i="7" s="1"/>
  <c r="B185" i="7"/>
  <c r="D185" i="7" s="1"/>
  <c r="B189" i="1"/>
  <c r="A188" i="1"/>
  <c r="AB186" i="1"/>
  <c r="C186" i="7" l="1"/>
  <c r="A187" i="7" s="1"/>
  <c r="B186" i="7"/>
  <c r="D186" i="7" s="1"/>
  <c r="A189" i="1"/>
  <c r="B190" i="1"/>
  <c r="AB187" i="1"/>
  <c r="C187" i="7" l="1"/>
  <c r="A188" i="7" s="1"/>
  <c r="B187" i="7"/>
  <c r="D187" i="7" s="1"/>
  <c r="B191" i="1"/>
  <c r="A190" i="1"/>
  <c r="AB188" i="1"/>
  <c r="C188" i="7" l="1"/>
  <c r="A189" i="7" s="1"/>
  <c r="B188" i="7"/>
  <c r="D188" i="7" s="1"/>
  <c r="A191" i="1"/>
  <c r="B192" i="1"/>
  <c r="AB189" i="1"/>
  <c r="B189" i="7" l="1"/>
  <c r="D189" i="7" s="1"/>
  <c r="C189" i="7"/>
  <c r="A190" i="7" s="1"/>
  <c r="A192" i="1"/>
  <c r="B193" i="1"/>
  <c r="AB190" i="1"/>
  <c r="C190" i="7" l="1"/>
  <c r="A191" i="7" s="1"/>
  <c r="B190" i="7"/>
  <c r="D190" i="7" s="1"/>
  <c r="B194" i="1"/>
  <c r="A193" i="1"/>
  <c r="AB191" i="1"/>
  <c r="C191" i="7" l="1"/>
  <c r="A192" i="7" s="1"/>
  <c r="B191" i="7"/>
  <c r="D191" i="7" s="1"/>
  <c r="B195" i="1"/>
  <c r="A194" i="1"/>
  <c r="AB192" i="1"/>
  <c r="C192" i="7" l="1"/>
  <c r="A193" i="7" s="1"/>
  <c r="B192" i="7"/>
  <c r="D192" i="7" s="1"/>
  <c r="A195" i="1"/>
  <c r="B196" i="1"/>
  <c r="AB193" i="1"/>
  <c r="C193" i="7" l="1"/>
  <c r="A194" i="7" s="1"/>
  <c r="B193" i="7"/>
  <c r="D193" i="7" s="1"/>
  <c r="B197" i="1"/>
  <c r="A196" i="1"/>
  <c r="AB194" i="1"/>
  <c r="C194" i="7" l="1"/>
  <c r="A195" i="7" s="1"/>
  <c r="B194" i="7"/>
  <c r="D194" i="7" s="1"/>
  <c r="A197" i="1"/>
  <c r="B198" i="1"/>
  <c r="AB195" i="1"/>
  <c r="C195" i="7" l="1"/>
  <c r="A196" i="7" s="1"/>
  <c r="B195" i="7"/>
  <c r="D195" i="7" s="1"/>
  <c r="A198" i="1"/>
  <c r="B199" i="1"/>
  <c r="AB196" i="1"/>
  <c r="C196" i="7" l="1"/>
  <c r="A197" i="7" s="1"/>
  <c r="B196" i="7"/>
  <c r="D196" i="7" s="1"/>
  <c r="B200" i="1"/>
  <c r="A199" i="1"/>
  <c r="AB197" i="1"/>
  <c r="C197" i="7" l="1"/>
  <c r="A198" i="7" s="1"/>
  <c r="B197" i="7"/>
  <c r="D197" i="7" s="1"/>
  <c r="B201" i="1"/>
  <c r="A200" i="1"/>
  <c r="AB198" i="1"/>
  <c r="C198" i="7" l="1"/>
  <c r="A199" i="7" s="1"/>
  <c r="B198" i="7"/>
  <c r="D198" i="7" s="1"/>
  <c r="A201" i="1"/>
  <c r="B202" i="1"/>
  <c r="AB199" i="1"/>
  <c r="C199" i="7" l="1"/>
  <c r="A200" i="7" s="1"/>
  <c r="B199" i="7"/>
  <c r="D199" i="7" s="1"/>
  <c r="A202" i="1"/>
  <c r="B203" i="1"/>
  <c r="AB200" i="1"/>
  <c r="B200" i="7" l="1"/>
  <c r="D200" i="7" s="1"/>
  <c r="C200" i="7"/>
  <c r="A201" i="7" s="1"/>
  <c r="A203" i="1"/>
  <c r="B204" i="1"/>
  <c r="AB201" i="1"/>
  <c r="C201" i="7" l="1"/>
  <c r="A202" i="7" s="1"/>
  <c r="B201" i="7"/>
  <c r="D201" i="7" s="1"/>
  <c r="A204" i="1"/>
  <c r="B205" i="1"/>
  <c r="AB202" i="1"/>
  <c r="C202" i="7" l="1"/>
  <c r="A203" i="7" s="1"/>
  <c r="B202" i="7"/>
  <c r="D202" i="7" s="1"/>
  <c r="B206" i="1"/>
  <c r="A205" i="1"/>
  <c r="AB203" i="1"/>
  <c r="C203" i="7" l="1"/>
  <c r="A204" i="7" s="1"/>
  <c r="B203" i="7"/>
  <c r="D203" i="7" s="1"/>
  <c r="B207" i="1"/>
  <c r="A206" i="1"/>
  <c r="AB204" i="1"/>
  <c r="C204" i="7" l="1"/>
  <c r="A205" i="7" s="1"/>
  <c r="B204" i="7"/>
  <c r="D204" i="7" s="1"/>
  <c r="A207" i="1"/>
  <c r="B208" i="1"/>
  <c r="AB205" i="1"/>
  <c r="C205" i="7" l="1"/>
  <c r="A206" i="7" s="1"/>
  <c r="B205" i="7"/>
  <c r="D205" i="7" s="1"/>
  <c r="B209" i="1"/>
  <c r="A208" i="1"/>
  <c r="AB206" i="1"/>
  <c r="S217" i="1"/>
  <c r="C206" i="7" l="1"/>
  <c r="A207" i="7" s="1"/>
  <c r="B206" i="7"/>
  <c r="D206" i="7" s="1"/>
  <c r="A209" i="1"/>
  <c r="B210" i="1"/>
  <c r="AB207" i="1"/>
  <c r="S218" i="1"/>
  <c r="B207" i="7" l="1"/>
  <c r="D207" i="7" s="1"/>
  <c r="C207" i="7"/>
  <c r="A208" i="7" s="1"/>
  <c r="A210" i="1"/>
  <c r="B211" i="1"/>
  <c r="AB208" i="1"/>
  <c r="S219" i="1"/>
  <c r="C208" i="7" l="1"/>
  <c r="A209" i="7" s="1"/>
  <c r="B208" i="7"/>
  <c r="D208" i="7" s="1"/>
  <c r="B212" i="1"/>
  <c r="A211" i="1"/>
  <c r="AB209" i="1"/>
  <c r="S220" i="1"/>
  <c r="C209" i="7" l="1"/>
  <c r="A210" i="7" s="1"/>
  <c r="B209" i="7"/>
  <c r="D209" i="7" s="1"/>
  <c r="B213" i="1"/>
  <c r="A212" i="1"/>
  <c r="AB210" i="1"/>
  <c r="S221" i="1"/>
  <c r="C210" i="7" l="1"/>
  <c r="A211" i="7" s="1"/>
  <c r="B210" i="7"/>
  <c r="D210" i="7" s="1"/>
  <c r="A213" i="1"/>
  <c r="B214" i="1"/>
  <c r="AB211" i="1"/>
  <c r="S222" i="1"/>
  <c r="S223" i="1"/>
  <c r="C211" i="7" l="1"/>
  <c r="A212" i="7" s="1"/>
  <c r="B211" i="7"/>
  <c r="D211" i="7" s="1"/>
  <c r="B215" i="1"/>
  <c r="A214" i="1"/>
  <c r="AB212" i="1"/>
  <c r="C212" i="7" l="1"/>
  <c r="A213" i="7" s="1"/>
  <c r="B212" i="7"/>
  <c r="D212" i="7" s="1"/>
  <c r="A215" i="1"/>
  <c r="B216" i="1"/>
  <c r="AB213" i="1"/>
  <c r="S224" i="1"/>
  <c r="C213" i="7" l="1"/>
  <c r="A214" i="7" s="1"/>
  <c r="B213" i="7"/>
  <c r="D213" i="7" s="1"/>
  <c r="A216" i="1"/>
  <c r="B217" i="1"/>
  <c r="AB214" i="1"/>
  <c r="S225" i="1"/>
  <c r="C214" i="7" l="1"/>
  <c r="A215" i="7" s="1"/>
  <c r="B214" i="7"/>
  <c r="D214" i="7" s="1"/>
  <c r="B218" i="1"/>
  <c r="A217" i="1"/>
  <c r="AB215" i="1"/>
  <c r="S226" i="1"/>
  <c r="C215" i="7" l="1"/>
  <c r="A216" i="7" s="1"/>
  <c r="B215" i="7"/>
  <c r="D215" i="7" s="1"/>
  <c r="B219" i="1"/>
  <c r="A218" i="1"/>
  <c r="AB216" i="1"/>
  <c r="S227" i="1"/>
  <c r="C216" i="7" l="1"/>
  <c r="A217" i="7" s="1"/>
  <c r="B216" i="7"/>
  <c r="D216" i="7" s="1"/>
  <c r="A219" i="1"/>
  <c r="B220" i="1"/>
  <c r="AB217" i="1"/>
  <c r="S228" i="1"/>
  <c r="C217" i="7" l="1"/>
  <c r="A218" i="7" s="1"/>
  <c r="B217" i="7"/>
  <c r="D217" i="7" s="1"/>
  <c r="B221" i="1"/>
  <c r="A220" i="1"/>
  <c r="AB218" i="1"/>
  <c r="B218" i="7" l="1"/>
  <c r="D218" i="7" s="1"/>
  <c r="C218" i="7"/>
  <c r="A219" i="7" s="1"/>
  <c r="A221" i="1"/>
  <c r="B222" i="1"/>
  <c r="AB219" i="1"/>
  <c r="C219" i="7" l="1"/>
  <c r="A220" i="7" s="1"/>
  <c r="B219" i="7"/>
  <c r="D219" i="7" s="1"/>
  <c r="A222" i="1"/>
  <c r="B223" i="1"/>
  <c r="AB220" i="1"/>
  <c r="C220" i="7" l="1"/>
  <c r="A221" i="7" s="1"/>
  <c r="B220" i="7"/>
  <c r="D220" i="7" s="1"/>
  <c r="B224" i="1"/>
  <c r="A223" i="1"/>
  <c r="AB221" i="1"/>
  <c r="C221" i="7" l="1"/>
  <c r="A222" i="7" s="1"/>
  <c r="B221" i="7"/>
  <c r="D221" i="7" s="1"/>
  <c r="B225" i="1"/>
  <c r="A224" i="1"/>
  <c r="AB222" i="1"/>
  <c r="C222" i="7" l="1"/>
  <c r="A223" i="7" s="1"/>
  <c r="B222" i="7"/>
  <c r="D222" i="7" s="1"/>
  <c r="A225" i="1"/>
  <c r="B226" i="1"/>
  <c r="AB223" i="1"/>
  <c r="C223" i="7" l="1"/>
  <c r="A224" i="7" s="1"/>
  <c r="B223" i="7"/>
  <c r="D223" i="7" s="1"/>
  <c r="B227" i="1"/>
  <c r="A226" i="1"/>
  <c r="AB224" i="1"/>
  <c r="C224" i="7" l="1"/>
  <c r="A225" i="7" s="1"/>
  <c r="B224" i="7"/>
  <c r="D224" i="7" s="1"/>
  <c r="A227" i="1"/>
  <c r="B228" i="1"/>
  <c r="AB225" i="1"/>
  <c r="B225" i="7" l="1"/>
  <c r="D225" i="7" s="1"/>
  <c r="C225" i="7"/>
  <c r="A226" i="7" s="1"/>
  <c r="A228" i="1"/>
  <c r="B229" i="1"/>
  <c r="AB226" i="1"/>
  <c r="C226" i="7" l="1"/>
  <c r="A227" i="7" s="1"/>
  <c r="B226" i="7"/>
  <c r="D226" i="7" s="1"/>
  <c r="B230" i="1"/>
  <c r="A229" i="1"/>
  <c r="AB227" i="1"/>
  <c r="C227" i="7" l="1"/>
  <c r="A228" i="7" s="1"/>
  <c r="B227" i="7"/>
  <c r="D227" i="7" s="1"/>
  <c r="B231" i="1"/>
  <c r="A230" i="1"/>
  <c r="AB228" i="1"/>
  <c r="C228" i="7" l="1"/>
  <c r="A229" i="7" s="1"/>
  <c r="B228" i="7"/>
  <c r="D228" i="7" s="1"/>
  <c r="A231" i="1"/>
  <c r="B232" i="1"/>
  <c r="AB229" i="1"/>
  <c r="C229" i="7" l="1"/>
  <c r="A230" i="7" s="1"/>
  <c r="B229" i="7"/>
  <c r="D229" i="7" s="1"/>
  <c r="B233" i="1"/>
  <c r="A232" i="1"/>
  <c r="AB230" i="1"/>
  <c r="C230" i="7" l="1"/>
  <c r="A231" i="7" s="1"/>
  <c r="B230" i="7"/>
  <c r="D230" i="7" s="1"/>
  <c r="A233" i="1"/>
  <c r="B234" i="1"/>
  <c r="AB231" i="1"/>
  <c r="C231" i="7" l="1"/>
  <c r="A232" i="7" s="1"/>
  <c r="B231" i="7"/>
  <c r="D231" i="7" s="1"/>
  <c r="A234" i="1"/>
  <c r="B235" i="1"/>
  <c r="AB232" i="1"/>
  <c r="C232" i="7" l="1"/>
  <c r="A233" i="7" s="1"/>
  <c r="B232" i="7"/>
  <c r="D232" i="7" s="1"/>
  <c r="B236" i="1"/>
  <c r="A235" i="1"/>
  <c r="AB233" i="1"/>
  <c r="C233" i="7" l="1"/>
  <c r="A234" i="7" s="1"/>
  <c r="B233" i="7"/>
  <c r="D233" i="7" s="1"/>
  <c r="B237" i="1"/>
  <c r="A236" i="1"/>
  <c r="AB234" i="1"/>
  <c r="C234" i="7" l="1"/>
  <c r="A235" i="7" s="1"/>
  <c r="B234" i="7"/>
  <c r="D234" i="7" s="1"/>
  <c r="A237" i="1"/>
  <c r="B238" i="1"/>
  <c r="AB235" i="1"/>
  <c r="C235" i="7" l="1"/>
  <c r="A236" i="7" s="1"/>
  <c r="B235" i="7"/>
  <c r="D235" i="7" s="1"/>
  <c r="B239" i="1"/>
  <c r="A238" i="1"/>
  <c r="AB236" i="1"/>
  <c r="C236" i="7" l="1"/>
  <c r="A237" i="7" s="1"/>
  <c r="B236" i="7"/>
  <c r="D236" i="7" s="1"/>
  <c r="A239" i="1"/>
  <c r="B240" i="1"/>
  <c r="AB237" i="1"/>
  <c r="C237" i="7" l="1"/>
  <c r="A238" i="7" s="1"/>
  <c r="B237" i="7"/>
  <c r="D237" i="7" s="1"/>
  <c r="A240" i="1"/>
  <c r="B241" i="1"/>
  <c r="AB238" i="1"/>
  <c r="C238" i="7" l="1"/>
  <c r="A239" i="7" s="1"/>
  <c r="B238" i="7"/>
  <c r="D238" i="7" s="1"/>
  <c r="B242" i="1"/>
  <c r="A241" i="1"/>
  <c r="AB239" i="1"/>
  <c r="C239" i="7" l="1"/>
  <c r="A240" i="7" s="1"/>
  <c r="B239" i="7"/>
  <c r="D239" i="7" s="1"/>
  <c r="B243" i="1"/>
  <c r="A242" i="1"/>
  <c r="AB240" i="1"/>
  <c r="C240" i="7" l="1"/>
  <c r="A241" i="7" s="1"/>
  <c r="B240" i="7"/>
  <c r="D240" i="7" s="1"/>
  <c r="A243" i="1"/>
  <c r="B244" i="1"/>
  <c r="AB241" i="1"/>
  <c r="C241" i="7" l="1"/>
  <c r="A242" i="7" s="1"/>
  <c r="B241" i="7"/>
  <c r="D241" i="7" s="1"/>
  <c r="A244" i="1"/>
  <c r="B245" i="1"/>
  <c r="AB242" i="1"/>
  <c r="C242" i="7" l="1"/>
  <c r="A243" i="7" s="1"/>
  <c r="B242" i="7"/>
  <c r="D242" i="7" s="1"/>
  <c r="A245" i="1"/>
  <c r="B246" i="1"/>
  <c r="AB243" i="1"/>
  <c r="C243" i="7" l="1"/>
  <c r="A244" i="7" s="1"/>
  <c r="B243" i="7"/>
  <c r="D243" i="7" s="1"/>
  <c r="A246" i="1"/>
  <c r="B247" i="1"/>
  <c r="AB244" i="1"/>
  <c r="C244" i="7" l="1"/>
  <c r="A245" i="7" s="1"/>
  <c r="B244" i="7"/>
  <c r="D244" i="7" s="1"/>
  <c r="B248" i="1"/>
  <c r="A247" i="1"/>
  <c r="AB245" i="1"/>
  <c r="C245" i="7" l="1"/>
  <c r="A246" i="7" s="1"/>
  <c r="B245" i="7"/>
  <c r="D245" i="7" s="1"/>
  <c r="B249" i="1"/>
  <c r="A248" i="1"/>
  <c r="AB246" i="1"/>
  <c r="C246" i="7" l="1"/>
  <c r="A247" i="7" s="1"/>
  <c r="B246" i="7"/>
  <c r="D246" i="7" s="1"/>
  <c r="A249" i="1"/>
  <c r="B250" i="1"/>
  <c r="AB247" i="1"/>
  <c r="C247" i="7" l="1"/>
  <c r="A248" i="7" s="1"/>
  <c r="B247" i="7"/>
  <c r="D247" i="7" s="1"/>
  <c r="A250" i="1"/>
  <c r="B251" i="1"/>
  <c r="AB248" i="1"/>
  <c r="C248" i="7" l="1"/>
  <c r="A249" i="7" s="1"/>
  <c r="B248" i="7"/>
  <c r="D248" i="7" s="1"/>
  <c r="A251" i="1"/>
  <c r="B252" i="1"/>
  <c r="AB249" i="1"/>
  <c r="C249" i="7" l="1"/>
  <c r="A250" i="7" s="1"/>
  <c r="B249" i="7"/>
  <c r="D249" i="7" s="1"/>
  <c r="B253" i="1"/>
  <c r="A252" i="1"/>
  <c r="AB250" i="1"/>
  <c r="C250" i="7" l="1"/>
  <c r="A251" i="7" s="1"/>
  <c r="B250" i="7"/>
  <c r="D250" i="7" s="1"/>
  <c r="B254" i="1"/>
  <c r="A253" i="1"/>
  <c r="AB251" i="1"/>
  <c r="C251" i="7" l="1"/>
  <c r="A252" i="7" s="1"/>
  <c r="B251" i="7"/>
  <c r="D251" i="7" s="1"/>
  <c r="B255" i="1"/>
  <c r="A254" i="1"/>
  <c r="AB252" i="1"/>
  <c r="C252" i="7" l="1"/>
  <c r="A253" i="7" s="1"/>
  <c r="B252" i="7"/>
  <c r="D252" i="7" s="1"/>
  <c r="A255" i="1"/>
  <c r="B256" i="1"/>
  <c r="AB253" i="1"/>
  <c r="C253" i="7" l="1"/>
  <c r="A254" i="7" s="1"/>
  <c r="B253" i="7"/>
  <c r="D253" i="7" s="1"/>
  <c r="A256" i="1"/>
  <c r="B257" i="1"/>
  <c r="AB254" i="1"/>
  <c r="C254" i="7" l="1"/>
  <c r="A255" i="7" s="1"/>
  <c r="B254" i="7"/>
  <c r="D254" i="7" s="1"/>
  <c r="A257" i="1"/>
  <c r="B258" i="1"/>
  <c r="AB255" i="1"/>
  <c r="C255" i="7" l="1"/>
  <c r="A256" i="7" s="1"/>
  <c r="B255" i="7"/>
  <c r="D255" i="7" s="1"/>
  <c r="B259" i="1"/>
  <c r="A258" i="1"/>
  <c r="AB256" i="1"/>
  <c r="C256" i="7" l="1"/>
  <c r="A257" i="7" s="1"/>
  <c r="B256" i="7"/>
  <c r="D256" i="7" s="1"/>
  <c r="B260" i="1"/>
  <c r="A259" i="1"/>
  <c r="AB257" i="1"/>
  <c r="C257" i="7" l="1"/>
  <c r="A258" i="7" s="1"/>
  <c r="B257" i="7"/>
  <c r="D257" i="7" s="1"/>
  <c r="B261" i="1"/>
  <c r="A260" i="1"/>
  <c r="AB258" i="1"/>
  <c r="C258" i="7" l="1"/>
  <c r="A259" i="7" s="1"/>
  <c r="B258" i="7"/>
  <c r="D258" i="7" s="1"/>
  <c r="A261" i="1"/>
  <c r="B262" i="1"/>
  <c r="AB259" i="1"/>
  <c r="C259" i="7" l="1"/>
  <c r="A260" i="7" s="1"/>
  <c r="B259" i="7"/>
  <c r="D259" i="7" s="1"/>
  <c r="A262" i="1"/>
  <c r="B263" i="1"/>
  <c r="AB260" i="1"/>
  <c r="C260" i="7" l="1"/>
  <c r="A261" i="7" s="1"/>
  <c r="B260" i="7"/>
  <c r="D260" i="7" s="1"/>
  <c r="A263" i="1"/>
  <c r="B264" i="1"/>
  <c r="AB261" i="1"/>
  <c r="C261" i="7" l="1"/>
  <c r="A262" i="7" s="1"/>
  <c r="B261" i="7"/>
  <c r="D261" i="7" s="1"/>
  <c r="B265" i="1"/>
  <c r="A264" i="1"/>
  <c r="AB262" i="1"/>
  <c r="C262" i="7" l="1"/>
  <c r="A263" i="7" s="1"/>
  <c r="B262" i="7"/>
  <c r="D262" i="7" s="1"/>
  <c r="B266" i="1"/>
  <c r="A265" i="1"/>
  <c r="AB263" i="1"/>
  <c r="C263" i="7" l="1"/>
  <c r="A264" i="7" s="1"/>
  <c r="B263" i="7"/>
  <c r="D263" i="7" s="1"/>
  <c r="B267" i="1"/>
  <c r="A266" i="1"/>
  <c r="AB264" i="1"/>
  <c r="C264" i="7" l="1"/>
  <c r="A265" i="7" s="1"/>
  <c r="B264" i="7"/>
  <c r="D264" i="7" s="1"/>
  <c r="A267" i="1"/>
  <c r="B268" i="1"/>
  <c r="AB265" i="1"/>
  <c r="C265" i="7" l="1"/>
  <c r="A266" i="7" s="1"/>
  <c r="B265" i="7"/>
  <c r="D265" i="7" s="1"/>
  <c r="A268" i="1"/>
  <c r="B269" i="1"/>
  <c r="AB266" i="1"/>
  <c r="C266" i="7" l="1"/>
  <c r="A267" i="7" s="1"/>
  <c r="B266" i="7"/>
  <c r="D266" i="7" s="1"/>
  <c r="A269" i="1"/>
  <c r="B270" i="1"/>
  <c r="AB267" i="1"/>
  <c r="C267" i="7" l="1"/>
  <c r="A268" i="7" s="1"/>
  <c r="B267" i="7"/>
  <c r="D267" i="7" s="1"/>
  <c r="B271" i="1"/>
  <c r="A270" i="1"/>
  <c r="AB268" i="1"/>
  <c r="C268" i="7" l="1"/>
  <c r="A269" i="7" s="1"/>
  <c r="B268" i="7"/>
  <c r="D268" i="7" s="1"/>
  <c r="B272" i="1"/>
  <c r="A271" i="1"/>
  <c r="AB269" i="1"/>
  <c r="C269" i="7" l="1"/>
  <c r="A270" i="7" s="1"/>
  <c r="B269" i="7"/>
  <c r="D269" i="7" s="1"/>
  <c r="B273" i="1"/>
  <c r="A272" i="1"/>
  <c r="AB270" i="1"/>
  <c r="C270" i="7" l="1"/>
  <c r="A271" i="7" s="1"/>
  <c r="B270" i="7"/>
  <c r="D270" i="7" s="1"/>
  <c r="A273" i="1"/>
  <c r="B274" i="1"/>
  <c r="AB271" i="1"/>
  <c r="C271" i="7" l="1"/>
  <c r="A272" i="7" s="1"/>
  <c r="B271" i="7"/>
  <c r="D271" i="7" s="1"/>
  <c r="A274" i="1"/>
  <c r="B275" i="1"/>
  <c r="AB272" i="1"/>
  <c r="C272" i="7" l="1"/>
  <c r="A273" i="7" s="1"/>
  <c r="B272" i="7"/>
  <c r="D272" i="7" s="1"/>
  <c r="A275" i="1"/>
  <c r="B276" i="1"/>
  <c r="AB273" i="1"/>
  <c r="C273" i="7" l="1"/>
  <c r="A274" i="7" s="1"/>
  <c r="B273" i="7"/>
  <c r="D273" i="7" s="1"/>
  <c r="B277" i="1"/>
  <c r="A276" i="1"/>
  <c r="AB274" i="1"/>
  <c r="C274" i="7" l="1"/>
  <c r="A275" i="7" s="1"/>
  <c r="B274" i="7"/>
  <c r="D274" i="7" s="1"/>
  <c r="B278" i="1"/>
  <c r="A277" i="1"/>
  <c r="AB275" i="1"/>
  <c r="C275" i="7" l="1"/>
  <c r="A276" i="7" s="1"/>
  <c r="B275" i="7"/>
  <c r="D275" i="7" s="1"/>
  <c r="B279" i="1"/>
  <c r="A278" i="1"/>
  <c r="AB276" i="1"/>
  <c r="C276" i="7" l="1"/>
  <c r="A277" i="7" s="1"/>
  <c r="B276" i="7"/>
  <c r="D276" i="7" s="1"/>
  <c r="A279" i="1"/>
  <c r="B280" i="1"/>
  <c r="AB277" i="1"/>
  <c r="C277" i="7" l="1"/>
  <c r="A278" i="7" s="1"/>
  <c r="B277" i="7"/>
  <c r="D277" i="7" s="1"/>
  <c r="A280" i="1"/>
  <c r="B281" i="1"/>
  <c r="AB278" i="1"/>
  <c r="C278" i="7" l="1"/>
  <c r="A279" i="7" s="1"/>
  <c r="B278" i="7"/>
  <c r="D278" i="7" s="1"/>
  <c r="B282" i="1"/>
  <c r="A281" i="1"/>
  <c r="AB279" i="1"/>
  <c r="C279" i="7" l="1"/>
  <c r="A280" i="7" s="1"/>
  <c r="B279" i="7"/>
  <c r="D279" i="7" s="1"/>
  <c r="B283" i="1"/>
  <c r="A282" i="1"/>
  <c r="AB280" i="1"/>
  <c r="C280" i="7" l="1"/>
  <c r="A281" i="7" s="1"/>
  <c r="B280" i="7"/>
  <c r="D280" i="7" s="1"/>
  <c r="B284" i="1"/>
  <c r="A283" i="1"/>
  <c r="AB281" i="1"/>
  <c r="C281" i="7" l="1"/>
  <c r="A282" i="7" s="1"/>
  <c r="B281" i="7"/>
  <c r="D281" i="7" s="1"/>
  <c r="B285" i="1"/>
  <c r="A284" i="1"/>
  <c r="AB282" i="1"/>
  <c r="C282" i="7" l="1"/>
  <c r="A283" i="7" s="1"/>
  <c r="B282" i="7"/>
  <c r="D282" i="7" s="1"/>
  <c r="A285" i="1"/>
  <c r="B286" i="1"/>
  <c r="AB283" i="1"/>
  <c r="C283" i="7" l="1"/>
  <c r="A284" i="7" s="1"/>
  <c r="B283" i="7"/>
  <c r="D283" i="7" s="1"/>
  <c r="A286" i="1"/>
  <c r="B287" i="1"/>
  <c r="AB284" i="1"/>
  <c r="C284" i="7" l="1"/>
  <c r="A285" i="7" s="1"/>
  <c r="B284" i="7"/>
  <c r="D284" i="7" s="1"/>
  <c r="B288" i="1"/>
  <c r="A287" i="1"/>
  <c r="AB285" i="1"/>
  <c r="C285" i="7" l="1"/>
  <c r="A286" i="7" s="1"/>
  <c r="B285" i="7"/>
  <c r="D285" i="7" s="1"/>
  <c r="B289" i="1"/>
  <c r="A288" i="1"/>
  <c r="AB286" i="1"/>
  <c r="C286" i="7" l="1"/>
  <c r="A287" i="7" s="1"/>
  <c r="B286" i="7"/>
  <c r="D286" i="7" s="1"/>
  <c r="B290" i="1"/>
  <c r="A289" i="1"/>
  <c r="AB287" i="1"/>
  <c r="C287" i="7" l="1"/>
  <c r="A288" i="7" s="1"/>
  <c r="B287" i="7"/>
  <c r="D287" i="7" s="1"/>
  <c r="B291" i="1"/>
  <c r="A290" i="1"/>
  <c r="AB288" i="1"/>
  <c r="C288" i="7" l="1"/>
  <c r="A289" i="7" s="1"/>
  <c r="B288" i="7"/>
  <c r="D288" i="7" s="1"/>
  <c r="A291" i="1"/>
  <c r="B292" i="1"/>
  <c r="AB289" i="1"/>
  <c r="C289" i="7" l="1"/>
  <c r="A290" i="7" s="1"/>
  <c r="B289" i="7"/>
  <c r="D289" i="7" s="1"/>
  <c r="A292" i="1"/>
  <c r="B293" i="1"/>
  <c r="AB290" i="1"/>
  <c r="C290" i="7" l="1"/>
  <c r="A291" i="7" s="1"/>
  <c r="B290" i="7"/>
  <c r="D290" i="7" s="1"/>
  <c r="B294" i="1"/>
  <c r="A293" i="1"/>
  <c r="AB291" i="1"/>
  <c r="C291" i="7" l="1"/>
  <c r="A292" i="7" s="1"/>
  <c r="B291" i="7"/>
  <c r="D291" i="7" s="1"/>
  <c r="B295" i="1"/>
  <c r="A294" i="1"/>
  <c r="AB292" i="1"/>
  <c r="C292" i="7" l="1"/>
  <c r="A293" i="7" s="1"/>
  <c r="B292" i="7"/>
  <c r="D292" i="7" s="1"/>
  <c r="B296" i="1"/>
  <c r="A295" i="1"/>
  <c r="AB293" i="1"/>
  <c r="C293" i="7" l="1"/>
  <c r="A294" i="7" s="1"/>
  <c r="B293" i="7"/>
  <c r="D293" i="7" s="1"/>
  <c r="B297" i="1"/>
  <c r="A296" i="1"/>
  <c r="AB294" i="1"/>
  <c r="C294" i="7" l="1"/>
  <c r="A295" i="7" s="1"/>
  <c r="B294" i="7"/>
  <c r="D294" i="7" s="1"/>
  <c r="A297" i="1"/>
  <c r="B298" i="1"/>
  <c r="AB295" i="1"/>
  <c r="C295" i="7" l="1"/>
  <c r="A296" i="7" s="1"/>
  <c r="B295" i="7"/>
  <c r="D295" i="7" s="1"/>
  <c r="A298" i="1"/>
  <c r="B299" i="1"/>
  <c r="AB296" i="1"/>
  <c r="C296" i="7" l="1"/>
  <c r="A297" i="7" s="1"/>
  <c r="B296" i="7"/>
  <c r="D296" i="7" s="1"/>
  <c r="B300" i="1"/>
  <c r="A299" i="1"/>
  <c r="AB297" i="1"/>
  <c r="C297" i="7" l="1"/>
  <c r="A298" i="7" s="1"/>
  <c r="B297" i="7"/>
  <c r="D297" i="7" s="1"/>
  <c r="B301" i="1"/>
  <c r="A300" i="1"/>
  <c r="AB298" i="1"/>
  <c r="C298" i="7" l="1"/>
  <c r="A299" i="7" s="1"/>
  <c r="B298" i="7"/>
  <c r="D298" i="7" s="1"/>
  <c r="B302" i="1"/>
  <c r="A301" i="1"/>
  <c r="AB299" i="1"/>
  <c r="C299" i="7" l="1"/>
  <c r="A300" i="7" s="1"/>
  <c r="B299" i="7"/>
  <c r="D299" i="7" s="1"/>
  <c r="B303" i="1"/>
  <c r="A302" i="1"/>
  <c r="AB300" i="1"/>
  <c r="C300" i="7" l="1"/>
  <c r="A301" i="7" s="1"/>
  <c r="B300" i="7"/>
  <c r="D300" i="7" s="1"/>
  <c r="A303" i="1"/>
  <c r="B304" i="1"/>
  <c r="AB301" i="1"/>
  <c r="C301" i="7" l="1"/>
  <c r="A302" i="7" s="1"/>
  <c r="B301" i="7"/>
  <c r="D301" i="7" s="1"/>
  <c r="A304" i="1"/>
  <c r="B305" i="1"/>
  <c r="AB302" i="1"/>
  <c r="C302" i="7" l="1"/>
  <c r="A303" i="7" s="1"/>
  <c r="B302" i="7"/>
  <c r="D302" i="7" s="1"/>
  <c r="B306" i="1"/>
  <c r="A305" i="1"/>
  <c r="AB303" i="1"/>
  <c r="C303" i="7" l="1"/>
  <c r="A304" i="7" s="1"/>
  <c r="B303" i="7"/>
  <c r="D303" i="7" s="1"/>
  <c r="B307" i="1"/>
  <c r="A306" i="1"/>
  <c r="AB304" i="1"/>
  <c r="C304" i="7" l="1"/>
  <c r="A305" i="7" s="1"/>
  <c r="B304" i="7"/>
  <c r="D304" i="7" s="1"/>
  <c r="B308" i="1"/>
  <c r="A307" i="1"/>
  <c r="AB305" i="1"/>
  <c r="C305" i="7" l="1"/>
  <c r="A306" i="7" s="1"/>
  <c r="B305" i="7"/>
  <c r="D305" i="7" s="1"/>
  <c r="B309" i="1"/>
  <c r="A308" i="1"/>
  <c r="AB306" i="1"/>
  <c r="C306" i="7" l="1"/>
  <c r="A307" i="7" s="1"/>
  <c r="B306" i="7"/>
  <c r="D306" i="7" s="1"/>
  <c r="A309" i="1"/>
  <c r="B310" i="1"/>
  <c r="AB307" i="1"/>
  <c r="C307" i="7" l="1"/>
  <c r="A308" i="7" s="1"/>
  <c r="B307" i="7"/>
  <c r="D307" i="7" s="1"/>
  <c r="B311" i="1"/>
  <c r="A310" i="1"/>
  <c r="AB308" i="1"/>
  <c r="C308" i="7" l="1"/>
  <c r="A309" i="7" s="1"/>
  <c r="B308" i="7"/>
  <c r="D308" i="7" s="1"/>
  <c r="B312" i="1"/>
  <c r="A311" i="1"/>
  <c r="AB309" i="1"/>
  <c r="C309" i="7" l="1"/>
  <c r="A310" i="7" s="1"/>
  <c r="B309" i="7"/>
  <c r="D309" i="7" s="1"/>
  <c r="B313" i="1"/>
  <c r="A312" i="1"/>
  <c r="AB310" i="1"/>
  <c r="C310" i="7" l="1"/>
  <c r="A311" i="7" s="1"/>
  <c r="B310" i="7"/>
  <c r="D310" i="7" s="1"/>
  <c r="B314" i="1"/>
  <c r="A313" i="1"/>
  <c r="AB311" i="1"/>
  <c r="B311" i="7" l="1"/>
  <c r="D311" i="7" s="1"/>
  <c r="C311" i="7"/>
  <c r="A312" i="7" s="1"/>
  <c r="B315" i="1"/>
  <c r="A314" i="1"/>
  <c r="AB312" i="1"/>
  <c r="C312" i="7" l="1"/>
  <c r="A313" i="7" s="1"/>
  <c r="B312" i="7"/>
  <c r="D312" i="7" s="1"/>
  <c r="A315" i="1"/>
  <c r="B316" i="1"/>
  <c r="AB313" i="1"/>
  <c r="C313" i="7" l="1"/>
  <c r="A314" i="7" s="1"/>
  <c r="B313" i="7"/>
  <c r="D313" i="7" s="1"/>
  <c r="B317" i="1"/>
  <c r="A316" i="1"/>
  <c r="AB314" i="1"/>
  <c r="C314" i="7" l="1"/>
  <c r="A315" i="7" s="1"/>
  <c r="B314" i="7"/>
  <c r="D314" i="7" s="1"/>
  <c r="B318" i="1"/>
  <c r="A317" i="1"/>
  <c r="AB315" i="1"/>
  <c r="C315" i="7" l="1"/>
  <c r="A316" i="7" s="1"/>
  <c r="B315" i="7"/>
  <c r="D315" i="7" s="1"/>
  <c r="B319" i="1"/>
  <c r="A318" i="1"/>
  <c r="AB316" i="1"/>
  <c r="C316" i="7" l="1"/>
  <c r="A317" i="7" s="1"/>
  <c r="B316" i="7"/>
  <c r="D316" i="7" s="1"/>
  <c r="B320" i="1"/>
  <c r="A319" i="1"/>
  <c r="AB317" i="1"/>
  <c r="C317" i="7" l="1"/>
  <c r="A318" i="7" s="1"/>
  <c r="B317" i="7"/>
  <c r="D317" i="7" s="1"/>
  <c r="B321" i="1"/>
  <c r="A320" i="1"/>
  <c r="AB318" i="1"/>
  <c r="C318" i="7" l="1"/>
  <c r="A319" i="7" s="1"/>
  <c r="B318" i="7"/>
  <c r="D318" i="7" s="1"/>
  <c r="A321" i="1"/>
  <c r="B322" i="1"/>
  <c r="AB319" i="1"/>
  <c r="C319" i="7" l="1"/>
  <c r="A320" i="7" s="1"/>
  <c r="B319" i="7"/>
  <c r="D319" i="7" s="1"/>
  <c r="B323" i="1"/>
  <c r="A322" i="1"/>
  <c r="AB320" i="1"/>
  <c r="C320" i="7" l="1"/>
  <c r="A321" i="7" s="1"/>
  <c r="B320" i="7"/>
  <c r="D320" i="7" s="1"/>
  <c r="B324" i="1"/>
  <c r="A323" i="1"/>
  <c r="AB321" i="1"/>
  <c r="B321" i="7" l="1"/>
  <c r="D321" i="7" s="1"/>
  <c r="C321" i="7"/>
  <c r="A322" i="7" s="1"/>
  <c r="B325" i="1"/>
  <c r="A324" i="1"/>
  <c r="AB322" i="1"/>
  <c r="B322" i="7" l="1"/>
  <c r="D322" i="7" s="1"/>
  <c r="C322" i="7"/>
  <c r="A323" i="7" s="1"/>
  <c r="B326" i="1"/>
  <c r="A325" i="1"/>
  <c r="AB323" i="1"/>
  <c r="C323" i="7" l="1"/>
  <c r="A324" i="7" s="1"/>
  <c r="B323" i="7"/>
  <c r="D323" i="7" s="1"/>
  <c r="B327" i="1"/>
  <c r="A326" i="1"/>
  <c r="AB324" i="1"/>
  <c r="C324" i="7" l="1"/>
  <c r="A325" i="7" s="1"/>
  <c r="B324" i="7"/>
  <c r="D324" i="7" s="1"/>
  <c r="A327" i="1"/>
  <c r="B328" i="1"/>
  <c r="AB325" i="1"/>
  <c r="C325" i="7" l="1"/>
  <c r="A326" i="7" s="1"/>
  <c r="B325" i="7"/>
  <c r="D325" i="7" s="1"/>
  <c r="B329" i="1"/>
  <c r="A328" i="1"/>
  <c r="AB326" i="1"/>
  <c r="C326" i="7" l="1"/>
  <c r="A327" i="7" s="1"/>
  <c r="B326" i="7"/>
  <c r="D326" i="7" s="1"/>
  <c r="B330" i="1"/>
  <c r="A329" i="1"/>
  <c r="AB327" i="1"/>
  <c r="C327" i="7" l="1"/>
  <c r="A328" i="7" s="1"/>
  <c r="B327" i="7"/>
  <c r="D327" i="7" s="1"/>
  <c r="B331" i="1"/>
  <c r="A330" i="1"/>
  <c r="AB328" i="1"/>
  <c r="C328" i="7" l="1"/>
  <c r="A329" i="7" s="1"/>
  <c r="B328" i="7"/>
  <c r="D328" i="7" s="1"/>
  <c r="B332" i="1"/>
  <c r="A331" i="1"/>
  <c r="AB329" i="1"/>
  <c r="C329" i="7" l="1"/>
  <c r="A330" i="7" s="1"/>
  <c r="B329" i="7"/>
  <c r="D329" i="7" s="1"/>
  <c r="B333" i="1"/>
  <c r="A332" i="1"/>
  <c r="AB330" i="1"/>
  <c r="C330" i="7" l="1"/>
  <c r="A331" i="7" s="1"/>
  <c r="B330" i="7"/>
  <c r="D330" i="7" s="1"/>
  <c r="A333" i="1"/>
  <c r="B334" i="1"/>
  <c r="AB331" i="1"/>
  <c r="C331" i="7" l="1"/>
  <c r="A332" i="7" s="1"/>
  <c r="B331" i="7"/>
  <c r="D331" i="7" s="1"/>
  <c r="B335" i="1"/>
  <c r="A334" i="1"/>
  <c r="AB332" i="1"/>
  <c r="C332" i="7" l="1"/>
  <c r="A333" i="7" s="1"/>
  <c r="B332" i="7"/>
  <c r="D332" i="7" s="1"/>
  <c r="B336" i="1"/>
  <c r="A335" i="1"/>
  <c r="AB333" i="1"/>
  <c r="C333" i="7" l="1"/>
  <c r="A334" i="7" s="1"/>
  <c r="B333" i="7"/>
  <c r="D333" i="7" s="1"/>
  <c r="B337" i="1"/>
  <c r="A336" i="1"/>
  <c r="AB334" i="1"/>
  <c r="B334" i="7" l="1"/>
  <c r="D334" i="7" s="1"/>
  <c r="C334" i="7"/>
  <c r="A335" i="7" s="1"/>
  <c r="B338" i="1"/>
  <c r="A337" i="1"/>
  <c r="AB335" i="1"/>
  <c r="C335" i="7" l="1"/>
  <c r="A336" i="7" s="1"/>
  <c r="B335" i="7"/>
  <c r="D335" i="7" s="1"/>
  <c r="B339" i="1"/>
  <c r="A338" i="1"/>
  <c r="AB336" i="1"/>
  <c r="C336" i="7" l="1"/>
  <c r="A337" i="7" s="1"/>
  <c r="B336" i="7"/>
  <c r="D336" i="7" s="1"/>
  <c r="A339" i="1"/>
  <c r="B340" i="1"/>
  <c r="AB337" i="1"/>
  <c r="C337" i="7" l="1"/>
  <c r="A338" i="7" s="1"/>
  <c r="B337" i="7"/>
  <c r="D337" i="7" s="1"/>
  <c r="B341" i="1"/>
  <c r="A340" i="1"/>
  <c r="AB338" i="1"/>
  <c r="C338" i="7" l="1"/>
  <c r="A339" i="7" s="1"/>
  <c r="B338" i="7"/>
  <c r="D338" i="7" s="1"/>
  <c r="B342" i="1"/>
  <c r="A341" i="1"/>
  <c r="AB339" i="1"/>
  <c r="C339" i="7" l="1"/>
  <c r="A340" i="7" s="1"/>
  <c r="B339" i="7"/>
  <c r="D339" i="7" s="1"/>
  <c r="B343" i="1"/>
  <c r="A342" i="1"/>
  <c r="AB340" i="1"/>
  <c r="C340" i="7" l="1"/>
  <c r="A341" i="7" s="1"/>
  <c r="B340" i="7"/>
  <c r="D340" i="7" s="1"/>
  <c r="B344" i="1"/>
  <c r="A343" i="1"/>
  <c r="AB341" i="1"/>
  <c r="C341" i="7" l="1"/>
  <c r="A342" i="7" s="1"/>
  <c r="B341" i="7"/>
  <c r="D341" i="7" s="1"/>
  <c r="B345" i="1"/>
  <c r="A344" i="1"/>
  <c r="AB342" i="1"/>
  <c r="C342" i="7" l="1"/>
  <c r="A343" i="7" s="1"/>
  <c r="B342" i="7"/>
  <c r="D342" i="7" s="1"/>
  <c r="A345" i="1"/>
  <c r="B346" i="1"/>
  <c r="AB343" i="1"/>
  <c r="C343" i="7" l="1"/>
  <c r="A344" i="7" s="1"/>
  <c r="B343" i="7"/>
  <c r="D343" i="7" s="1"/>
  <c r="B347" i="1"/>
  <c r="A346" i="1"/>
  <c r="AB344" i="1"/>
  <c r="C344" i="7" l="1"/>
  <c r="A345" i="7" s="1"/>
  <c r="B344" i="7"/>
  <c r="D344" i="7" s="1"/>
  <c r="B348" i="1"/>
  <c r="A347" i="1"/>
  <c r="AB345" i="1"/>
  <c r="C345" i="7" l="1"/>
  <c r="A346" i="7" s="1"/>
  <c r="B345" i="7"/>
  <c r="D345" i="7" s="1"/>
  <c r="B349" i="1"/>
  <c r="A348" i="1"/>
  <c r="AB346" i="1"/>
  <c r="C346" i="7" l="1"/>
  <c r="A347" i="7" s="1"/>
  <c r="B346" i="7"/>
  <c r="D346" i="7" s="1"/>
  <c r="B350" i="1"/>
  <c r="A349" i="1"/>
  <c r="AB347" i="1"/>
  <c r="B347" i="7" l="1"/>
  <c r="D347" i="7" s="1"/>
  <c r="C347" i="7"/>
  <c r="A348" i="7" s="1"/>
  <c r="B351" i="1"/>
  <c r="A350" i="1"/>
  <c r="AB348" i="1"/>
  <c r="C348" i="7" l="1"/>
  <c r="A349" i="7" s="1"/>
  <c r="B348" i="7"/>
  <c r="D348" i="7" s="1"/>
  <c r="A351" i="1"/>
  <c r="B352" i="1"/>
  <c r="AB349" i="1"/>
  <c r="C349" i="7" l="1"/>
  <c r="A350" i="7" s="1"/>
  <c r="B349" i="7"/>
  <c r="D349" i="7" s="1"/>
  <c r="B353" i="1"/>
  <c r="A352" i="1"/>
  <c r="AB350" i="1"/>
  <c r="C350" i="7" l="1"/>
  <c r="A351" i="7" s="1"/>
  <c r="B350" i="7"/>
  <c r="D350" i="7" s="1"/>
  <c r="B354" i="1"/>
  <c r="A353" i="1"/>
  <c r="AB351" i="1"/>
  <c r="C351" i="7" l="1"/>
  <c r="A352" i="7" s="1"/>
  <c r="B351" i="7"/>
  <c r="D351" i="7" s="1"/>
  <c r="B355" i="1"/>
  <c r="A354" i="1"/>
  <c r="AB352" i="1"/>
  <c r="B352" i="7" l="1"/>
  <c r="D352" i="7" s="1"/>
  <c r="C352" i="7"/>
  <c r="A353" i="7" s="1"/>
  <c r="B356" i="1"/>
  <c r="A355" i="1"/>
  <c r="AB353" i="1"/>
  <c r="E149" i="9"/>
  <c r="E143" i="9"/>
  <c r="E137" i="9"/>
  <c r="E131" i="9"/>
  <c r="E125" i="9"/>
  <c r="E119" i="9"/>
  <c r="E113" i="9"/>
  <c r="E107" i="9"/>
  <c r="E101" i="9"/>
  <c r="E95" i="9"/>
  <c r="E89" i="9"/>
  <c r="D149" i="9"/>
  <c r="D143" i="9"/>
  <c r="D137" i="9"/>
  <c r="D131" i="9"/>
  <c r="D125" i="9"/>
  <c r="D119" i="9"/>
  <c r="D113" i="9"/>
  <c r="D107" i="9"/>
  <c r="D101" i="9"/>
  <c r="D95" i="9"/>
  <c r="D89" i="9"/>
  <c r="E148" i="9"/>
  <c r="E142" i="9"/>
  <c r="E136" i="9"/>
  <c r="E130" i="9"/>
  <c r="E124" i="9"/>
  <c r="E118" i="9"/>
  <c r="E112" i="9"/>
  <c r="E106" i="9"/>
  <c r="E100" i="9"/>
  <c r="E94" i="9"/>
  <c r="E88" i="9"/>
  <c r="D148" i="9"/>
  <c r="D142" i="9"/>
  <c r="D136" i="9"/>
  <c r="D130" i="9"/>
  <c r="D124" i="9"/>
  <c r="D118" i="9"/>
  <c r="D112" i="9"/>
  <c r="D106" i="9"/>
  <c r="D100" i="9"/>
  <c r="D94" i="9"/>
  <c r="D88" i="9"/>
  <c r="E147" i="9"/>
  <c r="E141" i="9"/>
  <c r="E135" i="9"/>
  <c r="E129" i="9"/>
  <c r="E123" i="9"/>
  <c r="E117" i="9"/>
  <c r="E111" i="9"/>
  <c r="E105" i="9"/>
  <c r="E99" i="9"/>
  <c r="E93" i="9"/>
  <c r="D147" i="9"/>
  <c r="D141" i="9"/>
  <c r="D135" i="9"/>
  <c r="D129" i="9"/>
  <c r="D123" i="9"/>
  <c r="D117" i="9"/>
  <c r="D111" i="9"/>
  <c r="D105" i="9"/>
  <c r="D99" i="9"/>
  <c r="D93" i="9"/>
  <c r="E152" i="9"/>
  <c r="E146" i="9"/>
  <c r="E140" i="9"/>
  <c r="E134" i="9"/>
  <c r="E128" i="9"/>
  <c r="E122" i="9"/>
  <c r="E116" i="9"/>
  <c r="E110" i="9"/>
  <c r="E104" i="9"/>
  <c r="E98" i="9"/>
  <c r="E92" i="9"/>
  <c r="D152" i="9"/>
  <c r="D146" i="9"/>
  <c r="D140" i="9"/>
  <c r="D134" i="9"/>
  <c r="D128" i="9"/>
  <c r="D122" i="9"/>
  <c r="D116" i="9"/>
  <c r="D110" i="9"/>
  <c r="D104" i="9"/>
  <c r="D98" i="9"/>
  <c r="D92" i="9"/>
  <c r="E151" i="9"/>
  <c r="E145" i="9"/>
  <c r="E139" i="9"/>
  <c r="E133" i="9"/>
  <c r="E127" i="9"/>
  <c r="E121" i="9"/>
  <c r="E115" i="9"/>
  <c r="E109" i="9"/>
  <c r="E103" i="9"/>
  <c r="E97" i="9"/>
  <c r="E91" i="9"/>
  <c r="D151" i="9"/>
  <c r="D145" i="9"/>
  <c r="D139" i="9"/>
  <c r="D133" i="9"/>
  <c r="D127" i="9"/>
  <c r="D121" i="9"/>
  <c r="D115" i="9"/>
  <c r="D109" i="9"/>
  <c r="D103" i="9"/>
  <c r="D97" i="9"/>
  <c r="D91" i="9"/>
  <c r="E150" i="9"/>
  <c r="E144" i="9"/>
  <c r="E138" i="9"/>
  <c r="E132" i="9"/>
  <c r="E126" i="9"/>
  <c r="E120" i="9"/>
  <c r="E114" i="9"/>
  <c r="E108" i="9"/>
  <c r="E102" i="9"/>
  <c r="E96" i="9"/>
  <c r="E90" i="9"/>
  <c r="D150" i="9"/>
  <c r="D144" i="9"/>
  <c r="D138" i="9"/>
  <c r="D132" i="9"/>
  <c r="D126" i="9"/>
  <c r="D120" i="9"/>
  <c r="D114" i="9"/>
  <c r="D108" i="9"/>
  <c r="D102" i="9"/>
  <c r="D96" i="9"/>
  <c r="D90" i="9"/>
  <c r="C353" i="7" l="1"/>
  <c r="A354" i="7" s="1"/>
  <c r="B353" i="7"/>
  <c r="D353" i="7" s="1"/>
  <c r="B357" i="1"/>
  <c r="A356" i="1"/>
  <c r="F100" i="9"/>
  <c r="F113" i="9"/>
  <c r="F128" i="9"/>
  <c r="F102" i="9"/>
  <c r="F115" i="9"/>
  <c r="F119" i="9"/>
  <c r="F140" i="9"/>
  <c r="F106" i="9"/>
  <c r="F114" i="9"/>
  <c r="F146" i="9"/>
  <c r="F127" i="9"/>
  <c r="F108" i="9"/>
  <c r="F134" i="9"/>
  <c r="F94" i="9"/>
  <c r="F107" i="9"/>
  <c r="F121" i="9"/>
  <c r="F93" i="9"/>
  <c r="F133" i="9"/>
  <c r="F120" i="9"/>
  <c r="F152" i="9"/>
  <c r="F125" i="9"/>
  <c r="F98" i="9"/>
  <c r="F117" i="9"/>
  <c r="F139" i="9"/>
  <c r="F112" i="9"/>
  <c r="F131" i="9"/>
  <c r="F151" i="9"/>
  <c r="F124" i="9"/>
  <c r="F144" i="9"/>
  <c r="F111" i="9"/>
  <c r="F91" i="9"/>
  <c r="F90" i="9"/>
  <c r="F103" i="9"/>
  <c r="F116" i="9"/>
  <c r="F129" i="9"/>
  <c r="F148" i="9"/>
  <c r="F89" i="9"/>
  <c r="F126" i="9"/>
  <c r="F145" i="9"/>
  <c r="F118" i="9"/>
  <c r="F105" i="9"/>
  <c r="F137" i="9"/>
  <c r="F130" i="9"/>
  <c r="F150" i="9"/>
  <c r="F104" i="9"/>
  <c r="F136" i="9"/>
  <c r="F97" i="9"/>
  <c r="F123" i="9"/>
  <c r="F96" i="9"/>
  <c r="F109" i="9"/>
  <c r="F122" i="9"/>
  <c r="F135" i="9"/>
  <c r="F95" i="9"/>
  <c r="F132" i="9"/>
  <c r="F99" i="9"/>
  <c r="F92" i="9"/>
  <c r="F141" i="9"/>
  <c r="F88" i="9"/>
  <c r="F101" i="9"/>
  <c r="F110" i="9"/>
  <c r="F142" i="9"/>
  <c r="F147" i="9"/>
  <c r="F138" i="9"/>
  <c r="F143" i="9"/>
  <c r="F149" i="9"/>
  <c r="AB354" i="1"/>
  <c r="C354" i="7" l="1"/>
  <c r="A355" i="7" s="1"/>
  <c r="B354" i="7"/>
  <c r="D354" i="7" s="1"/>
  <c r="A357" i="1"/>
  <c r="B358" i="1"/>
  <c r="AB355" i="1"/>
  <c r="C355" i="7" l="1"/>
  <c r="A356" i="7" s="1"/>
  <c r="B355" i="7"/>
  <c r="D355" i="7" s="1"/>
  <c r="B359" i="1"/>
  <c r="A358" i="1"/>
  <c r="AB356" i="1"/>
  <c r="C356" i="7" l="1"/>
  <c r="A357" i="7" s="1"/>
  <c r="B356" i="7"/>
  <c r="D356" i="7" s="1"/>
  <c r="B360" i="1"/>
  <c r="A359" i="1"/>
  <c r="AB357" i="1"/>
  <c r="B357" i="7" l="1"/>
  <c r="D357" i="7" s="1"/>
  <c r="C357" i="7"/>
  <c r="A358" i="7" s="1"/>
  <c r="B361" i="1"/>
  <c r="A360" i="1"/>
  <c r="S1703" i="1"/>
  <c r="AC1703" i="1"/>
  <c r="AB358" i="1"/>
  <c r="C358" i="7" l="1"/>
  <c r="A359" i="7" s="1"/>
  <c r="B358" i="7"/>
  <c r="D358" i="7" s="1"/>
  <c r="B362" i="1"/>
  <c r="A361" i="1"/>
  <c r="AB359" i="1"/>
  <c r="C359" i="7" l="1"/>
  <c r="A360" i="7" s="1"/>
  <c r="B359" i="7"/>
  <c r="D359" i="7" s="1"/>
  <c r="B363" i="1"/>
  <c r="A362" i="1"/>
  <c r="AB360" i="1"/>
  <c r="C360" i="7" l="1"/>
  <c r="A361" i="7" s="1"/>
  <c r="B360" i="7"/>
  <c r="D360" i="7" s="1"/>
  <c r="A363" i="1"/>
  <c r="B364" i="1"/>
  <c r="AB361" i="1"/>
  <c r="C361" i="7" l="1"/>
  <c r="A362" i="7" s="1"/>
  <c r="B361" i="7"/>
  <c r="D361" i="7" s="1"/>
  <c r="B365" i="1"/>
  <c r="A364" i="1"/>
  <c r="AB362" i="1"/>
  <c r="C362" i="7" l="1"/>
  <c r="A363" i="7" s="1"/>
  <c r="B362" i="7"/>
  <c r="D362" i="7" s="1"/>
  <c r="B366" i="1"/>
  <c r="A365" i="1"/>
  <c r="AB363" i="1"/>
  <c r="C363" i="7" l="1"/>
  <c r="A364" i="7" s="1"/>
  <c r="B363" i="7"/>
  <c r="D363" i="7" s="1"/>
  <c r="B367" i="1"/>
  <c r="A366" i="1"/>
  <c r="AB364" i="1"/>
  <c r="C364" i="7" l="1"/>
  <c r="A365" i="7" s="1"/>
  <c r="B364" i="7"/>
  <c r="D364" i="7" s="1"/>
  <c r="B368" i="1"/>
  <c r="A367" i="1"/>
  <c r="AB365" i="1"/>
  <c r="C365" i="7" l="1"/>
  <c r="A366" i="7" s="1"/>
  <c r="B365" i="7"/>
  <c r="D365" i="7" s="1"/>
  <c r="B369" i="1"/>
  <c r="A368" i="1"/>
  <c r="AB366" i="1"/>
  <c r="C366" i="7" l="1"/>
  <c r="A367" i="7" s="1"/>
  <c r="B366" i="7"/>
  <c r="D366" i="7" s="1"/>
  <c r="A369" i="1"/>
  <c r="B370" i="1"/>
  <c r="AB367" i="1"/>
  <c r="B367" i="7" l="1"/>
  <c r="D367" i="7" s="1"/>
  <c r="C367" i="7"/>
  <c r="A368" i="7" s="1"/>
  <c r="B371" i="1"/>
  <c r="A370" i="1"/>
  <c r="AB368" i="1"/>
  <c r="C368" i="7" l="1"/>
  <c r="A369" i="7" s="1"/>
  <c r="B368" i="7"/>
  <c r="D368" i="7" s="1"/>
  <c r="B372" i="1"/>
  <c r="A371" i="1"/>
  <c r="AB369" i="1"/>
  <c r="C369" i="7" l="1"/>
  <c r="A370" i="7" s="1"/>
  <c r="B369" i="7"/>
  <c r="D369" i="7" s="1"/>
  <c r="B373" i="1"/>
  <c r="A372" i="1"/>
  <c r="AB370" i="1"/>
  <c r="C370" i="7" l="1"/>
  <c r="A371" i="7" s="1"/>
  <c r="B370" i="7"/>
  <c r="D370" i="7" s="1"/>
  <c r="B374" i="1"/>
  <c r="A373" i="1"/>
  <c r="AB371" i="1"/>
  <c r="C371" i="7" l="1"/>
  <c r="A372" i="7" s="1"/>
  <c r="B371" i="7"/>
  <c r="D371" i="7" s="1"/>
  <c r="B375" i="1"/>
  <c r="A374" i="1"/>
  <c r="AB372" i="1"/>
  <c r="B372" i="7" l="1"/>
  <c r="D372" i="7" s="1"/>
  <c r="C372" i="7"/>
  <c r="A373" i="7" s="1"/>
  <c r="A375" i="1"/>
  <c r="B376" i="1"/>
  <c r="AB373" i="1"/>
  <c r="C373" i="7" l="1"/>
  <c r="A374" i="7" s="1"/>
  <c r="B373" i="7"/>
  <c r="D373" i="7" s="1"/>
  <c r="B377" i="1"/>
  <c r="A376" i="1"/>
  <c r="AB374" i="1"/>
  <c r="S384" i="1"/>
  <c r="C374" i="7" l="1"/>
  <c r="A375" i="7" s="1"/>
  <c r="B374" i="7"/>
  <c r="D374" i="7" s="1"/>
  <c r="B378" i="1"/>
  <c r="A377" i="1"/>
  <c r="AB375" i="1"/>
  <c r="S385" i="1"/>
  <c r="C375" i="7" l="1"/>
  <c r="A376" i="7" s="1"/>
  <c r="B375" i="7"/>
  <c r="D375" i="7" s="1"/>
  <c r="B379" i="1"/>
  <c r="A378" i="1"/>
  <c r="AB376" i="1"/>
  <c r="S387" i="1"/>
  <c r="S386" i="1"/>
  <c r="C376" i="7" l="1"/>
  <c r="A377" i="7" s="1"/>
  <c r="B376" i="7"/>
  <c r="D376" i="7" s="1"/>
  <c r="B380" i="1"/>
  <c r="A379" i="1"/>
  <c r="AB377" i="1"/>
  <c r="C377" i="7" l="1"/>
  <c r="A378" i="7" s="1"/>
  <c r="B377" i="7"/>
  <c r="D377" i="7" s="1"/>
  <c r="B381" i="1"/>
  <c r="A380" i="1"/>
  <c r="AB378" i="1"/>
  <c r="S389" i="1"/>
  <c r="S388" i="1"/>
  <c r="B378" i="7" l="1"/>
  <c r="D378" i="7" s="1"/>
  <c r="C378" i="7"/>
  <c r="A379" i="7" s="1"/>
  <c r="A381" i="1"/>
  <c r="B382" i="1"/>
  <c r="AB379" i="1"/>
  <c r="S390" i="1"/>
  <c r="C379" i="7" l="1"/>
  <c r="A380" i="7" s="1"/>
  <c r="B379" i="7"/>
  <c r="D379" i="7" s="1"/>
  <c r="B383" i="1"/>
  <c r="A382" i="1"/>
  <c r="AB380" i="1"/>
  <c r="C380" i="7" l="1"/>
  <c r="A381" i="7" s="1"/>
  <c r="B380" i="7"/>
  <c r="D380" i="7" s="1"/>
  <c r="B384" i="1"/>
  <c r="A383" i="1"/>
  <c r="AB381" i="1"/>
  <c r="S391" i="1"/>
  <c r="C381" i="7" l="1"/>
  <c r="A382" i="7" s="1"/>
  <c r="B381" i="7"/>
  <c r="D381" i="7" s="1"/>
  <c r="B385" i="1"/>
  <c r="A384" i="1"/>
  <c r="AB382" i="1"/>
  <c r="S392" i="1"/>
  <c r="C382" i="7" l="1"/>
  <c r="A383" i="7" s="1"/>
  <c r="B382" i="7"/>
  <c r="D382" i="7" s="1"/>
  <c r="B386" i="1"/>
  <c r="A385" i="1"/>
  <c r="AB383" i="1"/>
  <c r="S393" i="1"/>
  <c r="C383" i="7" l="1"/>
  <c r="A384" i="7" s="1"/>
  <c r="B383" i="7"/>
  <c r="D383" i="7" s="1"/>
  <c r="B387" i="1"/>
  <c r="A386" i="1"/>
  <c r="AB384" i="1"/>
  <c r="S394" i="1"/>
  <c r="C384" i="7" l="1"/>
  <c r="A385" i="7" s="1"/>
  <c r="B384" i="7"/>
  <c r="D384" i="7" s="1"/>
  <c r="A387" i="1"/>
  <c r="B388" i="1"/>
  <c r="AB385" i="1"/>
  <c r="B385" i="7" l="1"/>
  <c r="D385" i="7" s="1"/>
  <c r="C385" i="7"/>
  <c r="A386" i="7" s="1"/>
  <c r="B389" i="1"/>
  <c r="A388" i="1"/>
  <c r="AB386" i="1"/>
  <c r="C386" i="7" l="1"/>
  <c r="A387" i="7" s="1"/>
  <c r="B386" i="7"/>
  <c r="D386" i="7" s="1"/>
  <c r="B390" i="1"/>
  <c r="A389" i="1"/>
  <c r="AB387" i="1"/>
  <c r="C387" i="7" l="1"/>
  <c r="A388" i="7" s="1"/>
  <c r="B387" i="7"/>
  <c r="D387" i="7" s="1"/>
  <c r="B391" i="1"/>
  <c r="A390" i="1"/>
  <c r="AB388" i="1"/>
  <c r="C388" i="7" l="1"/>
  <c r="A389" i="7" s="1"/>
  <c r="B388" i="7"/>
  <c r="D388" i="7" s="1"/>
  <c r="B392" i="1"/>
  <c r="A391" i="1"/>
  <c r="AB389" i="1"/>
  <c r="C389" i="7" l="1"/>
  <c r="A390" i="7" s="1"/>
  <c r="B389" i="7"/>
  <c r="D389" i="7" s="1"/>
  <c r="B393" i="1"/>
  <c r="A392" i="1"/>
  <c r="AB390" i="1"/>
  <c r="C390" i="7" l="1"/>
  <c r="A391" i="7" s="1"/>
  <c r="B390" i="7"/>
  <c r="D390" i="7" s="1"/>
  <c r="A393" i="1"/>
  <c r="B394" i="1"/>
  <c r="AB391" i="1"/>
  <c r="C391" i="7" l="1"/>
  <c r="A392" i="7" s="1"/>
  <c r="B391" i="7"/>
  <c r="D391" i="7" s="1"/>
  <c r="B395" i="1"/>
  <c r="A394" i="1"/>
  <c r="AB392" i="1"/>
  <c r="C392" i="7" l="1"/>
  <c r="A393" i="7" s="1"/>
  <c r="B392" i="7"/>
  <c r="D392" i="7" s="1"/>
  <c r="B396" i="1"/>
  <c r="A395" i="1"/>
  <c r="AB393" i="1"/>
  <c r="C393" i="7" l="1"/>
  <c r="A394" i="7" s="1"/>
  <c r="B393" i="7"/>
  <c r="D393" i="7" s="1"/>
  <c r="B397" i="1"/>
  <c r="A396" i="1"/>
  <c r="AB394" i="1"/>
  <c r="S395" i="1"/>
  <c r="B394" i="7" l="1"/>
  <c r="D394" i="7" s="1"/>
  <c r="C394" i="7"/>
  <c r="A395" i="7" s="1"/>
  <c r="B398" i="1"/>
  <c r="A397" i="1"/>
  <c r="AB395" i="1"/>
  <c r="C395" i="7" l="1"/>
  <c r="A396" i="7" s="1"/>
  <c r="B395" i="7"/>
  <c r="D395" i="7" s="1"/>
  <c r="B399" i="1"/>
  <c r="A398" i="1"/>
  <c r="AB396" i="1"/>
  <c r="S397" i="1"/>
  <c r="B396" i="7" l="1"/>
  <c r="D396" i="7" s="1"/>
  <c r="C396" i="7"/>
  <c r="A397" i="7" s="1"/>
  <c r="A399" i="1"/>
  <c r="B400" i="1"/>
  <c r="AB397" i="1"/>
  <c r="C397" i="7" l="1"/>
  <c r="A398" i="7" s="1"/>
  <c r="B397" i="7"/>
  <c r="D397" i="7" s="1"/>
  <c r="B401" i="1"/>
  <c r="A400" i="1"/>
  <c r="AB398" i="1"/>
  <c r="C398" i="7" l="1"/>
  <c r="A399" i="7" s="1"/>
  <c r="B398" i="7"/>
  <c r="D398" i="7" s="1"/>
  <c r="B402" i="1"/>
  <c r="A401" i="1"/>
  <c r="AB399" i="1"/>
  <c r="C399" i="7" l="1"/>
  <c r="A400" i="7" s="1"/>
  <c r="B399" i="7"/>
  <c r="D399" i="7" s="1"/>
  <c r="B403" i="1"/>
  <c r="A402" i="1"/>
  <c r="AB400" i="1"/>
  <c r="P400" i="1"/>
  <c r="AC400" i="1" s="1"/>
  <c r="E400" i="1"/>
  <c r="C400" i="7" l="1"/>
  <c r="A401" i="7" s="1"/>
  <c r="B400" i="7"/>
  <c r="D400" i="7" s="1"/>
  <c r="F400" i="1"/>
  <c r="S400" i="1" s="1"/>
  <c r="B404" i="1"/>
  <c r="A403" i="1"/>
  <c r="AB401" i="1"/>
  <c r="P401" i="1"/>
  <c r="AC401" i="1" s="1"/>
  <c r="E401" i="1"/>
  <c r="C401" i="7" l="1"/>
  <c r="A402" i="7" s="1"/>
  <c r="B401" i="7"/>
  <c r="D401" i="7" s="1"/>
  <c r="F401" i="1"/>
  <c r="S401" i="1" s="1"/>
  <c r="B405" i="1"/>
  <c r="A404" i="1"/>
  <c r="AB402" i="1"/>
  <c r="E402" i="1"/>
  <c r="P402" i="1"/>
  <c r="AC402" i="1" s="1"/>
  <c r="C402" i="7" l="1"/>
  <c r="A403" i="7" s="1"/>
  <c r="B402" i="7"/>
  <c r="D402" i="7" s="1"/>
  <c r="F402" i="1"/>
  <c r="S402" i="1" s="1"/>
  <c r="A405" i="1"/>
  <c r="B406" i="1"/>
  <c r="AB403" i="1"/>
  <c r="P403" i="1"/>
  <c r="AC403" i="1" s="1"/>
  <c r="E403" i="1"/>
  <c r="B403" i="7" l="1"/>
  <c r="D403" i="7" s="1"/>
  <c r="C403" i="7"/>
  <c r="A404" i="7" s="1"/>
  <c r="F403" i="1"/>
  <c r="S403" i="1" s="1"/>
  <c r="B407" i="1"/>
  <c r="A406" i="1"/>
  <c r="AB404" i="1"/>
  <c r="P404" i="1"/>
  <c r="AC404" i="1" s="1"/>
  <c r="E404" i="1"/>
  <c r="C404" i="7" l="1"/>
  <c r="A405" i="7" s="1"/>
  <c r="B404" i="7"/>
  <c r="D404" i="7" s="1"/>
  <c r="F404" i="1"/>
  <c r="B408" i="1"/>
  <c r="A407" i="1"/>
  <c r="S404" i="1"/>
  <c r="AB405" i="1"/>
  <c r="E405" i="1"/>
  <c r="P405" i="1"/>
  <c r="AC405" i="1" s="1"/>
  <c r="C405" i="7" l="1"/>
  <c r="A406" i="7" s="1"/>
  <c r="B405" i="7"/>
  <c r="D405" i="7" s="1"/>
  <c r="F405" i="1"/>
  <c r="B409" i="1"/>
  <c r="A408" i="1"/>
  <c r="S405" i="1"/>
  <c r="AB406" i="1"/>
  <c r="P406" i="1"/>
  <c r="AC406" i="1" s="1"/>
  <c r="E406" i="1"/>
  <c r="C406" i="7" l="1"/>
  <c r="A407" i="7" s="1"/>
  <c r="B406" i="7"/>
  <c r="D406" i="7" s="1"/>
  <c r="F406" i="1"/>
  <c r="S406" i="1" s="1"/>
  <c r="B410" i="1"/>
  <c r="A409" i="1"/>
  <c r="AB407" i="1"/>
  <c r="P407" i="1"/>
  <c r="AC407" i="1" s="1"/>
  <c r="E407" i="1"/>
  <c r="C407" i="7" l="1"/>
  <c r="A408" i="7" s="1"/>
  <c r="B407" i="7"/>
  <c r="D407" i="7" s="1"/>
  <c r="F407" i="1"/>
  <c r="S407" i="1" s="1"/>
  <c r="B411" i="1"/>
  <c r="A410" i="1"/>
  <c r="AB408" i="1"/>
  <c r="J43" i="9"/>
  <c r="J87" i="9"/>
  <c r="J34" i="9"/>
  <c r="L107" i="9"/>
  <c r="J70" i="9"/>
  <c r="L18" i="9"/>
  <c r="J76" i="9"/>
  <c r="J22" i="9"/>
  <c r="I8" i="9"/>
  <c r="I48" i="9"/>
  <c r="L10" i="9"/>
  <c r="L57" i="9"/>
  <c r="I57" i="9"/>
  <c r="J55" i="9"/>
  <c r="I28" i="9"/>
  <c r="I65" i="9"/>
  <c r="L35" i="9"/>
  <c r="J16" i="9"/>
  <c r="L11" i="9"/>
  <c r="J23" i="9"/>
  <c r="L22" i="9"/>
  <c r="J74" i="9"/>
  <c r="J103" i="9"/>
  <c r="J91" i="9"/>
  <c r="J28" i="9"/>
  <c r="L72" i="9"/>
  <c r="I75" i="9"/>
  <c r="L51" i="9"/>
  <c r="L3" i="9"/>
  <c r="J21" i="9"/>
  <c r="I29" i="9"/>
  <c r="I81" i="9"/>
  <c r="I39" i="9"/>
  <c r="J63" i="9"/>
  <c r="L9" i="9"/>
  <c r="J69" i="9"/>
  <c r="J82" i="9"/>
  <c r="I77" i="9"/>
  <c r="J7" i="9"/>
  <c r="L47" i="9"/>
  <c r="L32" i="9"/>
  <c r="I76" i="9"/>
  <c r="L96" i="9"/>
  <c r="J92" i="9"/>
  <c r="L68" i="9"/>
  <c r="I38" i="9"/>
  <c r="J105" i="9"/>
  <c r="J42" i="9"/>
  <c r="J57" i="9"/>
  <c r="J10" i="9"/>
  <c r="J97" i="9"/>
  <c r="L20" i="9"/>
  <c r="L91" i="9"/>
  <c r="L14" i="9"/>
  <c r="J54" i="9"/>
  <c r="L93" i="9"/>
  <c r="I26" i="9"/>
  <c r="L31" i="9"/>
  <c r="J90" i="9"/>
  <c r="L24" i="9"/>
  <c r="J51" i="9"/>
  <c r="J52" i="9"/>
  <c r="I64" i="9"/>
  <c r="I3" i="9"/>
  <c r="L36" i="9"/>
  <c r="I25" i="9"/>
  <c r="L76" i="9"/>
  <c r="L48" i="9"/>
  <c r="I30" i="9"/>
  <c r="L60" i="9"/>
  <c r="J5" i="9"/>
  <c r="I52" i="9"/>
  <c r="L89" i="9"/>
  <c r="L95" i="9"/>
  <c r="I72" i="9"/>
  <c r="J106" i="9"/>
  <c r="L16" i="9"/>
  <c r="J98" i="9"/>
  <c r="I32" i="9"/>
  <c r="J107" i="9"/>
  <c r="J31" i="9"/>
  <c r="J58" i="9"/>
  <c r="I15" i="9"/>
  <c r="L44" i="9"/>
  <c r="J111" i="9"/>
  <c r="I41" i="9"/>
  <c r="J9" i="9"/>
  <c r="I6" i="9"/>
  <c r="I23" i="9"/>
  <c r="L33" i="9"/>
  <c r="J36" i="9"/>
  <c r="L79" i="9"/>
  <c r="I54" i="9"/>
  <c r="J37" i="9"/>
  <c r="J40" i="9"/>
  <c r="J71" i="9"/>
  <c r="L109" i="9"/>
  <c r="J68" i="9"/>
  <c r="L112" i="9"/>
  <c r="J53" i="9"/>
  <c r="L63" i="9"/>
  <c r="J25" i="9"/>
  <c r="L38" i="9"/>
  <c r="I22" i="9"/>
  <c r="J77" i="9"/>
  <c r="L97" i="9"/>
  <c r="L81" i="9"/>
  <c r="L58" i="9"/>
  <c r="J84" i="9"/>
  <c r="I9" i="9"/>
  <c r="J99" i="9"/>
  <c r="I35" i="9"/>
  <c r="I58" i="9"/>
  <c r="L34" i="9"/>
  <c r="L92" i="9"/>
  <c r="L8" i="9"/>
  <c r="J104" i="9"/>
  <c r="I7" i="9"/>
  <c r="J89" i="9"/>
  <c r="I59" i="9"/>
  <c r="J11" i="9"/>
  <c r="J14" i="9"/>
  <c r="L29" i="9"/>
  <c r="J45" i="9"/>
  <c r="J38" i="9"/>
  <c r="L59" i="9"/>
  <c r="L90" i="9"/>
  <c r="L49" i="9"/>
  <c r="J12" i="9"/>
  <c r="J65" i="9"/>
  <c r="L46" i="9"/>
  <c r="L54" i="9"/>
  <c r="L99" i="9"/>
  <c r="I24" i="9"/>
  <c r="L102" i="9"/>
  <c r="L111" i="9"/>
  <c r="I82" i="9"/>
  <c r="L25" i="9"/>
  <c r="I66" i="9"/>
  <c r="L40" i="9"/>
  <c r="L74" i="9"/>
  <c r="L86" i="9"/>
  <c r="L19" i="9"/>
  <c r="L103" i="9"/>
  <c r="I14" i="9"/>
  <c r="J19" i="9"/>
  <c r="L23" i="9"/>
  <c r="J62" i="9"/>
  <c r="J59" i="9"/>
  <c r="J79" i="9"/>
  <c r="L66" i="9"/>
  <c r="L30" i="9"/>
  <c r="J109" i="9"/>
  <c r="L73" i="9"/>
  <c r="I63" i="9"/>
  <c r="J8" i="9"/>
  <c r="L87" i="9"/>
  <c r="L5" i="9"/>
  <c r="I79" i="9"/>
  <c r="L13" i="9"/>
  <c r="I13" i="9"/>
  <c r="J17" i="9"/>
  <c r="I20" i="9"/>
  <c r="J61" i="9"/>
  <c r="I51" i="9"/>
  <c r="I78" i="9"/>
  <c r="L12" i="9"/>
  <c r="I5" i="9"/>
  <c r="J13" i="9"/>
  <c r="I36" i="9"/>
  <c r="I11" i="9"/>
  <c r="I62" i="9"/>
  <c r="J66" i="9"/>
  <c r="I85" i="9"/>
  <c r="L71" i="9"/>
  <c r="I84" i="9"/>
  <c r="I10" i="9"/>
  <c r="L62" i="9"/>
  <c r="L50" i="9"/>
  <c r="J64" i="9"/>
  <c r="L83" i="9"/>
  <c r="L67" i="9"/>
  <c r="J15" i="9"/>
  <c r="J27" i="9"/>
  <c r="J78" i="9"/>
  <c r="J18" i="9"/>
  <c r="L84" i="9"/>
  <c r="I33" i="9"/>
  <c r="J86" i="9"/>
  <c r="I34" i="9"/>
  <c r="L100" i="9"/>
  <c r="J102" i="9"/>
  <c r="J108" i="9"/>
  <c r="I74" i="9"/>
  <c r="J75" i="9"/>
  <c r="I42" i="9"/>
  <c r="L101" i="9"/>
  <c r="L85" i="9"/>
  <c r="J85" i="9"/>
  <c r="L64" i="9"/>
  <c r="I43" i="9"/>
  <c r="I83" i="9"/>
  <c r="L77" i="9"/>
  <c r="I80" i="9"/>
  <c r="J101" i="9"/>
  <c r="L37" i="9"/>
  <c r="J39" i="9"/>
  <c r="L105" i="9"/>
  <c r="J4" i="9"/>
  <c r="I67" i="9"/>
  <c r="J60" i="9"/>
  <c r="L42" i="9"/>
  <c r="J32" i="9"/>
  <c r="L39" i="9"/>
  <c r="L80" i="9"/>
  <c r="J80" i="9"/>
  <c r="I60" i="9"/>
  <c r="L17" i="9"/>
  <c r="J26" i="9"/>
  <c r="I73" i="9"/>
  <c r="L41" i="9"/>
  <c r="I69" i="9"/>
  <c r="J49" i="9"/>
  <c r="J72" i="9"/>
  <c r="J94" i="9"/>
  <c r="L70" i="9"/>
  <c r="J35" i="9"/>
  <c r="J110" i="9"/>
  <c r="L65" i="9"/>
  <c r="J20" i="9"/>
  <c r="J6" i="9"/>
  <c r="J48" i="9"/>
  <c r="L4" i="9"/>
  <c r="L94" i="9"/>
  <c r="I47" i="9"/>
  <c r="I12" i="9"/>
  <c r="J95" i="9"/>
  <c r="I53" i="9"/>
  <c r="L43" i="9"/>
  <c r="J96" i="9"/>
  <c r="I40" i="9"/>
  <c r="I44" i="9"/>
  <c r="J81" i="9"/>
  <c r="J100" i="9"/>
  <c r="I61" i="9"/>
  <c r="I21" i="9"/>
  <c r="J47" i="9"/>
  <c r="I19" i="9"/>
  <c r="L69" i="9"/>
  <c r="L61" i="9"/>
  <c r="J29" i="9"/>
  <c r="I71" i="9"/>
  <c r="L45" i="9"/>
  <c r="J67" i="9"/>
  <c r="L82" i="9"/>
  <c r="I45" i="9"/>
  <c r="J56" i="9"/>
  <c r="L75" i="9"/>
  <c r="L6" i="9"/>
  <c r="J33" i="9"/>
  <c r="L55" i="9"/>
  <c r="L15" i="9"/>
  <c r="J24" i="9"/>
  <c r="I49" i="9"/>
  <c r="J46" i="9"/>
  <c r="I16" i="9"/>
  <c r="L78" i="9"/>
  <c r="J83" i="9"/>
  <c r="L108" i="9"/>
  <c r="L26" i="9"/>
  <c r="L104" i="9"/>
  <c r="J50" i="9"/>
  <c r="I37" i="9"/>
  <c r="I55" i="9"/>
  <c r="J112" i="9"/>
  <c r="I27" i="9"/>
  <c r="I18" i="9"/>
  <c r="I17" i="9"/>
  <c r="L21" i="9"/>
  <c r="L98" i="9"/>
  <c r="I4" i="9"/>
  <c r="I68" i="9"/>
  <c r="J41" i="9"/>
  <c r="L53" i="9"/>
  <c r="J44" i="9"/>
  <c r="I56" i="9"/>
  <c r="L110" i="9"/>
  <c r="L56" i="9"/>
  <c r="I50" i="9"/>
  <c r="J30" i="9"/>
  <c r="J88" i="9"/>
  <c r="I31" i="9"/>
  <c r="J3" i="9"/>
  <c r="L28" i="9"/>
  <c r="I70" i="9"/>
  <c r="L52" i="9"/>
  <c r="L27" i="9"/>
  <c r="J73" i="9"/>
  <c r="L88" i="9"/>
  <c r="J93" i="9"/>
  <c r="L7" i="9"/>
  <c r="I46" i="9"/>
  <c r="L106" i="9"/>
  <c r="C408" i="7" l="1"/>
  <c r="A409" i="7" s="1"/>
  <c r="B408" i="7"/>
  <c r="D408" i="7" s="1"/>
  <c r="A411" i="1"/>
  <c r="B412" i="1"/>
  <c r="AB409" i="1"/>
  <c r="O3" i="9"/>
  <c r="N3" i="9" s="1"/>
  <c r="O67" i="9"/>
  <c r="X67" i="9" s="1"/>
  <c r="O6" i="9"/>
  <c r="X6" i="9" s="1"/>
  <c r="O94" i="9"/>
  <c r="O60" i="9"/>
  <c r="X60" i="9" s="1"/>
  <c r="O64" i="9"/>
  <c r="X64" i="9" s="1"/>
  <c r="O66" i="9"/>
  <c r="W66" i="9" s="1"/>
  <c r="O37" i="9"/>
  <c r="W37" i="9" s="1"/>
  <c r="O107" i="9"/>
  <c r="O52" i="9"/>
  <c r="W52" i="9" s="1"/>
  <c r="O55" i="9"/>
  <c r="X55" i="9" s="1"/>
  <c r="O100" i="9"/>
  <c r="O96" i="9"/>
  <c r="O4" i="9"/>
  <c r="N4" i="9" s="1"/>
  <c r="O86" i="9"/>
  <c r="O8" i="9"/>
  <c r="X8" i="9" s="1"/>
  <c r="O38" i="9"/>
  <c r="W38" i="9" s="1"/>
  <c r="O9" i="9"/>
  <c r="W9" i="9" s="1"/>
  <c r="O51" i="9"/>
  <c r="X51" i="9" s="1"/>
  <c r="O42" i="9"/>
  <c r="W42" i="9" s="1"/>
  <c r="O69" i="9"/>
  <c r="W69" i="9" s="1"/>
  <c r="O70" i="9"/>
  <c r="W70" i="9" s="1"/>
  <c r="O41" i="9"/>
  <c r="W41" i="9" s="1"/>
  <c r="O81" i="9"/>
  <c r="X81" i="9" s="1"/>
  <c r="O75" i="9"/>
  <c r="X75" i="9" s="1"/>
  <c r="O13" i="9"/>
  <c r="X13" i="9" s="1"/>
  <c r="O109" i="9"/>
  <c r="O65" i="9"/>
  <c r="X65" i="9" s="1"/>
  <c r="O84" i="9"/>
  <c r="W84" i="9" s="1"/>
  <c r="O98" i="9"/>
  <c r="O28" i="9"/>
  <c r="X28" i="9" s="1"/>
  <c r="O16" i="9"/>
  <c r="W16" i="9" s="1"/>
  <c r="O50" i="9"/>
  <c r="W50" i="9" s="1"/>
  <c r="O33" i="9"/>
  <c r="W33" i="9" s="1"/>
  <c r="O72" i="9"/>
  <c r="W72" i="9" s="1"/>
  <c r="O12" i="9"/>
  <c r="X12" i="9" s="1"/>
  <c r="O45" i="9"/>
  <c r="W45" i="9" s="1"/>
  <c r="O97" i="9"/>
  <c r="O105" i="9"/>
  <c r="O93" i="9"/>
  <c r="O83" i="9"/>
  <c r="W83" i="9" s="1"/>
  <c r="O20" i="9"/>
  <c r="W20" i="9" s="1"/>
  <c r="O49" i="9"/>
  <c r="X49" i="9" s="1"/>
  <c r="O32" i="9"/>
  <c r="W32" i="9" s="1"/>
  <c r="O39" i="9"/>
  <c r="X39" i="9" s="1"/>
  <c r="O78" i="9"/>
  <c r="X78" i="9" s="1"/>
  <c r="O36" i="9"/>
  <c r="W36" i="9" s="1"/>
  <c r="O111" i="9"/>
  <c r="O91" i="9"/>
  <c r="O22" i="9"/>
  <c r="W22" i="9" s="1"/>
  <c r="O34" i="9"/>
  <c r="W34" i="9" s="1"/>
  <c r="X4" i="9"/>
  <c r="W4" i="9"/>
  <c r="O24" i="9"/>
  <c r="W24" i="9" s="1"/>
  <c r="O27" i="9"/>
  <c r="W27" i="9" s="1"/>
  <c r="O19" i="9"/>
  <c r="W19" i="9" s="1"/>
  <c r="O25" i="9"/>
  <c r="W25" i="9" s="1"/>
  <c r="O21" i="9"/>
  <c r="W21" i="9" s="1"/>
  <c r="O87" i="9"/>
  <c r="O56" i="9"/>
  <c r="W56" i="9" s="1"/>
  <c r="O110" i="9"/>
  <c r="O103" i="9"/>
  <c r="O88" i="9"/>
  <c r="O112" i="9"/>
  <c r="O47" i="9"/>
  <c r="X47" i="9" s="1"/>
  <c r="O35" i="9"/>
  <c r="W35" i="9" s="1"/>
  <c r="O26" i="9"/>
  <c r="W26" i="9" s="1"/>
  <c r="O85" i="9"/>
  <c r="W85" i="9" s="1"/>
  <c r="O108" i="9"/>
  <c r="O15" i="9"/>
  <c r="W15" i="9" s="1"/>
  <c r="O89" i="9"/>
  <c r="O58" i="9"/>
  <c r="W58" i="9" s="1"/>
  <c r="O106" i="9"/>
  <c r="O54" i="9"/>
  <c r="W54" i="9" s="1"/>
  <c r="O63" i="9"/>
  <c r="W63" i="9" s="1"/>
  <c r="O74" i="9"/>
  <c r="O76" i="9"/>
  <c r="O43" i="9"/>
  <c r="W43" i="9" s="1"/>
  <c r="O46" i="9"/>
  <c r="W46" i="9" s="1"/>
  <c r="O48" i="9"/>
  <c r="W48" i="9" s="1"/>
  <c r="O101" i="9"/>
  <c r="O102" i="9"/>
  <c r="O61" i="9"/>
  <c r="W61" i="9" s="1"/>
  <c r="O17" i="9"/>
  <c r="W17" i="9" s="1"/>
  <c r="O79" i="9"/>
  <c r="O14" i="9"/>
  <c r="W14" i="9" s="1"/>
  <c r="O77" i="9"/>
  <c r="O53" i="9"/>
  <c r="O5" i="9"/>
  <c r="W5" i="9" s="1"/>
  <c r="O10" i="9"/>
  <c r="W10" i="9" s="1"/>
  <c r="O7" i="9"/>
  <c r="W7" i="9" s="1"/>
  <c r="O44" i="9"/>
  <c r="W44" i="9" s="1"/>
  <c r="O29" i="9"/>
  <c r="W29" i="9" s="1"/>
  <c r="O18" i="9"/>
  <c r="W18" i="9" s="1"/>
  <c r="O59" i="9"/>
  <c r="W59" i="9" s="1"/>
  <c r="O11" i="9"/>
  <c r="W11" i="9" s="1"/>
  <c r="O104" i="9"/>
  <c r="O99" i="9"/>
  <c r="O90" i="9"/>
  <c r="O92" i="9"/>
  <c r="O23" i="9"/>
  <c r="W23" i="9" s="1"/>
  <c r="O95" i="9"/>
  <c r="O71" i="9"/>
  <c r="W71" i="9" s="1"/>
  <c r="O31" i="9"/>
  <c r="W31" i="9" s="1"/>
  <c r="W3" i="9"/>
  <c r="X3" i="9"/>
  <c r="O57" i="9"/>
  <c r="W57" i="9" s="1"/>
  <c r="O73" i="9"/>
  <c r="O30" i="9"/>
  <c r="W30" i="9" s="1"/>
  <c r="O80" i="9"/>
  <c r="O62" i="9"/>
  <c r="W62" i="9" s="1"/>
  <c r="O68" i="9"/>
  <c r="W68" i="9" s="1"/>
  <c r="O40" i="9"/>
  <c r="W40" i="9" s="1"/>
  <c r="O82" i="9"/>
  <c r="Q16" i="9"/>
  <c r="K16" i="9" s="1"/>
  <c r="M16" i="9"/>
  <c r="Q19" i="9"/>
  <c r="K19" i="9" s="1"/>
  <c r="M19" i="9"/>
  <c r="Q53" i="9"/>
  <c r="K53" i="9" s="1"/>
  <c r="M53" i="9"/>
  <c r="Q10" i="9"/>
  <c r="K10" i="9" s="1"/>
  <c r="M10" i="9"/>
  <c r="Q20" i="9"/>
  <c r="K20" i="9" s="1"/>
  <c r="M20" i="9"/>
  <c r="Q14" i="9"/>
  <c r="K14" i="9" s="1"/>
  <c r="M14" i="9"/>
  <c r="Q22" i="9"/>
  <c r="K22" i="9" s="1"/>
  <c r="M22" i="9"/>
  <c r="Q3" i="9"/>
  <c r="K3" i="9" s="1"/>
  <c r="M3" i="9"/>
  <c r="Q39" i="9"/>
  <c r="K39" i="9" s="1"/>
  <c r="M39" i="9"/>
  <c r="Q56" i="9"/>
  <c r="K56" i="9" s="1"/>
  <c r="M56" i="9"/>
  <c r="Q84" i="9"/>
  <c r="K84" i="9" s="1"/>
  <c r="M84" i="9"/>
  <c r="Q85" i="9"/>
  <c r="K85" i="9" s="1"/>
  <c r="M85" i="9"/>
  <c r="Q64" i="9"/>
  <c r="K64" i="9" s="1"/>
  <c r="M64" i="9"/>
  <c r="Q65" i="9"/>
  <c r="K65" i="9" s="1"/>
  <c r="M65" i="9"/>
  <c r="Q45" i="9"/>
  <c r="K45" i="9" s="1"/>
  <c r="M45" i="9"/>
  <c r="Q71" i="9"/>
  <c r="K71" i="9" s="1"/>
  <c r="M71" i="9"/>
  <c r="Q62" i="9"/>
  <c r="K62" i="9" s="1"/>
  <c r="M62" i="9"/>
  <c r="Q79" i="9"/>
  <c r="K79" i="9" s="1"/>
  <c r="M79" i="9"/>
  <c r="Q59" i="9"/>
  <c r="K59" i="9" s="1"/>
  <c r="M59" i="9"/>
  <c r="Q35" i="9"/>
  <c r="K35" i="9" s="1"/>
  <c r="M35" i="9"/>
  <c r="Q76" i="9"/>
  <c r="K76" i="9" s="1"/>
  <c r="M76" i="9"/>
  <c r="Q77" i="9"/>
  <c r="K77" i="9" s="1"/>
  <c r="M77" i="9"/>
  <c r="Q28" i="9"/>
  <c r="K28" i="9" s="1"/>
  <c r="M28" i="9"/>
  <c r="Q17" i="9"/>
  <c r="K17" i="9" s="1"/>
  <c r="M17" i="9"/>
  <c r="Q55" i="9"/>
  <c r="K55" i="9" s="1"/>
  <c r="M55" i="9"/>
  <c r="Q73" i="9"/>
  <c r="K73" i="9" s="1"/>
  <c r="M73" i="9"/>
  <c r="Q67" i="9"/>
  <c r="K67" i="9" s="1"/>
  <c r="M67" i="9"/>
  <c r="Q11" i="9"/>
  <c r="K11" i="9" s="1"/>
  <c r="M11" i="9"/>
  <c r="Q54" i="9"/>
  <c r="K54" i="9" s="1"/>
  <c r="M54" i="9"/>
  <c r="Q81" i="9"/>
  <c r="K81" i="9" s="1"/>
  <c r="M81" i="9"/>
  <c r="Q75" i="9"/>
  <c r="K75" i="9" s="1"/>
  <c r="M75" i="9"/>
  <c r="Q31" i="9"/>
  <c r="K31" i="9" s="1"/>
  <c r="M31" i="9"/>
  <c r="Q18" i="9"/>
  <c r="K18" i="9" s="1"/>
  <c r="M18" i="9"/>
  <c r="Q21" i="9"/>
  <c r="K21" i="9" s="1"/>
  <c r="M21" i="9"/>
  <c r="Q69" i="9"/>
  <c r="K69" i="9" s="1"/>
  <c r="M69" i="9"/>
  <c r="Q42" i="9"/>
  <c r="K42" i="9" s="1"/>
  <c r="M42" i="9"/>
  <c r="Q78" i="9"/>
  <c r="K78" i="9" s="1"/>
  <c r="M78" i="9"/>
  <c r="Q41" i="9"/>
  <c r="K41" i="9" s="1"/>
  <c r="M41" i="9"/>
  <c r="Q29" i="9"/>
  <c r="K29" i="9" s="1"/>
  <c r="M29" i="9"/>
  <c r="Q46" i="9"/>
  <c r="K46" i="9" s="1"/>
  <c r="M46" i="9"/>
  <c r="Q27" i="9"/>
  <c r="K27" i="9" s="1"/>
  <c r="M27" i="9"/>
  <c r="Q61" i="9"/>
  <c r="K61" i="9" s="1"/>
  <c r="M61" i="9"/>
  <c r="Q12" i="9"/>
  <c r="K12" i="9" s="1"/>
  <c r="M12" i="9"/>
  <c r="Q83" i="9"/>
  <c r="K83" i="9" s="1"/>
  <c r="M83" i="9"/>
  <c r="Q51" i="9"/>
  <c r="K51" i="9" s="1"/>
  <c r="M51" i="9"/>
  <c r="Q32" i="9"/>
  <c r="K32" i="9" s="1"/>
  <c r="M32" i="9"/>
  <c r="Q25" i="9"/>
  <c r="K25" i="9" s="1"/>
  <c r="M25" i="9"/>
  <c r="Q50" i="9"/>
  <c r="K50" i="9" s="1"/>
  <c r="M50" i="9"/>
  <c r="Q37" i="9"/>
  <c r="K37" i="9" s="1"/>
  <c r="M37" i="9"/>
  <c r="Q47" i="9"/>
  <c r="K47" i="9" s="1"/>
  <c r="M47" i="9"/>
  <c r="Q43" i="9"/>
  <c r="K43" i="9" s="1"/>
  <c r="M43" i="9"/>
  <c r="Q34" i="9"/>
  <c r="K34" i="9" s="1"/>
  <c r="M34" i="9"/>
  <c r="Q36" i="9"/>
  <c r="K36" i="9" s="1"/>
  <c r="M36" i="9"/>
  <c r="Q9" i="9"/>
  <c r="K9" i="9" s="1"/>
  <c r="M9" i="9"/>
  <c r="Q48" i="9"/>
  <c r="K48" i="9" s="1"/>
  <c r="M48" i="9"/>
  <c r="Q74" i="9"/>
  <c r="K74" i="9" s="1"/>
  <c r="M74" i="9"/>
  <c r="Q63" i="9"/>
  <c r="K63" i="9" s="1"/>
  <c r="M63" i="9"/>
  <c r="Q7" i="9"/>
  <c r="K7" i="9" s="1"/>
  <c r="M7" i="9"/>
  <c r="Q72" i="9"/>
  <c r="K72" i="9" s="1"/>
  <c r="M72" i="9"/>
  <c r="Q8" i="9"/>
  <c r="K8" i="9" s="1"/>
  <c r="M8" i="9"/>
  <c r="Q68" i="9"/>
  <c r="K68" i="9" s="1"/>
  <c r="M68" i="9"/>
  <c r="Q49" i="9"/>
  <c r="K49" i="9" s="1"/>
  <c r="M49" i="9"/>
  <c r="Q80" i="9"/>
  <c r="K80" i="9" s="1"/>
  <c r="M80" i="9"/>
  <c r="Q13" i="9"/>
  <c r="K13" i="9" s="1"/>
  <c r="M13" i="9"/>
  <c r="Q23" i="9"/>
  <c r="K23" i="9" s="1"/>
  <c r="M23" i="9"/>
  <c r="Q52" i="9"/>
  <c r="K52" i="9" s="1"/>
  <c r="M52" i="9"/>
  <c r="Q30" i="9"/>
  <c r="K30" i="9" s="1"/>
  <c r="M30" i="9"/>
  <c r="Q38" i="9"/>
  <c r="K38" i="9" s="1"/>
  <c r="M38" i="9"/>
  <c r="Q4" i="9"/>
  <c r="K4" i="9" s="1"/>
  <c r="M4" i="9"/>
  <c r="Q44" i="9"/>
  <c r="K44" i="9" s="1"/>
  <c r="M44" i="9"/>
  <c r="Q5" i="9"/>
  <c r="M5" i="9"/>
  <c r="Q66" i="9"/>
  <c r="K66" i="9" s="1"/>
  <c r="M66" i="9"/>
  <c r="Q82" i="9"/>
  <c r="K82" i="9" s="1"/>
  <c r="M82" i="9"/>
  <c r="Q24" i="9"/>
  <c r="K24" i="9" s="1"/>
  <c r="M24" i="9"/>
  <c r="Q26" i="9"/>
  <c r="K26" i="9" s="1"/>
  <c r="M26" i="9"/>
  <c r="Q70" i="9"/>
  <c r="K70" i="9" s="1"/>
  <c r="M70" i="9"/>
  <c r="Q40" i="9"/>
  <c r="K40" i="9" s="1"/>
  <c r="M40" i="9"/>
  <c r="Q60" i="9"/>
  <c r="K60" i="9" s="1"/>
  <c r="M60" i="9"/>
  <c r="Q33" i="9"/>
  <c r="K33" i="9" s="1"/>
  <c r="M33" i="9"/>
  <c r="Q58" i="9"/>
  <c r="K58" i="9" s="1"/>
  <c r="M58" i="9"/>
  <c r="Q6" i="9"/>
  <c r="K6" i="9" s="1"/>
  <c r="M6" i="9"/>
  <c r="Q15" i="9"/>
  <c r="K15" i="9" s="1"/>
  <c r="M15" i="9"/>
  <c r="Q57" i="9"/>
  <c r="K57" i="9" s="1"/>
  <c r="M57" i="9"/>
  <c r="C409" i="7" l="1"/>
  <c r="A410" i="7" s="1"/>
  <c r="B409" i="7"/>
  <c r="D409" i="7" s="1"/>
  <c r="A412" i="1"/>
  <c r="B413" i="1"/>
  <c r="W81" i="9"/>
  <c r="W78" i="9"/>
  <c r="AB410" i="1"/>
  <c r="W39" i="9"/>
  <c r="W6" i="9"/>
  <c r="W55" i="9"/>
  <c r="W8" i="9"/>
  <c r="W65" i="9"/>
  <c r="W64" i="9"/>
  <c r="W51" i="9"/>
  <c r="W60" i="9"/>
  <c r="W28" i="9"/>
  <c r="W12" i="9"/>
  <c r="W13" i="9"/>
  <c r="W75" i="9"/>
  <c r="W67" i="9"/>
  <c r="X30" i="9"/>
  <c r="X37" i="9"/>
  <c r="X57" i="9"/>
  <c r="X40" i="9"/>
  <c r="X17" i="9"/>
  <c r="X73" i="9"/>
  <c r="X32" i="9"/>
  <c r="X22" i="9"/>
  <c r="X59" i="9"/>
  <c r="X18" i="9"/>
  <c r="X50" i="9"/>
  <c r="X45" i="9"/>
  <c r="X85" i="9"/>
  <c r="X84" i="9"/>
  <c r="X15" i="9"/>
  <c r="X5" i="9"/>
  <c r="V5" i="9" s="1"/>
  <c r="V6" i="9" s="1"/>
  <c r="X76" i="9"/>
  <c r="X33" i="9"/>
  <c r="X7" i="9"/>
  <c r="X80" i="9"/>
  <c r="X25" i="9"/>
  <c r="X69" i="9"/>
  <c r="X71" i="9"/>
  <c r="X79" i="9"/>
  <c r="X23" i="9"/>
  <c r="X21" i="9"/>
  <c r="X19" i="9"/>
  <c r="X34" i="9"/>
  <c r="W49" i="9"/>
  <c r="X72" i="9"/>
  <c r="X11" i="9"/>
  <c r="X58" i="9"/>
  <c r="X70" i="9"/>
  <c r="X83" i="9"/>
  <c r="X9" i="9"/>
  <c r="X46" i="9"/>
  <c r="X82" i="9"/>
  <c r="X38" i="9"/>
  <c r="X53" i="9"/>
  <c r="X27" i="9"/>
  <c r="X24" i="9"/>
  <c r="X66" i="9"/>
  <c r="X48" i="9"/>
  <c r="X54" i="9"/>
  <c r="X77" i="9"/>
  <c r="X36" i="9"/>
  <c r="X61" i="9"/>
  <c r="X20" i="9"/>
  <c r="X52" i="9"/>
  <c r="X41" i="9"/>
  <c r="X74" i="9"/>
  <c r="X35" i="9"/>
  <c r="W47" i="9"/>
  <c r="X10" i="9"/>
  <c r="X63" i="9"/>
  <c r="X14" i="9"/>
  <c r="X44" i="9"/>
  <c r="X62" i="9"/>
  <c r="X31" i="9"/>
  <c r="X26" i="9"/>
  <c r="X43" i="9"/>
  <c r="X56" i="9"/>
  <c r="X16" i="9"/>
  <c r="X42" i="9"/>
  <c r="X29" i="9"/>
  <c r="X68" i="9"/>
  <c r="W77" i="9"/>
  <c r="W53" i="9"/>
  <c r="W80" i="9"/>
  <c r="U5" i="9"/>
  <c r="W82" i="9"/>
  <c r="W74" i="9"/>
  <c r="W73" i="9"/>
  <c r="W76" i="9"/>
  <c r="W79" i="9"/>
  <c r="K5" i="9"/>
  <c r="C410" i="7" l="1"/>
  <c r="A411" i="7" s="1"/>
  <c r="B410" i="7"/>
  <c r="D410" i="7" s="1"/>
  <c r="B414" i="1"/>
  <c r="A413" i="1"/>
  <c r="AB411" i="1"/>
  <c r="V7" i="9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N5" i="9"/>
  <c r="Y5" i="9" s="1"/>
  <c r="U6" i="9"/>
  <c r="C411" i="7" l="1"/>
  <c r="A412" i="7" s="1"/>
  <c r="B411" i="7"/>
  <c r="D411" i="7" s="1"/>
  <c r="B415" i="1"/>
  <c r="A414" i="1"/>
  <c r="AB412" i="1"/>
  <c r="N6" i="9"/>
  <c r="Y6" i="9" s="1"/>
  <c r="U7" i="9"/>
  <c r="C412" i="7" l="1"/>
  <c r="A413" i="7" s="1"/>
  <c r="B412" i="7"/>
  <c r="D412" i="7" s="1"/>
  <c r="B416" i="1"/>
  <c r="A415" i="1"/>
  <c r="AB413" i="1"/>
  <c r="N7" i="9"/>
  <c r="Y7" i="9" s="1"/>
  <c r="U8" i="9"/>
  <c r="C413" i="7" l="1"/>
  <c r="A414" i="7" s="1"/>
  <c r="B413" i="7"/>
  <c r="D413" i="7" s="1"/>
  <c r="A416" i="1"/>
  <c r="B417" i="1"/>
  <c r="AB414" i="1"/>
  <c r="N8" i="9"/>
  <c r="Y8" i="9" s="1"/>
  <c r="U9" i="9"/>
  <c r="B414" i="7" l="1"/>
  <c r="D414" i="7" s="1"/>
  <c r="C414" i="7"/>
  <c r="A415" i="7" s="1"/>
  <c r="A417" i="1"/>
  <c r="B418" i="1"/>
  <c r="AB415" i="1"/>
  <c r="I86" i="9"/>
  <c r="N9" i="9"/>
  <c r="Y9" i="9" s="1"/>
  <c r="U10" i="9"/>
  <c r="B415" i="7" l="1"/>
  <c r="D415" i="7" s="1"/>
  <c r="C415" i="7"/>
  <c r="A416" i="7" s="1"/>
  <c r="A418" i="1"/>
  <c r="B419" i="1"/>
  <c r="AB416" i="1"/>
  <c r="Q86" i="9"/>
  <c r="K86" i="9" s="1"/>
  <c r="M86" i="9"/>
  <c r="X86" i="9"/>
  <c r="W86" i="9"/>
  <c r="I87" i="9"/>
  <c r="N10" i="9"/>
  <c r="Y10" i="9" s="1"/>
  <c r="U11" i="9"/>
  <c r="C416" i="7" l="1"/>
  <c r="A417" i="7" s="1"/>
  <c r="B416" i="7"/>
  <c r="D416" i="7" s="1"/>
  <c r="A419" i="1"/>
  <c r="B420" i="1"/>
  <c r="AB417" i="1"/>
  <c r="Q87" i="9"/>
  <c r="K87" i="9" s="1"/>
  <c r="M87" i="9"/>
  <c r="W87" i="9"/>
  <c r="X87" i="9"/>
  <c r="V86" i="9"/>
  <c r="I88" i="9"/>
  <c r="N11" i="9"/>
  <c r="Y11" i="9" s="1"/>
  <c r="U12" i="9"/>
  <c r="C417" i="7" l="1"/>
  <c r="A418" i="7" s="1"/>
  <c r="B417" i="7"/>
  <c r="D417" i="7" s="1"/>
  <c r="B421" i="1"/>
  <c r="A420" i="1"/>
  <c r="AB418" i="1"/>
  <c r="Q88" i="9"/>
  <c r="K88" i="9" s="1"/>
  <c r="M88" i="9"/>
  <c r="W88" i="9"/>
  <c r="X88" i="9"/>
  <c r="V87" i="9"/>
  <c r="I89" i="9"/>
  <c r="N12" i="9"/>
  <c r="Y12" i="9" s="1"/>
  <c r="U13" i="9"/>
  <c r="C418" i="7" l="1"/>
  <c r="A419" i="7" s="1"/>
  <c r="B418" i="7"/>
  <c r="D418" i="7" s="1"/>
  <c r="B422" i="1"/>
  <c r="A421" i="1"/>
  <c r="AB419" i="1"/>
  <c r="Q89" i="9"/>
  <c r="K89" i="9" s="1"/>
  <c r="M89" i="9"/>
  <c r="X89" i="9"/>
  <c r="W89" i="9"/>
  <c r="V88" i="9"/>
  <c r="I90" i="9"/>
  <c r="N13" i="9"/>
  <c r="Y13" i="9" s="1"/>
  <c r="U14" i="9"/>
  <c r="C419" i="7" l="1"/>
  <c r="A420" i="7" s="1"/>
  <c r="B419" i="7"/>
  <c r="D419" i="7" s="1"/>
  <c r="A422" i="1"/>
  <c r="B423" i="1"/>
  <c r="AB420" i="1"/>
  <c r="Q90" i="9"/>
  <c r="K90" i="9" s="1"/>
  <c r="M90" i="9"/>
  <c r="W90" i="9"/>
  <c r="X90" i="9"/>
  <c r="V89" i="9"/>
  <c r="I91" i="9"/>
  <c r="N14" i="9"/>
  <c r="Y14" i="9" s="1"/>
  <c r="U15" i="9"/>
  <c r="C420" i="7" l="1"/>
  <c r="A421" i="7" s="1"/>
  <c r="B420" i="7"/>
  <c r="D420" i="7" s="1"/>
  <c r="A423" i="1"/>
  <c r="B424" i="1"/>
  <c r="AB421" i="1"/>
  <c r="U16" i="9"/>
  <c r="U17" i="9" s="1"/>
  <c r="N15" i="9"/>
  <c r="Y15" i="9" s="1"/>
  <c r="X91" i="9"/>
  <c r="Q91" i="9"/>
  <c r="K91" i="9" s="1"/>
  <c r="W91" i="9"/>
  <c r="M91" i="9"/>
  <c r="V90" i="9"/>
  <c r="I92" i="9"/>
  <c r="N16" i="9"/>
  <c r="Y16" i="9" s="1"/>
  <c r="B421" i="7" l="1"/>
  <c r="D421" i="7" s="1"/>
  <c r="C421" i="7"/>
  <c r="A422" i="7" s="1"/>
  <c r="B425" i="1"/>
  <c r="A424" i="1"/>
  <c r="AB422" i="1"/>
  <c r="X92" i="9"/>
  <c r="Q92" i="9"/>
  <c r="K92" i="9" s="1"/>
  <c r="M92" i="9"/>
  <c r="W92" i="9"/>
  <c r="V91" i="9"/>
  <c r="I93" i="9"/>
  <c r="N17" i="9"/>
  <c r="Y17" i="9" s="1"/>
  <c r="U18" i="9"/>
  <c r="C422" i="7" l="1"/>
  <c r="A423" i="7" s="1"/>
  <c r="B422" i="7"/>
  <c r="D422" i="7" s="1"/>
  <c r="A425" i="1"/>
  <c r="B426" i="1"/>
  <c r="AB423" i="1"/>
  <c r="X93" i="9"/>
  <c r="Q93" i="9"/>
  <c r="K93" i="9" s="1"/>
  <c r="W93" i="9"/>
  <c r="M93" i="9"/>
  <c r="V92" i="9"/>
  <c r="I94" i="9"/>
  <c r="N18" i="9"/>
  <c r="Y18" i="9" s="1"/>
  <c r="U19" i="9"/>
  <c r="C423" i="7" l="1"/>
  <c r="A424" i="7" s="1"/>
  <c r="B423" i="7"/>
  <c r="D423" i="7" s="1"/>
  <c r="A426" i="1"/>
  <c r="B427" i="1"/>
  <c r="AB424" i="1"/>
  <c r="X94" i="9"/>
  <c r="Q94" i="9"/>
  <c r="K94" i="9" s="1"/>
  <c r="W94" i="9"/>
  <c r="M94" i="9"/>
  <c r="V93" i="9"/>
  <c r="I95" i="9"/>
  <c r="N19" i="9"/>
  <c r="Y19" i="9" s="1"/>
  <c r="U20" i="9"/>
  <c r="C424" i="7" l="1"/>
  <c r="A425" i="7" s="1"/>
  <c r="B424" i="7"/>
  <c r="D424" i="7" s="1"/>
  <c r="B428" i="1"/>
  <c r="A427" i="1"/>
  <c r="AB425" i="1"/>
  <c r="X95" i="9"/>
  <c r="M95" i="9"/>
  <c r="Q95" i="9"/>
  <c r="K95" i="9" s="1"/>
  <c r="W95" i="9"/>
  <c r="V94" i="9"/>
  <c r="I96" i="9"/>
  <c r="N20" i="9"/>
  <c r="Y20" i="9" s="1"/>
  <c r="U21" i="9"/>
  <c r="C425" i="7" l="1"/>
  <c r="A426" i="7" s="1"/>
  <c r="B425" i="7"/>
  <c r="D425" i="7" s="1"/>
  <c r="A428" i="1"/>
  <c r="B429" i="1"/>
  <c r="AB426" i="1"/>
  <c r="X96" i="9"/>
  <c r="Q96" i="9"/>
  <c r="K96" i="9" s="1"/>
  <c r="M96" i="9"/>
  <c r="W96" i="9"/>
  <c r="V95" i="9"/>
  <c r="I97" i="9"/>
  <c r="N21" i="9"/>
  <c r="Y21" i="9" s="1"/>
  <c r="U22" i="9"/>
  <c r="B426" i="7" l="1"/>
  <c r="D426" i="7" s="1"/>
  <c r="C426" i="7"/>
  <c r="A427" i="7" s="1"/>
  <c r="A429" i="1"/>
  <c r="B430" i="1"/>
  <c r="AB427" i="1"/>
  <c r="X97" i="9"/>
  <c r="M97" i="9"/>
  <c r="W97" i="9"/>
  <c r="Q97" i="9"/>
  <c r="K97" i="9" s="1"/>
  <c r="V96" i="9"/>
  <c r="I98" i="9"/>
  <c r="N22" i="9"/>
  <c r="Y22" i="9" s="1"/>
  <c r="U23" i="9"/>
  <c r="C427" i="7" l="1"/>
  <c r="A428" i="7" s="1"/>
  <c r="B427" i="7"/>
  <c r="D427" i="7" s="1"/>
  <c r="B431" i="1"/>
  <c r="A430" i="1"/>
  <c r="AB428" i="1"/>
  <c r="X98" i="9"/>
  <c r="M98" i="9"/>
  <c r="Q98" i="9"/>
  <c r="K98" i="9" s="1"/>
  <c r="W98" i="9"/>
  <c r="V97" i="9"/>
  <c r="I99" i="9"/>
  <c r="N23" i="9"/>
  <c r="Y23" i="9" s="1"/>
  <c r="U24" i="9"/>
  <c r="C428" i="7" l="1"/>
  <c r="A429" i="7" s="1"/>
  <c r="B428" i="7"/>
  <c r="D428" i="7" s="1"/>
  <c r="B432" i="1"/>
  <c r="A431" i="1"/>
  <c r="AB429" i="1"/>
  <c r="X99" i="9"/>
  <c r="Q99" i="9"/>
  <c r="K99" i="9" s="1"/>
  <c r="M99" i="9"/>
  <c r="W99" i="9"/>
  <c r="V98" i="9"/>
  <c r="I100" i="9"/>
  <c r="N24" i="9"/>
  <c r="Y24" i="9" s="1"/>
  <c r="U25" i="9"/>
  <c r="C429" i="7" l="1"/>
  <c r="A430" i="7" s="1"/>
  <c r="B429" i="7"/>
  <c r="D429" i="7" s="1"/>
  <c r="A432" i="1"/>
  <c r="B433" i="1"/>
  <c r="AB430" i="1"/>
  <c r="X100" i="9"/>
  <c r="Q100" i="9"/>
  <c r="K100" i="9" s="1"/>
  <c r="W100" i="9"/>
  <c r="M100" i="9"/>
  <c r="V99" i="9"/>
  <c r="I101" i="9"/>
  <c r="N25" i="9"/>
  <c r="Y25" i="9" s="1"/>
  <c r="U26" i="9"/>
  <c r="C430" i="7" l="1"/>
  <c r="A431" i="7" s="1"/>
  <c r="B430" i="7"/>
  <c r="D430" i="7" s="1"/>
  <c r="A433" i="1"/>
  <c r="B434" i="1"/>
  <c r="AB431" i="1"/>
  <c r="X101" i="9"/>
  <c r="M101" i="9"/>
  <c r="W101" i="9"/>
  <c r="Q101" i="9"/>
  <c r="K101" i="9" s="1"/>
  <c r="V100" i="9"/>
  <c r="I102" i="9"/>
  <c r="N26" i="9"/>
  <c r="Y26" i="9" s="1"/>
  <c r="U27" i="9"/>
  <c r="C431" i="7" l="1"/>
  <c r="A432" i="7" s="1"/>
  <c r="B431" i="7"/>
  <c r="D431" i="7" s="1"/>
  <c r="A434" i="1"/>
  <c r="B435" i="1"/>
  <c r="AB432" i="1"/>
  <c r="X102" i="9"/>
  <c r="Q102" i="9"/>
  <c r="K102" i="9" s="1"/>
  <c r="W102" i="9"/>
  <c r="M102" i="9"/>
  <c r="V101" i="9"/>
  <c r="I103" i="9"/>
  <c r="N27" i="9"/>
  <c r="Y27" i="9" s="1"/>
  <c r="U28" i="9"/>
  <c r="B432" i="7" l="1"/>
  <c r="D432" i="7" s="1"/>
  <c r="C432" i="7"/>
  <c r="A433" i="7" s="1"/>
  <c r="A435" i="1"/>
  <c r="B436" i="1"/>
  <c r="AB433" i="1"/>
  <c r="X103" i="9"/>
  <c r="M103" i="9"/>
  <c r="W103" i="9"/>
  <c r="Q103" i="9"/>
  <c r="K103" i="9" s="1"/>
  <c r="V102" i="9"/>
  <c r="I104" i="9"/>
  <c r="N28" i="9"/>
  <c r="Y28" i="9" s="1"/>
  <c r="U29" i="9"/>
  <c r="C433" i="7" l="1"/>
  <c r="A434" i="7" s="1"/>
  <c r="B433" i="7"/>
  <c r="D433" i="7" s="1"/>
  <c r="B437" i="1"/>
  <c r="A436" i="1"/>
  <c r="AB434" i="1"/>
  <c r="V103" i="9"/>
  <c r="X104" i="9"/>
  <c r="W104" i="9"/>
  <c r="Q104" i="9"/>
  <c r="K104" i="9" s="1"/>
  <c r="M104" i="9"/>
  <c r="I105" i="9"/>
  <c r="N29" i="9"/>
  <c r="Y29" i="9" s="1"/>
  <c r="U30" i="9"/>
  <c r="C434" i="7" l="1"/>
  <c r="A435" i="7" s="1"/>
  <c r="B434" i="7"/>
  <c r="D434" i="7" s="1"/>
  <c r="B438" i="1"/>
  <c r="A437" i="1"/>
  <c r="AB435" i="1"/>
  <c r="V104" i="9"/>
  <c r="X105" i="9"/>
  <c r="M105" i="9"/>
  <c r="Q105" i="9"/>
  <c r="K105" i="9" s="1"/>
  <c r="W105" i="9"/>
  <c r="I106" i="9"/>
  <c r="N30" i="9"/>
  <c r="Y30" i="9" s="1"/>
  <c r="U31" i="9"/>
  <c r="C435" i="7" l="1"/>
  <c r="A436" i="7" s="1"/>
  <c r="B435" i="7"/>
  <c r="D435" i="7" s="1"/>
  <c r="B439" i="1"/>
  <c r="A438" i="1"/>
  <c r="V105" i="9"/>
  <c r="AB436" i="1"/>
  <c r="X106" i="9"/>
  <c r="Q106" i="9"/>
  <c r="K106" i="9" s="1"/>
  <c r="M106" i="9"/>
  <c r="W106" i="9"/>
  <c r="N31" i="9"/>
  <c r="Y31" i="9" s="1"/>
  <c r="U32" i="9"/>
  <c r="C436" i="7" l="1"/>
  <c r="A437" i="7" s="1"/>
  <c r="B436" i="7"/>
  <c r="D436" i="7" s="1"/>
  <c r="B440" i="1"/>
  <c r="A439" i="1"/>
  <c r="V106" i="9"/>
  <c r="AB437" i="1"/>
  <c r="N32" i="9"/>
  <c r="Y32" i="9" s="1"/>
  <c r="U33" i="9"/>
  <c r="C437" i="7" l="1"/>
  <c r="A438" i="7" s="1"/>
  <c r="B437" i="7"/>
  <c r="D437" i="7" s="1"/>
  <c r="A440" i="1"/>
  <c r="B441" i="1"/>
  <c r="AB438" i="1"/>
  <c r="N33" i="9"/>
  <c r="Y33" i="9" s="1"/>
  <c r="U34" i="9"/>
  <c r="C438" i="7" l="1"/>
  <c r="A439" i="7" s="1"/>
  <c r="B438" i="7"/>
  <c r="D438" i="7" s="1"/>
  <c r="A441" i="1"/>
  <c r="B442" i="1"/>
  <c r="AB439" i="1"/>
  <c r="N34" i="9"/>
  <c r="Y34" i="9" s="1"/>
  <c r="U35" i="9"/>
  <c r="B439" i="7" l="1"/>
  <c r="D439" i="7" s="1"/>
  <c r="C439" i="7"/>
  <c r="A440" i="7" s="1"/>
  <c r="B443" i="1"/>
  <c r="A442" i="1"/>
  <c r="AB440" i="1"/>
  <c r="E440" i="1"/>
  <c r="P440" i="1"/>
  <c r="AC440" i="1" s="1"/>
  <c r="N35" i="9"/>
  <c r="Y35" i="9" s="1"/>
  <c r="U36" i="9"/>
  <c r="C440" i="7" l="1"/>
  <c r="A441" i="7" s="1"/>
  <c r="B440" i="7"/>
  <c r="D440" i="7" s="1"/>
  <c r="F440" i="1"/>
  <c r="S440" i="1" s="1"/>
  <c r="B444" i="1"/>
  <c r="A443" i="1"/>
  <c r="AB441" i="1"/>
  <c r="P441" i="1"/>
  <c r="AC441" i="1" s="1"/>
  <c r="E441" i="1"/>
  <c r="N36" i="9"/>
  <c r="Y36" i="9" s="1"/>
  <c r="U37" i="9"/>
  <c r="C441" i="7" l="1"/>
  <c r="A442" i="7" s="1"/>
  <c r="B441" i="7"/>
  <c r="D441" i="7" s="1"/>
  <c r="F441" i="1"/>
  <c r="S441" i="1" s="1"/>
  <c r="B445" i="1"/>
  <c r="A444" i="1"/>
  <c r="AB442" i="1"/>
  <c r="P442" i="1"/>
  <c r="AC442" i="1" s="1"/>
  <c r="E442" i="1"/>
  <c r="N37" i="9"/>
  <c r="Y37" i="9" s="1"/>
  <c r="U38" i="9"/>
  <c r="C442" i="7" l="1"/>
  <c r="A443" i="7" s="1"/>
  <c r="B442" i="7"/>
  <c r="D442" i="7" s="1"/>
  <c r="F442" i="1"/>
  <c r="B446" i="1"/>
  <c r="A445" i="1"/>
  <c r="AB443" i="1"/>
  <c r="P443" i="1"/>
  <c r="AC443" i="1" s="1"/>
  <c r="E443" i="1"/>
  <c r="N38" i="9"/>
  <c r="Y38" i="9" s="1"/>
  <c r="U39" i="9"/>
  <c r="C443" i="7" l="1"/>
  <c r="A444" i="7" s="1"/>
  <c r="B443" i="7"/>
  <c r="D443" i="7" s="1"/>
  <c r="S442" i="1"/>
  <c r="F443" i="1"/>
  <c r="S443" i="1" s="1"/>
  <c r="A446" i="1"/>
  <c r="B447" i="1"/>
  <c r="AB444" i="1"/>
  <c r="E444" i="1"/>
  <c r="P444" i="1"/>
  <c r="AC444" i="1" s="1"/>
  <c r="N39" i="9"/>
  <c r="Y39" i="9" s="1"/>
  <c r="U40" i="9"/>
  <c r="C444" i="7" l="1"/>
  <c r="A445" i="7" s="1"/>
  <c r="B444" i="7"/>
  <c r="D444" i="7" s="1"/>
  <c r="F444" i="1"/>
  <c r="S444" i="1" s="1"/>
  <c r="A447" i="1"/>
  <c r="B448" i="1"/>
  <c r="AB445" i="1"/>
  <c r="P445" i="1"/>
  <c r="AC445" i="1" s="1"/>
  <c r="E445" i="1"/>
  <c r="N40" i="9"/>
  <c r="Y40" i="9" s="1"/>
  <c r="U41" i="9"/>
  <c r="C445" i="7" l="1"/>
  <c r="A446" i="7" s="1"/>
  <c r="B445" i="7"/>
  <c r="D445" i="7" s="1"/>
  <c r="F445" i="1"/>
  <c r="S445" i="1" s="1"/>
  <c r="A448" i="1"/>
  <c r="B449" i="1"/>
  <c r="AB446" i="1"/>
  <c r="E446" i="1"/>
  <c r="P446" i="1"/>
  <c r="AC446" i="1" s="1"/>
  <c r="N41" i="9"/>
  <c r="Y41" i="9" s="1"/>
  <c r="U42" i="9"/>
  <c r="C446" i="7" l="1"/>
  <c r="A447" i="7" s="1"/>
  <c r="B446" i="7"/>
  <c r="D446" i="7" s="1"/>
  <c r="F446" i="1"/>
  <c r="S446" i="1" s="1"/>
  <c r="B450" i="1"/>
  <c r="A449" i="1"/>
  <c r="AB447" i="1"/>
  <c r="P447" i="1"/>
  <c r="AC447" i="1" s="1"/>
  <c r="E447" i="1"/>
  <c r="N42" i="9"/>
  <c r="Y42" i="9" s="1"/>
  <c r="U43" i="9"/>
  <c r="C447" i="7" l="1"/>
  <c r="A448" i="7" s="1"/>
  <c r="B447" i="7"/>
  <c r="D447" i="7" s="1"/>
  <c r="F447" i="1"/>
  <c r="S447" i="1" s="1"/>
  <c r="B451" i="1"/>
  <c r="A450" i="1"/>
  <c r="AB448" i="1"/>
  <c r="N43" i="9"/>
  <c r="Y43" i="9" s="1"/>
  <c r="U44" i="9"/>
  <c r="C448" i="7" l="1"/>
  <c r="A449" i="7" s="1"/>
  <c r="B448" i="7"/>
  <c r="D448" i="7" s="1"/>
  <c r="B452" i="1"/>
  <c r="A451" i="1"/>
  <c r="AB449" i="1"/>
  <c r="N44" i="9"/>
  <c r="Y44" i="9" s="1"/>
  <c r="U45" i="9"/>
  <c r="C449" i="7" l="1"/>
  <c r="A450" i="7" s="1"/>
  <c r="B449" i="7"/>
  <c r="D449" i="7" s="1"/>
  <c r="A452" i="1"/>
  <c r="B453" i="1"/>
  <c r="AB450" i="1"/>
  <c r="N45" i="9"/>
  <c r="Y45" i="9" s="1"/>
  <c r="U46" i="9"/>
  <c r="N46" i="9" s="1"/>
  <c r="B450" i="7" l="1"/>
  <c r="D450" i="7" s="1"/>
  <c r="C450" i="7"/>
  <c r="A451" i="7" s="1"/>
  <c r="A453" i="1"/>
  <c r="B454" i="1"/>
  <c r="AB451" i="1"/>
  <c r="I110" i="9"/>
  <c r="Y46" i="9"/>
  <c r="U47" i="9"/>
  <c r="C451" i="7" l="1"/>
  <c r="A452" i="7" s="1"/>
  <c r="B451" i="7"/>
  <c r="D451" i="7" s="1"/>
  <c r="A454" i="1"/>
  <c r="B455" i="1"/>
  <c r="AB452" i="1"/>
  <c r="X110" i="9"/>
  <c r="W110" i="9"/>
  <c r="Q110" i="9"/>
  <c r="K110" i="9" s="1"/>
  <c r="M110" i="9"/>
  <c r="I111" i="9"/>
  <c r="N47" i="9"/>
  <c r="Y47" i="9" s="1"/>
  <c r="U48" i="9"/>
  <c r="C452" i="7" l="1"/>
  <c r="A453" i="7" s="1"/>
  <c r="B452" i="7"/>
  <c r="D452" i="7" s="1"/>
  <c r="A455" i="1"/>
  <c r="B456" i="1"/>
  <c r="AB453" i="1"/>
  <c r="X111" i="9"/>
  <c r="W111" i="9"/>
  <c r="M111" i="9"/>
  <c r="Q111" i="9"/>
  <c r="K111" i="9" s="1"/>
  <c r="N48" i="9"/>
  <c r="Y48" i="9" s="1"/>
  <c r="U49" i="9"/>
  <c r="C453" i="7" l="1"/>
  <c r="A454" i="7" s="1"/>
  <c r="B453" i="7"/>
  <c r="D453" i="7" s="1"/>
  <c r="B457" i="1"/>
  <c r="A456" i="1"/>
  <c r="AB454" i="1"/>
  <c r="N49" i="9"/>
  <c r="Y49" i="9" s="1"/>
  <c r="U50" i="9"/>
  <c r="C454" i="7" l="1"/>
  <c r="A455" i="7" s="1"/>
  <c r="B454" i="7"/>
  <c r="D454" i="7" s="1"/>
  <c r="B458" i="1"/>
  <c r="A457" i="1"/>
  <c r="AB455" i="1"/>
  <c r="N50" i="9"/>
  <c r="Y50" i="9" s="1"/>
  <c r="U51" i="9"/>
  <c r="C455" i="7" l="1"/>
  <c r="A456" i="7" s="1"/>
  <c r="B455" i="7"/>
  <c r="D455" i="7" s="1"/>
  <c r="A458" i="1"/>
  <c r="B459" i="1"/>
  <c r="AB456" i="1"/>
  <c r="N51" i="9"/>
  <c r="Y51" i="9" s="1"/>
  <c r="U52" i="9"/>
  <c r="C456" i="7" l="1"/>
  <c r="A457" i="7" s="1"/>
  <c r="B456" i="7"/>
  <c r="D456" i="7" s="1"/>
  <c r="A459" i="1"/>
  <c r="B460" i="1"/>
  <c r="AB457" i="1"/>
  <c r="I107" i="9"/>
  <c r="N52" i="9"/>
  <c r="Y52" i="9" s="1"/>
  <c r="U53" i="9"/>
  <c r="B457" i="7" l="1"/>
  <c r="D457" i="7" s="1"/>
  <c r="C457" i="7"/>
  <c r="A458" i="7" s="1"/>
  <c r="B461" i="1"/>
  <c r="A460" i="1"/>
  <c r="S1803" i="1"/>
  <c r="AC1803" i="1"/>
  <c r="AB458" i="1"/>
  <c r="U54" i="9"/>
  <c r="U55" i="9" s="1"/>
  <c r="N53" i="9"/>
  <c r="Y53" i="9" s="1"/>
  <c r="X107" i="9"/>
  <c r="V107" i="9" s="1"/>
  <c r="M107" i="9"/>
  <c r="Q107" i="9"/>
  <c r="K107" i="9" s="1"/>
  <c r="W107" i="9"/>
  <c r="I108" i="9"/>
  <c r="C458" i="7" l="1"/>
  <c r="A459" i="7" s="1"/>
  <c r="B458" i="7"/>
  <c r="D458" i="7" s="1"/>
  <c r="N54" i="9"/>
  <c r="Y54" i="9" s="1"/>
  <c r="A461" i="1"/>
  <c r="B462" i="1"/>
  <c r="S1804" i="1"/>
  <c r="AC1804" i="1"/>
  <c r="AB459" i="1"/>
  <c r="X108" i="9"/>
  <c r="V108" i="9" s="1"/>
  <c r="Q108" i="9"/>
  <c r="K108" i="9" s="1"/>
  <c r="W108" i="9"/>
  <c r="N108" i="9"/>
  <c r="M108" i="9"/>
  <c r="I109" i="9"/>
  <c r="N55" i="9"/>
  <c r="Y55" i="9" s="1"/>
  <c r="U56" i="9"/>
  <c r="B459" i="7" l="1"/>
  <c r="D459" i="7" s="1"/>
  <c r="C459" i="7"/>
  <c r="A460" i="7" s="1"/>
  <c r="A462" i="1"/>
  <c r="B463" i="1"/>
  <c r="AC1805" i="1"/>
  <c r="S1805" i="1"/>
  <c r="AB460" i="1"/>
  <c r="Y108" i="9"/>
  <c r="X109" i="9"/>
  <c r="V109" i="9" s="1"/>
  <c r="V110" i="9" s="1"/>
  <c r="V111" i="9" s="1"/>
  <c r="N109" i="9"/>
  <c r="W109" i="9"/>
  <c r="Q109" i="9"/>
  <c r="K109" i="9" s="1"/>
  <c r="M109" i="9"/>
  <c r="N56" i="9"/>
  <c r="Y56" i="9" s="1"/>
  <c r="U57" i="9"/>
  <c r="C460" i="7" l="1"/>
  <c r="A461" i="7" s="1"/>
  <c r="B460" i="7"/>
  <c r="D460" i="7" s="1"/>
  <c r="B464" i="1"/>
  <c r="A463" i="1"/>
  <c r="AB461" i="1"/>
  <c r="Y109" i="9"/>
  <c r="N57" i="9"/>
  <c r="Y57" i="9" s="1"/>
  <c r="U58" i="9"/>
  <c r="C461" i="7" l="1"/>
  <c r="A462" i="7" s="1"/>
  <c r="B461" i="7"/>
  <c r="D461" i="7" s="1"/>
  <c r="A464" i="1"/>
  <c r="B465" i="1"/>
  <c r="AB462" i="1"/>
  <c r="I112" i="9"/>
  <c r="N58" i="9"/>
  <c r="Y58" i="9" s="1"/>
  <c r="U59" i="9"/>
  <c r="C462" i="7" l="1"/>
  <c r="A463" i="7" s="1"/>
  <c r="B462" i="7"/>
  <c r="D462" i="7" s="1"/>
  <c r="A465" i="1"/>
  <c r="B466" i="1"/>
  <c r="AB463" i="1"/>
  <c r="X112" i="9"/>
  <c r="V112" i="9" s="1"/>
  <c r="Q112" i="9"/>
  <c r="K112" i="9" s="1"/>
  <c r="W112" i="9"/>
  <c r="M112" i="9"/>
  <c r="N59" i="9"/>
  <c r="Y59" i="9" s="1"/>
  <c r="U60" i="9"/>
  <c r="C463" i="7" l="1"/>
  <c r="A464" i="7" s="1"/>
  <c r="B463" i="7"/>
  <c r="D463" i="7" s="1"/>
  <c r="B467" i="1"/>
  <c r="A466" i="1"/>
  <c r="AB464" i="1"/>
  <c r="U61" i="9"/>
  <c r="U62" i="9" s="1"/>
  <c r="N60" i="9"/>
  <c r="Y60" i="9" s="1"/>
  <c r="N61" i="9"/>
  <c r="Y61" i="9" s="1"/>
  <c r="C464" i="7" l="1"/>
  <c r="A465" i="7" s="1"/>
  <c r="B464" i="7"/>
  <c r="D464" i="7" s="1"/>
  <c r="B468" i="1"/>
  <c r="A467" i="1"/>
  <c r="AB465" i="1"/>
  <c r="N62" i="9"/>
  <c r="Y62" i="9" s="1"/>
  <c r="U63" i="9"/>
  <c r="C465" i="7" l="1"/>
  <c r="A466" i="7" s="1"/>
  <c r="B465" i="7"/>
  <c r="D465" i="7" s="1"/>
  <c r="A468" i="1"/>
  <c r="B469" i="1"/>
  <c r="AB466" i="1"/>
  <c r="N63" i="9"/>
  <c r="Y63" i="9" s="1"/>
  <c r="U64" i="9"/>
  <c r="C466" i="7" l="1"/>
  <c r="A467" i="7" s="1"/>
  <c r="B466" i="7"/>
  <c r="D466" i="7" s="1"/>
  <c r="A469" i="1"/>
  <c r="B470" i="1"/>
  <c r="AB467" i="1"/>
  <c r="U65" i="9"/>
  <c r="U66" i="9" s="1"/>
  <c r="N64" i="9"/>
  <c r="Y64" i="9" s="1"/>
  <c r="N65" i="9"/>
  <c r="Y65" i="9" s="1"/>
  <c r="C467" i="7" l="1"/>
  <c r="A468" i="7" s="1"/>
  <c r="B467" i="7"/>
  <c r="D467" i="7" s="1"/>
  <c r="A470" i="1"/>
  <c r="B471" i="1"/>
  <c r="AB468" i="1"/>
  <c r="U67" i="9"/>
  <c r="N66" i="9"/>
  <c r="Y66" i="9" s="1"/>
  <c r="B468" i="7" l="1"/>
  <c r="D468" i="7" s="1"/>
  <c r="C468" i="7"/>
  <c r="A469" i="7" s="1"/>
  <c r="A471" i="1"/>
  <c r="B472" i="1"/>
  <c r="AB469" i="1"/>
  <c r="U68" i="9"/>
  <c r="N67" i="9"/>
  <c r="Y67" i="9" s="1"/>
  <c r="B469" i="7" l="1"/>
  <c r="D469" i="7" s="1"/>
  <c r="C469" i="7"/>
  <c r="A470" i="7" s="1"/>
  <c r="B473" i="1"/>
  <c r="A472" i="1"/>
  <c r="AB470" i="1"/>
  <c r="U69" i="9"/>
  <c r="N68" i="9"/>
  <c r="Y68" i="9" s="1"/>
  <c r="C470" i="7" l="1"/>
  <c r="A471" i="7" s="1"/>
  <c r="B470" i="7"/>
  <c r="D470" i="7" s="1"/>
  <c r="B474" i="1"/>
  <c r="A473" i="1"/>
  <c r="AB471" i="1"/>
  <c r="U70" i="9"/>
  <c r="N69" i="9"/>
  <c r="Y69" i="9" s="1"/>
  <c r="C471" i="7" l="1"/>
  <c r="A472" i="7" s="1"/>
  <c r="B471" i="7"/>
  <c r="D471" i="7" s="1"/>
  <c r="U71" i="9"/>
  <c r="N71" i="9" s="1"/>
  <c r="Y71" i="9" s="1"/>
  <c r="N70" i="9"/>
  <c r="Y70" i="9" s="1"/>
  <c r="B475" i="1"/>
  <c r="A474" i="1"/>
  <c r="AB472" i="1"/>
  <c r="C472" i="7" l="1"/>
  <c r="A473" i="7" s="1"/>
  <c r="B472" i="7"/>
  <c r="D472" i="7" s="1"/>
  <c r="U72" i="9"/>
  <c r="U73" i="9" s="1"/>
  <c r="B476" i="1"/>
  <c r="A475" i="1"/>
  <c r="AB473" i="1"/>
  <c r="N72" i="9"/>
  <c r="Y72" i="9" s="1"/>
  <c r="C473" i="7" l="1"/>
  <c r="A474" i="7" s="1"/>
  <c r="B473" i="7"/>
  <c r="D473" i="7" s="1"/>
  <c r="A476" i="1"/>
  <c r="B477" i="1"/>
  <c r="AB474" i="1"/>
  <c r="U74" i="9"/>
  <c r="N73" i="9"/>
  <c r="Y73" i="9" s="1"/>
  <c r="C474" i="7" l="1"/>
  <c r="A475" i="7" s="1"/>
  <c r="B474" i="7"/>
  <c r="D474" i="7" s="1"/>
  <c r="A477" i="1"/>
  <c r="B478" i="1"/>
  <c r="AB475" i="1"/>
  <c r="U75" i="9"/>
  <c r="N74" i="9"/>
  <c r="Y74" i="9" s="1"/>
  <c r="B475" i="7" l="1"/>
  <c r="D475" i="7" s="1"/>
  <c r="C475" i="7"/>
  <c r="A476" i="7" s="1"/>
  <c r="B479" i="1"/>
  <c r="A478" i="1"/>
  <c r="AB476" i="1"/>
  <c r="U76" i="9"/>
  <c r="N75" i="9"/>
  <c r="Y75" i="9" s="1"/>
  <c r="C476" i="7" l="1"/>
  <c r="A477" i="7" s="1"/>
  <c r="B476" i="7"/>
  <c r="D476" i="7" s="1"/>
  <c r="B480" i="1"/>
  <c r="A479" i="1"/>
  <c r="AB477" i="1"/>
  <c r="E477" i="1"/>
  <c r="P477" i="1"/>
  <c r="AC477" i="1" s="1"/>
  <c r="U77" i="9"/>
  <c r="N76" i="9"/>
  <c r="Y76" i="9" s="1"/>
  <c r="C477" i="7" l="1"/>
  <c r="A478" i="7" s="1"/>
  <c r="B477" i="7"/>
  <c r="D477" i="7" s="1"/>
  <c r="F477" i="1"/>
  <c r="S477" i="1" s="1"/>
  <c r="B481" i="1"/>
  <c r="A480" i="1"/>
  <c r="AB478" i="1"/>
  <c r="P478" i="1"/>
  <c r="AC478" i="1" s="1"/>
  <c r="E478" i="1"/>
  <c r="U78" i="9"/>
  <c r="N77" i="9"/>
  <c r="Y77" i="9" s="1"/>
  <c r="C478" i="7" l="1"/>
  <c r="A479" i="7" s="1"/>
  <c r="B478" i="7"/>
  <c r="D478" i="7" s="1"/>
  <c r="F478" i="1"/>
  <c r="S478" i="1" s="1"/>
  <c r="B482" i="1"/>
  <c r="A481" i="1"/>
  <c r="AB479" i="1"/>
  <c r="P479" i="1"/>
  <c r="AC479" i="1" s="1"/>
  <c r="E479" i="1"/>
  <c r="U79" i="9"/>
  <c r="N78" i="9"/>
  <c r="Y78" i="9" s="1"/>
  <c r="C479" i="7" l="1"/>
  <c r="A480" i="7" s="1"/>
  <c r="B479" i="7"/>
  <c r="D479" i="7" s="1"/>
  <c r="F479" i="1"/>
  <c r="S479" i="1" s="1"/>
  <c r="A482" i="1"/>
  <c r="B483" i="1"/>
  <c r="AB480" i="1"/>
  <c r="P480" i="1"/>
  <c r="AC480" i="1" s="1"/>
  <c r="E480" i="1"/>
  <c r="U80" i="9"/>
  <c r="N79" i="9"/>
  <c r="Y79" i="9" s="1"/>
  <c r="B480" i="7" l="1"/>
  <c r="D480" i="7" s="1"/>
  <c r="C480" i="7"/>
  <c r="A481" i="7" s="1"/>
  <c r="F480" i="1"/>
  <c r="S480" i="1" s="1"/>
  <c r="A483" i="1"/>
  <c r="B484" i="1"/>
  <c r="AB481" i="1"/>
  <c r="U81" i="9"/>
  <c r="N80" i="9"/>
  <c r="Y80" i="9" s="1"/>
  <c r="C481" i="7" l="1"/>
  <c r="A482" i="7" s="1"/>
  <c r="B481" i="7"/>
  <c r="D481" i="7" s="1"/>
  <c r="A484" i="1"/>
  <c r="B485" i="1"/>
  <c r="AB482" i="1"/>
  <c r="U82" i="9"/>
  <c r="N81" i="9"/>
  <c r="Y81" i="9" s="1"/>
  <c r="C482" i="7" l="1"/>
  <c r="A483" i="7" s="1"/>
  <c r="B482" i="7"/>
  <c r="D482" i="7" s="1"/>
  <c r="B486" i="1"/>
  <c r="A485" i="1"/>
  <c r="AB483" i="1"/>
  <c r="U83" i="9"/>
  <c r="N82" i="9"/>
  <c r="Y82" i="9" s="1"/>
  <c r="C483" i="7" l="1"/>
  <c r="A484" i="7" s="1"/>
  <c r="B483" i="7"/>
  <c r="D483" i="7" s="1"/>
  <c r="B487" i="1"/>
  <c r="A486" i="1"/>
  <c r="AB484" i="1"/>
  <c r="U84" i="9"/>
  <c r="N83" i="9"/>
  <c r="Y83" i="9" s="1"/>
  <c r="C484" i="7" l="1"/>
  <c r="A485" i="7" s="1"/>
  <c r="B484" i="7"/>
  <c r="D484" i="7" s="1"/>
  <c r="B488" i="1"/>
  <c r="A487" i="1"/>
  <c r="AB485" i="1"/>
  <c r="U85" i="9"/>
  <c r="N84" i="9"/>
  <c r="Y84" i="9" s="1"/>
  <c r="N93" i="9"/>
  <c r="Y93" i="9" s="1"/>
  <c r="C485" i="7" l="1"/>
  <c r="A486" i="7" s="1"/>
  <c r="B485" i="7"/>
  <c r="D485" i="7" s="1"/>
  <c r="A488" i="1"/>
  <c r="B489" i="1"/>
  <c r="U86" i="9"/>
  <c r="U87" i="9" s="1"/>
  <c r="N85" i="9"/>
  <c r="Y85" i="9" s="1"/>
  <c r="AB486" i="1"/>
  <c r="N86" i="9"/>
  <c r="Y86" i="9" s="1"/>
  <c r="N89" i="9"/>
  <c r="Y89" i="9" s="1"/>
  <c r="B486" i="7" l="1"/>
  <c r="D486" i="7" s="1"/>
  <c r="C486" i="7"/>
  <c r="A487" i="7" s="1"/>
  <c r="A489" i="1"/>
  <c r="B490" i="1"/>
  <c r="AB487" i="1"/>
  <c r="U88" i="9"/>
  <c r="N87" i="9"/>
  <c r="Y87" i="9" s="1"/>
  <c r="N96" i="9"/>
  <c r="Y96" i="9" s="1"/>
  <c r="C487" i="7" l="1"/>
  <c r="A488" i="7" s="1"/>
  <c r="B487" i="7"/>
  <c r="D487" i="7" s="1"/>
  <c r="A490" i="1"/>
  <c r="B491" i="1"/>
  <c r="AB488" i="1"/>
  <c r="U89" i="9"/>
  <c r="U90" i="9" s="1"/>
  <c r="N88" i="9"/>
  <c r="Y88" i="9" s="1"/>
  <c r="C488" i="7" l="1"/>
  <c r="A489" i="7" s="1"/>
  <c r="B488" i="7"/>
  <c r="D488" i="7" s="1"/>
  <c r="A491" i="1"/>
  <c r="B492" i="1"/>
  <c r="U91" i="9"/>
  <c r="N90" i="9"/>
  <c r="Y90" i="9" s="1"/>
  <c r="AB489" i="1"/>
  <c r="C489" i="7" l="1"/>
  <c r="A490" i="7" s="1"/>
  <c r="B489" i="7"/>
  <c r="D489" i="7" s="1"/>
  <c r="B493" i="1"/>
  <c r="A492" i="1"/>
  <c r="U92" i="9"/>
  <c r="N91" i="9"/>
  <c r="Y91" i="9" s="1"/>
  <c r="AB490" i="1"/>
  <c r="N95" i="9"/>
  <c r="Y95" i="9" s="1"/>
  <c r="C490" i="7" l="1"/>
  <c r="A491" i="7" s="1"/>
  <c r="B490" i="7"/>
  <c r="D490" i="7" s="1"/>
  <c r="B494" i="1"/>
  <c r="A493" i="1"/>
  <c r="U93" i="9"/>
  <c r="U94" i="9" s="1"/>
  <c r="N92" i="9"/>
  <c r="Y92" i="9" s="1"/>
  <c r="N97" i="9"/>
  <c r="Y97" i="9" s="1"/>
  <c r="AB491" i="1"/>
  <c r="N105" i="9"/>
  <c r="Y105" i="9" s="1"/>
  <c r="C491" i="7" l="1"/>
  <c r="A492" i="7" s="1"/>
  <c r="B491" i="7"/>
  <c r="D491" i="7" s="1"/>
  <c r="U95" i="9"/>
  <c r="U96" i="9" s="1"/>
  <c r="U97" i="9" s="1"/>
  <c r="U98" i="9" s="1"/>
  <c r="U99" i="9" s="1"/>
  <c r="N94" i="9"/>
  <c r="Y94" i="9" s="1"/>
  <c r="A494" i="1"/>
  <c r="B495" i="1"/>
  <c r="N98" i="9"/>
  <c r="Y98" i="9" s="1"/>
  <c r="N101" i="9"/>
  <c r="Y101" i="9" s="1"/>
  <c r="AB492" i="1"/>
  <c r="N106" i="9"/>
  <c r="Y106" i="9" s="1"/>
  <c r="C492" i="7" l="1"/>
  <c r="A493" i="7" s="1"/>
  <c r="B492" i="7"/>
  <c r="D492" i="7" s="1"/>
  <c r="U100" i="9"/>
  <c r="N99" i="9"/>
  <c r="Y99" i="9" s="1"/>
  <c r="A495" i="1"/>
  <c r="B496" i="1"/>
  <c r="N102" i="9"/>
  <c r="Y102" i="9" s="1"/>
  <c r="AB493" i="1"/>
  <c r="N103" i="9"/>
  <c r="Y103" i="9" s="1"/>
  <c r="B493" i="7" l="1"/>
  <c r="D493" i="7" s="1"/>
  <c r="C493" i="7"/>
  <c r="A494" i="7" s="1"/>
  <c r="U101" i="9"/>
  <c r="U102" i="9" s="1"/>
  <c r="U103" i="9" s="1"/>
  <c r="U104" i="9" s="1"/>
  <c r="U105" i="9" s="1"/>
  <c r="U106" i="9" s="1"/>
  <c r="U107" i="9" s="1"/>
  <c r="N100" i="9"/>
  <c r="Y100" i="9" s="1"/>
  <c r="B497" i="1"/>
  <c r="A496" i="1"/>
  <c r="AB494" i="1"/>
  <c r="N104" i="9"/>
  <c r="Y104" i="9" s="1"/>
  <c r="C494" i="7" l="1"/>
  <c r="A495" i="7" s="1"/>
  <c r="B494" i="7"/>
  <c r="D494" i="7" s="1"/>
  <c r="U108" i="9"/>
  <c r="U109" i="9" s="1"/>
  <c r="U110" i="9" s="1"/>
  <c r="U111" i="9" s="1"/>
  <c r="U112" i="9" s="1"/>
  <c r="N112" i="9" s="1"/>
  <c r="Y112" i="9" s="1"/>
  <c r="N107" i="9"/>
  <c r="Y107" i="9" s="1"/>
  <c r="A497" i="1"/>
  <c r="B498" i="1"/>
  <c r="N110" i="9"/>
  <c r="Y110" i="9" s="1"/>
  <c r="AB495" i="1"/>
  <c r="N111" i="9"/>
  <c r="Y111" i="9" s="1"/>
  <c r="C495" i="7" l="1"/>
  <c r="A496" i="7" s="1"/>
  <c r="B495" i="7"/>
  <c r="D495" i="7" s="1"/>
  <c r="A498" i="1"/>
  <c r="B499" i="1"/>
  <c r="AB496" i="1"/>
  <c r="C496" i="7" l="1"/>
  <c r="A497" i="7" s="1"/>
  <c r="B496" i="7"/>
  <c r="D496" i="7" s="1"/>
  <c r="B500" i="1"/>
  <c r="A499" i="1"/>
  <c r="AB497" i="1"/>
  <c r="C497" i="7" l="1"/>
  <c r="A498" i="7" s="1"/>
  <c r="B497" i="7"/>
  <c r="D497" i="7" s="1"/>
  <c r="A500" i="1"/>
  <c r="B501" i="1"/>
  <c r="AB498" i="1"/>
  <c r="B498" i="7" l="1"/>
  <c r="D498" i="7" s="1"/>
  <c r="C498" i="7"/>
  <c r="A499" i="7" s="1"/>
  <c r="A501" i="1"/>
  <c r="B502" i="1"/>
  <c r="AB499" i="1"/>
  <c r="C499" i="7" l="1"/>
  <c r="A500" i="7" s="1"/>
  <c r="B499" i="7"/>
  <c r="D499" i="7" s="1"/>
  <c r="B503" i="1"/>
  <c r="A502" i="1"/>
  <c r="AB500" i="1"/>
  <c r="C500" i="7" l="1"/>
  <c r="A501" i="7" s="1"/>
  <c r="B500" i="7"/>
  <c r="D500" i="7" s="1"/>
  <c r="B504" i="1"/>
  <c r="A503" i="1"/>
  <c r="AB501" i="1"/>
  <c r="C501" i="7" l="1"/>
  <c r="A502" i="7" s="1"/>
  <c r="B501" i="7"/>
  <c r="D501" i="7" s="1"/>
  <c r="A504" i="1"/>
  <c r="B505" i="1"/>
  <c r="AB502" i="1"/>
  <c r="C502" i="7" l="1"/>
  <c r="A503" i="7" s="1"/>
  <c r="B502" i="7"/>
  <c r="D502" i="7" s="1"/>
  <c r="A505" i="1"/>
  <c r="B506" i="1"/>
  <c r="AB503" i="1"/>
  <c r="C503" i="7" l="1"/>
  <c r="A504" i="7" s="1"/>
  <c r="B503" i="7"/>
  <c r="D503" i="7" s="1"/>
  <c r="A506" i="1"/>
  <c r="B507" i="1"/>
  <c r="AB504" i="1"/>
  <c r="B504" i="7" l="1"/>
  <c r="D504" i="7" s="1"/>
  <c r="C504" i="7"/>
  <c r="A505" i="7" s="1"/>
  <c r="A507" i="1"/>
  <c r="B508" i="1"/>
  <c r="AB505" i="1"/>
  <c r="B505" i="7" l="1"/>
  <c r="D505" i="7" s="1"/>
  <c r="C505" i="7"/>
  <c r="A506" i="7" s="1"/>
  <c r="B509" i="1"/>
  <c r="A508" i="1"/>
  <c r="AB506" i="1"/>
  <c r="C506" i="7" l="1"/>
  <c r="A507" i="7" s="1"/>
  <c r="B506" i="7"/>
  <c r="D506" i="7" s="1"/>
  <c r="B510" i="1"/>
  <c r="A509" i="1"/>
  <c r="AB507" i="1"/>
  <c r="C507" i="7" l="1"/>
  <c r="A508" i="7" s="1"/>
  <c r="B507" i="7"/>
  <c r="D507" i="7" s="1"/>
  <c r="B511" i="1"/>
  <c r="A510" i="1"/>
  <c r="AB508" i="1"/>
  <c r="C508" i="7" l="1"/>
  <c r="A509" i="7" s="1"/>
  <c r="B508" i="7"/>
  <c r="D508" i="7" s="1"/>
  <c r="B512" i="1"/>
  <c r="A511" i="1"/>
  <c r="AB509" i="1"/>
  <c r="C509" i="7" l="1"/>
  <c r="A510" i="7" s="1"/>
  <c r="B509" i="7"/>
  <c r="D509" i="7" s="1"/>
  <c r="A512" i="1"/>
  <c r="B513" i="1"/>
  <c r="AB510" i="1"/>
  <c r="C510" i="7" l="1"/>
  <c r="A511" i="7" s="1"/>
  <c r="B510" i="7"/>
  <c r="D510" i="7" s="1"/>
  <c r="A513" i="1"/>
  <c r="B514" i="1"/>
  <c r="AB511" i="1"/>
  <c r="B511" i="7" l="1"/>
  <c r="D511" i="7" s="1"/>
  <c r="C511" i="7"/>
  <c r="A512" i="7" s="1"/>
  <c r="B515" i="1"/>
  <c r="A514" i="1"/>
  <c r="AB512" i="1"/>
  <c r="C512" i="7" l="1"/>
  <c r="A513" i="7" s="1"/>
  <c r="B512" i="7"/>
  <c r="D512" i="7" s="1"/>
  <c r="B516" i="1"/>
  <c r="A515" i="1"/>
  <c r="AB513" i="1"/>
  <c r="C513" i="7" l="1"/>
  <c r="A514" i="7" s="1"/>
  <c r="B513" i="7"/>
  <c r="D513" i="7" s="1"/>
  <c r="B517" i="1"/>
  <c r="A516" i="1"/>
  <c r="AB514" i="1"/>
  <c r="C514" i="7" l="1"/>
  <c r="A515" i="7" s="1"/>
  <c r="B514" i="7"/>
  <c r="D514" i="7" s="1"/>
  <c r="B518" i="1"/>
  <c r="A517" i="1"/>
  <c r="AB515" i="1"/>
  <c r="C515" i="7" l="1"/>
  <c r="A516" i="7" s="1"/>
  <c r="B515" i="7"/>
  <c r="D515" i="7" s="1"/>
  <c r="A518" i="1"/>
  <c r="B519" i="1"/>
  <c r="AB516" i="1"/>
  <c r="C516" i="7" l="1"/>
  <c r="A517" i="7" s="1"/>
  <c r="B516" i="7"/>
  <c r="D516" i="7" s="1"/>
  <c r="A519" i="1"/>
  <c r="B520" i="1"/>
  <c r="AB517" i="1"/>
  <c r="C517" i="7" l="1"/>
  <c r="A518" i="7" s="1"/>
  <c r="B517" i="7"/>
  <c r="D517" i="7" s="1"/>
  <c r="A520" i="1"/>
  <c r="B521" i="1"/>
  <c r="AB518" i="1"/>
  <c r="C518" i="7" l="1"/>
  <c r="A519" i="7" s="1"/>
  <c r="B518" i="7"/>
  <c r="D518" i="7" s="1"/>
  <c r="B522" i="1"/>
  <c r="A521" i="1"/>
  <c r="AB519" i="1"/>
  <c r="B519" i="7" l="1"/>
  <c r="D519" i="7" s="1"/>
  <c r="C519" i="7"/>
  <c r="A520" i="7" s="1"/>
  <c r="B523" i="1"/>
  <c r="A522" i="1"/>
  <c r="AB520" i="1"/>
  <c r="C520" i="7" l="1"/>
  <c r="A521" i="7" s="1"/>
  <c r="B520" i="7"/>
  <c r="D520" i="7" s="1"/>
  <c r="B524" i="1"/>
  <c r="A523" i="1"/>
  <c r="AB521" i="1"/>
  <c r="C521" i="7" l="1"/>
  <c r="A522" i="7" s="1"/>
  <c r="B521" i="7"/>
  <c r="D521" i="7" s="1"/>
  <c r="A524" i="1"/>
  <c r="B525" i="1"/>
  <c r="AB522" i="1"/>
  <c r="B522" i="7" l="1"/>
  <c r="D522" i="7"/>
  <c r="C522" i="7"/>
  <c r="A523" i="7" s="1"/>
  <c r="A525" i="1"/>
  <c r="B526" i="1"/>
  <c r="AB525" i="1"/>
  <c r="AB523" i="1"/>
  <c r="C523" i="7" l="1"/>
  <c r="A524" i="7" s="1"/>
  <c r="B523" i="7"/>
  <c r="D523" i="7" s="1"/>
  <c r="A526" i="1"/>
  <c r="B527" i="1"/>
  <c r="AB524" i="1"/>
  <c r="C524" i="7" l="1"/>
  <c r="A525" i="7" s="1"/>
  <c r="B524" i="7"/>
  <c r="D524" i="7" s="1"/>
  <c r="A527" i="1"/>
  <c r="B528" i="1"/>
  <c r="B525" i="7" l="1"/>
  <c r="C525" i="7"/>
  <c r="A526" i="7" s="1"/>
  <c r="D525" i="7"/>
  <c r="B529" i="1"/>
  <c r="A528" i="1"/>
  <c r="AB526" i="1"/>
  <c r="AC526" i="1"/>
  <c r="C526" i="7" l="1"/>
  <c r="A527" i="7" s="1"/>
  <c r="B526" i="7"/>
  <c r="D526" i="7" s="1"/>
  <c r="S526" i="1"/>
  <c r="B530" i="1"/>
  <c r="A529" i="1"/>
  <c r="AB527" i="1"/>
  <c r="E527" i="1"/>
  <c r="P527" i="1"/>
  <c r="AC527" i="1" s="1"/>
  <c r="C527" i="7" l="1"/>
  <c r="A528" i="7" s="1"/>
  <c r="B527" i="7"/>
  <c r="D527" i="7"/>
  <c r="F527" i="1"/>
  <c r="S527" i="1" s="1"/>
  <c r="A530" i="1"/>
  <c r="B531" i="1"/>
  <c r="AB528" i="1"/>
  <c r="P528" i="1"/>
  <c r="AC528" i="1" s="1"/>
  <c r="E528" i="1"/>
  <c r="B528" i="7" l="1"/>
  <c r="D528" i="7" s="1"/>
  <c r="C528" i="7"/>
  <c r="A529" i="7" s="1"/>
  <c r="F528" i="1"/>
  <c r="S528" i="1" s="1"/>
  <c r="A531" i="1"/>
  <c r="B532" i="1"/>
  <c r="AB529" i="1"/>
  <c r="P529" i="1"/>
  <c r="AC529" i="1" s="1"/>
  <c r="E529" i="1"/>
  <c r="C529" i="7" l="1"/>
  <c r="A530" i="7" s="1"/>
  <c r="B529" i="7"/>
  <c r="D529" i="7" s="1"/>
  <c r="F529" i="1"/>
  <c r="S529" i="1" s="1"/>
  <c r="B533" i="1"/>
  <c r="A532" i="1"/>
  <c r="AB530" i="1"/>
  <c r="E530" i="1"/>
  <c r="P530" i="1"/>
  <c r="AC530" i="1" s="1"/>
  <c r="B530" i="7" l="1"/>
  <c r="D530" i="7" s="1"/>
  <c r="C530" i="7"/>
  <c r="A531" i="7" s="1"/>
  <c r="F530" i="1"/>
  <c r="S530" i="1" s="1"/>
  <c r="A533" i="1"/>
  <c r="B534" i="1"/>
  <c r="AB531" i="1"/>
  <c r="E531" i="1"/>
  <c r="P531" i="1"/>
  <c r="AC531" i="1" s="1"/>
  <c r="B531" i="7" l="1"/>
  <c r="D531" i="7" s="1"/>
  <c r="C531" i="7"/>
  <c r="A532" i="7" s="1"/>
  <c r="F531" i="1"/>
  <c r="S531" i="1" s="1"/>
  <c r="A534" i="1"/>
  <c r="B535" i="1"/>
  <c r="AB532" i="1"/>
  <c r="P532" i="1"/>
  <c r="AC532" i="1" s="1"/>
  <c r="E532" i="1"/>
  <c r="C532" i="7" l="1"/>
  <c r="A533" i="7" s="1"/>
  <c r="B532" i="7"/>
  <c r="D532" i="7" s="1"/>
  <c r="F532" i="1"/>
  <c r="S532" i="1" s="1"/>
  <c r="B536" i="1"/>
  <c r="A535" i="1"/>
  <c r="AB533" i="1"/>
  <c r="E533" i="1"/>
  <c r="P533" i="1"/>
  <c r="AC533" i="1" s="1"/>
  <c r="C533" i="7" l="1"/>
  <c r="A534" i="7" s="1"/>
  <c r="B533" i="7"/>
  <c r="D533" i="7" s="1"/>
  <c r="F533" i="1"/>
  <c r="S533" i="1" s="1"/>
  <c r="A536" i="1"/>
  <c r="B537" i="1"/>
  <c r="AB534" i="1"/>
  <c r="P534" i="1"/>
  <c r="AC534" i="1" s="1"/>
  <c r="E534" i="1"/>
  <c r="B534" i="7" l="1"/>
  <c r="D534" i="7" s="1"/>
  <c r="C534" i="7"/>
  <c r="A535" i="7" s="1"/>
  <c r="F534" i="1"/>
  <c r="S534" i="1" s="1"/>
  <c r="A537" i="1"/>
  <c r="B538" i="1"/>
  <c r="AB535" i="1"/>
  <c r="P535" i="1"/>
  <c r="AC535" i="1" s="1"/>
  <c r="E535" i="1"/>
  <c r="B535" i="7" l="1"/>
  <c r="D535" i="7" s="1"/>
  <c r="C535" i="7"/>
  <c r="A536" i="7" s="1"/>
  <c r="B539" i="1"/>
  <c r="A538" i="1"/>
  <c r="F535" i="1"/>
  <c r="S535" i="1" s="1"/>
  <c r="AB536" i="1"/>
  <c r="E536" i="1"/>
  <c r="P536" i="1"/>
  <c r="AC536" i="1" s="1"/>
  <c r="C536" i="7" l="1"/>
  <c r="A537" i="7" s="1"/>
  <c r="B536" i="7"/>
  <c r="D536" i="7" s="1"/>
  <c r="F536" i="1"/>
  <c r="S536" i="1" s="1"/>
  <c r="B540" i="1"/>
  <c r="A539" i="1"/>
  <c r="AB537" i="1"/>
  <c r="E537" i="1"/>
  <c r="P537" i="1"/>
  <c r="AC537" i="1" s="1"/>
  <c r="B537" i="7" l="1"/>
  <c r="D537" i="7" s="1"/>
  <c r="C537" i="7"/>
  <c r="A538" i="7" s="1"/>
  <c r="F537" i="1"/>
  <c r="S537" i="1" s="1"/>
  <c r="A540" i="1"/>
  <c r="B541" i="1"/>
  <c r="AB538" i="1"/>
  <c r="E538" i="1"/>
  <c r="P538" i="1"/>
  <c r="AC538" i="1" s="1"/>
  <c r="C538" i="7" l="1"/>
  <c r="A539" i="7" s="1"/>
  <c r="B538" i="7"/>
  <c r="D538" i="7" s="1"/>
  <c r="F538" i="1"/>
  <c r="S538" i="1" s="1"/>
  <c r="A541" i="1"/>
  <c r="B542" i="1"/>
  <c r="AB539" i="1"/>
  <c r="P539" i="1"/>
  <c r="AC539" i="1" s="1"/>
  <c r="E539" i="1"/>
  <c r="C539" i="7" l="1"/>
  <c r="A540" i="7" s="1"/>
  <c r="B539" i="7"/>
  <c r="D539" i="7" s="1"/>
  <c r="F539" i="1"/>
  <c r="S539" i="1" s="1"/>
  <c r="A542" i="1"/>
  <c r="B543" i="1"/>
  <c r="AB540" i="1"/>
  <c r="P540" i="1"/>
  <c r="AC540" i="1" s="1"/>
  <c r="E540" i="1"/>
  <c r="B540" i="7" l="1"/>
  <c r="D540" i="7" s="1"/>
  <c r="C540" i="7"/>
  <c r="A541" i="7" s="1"/>
  <c r="F540" i="1"/>
  <c r="S540" i="1" s="1"/>
  <c r="A543" i="1"/>
  <c r="B544" i="1"/>
  <c r="AB541" i="1"/>
  <c r="P541" i="1"/>
  <c r="AC541" i="1" s="1"/>
  <c r="E541" i="1"/>
  <c r="C541" i="7" l="1"/>
  <c r="A542" i="7" s="1"/>
  <c r="B541" i="7"/>
  <c r="D541" i="7" s="1"/>
  <c r="F541" i="1"/>
  <c r="S541" i="1" s="1"/>
  <c r="B545" i="1"/>
  <c r="A544" i="1"/>
  <c r="AB542" i="1"/>
  <c r="P542" i="1"/>
  <c r="AC542" i="1" s="1"/>
  <c r="E542" i="1"/>
  <c r="B542" i="7" l="1"/>
  <c r="D542" i="7" s="1"/>
  <c r="C542" i="7"/>
  <c r="A543" i="7" s="1"/>
  <c r="F542" i="1"/>
  <c r="S542" i="1" s="1"/>
  <c r="B546" i="1"/>
  <c r="A545" i="1"/>
  <c r="AB543" i="1"/>
  <c r="P543" i="1"/>
  <c r="AC543" i="1" s="1"/>
  <c r="E543" i="1"/>
  <c r="B543" i="7" l="1"/>
  <c r="D543" i="7" s="1"/>
  <c r="C543" i="7"/>
  <c r="A544" i="7" s="1"/>
  <c r="F543" i="1"/>
  <c r="S543" i="1" s="1"/>
  <c r="B547" i="1"/>
  <c r="A546" i="1"/>
  <c r="AB544" i="1"/>
  <c r="E544" i="1"/>
  <c r="P544" i="1"/>
  <c r="AC544" i="1" s="1"/>
  <c r="C544" i="7" l="1"/>
  <c r="A545" i="7" s="1"/>
  <c r="B544" i="7"/>
  <c r="D544" i="7" s="1"/>
  <c r="F544" i="1"/>
  <c r="S544" i="1" s="1"/>
  <c r="B548" i="1"/>
  <c r="A547" i="1"/>
  <c r="AB545" i="1"/>
  <c r="E545" i="1"/>
  <c r="P545" i="1"/>
  <c r="AC545" i="1" s="1"/>
  <c r="C545" i="7" l="1"/>
  <c r="A546" i="7" s="1"/>
  <c r="B545" i="7"/>
  <c r="D545" i="7" s="1"/>
  <c r="F545" i="1"/>
  <c r="S545" i="1" s="1"/>
  <c r="A548" i="1"/>
  <c r="B549" i="1"/>
  <c r="AB546" i="1"/>
  <c r="P546" i="1"/>
  <c r="AC546" i="1" s="1"/>
  <c r="E546" i="1"/>
  <c r="B546" i="7" l="1"/>
  <c r="D546" i="7" s="1"/>
  <c r="C546" i="7"/>
  <c r="A547" i="7" s="1"/>
  <c r="F546" i="1"/>
  <c r="S546" i="1" s="1"/>
  <c r="A549" i="1"/>
  <c r="B550" i="1"/>
  <c r="AB547" i="1"/>
  <c r="E547" i="1"/>
  <c r="P547" i="1"/>
  <c r="AC547" i="1" s="1"/>
  <c r="C547" i="7" l="1"/>
  <c r="A548" i="7" s="1"/>
  <c r="B547" i="7"/>
  <c r="D547" i="7" s="1"/>
  <c r="B551" i="1"/>
  <c r="A550" i="1"/>
  <c r="F547" i="1"/>
  <c r="AB548" i="1"/>
  <c r="B548" i="7" l="1"/>
  <c r="D548" i="7" s="1"/>
  <c r="C548" i="7"/>
  <c r="A549" i="7" s="1"/>
  <c r="B552" i="1"/>
  <c r="A551" i="1"/>
  <c r="AB549" i="1"/>
  <c r="S547" i="1"/>
  <c r="B549" i="7" l="1"/>
  <c r="D549" i="7" s="1"/>
  <c r="C549" i="7"/>
  <c r="A550" i="7" s="1"/>
  <c r="B553" i="1"/>
  <c r="A552" i="1"/>
  <c r="AB550" i="1"/>
  <c r="C550" i="7" l="1"/>
  <c r="A551" i="7" s="1"/>
  <c r="B550" i="7"/>
  <c r="D550" i="7" s="1"/>
  <c r="B554" i="1"/>
  <c r="A553" i="1"/>
  <c r="AB551" i="1"/>
  <c r="C551" i="7" l="1"/>
  <c r="A552" i="7" s="1"/>
  <c r="B551" i="7"/>
  <c r="D551" i="7" s="1"/>
  <c r="A554" i="1"/>
  <c r="B555" i="1"/>
  <c r="AB552" i="1"/>
  <c r="B552" i="7" l="1"/>
  <c r="D552" i="7" s="1"/>
  <c r="C552" i="7"/>
  <c r="A553" i="7" s="1"/>
  <c r="A555" i="1"/>
  <c r="B556" i="1"/>
  <c r="AB553" i="1"/>
  <c r="C553" i="7" l="1"/>
  <c r="A554" i="7" s="1"/>
  <c r="B553" i="7"/>
  <c r="D553" i="7" s="1"/>
  <c r="A556" i="1"/>
  <c r="B557" i="1"/>
  <c r="AB554" i="1"/>
  <c r="C554" i="7" l="1"/>
  <c r="A555" i="7" s="1"/>
  <c r="B554" i="7"/>
  <c r="D554" i="7" s="1"/>
  <c r="B558" i="1"/>
  <c r="A557" i="1"/>
  <c r="AB555" i="1"/>
  <c r="B555" i="7" l="1"/>
  <c r="D555" i="7" s="1"/>
  <c r="C555" i="7"/>
  <c r="A556" i="7" s="1"/>
  <c r="B559" i="1"/>
  <c r="A558" i="1"/>
  <c r="AB556" i="1"/>
  <c r="C556" i="7" l="1"/>
  <c r="A557" i="7" s="1"/>
  <c r="B556" i="7"/>
  <c r="D556" i="7" s="1"/>
  <c r="B560" i="1"/>
  <c r="A559" i="1"/>
  <c r="AB557" i="1"/>
  <c r="C557" i="7" l="1"/>
  <c r="A558" i="7" s="1"/>
  <c r="B557" i="7"/>
  <c r="D557" i="7" s="1"/>
  <c r="A560" i="1"/>
  <c r="B561" i="1"/>
  <c r="AB558" i="1"/>
  <c r="B558" i="7" l="1"/>
  <c r="D558" i="7" s="1"/>
  <c r="C558" i="7"/>
  <c r="A559" i="7" s="1"/>
  <c r="A561" i="1"/>
  <c r="B562" i="1"/>
  <c r="AB559" i="1"/>
  <c r="C559" i="7" l="1"/>
  <c r="A560" i="7" s="1"/>
  <c r="B559" i="7"/>
  <c r="D559" i="7" s="1"/>
  <c r="A562" i="1"/>
  <c r="B563" i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AB560" i="1"/>
  <c r="C560" i="7" l="1"/>
  <c r="A561" i="7" s="1"/>
  <c r="B560" i="7"/>
  <c r="D560" i="7" s="1"/>
  <c r="AB678" i="1"/>
  <c r="B679" i="1"/>
  <c r="A678" i="1"/>
  <c r="A563" i="1"/>
  <c r="AB561" i="1"/>
  <c r="B561" i="7" l="1"/>
  <c r="D561" i="7" s="1"/>
  <c r="C561" i="7"/>
  <c r="A562" i="7" s="1"/>
  <c r="B680" i="1"/>
  <c r="AB679" i="1"/>
  <c r="A679" i="1"/>
  <c r="AB562" i="1"/>
  <c r="C562" i="7" l="1"/>
  <c r="A563" i="7" s="1"/>
  <c r="B562" i="7"/>
  <c r="D562" i="7" s="1"/>
  <c r="B681" i="1"/>
  <c r="A680" i="1"/>
  <c r="AB680" i="1"/>
  <c r="AB563" i="1"/>
  <c r="C563" i="7" l="1"/>
  <c r="A564" i="7" s="1"/>
  <c r="B563" i="7"/>
  <c r="D563" i="7" s="1"/>
  <c r="AB681" i="1"/>
  <c r="B682" i="1"/>
  <c r="A681" i="1"/>
  <c r="AC564" i="1"/>
  <c r="B564" i="7" l="1"/>
  <c r="D564" i="7" s="1"/>
  <c r="C564" i="7"/>
  <c r="A565" i="7" s="1"/>
  <c r="B683" i="1"/>
  <c r="AB682" i="1"/>
  <c r="A682" i="1"/>
  <c r="S564" i="1"/>
  <c r="AC565" i="1"/>
  <c r="C565" i="7" l="1"/>
  <c r="A566" i="7" s="1"/>
  <c r="B565" i="7"/>
  <c r="D565" i="7" s="1"/>
  <c r="AB683" i="1"/>
  <c r="A683" i="1"/>
  <c r="B684" i="1"/>
  <c r="S565" i="1"/>
  <c r="AC566" i="1"/>
  <c r="C566" i="7" l="1"/>
  <c r="A567" i="7" s="1"/>
  <c r="B566" i="7"/>
  <c r="D566" i="7" s="1"/>
  <c r="AB684" i="1"/>
  <c r="B685" i="1"/>
  <c r="A684" i="1"/>
  <c r="S566" i="1"/>
  <c r="AC567" i="1"/>
  <c r="B567" i="7" l="1"/>
  <c r="D567" i="7" s="1"/>
  <c r="C567" i="7"/>
  <c r="A568" i="7" s="1"/>
  <c r="B686" i="1"/>
  <c r="A685" i="1"/>
  <c r="AB685" i="1"/>
  <c r="A564" i="1"/>
  <c r="AB564" i="1"/>
  <c r="S567" i="1"/>
  <c r="AC568" i="1"/>
  <c r="C568" i="7" l="1"/>
  <c r="A569" i="7" s="1"/>
  <c r="B568" i="7"/>
  <c r="D568" i="7" s="1"/>
  <c r="A686" i="1"/>
  <c r="AB686" i="1"/>
  <c r="B687" i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A565" i="1"/>
  <c r="AB565" i="1"/>
  <c r="S568" i="1"/>
  <c r="AC569" i="1"/>
  <c r="C569" i="7" l="1"/>
  <c r="A570" i="7" s="1"/>
  <c r="B569" i="7"/>
  <c r="D569" i="7" s="1"/>
  <c r="B1192" i="1"/>
  <c r="P1191" i="1"/>
  <c r="AC1191" i="1" s="1"/>
  <c r="AB1191" i="1"/>
  <c r="A1191" i="1"/>
  <c r="E1191" i="1"/>
  <c r="A566" i="1"/>
  <c r="AB566" i="1"/>
  <c r="S569" i="1"/>
  <c r="AC570" i="1"/>
  <c r="B570" i="7" l="1"/>
  <c r="D570" i="7" s="1"/>
  <c r="C570" i="7"/>
  <c r="A571" i="7" s="1"/>
  <c r="F1191" i="1"/>
  <c r="S1191" i="1"/>
  <c r="E1192" i="1"/>
  <c r="B1193" i="1"/>
  <c r="AB1192" i="1"/>
  <c r="A1192" i="1"/>
  <c r="P1192" i="1"/>
  <c r="AC1192" i="1" s="1"/>
  <c r="A567" i="1"/>
  <c r="AB567" i="1"/>
  <c r="S570" i="1"/>
  <c r="AC571" i="1"/>
  <c r="B571" i="7" l="1"/>
  <c r="D571" i="7" s="1"/>
  <c r="C571" i="7"/>
  <c r="A572" i="7" s="1"/>
  <c r="F1192" i="1"/>
  <c r="S1192" i="1" s="1"/>
  <c r="B1194" i="1"/>
  <c r="AB1193" i="1"/>
  <c r="A1193" i="1"/>
  <c r="P1193" i="1"/>
  <c r="AC1193" i="1" s="1"/>
  <c r="E1193" i="1"/>
  <c r="A568" i="1"/>
  <c r="AB568" i="1"/>
  <c r="S571" i="1"/>
  <c r="C572" i="7" l="1"/>
  <c r="A573" i="7" s="1"/>
  <c r="B572" i="7"/>
  <c r="D572" i="7" s="1"/>
  <c r="B1195" i="1"/>
  <c r="AB1194" i="1"/>
  <c r="A1194" i="1"/>
  <c r="E1194" i="1"/>
  <c r="P1194" i="1"/>
  <c r="AC1194" i="1" s="1"/>
  <c r="F1193" i="1"/>
  <c r="S1193" i="1"/>
  <c r="A569" i="1"/>
  <c r="AB569" i="1"/>
  <c r="B573" i="7" l="1"/>
  <c r="D573" i="7"/>
  <c r="C573" i="7"/>
  <c r="A574" i="7" s="1"/>
  <c r="F1194" i="1"/>
  <c r="S1194" i="1" s="1"/>
  <c r="B1196" i="1"/>
  <c r="P1195" i="1"/>
  <c r="AC1195" i="1" s="1"/>
  <c r="AB1195" i="1"/>
  <c r="A1195" i="1"/>
  <c r="E1195" i="1"/>
  <c r="A570" i="1"/>
  <c r="AB570" i="1"/>
  <c r="C574" i="7" l="1"/>
  <c r="A575" i="7" s="1"/>
  <c r="B574" i="7"/>
  <c r="D574" i="7" s="1"/>
  <c r="F1195" i="1"/>
  <c r="S1195" i="1"/>
  <c r="B1197" i="1"/>
  <c r="E1196" i="1"/>
  <c r="AB1196" i="1"/>
  <c r="P1196" i="1"/>
  <c r="AC1196" i="1" s="1"/>
  <c r="A1196" i="1"/>
  <c r="A571" i="1"/>
  <c r="AB571" i="1"/>
  <c r="C575" i="7" l="1"/>
  <c r="A576" i="7" s="1"/>
  <c r="B575" i="7"/>
  <c r="D575" i="7" s="1"/>
  <c r="B1198" i="1"/>
  <c r="P1197" i="1"/>
  <c r="AC1197" i="1" s="1"/>
  <c r="A1197" i="1"/>
  <c r="AB1197" i="1"/>
  <c r="E1197" i="1"/>
  <c r="F1196" i="1"/>
  <c r="S1196" i="1" s="1"/>
  <c r="A572" i="1"/>
  <c r="AB572" i="1"/>
  <c r="B576" i="7" l="1"/>
  <c r="D576" i="7" s="1"/>
  <c r="C576" i="7"/>
  <c r="A577" i="7" s="1"/>
  <c r="F1197" i="1"/>
  <c r="S1197" i="1"/>
  <c r="B1199" i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E1198" i="1"/>
  <c r="AB1198" i="1"/>
  <c r="A1198" i="1"/>
  <c r="P1198" i="1"/>
  <c r="AC1198" i="1" s="1"/>
  <c r="A573" i="1"/>
  <c r="AB573" i="1"/>
  <c r="C577" i="7" l="1"/>
  <c r="A578" i="7" s="1"/>
  <c r="B577" i="7"/>
  <c r="D577" i="7" s="1"/>
  <c r="F1198" i="1"/>
  <c r="S1198" i="1"/>
  <c r="A574" i="1"/>
  <c r="AB574" i="1"/>
  <c r="C578" i="7" l="1"/>
  <c r="A579" i="7" s="1"/>
  <c r="B578" i="7"/>
  <c r="D578" i="7" s="1"/>
  <c r="A575" i="1"/>
  <c r="AB575" i="1"/>
  <c r="B579" i="7" l="1"/>
  <c r="D579" i="7"/>
  <c r="C579" i="7"/>
  <c r="A580" i="7" s="1"/>
  <c r="A576" i="1"/>
  <c r="AB576" i="1"/>
  <c r="C580" i="7" l="1"/>
  <c r="A581" i="7" s="1"/>
  <c r="B580" i="7"/>
  <c r="D580" i="7" s="1"/>
  <c r="A577" i="1"/>
  <c r="AB577" i="1"/>
  <c r="C581" i="7" l="1"/>
  <c r="A582" i="7" s="1"/>
  <c r="B581" i="7"/>
  <c r="D581" i="7" s="1"/>
  <c r="A578" i="1"/>
  <c r="AB578" i="1"/>
  <c r="B582" i="7" l="1"/>
  <c r="D582" i="7" s="1"/>
  <c r="C582" i="7"/>
  <c r="A583" i="7" s="1"/>
  <c r="A579" i="1"/>
  <c r="AB579" i="1"/>
  <c r="C583" i="7" l="1"/>
  <c r="A584" i="7" s="1"/>
  <c r="B583" i="7"/>
  <c r="D583" i="7" s="1"/>
  <c r="A580" i="1"/>
  <c r="AB580" i="1"/>
  <c r="B584" i="7" l="1"/>
  <c r="D584" i="7" s="1"/>
  <c r="C584" i="7"/>
  <c r="A585" i="7" s="1"/>
  <c r="A581" i="1"/>
  <c r="AB581" i="1"/>
  <c r="B585" i="7" l="1"/>
  <c r="D585" i="7" s="1"/>
  <c r="C585" i="7"/>
  <c r="A586" i="7" s="1"/>
  <c r="A582" i="1"/>
  <c r="AB582" i="1"/>
  <c r="C586" i="7" l="1"/>
  <c r="A587" i="7" s="1"/>
  <c r="B586" i="7"/>
  <c r="D586" i="7" s="1"/>
  <c r="A583" i="1"/>
  <c r="AB583" i="1"/>
  <c r="C587" i="7" l="1"/>
  <c r="A588" i="7" s="1"/>
  <c r="B587" i="7"/>
  <c r="D587" i="7" s="1"/>
  <c r="A584" i="1"/>
  <c r="AB584" i="1"/>
  <c r="B588" i="7" l="1"/>
  <c r="D588" i="7" s="1"/>
  <c r="C588" i="7"/>
  <c r="A589" i="7" s="1"/>
  <c r="A585" i="1"/>
  <c r="AB585" i="1"/>
  <c r="C589" i="7" l="1"/>
  <c r="A590" i="7" s="1"/>
  <c r="B589" i="7"/>
  <c r="D589" i="7" s="1"/>
  <c r="A586" i="1"/>
  <c r="AB586" i="1"/>
  <c r="C590" i="7" l="1"/>
  <c r="A591" i="7" s="1"/>
  <c r="B590" i="7"/>
  <c r="D590" i="7" s="1"/>
  <c r="A587" i="1"/>
  <c r="AB587" i="1"/>
  <c r="B591" i="7" l="1"/>
  <c r="D591" i="7" s="1"/>
  <c r="C591" i="7"/>
  <c r="A592" i="7" s="1"/>
  <c r="A588" i="1"/>
  <c r="AB588" i="1"/>
  <c r="C592" i="7" l="1"/>
  <c r="A593" i="7" s="1"/>
  <c r="B592" i="7"/>
  <c r="D592" i="7" s="1"/>
  <c r="A589" i="1"/>
  <c r="AB589" i="1"/>
  <c r="C593" i="7" l="1"/>
  <c r="A594" i="7" s="1"/>
  <c r="B593" i="7"/>
  <c r="D593" i="7" s="1"/>
  <c r="A590" i="1"/>
  <c r="AB590" i="1"/>
  <c r="B594" i="7" l="1"/>
  <c r="D594" i="7" s="1"/>
  <c r="C594" i="7"/>
  <c r="A595" i="7" s="1"/>
  <c r="A591" i="1"/>
  <c r="AB591" i="1"/>
  <c r="C595" i="7" l="1"/>
  <c r="A596" i="7" s="1"/>
  <c r="B595" i="7"/>
  <c r="D595" i="7" s="1"/>
  <c r="A592" i="1"/>
  <c r="AB592" i="1"/>
  <c r="C596" i="7" l="1"/>
  <c r="A597" i="7" s="1"/>
  <c r="B596" i="7"/>
  <c r="D596" i="7" s="1"/>
  <c r="A593" i="1"/>
  <c r="AB593" i="1"/>
  <c r="B597" i="7" l="1"/>
  <c r="C597" i="7"/>
  <c r="A598" i="7" s="1"/>
  <c r="D597" i="7"/>
  <c r="A594" i="1"/>
  <c r="AB594" i="1"/>
  <c r="C598" i="7" l="1"/>
  <c r="A599" i="7" s="1"/>
  <c r="B598" i="7"/>
  <c r="D598" i="7" s="1"/>
  <c r="A595" i="1"/>
  <c r="AB595" i="1"/>
  <c r="C599" i="7" l="1"/>
  <c r="A600" i="7" s="1"/>
  <c r="B599" i="7"/>
  <c r="D599" i="7" s="1"/>
  <c r="A596" i="1"/>
  <c r="AB596" i="1"/>
  <c r="B600" i="7" l="1"/>
  <c r="D600" i="7" s="1"/>
  <c r="C600" i="7"/>
  <c r="A601" i="7" s="1"/>
  <c r="A597" i="1"/>
  <c r="AB597" i="1"/>
  <c r="C601" i="7" l="1"/>
  <c r="A602" i="7" s="1"/>
  <c r="B601" i="7"/>
  <c r="D601" i="7" s="1"/>
  <c r="A598" i="1"/>
  <c r="AB598" i="1"/>
  <c r="C602" i="7" l="1"/>
  <c r="A603" i="7" s="1"/>
  <c r="B602" i="7"/>
  <c r="D602" i="7" s="1"/>
  <c r="A599" i="1"/>
  <c r="AB599" i="1"/>
  <c r="B603" i="7" l="1"/>
  <c r="D603" i="7" s="1"/>
  <c r="C603" i="7"/>
  <c r="A604" i="7" s="1"/>
  <c r="A600" i="1"/>
  <c r="AB600" i="1"/>
  <c r="C604" i="7" l="1"/>
  <c r="A605" i="7" s="1"/>
  <c r="B604" i="7"/>
  <c r="D604" i="7" s="1"/>
  <c r="A601" i="1"/>
  <c r="AB601" i="1"/>
  <c r="C605" i="7" l="1"/>
  <c r="A606" i="7" s="1"/>
  <c r="B605" i="7"/>
  <c r="D605" i="7" s="1"/>
  <c r="A602" i="1"/>
  <c r="AB602" i="1"/>
  <c r="B606" i="7" l="1"/>
  <c r="D606" i="7" s="1"/>
  <c r="C606" i="7"/>
  <c r="A607" i="7" s="1"/>
  <c r="A603" i="1"/>
  <c r="AB603" i="1"/>
  <c r="B607" i="7" l="1"/>
  <c r="D607" i="7" s="1"/>
  <c r="C607" i="7"/>
  <c r="A608" i="7" s="1"/>
  <c r="A604" i="1"/>
  <c r="AB604" i="1"/>
  <c r="C608" i="7" l="1"/>
  <c r="A609" i="7" s="1"/>
  <c r="B608" i="7"/>
  <c r="D608" i="7" s="1"/>
  <c r="A605" i="1"/>
  <c r="AB605" i="1"/>
  <c r="B609" i="7" l="1"/>
  <c r="D609" i="7" s="1"/>
  <c r="C609" i="7"/>
  <c r="A610" i="7" s="1"/>
  <c r="A606" i="1"/>
  <c r="AB606" i="1"/>
  <c r="C610" i="7" l="1"/>
  <c r="A611" i="7" s="1"/>
  <c r="B610" i="7"/>
  <c r="D610" i="7" s="1"/>
  <c r="A607" i="1"/>
  <c r="AB607" i="1"/>
  <c r="C611" i="7" l="1"/>
  <c r="A612" i="7" s="1"/>
  <c r="B611" i="7"/>
  <c r="D611" i="7" s="1"/>
  <c r="A608" i="1"/>
  <c r="AB608" i="1"/>
  <c r="B612" i="7" l="1"/>
  <c r="D612" i="7" s="1"/>
  <c r="C612" i="7"/>
  <c r="A613" i="7" s="1"/>
  <c r="A609" i="1"/>
  <c r="AB609" i="1"/>
  <c r="C613" i="7" l="1"/>
  <c r="A614" i="7" s="1"/>
  <c r="B613" i="7"/>
  <c r="D613" i="7" s="1"/>
  <c r="A610" i="1"/>
  <c r="AB610" i="1"/>
  <c r="C614" i="7" l="1"/>
  <c r="A615" i="7" s="1"/>
  <c r="B614" i="7"/>
  <c r="D614" i="7" s="1"/>
  <c r="A611" i="1"/>
  <c r="AB611" i="1"/>
  <c r="B615" i="7" l="1"/>
  <c r="D615" i="7" s="1"/>
  <c r="C615" i="7"/>
  <c r="A616" i="7" s="1"/>
  <c r="A612" i="1"/>
  <c r="AB612" i="1"/>
  <c r="C616" i="7" l="1"/>
  <c r="A617" i="7" s="1"/>
  <c r="B616" i="7"/>
  <c r="D616" i="7" s="1"/>
  <c r="A613" i="1"/>
  <c r="AB613" i="1"/>
  <c r="C617" i="7" l="1"/>
  <c r="A618" i="7" s="1"/>
  <c r="B617" i="7"/>
  <c r="D617" i="7" s="1"/>
  <c r="A614" i="1"/>
  <c r="AB614" i="1"/>
  <c r="B618" i="7" l="1"/>
  <c r="D618" i="7" s="1"/>
  <c r="C618" i="7"/>
  <c r="A619" i="7" s="1"/>
  <c r="A615" i="1"/>
  <c r="AB615" i="1"/>
  <c r="B619" i="7" l="1"/>
  <c r="D619" i="7" s="1"/>
  <c r="C619" i="7"/>
  <c r="A620" i="7" s="1"/>
  <c r="A616" i="1"/>
  <c r="AB616" i="1"/>
  <c r="B620" i="7" l="1"/>
  <c r="D620" i="7" s="1"/>
  <c r="C620" i="7"/>
  <c r="A621" i="7" s="1"/>
  <c r="A617" i="1"/>
  <c r="AB617" i="1"/>
  <c r="B621" i="7" l="1"/>
  <c r="D621" i="7" s="1"/>
  <c r="C621" i="7"/>
  <c r="A622" i="7" s="1"/>
  <c r="A618" i="1"/>
  <c r="AB618" i="1"/>
  <c r="C622" i="7" l="1"/>
  <c r="A623" i="7" s="1"/>
  <c r="B622" i="7"/>
  <c r="D622" i="7" s="1"/>
  <c r="A619" i="1"/>
  <c r="AB619" i="1"/>
  <c r="C623" i="7" l="1"/>
  <c r="A624" i="7" s="1"/>
  <c r="B623" i="7"/>
  <c r="D623" i="7"/>
  <c r="A620" i="1"/>
  <c r="AB620" i="1"/>
  <c r="B624" i="7" l="1"/>
  <c r="D624" i="7" s="1"/>
  <c r="C624" i="7"/>
  <c r="A625" i="7" s="1"/>
  <c r="A621" i="1"/>
  <c r="AB621" i="1"/>
  <c r="C625" i="7" l="1"/>
  <c r="A626" i="7" s="1"/>
  <c r="B625" i="7"/>
  <c r="D625" i="7" s="1"/>
  <c r="A622" i="1"/>
  <c r="AB622" i="1"/>
  <c r="C626" i="7" l="1"/>
  <c r="A627" i="7" s="1"/>
  <c r="B626" i="7"/>
  <c r="D626" i="7" s="1"/>
  <c r="A623" i="1"/>
  <c r="AB623" i="1"/>
  <c r="B627" i="7" l="1"/>
  <c r="D627" i="7" s="1"/>
  <c r="C627" i="7"/>
  <c r="A628" i="7" s="1"/>
  <c r="A624" i="1"/>
  <c r="AB624" i="1"/>
  <c r="B628" i="7" l="1"/>
  <c r="D628" i="7" s="1"/>
  <c r="C628" i="7"/>
  <c r="A629" i="7" s="1"/>
  <c r="A625" i="1"/>
  <c r="AB625" i="1"/>
  <c r="C629" i="7" l="1"/>
  <c r="A630" i="7" s="1"/>
  <c r="B629" i="7"/>
  <c r="D629" i="7" s="1"/>
  <c r="A626" i="1"/>
  <c r="AB626" i="1"/>
  <c r="B630" i="7" l="1"/>
  <c r="D630" i="7" s="1"/>
  <c r="C630" i="7"/>
  <c r="A631" i="7" s="1"/>
  <c r="A627" i="1"/>
  <c r="AB627" i="1"/>
  <c r="C631" i="7" l="1"/>
  <c r="A632" i="7" s="1"/>
  <c r="B631" i="7"/>
  <c r="D631" i="7" s="1"/>
  <c r="A628" i="1"/>
  <c r="AB628" i="1"/>
  <c r="B632" i="7" l="1"/>
  <c r="D632" i="7" s="1"/>
  <c r="C632" i="7"/>
  <c r="A633" i="7" s="1"/>
  <c r="A629" i="1"/>
  <c r="AB629" i="1"/>
  <c r="B633" i="7" l="1"/>
  <c r="C633" i="7"/>
  <c r="A634" i="7" s="1"/>
  <c r="D633" i="7"/>
  <c r="A630" i="1"/>
  <c r="AB630" i="1"/>
  <c r="C634" i="7" l="1"/>
  <c r="A635" i="7" s="1"/>
  <c r="B634" i="7"/>
  <c r="D634" i="7" s="1"/>
  <c r="A631" i="1"/>
  <c r="AB631" i="1"/>
  <c r="AC635" i="1"/>
  <c r="C635" i="7" l="1"/>
  <c r="A636" i="7" s="1"/>
  <c r="B635" i="7"/>
  <c r="D635" i="7" s="1"/>
  <c r="A632" i="1"/>
  <c r="AB632" i="1"/>
  <c r="S635" i="1"/>
  <c r="B636" i="7" l="1"/>
  <c r="D636" i="7" s="1"/>
  <c r="C636" i="7"/>
  <c r="A637" i="7" s="1"/>
  <c r="A633" i="1"/>
  <c r="AB633" i="1"/>
  <c r="B637" i="7" l="1"/>
  <c r="D637" i="7" s="1"/>
  <c r="C637" i="7"/>
  <c r="A638" i="7" s="1"/>
  <c r="A634" i="1"/>
  <c r="AB634" i="1"/>
  <c r="C638" i="7" l="1"/>
  <c r="A639" i="7" s="1"/>
  <c r="B638" i="7"/>
  <c r="D638" i="7" s="1"/>
  <c r="A635" i="1"/>
  <c r="AB635" i="1"/>
  <c r="B639" i="7" l="1"/>
  <c r="D639" i="7" s="1"/>
  <c r="C639" i="7"/>
  <c r="A640" i="7" s="1"/>
  <c r="A636" i="1"/>
  <c r="AB636" i="1"/>
  <c r="AC640" i="1"/>
  <c r="C640" i="7" l="1"/>
  <c r="A641" i="7" s="1"/>
  <c r="B640" i="7"/>
  <c r="D640" i="7" s="1"/>
  <c r="A637" i="1"/>
  <c r="AB637" i="1"/>
  <c r="S640" i="1"/>
  <c r="B641" i="7" l="1"/>
  <c r="D641" i="7" s="1"/>
  <c r="C641" i="7"/>
  <c r="A642" i="7" s="1"/>
  <c r="A638" i="1"/>
  <c r="AB638" i="1"/>
  <c r="B642" i="7" l="1"/>
  <c r="D642" i="7" s="1"/>
  <c r="C642" i="7"/>
  <c r="A643" i="7" s="1"/>
  <c r="A639" i="1"/>
  <c r="AB639" i="1"/>
  <c r="AC643" i="1"/>
  <c r="B643" i="7" l="1"/>
  <c r="D643" i="7" s="1"/>
  <c r="C643" i="7"/>
  <c r="A644" i="7" s="1"/>
  <c r="A640" i="1"/>
  <c r="AB640" i="1"/>
  <c r="S643" i="1"/>
  <c r="C644" i="7" l="1"/>
  <c r="A645" i="7" s="1"/>
  <c r="B644" i="7"/>
  <c r="D644" i="7" s="1"/>
  <c r="A641" i="1"/>
  <c r="AB641" i="1"/>
  <c r="B645" i="7" l="1"/>
  <c r="C645" i="7"/>
  <c r="A646" i="7" s="1"/>
  <c r="D645" i="7"/>
  <c r="A642" i="1"/>
  <c r="AB642" i="1"/>
  <c r="AC646" i="1"/>
  <c r="C646" i="7" l="1"/>
  <c r="A647" i="7" s="1"/>
  <c r="B646" i="7"/>
  <c r="D646" i="7" s="1"/>
  <c r="A643" i="1"/>
  <c r="AB643" i="1"/>
  <c r="S646" i="1"/>
  <c r="AC647" i="1"/>
  <c r="C647" i="7" l="1"/>
  <c r="A648" i="7" s="1"/>
  <c r="B647" i="7"/>
  <c r="D647" i="7" s="1"/>
  <c r="A644" i="1"/>
  <c r="AB644" i="1"/>
  <c r="S647" i="1"/>
  <c r="B648" i="7" l="1"/>
  <c r="D648" i="7" s="1"/>
  <c r="C648" i="7"/>
  <c r="A649" i="7" s="1"/>
  <c r="A645" i="1"/>
  <c r="AB645" i="1"/>
  <c r="C649" i="7" l="1"/>
  <c r="A650" i="7" s="1"/>
  <c r="B649" i="7"/>
  <c r="D649" i="7" s="1"/>
  <c r="A646" i="1"/>
  <c r="AB646" i="1"/>
  <c r="B650" i="7" l="1"/>
  <c r="D650" i="7" s="1"/>
  <c r="C650" i="7"/>
  <c r="A651" i="7" s="1"/>
  <c r="A647" i="1"/>
  <c r="AB647" i="1"/>
  <c r="B651" i="7" l="1"/>
  <c r="D651" i="7" s="1"/>
  <c r="C651" i="7"/>
  <c r="A652" i="7" s="1"/>
  <c r="A648" i="1"/>
  <c r="AB648" i="1"/>
  <c r="C652" i="7" l="1"/>
  <c r="A653" i="7" s="1"/>
  <c r="B652" i="7"/>
  <c r="D652" i="7" s="1"/>
  <c r="A649" i="1"/>
  <c r="AB649" i="1"/>
  <c r="C653" i="7" l="1"/>
  <c r="A654" i="7" s="1"/>
  <c r="B653" i="7"/>
  <c r="D653" i="7" s="1"/>
  <c r="A650" i="1"/>
  <c r="AB650" i="1"/>
  <c r="B654" i="7" l="1"/>
  <c r="D654" i="7" s="1"/>
  <c r="C654" i="7"/>
  <c r="A655" i="7" s="1"/>
  <c r="A651" i="1"/>
  <c r="AB651" i="1"/>
  <c r="AC654" i="1"/>
  <c r="C655" i="7" l="1"/>
  <c r="A656" i="7" s="1"/>
  <c r="B655" i="7"/>
  <c r="D655" i="7" s="1"/>
  <c r="A652" i="1"/>
  <c r="AB652" i="1"/>
  <c r="S654" i="1"/>
  <c r="B656" i="7" l="1"/>
  <c r="D656" i="7" s="1"/>
  <c r="C656" i="7"/>
  <c r="A657" i="7" s="1"/>
  <c r="B657" i="7" l="1"/>
  <c r="D657" i="7" s="1"/>
  <c r="C657" i="7"/>
  <c r="A658" i="7" s="1"/>
  <c r="A653" i="1"/>
  <c r="AB653" i="1"/>
  <c r="C658" i="7" l="1"/>
  <c r="A659" i="7" s="1"/>
  <c r="B658" i="7"/>
  <c r="D658" i="7" s="1"/>
  <c r="A654" i="1"/>
  <c r="AB654" i="1"/>
  <c r="AC657" i="1"/>
  <c r="C659" i="7" l="1"/>
  <c r="A660" i="7" s="1"/>
  <c r="B659" i="7"/>
  <c r="D659" i="7" s="1"/>
  <c r="A655" i="1"/>
  <c r="AB655" i="1"/>
  <c r="S657" i="1"/>
  <c r="B660" i="7" l="1"/>
  <c r="D660" i="7" s="1"/>
  <c r="C660" i="7"/>
  <c r="A661" i="7" s="1"/>
  <c r="A656" i="1"/>
  <c r="AB656" i="1"/>
  <c r="C661" i="7" l="1"/>
  <c r="A662" i="7" s="1"/>
  <c r="B661" i="7"/>
  <c r="D661" i="7" s="1"/>
  <c r="AC659" i="1"/>
  <c r="C662" i="7" l="1"/>
  <c r="A663" i="7" s="1"/>
  <c r="B662" i="7"/>
  <c r="D662" i="7" s="1"/>
  <c r="A657" i="1"/>
  <c r="AB657" i="1"/>
  <c r="S659" i="1"/>
  <c r="B663" i="7" l="1"/>
  <c r="D663" i="7" s="1"/>
  <c r="C663" i="7"/>
  <c r="A664" i="7" s="1"/>
  <c r="A658" i="1"/>
  <c r="AB658" i="1"/>
  <c r="C664" i="7" l="1"/>
  <c r="A665" i="7" s="1"/>
  <c r="B664" i="7"/>
  <c r="D664" i="7" s="1"/>
  <c r="C665" i="7" l="1"/>
  <c r="A666" i="7" s="1"/>
  <c r="B665" i="7"/>
  <c r="D665" i="7" s="1"/>
  <c r="A659" i="1"/>
  <c r="AB659" i="1"/>
  <c r="B666" i="7" l="1"/>
  <c r="D666" i="7" s="1"/>
  <c r="C666" i="7"/>
  <c r="A667" i="7" s="1"/>
  <c r="A660" i="1"/>
  <c r="AB660" i="1"/>
  <c r="C667" i="7" l="1"/>
  <c r="A668" i="7" s="1"/>
  <c r="B667" i="7"/>
  <c r="D667" i="7" s="1"/>
  <c r="C668" i="7" l="1"/>
  <c r="A669" i="7" s="1"/>
  <c r="B668" i="7"/>
  <c r="D668" i="7" s="1"/>
  <c r="AC664" i="1"/>
  <c r="B669" i="7" l="1"/>
  <c r="D669" i="7" s="1"/>
  <c r="C669" i="7"/>
  <c r="A670" i="7" s="1"/>
  <c r="A661" i="1"/>
  <c r="AB661" i="1"/>
  <c r="S664" i="1"/>
  <c r="C670" i="7" l="1"/>
  <c r="A671" i="7" s="1"/>
  <c r="B670" i="7"/>
  <c r="D670" i="7" s="1"/>
  <c r="A662" i="1"/>
  <c r="AB662" i="1"/>
  <c r="C671" i="7" l="1"/>
  <c r="A672" i="7" s="1"/>
  <c r="B671" i="7"/>
  <c r="D671" i="7" s="1"/>
  <c r="A663" i="1"/>
  <c r="AB663" i="1"/>
  <c r="B672" i="7" l="1"/>
  <c r="D672" i="7" s="1"/>
  <c r="C672" i="7"/>
  <c r="A673" i="7" s="1"/>
  <c r="A664" i="1"/>
  <c r="AB664" i="1"/>
  <c r="C673" i="7" l="1"/>
  <c r="A674" i="7" s="1"/>
  <c r="B673" i="7"/>
  <c r="D673" i="7" s="1"/>
  <c r="A665" i="1"/>
  <c r="AB665" i="1"/>
  <c r="C674" i="7" l="1"/>
  <c r="A675" i="7" s="1"/>
  <c r="B674" i="7"/>
  <c r="D674" i="7" s="1"/>
  <c r="A666" i="1"/>
  <c r="AB666" i="1"/>
  <c r="B675" i="7" l="1"/>
  <c r="D675" i="7" s="1"/>
  <c r="C675" i="7"/>
  <c r="A676" i="7" s="1"/>
  <c r="A667" i="1"/>
  <c r="AB667" i="1"/>
  <c r="C676" i="7" l="1"/>
  <c r="A677" i="7" s="1"/>
  <c r="B676" i="7"/>
  <c r="D676" i="7" s="1"/>
  <c r="C677" i="7" l="1"/>
  <c r="A678" i="7" s="1"/>
  <c r="B677" i="7"/>
  <c r="D677" i="7" s="1"/>
  <c r="A668" i="1"/>
  <c r="AB668" i="1"/>
  <c r="B678" i="7" l="1"/>
  <c r="D678" i="7" s="1"/>
  <c r="C678" i="7"/>
  <c r="A679" i="7" s="1"/>
  <c r="A669" i="1"/>
  <c r="AB669" i="1"/>
  <c r="B679" i="7" l="1"/>
  <c r="D679" i="7" s="1"/>
  <c r="C679" i="7"/>
  <c r="A680" i="7" s="1"/>
  <c r="A670" i="1"/>
  <c r="AB670" i="1"/>
  <c r="C680" i="7" l="1"/>
  <c r="A681" i="7" s="1"/>
  <c r="B680" i="7"/>
  <c r="D680" i="7" s="1"/>
  <c r="B681" i="7" l="1"/>
  <c r="D681" i="7" s="1"/>
  <c r="C681" i="7"/>
  <c r="A682" i="7" s="1"/>
  <c r="A671" i="1"/>
  <c r="AB671" i="1"/>
  <c r="C682" i="7" l="1"/>
  <c r="A683" i="7" s="1"/>
  <c r="B682" i="7"/>
  <c r="D682" i="7" s="1"/>
  <c r="A672" i="1"/>
  <c r="AB672" i="1"/>
  <c r="C683" i="7" l="1"/>
  <c r="A684" i="7" s="1"/>
  <c r="B683" i="7"/>
  <c r="D683" i="7" s="1"/>
  <c r="B684" i="7" l="1"/>
  <c r="D684" i="7" s="1"/>
  <c r="C684" i="7"/>
  <c r="A685" i="7" s="1"/>
  <c r="A673" i="1"/>
  <c r="AB673" i="1"/>
  <c r="C685" i="7" l="1"/>
  <c r="A686" i="7" s="1"/>
  <c r="B685" i="7"/>
  <c r="D685" i="7" s="1"/>
  <c r="C686" i="7" l="1"/>
  <c r="A687" i="7" s="1"/>
  <c r="B686" i="7"/>
  <c r="D686" i="7" s="1"/>
  <c r="A674" i="1"/>
  <c r="AB674" i="1"/>
  <c r="B687" i="7" l="1"/>
  <c r="D687" i="7"/>
  <c r="C687" i="7"/>
  <c r="A688" i="7" s="1"/>
  <c r="A675" i="1"/>
  <c r="AB675" i="1"/>
  <c r="C688" i="7" l="1"/>
  <c r="A689" i="7" s="1"/>
  <c r="B688" i="7"/>
  <c r="D688" i="7" s="1"/>
  <c r="A676" i="1"/>
  <c r="AB676" i="1"/>
  <c r="C689" i="7" l="1"/>
  <c r="A690" i="7" s="1"/>
  <c r="B689" i="7"/>
  <c r="D689" i="7" s="1"/>
  <c r="A677" i="1"/>
  <c r="AB677" i="1"/>
  <c r="B690" i="7" l="1"/>
  <c r="D690" i="7" s="1"/>
  <c r="C690" i="7"/>
  <c r="A691" i="7" s="1"/>
  <c r="A687" i="1"/>
  <c r="AB687" i="1"/>
  <c r="C691" i="7" l="1"/>
  <c r="A692" i="7" s="1"/>
  <c r="B691" i="7"/>
  <c r="D691" i="7" s="1"/>
  <c r="A688" i="1"/>
  <c r="AB688" i="1"/>
  <c r="B692" i="7" l="1"/>
  <c r="D692" i="7" s="1"/>
  <c r="C692" i="7"/>
  <c r="A693" i="7" s="1"/>
  <c r="A689" i="1"/>
  <c r="AB689" i="1"/>
  <c r="B693" i="7" l="1"/>
  <c r="D693" i="7" s="1"/>
  <c r="C693" i="7"/>
  <c r="A694" i="7" s="1"/>
  <c r="A690" i="1"/>
  <c r="AB690" i="1"/>
  <c r="C694" i="7" l="1"/>
  <c r="A695" i="7" s="1"/>
  <c r="B694" i="7"/>
  <c r="D694" i="7" s="1"/>
  <c r="A691" i="1"/>
  <c r="AB691" i="1"/>
  <c r="C695" i="7" l="1"/>
  <c r="A696" i="7" s="1"/>
  <c r="B695" i="7"/>
  <c r="D695" i="7" s="1"/>
  <c r="A692" i="1"/>
  <c r="AB692" i="1"/>
  <c r="B696" i="7" l="1"/>
  <c r="D696" i="7" s="1"/>
  <c r="C696" i="7"/>
  <c r="A697" i="7" s="1"/>
  <c r="A693" i="1"/>
  <c r="AB693" i="1"/>
  <c r="C697" i="7" l="1"/>
  <c r="A698" i="7" s="1"/>
  <c r="B697" i="7"/>
  <c r="D697" i="7" s="1"/>
  <c r="A694" i="1"/>
  <c r="AB694" i="1"/>
  <c r="C698" i="7" l="1"/>
  <c r="A699" i="7" s="1"/>
  <c r="B698" i="7"/>
  <c r="D698" i="7" s="1"/>
  <c r="A695" i="1"/>
  <c r="AB695" i="1"/>
  <c r="B699" i="7" l="1"/>
  <c r="D699" i="7" s="1"/>
  <c r="C699" i="7"/>
  <c r="A700" i="7" s="1"/>
  <c r="A696" i="1"/>
  <c r="AB696" i="1"/>
  <c r="C700" i="7" l="1"/>
  <c r="A701" i="7" s="1"/>
  <c r="B700" i="7"/>
  <c r="D700" i="7" s="1"/>
  <c r="A697" i="1"/>
  <c r="AB697" i="1"/>
  <c r="C701" i="7" l="1"/>
  <c r="A702" i="7" s="1"/>
  <c r="B701" i="7"/>
  <c r="D701" i="7" s="1"/>
  <c r="A698" i="1"/>
  <c r="AB698" i="1"/>
  <c r="B702" i="7" l="1"/>
  <c r="D702" i="7" s="1"/>
  <c r="C702" i="7"/>
  <c r="A703" i="7" s="1"/>
  <c r="A699" i="1"/>
  <c r="AB699" i="1"/>
  <c r="C703" i="7" l="1"/>
  <c r="A704" i="7" s="1"/>
  <c r="B703" i="7"/>
  <c r="D703" i="7" s="1"/>
  <c r="A700" i="1"/>
  <c r="AB700" i="1"/>
  <c r="C704" i="7" l="1"/>
  <c r="A705" i="7" s="1"/>
  <c r="B704" i="7"/>
  <c r="D704" i="7" s="1"/>
  <c r="A701" i="1"/>
  <c r="AB701" i="1"/>
  <c r="B705" i="7" l="1"/>
  <c r="D705" i="7" s="1"/>
  <c r="C705" i="7"/>
  <c r="A706" i="7" s="1"/>
  <c r="A702" i="1"/>
  <c r="AB702" i="1"/>
  <c r="AC706" i="1"/>
  <c r="C706" i="7" l="1"/>
  <c r="A707" i="7" s="1"/>
  <c r="B706" i="7"/>
  <c r="D706" i="7" s="1"/>
  <c r="A703" i="1"/>
  <c r="AB703" i="1"/>
  <c r="S706" i="1"/>
  <c r="AC707" i="1"/>
  <c r="C707" i="7" l="1"/>
  <c r="A708" i="7" s="1"/>
  <c r="B707" i="7"/>
  <c r="D707" i="7" s="1"/>
  <c r="A704" i="1"/>
  <c r="AB704" i="1"/>
  <c r="S707" i="1"/>
  <c r="AC708" i="1"/>
  <c r="B708" i="7" l="1"/>
  <c r="D708" i="7" s="1"/>
  <c r="C708" i="7"/>
  <c r="A709" i="7" s="1"/>
  <c r="A705" i="1"/>
  <c r="AB705" i="1"/>
  <c r="S708" i="1"/>
  <c r="AC709" i="1"/>
  <c r="C709" i="7" l="1"/>
  <c r="A710" i="7" s="1"/>
  <c r="B709" i="7"/>
  <c r="D709" i="7" s="1"/>
  <c r="A706" i="1"/>
  <c r="AB706" i="1"/>
  <c r="S709" i="1"/>
  <c r="AC710" i="1"/>
  <c r="B710" i="7" l="1"/>
  <c r="D710" i="7" s="1"/>
  <c r="C710" i="7"/>
  <c r="A711" i="7" s="1"/>
  <c r="A707" i="1"/>
  <c r="AB707" i="1"/>
  <c r="S710" i="1"/>
  <c r="AC711" i="1"/>
  <c r="B711" i="7" l="1"/>
  <c r="D711" i="7" s="1"/>
  <c r="C711" i="7"/>
  <c r="A712" i="7" s="1"/>
  <c r="A708" i="1"/>
  <c r="AB708" i="1"/>
  <c r="S711" i="1"/>
  <c r="C712" i="7" l="1"/>
  <c r="A713" i="7" s="1"/>
  <c r="B712" i="7"/>
  <c r="D712" i="7" s="1"/>
  <c r="A709" i="1"/>
  <c r="AB709" i="1"/>
  <c r="C713" i="7" l="1"/>
  <c r="A714" i="7" s="1"/>
  <c r="B713" i="7"/>
  <c r="D713" i="7" s="1"/>
  <c r="A710" i="1"/>
  <c r="AB710" i="1"/>
  <c r="B714" i="7" l="1"/>
  <c r="D714" i="7" s="1"/>
  <c r="C714" i="7"/>
  <c r="A715" i="7" s="1"/>
  <c r="A711" i="1"/>
  <c r="AB711" i="1"/>
  <c r="B715" i="7" l="1"/>
  <c r="D715" i="7" s="1"/>
  <c r="C715" i="7"/>
  <c r="A716" i="7" s="1"/>
  <c r="A712" i="1"/>
  <c r="AB712" i="1"/>
  <c r="B716" i="7" l="1"/>
  <c r="D716" i="7" s="1"/>
  <c r="C716" i="7"/>
  <c r="A717" i="7" s="1"/>
  <c r="A713" i="1"/>
  <c r="AB713" i="1"/>
  <c r="B717" i="7" l="1"/>
  <c r="D717" i="7" s="1"/>
  <c r="C717" i="7"/>
  <c r="A718" i="7" s="1"/>
  <c r="A714" i="1"/>
  <c r="AB714" i="1"/>
  <c r="C718" i="7" l="1"/>
  <c r="A719" i="7" s="1"/>
  <c r="B718" i="7"/>
  <c r="D718" i="7" s="1"/>
  <c r="A715" i="1"/>
  <c r="AB715" i="1"/>
  <c r="C719" i="7" l="1"/>
  <c r="A720" i="7" s="1"/>
  <c r="B719" i="7"/>
  <c r="D719" i="7" s="1"/>
  <c r="A716" i="1"/>
  <c r="AB716" i="1"/>
  <c r="B720" i="7" l="1"/>
  <c r="D720" i="7" s="1"/>
  <c r="C720" i="7"/>
  <c r="A721" i="7" s="1"/>
  <c r="A717" i="1"/>
  <c r="AB717" i="1"/>
  <c r="C721" i="7" l="1"/>
  <c r="A722" i="7" s="1"/>
  <c r="B721" i="7"/>
  <c r="D721" i="7" s="1"/>
  <c r="A718" i="1"/>
  <c r="AB718" i="1"/>
  <c r="B722" i="7" l="1"/>
  <c r="D722" i="7" s="1"/>
  <c r="C722" i="7"/>
  <c r="A723" i="7" s="1"/>
  <c r="A719" i="1"/>
  <c r="AB719" i="1"/>
  <c r="B723" i="7" l="1"/>
  <c r="D723" i="7" s="1"/>
  <c r="C723" i="7"/>
  <c r="A724" i="7" s="1"/>
  <c r="A720" i="1"/>
  <c r="AB720" i="1"/>
  <c r="C724" i="7" l="1"/>
  <c r="A725" i="7" s="1"/>
  <c r="B724" i="7"/>
  <c r="D724" i="7" s="1"/>
  <c r="A721" i="1"/>
  <c r="AB721" i="1"/>
  <c r="C725" i="7" l="1"/>
  <c r="A726" i="7" s="1"/>
  <c r="B725" i="7"/>
  <c r="D725" i="7" s="1"/>
  <c r="A722" i="1"/>
  <c r="AB722" i="1"/>
  <c r="B726" i="7" l="1"/>
  <c r="D726" i="7" s="1"/>
  <c r="C726" i="7"/>
  <c r="A727" i="7" s="1"/>
  <c r="A723" i="1"/>
  <c r="AB723" i="1"/>
  <c r="C727" i="7" l="1"/>
  <c r="A728" i="7" s="1"/>
  <c r="B727" i="7"/>
  <c r="D727" i="7" s="1"/>
  <c r="A724" i="1"/>
  <c r="AB724" i="1"/>
  <c r="B728" i="7" l="1"/>
  <c r="D728" i="7" s="1"/>
  <c r="C728" i="7"/>
  <c r="A729" i="7" s="1"/>
  <c r="A725" i="1"/>
  <c r="AB725" i="1"/>
  <c r="B729" i="7" l="1"/>
  <c r="D729" i="7" s="1"/>
  <c r="C729" i="7"/>
  <c r="A730" i="7" s="1"/>
  <c r="A726" i="1"/>
  <c r="AB726" i="1"/>
  <c r="C730" i="7" l="1"/>
  <c r="A731" i="7" s="1"/>
  <c r="B730" i="7"/>
  <c r="D730" i="7" s="1"/>
  <c r="A727" i="1"/>
  <c r="AB727" i="1"/>
  <c r="C731" i="7" l="1"/>
  <c r="A732" i="7" s="1"/>
  <c r="B731" i="7"/>
  <c r="D731" i="7" s="1"/>
  <c r="A728" i="1"/>
  <c r="AB728" i="1"/>
  <c r="B732" i="7" l="1"/>
  <c r="D732" i="7" s="1"/>
  <c r="C732" i="7"/>
  <c r="A733" i="7" s="1"/>
  <c r="A729" i="1"/>
  <c r="AB729" i="1"/>
  <c r="C733" i="7" l="1"/>
  <c r="A734" i="7" s="1"/>
  <c r="B733" i="7"/>
  <c r="D733" i="7" s="1"/>
  <c r="A730" i="1"/>
  <c r="AB730" i="1"/>
  <c r="C734" i="7" l="1"/>
  <c r="A735" i="7" s="1"/>
  <c r="B734" i="7"/>
  <c r="D734" i="7" s="1"/>
  <c r="A731" i="1"/>
  <c r="AB731" i="1"/>
  <c r="AC735" i="1"/>
  <c r="B735" i="7" l="1"/>
  <c r="D735" i="7" s="1"/>
  <c r="C735" i="7"/>
  <c r="A736" i="7" s="1"/>
  <c r="A732" i="1"/>
  <c r="AB732" i="1"/>
  <c r="S735" i="1"/>
  <c r="C736" i="7" l="1"/>
  <c r="A737" i="7" s="1"/>
  <c r="B736" i="7"/>
  <c r="D736" i="7" s="1"/>
  <c r="A733" i="1"/>
  <c r="AB733" i="1"/>
  <c r="C737" i="7" l="1"/>
  <c r="A738" i="7" s="1"/>
  <c r="B737" i="7"/>
  <c r="D737" i="7" s="1"/>
  <c r="A734" i="1"/>
  <c r="AB734" i="1"/>
  <c r="B738" i="7" l="1"/>
  <c r="D738" i="7" s="1"/>
  <c r="C738" i="7"/>
  <c r="A739" i="7" s="1"/>
  <c r="A735" i="1"/>
  <c r="AB735" i="1"/>
  <c r="B739" i="7" l="1"/>
  <c r="D739" i="7" s="1"/>
  <c r="C739" i="7"/>
  <c r="A740" i="7" s="1"/>
  <c r="A736" i="1"/>
  <c r="AB736" i="1"/>
  <c r="C740" i="7" l="1"/>
  <c r="A741" i="7" s="1"/>
  <c r="B740" i="7"/>
  <c r="D740" i="7" s="1"/>
  <c r="A737" i="1"/>
  <c r="AB737" i="1"/>
  <c r="B741" i="7" l="1"/>
  <c r="D741" i="7" s="1"/>
  <c r="C741" i="7"/>
  <c r="A742" i="7" s="1"/>
  <c r="A738" i="1"/>
  <c r="AB738" i="1"/>
  <c r="C742" i="7" l="1"/>
  <c r="A743" i="7" s="1"/>
  <c r="B742" i="7"/>
  <c r="D742" i="7" s="1"/>
  <c r="A739" i="1"/>
  <c r="AB739" i="1"/>
  <c r="C743" i="7" l="1"/>
  <c r="A744" i="7" s="1"/>
  <c r="B743" i="7"/>
  <c r="D743" i="7" s="1"/>
  <c r="A740" i="1"/>
  <c r="AB740" i="1"/>
  <c r="B744" i="7" l="1"/>
  <c r="D744" i="7" s="1"/>
  <c r="C744" i="7"/>
  <c r="A745" i="7" s="1"/>
  <c r="A741" i="1"/>
  <c r="AB741" i="1"/>
  <c r="C745" i="7" l="1"/>
  <c r="A746" i="7" s="1"/>
  <c r="B745" i="7"/>
  <c r="D745" i="7" s="1"/>
  <c r="A742" i="1"/>
  <c r="AB742" i="1"/>
  <c r="C746" i="7" l="1"/>
  <c r="A747" i="7" s="1"/>
  <c r="B746" i="7"/>
  <c r="D746" i="7" s="1"/>
  <c r="A743" i="1"/>
  <c r="AB743" i="1"/>
  <c r="B747" i="7" l="1"/>
  <c r="D747" i="7" s="1"/>
  <c r="C747" i="7"/>
  <c r="A748" i="7" s="1"/>
  <c r="A744" i="1"/>
  <c r="AB744" i="1"/>
  <c r="L352" i="9"/>
  <c r="E416" i="9"/>
  <c r="B416" i="9" s="1"/>
  <c r="J598" i="9"/>
  <c r="H598" i="9" s="1"/>
  <c r="E571" i="9"/>
  <c r="B571" i="9" s="1"/>
  <c r="D497" i="9"/>
  <c r="L514" i="9"/>
  <c r="J439" i="9"/>
  <c r="H439" i="9" s="1"/>
  <c r="D496" i="9"/>
  <c r="L369" i="9"/>
  <c r="D624" i="9"/>
  <c r="E477" i="9"/>
  <c r="D473" i="9"/>
  <c r="D412" i="9"/>
  <c r="D357" i="9"/>
  <c r="J395" i="9"/>
  <c r="H395" i="9" s="1"/>
  <c r="J606" i="9"/>
  <c r="H606" i="9" s="1"/>
  <c r="J623" i="9"/>
  <c r="H623" i="9" s="1"/>
  <c r="D643" i="9"/>
  <c r="L516" i="9"/>
  <c r="E649" i="9"/>
  <c r="B649" i="9" s="1"/>
  <c r="L473" i="9"/>
  <c r="J501" i="9"/>
  <c r="H501" i="9" s="1"/>
  <c r="E414" i="9"/>
  <c r="D356" i="9"/>
  <c r="J626" i="9"/>
  <c r="H626" i="9" s="1"/>
  <c r="D458" i="9"/>
  <c r="L506" i="9"/>
  <c r="E428" i="9"/>
  <c r="J383" i="9"/>
  <c r="H383" i="9" s="1"/>
  <c r="E484" i="9"/>
  <c r="B484" i="9" s="1"/>
  <c r="L660" i="9"/>
  <c r="L479" i="9"/>
  <c r="E645" i="9"/>
  <c r="B645" i="9" s="1"/>
  <c r="E357" i="9"/>
  <c r="B357" i="9" s="1"/>
  <c r="E659" i="9"/>
  <c r="B659" i="9" s="1"/>
  <c r="J499" i="9"/>
  <c r="H499" i="9" s="1"/>
  <c r="E532" i="9"/>
  <c r="L562" i="9"/>
  <c r="L648" i="9"/>
  <c r="L435" i="9"/>
  <c r="J515" i="9"/>
  <c r="H515" i="9" s="1"/>
  <c r="L373" i="9"/>
  <c r="J455" i="9"/>
  <c r="H455" i="9" s="1"/>
  <c r="J521" i="9"/>
  <c r="H521" i="9" s="1"/>
  <c r="L635" i="9"/>
  <c r="E411" i="9"/>
  <c r="L608" i="9"/>
  <c r="D513" i="9"/>
  <c r="E470" i="9"/>
  <c r="D611" i="9"/>
  <c r="E497" i="9"/>
  <c r="B497" i="9" s="1"/>
  <c r="J631" i="9"/>
  <c r="H631" i="9" s="1"/>
  <c r="J361" i="9"/>
  <c r="H361" i="9" s="1"/>
  <c r="D445" i="9"/>
  <c r="E612" i="9"/>
  <c r="D391" i="9"/>
  <c r="J355" i="9"/>
  <c r="H355" i="9" s="1"/>
  <c r="L600" i="9"/>
  <c r="D581" i="9"/>
  <c r="D448" i="9"/>
  <c r="E420" i="9"/>
  <c r="B420" i="9" s="1"/>
  <c r="E444" i="9"/>
  <c r="J650" i="9"/>
  <c r="H650" i="9" s="1"/>
  <c r="D550" i="9"/>
  <c r="D667" i="9"/>
  <c r="J505" i="9"/>
  <c r="H505" i="9" s="1"/>
  <c r="L644" i="9"/>
  <c r="J420" i="9"/>
  <c r="H420" i="9" s="1"/>
  <c r="E376" i="9"/>
  <c r="B376" i="9" s="1"/>
  <c r="E653" i="9"/>
  <c r="B653" i="9" s="1"/>
  <c r="D460" i="9"/>
  <c r="D376" i="9"/>
  <c r="E368" i="9"/>
  <c r="B368" i="9" s="1"/>
  <c r="D373" i="9"/>
  <c r="D653" i="9"/>
  <c r="L642" i="9"/>
  <c r="D672" i="9"/>
  <c r="L578" i="9"/>
  <c r="L571" i="9"/>
  <c r="L381" i="9"/>
  <c r="L439" i="9"/>
  <c r="L639" i="9"/>
  <c r="L397" i="9"/>
  <c r="D645" i="9"/>
  <c r="L518" i="9"/>
  <c r="J405" i="9"/>
  <c r="H405" i="9" s="1"/>
  <c r="L663" i="9"/>
  <c r="D392" i="9"/>
  <c r="L611" i="9"/>
  <c r="E552" i="9"/>
  <c r="B552" i="9" s="1"/>
  <c r="E564" i="9"/>
  <c r="B564" i="9" s="1"/>
  <c r="J477" i="9"/>
  <c r="H477" i="9" s="1"/>
  <c r="E558" i="9"/>
  <c r="L619" i="9"/>
  <c r="D598" i="9"/>
  <c r="J419" i="9"/>
  <c r="H419" i="9" s="1"/>
  <c r="D668" i="9"/>
  <c r="E487" i="9"/>
  <c r="L549" i="9"/>
  <c r="J514" i="9"/>
  <c r="H514" i="9" s="1"/>
  <c r="L450" i="9"/>
  <c r="L628" i="9"/>
  <c r="D440" i="9"/>
  <c r="L661" i="9"/>
  <c r="D640" i="9"/>
  <c r="D588" i="9"/>
  <c r="L669" i="9"/>
  <c r="L591" i="9"/>
  <c r="L597" i="9"/>
  <c r="D387" i="9"/>
  <c r="L428" i="9"/>
  <c r="J551" i="9"/>
  <c r="H551" i="9" s="1"/>
  <c r="J431" i="9"/>
  <c r="H431" i="9" s="1"/>
  <c r="D369" i="9"/>
  <c r="E634" i="9"/>
  <c r="B634" i="9" s="1"/>
  <c r="L665" i="9"/>
  <c r="L507" i="9"/>
  <c r="J601" i="9"/>
  <c r="H601" i="9" s="1"/>
  <c r="L636" i="9"/>
  <c r="E628" i="9"/>
  <c r="B628" i="9" s="1"/>
  <c r="L657" i="9"/>
  <c r="J496" i="9"/>
  <c r="H496" i="9" s="1"/>
  <c r="J672" i="9"/>
  <c r="H672" i="9" s="1"/>
  <c r="E531" i="9"/>
  <c r="D447" i="9"/>
  <c r="J596" i="9"/>
  <c r="H596" i="9" s="1"/>
  <c r="D658" i="9"/>
  <c r="J527" i="9"/>
  <c r="H527" i="9" s="1"/>
  <c r="L581" i="9"/>
  <c r="L500" i="9"/>
  <c r="D457" i="9"/>
  <c r="D669" i="9"/>
  <c r="E387" i="9"/>
  <c r="B387" i="9" s="1"/>
  <c r="E445" i="9"/>
  <c r="B445" i="9" s="1"/>
  <c r="E402" i="9"/>
  <c r="L626" i="9"/>
  <c r="D439" i="9"/>
  <c r="L526" i="9"/>
  <c r="L641" i="9"/>
  <c r="E616" i="9"/>
  <c r="J534" i="9"/>
  <c r="H534" i="9" s="1"/>
  <c r="L467" i="9"/>
  <c r="D388" i="9"/>
  <c r="L615" i="9"/>
  <c r="D408" i="9"/>
  <c r="L477" i="9"/>
  <c r="E644" i="9"/>
  <c r="B644" i="9" s="1"/>
  <c r="E423" i="9"/>
  <c r="B423" i="9" s="1"/>
  <c r="L456" i="9"/>
  <c r="D585" i="9"/>
  <c r="E642" i="9"/>
  <c r="B642" i="9" s="1"/>
  <c r="E672" i="9"/>
  <c r="B672" i="9" s="1"/>
  <c r="J535" i="9"/>
  <c r="H535" i="9" s="1"/>
  <c r="E631" i="9"/>
  <c r="B631" i="9" s="1"/>
  <c r="L566" i="9"/>
  <c r="D523" i="9"/>
  <c r="E388" i="9"/>
  <c r="B388" i="9" s="1"/>
  <c r="J378" i="9"/>
  <c r="H378" i="9" s="1"/>
  <c r="L553" i="9"/>
  <c r="J666" i="9"/>
  <c r="H666" i="9" s="1"/>
  <c r="L437" i="9"/>
  <c r="E580" i="9"/>
  <c r="B580" i="9" s="1"/>
  <c r="L640" i="9"/>
  <c r="J541" i="9"/>
  <c r="H541" i="9" s="1"/>
  <c r="J668" i="9"/>
  <c r="H668" i="9" s="1"/>
  <c r="E358" i="9"/>
  <c r="E395" i="9"/>
  <c r="B395" i="9" s="1"/>
  <c r="E640" i="9"/>
  <c r="B640" i="9" s="1"/>
  <c r="D415" i="9"/>
  <c r="J662" i="9"/>
  <c r="H662" i="9" s="1"/>
  <c r="J625" i="9"/>
  <c r="H625" i="9" s="1"/>
  <c r="L583" i="9"/>
  <c r="L510" i="9"/>
  <c r="D660" i="9"/>
  <c r="E656" i="9"/>
  <c r="B656" i="9" s="1"/>
  <c r="D484" i="9"/>
  <c r="D546" i="9"/>
  <c r="E626" i="9"/>
  <c r="B626" i="9" s="1"/>
  <c r="E454" i="9"/>
  <c r="J663" i="9"/>
  <c r="H663" i="9" s="1"/>
  <c r="J543" i="9"/>
  <c r="H543" i="9" s="1"/>
  <c r="E435" i="9"/>
  <c r="B435" i="9" s="1"/>
  <c r="E643" i="9"/>
  <c r="B643" i="9" s="1"/>
  <c r="J528" i="9"/>
  <c r="H528" i="9" s="1"/>
  <c r="E601" i="9"/>
  <c r="E567" i="9"/>
  <c r="B567" i="9" s="1"/>
  <c r="L414" i="9"/>
  <c r="D665" i="9"/>
  <c r="E485" i="9"/>
  <c r="E412" i="9"/>
  <c r="B412" i="9" s="1"/>
  <c r="D563" i="9"/>
  <c r="D628" i="9"/>
  <c r="D642" i="9"/>
  <c r="L646" i="9"/>
  <c r="E589" i="9"/>
  <c r="D657" i="9"/>
  <c r="D633" i="9"/>
  <c r="E374" i="9"/>
  <c r="J470" i="9"/>
  <c r="H470" i="9" s="1"/>
  <c r="D656" i="9"/>
  <c r="L570" i="9"/>
  <c r="D599" i="9"/>
  <c r="L499" i="9"/>
  <c r="J617" i="9"/>
  <c r="H617" i="9" s="1"/>
  <c r="J495" i="9"/>
  <c r="H495" i="9" s="1"/>
  <c r="D609" i="9"/>
  <c r="J443" i="9"/>
  <c r="H443" i="9" s="1"/>
  <c r="D352" i="9"/>
  <c r="E406" i="9"/>
  <c r="B406" i="9" s="1"/>
  <c r="L599" i="9"/>
  <c r="E608" i="9"/>
  <c r="L638" i="9"/>
  <c r="J588" i="9"/>
  <c r="H588" i="9" s="1"/>
  <c r="J637" i="9"/>
  <c r="H637" i="9" s="1"/>
  <c r="J360" i="9"/>
  <c r="H360" i="9" s="1"/>
  <c r="D472" i="9"/>
  <c r="J632" i="9"/>
  <c r="H632" i="9" s="1"/>
  <c r="J449" i="9"/>
  <c r="H449" i="9" s="1"/>
  <c r="L616" i="9"/>
  <c r="D512" i="9"/>
  <c r="D626" i="9"/>
  <c r="E632" i="9"/>
  <c r="B632" i="9" s="1"/>
  <c r="J441" i="9"/>
  <c r="H441" i="9" s="1"/>
  <c r="J351" i="9"/>
  <c r="H351" i="9" s="1"/>
  <c r="L512" i="9"/>
  <c r="E528" i="9"/>
  <c r="E635" i="9"/>
  <c r="B635" i="9" s="1"/>
  <c r="L659" i="9"/>
  <c r="E578" i="9"/>
  <c r="B578" i="9" s="1"/>
  <c r="E553" i="9"/>
  <c r="B553" i="9" s="1"/>
  <c r="E495" i="9"/>
  <c r="B495" i="9" s="1"/>
  <c r="L557" i="9"/>
  <c r="D664" i="9"/>
  <c r="J654" i="9"/>
  <c r="H654" i="9" s="1"/>
  <c r="J427" i="9"/>
  <c r="H427" i="9" s="1"/>
  <c r="L534" i="9"/>
  <c r="E622" i="9"/>
  <c r="D533" i="9"/>
  <c r="J566" i="9"/>
  <c r="H566" i="9" s="1"/>
  <c r="L582" i="9"/>
  <c r="J611" i="9"/>
  <c r="H611" i="9" s="1"/>
  <c r="E421" i="9"/>
  <c r="J647" i="9"/>
  <c r="H647" i="9" s="1"/>
  <c r="L569" i="9"/>
  <c r="E569" i="9"/>
  <c r="E666" i="9"/>
  <c r="B666" i="9" s="1"/>
  <c r="J604" i="9"/>
  <c r="H604" i="9" s="1"/>
  <c r="L649" i="9"/>
  <c r="E353" i="9"/>
  <c r="D623" i="9"/>
  <c r="D403" i="9"/>
  <c r="J627" i="9"/>
  <c r="H627" i="9" s="1"/>
  <c r="E505" i="9"/>
  <c r="J525" i="9"/>
  <c r="H525" i="9" s="1"/>
  <c r="L498" i="9"/>
  <c r="J424" i="9"/>
  <c r="H424" i="9" s="1"/>
  <c r="D580" i="9"/>
  <c r="L623" i="9"/>
  <c r="D465" i="9"/>
  <c r="D435" i="9"/>
  <c r="L446" i="9"/>
  <c r="E606" i="9"/>
  <c r="E479" i="9"/>
  <c r="E488" i="9"/>
  <c r="D393" i="9"/>
  <c r="E673" i="9"/>
  <c r="L453" i="9"/>
  <c r="D627" i="9"/>
  <c r="J386" i="9"/>
  <c r="H386" i="9" s="1"/>
  <c r="E519" i="9"/>
  <c r="L627" i="9"/>
  <c r="D537" i="9"/>
  <c r="L634" i="9"/>
  <c r="L632" i="9"/>
  <c r="E538" i="9"/>
  <c r="B538" i="9" s="1"/>
  <c r="E605" i="9"/>
  <c r="B605" i="9" s="1"/>
  <c r="E674" i="9"/>
  <c r="E630" i="9"/>
  <c r="B630" i="9" s="1"/>
  <c r="D530" i="9"/>
  <c r="J648" i="9"/>
  <c r="H648" i="9" s="1"/>
  <c r="D534" i="9"/>
  <c r="J673" i="9"/>
  <c r="H673" i="9" s="1"/>
  <c r="E625" i="9"/>
  <c r="E399" i="9"/>
  <c r="L580" i="9"/>
  <c r="J526" i="9"/>
  <c r="H526" i="9" s="1"/>
  <c r="J669" i="9"/>
  <c r="H669" i="9" s="1"/>
  <c r="L418" i="9"/>
  <c r="J381" i="9"/>
  <c r="H381" i="9" s="1"/>
  <c r="L585" i="9"/>
  <c r="J556" i="9"/>
  <c r="H556" i="9" s="1"/>
  <c r="L614" i="9"/>
  <c r="J642" i="9"/>
  <c r="H642" i="9" s="1"/>
  <c r="J565" i="9"/>
  <c r="H565" i="9" s="1"/>
  <c r="J660" i="9"/>
  <c r="H660" i="9" s="1"/>
  <c r="L652" i="9"/>
  <c r="E646" i="9"/>
  <c r="B646" i="9" s="1"/>
  <c r="E641" i="9"/>
  <c r="B641" i="9" s="1"/>
  <c r="J562" i="9"/>
  <c r="H562" i="9" s="1"/>
  <c r="D527" i="9"/>
  <c r="D429" i="9"/>
  <c r="J643" i="9"/>
  <c r="H643" i="9" s="1"/>
  <c r="L651" i="9"/>
  <c r="J513" i="9"/>
  <c r="H513" i="9" s="1"/>
  <c r="D395" i="9"/>
  <c r="J389" i="9"/>
  <c r="H389" i="9" s="1"/>
  <c r="L403" i="9"/>
  <c r="J491" i="9"/>
  <c r="H491" i="9" s="1"/>
  <c r="E404" i="9"/>
  <c r="E521" i="9"/>
  <c r="E472" i="9"/>
  <c r="B472" i="9" s="1"/>
  <c r="D637" i="9"/>
  <c r="L658" i="9"/>
  <c r="L631" i="9"/>
  <c r="E655" i="9"/>
  <c r="B655" i="9" s="1"/>
  <c r="J600" i="9"/>
  <c r="H600" i="9" s="1"/>
  <c r="J465" i="9"/>
  <c r="H465" i="9" s="1"/>
  <c r="J376" i="9"/>
  <c r="H376" i="9" s="1"/>
  <c r="D632" i="9"/>
  <c r="L650" i="9"/>
  <c r="D644" i="9"/>
  <c r="D495" i="9"/>
  <c r="E354" i="9"/>
  <c r="J667" i="9"/>
  <c r="H667" i="9" s="1"/>
  <c r="D636" i="9"/>
  <c r="E501" i="9"/>
  <c r="D390" i="9"/>
  <c r="D469" i="9"/>
  <c r="E401" i="9"/>
  <c r="E543" i="9"/>
  <c r="B543" i="9" s="1"/>
  <c r="J479" i="9"/>
  <c r="H479" i="9" s="1"/>
  <c r="L630" i="9"/>
  <c r="E537" i="9"/>
  <c r="B537" i="9" s="1"/>
  <c r="D671" i="9"/>
  <c r="L406" i="9"/>
  <c r="L643" i="9"/>
  <c r="D629" i="9"/>
  <c r="D666" i="9"/>
  <c r="L550" i="9"/>
  <c r="D630" i="9"/>
  <c r="L633" i="9"/>
  <c r="E389" i="9"/>
  <c r="B389" i="9" s="1"/>
  <c r="E665" i="9"/>
  <c r="B665" i="9" s="1"/>
  <c r="J368" i="9"/>
  <c r="H368" i="9" s="1"/>
  <c r="D463" i="9"/>
  <c r="J446" i="9"/>
  <c r="H446" i="9" s="1"/>
  <c r="L444" i="9"/>
  <c r="J581" i="9"/>
  <c r="H581" i="9" s="1"/>
  <c r="D389" i="9"/>
  <c r="J644" i="9"/>
  <c r="H644" i="9" s="1"/>
  <c r="J592" i="9"/>
  <c r="H592" i="9" s="1"/>
  <c r="E446" i="9"/>
  <c r="L395" i="9"/>
  <c r="J653" i="9"/>
  <c r="H653" i="9" s="1"/>
  <c r="E639" i="9"/>
  <c r="B639" i="9" s="1"/>
  <c r="J434" i="9"/>
  <c r="H434" i="9" s="1"/>
  <c r="D381" i="9"/>
  <c r="J646" i="9"/>
  <c r="H646" i="9" s="1"/>
  <c r="J438" i="9"/>
  <c r="H438" i="9" s="1"/>
  <c r="J485" i="9"/>
  <c r="H485" i="9" s="1"/>
  <c r="D614" i="9"/>
  <c r="J630" i="9"/>
  <c r="H630" i="9" s="1"/>
  <c r="E370" i="9"/>
  <c r="D443" i="9"/>
  <c r="J656" i="9"/>
  <c r="H656" i="9" s="1"/>
  <c r="J629" i="9"/>
  <c r="H629" i="9" s="1"/>
  <c r="E365" i="9"/>
  <c r="E417" i="9"/>
  <c r="J579" i="9"/>
  <c r="H579" i="9" s="1"/>
  <c r="J550" i="9"/>
  <c r="H550" i="9" s="1"/>
  <c r="L673" i="9"/>
  <c r="L416" i="9"/>
  <c r="E471" i="9"/>
  <c r="J649" i="9"/>
  <c r="H649" i="9" s="1"/>
  <c r="D452" i="9"/>
  <c r="J538" i="9"/>
  <c r="H538" i="9" s="1"/>
  <c r="D420" i="9"/>
  <c r="E490" i="9"/>
  <c r="D631" i="9"/>
  <c r="L667" i="9"/>
  <c r="D650" i="9"/>
  <c r="L548" i="9"/>
  <c r="L442" i="9"/>
  <c r="D406" i="9"/>
  <c r="D649" i="9"/>
  <c r="L423" i="9"/>
  <c r="J651" i="9"/>
  <c r="H651" i="9" s="1"/>
  <c r="J636" i="9"/>
  <c r="H636" i="9" s="1"/>
  <c r="L654" i="9"/>
  <c r="J633" i="9"/>
  <c r="H633" i="9" s="1"/>
  <c r="J384" i="9"/>
  <c r="H384" i="9" s="1"/>
  <c r="J657" i="9"/>
  <c r="H657" i="9" s="1"/>
  <c r="J362" i="9"/>
  <c r="H362" i="9" s="1"/>
  <c r="D646" i="9"/>
  <c r="E425" i="9"/>
  <c r="B425" i="9" s="1"/>
  <c r="J621" i="9"/>
  <c r="H621" i="9" s="1"/>
  <c r="L410" i="9"/>
  <c r="E636" i="9"/>
  <c r="B636" i="9" s="1"/>
  <c r="E458" i="9"/>
  <c r="B458" i="9" s="1"/>
  <c r="D635" i="9"/>
  <c r="J665" i="9"/>
  <c r="H665" i="9" s="1"/>
  <c r="E381" i="9"/>
  <c r="B381" i="9" s="1"/>
  <c r="J634" i="9"/>
  <c r="H634" i="9" s="1"/>
  <c r="E460" i="9"/>
  <c r="B460" i="9" s="1"/>
  <c r="L367" i="9"/>
  <c r="L376" i="9"/>
  <c r="D648" i="9"/>
  <c r="J641" i="9"/>
  <c r="H641" i="9" s="1"/>
  <c r="E668" i="9"/>
  <c r="B668" i="9" s="1"/>
  <c r="J628" i="9"/>
  <c r="H628" i="9" s="1"/>
  <c r="E453" i="9"/>
  <c r="L459" i="9"/>
  <c r="L575" i="9"/>
  <c r="J468" i="9"/>
  <c r="H468" i="9" s="1"/>
  <c r="L407" i="9"/>
  <c r="E651" i="9"/>
  <c r="B651" i="9" s="1"/>
  <c r="E391" i="9"/>
  <c r="B391" i="9" s="1"/>
  <c r="E474" i="9"/>
  <c r="L610" i="9"/>
  <c r="D491" i="9"/>
  <c r="E650" i="9"/>
  <c r="B650" i="9" s="1"/>
  <c r="L466" i="9"/>
  <c r="E648" i="9"/>
  <c r="B648" i="9" s="1"/>
  <c r="L547" i="9"/>
  <c r="J635" i="9"/>
  <c r="H635" i="9" s="1"/>
  <c r="J463" i="9"/>
  <c r="H463" i="9" s="1"/>
  <c r="J476" i="9"/>
  <c r="H476" i="9" s="1"/>
  <c r="L525" i="9"/>
  <c r="L618" i="9"/>
  <c r="E652" i="9"/>
  <c r="E352" i="9"/>
  <c r="B352" i="9" s="1"/>
  <c r="E599" i="9"/>
  <c r="B599" i="9" s="1"/>
  <c r="E491" i="9"/>
  <c r="B491" i="9" s="1"/>
  <c r="L556" i="9"/>
  <c r="L363" i="9"/>
  <c r="E526" i="9"/>
  <c r="B526" i="9" s="1"/>
  <c r="E384" i="9"/>
  <c r="D584" i="9"/>
  <c r="E621" i="9"/>
  <c r="L359" i="9"/>
  <c r="J454" i="9"/>
  <c r="H454" i="9" s="1"/>
  <c r="L598" i="9"/>
  <c r="J659" i="9"/>
  <c r="H659" i="9" s="1"/>
  <c r="D639" i="9"/>
  <c r="E562" i="9"/>
  <c r="J460" i="9"/>
  <c r="H460" i="9" s="1"/>
  <c r="J375" i="9"/>
  <c r="H375" i="9" s="1"/>
  <c r="E513" i="9"/>
  <c r="B513" i="9" s="1"/>
  <c r="D466" i="9"/>
  <c r="J429" i="9"/>
  <c r="H429" i="9" s="1"/>
  <c r="J483" i="9"/>
  <c r="H483" i="9" s="1"/>
  <c r="E627" i="9"/>
  <c r="B627" i="9" s="1"/>
  <c r="E359" i="9"/>
  <c r="L440" i="9"/>
  <c r="J512" i="9"/>
  <c r="H512" i="9" s="1"/>
  <c r="D659" i="9"/>
  <c r="L629" i="9"/>
  <c r="L564" i="9"/>
  <c r="L647" i="9"/>
  <c r="D509" i="9"/>
  <c r="J580" i="9"/>
  <c r="H580" i="9" s="1"/>
  <c r="L653" i="9"/>
  <c r="D655" i="9"/>
  <c r="E609" i="9"/>
  <c r="B609" i="9" s="1"/>
  <c r="L573" i="9"/>
  <c r="J464" i="9"/>
  <c r="H464" i="9" s="1"/>
  <c r="D361" i="9"/>
  <c r="L368" i="9"/>
  <c r="L532" i="9"/>
  <c r="D638" i="9"/>
  <c r="J498" i="9"/>
  <c r="H498" i="9" s="1"/>
  <c r="L417" i="9"/>
  <c r="J573" i="9"/>
  <c r="H573" i="9" s="1"/>
  <c r="D651" i="9"/>
  <c r="J536" i="9"/>
  <c r="H536" i="9" s="1"/>
  <c r="L674" i="9"/>
  <c r="L474" i="9"/>
  <c r="L645" i="9"/>
  <c r="D613" i="9"/>
  <c r="E662" i="9"/>
  <c r="D368" i="9"/>
  <c r="E615" i="9"/>
  <c r="D647" i="9"/>
  <c r="D434" i="9"/>
  <c r="J467" i="9"/>
  <c r="H467" i="9" s="1"/>
  <c r="D596" i="9"/>
  <c r="E633" i="9"/>
  <c r="B633" i="9" s="1"/>
  <c r="E547" i="9"/>
  <c r="E629" i="9"/>
  <c r="B629" i="9" s="1"/>
  <c r="D372" i="9"/>
  <c r="D551" i="9"/>
  <c r="J570" i="9"/>
  <c r="H570" i="9" s="1"/>
  <c r="E637" i="9"/>
  <c r="B637" i="9" s="1"/>
  <c r="J529" i="9"/>
  <c r="H529" i="9" s="1"/>
  <c r="D422" i="9"/>
  <c r="L593" i="9"/>
  <c r="L387" i="9"/>
  <c r="E407" i="9"/>
  <c r="B407" i="9" s="1"/>
  <c r="E394" i="9"/>
  <c r="L495" i="9"/>
  <c r="E467" i="9"/>
  <c r="L520" i="9"/>
  <c r="L579" i="9"/>
  <c r="D605" i="9"/>
  <c r="J583" i="9"/>
  <c r="H583" i="9" s="1"/>
  <c r="J408" i="9"/>
  <c r="H408" i="9" s="1"/>
  <c r="J453" i="9"/>
  <c r="H453" i="9" s="1"/>
  <c r="D438" i="9"/>
  <c r="J578" i="9"/>
  <c r="H578" i="9" s="1"/>
  <c r="L656" i="9"/>
  <c r="J661" i="9"/>
  <c r="H661" i="9" s="1"/>
  <c r="J413" i="9"/>
  <c r="H413" i="9" s="1"/>
  <c r="J466" i="9"/>
  <c r="H466" i="9" s="1"/>
  <c r="E541" i="9"/>
  <c r="B541" i="9" s="1"/>
  <c r="J589" i="9"/>
  <c r="H589" i="9" s="1"/>
  <c r="L524" i="9"/>
  <c r="L377" i="9"/>
  <c r="L424" i="9"/>
  <c r="D418" i="9"/>
  <c r="E355" i="9"/>
  <c r="E506" i="9"/>
  <c r="J560" i="9"/>
  <c r="H560" i="9" s="1"/>
  <c r="D661" i="9"/>
  <c r="J594" i="9"/>
  <c r="H594" i="9" s="1"/>
  <c r="L478" i="9"/>
  <c r="L431" i="9"/>
  <c r="L361" i="9"/>
  <c r="E551" i="9"/>
  <c r="B551" i="9" s="1"/>
  <c r="L589" i="9"/>
  <c r="J547" i="9"/>
  <c r="H547" i="9" s="1"/>
  <c r="L542" i="9"/>
  <c r="E598" i="9"/>
  <c r="B598" i="9" s="1"/>
  <c r="J572" i="9"/>
  <c r="H572" i="9" s="1"/>
  <c r="D567" i="9"/>
  <c r="J639" i="9"/>
  <c r="H639" i="9" s="1"/>
  <c r="E620" i="9"/>
  <c r="D641" i="9"/>
  <c r="J459" i="9"/>
  <c r="H459" i="9" s="1"/>
  <c r="E585" i="9"/>
  <c r="B585" i="9" s="1"/>
  <c r="D564" i="9"/>
  <c r="J469" i="9"/>
  <c r="H469" i="9" s="1"/>
  <c r="E473" i="9"/>
  <c r="B473" i="9" s="1"/>
  <c r="E405" i="9"/>
  <c r="J624" i="9"/>
  <c r="H624" i="9" s="1"/>
  <c r="E503" i="9"/>
  <c r="J638" i="9"/>
  <c r="H638" i="9" s="1"/>
  <c r="D571" i="9"/>
  <c r="E419" i="9"/>
  <c r="J590" i="9"/>
  <c r="H590" i="9" s="1"/>
  <c r="E545" i="9"/>
  <c r="E457" i="9"/>
  <c r="B457" i="9" s="1"/>
  <c r="D634" i="9"/>
  <c r="J394" i="9"/>
  <c r="H394" i="9" s="1"/>
  <c r="E669" i="9"/>
  <c r="B669" i="9" s="1"/>
  <c r="E546" i="9"/>
  <c r="B546" i="9" s="1"/>
  <c r="J552" i="9"/>
  <c r="H552" i="9" s="1"/>
  <c r="E463" i="9"/>
  <c r="B463" i="9" s="1"/>
  <c r="J670" i="9"/>
  <c r="H670" i="9" s="1"/>
  <c r="J640" i="9"/>
  <c r="H640" i="9" s="1"/>
  <c r="D578" i="9"/>
  <c r="E360" i="9"/>
  <c r="L390" i="9"/>
  <c r="J372" i="9"/>
  <c r="H372" i="9" s="1"/>
  <c r="J426" i="9"/>
  <c r="H426" i="9" s="1"/>
  <c r="E647" i="9"/>
  <c r="B647" i="9" s="1"/>
  <c r="E587" i="9"/>
  <c r="E500" i="9"/>
  <c r="E623" i="9"/>
  <c r="B623" i="9" s="1"/>
  <c r="L497" i="9"/>
  <c r="L668" i="9"/>
  <c r="E415" i="9"/>
  <c r="B415" i="9" s="1"/>
  <c r="J608" i="9"/>
  <c r="H608" i="9" s="1"/>
  <c r="D526" i="9"/>
  <c r="L551" i="9"/>
  <c r="C748" i="7" l="1"/>
  <c r="A749" i="7" s="1"/>
  <c r="B748" i="7"/>
  <c r="D748" i="7" s="1"/>
  <c r="A745" i="1"/>
  <c r="AB745" i="1"/>
  <c r="A440" i="9"/>
  <c r="A473" i="9"/>
  <c r="F473" i="9"/>
  <c r="B587" i="9"/>
  <c r="A596" i="9"/>
  <c r="A648" i="9"/>
  <c r="F648" i="9"/>
  <c r="A649" i="9"/>
  <c r="F649" i="9"/>
  <c r="A452" i="9"/>
  <c r="A443" i="9"/>
  <c r="B446" i="9"/>
  <c r="B401" i="9"/>
  <c r="B399" i="9"/>
  <c r="B353" i="9"/>
  <c r="B622" i="9"/>
  <c r="B528" i="9"/>
  <c r="A599" i="9"/>
  <c r="F599" i="9"/>
  <c r="B531" i="9"/>
  <c r="A369" i="9"/>
  <c r="A391" i="9"/>
  <c r="F391" i="9"/>
  <c r="B477" i="9"/>
  <c r="A533" i="9"/>
  <c r="A624" i="9"/>
  <c r="A659" i="9"/>
  <c r="F659" i="9"/>
  <c r="A563" i="9"/>
  <c r="A439" i="9"/>
  <c r="B506" i="9"/>
  <c r="B474" i="9"/>
  <c r="A469" i="9"/>
  <c r="A408" i="9"/>
  <c r="A667" i="9"/>
  <c r="B355" i="9"/>
  <c r="A438" i="9"/>
  <c r="A434" i="9"/>
  <c r="B359" i="9"/>
  <c r="A646" i="9"/>
  <c r="F646" i="9"/>
  <c r="B471" i="9"/>
  <c r="A390" i="9"/>
  <c r="A465" i="9"/>
  <c r="A656" i="9"/>
  <c r="F656" i="9"/>
  <c r="A665" i="9"/>
  <c r="F665" i="9"/>
  <c r="B358" i="9"/>
  <c r="A392" i="9"/>
  <c r="A550" i="9"/>
  <c r="F445" i="9"/>
  <c r="A445" i="9"/>
  <c r="B500" i="9"/>
  <c r="A623" i="9"/>
  <c r="F623" i="9"/>
  <c r="A415" i="9"/>
  <c r="F415" i="9"/>
  <c r="A406" i="9"/>
  <c r="F406" i="9"/>
  <c r="A523" i="9"/>
  <c r="A418" i="9"/>
  <c r="A422" i="9"/>
  <c r="A655" i="9"/>
  <c r="F655" i="9"/>
  <c r="A614" i="9"/>
  <c r="F389" i="9"/>
  <c r="A389" i="9"/>
  <c r="A666" i="9"/>
  <c r="F666" i="9"/>
  <c r="B501" i="9"/>
  <c r="A395" i="9"/>
  <c r="F395" i="9"/>
  <c r="A534" i="9"/>
  <c r="B519" i="9"/>
  <c r="B608" i="9"/>
  <c r="A546" i="9"/>
  <c r="F546" i="9"/>
  <c r="A388" i="9"/>
  <c r="F388" i="9"/>
  <c r="A653" i="9"/>
  <c r="F653" i="9"/>
  <c r="A496" i="9"/>
  <c r="B652" i="9"/>
  <c r="B625" i="9"/>
  <c r="A672" i="9"/>
  <c r="F672" i="9"/>
  <c r="A564" i="9"/>
  <c r="F564" i="9"/>
  <c r="A647" i="9"/>
  <c r="F647" i="9"/>
  <c r="A651" i="9"/>
  <c r="F651" i="9"/>
  <c r="B621" i="9"/>
  <c r="A650" i="9"/>
  <c r="F650" i="9"/>
  <c r="A629" i="9"/>
  <c r="F629" i="9"/>
  <c r="A636" i="9"/>
  <c r="F636" i="9"/>
  <c r="A580" i="9"/>
  <c r="F580" i="9"/>
  <c r="B569" i="9"/>
  <c r="B374" i="9"/>
  <c r="A484" i="9"/>
  <c r="F484" i="9"/>
  <c r="A669" i="9"/>
  <c r="F669" i="9"/>
  <c r="A387" i="9"/>
  <c r="F387" i="9"/>
  <c r="B487" i="9"/>
  <c r="A373" i="9"/>
  <c r="B444" i="9"/>
  <c r="A643" i="9"/>
  <c r="F643" i="9"/>
  <c r="A447" i="9"/>
  <c r="B370" i="9"/>
  <c r="A630" i="9"/>
  <c r="F630" i="9"/>
  <c r="B454" i="9"/>
  <c r="A584" i="9"/>
  <c r="A530" i="9"/>
  <c r="F627" i="9"/>
  <c r="A627" i="9"/>
  <c r="A664" i="9"/>
  <c r="A626" i="9"/>
  <c r="F626" i="9"/>
  <c r="F633" i="9"/>
  <c r="A633" i="9"/>
  <c r="B601" i="9"/>
  <c r="A457" i="9"/>
  <c r="F457" i="9"/>
  <c r="A668" i="9"/>
  <c r="F668" i="9"/>
  <c r="B428" i="9"/>
  <c r="A639" i="9"/>
  <c r="F639" i="9"/>
  <c r="A435" i="9"/>
  <c r="F435" i="9"/>
  <c r="B612" i="9"/>
  <c r="A578" i="9"/>
  <c r="F578" i="9"/>
  <c r="B545" i="9"/>
  <c r="A605" i="9"/>
  <c r="F605" i="9"/>
  <c r="B615" i="9"/>
  <c r="A466" i="9"/>
  <c r="B384" i="9"/>
  <c r="A631" i="9"/>
  <c r="F631" i="9"/>
  <c r="B354" i="9"/>
  <c r="A512" i="9"/>
  <c r="A352" i="9"/>
  <c r="F352" i="9"/>
  <c r="A657" i="9"/>
  <c r="A660" i="9"/>
  <c r="A645" i="9"/>
  <c r="F645" i="9"/>
  <c r="A376" i="9"/>
  <c r="F376" i="9"/>
  <c r="A448" i="9"/>
  <c r="F497" i="9"/>
  <c r="A497" i="9"/>
  <c r="B394" i="9"/>
  <c r="B360" i="9"/>
  <c r="A641" i="9"/>
  <c r="F641" i="9"/>
  <c r="A551" i="9"/>
  <c r="F551" i="9"/>
  <c r="F368" i="9"/>
  <c r="A368" i="9"/>
  <c r="A509" i="9"/>
  <c r="A635" i="9"/>
  <c r="F635" i="9"/>
  <c r="B490" i="9"/>
  <c r="B417" i="9"/>
  <c r="A381" i="9"/>
  <c r="F381" i="9"/>
  <c r="A671" i="9"/>
  <c r="A637" i="9"/>
  <c r="F637" i="9"/>
  <c r="A429" i="9"/>
  <c r="B674" i="9"/>
  <c r="B673" i="9"/>
  <c r="B421" i="9"/>
  <c r="B589" i="9"/>
  <c r="A585" i="9"/>
  <c r="F585" i="9"/>
  <c r="B616" i="9"/>
  <c r="A598" i="9"/>
  <c r="F598" i="9"/>
  <c r="A460" i="9"/>
  <c r="F460" i="9"/>
  <c r="A611" i="9"/>
  <c r="A458" i="9"/>
  <c r="F458" i="9"/>
  <c r="A567" i="9"/>
  <c r="F567" i="9"/>
  <c r="A491" i="9"/>
  <c r="F491" i="9"/>
  <c r="A632" i="9"/>
  <c r="F632" i="9"/>
  <c r="A634" i="9"/>
  <c r="F634" i="9"/>
  <c r="A526" i="9"/>
  <c r="F526" i="9"/>
  <c r="B419" i="9"/>
  <c r="B620" i="9"/>
  <c r="A372" i="9"/>
  <c r="B662" i="9"/>
  <c r="A638" i="9"/>
  <c r="B453" i="9"/>
  <c r="A420" i="9"/>
  <c r="F420" i="9"/>
  <c r="A463" i="9"/>
  <c r="F463" i="9"/>
  <c r="A495" i="9"/>
  <c r="F495" i="9"/>
  <c r="A527" i="9"/>
  <c r="A393" i="9"/>
  <c r="B505" i="9"/>
  <c r="A609" i="9"/>
  <c r="F609" i="9"/>
  <c r="A588" i="9"/>
  <c r="A581" i="9"/>
  <c r="B470" i="9"/>
  <c r="B532" i="9"/>
  <c r="B503" i="9"/>
  <c r="B606" i="9"/>
  <c r="A537" i="9"/>
  <c r="F537" i="9"/>
  <c r="B485" i="9"/>
  <c r="A571" i="9"/>
  <c r="F571" i="9"/>
  <c r="B467" i="9"/>
  <c r="A613" i="9"/>
  <c r="B365" i="9"/>
  <c r="A644" i="9"/>
  <c r="F644" i="9"/>
  <c r="B521" i="9"/>
  <c r="B488" i="9"/>
  <c r="A642" i="9"/>
  <c r="F642" i="9"/>
  <c r="A658" i="9"/>
  <c r="A640" i="9"/>
  <c r="F640" i="9"/>
  <c r="B558" i="9"/>
  <c r="A513" i="9"/>
  <c r="F513" i="9"/>
  <c r="A356" i="9"/>
  <c r="A357" i="9"/>
  <c r="F357" i="9"/>
  <c r="A661" i="9"/>
  <c r="A361" i="9"/>
  <c r="B411" i="9"/>
  <c r="B405" i="9"/>
  <c r="B402" i="9"/>
  <c r="B547" i="9"/>
  <c r="B562" i="9"/>
  <c r="B404" i="9"/>
  <c r="B479" i="9"/>
  <c r="A403" i="9"/>
  <c r="A472" i="9"/>
  <c r="F472" i="9"/>
  <c r="A628" i="9"/>
  <c r="F628" i="9"/>
  <c r="B414" i="9"/>
  <c r="A412" i="9"/>
  <c r="F412" i="9"/>
  <c r="C749" i="7" l="1"/>
  <c r="A750" i="7" s="1"/>
  <c r="B749" i="7"/>
  <c r="D749" i="7" s="1"/>
  <c r="A746" i="1"/>
  <c r="AB746" i="1"/>
  <c r="B750" i="7" l="1"/>
  <c r="D750" i="7" s="1"/>
  <c r="C750" i="7"/>
  <c r="A751" i="7" s="1"/>
  <c r="A747" i="1"/>
  <c r="AB747" i="1"/>
  <c r="C751" i="7" l="1"/>
  <c r="A752" i="7" s="1"/>
  <c r="B751" i="7"/>
  <c r="D751" i="7" s="1"/>
  <c r="A748" i="1"/>
  <c r="AB748" i="1"/>
  <c r="C752" i="7" l="1"/>
  <c r="A753" i="7" s="1"/>
  <c r="B752" i="7"/>
  <c r="D752" i="7" s="1"/>
  <c r="A749" i="1"/>
  <c r="AB749" i="1"/>
  <c r="B753" i="7" l="1"/>
  <c r="D753" i="7" s="1"/>
  <c r="C753" i="7"/>
  <c r="A754" i="7" s="1"/>
  <c r="A750" i="1"/>
  <c r="AB750" i="1"/>
  <c r="C754" i="7" l="1"/>
  <c r="A755" i="7" s="1"/>
  <c r="B754" i="7"/>
  <c r="D754" i="7" s="1"/>
  <c r="A751" i="1"/>
  <c r="AB751" i="1"/>
  <c r="J548" i="9"/>
  <c r="H548" i="9" s="1"/>
  <c r="L482" i="9"/>
  <c r="L399" i="9"/>
  <c r="D511" i="9"/>
  <c r="J379" i="9"/>
  <c r="H379" i="9" s="1"/>
  <c r="L509" i="9"/>
  <c r="D453" i="9"/>
  <c r="L483" i="9"/>
  <c r="D654" i="9"/>
  <c r="J497" i="9"/>
  <c r="H497" i="9" s="1"/>
  <c r="E362" i="9"/>
  <c r="B362" i="9" s="1"/>
  <c r="D409" i="9"/>
  <c r="E372" i="9"/>
  <c r="L486" i="9"/>
  <c r="D510" i="9"/>
  <c r="D602" i="9"/>
  <c r="D535" i="9"/>
  <c r="J568" i="9"/>
  <c r="H568" i="9" s="1"/>
  <c r="L380" i="9"/>
  <c r="L451" i="9"/>
  <c r="D622" i="9"/>
  <c r="E483" i="9"/>
  <c r="B483" i="9" s="1"/>
  <c r="J507" i="9"/>
  <c r="H507" i="9" s="1"/>
  <c r="E565" i="9"/>
  <c r="B565" i="9" s="1"/>
  <c r="L541" i="9"/>
  <c r="D617" i="9"/>
  <c r="L465" i="9"/>
  <c r="L455" i="9"/>
  <c r="L602" i="9"/>
  <c r="L655" i="9"/>
  <c r="J602" i="9"/>
  <c r="H602" i="9" s="1"/>
  <c r="L523" i="9"/>
  <c r="E555" i="9"/>
  <c r="L521" i="9"/>
  <c r="D577" i="9"/>
  <c r="D358" i="9"/>
  <c r="E670" i="9"/>
  <c r="B670" i="9" s="1"/>
  <c r="J494" i="9"/>
  <c r="H494" i="9" s="1"/>
  <c r="E356" i="9"/>
  <c r="E550" i="9"/>
  <c r="E392" i="9"/>
  <c r="D363" i="9"/>
  <c r="D483" i="9"/>
  <c r="J451" i="9"/>
  <c r="H451" i="9" s="1"/>
  <c r="E440" i="9"/>
  <c r="L517" i="9"/>
  <c r="J561" i="9"/>
  <c r="H561" i="9" s="1"/>
  <c r="J546" i="9"/>
  <c r="H546" i="9" s="1"/>
  <c r="D494" i="9"/>
  <c r="D603" i="9"/>
  <c r="E494" i="9"/>
  <c r="B494" i="9" s="1"/>
  <c r="E396" i="9"/>
  <c r="B396" i="9" s="1"/>
  <c r="L426" i="9"/>
  <c r="E403" i="9"/>
  <c r="E448" i="9"/>
  <c r="D601" i="9"/>
  <c r="D615" i="9"/>
  <c r="E661" i="9"/>
  <c r="J506" i="9"/>
  <c r="H506" i="9" s="1"/>
  <c r="D456" i="9"/>
  <c r="J553" i="9"/>
  <c r="H553" i="9" s="1"/>
  <c r="D413" i="9"/>
  <c r="J563" i="9"/>
  <c r="H563" i="9" s="1"/>
  <c r="J655" i="9"/>
  <c r="H655" i="9" s="1"/>
  <c r="E486" i="9"/>
  <c r="B486" i="9" s="1"/>
  <c r="J399" i="9"/>
  <c r="H399" i="9" s="1"/>
  <c r="D378" i="9"/>
  <c r="L543" i="9"/>
  <c r="D481" i="9"/>
  <c r="J411" i="9"/>
  <c r="H411" i="9" s="1"/>
  <c r="E593" i="9"/>
  <c r="B593" i="9" s="1"/>
  <c r="L622" i="9"/>
  <c r="L476" i="9"/>
  <c r="J532" i="9"/>
  <c r="H532" i="9" s="1"/>
  <c r="L538" i="9"/>
  <c r="L481" i="9"/>
  <c r="E671" i="9"/>
  <c r="J486" i="9"/>
  <c r="H486" i="9" s="1"/>
  <c r="L462" i="9"/>
  <c r="L572" i="9"/>
  <c r="L503" i="9"/>
  <c r="D451" i="9"/>
  <c r="D431" i="9"/>
  <c r="J398" i="9"/>
  <c r="H398" i="9" s="1"/>
  <c r="E466" i="9"/>
  <c r="L552" i="9"/>
  <c r="J380" i="9"/>
  <c r="H380" i="9" s="1"/>
  <c r="J537" i="9"/>
  <c r="H537" i="9" s="1"/>
  <c r="D597" i="9"/>
  <c r="D532" i="9"/>
  <c r="J576" i="9"/>
  <c r="H576" i="9" s="1"/>
  <c r="J423" i="9"/>
  <c r="H423" i="9" s="1"/>
  <c r="D663" i="9"/>
  <c r="E465" i="9"/>
  <c r="J619" i="9"/>
  <c r="H619" i="9" s="1"/>
  <c r="D450" i="9"/>
  <c r="J609" i="9"/>
  <c r="H609" i="9" s="1"/>
  <c r="E614" i="9"/>
  <c r="D464" i="9"/>
  <c r="E584" i="9"/>
  <c r="L487" i="9"/>
  <c r="L489" i="9"/>
  <c r="E476" i="9"/>
  <c r="B476" i="9" s="1"/>
  <c r="E663" i="9"/>
  <c r="B663" i="9" s="1"/>
  <c r="J487" i="9"/>
  <c r="H487" i="9" s="1"/>
  <c r="L560" i="9"/>
  <c r="L504" i="9"/>
  <c r="L584" i="9"/>
  <c r="L470" i="9"/>
  <c r="L563" i="9"/>
  <c r="L559" i="9"/>
  <c r="L472" i="9"/>
  <c r="E514" i="9"/>
  <c r="E575" i="9"/>
  <c r="B575" i="9" s="1"/>
  <c r="E437" i="9"/>
  <c r="B437" i="9" s="1"/>
  <c r="E572" i="9"/>
  <c r="B572" i="9" s="1"/>
  <c r="E385" i="9"/>
  <c r="B385" i="9" s="1"/>
  <c r="E443" i="9"/>
  <c r="E573" i="9"/>
  <c r="B573" i="9" s="1"/>
  <c r="L366" i="9"/>
  <c r="L448" i="9"/>
  <c r="E489" i="9"/>
  <c r="B489" i="9" s="1"/>
  <c r="D419" i="9"/>
  <c r="J518" i="9"/>
  <c r="H518" i="9" s="1"/>
  <c r="E508" i="9"/>
  <c r="B508" i="9" s="1"/>
  <c r="J445" i="9"/>
  <c r="H445" i="9" s="1"/>
  <c r="J593" i="9"/>
  <c r="H593" i="9" s="1"/>
  <c r="E512" i="9"/>
  <c r="J396" i="9"/>
  <c r="H396" i="9" s="1"/>
  <c r="L671" i="9"/>
  <c r="E478" i="9"/>
  <c r="B478" i="9" s="1"/>
  <c r="J575" i="9"/>
  <c r="H575" i="9" s="1"/>
  <c r="D377" i="9"/>
  <c r="D396" i="9"/>
  <c r="D621" i="9"/>
  <c r="E560" i="9"/>
  <c r="B560" i="9" s="1"/>
  <c r="L385" i="9"/>
  <c r="D579" i="9"/>
  <c r="L398" i="9"/>
  <c r="L362" i="9"/>
  <c r="E413" i="9"/>
  <c r="B413" i="9" s="1"/>
  <c r="D382" i="9"/>
  <c r="L382" i="9"/>
  <c r="L535" i="9"/>
  <c r="J422" i="9"/>
  <c r="H422" i="9" s="1"/>
  <c r="D565" i="9"/>
  <c r="L522" i="9"/>
  <c r="E363" i="9"/>
  <c r="B363" i="9" s="1"/>
  <c r="L355" i="9"/>
  <c r="E595" i="9"/>
  <c r="B595" i="9" s="1"/>
  <c r="L436" i="9"/>
  <c r="E480" i="9"/>
  <c r="B480" i="9" s="1"/>
  <c r="J406" i="9"/>
  <c r="H406" i="9" s="1"/>
  <c r="L592" i="9"/>
  <c r="D480" i="9"/>
  <c r="L386" i="9"/>
  <c r="J461" i="9"/>
  <c r="H461" i="9" s="1"/>
  <c r="J415" i="9"/>
  <c r="H415" i="9" s="1"/>
  <c r="D384" i="9"/>
  <c r="D486" i="9"/>
  <c r="E409" i="9"/>
  <c r="B409" i="9" s="1"/>
  <c r="L596" i="9"/>
  <c r="J435" i="9"/>
  <c r="H435" i="9" s="1"/>
  <c r="D475" i="9"/>
  <c r="L515" i="9"/>
  <c r="E522" i="9"/>
  <c r="B522" i="9" s="1"/>
  <c r="J440" i="9"/>
  <c r="H440" i="9" s="1"/>
  <c r="L519" i="9"/>
  <c r="J366" i="9"/>
  <c r="H366" i="9" s="1"/>
  <c r="E535" i="9"/>
  <c r="B535" i="9" s="1"/>
  <c r="J564" i="9"/>
  <c r="H564" i="9" s="1"/>
  <c r="J510" i="9"/>
  <c r="H510" i="9" s="1"/>
  <c r="E570" i="9"/>
  <c r="B570" i="9" s="1"/>
  <c r="D561" i="9"/>
  <c r="L484" i="9"/>
  <c r="L419" i="9"/>
  <c r="E492" i="9"/>
  <c r="B492" i="9" s="1"/>
  <c r="E533" i="9"/>
  <c r="J603" i="9"/>
  <c r="H603" i="9" s="1"/>
  <c r="E504" i="9"/>
  <c r="L554" i="9"/>
  <c r="J436" i="9"/>
  <c r="H436" i="9" s="1"/>
  <c r="L457" i="9"/>
  <c r="L433" i="9"/>
  <c r="L412" i="9"/>
  <c r="E602" i="9"/>
  <c r="B602" i="9" s="1"/>
  <c r="D399" i="9"/>
  <c r="E481" i="9"/>
  <c r="B481" i="9" s="1"/>
  <c r="L420" i="9"/>
  <c r="E431" i="9"/>
  <c r="B431" i="9" s="1"/>
  <c r="D606" i="9"/>
  <c r="J407" i="9"/>
  <c r="H407" i="9" s="1"/>
  <c r="L536" i="9"/>
  <c r="L545" i="9"/>
  <c r="E549" i="9"/>
  <c r="B549" i="9" s="1"/>
  <c r="D525" i="9"/>
  <c r="L353" i="9"/>
  <c r="J457" i="9"/>
  <c r="H457" i="9" s="1"/>
  <c r="D498" i="9"/>
  <c r="L430" i="9"/>
  <c r="D562" i="9"/>
  <c r="J618" i="9"/>
  <c r="H618" i="9" s="1"/>
  <c r="L586" i="9"/>
  <c r="E364" i="9"/>
  <c r="B364" i="9" s="1"/>
  <c r="L533" i="9"/>
  <c r="L394" i="9"/>
  <c r="J450" i="9"/>
  <c r="H450" i="9" s="1"/>
  <c r="J493" i="9"/>
  <c r="H493" i="9" s="1"/>
  <c r="D360" i="9"/>
  <c r="E582" i="9"/>
  <c r="B582" i="9" s="1"/>
  <c r="L378" i="9"/>
  <c r="J432" i="9"/>
  <c r="H432" i="9" s="1"/>
  <c r="E586" i="9"/>
  <c r="B586" i="9" s="1"/>
  <c r="L493" i="9"/>
  <c r="E510" i="9"/>
  <c r="B510" i="9" s="1"/>
  <c r="J607" i="9"/>
  <c r="H607" i="9" s="1"/>
  <c r="D594" i="9"/>
  <c r="D508" i="9"/>
  <c r="D470" i="9"/>
  <c r="J614" i="9"/>
  <c r="H614" i="9" s="1"/>
  <c r="L488" i="9"/>
  <c r="L568" i="9"/>
  <c r="E427" i="9"/>
  <c r="B427" i="9" s="1"/>
  <c r="D528" i="9"/>
  <c r="E433" i="9"/>
  <c r="B433" i="9" s="1"/>
  <c r="D607" i="9"/>
  <c r="J414" i="9"/>
  <c r="H414" i="9" s="1"/>
  <c r="J352" i="9"/>
  <c r="H352" i="9" s="1"/>
  <c r="D444" i="9"/>
  <c r="J500" i="9"/>
  <c r="H500" i="9" s="1"/>
  <c r="D442" i="9"/>
  <c r="L447" i="9"/>
  <c r="D595" i="9"/>
  <c r="D410" i="9"/>
  <c r="E579" i="9"/>
  <c r="B579" i="9" s="1"/>
  <c r="E455" i="9"/>
  <c r="B455" i="9" s="1"/>
  <c r="J412" i="9"/>
  <c r="H412" i="9" s="1"/>
  <c r="L529" i="9"/>
  <c r="E469" i="9"/>
  <c r="J388" i="9"/>
  <c r="H388" i="9" s="1"/>
  <c r="L443" i="9"/>
  <c r="L601" i="9"/>
  <c r="J447" i="9"/>
  <c r="H447" i="9" s="1"/>
  <c r="E441" i="9"/>
  <c r="B441" i="9" s="1"/>
  <c r="L590" i="9"/>
  <c r="L527" i="9"/>
  <c r="E373" i="9"/>
  <c r="L422" i="9"/>
  <c r="L558" i="9"/>
  <c r="E398" i="9"/>
  <c r="B398" i="9" s="1"/>
  <c r="E607" i="9"/>
  <c r="B607" i="9" s="1"/>
  <c r="J456" i="9"/>
  <c r="H456" i="9" s="1"/>
  <c r="D432" i="9"/>
  <c r="L379" i="9"/>
  <c r="L555" i="9"/>
  <c r="E534" i="9"/>
  <c r="E377" i="9"/>
  <c r="B377" i="9" s="1"/>
  <c r="L480" i="9"/>
  <c r="E563" i="9"/>
  <c r="L396" i="9"/>
  <c r="J462" i="9"/>
  <c r="H462" i="9" s="1"/>
  <c r="E378" i="9"/>
  <c r="B378" i="9" s="1"/>
  <c r="D359" i="9"/>
  <c r="J374" i="9"/>
  <c r="H374" i="9" s="1"/>
  <c r="E516" i="9"/>
  <c r="B516" i="9" s="1"/>
  <c r="D652" i="9"/>
  <c r="D608" i="9"/>
  <c r="E390" i="9"/>
  <c r="D398" i="9"/>
  <c r="D618" i="9"/>
  <c r="L513" i="9"/>
  <c r="J482" i="9"/>
  <c r="H482" i="9" s="1"/>
  <c r="E493" i="9"/>
  <c r="B493" i="9" s="1"/>
  <c r="J357" i="9"/>
  <c r="H357" i="9" s="1"/>
  <c r="D353" i="9"/>
  <c r="J371" i="9"/>
  <c r="H371" i="9" s="1"/>
  <c r="D520" i="9"/>
  <c r="L544" i="9"/>
  <c r="L530" i="9"/>
  <c r="E511" i="9"/>
  <c r="B511" i="9" s="1"/>
  <c r="J370" i="9"/>
  <c r="H370" i="9" s="1"/>
  <c r="J409" i="9"/>
  <c r="H409" i="9" s="1"/>
  <c r="L471" i="9"/>
  <c r="D549" i="9"/>
  <c r="E382" i="9"/>
  <c r="B382" i="9" s="1"/>
  <c r="L672" i="9"/>
  <c r="L427" i="9"/>
  <c r="J490" i="9"/>
  <c r="H490" i="9" s="1"/>
  <c r="L502" i="9"/>
  <c r="E367" i="9"/>
  <c r="B367" i="9" s="1"/>
  <c r="D593" i="9"/>
  <c r="L625" i="9"/>
  <c r="E554" i="9"/>
  <c r="J437" i="9"/>
  <c r="H437" i="9" s="1"/>
  <c r="E383" i="9"/>
  <c r="B383" i="9" s="1"/>
  <c r="E482" i="9"/>
  <c r="B482" i="9" s="1"/>
  <c r="D576" i="9"/>
  <c r="L603" i="9"/>
  <c r="D536" i="9"/>
  <c r="D371" i="9"/>
  <c r="L511" i="9"/>
  <c r="E654" i="9"/>
  <c r="B654" i="9" s="1"/>
  <c r="J574" i="9"/>
  <c r="H574" i="9" s="1"/>
  <c r="E657" i="9"/>
  <c r="E424" i="9"/>
  <c r="B424" i="9" s="1"/>
  <c r="D355" i="9"/>
  <c r="D499" i="9"/>
  <c r="D446" i="9"/>
  <c r="L469" i="9"/>
  <c r="E449" i="9"/>
  <c r="B449" i="9" s="1"/>
  <c r="E461" i="9"/>
  <c r="B461" i="9" s="1"/>
  <c r="E557" i="9"/>
  <c r="D462" i="9"/>
  <c r="L595" i="9"/>
  <c r="E596" i="9"/>
  <c r="E590" i="9"/>
  <c r="B590" i="9" s="1"/>
  <c r="L409" i="9"/>
  <c r="E410" i="9"/>
  <c r="B410" i="9" s="1"/>
  <c r="D454" i="9"/>
  <c r="L358" i="9"/>
  <c r="D560" i="9"/>
  <c r="J531" i="9"/>
  <c r="H531" i="9" s="1"/>
  <c r="E566" i="9"/>
  <c r="B566" i="9" s="1"/>
  <c r="J353" i="9"/>
  <c r="H353" i="9" s="1"/>
  <c r="L624" i="9"/>
  <c r="D385" i="9"/>
  <c r="L461" i="9"/>
  <c r="L460" i="9"/>
  <c r="L588" i="9"/>
  <c r="D569" i="9"/>
  <c r="E462" i="9"/>
  <c r="B462" i="9" s="1"/>
  <c r="D430" i="9"/>
  <c r="D570" i="9"/>
  <c r="D479" i="9"/>
  <c r="E591" i="9"/>
  <c r="B591" i="9" s="1"/>
  <c r="L392" i="9"/>
  <c r="J587" i="9"/>
  <c r="H587" i="9" s="1"/>
  <c r="D566" i="9"/>
  <c r="J622" i="9"/>
  <c r="H622" i="9" s="1"/>
  <c r="J401" i="9"/>
  <c r="H401" i="9" s="1"/>
  <c r="J520" i="9"/>
  <c r="H520" i="9" s="1"/>
  <c r="D401" i="9"/>
  <c r="J410" i="9"/>
  <c r="H410" i="9" s="1"/>
  <c r="J418" i="9"/>
  <c r="H418" i="9" s="1"/>
  <c r="L408" i="9"/>
  <c r="D673" i="9"/>
  <c r="E624" i="9"/>
  <c r="J519" i="9"/>
  <c r="H519" i="9" s="1"/>
  <c r="J504" i="9"/>
  <c r="H504" i="9" s="1"/>
  <c r="L594" i="9"/>
  <c r="E498" i="9"/>
  <c r="B498" i="9" s="1"/>
  <c r="J484" i="9"/>
  <c r="H484" i="9" s="1"/>
  <c r="E618" i="9"/>
  <c r="B618" i="9" s="1"/>
  <c r="J571" i="9"/>
  <c r="H571" i="9" s="1"/>
  <c r="L574" i="9"/>
  <c r="E604" i="9"/>
  <c r="B604" i="9" s="1"/>
  <c r="E542" i="9"/>
  <c r="B542" i="9" s="1"/>
  <c r="D490" i="9"/>
  <c r="L463" i="9"/>
  <c r="E536" i="9"/>
  <c r="B536" i="9" s="1"/>
  <c r="E397" i="9"/>
  <c r="B397" i="9" s="1"/>
  <c r="L405" i="9"/>
  <c r="D493" i="9"/>
  <c r="J591" i="9"/>
  <c r="H591" i="9" s="1"/>
  <c r="J452" i="9"/>
  <c r="H452" i="9" s="1"/>
  <c r="J584" i="9"/>
  <c r="H584" i="9" s="1"/>
  <c r="J369" i="9"/>
  <c r="H369" i="9" s="1"/>
  <c r="L607" i="9"/>
  <c r="D524" i="9"/>
  <c r="E517" i="9"/>
  <c r="B517" i="9" s="1"/>
  <c r="J444" i="9"/>
  <c r="H444" i="9" s="1"/>
  <c r="D610" i="9"/>
  <c r="J605" i="9"/>
  <c r="H605" i="9" s="1"/>
  <c r="D522" i="9"/>
  <c r="J417" i="9"/>
  <c r="H417" i="9" s="1"/>
  <c r="E386" i="9"/>
  <c r="B386" i="9" s="1"/>
  <c r="J610" i="9"/>
  <c r="H610" i="9" s="1"/>
  <c r="J652" i="9"/>
  <c r="H652" i="9" s="1"/>
  <c r="D478" i="9"/>
  <c r="D400" i="9"/>
  <c r="J391" i="9"/>
  <c r="H391" i="9" s="1"/>
  <c r="J539" i="9"/>
  <c r="H539" i="9" s="1"/>
  <c r="E544" i="9"/>
  <c r="B544" i="9" s="1"/>
  <c r="L606" i="9"/>
  <c r="L429" i="9"/>
  <c r="D574" i="9"/>
  <c r="D529" i="9"/>
  <c r="L415" i="9"/>
  <c r="D461" i="9"/>
  <c r="E597" i="9"/>
  <c r="B597" i="9" s="1"/>
  <c r="E530" i="9"/>
  <c r="E447" i="9"/>
  <c r="E393" i="9"/>
  <c r="D365" i="9"/>
  <c r="E375" i="9"/>
  <c r="B375" i="9" s="1"/>
  <c r="E369" i="9"/>
  <c r="D531" i="9"/>
  <c r="J442" i="9"/>
  <c r="H442" i="9" s="1"/>
  <c r="L434" i="9"/>
  <c r="D670" i="9"/>
  <c r="L375" i="9"/>
  <c r="J616" i="9"/>
  <c r="H616" i="9" s="1"/>
  <c r="J425" i="9"/>
  <c r="H425" i="9" s="1"/>
  <c r="E660" i="9"/>
  <c r="J595" i="9"/>
  <c r="H595" i="9" s="1"/>
  <c r="J428" i="9"/>
  <c r="H428" i="9" s="1"/>
  <c r="E426" i="9"/>
  <c r="J448" i="9"/>
  <c r="H448" i="9" s="1"/>
  <c r="E600" i="9"/>
  <c r="B600" i="9" s="1"/>
  <c r="J363" i="9"/>
  <c r="H363" i="9" s="1"/>
  <c r="L505" i="9"/>
  <c r="D616" i="9"/>
  <c r="D459" i="9"/>
  <c r="L401" i="9"/>
  <c r="L528" i="9"/>
  <c r="L485" i="9"/>
  <c r="L438" i="9"/>
  <c r="J511" i="9"/>
  <c r="H511" i="9" s="1"/>
  <c r="J559" i="9"/>
  <c r="H559" i="9" s="1"/>
  <c r="E507" i="9"/>
  <c r="B507" i="9" s="1"/>
  <c r="L365" i="9"/>
  <c r="L383" i="9"/>
  <c r="J385" i="9"/>
  <c r="H385" i="9" s="1"/>
  <c r="L411" i="9"/>
  <c r="J517" i="9"/>
  <c r="H517" i="9" s="1"/>
  <c r="L464" i="9"/>
  <c r="D575" i="9"/>
  <c r="E619" i="9"/>
  <c r="B619" i="9" s="1"/>
  <c r="D568" i="9"/>
  <c r="E613" i="9"/>
  <c r="L567" i="9"/>
  <c r="J585" i="9"/>
  <c r="H585" i="9" s="1"/>
  <c r="L351" i="9"/>
  <c r="E539" i="9"/>
  <c r="B539" i="9" s="1"/>
  <c r="J524" i="9"/>
  <c r="H524" i="9" s="1"/>
  <c r="L356" i="9"/>
  <c r="E559" i="9"/>
  <c r="B559" i="9" s="1"/>
  <c r="J586" i="9"/>
  <c r="H586" i="9" s="1"/>
  <c r="L452" i="9"/>
  <c r="E371" i="9"/>
  <c r="B371" i="9" s="1"/>
  <c r="D433" i="9"/>
  <c r="L612" i="9"/>
  <c r="J612" i="9"/>
  <c r="H612" i="9" s="1"/>
  <c r="D394" i="9"/>
  <c r="E523" i="9"/>
  <c r="E468" i="9"/>
  <c r="B468" i="9" s="1"/>
  <c r="J382" i="9"/>
  <c r="H382" i="9" s="1"/>
  <c r="E451" i="9"/>
  <c r="B451" i="9" s="1"/>
  <c r="E380" i="9"/>
  <c r="B380" i="9" s="1"/>
  <c r="D424" i="9"/>
  <c r="L496" i="9"/>
  <c r="E577" i="9"/>
  <c r="B577" i="9" s="1"/>
  <c r="L391" i="9"/>
  <c r="J359" i="9"/>
  <c r="H359" i="9" s="1"/>
  <c r="L384" i="9"/>
  <c r="L357" i="9"/>
  <c r="E418" i="9"/>
  <c r="E429" i="9"/>
  <c r="D367" i="9"/>
  <c r="D455" i="9"/>
  <c r="E442" i="9"/>
  <c r="B442" i="9" s="1"/>
  <c r="J671" i="9"/>
  <c r="H671" i="9" s="1"/>
  <c r="J533" i="9"/>
  <c r="H533" i="9" s="1"/>
  <c r="J481" i="9"/>
  <c r="H481" i="9" s="1"/>
  <c r="J367" i="9"/>
  <c r="H367" i="9" s="1"/>
  <c r="L404" i="9"/>
  <c r="J416" i="9"/>
  <c r="H416" i="9" s="1"/>
  <c r="D449" i="9"/>
  <c r="J390" i="9"/>
  <c r="H390" i="9" s="1"/>
  <c r="J620" i="9"/>
  <c r="H620" i="9" s="1"/>
  <c r="E529" i="9"/>
  <c r="B529" i="9" s="1"/>
  <c r="J599" i="9"/>
  <c r="H599" i="9" s="1"/>
  <c r="J530" i="9"/>
  <c r="H530" i="9" s="1"/>
  <c r="L468" i="9"/>
  <c r="J664" i="9"/>
  <c r="H664" i="9" s="1"/>
  <c r="E439" i="9"/>
  <c r="J557" i="9"/>
  <c r="H557" i="9" s="1"/>
  <c r="E588" i="9"/>
  <c r="L501" i="9"/>
  <c r="L491" i="9"/>
  <c r="L400" i="9"/>
  <c r="J489" i="9"/>
  <c r="H489" i="9" s="1"/>
  <c r="E456" i="9"/>
  <c r="B456" i="9" s="1"/>
  <c r="E450" i="9"/>
  <c r="B450" i="9" s="1"/>
  <c r="J397" i="9"/>
  <c r="H397" i="9" s="1"/>
  <c r="L666" i="9"/>
  <c r="L421" i="9"/>
  <c r="L432" i="9"/>
  <c r="J377" i="9"/>
  <c r="H377" i="9" s="1"/>
  <c r="L371" i="9"/>
  <c r="L620" i="9"/>
  <c r="D482" i="9"/>
  <c r="E527" i="9"/>
  <c r="L475" i="9"/>
  <c r="J403" i="9"/>
  <c r="H403" i="9" s="1"/>
  <c r="J358" i="9"/>
  <c r="H358" i="9" s="1"/>
  <c r="D489" i="9"/>
  <c r="E361" i="9"/>
  <c r="J549" i="9"/>
  <c r="H549" i="9" s="1"/>
  <c r="L354" i="9"/>
  <c r="L540" i="9"/>
  <c r="E561" i="9"/>
  <c r="B561" i="9" s="1"/>
  <c r="J430" i="9"/>
  <c r="H430" i="9" s="1"/>
  <c r="D441" i="9"/>
  <c r="L374" i="9"/>
  <c r="L565" i="9"/>
  <c r="E524" i="9"/>
  <c r="B524" i="9" s="1"/>
  <c r="D351" i="9"/>
  <c r="J545" i="9"/>
  <c r="H545" i="9" s="1"/>
  <c r="L605" i="9"/>
  <c r="J567" i="9"/>
  <c r="H567" i="9" s="1"/>
  <c r="D573" i="9"/>
  <c r="E499" i="9"/>
  <c r="B499" i="9" s="1"/>
  <c r="D582" i="9"/>
  <c r="J597" i="9"/>
  <c r="H597" i="9" s="1"/>
  <c r="D625" i="9"/>
  <c r="E430" i="9"/>
  <c r="B430" i="9" s="1"/>
  <c r="E366" i="9"/>
  <c r="B366" i="9" s="1"/>
  <c r="L621" i="9"/>
  <c r="L393" i="9"/>
  <c r="J674" i="9"/>
  <c r="H674" i="9" s="1"/>
  <c r="L449" i="9"/>
  <c r="E556" i="9"/>
  <c r="B556" i="9" s="1"/>
  <c r="J569" i="9"/>
  <c r="H569" i="9" s="1"/>
  <c r="L662" i="9"/>
  <c r="D436" i="9"/>
  <c r="E520" i="9"/>
  <c r="B520" i="9" s="1"/>
  <c r="E611" i="9"/>
  <c r="J392" i="9"/>
  <c r="H392" i="9" s="1"/>
  <c r="E617" i="9"/>
  <c r="B617" i="9" s="1"/>
  <c r="D362" i="9"/>
  <c r="J613" i="9"/>
  <c r="H613" i="9" s="1"/>
  <c r="L360" i="9"/>
  <c r="J473" i="9"/>
  <c r="H473" i="9" s="1"/>
  <c r="L364" i="9"/>
  <c r="D428" i="9"/>
  <c r="D492" i="9"/>
  <c r="L604" i="9"/>
  <c r="D380" i="9"/>
  <c r="D397" i="9"/>
  <c r="J400" i="9"/>
  <c r="H400" i="9" s="1"/>
  <c r="E438" i="9"/>
  <c r="E576" i="9"/>
  <c r="B576" i="9" s="1"/>
  <c r="D662" i="9"/>
  <c r="E515" i="9"/>
  <c r="J488" i="9"/>
  <c r="H488" i="9" s="1"/>
  <c r="J472" i="9"/>
  <c r="H472" i="9" s="1"/>
  <c r="D589" i="9"/>
  <c r="D370" i="9"/>
  <c r="E667" i="9"/>
  <c r="J387" i="9"/>
  <c r="H387" i="9" s="1"/>
  <c r="E594" i="9"/>
  <c r="B594" i="9" s="1"/>
  <c r="J502" i="9"/>
  <c r="H502" i="9" s="1"/>
  <c r="D591" i="9"/>
  <c r="L508" i="9"/>
  <c r="J555" i="9"/>
  <c r="H555" i="9" s="1"/>
  <c r="J516" i="9"/>
  <c r="H516" i="9" s="1"/>
  <c r="E518" i="9"/>
  <c r="B518" i="9" s="1"/>
  <c r="D375" i="9"/>
  <c r="E581" i="9"/>
  <c r="D674" i="9"/>
  <c r="J354" i="9"/>
  <c r="H354" i="9" s="1"/>
  <c r="L372" i="9"/>
  <c r="D364" i="9"/>
  <c r="L494" i="9"/>
  <c r="L637" i="9"/>
  <c r="J558" i="9"/>
  <c r="H558" i="9" s="1"/>
  <c r="L388" i="9"/>
  <c r="J542" i="9"/>
  <c r="H542" i="9" s="1"/>
  <c r="E548" i="9"/>
  <c r="B548" i="9" s="1"/>
  <c r="J471" i="9"/>
  <c r="H471" i="9" s="1"/>
  <c r="D583" i="9"/>
  <c r="J522" i="9"/>
  <c r="H522" i="9" s="1"/>
  <c r="J458" i="9"/>
  <c r="H458" i="9" s="1"/>
  <c r="J615" i="9"/>
  <c r="H615" i="9" s="1"/>
  <c r="J582" i="9"/>
  <c r="H582" i="9" s="1"/>
  <c r="J554" i="9"/>
  <c r="H554" i="9" s="1"/>
  <c r="E568" i="9"/>
  <c r="B568" i="9" s="1"/>
  <c r="D354" i="9"/>
  <c r="D477" i="9"/>
  <c r="E436" i="9"/>
  <c r="B436" i="9" s="1"/>
  <c r="E408" i="9"/>
  <c r="J509" i="9"/>
  <c r="H509" i="9" s="1"/>
  <c r="E638" i="9"/>
  <c r="D612" i="9"/>
  <c r="D587" i="9"/>
  <c r="J364" i="9"/>
  <c r="H364" i="9" s="1"/>
  <c r="L613" i="9"/>
  <c r="E540" i="9"/>
  <c r="B540" i="9" s="1"/>
  <c r="L441" i="9"/>
  <c r="L577" i="9"/>
  <c r="J540" i="9"/>
  <c r="H540" i="9" s="1"/>
  <c r="D521" i="9"/>
  <c r="D467" i="9"/>
  <c r="E574" i="9"/>
  <c r="B574" i="9" s="1"/>
  <c r="D572" i="9"/>
  <c r="L587" i="9"/>
  <c r="L492" i="9"/>
  <c r="E464" i="9"/>
  <c r="B464" i="9" s="1"/>
  <c r="J356" i="9"/>
  <c r="H356" i="9" s="1"/>
  <c r="J478" i="9"/>
  <c r="H478" i="9" s="1"/>
  <c r="J365" i="9"/>
  <c r="H365" i="9" s="1"/>
  <c r="J508" i="9"/>
  <c r="H508" i="9" s="1"/>
  <c r="L445" i="9"/>
  <c r="E603" i="9"/>
  <c r="B603" i="9" s="1"/>
  <c r="E592" i="9"/>
  <c r="B592" i="9" s="1"/>
  <c r="D383" i="9"/>
  <c r="D468" i="9"/>
  <c r="E452" i="9"/>
  <c r="E502" i="9"/>
  <c r="B502" i="9" s="1"/>
  <c r="J475" i="9"/>
  <c r="H475" i="9" s="1"/>
  <c r="L370" i="9"/>
  <c r="L539" i="9"/>
  <c r="D374" i="9"/>
  <c r="J544" i="9"/>
  <c r="H544" i="9" s="1"/>
  <c r="D366" i="9"/>
  <c r="L454" i="9"/>
  <c r="D427" i="9"/>
  <c r="J421" i="9"/>
  <c r="H421" i="9" s="1"/>
  <c r="E525" i="9"/>
  <c r="B525" i="9" s="1"/>
  <c r="D590" i="9"/>
  <c r="L670" i="9"/>
  <c r="E658" i="9"/>
  <c r="J523" i="9"/>
  <c r="H523" i="9" s="1"/>
  <c r="J645" i="9"/>
  <c r="H645" i="9" s="1"/>
  <c r="J404" i="9"/>
  <c r="H404" i="9" s="1"/>
  <c r="D404" i="9"/>
  <c r="J474" i="9"/>
  <c r="H474" i="9" s="1"/>
  <c r="L664" i="9"/>
  <c r="J577" i="9"/>
  <c r="H577" i="9" s="1"/>
  <c r="E459" i="9"/>
  <c r="B459" i="9" s="1"/>
  <c r="J393" i="9"/>
  <c r="H393" i="9" s="1"/>
  <c r="E496" i="9"/>
  <c r="E351" i="9"/>
  <c r="B351" i="9" s="1"/>
  <c r="J480" i="9"/>
  <c r="H480" i="9" s="1"/>
  <c r="D604" i="9"/>
  <c r="D600" i="9"/>
  <c r="E475" i="9"/>
  <c r="B475" i="9" s="1"/>
  <c r="D386" i="9"/>
  <c r="J503" i="9"/>
  <c r="H503" i="9" s="1"/>
  <c r="L537" i="9"/>
  <c r="L458" i="9"/>
  <c r="D421" i="9"/>
  <c r="J658" i="9"/>
  <c r="H658" i="9" s="1"/>
  <c r="D379" i="9"/>
  <c r="E583" i="9"/>
  <c r="B583" i="9" s="1"/>
  <c r="L402" i="9"/>
  <c r="E664" i="9"/>
  <c r="D548" i="9"/>
  <c r="L576" i="9"/>
  <c r="L389" i="9"/>
  <c r="L609" i="9"/>
  <c r="L531" i="9"/>
  <c r="J373" i="9"/>
  <c r="H373" i="9" s="1"/>
  <c r="D437" i="9"/>
  <c r="D619" i="9"/>
  <c r="J402" i="9"/>
  <c r="H402" i="9" s="1"/>
  <c r="E400" i="9"/>
  <c r="B400" i="9" s="1"/>
  <c r="E432" i="9"/>
  <c r="B432" i="9" s="1"/>
  <c r="D586" i="9"/>
  <c r="D592" i="9"/>
  <c r="J433" i="9"/>
  <c r="H433" i="9" s="1"/>
  <c r="L617" i="9"/>
  <c r="L546" i="9"/>
  <c r="E509" i="9"/>
  <c r="E379" i="9"/>
  <c r="B379" i="9" s="1"/>
  <c r="D620" i="9"/>
  <c r="L425" i="9"/>
  <c r="L561" i="9"/>
  <c r="L490" i="9"/>
  <c r="E422" i="9"/>
  <c r="J492" i="9"/>
  <c r="H492" i="9" s="1"/>
  <c r="E434" i="9"/>
  <c r="E610" i="9"/>
  <c r="B610" i="9" s="1"/>
  <c r="L413" i="9"/>
  <c r="C755" i="7" l="1"/>
  <c r="A756" i="7" s="1"/>
  <c r="B755" i="7"/>
  <c r="D755" i="7" s="1"/>
  <c r="A752" i="1"/>
  <c r="AB752" i="1"/>
  <c r="A394" i="9"/>
  <c r="F394" i="9"/>
  <c r="A446" i="9"/>
  <c r="F446" i="9"/>
  <c r="A576" i="9"/>
  <c r="F576" i="9"/>
  <c r="A594" i="9"/>
  <c r="F594" i="9"/>
  <c r="A565" i="9"/>
  <c r="F565" i="9"/>
  <c r="F396" i="9"/>
  <c r="A396" i="9"/>
  <c r="A532" i="9"/>
  <c r="F532" i="9"/>
  <c r="A615" i="9"/>
  <c r="F615" i="9"/>
  <c r="B440" i="9"/>
  <c r="F440" i="9"/>
  <c r="B555" i="9"/>
  <c r="A409" i="9"/>
  <c r="F409" i="9"/>
  <c r="F600" i="9"/>
  <c r="A600" i="9"/>
  <c r="B422" i="9"/>
  <c r="F422" i="9"/>
  <c r="A604" i="9"/>
  <c r="F604" i="9"/>
  <c r="A374" i="9"/>
  <c r="F374" i="9"/>
  <c r="A477" i="9"/>
  <c r="F477" i="9"/>
  <c r="B515" i="9"/>
  <c r="B439" i="9"/>
  <c r="F439" i="9"/>
  <c r="A529" i="9"/>
  <c r="F529" i="9"/>
  <c r="A499" i="9"/>
  <c r="F499" i="9"/>
  <c r="A353" i="9"/>
  <c r="F353" i="9"/>
  <c r="A359" i="9"/>
  <c r="F359" i="9"/>
  <c r="B469" i="9"/>
  <c r="F469" i="9"/>
  <c r="F377" i="9"/>
  <c r="A377" i="9"/>
  <c r="B584" i="9"/>
  <c r="F584" i="9"/>
  <c r="F597" i="9"/>
  <c r="A597" i="9"/>
  <c r="B671" i="9"/>
  <c r="F671" i="9"/>
  <c r="F378" i="9"/>
  <c r="A378" i="9"/>
  <c r="A601" i="9"/>
  <c r="F601" i="9"/>
  <c r="A622" i="9"/>
  <c r="F622" i="9"/>
  <c r="A354" i="9"/>
  <c r="F354" i="9"/>
  <c r="A662" i="9"/>
  <c r="F662" i="9"/>
  <c r="B613" i="9"/>
  <c r="F613" i="9"/>
  <c r="A531" i="9"/>
  <c r="F531" i="9"/>
  <c r="F574" i="9"/>
  <c r="A574" i="9"/>
  <c r="A522" i="9"/>
  <c r="F522" i="9"/>
  <c r="A493" i="9"/>
  <c r="F493" i="9"/>
  <c r="A355" i="9"/>
  <c r="F355" i="9"/>
  <c r="F549" i="9"/>
  <c r="A549" i="9"/>
  <c r="A607" i="9"/>
  <c r="F607" i="9"/>
  <c r="B504" i="9"/>
  <c r="B448" i="9"/>
  <c r="F448" i="9"/>
  <c r="A483" i="9"/>
  <c r="F483" i="9"/>
  <c r="B664" i="9"/>
  <c r="F664" i="9"/>
  <c r="B658" i="9"/>
  <c r="F658" i="9"/>
  <c r="F362" i="9"/>
  <c r="A362" i="9"/>
  <c r="B361" i="9"/>
  <c r="F361" i="9"/>
  <c r="F433" i="9"/>
  <c r="A433" i="9"/>
  <c r="A568" i="9"/>
  <c r="F568" i="9"/>
  <c r="B369" i="9"/>
  <c r="F369" i="9"/>
  <c r="F566" i="9"/>
  <c r="A566" i="9"/>
  <c r="A385" i="9"/>
  <c r="F385" i="9"/>
  <c r="B596" i="9"/>
  <c r="F596" i="9"/>
  <c r="A606" i="9"/>
  <c r="F606" i="9"/>
  <c r="F480" i="9"/>
  <c r="A480" i="9"/>
  <c r="F464" i="9"/>
  <c r="A464" i="9"/>
  <c r="B403" i="9"/>
  <c r="F403" i="9"/>
  <c r="F363" i="9"/>
  <c r="A363" i="9"/>
  <c r="F654" i="9"/>
  <c r="A654" i="9"/>
  <c r="A379" i="9"/>
  <c r="F379" i="9"/>
  <c r="F619" i="9"/>
  <c r="A619" i="9"/>
  <c r="A591" i="9"/>
  <c r="F591" i="9"/>
  <c r="B438" i="9"/>
  <c r="F438" i="9"/>
  <c r="F351" i="9"/>
  <c r="A351" i="9"/>
  <c r="A489" i="9"/>
  <c r="F489" i="9"/>
  <c r="B426" i="9"/>
  <c r="A610" i="9"/>
  <c r="F610" i="9"/>
  <c r="B554" i="9"/>
  <c r="A562" i="9"/>
  <c r="F562" i="9"/>
  <c r="B533" i="9"/>
  <c r="F533" i="9"/>
  <c r="A382" i="9"/>
  <c r="F382" i="9"/>
  <c r="B443" i="9"/>
  <c r="F443" i="9"/>
  <c r="B614" i="9"/>
  <c r="F614" i="9"/>
  <c r="B392" i="9"/>
  <c r="F392" i="9"/>
  <c r="B496" i="9"/>
  <c r="F496" i="9"/>
  <c r="A364" i="9"/>
  <c r="F364" i="9"/>
  <c r="A575" i="9"/>
  <c r="F575" i="9"/>
  <c r="A462" i="9"/>
  <c r="F462" i="9"/>
  <c r="B657" i="9"/>
  <c r="F657" i="9"/>
  <c r="B563" i="9"/>
  <c r="F563" i="9"/>
  <c r="B373" i="9"/>
  <c r="F373" i="9"/>
  <c r="A528" i="9"/>
  <c r="F528" i="9"/>
  <c r="B466" i="9"/>
  <c r="F466" i="9"/>
  <c r="B550" i="9"/>
  <c r="F550" i="9"/>
  <c r="A453" i="9"/>
  <c r="F453" i="9"/>
  <c r="F437" i="9"/>
  <c r="A437" i="9"/>
  <c r="F397" i="9"/>
  <c r="A397" i="9"/>
  <c r="B611" i="9"/>
  <c r="F611" i="9"/>
  <c r="F424" i="9"/>
  <c r="A424" i="9"/>
  <c r="A365" i="9"/>
  <c r="F365" i="9"/>
  <c r="B624" i="9"/>
  <c r="F624" i="9"/>
  <c r="F593" i="9"/>
  <c r="A593" i="9"/>
  <c r="F618" i="9"/>
  <c r="A618" i="9"/>
  <c r="A410" i="9"/>
  <c r="F410" i="9"/>
  <c r="A498" i="9"/>
  <c r="F498" i="9"/>
  <c r="F475" i="9"/>
  <c r="A475" i="9"/>
  <c r="B512" i="9"/>
  <c r="F512" i="9"/>
  <c r="A450" i="9"/>
  <c r="F450" i="9"/>
  <c r="B356" i="9"/>
  <c r="F356" i="9"/>
  <c r="F535" i="9"/>
  <c r="A535" i="9"/>
  <c r="A587" i="9"/>
  <c r="F587" i="9"/>
  <c r="B452" i="9"/>
  <c r="F452" i="9"/>
  <c r="A380" i="9"/>
  <c r="F380" i="9"/>
  <c r="A625" i="9"/>
  <c r="F625" i="9"/>
  <c r="F455" i="9"/>
  <c r="A455" i="9"/>
  <c r="B660" i="9"/>
  <c r="F660" i="9"/>
  <c r="B393" i="9"/>
  <c r="F393" i="9"/>
  <c r="A524" i="9"/>
  <c r="F524" i="9"/>
  <c r="A490" i="9"/>
  <c r="F490" i="9"/>
  <c r="A673" i="9"/>
  <c r="F673" i="9"/>
  <c r="A479" i="9"/>
  <c r="F479" i="9"/>
  <c r="B557" i="9"/>
  <c r="A398" i="9"/>
  <c r="F398" i="9"/>
  <c r="F595" i="9"/>
  <c r="A595" i="9"/>
  <c r="A399" i="9"/>
  <c r="F399" i="9"/>
  <c r="A431" i="9"/>
  <c r="F431" i="9"/>
  <c r="F413" i="9"/>
  <c r="A413" i="9"/>
  <c r="F603" i="9"/>
  <c r="A603" i="9"/>
  <c r="A617" i="9"/>
  <c r="F617" i="9"/>
  <c r="A602" i="9"/>
  <c r="F602" i="9"/>
  <c r="A620" i="9"/>
  <c r="F620" i="9"/>
  <c r="A590" i="9"/>
  <c r="F590" i="9"/>
  <c r="A468" i="9"/>
  <c r="F468" i="9"/>
  <c r="F572" i="9"/>
  <c r="A572" i="9"/>
  <c r="A612" i="9"/>
  <c r="F612" i="9"/>
  <c r="A674" i="9"/>
  <c r="F674" i="9"/>
  <c r="B667" i="9"/>
  <c r="F667" i="9"/>
  <c r="F436" i="9"/>
  <c r="A436" i="9"/>
  <c r="F441" i="9"/>
  <c r="A441" i="9"/>
  <c r="B527" i="9"/>
  <c r="F527" i="9"/>
  <c r="A367" i="9"/>
  <c r="F367" i="9"/>
  <c r="A459" i="9"/>
  <c r="F459" i="9"/>
  <c r="B447" i="9"/>
  <c r="F447" i="9"/>
  <c r="A400" i="9"/>
  <c r="F400" i="9"/>
  <c r="A570" i="9"/>
  <c r="F570" i="9"/>
  <c r="B390" i="9"/>
  <c r="F390" i="9"/>
  <c r="B534" i="9"/>
  <c r="F534" i="9"/>
  <c r="A360" i="9"/>
  <c r="F360" i="9"/>
  <c r="A561" i="9"/>
  <c r="F561" i="9"/>
  <c r="F579" i="9"/>
  <c r="A579" i="9"/>
  <c r="B465" i="9"/>
  <c r="F465" i="9"/>
  <c r="A451" i="9"/>
  <c r="F451" i="9"/>
  <c r="F494" i="9"/>
  <c r="A494" i="9"/>
  <c r="A511" i="9"/>
  <c r="F511" i="9"/>
  <c r="B509" i="9"/>
  <c r="F509" i="9"/>
  <c r="A386" i="9"/>
  <c r="F386" i="9"/>
  <c r="F427" i="9"/>
  <c r="A427" i="9"/>
  <c r="A383" i="9"/>
  <c r="F383" i="9"/>
  <c r="B638" i="9"/>
  <c r="F638" i="9"/>
  <c r="F583" i="9"/>
  <c r="A583" i="9"/>
  <c r="B581" i="9"/>
  <c r="F581" i="9"/>
  <c r="A370" i="9"/>
  <c r="F370" i="9"/>
  <c r="A492" i="9"/>
  <c r="F492" i="9"/>
  <c r="F582" i="9"/>
  <c r="A582" i="9"/>
  <c r="A482" i="9"/>
  <c r="F482" i="9"/>
  <c r="B429" i="9"/>
  <c r="F429" i="9"/>
  <c r="A616" i="9"/>
  <c r="F616" i="9"/>
  <c r="B530" i="9"/>
  <c r="F530" i="9"/>
  <c r="A478" i="9"/>
  <c r="F478" i="9"/>
  <c r="F430" i="9"/>
  <c r="A430" i="9"/>
  <c r="A560" i="9"/>
  <c r="F560" i="9"/>
  <c r="A371" i="9"/>
  <c r="F371" i="9"/>
  <c r="A608" i="9"/>
  <c r="F608" i="9"/>
  <c r="F442" i="9"/>
  <c r="A442" i="9"/>
  <c r="A525" i="9"/>
  <c r="F525" i="9"/>
  <c r="F663" i="9"/>
  <c r="A663" i="9"/>
  <c r="A456" i="9"/>
  <c r="F456" i="9"/>
  <c r="A358" i="9"/>
  <c r="F358" i="9"/>
  <c r="F510" i="9"/>
  <c r="A510" i="9"/>
  <c r="A589" i="9"/>
  <c r="F589" i="9"/>
  <c r="A428" i="9"/>
  <c r="F428" i="9"/>
  <c r="A449" i="9"/>
  <c r="F449" i="9"/>
  <c r="B418" i="9"/>
  <c r="F418" i="9"/>
  <c r="A536" i="9"/>
  <c r="F536" i="9"/>
  <c r="A652" i="9"/>
  <c r="F652" i="9"/>
  <c r="A470" i="9"/>
  <c r="F470" i="9"/>
  <c r="A486" i="9"/>
  <c r="F486" i="9"/>
  <c r="A577" i="9"/>
  <c r="F577" i="9"/>
  <c r="A586" i="9"/>
  <c r="F586" i="9"/>
  <c r="A421" i="9"/>
  <c r="F421" i="9"/>
  <c r="A467" i="9"/>
  <c r="F467" i="9"/>
  <c r="B434" i="9"/>
  <c r="F434" i="9"/>
  <c r="F592" i="9"/>
  <c r="A592" i="9"/>
  <c r="F548" i="9"/>
  <c r="A548" i="9"/>
  <c r="A404" i="9"/>
  <c r="F404" i="9"/>
  <c r="A366" i="9"/>
  <c r="F366" i="9"/>
  <c r="A521" i="9"/>
  <c r="F521" i="9"/>
  <c r="B408" i="9"/>
  <c r="F408" i="9"/>
  <c r="A375" i="9"/>
  <c r="F375" i="9"/>
  <c r="A573" i="9"/>
  <c r="F573" i="9"/>
  <c r="B588" i="9"/>
  <c r="F588" i="9"/>
  <c r="B523" i="9"/>
  <c r="F523" i="9"/>
  <c r="A670" i="9"/>
  <c r="F670" i="9"/>
  <c r="A461" i="9"/>
  <c r="F461" i="9"/>
  <c r="A401" i="9"/>
  <c r="F401" i="9"/>
  <c r="A569" i="9"/>
  <c r="F569" i="9"/>
  <c r="A454" i="9"/>
  <c r="F454" i="9"/>
  <c r="A520" i="9"/>
  <c r="F520" i="9"/>
  <c r="F432" i="9"/>
  <c r="A432" i="9"/>
  <c r="A444" i="9"/>
  <c r="F444" i="9"/>
  <c r="A508" i="9"/>
  <c r="F508" i="9"/>
  <c r="A384" i="9"/>
  <c r="F384" i="9"/>
  <c r="A621" i="9"/>
  <c r="F621" i="9"/>
  <c r="A419" i="9"/>
  <c r="F419" i="9"/>
  <c r="B514" i="9"/>
  <c r="F481" i="9"/>
  <c r="A481" i="9"/>
  <c r="B661" i="9"/>
  <c r="F661" i="9"/>
  <c r="B372" i="9"/>
  <c r="F372" i="9"/>
  <c r="B756" i="7" l="1"/>
  <c r="D756" i="7" s="1"/>
  <c r="C756" i="7"/>
  <c r="A757" i="7" s="1"/>
  <c r="A753" i="1"/>
  <c r="AB753" i="1"/>
  <c r="C757" i="7" l="1"/>
  <c r="A758" i="7" s="1"/>
  <c r="B757" i="7"/>
  <c r="D757" i="7" s="1"/>
  <c r="A754" i="1"/>
  <c r="AB754" i="1"/>
  <c r="C758" i="7" l="1"/>
  <c r="A759" i="7" s="1"/>
  <c r="B758" i="7"/>
  <c r="D758" i="7" s="1"/>
  <c r="A755" i="1"/>
  <c r="AB755" i="1"/>
  <c r="B759" i="7" l="1"/>
  <c r="D759" i="7" s="1"/>
  <c r="C759" i="7"/>
  <c r="A760" i="7" s="1"/>
  <c r="A756" i="1"/>
  <c r="AB756" i="1"/>
  <c r="AC760" i="1"/>
  <c r="C760" i="7" l="1"/>
  <c r="A761" i="7" s="1"/>
  <c r="B760" i="7"/>
  <c r="D760" i="7" s="1"/>
  <c r="A757" i="1"/>
  <c r="AB757" i="1"/>
  <c r="S760" i="1"/>
  <c r="AC761" i="1"/>
  <c r="C761" i="7" l="1"/>
  <c r="A762" i="7" s="1"/>
  <c r="B761" i="7"/>
  <c r="D761" i="7" s="1"/>
  <c r="A758" i="1"/>
  <c r="AB758" i="1"/>
  <c r="S761" i="1"/>
  <c r="B762" i="7" l="1"/>
  <c r="D762" i="7" s="1"/>
  <c r="C762" i="7"/>
  <c r="A763" i="7" s="1"/>
  <c r="A759" i="1"/>
  <c r="AB759" i="1"/>
  <c r="C763" i="7" l="1"/>
  <c r="A764" i="7" s="1"/>
  <c r="B763" i="7"/>
  <c r="D763" i="7" s="1"/>
  <c r="A760" i="1"/>
  <c r="AB760" i="1"/>
  <c r="C764" i="7" l="1"/>
  <c r="A765" i="7" s="1"/>
  <c r="B764" i="7"/>
  <c r="D764" i="7"/>
  <c r="A761" i="1"/>
  <c r="AB761" i="1"/>
  <c r="B765" i="7" l="1"/>
  <c r="D765" i="7" s="1"/>
  <c r="C765" i="7"/>
  <c r="A766" i="7" s="1"/>
  <c r="A762" i="1"/>
  <c r="AB762" i="1"/>
  <c r="C766" i="7" l="1"/>
  <c r="A767" i="7" s="1"/>
  <c r="B766" i="7"/>
  <c r="D766" i="7" s="1"/>
  <c r="A763" i="1"/>
  <c r="AB763" i="1"/>
  <c r="C767" i="7" l="1"/>
  <c r="A768" i="7" s="1"/>
  <c r="B767" i="7"/>
  <c r="D767" i="7" s="1"/>
  <c r="A764" i="1"/>
  <c r="AB764" i="1"/>
  <c r="B768" i="7" l="1"/>
  <c r="D768" i="7" s="1"/>
  <c r="C768" i="7"/>
  <c r="A769" i="7" s="1"/>
  <c r="A765" i="1"/>
  <c r="AB765" i="1"/>
  <c r="C769" i="7" l="1"/>
  <c r="A770" i="7" s="1"/>
  <c r="B769" i="7"/>
  <c r="D769" i="7" s="1"/>
  <c r="A766" i="1"/>
  <c r="AB766" i="1"/>
  <c r="C770" i="7" l="1"/>
  <c r="A771" i="7" s="1"/>
  <c r="B770" i="7"/>
  <c r="D770" i="7" s="1"/>
  <c r="A767" i="1"/>
  <c r="AB767" i="1"/>
  <c r="B771" i="7" l="1"/>
  <c r="D771" i="7" s="1"/>
  <c r="C771" i="7"/>
  <c r="A772" i="7" s="1"/>
  <c r="A768" i="1"/>
  <c r="AB768" i="1"/>
  <c r="C772" i="7" l="1"/>
  <c r="A773" i="7" s="1"/>
  <c r="B772" i="7"/>
  <c r="D772" i="7" s="1"/>
  <c r="A769" i="1"/>
  <c r="AB769" i="1"/>
  <c r="C773" i="7" l="1"/>
  <c r="A774" i="7" s="1"/>
  <c r="B773" i="7"/>
  <c r="D773" i="7" s="1"/>
  <c r="A770" i="1"/>
  <c r="AB770" i="1"/>
  <c r="B774" i="7" l="1"/>
  <c r="D774" i="7" s="1"/>
  <c r="C774" i="7"/>
  <c r="A775" i="7" s="1"/>
  <c r="A771" i="1"/>
  <c r="AB771" i="1"/>
  <c r="C775" i="7" l="1"/>
  <c r="A776" i="7" s="1"/>
  <c r="B775" i="7"/>
  <c r="D775" i="7" s="1"/>
  <c r="A772" i="1"/>
  <c r="AB772" i="1"/>
  <c r="C776" i="7" l="1"/>
  <c r="A777" i="7" s="1"/>
  <c r="B776" i="7"/>
  <c r="D776" i="7" s="1"/>
  <c r="A773" i="1"/>
  <c r="AB773" i="1"/>
  <c r="AC777" i="1"/>
  <c r="B777" i="7" l="1"/>
  <c r="D777" i="7" s="1"/>
  <c r="C777" i="7"/>
  <c r="A778" i="7" s="1"/>
  <c r="A774" i="1"/>
  <c r="AB774" i="1"/>
  <c r="S777" i="1"/>
  <c r="AC778" i="1"/>
  <c r="C778" i="7" l="1"/>
  <c r="A779" i="7" s="1"/>
  <c r="B778" i="7"/>
  <c r="D778" i="7" s="1"/>
  <c r="A775" i="1"/>
  <c r="AB775" i="1"/>
  <c r="S778" i="1"/>
  <c r="AC779" i="1"/>
  <c r="C779" i="7" l="1"/>
  <c r="A780" i="7" s="1"/>
  <c r="B779" i="7"/>
  <c r="D779" i="7" s="1"/>
  <c r="A776" i="1"/>
  <c r="AB776" i="1"/>
  <c r="S779" i="1"/>
  <c r="B780" i="7" l="1"/>
  <c r="D780" i="7" s="1"/>
  <c r="C780" i="7"/>
  <c r="A781" i="7" s="1"/>
  <c r="A777" i="1"/>
  <c r="AB777" i="1"/>
  <c r="C781" i="7" l="1"/>
  <c r="A782" i="7" s="1"/>
  <c r="B781" i="7"/>
  <c r="D781" i="7" s="1"/>
  <c r="A778" i="1"/>
  <c r="AB778" i="1"/>
  <c r="C782" i="7" l="1"/>
  <c r="A783" i="7" s="1"/>
  <c r="B782" i="7"/>
  <c r="D782" i="7" s="1"/>
  <c r="A779" i="1"/>
  <c r="AB779" i="1"/>
  <c r="B783" i="7" l="1"/>
  <c r="D783" i="7" s="1"/>
  <c r="C783" i="7"/>
  <c r="A784" i="7" s="1"/>
  <c r="A780" i="1"/>
  <c r="AB780" i="1"/>
  <c r="C784" i="7" l="1"/>
  <c r="A785" i="7" s="1"/>
  <c r="B784" i="7"/>
  <c r="D784" i="7" s="1"/>
  <c r="A781" i="1"/>
  <c r="AB781" i="1"/>
  <c r="C785" i="7" l="1"/>
  <c r="A786" i="7" s="1"/>
  <c r="B785" i="7"/>
  <c r="D785" i="7" s="1"/>
  <c r="A782" i="1"/>
  <c r="AB782" i="1"/>
  <c r="AC786" i="1"/>
  <c r="B786" i="7" l="1"/>
  <c r="D786" i="7" s="1"/>
  <c r="C786" i="7"/>
  <c r="A787" i="7" s="1"/>
  <c r="A783" i="1"/>
  <c r="AB783" i="1"/>
  <c r="S786" i="1"/>
  <c r="AC787" i="1"/>
  <c r="C787" i="7" l="1"/>
  <c r="A788" i="7" s="1"/>
  <c r="B787" i="7"/>
  <c r="D787" i="7" s="1"/>
  <c r="A784" i="1"/>
  <c r="AB784" i="1"/>
  <c r="S787" i="1"/>
  <c r="AC788" i="1"/>
  <c r="C788" i="7" l="1"/>
  <c r="A789" i="7" s="1"/>
  <c r="B788" i="7"/>
  <c r="D788" i="7" s="1"/>
  <c r="A785" i="1"/>
  <c r="AB785" i="1"/>
  <c r="S788" i="1"/>
  <c r="AC789" i="1"/>
  <c r="B789" i="7" l="1"/>
  <c r="D789" i="7" s="1"/>
  <c r="C789" i="7"/>
  <c r="A790" i="7" s="1"/>
  <c r="A786" i="1"/>
  <c r="AB786" i="1"/>
  <c r="S789" i="1"/>
  <c r="AC790" i="1"/>
  <c r="C790" i="7" l="1"/>
  <c r="A791" i="7" s="1"/>
  <c r="B790" i="7"/>
  <c r="D790" i="7" s="1"/>
  <c r="A787" i="1"/>
  <c r="AB787" i="1"/>
  <c r="S790" i="1"/>
  <c r="AC791" i="1"/>
  <c r="C791" i="7" l="1"/>
  <c r="A792" i="7" s="1"/>
  <c r="B791" i="7"/>
  <c r="D791" i="7" s="1"/>
  <c r="A788" i="1"/>
  <c r="AB788" i="1"/>
  <c r="S791" i="1"/>
  <c r="B792" i="7" l="1"/>
  <c r="D792" i="7" s="1"/>
  <c r="C792" i="7"/>
  <c r="A793" i="7" s="1"/>
  <c r="A789" i="1"/>
  <c r="AB789" i="1"/>
  <c r="C793" i="7" l="1"/>
  <c r="A794" i="7" s="1"/>
  <c r="B793" i="7"/>
  <c r="D793" i="7" s="1"/>
  <c r="A790" i="1"/>
  <c r="AB790" i="1"/>
  <c r="C794" i="7" l="1"/>
  <c r="A795" i="7" s="1"/>
  <c r="B794" i="7"/>
  <c r="D794" i="7" s="1"/>
  <c r="A791" i="1"/>
  <c r="AB791" i="1"/>
  <c r="B795" i="7" l="1"/>
  <c r="D795" i="7" s="1"/>
  <c r="C795" i="7"/>
  <c r="A796" i="7" s="1"/>
  <c r="A792" i="1"/>
  <c r="AB792" i="1"/>
  <c r="C796" i="7" l="1"/>
  <c r="A797" i="7" s="1"/>
  <c r="B796" i="7"/>
  <c r="D796" i="7" s="1"/>
  <c r="A793" i="1"/>
  <c r="AB793" i="1"/>
  <c r="C797" i="7" l="1"/>
  <c r="A798" i="7" s="1"/>
  <c r="B797" i="7"/>
  <c r="D797" i="7" s="1"/>
  <c r="A794" i="1"/>
  <c r="AB794" i="1"/>
  <c r="B798" i="7" l="1"/>
  <c r="D798" i="7" s="1"/>
  <c r="C798" i="7"/>
  <c r="A799" i="7" s="1"/>
  <c r="A795" i="1"/>
  <c r="AB795" i="1"/>
  <c r="C799" i="7" l="1"/>
  <c r="A800" i="7" s="1"/>
  <c r="B799" i="7"/>
  <c r="D799" i="7" s="1"/>
  <c r="A796" i="1"/>
  <c r="AB796" i="1"/>
  <c r="C800" i="7" l="1"/>
  <c r="A801" i="7" s="1"/>
  <c r="B800" i="7"/>
  <c r="D800" i="7" s="1"/>
  <c r="A797" i="1"/>
  <c r="AB797" i="1"/>
  <c r="B801" i="7" l="1"/>
  <c r="D801" i="7" s="1"/>
  <c r="C801" i="7"/>
  <c r="A802" i="7" s="1"/>
  <c r="A798" i="1"/>
  <c r="AB798" i="1"/>
  <c r="C802" i="7" l="1"/>
  <c r="A803" i="7" s="1"/>
  <c r="B802" i="7"/>
  <c r="D802" i="7" s="1"/>
  <c r="A799" i="1"/>
  <c r="AB799" i="1"/>
  <c r="C803" i="7" l="1"/>
  <c r="A804" i="7" s="1"/>
  <c r="B803" i="7"/>
  <c r="D803" i="7" s="1"/>
  <c r="A800" i="1"/>
  <c r="AB800" i="1"/>
  <c r="B804" i="7" l="1"/>
  <c r="D804" i="7" s="1"/>
  <c r="C804" i="7"/>
  <c r="A805" i="7" s="1"/>
  <c r="A801" i="1"/>
  <c r="AB801" i="1"/>
  <c r="C805" i="7" l="1"/>
  <c r="A806" i="7" s="1"/>
  <c r="B805" i="7"/>
  <c r="D805" i="7" s="1"/>
  <c r="A802" i="1"/>
  <c r="AB802" i="1"/>
  <c r="C806" i="7" l="1"/>
  <c r="A807" i="7" s="1"/>
  <c r="B806" i="7"/>
  <c r="D806" i="7" s="1"/>
  <c r="A803" i="1"/>
  <c r="AB803" i="1"/>
  <c r="B807" i="7" l="1"/>
  <c r="D807" i="7" s="1"/>
  <c r="C807" i="7"/>
  <c r="A808" i="7" s="1"/>
  <c r="A804" i="1"/>
  <c r="AB804" i="1"/>
  <c r="C808" i="7" l="1"/>
  <c r="A809" i="7" s="1"/>
  <c r="B808" i="7"/>
  <c r="D808" i="7" s="1"/>
  <c r="A805" i="1"/>
  <c r="AB805" i="1"/>
  <c r="C809" i="7" l="1"/>
  <c r="A810" i="7" s="1"/>
  <c r="B809" i="7"/>
  <c r="D809" i="7" s="1"/>
  <c r="A806" i="1"/>
  <c r="AB806" i="1"/>
  <c r="B810" i="7" l="1"/>
  <c r="D810" i="7" s="1"/>
  <c r="C810" i="7"/>
  <c r="A811" i="7" s="1"/>
  <c r="A807" i="1"/>
  <c r="AB807" i="1"/>
  <c r="C811" i="7" l="1"/>
  <c r="A812" i="7" s="1"/>
  <c r="B811" i="7"/>
  <c r="D811" i="7" s="1"/>
  <c r="A808" i="1"/>
  <c r="AB808" i="1"/>
  <c r="C812" i="7" l="1"/>
  <c r="A813" i="7" s="1"/>
  <c r="B812" i="7"/>
  <c r="D812" i="7" s="1"/>
  <c r="A809" i="1"/>
  <c r="AB809" i="1"/>
  <c r="B813" i="7" l="1"/>
  <c r="D813" i="7" s="1"/>
  <c r="C813" i="7"/>
  <c r="A814" i="7" s="1"/>
  <c r="A810" i="1"/>
  <c r="AB810" i="1"/>
  <c r="C814" i="7" l="1"/>
  <c r="A815" i="7" s="1"/>
  <c r="B814" i="7"/>
  <c r="D814" i="7" s="1"/>
  <c r="A811" i="1"/>
  <c r="AB811" i="1"/>
  <c r="C815" i="7" l="1"/>
  <c r="A816" i="7" s="1"/>
  <c r="B815" i="7"/>
  <c r="D815" i="7" s="1"/>
  <c r="A812" i="1"/>
  <c r="AB812" i="1"/>
  <c r="B816" i="7" l="1"/>
  <c r="D816" i="7" s="1"/>
  <c r="C816" i="7"/>
  <c r="A817" i="7" s="1"/>
  <c r="A813" i="1"/>
  <c r="AB813" i="1"/>
  <c r="C817" i="7" l="1"/>
  <c r="A818" i="7" s="1"/>
  <c r="B817" i="7"/>
  <c r="D817" i="7" s="1"/>
  <c r="A814" i="1"/>
  <c r="AB814" i="1"/>
  <c r="B818" i="7" l="1"/>
  <c r="D818" i="7" s="1"/>
  <c r="C818" i="7"/>
  <c r="A819" i="7" s="1"/>
  <c r="A815" i="1"/>
  <c r="AB815" i="1"/>
  <c r="B819" i="7" l="1"/>
  <c r="D819" i="7" s="1"/>
  <c r="C819" i="7"/>
  <c r="A820" i="7" s="1"/>
  <c r="A816" i="1"/>
  <c r="AB816" i="1"/>
  <c r="C820" i="7" l="1"/>
  <c r="A821" i="7" s="1"/>
  <c r="B820" i="7"/>
  <c r="D820" i="7" s="1"/>
  <c r="A817" i="1"/>
  <c r="AB817" i="1"/>
  <c r="C821" i="7" l="1"/>
  <c r="A822" i="7" s="1"/>
  <c r="B821" i="7"/>
  <c r="D821" i="7" s="1"/>
  <c r="A818" i="1"/>
  <c r="AB818" i="1"/>
  <c r="B822" i="7" l="1"/>
  <c r="D822" i="7" s="1"/>
  <c r="C822" i="7"/>
  <c r="A823" i="7" s="1"/>
  <c r="A819" i="1"/>
  <c r="AB819" i="1"/>
  <c r="C823" i="7" l="1"/>
  <c r="A824" i="7" s="1"/>
  <c r="B823" i="7"/>
  <c r="D823" i="7" s="1"/>
  <c r="A820" i="1"/>
  <c r="AB820" i="1"/>
  <c r="C824" i="7" l="1"/>
  <c r="A825" i="7" s="1"/>
  <c r="B824" i="7"/>
  <c r="D824" i="7" s="1"/>
  <c r="A821" i="1"/>
  <c r="AB821" i="1"/>
  <c r="B825" i="7" l="1"/>
  <c r="D825" i="7" s="1"/>
  <c r="C825" i="7"/>
  <c r="A826" i="7" s="1"/>
  <c r="A822" i="1"/>
  <c r="AB822" i="1"/>
  <c r="C826" i="7" l="1"/>
  <c r="A827" i="7" s="1"/>
  <c r="B826" i="7"/>
  <c r="D826" i="7" s="1"/>
  <c r="A823" i="1"/>
  <c r="AB823" i="1"/>
  <c r="C827" i="7" l="1"/>
  <c r="A828" i="7" s="1"/>
  <c r="B827" i="7"/>
  <c r="D827" i="7" s="1"/>
  <c r="A824" i="1"/>
  <c r="AB824" i="1"/>
  <c r="B828" i="7" l="1"/>
  <c r="D828" i="7" s="1"/>
  <c r="C828" i="7"/>
  <c r="A829" i="7" s="1"/>
  <c r="A825" i="1"/>
  <c r="AB825" i="1"/>
  <c r="C829" i="7" l="1"/>
  <c r="A830" i="7" s="1"/>
  <c r="B829" i="7"/>
  <c r="D829" i="7" s="1"/>
  <c r="A826" i="1"/>
  <c r="AB826" i="1"/>
  <c r="B830" i="7" l="1"/>
  <c r="D830" i="7" s="1"/>
  <c r="C830" i="7"/>
  <c r="A831" i="7" s="1"/>
  <c r="A827" i="1"/>
  <c r="AB827" i="1"/>
  <c r="B831" i="7" l="1"/>
  <c r="D831" i="7" s="1"/>
  <c r="C831" i="7"/>
  <c r="A832" i="7" s="1"/>
  <c r="A828" i="1"/>
  <c r="AB828" i="1"/>
  <c r="C832" i="7" l="1"/>
  <c r="A833" i="7" s="1"/>
  <c r="B832" i="7"/>
  <c r="D832" i="7" s="1"/>
  <c r="A829" i="1"/>
  <c r="AB829" i="1"/>
  <c r="C833" i="7" l="1"/>
  <c r="A834" i="7" s="1"/>
  <c r="B833" i="7"/>
  <c r="D833" i="7" s="1"/>
  <c r="A830" i="1"/>
  <c r="AB830" i="1"/>
  <c r="B834" i="7" l="1"/>
  <c r="D834" i="7" s="1"/>
  <c r="C834" i="7"/>
  <c r="A835" i="7" s="1"/>
  <c r="A831" i="1"/>
  <c r="AB831" i="1"/>
  <c r="C835" i="7" l="1"/>
  <c r="A836" i="7" s="1"/>
  <c r="B835" i="7"/>
  <c r="D835" i="7" s="1"/>
  <c r="A832" i="1"/>
  <c r="AB832" i="1"/>
  <c r="C836" i="7" l="1"/>
  <c r="A837" i="7" s="1"/>
  <c r="B836" i="7"/>
  <c r="D836" i="7" s="1"/>
  <c r="A833" i="1"/>
  <c r="AB833" i="1"/>
  <c r="B837" i="7" l="1"/>
  <c r="D837" i="7" s="1"/>
  <c r="C837" i="7"/>
  <c r="A838" i="7" s="1"/>
  <c r="A834" i="1"/>
  <c r="AB834" i="1"/>
  <c r="C838" i="7" l="1"/>
  <c r="A839" i="7" s="1"/>
  <c r="B838" i="7"/>
  <c r="D838" i="7" s="1"/>
  <c r="A835" i="1"/>
  <c r="AB835" i="1"/>
  <c r="C839" i="7" l="1"/>
  <c r="A840" i="7" s="1"/>
  <c r="B839" i="7"/>
  <c r="D839" i="7" s="1"/>
  <c r="A836" i="1"/>
  <c r="AB836" i="1"/>
  <c r="B840" i="7" l="1"/>
  <c r="D840" i="7" s="1"/>
  <c r="C840" i="7"/>
  <c r="A841" i="7" s="1"/>
  <c r="A837" i="1"/>
  <c r="AB837" i="1"/>
  <c r="C841" i="7" l="1"/>
  <c r="A842" i="7" s="1"/>
  <c r="B841" i="7"/>
  <c r="D841" i="7" s="1"/>
  <c r="A838" i="1"/>
  <c r="AB838" i="1"/>
  <c r="B842" i="7" l="1"/>
  <c r="D842" i="7" s="1"/>
  <c r="C842" i="7"/>
  <c r="A843" i="7" s="1"/>
  <c r="A839" i="1"/>
  <c r="AB839" i="1"/>
  <c r="B843" i="7" l="1"/>
  <c r="D843" i="7" s="1"/>
  <c r="C843" i="7"/>
  <c r="A844" i="7" s="1"/>
  <c r="A840" i="1"/>
  <c r="AB840" i="1"/>
  <c r="C844" i="7" l="1"/>
  <c r="A845" i="7" s="1"/>
  <c r="B844" i="7"/>
  <c r="D844" i="7" s="1"/>
  <c r="A841" i="1"/>
  <c r="AB841" i="1"/>
  <c r="C845" i="7" l="1"/>
  <c r="A846" i="7" s="1"/>
  <c r="B845" i="7"/>
  <c r="D845" i="7" s="1"/>
  <c r="A842" i="1"/>
  <c r="AB842" i="1"/>
  <c r="B846" i="7" l="1"/>
  <c r="D846" i="7" s="1"/>
  <c r="C846" i="7"/>
  <c r="A847" i="7" s="1"/>
  <c r="A843" i="1"/>
  <c r="AB843" i="1"/>
  <c r="C847" i="7" l="1"/>
  <c r="A848" i="7" s="1"/>
  <c r="B847" i="7"/>
  <c r="D847" i="7" s="1"/>
  <c r="A844" i="1"/>
  <c r="AB844" i="1"/>
  <c r="C848" i="7" l="1"/>
  <c r="A849" i="7" s="1"/>
  <c r="B848" i="7"/>
  <c r="D848" i="7" s="1"/>
  <c r="A845" i="1"/>
  <c r="AB845" i="1"/>
  <c r="B849" i="7" l="1"/>
  <c r="D849" i="7" s="1"/>
  <c r="C849" i="7"/>
  <c r="A850" i="7" s="1"/>
  <c r="A846" i="1"/>
  <c r="AB846" i="1"/>
  <c r="C850" i="7" l="1"/>
  <c r="A851" i="7" s="1"/>
  <c r="B850" i="7"/>
  <c r="D850" i="7" s="1"/>
  <c r="A847" i="1"/>
  <c r="AB847" i="1"/>
  <c r="C851" i="7" l="1"/>
  <c r="A852" i="7" s="1"/>
  <c r="B851" i="7"/>
  <c r="D851" i="7" s="1"/>
  <c r="A848" i="1"/>
  <c r="AB848" i="1"/>
  <c r="B852" i="7" l="1"/>
  <c r="D852" i="7" s="1"/>
  <c r="C852" i="7"/>
  <c r="A853" i="7" s="1"/>
  <c r="A849" i="1"/>
  <c r="AB849" i="1"/>
  <c r="C853" i="7" l="1"/>
  <c r="A854" i="7" s="1"/>
  <c r="B853" i="7"/>
  <c r="D853" i="7" s="1"/>
  <c r="A850" i="1"/>
  <c r="AB850" i="1"/>
  <c r="B854" i="7" l="1"/>
  <c r="D854" i="7" s="1"/>
  <c r="C854" i="7"/>
  <c r="A855" i="7" s="1"/>
  <c r="A851" i="1"/>
  <c r="AB851" i="1"/>
  <c r="B855" i="7" l="1"/>
  <c r="D855" i="7" s="1"/>
  <c r="C855" i="7"/>
  <c r="A856" i="7" s="1"/>
  <c r="A852" i="1"/>
  <c r="AB852" i="1"/>
  <c r="C856" i="7" l="1"/>
  <c r="A857" i="7" s="1"/>
  <c r="B856" i="7"/>
  <c r="D856" i="7" s="1"/>
  <c r="A853" i="1"/>
  <c r="AB853" i="1"/>
  <c r="C857" i="7" l="1"/>
  <c r="A858" i="7" s="1"/>
  <c r="B857" i="7"/>
  <c r="D857" i="7" s="1"/>
  <c r="A854" i="1"/>
  <c r="AB854" i="1"/>
  <c r="B858" i="7" l="1"/>
  <c r="D858" i="7" s="1"/>
  <c r="C858" i="7"/>
  <c r="A859" i="7" s="1"/>
  <c r="A855" i="1"/>
  <c r="AB855" i="1"/>
  <c r="C859" i="7" l="1"/>
  <c r="A860" i="7" s="1"/>
  <c r="B859" i="7"/>
  <c r="D859" i="7" s="1"/>
  <c r="A856" i="1"/>
  <c r="AB856" i="1"/>
  <c r="C860" i="7" l="1"/>
  <c r="A861" i="7" s="1"/>
  <c r="B860" i="7"/>
  <c r="D860" i="7" s="1"/>
  <c r="A857" i="1"/>
  <c r="AB857" i="1"/>
  <c r="B861" i="7" l="1"/>
  <c r="D861" i="7" s="1"/>
  <c r="C861" i="7"/>
  <c r="A862" i="7" s="1"/>
  <c r="A858" i="1"/>
  <c r="AB858" i="1"/>
  <c r="C862" i="7" l="1"/>
  <c r="A863" i="7" s="1"/>
  <c r="B862" i="7"/>
  <c r="D862" i="7" s="1"/>
  <c r="A859" i="1"/>
  <c r="AB859" i="1"/>
  <c r="C863" i="7" l="1"/>
  <c r="A864" i="7" s="1"/>
  <c r="B863" i="7"/>
  <c r="D863" i="7" s="1"/>
  <c r="A860" i="1"/>
  <c r="AB860" i="1"/>
  <c r="B864" i="7" l="1"/>
  <c r="D864" i="7" s="1"/>
  <c r="C864" i="7"/>
  <c r="A865" i="7" s="1"/>
  <c r="A861" i="1"/>
  <c r="AB861" i="1"/>
  <c r="C865" i="7" l="1"/>
  <c r="A866" i="7" s="1"/>
  <c r="B865" i="7"/>
  <c r="D865" i="7" s="1"/>
  <c r="A862" i="1"/>
  <c r="AB862" i="1"/>
  <c r="AC866" i="1"/>
  <c r="B866" i="7" l="1"/>
  <c r="D866" i="7" s="1"/>
  <c r="C866" i="7"/>
  <c r="A867" i="7" s="1"/>
  <c r="A863" i="1"/>
  <c r="AB863" i="1"/>
  <c r="S866" i="1"/>
  <c r="AC867" i="1"/>
  <c r="B867" i="7" l="1"/>
  <c r="D867" i="7" s="1"/>
  <c r="C867" i="7"/>
  <c r="A868" i="7" s="1"/>
  <c r="A864" i="1"/>
  <c r="AB864" i="1"/>
  <c r="S867" i="1"/>
  <c r="AC868" i="1"/>
  <c r="C868" i="7" l="1"/>
  <c r="A869" i="7" s="1"/>
  <c r="B868" i="7"/>
  <c r="D868" i="7" s="1"/>
  <c r="A865" i="1"/>
  <c r="AB865" i="1"/>
  <c r="S868" i="1"/>
  <c r="AC869" i="1"/>
  <c r="C869" i="7" l="1"/>
  <c r="A870" i="7" s="1"/>
  <c r="B869" i="7"/>
  <c r="D869" i="7" s="1"/>
  <c r="A866" i="1"/>
  <c r="AB866" i="1"/>
  <c r="S869" i="1"/>
  <c r="AC870" i="1"/>
  <c r="B870" i="7" l="1"/>
  <c r="D870" i="7" s="1"/>
  <c r="C870" i="7"/>
  <c r="A871" i="7" s="1"/>
  <c r="A867" i="1"/>
  <c r="AB867" i="1"/>
  <c r="S870" i="1"/>
  <c r="AC871" i="1"/>
  <c r="C871" i="7" l="1"/>
  <c r="A872" i="7" s="1"/>
  <c r="B871" i="7"/>
  <c r="D871" i="7" s="1"/>
  <c r="A868" i="1"/>
  <c r="AB868" i="1"/>
  <c r="S871" i="1"/>
  <c r="C872" i="7" l="1"/>
  <c r="A873" i="7" s="1"/>
  <c r="B872" i="7"/>
  <c r="D872" i="7" s="1"/>
  <c r="A869" i="1"/>
  <c r="AB869" i="1"/>
  <c r="AC876" i="1"/>
  <c r="S876" i="1"/>
  <c r="B873" i="7" l="1"/>
  <c r="D873" i="7" s="1"/>
  <c r="C873" i="7"/>
  <c r="A874" i="7" s="1"/>
  <c r="A870" i="1"/>
  <c r="AB870" i="1"/>
  <c r="C874" i="7" l="1"/>
  <c r="A875" i="7" s="1"/>
  <c r="B874" i="7"/>
  <c r="D874" i="7" s="1"/>
  <c r="A871" i="1"/>
  <c r="AB871" i="1"/>
  <c r="AC878" i="1"/>
  <c r="C875" i="7" l="1"/>
  <c r="A876" i="7" s="1"/>
  <c r="B875" i="7"/>
  <c r="D875" i="7" s="1"/>
  <c r="A872" i="1"/>
  <c r="AB872" i="1"/>
  <c r="S878" i="1"/>
  <c r="B876" i="7" l="1"/>
  <c r="D876" i="7" s="1"/>
  <c r="C876" i="7"/>
  <c r="A877" i="7" s="1"/>
  <c r="A873" i="1"/>
  <c r="AB873" i="1"/>
  <c r="C877" i="7" l="1"/>
  <c r="A878" i="7" s="1"/>
  <c r="B877" i="7"/>
  <c r="D877" i="7" s="1"/>
  <c r="A874" i="1"/>
  <c r="AB874" i="1"/>
  <c r="B878" i="7" l="1"/>
  <c r="D878" i="7" s="1"/>
  <c r="C878" i="7"/>
  <c r="A879" i="7" s="1"/>
  <c r="A875" i="1"/>
  <c r="AB875" i="1"/>
  <c r="B879" i="7" l="1"/>
  <c r="D879" i="7" s="1"/>
  <c r="C879" i="7"/>
  <c r="A880" i="7" s="1"/>
  <c r="A876" i="1"/>
  <c r="AB876" i="1"/>
  <c r="C880" i="7" l="1"/>
  <c r="A881" i="7" s="1"/>
  <c r="B880" i="7"/>
  <c r="D880" i="7" s="1"/>
  <c r="A877" i="1"/>
  <c r="AB877" i="1"/>
  <c r="C881" i="7" l="1"/>
  <c r="A882" i="7" s="1"/>
  <c r="B881" i="7"/>
  <c r="D881" i="7" s="1"/>
  <c r="AB878" i="1"/>
  <c r="A878" i="1"/>
  <c r="B882" i="7" l="1"/>
  <c r="D882" i="7" s="1"/>
  <c r="C882" i="7"/>
  <c r="A883" i="7" s="1"/>
  <c r="A879" i="1"/>
  <c r="AB879" i="1"/>
  <c r="C883" i="7" l="1"/>
  <c r="A884" i="7" s="1"/>
  <c r="B883" i="7"/>
  <c r="D883" i="7" s="1"/>
  <c r="A880" i="1"/>
  <c r="AB880" i="1"/>
  <c r="C884" i="7" l="1"/>
  <c r="A885" i="7" s="1"/>
  <c r="B884" i="7"/>
  <c r="D884" i="7" s="1"/>
  <c r="A881" i="1"/>
  <c r="AB881" i="1"/>
  <c r="B885" i="7" l="1"/>
  <c r="D885" i="7" s="1"/>
  <c r="C885" i="7"/>
  <c r="A886" i="7" s="1"/>
  <c r="A882" i="1"/>
  <c r="AB882" i="1"/>
  <c r="C886" i="7" l="1"/>
  <c r="A887" i="7" s="1"/>
  <c r="B886" i="7"/>
  <c r="D886" i="7" s="1"/>
  <c r="A883" i="1"/>
  <c r="AB883" i="1"/>
  <c r="C887" i="7" l="1"/>
  <c r="A888" i="7" s="1"/>
  <c r="B887" i="7"/>
  <c r="D887" i="7" s="1"/>
  <c r="A884" i="1"/>
  <c r="AB884" i="1"/>
  <c r="B888" i="7" l="1"/>
  <c r="D888" i="7" s="1"/>
  <c r="C888" i="7"/>
  <c r="A889" i="7" s="1"/>
  <c r="A885" i="1"/>
  <c r="AB885" i="1"/>
  <c r="C889" i="7" l="1"/>
  <c r="A890" i="7" s="1"/>
  <c r="B889" i="7"/>
  <c r="D889" i="7" s="1"/>
  <c r="A886" i="1"/>
  <c r="AB886" i="1"/>
  <c r="B890" i="7" l="1"/>
  <c r="D890" i="7" s="1"/>
  <c r="C890" i="7"/>
  <c r="A891" i="7" s="1"/>
  <c r="A887" i="1"/>
  <c r="AB887" i="1"/>
  <c r="B891" i="7" l="1"/>
  <c r="D891" i="7" s="1"/>
  <c r="C891" i="7"/>
  <c r="A892" i="7" s="1"/>
  <c r="A888" i="1"/>
  <c r="AB888" i="1"/>
  <c r="C892" i="7" l="1"/>
  <c r="A893" i="7" s="1"/>
  <c r="B892" i="7"/>
  <c r="D892" i="7" s="1"/>
  <c r="A889" i="1"/>
  <c r="AB889" i="1"/>
  <c r="C893" i="7" l="1"/>
  <c r="A894" i="7" s="1"/>
  <c r="B893" i="7"/>
  <c r="D893" i="7" s="1"/>
  <c r="A890" i="1"/>
  <c r="AB890" i="1"/>
  <c r="B894" i="7" l="1"/>
  <c r="D894" i="7" s="1"/>
  <c r="C894" i="7"/>
  <c r="A895" i="7" s="1"/>
  <c r="A891" i="1"/>
  <c r="AB891" i="1"/>
  <c r="C895" i="7" l="1"/>
  <c r="A896" i="7" s="1"/>
  <c r="B895" i="7"/>
  <c r="D895" i="7" s="1"/>
  <c r="A892" i="1"/>
  <c r="AB892" i="1"/>
  <c r="C896" i="7" l="1"/>
  <c r="A897" i="7" s="1"/>
  <c r="B896" i="7"/>
  <c r="D896" i="7" s="1"/>
  <c r="A893" i="1"/>
  <c r="AB893" i="1"/>
  <c r="B897" i="7" l="1"/>
  <c r="D897" i="7" s="1"/>
  <c r="C897" i="7"/>
  <c r="A898" i="7" s="1"/>
  <c r="A894" i="1"/>
  <c r="AB894" i="1"/>
  <c r="C898" i="7" l="1"/>
  <c r="A899" i="7" s="1"/>
  <c r="B898" i="7"/>
  <c r="D898" i="7" s="1"/>
  <c r="A895" i="1"/>
  <c r="AB895" i="1"/>
  <c r="C899" i="7" l="1"/>
  <c r="A900" i="7" s="1"/>
  <c r="B899" i="7"/>
  <c r="D899" i="7" s="1"/>
  <c r="A896" i="1"/>
  <c r="AB896" i="1"/>
  <c r="B900" i="7" l="1"/>
  <c r="D900" i="7" s="1"/>
  <c r="C900" i="7"/>
  <c r="A901" i="7" s="1"/>
  <c r="A897" i="1"/>
  <c r="AB897" i="1"/>
  <c r="C901" i="7" l="1"/>
  <c r="A902" i="7" s="1"/>
  <c r="B901" i="7"/>
  <c r="D901" i="7" s="1"/>
  <c r="A898" i="1"/>
  <c r="AB898" i="1"/>
  <c r="B902" i="7" l="1"/>
  <c r="D902" i="7" s="1"/>
  <c r="C902" i="7"/>
  <c r="A903" i="7" s="1"/>
  <c r="A899" i="1"/>
  <c r="AB899" i="1"/>
  <c r="B903" i="7" l="1"/>
  <c r="D903" i="7" s="1"/>
  <c r="C903" i="7"/>
  <c r="A904" i="7" s="1"/>
  <c r="A900" i="1"/>
  <c r="AB900" i="1"/>
  <c r="C904" i="7" l="1"/>
  <c r="A905" i="7" s="1"/>
  <c r="B904" i="7"/>
  <c r="D904" i="7" s="1"/>
  <c r="A901" i="1"/>
  <c r="AB901" i="1"/>
  <c r="C905" i="7" l="1"/>
  <c r="A906" i="7" s="1"/>
  <c r="B905" i="7"/>
  <c r="D905" i="7" s="1"/>
  <c r="A902" i="1"/>
  <c r="AB902" i="1"/>
  <c r="C906" i="7" l="1"/>
  <c r="A907" i="7" s="1"/>
  <c r="B906" i="7"/>
  <c r="D906" i="7" s="1"/>
  <c r="A903" i="1"/>
  <c r="AB903" i="1"/>
  <c r="B907" i="7" l="1"/>
  <c r="D907" i="7" s="1"/>
  <c r="C907" i="7"/>
  <c r="A908" i="7" s="1"/>
  <c r="A904" i="1"/>
  <c r="AB904" i="1"/>
  <c r="C908" i="7" l="1"/>
  <c r="A909" i="7" s="1"/>
  <c r="B908" i="7"/>
  <c r="D908" i="7" s="1"/>
  <c r="A905" i="1"/>
  <c r="AB905" i="1"/>
  <c r="C909" i="7" l="1"/>
  <c r="A910" i="7" s="1"/>
  <c r="B909" i="7"/>
  <c r="D909" i="7" s="1"/>
  <c r="A906" i="1"/>
  <c r="AB906" i="1"/>
  <c r="C910" i="7" l="1"/>
  <c r="A911" i="7" s="1"/>
  <c r="B910" i="7"/>
  <c r="D910" i="7" s="1"/>
  <c r="A907" i="1"/>
  <c r="AB907" i="1"/>
  <c r="B911" i="7" l="1"/>
  <c r="D911" i="7" s="1"/>
  <c r="C911" i="7"/>
  <c r="A912" i="7" s="1"/>
  <c r="A908" i="1"/>
  <c r="AB908" i="1"/>
  <c r="C912" i="7" l="1"/>
  <c r="A913" i="7" s="1"/>
  <c r="B912" i="7"/>
  <c r="D912" i="7" s="1"/>
  <c r="A909" i="1"/>
  <c r="AB909" i="1"/>
  <c r="B913" i="7" l="1"/>
  <c r="D913" i="7" s="1"/>
  <c r="C913" i="7"/>
  <c r="A914" i="7" s="1"/>
  <c r="A910" i="1"/>
  <c r="AB910" i="1"/>
  <c r="C914" i="7" l="1"/>
  <c r="A915" i="7" s="1"/>
  <c r="B914" i="7"/>
  <c r="D914" i="7" s="1"/>
  <c r="A911" i="1"/>
  <c r="AB911" i="1"/>
  <c r="B915" i="7" l="1"/>
  <c r="D915" i="7" s="1"/>
  <c r="C915" i="7"/>
  <c r="A916" i="7" s="1"/>
  <c r="A912" i="1"/>
  <c r="AB912" i="1"/>
  <c r="C916" i="7" l="1"/>
  <c r="A917" i="7" s="1"/>
  <c r="B916" i="7"/>
  <c r="D916" i="7" s="1"/>
  <c r="A913" i="1"/>
  <c r="AB913" i="1"/>
  <c r="C917" i="7" l="1"/>
  <c r="A918" i="7" s="1"/>
  <c r="B917" i="7"/>
  <c r="D917" i="7" s="1"/>
  <c r="A914" i="1"/>
  <c r="AB914" i="1"/>
  <c r="C918" i="7" l="1"/>
  <c r="A919" i="7" s="1"/>
  <c r="B918" i="7"/>
  <c r="D918" i="7" s="1"/>
  <c r="A915" i="1"/>
  <c r="AB915" i="1"/>
  <c r="C919" i="7" l="1"/>
  <c r="A920" i="7" s="1"/>
  <c r="B919" i="7"/>
  <c r="D919" i="7" s="1"/>
  <c r="A916" i="1"/>
  <c r="AB916" i="1"/>
  <c r="B920" i="7" l="1"/>
  <c r="D920" i="7" s="1"/>
  <c r="C920" i="7"/>
  <c r="A921" i="7" s="1"/>
  <c r="A917" i="1"/>
  <c r="AB917" i="1"/>
  <c r="C921" i="7" l="1"/>
  <c r="A922" i="7" s="1"/>
  <c r="B921" i="7"/>
  <c r="D921" i="7" s="1"/>
  <c r="A918" i="1"/>
  <c r="AB918" i="1"/>
  <c r="C922" i="7" l="1"/>
  <c r="A923" i="7" s="1"/>
  <c r="B922" i="7"/>
  <c r="D922" i="7" s="1"/>
  <c r="A919" i="1"/>
  <c r="AB919" i="1"/>
  <c r="C923" i="7" l="1"/>
  <c r="A924" i="7" s="1"/>
  <c r="B923" i="7"/>
  <c r="D923" i="7" s="1"/>
  <c r="A920" i="1"/>
  <c r="AB920" i="1"/>
  <c r="B924" i="7" l="1"/>
  <c r="D924" i="7" s="1"/>
  <c r="C924" i="7"/>
  <c r="A925" i="7" s="1"/>
  <c r="A921" i="1"/>
  <c r="AB921" i="1"/>
  <c r="C925" i="7" l="1"/>
  <c r="A926" i="7" s="1"/>
  <c r="B925" i="7"/>
  <c r="D925" i="7" s="1"/>
  <c r="A922" i="1"/>
  <c r="AB922" i="1"/>
  <c r="B926" i="7" l="1"/>
  <c r="D926" i="7" s="1"/>
  <c r="C926" i="7"/>
  <c r="A927" i="7" s="1"/>
  <c r="A923" i="1"/>
  <c r="AB923" i="1"/>
  <c r="C927" i="7" l="1"/>
  <c r="A928" i="7" s="1"/>
  <c r="B927" i="7"/>
  <c r="D927" i="7" s="1"/>
  <c r="A924" i="1"/>
  <c r="AB924" i="1"/>
  <c r="C928" i="7" l="1"/>
  <c r="A929" i="7" s="1"/>
  <c r="B928" i="7"/>
  <c r="D928" i="7" s="1"/>
  <c r="A925" i="1"/>
  <c r="AB925" i="1"/>
  <c r="C929" i="7" l="1"/>
  <c r="A930" i="7" s="1"/>
  <c r="B929" i="7"/>
  <c r="D929" i="7" s="1"/>
  <c r="A926" i="1"/>
  <c r="AB926" i="1"/>
  <c r="C930" i="7" l="1"/>
  <c r="A931" i="7" s="1"/>
  <c r="B930" i="7"/>
  <c r="D930" i="7" s="1"/>
  <c r="A927" i="1"/>
  <c r="AB927" i="1"/>
  <c r="C931" i="7" l="1"/>
  <c r="A932" i="7" s="1"/>
  <c r="B931" i="7"/>
  <c r="D931" i="7" s="1"/>
  <c r="A928" i="1"/>
  <c r="AB928" i="1"/>
  <c r="C932" i="7" l="1"/>
  <c r="A933" i="7" s="1"/>
  <c r="B932" i="7"/>
  <c r="D932" i="7" s="1"/>
  <c r="A929" i="1"/>
  <c r="AB929" i="1"/>
  <c r="C933" i="7" l="1"/>
  <c r="A934" i="7" s="1"/>
  <c r="B933" i="7"/>
  <c r="D933" i="7" s="1"/>
  <c r="A930" i="1"/>
  <c r="AB930" i="1"/>
  <c r="C934" i="7" l="1"/>
  <c r="A935" i="7" s="1"/>
  <c r="B934" i="7"/>
  <c r="D934" i="7" s="1"/>
  <c r="A931" i="1"/>
  <c r="AB931" i="1"/>
  <c r="C935" i="7" l="1"/>
  <c r="A936" i="7" s="1"/>
  <c r="B935" i="7"/>
  <c r="D935" i="7" s="1"/>
  <c r="A932" i="1"/>
  <c r="AB932" i="1"/>
  <c r="C936" i="7" l="1"/>
  <c r="A937" i="7" s="1"/>
  <c r="B936" i="7"/>
  <c r="D936" i="7" s="1"/>
  <c r="A933" i="1"/>
  <c r="AB933" i="1"/>
  <c r="C937" i="7" l="1"/>
  <c r="A938" i="7" s="1"/>
  <c r="B937" i="7"/>
  <c r="D937" i="7" s="1"/>
  <c r="A934" i="1"/>
  <c r="AB934" i="1"/>
  <c r="C938" i="7" l="1"/>
  <c r="A939" i="7" s="1"/>
  <c r="B938" i="7"/>
  <c r="D938" i="7" s="1"/>
  <c r="A935" i="1"/>
  <c r="AB935" i="1"/>
  <c r="B939" i="7" l="1"/>
  <c r="D939" i="7" s="1"/>
  <c r="C939" i="7"/>
  <c r="A940" i="7" s="1"/>
  <c r="A936" i="1"/>
  <c r="AB936" i="1"/>
  <c r="C940" i="7" l="1"/>
  <c r="A941" i="7" s="1"/>
  <c r="B940" i="7"/>
  <c r="D940" i="7" s="1"/>
  <c r="A937" i="1"/>
  <c r="AB937" i="1"/>
  <c r="C941" i="7" l="1"/>
  <c r="A942" i="7" s="1"/>
  <c r="B941" i="7"/>
  <c r="D941" i="7" s="1"/>
  <c r="A938" i="1"/>
  <c r="AB938" i="1"/>
  <c r="C942" i="7" l="1"/>
  <c r="A943" i="7" s="1"/>
  <c r="B942" i="7"/>
  <c r="D942" i="7" s="1"/>
  <c r="A939" i="1"/>
  <c r="AB939" i="1"/>
  <c r="C943" i="7" l="1"/>
  <c r="A944" i="7" s="1"/>
  <c r="B943" i="7"/>
  <c r="D943" i="7" s="1"/>
  <c r="A940" i="1"/>
  <c r="AB940" i="1"/>
  <c r="C944" i="7" l="1"/>
  <c r="A945" i="7" s="1"/>
  <c r="B944" i="7"/>
  <c r="D944" i="7" s="1"/>
  <c r="A941" i="1"/>
  <c r="AB941" i="1"/>
  <c r="C945" i="7" l="1"/>
  <c r="A946" i="7" s="1"/>
  <c r="B945" i="7"/>
  <c r="D945" i="7" s="1"/>
  <c r="A942" i="1"/>
  <c r="AB942" i="1"/>
  <c r="C946" i="7" l="1"/>
  <c r="A947" i="7" s="1"/>
  <c r="B946" i="7"/>
  <c r="D946" i="7" s="1"/>
  <c r="A943" i="1"/>
  <c r="AB943" i="1"/>
  <c r="C947" i="7" l="1"/>
  <c r="A948" i="7" s="1"/>
  <c r="B947" i="7"/>
  <c r="D947" i="7" s="1"/>
  <c r="A944" i="1"/>
  <c r="AB944" i="1"/>
  <c r="C948" i="7" l="1"/>
  <c r="A949" i="7" s="1"/>
  <c r="B948" i="7"/>
  <c r="D948" i="7" s="1"/>
  <c r="A945" i="1"/>
  <c r="AB945" i="1"/>
  <c r="C949" i="7" l="1"/>
  <c r="A950" i="7" s="1"/>
  <c r="B949" i="7"/>
  <c r="D949" i="7" s="1"/>
  <c r="A946" i="1"/>
  <c r="AB946" i="1"/>
  <c r="C950" i="7" l="1"/>
  <c r="A951" i="7" s="1"/>
  <c r="B950" i="7"/>
  <c r="D950" i="7" s="1"/>
  <c r="A947" i="1"/>
  <c r="AB947" i="1"/>
  <c r="C951" i="7" l="1"/>
  <c r="A952" i="7" s="1"/>
  <c r="B951" i="7"/>
  <c r="D951" i="7" s="1"/>
  <c r="A948" i="1"/>
  <c r="AB948" i="1"/>
  <c r="C952" i="7" l="1"/>
  <c r="A953" i="7" s="1"/>
  <c r="B952" i="7"/>
  <c r="D952" i="7" s="1"/>
  <c r="A949" i="1"/>
  <c r="AB949" i="1"/>
  <c r="C953" i="7" l="1"/>
  <c r="A954" i="7" s="1"/>
  <c r="B953" i="7"/>
  <c r="D953" i="7" s="1"/>
  <c r="A950" i="1"/>
  <c r="AB950" i="1"/>
  <c r="B954" i="7" l="1"/>
  <c r="D954" i="7" s="1"/>
  <c r="C954" i="7"/>
  <c r="A955" i="7" s="1"/>
  <c r="A951" i="1"/>
  <c r="AB951" i="1"/>
  <c r="C955" i="7" l="1"/>
  <c r="A956" i="7" s="1"/>
  <c r="B955" i="7"/>
  <c r="D955" i="7" s="1"/>
  <c r="A952" i="1"/>
  <c r="AB952" i="1"/>
  <c r="C956" i="7" l="1"/>
  <c r="A957" i="7" s="1"/>
  <c r="B956" i="7"/>
  <c r="D956" i="7" s="1"/>
  <c r="A953" i="1"/>
  <c r="AB953" i="1"/>
  <c r="C957" i="7" l="1"/>
  <c r="A958" i="7" s="1"/>
  <c r="B957" i="7"/>
  <c r="D957" i="7" s="1"/>
  <c r="A954" i="1"/>
  <c r="AB954" i="1"/>
  <c r="C958" i="7" l="1"/>
  <c r="A959" i="7" s="1"/>
  <c r="B958" i="7"/>
  <c r="D958" i="7" s="1"/>
  <c r="A955" i="1"/>
  <c r="AB955" i="1"/>
  <c r="C959" i="7" l="1"/>
  <c r="A960" i="7" s="1"/>
  <c r="B959" i="7"/>
  <c r="D959" i="7" s="1"/>
  <c r="A956" i="1"/>
  <c r="AB956" i="1"/>
  <c r="C960" i="7" l="1"/>
  <c r="A961" i="7" s="1"/>
  <c r="B960" i="7"/>
  <c r="D960" i="7" s="1"/>
  <c r="A957" i="1"/>
  <c r="AB957" i="1"/>
  <c r="B961" i="7" l="1"/>
  <c r="D961" i="7" s="1"/>
  <c r="C961" i="7"/>
  <c r="A962" i="7" s="1"/>
  <c r="A958" i="1"/>
  <c r="AB958" i="1"/>
  <c r="C962" i="7" l="1"/>
  <c r="A963" i="7" s="1"/>
  <c r="B962" i="7"/>
  <c r="D962" i="7" s="1"/>
  <c r="A959" i="1"/>
  <c r="AB959" i="1"/>
  <c r="C963" i="7" l="1"/>
  <c r="A964" i="7" s="1"/>
  <c r="B963" i="7"/>
  <c r="D963" i="7" s="1"/>
  <c r="A960" i="1"/>
  <c r="AB960" i="1"/>
  <c r="C964" i="7" l="1"/>
  <c r="A965" i="7" s="1"/>
  <c r="B964" i="7"/>
  <c r="D964" i="7" s="1"/>
  <c r="A961" i="1"/>
  <c r="AB961" i="1"/>
  <c r="C965" i="7" l="1"/>
  <c r="A966" i="7" s="1"/>
  <c r="B965" i="7"/>
  <c r="D965" i="7" s="1"/>
  <c r="A962" i="1"/>
  <c r="AB962" i="1"/>
  <c r="C966" i="7" l="1"/>
  <c r="A967" i="7" s="1"/>
  <c r="B966" i="7"/>
  <c r="D966" i="7" s="1"/>
  <c r="A963" i="1"/>
  <c r="AB963" i="1"/>
  <c r="C967" i="7" l="1"/>
  <c r="A968" i="7" s="1"/>
  <c r="B967" i="7"/>
  <c r="D967" i="7" s="1"/>
  <c r="A964" i="1"/>
  <c r="AB964" i="1"/>
  <c r="C968" i="7" l="1"/>
  <c r="A969" i="7" s="1"/>
  <c r="B968" i="7"/>
  <c r="D968" i="7" s="1"/>
  <c r="A965" i="1"/>
  <c r="AB965" i="1"/>
  <c r="AC969" i="1"/>
  <c r="C969" i="7" l="1"/>
  <c r="A970" i="7" s="1"/>
  <c r="B969" i="7"/>
  <c r="D969" i="7" s="1"/>
  <c r="A966" i="1"/>
  <c r="AB966" i="1"/>
  <c r="S969" i="1"/>
  <c r="C970" i="7" l="1"/>
  <c r="A971" i="7" s="1"/>
  <c r="B970" i="7"/>
  <c r="D970" i="7" s="1"/>
  <c r="A967" i="1"/>
  <c r="AB967" i="1"/>
  <c r="C971" i="7" l="1"/>
  <c r="A972" i="7" s="1"/>
  <c r="B971" i="7"/>
  <c r="D971" i="7" s="1"/>
  <c r="A968" i="1"/>
  <c r="AB968" i="1"/>
  <c r="C972" i="7" l="1"/>
  <c r="A973" i="7" s="1"/>
  <c r="B972" i="7"/>
  <c r="D972" i="7" s="1"/>
  <c r="A969" i="1"/>
  <c r="AB969" i="1"/>
  <c r="C973" i="7" l="1"/>
  <c r="A974" i="7" s="1"/>
  <c r="B973" i="7"/>
  <c r="D973" i="7" s="1"/>
  <c r="A970" i="1"/>
  <c r="AB970" i="1"/>
  <c r="C974" i="7" l="1"/>
  <c r="A975" i="7" s="1"/>
  <c r="B974" i="7"/>
  <c r="D974" i="7" s="1"/>
  <c r="A971" i="1"/>
  <c r="AB971" i="1"/>
  <c r="C975" i="7" l="1"/>
  <c r="A976" i="7" s="1"/>
  <c r="B975" i="7"/>
  <c r="D975" i="7" s="1"/>
  <c r="A972" i="1"/>
  <c r="AB972" i="1"/>
  <c r="C976" i="7" l="1"/>
  <c r="A977" i="7" s="1"/>
  <c r="B976" i="7"/>
  <c r="D976" i="7" s="1"/>
  <c r="A973" i="1"/>
  <c r="AB973" i="1"/>
  <c r="C977" i="7" l="1"/>
  <c r="A978" i="7" s="1"/>
  <c r="B977" i="7"/>
  <c r="D977" i="7" s="1"/>
  <c r="A974" i="1"/>
  <c r="AB974" i="1"/>
  <c r="C978" i="7" l="1"/>
  <c r="A979" i="7" s="1"/>
  <c r="B978" i="7"/>
  <c r="D978" i="7" s="1"/>
  <c r="A975" i="1"/>
  <c r="AB975" i="1"/>
  <c r="C979" i="7" l="1"/>
  <c r="A980" i="7" s="1"/>
  <c r="B979" i="7"/>
  <c r="D979" i="7" s="1"/>
  <c r="A976" i="1"/>
  <c r="AB976" i="1"/>
  <c r="C980" i="7" l="1"/>
  <c r="A981" i="7" s="1"/>
  <c r="B980" i="7"/>
  <c r="D980" i="7" s="1"/>
  <c r="A977" i="1"/>
  <c r="AB977" i="1"/>
  <c r="C981" i="7" l="1"/>
  <c r="A982" i="7" s="1"/>
  <c r="B981" i="7"/>
  <c r="D981" i="7" s="1"/>
  <c r="A978" i="1"/>
  <c r="AB978" i="1"/>
  <c r="C982" i="7" l="1"/>
  <c r="A983" i="7" s="1"/>
  <c r="B982" i="7"/>
  <c r="D982" i="7" s="1"/>
  <c r="A979" i="1"/>
  <c r="AB979" i="1"/>
  <c r="C983" i="7" l="1"/>
  <c r="A984" i="7" s="1"/>
  <c r="B983" i="7"/>
  <c r="D983" i="7" s="1"/>
  <c r="A980" i="1"/>
  <c r="AB980" i="1"/>
  <c r="C984" i="7" l="1"/>
  <c r="A985" i="7" s="1"/>
  <c r="B984" i="7"/>
  <c r="D984" i="7" s="1"/>
  <c r="A981" i="1"/>
  <c r="AB981" i="1"/>
  <c r="C985" i="7" l="1"/>
  <c r="A986" i="7" s="1"/>
  <c r="B985" i="7"/>
  <c r="D985" i="7" s="1"/>
  <c r="A982" i="1"/>
  <c r="AB982" i="1"/>
  <c r="C986" i="7" l="1"/>
  <c r="A987" i="7" s="1"/>
  <c r="B986" i="7"/>
  <c r="D986" i="7" s="1"/>
  <c r="A983" i="1"/>
  <c r="AB983" i="1"/>
  <c r="C987" i="7" l="1"/>
  <c r="A988" i="7" s="1"/>
  <c r="B987" i="7"/>
  <c r="D987" i="7" s="1"/>
  <c r="A984" i="1"/>
  <c r="AB984" i="1"/>
  <c r="AC988" i="1"/>
  <c r="C988" i="7" l="1"/>
  <c r="A989" i="7" s="1"/>
  <c r="B988" i="7"/>
  <c r="D988" i="7" s="1"/>
  <c r="A985" i="1"/>
  <c r="AB985" i="1"/>
  <c r="S988" i="1"/>
  <c r="C989" i="7" l="1"/>
  <c r="A990" i="7" s="1"/>
  <c r="B989" i="7"/>
  <c r="D989" i="7" s="1"/>
  <c r="A986" i="1"/>
  <c r="AB986" i="1"/>
  <c r="C990" i="7" l="1"/>
  <c r="A991" i="7" s="1"/>
  <c r="B990" i="7"/>
  <c r="D990" i="7" s="1"/>
  <c r="A987" i="1"/>
  <c r="AB987" i="1"/>
  <c r="C991" i="7" l="1"/>
  <c r="A992" i="7" s="1"/>
  <c r="B991" i="7"/>
  <c r="D991" i="7" s="1"/>
  <c r="A988" i="1"/>
  <c r="AB988" i="1"/>
  <c r="C992" i="7" l="1"/>
  <c r="A993" i="7" s="1"/>
  <c r="B992" i="7"/>
  <c r="D992" i="7" s="1"/>
  <c r="A989" i="1"/>
  <c r="AB989" i="1"/>
  <c r="C993" i="7" l="1"/>
  <c r="A994" i="7" s="1"/>
  <c r="B993" i="7"/>
  <c r="D993" i="7" s="1"/>
  <c r="A990" i="1"/>
  <c r="AB990" i="1"/>
  <c r="C994" i="7" l="1"/>
  <c r="A995" i="7" s="1"/>
  <c r="B994" i="7"/>
  <c r="D994" i="7" s="1"/>
  <c r="A991" i="1"/>
  <c r="AB991" i="1"/>
  <c r="C995" i="7" l="1"/>
  <c r="A996" i="7" s="1"/>
  <c r="B995" i="7"/>
  <c r="D995" i="7" s="1"/>
  <c r="A992" i="1"/>
  <c r="AB992" i="1"/>
  <c r="C996" i="7" l="1"/>
  <c r="A997" i="7" s="1"/>
  <c r="B996" i="7"/>
  <c r="D996" i="7" s="1"/>
  <c r="A993" i="1"/>
  <c r="AB993" i="1"/>
  <c r="C997" i="7" l="1"/>
  <c r="A998" i="7" s="1"/>
  <c r="B997" i="7"/>
  <c r="D997" i="7" s="1"/>
  <c r="A994" i="1"/>
  <c r="AB994" i="1"/>
  <c r="C998" i="7" l="1"/>
  <c r="A999" i="7" s="1"/>
  <c r="B998" i="7"/>
  <c r="D998" i="7" s="1"/>
  <c r="A995" i="1"/>
  <c r="AB995" i="1"/>
  <c r="C999" i="7" l="1"/>
  <c r="A1000" i="7" s="1"/>
  <c r="B999" i="7"/>
  <c r="D999" i="7" s="1"/>
  <c r="A996" i="1"/>
  <c r="AB996" i="1"/>
  <c r="C1000" i="7" l="1"/>
  <c r="A1001" i="7" s="1"/>
  <c r="B1000" i="7"/>
  <c r="D1000" i="7" s="1"/>
  <c r="A997" i="1"/>
  <c r="AB997" i="1"/>
  <c r="C1001" i="7" l="1"/>
  <c r="A1002" i="7" s="1"/>
  <c r="B1001" i="7"/>
  <c r="D1001" i="7" s="1"/>
  <c r="A998" i="1"/>
  <c r="AB998" i="1"/>
  <c r="C1002" i="7" l="1"/>
  <c r="A1003" i="7" s="1"/>
  <c r="B1002" i="7"/>
  <c r="D1002" i="7" s="1"/>
  <c r="A999" i="1"/>
  <c r="AB999" i="1"/>
  <c r="C1003" i="7" l="1"/>
  <c r="A1004" i="7" s="1"/>
  <c r="B1003" i="7"/>
  <c r="D1003" i="7" s="1"/>
  <c r="A1000" i="1"/>
  <c r="AB1000" i="1"/>
  <c r="C1004" i="7" l="1"/>
  <c r="A1005" i="7" s="1"/>
  <c r="B1004" i="7"/>
  <c r="D1004" i="7" s="1"/>
  <c r="A1001" i="1"/>
  <c r="AB1001" i="1"/>
  <c r="C1005" i="7" l="1"/>
  <c r="A1006" i="7" s="1"/>
  <c r="B1005" i="7"/>
  <c r="D1005" i="7" s="1"/>
  <c r="A1002" i="1"/>
  <c r="AB1002" i="1"/>
  <c r="C1006" i="7" l="1"/>
  <c r="A1007" i="7" s="1"/>
  <c r="B1006" i="7"/>
  <c r="D1006" i="7" s="1"/>
  <c r="A1003" i="1"/>
  <c r="AB1003" i="1"/>
  <c r="C1007" i="7" l="1"/>
  <c r="A1008" i="7" s="1"/>
  <c r="B1007" i="7"/>
  <c r="D1007" i="7" s="1"/>
  <c r="A1004" i="1"/>
  <c r="AB1004" i="1"/>
  <c r="C1008" i="7" l="1"/>
  <c r="A1009" i="7" s="1"/>
  <c r="B1008" i="7"/>
  <c r="D1008" i="7" s="1"/>
  <c r="A1005" i="1"/>
  <c r="AB1005" i="1"/>
  <c r="C1009" i="7" l="1"/>
  <c r="A1010" i="7" s="1"/>
  <c r="B1009" i="7"/>
  <c r="D1009" i="7" s="1"/>
  <c r="A1006" i="1"/>
  <c r="AB1006" i="1"/>
  <c r="C1010" i="7" l="1"/>
  <c r="A1011" i="7" s="1"/>
  <c r="B1010" i="7"/>
  <c r="D1010" i="7" s="1"/>
  <c r="A1007" i="1"/>
  <c r="AB1007" i="1"/>
  <c r="C1011" i="7" l="1"/>
  <c r="A1012" i="7" s="1"/>
  <c r="B1011" i="7"/>
  <c r="D1011" i="7" s="1"/>
  <c r="A1008" i="1"/>
  <c r="AB1008" i="1"/>
  <c r="C1012" i="7" l="1"/>
  <c r="A1013" i="7" s="1"/>
  <c r="B1012" i="7"/>
  <c r="D1012" i="7" s="1"/>
  <c r="A1009" i="1"/>
  <c r="AB1009" i="1"/>
  <c r="C1013" i="7" l="1"/>
  <c r="A1014" i="7" s="1"/>
  <c r="B1013" i="7"/>
  <c r="D1013" i="7" s="1"/>
  <c r="A1010" i="1"/>
  <c r="AB1010" i="1"/>
  <c r="C1014" i="7" l="1"/>
  <c r="A1015" i="7" s="1"/>
  <c r="B1014" i="7"/>
  <c r="D1014" i="7" s="1"/>
  <c r="A1011" i="1"/>
  <c r="AB1011" i="1"/>
  <c r="C1015" i="7" l="1"/>
  <c r="A1016" i="7" s="1"/>
  <c r="B1015" i="7"/>
  <c r="D1015" i="7" s="1"/>
  <c r="A1012" i="1"/>
  <c r="AB1012" i="1"/>
  <c r="C1016" i="7" l="1"/>
  <c r="A1017" i="7" s="1"/>
  <c r="B1016" i="7"/>
  <c r="D1016" i="7" s="1"/>
  <c r="A1013" i="1"/>
  <c r="AB1013" i="1"/>
  <c r="C1017" i="7" l="1"/>
  <c r="A1018" i="7" s="1"/>
  <c r="B1017" i="7"/>
  <c r="D1017" i="7" s="1"/>
  <c r="A1014" i="1"/>
  <c r="AB1014" i="1"/>
  <c r="C1018" i="7" l="1"/>
  <c r="A1019" i="7" s="1"/>
  <c r="B1018" i="7"/>
  <c r="D1018" i="7" s="1"/>
  <c r="A1015" i="1"/>
  <c r="AB1015" i="1"/>
  <c r="C1019" i="7" l="1"/>
  <c r="A1020" i="7" s="1"/>
  <c r="B1019" i="7"/>
  <c r="D1019" i="7" s="1"/>
  <c r="A1016" i="1"/>
  <c r="AB1016" i="1"/>
  <c r="C1020" i="7" l="1"/>
  <c r="A1021" i="7" s="1"/>
  <c r="B1020" i="7"/>
  <c r="D1020" i="7" s="1"/>
  <c r="A1017" i="1"/>
  <c r="AB1017" i="1"/>
  <c r="C1021" i="7" l="1"/>
  <c r="A1022" i="7" s="1"/>
  <c r="B1021" i="7"/>
  <c r="D1021" i="7" s="1"/>
  <c r="A1018" i="1"/>
  <c r="AB1018" i="1"/>
  <c r="C1022" i="7" l="1"/>
  <c r="A1023" i="7" s="1"/>
  <c r="B1022" i="7"/>
  <c r="D1022" i="7" s="1"/>
  <c r="A1019" i="1"/>
  <c r="AB1019" i="1"/>
  <c r="C1023" i="7" l="1"/>
  <c r="A1024" i="7" s="1"/>
  <c r="B1023" i="7"/>
  <c r="D1023" i="7" s="1"/>
  <c r="A1020" i="1"/>
  <c r="AB1020" i="1"/>
  <c r="C1024" i="7" l="1"/>
  <c r="A1025" i="7" s="1"/>
  <c r="B1024" i="7"/>
  <c r="D1024" i="7" s="1"/>
  <c r="A1021" i="1"/>
  <c r="AB1021" i="1"/>
  <c r="C1025" i="7" l="1"/>
  <c r="A1026" i="7" s="1"/>
  <c r="B1025" i="7"/>
  <c r="D1025" i="7" s="1"/>
  <c r="A1022" i="1"/>
  <c r="AB1022" i="1"/>
  <c r="C1026" i="7" l="1"/>
  <c r="A1027" i="7" s="1"/>
  <c r="B1026" i="7"/>
  <c r="D1026" i="7" s="1"/>
  <c r="A1023" i="1"/>
  <c r="AB1023" i="1"/>
  <c r="C1027" i="7" l="1"/>
  <c r="A1028" i="7" s="1"/>
  <c r="B1027" i="7"/>
  <c r="D1027" i="7" s="1"/>
  <c r="A1024" i="1"/>
  <c r="AB1024" i="1"/>
  <c r="C1028" i="7" l="1"/>
  <c r="A1029" i="7" s="1"/>
  <c r="B1028" i="7"/>
  <c r="D1028" i="7" s="1"/>
  <c r="A1025" i="1"/>
  <c r="AB1025" i="1"/>
  <c r="C1029" i="7" l="1"/>
  <c r="A1030" i="7" s="1"/>
  <c r="B1029" i="7"/>
  <c r="D1029" i="7" s="1"/>
  <c r="A1026" i="1"/>
  <c r="AB1026" i="1"/>
  <c r="C1030" i="7" l="1"/>
  <c r="A1031" i="7" s="1"/>
  <c r="B1030" i="7"/>
  <c r="D1030" i="7" s="1"/>
  <c r="A1027" i="1"/>
  <c r="AB1027" i="1"/>
  <c r="C1031" i="7" l="1"/>
  <c r="A1032" i="7" s="1"/>
  <c r="B1031" i="7"/>
  <c r="D1031" i="7" s="1"/>
  <c r="A1028" i="1"/>
  <c r="AB1028" i="1"/>
  <c r="C1032" i="7" l="1"/>
  <c r="A1033" i="7" s="1"/>
  <c r="B1032" i="7"/>
  <c r="D1032" i="7" s="1"/>
  <c r="A1029" i="1"/>
  <c r="AB1029" i="1"/>
  <c r="C1033" i="7" l="1"/>
  <c r="A1034" i="7" s="1"/>
  <c r="B1033" i="7"/>
  <c r="D1033" i="7" s="1"/>
  <c r="A1030" i="1"/>
  <c r="AB1030" i="1"/>
  <c r="C1034" i="7" l="1"/>
  <c r="A1035" i="7" s="1"/>
  <c r="B1034" i="7"/>
  <c r="D1034" i="7" s="1"/>
  <c r="A1031" i="1"/>
  <c r="AB1031" i="1"/>
  <c r="C1035" i="7" l="1"/>
  <c r="A1036" i="7" s="1"/>
  <c r="B1035" i="7"/>
  <c r="D1035" i="7" s="1"/>
  <c r="A1032" i="1"/>
  <c r="AB1032" i="1"/>
  <c r="B1036" i="7" l="1"/>
  <c r="C1036" i="7"/>
  <c r="A1037" i="7" s="1"/>
  <c r="D1036" i="7"/>
  <c r="A1033" i="1"/>
  <c r="AB1033" i="1"/>
  <c r="C1037" i="7" l="1"/>
  <c r="A1038" i="7" s="1"/>
  <c r="B1037" i="7"/>
  <c r="D1037" i="7" s="1"/>
  <c r="A1034" i="1"/>
  <c r="AB1034" i="1"/>
  <c r="C1038" i="7" l="1"/>
  <c r="A1039" i="7" s="1"/>
  <c r="B1038" i="7"/>
  <c r="D1038" i="7" s="1"/>
  <c r="A1035" i="1"/>
  <c r="AB1035" i="1"/>
  <c r="C1039" i="7" l="1"/>
  <c r="A1040" i="7" s="1"/>
  <c r="B1039" i="7"/>
  <c r="D1039" i="7" s="1"/>
  <c r="A1036" i="1"/>
  <c r="AB1036" i="1"/>
  <c r="C1040" i="7" l="1"/>
  <c r="A1041" i="7" s="1"/>
  <c r="B1040" i="7"/>
  <c r="D1040" i="7" s="1"/>
  <c r="A1037" i="1"/>
  <c r="AB1037" i="1"/>
  <c r="C1041" i="7" l="1"/>
  <c r="A1042" i="7" s="1"/>
  <c r="B1041" i="7"/>
  <c r="D1041" i="7" s="1"/>
  <c r="A1038" i="1"/>
  <c r="AB1038" i="1"/>
  <c r="C1042" i="7" l="1"/>
  <c r="A1043" i="7" s="1"/>
  <c r="B1042" i="7"/>
  <c r="D1042" i="7" s="1"/>
  <c r="A1039" i="1"/>
  <c r="AB1039" i="1"/>
  <c r="C1043" i="7" l="1"/>
  <c r="A1044" i="7" s="1"/>
  <c r="B1043" i="7"/>
  <c r="D1043" i="7" s="1"/>
  <c r="A1040" i="1"/>
  <c r="AB1040" i="1"/>
  <c r="C1044" i="7" l="1"/>
  <c r="A1045" i="7" s="1"/>
  <c r="B1044" i="7"/>
  <c r="D1044" i="7" s="1"/>
  <c r="A1041" i="1"/>
  <c r="AB1041" i="1"/>
  <c r="C1045" i="7" l="1"/>
  <c r="A1046" i="7" s="1"/>
  <c r="B1045" i="7"/>
  <c r="D1045" i="7" s="1"/>
  <c r="A1042" i="1"/>
  <c r="AB1042" i="1"/>
  <c r="C1046" i="7" l="1"/>
  <c r="A1047" i="7" s="1"/>
  <c r="B1046" i="7"/>
  <c r="D1046" i="7" s="1"/>
  <c r="A1043" i="1"/>
  <c r="AB1043" i="1"/>
  <c r="C1047" i="7" l="1"/>
  <c r="A1048" i="7" s="1"/>
  <c r="B1047" i="7"/>
  <c r="D1047" i="7" s="1"/>
  <c r="A1044" i="1"/>
  <c r="AB1044" i="1"/>
  <c r="C1048" i="7" l="1"/>
  <c r="A1049" i="7" s="1"/>
  <c r="B1048" i="7"/>
  <c r="D1048" i="7" s="1"/>
  <c r="A1045" i="1"/>
  <c r="AB1045" i="1"/>
  <c r="C1049" i="7" l="1"/>
  <c r="A1050" i="7" s="1"/>
  <c r="B1049" i="7"/>
  <c r="D1049" i="7" s="1"/>
  <c r="A1046" i="1"/>
  <c r="AB1046" i="1"/>
  <c r="C1050" i="7" l="1"/>
  <c r="A1051" i="7" s="1"/>
  <c r="B1050" i="7"/>
  <c r="D1050" i="7" s="1"/>
  <c r="A1047" i="1"/>
  <c r="AB1047" i="1"/>
  <c r="C1051" i="7" l="1"/>
  <c r="A1052" i="7" s="1"/>
  <c r="B1051" i="7"/>
  <c r="D1051" i="7" s="1"/>
  <c r="A1048" i="1"/>
  <c r="AB1048" i="1"/>
  <c r="C1052" i="7" l="1"/>
  <c r="A1053" i="7" s="1"/>
  <c r="B1052" i="7"/>
  <c r="D1052" i="7" s="1"/>
  <c r="A1049" i="1"/>
  <c r="AB1049" i="1"/>
  <c r="C1053" i="7" l="1"/>
  <c r="A1054" i="7" s="1"/>
  <c r="B1053" i="7"/>
  <c r="D1053" i="7" s="1"/>
  <c r="A1050" i="1"/>
  <c r="AB1050" i="1"/>
  <c r="C1054" i="7" l="1"/>
  <c r="A1055" i="7" s="1"/>
  <c r="B1054" i="7"/>
  <c r="D1054" i="7" s="1"/>
  <c r="A1051" i="1"/>
  <c r="AB1051" i="1"/>
  <c r="C1055" i="7" l="1"/>
  <c r="A1056" i="7" s="1"/>
  <c r="B1055" i="7"/>
  <c r="D1055" i="7" s="1"/>
  <c r="A1052" i="1"/>
  <c r="AB1052" i="1"/>
  <c r="C1056" i="7" l="1"/>
  <c r="A1057" i="7" s="1"/>
  <c r="B1056" i="7"/>
  <c r="D1056" i="7" s="1"/>
  <c r="A1053" i="1"/>
  <c r="AB1053" i="1"/>
  <c r="C1057" i="7" l="1"/>
  <c r="A1058" i="7" s="1"/>
  <c r="B1057" i="7"/>
  <c r="D1057" i="7" s="1"/>
  <c r="A1054" i="1"/>
  <c r="AB1054" i="1"/>
  <c r="C1058" i="7" l="1"/>
  <c r="A1059" i="7" s="1"/>
  <c r="B1058" i="7"/>
  <c r="D1058" i="7" s="1"/>
  <c r="A1055" i="1"/>
  <c r="AB1055" i="1"/>
  <c r="C1059" i="7" l="1"/>
  <c r="A1060" i="7" s="1"/>
  <c r="B1059" i="7"/>
  <c r="D1059" i="7" s="1"/>
  <c r="A1056" i="1"/>
  <c r="AB1056" i="1"/>
  <c r="C1060" i="7" l="1"/>
  <c r="A1061" i="7" s="1"/>
  <c r="B1060" i="7"/>
  <c r="D1060" i="7" s="1"/>
  <c r="A1057" i="1"/>
  <c r="AB1057" i="1"/>
  <c r="C1061" i="7" l="1"/>
  <c r="A1062" i="7" s="1"/>
  <c r="B1061" i="7"/>
  <c r="D1061" i="7" s="1"/>
  <c r="A1058" i="1"/>
  <c r="AB1058" i="1"/>
  <c r="C1062" i="7" l="1"/>
  <c r="A1063" i="7" s="1"/>
  <c r="B1062" i="7"/>
  <c r="D1062" i="7" s="1"/>
  <c r="A1059" i="1"/>
  <c r="AB1059" i="1"/>
  <c r="C1063" i="7" l="1"/>
  <c r="A1064" i="7" s="1"/>
  <c r="B1063" i="7"/>
  <c r="D1063" i="7" s="1"/>
  <c r="A1060" i="1"/>
  <c r="AB1060" i="1"/>
  <c r="C1064" i="7" l="1"/>
  <c r="A1065" i="7" s="1"/>
  <c r="B1064" i="7"/>
  <c r="D1064" i="7" s="1"/>
  <c r="A1061" i="1"/>
  <c r="AB1061" i="1"/>
  <c r="C1065" i="7" l="1"/>
  <c r="A1066" i="7" s="1"/>
  <c r="B1065" i="7"/>
  <c r="D1065" i="7" s="1"/>
  <c r="A1062" i="1"/>
  <c r="AB1062" i="1"/>
  <c r="C1066" i="7" l="1"/>
  <c r="A1067" i="7" s="1"/>
  <c r="B1066" i="7"/>
  <c r="D1066" i="7" s="1"/>
  <c r="A1063" i="1"/>
  <c r="AB1063" i="1"/>
  <c r="AC1067" i="1"/>
  <c r="C1067" i="7" l="1"/>
  <c r="A1068" i="7" s="1"/>
  <c r="B1067" i="7"/>
  <c r="D1067" i="7" s="1"/>
  <c r="A1064" i="1"/>
  <c r="AB1064" i="1"/>
  <c r="S1067" i="1"/>
  <c r="C1068" i="7" l="1"/>
  <c r="A1069" i="7" s="1"/>
  <c r="B1068" i="7"/>
  <c r="D1068" i="7" s="1"/>
  <c r="A1065" i="1"/>
  <c r="AB1065" i="1"/>
  <c r="C1069" i="7" l="1"/>
  <c r="A1070" i="7" s="1"/>
  <c r="B1069" i="7"/>
  <c r="D1069" i="7" s="1"/>
  <c r="A1066" i="1"/>
  <c r="AB1066" i="1"/>
  <c r="AC1070" i="1"/>
  <c r="C1070" i="7" l="1"/>
  <c r="A1071" i="7" s="1"/>
  <c r="B1070" i="7"/>
  <c r="D1070" i="7" s="1"/>
  <c r="A1067" i="1"/>
  <c r="AB1067" i="1"/>
  <c r="S1070" i="1"/>
  <c r="C1071" i="7" l="1"/>
  <c r="A1072" i="7" s="1"/>
  <c r="B1071" i="7"/>
  <c r="D1071" i="7" s="1"/>
  <c r="A1068" i="1"/>
  <c r="AB1068" i="1"/>
  <c r="C1072" i="7" l="1"/>
  <c r="A1073" i="7" s="1"/>
  <c r="B1072" i="7"/>
  <c r="D1072" i="7" s="1"/>
  <c r="A1069" i="1"/>
  <c r="AB1069" i="1"/>
  <c r="C1073" i="7" l="1"/>
  <c r="A1074" i="7" s="1"/>
  <c r="B1073" i="7"/>
  <c r="D1073" i="7" s="1"/>
  <c r="A1070" i="1"/>
  <c r="AB1070" i="1"/>
  <c r="C1074" i="7" l="1"/>
  <c r="A1075" i="7" s="1"/>
  <c r="B1074" i="7"/>
  <c r="D1074" i="7" s="1"/>
  <c r="A1071" i="1"/>
  <c r="AB1071" i="1"/>
  <c r="C1075" i="7" l="1"/>
  <c r="A1076" i="7" s="1"/>
  <c r="B1075" i="7"/>
  <c r="D1075" i="7" s="1"/>
  <c r="A1072" i="1"/>
  <c r="AB1072" i="1"/>
  <c r="C1076" i="7" l="1"/>
  <c r="A1077" i="7" s="1"/>
  <c r="B1076" i="7"/>
  <c r="D1076" i="7" s="1"/>
  <c r="A1073" i="1"/>
  <c r="AB1073" i="1"/>
  <c r="C1077" i="7" l="1"/>
  <c r="A1078" i="7" s="1"/>
  <c r="B1077" i="7"/>
  <c r="D1077" i="7" s="1"/>
  <c r="A1074" i="1"/>
  <c r="AB1074" i="1"/>
  <c r="C1078" i="7" l="1"/>
  <c r="A1079" i="7" s="1"/>
  <c r="B1078" i="7"/>
  <c r="D1078" i="7" s="1"/>
  <c r="A1075" i="1"/>
  <c r="AB1075" i="1"/>
  <c r="C1079" i="7" l="1"/>
  <c r="A1080" i="7" s="1"/>
  <c r="B1079" i="7"/>
  <c r="D1079" i="7" s="1"/>
  <c r="A1076" i="1"/>
  <c r="AB1076" i="1"/>
  <c r="C1080" i="7" l="1"/>
  <c r="A1081" i="7" s="1"/>
  <c r="B1080" i="7"/>
  <c r="D1080" i="7" s="1"/>
  <c r="A1077" i="1"/>
  <c r="AB1077" i="1"/>
  <c r="C1081" i="7" l="1"/>
  <c r="A1082" i="7" s="1"/>
  <c r="B1081" i="7"/>
  <c r="D1081" i="7" s="1"/>
  <c r="A1078" i="1"/>
  <c r="AB1078" i="1"/>
  <c r="C1082" i="7" l="1"/>
  <c r="A1083" i="7" s="1"/>
  <c r="B1082" i="7"/>
  <c r="D1082" i="7" s="1"/>
  <c r="A1079" i="1"/>
  <c r="AB1079" i="1"/>
  <c r="C1083" i="7" l="1"/>
  <c r="A1084" i="7" s="1"/>
  <c r="B1083" i="7"/>
  <c r="D1083" i="7" s="1"/>
  <c r="A1080" i="1"/>
  <c r="AB1080" i="1"/>
  <c r="C1084" i="7" l="1"/>
  <c r="A1085" i="7" s="1"/>
  <c r="B1084" i="7"/>
  <c r="D1084" i="7" s="1"/>
  <c r="A1081" i="1"/>
  <c r="AB1081" i="1"/>
  <c r="C1085" i="7" l="1"/>
  <c r="A1086" i="7" s="1"/>
  <c r="B1085" i="7"/>
  <c r="D1085" i="7" s="1"/>
  <c r="A1082" i="1"/>
  <c r="AB1082" i="1"/>
  <c r="C1086" i="7" l="1"/>
  <c r="A1087" i="7" s="1"/>
  <c r="B1086" i="7"/>
  <c r="D1086" i="7" s="1"/>
  <c r="A1083" i="1"/>
  <c r="AB1083" i="1"/>
  <c r="C1087" i="7" l="1"/>
  <c r="A1088" i="7" s="1"/>
  <c r="B1087" i="7"/>
  <c r="D1087" i="7" s="1"/>
  <c r="A1084" i="1"/>
  <c r="AB1084" i="1"/>
  <c r="C1088" i="7" l="1"/>
  <c r="A1089" i="7" s="1"/>
  <c r="B1088" i="7"/>
  <c r="D1088" i="7" s="1"/>
  <c r="A1085" i="1"/>
  <c r="AB1085" i="1"/>
  <c r="C1089" i="7" l="1"/>
  <c r="A1090" i="7" s="1"/>
  <c r="B1089" i="7"/>
  <c r="D1089" i="7" s="1"/>
  <c r="A1086" i="1"/>
  <c r="AB1086" i="1"/>
  <c r="B1090" i="7" l="1"/>
  <c r="D1090" i="7" s="1"/>
  <c r="C1090" i="7"/>
  <c r="A1091" i="7" s="1"/>
  <c r="A1087" i="1"/>
  <c r="AB1087" i="1"/>
  <c r="C1091" i="7" l="1"/>
  <c r="A1092" i="7" s="1"/>
  <c r="B1091" i="7"/>
  <c r="D1091" i="7" s="1"/>
  <c r="A1088" i="1"/>
  <c r="AB1088" i="1"/>
  <c r="AC1092" i="1"/>
  <c r="C1092" i="7" l="1"/>
  <c r="A1093" i="7" s="1"/>
  <c r="B1092" i="7"/>
  <c r="D1092" i="7" s="1"/>
  <c r="A1089" i="1"/>
  <c r="AB1089" i="1"/>
  <c r="S1092" i="1"/>
  <c r="AC1093" i="1"/>
  <c r="B1093" i="7" l="1"/>
  <c r="D1093" i="7" s="1"/>
  <c r="C1093" i="7"/>
  <c r="A1094" i="7" s="1"/>
  <c r="A1090" i="1"/>
  <c r="AB1090" i="1"/>
  <c r="S1093" i="1"/>
  <c r="B1094" i="7" l="1"/>
  <c r="D1094" i="7" s="1"/>
  <c r="C1094" i="7"/>
  <c r="A1095" i="7" s="1"/>
  <c r="A1091" i="1"/>
  <c r="AB1091" i="1"/>
  <c r="AC1095" i="1"/>
  <c r="C1095" i="7" l="1"/>
  <c r="A1096" i="7" s="1"/>
  <c r="B1095" i="7"/>
  <c r="D1095" i="7" s="1"/>
  <c r="A1092" i="1"/>
  <c r="AB1092" i="1"/>
  <c r="S1095" i="1"/>
  <c r="AC1096" i="1"/>
  <c r="C1096" i="7" l="1"/>
  <c r="A1097" i="7" s="1"/>
  <c r="B1096" i="7"/>
  <c r="D1096" i="7" s="1"/>
  <c r="A1093" i="1"/>
  <c r="AB1093" i="1"/>
  <c r="S1096" i="1"/>
  <c r="C1097" i="7" l="1"/>
  <c r="A1098" i="7" s="1"/>
  <c r="B1097" i="7"/>
  <c r="D1097" i="7" s="1"/>
  <c r="A1094" i="1"/>
  <c r="AB1094" i="1"/>
  <c r="C1098" i="7" l="1"/>
  <c r="A1099" i="7" s="1"/>
  <c r="B1098" i="7"/>
  <c r="D1098" i="7" s="1"/>
  <c r="A1095" i="1"/>
  <c r="AB1095" i="1"/>
  <c r="C1099" i="7" l="1"/>
  <c r="A1100" i="7" s="1"/>
  <c r="B1099" i="7"/>
  <c r="D1099" i="7" s="1"/>
  <c r="A1096" i="1"/>
  <c r="AB1096" i="1"/>
  <c r="C1100" i="7" l="1"/>
  <c r="A1101" i="7" s="1"/>
  <c r="B1100" i="7"/>
  <c r="D1100" i="7" s="1"/>
  <c r="A1097" i="1"/>
  <c r="AB1097" i="1"/>
  <c r="C1101" i="7" l="1"/>
  <c r="A1102" i="7" s="1"/>
  <c r="B1101" i="7"/>
  <c r="D1101" i="7" s="1"/>
  <c r="A1098" i="1"/>
  <c r="AB1098" i="1"/>
  <c r="C1102" i="7" l="1"/>
  <c r="A1103" i="7" s="1"/>
  <c r="B1102" i="7"/>
  <c r="D1102" i="7" s="1"/>
  <c r="A1099" i="1"/>
  <c r="AB1099" i="1"/>
  <c r="C1103" i="7" l="1"/>
  <c r="A1104" i="7" s="1"/>
  <c r="B1103" i="7"/>
  <c r="D1103" i="7" s="1"/>
  <c r="A1100" i="1"/>
  <c r="AB1100" i="1"/>
  <c r="B1104" i="7" l="1"/>
  <c r="D1104" i="7"/>
  <c r="C1104" i="7"/>
  <c r="A1105" i="7" s="1"/>
  <c r="A1101" i="1"/>
  <c r="AB1101" i="1"/>
  <c r="C1105" i="7" l="1"/>
  <c r="A1106" i="7" s="1"/>
  <c r="B1105" i="7"/>
  <c r="D1105" i="7" s="1"/>
  <c r="A1102" i="1"/>
  <c r="AB1102" i="1"/>
  <c r="B1106" i="7" l="1"/>
  <c r="D1106" i="7" s="1"/>
  <c r="C1106" i="7"/>
  <c r="A1107" i="7" s="1"/>
  <c r="A1103" i="1"/>
  <c r="AB1103" i="1"/>
  <c r="C1107" i="7" l="1"/>
  <c r="A1108" i="7" s="1"/>
  <c r="B1107" i="7"/>
  <c r="D1107" i="7" s="1"/>
  <c r="A1104" i="1"/>
  <c r="AB1104" i="1"/>
  <c r="C1108" i="7" l="1"/>
  <c r="A1109" i="7" s="1"/>
  <c r="B1108" i="7"/>
  <c r="D1108" i="7" s="1"/>
  <c r="A1105" i="1"/>
  <c r="AB1105" i="1"/>
  <c r="C1109" i="7" l="1"/>
  <c r="A1110" i="7" s="1"/>
  <c r="B1109" i="7"/>
  <c r="D1109" i="7" s="1"/>
  <c r="A1106" i="1"/>
  <c r="AB1106" i="1"/>
  <c r="C1110" i="7" l="1"/>
  <c r="A1111" i="7" s="1"/>
  <c r="B1110" i="7"/>
  <c r="D1110" i="7" s="1"/>
  <c r="A1107" i="1"/>
  <c r="AB1107" i="1"/>
  <c r="C1111" i="7" l="1"/>
  <c r="A1112" i="7" s="1"/>
  <c r="B1111" i="7"/>
  <c r="D1111" i="7" s="1"/>
  <c r="A1108" i="1"/>
  <c r="AB1108" i="1"/>
  <c r="C1112" i="7" l="1"/>
  <c r="A1113" i="7" s="1"/>
  <c r="B1112" i="7"/>
  <c r="D1112" i="7" s="1"/>
  <c r="A1109" i="1"/>
  <c r="AB1109" i="1"/>
  <c r="C1113" i="7" l="1"/>
  <c r="A1114" i="7" s="1"/>
  <c r="B1113" i="7"/>
  <c r="D1113" i="7" s="1"/>
  <c r="A1110" i="1"/>
  <c r="AB1110" i="1"/>
  <c r="C1114" i="7" l="1"/>
  <c r="A1115" i="7" s="1"/>
  <c r="B1114" i="7"/>
  <c r="D1114" i="7" s="1"/>
  <c r="A1111" i="1"/>
  <c r="AB1111" i="1"/>
  <c r="C1115" i="7" l="1"/>
  <c r="A1116" i="7" s="1"/>
  <c r="B1115" i="7"/>
  <c r="D1115" i="7" s="1"/>
  <c r="A1112" i="1"/>
  <c r="AB1112" i="1"/>
  <c r="B1116" i="7" l="1"/>
  <c r="D1116" i="7" s="1"/>
  <c r="C1116" i="7"/>
  <c r="A1117" i="7" s="1"/>
  <c r="A1113" i="1"/>
  <c r="AB1113" i="1"/>
  <c r="C1117" i="7" l="1"/>
  <c r="A1118" i="7" s="1"/>
  <c r="B1117" i="7"/>
  <c r="D1117" i="7" s="1"/>
  <c r="A1114" i="1"/>
  <c r="AB1114" i="1"/>
  <c r="C1118" i="7" l="1"/>
  <c r="A1119" i="7" s="1"/>
  <c r="B1118" i="7"/>
  <c r="D1118" i="7" s="1"/>
  <c r="A1115" i="1"/>
  <c r="AB1115" i="1"/>
  <c r="C1119" i="7" l="1"/>
  <c r="A1120" i="7" s="1"/>
  <c r="B1119" i="7"/>
  <c r="D1119" i="7" s="1"/>
  <c r="A1116" i="1"/>
  <c r="AB1116" i="1"/>
  <c r="C1120" i="7" l="1"/>
  <c r="A1121" i="7" s="1"/>
  <c r="B1120" i="7"/>
  <c r="D1120" i="7" s="1"/>
  <c r="A1117" i="1"/>
  <c r="AB1117" i="1"/>
  <c r="C1121" i="7" l="1"/>
  <c r="A1122" i="7" s="1"/>
  <c r="B1121" i="7"/>
  <c r="D1121" i="7" s="1"/>
  <c r="A1118" i="1"/>
  <c r="AB1118" i="1"/>
  <c r="C1122" i="7" l="1"/>
  <c r="A1123" i="7" s="1"/>
  <c r="B1122" i="7"/>
  <c r="D1122" i="7" s="1"/>
  <c r="A1119" i="1"/>
  <c r="AB1119" i="1"/>
  <c r="C1123" i="7" l="1"/>
  <c r="A1124" i="7" s="1"/>
  <c r="B1123" i="7"/>
  <c r="D1123" i="7" s="1"/>
  <c r="A1120" i="1"/>
  <c r="AB1120" i="1"/>
  <c r="B1124" i="7" l="1"/>
  <c r="D1124" i="7" s="1"/>
  <c r="C1124" i="7"/>
  <c r="A1125" i="7" s="1"/>
  <c r="A1121" i="1"/>
  <c r="AB1121" i="1"/>
  <c r="C1125" i="7" l="1"/>
  <c r="A1126" i="7" s="1"/>
  <c r="B1125" i="7"/>
  <c r="D1125" i="7" s="1"/>
  <c r="A1122" i="1"/>
  <c r="AB1122" i="1"/>
  <c r="C1126" i="7" l="1"/>
  <c r="A1127" i="7" s="1"/>
  <c r="B1126" i="7"/>
  <c r="D1126" i="7" s="1"/>
  <c r="A1123" i="1"/>
  <c r="AB1123" i="1"/>
  <c r="C1127" i="7" l="1"/>
  <c r="A1128" i="7" s="1"/>
  <c r="B1127" i="7"/>
  <c r="D1127" i="7" s="1"/>
  <c r="A1124" i="1"/>
  <c r="AB1124" i="1"/>
  <c r="C1128" i="7" l="1"/>
  <c r="A1129" i="7" s="1"/>
  <c r="B1128" i="7"/>
  <c r="D1128" i="7" s="1"/>
  <c r="A1125" i="1"/>
  <c r="AB1125" i="1"/>
  <c r="B1129" i="7" l="1"/>
  <c r="D1129" i="7" s="1"/>
  <c r="C1129" i="7"/>
  <c r="A1130" i="7" s="1"/>
  <c r="A1126" i="1"/>
  <c r="AB1126" i="1"/>
  <c r="C1130" i="7" l="1"/>
  <c r="A1131" i="7" s="1"/>
  <c r="B1130" i="7"/>
  <c r="D1130" i="7" s="1"/>
  <c r="A1127" i="1"/>
  <c r="AB1127" i="1"/>
  <c r="C1131" i="7" l="1"/>
  <c r="A1132" i="7" s="1"/>
  <c r="B1131" i="7"/>
  <c r="D1131" i="7" s="1"/>
  <c r="A1128" i="1"/>
  <c r="AB1128" i="1"/>
  <c r="C1132" i="7" l="1"/>
  <c r="A1133" i="7" s="1"/>
  <c r="B1132" i="7"/>
  <c r="D1132" i="7" s="1"/>
  <c r="A1129" i="1"/>
  <c r="AB1129" i="1"/>
  <c r="C1133" i="7" l="1"/>
  <c r="A1134" i="7" s="1"/>
  <c r="B1133" i="7"/>
  <c r="D1133" i="7" s="1"/>
  <c r="A1130" i="1"/>
  <c r="AB1130" i="1"/>
  <c r="C1134" i="7" l="1"/>
  <c r="A1135" i="7" s="1"/>
  <c r="B1134" i="7"/>
  <c r="D1134" i="7" s="1"/>
  <c r="A1131" i="1"/>
  <c r="AB1131" i="1"/>
  <c r="C1135" i="7" l="1"/>
  <c r="A1136" i="7" s="1"/>
  <c r="B1135" i="7"/>
  <c r="D1135" i="7" s="1"/>
  <c r="A1132" i="1"/>
  <c r="AB1132" i="1"/>
  <c r="C1136" i="7" l="1"/>
  <c r="A1137" i="7" s="1"/>
  <c r="B1136" i="7"/>
  <c r="D1136" i="7" s="1"/>
  <c r="A1133" i="1"/>
  <c r="AB1133" i="1"/>
  <c r="C1137" i="7" l="1"/>
  <c r="A1138" i="7" s="1"/>
  <c r="B1137" i="7"/>
  <c r="D1137" i="7" s="1"/>
  <c r="A1134" i="1"/>
  <c r="AB1134" i="1"/>
  <c r="C1138" i="7" l="1"/>
  <c r="A1139" i="7" s="1"/>
  <c r="B1138" i="7"/>
  <c r="D1138" i="7" s="1"/>
  <c r="A1135" i="1"/>
  <c r="AB1135" i="1"/>
  <c r="C1139" i="7" l="1"/>
  <c r="A1140" i="7" s="1"/>
  <c r="B1139" i="7"/>
  <c r="D1139" i="7" s="1"/>
  <c r="A1136" i="1"/>
  <c r="AB1136" i="1"/>
  <c r="C1140" i="7" l="1"/>
  <c r="A1141" i="7" s="1"/>
  <c r="B1140" i="7"/>
  <c r="D1140" i="7" s="1"/>
  <c r="A1137" i="1"/>
  <c r="AB1137" i="1"/>
  <c r="C1141" i="7" l="1"/>
  <c r="A1142" i="7" s="1"/>
  <c r="B1141" i="7"/>
  <c r="D1141" i="7" s="1"/>
  <c r="A1138" i="1"/>
  <c r="AB1138" i="1"/>
  <c r="B1142" i="7" l="1"/>
  <c r="D1142" i="7" s="1"/>
  <c r="C1142" i="7"/>
  <c r="A1143" i="7" s="1"/>
  <c r="A1139" i="1"/>
  <c r="AB1139" i="1"/>
  <c r="C1143" i="7" l="1"/>
  <c r="A1144" i="7" s="1"/>
  <c r="B1143" i="7"/>
  <c r="D1143" i="7" s="1"/>
  <c r="A1140" i="1"/>
  <c r="AB1140" i="1"/>
  <c r="C1144" i="7" l="1"/>
  <c r="A1145" i="7" s="1"/>
  <c r="B1144" i="7"/>
  <c r="D1144" i="7" s="1"/>
  <c r="A1141" i="1"/>
  <c r="AB1141" i="1"/>
  <c r="C1145" i="7" l="1"/>
  <c r="A1146" i="7" s="1"/>
  <c r="B1145" i="7"/>
  <c r="D1145" i="7" s="1"/>
  <c r="A1142" i="1"/>
  <c r="AB1142" i="1"/>
  <c r="C1146" i="7" l="1"/>
  <c r="A1147" i="7" s="1"/>
  <c r="B1146" i="7"/>
  <c r="D1146" i="7" s="1"/>
  <c r="A1143" i="1"/>
  <c r="AB1143" i="1"/>
  <c r="C1147" i="7" l="1"/>
  <c r="A1148" i="7" s="1"/>
  <c r="B1147" i="7"/>
  <c r="D1147" i="7" s="1"/>
  <c r="A1144" i="1"/>
  <c r="AB1144" i="1"/>
  <c r="C1148" i="7" l="1"/>
  <c r="A1149" i="7" s="1"/>
  <c r="B1148" i="7"/>
  <c r="D1148" i="7" s="1"/>
  <c r="A1145" i="1"/>
  <c r="AB1145" i="1"/>
  <c r="B1149" i="7" l="1"/>
  <c r="D1149" i="7" s="1"/>
  <c r="C1149" i="7"/>
  <c r="A1150" i="7" s="1"/>
  <c r="A1146" i="1"/>
  <c r="AB1146" i="1"/>
  <c r="S1227" i="1"/>
  <c r="C1150" i="7" l="1"/>
  <c r="A1151" i="7" s="1"/>
  <c r="B1150" i="7"/>
  <c r="D1150" i="7" s="1"/>
  <c r="A1147" i="1"/>
  <c r="AB1147" i="1"/>
  <c r="S1228" i="1"/>
  <c r="C1151" i="7" l="1"/>
  <c r="A1152" i="7" s="1"/>
  <c r="B1151" i="7"/>
  <c r="D1151" i="7" s="1"/>
  <c r="A1148" i="1"/>
  <c r="AB1148" i="1"/>
  <c r="S1229" i="1"/>
  <c r="B1152" i="7" l="1"/>
  <c r="D1152" i="7" s="1"/>
  <c r="C1152" i="7"/>
  <c r="A1153" i="7" s="1"/>
  <c r="A1149" i="1"/>
  <c r="AB1149" i="1"/>
  <c r="S1230" i="1"/>
  <c r="B1153" i="7" l="1"/>
  <c r="D1153" i="7" s="1"/>
  <c r="C1153" i="7"/>
  <c r="A1154" i="7" s="1"/>
  <c r="A1150" i="1"/>
  <c r="AB1150" i="1"/>
  <c r="S1231" i="1"/>
  <c r="C1154" i="7" l="1"/>
  <c r="A1155" i="7" s="1"/>
  <c r="B1154" i="7"/>
  <c r="D1154" i="7" s="1"/>
  <c r="A1151" i="1"/>
  <c r="AB1151" i="1"/>
  <c r="C1155" i="7" l="1"/>
  <c r="A1156" i="7" s="1"/>
  <c r="B1155" i="7"/>
  <c r="D1155" i="7" s="1"/>
  <c r="A1152" i="1"/>
  <c r="AB1152" i="1"/>
  <c r="C1156" i="7" l="1"/>
  <c r="A1157" i="7" s="1"/>
  <c r="B1156" i="7"/>
  <c r="D1156" i="7" s="1"/>
  <c r="A1153" i="1"/>
  <c r="AB1153" i="1"/>
  <c r="C1157" i="7" l="1"/>
  <c r="A1158" i="7" s="1"/>
  <c r="B1157" i="7"/>
  <c r="D1157" i="7" s="1"/>
  <c r="A1154" i="1"/>
  <c r="AB1154" i="1"/>
  <c r="C1158" i="7" l="1"/>
  <c r="A1159" i="7" s="1"/>
  <c r="B1158" i="7"/>
  <c r="D1158" i="7" s="1"/>
  <c r="A1155" i="1"/>
  <c r="AB1155" i="1"/>
  <c r="C1159" i="7" l="1"/>
  <c r="A1160" i="7" s="1"/>
  <c r="B1159" i="7"/>
  <c r="D1159" i="7" s="1"/>
  <c r="A1156" i="1"/>
  <c r="AB1156" i="1"/>
  <c r="C1160" i="7" l="1"/>
  <c r="A1161" i="7" s="1"/>
  <c r="B1160" i="7"/>
  <c r="D1160" i="7" s="1"/>
  <c r="A1157" i="1"/>
  <c r="AB1157" i="1"/>
  <c r="C1161" i="7" l="1"/>
  <c r="A1162" i="7" s="1"/>
  <c r="B1161" i="7"/>
  <c r="D1161" i="7" s="1"/>
  <c r="A1158" i="1"/>
  <c r="AB1158" i="1"/>
  <c r="C1162" i="7" l="1"/>
  <c r="A1163" i="7" s="1"/>
  <c r="B1162" i="7"/>
  <c r="D1162" i="7" s="1"/>
  <c r="A1159" i="1"/>
  <c r="AB1159" i="1"/>
  <c r="C1163" i="7" l="1"/>
  <c r="A1164" i="7" s="1"/>
  <c r="B1163" i="7"/>
  <c r="D1163" i="7" s="1"/>
  <c r="A1160" i="1"/>
  <c r="AB1160" i="1"/>
  <c r="C1164" i="7" l="1"/>
  <c r="A1165" i="7" s="1"/>
  <c r="B1164" i="7"/>
  <c r="D1164" i="7" s="1"/>
  <c r="A1161" i="1"/>
  <c r="AB1161" i="1"/>
  <c r="B1165" i="7" l="1"/>
  <c r="D1165" i="7" s="1"/>
  <c r="C1165" i="7"/>
  <c r="A1166" i="7" s="1"/>
  <c r="A1162" i="1"/>
  <c r="AB1162" i="1"/>
  <c r="C1166" i="7" l="1"/>
  <c r="A1167" i="7" s="1"/>
  <c r="B1166" i="7"/>
  <c r="D1166" i="7" s="1"/>
  <c r="A1163" i="1"/>
  <c r="AB1163" i="1"/>
  <c r="C1167" i="7" l="1"/>
  <c r="A1168" i="7" s="1"/>
  <c r="B1167" i="7"/>
  <c r="D1167" i="7" s="1"/>
  <c r="A1164" i="1"/>
  <c r="AB1164" i="1"/>
  <c r="C1168" i="7" l="1"/>
  <c r="A1169" i="7" s="1"/>
  <c r="B1168" i="7"/>
  <c r="D1168" i="7" s="1"/>
  <c r="A1165" i="1"/>
  <c r="AB1165" i="1"/>
  <c r="C1169" i="7" l="1"/>
  <c r="A1170" i="7" s="1"/>
  <c r="B1169" i="7"/>
  <c r="D1169" i="7" s="1"/>
  <c r="A1166" i="1"/>
  <c r="P1166" i="1"/>
  <c r="E1166" i="1"/>
  <c r="F1166" i="1" s="1"/>
  <c r="S1166" i="1" s="1"/>
  <c r="AB1166" i="1"/>
  <c r="C1170" i="7" l="1"/>
  <c r="A1171" i="7" s="1"/>
  <c r="B1170" i="7"/>
  <c r="D1170" i="7" s="1"/>
  <c r="AC1166" i="1"/>
  <c r="AB1167" i="1"/>
  <c r="P1167" i="1"/>
  <c r="E1167" i="1"/>
  <c r="F1167" i="1" s="1"/>
  <c r="S1167" i="1" s="1"/>
  <c r="A1167" i="1"/>
  <c r="C1171" i="7" l="1"/>
  <c r="A1172" i="7" s="1"/>
  <c r="B1171" i="7"/>
  <c r="D1171" i="7" s="1"/>
  <c r="AC1167" i="1"/>
  <c r="P1168" i="1"/>
  <c r="AB1168" i="1"/>
  <c r="E1168" i="1"/>
  <c r="F1168" i="1" s="1"/>
  <c r="S1168" i="1" s="1"/>
  <c r="A1168" i="1"/>
  <c r="C1172" i="7" l="1"/>
  <c r="A1173" i="7" s="1"/>
  <c r="B1172" i="7"/>
  <c r="D1172" i="7" s="1"/>
  <c r="AC1168" i="1"/>
  <c r="E1169" i="1"/>
  <c r="F1169" i="1" s="1"/>
  <c r="S1169" i="1" s="1"/>
  <c r="P1169" i="1"/>
  <c r="A1169" i="1"/>
  <c r="AB1169" i="1"/>
  <c r="C1173" i="7" l="1"/>
  <c r="A1174" i="7" s="1"/>
  <c r="B1173" i="7"/>
  <c r="D1173" i="7" s="1"/>
  <c r="AC1169" i="1"/>
  <c r="A1170" i="1"/>
  <c r="E1170" i="1"/>
  <c r="F1170" i="1" s="1"/>
  <c r="S1170" i="1" s="1"/>
  <c r="P1170" i="1"/>
  <c r="AB1170" i="1"/>
  <c r="C1174" i="7" l="1"/>
  <c r="A1175" i="7" s="1"/>
  <c r="B1174" i="7"/>
  <c r="D1174" i="7" s="1"/>
  <c r="AC1170" i="1"/>
  <c r="A1171" i="1"/>
  <c r="AB1171" i="1"/>
  <c r="P1171" i="1"/>
  <c r="E1171" i="1"/>
  <c r="F1171" i="1" s="1"/>
  <c r="S1171" i="1" s="1"/>
  <c r="C1175" i="7" l="1"/>
  <c r="A1176" i="7" s="1"/>
  <c r="B1175" i="7"/>
  <c r="D1175" i="7" s="1"/>
  <c r="AC1171" i="1"/>
  <c r="AB1172" i="1"/>
  <c r="P1172" i="1"/>
  <c r="E1172" i="1"/>
  <c r="F1172" i="1" s="1"/>
  <c r="S1172" i="1" s="1"/>
  <c r="A1172" i="1"/>
  <c r="C1176" i="7" l="1"/>
  <c r="A1177" i="7" s="1"/>
  <c r="B1176" i="7"/>
  <c r="D1176" i="7" s="1"/>
  <c r="AC1172" i="1"/>
  <c r="E1173" i="1"/>
  <c r="F1173" i="1" s="1"/>
  <c r="S1173" i="1" s="1"/>
  <c r="A1173" i="1"/>
  <c r="AB1173" i="1"/>
  <c r="P1173" i="1"/>
  <c r="C1177" i="7" l="1"/>
  <c r="A1178" i="7" s="1"/>
  <c r="B1177" i="7"/>
  <c r="D1177" i="7" s="1"/>
  <c r="AC1173" i="1"/>
  <c r="P1174" i="1"/>
  <c r="A1174" i="1"/>
  <c r="AB1174" i="1"/>
  <c r="E1174" i="1"/>
  <c r="F1174" i="1" s="1"/>
  <c r="S1174" i="1" s="1"/>
  <c r="B1178" i="7" l="1"/>
  <c r="D1178" i="7" s="1"/>
  <c r="C1178" i="7"/>
  <c r="A1179" i="7" s="1"/>
  <c r="AC1174" i="1"/>
  <c r="P1175" i="1"/>
  <c r="AB1175" i="1"/>
  <c r="E1175" i="1"/>
  <c r="F1175" i="1" s="1"/>
  <c r="S1175" i="1" s="1"/>
  <c r="A1175" i="1"/>
  <c r="C1179" i="7" l="1"/>
  <c r="A1180" i="7" s="1"/>
  <c r="B1179" i="7"/>
  <c r="D1179" i="7" s="1"/>
  <c r="AC1175" i="1"/>
  <c r="P1176" i="1"/>
  <c r="A1176" i="1"/>
  <c r="AB1176" i="1"/>
  <c r="E1176" i="1"/>
  <c r="F1176" i="1" s="1"/>
  <c r="S1176" i="1" s="1"/>
  <c r="C1180" i="7" l="1"/>
  <c r="A1181" i="7" s="1"/>
  <c r="B1180" i="7"/>
  <c r="D1180" i="7" s="1"/>
  <c r="AC1176" i="1"/>
  <c r="P1177" i="1"/>
  <c r="E1177" i="1"/>
  <c r="F1177" i="1" s="1"/>
  <c r="S1177" i="1" s="1"/>
  <c r="AB1177" i="1"/>
  <c r="A1177" i="1"/>
  <c r="C1181" i="7" l="1"/>
  <c r="A1182" i="7" s="1"/>
  <c r="B1181" i="7"/>
  <c r="D1181" i="7" s="1"/>
  <c r="AC1177" i="1"/>
  <c r="E1178" i="1"/>
  <c r="F1178" i="1" s="1"/>
  <c r="S1178" i="1" s="1"/>
  <c r="A1178" i="1"/>
  <c r="P1178" i="1"/>
  <c r="AB1178" i="1"/>
  <c r="C1182" i="7" l="1"/>
  <c r="A1183" i="7" s="1"/>
  <c r="B1182" i="7"/>
  <c r="D1182" i="7" s="1"/>
  <c r="AC1178" i="1"/>
  <c r="A1179" i="1"/>
  <c r="AB1179" i="1"/>
  <c r="E1179" i="1"/>
  <c r="F1179" i="1" s="1"/>
  <c r="S1179" i="1" s="1"/>
  <c r="P1179" i="1"/>
  <c r="B1183" i="7" l="1"/>
  <c r="D1183" i="7" s="1"/>
  <c r="C1183" i="7"/>
  <c r="A1184" i="7" s="1"/>
  <c r="AC1179" i="1"/>
  <c r="A1180" i="1"/>
  <c r="AB1180" i="1"/>
  <c r="P1180" i="1"/>
  <c r="E1180" i="1"/>
  <c r="F1180" i="1" s="1"/>
  <c r="S1180" i="1" s="1"/>
  <c r="C1184" i="7" l="1"/>
  <c r="A1185" i="7" s="1"/>
  <c r="B1184" i="7"/>
  <c r="D1184" i="7" s="1"/>
  <c r="AC1180" i="1"/>
  <c r="E1181" i="1"/>
  <c r="P1181" i="1"/>
  <c r="AB1181" i="1"/>
  <c r="A1181" i="1"/>
  <c r="C1185" i="7" l="1"/>
  <c r="A1186" i="7" s="1"/>
  <c r="B1185" i="7"/>
  <c r="D1185" i="7" s="1"/>
  <c r="AC1181" i="1"/>
  <c r="F1181" i="1"/>
  <c r="S1181" i="1"/>
  <c r="A1182" i="1"/>
  <c r="AB1182" i="1"/>
  <c r="P1182" i="1"/>
  <c r="E1182" i="1"/>
  <c r="F1182" i="1" s="1"/>
  <c r="S1182" i="1" s="1"/>
  <c r="C1186" i="7" l="1"/>
  <c r="A1187" i="7" s="1"/>
  <c r="B1186" i="7"/>
  <c r="D1186" i="7" s="1"/>
  <c r="AC1182" i="1"/>
  <c r="P1183" i="1"/>
  <c r="E1183" i="1"/>
  <c r="F1183" i="1" s="1"/>
  <c r="S1183" i="1" s="1"/>
  <c r="AB1183" i="1"/>
  <c r="A1183" i="1"/>
  <c r="C1187" i="7" l="1"/>
  <c r="A1188" i="7" s="1"/>
  <c r="B1187" i="7"/>
  <c r="D1187" i="7" s="1"/>
  <c r="AC1183" i="1"/>
  <c r="E1184" i="1"/>
  <c r="F1184" i="1" s="1"/>
  <c r="S1184" i="1" s="1"/>
  <c r="P1184" i="1"/>
  <c r="AB1184" i="1"/>
  <c r="A1184" i="1"/>
  <c r="B1188" i="7" l="1"/>
  <c r="D1188" i="7" s="1"/>
  <c r="C1188" i="7"/>
  <c r="A1189" i="7" s="1"/>
  <c r="AC1184" i="1"/>
  <c r="E1185" i="1"/>
  <c r="F1185" i="1" s="1"/>
  <c r="S1185" i="1" s="1"/>
  <c r="P1185" i="1"/>
  <c r="A1185" i="1"/>
  <c r="AB1185" i="1"/>
  <c r="C1189" i="7" l="1"/>
  <c r="A1190" i="7" s="1"/>
  <c r="B1189" i="7"/>
  <c r="D1189" i="7" s="1"/>
  <c r="AC1185" i="1"/>
  <c r="E1186" i="1"/>
  <c r="F1186" i="1" s="1"/>
  <c r="S1186" i="1" s="1"/>
  <c r="AB1186" i="1"/>
  <c r="P1186" i="1"/>
  <c r="A1186" i="1"/>
  <c r="C1190" i="7" l="1"/>
  <c r="A1191" i="7" s="1"/>
  <c r="B1190" i="7"/>
  <c r="D1190" i="7" s="1"/>
  <c r="AC1186" i="1"/>
  <c r="AB1187" i="1"/>
  <c r="P1187" i="1"/>
  <c r="E1187" i="1"/>
  <c r="F1187" i="1" s="1"/>
  <c r="S1187" i="1" s="1"/>
  <c r="A1187" i="1"/>
  <c r="C1191" i="7" l="1"/>
  <c r="A1192" i="7" s="1"/>
  <c r="B1191" i="7"/>
  <c r="D1191" i="7" s="1"/>
  <c r="AC1187" i="1"/>
  <c r="AB1188" i="1"/>
  <c r="P1188" i="1"/>
  <c r="A1188" i="1"/>
  <c r="E1188" i="1"/>
  <c r="F1188" i="1" s="1"/>
  <c r="S1188" i="1" s="1"/>
  <c r="C1192" i="7" l="1"/>
  <c r="A1193" i="7" s="1"/>
  <c r="B1192" i="7"/>
  <c r="D1192" i="7" s="1"/>
  <c r="AC1188" i="1"/>
  <c r="P1189" i="1"/>
  <c r="E1189" i="1"/>
  <c r="F1189" i="1" s="1"/>
  <c r="S1189" i="1" s="1"/>
  <c r="A1189" i="1"/>
  <c r="AB1189" i="1"/>
  <c r="C1193" i="7" l="1"/>
  <c r="A1194" i="7" s="1"/>
  <c r="B1193" i="7"/>
  <c r="D1193" i="7" s="1"/>
  <c r="AC1189" i="1"/>
  <c r="AB1190" i="1"/>
  <c r="P1190" i="1"/>
  <c r="E1190" i="1"/>
  <c r="F1190" i="1" s="1"/>
  <c r="S1190" i="1" s="1"/>
  <c r="A1190" i="1"/>
  <c r="C1194" i="7" l="1"/>
  <c r="A1195" i="7" s="1"/>
  <c r="B1194" i="7"/>
  <c r="D1194" i="7" s="1"/>
  <c r="AC1190" i="1"/>
  <c r="C1195" i="7" l="1"/>
  <c r="A1196" i="7" s="1"/>
  <c r="B1195" i="7"/>
  <c r="D1195" i="7" s="1"/>
  <c r="C1196" i="7" l="1"/>
  <c r="A1197" i="7" s="1"/>
  <c r="B1196" i="7"/>
  <c r="D1196" i="7" s="1"/>
  <c r="A1199" i="1"/>
  <c r="C1197" i="7" l="1"/>
  <c r="A1198" i="7" s="1"/>
  <c r="B1197" i="7"/>
  <c r="D1197" i="7" s="1"/>
  <c r="A1200" i="1"/>
  <c r="AB1199" i="1"/>
  <c r="C1198" i="7" l="1"/>
  <c r="A1199" i="7" s="1"/>
  <c r="B1198" i="7"/>
  <c r="D1198" i="7" s="1"/>
  <c r="A1201" i="1"/>
  <c r="C1199" i="7" l="1"/>
  <c r="A1200" i="7" s="1"/>
  <c r="B1199" i="7"/>
  <c r="D1199" i="7" s="1"/>
  <c r="A1202" i="1"/>
  <c r="AB1200" i="1"/>
  <c r="C1200" i="7" l="1"/>
  <c r="A1201" i="7" s="1"/>
  <c r="B1200" i="7"/>
  <c r="D1200" i="7" s="1"/>
  <c r="A1203" i="1"/>
  <c r="AB1201" i="1"/>
  <c r="B1201" i="7" l="1"/>
  <c r="D1201" i="7" s="1"/>
  <c r="C1201" i="7"/>
  <c r="A1202" i="7" s="1"/>
  <c r="A1204" i="1"/>
  <c r="AB1202" i="1"/>
  <c r="B1202" i="7" l="1"/>
  <c r="D1202" i="7" s="1"/>
  <c r="C1202" i="7"/>
  <c r="A1203" i="7" s="1"/>
  <c r="A1205" i="1"/>
  <c r="AB1203" i="1"/>
  <c r="C1203" i="7" l="1"/>
  <c r="A1204" i="7" s="1"/>
  <c r="B1203" i="7"/>
  <c r="D1203" i="7" s="1"/>
  <c r="A1206" i="1"/>
  <c r="AB1204" i="1"/>
  <c r="C1204" i="7" l="1"/>
  <c r="A1205" i="7" s="1"/>
  <c r="B1204" i="7"/>
  <c r="D1204" i="7" s="1"/>
  <c r="A1207" i="1"/>
  <c r="AB1205" i="1"/>
  <c r="C1205" i="7" l="1"/>
  <c r="A1206" i="7" s="1"/>
  <c r="B1205" i="7"/>
  <c r="D1205" i="7" s="1"/>
  <c r="A1208" i="1"/>
  <c r="AB1206" i="1"/>
  <c r="C1206" i="7" l="1"/>
  <c r="A1207" i="7" s="1"/>
  <c r="B1206" i="7"/>
  <c r="D1206" i="7" s="1"/>
  <c r="A1209" i="1"/>
  <c r="AB1207" i="1"/>
  <c r="C1207" i="7" l="1"/>
  <c r="A1208" i="7" s="1"/>
  <c r="B1207" i="7"/>
  <c r="D1207" i="7" s="1"/>
  <c r="A1210" i="1"/>
  <c r="AB1208" i="1"/>
  <c r="C1208" i="7" l="1"/>
  <c r="A1209" i="7" s="1"/>
  <c r="B1208" i="7"/>
  <c r="D1208" i="7" s="1"/>
  <c r="A1211" i="1"/>
  <c r="AB1209" i="1"/>
  <c r="C1209" i="7" l="1"/>
  <c r="A1210" i="7" s="1"/>
  <c r="B1209" i="7"/>
  <c r="D1209" i="7" s="1"/>
  <c r="A1212" i="1"/>
  <c r="AB1210" i="1"/>
  <c r="C1210" i="7" l="1"/>
  <c r="A1211" i="7" s="1"/>
  <c r="B1210" i="7"/>
  <c r="D1210" i="7" s="1"/>
  <c r="A1213" i="1"/>
  <c r="AB1211" i="1"/>
  <c r="C1211" i="7" l="1"/>
  <c r="A1212" i="7" s="1"/>
  <c r="B1211" i="7"/>
  <c r="D1211" i="7" s="1"/>
  <c r="A1214" i="1"/>
  <c r="AB1212" i="1"/>
  <c r="B1212" i="7" l="1"/>
  <c r="D1212" i="7" s="1"/>
  <c r="C1212" i="7"/>
  <c r="A1213" i="7" s="1"/>
  <c r="A1215" i="1"/>
  <c r="AB1213" i="1"/>
  <c r="C1213" i="7" l="1"/>
  <c r="A1214" i="7" s="1"/>
  <c r="B1213" i="7"/>
  <c r="D1213" i="7" s="1"/>
  <c r="A1216" i="1"/>
  <c r="AB1214" i="1"/>
  <c r="B1214" i="7" l="1"/>
  <c r="D1214" i="7"/>
  <c r="C1214" i="7"/>
  <c r="A1215" i="7" s="1"/>
  <c r="A1217" i="1"/>
  <c r="AB1215" i="1"/>
  <c r="C1215" i="7" l="1"/>
  <c r="A1216" i="7" s="1"/>
  <c r="B1215" i="7"/>
  <c r="D1215" i="7" s="1"/>
  <c r="A1218" i="1"/>
  <c r="AB1216" i="1"/>
  <c r="C1216" i="7" l="1"/>
  <c r="A1217" i="7" s="1"/>
  <c r="B1216" i="7"/>
  <c r="D1216" i="7" s="1"/>
  <c r="A1219" i="1"/>
  <c r="AB1217" i="1"/>
  <c r="C1217" i="7" l="1"/>
  <c r="A1218" i="7" s="1"/>
  <c r="B1217" i="7"/>
  <c r="D1217" i="7"/>
  <c r="A1220" i="1"/>
  <c r="AB1218" i="1"/>
  <c r="C1218" i="7" l="1"/>
  <c r="A1219" i="7" s="1"/>
  <c r="B1218" i="7"/>
  <c r="D1218" i="7" s="1"/>
  <c r="A1221" i="1"/>
  <c r="AB1219" i="1"/>
  <c r="C1219" i="7" l="1"/>
  <c r="A1220" i="7" s="1"/>
  <c r="B1219" i="7"/>
  <c r="D1219" i="7" s="1"/>
  <c r="A1222" i="1"/>
  <c r="AB1220" i="1"/>
  <c r="C1220" i="7" l="1"/>
  <c r="A1221" i="7" s="1"/>
  <c r="B1220" i="7"/>
  <c r="D1220" i="7" s="1"/>
  <c r="A1223" i="1"/>
  <c r="AB1221" i="1"/>
  <c r="C1221" i="7" l="1"/>
  <c r="A1222" i="7" s="1"/>
  <c r="B1221" i="7"/>
  <c r="D1221" i="7" s="1"/>
  <c r="A1224" i="1"/>
  <c r="AB1222" i="1"/>
  <c r="C1222" i="7" l="1"/>
  <c r="A1223" i="7" s="1"/>
  <c r="B1222" i="7"/>
  <c r="D1222" i="7" s="1"/>
  <c r="A1225" i="1"/>
  <c r="AB1223" i="1"/>
  <c r="C1223" i="7" l="1"/>
  <c r="A1224" i="7" s="1"/>
  <c r="B1223" i="7"/>
  <c r="D1223" i="7" s="1"/>
  <c r="A1226" i="1"/>
  <c r="AB1224" i="1"/>
  <c r="B1224" i="7" l="1"/>
  <c r="D1224" i="7" s="1"/>
  <c r="C1224" i="7"/>
  <c r="A1225" i="7" s="1"/>
  <c r="A1227" i="1"/>
  <c r="AB1225" i="1"/>
  <c r="C1225" i="7" l="1"/>
  <c r="A1226" i="7" s="1"/>
  <c r="B1225" i="7"/>
  <c r="D1225" i="7" s="1"/>
  <c r="A1228" i="1"/>
  <c r="AB1226" i="1"/>
  <c r="C1226" i="7" l="1"/>
  <c r="A1227" i="7" s="1"/>
  <c r="B1226" i="7"/>
  <c r="D1226" i="7" s="1"/>
  <c r="A1229" i="1"/>
  <c r="AB1227" i="1"/>
  <c r="C1227" i="7" l="1"/>
  <c r="A1228" i="7" s="1"/>
  <c r="B1227" i="7"/>
  <c r="D1227" i="7" s="1"/>
  <c r="A1230" i="1"/>
  <c r="AB1228" i="1"/>
  <c r="C1228" i="7" l="1"/>
  <c r="A1229" i="7" s="1"/>
  <c r="B1228" i="7"/>
  <c r="D1228" i="7" s="1"/>
  <c r="A1231" i="1"/>
  <c r="AB1229" i="1"/>
  <c r="C1229" i="7" l="1"/>
  <c r="A1230" i="7" s="1"/>
  <c r="B1229" i="7"/>
  <c r="D1229" i="7" s="1"/>
  <c r="A1232" i="1"/>
  <c r="AB1230" i="1"/>
  <c r="C1230" i="7" l="1"/>
  <c r="A1231" i="7" s="1"/>
  <c r="B1230" i="7"/>
  <c r="D1230" i="7" s="1"/>
  <c r="A1233" i="1"/>
  <c r="AB1231" i="1"/>
  <c r="C1231" i="7" l="1"/>
  <c r="A1232" i="7" s="1"/>
  <c r="B1231" i="7"/>
  <c r="D1231" i="7" s="1"/>
  <c r="A1234" i="1"/>
  <c r="AB1232" i="1"/>
  <c r="E1232" i="1"/>
  <c r="P1232" i="1"/>
  <c r="AC1232" i="1" s="1"/>
  <c r="C1232" i="7" l="1"/>
  <c r="A1233" i="7" s="1"/>
  <c r="B1232" i="7"/>
  <c r="D1232" i="7" s="1"/>
  <c r="F1232" i="1"/>
  <c r="S1232" i="1" s="1"/>
  <c r="A1235" i="1"/>
  <c r="AB1233" i="1"/>
  <c r="P1233" i="1"/>
  <c r="AC1233" i="1" s="1"/>
  <c r="E1233" i="1"/>
  <c r="C1233" i="7" l="1"/>
  <c r="A1234" i="7" s="1"/>
  <c r="B1233" i="7"/>
  <c r="D1233" i="7" s="1"/>
  <c r="F1233" i="1"/>
  <c r="S1233" i="1" s="1"/>
  <c r="A1236" i="1"/>
  <c r="AB1234" i="1"/>
  <c r="B1234" i="7" l="1"/>
  <c r="D1234" i="7" s="1"/>
  <c r="C1234" i="7"/>
  <c r="A1235" i="7" s="1"/>
  <c r="A1237" i="1"/>
  <c r="AB1235" i="1"/>
  <c r="C1235" i="7" l="1"/>
  <c r="A1236" i="7" s="1"/>
  <c r="B1235" i="7"/>
  <c r="D1235" i="7" s="1"/>
  <c r="A1238" i="1"/>
  <c r="AB1236" i="1"/>
  <c r="C1236" i="7" l="1"/>
  <c r="A1237" i="7" s="1"/>
  <c r="B1236" i="7"/>
  <c r="D1236" i="7" s="1"/>
  <c r="A1239" i="1"/>
  <c r="AB1237" i="1"/>
  <c r="B1237" i="7" l="1"/>
  <c r="D1237" i="7" s="1"/>
  <c r="C1237" i="7"/>
  <c r="A1238" i="7" s="1"/>
  <c r="A1240" i="1"/>
  <c r="AB1238" i="1"/>
  <c r="C1238" i="7" l="1"/>
  <c r="A1239" i="7" s="1"/>
  <c r="B1238" i="7"/>
  <c r="D1238" i="7" s="1"/>
  <c r="A1241" i="1"/>
  <c r="AB1239" i="1"/>
  <c r="C1239" i="7" l="1"/>
  <c r="A1240" i="7" s="1"/>
  <c r="B1239" i="7"/>
  <c r="D1239" i="7" s="1"/>
  <c r="A1242" i="1"/>
  <c r="AB1240" i="1"/>
  <c r="C1240" i="7" l="1"/>
  <c r="A1241" i="7" s="1"/>
  <c r="B1240" i="7"/>
  <c r="D1240" i="7" s="1"/>
  <c r="A1243" i="1"/>
  <c r="AB1241" i="1"/>
  <c r="C1241" i="7" l="1"/>
  <c r="A1242" i="7" s="1"/>
  <c r="B1241" i="7"/>
  <c r="D1241" i="7" s="1"/>
  <c r="A1244" i="1"/>
  <c r="AB1242" i="1"/>
  <c r="C1242" i="7" l="1"/>
  <c r="A1243" i="7" s="1"/>
  <c r="B1242" i="7"/>
  <c r="D1242" i="7" s="1"/>
  <c r="A1245" i="1"/>
  <c r="AB1243" i="1"/>
  <c r="C1243" i="7" l="1"/>
  <c r="A1244" i="7" s="1"/>
  <c r="B1243" i="7"/>
  <c r="D1243" i="7" s="1"/>
  <c r="A1246" i="1"/>
  <c r="AB1244" i="1"/>
  <c r="C1244" i="7" l="1"/>
  <c r="A1245" i="7" s="1"/>
  <c r="B1244" i="7"/>
  <c r="D1244" i="7" s="1"/>
  <c r="A1247" i="1"/>
  <c r="AB1245" i="1"/>
  <c r="B1245" i="7" l="1"/>
  <c r="D1245" i="7" s="1"/>
  <c r="C1245" i="7"/>
  <c r="A1246" i="7" s="1"/>
  <c r="A1248" i="1"/>
  <c r="AB1246" i="1"/>
  <c r="C1246" i="7" l="1"/>
  <c r="A1247" i="7" s="1"/>
  <c r="B1246" i="7"/>
  <c r="D1246" i="7" s="1"/>
  <c r="A1249" i="1"/>
  <c r="AB1247" i="1"/>
  <c r="C1247" i="7" l="1"/>
  <c r="A1248" i="7" s="1"/>
  <c r="B1247" i="7"/>
  <c r="D1247" i="7" s="1"/>
  <c r="A1250" i="1"/>
  <c r="AB1248" i="1"/>
  <c r="C1248" i="7" l="1"/>
  <c r="A1249" i="7" s="1"/>
  <c r="B1248" i="7"/>
  <c r="D1248" i="7" s="1"/>
  <c r="A1251" i="1"/>
  <c r="AB1249" i="1"/>
  <c r="C1249" i="7" l="1"/>
  <c r="A1250" i="7" s="1"/>
  <c r="B1249" i="7"/>
  <c r="D1249" i="7" s="1"/>
  <c r="A1252" i="1"/>
  <c r="AB1250" i="1"/>
  <c r="C1250" i="7" l="1"/>
  <c r="A1251" i="7" s="1"/>
  <c r="B1250" i="7"/>
  <c r="D1250" i="7" s="1"/>
  <c r="A1253" i="1"/>
  <c r="AB1251" i="1"/>
  <c r="C1251" i="7" l="1"/>
  <c r="A1252" i="7" s="1"/>
  <c r="B1251" i="7"/>
  <c r="D1251" i="7" s="1"/>
  <c r="A1254" i="1"/>
  <c r="AB1252" i="1"/>
  <c r="C1252" i="7" l="1"/>
  <c r="A1253" i="7" s="1"/>
  <c r="B1252" i="7"/>
  <c r="D1252" i="7" s="1"/>
  <c r="A1255" i="1"/>
  <c r="AB1253" i="1"/>
  <c r="C1253" i="7" l="1"/>
  <c r="A1254" i="7" s="1"/>
  <c r="B1253" i="7"/>
  <c r="D1253" i="7" s="1"/>
  <c r="A1256" i="1"/>
  <c r="AB1254" i="1"/>
  <c r="C1254" i="7" l="1"/>
  <c r="A1255" i="7" s="1"/>
  <c r="B1254" i="7"/>
  <c r="D1254" i="7" s="1"/>
  <c r="A1257" i="1"/>
  <c r="AB1255" i="1"/>
  <c r="C1255" i="7" l="1"/>
  <c r="A1256" i="7" s="1"/>
  <c r="B1255" i="7"/>
  <c r="D1255" i="7" s="1"/>
  <c r="A1258" i="1"/>
  <c r="AB1256" i="1"/>
  <c r="C1256" i="7" l="1"/>
  <c r="A1257" i="7" s="1"/>
  <c r="B1256" i="7"/>
  <c r="D1256" i="7" s="1"/>
  <c r="A1259" i="1"/>
  <c r="AB1257" i="1"/>
  <c r="C1257" i="7" l="1"/>
  <c r="A1258" i="7" s="1"/>
  <c r="B1257" i="7"/>
  <c r="D1257" i="7" s="1"/>
  <c r="A1260" i="1"/>
  <c r="AB1258" i="1"/>
  <c r="B1258" i="7" l="1"/>
  <c r="D1258" i="7" s="1"/>
  <c r="C1258" i="7"/>
  <c r="A1259" i="7" s="1"/>
  <c r="A1261" i="1"/>
  <c r="AB1259" i="1"/>
  <c r="C1259" i="7" l="1"/>
  <c r="A1260" i="7" s="1"/>
  <c r="B1259" i="7"/>
  <c r="D1259" i="7" s="1"/>
  <c r="A1262" i="1"/>
  <c r="AB1260" i="1"/>
  <c r="C1260" i="7" l="1"/>
  <c r="A1261" i="7" s="1"/>
  <c r="B1260" i="7"/>
  <c r="D1260" i="7" s="1"/>
  <c r="A1263" i="1"/>
  <c r="AB1261" i="1"/>
  <c r="C1261" i="7" l="1"/>
  <c r="A1262" i="7" s="1"/>
  <c r="B1261" i="7"/>
  <c r="D1261" i="7" s="1"/>
  <c r="A1264" i="1"/>
  <c r="AB1262" i="1"/>
  <c r="C1262" i="7" l="1"/>
  <c r="A1263" i="7" s="1"/>
  <c r="B1262" i="7"/>
  <c r="D1262" i="7" s="1"/>
  <c r="A1265" i="1"/>
  <c r="AB1263" i="1"/>
  <c r="C1263" i="7" l="1"/>
  <c r="A1264" i="7" s="1"/>
  <c r="B1263" i="7"/>
  <c r="D1263" i="7" s="1"/>
  <c r="A1266" i="1"/>
  <c r="AB1264" i="1"/>
  <c r="C1264" i="7" l="1"/>
  <c r="A1265" i="7" s="1"/>
  <c r="B1264" i="7"/>
  <c r="D1264" i="7" s="1"/>
  <c r="A1267" i="1"/>
  <c r="AB1265" i="1"/>
  <c r="C1265" i="7" l="1"/>
  <c r="A1266" i="7" s="1"/>
  <c r="B1265" i="7"/>
  <c r="D1265" i="7" s="1"/>
  <c r="A1268" i="1"/>
  <c r="AB1266" i="1"/>
  <c r="C1266" i="7" l="1"/>
  <c r="A1267" i="7" s="1"/>
  <c r="B1266" i="7"/>
  <c r="D1266" i="7" s="1"/>
  <c r="A1269" i="1"/>
  <c r="AB1267" i="1"/>
  <c r="C1267" i="7" l="1"/>
  <c r="A1268" i="7" s="1"/>
  <c r="B1267" i="7"/>
  <c r="D1267" i="7" s="1"/>
  <c r="A1270" i="1"/>
  <c r="AB1268" i="1"/>
  <c r="B1268" i="7" l="1"/>
  <c r="D1268" i="7" s="1"/>
  <c r="C1268" i="7"/>
  <c r="A1269" i="7" s="1"/>
  <c r="A1271" i="1"/>
  <c r="AB1269" i="1"/>
  <c r="C1269" i="7" l="1"/>
  <c r="A1270" i="7" s="1"/>
  <c r="B1269" i="7"/>
  <c r="D1269" i="7" s="1"/>
  <c r="A1272" i="1"/>
  <c r="AB1270" i="1"/>
  <c r="C1270" i="7" l="1"/>
  <c r="A1271" i="7" s="1"/>
  <c r="B1270" i="7"/>
  <c r="D1270" i="7" s="1"/>
  <c r="A1273" i="1"/>
  <c r="AB1271" i="1"/>
  <c r="C1271" i="7" l="1"/>
  <c r="A1272" i="7" s="1"/>
  <c r="B1271" i="7"/>
  <c r="D1271" i="7" s="1"/>
  <c r="A1274" i="1"/>
  <c r="AB1272" i="1"/>
  <c r="C1272" i="7" l="1"/>
  <c r="A1273" i="7" s="1"/>
  <c r="B1272" i="7"/>
  <c r="D1272" i="7" s="1"/>
  <c r="A1275" i="1"/>
  <c r="AB1273" i="1"/>
  <c r="C1273" i="7" l="1"/>
  <c r="A1274" i="7" s="1"/>
  <c r="B1273" i="7"/>
  <c r="D1273" i="7" s="1"/>
  <c r="A1276" i="1"/>
  <c r="AB1274" i="1"/>
  <c r="C1274" i="7" l="1"/>
  <c r="A1275" i="7" s="1"/>
  <c r="B1274" i="7"/>
  <c r="D1274" i="7" s="1"/>
  <c r="A1277" i="1"/>
  <c r="AB1275" i="1"/>
  <c r="C1275" i="7" l="1"/>
  <c r="A1276" i="7" s="1"/>
  <c r="B1275" i="7"/>
  <c r="D1275" i="7" s="1"/>
  <c r="A1278" i="1"/>
  <c r="AB1276" i="1"/>
  <c r="C1276" i="7" l="1"/>
  <c r="A1277" i="7" s="1"/>
  <c r="B1276" i="7"/>
  <c r="D1276" i="7" s="1"/>
  <c r="A1279" i="1"/>
  <c r="AB1277" i="1"/>
  <c r="C1277" i="7" l="1"/>
  <c r="A1278" i="7" s="1"/>
  <c r="B1277" i="7"/>
  <c r="D1277" i="7" s="1"/>
  <c r="A1280" i="1"/>
  <c r="AB1278" i="1"/>
  <c r="C1278" i="7" l="1"/>
  <c r="A1279" i="7" s="1"/>
  <c r="B1278" i="7"/>
  <c r="D1278" i="7" s="1"/>
  <c r="A1281" i="1"/>
  <c r="AB1279" i="1"/>
  <c r="C1279" i="7" l="1"/>
  <c r="A1280" i="7" s="1"/>
  <c r="B1279" i="7"/>
  <c r="D1279" i="7" s="1"/>
  <c r="A1282" i="1"/>
  <c r="AB1280" i="1"/>
  <c r="C1280" i="7" l="1"/>
  <c r="A1281" i="7" s="1"/>
  <c r="B1280" i="7"/>
  <c r="D1280" i="7" s="1"/>
  <c r="A1283" i="1"/>
  <c r="AB1281" i="1"/>
  <c r="B1281" i="7" l="1"/>
  <c r="D1281" i="7" s="1"/>
  <c r="C1281" i="7"/>
  <c r="A1282" i="7" s="1"/>
  <c r="A1284" i="1"/>
  <c r="AB1282" i="1"/>
  <c r="C1282" i="7" l="1"/>
  <c r="A1283" i="7" s="1"/>
  <c r="B1282" i="7"/>
  <c r="D1282" i="7" s="1"/>
  <c r="A1285" i="1"/>
  <c r="AB1283" i="1"/>
  <c r="B1283" i="7" l="1"/>
  <c r="D1283" i="7" s="1"/>
  <c r="C1283" i="7"/>
  <c r="A1284" i="7" s="1"/>
  <c r="A1286" i="1"/>
  <c r="AB1284" i="1"/>
  <c r="C1284" i="7" l="1"/>
  <c r="A1285" i="7" s="1"/>
  <c r="B1284" i="7"/>
  <c r="D1284" i="7" s="1"/>
  <c r="A1287" i="1"/>
  <c r="AB1285" i="1"/>
  <c r="C1285" i="7" l="1"/>
  <c r="A1286" i="7" s="1"/>
  <c r="B1285" i="7"/>
  <c r="D1285" i="7" s="1"/>
  <c r="A1288" i="1"/>
  <c r="AB1286" i="1"/>
  <c r="C1286" i="7" l="1"/>
  <c r="A1287" i="7" s="1"/>
  <c r="B1286" i="7"/>
  <c r="D1286" i="7" s="1"/>
  <c r="A1289" i="1"/>
  <c r="AB1287" i="1"/>
  <c r="C1287" i="7" l="1"/>
  <c r="A1288" i="7" s="1"/>
  <c r="B1287" i="7"/>
  <c r="D1287" i="7" s="1"/>
  <c r="A1290" i="1"/>
  <c r="AB1288" i="1"/>
  <c r="C1288" i="7" l="1"/>
  <c r="A1289" i="7" s="1"/>
  <c r="B1288" i="7"/>
  <c r="D1288" i="7" s="1"/>
  <c r="A1291" i="1"/>
  <c r="AB1289" i="1"/>
  <c r="C1289" i="7" l="1"/>
  <c r="A1290" i="7" s="1"/>
  <c r="B1289" i="7"/>
  <c r="D1289" i="7" s="1"/>
  <c r="A1292" i="1"/>
  <c r="AB1290" i="1"/>
  <c r="B1290" i="7" l="1"/>
  <c r="D1290" i="7" s="1"/>
  <c r="C1290" i="7"/>
  <c r="A1291" i="7" s="1"/>
  <c r="A1293" i="1"/>
  <c r="AB1291" i="1"/>
  <c r="C1291" i="7" l="1"/>
  <c r="A1292" i="7" s="1"/>
  <c r="B1291" i="7"/>
  <c r="D1291" i="7" s="1"/>
  <c r="A1294" i="1"/>
  <c r="AB1292" i="1"/>
  <c r="C1292" i="7" l="1"/>
  <c r="A1293" i="7" s="1"/>
  <c r="B1292" i="7"/>
  <c r="D1292" i="7" s="1"/>
  <c r="A1295" i="1"/>
  <c r="AB1293" i="1"/>
  <c r="C1293" i="7" l="1"/>
  <c r="A1294" i="7" s="1"/>
  <c r="B1293" i="7"/>
  <c r="D1293" i="7" s="1"/>
  <c r="A1296" i="1"/>
  <c r="AB1294" i="1"/>
  <c r="B1294" i="7" l="1"/>
  <c r="D1294" i="7" s="1"/>
  <c r="C1294" i="7"/>
  <c r="A1295" i="7" s="1"/>
  <c r="A1297" i="1"/>
  <c r="AB1295" i="1"/>
  <c r="C1295" i="7" l="1"/>
  <c r="A1296" i="7" s="1"/>
  <c r="B1295" i="7"/>
  <c r="D1295" i="7" s="1"/>
  <c r="A1298" i="1"/>
  <c r="AB1296" i="1"/>
  <c r="C1296" i="7" l="1"/>
  <c r="A1297" i="7" s="1"/>
  <c r="B1296" i="7"/>
  <c r="D1296" i="7" s="1"/>
  <c r="A1299" i="1"/>
  <c r="AB1297" i="1"/>
  <c r="C1297" i="7" l="1"/>
  <c r="A1298" i="7" s="1"/>
  <c r="B1297" i="7"/>
  <c r="D1297" i="7" s="1"/>
  <c r="A1300" i="1"/>
  <c r="AB1298" i="1"/>
  <c r="C1298" i="7" l="1"/>
  <c r="A1299" i="7" s="1"/>
  <c r="B1298" i="7"/>
  <c r="D1298" i="7" s="1"/>
  <c r="A1301" i="1"/>
  <c r="AB1299" i="1"/>
  <c r="C1299" i="7" l="1"/>
  <c r="A1300" i="7" s="1"/>
  <c r="B1299" i="7"/>
  <c r="D1299" i="7" s="1"/>
  <c r="A1302" i="1"/>
  <c r="AB1300" i="1"/>
  <c r="C1300" i="7" l="1"/>
  <c r="A1301" i="7" s="1"/>
  <c r="B1300" i="7"/>
  <c r="D1300" i="7" s="1"/>
  <c r="A1303" i="1"/>
  <c r="AB1301" i="1"/>
  <c r="B1301" i="7" l="1"/>
  <c r="D1301" i="7" s="1"/>
  <c r="C1301" i="7"/>
  <c r="A1302" i="7" s="1"/>
  <c r="A1304" i="1"/>
  <c r="AB1302" i="1"/>
  <c r="C1302" i="7" l="1"/>
  <c r="A1303" i="7" s="1"/>
  <c r="B1302" i="7"/>
  <c r="D1302" i="7" s="1"/>
  <c r="A1305" i="1"/>
  <c r="AB1303" i="1"/>
  <c r="C1303" i="7" l="1"/>
  <c r="A1304" i="7" s="1"/>
  <c r="B1303" i="7"/>
  <c r="D1303" i="7" s="1"/>
  <c r="A1306" i="1"/>
  <c r="AB1304" i="1"/>
  <c r="B1304" i="7" l="1"/>
  <c r="D1304" i="7" s="1"/>
  <c r="C1304" i="7"/>
  <c r="A1305" i="7" s="1"/>
  <c r="A1307" i="1"/>
  <c r="AB1305" i="1"/>
  <c r="C1305" i="7" l="1"/>
  <c r="A1306" i="7" s="1"/>
  <c r="B1305" i="7"/>
  <c r="D1305" i="7" s="1"/>
  <c r="A1308" i="1"/>
  <c r="AB1306" i="1"/>
  <c r="C1306" i="7" l="1"/>
  <c r="A1307" i="7" s="1"/>
  <c r="B1306" i="7"/>
  <c r="D1306" i="7" s="1"/>
  <c r="A1309" i="1"/>
  <c r="AB1307" i="1"/>
  <c r="P1307" i="1"/>
  <c r="AC1307" i="1" s="1"/>
  <c r="E1307" i="1"/>
  <c r="C1307" i="7" l="1"/>
  <c r="A1308" i="7" s="1"/>
  <c r="B1307" i="7"/>
  <c r="D1307" i="7" s="1"/>
  <c r="F1307" i="1"/>
  <c r="S1307" i="1" s="1"/>
  <c r="A1310" i="1"/>
  <c r="AB1308" i="1"/>
  <c r="E1308" i="1"/>
  <c r="P1308" i="1"/>
  <c r="AC1308" i="1" s="1"/>
  <c r="B1308" i="7" l="1"/>
  <c r="D1308" i="7" s="1"/>
  <c r="C1308" i="7"/>
  <c r="A1309" i="7" s="1"/>
  <c r="F1308" i="1"/>
  <c r="S1308" i="1" s="1"/>
  <c r="A1311" i="1"/>
  <c r="AB1309" i="1"/>
  <c r="P1309" i="1"/>
  <c r="AC1309" i="1" s="1"/>
  <c r="E1309" i="1"/>
  <c r="C1309" i="7" l="1"/>
  <c r="A1310" i="7" s="1"/>
  <c r="B1309" i="7"/>
  <c r="D1309" i="7" s="1"/>
  <c r="F1309" i="1"/>
  <c r="S1309" i="1" s="1"/>
  <c r="A1312" i="1"/>
  <c r="AB1310" i="1"/>
  <c r="P1310" i="1"/>
  <c r="AC1310" i="1" s="1"/>
  <c r="E1310" i="1"/>
  <c r="C1310" i="7" l="1"/>
  <c r="A1311" i="7" s="1"/>
  <c r="B1310" i="7"/>
  <c r="D1310" i="7" s="1"/>
  <c r="F1310" i="1"/>
  <c r="S1310" i="1" s="1"/>
  <c r="A1313" i="1"/>
  <c r="AB1311" i="1"/>
  <c r="P1311" i="1"/>
  <c r="AC1311" i="1" s="1"/>
  <c r="E1311" i="1"/>
  <c r="C1311" i="7" l="1"/>
  <c r="A1312" i="7" s="1"/>
  <c r="B1311" i="7"/>
  <c r="D1311" i="7" s="1"/>
  <c r="F1311" i="1"/>
  <c r="S1311" i="1" s="1"/>
  <c r="A1314" i="1"/>
  <c r="AB1312" i="1"/>
  <c r="P1312" i="1"/>
  <c r="AC1312" i="1" s="1"/>
  <c r="E1312" i="1"/>
  <c r="C1312" i="7" l="1"/>
  <c r="A1313" i="7" s="1"/>
  <c r="B1312" i="7"/>
  <c r="D1312" i="7" s="1"/>
  <c r="F1312" i="1"/>
  <c r="S1312" i="1" s="1"/>
  <c r="A1315" i="1"/>
  <c r="AB1313" i="1"/>
  <c r="P1313" i="1"/>
  <c r="AC1313" i="1" s="1"/>
  <c r="E1313" i="1"/>
  <c r="C1313" i="7" l="1"/>
  <c r="A1314" i="7" s="1"/>
  <c r="B1313" i="7"/>
  <c r="D1313" i="7" s="1"/>
  <c r="F1313" i="1"/>
  <c r="S1313" i="1" s="1"/>
  <c r="A1316" i="1"/>
  <c r="AB1314" i="1"/>
  <c r="P1314" i="1"/>
  <c r="AC1314" i="1" s="1"/>
  <c r="E1314" i="1"/>
  <c r="C1314" i="7" l="1"/>
  <c r="A1315" i="7" s="1"/>
  <c r="B1314" i="7"/>
  <c r="D1314" i="7" s="1"/>
  <c r="F1314" i="1"/>
  <c r="S1314" i="1" s="1"/>
  <c r="A1317" i="1"/>
  <c r="AB1315" i="1"/>
  <c r="P1315" i="1"/>
  <c r="AC1315" i="1" s="1"/>
  <c r="E1315" i="1"/>
  <c r="B1315" i="7" l="1"/>
  <c r="D1315" i="7" s="1"/>
  <c r="C1315" i="7"/>
  <c r="A1316" i="7" s="1"/>
  <c r="F1315" i="1"/>
  <c r="S1315" i="1" s="1"/>
  <c r="A1318" i="1"/>
  <c r="AB1316" i="1"/>
  <c r="P1316" i="1"/>
  <c r="AC1316" i="1" s="1"/>
  <c r="E1316" i="1"/>
  <c r="C1316" i="7" l="1"/>
  <c r="A1317" i="7" s="1"/>
  <c r="B1316" i="7"/>
  <c r="D1316" i="7" s="1"/>
  <c r="F1316" i="1"/>
  <c r="S1316" i="1" s="1"/>
  <c r="A1319" i="1"/>
  <c r="AB1317" i="1"/>
  <c r="E1317" i="1"/>
  <c r="P1317" i="1"/>
  <c r="AC1317" i="1" s="1"/>
  <c r="B1317" i="7" l="1"/>
  <c r="D1317" i="7" s="1"/>
  <c r="C1317" i="7"/>
  <c r="A1318" i="7" s="1"/>
  <c r="F1317" i="1"/>
  <c r="S1317" i="1" s="1"/>
  <c r="A1320" i="1"/>
  <c r="AB1318" i="1"/>
  <c r="E1318" i="1"/>
  <c r="P1318" i="1"/>
  <c r="AC1318" i="1" s="1"/>
  <c r="C1318" i="7" l="1"/>
  <c r="A1319" i="7" s="1"/>
  <c r="B1318" i="7"/>
  <c r="D1318" i="7" s="1"/>
  <c r="F1318" i="1"/>
  <c r="S1318" i="1" s="1"/>
  <c r="A1321" i="1"/>
  <c r="AB1319" i="1"/>
  <c r="P1319" i="1"/>
  <c r="AC1319" i="1" s="1"/>
  <c r="E1319" i="1"/>
  <c r="C1319" i="7" l="1"/>
  <c r="A1320" i="7" s="1"/>
  <c r="B1319" i="7"/>
  <c r="D1319" i="7" s="1"/>
  <c r="F1319" i="1"/>
  <c r="S1319" i="1" s="1"/>
  <c r="A1322" i="1"/>
  <c r="AB1320" i="1"/>
  <c r="P1320" i="1"/>
  <c r="AC1320" i="1" s="1"/>
  <c r="E1320" i="1"/>
  <c r="C1320" i="7" l="1"/>
  <c r="A1321" i="7" s="1"/>
  <c r="B1320" i="7"/>
  <c r="D1320" i="7" s="1"/>
  <c r="F1320" i="1"/>
  <c r="S1320" i="1" s="1"/>
  <c r="A1323" i="1"/>
  <c r="AB1321" i="1"/>
  <c r="P1321" i="1"/>
  <c r="AC1321" i="1" s="1"/>
  <c r="E1321" i="1"/>
  <c r="C1321" i="7" l="1"/>
  <c r="A1322" i="7" s="1"/>
  <c r="B1321" i="7"/>
  <c r="D1321" i="7" s="1"/>
  <c r="F1321" i="1"/>
  <c r="S1321" i="1" s="1"/>
  <c r="A1324" i="1"/>
  <c r="AB1322" i="1"/>
  <c r="E1322" i="1"/>
  <c r="P1322" i="1"/>
  <c r="AC1322" i="1" s="1"/>
  <c r="C1322" i="7" l="1"/>
  <c r="A1323" i="7" s="1"/>
  <c r="B1322" i="7"/>
  <c r="D1322" i="7" s="1"/>
  <c r="F1322" i="1"/>
  <c r="S1322" i="1" s="1"/>
  <c r="A1325" i="1"/>
  <c r="AB1323" i="1"/>
  <c r="P1323" i="1"/>
  <c r="AC1323" i="1" s="1"/>
  <c r="E1323" i="1"/>
  <c r="C1323" i="7" l="1"/>
  <c r="A1324" i="7" s="1"/>
  <c r="B1323" i="7"/>
  <c r="D1323" i="7" s="1"/>
  <c r="F1323" i="1"/>
  <c r="S1323" i="1" s="1"/>
  <c r="A1326" i="1"/>
  <c r="AB1324" i="1"/>
  <c r="E1324" i="1"/>
  <c r="P1324" i="1"/>
  <c r="AC1324" i="1" s="1"/>
  <c r="C1324" i="7" l="1"/>
  <c r="A1325" i="7" s="1"/>
  <c r="B1324" i="7"/>
  <c r="D1324" i="7" s="1"/>
  <c r="F1324" i="1"/>
  <c r="S1324" i="1" s="1"/>
  <c r="A1327" i="1"/>
  <c r="AB1325" i="1"/>
  <c r="P1325" i="1"/>
  <c r="AC1325" i="1" s="1"/>
  <c r="E1325" i="1"/>
  <c r="C1325" i="7" l="1"/>
  <c r="A1326" i="7" s="1"/>
  <c r="B1325" i="7"/>
  <c r="D1325" i="7" s="1"/>
  <c r="F1325" i="1"/>
  <c r="S1325" i="1" s="1"/>
  <c r="A1328" i="1"/>
  <c r="AB1326" i="1"/>
  <c r="P1326" i="1"/>
  <c r="AC1326" i="1" s="1"/>
  <c r="E1326" i="1"/>
  <c r="C1326" i="7" l="1"/>
  <c r="A1327" i="7" s="1"/>
  <c r="B1326" i="7"/>
  <c r="D1326" i="7" s="1"/>
  <c r="F1326" i="1"/>
  <c r="S1326" i="1" s="1"/>
  <c r="A1329" i="1"/>
  <c r="AB1327" i="1"/>
  <c r="C1327" i="7" l="1"/>
  <c r="A1328" i="7" s="1"/>
  <c r="B1327" i="7"/>
  <c r="D1327" i="7" s="1"/>
  <c r="A1330" i="1"/>
  <c r="AB1328" i="1"/>
  <c r="C1328" i="7" l="1"/>
  <c r="A1329" i="7" s="1"/>
  <c r="B1328" i="7"/>
  <c r="D1328" i="7" s="1"/>
  <c r="A1331" i="1"/>
  <c r="AB1329" i="1"/>
  <c r="C1329" i="7" l="1"/>
  <c r="A1330" i="7" s="1"/>
  <c r="B1329" i="7"/>
  <c r="D1329" i="7" s="1"/>
  <c r="A1332" i="1"/>
  <c r="AB1330" i="1"/>
  <c r="B1330" i="7" l="1"/>
  <c r="D1330" i="7" s="1"/>
  <c r="C1330" i="7"/>
  <c r="A1331" i="7" s="1"/>
  <c r="A1333" i="1"/>
  <c r="AB1331" i="1"/>
  <c r="C1331" i="7" l="1"/>
  <c r="A1332" i="7" s="1"/>
  <c r="B1331" i="7"/>
  <c r="D1331" i="7" s="1"/>
  <c r="A1334" i="1"/>
  <c r="AB1332" i="1"/>
  <c r="C1332" i="7" l="1"/>
  <c r="A1333" i="7" s="1"/>
  <c r="B1332" i="7"/>
  <c r="D1332" i="7" s="1"/>
  <c r="A1335" i="1"/>
  <c r="AB1333" i="1"/>
  <c r="C1333" i="7" l="1"/>
  <c r="A1334" i="7" s="1"/>
  <c r="B1333" i="7"/>
  <c r="D1333" i="7" s="1"/>
  <c r="A1336" i="1"/>
  <c r="AB1334" i="1"/>
  <c r="C1334" i="7" l="1"/>
  <c r="A1335" i="7" s="1"/>
  <c r="B1334" i="7"/>
  <c r="D1334" i="7" s="1"/>
  <c r="A1337" i="1"/>
  <c r="AB1335" i="1"/>
  <c r="C1335" i="7" l="1"/>
  <c r="A1336" i="7" s="1"/>
  <c r="B1335" i="7"/>
  <c r="D1335" i="7" s="1"/>
  <c r="A1338" i="1"/>
  <c r="AB1336" i="1"/>
  <c r="C1336" i="7" l="1"/>
  <c r="A1337" i="7" s="1"/>
  <c r="B1336" i="7"/>
  <c r="D1336" i="7" s="1"/>
  <c r="A1339" i="1"/>
  <c r="AB1337" i="1"/>
  <c r="C1337" i="7" l="1"/>
  <c r="A1338" i="7" s="1"/>
  <c r="B1337" i="7"/>
  <c r="D1337" i="7" s="1"/>
  <c r="A1340" i="1"/>
  <c r="AB1338" i="1"/>
  <c r="B1338" i="7" l="1"/>
  <c r="D1338" i="7" s="1"/>
  <c r="C1338" i="7"/>
  <c r="A1339" i="7" s="1"/>
  <c r="A1341" i="1"/>
  <c r="AB1341" i="1"/>
  <c r="E1341" i="1"/>
  <c r="F1341" i="1" s="1"/>
  <c r="S1341" i="1" s="1"/>
  <c r="P1341" i="1"/>
  <c r="AC1341" i="1" s="1"/>
  <c r="AB1339" i="1"/>
  <c r="C1339" i="7" l="1"/>
  <c r="A1340" i="7" s="1"/>
  <c r="B1339" i="7"/>
  <c r="D1339" i="7" s="1"/>
  <c r="A1342" i="1"/>
  <c r="AB1340" i="1"/>
  <c r="B1340" i="7" l="1"/>
  <c r="D1340" i="7"/>
  <c r="C1340" i="7"/>
  <c r="A1341" i="7" s="1"/>
  <c r="A1343" i="1"/>
  <c r="C1341" i="7" l="1"/>
  <c r="A1342" i="7" s="1"/>
  <c r="B1341" i="7"/>
  <c r="D1341" i="7" s="1"/>
  <c r="A1344" i="1"/>
  <c r="AB1342" i="1"/>
  <c r="P1342" i="1"/>
  <c r="AC1342" i="1" s="1"/>
  <c r="E1342" i="1"/>
  <c r="C1342" i="7" l="1"/>
  <c r="A1343" i="7" s="1"/>
  <c r="B1342" i="7"/>
  <c r="D1342" i="7" s="1"/>
  <c r="F1342" i="1"/>
  <c r="S1342" i="1" s="1"/>
  <c r="A1345" i="1"/>
  <c r="AB1343" i="1"/>
  <c r="P1343" i="1"/>
  <c r="AC1343" i="1" s="1"/>
  <c r="E1343" i="1"/>
  <c r="C1343" i="7" l="1"/>
  <c r="A1344" i="7" s="1"/>
  <c r="B1343" i="7"/>
  <c r="D1343" i="7" s="1"/>
  <c r="F1343" i="1"/>
  <c r="S1343" i="1" s="1"/>
  <c r="A1346" i="1"/>
  <c r="AB1344" i="1"/>
  <c r="E1344" i="1"/>
  <c r="P1344" i="1"/>
  <c r="AC1344" i="1" s="1"/>
  <c r="C1344" i="7" l="1"/>
  <c r="A1345" i="7" s="1"/>
  <c r="B1344" i="7"/>
  <c r="D1344" i="7" s="1"/>
  <c r="F1344" i="1"/>
  <c r="S1344" i="1" s="1"/>
  <c r="A1347" i="1"/>
  <c r="AB1345" i="1"/>
  <c r="P1345" i="1"/>
  <c r="AC1345" i="1" s="1"/>
  <c r="E1345" i="1"/>
  <c r="C1345" i="7" l="1"/>
  <c r="A1346" i="7" s="1"/>
  <c r="B1345" i="7"/>
  <c r="D1345" i="7" s="1"/>
  <c r="F1345" i="1"/>
  <c r="S1345" i="1" s="1"/>
  <c r="A1348" i="1"/>
  <c r="AB1346" i="1"/>
  <c r="C1346" i="7" l="1"/>
  <c r="A1347" i="7" s="1"/>
  <c r="B1346" i="7"/>
  <c r="D1346" i="7" s="1"/>
  <c r="A1349" i="1"/>
  <c r="AB1347" i="1"/>
  <c r="C1347" i="7" l="1"/>
  <c r="A1348" i="7" s="1"/>
  <c r="B1347" i="7"/>
  <c r="D1347" i="7" s="1"/>
  <c r="A1350" i="1"/>
  <c r="AB1348" i="1"/>
  <c r="C1348" i="7" l="1"/>
  <c r="A1349" i="7" s="1"/>
  <c r="B1348" i="7"/>
  <c r="D1348" i="7" s="1"/>
  <c r="A1351" i="1"/>
  <c r="AB1349" i="1"/>
  <c r="C1349" i="7" l="1"/>
  <c r="A1350" i="7" s="1"/>
  <c r="B1349" i="7"/>
  <c r="D1349" i="7" s="1"/>
  <c r="A1352" i="1"/>
  <c r="AB1350" i="1"/>
  <c r="C1350" i="7" l="1"/>
  <c r="A1351" i="7" s="1"/>
  <c r="B1350" i="7"/>
  <c r="D1350" i="7" s="1"/>
  <c r="A1353" i="1"/>
  <c r="AB1351" i="1"/>
  <c r="C1351" i="7" l="1"/>
  <c r="A1352" i="7" s="1"/>
  <c r="B1351" i="7"/>
  <c r="D1351" i="7" s="1"/>
  <c r="A1354" i="1"/>
  <c r="AB1352" i="1"/>
  <c r="S1428" i="1"/>
  <c r="C1352" i="7" l="1"/>
  <c r="A1353" i="7" s="1"/>
  <c r="B1352" i="7"/>
  <c r="D1352" i="7" s="1"/>
  <c r="A1355" i="1"/>
  <c r="AB1353" i="1"/>
  <c r="S1429" i="1"/>
  <c r="B1353" i="7" l="1"/>
  <c r="C1353" i="7"/>
  <c r="A1354" i="7" s="1"/>
  <c r="D1353" i="7"/>
  <c r="A1356" i="1"/>
  <c r="AB1354" i="1"/>
  <c r="C1354" i="7" l="1"/>
  <c r="A1355" i="7" s="1"/>
  <c r="B1354" i="7"/>
  <c r="D1354" i="7" s="1"/>
  <c r="A1357" i="1"/>
  <c r="AB1355" i="1"/>
  <c r="S1430" i="1"/>
  <c r="C1355" i="7" l="1"/>
  <c r="A1356" i="7" s="1"/>
  <c r="B1355" i="7"/>
  <c r="D1355" i="7" s="1"/>
  <c r="A1358" i="1"/>
  <c r="AB1356" i="1"/>
  <c r="C1356" i="7" l="1"/>
  <c r="A1357" i="7" s="1"/>
  <c r="B1356" i="7"/>
  <c r="D1356" i="7" s="1"/>
  <c r="A1359" i="1"/>
  <c r="C1357" i="7" l="1"/>
  <c r="A1358" i="7" s="1"/>
  <c r="B1357" i="7"/>
  <c r="D1357" i="7" s="1"/>
  <c r="A1360" i="1"/>
  <c r="AB1357" i="1"/>
  <c r="C1358" i="7" l="1"/>
  <c r="A1359" i="7" s="1"/>
  <c r="B1358" i="7"/>
  <c r="D1358" i="7" s="1"/>
  <c r="A1361" i="1"/>
  <c r="AB1358" i="1"/>
  <c r="C1359" i="7" l="1"/>
  <c r="A1360" i="7" s="1"/>
  <c r="B1359" i="7"/>
  <c r="D1359" i="7" s="1"/>
  <c r="A1362" i="1"/>
  <c r="AB1359" i="1"/>
  <c r="C1360" i="7" l="1"/>
  <c r="A1361" i="7" s="1"/>
  <c r="B1360" i="7"/>
  <c r="D1360" i="7" s="1"/>
  <c r="A1363" i="1"/>
  <c r="AB1360" i="1"/>
  <c r="C1361" i="7" l="1"/>
  <c r="A1362" i="7" s="1"/>
  <c r="B1361" i="7"/>
  <c r="D1361" i="7" s="1"/>
  <c r="A1364" i="1"/>
  <c r="AB1361" i="1"/>
  <c r="C1362" i="7" l="1"/>
  <c r="A1363" i="7" s="1"/>
  <c r="B1362" i="7"/>
  <c r="D1362" i="7" s="1"/>
  <c r="A1365" i="1"/>
  <c r="B1363" i="7" l="1"/>
  <c r="D1363" i="7" s="1"/>
  <c r="C1363" i="7"/>
  <c r="A1364" i="7" s="1"/>
  <c r="A1366" i="1"/>
  <c r="AB1362" i="1"/>
  <c r="C1364" i="7" l="1"/>
  <c r="A1365" i="7" s="1"/>
  <c r="B1364" i="7"/>
  <c r="D1364" i="7" s="1"/>
  <c r="A1367" i="1"/>
  <c r="AB1363" i="1"/>
  <c r="C1365" i="7" l="1"/>
  <c r="A1366" i="7" s="1"/>
  <c r="B1365" i="7"/>
  <c r="D1365" i="7" s="1"/>
  <c r="A1368" i="1"/>
  <c r="AB1364" i="1"/>
  <c r="B1366" i="7" l="1"/>
  <c r="D1366" i="7" s="1"/>
  <c r="C1366" i="7"/>
  <c r="A1367" i="7" s="1"/>
  <c r="A1369" i="1"/>
  <c r="AB1365" i="1"/>
  <c r="C1367" i="7" l="1"/>
  <c r="A1368" i="7" s="1"/>
  <c r="B1367" i="7"/>
  <c r="D1367" i="7" s="1"/>
  <c r="A1370" i="1"/>
  <c r="AB1366" i="1"/>
  <c r="C1368" i="7" l="1"/>
  <c r="A1369" i="7" s="1"/>
  <c r="B1368" i="7"/>
  <c r="D1368" i="7" s="1"/>
  <c r="A1371" i="1"/>
  <c r="AB1367" i="1"/>
  <c r="C1369" i="7" l="1"/>
  <c r="A1370" i="7" s="1"/>
  <c r="B1369" i="7"/>
  <c r="D1369" i="7" s="1"/>
  <c r="A1372" i="1"/>
  <c r="AB1368" i="1"/>
  <c r="C1370" i="7" l="1"/>
  <c r="A1371" i="7" s="1"/>
  <c r="B1370" i="7"/>
  <c r="D1370" i="7" s="1"/>
  <c r="A1373" i="1"/>
  <c r="AB1369" i="1"/>
  <c r="C1371" i="7" l="1"/>
  <c r="A1372" i="7" s="1"/>
  <c r="B1371" i="7"/>
  <c r="D1371" i="7" s="1"/>
  <c r="A1374" i="1"/>
  <c r="AB1370" i="1"/>
  <c r="C1372" i="7" l="1"/>
  <c r="A1373" i="7" s="1"/>
  <c r="B1372" i="7"/>
  <c r="D1372" i="7" s="1"/>
  <c r="A1375" i="1"/>
  <c r="AB1371" i="1"/>
  <c r="B1373" i="7" l="1"/>
  <c r="D1373" i="7" s="1"/>
  <c r="C1373" i="7"/>
  <c r="A1374" i="7" s="1"/>
  <c r="A1376" i="1"/>
  <c r="AB1372" i="1"/>
  <c r="C1374" i="7" l="1"/>
  <c r="A1375" i="7" s="1"/>
  <c r="B1374" i="7"/>
  <c r="D1374" i="7" s="1"/>
  <c r="A1377" i="1"/>
  <c r="AB1373" i="1"/>
  <c r="C1375" i="7" l="1"/>
  <c r="A1376" i="7" s="1"/>
  <c r="B1375" i="7"/>
  <c r="D1375" i="7" s="1"/>
  <c r="A1378" i="1"/>
  <c r="AB1374" i="1"/>
  <c r="B1376" i="7" l="1"/>
  <c r="D1376" i="7" s="1"/>
  <c r="C1376" i="7"/>
  <c r="A1377" i="7" s="1"/>
  <c r="A1379" i="1"/>
  <c r="AB1375" i="1"/>
  <c r="C1377" i="7" l="1"/>
  <c r="A1378" i="7" s="1"/>
  <c r="B1377" i="7"/>
  <c r="D1377" i="7" s="1"/>
  <c r="A1380" i="1"/>
  <c r="AB1376" i="1"/>
  <c r="C1378" i="7" l="1"/>
  <c r="A1379" i="7" s="1"/>
  <c r="B1378" i="7"/>
  <c r="D1378" i="7" s="1"/>
  <c r="A1381" i="1"/>
  <c r="AB1377" i="1"/>
  <c r="C1379" i="7" l="1"/>
  <c r="A1380" i="7" s="1"/>
  <c r="B1379" i="7"/>
  <c r="D1379" i="7" s="1"/>
  <c r="A1382" i="1"/>
  <c r="AB1378" i="1"/>
  <c r="C1380" i="7" l="1"/>
  <c r="A1381" i="7" s="1"/>
  <c r="B1380" i="7"/>
  <c r="D1380" i="7" s="1"/>
  <c r="A1383" i="1"/>
  <c r="AB1379" i="1"/>
  <c r="C1381" i="7" l="1"/>
  <c r="A1382" i="7" s="1"/>
  <c r="B1381" i="7"/>
  <c r="D1381" i="7" s="1"/>
  <c r="A1384" i="1"/>
  <c r="AB1380" i="1"/>
  <c r="C1382" i="7" l="1"/>
  <c r="A1383" i="7" s="1"/>
  <c r="B1382" i="7"/>
  <c r="D1382" i="7" s="1"/>
  <c r="A1385" i="1"/>
  <c r="AB1381" i="1"/>
  <c r="C1383" i="7" l="1"/>
  <c r="A1384" i="7" s="1"/>
  <c r="B1383" i="7"/>
  <c r="D1383" i="7" s="1"/>
  <c r="A1386" i="1"/>
  <c r="AB1382" i="1"/>
  <c r="C1384" i="7" l="1"/>
  <c r="A1385" i="7" s="1"/>
  <c r="B1384" i="7"/>
  <c r="D1384" i="7" s="1"/>
  <c r="A1387" i="1"/>
  <c r="AB1383" i="1"/>
  <c r="C1385" i="7" l="1"/>
  <c r="A1386" i="7" s="1"/>
  <c r="B1385" i="7"/>
  <c r="D1385" i="7" s="1"/>
  <c r="A1388" i="1"/>
  <c r="AB1384" i="1"/>
  <c r="C1386" i="7" l="1"/>
  <c r="A1387" i="7" s="1"/>
  <c r="B1386" i="7"/>
  <c r="D1386" i="7" s="1"/>
  <c r="A1389" i="1"/>
  <c r="AB1385" i="1"/>
  <c r="B1387" i="7" l="1"/>
  <c r="D1387" i="7" s="1"/>
  <c r="C1387" i="7"/>
  <c r="A1388" i="7" s="1"/>
  <c r="A1390" i="1"/>
  <c r="AB1386" i="1"/>
  <c r="C1388" i="7" l="1"/>
  <c r="A1389" i="7" s="1"/>
  <c r="B1388" i="7"/>
  <c r="D1388" i="7" s="1"/>
  <c r="A1391" i="1"/>
  <c r="AB1387" i="1"/>
  <c r="B1389" i="7" l="1"/>
  <c r="D1389" i="7" s="1"/>
  <c r="C1389" i="7"/>
  <c r="A1390" i="7" s="1"/>
  <c r="A1392" i="1"/>
  <c r="AB1388" i="1"/>
  <c r="C1390" i="7" l="1"/>
  <c r="A1391" i="7" s="1"/>
  <c r="B1390" i="7"/>
  <c r="D1390" i="7" s="1"/>
  <c r="A1393" i="1"/>
  <c r="AB1389" i="1"/>
  <c r="C1391" i="7" l="1"/>
  <c r="A1392" i="7" s="1"/>
  <c r="B1391" i="7"/>
  <c r="D1391" i="7" s="1"/>
  <c r="A1394" i="1"/>
  <c r="AB1390" i="1"/>
  <c r="C1392" i="7" l="1"/>
  <c r="A1393" i="7" s="1"/>
  <c r="B1392" i="7"/>
  <c r="D1392" i="7" s="1"/>
  <c r="A1395" i="1"/>
  <c r="AB1391" i="1"/>
  <c r="C1393" i="7" l="1"/>
  <c r="A1394" i="7" s="1"/>
  <c r="B1393" i="7"/>
  <c r="D1393" i="7" s="1"/>
  <c r="A1396" i="1"/>
  <c r="AB1392" i="1"/>
  <c r="C1394" i="7" l="1"/>
  <c r="A1395" i="7" s="1"/>
  <c r="B1394" i="7"/>
  <c r="D1394" i="7" s="1"/>
  <c r="A1397" i="1"/>
  <c r="AB1393" i="1"/>
  <c r="C1395" i="7" l="1"/>
  <c r="A1396" i="7" s="1"/>
  <c r="B1395" i="7"/>
  <c r="D1395" i="7" s="1"/>
  <c r="A1398" i="1"/>
  <c r="AB1394" i="1"/>
  <c r="C1396" i="7" l="1"/>
  <c r="A1397" i="7" s="1"/>
  <c r="B1396" i="7"/>
  <c r="D1396" i="7" s="1"/>
  <c r="A1399" i="1"/>
  <c r="AB1395" i="1"/>
  <c r="C1397" i="7" l="1"/>
  <c r="A1398" i="7" s="1"/>
  <c r="B1397" i="7"/>
  <c r="D1397" i="7" s="1"/>
  <c r="A1400" i="1"/>
  <c r="AB1396" i="1"/>
  <c r="C1398" i="7" l="1"/>
  <c r="A1399" i="7" s="1"/>
  <c r="B1398" i="7"/>
  <c r="D1398" i="7" s="1"/>
  <c r="A1401" i="1"/>
  <c r="AB1397" i="1"/>
  <c r="B1399" i="7" l="1"/>
  <c r="D1399" i="7" s="1"/>
  <c r="C1399" i="7"/>
  <c r="A1400" i="7" s="1"/>
  <c r="A1402" i="1"/>
  <c r="AB1398" i="1"/>
  <c r="C1400" i="7" l="1"/>
  <c r="A1401" i="7" s="1"/>
  <c r="B1400" i="7"/>
  <c r="D1400" i="7" s="1"/>
  <c r="A1403" i="1"/>
  <c r="AB1399" i="1"/>
  <c r="C1401" i="7" l="1"/>
  <c r="A1402" i="7" s="1"/>
  <c r="B1401" i="7"/>
  <c r="D1401" i="7" s="1"/>
  <c r="A1404" i="1"/>
  <c r="AB1400" i="1"/>
  <c r="C1402" i="7" l="1"/>
  <c r="A1403" i="7" s="1"/>
  <c r="B1402" i="7"/>
  <c r="D1402" i="7" s="1"/>
  <c r="A1405" i="1"/>
  <c r="AB1401" i="1"/>
  <c r="B1403" i="7" l="1"/>
  <c r="D1403" i="7" s="1"/>
  <c r="C1403" i="7"/>
  <c r="A1404" i="7" s="1"/>
  <c r="A1406" i="1"/>
  <c r="AB1402" i="1"/>
  <c r="C1404" i="7" l="1"/>
  <c r="A1405" i="7" s="1"/>
  <c r="B1404" i="7"/>
  <c r="D1404" i="7" s="1"/>
  <c r="A1407" i="1"/>
  <c r="AB1403" i="1"/>
  <c r="C1405" i="7" l="1"/>
  <c r="A1406" i="7" s="1"/>
  <c r="B1405" i="7"/>
  <c r="D1405" i="7" s="1"/>
  <c r="A1408" i="1"/>
  <c r="AB1404" i="1"/>
  <c r="C1406" i="7" l="1"/>
  <c r="A1407" i="7" s="1"/>
  <c r="B1406" i="7"/>
  <c r="D1406" i="7" s="1"/>
  <c r="A1409" i="1"/>
  <c r="AB1405" i="1"/>
  <c r="C1407" i="7" l="1"/>
  <c r="A1408" i="7" s="1"/>
  <c r="B1407" i="7"/>
  <c r="D1407" i="7" s="1"/>
  <c r="A1410" i="1"/>
  <c r="AB1406" i="1"/>
  <c r="C1408" i="7" l="1"/>
  <c r="A1409" i="7" s="1"/>
  <c r="B1408" i="7"/>
  <c r="D1408" i="7" s="1"/>
  <c r="A1411" i="1"/>
  <c r="AB1407" i="1"/>
  <c r="C1409" i="7" l="1"/>
  <c r="A1410" i="7" s="1"/>
  <c r="B1409" i="7"/>
  <c r="D1409" i="7" s="1"/>
  <c r="A1412" i="1"/>
  <c r="AB1408" i="1"/>
  <c r="B1410" i="7" l="1"/>
  <c r="D1410" i="7" s="1"/>
  <c r="C1410" i="7"/>
  <c r="A1411" i="7" s="1"/>
  <c r="A1413" i="1"/>
  <c r="AB1409" i="1"/>
  <c r="C1411" i="7" l="1"/>
  <c r="A1412" i="7" s="1"/>
  <c r="B1411" i="7"/>
  <c r="D1411" i="7" s="1"/>
  <c r="A1414" i="1"/>
  <c r="AB1410" i="1"/>
  <c r="C1412" i="7" l="1"/>
  <c r="A1413" i="7" s="1"/>
  <c r="B1412" i="7"/>
  <c r="D1412" i="7" s="1"/>
  <c r="A1415" i="1"/>
  <c r="AB1411" i="1"/>
  <c r="C1413" i="7" l="1"/>
  <c r="A1414" i="7" s="1"/>
  <c r="B1413" i="7"/>
  <c r="D1413" i="7" s="1"/>
  <c r="A1416" i="1"/>
  <c r="AB1412" i="1"/>
  <c r="C1414" i="7" l="1"/>
  <c r="A1415" i="7" s="1"/>
  <c r="B1414" i="7"/>
  <c r="D1414" i="7" s="1"/>
  <c r="A1417" i="1"/>
  <c r="AB1413" i="1"/>
  <c r="C1415" i="7" l="1"/>
  <c r="A1416" i="7" s="1"/>
  <c r="B1415" i="7"/>
  <c r="D1415" i="7" s="1"/>
  <c r="A1418" i="1"/>
  <c r="AB1414" i="1"/>
  <c r="C1416" i="7" l="1"/>
  <c r="A1417" i="7" s="1"/>
  <c r="B1416" i="7"/>
  <c r="D1416" i="7" s="1"/>
  <c r="A1419" i="1"/>
  <c r="AB1415" i="1"/>
  <c r="B1417" i="7" l="1"/>
  <c r="D1417" i="7" s="1"/>
  <c r="C1417" i="7"/>
  <c r="A1418" i="7" s="1"/>
  <c r="A1420" i="1"/>
  <c r="AB1416" i="1"/>
  <c r="C1418" i="7" l="1"/>
  <c r="A1419" i="7" s="1"/>
  <c r="B1418" i="7"/>
  <c r="D1418" i="7" s="1"/>
  <c r="A1421" i="1"/>
  <c r="AB1417" i="1"/>
  <c r="C1419" i="7" l="1"/>
  <c r="A1420" i="7" s="1"/>
  <c r="B1419" i="7"/>
  <c r="D1419" i="7" s="1"/>
  <c r="A1422" i="1"/>
  <c r="AB1418" i="1"/>
  <c r="C1420" i="7" l="1"/>
  <c r="A1421" i="7" s="1"/>
  <c r="B1420" i="7"/>
  <c r="D1420" i="7" s="1"/>
  <c r="A1423" i="1"/>
  <c r="AB1419" i="1"/>
  <c r="B1421" i="7" l="1"/>
  <c r="D1421" i="7" s="1"/>
  <c r="C1421" i="7"/>
  <c r="A1422" i="7" s="1"/>
  <c r="A1424" i="1"/>
  <c r="AB1420" i="1"/>
  <c r="C1422" i="7" l="1"/>
  <c r="A1423" i="7" s="1"/>
  <c r="B1422" i="7"/>
  <c r="D1422" i="7" s="1"/>
  <c r="A1425" i="1"/>
  <c r="AB1421" i="1"/>
  <c r="C1423" i="7" l="1"/>
  <c r="A1424" i="7" s="1"/>
  <c r="B1423" i="7"/>
  <c r="D1423" i="7" s="1"/>
  <c r="A1426" i="1"/>
  <c r="AB1422" i="1"/>
  <c r="C1424" i="7" l="1"/>
  <c r="A1425" i="7" s="1"/>
  <c r="B1424" i="7"/>
  <c r="D1424" i="7" s="1"/>
  <c r="A1427" i="1"/>
  <c r="AB1423" i="1"/>
  <c r="B1425" i="7" l="1"/>
  <c r="D1425" i="7" s="1"/>
  <c r="C1425" i="7"/>
  <c r="A1426" i="7" s="1"/>
  <c r="A1428" i="1"/>
  <c r="AB1424" i="1"/>
  <c r="C1426" i="7" l="1"/>
  <c r="A1427" i="7" s="1"/>
  <c r="B1426" i="7"/>
  <c r="D1426" i="7" s="1"/>
  <c r="A1429" i="1"/>
  <c r="AB1425" i="1"/>
  <c r="C1427" i="7" l="1"/>
  <c r="A1428" i="7" s="1"/>
  <c r="B1427" i="7"/>
  <c r="D1427" i="7" s="1"/>
  <c r="A1430" i="1"/>
  <c r="AB1426" i="1"/>
  <c r="B1428" i="7" l="1"/>
  <c r="D1428" i="7" s="1"/>
  <c r="C1428" i="7"/>
  <c r="A1429" i="7" s="1"/>
  <c r="A1431" i="1"/>
  <c r="AB1427" i="1"/>
  <c r="C1429" i="7" l="1"/>
  <c r="A1430" i="7" s="1"/>
  <c r="B1429" i="7"/>
  <c r="D1429" i="7" s="1"/>
  <c r="A1432" i="1"/>
  <c r="AB1428" i="1"/>
  <c r="S1431" i="1"/>
  <c r="C1430" i="7" l="1"/>
  <c r="A1431" i="7" s="1"/>
  <c r="B1430" i="7"/>
  <c r="D1430" i="7" s="1"/>
  <c r="A1433" i="1"/>
  <c r="AB1433" i="1"/>
  <c r="AB1429" i="1"/>
  <c r="S1432" i="1"/>
  <c r="C1431" i="7" l="1"/>
  <c r="A1432" i="7" s="1"/>
  <c r="B1431" i="7"/>
  <c r="D1431" i="7" s="1"/>
  <c r="A1434" i="1"/>
  <c r="AB1430" i="1"/>
  <c r="C1432" i="7" l="1"/>
  <c r="A1433" i="7" s="1"/>
  <c r="B1432" i="7"/>
  <c r="D1432" i="7" s="1"/>
  <c r="AB1436" i="1"/>
  <c r="A1436" i="1"/>
  <c r="A1435" i="1"/>
  <c r="AB1435" i="1"/>
  <c r="AB1431" i="1"/>
  <c r="C1433" i="7" l="1"/>
  <c r="A1434" i="7" s="1"/>
  <c r="B1433" i="7"/>
  <c r="D1433" i="7" s="1"/>
  <c r="AB1432" i="1"/>
  <c r="C1434" i="7" l="1"/>
  <c r="A1435" i="7" s="1"/>
  <c r="B1434" i="7"/>
  <c r="D1434" i="7" s="1"/>
  <c r="A1437" i="1"/>
  <c r="B1435" i="7" l="1"/>
  <c r="D1435" i="7" s="1"/>
  <c r="C1435" i="7"/>
  <c r="A1436" i="7" s="1"/>
  <c r="A1438" i="1"/>
  <c r="AB1434" i="1"/>
  <c r="C1436" i="7" l="1"/>
  <c r="A1437" i="7" s="1"/>
  <c r="B1436" i="7"/>
  <c r="D1436" i="7" s="1"/>
  <c r="A1439" i="1"/>
  <c r="S1434" i="1"/>
  <c r="AC1434" i="1"/>
  <c r="C1437" i="7" l="1"/>
  <c r="A1438" i="7" s="1"/>
  <c r="B1437" i="7"/>
  <c r="D1437" i="7" s="1"/>
  <c r="A1440" i="1"/>
  <c r="C1438" i="7" l="1"/>
  <c r="A1439" i="7" s="1"/>
  <c r="B1438" i="7"/>
  <c r="D1438" i="7" s="1"/>
  <c r="A1441" i="1"/>
  <c r="AB1437" i="1"/>
  <c r="B1439" i="7" l="1"/>
  <c r="D1439" i="7" s="1"/>
  <c r="C1439" i="7"/>
  <c r="A1440" i="7" s="1"/>
  <c r="A1442" i="1"/>
  <c r="S1437" i="1"/>
  <c r="AC1437" i="1"/>
  <c r="AB1438" i="1"/>
  <c r="C1440" i="7" l="1"/>
  <c r="A1441" i="7" s="1"/>
  <c r="B1440" i="7"/>
  <c r="D1440" i="7" s="1"/>
  <c r="A1443" i="1"/>
  <c r="AC1438" i="1"/>
  <c r="AB1439" i="1"/>
  <c r="P1439" i="1"/>
  <c r="E1439" i="1"/>
  <c r="S1438" i="1"/>
  <c r="C1441" i="7" l="1"/>
  <c r="A1442" i="7" s="1"/>
  <c r="B1441" i="7"/>
  <c r="D1441" i="7" s="1"/>
  <c r="A1444" i="1"/>
  <c r="AC1439" i="1"/>
  <c r="F1439" i="1"/>
  <c r="S1439" i="1" s="1"/>
  <c r="AB1440" i="1"/>
  <c r="C1442" i="7" l="1"/>
  <c r="A1443" i="7" s="1"/>
  <c r="B1442" i="7"/>
  <c r="D1442" i="7" s="1"/>
  <c r="A1445" i="1"/>
  <c r="AB1441" i="1"/>
  <c r="C1443" i="7" l="1"/>
  <c r="A1444" i="7" s="1"/>
  <c r="B1443" i="7"/>
  <c r="D1443" i="7" s="1"/>
  <c r="A1446" i="1"/>
  <c r="C1444" i="7" l="1"/>
  <c r="A1445" i="7" s="1"/>
  <c r="B1444" i="7"/>
  <c r="D1444" i="7" s="1"/>
  <c r="A1447" i="1"/>
  <c r="AB1442" i="1"/>
  <c r="C1445" i="7" l="1"/>
  <c r="A1446" i="7" s="1"/>
  <c r="B1445" i="7"/>
  <c r="D1445" i="7" s="1"/>
  <c r="A1448" i="1"/>
  <c r="AB1443" i="1"/>
  <c r="B1446" i="7" l="1"/>
  <c r="D1446" i="7" s="1"/>
  <c r="C1446" i="7"/>
  <c r="A1447" i="7" s="1"/>
  <c r="A1449" i="1"/>
  <c r="AB1444" i="1"/>
  <c r="C1447" i="7" l="1"/>
  <c r="A1448" i="7" s="1"/>
  <c r="B1447" i="7"/>
  <c r="D1447" i="7" s="1"/>
  <c r="A1450" i="1"/>
  <c r="AB1445" i="1"/>
  <c r="C1448" i="7" l="1"/>
  <c r="A1449" i="7" s="1"/>
  <c r="B1448" i="7"/>
  <c r="D1448" i="7" s="1"/>
  <c r="A1451" i="1"/>
  <c r="AB1446" i="1"/>
  <c r="C1449" i="7" l="1"/>
  <c r="A1450" i="7" s="1"/>
  <c r="B1449" i="7"/>
  <c r="D1449" i="7" s="1"/>
  <c r="A1452" i="1"/>
  <c r="AB1447" i="1"/>
  <c r="C1450" i="7" l="1"/>
  <c r="A1451" i="7" s="1"/>
  <c r="B1450" i="7"/>
  <c r="D1450" i="7" s="1"/>
  <c r="A1453" i="1"/>
  <c r="AB1448" i="1"/>
  <c r="C1451" i="7" l="1"/>
  <c r="A1452" i="7" s="1"/>
  <c r="B1451" i="7"/>
  <c r="D1451" i="7" s="1"/>
  <c r="A1454" i="1"/>
  <c r="AB1449" i="1"/>
  <c r="C1452" i="7" l="1"/>
  <c r="A1453" i="7" s="1"/>
  <c r="B1452" i="7"/>
  <c r="D1452" i="7" s="1"/>
  <c r="A1455" i="1"/>
  <c r="AB1450" i="1"/>
  <c r="B1453" i="7" l="1"/>
  <c r="D1453" i="7" s="1"/>
  <c r="C1453" i="7"/>
  <c r="A1454" i="7" s="1"/>
  <c r="A1456" i="1"/>
  <c r="AB1451" i="1"/>
  <c r="C1454" i="7" l="1"/>
  <c r="A1455" i="7" s="1"/>
  <c r="B1454" i="7"/>
  <c r="D1454" i="7" s="1"/>
  <c r="A1457" i="1"/>
  <c r="AB1452" i="1"/>
  <c r="B1455" i="7" l="1"/>
  <c r="D1455" i="7" s="1"/>
  <c r="C1455" i="7"/>
  <c r="A1456" i="7" s="1"/>
  <c r="A1458" i="1"/>
  <c r="AB1453" i="1"/>
  <c r="C1456" i="7" l="1"/>
  <c r="A1457" i="7" s="1"/>
  <c r="B1456" i="7"/>
  <c r="D1456" i="7" s="1"/>
  <c r="A1459" i="1"/>
  <c r="AB1454" i="1"/>
  <c r="B1457" i="7" l="1"/>
  <c r="D1457" i="7" s="1"/>
  <c r="C1457" i="7"/>
  <c r="A1458" i="7" s="1"/>
  <c r="A1460" i="1"/>
  <c r="AB1455" i="1"/>
  <c r="C1458" i="7" l="1"/>
  <c r="A1459" i="7" s="1"/>
  <c r="B1458" i="7"/>
  <c r="D1458" i="7" s="1"/>
  <c r="A1461" i="1"/>
  <c r="AB1456" i="1"/>
  <c r="C1459" i="7" l="1"/>
  <c r="A1460" i="7" s="1"/>
  <c r="B1459" i="7"/>
  <c r="D1459" i="7" s="1"/>
  <c r="A1462" i="1"/>
  <c r="AB1457" i="1"/>
  <c r="C1460" i="7" l="1"/>
  <c r="A1461" i="7" s="1"/>
  <c r="B1460" i="7"/>
  <c r="D1460" i="7" s="1"/>
  <c r="A1463" i="1"/>
  <c r="AB1458" i="1"/>
  <c r="C1461" i="7" l="1"/>
  <c r="A1462" i="7" s="1"/>
  <c r="B1461" i="7"/>
  <c r="D1461" i="7" s="1"/>
  <c r="A1464" i="1"/>
  <c r="AB1459" i="1"/>
  <c r="C1462" i="7" l="1"/>
  <c r="A1463" i="7" s="1"/>
  <c r="B1462" i="7"/>
  <c r="D1462" i="7" s="1"/>
  <c r="A1465" i="1"/>
  <c r="AB1460" i="1"/>
  <c r="C1463" i="7" l="1"/>
  <c r="A1464" i="7" s="1"/>
  <c r="B1463" i="7"/>
  <c r="D1463" i="7" s="1"/>
  <c r="A1466" i="1"/>
  <c r="AB1461" i="1"/>
  <c r="B1464" i="7" l="1"/>
  <c r="D1464" i="7" s="1"/>
  <c r="C1464" i="7"/>
  <c r="A1465" i="7" s="1"/>
  <c r="A1467" i="1"/>
  <c r="AB1462" i="1"/>
  <c r="C1465" i="7" l="1"/>
  <c r="A1466" i="7" s="1"/>
  <c r="B1465" i="7"/>
  <c r="D1465" i="7" s="1"/>
  <c r="A1468" i="1"/>
  <c r="AB1463" i="1"/>
  <c r="C1466" i="7" l="1"/>
  <c r="A1467" i="7" s="1"/>
  <c r="B1466" i="7"/>
  <c r="D1466" i="7" s="1"/>
  <c r="A1469" i="1"/>
  <c r="AB1464" i="1"/>
  <c r="C1467" i="7" l="1"/>
  <c r="A1468" i="7" s="1"/>
  <c r="B1467" i="7"/>
  <c r="D1467" i="7" s="1"/>
  <c r="A1470" i="1"/>
  <c r="AB1465" i="1"/>
  <c r="B1468" i="7" l="1"/>
  <c r="D1468" i="7" s="1"/>
  <c r="C1468" i="7"/>
  <c r="A1469" i="7" s="1"/>
  <c r="A1471" i="1"/>
  <c r="AB1466" i="1"/>
  <c r="C1469" i="7" l="1"/>
  <c r="A1470" i="7" s="1"/>
  <c r="B1469" i="7"/>
  <c r="D1469" i="7" s="1"/>
  <c r="A1472" i="1"/>
  <c r="AB1467" i="1"/>
  <c r="C1470" i="7" l="1"/>
  <c r="A1471" i="7" s="1"/>
  <c r="B1470" i="7"/>
  <c r="D1470" i="7" s="1"/>
  <c r="A1473" i="1"/>
  <c r="AB1468" i="1"/>
  <c r="B1471" i="7" l="1"/>
  <c r="D1471" i="7" s="1"/>
  <c r="C1471" i="7"/>
  <c r="A1472" i="7" s="1"/>
  <c r="A1474" i="1"/>
  <c r="AB1469" i="1"/>
  <c r="C1472" i="7" l="1"/>
  <c r="A1473" i="7" s="1"/>
  <c r="B1472" i="7"/>
  <c r="D1472" i="7" s="1"/>
  <c r="A1475" i="1"/>
  <c r="AB1470" i="1"/>
  <c r="C1473" i="7" l="1"/>
  <c r="A1474" i="7" s="1"/>
  <c r="B1473" i="7"/>
  <c r="D1473" i="7" s="1"/>
  <c r="A1476" i="1"/>
  <c r="AB1471" i="1"/>
  <c r="C1474" i="7" l="1"/>
  <c r="A1475" i="7" s="1"/>
  <c r="B1474" i="7"/>
  <c r="D1474" i="7" s="1"/>
  <c r="A1477" i="1"/>
  <c r="AB1472" i="1"/>
  <c r="B1475" i="7" l="1"/>
  <c r="D1475" i="7" s="1"/>
  <c r="C1475" i="7"/>
  <c r="A1476" i="7" s="1"/>
  <c r="A1478" i="1"/>
  <c r="AB1473" i="1"/>
  <c r="C1476" i="7" l="1"/>
  <c r="A1477" i="7" s="1"/>
  <c r="B1476" i="7"/>
  <c r="D1476" i="7" s="1"/>
  <c r="A1479" i="1"/>
  <c r="AB1474" i="1"/>
  <c r="C1477" i="7" l="1"/>
  <c r="A1478" i="7" s="1"/>
  <c r="B1477" i="7"/>
  <c r="D1477" i="7" s="1"/>
  <c r="A1480" i="1"/>
  <c r="AB1475" i="1"/>
  <c r="C1478" i="7" l="1"/>
  <c r="A1479" i="7" s="1"/>
  <c r="B1478" i="7"/>
  <c r="D1478" i="7" s="1"/>
  <c r="A1481" i="1"/>
  <c r="AB1476" i="1"/>
  <c r="C1479" i="7" l="1"/>
  <c r="A1480" i="7" s="1"/>
  <c r="B1479" i="7"/>
  <c r="D1479" i="7" s="1"/>
  <c r="A1482" i="1"/>
  <c r="AB1477" i="1"/>
  <c r="C1480" i="7" l="1"/>
  <c r="A1481" i="7" s="1"/>
  <c r="B1480" i="7"/>
  <c r="D1480" i="7" s="1"/>
  <c r="A1483" i="1"/>
  <c r="AB1478" i="1"/>
  <c r="C1481" i="7" l="1"/>
  <c r="A1482" i="7" s="1"/>
  <c r="B1481" i="7"/>
  <c r="D1481" i="7" s="1"/>
  <c r="A1484" i="1"/>
  <c r="AB1479" i="1"/>
  <c r="B1482" i="7" l="1"/>
  <c r="D1482" i="7" s="1"/>
  <c r="C1482" i="7"/>
  <c r="A1483" i="7" s="1"/>
  <c r="A1485" i="1"/>
  <c r="AB1480" i="1"/>
  <c r="B1483" i="7" l="1"/>
  <c r="D1483" i="7" s="1"/>
  <c r="C1483" i="7"/>
  <c r="A1484" i="7" s="1"/>
  <c r="A1486" i="1"/>
  <c r="AB1481" i="1"/>
  <c r="C1484" i="7" l="1"/>
  <c r="A1485" i="7" s="1"/>
  <c r="B1484" i="7"/>
  <c r="D1484" i="7" s="1"/>
  <c r="A1487" i="1"/>
  <c r="AB1482" i="1"/>
  <c r="C1485" i="7" l="1"/>
  <c r="A1486" i="7" s="1"/>
  <c r="B1485" i="7"/>
  <c r="D1485" i="7" s="1"/>
  <c r="A1488" i="1"/>
  <c r="AB1483" i="1"/>
  <c r="C1486" i="7" l="1"/>
  <c r="A1487" i="7" s="1"/>
  <c r="B1486" i="7"/>
  <c r="D1486" i="7" s="1"/>
  <c r="A1489" i="1"/>
  <c r="AB1484" i="1"/>
  <c r="C1487" i="7" l="1"/>
  <c r="A1488" i="7" s="1"/>
  <c r="B1487" i="7"/>
  <c r="D1487" i="7" s="1"/>
  <c r="A1490" i="1"/>
  <c r="AB1485" i="1"/>
  <c r="C1488" i="7" l="1"/>
  <c r="A1489" i="7" s="1"/>
  <c r="B1488" i="7"/>
  <c r="D1488" i="7" s="1"/>
  <c r="A1491" i="1"/>
  <c r="AB1486" i="1"/>
  <c r="B1489" i="7" l="1"/>
  <c r="D1489" i="7" s="1"/>
  <c r="C1489" i="7"/>
  <c r="A1490" i="7" s="1"/>
  <c r="A1492" i="1"/>
  <c r="AB1487" i="1"/>
  <c r="C1490" i="7" l="1"/>
  <c r="A1491" i="7" s="1"/>
  <c r="B1490" i="7"/>
  <c r="D1490" i="7" s="1"/>
  <c r="A1493" i="1"/>
  <c r="AB1488" i="1"/>
  <c r="C1491" i="7" l="1"/>
  <c r="A1492" i="7" s="1"/>
  <c r="B1491" i="7"/>
  <c r="D1491" i="7" s="1"/>
  <c r="A1494" i="1"/>
  <c r="AB1489" i="1"/>
  <c r="C1492" i="7" l="1"/>
  <c r="A1493" i="7" s="1"/>
  <c r="B1492" i="7"/>
  <c r="D1492" i="7" s="1"/>
  <c r="A1495" i="1"/>
  <c r="AB1490" i="1"/>
  <c r="B1493" i="7" l="1"/>
  <c r="C1493" i="7"/>
  <c r="A1494" i="7" s="1"/>
  <c r="D1493" i="7"/>
  <c r="A1496" i="1"/>
  <c r="AB1491" i="1"/>
  <c r="C1494" i="7" l="1"/>
  <c r="A1495" i="7" s="1"/>
  <c r="B1494" i="7"/>
  <c r="D1494" i="7" s="1"/>
  <c r="A1497" i="1"/>
  <c r="AB1492" i="1"/>
  <c r="C1495" i="7" l="1"/>
  <c r="A1496" i="7" s="1"/>
  <c r="B1495" i="7"/>
  <c r="D1495" i="7" s="1"/>
  <c r="A1498" i="1"/>
  <c r="AB1493" i="1"/>
  <c r="C1496" i="7" l="1"/>
  <c r="A1497" i="7" s="1"/>
  <c r="B1496" i="7"/>
  <c r="D1496" i="7" s="1"/>
  <c r="A1499" i="1"/>
  <c r="AB1494" i="1"/>
  <c r="C1497" i="7" l="1"/>
  <c r="A1498" i="7" s="1"/>
  <c r="B1497" i="7"/>
  <c r="D1497" i="7" s="1"/>
  <c r="A1500" i="1"/>
  <c r="AB1495" i="1"/>
  <c r="C1498" i="7" l="1"/>
  <c r="A1499" i="7" s="1"/>
  <c r="B1498" i="7"/>
  <c r="D1498" i="7" s="1"/>
  <c r="A1501" i="1"/>
  <c r="AB1496" i="1"/>
  <c r="C1499" i="7" l="1"/>
  <c r="A1500" i="7" s="1"/>
  <c r="B1499" i="7"/>
  <c r="D1499" i="7" s="1"/>
  <c r="A1502" i="1"/>
  <c r="AB1497" i="1"/>
  <c r="B1500" i="7" l="1"/>
  <c r="D1500" i="7" s="1"/>
  <c r="C1500" i="7"/>
  <c r="A1501" i="7" s="1"/>
  <c r="A1503" i="1"/>
  <c r="AB1498" i="1"/>
  <c r="C1501" i="7" l="1"/>
  <c r="A1502" i="7" s="1"/>
  <c r="B1501" i="7"/>
  <c r="D1501" i="7" s="1"/>
  <c r="A1504" i="1"/>
  <c r="AB1499" i="1"/>
  <c r="C1502" i="7" l="1"/>
  <c r="A1503" i="7" s="1"/>
  <c r="B1502" i="7"/>
  <c r="D1502" i="7" s="1"/>
  <c r="A1505" i="1"/>
  <c r="AB1500" i="1"/>
  <c r="C1503" i="7" l="1"/>
  <c r="A1504" i="7" s="1"/>
  <c r="B1503" i="7"/>
  <c r="D1503" i="7" s="1"/>
  <c r="A1506" i="1"/>
  <c r="AB1501" i="1"/>
  <c r="C1504" i="7" l="1"/>
  <c r="A1505" i="7" s="1"/>
  <c r="B1504" i="7"/>
  <c r="D1504" i="7" s="1"/>
  <c r="A1507" i="1"/>
  <c r="AB1502" i="1"/>
  <c r="C1505" i="7" l="1"/>
  <c r="A1506" i="7" s="1"/>
  <c r="B1505" i="7"/>
  <c r="D1505" i="7" s="1"/>
  <c r="A1508" i="1"/>
  <c r="AB1503" i="1"/>
  <c r="C1506" i="7" l="1"/>
  <c r="A1507" i="7" s="1"/>
  <c r="B1506" i="7"/>
  <c r="D1506" i="7" s="1"/>
  <c r="A1509" i="1"/>
  <c r="AB1504" i="1"/>
  <c r="B1507" i="7" l="1"/>
  <c r="D1507" i="7" s="1"/>
  <c r="C1507" i="7"/>
  <c r="A1508" i="7" s="1"/>
  <c r="A1510" i="1"/>
  <c r="AB1505" i="1"/>
  <c r="C1508" i="7" l="1"/>
  <c r="A1509" i="7" s="1"/>
  <c r="B1508" i="7"/>
  <c r="D1508" i="7" s="1"/>
  <c r="A1511" i="1"/>
  <c r="AB1506" i="1"/>
  <c r="C1509" i="7" l="1"/>
  <c r="A1510" i="7" s="1"/>
  <c r="B1509" i="7"/>
  <c r="D1509" i="7" s="1"/>
  <c r="A1512" i="1"/>
  <c r="AB1507" i="1"/>
  <c r="C1510" i="7" l="1"/>
  <c r="A1511" i="7" s="1"/>
  <c r="B1510" i="7"/>
  <c r="D1510" i="7" s="1"/>
  <c r="A1513" i="1"/>
  <c r="AB1508" i="1"/>
  <c r="B1511" i="7" l="1"/>
  <c r="D1511" i="7" s="1"/>
  <c r="C1511" i="7"/>
  <c r="A1512" i="7" s="1"/>
  <c r="A1514" i="1"/>
  <c r="AB1509" i="1"/>
  <c r="C1512" i="7" l="1"/>
  <c r="A1513" i="7" s="1"/>
  <c r="B1512" i="7"/>
  <c r="D1512" i="7" s="1"/>
  <c r="A1515" i="1"/>
  <c r="AB1510" i="1"/>
  <c r="C1513" i="7" l="1"/>
  <c r="A1514" i="7" s="1"/>
  <c r="B1513" i="7"/>
  <c r="D1513" i="7" s="1"/>
  <c r="A1516" i="1"/>
  <c r="AB1511" i="1"/>
  <c r="C1514" i="7" l="1"/>
  <c r="A1515" i="7" s="1"/>
  <c r="B1514" i="7"/>
  <c r="D1514" i="7" s="1"/>
  <c r="A1517" i="1"/>
  <c r="AB1512" i="1"/>
  <c r="C1515" i="7" l="1"/>
  <c r="A1516" i="7" s="1"/>
  <c r="B1515" i="7"/>
  <c r="D1515" i="7" s="1"/>
  <c r="A1518" i="1"/>
  <c r="AB1513" i="1"/>
  <c r="C1516" i="7" l="1"/>
  <c r="A1517" i="7" s="1"/>
  <c r="B1516" i="7"/>
  <c r="D1516" i="7" s="1"/>
  <c r="A1519" i="1"/>
  <c r="AB1514" i="1"/>
  <c r="C1517" i="7" l="1"/>
  <c r="A1518" i="7" s="1"/>
  <c r="B1517" i="7"/>
  <c r="D1517" i="7" s="1"/>
  <c r="A1520" i="1"/>
  <c r="AB1515" i="1"/>
  <c r="B1518" i="7" l="1"/>
  <c r="D1518" i="7" s="1"/>
  <c r="C1518" i="7"/>
  <c r="A1519" i="7" s="1"/>
  <c r="A1521" i="1"/>
  <c r="AB1516" i="1"/>
  <c r="C1519" i="7" l="1"/>
  <c r="A1520" i="7" s="1"/>
  <c r="B1519" i="7"/>
  <c r="D1519" i="7" s="1"/>
  <c r="A1522" i="1"/>
  <c r="AB1517" i="1"/>
  <c r="C1520" i="7" l="1"/>
  <c r="A1521" i="7" s="1"/>
  <c r="B1520" i="7"/>
  <c r="D1520" i="7" s="1"/>
  <c r="A1523" i="1"/>
  <c r="AB1518" i="1"/>
  <c r="C1521" i="7" l="1"/>
  <c r="A1522" i="7" s="1"/>
  <c r="B1521" i="7"/>
  <c r="D1521" i="7" s="1"/>
  <c r="A1524" i="1"/>
  <c r="AB1519" i="1"/>
  <c r="C1522" i="7" l="1"/>
  <c r="A1523" i="7" s="1"/>
  <c r="B1522" i="7"/>
  <c r="D1522" i="7" s="1"/>
  <c r="A1525" i="1"/>
  <c r="AB1520" i="1"/>
  <c r="C1523" i="7" l="1"/>
  <c r="A1524" i="7" s="1"/>
  <c r="B1523" i="7"/>
  <c r="D1523" i="7" s="1"/>
  <c r="A1526" i="1"/>
  <c r="AB1521" i="1"/>
  <c r="C1524" i="7" l="1"/>
  <c r="A1525" i="7" s="1"/>
  <c r="B1524" i="7"/>
  <c r="D1524" i="7" s="1"/>
  <c r="A1527" i="1"/>
  <c r="AB1522" i="1"/>
  <c r="B1525" i="7" l="1"/>
  <c r="D1525" i="7" s="1"/>
  <c r="C1525" i="7"/>
  <c r="A1526" i="7" s="1"/>
  <c r="A1528" i="1"/>
  <c r="AB1523" i="1"/>
  <c r="C1526" i="7" l="1"/>
  <c r="A1527" i="7" s="1"/>
  <c r="B1526" i="7"/>
  <c r="D1526" i="7" s="1"/>
  <c r="A1529" i="1"/>
  <c r="AB1524" i="1"/>
  <c r="C1527" i="7" l="1"/>
  <c r="A1528" i="7" s="1"/>
  <c r="B1527" i="7"/>
  <c r="D1527" i="7" s="1"/>
  <c r="A1530" i="1"/>
  <c r="AB1525" i="1"/>
  <c r="C1528" i="7" l="1"/>
  <c r="A1529" i="7" s="1"/>
  <c r="B1528" i="7"/>
  <c r="D1528" i="7" s="1"/>
  <c r="A1531" i="1"/>
  <c r="AB1526" i="1"/>
  <c r="B1529" i="7" l="1"/>
  <c r="D1529" i="7" s="1"/>
  <c r="C1529" i="7"/>
  <c r="A1530" i="7" s="1"/>
  <c r="A1532" i="1"/>
  <c r="AB1527" i="1"/>
  <c r="C1530" i="7" l="1"/>
  <c r="A1531" i="7" s="1"/>
  <c r="B1530" i="7"/>
  <c r="D1530" i="7" s="1"/>
  <c r="A1533" i="1"/>
  <c r="AB1528" i="1"/>
  <c r="C1531" i="7" l="1"/>
  <c r="A1532" i="7" s="1"/>
  <c r="B1531" i="7"/>
  <c r="D1531" i="7" s="1"/>
  <c r="A1534" i="1"/>
  <c r="AB1529" i="1"/>
  <c r="C1532" i="7" l="1"/>
  <c r="A1533" i="7" s="1"/>
  <c r="B1532" i="7"/>
  <c r="D1532" i="7" s="1"/>
  <c r="A1535" i="1"/>
  <c r="AB1530" i="1"/>
  <c r="C1533" i="7" l="1"/>
  <c r="A1534" i="7" s="1"/>
  <c r="B1533" i="7"/>
  <c r="D1533" i="7" s="1"/>
  <c r="A1536" i="1"/>
  <c r="AB1531" i="1"/>
  <c r="C1534" i="7" l="1"/>
  <c r="A1535" i="7" s="1"/>
  <c r="B1534" i="7"/>
  <c r="D1534" i="7" s="1"/>
  <c r="A1537" i="1"/>
  <c r="AB1532" i="1"/>
  <c r="C1535" i="7" l="1"/>
  <c r="A1536" i="7" s="1"/>
  <c r="B1535" i="7"/>
  <c r="D1535" i="7" s="1"/>
  <c r="A1538" i="1"/>
  <c r="AB1533" i="1"/>
  <c r="B1536" i="7" l="1"/>
  <c r="D1536" i="7" s="1"/>
  <c r="C1536" i="7"/>
  <c r="A1537" i="7" s="1"/>
  <c r="A1539" i="1"/>
  <c r="AB1534" i="1"/>
  <c r="C1537" i="7" l="1"/>
  <c r="A1538" i="7" s="1"/>
  <c r="B1537" i="7"/>
  <c r="D1537" i="7" s="1"/>
  <c r="A1540" i="1"/>
  <c r="AB1535" i="1"/>
  <c r="C1538" i="7" l="1"/>
  <c r="A1539" i="7" s="1"/>
  <c r="B1538" i="7"/>
  <c r="D1538" i="7" s="1"/>
  <c r="A1541" i="1"/>
  <c r="AB1536" i="1"/>
  <c r="C1539" i="7" l="1"/>
  <c r="A1540" i="7" s="1"/>
  <c r="B1539" i="7"/>
  <c r="D1539" i="7" s="1"/>
  <c r="A1542" i="1"/>
  <c r="AB1537" i="1"/>
  <c r="C1540" i="7" l="1"/>
  <c r="A1541" i="7" s="1"/>
  <c r="B1540" i="7"/>
  <c r="D1540" i="7" s="1"/>
  <c r="A1543" i="1"/>
  <c r="AB1538" i="1"/>
  <c r="C1541" i="7" l="1"/>
  <c r="A1542" i="7" s="1"/>
  <c r="B1541" i="7"/>
  <c r="D1541" i="7" s="1"/>
  <c r="A1544" i="1"/>
  <c r="AB1539" i="1"/>
  <c r="C1542" i="7" l="1"/>
  <c r="A1543" i="7" s="1"/>
  <c r="B1542" i="7"/>
  <c r="D1542" i="7" s="1"/>
  <c r="A1545" i="1"/>
  <c r="AB1540" i="1"/>
  <c r="B1543" i="7" l="1"/>
  <c r="D1543" i="7" s="1"/>
  <c r="C1543" i="7"/>
  <c r="A1544" i="7" s="1"/>
  <c r="A1546" i="1"/>
  <c r="AB1541" i="1"/>
  <c r="C1544" i="7" l="1"/>
  <c r="A1545" i="7" s="1"/>
  <c r="B1544" i="7"/>
  <c r="D1544" i="7" s="1"/>
  <c r="A1547" i="1"/>
  <c r="AB1542" i="1"/>
  <c r="C1545" i="7" l="1"/>
  <c r="A1546" i="7" s="1"/>
  <c r="B1545" i="7"/>
  <c r="D1545" i="7" s="1"/>
  <c r="A1548" i="1"/>
  <c r="AB1543" i="1"/>
  <c r="C1546" i="7" l="1"/>
  <c r="A1547" i="7" s="1"/>
  <c r="B1546" i="7"/>
  <c r="D1546" i="7" s="1"/>
  <c r="A1549" i="1"/>
  <c r="AB1544" i="1"/>
  <c r="B1547" i="7" l="1"/>
  <c r="D1547" i="7" s="1"/>
  <c r="C1547" i="7"/>
  <c r="A1548" i="7" s="1"/>
  <c r="A1550" i="1"/>
  <c r="AB1545" i="1"/>
  <c r="C1548" i="7" l="1"/>
  <c r="A1549" i="7" s="1"/>
  <c r="B1548" i="7"/>
  <c r="D1548" i="7" s="1"/>
  <c r="A1551" i="1"/>
  <c r="AB1546" i="1"/>
  <c r="C1549" i="7" l="1"/>
  <c r="A1550" i="7" s="1"/>
  <c r="B1549" i="7"/>
  <c r="D1549" i="7" s="1"/>
  <c r="A1552" i="1"/>
  <c r="AB1547" i="1"/>
  <c r="C1550" i="7" l="1"/>
  <c r="A1551" i="7" s="1"/>
  <c r="B1550" i="7"/>
  <c r="D1550" i="7" s="1"/>
  <c r="A1553" i="1"/>
  <c r="AB1548" i="1"/>
  <c r="C1551" i="7" l="1"/>
  <c r="A1552" i="7" s="1"/>
  <c r="B1551" i="7"/>
  <c r="D1551" i="7" s="1"/>
  <c r="A1554" i="1"/>
  <c r="AB1549" i="1"/>
  <c r="C1552" i="7" l="1"/>
  <c r="A1553" i="7" s="1"/>
  <c r="B1552" i="7"/>
  <c r="D1552" i="7" s="1"/>
  <c r="A1555" i="1"/>
  <c r="AB1550" i="1"/>
  <c r="S1556" i="1"/>
  <c r="C1553" i="7" l="1"/>
  <c r="A1554" i="7" s="1"/>
  <c r="B1553" i="7"/>
  <c r="D1553" i="7" s="1"/>
  <c r="A1556" i="1"/>
  <c r="AB1551" i="1"/>
  <c r="B1554" i="7" l="1"/>
  <c r="C1554" i="7"/>
  <c r="A1555" i="7" s="1"/>
  <c r="D1554" i="7"/>
  <c r="A1557" i="1"/>
  <c r="AB1552" i="1"/>
  <c r="C1555" i="7" l="1"/>
  <c r="A1556" i="7" s="1"/>
  <c r="B1555" i="7"/>
  <c r="D1555" i="7" s="1"/>
  <c r="A1558" i="1"/>
  <c r="AB1553" i="1"/>
  <c r="I351" i="9" s="1"/>
  <c r="C1556" i="7" l="1"/>
  <c r="A1557" i="7" s="1"/>
  <c r="B1556" i="7"/>
  <c r="D1556" i="7" s="1"/>
  <c r="Q351" i="9"/>
  <c r="K351" i="9" s="1"/>
  <c r="M351" i="9"/>
  <c r="A1559" i="1"/>
  <c r="AB1554" i="1"/>
  <c r="C1557" i="7" l="1"/>
  <c r="A1558" i="7" s="1"/>
  <c r="B1557" i="7"/>
  <c r="D1557" i="7" s="1"/>
  <c r="I352" i="9"/>
  <c r="A1560" i="1"/>
  <c r="AB1555" i="1"/>
  <c r="I353" i="9" s="1"/>
  <c r="C1558" i="7" l="1"/>
  <c r="A1559" i="7" s="1"/>
  <c r="B1558" i="7"/>
  <c r="D1558" i="7" s="1"/>
  <c r="M353" i="9"/>
  <c r="Q353" i="9"/>
  <c r="K353" i="9" s="1"/>
  <c r="Q352" i="9"/>
  <c r="K352" i="9" s="1"/>
  <c r="M352" i="9"/>
  <c r="A1561" i="1"/>
  <c r="AB1556" i="1"/>
  <c r="I354" i="9" s="1"/>
  <c r="C1559" i="7" l="1"/>
  <c r="A1560" i="7" s="1"/>
  <c r="B1559" i="7"/>
  <c r="D1559" i="7" s="1"/>
  <c r="M354" i="9"/>
  <c r="Q354" i="9"/>
  <c r="K354" i="9" s="1"/>
  <c r="A1562" i="1"/>
  <c r="AB1557" i="1"/>
  <c r="I355" i="9" s="1"/>
  <c r="C1560" i="7" l="1"/>
  <c r="A1561" i="7" s="1"/>
  <c r="B1560" i="7"/>
  <c r="D1560" i="7" s="1"/>
  <c r="Q355" i="9"/>
  <c r="K355" i="9" s="1"/>
  <c r="M355" i="9"/>
  <c r="A1563" i="1"/>
  <c r="AB1558" i="1"/>
  <c r="I356" i="9" s="1"/>
  <c r="B1561" i="7" l="1"/>
  <c r="D1561" i="7" s="1"/>
  <c r="C1561" i="7"/>
  <c r="A1562" i="7" s="1"/>
  <c r="M356" i="9"/>
  <c r="Q356" i="9"/>
  <c r="K356" i="9" s="1"/>
  <c r="A1564" i="1"/>
  <c r="AB1559" i="1"/>
  <c r="I357" i="9" s="1"/>
  <c r="B1562" i="7" l="1"/>
  <c r="D1562" i="7" s="1"/>
  <c r="C1562" i="7"/>
  <c r="A1563" i="7" s="1"/>
  <c r="Q357" i="9"/>
  <c r="K357" i="9" s="1"/>
  <c r="M357" i="9"/>
  <c r="A1565" i="1"/>
  <c r="AB1560" i="1"/>
  <c r="C1563" i="7" l="1"/>
  <c r="A1564" i="7" s="1"/>
  <c r="B1563" i="7"/>
  <c r="D1563" i="7" s="1"/>
  <c r="I358" i="9"/>
  <c r="A1566" i="1"/>
  <c r="AB1561" i="1"/>
  <c r="I359" i="9" s="1"/>
  <c r="C1564" i="7" l="1"/>
  <c r="A1565" i="7" s="1"/>
  <c r="B1564" i="7"/>
  <c r="D1564" i="7" s="1"/>
  <c r="Q359" i="9"/>
  <c r="K359" i="9" s="1"/>
  <c r="M359" i="9"/>
  <c r="Q358" i="9"/>
  <c r="K358" i="9" s="1"/>
  <c r="M358" i="9"/>
  <c r="A1567" i="1"/>
  <c r="AB1562" i="1"/>
  <c r="B1565" i="7" l="1"/>
  <c r="D1565" i="7" s="1"/>
  <c r="C1565" i="7"/>
  <c r="A1566" i="7" s="1"/>
  <c r="A1568" i="1"/>
  <c r="AB1563" i="1"/>
  <c r="I360" i="9" s="1"/>
  <c r="C1566" i="7" l="1"/>
  <c r="A1567" i="7" s="1"/>
  <c r="B1566" i="7"/>
  <c r="D1566" i="7" s="1"/>
  <c r="Q360" i="9"/>
  <c r="K360" i="9" s="1"/>
  <c r="M360" i="9"/>
  <c r="A1569" i="1"/>
  <c r="AB1564" i="1"/>
  <c r="C1567" i="7" l="1"/>
  <c r="A1568" i="7" s="1"/>
  <c r="B1567" i="7"/>
  <c r="D1567" i="7" s="1"/>
  <c r="A1570" i="1"/>
  <c r="AB1565" i="1"/>
  <c r="C1568" i="7" l="1"/>
  <c r="A1569" i="7" s="1"/>
  <c r="B1568" i="7"/>
  <c r="D1568" i="7" s="1"/>
  <c r="I361" i="9"/>
  <c r="A1571" i="1"/>
  <c r="AB1566" i="1"/>
  <c r="I362" i="9" s="1"/>
  <c r="C1569" i="7" l="1"/>
  <c r="A1570" i="7" s="1"/>
  <c r="B1569" i="7"/>
  <c r="D1569" i="7" s="1"/>
  <c r="Q362" i="9"/>
  <c r="K362" i="9" s="1"/>
  <c r="M362" i="9"/>
  <c r="M361" i="9"/>
  <c r="Q361" i="9"/>
  <c r="K361" i="9" s="1"/>
  <c r="A1572" i="1"/>
  <c r="AB1567" i="1"/>
  <c r="C1570" i="7" l="1"/>
  <c r="A1571" i="7" s="1"/>
  <c r="B1570" i="7"/>
  <c r="D1570" i="7" s="1"/>
  <c r="A1573" i="1"/>
  <c r="AB1568" i="1"/>
  <c r="B1571" i="7" l="1"/>
  <c r="D1571" i="7" s="1"/>
  <c r="C1571" i="7"/>
  <c r="A1572" i="7" s="1"/>
  <c r="A1574" i="1"/>
  <c r="AB1569" i="1"/>
  <c r="C1572" i="7" l="1"/>
  <c r="A1573" i="7" s="1"/>
  <c r="B1572" i="7"/>
  <c r="D1572" i="7" s="1"/>
  <c r="I363" i="9"/>
  <c r="A1575" i="1"/>
  <c r="AB1570" i="1"/>
  <c r="C1573" i="7" l="1"/>
  <c r="A1574" i="7" s="1"/>
  <c r="B1573" i="7"/>
  <c r="D1573" i="7" s="1"/>
  <c r="I364" i="9"/>
  <c r="Q363" i="9"/>
  <c r="K363" i="9" s="1"/>
  <c r="M363" i="9"/>
  <c r="A1576" i="1"/>
  <c r="AB1571" i="1"/>
  <c r="C1574" i="7" l="1"/>
  <c r="A1575" i="7" s="1"/>
  <c r="B1574" i="7"/>
  <c r="D1574" i="7" s="1"/>
  <c r="Q364" i="9"/>
  <c r="K364" i="9" s="1"/>
  <c r="M364" i="9"/>
  <c r="A1577" i="1"/>
  <c r="AB1572" i="1"/>
  <c r="C1575" i="7" l="1"/>
  <c r="A1576" i="7" s="1"/>
  <c r="B1575" i="7"/>
  <c r="D1575" i="7" s="1"/>
  <c r="I365" i="9"/>
  <c r="A1578" i="1"/>
  <c r="AB1573" i="1"/>
  <c r="C1576" i="7" l="1"/>
  <c r="A1577" i="7" s="1"/>
  <c r="B1576" i="7"/>
  <c r="D1576" i="7" s="1"/>
  <c r="I366" i="9"/>
  <c r="M365" i="9"/>
  <c r="Q365" i="9"/>
  <c r="K365" i="9" s="1"/>
  <c r="A1579" i="1"/>
  <c r="AB1574" i="1"/>
  <c r="C1577" i="7" l="1"/>
  <c r="A1578" i="7" s="1"/>
  <c r="B1577" i="7"/>
  <c r="D1577" i="7" s="1"/>
  <c r="I367" i="9"/>
  <c r="M366" i="9"/>
  <c r="Q366" i="9"/>
  <c r="K366" i="9" s="1"/>
  <c r="A1580" i="1"/>
  <c r="AB1575" i="1"/>
  <c r="C1578" i="7" l="1"/>
  <c r="A1579" i="7" s="1"/>
  <c r="B1578" i="7"/>
  <c r="D1578" i="7" s="1"/>
  <c r="I368" i="9"/>
  <c r="M367" i="9"/>
  <c r="Q367" i="9"/>
  <c r="K367" i="9" s="1"/>
  <c r="A1581" i="1"/>
  <c r="AB1576" i="1"/>
  <c r="B1579" i="7" l="1"/>
  <c r="D1579" i="7" s="1"/>
  <c r="C1579" i="7"/>
  <c r="A1580" i="7" s="1"/>
  <c r="I369" i="9"/>
  <c r="Q368" i="9"/>
  <c r="K368" i="9" s="1"/>
  <c r="M368" i="9"/>
  <c r="A1582" i="1"/>
  <c r="AB1577" i="1"/>
  <c r="C1580" i="7" l="1"/>
  <c r="A1581" i="7" s="1"/>
  <c r="B1580" i="7"/>
  <c r="D1580" i="7" s="1"/>
  <c r="I370" i="9"/>
  <c r="M369" i="9"/>
  <c r="Q369" i="9"/>
  <c r="K369" i="9" s="1"/>
  <c r="A1583" i="1"/>
  <c r="AB1578" i="1"/>
  <c r="B1581" i="7" l="1"/>
  <c r="D1581" i="7" s="1"/>
  <c r="C1581" i="7"/>
  <c r="A1582" i="7" s="1"/>
  <c r="I371" i="9"/>
  <c r="Q370" i="9"/>
  <c r="K370" i="9" s="1"/>
  <c r="M370" i="9"/>
  <c r="A1584" i="1"/>
  <c r="AB1579" i="1"/>
  <c r="C1582" i="7" l="1"/>
  <c r="A1583" i="7" s="1"/>
  <c r="B1582" i="7"/>
  <c r="D1582" i="7" s="1"/>
  <c r="Q371" i="9"/>
  <c r="K371" i="9" s="1"/>
  <c r="M371" i="9"/>
  <c r="A1585" i="1"/>
  <c r="AB1580" i="1"/>
  <c r="C1583" i="7" l="1"/>
  <c r="A1584" i="7" s="1"/>
  <c r="B1583" i="7"/>
  <c r="D1583" i="7" s="1"/>
  <c r="I372" i="9"/>
  <c r="A1586" i="1"/>
  <c r="AB1581" i="1"/>
  <c r="C1584" i="7" l="1"/>
  <c r="A1585" i="7" s="1"/>
  <c r="B1584" i="7"/>
  <c r="D1584" i="7" s="1"/>
  <c r="I373" i="9"/>
  <c r="Q372" i="9"/>
  <c r="K372" i="9" s="1"/>
  <c r="M372" i="9"/>
  <c r="A1587" i="1"/>
  <c r="AB1582" i="1"/>
  <c r="C1585" i="7" l="1"/>
  <c r="A1586" i="7" s="1"/>
  <c r="B1585" i="7"/>
  <c r="D1585" i="7" s="1"/>
  <c r="I374" i="9"/>
  <c r="M373" i="9"/>
  <c r="Q373" i="9"/>
  <c r="K373" i="9" s="1"/>
  <c r="A1588" i="1"/>
  <c r="AB1583" i="1"/>
  <c r="C1586" i="7" l="1"/>
  <c r="A1587" i="7" s="1"/>
  <c r="B1586" i="7"/>
  <c r="D1586" i="7" s="1"/>
  <c r="M374" i="9"/>
  <c r="Q374" i="9"/>
  <c r="K374" i="9" s="1"/>
  <c r="A1589" i="1"/>
  <c r="AB1584" i="1"/>
  <c r="C1587" i="7" l="1"/>
  <c r="A1588" i="7" s="1"/>
  <c r="B1587" i="7"/>
  <c r="D1587" i="7" s="1"/>
  <c r="I375" i="9"/>
  <c r="A1590" i="1"/>
  <c r="AB1585" i="1"/>
  <c r="C1588" i="7" l="1"/>
  <c r="A1589" i="7" s="1"/>
  <c r="B1588" i="7"/>
  <c r="D1588" i="7" s="1"/>
  <c r="I376" i="9"/>
  <c r="Q375" i="9"/>
  <c r="K375" i="9" s="1"/>
  <c r="M375" i="9"/>
  <c r="A1591" i="1"/>
  <c r="AB1586" i="1"/>
  <c r="I377" i="9" s="1"/>
  <c r="C1589" i="7" l="1"/>
  <c r="A1590" i="7" s="1"/>
  <c r="B1589" i="7"/>
  <c r="D1589" i="7" s="1"/>
  <c r="M376" i="9"/>
  <c r="Q376" i="9"/>
  <c r="K376" i="9" s="1"/>
  <c r="Q377" i="9"/>
  <c r="K377" i="9" s="1"/>
  <c r="M377" i="9"/>
  <c r="A1592" i="1"/>
  <c r="AB1587" i="1"/>
  <c r="I378" i="9" s="1"/>
  <c r="C1590" i="7" l="1"/>
  <c r="A1591" i="7" s="1"/>
  <c r="B1590" i="7"/>
  <c r="D1590" i="7" s="1"/>
  <c r="M378" i="9"/>
  <c r="Q378" i="9"/>
  <c r="K378" i="9" s="1"/>
  <c r="A1593" i="1"/>
  <c r="AB1588" i="1"/>
  <c r="C1591" i="7" l="1"/>
  <c r="A1592" i="7" s="1"/>
  <c r="B1591" i="7"/>
  <c r="D1591" i="7" s="1"/>
  <c r="I379" i="9"/>
  <c r="A1594" i="1"/>
  <c r="AB1589" i="1"/>
  <c r="C1592" i="7" l="1"/>
  <c r="A1593" i="7" s="1"/>
  <c r="B1592" i="7"/>
  <c r="D1592" i="7" s="1"/>
  <c r="I380" i="9"/>
  <c r="Q379" i="9"/>
  <c r="K379" i="9" s="1"/>
  <c r="M379" i="9"/>
  <c r="A1595" i="1"/>
  <c r="AB1590" i="1"/>
  <c r="I381" i="9" s="1"/>
  <c r="C1593" i="7" l="1"/>
  <c r="A1594" i="7" s="1"/>
  <c r="B1593" i="7"/>
  <c r="D1593" i="7" s="1"/>
  <c r="Q380" i="9"/>
  <c r="K380" i="9" s="1"/>
  <c r="M380" i="9"/>
  <c r="M381" i="9"/>
  <c r="Q381" i="9"/>
  <c r="K381" i="9" s="1"/>
  <c r="A1596" i="1"/>
  <c r="AB1591" i="1"/>
  <c r="I382" i="9" s="1"/>
  <c r="B1594" i="7" l="1"/>
  <c r="D1594" i="7" s="1"/>
  <c r="C1594" i="7"/>
  <c r="A1595" i="7" s="1"/>
  <c r="Q382" i="9"/>
  <c r="K382" i="9" s="1"/>
  <c r="M382" i="9"/>
  <c r="A1597" i="1"/>
  <c r="AB1592" i="1"/>
  <c r="B1595" i="7" l="1"/>
  <c r="D1595" i="7" s="1"/>
  <c r="C1595" i="7"/>
  <c r="A1596" i="7" s="1"/>
  <c r="I383" i="9"/>
  <c r="A1598" i="1"/>
  <c r="AB1593" i="1"/>
  <c r="C1596" i="7" l="1"/>
  <c r="A1597" i="7" s="1"/>
  <c r="B1596" i="7"/>
  <c r="D1596" i="7" s="1"/>
  <c r="I384" i="9"/>
  <c r="M383" i="9"/>
  <c r="Q383" i="9"/>
  <c r="K383" i="9" s="1"/>
  <c r="A1599" i="1"/>
  <c r="AB1594" i="1"/>
  <c r="C1597" i="7" l="1"/>
  <c r="A1598" i="7" s="1"/>
  <c r="B1597" i="7"/>
  <c r="D1597" i="7" s="1"/>
  <c r="I385" i="9"/>
  <c r="M384" i="9"/>
  <c r="Q384" i="9"/>
  <c r="K384" i="9" s="1"/>
  <c r="A1600" i="1"/>
  <c r="AB1595" i="1"/>
  <c r="C1598" i="7" l="1"/>
  <c r="A1599" i="7" s="1"/>
  <c r="B1598" i="7"/>
  <c r="D1598" i="7" s="1"/>
  <c r="I386" i="9"/>
  <c r="M385" i="9"/>
  <c r="Q385" i="9"/>
  <c r="K385" i="9" s="1"/>
  <c r="A1601" i="1"/>
  <c r="AB1596" i="1"/>
  <c r="C1599" i="7" l="1"/>
  <c r="A1600" i="7" s="1"/>
  <c r="B1599" i="7"/>
  <c r="D1599" i="7" s="1"/>
  <c r="I387" i="9"/>
  <c r="M386" i="9"/>
  <c r="Q386" i="9"/>
  <c r="K386" i="9" s="1"/>
  <c r="A1602" i="1"/>
  <c r="AB1597" i="1"/>
  <c r="C1600" i="7" l="1"/>
  <c r="A1601" i="7" s="1"/>
  <c r="B1600" i="7"/>
  <c r="D1600" i="7" s="1"/>
  <c r="I388" i="9"/>
  <c r="Q387" i="9"/>
  <c r="K387" i="9" s="1"/>
  <c r="M387" i="9"/>
  <c r="A1603" i="1"/>
  <c r="AB1598" i="1"/>
  <c r="C1601" i="7" l="1"/>
  <c r="A1602" i="7" s="1"/>
  <c r="B1601" i="7"/>
  <c r="D1601" i="7" s="1"/>
  <c r="I389" i="9"/>
  <c r="M388" i="9"/>
  <c r="Q388" i="9"/>
  <c r="K388" i="9" s="1"/>
  <c r="A1604" i="1"/>
  <c r="AB1599" i="1"/>
  <c r="C1602" i="7" l="1"/>
  <c r="A1603" i="7" s="1"/>
  <c r="B1602" i="7"/>
  <c r="D1602" i="7" s="1"/>
  <c r="I390" i="9"/>
  <c r="M389" i="9"/>
  <c r="Q389" i="9"/>
  <c r="K389" i="9" s="1"/>
  <c r="A1605" i="1"/>
  <c r="AB1600" i="1"/>
  <c r="C1603" i="7" l="1"/>
  <c r="A1604" i="7" s="1"/>
  <c r="B1603" i="7"/>
  <c r="D1603" i="7" s="1"/>
  <c r="I391" i="9"/>
  <c r="M390" i="9"/>
  <c r="Q390" i="9"/>
  <c r="K390" i="9" s="1"/>
  <c r="A1606" i="1"/>
  <c r="AB1601" i="1"/>
  <c r="B1604" i="7" l="1"/>
  <c r="D1604" i="7" s="1"/>
  <c r="C1604" i="7"/>
  <c r="A1605" i="7" s="1"/>
  <c r="I392" i="9"/>
  <c r="Q391" i="9"/>
  <c r="K391" i="9" s="1"/>
  <c r="M391" i="9"/>
  <c r="A1607" i="1"/>
  <c r="AB1602" i="1"/>
  <c r="C1605" i="7" l="1"/>
  <c r="A1606" i="7" s="1"/>
  <c r="B1605" i="7"/>
  <c r="D1605" i="7" s="1"/>
  <c r="I393" i="9"/>
  <c r="M392" i="9"/>
  <c r="Q392" i="9"/>
  <c r="K392" i="9" s="1"/>
  <c r="A1608" i="1"/>
  <c r="AB1603" i="1"/>
  <c r="C1606" i="7" l="1"/>
  <c r="A1607" i="7" s="1"/>
  <c r="B1606" i="7"/>
  <c r="D1606" i="7" s="1"/>
  <c r="I394" i="9"/>
  <c r="M393" i="9"/>
  <c r="Q393" i="9"/>
  <c r="K393" i="9" s="1"/>
  <c r="A1609" i="1"/>
  <c r="AB1604" i="1"/>
  <c r="B1607" i="7" l="1"/>
  <c r="D1607" i="7" s="1"/>
  <c r="C1607" i="7"/>
  <c r="A1608" i="7" s="1"/>
  <c r="I395" i="9"/>
  <c r="M394" i="9"/>
  <c r="Q394" i="9"/>
  <c r="K394" i="9" s="1"/>
  <c r="A1610" i="1"/>
  <c r="AB1605" i="1"/>
  <c r="C1608" i="7" l="1"/>
  <c r="A1609" i="7" s="1"/>
  <c r="B1608" i="7"/>
  <c r="D1608" i="7" s="1"/>
  <c r="I396" i="9"/>
  <c r="M395" i="9"/>
  <c r="Q395" i="9"/>
  <c r="K395" i="9" s="1"/>
  <c r="A1611" i="1"/>
  <c r="AB1606" i="1"/>
  <c r="C1609" i="7" l="1"/>
  <c r="A1610" i="7" s="1"/>
  <c r="B1609" i="7"/>
  <c r="D1609" i="7" s="1"/>
  <c r="I397" i="9"/>
  <c r="Q396" i="9"/>
  <c r="K396" i="9" s="1"/>
  <c r="M396" i="9"/>
  <c r="A1612" i="1"/>
  <c r="AB1607" i="1"/>
  <c r="C1610" i="7" l="1"/>
  <c r="A1611" i="7" s="1"/>
  <c r="B1610" i="7"/>
  <c r="D1610" i="7" s="1"/>
  <c r="I398" i="9"/>
  <c r="Q397" i="9"/>
  <c r="K397" i="9" s="1"/>
  <c r="M397" i="9"/>
  <c r="A1613" i="1"/>
  <c r="AB1608" i="1"/>
  <c r="C1611" i="7" l="1"/>
  <c r="A1612" i="7" s="1"/>
  <c r="B1611" i="7"/>
  <c r="D1611" i="7" s="1"/>
  <c r="I399" i="9"/>
  <c r="Q398" i="9"/>
  <c r="K398" i="9" s="1"/>
  <c r="M398" i="9"/>
  <c r="A1614" i="1"/>
  <c r="AB1609" i="1"/>
  <c r="C1612" i="7" l="1"/>
  <c r="A1613" i="7" s="1"/>
  <c r="B1612" i="7"/>
  <c r="D1612" i="7" s="1"/>
  <c r="I400" i="9"/>
  <c r="Q399" i="9"/>
  <c r="K399" i="9" s="1"/>
  <c r="M399" i="9"/>
  <c r="A1615" i="1"/>
  <c r="AB1610" i="1"/>
  <c r="I401" i="9" s="1"/>
  <c r="C1613" i="7" l="1"/>
  <c r="A1614" i="7" s="1"/>
  <c r="B1613" i="7"/>
  <c r="D1613" i="7" s="1"/>
  <c r="Q401" i="9"/>
  <c r="K401" i="9" s="1"/>
  <c r="M401" i="9"/>
  <c r="Q400" i="9"/>
  <c r="K400" i="9" s="1"/>
  <c r="M400" i="9"/>
  <c r="A1616" i="1"/>
  <c r="AB1611" i="1"/>
  <c r="B1614" i="7" l="1"/>
  <c r="D1614" i="7" s="1"/>
  <c r="C1614" i="7"/>
  <c r="A1615" i="7" s="1"/>
  <c r="I402" i="9"/>
  <c r="A1617" i="1"/>
  <c r="S1611" i="1"/>
  <c r="AC1611" i="1"/>
  <c r="AB1612" i="1"/>
  <c r="C1615" i="7" l="1"/>
  <c r="A1616" i="7" s="1"/>
  <c r="B1615" i="7"/>
  <c r="D1615" i="7" s="1"/>
  <c r="D405" i="9"/>
  <c r="D402" i="9"/>
  <c r="I403" i="9"/>
  <c r="M402" i="9"/>
  <c r="Q402" i="9"/>
  <c r="K402" i="9" s="1"/>
  <c r="A405" i="9"/>
  <c r="F405" i="9"/>
  <c r="D407" i="9"/>
  <c r="A1618" i="1"/>
  <c r="D417" i="9"/>
  <c r="F417" i="9" s="1"/>
  <c r="AB1613" i="1"/>
  <c r="C1616" i="7" l="1"/>
  <c r="A1617" i="7" s="1"/>
  <c r="B1616" i="7"/>
  <c r="D1616" i="7" s="1"/>
  <c r="A402" i="9"/>
  <c r="F402" i="9"/>
  <c r="I404" i="9"/>
  <c r="M403" i="9"/>
  <c r="Q403" i="9"/>
  <c r="K403" i="9" s="1"/>
  <c r="F407" i="9"/>
  <c r="A407" i="9"/>
  <c r="A1619" i="1"/>
  <c r="A417" i="9"/>
  <c r="AB1614" i="1"/>
  <c r="B1617" i="7" l="1"/>
  <c r="D1617" i="7" s="1"/>
  <c r="C1617" i="7"/>
  <c r="A1618" i="7" s="1"/>
  <c r="Q404" i="9"/>
  <c r="K404" i="9" s="1"/>
  <c r="M404" i="9"/>
  <c r="A1620" i="1"/>
  <c r="AB1615" i="1"/>
  <c r="C1618" i="7" l="1"/>
  <c r="A1619" i="7" s="1"/>
  <c r="B1618" i="7"/>
  <c r="D1618" i="7" s="1"/>
  <c r="I405" i="9"/>
  <c r="A1621" i="1"/>
  <c r="AB1616" i="1"/>
  <c r="C1619" i="7" l="1"/>
  <c r="A1620" i="7" s="1"/>
  <c r="B1619" i="7"/>
  <c r="D1619" i="7" s="1"/>
  <c r="I406" i="9"/>
  <c r="M405" i="9"/>
  <c r="Q405" i="9"/>
  <c r="K405" i="9" s="1"/>
  <c r="A1622" i="1"/>
  <c r="AB1617" i="1"/>
  <c r="C1620" i="7" l="1"/>
  <c r="A1621" i="7" s="1"/>
  <c r="B1620" i="7"/>
  <c r="D1620" i="7" s="1"/>
  <c r="M406" i="9"/>
  <c r="Q406" i="9"/>
  <c r="K406" i="9" s="1"/>
  <c r="A1623" i="1"/>
  <c r="AB1618" i="1"/>
  <c r="C1621" i="7" l="1"/>
  <c r="A1622" i="7" s="1"/>
  <c r="B1621" i="7"/>
  <c r="D1621" i="7" s="1"/>
  <c r="I407" i="9"/>
  <c r="A1624" i="1"/>
  <c r="AB1619" i="1"/>
  <c r="C1622" i="7" l="1"/>
  <c r="A1623" i="7" s="1"/>
  <c r="B1622" i="7"/>
  <c r="D1622" i="7" s="1"/>
  <c r="I408" i="9"/>
  <c r="M407" i="9"/>
  <c r="Q407" i="9"/>
  <c r="K407" i="9" s="1"/>
  <c r="A1625" i="1"/>
  <c r="AB1620" i="1"/>
  <c r="I409" i="9" s="1"/>
  <c r="C1623" i="7" l="1"/>
  <c r="A1624" i="7" s="1"/>
  <c r="B1623" i="7"/>
  <c r="D1623" i="7" s="1"/>
  <c r="Q409" i="9"/>
  <c r="K409" i="9" s="1"/>
  <c r="M409" i="9"/>
  <c r="Q408" i="9"/>
  <c r="K408" i="9" s="1"/>
  <c r="M408" i="9"/>
  <c r="A1626" i="1"/>
  <c r="AB1621" i="1"/>
  <c r="C1624" i="7" l="1"/>
  <c r="A1625" i="7" s="1"/>
  <c r="B1624" i="7"/>
  <c r="D1624" i="7" s="1"/>
  <c r="I410" i="9"/>
  <c r="A1627" i="1"/>
  <c r="AB1622" i="1"/>
  <c r="C1625" i="7" l="1"/>
  <c r="A1626" i="7" s="1"/>
  <c r="B1625" i="7"/>
  <c r="D1625" i="7" s="1"/>
  <c r="I411" i="9"/>
  <c r="Q410" i="9"/>
  <c r="K410" i="9" s="1"/>
  <c r="M410" i="9"/>
  <c r="A1628" i="1"/>
  <c r="S1622" i="1"/>
  <c r="AC1622" i="1"/>
  <c r="AB1623" i="1"/>
  <c r="I412" i="9" s="1"/>
  <c r="C1626" i="7" l="1"/>
  <c r="A1627" i="7" s="1"/>
  <c r="B1626" i="7"/>
  <c r="D1626" i="7" s="1"/>
  <c r="D414" i="9"/>
  <c r="D411" i="9"/>
  <c r="Q411" i="9"/>
  <c r="K411" i="9" s="1"/>
  <c r="M411" i="9"/>
  <c r="M412" i="9"/>
  <c r="Q412" i="9"/>
  <c r="K412" i="9" s="1"/>
  <c r="A414" i="9"/>
  <c r="F414" i="9"/>
  <c r="D423" i="9"/>
  <c r="F423" i="9" s="1"/>
  <c r="D416" i="9"/>
  <c r="A1629" i="1"/>
  <c r="D425" i="9"/>
  <c r="A425" i="9" s="1"/>
  <c r="D426" i="9"/>
  <c r="AB1624" i="1"/>
  <c r="I413" i="9" s="1"/>
  <c r="C1627" i="7" l="1"/>
  <c r="A1628" i="7" s="1"/>
  <c r="B1627" i="7"/>
  <c r="D1627" i="7" s="1"/>
  <c r="F411" i="9"/>
  <c r="A411" i="9"/>
  <c r="Q413" i="9"/>
  <c r="K413" i="9" s="1"/>
  <c r="M413" i="9"/>
  <c r="A423" i="9"/>
  <c r="A416" i="9"/>
  <c r="F416" i="9"/>
  <c r="F425" i="9"/>
  <c r="A1630" i="1"/>
  <c r="A426" i="9"/>
  <c r="F426" i="9"/>
  <c r="AB1625" i="1"/>
  <c r="B1628" i="7" l="1"/>
  <c r="D1628" i="7" s="1"/>
  <c r="C1628" i="7"/>
  <c r="A1629" i="7" s="1"/>
  <c r="I414" i="9"/>
  <c r="A1631" i="1"/>
  <c r="AB1626" i="1"/>
  <c r="I415" i="9" s="1"/>
  <c r="C1629" i="7" l="1"/>
  <c r="A1630" i="7" s="1"/>
  <c r="B1629" i="7"/>
  <c r="D1629" i="7" s="1"/>
  <c r="M415" i="9"/>
  <c r="Q415" i="9"/>
  <c r="K415" i="9" s="1"/>
  <c r="M414" i="9"/>
  <c r="Q414" i="9"/>
  <c r="K414" i="9" s="1"/>
  <c r="A1632" i="1"/>
  <c r="AB1627" i="1"/>
  <c r="I416" i="9" s="1"/>
  <c r="B1630" i="7" l="1"/>
  <c r="D1630" i="7" s="1"/>
  <c r="C1630" i="7"/>
  <c r="A1631" i="7" s="1"/>
  <c r="Q416" i="9"/>
  <c r="K416" i="9" s="1"/>
  <c r="M416" i="9"/>
  <c r="A1633" i="1"/>
  <c r="AB1628" i="1"/>
  <c r="C1631" i="7" l="1"/>
  <c r="A1632" i="7" s="1"/>
  <c r="B1631" i="7"/>
  <c r="D1631" i="7" s="1"/>
  <c r="I417" i="9"/>
  <c r="A1634" i="1"/>
  <c r="AB1629" i="1"/>
  <c r="C1632" i="7" l="1"/>
  <c r="A1633" i="7" s="1"/>
  <c r="B1632" i="7"/>
  <c r="D1632" i="7" s="1"/>
  <c r="I418" i="9"/>
  <c r="M417" i="9"/>
  <c r="Q417" i="9"/>
  <c r="K417" i="9" s="1"/>
  <c r="A1635" i="1"/>
  <c r="AB1630" i="1"/>
  <c r="I419" i="9" s="1"/>
  <c r="C1633" i="7" l="1"/>
  <c r="A1634" i="7" s="1"/>
  <c r="B1633" i="7"/>
  <c r="D1633" i="7" s="1"/>
  <c r="Q419" i="9"/>
  <c r="K419" i="9" s="1"/>
  <c r="M419" i="9"/>
  <c r="Q418" i="9"/>
  <c r="K418" i="9" s="1"/>
  <c r="M418" i="9"/>
  <c r="A1636" i="1"/>
  <c r="AB1631" i="1"/>
  <c r="I420" i="9" s="1"/>
  <c r="C1634" i="7" l="1"/>
  <c r="A1635" i="7" s="1"/>
  <c r="B1634" i="7"/>
  <c r="D1634" i="7" s="1"/>
  <c r="M420" i="9"/>
  <c r="Q420" i="9"/>
  <c r="K420" i="9" s="1"/>
  <c r="A1637" i="1"/>
  <c r="AB1632" i="1"/>
  <c r="I421" i="9" s="1"/>
  <c r="C1635" i="7" l="1"/>
  <c r="A1636" i="7" s="1"/>
  <c r="B1635" i="7"/>
  <c r="D1635" i="7" s="1"/>
  <c r="M421" i="9"/>
  <c r="Q421" i="9"/>
  <c r="K421" i="9" s="1"/>
  <c r="A1638" i="1"/>
  <c r="AB1633" i="1"/>
  <c r="I422" i="9" s="1"/>
  <c r="C1636" i="7" l="1"/>
  <c r="A1637" i="7" s="1"/>
  <c r="B1636" i="7"/>
  <c r="D1636" i="7" s="1"/>
  <c r="Q422" i="9"/>
  <c r="K422" i="9" s="1"/>
  <c r="M422" i="9"/>
  <c r="A1639" i="1"/>
  <c r="AB1634" i="1"/>
  <c r="I423" i="9" s="1"/>
  <c r="C1637" i="7" l="1"/>
  <c r="A1638" i="7" s="1"/>
  <c r="B1637" i="7"/>
  <c r="D1637" i="7" s="1"/>
  <c r="Q423" i="9"/>
  <c r="K423" i="9" s="1"/>
  <c r="M423" i="9"/>
  <c r="A1640" i="1"/>
  <c r="AB1635" i="1"/>
  <c r="I424" i="9" s="1"/>
  <c r="B1638" i="7" l="1"/>
  <c r="D1638" i="7" s="1"/>
  <c r="C1638" i="7"/>
  <c r="A1639" i="7" s="1"/>
  <c r="Q424" i="9"/>
  <c r="K424" i="9" s="1"/>
  <c r="M424" i="9"/>
  <c r="A1641" i="1"/>
  <c r="AB1636" i="1"/>
  <c r="I425" i="9" s="1"/>
  <c r="C1639" i="7" l="1"/>
  <c r="A1640" i="7" s="1"/>
  <c r="B1639" i="7"/>
  <c r="D1639" i="7" s="1"/>
  <c r="M425" i="9"/>
  <c r="Q425" i="9"/>
  <c r="K425" i="9" s="1"/>
  <c r="A1642" i="1"/>
  <c r="AB1637" i="1"/>
  <c r="I426" i="9" s="1"/>
  <c r="C1640" i="7" l="1"/>
  <c r="A1641" i="7" s="1"/>
  <c r="B1640" i="7"/>
  <c r="D1640" i="7" s="1"/>
  <c r="Q426" i="9"/>
  <c r="K426" i="9" s="1"/>
  <c r="M426" i="9"/>
  <c r="A1643" i="1"/>
  <c r="AB1638" i="1"/>
  <c r="I427" i="9" s="1"/>
  <c r="C1641" i="7" l="1"/>
  <c r="A1642" i="7" s="1"/>
  <c r="B1641" i="7"/>
  <c r="D1641" i="7" s="1"/>
  <c r="M427" i="9"/>
  <c r="Q427" i="9"/>
  <c r="K427" i="9" s="1"/>
  <c r="A1644" i="1"/>
  <c r="AB1639" i="1"/>
  <c r="I428" i="9" s="1"/>
  <c r="C1642" i="7" l="1"/>
  <c r="A1643" i="7" s="1"/>
  <c r="B1642" i="7"/>
  <c r="D1642" i="7" s="1"/>
  <c r="M428" i="9"/>
  <c r="Q428" i="9"/>
  <c r="K428" i="9" s="1"/>
  <c r="A1645" i="1"/>
  <c r="AB1640" i="1"/>
  <c r="I429" i="9" s="1"/>
  <c r="B1643" i="7" l="1"/>
  <c r="C1643" i="7"/>
  <c r="A1644" i="7" s="1"/>
  <c r="D1643" i="7"/>
  <c r="Q429" i="9"/>
  <c r="K429" i="9" s="1"/>
  <c r="M429" i="9"/>
  <c r="A1646" i="1"/>
  <c r="AB1641" i="1"/>
  <c r="I430" i="9" s="1"/>
  <c r="C1644" i="7" l="1"/>
  <c r="A1645" i="7" s="1"/>
  <c r="B1644" i="7"/>
  <c r="D1644" i="7" s="1"/>
  <c r="M430" i="9"/>
  <c r="Q430" i="9"/>
  <c r="K430" i="9" s="1"/>
  <c r="A1647" i="1"/>
  <c r="AB1642" i="1"/>
  <c r="I431" i="9" s="1"/>
  <c r="C1645" i="7" l="1"/>
  <c r="A1646" i="7" s="1"/>
  <c r="B1645" i="7"/>
  <c r="D1645" i="7" s="1"/>
  <c r="Q431" i="9"/>
  <c r="K431" i="9" s="1"/>
  <c r="M431" i="9"/>
  <c r="A1648" i="1"/>
  <c r="AB1643" i="1"/>
  <c r="I432" i="9" s="1"/>
  <c r="C1646" i="7" l="1"/>
  <c r="A1647" i="7" s="1"/>
  <c r="B1646" i="7"/>
  <c r="D1646" i="7" s="1"/>
  <c r="M432" i="9"/>
  <c r="Q432" i="9"/>
  <c r="K432" i="9" s="1"/>
  <c r="A1649" i="1"/>
  <c r="AB1644" i="1"/>
  <c r="I433" i="9" s="1"/>
  <c r="C1647" i="7" l="1"/>
  <c r="A1648" i="7" s="1"/>
  <c r="B1647" i="7"/>
  <c r="D1647" i="7" s="1"/>
  <c r="M433" i="9"/>
  <c r="Q433" i="9"/>
  <c r="K433" i="9" s="1"/>
  <c r="A1650" i="1"/>
  <c r="AB1645" i="1"/>
  <c r="I434" i="9" s="1"/>
  <c r="C1648" i="7" l="1"/>
  <c r="A1649" i="7" s="1"/>
  <c r="B1648" i="7"/>
  <c r="D1648" i="7" s="1"/>
  <c r="M434" i="9"/>
  <c r="Q434" i="9"/>
  <c r="K434" i="9" s="1"/>
  <c r="A1651" i="1"/>
  <c r="AB1646" i="1"/>
  <c r="I435" i="9" s="1"/>
  <c r="C1649" i="7" l="1"/>
  <c r="A1650" i="7" s="1"/>
  <c r="B1649" i="7"/>
  <c r="D1649" i="7" s="1"/>
  <c r="Q435" i="9"/>
  <c r="K435" i="9" s="1"/>
  <c r="M435" i="9"/>
  <c r="A1652" i="1"/>
  <c r="AB1647" i="1"/>
  <c r="I436" i="9" s="1"/>
  <c r="C1650" i="7" l="1"/>
  <c r="A1651" i="7" s="1"/>
  <c r="B1650" i="7"/>
  <c r="D1650" i="7" s="1"/>
  <c r="M436" i="9"/>
  <c r="Q436" i="9"/>
  <c r="K436" i="9" s="1"/>
  <c r="A1653" i="1"/>
  <c r="AB1648" i="1"/>
  <c r="I437" i="9" s="1"/>
  <c r="C1651" i="7" l="1"/>
  <c r="A1652" i="7" s="1"/>
  <c r="B1651" i="7"/>
  <c r="D1651" i="7" s="1"/>
  <c r="M437" i="9"/>
  <c r="Q437" i="9"/>
  <c r="K437" i="9" s="1"/>
  <c r="A1654" i="1"/>
  <c r="AB1649" i="1"/>
  <c r="I438" i="9" s="1"/>
  <c r="C1652" i="7" l="1"/>
  <c r="A1653" i="7" s="1"/>
  <c r="B1652" i="7"/>
  <c r="D1652" i="7" s="1"/>
  <c r="M438" i="9"/>
  <c r="Q438" i="9"/>
  <c r="K438" i="9" s="1"/>
  <c r="A1655" i="1"/>
  <c r="AB1650" i="1"/>
  <c r="I439" i="9" s="1"/>
  <c r="B1653" i="7" l="1"/>
  <c r="C1653" i="7"/>
  <c r="A1654" i="7" s="1"/>
  <c r="D1653" i="7"/>
  <c r="M439" i="9"/>
  <c r="Q439" i="9"/>
  <c r="K439" i="9" s="1"/>
  <c r="A1656" i="1"/>
  <c r="AB1651" i="1"/>
  <c r="I440" i="9" s="1"/>
  <c r="B1654" i="7" l="1"/>
  <c r="D1654" i="7" s="1"/>
  <c r="C1654" i="7"/>
  <c r="A1655" i="7" s="1"/>
  <c r="Q440" i="9"/>
  <c r="K440" i="9" s="1"/>
  <c r="M440" i="9"/>
  <c r="A1657" i="1"/>
  <c r="AB1652" i="1"/>
  <c r="I441" i="9" s="1"/>
  <c r="C1655" i="7" l="1"/>
  <c r="A1656" i="7" s="1"/>
  <c r="B1655" i="7"/>
  <c r="D1655" i="7" s="1"/>
  <c r="Q441" i="9"/>
  <c r="K441" i="9" s="1"/>
  <c r="M441" i="9"/>
  <c r="A1658" i="1"/>
  <c r="AB1653" i="1"/>
  <c r="I442" i="9" s="1"/>
  <c r="C1656" i="7" l="1"/>
  <c r="A1657" i="7" s="1"/>
  <c r="B1656" i="7"/>
  <c r="D1656" i="7" s="1"/>
  <c r="M442" i="9"/>
  <c r="Q442" i="9"/>
  <c r="K442" i="9" s="1"/>
  <c r="A1659" i="1"/>
  <c r="AB1654" i="1"/>
  <c r="I443" i="9" s="1"/>
  <c r="C1657" i="7" l="1"/>
  <c r="A1658" i="7" s="1"/>
  <c r="B1657" i="7"/>
  <c r="D1657" i="7" s="1"/>
  <c r="M443" i="9"/>
  <c r="Q443" i="9"/>
  <c r="K443" i="9" s="1"/>
  <c r="A1660" i="1"/>
  <c r="AB1655" i="1"/>
  <c r="I444" i="9" s="1"/>
  <c r="C1658" i="7" l="1"/>
  <c r="A1659" i="7" s="1"/>
  <c r="B1658" i="7"/>
  <c r="D1658" i="7" s="1"/>
  <c r="M444" i="9"/>
  <c r="Q444" i="9"/>
  <c r="K444" i="9" s="1"/>
  <c r="A1661" i="1"/>
  <c r="AB1656" i="1"/>
  <c r="I445" i="9" s="1"/>
  <c r="C1659" i="7" l="1"/>
  <c r="A1660" i="7" s="1"/>
  <c r="B1659" i="7"/>
  <c r="D1659" i="7" s="1"/>
  <c r="M445" i="9"/>
  <c r="Q445" i="9"/>
  <c r="K445" i="9" s="1"/>
  <c r="A1662" i="1"/>
  <c r="AB1657" i="1"/>
  <c r="I446" i="9" s="1"/>
  <c r="C1660" i="7" l="1"/>
  <c r="A1661" i="7" s="1"/>
  <c r="B1660" i="7"/>
  <c r="D1660" i="7" s="1"/>
  <c r="M446" i="9"/>
  <c r="Q446" i="9"/>
  <c r="K446" i="9" s="1"/>
  <c r="A1663" i="1"/>
  <c r="AB1658" i="1"/>
  <c r="I447" i="9" s="1"/>
  <c r="C1661" i="7" l="1"/>
  <c r="A1662" i="7" s="1"/>
  <c r="B1661" i="7"/>
  <c r="D1661" i="7" s="1"/>
  <c r="M447" i="9"/>
  <c r="Q447" i="9"/>
  <c r="K447" i="9" s="1"/>
  <c r="A1664" i="1"/>
  <c r="AB1659" i="1"/>
  <c r="I448" i="9" s="1"/>
  <c r="C1662" i="7" l="1"/>
  <c r="A1663" i="7" s="1"/>
  <c r="B1662" i="7"/>
  <c r="D1662" i="7" s="1"/>
  <c r="Q448" i="9"/>
  <c r="K448" i="9" s="1"/>
  <c r="M448" i="9"/>
  <c r="A1665" i="1"/>
  <c r="AB1660" i="1"/>
  <c r="I449" i="9" s="1"/>
  <c r="C1663" i="7" l="1"/>
  <c r="A1664" i="7" s="1"/>
  <c r="B1663" i="7"/>
  <c r="D1663" i="7" s="1"/>
  <c r="Q449" i="9"/>
  <c r="K449" i="9" s="1"/>
  <c r="M449" i="9"/>
  <c r="A1666" i="1"/>
  <c r="AB1661" i="1"/>
  <c r="I450" i="9" s="1"/>
  <c r="C1664" i="7" l="1"/>
  <c r="A1665" i="7" s="1"/>
  <c r="B1664" i="7"/>
  <c r="D1664" i="7" s="1"/>
  <c r="M450" i="9"/>
  <c r="Q450" i="9"/>
  <c r="K450" i="9" s="1"/>
  <c r="A1667" i="1"/>
  <c r="AB1662" i="1"/>
  <c r="C1665" i="7" l="1"/>
  <c r="A1666" i="7" s="1"/>
  <c r="B1665" i="7"/>
  <c r="D1665" i="7" s="1"/>
  <c r="A1668" i="1"/>
  <c r="AB1663" i="1"/>
  <c r="I451" i="9" s="1"/>
  <c r="B1666" i="7" l="1"/>
  <c r="D1666" i="7" s="1"/>
  <c r="C1666" i="7"/>
  <c r="A1667" i="7" s="1"/>
  <c r="M451" i="9"/>
  <c r="Q451" i="9"/>
  <c r="K451" i="9" s="1"/>
  <c r="A1669" i="1"/>
  <c r="AB1664" i="1"/>
  <c r="I452" i="9" s="1"/>
  <c r="C1667" i="7" l="1"/>
  <c r="A1668" i="7" s="1"/>
  <c r="B1667" i="7"/>
  <c r="D1667" i="7" s="1"/>
  <c r="M452" i="9"/>
  <c r="Q452" i="9"/>
  <c r="K452" i="9" s="1"/>
  <c r="A1670" i="1"/>
  <c r="AB1665" i="1"/>
  <c r="I453" i="9" s="1"/>
  <c r="C1668" i="7" l="1"/>
  <c r="A1669" i="7" s="1"/>
  <c r="B1668" i="7"/>
  <c r="D1668" i="7" s="1"/>
  <c r="Q453" i="9"/>
  <c r="K453" i="9" s="1"/>
  <c r="M453" i="9"/>
  <c r="A1671" i="1"/>
  <c r="AB1666" i="1"/>
  <c r="I454" i="9" s="1"/>
  <c r="C1669" i="7" l="1"/>
  <c r="A1670" i="7" s="1"/>
  <c r="B1669" i="7"/>
  <c r="D1669" i="7" s="1"/>
  <c r="Q454" i="9"/>
  <c r="K454" i="9" s="1"/>
  <c r="M454" i="9"/>
  <c r="A1672" i="1"/>
  <c r="AB1667" i="1"/>
  <c r="I455" i="9" s="1"/>
  <c r="B1670" i="7" l="1"/>
  <c r="D1670" i="7" s="1"/>
  <c r="C1670" i="7"/>
  <c r="A1671" i="7" s="1"/>
  <c r="M455" i="9"/>
  <c r="Q455" i="9"/>
  <c r="K455" i="9" s="1"/>
  <c r="A1673" i="1"/>
  <c r="AB1668" i="1"/>
  <c r="C1671" i="7" l="1"/>
  <c r="A1672" i="7" s="1"/>
  <c r="B1671" i="7"/>
  <c r="D1671" i="7" s="1"/>
  <c r="A1674" i="1"/>
  <c r="AB1669" i="1"/>
  <c r="I456" i="9" s="1"/>
  <c r="C1672" i="7" l="1"/>
  <c r="A1673" i="7" s="1"/>
  <c r="B1672" i="7"/>
  <c r="D1672" i="7" s="1"/>
  <c r="M456" i="9"/>
  <c r="Q456" i="9"/>
  <c r="K456" i="9" s="1"/>
  <c r="A1675" i="1"/>
  <c r="AB1670" i="1"/>
  <c r="I457" i="9" s="1"/>
  <c r="C1673" i="7" l="1"/>
  <c r="A1674" i="7" s="1"/>
  <c r="B1673" i="7"/>
  <c r="D1673" i="7" s="1"/>
  <c r="M457" i="9"/>
  <c r="Q457" i="9"/>
  <c r="K457" i="9" s="1"/>
  <c r="A1676" i="1"/>
  <c r="AB1671" i="1"/>
  <c r="I458" i="9" s="1"/>
  <c r="C1674" i="7" l="1"/>
  <c r="A1675" i="7" s="1"/>
  <c r="B1674" i="7"/>
  <c r="D1674" i="7" s="1"/>
  <c r="M458" i="9"/>
  <c r="Q458" i="9"/>
  <c r="K458" i="9" s="1"/>
  <c r="A1677" i="1"/>
  <c r="AB1672" i="1"/>
  <c r="I459" i="9" s="1"/>
  <c r="C1675" i="7" l="1"/>
  <c r="A1676" i="7" s="1"/>
  <c r="B1675" i="7"/>
  <c r="D1675" i="7" s="1"/>
  <c r="M459" i="9"/>
  <c r="Q459" i="9"/>
  <c r="K459" i="9" s="1"/>
  <c r="A1678" i="1"/>
  <c r="AB1673" i="1"/>
  <c r="I460" i="9" s="1"/>
  <c r="C1676" i="7" l="1"/>
  <c r="A1677" i="7" s="1"/>
  <c r="B1676" i="7"/>
  <c r="D1676" i="7" s="1"/>
  <c r="M460" i="9"/>
  <c r="Q460" i="9"/>
  <c r="K460" i="9" s="1"/>
  <c r="A1679" i="1"/>
  <c r="AB1674" i="1"/>
  <c r="I461" i="9" s="1"/>
  <c r="C1677" i="7" l="1"/>
  <c r="A1678" i="7" s="1"/>
  <c r="B1677" i="7"/>
  <c r="D1677" i="7" s="1"/>
  <c r="M461" i="9"/>
  <c r="Q461" i="9"/>
  <c r="K461" i="9" s="1"/>
  <c r="A1680" i="1"/>
  <c r="AB1675" i="1"/>
  <c r="I462" i="9" s="1"/>
  <c r="C1678" i="7" l="1"/>
  <c r="A1679" i="7" s="1"/>
  <c r="B1678" i="7"/>
  <c r="D1678" i="7" s="1"/>
  <c r="Q462" i="9"/>
  <c r="K462" i="9" s="1"/>
  <c r="M462" i="9"/>
  <c r="A1681" i="1"/>
  <c r="AB1676" i="1"/>
  <c r="I463" i="9" s="1"/>
  <c r="B1679" i="7" l="1"/>
  <c r="D1679" i="7" s="1"/>
  <c r="C1679" i="7"/>
  <c r="A1680" i="7" s="1"/>
  <c r="M463" i="9"/>
  <c r="Q463" i="9"/>
  <c r="K463" i="9" s="1"/>
  <c r="A1682" i="1"/>
  <c r="AB1677" i="1"/>
  <c r="I464" i="9" s="1"/>
  <c r="C1680" i="7" l="1"/>
  <c r="A1681" i="7" s="1"/>
  <c r="B1680" i="7"/>
  <c r="D1680" i="7" s="1"/>
  <c r="M464" i="9"/>
  <c r="Q464" i="9"/>
  <c r="K464" i="9" s="1"/>
  <c r="A1683" i="1"/>
  <c r="AB1678" i="1"/>
  <c r="I465" i="9" s="1"/>
  <c r="C1681" i="7" l="1"/>
  <c r="A1682" i="7" s="1"/>
  <c r="B1681" i="7"/>
  <c r="D1681" i="7" s="1"/>
  <c r="M465" i="9"/>
  <c r="Q465" i="9"/>
  <c r="K465" i="9" s="1"/>
  <c r="A1684" i="1"/>
  <c r="AB1679" i="1"/>
  <c r="I466" i="9" s="1"/>
  <c r="C1682" i="7" l="1"/>
  <c r="A1683" i="7" s="1"/>
  <c r="B1682" i="7"/>
  <c r="D1682" i="7" s="1"/>
  <c r="M466" i="9"/>
  <c r="Q466" i="9"/>
  <c r="K466" i="9" s="1"/>
  <c r="A1685" i="1"/>
  <c r="AB1680" i="1"/>
  <c r="I467" i="9" s="1"/>
  <c r="C1683" i="7" l="1"/>
  <c r="A1684" i="7" s="1"/>
  <c r="B1683" i="7"/>
  <c r="D1683" i="7" s="1"/>
  <c r="M467" i="9"/>
  <c r="Q467" i="9"/>
  <c r="K467" i="9" s="1"/>
  <c r="A1686" i="1"/>
  <c r="AB1681" i="1"/>
  <c r="I468" i="9" s="1"/>
  <c r="C1684" i="7" l="1"/>
  <c r="A1685" i="7" s="1"/>
  <c r="B1684" i="7"/>
  <c r="D1684" i="7" s="1"/>
  <c r="Q468" i="9"/>
  <c r="K468" i="9" s="1"/>
  <c r="M468" i="9"/>
  <c r="A1687" i="1"/>
  <c r="AB1682" i="1"/>
  <c r="I469" i="9" s="1"/>
  <c r="C1685" i="7" l="1"/>
  <c r="A1686" i="7" s="1"/>
  <c r="B1685" i="7"/>
  <c r="D1685" i="7" s="1"/>
  <c r="M469" i="9"/>
  <c r="Q469" i="9"/>
  <c r="K469" i="9" s="1"/>
  <c r="A1688" i="1"/>
  <c r="AB1683" i="1"/>
  <c r="I470" i="9" s="1"/>
  <c r="C1686" i="7" l="1"/>
  <c r="A1687" i="7" s="1"/>
  <c r="B1686" i="7"/>
  <c r="D1686" i="7" s="1"/>
  <c r="Q470" i="9"/>
  <c r="K470" i="9" s="1"/>
  <c r="M470" i="9"/>
  <c r="A1689" i="1"/>
  <c r="AB1684" i="1"/>
  <c r="I471" i="9" s="1"/>
  <c r="C1687" i="7" l="1"/>
  <c r="A1688" i="7" s="1"/>
  <c r="B1687" i="7"/>
  <c r="D1687" i="7" s="1"/>
  <c r="M471" i="9"/>
  <c r="Q471" i="9"/>
  <c r="K471" i="9" s="1"/>
  <c r="A1690" i="1"/>
  <c r="S1684" i="1"/>
  <c r="AC1684" i="1"/>
  <c r="AB1685" i="1"/>
  <c r="I472" i="9" s="1"/>
  <c r="C1688" i="7" l="1"/>
  <c r="A1689" i="7" s="1"/>
  <c r="B1688" i="7"/>
  <c r="D1688" i="7" s="1"/>
  <c r="D474" i="9"/>
  <c r="D471" i="9"/>
  <c r="Q472" i="9"/>
  <c r="K472" i="9" s="1"/>
  <c r="M472" i="9"/>
  <c r="F474" i="9"/>
  <c r="A474" i="9"/>
  <c r="D485" i="9"/>
  <c r="A485" i="9" s="1"/>
  <c r="D476" i="9"/>
  <c r="A1691" i="1"/>
  <c r="D488" i="9"/>
  <c r="A488" i="9" s="1"/>
  <c r="D487" i="9"/>
  <c r="AB1686" i="1"/>
  <c r="I473" i="9" s="1"/>
  <c r="B1689" i="7" l="1"/>
  <c r="D1689" i="7" s="1"/>
  <c r="C1689" i="7"/>
  <c r="A1690" i="7" s="1"/>
  <c r="A471" i="9"/>
  <c r="F471" i="9"/>
  <c r="M473" i="9"/>
  <c r="Q473" i="9"/>
  <c r="K473" i="9" s="1"/>
  <c r="F485" i="9"/>
  <c r="F476" i="9"/>
  <c r="A476" i="9"/>
  <c r="A1692" i="1"/>
  <c r="F488" i="9"/>
  <c r="A487" i="9"/>
  <c r="F487" i="9"/>
  <c r="AB1687" i="1"/>
  <c r="I474" i="9" s="1"/>
  <c r="C1690" i="7" l="1"/>
  <c r="A1691" i="7" s="1"/>
  <c r="B1690" i="7"/>
  <c r="D1690" i="7" s="1"/>
  <c r="M474" i="9"/>
  <c r="Q474" i="9"/>
  <c r="K474" i="9" s="1"/>
  <c r="A1693" i="1"/>
  <c r="AB1688" i="1"/>
  <c r="I475" i="9" s="1"/>
  <c r="C1691" i="7" l="1"/>
  <c r="A1692" i="7" s="1"/>
  <c r="B1691" i="7"/>
  <c r="D1691" i="7" s="1"/>
  <c r="Q475" i="9"/>
  <c r="K475" i="9" s="1"/>
  <c r="M475" i="9"/>
  <c r="A1694" i="1"/>
  <c r="AB1689" i="1"/>
  <c r="I476" i="9" s="1"/>
  <c r="B1692" i="7" l="1"/>
  <c r="D1692" i="7" s="1"/>
  <c r="C1692" i="7"/>
  <c r="A1693" i="7" s="1"/>
  <c r="M476" i="9"/>
  <c r="Q476" i="9"/>
  <c r="K476" i="9" s="1"/>
  <c r="A1695" i="1"/>
  <c r="AB1690" i="1"/>
  <c r="C1693" i="7" l="1"/>
  <c r="A1694" i="7" s="1"/>
  <c r="B1693" i="7"/>
  <c r="D1693" i="7" s="1"/>
  <c r="A1696" i="1"/>
  <c r="AB1691" i="1"/>
  <c r="I477" i="9" s="1"/>
  <c r="C1694" i="7" l="1"/>
  <c r="A1695" i="7" s="1"/>
  <c r="B1694" i="7"/>
  <c r="D1694" i="7" s="1"/>
  <c r="M477" i="9"/>
  <c r="Q477" i="9"/>
  <c r="K477" i="9" s="1"/>
  <c r="A1697" i="1"/>
  <c r="AB1692" i="1"/>
  <c r="I478" i="9" s="1"/>
  <c r="C1695" i="7" l="1"/>
  <c r="A1696" i="7" s="1"/>
  <c r="B1695" i="7"/>
  <c r="D1695" i="7" s="1"/>
  <c r="M478" i="9"/>
  <c r="Q478" i="9"/>
  <c r="K478" i="9" s="1"/>
  <c r="A1698" i="1"/>
  <c r="AB1693" i="1"/>
  <c r="B1696" i="7" l="1"/>
  <c r="D1696" i="7" s="1"/>
  <c r="C1696" i="7"/>
  <c r="A1697" i="7" s="1"/>
  <c r="A1699" i="1"/>
  <c r="AB1694" i="1"/>
  <c r="B1697" i="7" l="1"/>
  <c r="D1697" i="7" s="1"/>
  <c r="C1697" i="7"/>
  <c r="A1698" i="7" s="1"/>
  <c r="A1700" i="1"/>
  <c r="AB1695" i="1"/>
  <c r="C1698" i="7" l="1"/>
  <c r="A1699" i="7" s="1"/>
  <c r="B1698" i="7"/>
  <c r="D1698" i="7" s="1"/>
  <c r="A1701" i="1"/>
  <c r="AB1696" i="1"/>
  <c r="C1699" i="7" l="1"/>
  <c r="A1700" i="7" s="1"/>
  <c r="B1699" i="7"/>
  <c r="D1699" i="7" s="1"/>
  <c r="A1702" i="1"/>
  <c r="AB1697" i="1"/>
  <c r="B1700" i="7" l="1"/>
  <c r="D1700" i="7" s="1"/>
  <c r="C1700" i="7"/>
  <c r="A1701" i="7" s="1"/>
  <c r="A1703" i="1"/>
  <c r="AB1703" i="1"/>
  <c r="AB1698" i="1"/>
  <c r="C1701" i="7" l="1"/>
  <c r="A1702" i="7" s="1"/>
  <c r="B1701" i="7"/>
  <c r="D1701" i="7" s="1"/>
  <c r="A1704" i="1"/>
  <c r="AB1699" i="1"/>
  <c r="I479" i="9" s="1"/>
  <c r="C1702" i="7" l="1"/>
  <c r="A1703" i="7" s="1"/>
  <c r="B1702" i="7"/>
  <c r="D1702" i="7" s="1"/>
  <c r="M479" i="9"/>
  <c r="Q479" i="9"/>
  <c r="K479" i="9" s="1"/>
  <c r="A1705" i="1"/>
  <c r="AB1700" i="1"/>
  <c r="I480" i="9" s="1"/>
  <c r="C1703" i="7" l="1"/>
  <c r="A1704" i="7" s="1"/>
  <c r="B1703" i="7"/>
  <c r="D1703" i="7" s="1"/>
  <c r="Q480" i="9"/>
  <c r="K480" i="9" s="1"/>
  <c r="M480" i="9"/>
  <c r="I483" i="9"/>
  <c r="A1706" i="1"/>
  <c r="AB1701" i="1"/>
  <c r="C1704" i="7" l="1"/>
  <c r="A1705" i="7" s="1"/>
  <c r="B1704" i="7"/>
  <c r="D1704" i="7" s="1"/>
  <c r="I481" i="9"/>
  <c r="M483" i="9"/>
  <c r="Q483" i="9"/>
  <c r="K483" i="9" s="1"/>
  <c r="A1707" i="1"/>
  <c r="AB1702" i="1"/>
  <c r="B1705" i="7" l="1"/>
  <c r="D1705" i="7" s="1"/>
  <c r="C1705" i="7"/>
  <c r="A1706" i="7" s="1"/>
  <c r="I482" i="9"/>
  <c r="M481" i="9"/>
  <c r="Q481" i="9"/>
  <c r="K481" i="9" s="1"/>
  <c r="A1708" i="1"/>
  <c r="C1706" i="7" l="1"/>
  <c r="A1707" i="7" s="1"/>
  <c r="B1706" i="7"/>
  <c r="D1706" i="7" s="1"/>
  <c r="M482" i="9"/>
  <c r="Q482" i="9"/>
  <c r="K482" i="9" s="1"/>
  <c r="A1709" i="1"/>
  <c r="AB1704" i="1"/>
  <c r="I484" i="9" s="1"/>
  <c r="C1707" i="7" l="1"/>
  <c r="A1708" i="7" s="1"/>
  <c r="B1707" i="7"/>
  <c r="D1707" i="7" s="1"/>
  <c r="M484" i="9"/>
  <c r="Q484" i="9"/>
  <c r="K484" i="9" s="1"/>
  <c r="A1710" i="1"/>
  <c r="AB1705" i="1"/>
  <c r="I485" i="9" s="1"/>
  <c r="C1708" i="7" l="1"/>
  <c r="A1709" i="7" s="1"/>
  <c r="B1708" i="7"/>
  <c r="D1708" i="7" s="1"/>
  <c r="Q485" i="9"/>
  <c r="K485" i="9" s="1"/>
  <c r="M485" i="9"/>
  <c r="A1711" i="1"/>
  <c r="AB1706" i="1"/>
  <c r="C1709" i="7" l="1"/>
  <c r="A1710" i="7" s="1"/>
  <c r="B1709" i="7"/>
  <c r="D1709" i="7" s="1"/>
  <c r="I486" i="9"/>
  <c r="A1712" i="1"/>
  <c r="AB1707" i="1"/>
  <c r="I487" i="9" s="1"/>
  <c r="C1710" i="7" l="1"/>
  <c r="A1711" i="7" s="1"/>
  <c r="B1710" i="7"/>
  <c r="D1710" i="7" s="1"/>
  <c r="Q487" i="9"/>
  <c r="K487" i="9" s="1"/>
  <c r="M487" i="9"/>
  <c r="M486" i="9"/>
  <c r="Q486" i="9"/>
  <c r="K486" i="9" s="1"/>
  <c r="A1713" i="1"/>
  <c r="AB1708" i="1"/>
  <c r="I488" i="9" s="1"/>
  <c r="C1711" i="7" l="1"/>
  <c r="A1712" i="7" s="1"/>
  <c r="B1711" i="7"/>
  <c r="D1711" i="7" s="1"/>
  <c r="Q488" i="9"/>
  <c r="K488" i="9" s="1"/>
  <c r="M488" i="9"/>
  <c r="A1714" i="1"/>
  <c r="AB1709" i="1"/>
  <c r="I489" i="9" s="1"/>
  <c r="C1712" i="7" l="1"/>
  <c r="A1713" i="7" s="1"/>
  <c r="B1712" i="7"/>
  <c r="D1712" i="7" s="1"/>
  <c r="M489" i="9"/>
  <c r="Q489" i="9"/>
  <c r="K489" i="9" s="1"/>
  <c r="A1715" i="1"/>
  <c r="AB1710" i="1"/>
  <c r="I490" i="9" s="1"/>
  <c r="C1713" i="7" l="1"/>
  <c r="A1714" i="7" s="1"/>
  <c r="B1713" i="7"/>
  <c r="D1713" i="7" s="1"/>
  <c r="Q490" i="9"/>
  <c r="K490" i="9" s="1"/>
  <c r="M490" i="9"/>
  <c r="A1716" i="1"/>
  <c r="AB1711" i="1"/>
  <c r="B1714" i="7" l="1"/>
  <c r="D1714" i="7" s="1"/>
  <c r="C1714" i="7"/>
  <c r="A1715" i="7" s="1"/>
  <c r="I491" i="9"/>
  <c r="A1717" i="1"/>
  <c r="AB1712" i="1"/>
  <c r="B1715" i="7" l="1"/>
  <c r="D1715" i="7" s="1"/>
  <c r="C1715" i="7"/>
  <c r="A1716" i="7" s="1"/>
  <c r="I492" i="9"/>
  <c r="Q491" i="9"/>
  <c r="K491" i="9" s="1"/>
  <c r="M491" i="9"/>
  <c r="A1718" i="1"/>
  <c r="AB1713" i="1"/>
  <c r="I493" i="9" s="1"/>
  <c r="C1716" i="7" l="1"/>
  <c r="A1717" i="7" s="1"/>
  <c r="B1716" i="7"/>
  <c r="D1716" i="7" s="1"/>
  <c r="M493" i="9"/>
  <c r="Q493" i="9"/>
  <c r="K493" i="9" s="1"/>
  <c r="Q492" i="9"/>
  <c r="K492" i="9" s="1"/>
  <c r="M492" i="9"/>
  <c r="A1719" i="1"/>
  <c r="AB1714" i="1"/>
  <c r="I494" i="9" s="1"/>
  <c r="C1717" i="7" l="1"/>
  <c r="A1718" i="7" s="1"/>
  <c r="B1717" i="7"/>
  <c r="D1717" i="7" s="1"/>
  <c r="M494" i="9"/>
  <c r="Q494" i="9"/>
  <c r="K494" i="9" s="1"/>
  <c r="A1720" i="1"/>
  <c r="AB1715" i="1"/>
  <c r="I495" i="9" s="1"/>
  <c r="C1718" i="7" l="1"/>
  <c r="A1719" i="7" s="1"/>
  <c r="B1718" i="7"/>
  <c r="D1718" i="7" s="1"/>
  <c r="Q495" i="9"/>
  <c r="K495" i="9" s="1"/>
  <c r="M495" i="9"/>
  <c r="A1721" i="1"/>
  <c r="AB1716" i="1"/>
  <c r="I496" i="9" s="1"/>
  <c r="C1719" i="7" l="1"/>
  <c r="A1720" i="7" s="1"/>
  <c r="B1719" i="7"/>
  <c r="D1719" i="7" s="1"/>
  <c r="Q496" i="9"/>
  <c r="K496" i="9" s="1"/>
  <c r="M496" i="9"/>
  <c r="A1722" i="1"/>
  <c r="AB1717" i="1"/>
  <c r="I497" i="9" s="1"/>
  <c r="C1720" i="7" l="1"/>
  <c r="A1721" i="7" s="1"/>
  <c r="B1720" i="7"/>
  <c r="D1720" i="7" s="1"/>
  <c r="Q497" i="9"/>
  <c r="K497" i="9" s="1"/>
  <c r="M497" i="9"/>
  <c r="A1723" i="1"/>
  <c r="AB1718" i="1"/>
  <c r="I498" i="9" s="1"/>
  <c r="B1721" i="7" l="1"/>
  <c r="D1721" i="7" s="1"/>
  <c r="C1721" i="7"/>
  <c r="A1722" i="7" s="1"/>
  <c r="Q498" i="9"/>
  <c r="K498" i="9" s="1"/>
  <c r="M498" i="9"/>
  <c r="A1724" i="1"/>
  <c r="AB1719" i="1"/>
  <c r="I499" i="9" s="1"/>
  <c r="B1722" i="7" l="1"/>
  <c r="D1722" i="7" s="1"/>
  <c r="C1722" i="7"/>
  <c r="A1723" i="7" s="1"/>
  <c r="Q499" i="9"/>
  <c r="K499" i="9" s="1"/>
  <c r="M499" i="9"/>
  <c r="A1725" i="1"/>
  <c r="AB1720" i="1"/>
  <c r="I500" i="9" s="1"/>
  <c r="S1720" i="1"/>
  <c r="C1723" i="7" l="1"/>
  <c r="A1724" i="7" s="1"/>
  <c r="B1723" i="7"/>
  <c r="D1723" i="7" s="1"/>
  <c r="Q500" i="9"/>
  <c r="K500" i="9" s="1"/>
  <c r="M500" i="9"/>
  <c r="A1726" i="1"/>
  <c r="AB1726" i="1"/>
  <c r="AC1720" i="1"/>
  <c r="D500" i="9" s="1"/>
  <c r="AB1721" i="1"/>
  <c r="I501" i="9" s="1"/>
  <c r="S1721" i="1"/>
  <c r="C1724" i="7" l="1"/>
  <c r="A1725" i="7" s="1"/>
  <c r="B1724" i="7"/>
  <c r="D1724" i="7" s="1"/>
  <c r="A500" i="9"/>
  <c r="F500" i="9"/>
  <c r="M501" i="9"/>
  <c r="Q501" i="9"/>
  <c r="K501" i="9" s="1"/>
  <c r="D503" i="9"/>
  <c r="D514" i="9"/>
  <c r="A1727" i="1"/>
  <c r="AC1721" i="1"/>
  <c r="D501" i="9" s="1"/>
  <c r="AB1722" i="1"/>
  <c r="I502" i="9" s="1"/>
  <c r="S1722" i="1"/>
  <c r="C1725" i="7" l="1"/>
  <c r="A1726" i="7" s="1"/>
  <c r="B1725" i="7"/>
  <c r="D1725" i="7" s="1"/>
  <c r="A501" i="9"/>
  <c r="F501" i="9"/>
  <c r="Q502" i="9"/>
  <c r="K502" i="9" s="1"/>
  <c r="M502" i="9"/>
  <c r="D506" i="9"/>
  <c r="A506" i="9" s="1"/>
  <c r="D504" i="9"/>
  <c r="A503" i="9"/>
  <c r="F503" i="9"/>
  <c r="D517" i="9"/>
  <c r="F517" i="9" s="1"/>
  <c r="D515" i="9"/>
  <c r="A514" i="9"/>
  <c r="F514" i="9"/>
  <c r="A1728" i="1"/>
  <c r="AB1728" i="1"/>
  <c r="AC1722" i="1"/>
  <c r="AB1723" i="1"/>
  <c r="I503" i="9" s="1"/>
  <c r="C1726" i="7" l="1"/>
  <c r="A1727" i="7" s="1"/>
  <c r="B1726" i="7"/>
  <c r="D1726" i="7" s="1"/>
  <c r="F506" i="9"/>
  <c r="D505" i="9"/>
  <c r="D502" i="9"/>
  <c r="M503" i="9"/>
  <c r="Q503" i="9"/>
  <c r="K503" i="9" s="1"/>
  <c r="A504" i="9"/>
  <c r="F504" i="9"/>
  <c r="A505" i="9"/>
  <c r="F505" i="9"/>
  <c r="D516" i="9"/>
  <c r="A516" i="9" s="1"/>
  <c r="D507" i="9"/>
  <c r="A517" i="9"/>
  <c r="A515" i="9"/>
  <c r="F515" i="9"/>
  <c r="A1729" i="1"/>
  <c r="D518" i="9"/>
  <c r="F518" i="9" s="1"/>
  <c r="D519" i="9"/>
  <c r="AB1724" i="1"/>
  <c r="I504" i="9" s="1"/>
  <c r="C1727" i="7" l="1"/>
  <c r="A1728" i="7" s="1"/>
  <c r="B1727" i="7"/>
  <c r="D1727" i="7" s="1"/>
  <c r="A502" i="9"/>
  <c r="F502" i="9"/>
  <c r="M504" i="9"/>
  <c r="Q504" i="9"/>
  <c r="K504" i="9" s="1"/>
  <c r="I507" i="9"/>
  <c r="F516" i="9"/>
  <c r="A507" i="9"/>
  <c r="F507" i="9"/>
  <c r="A1730" i="1"/>
  <c r="A518" i="9"/>
  <c r="A519" i="9"/>
  <c r="F519" i="9"/>
  <c r="AB1725" i="1"/>
  <c r="I505" i="9" s="1"/>
  <c r="S1843" i="1"/>
  <c r="C1728" i="7" l="1"/>
  <c r="A1729" i="7" s="1"/>
  <c r="B1728" i="7"/>
  <c r="D1728" i="7" s="1"/>
  <c r="M505" i="9"/>
  <c r="Q505" i="9"/>
  <c r="K505" i="9" s="1"/>
  <c r="Q507" i="9"/>
  <c r="K507" i="9" s="1"/>
  <c r="M507" i="9"/>
  <c r="A1731" i="1"/>
  <c r="C1729" i="7" l="1"/>
  <c r="A1730" i="7" s="1"/>
  <c r="B1729" i="7"/>
  <c r="D1729" i="7" s="1"/>
  <c r="A1732" i="1"/>
  <c r="AB1727" i="1"/>
  <c r="I506" i="9" s="1"/>
  <c r="C1730" i="7" l="1"/>
  <c r="A1731" i="7" s="1"/>
  <c r="B1730" i="7"/>
  <c r="D1730" i="7" s="1"/>
  <c r="Q506" i="9"/>
  <c r="K506" i="9" s="1"/>
  <c r="M506" i="9"/>
  <c r="A1733" i="1"/>
  <c r="C1731" i="7" l="1"/>
  <c r="A1732" i="7" s="1"/>
  <c r="B1731" i="7"/>
  <c r="D1731" i="7" s="1"/>
  <c r="A1734" i="1"/>
  <c r="AB1729" i="1"/>
  <c r="I508" i="9" s="1"/>
  <c r="C1732" i="7" l="1"/>
  <c r="A1733" i="7" s="1"/>
  <c r="B1732" i="7"/>
  <c r="D1732" i="7" s="1"/>
  <c r="M508" i="9"/>
  <c r="Q508" i="9"/>
  <c r="K508" i="9" s="1"/>
  <c r="A1735" i="1"/>
  <c r="AB1730" i="1"/>
  <c r="B1733" i="7" l="1"/>
  <c r="D1733" i="7" s="1"/>
  <c r="C1733" i="7"/>
  <c r="A1734" i="7" s="1"/>
  <c r="A1736" i="1"/>
  <c r="AB1731" i="1"/>
  <c r="I509" i="9" s="1"/>
  <c r="C1734" i="7" l="1"/>
  <c r="A1735" i="7" s="1"/>
  <c r="B1734" i="7"/>
  <c r="D1734" i="7" s="1"/>
  <c r="M509" i="9"/>
  <c r="Q509" i="9"/>
  <c r="K509" i="9" s="1"/>
  <c r="A1737" i="1"/>
  <c r="AB1732" i="1"/>
  <c r="I510" i="9" s="1"/>
  <c r="B1735" i="7" l="1"/>
  <c r="D1735" i="7" s="1"/>
  <c r="C1735" i="7"/>
  <c r="A1736" i="7" s="1"/>
  <c r="Q510" i="9"/>
  <c r="K510" i="9" s="1"/>
  <c r="M510" i="9"/>
  <c r="A1738" i="1"/>
  <c r="AB1733" i="1"/>
  <c r="C1736" i="7" l="1"/>
  <c r="A1737" i="7" s="1"/>
  <c r="B1736" i="7"/>
  <c r="D1736" i="7" s="1"/>
  <c r="I511" i="9"/>
  <c r="A1739" i="1"/>
  <c r="AB1734" i="1"/>
  <c r="I512" i="9" s="1"/>
  <c r="B1737" i="7" l="1"/>
  <c r="D1737" i="7" s="1"/>
  <c r="C1737" i="7"/>
  <c r="A1738" i="7" s="1"/>
  <c r="Q512" i="9"/>
  <c r="K512" i="9" s="1"/>
  <c r="M512" i="9"/>
  <c r="Q511" i="9"/>
  <c r="K511" i="9" s="1"/>
  <c r="M511" i="9"/>
  <c r="A1740" i="1"/>
  <c r="AB1735" i="1"/>
  <c r="I513" i="9" s="1"/>
  <c r="C1738" i="7" l="1"/>
  <c r="A1739" i="7" s="1"/>
  <c r="B1738" i="7"/>
  <c r="D1738" i="7" s="1"/>
  <c r="M513" i="9"/>
  <c r="Q513" i="9"/>
  <c r="K513" i="9" s="1"/>
  <c r="A1741" i="1"/>
  <c r="AB1736" i="1"/>
  <c r="B1739" i="7" l="1"/>
  <c r="D1739" i="7" s="1"/>
  <c r="C1739" i="7"/>
  <c r="A1740" i="7" s="1"/>
  <c r="I514" i="9"/>
  <c r="A1742" i="1"/>
  <c r="AB1737" i="1"/>
  <c r="C1740" i="7" l="1"/>
  <c r="A1741" i="7" s="1"/>
  <c r="B1740" i="7"/>
  <c r="D1740" i="7" s="1"/>
  <c r="I515" i="9"/>
  <c r="Q514" i="9"/>
  <c r="K514" i="9" s="1"/>
  <c r="M514" i="9"/>
  <c r="A1743" i="1"/>
  <c r="AB1738" i="1"/>
  <c r="I516" i="9" s="1"/>
  <c r="C1741" i="7" l="1"/>
  <c r="A1742" i="7" s="1"/>
  <c r="B1741" i="7"/>
  <c r="D1741" i="7" s="1"/>
  <c r="Q516" i="9"/>
  <c r="K516" i="9" s="1"/>
  <c r="M516" i="9"/>
  <c r="Q515" i="9"/>
  <c r="K515" i="9" s="1"/>
  <c r="M515" i="9"/>
  <c r="A1744" i="1"/>
  <c r="AB1739" i="1"/>
  <c r="I517" i="9" s="1"/>
  <c r="B1742" i="7" l="1"/>
  <c r="D1742" i="7" s="1"/>
  <c r="C1742" i="7"/>
  <c r="A1743" i="7" s="1"/>
  <c r="Q517" i="9"/>
  <c r="K517" i="9" s="1"/>
  <c r="M517" i="9"/>
  <c r="A1745" i="1"/>
  <c r="AB1740" i="1"/>
  <c r="I518" i="9" s="1"/>
  <c r="C1743" i="7" l="1"/>
  <c r="A1744" i="7" s="1"/>
  <c r="B1743" i="7"/>
  <c r="D1743" i="7" s="1"/>
  <c r="Q518" i="9"/>
  <c r="K518" i="9" s="1"/>
  <c r="M518" i="9"/>
  <c r="A1746" i="1"/>
  <c r="AB1741" i="1"/>
  <c r="I519" i="9" s="1"/>
  <c r="C1744" i="7" l="1"/>
  <c r="A1745" i="7" s="1"/>
  <c r="B1744" i="7"/>
  <c r="D1744" i="7" s="1"/>
  <c r="M519" i="9"/>
  <c r="Q519" i="9"/>
  <c r="K519" i="9" s="1"/>
  <c r="A1747" i="1"/>
  <c r="AB1742" i="1"/>
  <c r="I520" i="9" s="1"/>
  <c r="B1745" i="7" l="1"/>
  <c r="D1745" i="7" s="1"/>
  <c r="C1745" i="7"/>
  <c r="A1746" i="7" s="1"/>
  <c r="M520" i="9"/>
  <c r="Q520" i="9"/>
  <c r="K520" i="9" s="1"/>
  <c r="A1748" i="1"/>
  <c r="AB1743" i="1"/>
  <c r="I521" i="9" s="1"/>
  <c r="B1746" i="7" l="1"/>
  <c r="D1746" i="7" s="1"/>
  <c r="C1746" i="7"/>
  <c r="A1747" i="7" s="1"/>
  <c r="M521" i="9"/>
  <c r="Q521" i="9"/>
  <c r="K521" i="9" s="1"/>
  <c r="A1749" i="1"/>
  <c r="AB1744" i="1"/>
  <c r="C1747" i="7" l="1"/>
  <c r="A1748" i="7" s="1"/>
  <c r="B1747" i="7"/>
  <c r="D1747" i="7" s="1"/>
  <c r="A1750" i="1"/>
  <c r="AB1745" i="1"/>
  <c r="C1748" i="7" l="1"/>
  <c r="A1749" i="7" s="1"/>
  <c r="B1748" i="7"/>
  <c r="D1748" i="7" s="1"/>
  <c r="I522" i="9"/>
  <c r="A1751" i="1"/>
  <c r="AB1746" i="1"/>
  <c r="C1749" i="7" l="1"/>
  <c r="A1750" i="7" s="1"/>
  <c r="B1749" i="7"/>
  <c r="D1749" i="7" s="1"/>
  <c r="I523" i="9"/>
  <c r="Q522" i="9"/>
  <c r="K522" i="9" s="1"/>
  <c r="M522" i="9"/>
  <c r="A1752" i="1"/>
  <c r="AB1747" i="1"/>
  <c r="I524" i="9" s="1"/>
  <c r="B1750" i="7" l="1"/>
  <c r="D1750" i="7" s="1"/>
  <c r="C1750" i="7"/>
  <c r="A1751" i="7" s="1"/>
  <c r="M524" i="9"/>
  <c r="Q524" i="9"/>
  <c r="K524" i="9" s="1"/>
  <c r="M523" i="9"/>
  <c r="Q523" i="9"/>
  <c r="K523" i="9" s="1"/>
  <c r="A1753" i="1"/>
  <c r="AB1748" i="1"/>
  <c r="I525" i="9" s="1"/>
  <c r="C1751" i="7" l="1"/>
  <c r="A1752" i="7" s="1"/>
  <c r="B1751" i="7"/>
  <c r="D1751" i="7" s="1"/>
  <c r="M525" i="9"/>
  <c r="Q525" i="9"/>
  <c r="K525" i="9" s="1"/>
  <c r="A1754" i="1"/>
  <c r="AB1749" i="1"/>
  <c r="I526" i="9" s="1"/>
  <c r="C1752" i="7" l="1"/>
  <c r="A1753" i="7" s="1"/>
  <c r="B1752" i="7"/>
  <c r="D1752" i="7" s="1"/>
  <c r="Q526" i="9"/>
  <c r="K526" i="9" s="1"/>
  <c r="M526" i="9"/>
  <c r="A1755" i="1"/>
  <c r="AB1750" i="1"/>
  <c r="I527" i="9" s="1"/>
  <c r="C1753" i="7" l="1"/>
  <c r="A1754" i="7" s="1"/>
  <c r="B1753" i="7"/>
  <c r="D1753" i="7" s="1"/>
  <c r="Q527" i="9"/>
  <c r="K527" i="9" s="1"/>
  <c r="M527" i="9"/>
  <c r="A1756" i="1"/>
  <c r="AB1751" i="1"/>
  <c r="I528" i="9" s="1"/>
  <c r="C1754" i="7" l="1"/>
  <c r="A1755" i="7" s="1"/>
  <c r="B1754" i="7"/>
  <c r="D1754" i="7" s="1"/>
  <c r="M528" i="9"/>
  <c r="Q528" i="9"/>
  <c r="K528" i="9" s="1"/>
  <c r="A1757" i="1"/>
  <c r="AB1752" i="1"/>
  <c r="I529" i="9" s="1"/>
  <c r="B1755" i="7" l="1"/>
  <c r="D1755" i="7" s="1"/>
  <c r="C1755" i="7"/>
  <c r="A1756" i="7" s="1"/>
  <c r="M529" i="9"/>
  <c r="Q529" i="9"/>
  <c r="K529" i="9" s="1"/>
  <c r="A1758" i="1"/>
  <c r="AB1753" i="1"/>
  <c r="I530" i="9" s="1"/>
  <c r="C1756" i="7" l="1"/>
  <c r="A1757" i="7" s="1"/>
  <c r="B1756" i="7"/>
  <c r="D1756" i="7" s="1"/>
  <c r="Q530" i="9"/>
  <c r="K530" i="9" s="1"/>
  <c r="M530" i="9"/>
  <c r="A1759" i="1"/>
  <c r="AB1754" i="1"/>
  <c r="I531" i="9" s="1"/>
  <c r="C1757" i="7" l="1"/>
  <c r="A1758" i="7" s="1"/>
  <c r="B1757" i="7"/>
  <c r="D1757" i="7" s="1"/>
  <c r="Q531" i="9"/>
  <c r="K531" i="9" s="1"/>
  <c r="M531" i="9"/>
  <c r="A1760" i="1"/>
  <c r="AB1755" i="1"/>
  <c r="I532" i="9" s="1"/>
  <c r="B1758" i="7" l="1"/>
  <c r="D1758" i="7" s="1"/>
  <c r="C1758" i="7"/>
  <c r="A1759" i="7" s="1"/>
  <c r="M532" i="9"/>
  <c r="Q532" i="9"/>
  <c r="K532" i="9" s="1"/>
  <c r="A1761" i="1"/>
  <c r="AB1756" i="1"/>
  <c r="I533" i="9" s="1"/>
  <c r="B1759" i="7" l="1"/>
  <c r="D1759" i="7" s="1"/>
  <c r="C1759" i="7"/>
  <c r="A1760" i="7" s="1"/>
  <c r="M533" i="9"/>
  <c r="Q533" i="9"/>
  <c r="K533" i="9" s="1"/>
  <c r="A1762" i="1"/>
  <c r="AB1757" i="1"/>
  <c r="I534" i="9" s="1"/>
  <c r="C1760" i="7" l="1"/>
  <c r="A1761" i="7" s="1"/>
  <c r="B1760" i="7"/>
  <c r="D1760" i="7" s="1"/>
  <c r="M534" i="9"/>
  <c r="Q534" i="9"/>
  <c r="K534" i="9" s="1"/>
  <c r="A1763" i="1"/>
  <c r="AB1758" i="1"/>
  <c r="I535" i="9" s="1"/>
  <c r="C1761" i="7" l="1"/>
  <c r="A1762" i="7" s="1"/>
  <c r="B1761" i="7"/>
  <c r="D1761" i="7" s="1"/>
  <c r="Q535" i="9"/>
  <c r="K535" i="9" s="1"/>
  <c r="M535" i="9"/>
  <c r="A1764" i="1"/>
  <c r="AB1759" i="1"/>
  <c r="I536" i="9" s="1"/>
  <c r="C1762" i="7" l="1"/>
  <c r="A1763" i="7" s="1"/>
  <c r="B1762" i="7"/>
  <c r="D1762" i="7" s="1"/>
  <c r="Q536" i="9"/>
  <c r="K536" i="9" s="1"/>
  <c r="M536" i="9"/>
  <c r="A1765" i="1"/>
  <c r="AB1760" i="1"/>
  <c r="C1763" i="7" l="1"/>
  <c r="A1764" i="7" s="1"/>
  <c r="B1763" i="7"/>
  <c r="D1763" i="7" s="1"/>
  <c r="A1766" i="1"/>
  <c r="AB1761" i="1"/>
  <c r="I537" i="9" s="1"/>
  <c r="C1764" i="7" l="1"/>
  <c r="A1765" i="7" s="1"/>
  <c r="B1764" i="7"/>
  <c r="D1764" i="7" s="1"/>
  <c r="M537" i="9"/>
  <c r="Q537" i="9"/>
  <c r="K537" i="9" s="1"/>
  <c r="A1767" i="1"/>
  <c r="AB1762" i="1"/>
  <c r="C1765" i="7" l="1"/>
  <c r="A1766" i="7" s="1"/>
  <c r="B1765" i="7"/>
  <c r="D1765" i="7" s="1"/>
  <c r="A1768" i="1"/>
  <c r="AB1763" i="1"/>
  <c r="C1766" i="7" l="1"/>
  <c r="A1767" i="7" s="1"/>
  <c r="B1766" i="7"/>
  <c r="D1766" i="7" s="1"/>
  <c r="A1769" i="1"/>
  <c r="AB1764" i="1"/>
  <c r="C1767" i="7" l="1"/>
  <c r="A1768" i="7" s="1"/>
  <c r="B1767" i="7"/>
  <c r="D1767" i="7" s="1"/>
  <c r="A1770" i="1"/>
  <c r="AB1765" i="1"/>
  <c r="B1768" i="7" l="1"/>
  <c r="D1768" i="7" s="1"/>
  <c r="C1768" i="7"/>
  <c r="A1769" i="7" s="1"/>
  <c r="A1771" i="1"/>
  <c r="AB1766" i="1"/>
  <c r="I538" i="9" s="1"/>
  <c r="S1766" i="1"/>
  <c r="C1769" i="7" l="1"/>
  <c r="A1770" i="7" s="1"/>
  <c r="B1769" i="7"/>
  <c r="D1769" i="7" s="1"/>
  <c r="M538" i="9"/>
  <c r="Q538" i="9"/>
  <c r="K538" i="9" s="1"/>
  <c r="A1772" i="1"/>
  <c r="AC1766" i="1"/>
  <c r="AB1767" i="1"/>
  <c r="I539" i="9" s="1"/>
  <c r="S1767" i="1"/>
  <c r="C1770" i="7" l="1"/>
  <c r="A1771" i="7" s="1"/>
  <c r="B1770" i="7"/>
  <c r="D1770" i="7" s="1"/>
  <c r="D541" i="9"/>
  <c r="A541" i="9" s="1"/>
  <c r="D538" i="9"/>
  <c r="M539" i="9"/>
  <c r="Q539" i="9"/>
  <c r="K539" i="9" s="1"/>
  <c r="F541" i="9"/>
  <c r="D552" i="9"/>
  <c r="F552" i="9" s="1"/>
  <c r="A1773" i="1"/>
  <c r="AC1767" i="1"/>
  <c r="AB1768" i="1"/>
  <c r="I540" i="9" s="1"/>
  <c r="S1768" i="1"/>
  <c r="B1771" i="7" l="1"/>
  <c r="D1771" i="7" s="1"/>
  <c r="C1771" i="7"/>
  <c r="A1772" i="7" s="1"/>
  <c r="D539" i="9"/>
  <c r="F538" i="9"/>
  <c r="A538" i="9"/>
  <c r="M540" i="9"/>
  <c r="Q540" i="9"/>
  <c r="K540" i="9" s="1"/>
  <c r="A552" i="9"/>
  <c r="D553" i="9"/>
  <c r="A553" i="9" s="1"/>
  <c r="D544" i="9"/>
  <c r="A1774" i="1"/>
  <c r="D555" i="9"/>
  <c r="AC1768" i="1"/>
  <c r="D540" i="9" s="1"/>
  <c r="AB1769" i="1"/>
  <c r="C1772" i="7" l="1"/>
  <c r="A1773" i="7" s="1"/>
  <c r="B1772" i="7"/>
  <c r="D1772" i="7" s="1"/>
  <c r="A539" i="9"/>
  <c r="F539" i="9"/>
  <c r="F540" i="9"/>
  <c r="A540" i="9"/>
  <c r="D543" i="9"/>
  <c r="F553" i="9"/>
  <c r="A544" i="9"/>
  <c r="F544" i="9"/>
  <c r="D557" i="9"/>
  <c r="A557" i="9" s="1"/>
  <c r="D554" i="9"/>
  <c r="A1775" i="1"/>
  <c r="A555" i="9"/>
  <c r="F555" i="9"/>
  <c r="AB1770" i="1"/>
  <c r="C1773" i="7" l="1"/>
  <c r="A1774" i="7" s="1"/>
  <c r="B1773" i="7"/>
  <c r="D1773" i="7" s="1"/>
  <c r="A543" i="9"/>
  <c r="F543" i="9"/>
  <c r="F557" i="9"/>
  <c r="A554" i="9"/>
  <c r="F554" i="9"/>
  <c r="A1776" i="1"/>
  <c r="AB1771" i="1"/>
  <c r="C1774" i="7" l="1"/>
  <c r="A1775" i="7" s="1"/>
  <c r="B1774" i="7"/>
  <c r="D1774" i="7" s="1"/>
  <c r="A1777" i="1"/>
  <c r="AB1772" i="1"/>
  <c r="C1775" i="7" l="1"/>
  <c r="A1776" i="7" s="1"/>
  <c r="B1775" i="7"/>
  <c r="D1775" i="7" s="1"/>
  <c r="A1779" i="1"/>
  <c r="AB1779" i="1"/>
  <c r="E1779" i="1"/>
  <c r="F1779" i="1" s="1"/>
  <c r="S1779" i="1" s="1"/>
  <c r="P1779" i="1"/>
  <c r="AC1779" i="1" s="1"/>
  <c r="A1778" i="1"/>
  <c r="AB1773" i="1"/>
  <c r="C1776" i="7" l="1"/>
  <c r="A1777" i="7" s="1"/>
  <c r="B1776" i="7"/>
  <c r="D1776" i="7" s="1"/>
  <c r="AB1774" i="1"/>
  <c r="C1777" i="7" l="1"/>
  <c r="A1778" i="7" s="1"/>
  <c r="B1777" i="7"/>
  <c r="D1777" i="7" s="1"/>
  <c r="A1780" i="1"/>
  <c r="AB1775" i="1"/>
  <c r="C1778" i="7" l="1"/>
  <c r="A1779" i="7" s="1"/>
  <c r="B1778" i="7"/>
  <c r="D1778" i="7" s="1"/>
  <c r="A1781" i="1"/>
  <c r="AB1776" i="1"/>
  <c r="C1779" i="7" l="1"/>
  <c r="A1780" i="7" s="1"/>
  <c r="B1779" i="7"/>
  <c r="D1779" i="7" s="1"/>
  <c r="A1782" i="1"/>
  <c r="AB1777" i="1"/>
  <c r="C1780" i="7" l="1"/>
  <c r="A1781" i="7" s="1"/>
  <c r="B1780" i="7"/>
  <c r="D1780" i="7" s="1"/>
  <c r="I541" i="9"/>
  <c r="A1783" i="1"/>
  <c r="AB1778" i="1"/>
  <c r="B1781" i="7" l="1"/>
  <c r="C1781" i="7"/>
  <c r="A1782" i="7" s="1"/>
  <c r="D1781" i="7"/>
  <c r="M541" i="9"/>
  <c r="Q541" i="9"/>
  <c r="K541" i="9" s="1"/>
  <c r="A1784" i="1"/>
  <c r="C1782" i="7" l="1"/>
  <c r="A1783" i="7" s="1"/>
  <c r="B1782" i="7"/>
  <c r="D1782" i="7" s="1"/>
  <c r="A1785" i="1"/>
  <c r="AB1780" i="1"/>
  <c r="I542" i="9" s="1"/>
  <c r="C1783" i="7" l="1"/>
  <c r="A1784" i="7" s="1"/>
  <c r="B1783" i="7"/>
  <c r="D1783" i="7" s="1"/>
  <c r="D545" i="9"/>
  <c r="A545" i="9" s="1"/>
  <c r="D542" i="9"/>
  <c r="Q542" i="9"/>
  <c r="K542" i="9" s="1"/>
  <c r="M542" i="9"/>
  <c r="F545" i="9"/>
  <c r="D556" i="9"/>
  <c r="F556" i="9" s="1"/>
  <c r="D547" i="9"/>
  <c r="A1786" i="1"/>
  <c r="D559" i="9"/>
  <c r="F559" i="9" s="1"/>
  <c r="D558" i="9"/>
  <c r="AB1781" i="1"/>
  <c r="I543" i="9" s="1"/>
  <c r="C1784" i="7" l="1"/>
  <c r="A1785" i="7" s="1"/>
  <c r="B1784" i="7"/>
  <c r="D1784" i="7" s="1"/>
  <c r="A542" i="9"/>
  <c r="F542" i="9"/>
  <c r="Q543" i="9"/>
  <c r="K543" i="9" s="1"/>
  <c r="M543" i="9"/>
  <c r="A556" i="9"/>
  <c r="A547" i="9"/>
  <c r="F547" i="9"/>
  <c r="A1787" i="1"/>
  <c r="A559" i="9"/>
  <c r="F558" i="9"/>
  <c r="A558" i="9"/>
  <c r="AB1782" i="1"/>
  <c r="C1785" i="7" l="1"/>
  <c r="A1786" i="7" s="1"/>
  <c r="B1785" i="7"/>
  <c r="D1785" i="7" s="1"/>
  <c r="I544" i="9"/>
  <c r="M544" i="9" s="1"/>
  <c r="A1788" i="1"/>
  <c r="AB1783" i="1"/>
  <c r="I545" i="9" s="1"/>
  <c r="C1786" i="7" l="1"/>
  <c r="A1787" i="7" s="1"/>
  <c r="B1786" i="7"/>
  <c r="D1786" i="7" s="1"/>
  <c r="Q545" i="9"/>
  <c r="K545" i="9" s="1"/>
  <c r="M545" i="9"/>
  <c r="Q544" i="9"/>
  <c r="K544" i="9" s="1"/>
  <c r="A1789" i="1"/>
  <c r="AB1784" i="1"/>
  <c r="I546" i="9" s="1"/>
  <c r="C1787" i="7" l="1"/>
  <c r="A1788" i="7" s="1"/>
  <c r="B1787" i="7"/>
  <c r="D1787" i="7" s="1"/>
  <c r="M546" i="9"/>
  <c r="Q546" i="9"/>
  <c r="K546" i="9" s="1"/>
  <c r="A1790" i="1"/>
  <c r="AB1785" i="1"/>
  <c r="C1788" i="7" l="1"/>
  <c r="A1789" i="7" s="1"/>
  <c r="B1788" i="7"/>
  <c r="D1788" i="7" s="1"/>
  <c r="A1791" i="1"/>
  <c r="AB1786" i="1"/>
  <c r="I547" i="9" s="1"/>
  <c r="C1789" i="7" l="1"/>
  <c r="A1790" i="7" s="1"/>
  <c r="B1789" i="7"/>
  <c r="D1789" i="7" s="1"/>
  <c r="M547" i="9"/>
  <c r="Q547" i="9"/>
  <c r="K547" i="9" s="1"/>
  <c r="A1792" i="1"/>
  <c r="AB1787" i="1"/>
  <c r="C1790" i="7" l="1"/>
  <c r="A1791" i="7" s="1"/>
  <c r="B1790" i="7"/>
  <c r="D1790" i="7" s="1"/>
  <c r="I548" i="9"/>
  <c r="Q548" i="9" s="1"/>
  <c r="K548" i="9" s="1"/>
  <c r="P1794" i="1"/>
  <c r="AC1794" i="1" s="1"/>
  <c r="AB1794" i="1"/>
  <c r="A1794" i="1"/>
  <c r="E1794" i="1"/>
  <c r="F1794" i="1" s="1"/>
  <c r="S1794" i="1" s="1"/>
  <c r="A1793" i="1"/>
  <c r="AB1788" i="1"/>
  <c r="C1791" i="7" l="1"/>
  <c r="A1792" i="7" s="1"/>
  <c r="B1791" i="7"/>
  <c r="D1791" i="7" s="1"/>
  <c r="M548" i="9"/>
  <c r="P1795" i="1"/>
  <c r="AC1795" i="1" s="1"/>
  <c r="AB1795" i="1"/>
  <c r="A1795" i="1"/>
  <c r="E1795" i="1"/>
  <c r="AB1789" i="1"/>
  <c r="C1792" i="7" l="1"/>
  <c r="A1793" i="7" s="1"/>
  <c r="B1792" i="7"/>
  <c r="D1792" i="7" s="1"/>
  <c r="F1795" i="1"/>
  <c r="S1795" i="1" s="1"/>
  <c r="AB1790" i="1"/>
  <c r="C1793" i="7" l="1"/>
  <c r="A1794" i="7" s="1"/>
  <c r="B1793" i="7"/>
  <c r="D1793" i="7" s="1"/>
  <c r="A1796" i="1"/>
  <c r="AB1791" i="1"/>
  <c r="I549" i="9" s="1"/>
  <c r="B1794" i="7" l="1"/>
  <c r="C1794" i="7"/>
  <c r="A1795" i="7" s="1"/>
  <c r="D1794" i="7"/>
  <c r="Q549" i="9"/>
  <c r="K549" i="9" s="1"/>
  <c r="M549" i="9"/>
  <c r="A1797" i="1"/>
  <c r="AB1797" i="1"/>
  <c r="AB1792" i="1"/>
  <c r="C1795" i="7" l="1"/>
  <c r="A1796" i="7" s="1"/>
  <c r="B1795" i="7"/>
  <c r="D1795" i="7" s="1"/>
  <c r="I550" i="9"/>
  <c r="M550" i="9" s="1"/>
  <c r="A1798" i="1"/>
  <c r="AB1798" i="1"/>
  <c r="AB1793" i="1"/>
  <c r="I551" i="9" s="1"/>
  <c r="C1796" i="7" l="1"/>
  <c r="A1797" i="7" s="1"/>
  <c r="B1796" i="7"/>
  <c r="D1796" i="7" s="1"/>
  <c r="Q550" i="9"/>
  <c r="K550" i="9" s="1"/>
  <c r="Q551" i="9"/>
  <c r="K551" i="9" s="1"/>
  <c r="M551" i="9"/>
  <c r="I552" i="9"/>
  <c r="A1799" i="1"/>
  <c r="AB1799" i="1"/>
  <c r="C1797" i="7" l="1"/>
  <c r="A1798" i="7" s="1"/>
  <c r="B1797" i="7"/>
  <c r="D1797" i="7" s="1"/>
  <c r="Q552" i="9"/>
  <c r="K552" i="9" s="1"/>
  <c r="M552" i="9"/>
  <c r="A1800" i="1"/>
  <c r="AB1800" i="1"/>
  <c r="C1798" i="7" l="1"/>
  <c r="A1799" i="7" s="1"/>
  <c r="B1798" i="7"/>
  <c r="D1798" i="7" s="1"/>
  <c r="A1801" i="1"/>
  <c r="AB1801" i="1"/>
  <c r="AB1796" i="1"/>
  <c r="C1799" i="7" l="1"/>
  <c r="A1800" i="7" s="1"/>
  <c r="B1799" i="7"/>
  <c r="D1799" i="7" s="1"/>
  <c r="A1802" i="1"/>
  <c r="AB1802" i="1"/>
  <c r="C1800" i="7" l="1"/>
  <c r="A1801" i="7" s="1"/>
  <c r="B1800" i="7"/>
  <c r="D1800" i="7" s="1"/>
  <c r="A1803" i="1"/>
  <c r="AB1803" i="1"/>
  <c r="C1801" i="7" l="1"/>
  <c r="A1802" i="7" s="1"/>
  <c r="B1801" i="7"/>
  <c r="D1801" i="7" s="1"/>
  <c r="I553" i="9"/>
  <c r="A1804" i="1"/>
  <c r="AB1804" i="1"/>
  <c r="C1802" i="7" l="1"/>
  <c r="A1803" i="7" s="1"/>
  <c r="B1802" i="7"/>
  <c r="D1802" i="7" s="1"/>
  <c r="M553" i="9"/>
  <c r="Q553" i="9"/>
  <c r="K553" i="9" s="1"/>
  <c r="I554" i="9"/>
  <c r="A1805" i="1"/>
  <c r="AB1805" i="1"/>
  <c r="C1803" i="7" l="1"/>
  <c r="A1804" i="7" s="1"/>
  <c r="B1803" i="7"/>
  <c r="D1803" i="7" s="1"/>
  <c r="M554" i="9"/>
  <c r="Q554" i="9"/>
  <c r="K554" i="9" s="1"/>
  <c r="I555" i="9"/>
  <c r="A1806" i="1"/>
  <c r="AB1806" i="1"/>
  <c r="I556" i="9" s="1"/>
  <c r="C1804" i="7" l="1"/>
  <c r="A1805" i="7" s="1"/>
  <c r="B1804" i="7"/>
  <c r="D1804" i="7" s="1"/>
  <c r="Q556" i="9"/>
  <c r="K556" i="9" s="1"/>
  <c r="M556" i="9"/>
  <c r="Q555" i="9"/>
  <c r="K555" i="9" s="1"/>
  <c r="M555" i="9"/>
  <c r="A1807" i="1"/>
  <c r="AB1807" i="1"/>
  <c r="C1805" i="7" l="1"/>
  <c r="A1806" i="7" s="1"/>
  <c r="B1805" i="7"/>
  <c r="D1805" i="7" s="1"/>
  <c r="A1808" i="1"/>
  <c r="AB1808" i="1"/>
  <c r="C1806" i="7" l="1"/>
  <c r="A1807" i="7" s="1"/>
  <c r="B1806" i="7"/>
  <c r="D1806" i="7" s="1"/>
  <c r="A1809" i="1"/>
  <c r="AB1809" i="1"/>
  <c r="B1807" i="7" l="1"/>
  <c r="D1807" i="7" s="1"/>
  <c r="C1807" i="7"/>
  <c r="A1808" i="7" s="1"/>
  <c r="A1810" i="1"/>
  <c r="AB1810" i="1"/>
  <c r="C1808" i="7" l="1"/>
  <c r="A1809" i="7" s="1"/>
  <c r="B1808" i="7"/>
  <c r="D1808" i="7" s="1"/>
  <c r="A1811" i="1"/>
  <c r="A1812" i="1"/>
  <c r="AB1811" i="1"/>
  <c r="C1809" i="7" l="1"/>
  <c r="A1810" i="7" s="1"/>
  <c r="B1809" i="7"/>
  <c r="D1809" i="7" s="1"/>
  <c r="A1813" i="1"/>
  <c r="AB1812" i="1"/>
  <c r="C1810" i="7" l="1"/>
  <c r="A1811" i="7" s="1"/>
  <c r="B1810" i="7"/>
  <c r="D1810" i="7" s="1"/>
  <c r="A1814" i="1"/>
  <c r="AB1813" i="1"/>
  <c r="C1811" i="7" l="1"/>
  <c r="A1812" i="7" s="1"/>
  <c r="B1811" i="7"/>
  <c r="D1811" i="7" s="1"/>
  <c r="AB1814" i="1"/>
  <c r="C1812" i="7" l="1"/>
  <c r="A1813" i="7" s="1"/>
  <c r="B1812" i="7"/>
  <c r="D1812" i="7" s="1"/>
  <c r="AB1816" i="1"/>
  <c r="A1816" i="1"/>
  <c r="A1815" i="1"/>
  <c r="AB1815" i="1"/>
  <c r="C1813" i="7" l="1"/>
  <c r="A1814" i="7" s="1"/>
  <c r="B1813" i="7"/>
  <c r="D1813" i="7" s="1"/>
  <c r="AB1817" i="1"/>
  <c r="A1817" i="1"/>
  <c r="C1814" i="7" l="1"/>
  <c r="A1815" i="7" s="1"/>
  <c r="B1814" i="7"/>
  <c r="D1814" i="7" s="1"/>
  <c r="AB1818" i="1"/>
  <c r="A1818" i="1"/>
  <c r="C1815" i="7" l="1"/>
  <c r="A1816" i="7" s="1"/>
  <c r="B1815" i="7"/>
  <c r="D1815" i="7" s="1"/>
  <c r="A1820" i="1"/>
  <c r="AB1820" i="1"/>
  <c r="AB1819" i="1"/>
  <c r="A1819" i="1"/>
  <c r="C1816" i="7" l="1"/>
  <c r="A1817" i="7" s="1"/>
  <c r="B1816" i="7"/>
  <c r="D1816" i="7" s="1"/>
  <c r="A1821" i="1"/>
  <c r="AB1821" i="1"/>
  <c r="B1817" i="7" l="1"/>
  <c r="D1817" i="7" s="1"/>
  <c r="C1817" i="7"/>
  <c r="A1818" i="7" s="1"/>
  <c r="A1822" i="1"/>
  <c r="AB1822" i="1"/>
  <c r="C1818" i="7" l="1"/>
  <c r="A1819" i="7" s="1"/>
  <c r="B1818" i="7"/>
  <c r="D1818" i="7" s="1"/>
  <c r="A1823" i="1"/>
  <c r="AB1823" i="1"/>
  <c r="C1819" i="7" l="1"/>
  <c r="A1820" i="7" s="1"/>
  <c r="B1819" i="7"/>
  <c r="D1819" i="7" s="1"/>
  <c r="A1825" i="1"/>
  <c r="AB1825" i="1"/>
  <c r="A1824" i="1"/>
  <c r="AB1824" i="1"/>
  <c r="C1820" i="7" l="1"/>
  <c r="A1821" i="7" s="1"/>
  <c r="B1820" i="7"/>
  <c r="D1820" i="7" s="1"/>
  <c r="AB1827" i="1"/>
  <c r="A1827" i="1"/>
  <c r="A1826" i="1"/>
  <c r="AB1826" i="1"/>
  <c r="C1821" i="7" l="1"/>
  <c r="A1822" i="7" s="1"/>
  <c r="B1821" i="7"/>
  <c r="D1821" i="7" s="1"/>
  <c r="AB1828" i="1"/>
  <c r="A1828" i="1"/>
  <c r="C1822" i="7" l="1"/>
  <c r="A1823" i="7" s="1"/>
  <c r="B1822" i="7"/>
  <c r="D1822" i="7" s="1"/>
  <c r="AB1829" i="1"/>
  <c r="A1829" i="1"/>
  <c r="C1823" i="7" l="1"/>
  <c r="A1824" i="7" s="1"/>
  <c r="B1823" i="7"/>
  <c r="D1823" i="7" s="1"/>
  <c r="AB1830" i="1"/>
  <c r="A1830" i="1"/>
  <c r="C1824" i="7" l="1"/>
  <c r="A1825" i="7" s="1"/>
  <c r="B1824" i="7"/>
  <c r="D1824" i="7" s="1"/>
  <c r="AB1831" i="1"/>
  <c r="A1831" i="1"/>
  <c r="C1825" i="7" l="1"/>
  <c r="A1826" i="7" s="1"/>
  <c r="B1825" i="7"/>
  <c r="D1825" i="7" s="1"/>
  <c r="AB1832" i="1"/>
  <c r="A1832" i="1"/>
  <c r="C1826" i="7" l="1"/>
  <c r="A1827" i="7" s="1"/>
  <c r="B1826" i="7"/>
  <c r="D1826" i="7" s="1"/>
  <c r="A1834" i="1"/>
  <c r="AB1834" i="1"/>
  <c r="AB1833" i="1"/>
  <c r="A1833" i="1"/>
  <c r="C1827" i="7" l="1"/>
  <c r="A1828" i="7" s="1"/>
  <c r="B1827" i="7"/>
  <c r="D1827" i="7" s="1"/>
  <c r="C1828" i="7" l="1"/>
  <c r="A1829" i="7" s="1"/>
  <c r="B1828" i="7"/>
  <c r="D1828" i="7" s="1"/>
  <c r="C1829" i="7" l="1"/>
  <c r="A1830" i="7" s="1"/>
  <c r="B1829" i="7"/>
  <c r="D1829" i="7" s="1"/>
  <c r="AB1835" i="1"/>
  <c r="B1830" i="7" l="1"/>
  <c r="D1830" i="7" s="1"/>
  <c r="C1830" i="7"/>
  <c r="A1831" i="7" s="1"/>
  <c r="AB1836" i="1"/>
  <c r="C1831" i="7" l="1"/>
  <c r="A1832" i="7" s="1"/>
  <c r="B1831" i="7"/>
  <c r="D1831" i="7" s="1"/>
  <c r="AB1837" i="1"/>
  <c r="C1832" i="7" l="1"/>
  <c r="A1833" i="7" s="1"/>
  <c r="B1832" i="7"/>
  <c r="D1832" i="7" s="1"/>
  <c r="A1838" i="1"/>
  <c r="AB1838" i="1"/>
  <c r="C1833" i="7" l="1"/>
  <c r="A1834" i="7" s="1"/>
  <c r="B1833" i="7"/>
  <c r="D1833" i="7" s="1"/>
  <c r="A1839" i="1"/>
  <c r="AB1839" i="1"/>
  <c r="B1834" i="7" l="1"/>
  <c r="D1834" i="7" s="1"/>
  <c r="C1834" i="7"/>
  <c r="A1835" i="7" s="1"/>
  <c r="A1840" i="1"/>
  <c r="AB1840" i="1"/>
  <c r="C1835" i="7" l="1"/>
  <c r="A1836" i="7" s="1"/>
  <c r="B1835" i="7"/>
  <c r="D1835" i="7" s="1"/>
  <c r="A1841" i="1"/>
  <c r="AB1841" i="1"/>
  <c r="C1836" i="7" l="1"/>
  <c r="A1837" i="7" s="1"/>
  <c r="B1836" i="7"/>
  <c r="D1836" i="7" s="1"/>
  <c r="A1842" i="1"/>
  <c r="AB1842" i="1"/>
  <c r="I557" i="9"/>
  <c r="C1837" i="7" l="1"/>
  <c r="A1838" i="7" s="1"/>
  <c r="B1837" i="7"/>
  <c r="D1837" i="7" s="1"/>
  <c r="A1843" i="1"/>
  <c r="AB1843" i="1"/>
  <c r="M557" i="9"/>
  <c r="Q557" i="9"/>
  <c r="K557" i="9" s="1"/>
  <c r="I558" i="9"/>
  <c r="C1838" i="7" l="1"/>
  <c r="A1839" i="7" s="1"/>
  <c r="B1838" i="7"/>
  <c r="D1838" i="7" s="1"/>
  <c r="A1844" i="1"/>
  <c r="AB1844" i="1"/>
  <c r="Q558" i="9"/>
  <c r="K558" i="9" s="1"/>
  <c r="M558" i="9"/>
  <c r="C1839" i="7" l="1"/>
  <c r="A1840" i="7" s="1"/>
  <c r="B1839" i="7"/>
  <c r="D1839" i="7" s="1"/>
  <c r="A1845" i="1"/>
  <c r="AB1845" i="1"/>
  <c r="C1840" i="7" l="1"/>
  <c r="A1841" i="7" s="1"/>
  <c r="B1840" i="7"/>
  <c r="D1840" i="7" s="1"/>
  <c r="A1846" i="1"/>
  <c r="AB1846" i="1"/>
  <c r="C1841" i="7" l="1"/>
  <c r="A1842" i="7" s="1"/>
  <c r="B1841" i="7"/>
  <c r="D1841" i="7" s="1"/>
  <c r="A1847" i="1"/>
  <c r="AB1847" i="1"/>
  <c r="C1842" i="7" l="1"/>
  <c r="A1843" i="7" s="1"/>
  <c r="B1842" i="7"/>
  <c r="D1842" i="7" s="1"/>
  <c r="A1848" i="1"/>
  <c r="AB1848" i="1"/>
  <c r="B1843" i="7" l="1"/>
  <c r="D1843" i="7" s="1"/>
  <c r="C1843" i="7"/>
  <c r="A1844" i="7" s="1"/>
  <c r="A1849" i="1"/>
  <c r="AB1849" i="1"/>
  <c r="C1844" i="7" l="1"/>
  <c r="A1845" i="7" s="1"/>
  <c r="B1844" i="7"/>
  <c r="D1844" i="7" s="1"/>
  <c r="A1850" i="1"/>
  <c r="AB1850" i="1"/>
  <c r="C1845" i="7" l="1"/>
  <c r="A1846" i="7" s="1"/>
  <c r="B1845" i="7"/>
  <c r="D1845" i="7" s="1"/>
  <c r="A1851" i="1"/>
  <c r="AB1851" i="1"/>
  <c r="C1846" i="7" l="1"/>
  <c r="A1847" i="7" s="1"/>
  <c r="B1846" i="7"/>
  <c r="D1846" i="7" s="1"/>
  <c r="A1852" i="1"/>
  <c r="AB1852" i="1"/>
  <c r="C1847" i="7" l="1"/>
  <c r="A1848" i="7" s="1"/>
  <c r="B1847" i="7"/>
  <c r="D1847" i="7" s="1"/>
  <c r="A1853" i="1"/>
  <c r="AB1853" i="1"/>
  <c r="C1848" i="7" l="1"/>
  <c r="A1849" i="7" s="1"/>
  <c r="B1848" i="7"/>
  <c r="D1848" i="7" s="1"/>
  <c r="A1854" i="1"/>
  <c r="AB1854" i="1"/>
  <c r="C1849" i="7" l="1"/>
  <c r="A1850" i="7" s="1"/>
  <c r="B1849" i="7"/>
  <c r="D1849" i="7" s="1"/>
  <c r="A1855" i="1"/>
  <c r="AB1855" i="1"/>
  <c r="C1850" i="7" l="1"/>
  <c r="A1851" i="7" s="1"/>
  <c r="B1850" i="7"/>
  <c r="D1850" i="7" s="1"/>
  <c r="A1856" i="1"/>
  <c r="AB1856" i="1"/>
  <c r="C1851" i="7" l="1"/>
  <c r="A1852" i="7" s="1"/>
  <c r="B1851" i="7"/>
  <c r="D1851" i="7" s="1"/>
  <c r="A1857" i="1"/>
  <c r="AB1857" i="1"/>
  <c r="C1852" i="7" l="1"/>
  <c r="A1853" i="7" s="1"/>
  <c r="B1852" i="7"/>
  <c r="D1852" i="7" s="1"/>
  <c r="A1858" i="1"/>
  <c r="AB1858" i="1"/>
  <c r="I561" i="9" s="1"/>
  <c r="B1853" i="7" l="1"/>
  <c r="D1853" i="7" s="1"/>
  <c r="C1853" i="7"/>
  <c r="A1854" i="7" s="1"/>
  <c r="M561" i="9"/>
  <c r="Q561" i="9"/>
  <c r="K561" i="9" s="1"/>
  <c r="I559" i="9"/>
  <c r="A1859" i="1"/>
  <c r="AB1859" i="1"/>
  <c r="I562" i="9" s="1"/>
  <c r="C1854" i="7" l="1"/>
  <c r="A1855" i="7" s="1"/>
  <c r="B1854" i="7"/>
  <c r="D1854" i="7" s="1"/>
  <c r="Q562" i="9"/>
  <c r="K562" i="9" s="1"/>
  <c r="M562" i="9"/>
  <c r="I560" i="9"/>
  <c r="Q559" i="9"/>
  <c r="K559" i="9" s="1"/>
  <c r="M559" i="9"/>
  <c r="A1860" i="1"/>
  <c r="AB1860" i="1"/>
  <c r="C1855" i="7" l="1"/>
  <c r="A1856" i="7" s="1"/>
  <c r="B1855" i="7"/>
  <c r="D1855" i="7" s="1"/>
  <c r="I563" i="9"/>
  <c r="Q563" i="9" s="1"/>
  <c r="K563" i="9" s="1"/>
  <c r="M560" i="9"/>
  <c r="Q560" i="9"/>
  <c r="K560" i="9" s="1"/>
  <c r="A1861" i="1"/>
  <c r="AB1861" i="1"/>
  <c r="C1856" i="7" l="1"/>
  <c r="A1857" i="7" s="1"/>
  <c r="B1856" i="7"/>
  <c r="D1856" i="7" s="1"/>
  <c r="M563" i="9"/>
  <c r="I564" i="9"/>
  <c r="A1862" i="1"/>
  <c r="AB1862" i="1"/>
  <c r="I565" i="9" s="1"/>
  <c r="C1857" i="7" l="1"/>
  <c r="A1858" i="7" s="1"/>
  <c r="B1857" i="7"/>
  <c r="D1857" i="7" s="1"/>
  <c r="Q565" i="9"/>
  <c r="K565" i="9" s="1"/>
  <c r="M565" i="9"/>
  <c r="M564" i="9"/>
  <c r="Q564" i="9"/>
  <c r="K564" i="9" s="1"/>
  <c r="A1863" i="1"/>
  <c r="AB1863" i="1"/>
  <c r="C1858" i="7" l="1"/>
  <c r="A1859" i="7" s="1"/>
  <c r="B1858" i="7"/>
  <c r="D1858" i="7" s="1"/>
  <c r="I566" i="9"/>
  <c r="A1864" i="1"/>
  <c r="AB1864" i="1"/>
  <c r="C1859" i="7" l="1"/>
  <c r="A1860" i="7" s="1"/>
  <c r="B1859" i="7"/>
  <c r="D1859" i="7" s="1"/>
  <c r="M566" i="9"/>
  <c r="Q566" i="9"/>
  <c r="K566" i="9" s="1"/>
  <c r="I567" i="9"/>
  <c r="A1865" i="1"/>
  <c r="AB1865" i="1"/>
  <c r="C1860" i="7" l="1"/>
  <c r="A1861" i="7" s="1"/>
  <c r="B1860" i="7"/>
  <c r="D1860" i="7" s="1"/>
  <c r="Q567" i="9"/>
  <c r="K567" i="9" s="1"/>
  <c r="M567" i="9"/>
  <c r="I568" i="9"/>
  <c r="A1866" i="1"/>
  <c r="AB1866" i="1"/>
  <c r="C1861" i="7" l="1"/>
  <c r="A1862" i="7" s="1"/>
  <c r="B1861" i="7"/>
  <c r="D1861" i="7" s="1"/>
  <c r="Q568" i="9"/>
  <c r="K568" i="9" s="1"/>
  <c r="M568" i="9"/>
  <c r="I569" i="9"/>
  <c r="A1867" i="1"/>
  <c r="AB1867" i="1"/>
  <c r="C1862" i="7" l="1"/>
  <c r="A1863" i="7" s="1"/>
  <c r="B1862" i="7"/>
  <c r="D1862" i="7" s="1"/>
  <c r="M569" i="9"/>
  <c r="Q569" i="9"/>
  <c r="K569" i="9" s="1"/>
  <c r="I570" i="9"/>
  <c r="A1868" i="1"/>
  <c r="AB1868" i="1"/>
  <c r="C1863" i="7" l="1"/>
  <c r="A1864" i="7" s="1"/>
  <c r="B1863" i="7"/>
  <c r="D1863" i="7" s="1"/>
  <c r="M570" i="9"/>
  <c r="Q570" i="9"/>
  <c r="K570" i="9" s="1"/>
  <c r="I571" i="9"/>
  <c r="A1869" i="1"/>
  <c r="AB1869" i="1"/>
  <c r="C1864" i="7" l="1"/>
  <c r="A1865" i="7" s="1"/>
  <c r="B1864" i="7"/>
  <c r="D1864" i="7" s="1"/>
  <c r="Q571" i="9"/>
  <c r="K571" i="9" s="1"/>
  <c r="M571" i="9"/>
  <c r="I572" i="9"/>
  <c r="A1870" i="1"/>
  <c r="AB1870" i="1"/>
  <c r="C1865" i="7" l="1"/>
  <c r="A1866" i="7" s="1"/>
  <c r="B1865" i="7"/>
  <c r="D1865" i="7" s="1"/>
  <c r="M572" i="9"/>
  <c r="Q572" i="9"/>
  <c r="K572" i="9" s="1"/>
  <c r="I573" i="9"/>
  <c r="A1871" i="1"/>
  <c r="AB1871" i="1"/>
  <c r="B1866" i="7" l="1"/>
  <c r="D1866" i="7" s="1"/>
  <c r="C1866" i="7"/>
  <c r="A1867" i="7" s="1"/>
  <c r="M573" i="9"/>
  <c r="Q573" i="9"/>
  <c r="K573" i="9" s="1"/>
  <c r="I574" i="9"/>
  <c r="A1872" i="1"/>
  <c r="AB1872" i="1"/>
  <c r="C1867" i="7" l="1"/>
  <c r="A1868" i="7" s="1"/>
  <c r="B1867" i="7"/>
  <c r="D1867" i="7" s="1"/>
  <c r="M574" i="9"/>
  <c r="Q574" i="9"/>
  <c r="K574" i="9" s="1"/>
  <c r="I575" i="9"/>
  <c r="A1873" i="1"/>
  <c r="AB1873" i="1"/>
  <c r="B1868" i="7" l="1"/>
  <c r="D1868" i="7" s="1"/>
  <c r="C1868" i="7"/>
  <c r="A1869" i="7" s="1"/>
  <c r="Q575" i="9"/>
  <c r="K575" i="9" s="1"/>
  <c r="M575" i="9"/>
  <c r="I576" i="9"/>
  <c r="A1874" i="1"/>
  <c r="AB1874" i="1"/>
  <c r="C1869" i="7" l="1"/>
  <c r="A1870" i="7" s="1"/>
  <c r="B1869" i="7"/>
  <c r="D1869" i="7" s="1"/>
  <c r="Q576" i="9"/>
  <c r="K576" i="9" s="1"/>
  <c r="M576" i="9"/>
  <c r="I577" i="9"/>
  <c r="A1875" i="1"/>
  <c r="AB1875" i="1"/>
  <c r="C1870" i="7" l="1"/>
  <c r="A1871" i="7" s="1"/>
  <c r="B1870" i="7"/>
  <c r="D1870" i="7" s="1"/>
  <c r="Q577" i="9"/>
  <c r="K577" i="9" s="1"/>
  <c r="M577" i="9"/>
  <c r="I578" i="9"/>
  <c r="A1876" i="1"/>
  <c r="AB1876" i="1"/>
  <c r="I579" i="9" s="1"/>
  <c r="C1871" i="7" l="1"/>
  <c r="A1872" i="7" s="1"/>
  <c r="B1871" i="7"/>
  <c r="D1871" i="7" s="1"/>
  <c r="Q579" i="9"/>
  <c r="K579" i="9" s="1"/>
  <c r="M579" i="9"/>
  <c r="Q578" i="9"/>
  <c r="K578" i="9" s="1"/>
  <c r="M578" i="9"/>
  <c r="A1877" i="1"/>
  <c r="AB1877" i="1"/>
  <c r="I580" i="9" s="1"/>
  <c r="C1872" i="7" l="1"/>
  <c r="A1873" i="7" s="1"/>
  <c r="B1872" i="7"/>
  <c r="D1872" i="7" s="1"/>
  <c r="Q580" i="9"/>
  <c r="K580" i="9" s="1"/>
  <c r="M580" i="9"/>
  <c r="A1878" i="1"/>
  <c r="AB1878" i="1"/>
  <c r="B1873" i="7" l="1"/>
  <c r="D1873" i="7" s="1"/>
  <c r="C1873" i="7"/>
  <c r="A1874" i="7" s="1"/>
  <c r="I581" i="9"/>
  <c r="M581" i="9" s="1"/>
  <c r="A1879" i="1"/>
  <c r="AB1879" i="1"/>
  <c r="C1874" i="7" l="1"/>
  <c r="A1875" i="7" s="1"/>
  <c r="B1874" i="7"/>
  <c r="D1874" i="7" s="1"/>
  <c r="Q581" i="9"/>
  <c r="K581" i="9" s="1"/>
  <c r="A1880" i="1"/>
  <c r="AB1880" i="1"/>
  <c r="C1875" i="7" l="1"/>
  <c r="A1876" i="7" s="1"/>
  <c r="B1875" i="7"/>
  <c r="D1875" i="7" s="1"/>
  <c r="A1881" i="1"/>
  <c r="AB1881" i="1"/>
  <c r="C1876" i="7" l="1"/>
  <c r="A1877" i="7" s="1"/>
  <c r="B1876" i="7"/>
  <c r="D1876" i="7" s="1"/>
  <c r="A1882" i="1"/>
  <c r="AB1882" i="1"/>
  <c r="B1877" i="7" l="1"/>
  <c r="D1877" i="7" s="1"/>
  <c r="C1877" i="7"/>
  <c r="A1878" i="7" s="1"/>
  <c r="A1883" i="1"/>
  <c r="AB1883" i="1"/>
  <c r="I582" i="9" s="1"/>
  <c r="C1878" i="7" l="1"/>
  <c r="A1879" i="7" s="1"/>
  <c r="B1878" i="7"/>
  <c r="D1878" i="7" s="1"/>
  <c r="M582" i="9"/>
  <c r="Q582" i="9"/>
  <c r="K582" i="9" s="1"/>
  <c r="A1884" i="1"/>
  <c r="AB1884" i="1"/>
  <c r="B1879" i="7" l="1"/>
  <c r="D1879" i="7" s="1"/>
  <c r="C1879" i="7"/>
  <c r="A1880" i="7" s="1"/>
  <c r="I583" i="9"/>
  <c r="M583" i="9" s="1"/>
  <c r="A1885" i="1"/>
  <c r="AB1885" i="1"/>
  <c r="C1880" i="7" l="1"/>
  <c r="A1881" i="7" s="1"/>
  <c r="B1880" i="7"/>
  <c r="D1880" i="7" s="1"/>
  <c r="Q583" i="9"/>
  <c r="K583" i="9" s="1"/>
  <c r="I584" i="9"/>
  <c r="A1886" i="1"/>
  <c r="AB1886" i="1"/>
  <c r="I585" i="9" s="1"/>
  <c r="B1881" i="7" l="1"/>
  <c r="D1881" i="7" s="1"/>
  <c r="C1881" i="7"/>
  <c r="A1882" i="7" s="1"/>
  <c r="M585" i="9"/>
  <c r="Q585" i="9"/>
  <c r="K585" i="9" s="1"/>
  <c r="M584" i="9"/>
  <c r="Q584" i="9"/>
  <c r="K584" i="9" s="1"/>
  <c r="AB1888" i="1"/>
  <c r="A1888" i="1"/>
  <c r="A1887" i="1"/>
  <c r="AB1887" i="1"/>
  <c r="I586" i="9" s="1"/>
  <c r="C1882" i="7" l="1"/>
  <c r="A1883" i="7" s="1"/>
  <c r="B1882" i="7"/>
  <c r="D1882" i="7" s="1"/>
  <c r="M586" i="9"/>
  <c r="Q586" i="9"/>
  <c r="K586" i="9" s="1"/>
  <c r="C1883" i="7" l="1"/>
  <c r="A1884" i="7" s="1"/>
  <c r="B1883" i="7"/>
  <c r="D1883" i="7" s="1"/>
  <c r="A1889" i="1"/>
  <c r="AB1889" i="1"/>
  <c r="C1884" i="7" l="1"/>
  <c r="A1885" i="7" s="1"/>
  <c r="B1884" i="7"/>
  <c r="D1884" i="7" s="1"/>
  <c r="A1890" i="1"/>
  <c r="AB1890" i="1"/>
  <c r="C1885" i="7" l="1"/>
  <c r="A1886" i="7" s="1"/>
  <c r="B1885" i="7"/>
  <c r="D1885" i="7" s="1"/>
  <c r="A1891" i="1"/>
  <c r="AB1891" i="1"/>
  <c r="B1886" i="7" l="1"/>
  <c r="D1886" i="7" s="1"/>
  <c r="C1886" i="7"/>
  <c r="A1887" i="7" s="1"/>
  <c r="A1892" i="1"/>
  <c r="AB1892" i="1"/>
  <c r="C1887" i="7" l="1"/>
  <c r="A1888" i="7" s="1"/>
  <c r="B1887" i="7"/>
  <c r="D1887" i="7" s="1"/>
  <c r="A1893" i="1"/>
  <c r="AB1893" i="1"/>
  <c r="C1888" i="7" l="1"/>
  <c r="A1889" i="7" s="1"/>
  <c r="B1888" i="7"/>
  <c r="D1888" i="7" s="1"/>
  <c r="A1894" i="1"/>
  <c r="AB1894" i="1"/>
  <c r="I587" i="9" s="1"/>
  <c r="B1889" i="7" l="1"/>
  <c r="D1889" i="7" s="1"/>
  <c r="C1889" i="7"/>
  <c r="A1890" i="7" s="1"/>
  <c r="I589" i="9"/>
  <c r="Q587" i="9"/>
  <c r="K587" i="9" s="1"/>
  <c r="M587" i="9"/>
  <c r="A1895" i="1"/>
  <c r="AB1895" i="1"/>
  <c r="I588" i="9" s="1"/>
  <c r="B1890" i="7" l="1"/>
  <c r="D1890" i="7" s="1"/>
  <c r="C1890" i="7"/>
  <c r="A1891" i="7" s="1"/>
  <c r="M589" i="9"/>
  <c r="Q589" i="9"/>
  <c r="K589" i="9" s="1"/>
  <c r="M588" i="9"/>
  <c r="Q588" i="9"/>
  <c r="K588" i="9" s="1"/>
  <c r="A1896" i="1"/>
  <c r="AB1896" i="1"/>
  <c r="I590" i="9"/>
  <c r="C1891" i="7" l="1"/>
  <c r="A1892" i="7" s="1"/>
  <c r="B1891" i="7"/>
  <c r="D1891" i="7" s="1"/>
  <c r="A1897" i="1"/>
  <c r="AB1897" i="1"/>
  <c r="M590" i="9"/>
  <c r="Q590" i="9"/>
  <c r="K590" i="9" s="1"/>
  <c r="I591" i="9"/>
  <c r="C1892" i="7" l="1"/>
  <c r="A1893" i="7" s="1"/>
  <c r="B1892" i="7"/>
  <c r="D1892" i="7" s="1"/>
  <c r="A1898" i="1"/>
  <c r="AB1898" i="1"/>
  <c r="Q591" i="9"/>
  <c r="K591" i="9" s="1"/>
  <c r="M591" i="9"/>
  <c r="C1893" i="7" l="1"/>
  <c r="A1894" i="7" s="1"/>
  <c r="B1893" i="7"/>
  <c r="D1893" i="7" s="1"/>
  <c r="A1899" i="1"/>
  <c r="AB1899" i="1"/>
  <c r="B1894" i="7" l="1"/>
  <c r="D1894" i="7" s="1"/>
  <c r="C1894" i="7"/>
  <c r="A1895" i="7" s="1"/>
  <c r="A1900" i="1"/>
  <c r="AB1900" i="1"/>
  <c r="C1895" i="7" l="1"/>
  <c r="A1896" i="7" s="1"/>
  <c r="B1895" i="7"/>
  <c r="D1895" i="7" s="1"/>
  <c r="A1901" i="1"/>
  <c r="AB1901" i="1"/>
  <c r="C1896" i="7" l="1"/>
  <c r="A1897" i="7" s="1"/>
  <c r="B1896" i="7"/>
  <c r="D1896" i="7" s="1"/>
  <c r="A1902" i="1"/>
  <c r="AB1902" i="1"/>
  <c r="C1897" i="7" l="1"/>
  <c r="A1898" i="7" s="1"/>
  <c r="B1897" i="7"/>
  <c r="D1897" i="7" s="1"/>
  <c r="AB1904" i="1"/>
  <c r="A1904" i="1"/>
  <c r="A1903" i="1"/>
  <c r="AB1903" i="1"/>
  <c r="C1898" i="7" l="1"/>
  <c r="A1899" i="7" s="1"/>
  <c r="B1898" i="7"/>
  <c r="D1898" i="7" s="1"/>
  <c r="B1899" i="7" l="1"/>
  <c r="D1899" i="7" s="1"/>
  <c r="C1899" i="7"/>
  <c r="A1900" i="7" s="1"/>
  <c r="A1905" i="1"/>
  <c r="AB1905" i="1"/>
  <c r="C1900" i="7" l="1"/>
  <c r="A1901" i="7" s="1"/>
  <c r="B1900" i="7"/>
  <c r="D1900" i="7" s="1"/>
  <c r="A1906" i="1"/>
  <c r="AB1906" i="1"/>
  <c r="C1901" i="7" l="1"/>
  <c r="A1902" i="7" s="1"/>
  <c r="B1901" i="7"/>
  <c r="D1901" i="7" s="1"/>
  <c r="AB1908" i="1"/>
  <c r="A1908" i="1"/>
  <c r="A1907" i="1"/>
  <c r="AB1907" i="1"/>
  <c r="B1902" i="7" l="1"/>
  <c r="D1902" i="7" s="1"/>
  <c r="C1902" i="7"/>
  <c r="A1903" i="7" s="1"/>
  <c r="B1903" i="7" l="1"/>
  <c r="D1903" i="7" s="1"/>
  <c r="C1903" i="7"/>
  <c r="A1904" i="7" s="1"/>
  <c r="A1909" i="1"/>
  <c r="AB1909" i="1"/>
  <c r="C1904" i="7" l="1"/>
  <c r="A1905" i="7" s="1"/>
  <c r="B1904" i="7"/>
  <c r="D1904" i="7" s="1"/>
  <c r="A1910" i="1"/>
  <c r="AB1910" i="1"/>
  <c r="C1905" i="7" l="1"/>
  <c r="A1906" i="7" s="1"/>
  <c r="B1905" i="7"/>
  <c r="D1905" i="7" s="1"/>
  <c r="I593" i="9"/>
  <c r="A1911" i="1"/>
  <c r="AB1911" i="1"/>
  <c r="C1906" i="7" l="1"/>
  <c r="A1907" i="7" s="1"/>
  <c r="B1906" i="7"/>
  <c r="D1906" i="7" s="1"/>
  <c r="I594" i="9"/>
  <c r="M593" i="9"/>
  <c r="Q593" i="9"/>
  <c r="K593" i="9" s="1"/>
  <c r="A1912" i="1"/>
  <c r="AB1912" i="1"/>
  <c r="C1907" i="7" l="1"/>
  <c r="A1908" i="7" s="1"/>
  <c r="B1907" i="7"/>
  <c r="D1907" i="7" s="1"/>
  <c r="I592" i="9"/>
  <c r="I595" i="9"/>
  <c r="M594" i="9"/>
  <c r="Q594" i="9"/>
  <c r="K594" i="9" s="1"/>
  <c r="M592" i="9"/>
  <c r="Q592" i="9"/>
  <c r="K592" i="9" s="1"/>
  <c r="A1913" i="1"/>
  <c r="AB1913" i="1"/>
  <c r="I596" i="9" s="1"/>
  <c r="C1908" i="7" l="1"/>
  <c r="A1909" i="7" s="1"/>
  <c r="B1908" i="7"/>
  <c r="D1908" i="7" s="1"/>
  <c r="Q596" i="9"/>
  <c r="K596" i="9" s="1"/>
  <c r="M596" i="9"/>
  <c r="M595" i="9"/>
  <c r="Q595" i="9"/>
  <c r="K595" i="9" s="1"/>
  <c r="A1914" i="1"/>
  <c r="AB1914" i="1"/>
  <c r="C1909" i="7" l="1"/>
  <c r="A1910" i="7" s="1"/>
  <c r="B1909" i="7"/>
  <c r="D1909" i="7" s="1"/>
  <c r="A1915" i="1"/>
  <c r="AB1915" i="1"/>
  <c r="I597" i="9" s="1"/>
  <c r="C1910" i="7" l="1"/>
  <c r="A1911" i="7" s="1"/>
  <c r="B1910" i="7"/>
  <c r="D1910" i="7" s="1"/>
  <c r="Q597" i="9"/>
  <c r="K597" i="9" s="1"/>
  <c r="M597" i="9"/>
  <c r="A1916" i="1"/>
  <c r="AB1916" i="1"/>
  <c r="C1911" i="7" l="1"/>
  <c r="A1912" i="7" s="1"/>
  <c r="B1911" i="7"/>
  <c r="D1911" i="7" s="1"/>
  <c r="A1917" i="1"/>
  <c r="AB1917" i="1"/>
  <c r="B1912" i="7" l="1"/>
  <c r="D1912" i="7" s="1"/>
  <c r="C1912" i="7"/>
  <c r="A1913" i="7" s="1"/>
  <c r="A1918" i="1"/>
  <c r="AB1918" i="1"/>
  <c r="C1913" i="7" l="1"/>
  <c r="A1914" i="7" s="1"/>
  <c r="B1913" i="7"/>
  <c r="D1913" i="7" s="1"/>
  <c r="A1919" i="1"/>
  <c r="AB1919" i="1"/>
  <c r="B1914" i="7" l="1"/>
  <c r="D1914" i="7" s="1"/>
  <c r="C1914" i="7"/>
  <c r="A1915" i="7" s="1"/>
  <c r="A1920" i="1"/>
  <c r="AB1920" i="1"/>
  <c r="B1915" i="7" l="1"/>
  <c r="D1915" i="7" s="1"/>
  <c r="C1915" i="7"/>
  <c r="A1916" i="7" s="1"/>
  <c r="A1921" i="1"/>
  <c r="AB1921" i="1"/>
  <c r="C1916" i="7" l="1"/>
  <c r="A1917" i="7" s="1"/>
  <c r="B1916" i="7"/>
  <c r="D1916" i="7" s="1"/>
  <c r="A1922" i="1"/>
  <c r="AB1922" i="1"/>
  <c r="C1917" i="7" l="1"/>
  <c r="A1918" i="7" s="1"/>
  <c r="B1917" i="7"/>
  <c r="D1917" i="7" s="1"/>
  <c r="A1923" i="1"/>
  <c r="AB1923" i="1"/>
  <c r="C1918" i="7" l="1"/>
  <c r="A1919" i="7" s="1"/>
  <c r="B1918" i="7"/>
  <c r="D1918" i="7" s="1"/>
  <c r="A1924" i="1"/>
  <c r="AB1924" i="1"/>
  <c r="I598" i="9" s="1"/>
  <c r="C1919" i="7" l="1"/>
  <c r="A1920" i="7" s="1"/>
  <c r="B1919" i="7"/>
  <c r="D1919" i="7" s="1"/>
  <c r="M598" i="9"/>
  <c r="Q598" i="9"/>
  <c r="K598" i="9" s="1"/>
  <c r="A1925" i="1"/>
  <c r="AB1925" i="1"/>
  <c r="I599" i="9" s="1"/>
  <c r="C1920" i="7" l="1"/>
  <c r="A1921" i="7" s="1"/>
  <c r="B1920" i="7"/>
  <c r="D1920" i="7" s="1"/>
  <c r="M599" i="9"/>
  <c r="Q599" i="9"/>
  <c r="K599" i="9" s="1"/>
  <c r="A1926" i="1"/>
  <c r="AB1926" i="1"/>
  <c r="C1921" i="7" l="1"/>
  <c r="A1922" i="7" s="1"/>
  <c r="B1921" i="7"/>
  <c r="D1921" i="7" s="1"/>
  <c r="A1927" i="1"/>
  <c r="AB1927" i="1"/>
  <c r="C1922" i="7" l="1"/>
  <c r="A1923" i="7" s="1"/>
  <c r="B1922" i="7"/>
  <c r="D1922" i="7" s="1"/>
  <c r="A1928" i="1"/>
  <c r="AB1928" i="1"/>
  <c r="C1923" i="7" l="1"/>
  <c r="A1924" i="7" s="1"/>
  <c r="B1923" i="7"/>
  <c r="D1923" i="7" s="1"/>
  <c r="A1929" i="1"/>
  <c r="AB1929" i="1"/>
  <c r="C1924" i="7" l="1"/>
  <c r="A1925" i="7" s="1"/>
  <c r="B1924" i="7"/>
  <c r="D1924" i="7" s="1"/>
  <c r="A1930" i="1"/>
  <c r="AB1930" i="1"/>
  <c r="B1925" i="7" l="1"/>
  <c r="D1925" i="7" s="1"/>
  <c r="C1925" i="7"/>
  <c r="A1926" i="7" s="1"/>
  <c r="AB1932" i="1"/>
  <c r="A1932" i="1"/>
  <c r="A1931" i="1"/>
  <c r="AB1931" i="1"/>
  <c r="C1926" i="7" l="1"/>
  <c r="A1927" i="7" s="1"/>
  <c r="B1926" i="7"/>
  <c r="D1926" i="7" s="1"/>
  <c r="C1927" i="7" l="1"/>
  <c r="A1928" i="7" s="1"/>
  <c r="B1927" i="7"/>
  <c r="D1927" i="7" s="1"/>
  <c r="A1933" i="1"/>
  <c r="AB1933" i="1"/>
  <c r="C1928" i="7" l="1"/>
  <c r="A1929" i="7" s="1"/>
  <c r="B1928" i="7"/>
  <c r="D1928" i="7" s="1"/>
  <c r="A1934" i="1"/>
  <c r="AB1934" i="1"/>
  <c r="C1929" i="7" l="1"/>
  <c r="A1930" i="7" s="1"/>
  <c r="B1929" i="7"/>
  <c r="D1929" i="7" s="1"/>
  <c r="A1935" i="1"/>
  <c r="AB1935" i="1"/>
  <c r="C1930" i="7" l="1"/>
  <c r="A1931" i="7" s="1"/>
  <c r="B1930" i="7"/>
  <c r="D1930" i="7" s="1"/>
  <c r="A1936" i="1"/>
  <c r="AB1936" i="1"/>
  <c r="C1931" i="7" l="1"/>
  <c r="A1932" i="7" s="1"/>
  <c r="B1931" i="7"/>
  <c r="D1931" i="7" s="1"/>
  <c r="A1937" i="1"/>
  <c r="AB1937" i="1"/>
  <c r="C1932" i="7" l="1"/>
  <c r="A1933" i="7" s="1"/>
  <c r="B1932" i="7"/>
  <c r="D1932" i="7" s="1"/>
  <c r="A1938" i="1"/>
  <c r="AB1938" i="1"/>
  <c r="I600" i="9"/>
  <c r="B1933" i="7" l="1"/>
  <c r="D1933" i="7" s="1"/>
  <c r="C1933" i="7"/>
  <c r="A1934" i="7" s="1"/>
  <c r="A1939" i="1"/>
  <c r="AB1939" i="1"/>
  <c r="M600" i="9"/>
  <c r="Q600" i="9"/>
  <c r="K600" i="9" s="1"/>
  <c r="C1934" i="7" l="1"/>
  <c r="A1935" i="7" s="1"/>
  <c r="B1934" i="7"/>
  <c r="D1934" i="7" s="1"/>
  <c r="A1940" i="1"/>
  <c r="AB1940" i="1"/>
  <c r="C1935" i="7" l="1"/>
  <c r="A1936" i="7" s="1"/>
  <c r="B1935" i="7"/>
  <c r="D1935" i="7" s="1"/>
  <c r="A1941" i="1"/>
  <c r="AB1941" i="1"/>
  <c r="C1936" i="7" l="1"/>
  <c r="A1937" i="7" s="1"/>
  <c r="B1936" i="7"/>
  <c r="D1936" i="7" s="1"/>
  <c r="A1942" i="1"/>
  <c r="AB1942" i="1"/>
  <c r="C1937" i="7" l="1"/>
  <c r="A1938" i="7" s="1"/>
  <c r="B1937" i="7"/>
  <c r="D1937" i="7" s="1"/>
  <c r="A1943" i="1"/>
  <c r="AB1943" i="1"/>
  <c r="B1938" i="7" l="1"/>
  <c r="D1938" i="7" s="1"/>
  <c r="C1938" i="7"/>
  <c r="A1939" i="7" s="1"/>
  <c r="A1944" i="1"/>
  <c r="AB1944" i="1"/>
  <c r="B1939" i="7" l="1"/>
  <c r="D1939" i="7" s="1"/>
  <c r="C1939" i="7"/>
  <c r="A1940" i="7" s="1"/>
  <c r="A1945" i="1"/>
  <c r="AB1945" i="1"/>
  <c r="C1940" i="7" l="1"/>
  <c r="A1941" i="7" s="1"/>
  <c r="B1940" i="7"/>
  <c r="D1940" i="7" s="1"/>
  <c r="A1946" i="1"/>
  <c r="AB1946" i="1"/>
  <c r="C1941" i="7" l="1"/>
  <c r="A1942" i="7" s="1"/>
  <c r="B1941" i="7"/>
  <c r="D1941" i="7" s="1"/>
  <c r="A1947" i="1"/>
  <c r="AB1947" i="1"/>
  <c r="C1942" i="7" l="1"/>
  <c r="A1943" i="7" s="1"/>
  <c r="B1942" i="7"/>
  <c r="D1942" i="7" s="1"/>
  <c r="A1948" i="1"/>
  <c r="AB1948" i="1"/>
  <c r="C1943" i="7" l="1"/>
  <c r="A1944" i="7" s="1"/>
  <c r="B1943" i="7"/>
  <c r="D1943" i="7" s="1"/>
  <c r="A1949" i="1"/>
  <c r="AB1949" i="1"/>
  <c r="C1944" i="7" l="1"/>
  <c r="A1945" i="7" s="1"/>
  <c r="B1944" i="7"/>
  <c r="D1944" i="7" s="1"/>
  <c r="A1950" i="1"/>
  <c r="AB1950" i="1"/>
  <c r="B1945" i="7" l="1"/>
  <c r="D1945" i="7" s="1"/>
  <c r="C1945" i="7"/>
  <c r="A1946" i="7" s="1"/>
  <c r="A1951" i="1"/>
  <c r="AB1951" i="1"/>
  <c r="C1946" i="7" l="1"/>
  <c r="A1947" i="7" s="1"/>
  <c r="B1946" i="7"/>
  <c r="D1946" i="7" s="1"/>
  <c r="A1953" i="1"/>
  <c r="AB1953" i="1"/>
  <c r="A1952" i="1"/>
  <c r="AB1952" i="1"/>
  <c r="C1947" i="7" l="1"/>
  <c r="A1948" i="7" s="1"/>
  <c r="B1947" i="7"/>
  <c r="D1947" i="7" s="1"/>
  <c r="AB1954" i="1"/>
  <c r="A1954" i="1"/>
  <c r="C1948" i="7" l="1"/>
  <c r="A1949" i="7" s="1"/>
  <c r="B1948" i="7"/>
  <c r="D1948" i="7" s="1"/>
  <c r="C1949" i="7" l="1"/>
  <c r="A1950" i="7" s="1"/>
  <c r="B1949" i="7"/>
  <c r="D1949" i="7" s="1"/>
  <c r="A1955" i="1"/>
  <c r="AB1955" i="1"/>
  <c r="C1950" i="7" l="1"/>
  <c r="A1951" i="7" s="1"/>
  <c r="B1950" i="7"/>
  <c r="D1950" i="7" s="1"/>
  <c r="A1956" i="1"/>
  <c r="AB1956" i="1"/>
  <c r="B1951" i="7" l="1"/>
  <c r="D1951" i="7"/>
  <c r="C1951" i="7"/>
  <c r="A1952" i="7" s="1"/>
  <c r="A1957" i="1"/>
  <c r="AB1957" i="1"/>
  <c r="C1952" i="7" l="1"/>
  <c r="A1953" i="7" s="1"/>
  <c r="B1952" i="7"/>
  <c r="D1952" i="7" s="1"/>
  <c r="A1958" i="1"/>
  <c r="AB1958" i="1"/>
  <c r="C1953" i="7" l="1"/>
  <c r="A1954" i="7" s="1"/>
  <c r="B1953" i="7"/>
  <c r="D1953" i="7" s="1"/>
  <c r="A1959" i="1"/>
  <c r="AB1959" i="1"/>
  <c r="C1954" i="7" l="1"/>
  <c r="A1955" i="7" s="1"/>
  <c r="B1954" i="7"/>
  <c r="D1954" i="7" s="1"/>
  <c r="A1960" i="1"/>
  <c r="AB1960" i="1"/>
  <c r="C1955" i="7" l="1"/>
  <c r="A1956" i="7" s="1"/>
  <c r="B1955" i="7"/>
  <c r="D1955" i="7" s="1"/>
  <c r="A1961" i="1"/>
  <c r="AB1961" i="1"/>
  <c r="C1956" i="7" l="1"/>
  <c r="A1957" i="7" s="1"/>
  <c r="B1956" i="7"/>
  <c r="D1956" i="7" s="1"/>
  <c r="A1962" i="1"/>
  <c r="AB1962" i="1"/>
  <c r="C1957" i="7" l="1"/>
  <c r="A1958" i="7" s="1"/>
  <c r="B1957" i="7"/>
  <c r="D1957" i="7" s="1"/>
  <c r="A1963" i="1"/>
  <c r="AB1963" i="1"/>
  <c r="C1958" i="7" l="1"/>
  <c r="A1959" i="7" s="1"/>
  <c r="B1958" i="7"/>
  <c r="D1958" i="7" s="1"/>
  <c r="A1964" i="1"/>
  <c r="AB1964" i="1"/>
  <c r="C1959" i="7" l="1"/>
  <c r="A1960" i="7" s="1"/>
  <c r="B1959" i="7"/>
  <c r="D1959" i="7" s="1"/>
  <c r="A1965" i="1"/>
  <c r="AB1965" i="1"/>
  <c r="C1960" i="7" l="1"/>
  <c r="A1961" i="7" s="1"/>
  <c r="B1960" i="7"/>
  <c r="D1960" i="7" s="1"/>
  <c r="A1966" i="1"/>
  <c r="AB1966" i="1"/>
  <c r="B1961" i="7" l="1"/>
  <c r="D1961" i="7" s="1"/>
  <c r="C1961" i="7"/>
  <c r="A1962" i="7" s="1"/>
  <c r="A1967" i="1"/>
  <c r="AB1967" i="1"/>
  <c r="C1962" i="7" l="1"/>
  <c r="A1963" i="7" s="1"/>
  <c r="B1962" i="7"/>
  <c r="D1962" i="7" s="1"/>
  <c r="A1968" i="1"/>
  <c r="AB1968" i="1"/>
  <c r="C1963" i="7" l="1"/>
  <c r="A1964" i="7" s="1"/>
  <c r="B1963" i="7"/>
  <c r="D1963" i="7" s="1"/>
  <c r="A1969" i="1"/>
  <c r="AB1969" i="1"/>
  <c r="I601" i="9"/>
  <c r="C1964" i="7" l="1"/>
  <c r="A1965" i="7" s="1"/>
  <c r="B1964" i="7"/>
  <c r="D1964" i="7" s="1"/>
  <c r="A1970" i="1"/>
  <c r="AB1970" i="1"/>
  <c r="Q601" i="9"/>
  <c r="K601" i="9" s="1"/>
  <c r="M601" i="9"/>
  <c r="I602" i="9"/>
  <c r="C1965" i="7" l="1"/>
  <c r="A1966" i="7" s="1"/>
  <c r="B1965" i="7"/>
  <c r="D1965" i="7" s="1"/>
  <c r="A1971" i="1"/>
  <c r="AB1971" i="1"/>
  <c r="M602" i="9"/>
  <c r="Q602" i="9"/>
  <c r="K602" i="9" s="1"/>
  <c r="C1966" i="7" l="1"/>
  <c r="A1967" i="7" s="1"/>
  <c r="B1966" i="7"/>
  <c r="D1966" i="7" s="1"/>
  <c r="A1972" i="1"/>
  <c r="AB1972" i="1"/>
  <c r="C1967" i="7" l="1"/>
  <c r="A1968" i="7" s="1"/>
  <c r="B1967" i="7"/>
  <c r="D1967" i="7" s="1"/>
  <c r="A1973" i="1"/>
  <c r="AB1973" i="1"/>
  <c r="B1968" i="7" l="1"/>
  <c r="D1968" i="7" s="1"/>
  <c r="C1968" i="7"/>
  <c r="A1969" i="7" s="1"/>
  <c r="A1974" i="1"/>
  <c r="AB1974" i="1"/>
  <c r="C1969" i="7" l="1"/>
  <c r="A1970" i="7" s="1"/>
  <c r="B1969" i="7"/>
  <c r="D1969" i="7" s="1"/>
  <c r="AB1976" i="1"/>
  <c r="I605" i="9" s="1"/>
  <c r="A1976" i="1"/>
  <c r="A1975" i="1"/>
  <c r="AB1975" i="1"/>
  <c r="I604" i="9" s="1"/>
  <c r="C1970" i="7" l="1"/>
  <c r="A1971" i="7" s="1"/>
  <c r="B1970" i="7"/>
  <c r="D1970" i="7" s="1"/>
  <c r="Q604" i="9"/>
  <c r="K604" i="9" s="1"/>
  <c r="M604" i="9"/>
  <c r="Q605" i="9"/>
  <c r="K605" i="9" s="1"/>
  <c r="M605" i="9"/>
  <c r="C1971" i="7" l="1"/>
  <c r="A1972" i="7" s="1"/>
  <c r="B1971" i="7"/>
  <c r="D1971" i="7" s="1"/>
  <c r="A1977" i="1"/>
  <c r="AB1977" i="1"/>
  <c r="C1972" i="7" l="1"/>
  <c r="A1973" i="7" s="1"/>
  <c r="B1972" i="7"/>
  <c r="D1972" i="7" s="1"/>
  <c r="A1978" i="1"/>
  <c r="AB1978" i="1"/>
  <c r="C1973" i="7" l="1"/>
  <c r="A1974" i="7" s="1"/>
  <c r="B1973" i="7"/>
  <c r="D1973" i="7" s="1"/>
  <c r="A1979" i="1"/>
  <c r="AB1979" i="1"/>
  <c r="C1974" i="7" l="1"/>
  <c r="A1975" i="7" s="1"/>
  <c r="B1974" i="7"/>
  <c r="D1974" i="7" s="1"/>
  <c r="A1980" i="1"/>
  <c r="AB1980" i="1"/>
  <c r="C1975" i="7" l="1"/>
  <c r="A1976" i="7" s="1"/>
  <c r="B1975" i="7"/>
  <c r="D1975" i="7" s="1"/>
  <c r="A1981" i="1"/>
  <c r="AB1981" i="1"/>
  <c r="I603" i="9" s="1"/>
  <c r="C1976" i="7" l="1"/>
  <c r="A1977" i="7" s="1"/>
  <c r="B1976" i="7"/>
  <c r="D1976" i="7" s="1"/>
  <c r="M603" i="9"/>
  <c r="Q603" i="9"/>
  <c r="K603" i="9" s="1"/>
  <c r="A1982" i="1"/>
  <c r="AB1982" i="1"/>
  <c r="C1977" i="7" l="1"/>
  <c r="A1978" i="7" s="1"/>
  <c r="B1977" i="7"/>
  <c r="D1977" i="7" s="1"/>
  <c r="A1983" i="1"/>
  <c r="AB1983" i="1"/>
  <c r="C1978" i="7" l="1"/>
  <c r="A1979" i="7" s="1"/>
  <c r="B1978" i="7"/>
  <c r="D1978" i="7" s="1"/>
  <c r="A1984" i="1"/>
  <c r="AB1984" i="1"/>
  <c r="C1979" i="7" l="1"/>
  <c r="A1980" i="7" s="1"/>
  <c r="B1979" i="7"/>
  <c r="D1979" i="7" s="1"/>
  <c r="A1985" i="1"/>
  <c r="AB1985" i="1"/>
  <c r="C1980" i="7" l="1"/>
  <c r="A1981" i="7" s="1"/>
  <c r="B1980" i="7"/>
  <c r="D1980" i="7" s="1"/>
  <c r="A1986" i="1"/>
  <c r="AB1986" i="1"/>
  <c r="C1981" i="7" l="1"/>
  <c r="A1982" i="7" s="1"/>
  <c r="B1981" i="7"/>
  <c r="D1981" i="7" s="1"/>
  <c r="A1987" i="1"/>
  <c r="AB1987" i="1"/>
  <c r="C1982" i="7" l="1"/>
  <c r="A1983" i="7" s="1"/>
  <c r="B1982" i="7"/>
  <c r="D1982" i="7" s="1"/>
  <c r="A1988" i="1"/>
  <c r="AB1988" i="1"/>
  <c r="B1983" i="7" l="1"/>
  <c r="D1983" i="7" s="1"/>
  <c r="C1983" i="7"/>
  <c r="A1984" i="7" s="1"/>
  <c r="A1989" i="1"/>
  <c r="AB1989" i="1"/>
  <c r="C1984" i="7" l="1"/>
  <c r="A1985" i="7" s="1"/>
  <c r="B1984" i="7"/>
  <c r="D1984" i="7" s="1"/>
  <c r="A1990" i="1"/>
  <c r="AB1990" i="1"/>
  <c r="B1985" i="7" l="1"/>
  <c r="D1985" i="7" s="1"/>
  <c r="C1985" i="7"/>
  <c r="A1986" i="7" s="1"/>
  <c r="A1991" i="1"/>
  <c r="AB1991" i="1"/>
  <c r="C1986" i="7" l="1"/>
  <c r="A1987" i="7" s="1"/>
  <c r="B1986" i="7"/>
  <c r="D1986" i="7" s="1"/>
  <c r="A1992" i="1"/>
  <c r="AB1992" i="1"/>
  <c r="I606" i="9"/>
  <c r="C1987" i="7" l="1"/>
  <c r="A1988" i="7" s="1"/>
  <c r="B1987" i="7"/>
  <c r="D1987" i="7" s="1"/>
  <c r="A1993" i="1"/>
  <c r="AB1993" i="1"/>
  <c r="M606" i="9"/>
  <c r="Q606" i="9"/>
  <c r="K606" i="9" s="1"/>
  <c r="I607" i="9"/>
  <c r="C1988" i="7" l="1"/>
  <c r="A1989" i="7" s="1"/>
  <c r="B1988" i="7"/>
  <c r="D1988" i="7" s="1"/>
  <c r="A1994" i="1"/>
  <c r="AB1994" i="1"/>
  <c r="Q607" i="9"/>
  <c r="K607" i="9" s="1"/>
  <c r="M607" i="9"/>
  <c r="I608" i="9"/>
  <c r="C1989" i="7" l="1"/>
  <c r="A1990" i="7" s="1"/>
  <c r="B1989" i="7"/>
  <c r="D1989" i="7" s="1"/>
  <c r="A1995" i="1"/>
  <c r="AB1995" i="1"/>
  <c r="Q608" i="9"/>
  <c r="K608" i="9" s="1"/>
  <c r="M608" i="9"/>
  <c r="I609" i="9"/>
  <c r="C1990" i="7" l="1"/>
  <c r="A1991" i="7" s="1"/>
  <c r="B1990" i="7"/>
  <c r="D1990" i="7" s="1"/>
  <c r="A1996" i="1"/>
  <c r="AB1996" i="1"/>
  <c r="Q609" i="9"/>
  <c r="K609" i="9" s="1"/>
  <c r="M609" i="9"/>
  <c r="I610" i="9"/>
  <c r="C1991" i="7" l="1"/>
  <c r="A1992" i="7" s="1"/>
  <c r="B1991" i="7"/>
  <c r="D1991" i="7" s="1"/>
  <c r="A1997" i="1"/>
  <c r="AB1997" i="1"/>
  <c r="Q610" i="9"/>
  <c r="K610" i="9" s="1"/>
  <c r="M610" i="9"/>
  <c r="I611" i="9"/>
  <c r="C1992" i="7" l="1"/>
  <c r="A1993" i="7" s="1"/>
  <c r="B1992" i="7"/>
  <c r="D1992" i="7" s="1"/>
  <c r="A1998" i="1"/>
  <c r="AB1998" i="1"/>
  <c r="Q611" i="9"/>
  <c r="K611" i="9" s="1"/>
  <c r="M611" i="9"/>
  <c r="I612" i="9"/>
  <c r="C1993" i="7" l="1"/>
  <c r="A1994" i="7" s="1"/>
  <c r="B1993" i="7"/>
  <c r="D1993" i="7" s="1"/>
  <c r="A1999" i="1"/>
  <c r="AB1999" i="1"/>
  <c r="Q612" i="9"/>
  <c r="K612" i="9" s="1"/>
  <c r="M612" i="9"/>
  <c r="C1994" i="7" l="1"/>
  <c r="A1995" i="7" s="1"/>
  <c r="B1994" i="7"/>
  <c r="D1994" i="7" s="1"/>
  <c r="A2000" i="1"/>
  <c r="AB2000" i="1"/>
  <c r="C1995" i="7" l="1"/>
  <c r="A1996" i="7" s="1"/>
  <c r="B1995" i="7"/>
  <c r="D1995" i="7" s="1"/>
  <c r="A2001" i="1"/>
  <c r="AB2001" i="1"/>
  <c r="C1996" i="7" l="1"/>
  <c r="A1997" i="7" s="1"/>
  <c r="B1996" i="7"/>
  <c r="D1996" i="7" s="1"/>
  <c r="C1997" i="7" l="1"/>
  <c r="A1998" i="7" s="1"/>
  <c r="B1997" i="7"/>
  <c r="D1997" i="7" s="1"/>
  <c r="A2003" i="1"/>
  <c r="A2003" i="4" s="1"/>
  <c r="AB2003" i="1"/>
  <c r="B1998" i="7" l="1"/>
  <c r="D1998" i="7" s="1"/>
  <c r="C1998" i="7"/>
  <c r="A1999" i="7" s="1"/>
  <c r="A2004" i="1"/>
  <c r="A2004" i="4" s="1"/>
  <c r="AB2004" i="1"/>
  <c r="C1999" i="7" l="1"/>
  <c r="A2000" i="7" s="1"/>
  <c r="B1999" i="7"/>
  <c r="D1999" i="7" s="1"/>
  <c r="A2005" i="1"/>
  <c r="A2005" i="4" s="1"/>
  <c r="AB2005" i="1"/>
  <c r="C2000" i="7" l="1"/>
  <c r="A2001" i="7" s="1"/>
  <c r="B2000" i="7"/>
  <c r="D2000" i="7" s="1"/>
  <c r="A2006" i="1"/>
  <c r="A2006" i="4" s="1"/>
  <c r="AB2006" i="1"/>
  <c r="C2001" i="7" l="1"/>
  <c r="A2002" i="7" s="1"/>
  <c r="B2001" i="7"/>
  <c r="D2001" i="7" s="1"/>
  <c r="A2008" i="1"/>
  <c r="A2008" i="4" s="1"/>
  <c r="A2007" i="1"/>
  <c r="A2007" i="4" s="1"/>
  <c r="AB2007" i="1"/>
  <c r="C2002" i="7" l="1"/>
  <c r="A2003" i="7" s="1"/>
  <c r="B2002" i="7"/>
  <c r="D2002" i="7" s="1"/>
  <c r="A2009" i="1"/>
  <c r="A2009" i="4" s="1"/>
  <c r="AB2008" i="1"/>
  <c r="C2003" i="7" l="1"/>
  <c r="A2004" i="7" s="1"/>
  <c r="B2003" i="7"/>
  <c r="D2003" i="7" s="1"/>
  <c r="A2010" i="1"/>
  <c r="A2010" i="4" s="1"/>
  <c r="C2004" i="7" l="1"/>
  <c r="A2005" i="7" s="1"/>
  <c r="B2004" i="7"/>
  <c r="D2004" i="7" s="1"/>
  <c r="A2011" i="1"/>
  <c r="A2011" i="4" s="1"/>
  <c r="C2005" i="7" l="1"/>
  <c r="A2006" i="7" s="1"/>
  <c r="B2005" i="7"/>
  <c r="D2005" i="7" s="1"/>
  <c r="A2012" i="1"/>
  <c r="A2012" i="4" s="1"/>
  <c r="C2006" i="7" l="1"/>
  <c r="A2007" i="7" s="1"/>
  <c r="B2006" i="7"/>
  <c r="D2006" i="7" s="1"/>
  <c r="A2013" i="1"/>
  <c r="A2013" i="4" s="1"/>
  <c r="C2007" i="7" l="1"/>
  <c r="A2008" i="7" s="1"/>
  <c r="B2007" i="7"/>
  <c r="D2007" i="7" s="1"/>
  <c r="A2014" i="1"/>
  <c r="A2014" i="4" s="1"/>
  <c r="C2008" i="7" l="1"/>
  <c r="A2009" i="7" s="1"/>
  <c r="B2008" i="7"/>
  <c r="D2008" i="7" s="1"/>
  <c r="A2015" i="1"/>
  <c r="A2015" i="4" s="1"/>
  <c r="C2009" i="7" l="1"/>
  <c r="A2010" i="7" s="1"/>
  <c r="B2009" i="7"/>
  <c r="D2009" i="7" s="1"/>
  <c r="A2016" i="1"/>
  <c r="A2016" i="4" s="1"/>
  <c r="C2010" i="7" l="1"/>
  <c r="A2011" i="7" s="1"/>
  <c r="B2010" i="7"/>
  <c r="D2010" i="7" s="1"/>
  <c r="A2017" i="1"/>
  <c r="A2017" i="4" s="1"/>
  <c r="C2011" i="7" l="1"/>
  <c r="A2012" i="7" s="1"/>
  <c r="B2011" i="7"/>
  <c r="D2011" i="7" s="1"/>
  <c r="A2018" i="1"/>
  <c r="A2018" i="4" s="1"/>
  <c r="I613" i="9"/>
  <c r="C2012" i="7" l="1"/>
  <c r="A2013" i="7" s="1"/>
  <c r="B2012" i="7"/>
  <c r="D2012" i="7" s="1"/>
  <c r="A2019" i="1"/>
  <c r="A2019" i="4" s="1"/>
  <c r="M613" i="9"/>
  <c r="Q613" i="9"/>
  <c r="K613" i="9" s="1"/>
  <c r="I614" i="9"/>
  <c r="C2013" i="7" l="1"/>
  <c r="A2014" i="7" s="1"/>
  <c r="B2013" i="7"/>
  <c r="D2013" i="7" s="1"/>
  <c r="A2020" i="1"/>
  <c r="A2020" i="4" s="1"/>
  <c r="M614" i="9"/>
  <c r="Q614" i="9"/>
  <c r="K614" i="9" s="1"/>
  <c r="I615" i="9"/>
  <c r="C2014" i="7" l="1"/>
  <c r="A2015" i="7" s="1"/>
  <c r="B2014" i="7"/>
  <c r="D2014" i="7" s="1"/>
  <c r="A2021" i="1"/>
  <c r="A2021" i="4" s="1"/>
  <c r="M615" i="9"/>
  <c r="Q615" i="9"/>
  <c r="K615" i="9" s="1"/>
  <c r="I616" i="9"/>
  <c r="C2015" i="7" l="1"/>
  <c r="A2016" i="7" s="1"/>
  <c r="B2015" i="7"/>
  <c r="D2015" i="7" s="1"/>
  <c r="A2022" i="1"/>
  <c r="A2022" i="4" s="1"/>
  <c r="Q616" i="9"/>
  <c r="K616" i="9" s="1"/>
  <c r="M616" i="9"/>
  <c r="I617" i="9"/>
  <c r="C2016" i="7" l="1"/>
  <c r="A2017" i="7" s="1"/>
  <c r="B2016" i="7"/>
  <c r="D2016" i="7" s="1"/>
  <c r="A2023" i="1"/>
  <c r="A2023" i="4" s="1"/>
  <c r="M617" i="9"/>
  <c r="Q617" i="9"/>
  <c r="K617" i="9" s="1"/>
  <c r="I618" i="9"/>
  <c r="C2017" i="7" l="1"/>
  <c r="A2018" i="7" s="1"/>
  <c r="B2017" i="7"/>
  <c r="D2017" i="7" s="1"/>
  <c r="A2024" i="1"/>
  <c r="A2024" i="4" s="1"/>
  <c r="Q618" i="9"/>
  <c r="K618" i="9" s="1"/>
  <c r="M618" i="9"/>
  <c r="I619" i="9"/>
  <c r="C2018" i="7" l="1"/>
  <c r="A2019" i="7" s="1"/>
  <c r="B2018" i="7"/>
  <c r="D2018" i="7" s="1"/>
  <c r="A2025" i="1"/>
  <c r="A2025" i="4" s="1"/>
  <c r="Q619" i="9"/>
  <c r="K619" i="9" s="1"/>
  <c r="M619" i="9"/>
  <c r="C2019" i="7" l="1"/>
  <c r="A2020" i="7" s="1"/>
  <c r="B2019" i="7"/>
  <c r="D2019" i="7" s="1"/>
  <c r="A2026" i="1"/>
  <c r="A2026" i="4" s="1"/>
  <c r="C2020" i="7" l="1"/>
  <c r="A2021" i="7" s="1"/>
  <c r="B2020" i="7"/>
  <c r="D2020" i="7" s="1"/>
  <c r="A2027" i="1"/>
  <c r="A2027" i="4" s="1"/>
  <c r="B2021" i="7" l="1"/>
  <c r="D2021" i="7" s="1"/>
  <c r="C2021" i="7"/>
  <c r="A2022" i="7" s="1"/>
  <c r="AB2030" i="1"/>
  <c r="A2030" i="1"/>
  <c r="A2030" i="4" s="1"/>
  <c r="AB2029" i="1"/>
  <c r="A2029" i="1"/>
  <c r="A2029" i="4" s="1"/>
  <c r="A2028" i="1"/>
  <c r="A2028" i="4" s="1"/>
  <c r="AB2009" i="1"/>
  <c r="C2022" i="7" l="1"/>
  <c r="A2023" i="7" s="1"/>
  <c r="B2022" i="7"/>
  <c r="D2022" i="7" s="1"/>
  <c r="A2032" i="1"/>
  <c r="A2032" i="4" s="1"/>
  <c r="AB2032" i="1"/>
  <c r="AB2031" i="1"/>
  <c r="A2031" i="1"/>
  <c r="A2031" i="4" s="1"/>
  <c r="AB2010" i="1"/>
  <c r="C2023" i="7" l="1"/>
  <c r="A2024" i="7" s="1"/>
  <c r="B2023" i="7"/>
  <c r="D2023" i="7" s="1"/>
  <c r="AB2011" i="1"/>
  <c r="C2024" i="7" l="1"/>
  <c r="A2025" i="7" s="1"/>
  <c r="B2024" i="7"/>
  <c r="D2024" i="7" s="1"/>
  <c r="AB2012" i="1"/>
  <c r="C2025" i="7" l="1"/>
  <c r="A2026" i="7" s="1"/>
  <c r="B2025" i="7"/>
  <c r="D2025" i="7" s="1"/>
  <c r="AB2013" i="1"/>
  <c r="C2026" i="7" l="1"/>
  <c r="A2027" i="7" s="1"/>
  <c r="B2026" i="7"/>
  <c r="D2026" i="7" s="1"/>
  <c r="A2033" i="1"/>
  <c r="A2033" i="4" s="1"/>
  <c r="AB2014" i="1"/>
  <c r="C2027" i="7" l="1"/>
  <c r="A2028" i="7" s="1"/>
  <c r="B2027" i="7"/>
  <c r="D2027" i="7" s="1"/>
  <c r="A2034" i="1"/>
  <c r="A2034" i="4" s="1"/>
  <c r="AB2015" i="1"/>
  <c r="C2028" i="7" l="1"/>
  <c r="A2029" i="7" s="1"/>
  <c r="B2028" i="7"/>
  <c r="D2028" i="7" s="1"/>
  <c r="A2035" i="1"/>
  <c r="A2035" i="4" s="1"/>
  <c r="AB2016" i="1"/>
  <c r="C2029" i="7" l="1"/>
  <c r="A2030" i="7" s="1"/>
  <c r="B2029" i="7"/>
  <c r="D2029" i="7" s="1"/>
  <c r="A2036" i="1"/>
  <c r="A2036" i="4" s="1"/>
  <c r="AB2017" i="1"/>
  <c r="C2030" i="7" l="1"/>
  <c r="A2031" i="7" s="1"/>
  <c r="B2030" i="7"/>
  <c r="D2030" i="7" s="1"/>
  <c r="A2037" i="1"/>
  <c r="A2037" i="4" s="1"/>
  <c r="AB2018" i="1"/>
  <c r="C2031" i="7" l="1"/>
  <c r="A2032" i="7" s="1"/>
  <c r="B2031" i="7"/>
  <c r="D2031" i="7" s="1"/>
  <c r="A2038" i="1"/>
  <c r="A2038" i="4" s="1"/>
  <c r="AB2019" i="1"/>
  <c r="C2032" i="7" l="1"/>
  <c r="A2033" i="7" s="1"/>
  <c r="B2032" i="7"/>
  <c r="D2032" i="7" s="1"/>
  <c r="A2039" i="1"/>
  <c r="A2039" i="4" s="1"/>
  <c r="AB2020" i="1"/>
  <c r="C2033" i="7" l="1"/>
  <c r="A2034" i="7" s="1"/>
  <c r="B2033" i="7"/>
  <c r="D2033" i="7" s="1"/>
  <c r="A2040" i="1"/>
  <c r="A2040" i="4" s="1"/>
  <c r="AB2021" i="1"/>
  <c r="C2034" i="7" l="1"/>
  <c r="A2035" i="7" s="1"/>
  <c r="B2034" i="7"/>
  <c r="D2034" i="7" s="1"/>
  <c r="A2041" i="1"/>
  <c r="A2041" i="4" s="1"/>
  <c r="AB2022" i="1"/>
  <c r="C2035" i="7" l="1"/>
  <c r="A2036" i="7" s="1"/>
  <c r="B2035" i="7"/>
  <c r="D2035" i="7" s="1"/>
  <c r="A2042" i="1"/>
  <c r="A2042" i="4" s="1"/>
  <c r="AB2023" i="1"/>
  <c r="C2036" i="7" l="1"/>
  <c r="A2037" i="7" s="1"/>
  <c r="B2036" i="7"/>
  <c r="D2036" i="7" s="1"/>
  <c r="A2043" i="1"/>
  <c r="A2043" i="4" s="1"/>
  <c r="AB2024" i="1"/>
  <c r="C2037" i="7" l="1"/>
  <c r="A2038" i="7" s="1"/>
  <c r="B2037" i="7"/>
  <c r="D2037" i="7" s="1"/>
  <c r="A2044" i="1"/>
  <c r="A2044" i="4" s="1"/>
  <c r="AB2025" i="1"/>
  <c r="C2038" i="7" l="1"/>
  <c r="A2039" i="7" s="1"/>
  <c r="B2038" i="7"/>
  <c r="D2038" i="7" s="1"/>
  <c r="A2045" i="1"/>
  <c r="A2045" i="4" s="1"/>
  <c r="AB2026" i="1"/>
  <c r="B2039" i="7" l="1"/>
  <c r="D2039" i="7" s="1"/>
  <c r="C2039" i="7"/>
  <c r="A2040" i="7" s="1"/>
  <c r="A2046" i="1"/>
  <c r="A2046" i="4" s="1"/>
  <c r="AB2027" i="1"/>
  <c r="C2040" i="7" l="1"/>
  <c r="A2041" i="7" s="1"/>
  <c r="B2040" i="7"/>
  <c r="D2040" i="7" s="1"/>
  <c r="I620" i="9"/>
  <c r="A2047" i="1"/>
  <c r="A2047" i="4" s="1"/>
  <c r="AB2028" i="1"/>
  <c r="C2041" i="7" l="1"/>
  <c r="A2042" i="7" s="1"/>
  <c r="B2041" i="7"/>
  <c r="D2041" i="7" s="1"/>
  <c r="I621" i="9"/>
  <c r="M620" i="9"/>
  <c r="Q620" i="9"/>
  <c r="K620" i="9" s="1"/>
  <c r="A2048" i="1"/>
  <c r="A2048" i="4" s="1"/>
  <c r="C2042" i="7" l="1"/>
  <c r="A2043" i="7" s="1"/>
  <c r="B2042" i="7"/>
  <c r="D2042" i="7" s="1"/>
  <c r="Q621" i="9"/>
  <c r="K621" i="9" s="1"/>
  <c r="M621" i="9"/>
  <c r="A2049" i="1"/>
  <c r="A2049" i="4" s="1"/>
  <c r="C2043" i="7" l="1"/>
  <c r="A2044" i="7" s="1"/>
  <c r="B2043" i="7"/>
  <c r="D2043" i="7" s="1"/>
  <c r="A2050" i="1"/>
  <c r="A2050" i="4" s="1"/>
  <c r="C2044" i="7" l="1"/>
  <c r="A2045" i="7" s="1"/>
  <c r="B2044" i="7"/>
  <c r="D2044" i="7" s="1"/>
  <c r="AB2052" i="1"/>
  <c r="A2052" i="1"/>
  <c r="A2052" i="4" s="1"/>
  <c r="A2051" i="1"/>
  <c r="A2051" i="4" s="1"/>
  <c r="C2045" i="7" l="1"/>
  <c r="A2046" i="7" s="1"/>
  <c r="B2045" i="7"/>
  <c r="D2045" i="7" s="1"/>
  <c r="AB2033" i="1"/>
  <c r="C2046" i="7" l="1"/>
  <c r="A2047" i="7" s="1"/>
  <c r="B2046" i="7"/>
  <c r="D2046" i="7" s="1"/>
  <c r="A2053" i="1"/>
  <c r="A2053" i="4" s="1"/>
  <c r="AB2034" i="1"/>
  <c r="C2047" i="7" l="1"/>
  <c r="A2048" i="7" s="1"/>
  <c r="B2047" i="7"/>
  <c r="D2047" i="7" s="1"/>
  <c r="A2054" i="1"/>
  <c r="A2054" i="4" s="1"/>
  <c r="AB2035" i="1"/>
  <c r="C2048" i="7" l="1"/>
  <c r="A2049" i="7" s="1"/>
  <c r="B2048" i="7"/>
  <c r="D2048" i="7" s="1"/>
  <c r="A2055" i="1"/>
  <c r="A2055" i="4" s="1"/>
  <c r="AB2036" i="1"/>
  <c r="C2049" i="7" l="1"/>
  <c r="A2050" i="7" s="1"/>
  <c r="B2049" i="7"/>
  <c r="D2049" i="7" s="1"/>
  <c r="A2056" i="1"/>
  <c r="A2056" i="4" s="1"/>
  <c r="AB2037" i="1"/>
  <c r="C2050" i="7" l="1"/>
  <c r="A2051" i="7" s="1"/>
  <c r="B2050" i="7"/>
  <c r="D2050" i="7" s="1"/>
  <c r="A2057" i="1"/>
  <c r="A2057" i="4" s="1"/>
  <c r="AB2038" i="1"/>
  <c r="C2051" i="7" l="1"/>
  <c r="A2052" i="7" s="1"/>
  <c r="B2051" i="7"/>
  <c r="D2051" i="7" s="1"/>
  <c r="A2058" i="1"/>
  <c r="A2058" i="4" s="1"/>
  <c r="AB2039" i="1"/>
  <c r="C2052" i="7" l="1"/>
  <c r="A2053" i="7" s="1"/>
  <c r="B2052" i="7"/>
  <c r="D2052" i="7" s="1"/>
  <c r="AB2060" i="1"/>
  <c r="A2060" i="1"/>
  <c r="A2060" i="4" s="1"/>
  <c r="A2059" i="1"/>
  <c r="A2059" i="4" s="1"/>
  <c r="AB2040" i="1"/>
  <c r="C2053" i="7" l="1"/>
  <c r="A2054" i="7" s="1"/>
  <c r="B2053" i="7"/>
  <c r="D2053" i="7" s="1"/>
  <c r="AB2061" i="1"/>
  <c r="A2061" i="1"/>
  <c r="A2061" i="4" s="1"/>
  <c r="AB2041" i="1"/>
  <c r="C2054" i="7" l="1"/>
  <c r="A2055" i="7" s="1"/>
  <c r="B2054" i="7"/>
  <c r="D2054" i="7" s="1"/>
  <c r="AB2062" i="1"/>
  <c r="A2062" i="1"/>
  <c r="A2062" i="4" s="1"/>
  <c r="AB2042" i="1"/>
  <c r="C2055" i="7" l="1"/>
  <c r="A2056" i="7" s="1"/>
  <c r="B2055" i="7"/>
  <c r="D2055" i="7" s="1"/>
  <c r="AB2063" i="1"/>
  <c r="A2063" i="1"/>
  <c r="A2063" i="4" s="1"/>
  <c r="AB2043" i="1"/>
  <c r="C2056" i="7" l="1"/>
  <c r="A2057" i="7" s="1"/>
  <c r="B2056" i="7"/>
  <c r="D2056" i="7" s="1"/>
  <c r="I626" i="9"/>
  <c r="AB2044" i="1"/>
  <c r="C2057" i="7" l="1"/>
  <c r="A2058" i="7" s="1"/>
  <c r="B2057" i="7"/>
  <c r="D2057" i="7" s="1"/>
  <c r="Q626" i="9"/>
  <c r="K626" i="9" s="1"/>
  <c r="M626" i="9"/>
  <c r="AB2045" i="1"/>
  <c r="C2058" i="7" l="1"/>
  <c r="A2059" i="7" s="1"/>
  <c r="B2058" i="7"/>
  <c r="D2058" i="7" s="1"/>
  <c r="AB2046" i="1"/>
  <c r="C2059" i="7" l="1"/>
  <c r="A2060" i="7" s="1"/>
  <c r="B2059" i="7"/>
  <c r="D2059" i="7" s="1"/>
  <c r="A2066" i="1"/>
  <c r="AB2047" i="1"/>
  <c r="C2060" i="7" l="1"/>
  <c r="A2061" i="7" s="1"/>
  <c r="B2060" i="7"/>
  <c r="D2060" i="7" s="1"/>
  <c r="A2067" i="1"/>
  <c r="AB2048" i="1"/>
  <c r="C2061" i="7" l="1"/>
  <c r="A2062" i="7" s="1"/>
  <c r="B2061" i="7"/>
  <c r="D2061" i="7" s="1"/>
  <c r="A2068" i="1"/>
  <c r="A2068" i="4" s="1"/>
  <c r="AB2049" i="1"/>
  <c r="C2062" i="7" l="1"/>
  <c r="A2063" i="7" s="1"/>
  <c r="B2062" i="7"/>
  <c r="D2062" i="7" s="1"/>
  <c r="I623" i="9"/>
  <c r="M623" i="9" s="1"/>
  <c r="I624" i="9"/>
  <c r="I625" i="9"/>
  <c r="Q625" i="9" s="1"/>
  <c r="K625" i="9" s="1"/>
  <c r="I622" i="9"/>
  <c r="A2069" i="1"/>
  <c r="A2069" i="4" s="1"/>
  <c r="AB2050" i="1"/>
  <c r="C2063" i="7" l="1"/>
  <c r="A2064" i="7" s="1"/>
  <c r="B2063" i="7"/>
  <c r="D2063" i="7" s="1"/>
  <c r="Q623" i="9"/>
  <c r="K623" i="9" s="1"/>
  <c r="Q624" i="9"/>
  <c r="K624" i="9" s="1"/>
  <c r="M624" i="9"/>
  <c r="M625" i="9"/>
  <c r="M622" i="9"/>
  <c r="Q622" i="9"/>
  <c r="K622" i="9" s="1"/>
  <c r="A2070" i="1"/>
  <c r="A2070" i="4" s="1"/>
  <c r="AB2051" i="1"/>
  <c r="C2064" i="7" l="1"/>
  <c r="A2065" i="7" s="1"/>
  <c r="A2071" i="1"/>
  <c r="A2071" i="4" s="1"/>
  <c r="C2065" i="7" l="1"/>
  <c r="A2066" i="7" s="1"/>
  <c r="A2072" i="1"/>
  <c r="A2072" i="4" s="1"/>
  <c r="AB2053" i="1"/>
  <c r="C2066" i="7" l="1"/>
  <c r="A2067" i="7" s="1"/>
  <c r="A2073" i="1"/>
  <c r="A2073" i="4" s="1"/>
  <c r="AB2054" i="1"/>
  <c r="C2067" i="7" l="1"/>
  <c r="A2068" i="7" s="1"/>
  <c r="A2074" i="1"/>
  <c r="A2074" i="4" s="1"/>
  <c r="AB2055" i="1"/>
  <c r="C2068" i="7" l="1"/>
  <c r="A2069" i="7" s="1"/>
  <c r="B2068" i="7"/>
  <c r="D2068" i="7" s="1"/>
  <c r="A2075" i="1"/>
  <c r="A2075" i="4" s="1"/>
  <c r="AB2056" i="1"/>
  <c r="C2069" i="7" l="1"/>
  <c r="A2070" i="7" s="1"/>
  <c r="B2069" i="7"/>
  <c r="D2069" i="7" s="1"/>
  <c r="A2076" i="1"/>
  <c r="A2076" i="4" s="1"/>
  <c r="AB2057" i="1"/>
  <c r="C2070" i="7" l="1"/>
  <c r="A2071" i="7" s="1"/>
  <c r="B2070" i="7"/>
  <c r="D2070" i="7" s="1"/>
  <c r="A2077" i="1"/>
  <c r="A2077" i="4" s="1"/>
  <c r="AB2058" i="1"/>
  <c r="C2071" i="7" l="1"/>
  <c r="A2072" i="7" s="1"/>
  <c r="B2071" i="7"/>
  <c r="D2071" i="7" s="1"/>
  <c r="A2078" i="1"/>
  <c r="A2078" i="4" s="1"/>
  <c r="AB2059" i="1"/>
  <c r="C2072" i="7" l="1"/>
  <c r="A2073" i="7" s="1"/>
  <c r="B2072" i="7"/>
  <c r="D2072" i="7" s="1"/>
  <c r="A2079" i="1"/>
  <c r="A2079" i="4" s="1"/>
  <c r="C2073" i="7" l="1"/>
  <c r="A2074" i="7" s="1"/>
  <c r="B2073" i="7"/>
  <c r="D2073" i="7" s="1"/>
  <c r="A2080" i="1"/>
  <c r="C2074" i="7" l="1"/>
  <c r="A2075" i="7" s="1"/>
  <c r="B2074" i="7"/>
  <c r="D2074" i="7" s="1"/>
  <c r="AB2082" i="1"/>
  <c r="A2082" i="1"/>
  <c r="A2082" i="4" s="1"/>
  <c r="A2081" i="1"/>
  <c r="C2075" i="7" l="1"/>
  <c r="A2076" i="7" s="1"/>
  <c r="B2075" i="7"/>
  <c r="D2075" i="7" s="1"/>
  <c r="C2076" i="7" l="1"/>
  <c r="A2077" i="7" s="1"/>
  <c r="B2076" i="7"/>
  <c r="D2076" i="7" s="1"/>
  <c r="A2083" i="1"/>
  <c r="A2083" i="4" s="1"/>
  <c r="B2064" i="7"/>
  <c r="D2064" i="7" s="1"/>
  <c r="A2064" i="4" l="1"/>
  <c r="C2077" i="7"/>
  <c r="A2078" i="7" s="1"/>
  <c r="B2077" i="7"/>
  <c r="D2077" i="7" s="1"/>
  <c r="A2084" i="1"/>
  <c r="A2084" i="4" s="1"/>
  <c r="B2065" i="7"/>
  <c r="D2065" i="7" s="1"/>
  <c r="A2065" i="4" l="1"/>
  <c r="C2078" i="7"/>
  <c r="A2079" i="7" s="1"/>
  <c r="B2078" i="7"/>
  <c r="D2078" i="7" s="1"/>
  <c r="A2085" i="1"/>
  <c r="A2085" i="4" s="1"/>
  <c r="AB2066" i="1"/>
  <c r="P2066" i="1"/>
  <c r="B2066" i="7" s="1"/>
  <c r="D2066" i="7" s="1"/>
  <c r="E2066" i="1"/>
  <c r="A2066" i="4" l="1"/>
  <c r="C2079" i="7"/>
  <c r="A2080" i="7" s="1"/>
  <c r="B2079" i="7"/>
  <c r="D2079" i="7" s="1"/>
  <c r="F2066" i="1"/>
  <c r="S2066" i="1" s="1"/>
  <c r="AC2066" i="1"/>
  <c r="A2086" i="1"/>
  <c r="A2086" i="4" s="1"/>
  <c r="AB2067" i="1"/>
  <c r="E2067" i="1"/>
  <c r="P2067" i="1"/>
  <c r="B2067" i="7" s="1"/>
  <c r="D2067" i="7" s="1"/>
  <c r="T456" i="1"/>
  <c r="A2067" i="4" l="1"/>
  <c r="C2080" i="7"/>
  <c r="A2081" i="7" s="1"/>
  <c r="F2067" i="1"/>
  <c r="S2067" i="1" s="1"/>
  <c r="AC2067" i="1"/>
  <c r="A2087" i="1"/>
  <c r="A2087" i="4" s="1"/>
  <c r="AB2068" i="1"/>
  <c r="L113" i="9"/>
  <c r="J113" i="9"/>
  <c r="I113" i="9"/>
  <c r="Q113" i="9" s="1"/>
  <c r="K113" i="9" s="1"/>
  <c r="I115" i="9"/>
  <c r="J114" i="9"/>
  <c r="I114" i="9"/>
  <c r="L114" i="9"/>
  <c r="C2081" i="7" l="1"/>
  <c r="A2082" i="7" s="1"/>
  <c r="I627" i="9"/>
  <c r="A2088" i="1"/>
  <c r="A2088" i="4" s="1"/>
  <c r="AB2069" i="1"/>
  <c r="O113" i="9"/>
  <c r="W113" i="9" s="1"/>
  <c r="J115" i="9"/>
  <c r="O115" i="9" s="1"/>
  <c r="N115" i="9" s="1"/>
  <c r="M113" i="9"/>
  <c r="M114" i="9"/>
  <c r="Q114" i="9"/>
  <c r="K114" i="9" s="1"/>
  <c r="L115" i="9"/>
  <c r="Q115" i="9"/>
  <c r="K115" i="9" s="1"/>
  <c r="M115" i="9"/>
  <c r="O114" i="9"/>
  <c r="X114" i="9" s="1"/>
  <c r="B2082" i="7" l="1"/>
  <c r="D2082" i="7" s="1"/>
  <c r="C2082" i="7"/>
  <c r="A2083" i="7" s="1"/>
  <c r="I628" i="9"/>
  <c r="Q627" i="9"/>
  <c r="K627" i="9" s="1"/>
  <c r="M627" i="9"/>
  <c r="A2089" i="1"/>
  <c r="A2089" i="4" s="1"/>
  <c r="AB2070" i="1"/>
  <c r="I629" i="9" s="1"/>
  <c r="X113" i="9"/>
  <c r="V113" i="9" s="1"/>
  <c r="V114" i="9" s="1"/>
  <c r="X115" i="9"/>
  <c r="Y115" i="9" s="1"/>
  <c r="W115" i="9"/>
  <c r="W114" i="9"/>
  <c r="I117" i="9"/>
  <c r="L116" i="9"/>
  <c r="I116" i="9"/>
  <c r="J116" i="9"/>
  <c r="U113" i="9"/>
  <c r="N113" i="9" s="1"/>
  <c r="C2083" i="7" l="1"/>
  <c r="A2084" i="7" s="1"/>
  <c r="B2083" i="7"/>
  <c r="D2083" i="7" s="1"/>
  <c r="Q629" i="9"/>
  <c r="K629" i="9" s="1"/>
  <c r="M629" i="9"/>
  <c r="M628" i="9"/>
  <c r="Q628" i="9"/>
  <c r="K628" i="9" s="1"/>
  <c r="A2090" i="1"/>
  <c r="A2090" i="4" s="1"/>
  <c r="AB2071" i="1"/>
  <c r="I630" i="9" s="1"/>
  <c r="Y113" i="9"/>
  <c r="V115" i="9"/>
  <c r="J117" i="9"/>
  <c r="U114" i="9"/>
  <c r="O116" i="9"/>
  <c r="W116" i="9" s="1"/>
  <c r="L117" i="9"/>
  <c r="M117" i="9"/>
  <c r="Q117" i="9"/>
  <c r="K117" i="9" s="1"/>
  <c r="L118" i="9"/>
  <c r="Q116" i="9"/>
  <c r="K116" i="9" s="1"/>
  <c r="M116" i="9"/>
  <c r="C2084" i="7" l="1"/>
  <c r="A2085" i="7" s="1"/>
  <c r="B2084" i="7"/>
  <c r="D2084" i="7" s="1"/>
  <c r="Q630" i="9"/>
  <c r="K630" i="9" s="1"/>
  <c r="M630" i="9"/>
  <c r="A2091" i="1"/>
  <c r="A2091" i="4" s="1"/>
  <c r="AB2072" i="1"/>
  <c r="U115" i="9"/>
  <c r="U116" i="9" s="1"/>
  <c r="N114" i="9"/>
  <c r="Y114" i="9" s="1"/>
  <c r="X116" i="9"/>
  <c r="V116" i="9" s="1"/>
  <c r="O117" i="9"/>
  <c r="X117" i="9" s="1"/>
  <c r="N116" i="9"/>
  <c r="J119" i="9"/>
  <c r="J118" i="9"/>
  <c r="I118" i="9"/>
  <c r="C2085" i="7" l="1"/>
  <c r="A2086" i="7" s="1"/>
  <c r="B2085" i="7"/>
  <c r="D2085" i="7" s="1"/>
  <c r="A2092" i="1"/>
  <c r="A2092" i="4" s="1"/>
  <c r="AB2073" i="1"/>
  <c r="Y116" i="9"/>
  <c r="L119" i="9"/>
  <c r="V117" i="9"/>
  <c r="I119" i="9"/>
  <c r="N117" i="9"/>
  <c r="Y117" i="9" s="1"/>
  <c r="W117" i="9"/>
  <c r="U117" i="9" s="1"/>
  <c r="O118" i="9"/>
  <c r="W118" i="9" s="1"/>
  <c r="M118" i="9"/>
  <c r="Q118" i="9"/>
  <c r="K118" i="9" s="1"/>
  <c r="O119" i="9"/>
  <c r="L120" i="9"/>
  <c r="C2086" i="7" l="1"/>
  <c r="A2087" i="7" s="1"/>
  <c r="B2086" i="7"/>
  <c r="D2086" i="7" s="1"/>
  <c r="A2093" i="1"/>
  <c r="A2093" i="4" s="1"/>
  <c r="AB2074" i="1"/>
  <c r="Q119" i="9"/>
  <c r="K119" i="9" s="1"/>
  <c r="X119" i="9"/>
  <c r="X118" i="9"/>
  <c r="V118" i="9" s="1"/>
  <c r="M119" i="9"/>
  <c r="N118" i="9"/>
  <c r="U118" i="9"/>
  <c r="I120" i="9"/>
  <c r="J120" i="9"/>
  <c r="W119" i="9"/>
  <c r="N119" i="9"/>
  <c r="C2087" i="7" l="1"/>
  <c r="A2088" i="7" s="1"/>
  <c r="B2087" i="7"/>
  <c r="D2087" i="7" s="1"/>
  <c r="A2094" i="1"/>
  <c r="A2094" i="4" s="1"/>
  <c r="AB2075" i="1"/>
  <c r="I121" i="9"/>
  <c r="M121" i="9" s="1"/>
  <c r="Y118" i="9"/>
  <c r="U119" i="9"/>
  <c r="Y119" i="9"/>
  <c r="V119" i="9"/>
  <c r="J121" i="9"/>
  <c r="O120" i="9"/>
  <c r="M120" i="9"/>
  <c r="Q120" i="9"/>
  <c r="K120" i="9" s="1"/>
  <c r="L121" i="9"/>
  <c r="C2088" i="7" l="1"/>
  <c r="A2089" i="7" s="1"/>
  <c r="B2088" i="7"/>
  <c r="D2088" i="7" s="1"/>
  <c r="A2095" i="1"/>
  <c r="A2095" i="4" s="1"/>
  <c r="AB2076" i="1"/>
  <c r="Q121" i="9"/>
  <c r="K121" i="9" s="1"/>
  <c r="X120" i="9"/>
  <c r="O121" i="9"/>
  <c r="W121" i="9" s="1"/>
  <c r="L129" i="9"/>
  <c r="W120" i="9"/>
  <c r="U120" i="9" s="1"/>
  <c r="N120" i="9" s="1"/>
  <c r="L128" i="9"/>
  <c r="L132" i="9"/>
  <c r="L125" i="9"/>
  <c r="L126" i="9"/>
  <c r="L123" i="9"/>
  <c r="L127" i="9"/>
  <c r="L131" i="9"/>
  <c r="J122" i="9"/>
  <c r="I129" i="9"/>
  <c r="I126" i="9"/>
  <c r="I122" i="9"/>
  <c r="I131" i="9"/>
  <c r="J132" i="9"/>
  <c r="J131" i="9"/>
  <c r="I124" i="9"/>
  <c r="J127" i="9"/>
  <c r="J125" i="9"/>
  <c r="I130" i="9"/>
  <c r="I132" i="9"/>
  <c r="L130" i="9"/>
  <c r="J124" i="9"/>
  <c r="J129" i="9"/>
  <c r="L122" i="9"/>
  <c r="I125" i="9"/>
  <c r="J130" i="9"/>
  <c r="J123" i="9"/>
  <c r="I128" i="9"/>
  <c r="I127" i="9"/>
  <c r="J128" i="9"/>
  <c r="I123" i="9"/>
  <c r="L124" i="9"/>
  <c r="J126" i="9"/>
  <c r="C2089" i="7" l="1"/>
  <c r="A2090" i="7" s="1"/>
  <c r="B2089" i="7"/>
  <c r="D2089" i="7" s="1"/>
  <c r="A2096" i="1"/>
  <c r="A2096" i="4" s="1"/>
  <c r="AB2077" i="1"/>
  <c r="Y120" i="9"/>
  <c r="V120" i="9"/>
  <c r="I133" i="9"/>
  <c r="Q133" i="9" s="1"/>
  <c r="K133" i="9" s="1"/>
  <c r="I134" i="9"/>
  <c r="Q134" i="9" s="1"/>
  <c r="K134" i="9" s="1"/>
  <c r="J136" i="9"/>
  <c r="J133" i="9"/>
  <c r="O133" i="9" s="1"/>
  <c r="J134" i="9"/>
  <c r="I136" i="9"/>
  <c r="Q136" i="9" s="1"/>
  <c r="K136" i="9" s="1"/>
  <c r="L133" i="9"/>
  <c r="L134" i="9"/>
  <c r="L135" i="9"/>
  <c r="J147" i="9"/>
  <c r="L137" i="9"/>
  <c r="J135" i="9"/>
  <c r="N121" i="9"/>
  <c r="X121" i="9"/>
  <c r="U121" i="9"/>
  <c r="M129" i="9"/>
  <c r="Q129" i="9"/>
  <c r="K129" i="9" s="1"/>
  <c r="Q131" i="9"/>
  <c r="K131" i="9" s="1"/>
  <c r="M131" i="9"/>
  <c r="O125" i="9"/>
  <c r="W125" i="9" s="1"/>
  <c r="O128" i="9"/>
  <c r="W128" i="9" s="1"/>
  <c r="O126" i="9"/>
  <c r="W126" i="9" s="1"/>
  <c r="M127" i="9"/>
  <c r="Q127" i="9"/>
  <c r="K127" i="9" s="1"/>
  <c r="O130" i="9"/>
  <c r="N130" i="9" s="1"/>
  <c r="O124" i="9"/>
  <c r="W124" i="9" s="1"/>
  <c r="M132" i="9"/>
  <c r="Q132" i="9"/>
  <c r="K132" i="9" s="1"/>
  <c r="O131" i="9"/>
  <c r="W131" i="9" s="1"/>
  <c r="O122" i="9"/>
  <c r="N122" i="9" s="1"/>
  <c r="M128" i="9"/>
  <c r="Q128" i="9"/>
  <c r="K128" i="9" s="1"/>
  <c r="O123" i="9"/>
  <c r="N123" i="9" s="1"/>
  <c r="O132" i="9"/>
  <c r="N132" i="9" s="1"/>
  <c r="M122" i="9"/>
  <c r="Q122" i="9"/>
  <c r="K122" i="9" s="1"/>
  <c r="M125" i="9"/>
  <c r="Q125" i="9"/>
  <c r="K125" i="9" s="1"/>
  <c r="Q124" i="9"/>
  <c r="K124" i="9" s="1"/>
  <c r="M124" i="9"/>
  <c r="O127" i="9"/>
  <c r="X127" i="9" s="1"/>
  <c r="M123" i="9"/>
  <c r="Q123" i="9"/>
  <c r="K123" i="9" s="1"/>
  <c r="O129" i="9"/>
  <c r="W129" i="9" s="1"/>
  <c r="M130" i="9"/>
  <c r="Q130" i="9"/>
  <c r="K130" i="9" s="1"/>
  <c r="M126" i="9"/>
  <c r="Q126" i="9"/>
  <c r="K126" i="9" s="1"/>
  <c r="C2090" i="7" l="1"/>
  <c r="A2091" i="7" s="1"/>
  <c r="B2090" i="7"/>
  <c r="D2090" i="7" s="1"/>
  <c r="I631" i="9"/>
  <c r="M631" i="9" s="1"/>
  <c r="I632" i="9"/>
  <c r="I650" i="9"/>
  <c r="Q650" i="9" s="1"/>
  <c r="K650" i="9" s="1"/>
  <c r="A2097" i="1"/>
  <c r="A2097" i="4" s="1"/>
  <c r="AB2078" i="1"/>
  <c r="N133" i="9"/>
  <c r="M136" i="9"/>
  <c r="M134" i="9"/>
  <c r="I144" i="9"/>
  <c r="Q144" i="9" s="1"/>
  <c r="K144" i="9" s="1"/>
  <c r="L136" i="9"/>
  <c r="J145" i="9"/>
  <c r="L142" i="9"/>
  <c r="L144" i="9"/>
  <c r="I147" i="9"/>
  <c r="M147" i="9" s="1"/>
  <c r="L147" i="9"/>
  <c r="J149" i="9"/>
  <c r="L145" i="9"/>
  <c r="J142" i="9"/>
  <c r="L140" i="9"/>
  <c r="I145" i="9"/>
  <c r="Q145" i="9" s="1"/>
  <c r="K145" i="9" s="1"/>
  <c r="V121" i="9"/>
  <c r="M133" i="9"/>
  <c r="O135" i="9"/>
  <c r="O134" i="9"/>
  <c r="N134" i="9" s="1"/>
  <c r="O136" i="9"/>
  <c r="W136" i="9" s="1"/>
  <c r="I142" i="9"/>
  <c r="Q142" i="9" s="1"/>
  <c r="K142" i="9" s="1"/>
  <c r="J144" i="9"/>
  <c r="J138" i="9"/>
  <c r="J143" i="9"/>
  <c r="I149" i="9"/>
  <c r="Q149" i="9" s="1"/>
  <c r="K149" i="9" s="1"/>
  <c r="J141" i="9"/>
  <c r="I141" i="9"/>
  <c r="J146" i="9"/>
  <c r="L138" i="9"/>
  <c r="J148" i="9"/>
  <c r="J139" i="9"/>
  <c r="I143" i="9"/>
  <c r="I146" i="9"/>
  <c r="I139" i="9"/>
  <c r="I140" i="9"/>
  <c r="Q140" i="9" s="1"/>
  <c r="K140" i="9" s="1"/>
  <c r="I135" i="9"/>
  <c r="J137" i="9"/>
  <c r="L149" i="9"/>
  <c r="I138" i="9"/>
  <c r="I148" i="9"/>
  <c r="L141" i="9"/>
  <c r="J140" i="9"/>
  <c r="I137" i="9"/>
  <c r="L146" i="9"/>
  <c r="L139" i="9"/>
  <c r="L143" i="9"/>
  <c r="L148" i="9"/>
  <c r="X131" i="9"/>
  <c r="X126" i="9"/>
  <c r="X122" i="9"/>
  <c r="X125" i="9"/>
  <c r="Y121" i="9"/>
  <c r="X123" i="9"/>
  <c r="Y123" i="9" s="1"/>
  <c r="X124" i="9"/>
  <c r="X129" i="9"/>
  <c r="X130" i="9"/>
  <c r="Y130" i="9" s="1"/>
  <c r="X133" i="9"/>
  <c r="X132" i="9"/>
  <c r="Y132" i="9" s="1"/>
  <c r="X128" i="9"/>
  <c r="W122" i="9"/>
  <c r="U122" i="9" s="1"/>
  <c r="N125" i="9"/>
  <c r="N124" i="9"/>
  <c r="W132" i="9"/>
  <c r="W127" i="9"/>
  <c r="N128" i="9"/>
  <c r="N127" i="9"/>
  <c r="Y127" i="9" s="1"/>
  <c r="N131" i="9"/>
  <c r="N126" i="9"/>
  <c r="W130" i="9"/>
  <c r="W123" i="9"/>
  <c r="W133" i="9"/>
  <c r="N129" i="9"/>
  <c r="C2091" i="7" l="1"/>
  <c r="A2092" i="7" s="1"/>
  <c r="B2091" i="7"/>
  <c r="D2091" i="7" s="1"/>
  <c r="Q631" i="9"/>
  <c r="K631" i="9" s="1"/>
  <c r="M632" i="9"/>
  <c r="Q632" i="9"/>
  <c r="K632" i="9" s="1"/>
  <c r="M650" i="9"/>
  <c r="A2098" i="1"/>
  <c r="A2098" i="4" s="1"/>
  <c r="AB2079" i="1"/>
  <c r="Y133" i="9"/>
  <c r="X134" i="9"/>
  <c r="Y134" i="9" s="1"/>
  <c r="V122" i="9"/>
  <c r="V123" i="9" s="1"/>
  <c r="V124" i="9" s="1"/>
  <c r="V125" i="9" s="1"/>
  <c r="V126" i="9" s="1"/>
  <c r="V127" i="9" s="1"/>
  <c r="V128" i="9" s="1"/>
  <c r="V129" i="9" s="1"/>
  <c r="V130" i="9" s="1"/>
  <c r="V131" i="9" s="1"/>
  <c r="V132" i="9" s="1"/>
  <c r="V133" i="9" s="1"/>
  <c r="N136" i="9"/>
  <c r="X136" i="9"/>
  <c r="M144" i="9"/>
  <c r="M142" i="9"/>
  <c r="W134" i="9"/>
  <c r="X135" i="9"/>
  <c r="Q147" i="9"/>
  <c r="K147" i="9" s="1"/>
  <c r="M145" i="9"/>
  <c r="O143" i="9"/>
  <c r="N143" i="9" s="1"/>
  <c r="M149" i="9"/>
  <c r="M140" i="9"/>
  <c r="W135" i="9"/>
  <c r="O138" i="9"/>
  <c r="W138" i="9" s="1"/>
  <c r="O142" i="9"/>
  <c r="W142" i="9" s="1"/>
  <c r="O144" i="9"/>
  <c r="N144" i="9" s="1"/>
  <c r="Q146" i="9"/>
  <c r="K146" i="9" s="1"/>
  <c r="M146" i="9"/>
  <c r="Q143" i="9"/>
  <c r="K143" i="9" s="1"/>
  <c r="M143" i="9"/>
  <c r="M135" i="9"/>
  <c r="Q135" i="9"/>
  <c r="K135" i="9" s="1"/>
  <c r="M139" i="9"/>
  <c r="Q139" i="9"/>
  <c r="K139" i="9" s="1"/>
  <c r="Q141" i="9"/>
  <c r="K141" i="9" s="1"/>
  <c r="M141" i="9"/>
  <c r="N135" i="9"/>
  <c r="M138" i="9"/>
  <c r="Q138" i="9"/>
  <c r="K138" i="9" s="1"/>
  <c r="Q148" i="9"/>
  <c r="K148" i="9" s="1"/>
  <c r="M148" i="9"/>
  <c r="O139" i="9"/>
  <c r="O137" i="9"/>
  <c r="X137" i="9" s="1"/>
  <c r="Q137" i="9"/>
  <c r="K137" i="9" s="1"/>
  <c r="M137" i="9"/>
  <c r="O145" i="9"/>
  <c r="O149" i="9"/>
  <c r="O147" i="9"/>
  <c r="O141" i="9"/>
  <c r="O140" i="9"/>
  <c r="O146" i="9"/>
  <c r="O148" i="9"/>
  <c r="Y128" i="9"/>
  <c r="Y122" i="9"/>
  <c r="Y126" i="9"/>
  <c r="Y131" i="9"/>
  <c r="Y129" i="9"/>
  <c r="Y125" i="9"/>
  <c r="Y124" i="9"/>
  <c r="U123" i="9"/>
  <c r="U124" i="9" s="1"/>
  <c r="U125" i="9" s="1"/>
  <c r="U126" i="9" s="1"/>
  <c r="U127" i="9" s="1"/>
  <c r="U128" i="9" s="1"/>
  <c r="U129" i="9" s="1"/>
  <c r="U130" i="9" s="1"/>
  <c r="U131" i="9" s="1"/>
  <c r="U132" i="9" s="1"/>
  <c r="U133" i="9" s="1"/>
  <c r="C2092" i="7" l="1"/>
  <c r="A2093" i="7" s="1"/>
  <c r="B2092" i="7"/>
  <c r="D2092" i="7" s="1"/>
  <c r="A2099" i="1"/>
  <c r="A2099" i="4" s="1"/>
  <c r="E2080" i="1"/>
  <c r="P2080" i="1"/>
  <c r="B2080" i="7" s="1"/>
  <c r="D2080" i="7" s="1"/>
  <c r="AB2080" i="1"/>
  <c r="V134" i="9"/>
  <c r="V135" i="9" s="1"/>
  <c r="V136" i="9" s="1"/>
  <c r="V137" i="9" s="1"/>
  <c r="Y136" i="9"/>
  <c r="U134" i="9"/>
  <c r="U135" i="9" s="1"/>
  <c r="U136" i="9" s="1"/>
  <c r="Y135" i="9"/>
  <c r="X143" i="9"/>
  <c r="Y143" i="9" s="1"/>
  <c r="W143" i="9"/>
  <c r="N142" i="9"/>
  <c r="X144" i="9"/>
  <c r="Y144" i="9" s="1"/>
  <c r="X138" i="9"/>
  <c r="N138" i="9"/>
  <c r="X142" i="9"/>
  <c r="W144" i="9"/>
  <c r="N139" i="9"/>
  <c r="X139" i="9"/>
  <c r="W139" i="9"/>
  <c r="W137" i="9"/>
  <c r="N137" i="9"/>
  <c r="Y137" i="9" s="1"/>
  <c r="W148" i="9"/>
  <c r="N148" i="9"/>
  <c r="X148" i="9"/>
  <c r="N146" i="9"/>
  <c r="W146" i="9"/>
  <c r="X146" i="9"/>
  <c r="N140" i="9"/>
  <c r="W140" i="9"/>
  <c r="X140" i="9"/>
  <c r="N141" i="9"/>
  <c r="W141" i="9"/>
  <c r="X141" i="9"/>
  <c r="W147" i="9"/>
  <c r="X147" i="9"/>
  <c r="N147" i="9"/>
  <c r="W149" i="9"/>
  <c r="N149" i="9"/>
  <c r="X149" i="9"/>
  <c r="W145" i="9"/>
  <c r="X145" i="9"/>
  <c r="N145" i="9"/>
  <c r="C2093" i="7" l="1"/>
  <c r="A2094" i="7" s="1"/>
  <c r="B2093" i="7"/>
  <c r="D2093" i="7" s="1"/>
  <c r="F2080" i="1"/>
  <c r="S2080" i="1" s="1"/>
  <c r="AC2080" i="1"/>
  <c r="A2100" i="1"/>
  <c r="A2100" i="4" s="1"/>
  <c r="E2081" i="1"/>
  <c r="P2081" i="1"/>
  <c r="B2081" i="7" s="1"/>
  <c r="D2081" i="7" s="1"/>
  <c r="AB2081" i="1"/>
  <c r="U137" i="9"/>
  <c r="U138" i="9" s="1"/>
  <c r="U139" i="9" s="1"/>
  <c r="U140" i="9" s="1"/>
  <c r="U141" i="9" s="1"/>
  <c r="U142" i="9" s="1"/>
  <c r="U143" i="9" s="1"/>
  <c r="U144" i="9" s="1"/>
  <c r="U145" i="9" s="1"/>
  <c r="U146" i="9" s="1"/>
  <c r="U147" i="9" s="1"/>
  <c r="U148" i="9" s="1"/>
  <c r="U149" i="9" s="1"/>
  <c r="Y142" i="9"/>
  <c r="V138" i="9"/>
  <c r="V139" i="9" s="1"/>
  <c r="V140" i="9" s="1"/>
  <c r="V141" i="9" s="1"/>
  <c r="V142" i="9" s="1"/>
  <c r="V143" i="9" s="1"/>
  <c r="V144" i="9" s="1"/>
  <c r="V145" i="9" s="1"/>
  <c r="V146" i="9" s="1"/>
  <c r="V147" i="9" s="1"/>
  <c r="V148" i="9" s="1"/>
  <c r="V149" i="9" s="1"/>
  <c r="Y139" i="9"/>
  <c r="Y138" i="9"/>
  <c r="Y145" i="9"/>
  <c r="Y146" i="9"/>
  <c r="Y148" i="9"/>
  <c r="Y140" i="9"/>
  <c r="Y149" i="9"/>
  <c r="Y147" i="9"/>
  <c r="Y141" i="9"/>
  <c r="A2080" i="4" l="1"/>
  <c r="C2094" i="7"/>
  <c r="A2095" i="7" s="1"/>
  <c r="B2094" i="7"/>
  <c r="D2094" i="7" s="1"/>
  <c r="F2081" i="1"/>
  <c r="S2081" i="1" s="1"/>
  <c r="A2101" i="1"/>
  <c r="A2101" i="4" s="1"/>
  <c r="AC2081" i="1"/>
  <c r="E155" i="9"/>
  <c r="D155" i="9"/>
  <c r="E156" i="9"/>
  <c r="E154" i="9"/>
  <c r="D156" i="9"/>
  <c r="D154" i="9"/>
  <c r="E153" i="9"/>
  <c r="D153" i="9"/>
  <c r="A2081" i="4" l="1"/>
  <c r="C2095" i="7"/>
  <c r="A2096" i="7" s="1"/>
  <c r="B2095" i="7"/>
  <c r="D2095" i="7" s="1"/>
  <c r="A2102" i="1"/>
  <c r="A2102" i="4" s="1"/>
  <c r="AB2083" i="1"/>
  <c r="F154" i="9"/>
  <c r="F155" i="9"/>
  <c r="F153" i="9"/>
  <c r="F156" i="9"/>
  <c r="E316" i="9"/>
  <c r="D316" i="9"/>
  <c r="C2096" i="7" l="1"/>
  <c r="A2097" i="7" s="1"/>
  <c r="B2096" i="7"/>
  <c r="D2096" i="7" s="1"/>
  <c r="A2103" i="1"/>
  <c r="A2103" i="4" s="1"/>
  <c r="AB2084" i="1"/>
  <c r="I633" i="9" s="1"/>
  <c r="F316" i="9"/>
  <c r="I337" i="9"/>
  <c r="Q337" i="9" s="1"/>
  <c r="K337" i="9" s="1"/>
  <c r="L261" i="9"/>
  <c r="I248" i="9"/>
  <c r="L242" i="9"/>
  <c r="I289" i="9"/>
  <c r="J165" i="9"/>
  <c r="I220" i="9"/>
  <c r="I231" i="9"/>
  <c r="J164" i="9"/>
  <c r="I264" i="9"/>
  <c r="J245" i="9"/>
  <c r="I224" i="9"/>
  <c r="I295" i="9"/>
  <c r="I239" i="9"/>
  <c r="I274" i="9"/>
  <c r="L157" i="9"/>
  <c r="I186" i="9"/>
  <c r="J271" i="9"/>
  <c r="I210" i="9"/>
  <c r="J194" i="9"/>
  <c r="I176" i="9"/>
  <c r="L233" i="9"/>
  <c r="I284" i="9"/>
  <c r="I217" i="9"/>
  <c r="J246" i="9"/>
  <c r="J273" i="9"/>
  <c r="I241" i="9"/>
  <c r="L155" i="9"/>
  <c r="L270" i="9"/>
  <c r="J180" i="9"/>
  <c r="L168" i="9"/>
  <c r="L258" i="9"/>
  <c r="I276" i="9"/>
  <c r="I265" i="9"/>
  <c r="J238" i="9"/>
  <c r="J211" i="9"/>
  <c r="J247" i="9"/>
  <c r="I228" i="9"/>
  <c r="I194" i="9"/>
  <c r="I175" i="9"/>
  <c r="J282" i="9"/>
  <c r="I232" i="9"/>
  <c r="J223" i="9"/>
  <c r="J182" i="9"/>
  <c r="L275" i="9"/>
  <c r="I155" i="9"/>
  <c r="J261" i="9"/>
  <c r="I161" i="9"/>
  <c r="I273" i="9"/>
  <c r="L217" i="9"/>
  <c r="J225" i="9"/>
  <c r="I196" i="9"/>
  <c r="I193" i="9"/>
  <c r="J201" i="9"/>
  <c r="L188" i="9"/>
  <c r="I221" i="9"/>
  <c r="L152" i="9"/>
  <c r="L203" i="9"/>
  <c r="J236" i="9"/>
  <c r="I260" i="9"/>
  <c r="L173" i="9"/>
  <c r="I209" i="9"/>
  <c r="L202" i="9"/>
  <c r="J240" i="9"/>
  <c r="I158" i="9"/>
  <c r="I258" i="9"/>
  <c r="I277" i="9"/>
  <c r="I238" i="9"/>
  <c r="L278" i="9"/>
  <c r="L260" i="9"/>
  <c r="J297" i="9"/>
  <c r="J221" i="9"/>
  <c r="J183" i="9"/>
  <c r="L154" i="9"/>
  <c r="L231" i="9"/>
  <c r="I280" i="9"/>
  <c r="J208" i="9"/>
  <c r="J153" i="9"/>
  <c r="J229" i="9"/>
  <c r="I233" i="9"/>
  <c r="L265" i="9"/>
  <c r="L297" i="9"/>
  <c r="L288" i="9"/>
  <c r="I172" i="9"/>
  <c r="J252" i="9"/>
  <c r="J181" i="9"/>
  <c r="I287" i="9"/>
  <c r="I283" i="9"/>
  <c r="L269" i="9"/>
  <c r="J193" i="9"/>
  <c r="L212" i="9"/>
  <c r="L161" i="9"/>
  <c r="L227" i="9"/>
  <c r="I222" i="9"/>
  <c r="I208" i="9"/>
  <c r="L264" i="9"/>
  <c r="J256" i="9"/>
  <c r="I253" i="9"/>
  <c r="I251" i="9"/>
  <c r="J151" i="9"/>
  <c r="L267" i="9"/>
  <c r="J254" i="9"/>
  <c r="I187" i="9"/>
  <c r="J244" i="9"/>
  <c r="L181" i="9"/>
  <c r="I227" i="9"/>
  <c r="J197" i="9"/>
  <c r="L185" i="9"/>
  <c r="I229" i="9"/>
  <c r="J161" i="9"/>
  <c r="J270" i="9"/>
  <c r="I167" i="9"/>
  <c r="J231" i="9"/>
  <c r="I245" i="9"/>
  <c r="L223" i="9"/>
  <c r="L220" i="9"/>
  <c r="L213" i="9"/>
  <c r="J277" i="9"/>
  <c r="L238" i="9"/>
  <c r="L170" i="9"/>
  <c r="L180" i="9"/>
  <c r="J220" i="9"/>
  <c r="I198" i="9"/>
  <c r="J255" i="9"/>
  <c r="J242" i="9"/>
  <c r="I173" i="9"/>
  <c r="J275" i="9"/>
  <c r="J154" i="9"/>
  <c r="J260" i="9"/>
  <c r="J159" i="9"/>
  <c r="J235" i="9"/>
  <c r="J210" i="9"/>
  <c r="I288" i="9"/>
  <c r="I223" i="9"/>
  <c r="I267" i="9"/>
  <c r="I269" i="9"/>
  <c r="L250" i="9"/>
  <c r="L286" i="9"/>
  <c r="L204" i="9"/>
  <c r="I290" i="9"/>
  <c r="I240" i="9"/>
  <c r="L200" i="9"/>
  <c r="L293" i="9"/>
  <c r="I244" i="9"/>
  <c r="J166" i="9"/>
  <c r="J157" i="9"/>
  <c r="I192" i="9"/>
  <c r="J281" i="9"/>
  <c r="I191" i="9"/>
  <c r="L245" i="9"/>
  <c r="J294" i="9"/>
  <c r="J227" i="9"/>
  <c r="I216" i="9"/>
  <c r="J265" i="9"/>
  <c r="J233" i="9"/>
  <c r="J239" i="9"/>
  <c r="L224" i="9"/>
  <c r="J162" i="9"/>
  <c r="L179" i="9"/>
  <c r="J295" i="9"/>
  <c r="I298" i="9"/>
  <c r="L184" i="9"/>
  <c r="J172" i="9"/>
  <c r="J262" i="9"/>
  <c r="I182" i="9"/>
  <c r="I165" i="9"/>
  <c r="I213" i="9"/>
  <c r="L277" i="9"/>
  <c r="L159" i="9"/>
  <c r="I205" i="9"/>
  <c r="L195" i="9"/>
  <c r="I157" i="9"/>
  <c r="I234" i="9"/>
  <c r="J276" i="9"/>
  <c r="I237" i="9"/>
  <c r="L280" i="9"/>
  <c r="L165" i="9"/>
  <c r="I243" i="9"/>
  <c r="I199" i="9"/>
  <c r="J243" i="9"/>
  <c r="J269" i="9"/>
  <c r="L151" i="9"/>
  <c r="J286" i="9"/>
  <c r="L214" i="9"/>
  <c r="J184" i="9"/>
  <c r="J185" i="9"/>
  <c r="I272" i="9"/>
  <c r="I296" i="9"/>
  <c r="I257" i="9"/>
  <c r="L221" i="9"/>
  <c r="L209" i="9"/>
  <c r="J296" i="9"/>
  <c r="J257" i="9"/>
  <c r="J267" i="9"/>
  <c r="L225" i="9"/>
  <c r="L257" i="9"/>
  <c r="J207" i="9"/>
  <c r="I278" i="9"/>
  <c r="L210" i="9"/>
  <c r="L291" i="9"/>
  <c r="I250" i="9"/>
  <c r="J175" i="9"/>
  <c r="J152" i="9"/>
  <c r="J195" i="9"/>
  <c r="J187" i="9"/>
  <c r="I203" i="9"/>
  <c r="L259" i="9"/>
  <c r="I246" i="9"/>
  <c r="L218" i="9"/>
  <c r="I254" i="9"/>
  <c r="J178" i="9"/>
  <c r="I212" i="9"/>
  <c r="L232" i="9"/>
  <c r="I226" i="9"/>
  <c r="L226" i="9"/>
  <c r="J288" i="9"/>
  <c r="L229" i="9"/>
  <c r="L239" i="9"/>
  <c r="L253" i="9"/>
  <c r="J249" i="9"/>
  <c r="L287" i="9"/>
  <c r="I286" i="9"/>
  <c r="J285" i="9"/>
  <c r="I285" i="9"/>
  <c r="I185" i="9"/>
  <c r="L276" i="9"/>
  <c r="L290" i="9"/>
  <c r="I297" i="9"/>
  <c r="I195" i="9"/>
  <c r="I249" i="9"/>
  <c r="J203" i="9"/>
  <c r="L197" i="9"/>
  <c r="J274" i="9"/>
  <c r="L235" i="9"/>
  <c r="I206" i="9"/>
  <c r="L292" i="9"/>
  <c r="I151" i="9"/>
  <c r="J293" i="9"/>
  <c r="J248" i="9"/>
  <c r="J258" i="9"/>
  <c r="J263" i="9"/>
  <c r="I270" i="9"/>
  <c r="L274" i="9"/>
  <c r="I282" i="9"/>
  <c r="L256" i="9"/>
  <c r="I162" i="9"/>
  <c r="L248" i="9"/>
  <c r="L205" i="9"/>
  <c r="J186" i="9"/>
  <c r="L190" i="9"/>
  <c r="L182" i="9"/>
  <c r="J218" i="9"/>
  <c r="I252" i="9"/>
  <c r="J189" i="9"/>
  <c r="I153" i="9"/>
  <c r="J266" i="9"/>
  <c r="L162" i="9"/>
  <c r="I299" i="9"/>
  <c r="J228" i="9"/>
  <c r="J214" i="9"/>
  <c r="J234" i="9"/>
  <c r="J174" i="9"/>
  <c r="I200" i="9"/>
  <c r="J226" i="9"/>
  <c r="I202" i="9"/>
  <c r="L198" i="9"/>
  <c r="J237" i="9"/>
  <c r="J163" i="9"/>
  <c r="L266" i="9"/>
  <c r="L211" i="9"/>
  <c r="I170" i="9"/>
  <c r="I201" i="9"/>
  <c r="I268" i="9"/>
  <c r="I281" i="9"/>
  <c r="L295" i="9"/>
  <c r="J259" i="9"/>
  <c r="J264" i="9"/>
  <c r="J199" i="9"/>
  <c r="J200" i="9"/>
  <c r="I218" i="9"/>
  <c r="I164" i="9"/>
  <c r="L272" i="9"/>
  <c r="J204" i="9"/>
  <c r="J170" i="9"/>
  <c r="L192" i="9"/>
  <c r="I247" i="9"/>
  <c r="I215" i="9"/>
  <c r="L196" i="9"/>
  <c r="J198" i="9"/>
  <c r="J167" i="9"/>
  <c r="J278" i="9"/>
  <c r="J213" i="9"/>
  <c r="I160" i="9"/>
  <c r="L191" i="9"/>
  <c r="I236" i="9"/>
  <c r="J177" i="9"/>
  <c r="J284" i="9"/>
  <c r="I225" i="9"/>
  <c r="J190" i="9"/>
  <c r="I207" i="9"/>
  <c r="I279" i="9"/>
  <c r="J173" i="9"/>
  <c r="I171" i="9"/>
  <c r="L284" i="9"/>
  <c r="I266" i="9"/>
  <c r="J272" i="9"/>
  <c r="J217" i="9"/>
  <c r="J176" i="9"/>
  <c r="L285" i="9"/>
  <c r="I152" i="9"/>
  <c r="J216" i="9"/>
  <c r="I292" i="9"/>
  <c r="J289" i="9"/>
  <c r="L228" i="9"/>
  <c r="J250" i="9"/>
  <c r="J179" i="9"/>
  <c r="I184" i="9"/>
  <c r="L246" i="9"/>
  <c r="J215" i="9"/>
  <c r="J253" i="9"/>
  <c r="I183" i="9"/>
  <c r="I159" i="9"/>
  <c r="J191" i="9"/>
  <c r="L164" i="9"/>
  <c r="J222" i="9"/>
  <c r="J251" i="9"/>
  <c r="J299" i="9"/>
  <c r="J290" i="9"/>
  <c r="J171" i="9"/>
  <c r="I204" i="9"/>
  <c r="I156" i="9"/>
  <c r="I197" i="9"/>
  <c r="I259" i="9"/>
  <c r="J292" i="9"/>
  <c r="I293" i="9"/>
  <c r="L279" i="9"/>
  <c r="I188" i="9"/>
  <c r="I219" i="9"/>
  <c r="I242" i="9"/>
  <c r="L175" i="9"/>
  <c r="L194" i="9"/>
  <c r="J280" i="9"/>
  <c r="L298" i="9"/>
  <c r="L283" i="9"/>
  <c r="I163" i="9"/>
  <c r="I294" i="9"/>
  <c r="J155" i="9"/>
  <c r="L172" i="9"/>
  <c r="J291" i="9"/>
  <c r="I255" i="9"/>
  <c r="L167" i="9"/>
  <c r="L244" i="9"/>
  <c r="J188" i="9"/>
  <c r="L183" i="9"/>
  <c r="J241" i="9"/>
  <c r="L236" i="9"/>
  <c r="J224" i="9"/>
  <c r="L281" i="9"/>
  <c r="I154" i="9"/>
  <c r="J279" i="9"/>
  <c r="J192" i="9"/>
  <c r="L262" i="9"/>
  <c r="L230" i="9"/>
  <c r="I179" i="9"/>
  <c r="L294" i="9"/>
  <c r="J168" i="9"/>
  <c r="L206" i="9"/>
  <c r="J219" i="9"/>
  <c r="L251" i="9"/>
  <c r="I261" i="9"/>
  <c r="J205" i="9"/>
  <c r="J209" i="9"/>
  <c r="J160" i="9"/>
  <c r="I190" i="9"/>
  <c r="I214" i="9"/>
  <c r="L234" i="9"/>
  <c r="I271" i="9"/>
  <c r="J158" i="9"/>
  <c r="I211" i="9"/>
  <c r="I166" i="9"/>
  <c r="L273" i="9"/>
  <c r="J298" i="9"/>
  <c r="L296" i="9"/>
  <c r="L177" i="9"/>
  <c r="L247" i="9"/>
  <c r="L153" i="9"/>
  <c r="I181" i="9"/>
  <c r="L271" i="9"/>
  <c r="L186" i="9"/>
  <c r="L255" i="9"/>
  <c r="L215" i="9"/>
  <c r="I275" i="9"/>
  <c r="L263" i="9"/>
  <c r="I174" i="9"/>
  <c r="L299" i="9"/>
  <c r="J212" i="9"/>
  <c r="J230" i="9"/>
  <c r="I256" i="9"/>
  <c r="J232" i="9"/>
  <c r="L163" i="9"/>
  <c r="J202" i="9"/>
  <c r="L160" i="9"/>
  <c r="L201" i="9"/>
  <c r="L282" i="9"/>
  <c r="L176" i="9"/>
  <c r="L169" i="9"/>
  <c r="I230" i="9"/>
  <c r="J196" i="9"/>
  <c r="L249" i="9"/>
  <c r="L222" i="9"/>
  <c r="I177" i="9"/>
  <c r="L237" i="9"/>
  <c r="I235" i="9"/>
  <c r="L199" i="9"/>
  <c r="I189" i="9"/>
  <c r="I262" i="9"/>
  <c r="I180" i="9"/>
  <c r="I291" i="9"/>
  <c r="L240" i="9"/>
  <c r="I263" i="9"/>
  <c r="L243" i="9"/>
  <c r="L189" i="9"/>
  <c r="L219" i="9"/>
  <c r="L252" i="9"/>
  <c r="L208" i="9"/>
  <c r="L156" i="9"/>
  <c r="L207" i="9"/>
  <c r="L171" i="9"/>
  <c r="J287" i="9"/>
  <c r="L268" i="9"/>
  <c r="L166" i="9"/>
  <c r="L254" i="9"/>
  <c r="L216" i="9"/>
  <c r="L187" i="9"/>
  <c r="J169" i="9"/>
  <c r="L193" i="9"/>
  <c r="J283" i="9"/>
  <c r="I178" i="9"/>
  <c r="L289" i="9"/>
  <c r="J268" i="9"/>
  <c r="I168" i="9"/>
  <c r="L158" i="9"/>
  <c r="I169" i="9"/>
  <c r="J206" i="9"/>
  <c r="L241" i="9"/>
  <c r="L174" i="9"/>
  <c r="L178" i="9"/>
  <c r="J156" i="9"/>
  <c r="L300" i="9"/>
  <c r="J300" i="9"/>
  <c r="L301" i="9"/>
  <c r="I300" i="9"/>
  <c r="J301" i="9"/>
  <c r="I301" i="9"/>
  <c r="J302" i="9"/>
  <c r="I302" i="9"/>
  <c r="L302" i="9"/>
  <c r="L303" i="9"/>
  <c r="I303" i="9"/>
  <c r="J303" i="9"/>
  <c r="L327" i="9"/>
  <c r="L304" i="9"/>
  <c r="I327" i="9"/>
  <c r="I304" i="9"/>
  <c r="L307" i="9"/>
  <c r="L305" i="9"/>
  <c r="I324" i="9"/>
  <c r="J305" i="9"/>
  <c r="I305" i="9"/>
  <c r="L308" i="9"/>
  <c r="J307" i="9"/>
  <c r="J326" i="9"/>
  <c r="J311" i="9"/>
  <c r="L315" i="9"/>
  <c r="I308" i="9"/>
  <c r="I316" i="9"/>
  <c r="J304" i="9"/>
  <c r="I307" i="9"/>
  <c r="I306" i="9"/>
  <c r="J317" i="9"/>
  <c r="J338" i="9"/>
  <c r="I326" i="9"/>
  <c r="L334" i="9"/>
  <c r="J306" i="9"/>
  <c r="I330" i="9"/>
  <c r="L323" i="9"/>
  <c r="L314" i="9"/>
  <c r="L322" i="9"/>
  <c r="L331" i="9"/>
  <c r="J308" i="9"/>
  <c r="I334" i="9"/>
  <c r="J321" i="9"/>
  <c r="I323" i="9"/>
  <c r="I329" i="9"/>
  <c r="L306" i="9"/>
  <c r="I322" i="9"/>
  <c r="J336" i="9"/>
  <c r="L319" i="9"/>
  <c r="I333" i="9"/>
  <c r="J319" i="9"/>
  <c r="L316" i="9"/>
  <c r="I331" i="9"/>
  <c r="I312" i="9"/>
  <c r="J333" i="9"/>
  <c r="J318" i="9"/>
  <c r="J340" i="9"/>
  <c r="I320" i="9"/>
  <c r="L326" i="9"/>
  <c r="L317" i="9"/>
  <c r="I318" i="9"/>
  <c r="J334" i="9"/>
  <c r="L310" i="9"/>
  <c r="J328" i="9"/>
  <c r="L309" i="9"/>
  <c r="J329" i="9"/>
  <c r="J310" i="9"/>
  <c r="I311" i="9"/>
  <c r="L339" i="9"/>
  <c r="L337" i="9"/>
  <c r="I317" i="9"/>
  <c r="J313" i="9"/>
  <c r="I325" i="9"/>
  <c r="L324" i="9"/>
  <c r="J327" i="9"/>
  <c r="L338" i="9"/>
  <c r="J322" i="9"/>
  <c r="J320" i="9"/>
  <c r="L336" i="9"/>
  <c r="I309" i="9"/>
  <c r="L330" i="9"/>
  <c r="J331" i="9"/>
  <c r="J337" i="9"/>
  <c r="I315" i="9"/>
  <c r="I314" i="9"/>
  <c r="J323" i="9"/>
  <c r="I328" i="9"/>
  <c r="I332" i="9"/>
  <c r="L335" i="9"/>
  <c r="L333" i="9"/>
  <c r="L312" i="9"/>
  <c r="L321" i="9"/>
  <c r="J316" i="9"/>
  <c r="L325" i="9"/>
  <c r="L329" i="9"/>
  <c r="I319" i="9"/>
  <c r="L320" i="9"/>
  <c r="L311" i="9"/>
  <c r="I335" i="9"/>
  <c r="L313" i="9"/>
  <c r="J309" i="9"/>
  <c r="J335" i="9"/>
  <c r="J330" i="9"/>
  <c r="L332" i="9"/>
  <c r="J339" i="9"/>
  <c r="L318" i="9"/>
  <c r="I321" i="9"/>
  <c r="J332" i="9"/>
  <c r="J314" i="9"/>
  <c r="L328" i="9"/>
  <c r="I313" i="9"/>
  <c r="J315" i="9"/>
  <c r="J312" i="9"/>
  <c r="J325" i="9"/>
  <c r="I310" i="9"/>
  <c r="I336" i="9"/>
  <c r="L340" i="9"/>
  <c r="J324" i="9"/>
  <c r="J342" i="9"/>
  <c r="L341" i="9"/>
  <c r="L345" i="9"/>
  <c r="J347" i="9"/>
  <c r="L349" i="9"/>
  <c r="L344" i="9"/>
  <c r="J346" i="9"/>
  <c r="I347" i="9"/>
  <c r="I349" i="9"/>
  <c r="L347" i="9"/>
  <c r="J348" i="9"/>
  <c r="J345" i="9"/>
  <c r="I346" i="9"/>
  <c r="L350" i="9"/>
  <c r="J341" i="9"/>
  <c r="L342" i="9"/>
  <c r="I350" i="9"/>
  <c r="L343" i="9"/>
  <c r="L346" i="9"/>
  <c r="L348" i="9"/>
  <c r="J349" i="9"/>
  <c r="J344" i="9"/>
  <c r="J350" i="9"/>
  <c r="I348" i="9"/>
  <c r="C2097" i="7" l="1"/>
  <c r="A2098" i="7" s="1"/>
  <c r="B2097" i="7"/>
  <c r="D2097" i="7" s="1"/>
  <c r="Q633" i="9"/>
  <c r="K633" i="9" s="1"/>
  <c r="M633" i="9"/>
  <c r="I651" i="9"/>
  <c r="M651" i="9" s="1"/>
  <c r="A2104" i="1"/>
  <c r="A2104" i="4" s="1"/>
  <c r="AB2085" i="1"/>
  <c r="I634" i="9" s="1"/>
  <c r="D8" i="9"/>
  <c r="F8" i="9" s="1"/>
  <c r="E9" i="9"/>
  <c r="D9" i="9"/>
  <c r="E61" i="9"/>
  <c r="E38" i="9"/>
  <c r="E50" i="9"/>
  <c r="D64" i="9"/>
  <c r="D80" i="9"/>
  <c r="D18" i="9"/>
  <c r="D41" i="9"/>
  <c r="E22" i="9"/>
  <c r="D53" i="9"/>
  <c r="E87" i="9"/>
  <c r="E30" i="9"/>
  <c r="E27" i="9"/>
  <c r="E35" i="9"/>
  <c r="D54" i="9"/>
  <c r="E33" i="9"/>
  <c r="D52" i="9"/>
  <c r="E58" i="9"/>
  <c r="D36" i="9"/>
  <c r="E64" i="9"/>
  <c r="E10" i="9"/>
  <c r="D27" i="9"/>
  <c r="E13" i="9"/>
  <c r="D30" i="9"/>
  <c r="D78" i="9"/>
  <c r="D82" i="9"/>
  <c r="D50" i="9"/>
  <c r="D25" i="9"/>
  <c r="E19" i="9"/>
  <c r="E37" i="9"/>
  <c r="D13" i="9"/>
  <c r="D55" i="9"/>
  <c r="D75" i="9"/>
  <c r="E15" i="9"/>
  <c r="D66" i="9"/>
  <c r="D68" i="9"/>
  <c r="D14" i="9"/>
  <c r="E84" i="9"/>
  <c r="D15" i="9"/>
  <c r="D76" i="9"/>
  <c r="E29" i="9"/>
  <c r="D29" i="9"/>
  <c r="D58" i="9"/>
  <c r="D19" i="9"/>
  <c r="D17" i="9"/>
  <c r="E73" i="9"/>
  <c r="E51" i="9"/>
  <c r="D43" i="9"/>
  <c r="D22" i="9"/>
  <c r="D23" i="9"/>
  <c r="D81" i="9"/>
  <c r="E55" i="9"/>
  <c r="E34" i="9"/>
  <c r="D28" i="9"/>
  <c r="D47" i="9"/>
  <c r="E70" i="9"/>
  <c r="E77" i="9"/>
  <c r="E39" i="9"/>
  <c r="E56" i="9"/>
  <c r="D79" i="9"/>
  <c r="D63" i="9"/>
  <c r="D67" i="9"/>
  <c r="D40" i="9"/>
  <c r="E43" i="9"/>
  <c r="E20" i="9"/>
  <c r="E80" i="9"/>
  <c r="D48" i="9"/>
  <c r="E76" i="9"/>
  <c r="D61" i="9"/>
  <c r="E48" i="9"/>
  <c r="D32" i="9"/>
  <c r="E45" i="9"/>
  <c r="D70" i="9"/>
  <c r="D38" i="9"/>
  <c r="E47" i="9"/>
  <c r="D16" i="9"/>
  <c r="E72" i="9"/>
  <c r="E32" i="9"/>
  <c r="D85" i="9"/>
  <c r="E71" i="9"/>
  <c r="D87" i="9"/>
  <c r="E25" i="9"/>
  <c r="E86" i="9"/>
  <c r="D33" i="9"/>
  <c r="E44" i="9"/>
  <c r="D12" i="9"/>
  <c r="E23" i="9"/>
  <c r="E28" i="9"/>
  <c r="E52" i="9"/>
  <c r="D65" i="9"/>
  <c r="E62" i="9"/>
  <c r="D44" i="9"/>
  <c r="D49" i="9"/>
  <c r="D86" i="9"/>
  <c r="D42" i="9"/>
  <c r="E31" i="9"/>
  <c r="E85" i="9"/>
  <c r="E16" i="9"/>
  <c r="D71" i="9"/>
  <c r="E65" i="9"/>
  <c r="E24" i="9"/>
  <c r="D39" i="9"/>
  <c r="D31" i="9"/>
  <c r="E46" i="9"/>
  <c r="E60" i="9"/>
  <c r="D77" i="9"/>
  <c r="D84" i="9"/>
  <c r="E49" i="9"/>
  <c r="D20" i="9"/>
  <c r="E14" i="9"/>
  <c r="D26" i="9"/>
  <c r="D57" i="9"/>
  <c r="E83" i="9"/>
  <c r="E26" i="9"/>
  <c r="D24" i="9"/>
  <c r="E57" i="9"/>
  <c r="D72" i="9"/>
  <c r="E74" i="9"/>
  <c r="D35" i="9"/>
  <c r="E63" i="9"/>
  <c r="E81" i="9"/>
  <c r="E75" i="9"/>
  <c r="E42" i="9"/>
  <c r="D34" i="9"/>
  <c r="E53" i="9"/>
  <c r="D74" i="9"/>
  <c r="D37" i="9"/>
  <c r="E41" i="9"/>
  <c r="D56" i="9"/>
  <c r="D83" i="9"/>
  <c r="E79" i="9"/>
  <c r="E54" i="9"/>
  <c r="E69" i="9"/>
  <c r="D11" i="9"/>
  <c r="E78" i="9"/>
  <c r="D21" i="9"/>
  <c r="D10" i="9"/>
  <c r="E59" i="9"/>
  <c r="D62" i="9"/>
  <c r="E36" i="9"/>
  <c r="E12" i="9"/>
  <c r="D60" i="9"/>
  <c r="E21" i="9"/>
  <c r="D51" i="9"/>
  <c r="E68" i="9"/>
  <c r="E66" i="9"/>
  <c r="E18" i="9"/>
  <c r="D69" i="9"/>
  <c r="E82" i="9"/>
  <c r="D46" i="9"/>
  <c r="E17" i="9"/>
  <c r="E11" i="9"/>
  <c r="D73" i="9"/>
  <c r="E40" i="9"/>
  <c r="E67" i="9"/>
  <c r="D45" i="9"/>
  <c r="D59" i="9"/>
  <c r="M337" i="9"/>
  <c r="H350" i="9"/>
  <c r="H349" i="9"/>
  <c r="Q174" i="9"/>
  <c r="K174" i="9" s="1"/>
  <c r="M174" i="9"/>
  <c r="Q281" i="9"/>
  <c r="K281" i="9" s="1"/>
  <c r="M281" i="9"/>
  <c r="Q252" i="9"/>
  <c r="K252" i="9" s="1"/>
  <c r="M252" i="9"/>
  <c r="Q297" i="9"/>
  <c r="K297" i="9" s="1"/>
  <c r="M297" i="9"/>
  <c r="M209" i="9"/>
  <c r="Q209" i="9"/>
  <c r="K209" i="9" s="1"/>
  <c r="M274" i="9"/>
  <c r="Q274" i="9"/>
  <c r="K274" i="9" s="1"/>
  <c r="M278" i="9"/>
  <c r="Q278" i="9"/>
  <c r="K278" i="9" s="1"/>
  <c r="M178" i="9"/>
  <c r="Q178" i="9"/>
  <c r="K178" i="9" s="1"/>
  <c r="M244" i="9"/>
  <c r="Q244" i="9"/>
  <c r="K244" i="9" s="1"/>
  <c r="Q223" i="9"/>
  <c r="K223" i="9" s="1"/>
  <c r="M223" i="9"/>
  <c r="M222" i="9"/>
  <c r="Q222" i="9"/>
  <c r="K222" i="9" s="1"/>
  <c r="M239" i="9"/>
  <c r="Q239" i="9"/>
  <c r="K239" i="9" s="1"/>
  <c r="Q214" i="9"/>
  <c r="K214" i="9" s="1"/>
  <c r="M214" i="9"/>
  <c r="M219" i="9"/>
  <c r="Q219" i="9"/>
  <c r="K219" i="9" s="1"/>
  <c r="Q259" i="9"/>
  <c r="K259" i="9" s="1"/>
  <c r="M259" i="9"/>
  <c r="M159" i="9"/>
  <c r="Q159" i="9"/>
  <c r="K159" i="9" s="1"/>
  <c r="M247" i="9"/>
  <c r="Q247" i="9"/>
  <c r="K247" i="9" s="1"/>
  <c r="Q170" i="9"/>
  <c r="K170" i="9" s="1"/>
  <c r="M170" i="9"/>
  <c r="M202" i="9"/>
  <c r="Q202" i="9"/>
  <c r="K202" i="9" s="1"/>
  <c r="M185" i="9"/>
  <c r="Q185" i="9"/>
  <c r="K185" i="9" s="1"/>
  <c r="M233" i="9"/>
  <c r="Q233" i="9"/>
  <c r="K233" i="9" s="1"/>
  <c r="Q260" i="9"/>
  <c r="K260" i="9" s="1"/>
  <c r="M260" i="9"/>
  <c r="Q193" i="9"/>
  <c r="K193" i="9" s="1"/>
  <c r="M193" i="9"/>
  <c r="Q220" i="9"/>
  <c r="K220" i="9" s="1"/>
  <c r="M220" i="9"/>
  <c r="Q179" i="9"/>
  <c r="K179" i="9" s="1"/>
  <c r="M179" i="9"/>
  <c r="Q218" i="9"/>
  <c r="K218" i="9" s="1"/>
  <c r="M218" i="9"/>
  <c r="M268" i="9"/>
  <c r="Q268" i="9"/>
  <c r="K268" i="9" s="1"/>
  <c r="M208" i="9"/>
  <c r="Q208" i="9"/>
  <c r="K208" i="9" s="1"/>
  <c r="M207" i="9"/>
  <c r="Q207" i="9"/>
  <c r="K207" i="9" s="1"/>
  <c r="Q215" i="9"/>
  <c r="K215" i="9" s="1"/>
  <c r="M215" i="9"/>
  <c r="Q253" i="9"/>
  <c r="K253" i="9" s="1"/>
  <c r="M253" i="9"/>
  <c r="M287" i="9"/>
  <c r="Q287" i="9"/>
  <c r="K287" i="9" s="1"/>
  <c r="M265" i="9"/>
  <c r="Q265" i="9"/>
  <c r="K265" i="9" s="1"/>
  <c r="Q176" i="9"/>
  <c r="K176" i="9" s="1"/>
  <c r="M176" i="9"/>
  <c r="M303" i="9"/>
  <c r="Q303" i="9"/>
  <c r="K303" i="9" s="1"/>
  <c r="Q263" i="9"/>
  <c r="K263" i="9" s="1"/>
  <c r="M263" i="9"/>
  <c r="Q177" i="9"/>
  <c r="K177" i="9" s="1"/>
  <c r="M177" i="9"/>
  <c r="M190" i="9"/>
  <c r="Q190" i="9"/>
  <c r="K190" i="9" s="1"/>
  <c r="M188" i="9"/>
  <c r="Q188" i="9"/>
  <c r="K188" i="9" s="1"/>
  <c r="Q183" i="9"/>
  <c r="K183" i="9" s="1"/>
  <c r="M183" i="9"/>
  <c r="M299" i="9"/>
  <c r="Q299" i="9"/>
  <c r="K299" i="9" s="1"/>
  <c r="M285" i="9"/>
  <c r="Q285" i="9"/>
  <c r="K285" i="9" s="1"/>
  <c r="Q212" i="9"/>
  <c r="K212" i="9" s="1"/>
  <c r="M212" i="9"/>
  <c r="M257" i="9"/>
  <c r="Q257" i="9"/>
  <c r="K257" i="9" s="1"/>
  <c r="M213" i="9"/>
  <c r="Q213" i="9"/>
  <c r="K213" i="9" s="1"/>
  <c r="M173" i="9"/>
  <c r="Q173" i="9"/>
  <c r="K173" i="9" s="1"/>
  <c r="M187" i="9"/>
  <c r="Q187" i="9"/>
  <c r="K187" i="9" s="1"/>
  <c r="Q241" i="9"/>
  <c r="K241" i="9" s="1"/>
  <c r="M241" i="9"/>
  <c r="Q236" i="9"/>
  <c r="K236" i="9" s="1"/>
  <c r="M236" i="9"/>
  <c r="M271" i="9"/>
  <c r="Q271" i="9"/>
  <c r="K271" i="9" s="1"/>
  <c r="Q267" i="9"/>
  <c r="K267" i="9" s="1"/>
  <c r="M267" i="9"/>
  <c r="Q197" i="9"/>
  <c r="K197" i="9" s="1"/>
  <c r="M197" i="9"/>
  <c r="M266" i="9"/>
  <c r="Q266" i="9"/>
  <c r="K266" i="9" s="1"/>
  <c r="M225" i="9"/>
  <c r="Q225" i="9"/>
  <c r="K225" i="9" s="1"/>
  <c r="M282" i="9"/>
  <c r="Q282" i="9"/>
  <c r="K282" i="9" s="1"/>
  <c r="M298" i="9"/>
  <c r="Q298" i="9"/>
  <c r="K298" i="9" s="1"/>
  <c r="Q240" i="9"/>
  <c r="K240" i="9" s="1"/>
  <c r="M240" i="9"/>
  <c r="Q238" i="9"/>
  <c r="K238" i="9" s="1"/>
  <c r="M238" i="9"/>
  <c r="Q196" i="9"/>
  <c r="K196" i="9" s="1"/>
  <c r="M196" i="9"/>
  <c r="Q232" i="9"/>
  <c r="K232" i="9" s="1"/>
  <c r="M232" i="9"/>
  <c r="M210" i="9"/>
  <c r="Q210" i="9"/>
  <c r="K210" i="9" s="1"/>
  <c r="M295" i="9"/>
  <c r="Q295" i="9"/>
  <c r="K295" i="9" s="1"/>
  <c r="M275" i="9"/>
  <c r="Q275" i="9"/>
  <c r="K275" i="9" s="1"/>
  <c r="Q294" i="9"/>
  <c r="K294" i="9" s="1"/>
  <c r="M294" i="9"/>
  <c r="M292" i="9"/>
  <c r="Q292" i="9"/>
  <c r="K292" i="9" s="1"/>
  <c r="Q200" i="9"/>
  <c r="K200" i="9" s="1"/>
  <c r="M200" i="9"/>
  <c r="Q151" i="9"/>
  <c r="K151" i="9" s="1"/>
  <c r="M151" i="9"/>
  <c r="M286" i="9"/>
  <c r="Q286" i="9"/>
  <c r="K286" i="9" s="1"/>
  <c r="M254" i="9"/>
  <c r="Q254" i="9"/>
  <c r="K254" i="9" s="1"/>
  <c r="Q165" i="9"/>
  <c r="K165" i="9" s="1"/>
  <c r="M165" i="9"/>
  <c r="Q290" i="9"/>
  <c r="K290" i="9" s="1"/>
  <c r="M290" i="9"/>
  <c r="Q288" i="9"/>
  <c r="K288" i="9" s="1"/>
  <c r="M288" i="9"/>
  <c r="Q277" i="9"/>
  <c r="K277" i="9" s="1"/>
  <c r="M277" i="9"/>
  <c r="M289" i="9"/>
  <c r="Q289" i="9"/>
  <c r="K289" i="9" s="1"/>
  <c r="M269" i="9"/>
  <c r="Q269" i="9"/>
  <c r="K269" i="9" s="1"/>
  <c r="Q155" i="9"/>
  <c r="K155" i="9" s="1"/>
  <c r="M155" i="9"/>
  <c r="M300" i="9"/>
  <c r="Q300" i="9"/>
  <c r="K300" i="9" s="1"/>
  <c r="M291" i="9"/>
  <c r="Q291" i="9"/>
  <c r="K291" i="9" s="1"/>
  <c r="M256" i="9"/>
  <c r="Q256" i="9"/>
  <c r="K256" i="9" s="1"/>
  <c r="M163" i="9"/>
  <c r="Q163" i="9"/>
  <c r="K163" i="9" s="1"/>
  <c r="Q156" i="9"/>
  <c r="K156" i="9" s="1"/>
  <c r="M156" i="9"/>
  <c r="Q171" i="9"/>
  <c r="K171" i="9" s="1"/>
  <c r="M171" i="9"/>
  <c r="M199" i="9"/>
  <c r="Q199" i="9"/>
  <c r="K199" i="9" s="1"/>
  <c r="Q234" i="9"/>
  <c r="K234" i="9" s="1"/>
  <c r="M234" i="9"/>
  <c r="Q182" i="9"/>
  <c r="K182" i="9" s="1"/>
  <c r="M182" i="9"/>
  <c r="Q191" i="9"/>
  <c r="K191" i="9" s="1"/>
  <c r="M191" i="9"/>
  <c r="M245" i="9"/>
  <c r="Q245" i="9"/>
  <c r="K245" i="9" s="1"/>
  <c r="M229" i="9"/>
  <c r="Q229" i="9"/>
  <c r="K229" i="9" s="1"/>
  <c r="M224" i="9"/>
  <c r="Q224" i="9"/>
  <c r="K224" i="9" s="1"/>
  <c r="M189" i="9"/>
  <c r="Q189" i="9"/>
  <c r="K189" i="9" s="1"/>
  <c r="M227" i="9"/>
  <c r="Q227" i="9"/>
  <c r="K227" i="9" s="1"/>
  <c r="Q251" i="9"/>
  <c r="K251" i="9" s="1"/>
  <c r="M251" i="9"/>
  <c r="M231" i="9"/>
  <c r="Q231" i="9"/>
  <c r="K231" i="9" s="1"/>
  <c r="M237" i="9"/>
  <c r="Q237" i="9"/>
  <c r="K237" i="9" s="1"/>
  <c r="M201" i="9"/>
  <c r="Q201" i="9"/>
  <c r="K201" i="9" s="1"/>
  <c r="Q160" i="9"/>
  <c r="K160" i="9" s="1"/>
  <c r="M160" i="9"/>
  <c r="M180" i="9"/>
  <c r="Q180" i="9"/>
  <c r="K180" i="9" s="1"/>
  <c r="Q230" i="9"/>
  <c r="K230" i="9" s="1"/>
  <c r="M230" i="9"/>
  <c r="M204" i="9"/>
  <c r="Q204" i="9"/>
  <c r="K204" i="9" s="1"/>
  <c r="Q152" i="9"/>
  <c r="K152" i="9" s="1"/>
  <c r="M152" i="9"/>
  <c r="Q270" i="9"/>
  <c r="K270" i="9" s="1"/>
  <c r="M270" i="9"/>
  <c r="M249" i="9"/>
  <c r="Q249" i="9"/>
  <c r="K249" i="9" s="1"/>
  <c r="M246" i="9"/>
  <c r="Q246" i="9"/>
  <c r="K246" i="9" s="1"/>
  <c r="M296" i="9"/>
  <c r="Q296" i="9"/>
  <c r="K296" i="9" s="1"/>
  <c r="Q243" i="9"/>
  <c r="K243" i="9" s="1"/>
  <c r="M243" i="9"/>
  <c r="M157" i="9"/>
  <c r="Q157" i="9"/>
  <c r="K157" i="9" s="1"/>
  <c r="M198" i="9"/>
  <c r="Q198" i="9"/>
  <c r="K198" i="9" s="1"/>
  <c r="M258" i="9"/>
  <c r="Q258" i="9"/>
  <c r="K258" i="9" s="1"/>
  <c r="Q221" i="9"/>
  <c r="K221" i="9" s="1"/>
  <c r="M221" i="9"/>
  <c r="Q273" i="9"/>
  <c r="K273" i="9" s="1"/>
  <c r="M273" i="9"/>
  <c r="Q175" i="9"/>
  <c r="K175" i="9" s="1"/>
  <c r="M175" i="9"/>
  <c r="Q276" i="9"/>
  <c r="K276" i="9" s="1"/>
  <c r="M276" i="9"/>
  <c r="M162" i="9"/>
  <c r="Q162" i="9"/>
  <c r="K162" i="9" s="1"/>
  <c r="Q301" i="9"/>
  <c r="K301" i="9" s="1"/>
  <c r="M301" i="9"/>
  <c r="M235" i="9"/>
  <c r="Q235" i="9"/>
  <c r="K235" i="9" s="1"/>
  <c r="Q242" i="9"/>
  <c r="K242" i="9" s="1"/>
  <c r="M242" i="9"/>
  <c r="M169" i="9"/>
  <c r="Q169" i="9"/>
  <c r="K169" i="9" s="1"/>
  <c r="M262" i="9"/>
  <c r="Q262" i="9"/>
  <c r="K262" i="9" s="1"/>
  <c r="M181" i="9"/>
  <c r="Q181" i="9"/>
  <c r="K181" i="9" s="1"/>
  <c r="M166" i="9"/>
  <c r="Q166" i="9"/>
  <c r="K166" i="9" s="1"/>
  <c r="M153" i="9"/>
  <c r="Q153" i="9"/>
  <c r="K153" i="9" s="1"/>
  <c r="M195" i="9"/>
  <c r="Q195" i="9"/>
  <c r="K195" i="9" s="1"/>
  <c r="M250" i="9"/>
  <c r="Q250" i="9"/>
  <c r="K250" i="9" s="1"/>
  <c r="Q272" i="9"/>
  <c r="K272" i="9" s="1"/>
  <c r="M272" i="9"/>
  <c r="M216" i="9"/>
  <c r="Q216" i="9"/>
  <c r="K216" i="9" s="1"/>
  <c r="Q280" i="9"/>
  <c r="K280" i="9" s="1"/>
  <c r="M280" i="9"/>
  <c r="Q158" i="9"/>
  <c r="K158" i="9" s="1"/>
  <c r="M158" i="9"/>
  <c r="Q161" i="9"/>
  <c r="K161" i="9" s="1"/>
  <c r="M161" i="9"/>
  <c r="Q194" i="9"/>
  <c r="K194" i="9" s="1"/>
  <c r="M194" i="9"/>
  <c r="M186" i="9"/>
  <c r="Q186" i="9"/>
  <c r="K186" i="9" s="1"/>
  <c r="M264" i="9"/>
  <c r="Q264" i="9"/>
  <c r="K264" i="9" s="1"/>
  <c r="M248" i="9"/>
  <c r="Q248" i="9"/>
  <c r="K248" i="9" s="1"/>
  <c r="Q284" i="9"/>
  <c r="K284" i="9" s="1"/>
  <c r="M284" i="9"/>
  <c r="M302" i="9"/>
  <c r="Q302" i="9"/>
  <c r="K302" i="9" s="1"/>
  <c r="M211" i="9"/>
  <c r="Q211" i="9"/>
  <c r="K211" i="9" s="1"/>
  <c r="Q261" i="9"/>
  <c r="K261" i="9" s="1"/>
  <c r="M261" i="9"/>
  <c r="M293" i="9"/>
  <c r="Q293" i="9"/>
  <c r="K293" i="9" s="1"/>
  <c r="M164" i="9"/>
  <c r="Q164" i="9"/>
  <c r="K164" i="9" s="1"/>
  <c r="M206" i="9"/>
  <c r="Q206" i="9"/>
  <c r="K206" i="9" s="1"/>
  <c r="M167" i="9"/>
  <c r="Q167" i="9"/>
  <c r="K167" i="9" s="1"/>
  <c r="M172" i="9"/>
  <c r="Q172" i="9"/>
  <c r="K172" i="9" s="1"/>
  <c r="Q228" i="9"/>
  <c r="K228" i="9" s="1"/>
  <c r="M228" i="9"/>
  <c r="M226" i="9"/>
  <c r="Q226" i="9"/>
  <c r="K226" i="9" s="1"/>
  <c r="M168" i="9"/>
  <c r="Q168" i="9"/>
  <c r="K168" i="9" s="1"/>
  <c r="M154" i="9"/>
  <c r="Q154" i="9"/>
  <c r="K154" i="9" s="1"/>
  <c r="Q255" i="9"/>
  <c r="K255" i="9" s="1"/>
  <c r="M255" i="9"/>
  <c r="Q184" i="9"/>
  <c r="K184" i="9" s="1"/>
  <c r="M184" i="9"/>
  <c r="Q279" i="9"/>
  <c r="K279" i="9" s="1"/>
  <c r="M279" i="9"/>
  <c r="M203" i="9"/>
  <c r="Q203" i="9"/>
  <c r="K203" i="9" s="1"/>
  <c r="M205" i="9"/>
  <c r="Q205" i="9"/>
  <c r="K205" i="9" s="1"/>
  <c r="M192" i="9"/>
  <c r="Q192" i="9"/>
  <c r="K192" i="9" s="1"/>
  <c r="M283" i="9"/>
  <c r="Q283" i="9"/>
  <c r="K283" i="9" s="1"/>
  <c r="M217" i="9"/>
  <c r="Q217" i="9"/>
  <c r="K217" i="9" s="1"/>
  <c r="Q326" i="9"/>
  <c r="K326" i="9" s="1"/>
  <c r="M326" i="9"/>
  <c r="M336" i="9"/>
  <c r="Q336" i="9"/>
  <c r="K336" i="9" s="1"/>
  <c r="Q304" i="9"/>
  <c r="K304" i="9" s="1"/>
  <c r="M304" i="9"/>
  <c r="M310" i="9"/>
  <c r="Q310" i="9"/>
  <c r="K310" i="9" s="1"/>
  <c r="M306" i="9"/>
  <c r="Q306" i="9"/>
  <c r="K306" i="9" s="1"/>
  <c r="M327" i="9"/>
  <c r="Q327" i="9"/>
  <c r="K327" i="9" s="1"/>
  <c r="Q319" i="9"/>
  <c r="K319" i="9" s="1"/>
  <c r="M319" i="9"/>
  <c r="M332" i="9"/>
  <c r="Q332" i="9"/>
  <c r="K332" i="9" s="1"/>
  <c r="M311" i="9"/>
  <c r="Q311" i="9"/>
  <c r="K311" i="9" s="1"/>
  <c r="Q322" i="9"/>
  <c r="K322" i="9" s="1"/>
  <c r="M322" i="9"/>
  <c r="M316" i="9"/>
  <c r="Q316" i="9"/>
  <c r="K316" i="9" s="1"/>
  <c r="Q334" i="9"/>
  <c r="K334" i="9" s="1"/>
  <c r="M334" i="9"/>
  <c r="Q308" i="9"/>
  <c r="K308" i="9" s="1"/>
  <c r="M308" i="9"/>
  <c r="Q325" i="9"/>
  <c r="K325" i="9" s="1"/>
  <c r="M325" i="9"/>
  <c r="M312" i="9"/>
  <c r="Q312" i="9"/>
  <c r="K312" i="9" s="1"/>
  <c r="Q333" i="9"/>
  <c r="K333" i="9" s="1"/>
  <c r="M333" i="9"/>
  <c r="M324" i="9"/>
  <c r="Q324" i="9"/>
  <c r="K324" i="9" s="1"/>
  <c r="M321" i="9"/>
  <c r="Q321" i="9"/>
  <c r="K321" i="9" s="1"/>
  <c r="M317" i="9"/>
  <c r="Q317" i="9"/>
  <c r="K317" i="9" s="1"/>
  <c r="M329" i="9"/>
  <c r="Q329" i="9"/>
  <c r="K329" i="9" s="1"/>
  <c r="Q307" i="9"/>
  <c r="K307" i="9" s="1"/>
  <c r="M307" i="9"/>
  <c r="Q313" i="9"/>
  <c r="K313" i="9" s="1"/>
  <c r="M313" i="9"/>
  <c r="Q320" i="9"/>
  <c r="K320" i="9" s="1"/>
  <c r="M320" i="9"/>
  <c r="M328" i="9"/>
  <c r="Q328" i="9"/>
  <c r="K328" i="9" s="1"/>
  <c r="M314" i="9"/>
  <c r="Q314" i="9"/>
  <c r="K314" i="9" s="1"/>
  <c r="Q309" i="9"/>
  <c r="K309" i="9" s="1"/>
  <c r="M309" i="9"/>
  <c r="Q331" i="9"/>
  <c r="K331" i="9" s="1"/>
  <c r="M331" i="9"/>
  <c r="Q323" i="9"/>
  <c r="K323" i="9" s="1"/>
  <c r="M323" i="9"/>
  <c r="Q305" i="9"/>
  <c r="K305" i="9" s="1"/>
  <c r="M305" i="9"/>
  <c r="M335" i="9"/>
  <c r="Q335" i="9"/>
  <c r="K335" i="9" s="1"/>
  <c r="Q315" i="9"/>
  <c r="K315" i="9" s="1"/>
  <c r="M315" i="9"/>
  <c r="Q318" i="9"/>
  <c r="K318" i="9" s="1"/>
  <c r="M318" i="9"/>
  <c r="Q330" i="9"/>
  <c r="K330" i="9" s="1"/>
  <c r="M330" i="9"/>
  <c r="H348" i="9"/>
  <c r="H347" i="9"/>
  <c r="H346" i="9"/>
  <c r="H345" i="9"/>
  <c r="H344" i="9"/>
  <c r="Q349" i="9"/>
  <c r="K349" i="9" s="1"/>
  <c r="M349" i="9"/>
  <c r="Q346" i="9"/>
  <c r="K346" i="9" s="1"/>
  <c r="M346" i="9"/>
  <c r="Q347" i="9"/>
  <c r="K347" i="9" s="1"/>
  <c r="M347" i="9"/>
  <c r="M348" i="9"/>
  <c r="Q348" i="9"/>
  <c r="K348" i="9" s="1"/>
  <c r="M350" i="9"/>
  <c r="Q350" i="9"/>
  <c r="K350" i="9" s="1"/>
  <c r="C2098" i="7" l="1"/>
  <c r="A2099" i="7" s="1"/>
  <c r="B2098" i="7"/>
  <c r="D2098" i="7" s="1"/>
  <c r="Q651" i="9"/>
  <c r="K651" i="9" s="1"/>
  <c r="M634" i="9"/>
  <c r="Q634" i="9"/>
  <c r="K634" i="9" s="1"/>
  <c r="I652" i="9"/>
  <c r="Q652" i="9" s="1"/>
  <c r="K652" i="9" s="1"/>
  <c r="F45" i="9"/>
  <c r="A2105" i="1"/>
  <c r="F30" i="9"/>
  <c r="AB2086" i="1"/>
  <c r="I635" i="9" s="1"/>
  <c r="F77" i="9"/>
  <c r="F62" i="9"/>
  <c r="F83" i="9"/>
  <c r="F72" i="9"/>
  <c r="F61" i="9"/>
  <c r="F19" i="9"/>
  <c r="F24" i="9"/>
  <c r="F60" i="9"/>
  <c r="F86" i="9"/>
  <c r="F27" i="9"/>
  <c r="F56" i="9"/>
  <c r="F49" i="9"/>
  <c r="F87" i="9"/>
  <c r="F44" i="9"/>
  <c r="F55" i="9"/>
  <c r="F37" i="9"/>
  <c r="F31" i="9"/>
  <c r="F85" i="9"/>
  <c r="F47" i="9"/>
  <c r="F58" i="9"/>
  <c r="F13" i="9"/>
  <c r="F69" i="9"/>
  <c r="F21" i="9"/>
  <c r="F51" i="9"/>
  <c r="F35" i="9"/>
  <c r="F84" i="9"/>
  <c r="F34" i="9"/>
  <c r="F50" i="9"/>
  <c r="F38" i="9"/>
  <c r="F20" i="9"/>
  <c r="F9" i="9"/>
  <c r="F73" i="9"/>
  <c r="F33" i="9"/>
  <c r="F10" i="9"/>
  <c r="F59" i="9"/>
  <c r="F53" i="9"/>
  <c r="F17" i="9"/>
  <c r="F75" i="9"/>
  <c r="F41" i="9"/>
  <c r="F48" i="9"/>
  <c r="F36" i="9"/>
  <c r="F18" i="9"/>
  <c r="F46" i="9"/>
  <c r="F74" i="9"/>
  <c r="F39" i="9"/>
  <c r="F65" i="9"/>
  <c r="F28" i="9"/>
  <c r="F29" i="9"/>
  <c r="F80" i="9"/>
  <c r="F52" i="9"/>
  <c r="F64" i="9"/>
  <c r="F57" i="9"/>
  <c r="F16" i="9"/>
  <c r="F76" i="9"/>
  <c r="F25" i="9"/>
  <c r="F26" i="9"/>
  <c r="F71" i="9"/>
  <c r="F40" i="9"/>
  <c r="F81" i="9"/>
  <c r="F15" i="9"/>
  <c r="F54" i="9"/>
  <c r="F11" i="9"/>
  <c r="F12" i="9"/>
  <c r="F67" i="9"/>
  <c r="F23" i="9"/>
  <c r="F82" i="9"/>
  <c r="F70" i="9"/>
  <c r="F63" i="9"/>
  <c r="F22" i="9"/>
  <c r="F14" i="9"/>
  <c r="F78" i="9"/>
  <c r="F79" i="9"/>
  <c r="F43" i="9"/>
  <c r="F68" i="9"/>
  <c r="F42" i="9"/>
  <c r="F32" i="9"/>
  <c r="F66" i="9"/>
  <c r="I338" i="9"/>
  <c r="C2099" i="7" l="1"/>
  <c r="A2100" i="7" s="1"/>
  <c r="B2099" i="7"/>
  <c r="D2099" i="7" s="1"/>
  <c r="Q635" i="9"/>
  <c r="K635" i="9" s="1"/>
  <c r="M635" i="9"/>
  <c r="M652" i="9"/>
  <c r="I653" i="9"/>
  <c r="Q653" i="9" s="1"/>
  <c r="K653" i="9" s="1"/>
  <c r="A2106" i="1"/>
  <c r="AB2087" i="1"/>
  <c r="Q338" i="9"/>
  <c r="K338" i="9" s="1"/>
  <c r="M338" i="9"/>
  <c r="I339" i="9"/>
  <c r="C2100" i="7" l="1"/>
  <c r="A2101" i="7" s="1"/>
  <c r="B2100" i="7"/>
  <c r="D2100" i="7" s="1"/>
  <c r="M653" i="9"/>
  <c r="A2107" i="1"/>
  <c r="AB2088" i="1"/>
  <c r="M339" i="9"/>
  <c r="Q339" i="9"/>
  <c r="K339" i="9" s="1"/>
  <c r="I340" i="9"/>
  <c r="C2101" i="7" l="1"/>
  <c r="A2102" i="7" s="1"/>
  <c r="B2101" i="7"/>
  <c r="D2101" i="7" s="1"/>
  <c r="A2108" i="1"/>
  <c r="A2108" i="4" s="1"/>
  <c r="AB2089" i="1"/>
  <c r="M340" i="9"/>
  <c r="Q340" i="9"/>
  <c r="K340" i="9" s="1"/>
  <c r="I341" i="9"/>
  <c r="C2102" i="7" l="1"/>
  <c r="A2103" i="7" s="1"/>
  <c r="B2102" i="7"/>
  <c r="D2102" i="7" s="1"/>
  <c r="A2109" i="1"/>
  <c r="A2109" i="4" s="1"/>
  <c r="AB2090" i="1"/>
  <c r="I668" i="9"/>
  <c r="M341" i="9"/>
  <c r="Q341" i="9"/>
  <c r="K341" i="9" s="1"/>
  <c r="I150" i="9"/>
  <c r="J150" i="9"/>
  <c r="L150" i="9"/>
  <c r="C2103" i="7" l="1"/>
  <c r="A2104" i="7" s="1"/>
  <c r="B2103" i="7"/>
  <c r="D2103" i="7" s="1"/>
  <c r="A2110" i="1"/>
  <c r="A2110" i="4" s="1"/>
  <c r="AB2091" i="1"/>
  <c r="M668" i="9"/>
  <c r="Q668" i="9"/>
  <c r="K668" i="9" s="1"/>
  <c r="I670" i="9"/>
  <c r="I669" i="9"/>
  <c r="O154" i="9"/>
  <c r="O150" i="9"/>
  <c r="X150" i="9" s="1"/>
  <c r="O152" i="9"/>
  <c r="O321" i="9"/>
  <c r="O293" i="9"/>
  <c r="O182" i="9"/>
  <c r="O259" i="9"/>
  <c r="O242" i="9"/>
  <c r="O292" i="9"/>
  <c r="O271" i="9"/>
  <c r="O234" i="9"/>
  <c r="O162" i="9"/>
  <c r="O189" i="9"/>
  <c r="O270" i="9"/>
  <c r="O310" i="9"/>
  <c r="O307" i="9"/>
  <c r="O151" i="9"/>
  <c r="O184" i="9"/>
  <c r="O306" i="9"/>
  <c r="O194" i="9"/>
  <c r="O275" i="9"/>
  <c r="O226" i="9"/>
  <c r="O223" i="9"/>
  <c r="O203" i="9"/>
  <c r="O174" i="9"/>
  <c r="O283" i="9"/>
  <c r="O263" i="9"/>
  <c r="O294" i="9"/>
  <c r="O280" i="9"/>
  <c r="O258" i="9"/>
  <c r="O197" i="9"/>
  <c r="O320" i="9"/>
  <c r="O302" i="9"/>
  <c r="O303" i="9"/>
  <c r="O161" i="9"/>
  <c r="O241" i="9"/>
  <c r="O217" i="9"/>
  <c r="O181" i="9"/>
  <c r="O210" i="9"/>
  <c r="O215" i="9"/>
  <c r="O208" i="9"/>
  <c r="O273" i="9"/>
  <c r="O232" i="9"/>
  <c r="O249" i="9"/>
  <c r="O333" i="9"/>
  <c r="O319" i="9"/>
  <c r="O268" i="9"/>
  <c r="O298" i="9"/>
  <c r="O244" i="9"/>
  <c r="O301" i="9"/>
  <c r="O155" i="9"/>
  <c r="O160" i="9"/>
  <c r="O285" i="9"/>
  <c r="O229" i="9"/>
  <c r="O246" i="9"/>
  <c r="O245" i="9"/>
  <c r="O248" i="9"/>
  <c r="O240" i="9"/>
  <c r="O156" i="9"/>
  <c r="O308" i="9"/>
  <c r="O326" i="9"/>
  <c r="O322" i="9"/>
  <c r="O315" i="9"/>
  <c r="O305" i="9"/>
  <c r="O158" i="9"/>
  <c r="O288" i="9"/>
  <c r="O287" i="9"/>
  <c r="O218" i="9"/>
  <c r="O233" i="9"/>
  <c r="O178" i="9"/>
  <c r="O297" i="9"/>
  <c r="O237" i="9"/>
  <c r="O255" i="9"/>
  <c r="O277" i="9"/>
  <c r="O169" i="9"/>
  <c r="O159" i="9"/>
  <c r="O261" i="9"/>
  <c r="O327" i="9"/>
  <c r="O325" i="9"/>
  <c r="O337" i="9"/>
  <c r="O331" i="9"/>
  <c r="O264" i="9"/>
  <c r="O269" i="9"/>
  <c r="O216" i="9"/>
  <c r="O228" i="9"/>
  <c r="O199" i="9"/>
  <c r="O262" i="9"/>
  <c r="O220" i="9"/>
  <c r="O257" i="9"/>
  <c r="O296" i="9"/>
  <c r="O329" i="9"/>
  <c r="O338" i="9"/>
  <c r="O313" i="9"/>
  <c r="O171" i="9"/>
  <c r="O219" i="9"/>
  <c r="O195" i="9"/>
  <c r="O180" i="9"/>
  <c r="O183" i="9"/>
  <c r="O276" i="9"/>
  <c r="O250" i="9"/>
  <c r="O284" i="9"/>
  <c r="O175" i="9"/>
  <c r="O254" i="9"/>
  <c r="O187" i="9"/>
  <c r="O265" i="9"/>
  <c r="O300" i="9"/>
  <c r="O279" i="9"/>
  <c r="O185" i="9"/>
  <c r="O317" i="9"/>
  <c r="O335" i="9"/>
  <c r="O334" i="9"/>
  <c r="O201" i="9"/>
  <c r="O286" i="9"/>
  <c r="O165" i="9"/>
  <c r="O253" i="9"/>
  <c r="O236" i="9"/>
  <c r="O243" i="9"/>
  <c r="O196" i="9"/>
  <c r="O173" i="9"/>
  <c r="O235" i="9"/>
  <c r="O166" i="9"/>
  <c r="O222" i="9"/>
  <c r="O295" i="9"/>
  <c r="O177" i="9"/>
  <c r="O247" i="9"/>
  <c r="O318" i="9"/>
  <c r="O314" i="9"/>
  <c r="O311" i="9"/>
  <c r="O316" i="9"/>
  <c r="O332" i="9"/>
  <c r="O238" i="9"/>
  <c r="O291" i="9"/>
  <c r="O256" i="9"/>
  <c r="O206" i="9"/>
  <c r="O278" i="9"/>
  <c r="O281" i="9"/>
  <c r="O172" i="9"/>
  <c r="O336" i="9"/>
  <c r="O330" i="9"/>
  <c r="O324" i="9"/>
  <c r="O157" i="9"/>
  <c r="O179" i="9"/>
  <c r="O290" i="9"/>
  <c r="O202" i="9"/>
  <c r="O289" i="9"/>
  <c r="O225" i="9"/>
  <c r="O191" i="9"/>
  <c r="O252" i="9"/>
  <c r="O251" i="9"/>
  <c r="O230" i="9"/>
  <c r="O204" i="9"/>
  <c r="O167" i="9"/>
  <c r="O267" i="9"/>
  <c r="O193" i="9"/>
  <c r="O198" i="9"/>
  <c r="O274" i="9"/>
  <c r="O227" i="9"/>
  <c r="O309" i="9"/>
  <c r="O312" i="9"/>
  <c r="O153" i="9"/>
  <c r="O239" i="9"/>
  <c r="O176" i="9"/>
  <c r="O272" i="9"/>
  <c r="O209" i="9"/>
  <c r="O282" i="9"/>
  <c r="O200" i="9"/>
  <c r="O205" i="9"/>
  <c r="O213" i="9"/>
  <c r="O192" i="9"/>
  <c r="O266" i="9"/>
  <c r="O231" i="9"/>
  <c r="O260" i="9"/>
  <c r="O163" i="9"/>
  <c r="O164" i="9"/>
  <c r="O328" i="9"/>
  <c r="O323" i="9"/>
  <c r="O188" i="9"/>
  <c r="O190" i="9"/>
  <c r="O211" i="9"/>
  <c r="O214" i="9"/>
  <c r="O299" i="9"/>
  <c r="O168" i="9"/>
  <c r="O304" i="9"/>
  <c r="O170" i="9"/>
  <c r="O212" i="9"/>
  <c r="O224" i="9"/>
  <c r="O221" i="9"/>
  <c r="O186" i="9"/>
  <c r="O207" i="9"/>
  <c r="Q150" i="9"/>
  <c r="K150" i="9" s="1"/>
  <c r="M150" i="9"/>
  <c r="C2104" i="7" l="1"/>
  <c r="A2105" i="7" s="1"/>
  <c r="B2104" i="7"/>
  <c r="D2104" i="7" s="1"/>
  <c r="A2112" i="1"/>
  <c r="A2112" i="4" s="1"/>
  <c r="A2111" i="1"/>
  <c r="A2111" i="4" s="1"/>
  <c r="AB2092" i="1"/>
  <c r="M669" i="9"/>
  <c r="Q669" i="9"/>
  <c r="K669" i="9" s="1"/>
  <c r="M670" i="9"/>
  <c r="Q670" i="9"/>
  <c r="K670" i="9" s="1"/>
  <c r="I671" i="9"/>
  <c r="W150" i="9"/>
  <c r="U150" i="9" s="1"/>
  <c r="W154" i="9"/>
  <c r="N154" i="9"/>
  <c r="X154" i="9"/>
  <c r="X304" i="9"/>
  <c r="W304" i="9"/>
  <c r="N304" i="9"/>
  <c r="W239" i="9"/>
  <c r="N239" i="9"/>
  <c r="X239" i="9"/>
  <c r="X269" i="9"/>
  <c r="W269" i="9"/>
  <c r="N269" i="9"/>
  <c r="X197" i="9"/>
  <c r="W197" i="9"/>
  <c r="N197" i="9"/>
  <c r="N190" i="9"/>
  <c r="W190" i="9"/>
  <c r="X190" i="9"/>
  <c r="N336" i="9"/>
  <c r="W336" i="9"/>
  <c r="X336" i="9"/>
  <c r="W271" i="9"/>
  <c r="X271" i="9"/>
  <c r="N271" i="9"/>
  <c r="W247" i="9"/>
  <c r="X247" i="9"/>
  <c r="N247" i="9"/>
  <c r="W280" i="9"/>
  <c r="N280" i="9"/>
  <c r="X280" i="9"/>
  <c r="W225" i="9"/>
  <c r="N225" i="9"/>
  <c r="X225" i="9"/>
  <c r="X201" i="9"/>
  <c r="W201" i="9"/>
  <c r="W298" i="9"/>
  <c r="X298" i="9"/>
  <c r="W294" i="9"/>
  <c r="X294" i="9"/>
  <c r="N294" i="9"/>
  <c r="N242" i="9"/>
  <c r="W242" i="9"/>
  <c r="X242" i="9"/>
  <c r="W192" i="9"/>
  <c r="X192" i="9"/>
  <c r="N192" i="9"/>
  <c r="W227" i="9"/>
  <c r="N227" i="9"/>
  <c r="X227" i="9"/>
  <c r="W289" i="9"/>
  <c r="X289" i="9"/>
  <c r="N289" i="9"/>
  <c r="X278" i="9"/>
  <c r="W278" i="9"/>
  <c r="W295" i="9"/>
  <c r="X295" i="9"/>
  <c r="X334" i="9"/>
  <c r="N334" i="9"/>
  <c r="W334" i="9"/>
  <c r="W276" i="9"/>
  <c r="X276" i="9"/>
  <c r="W329" i="9"/>
  <c r="X329" i="9"/>
  <c r="N329" i="9"/>
  <c r="W297" i="9"/>
  <c r="X297" i="9"/>
  <c r="W156" i="9"/>
  <c r="X156" i="9"/>
  <c r="N156" i="9"/>
  <c r="N268" i="9"/>
  <c r="X268" i="9"/>
  <c r="W268" i="9"/>
  <c r="W161" i="9"/>
  <c r="X161" i="9"/>
  <c r="N161" i="9"/>
  <c r="X263" i="9"/>
  <c r="N263" i="9"/>
  <c r="W263" i="9"/>
  <c r="W259" i="9"/>
  <c r="X259" i="9"/>
  <c r="N259" i="9"/>
  <c r="W163" i="9"/>
  <c r="N163" i="9"/>
  <c r="X163" i="9"/>
  <c r="N254" i="9"/>
  <c r="X254" i="9"/>
  <c r="W254" i="9"/>
  <c r="N210" i="9"/>
  <c r="W210" i="9"/>
  <c r="X210" i="9"/>
  <c r="N168" i="9"/>
  <c r="X168" i="9"/>
  <c r="W168" i="9"/>
  <c r="W153" i="9"/>
  <c r="X153" i="9"/>
  <c r="N153" i="9"/>
  <c r="X264" i="9"/>
  <c r="W264" i="9"/>
  <c r="N264" i="9"/>
  <c r="N172" i="9"/>
  <c r="X172" i="9"/>
  <c r="W172" i="9"/>
  <c r="W151" i="9"/>
  <c r="N151" i="9"/>
  <c r="X151" i="9"/>
  <c r="W309" i="9"/>
  <c r="N309" i="9"/>
  <c r="X309" i="9"/>
  <c r="X177" i="9"/>
  <c r="N177" i="9"/>
  <c r="W177" i="9"/>
  <c r="X338" i="9"/>
  <c r="W338" i="9"/>
  <c r="N308" i="9"/>
  <c r="X308" i="9"/>
  <c r="W308" i="9"/>
  <c r="W213" i="9"/>
  <c r="X213" i="9"/>
  <c r="X274" i="9"/>
  <c r="W274" i="9"/>
  <c r="W202" i="9"/>
  <c r="X202" i="9"/>
  <c r="X206" i="9"/>
  <c r="W206" i="9"/>
  <c r="W222" i="9"/>
  <c r="X222" i="9"/>
  <c r="N335" i="9"/>
  <c r="W335" i="9"/>
  <c r="X335" i="9"/>
  <c r="X183" i="9"/>
  <c r="W183" i="9"/>
  <c r="N183" i="9"/>
  <c r="W296" i="9"/>
  <c r="X296" i="9"/>
  <c r="N178" i="9"/>
  <c r="W178" i="9"/>
  <c r="X178" i="9"/>
  <c r="N240" i="9"/>
  <c r="W240" i="9"/>
  <c r="X240" i="9"/>
  <c r="X319" i="9"/>
  <c r="W319" i="9"/>
  <c r="N319" i="9"/>
  <c r="W303" i="9"/>
  <c r="X303" i="9"/>
  <c r="X283" i="9"/>
  <c r="W283" i="9"/>
  <c r="N283" i="9"/>
  <c r="N182" i="9"/>
  <c r="W182" i="9"/>
  <c r="X182" i="9"/>
  <c r="W211" i="9"/>
  <c r="X211" i="9"/>
  <c r="W314" i="9"/>
  <c r="X314" i="9"/>
  <c r="N314" i="9"/>
  <c r="N306" i="9"/>
  <c r="X306" i="9"/>
  <c r="W306" i="9"/>
  <c r="X318" i="9"/>
  <c r="N318" i="9"/>
  <c r="W318" i="9"/>
  <c r="N175" i="9"/>
  <c r="X175" i="9"/>
  <c r="W175" i="9"/>
  <c r="W184" i="9"/>
  <c r="X184" i="9"/>
  <c r="X286" i="9"/>
  <c r="W286" i="9"/>
  <c r="N286" i="9"/>
  <c r="W217" i="9"/>
  <c r="X217" i="9"/>
  <c r="N266" i="9"/>
  <c r="X266" i="9"/>
  <c r="W266" i="9"/>
  <c r="W281" i="9"/>
  <c r="N281" i="9"/>
  <c r="X281" i="9"/>
  <c r="W250" i="9"/>
  <c r="N250" i="9"/>
  <c r="X250" i="9"/>
  <c r="N237" i="9"/>
  <c r="W237" i="9"/>
  <c r="X237" i="9"/>
  <c r="X241" i="9"/>
  <c r="W241" i="9"/>
  <c r="N241" i="9"/>
  <c r="W205" i="9"/>
  <c r="X205" i="9"/>
  <c r="X198" i="9"/>
  <c r="W198" i="9"/>
  <c r="W290" i="9"/>
  <c r="N290" i="9"/>
  <c r="X290" i="9"/>
  <c r="N256" i="9"/>
  <c r="X256" i="9"/>
  <c r="W256" i="9"/>
  <c r="N166" i="9"/>
  <c r="W166" i="9"/>
  <c r="X166" i="9"/>
  <c r="X317" i="9"/>
  <c r="N317" i="9"/>
  <c r="W317" i="9"/>
  <c r="N180" i="9"/>
  <c r="X180" i="9"/>
  <c r="W180" i="9"/>
  <c r="W257" i="9"/>
  <c r="X257" i="9"/>
  <c r="N257" i="9"/>
  <c r="W331" i="9"/>
  <c r="N331" i="9"/>
  <c r="X331" i="9"/>
  <c r="W233" i="9"/>
  <c r="X233" i="9"/>
  <c r="N233" i="9"/>
  <c r="W248" i="9"/>
  <c r="N248" i="9"/>
  <c r="X248" i="9"/>
  <c r="X333" i="9"/>
  <c r="N333" i="9"/>
  <c r="W333" i="9"/>
  <c r="X302" i="9"/>
  <c r="W302" i="9"/>
  <c r="X174" i="9"/>
  <c r="N174" i="9"/>
  <c r="W174" i="9"/>
  <c r="N293" i="9"/>
  <c r="W293" i="9"/>
  <c r="X293" i="9"/>
  <c r="N251" i="9"/>
  <c r="W251" i="9"/>
  <c r="X251" i="9"/>
  <c r="N155" i="9"/>
  <c r="X155" i="9"/>
  <c r="W155" i="9"/>
  <c r="X252" i="9"/>
  <c r="N252" i="9"/>
  <c r="W252" i="9"/>
  <c r="N181" i="9"/>
  <c r="X181" i="9"/>
  <c r="W181" i="9"/>
  <c r="W231" i="9"/>
  <c r="X231" i="9"/>
  <c r="N255" i="9"/>
  <c r="X255" i="9"/>
  <c r="W255" i="9"/>
  <c r="N200" i="9"/>
  <c r="W200" i="9"/>
  <c r="X200" i="9"/>
  <c r="N193" i="9"/>
  <c r="W193" i="9"/>
  <c r="X193" i="9"/>
  <c r="W179" i="9"/>
  <c r="X179" i="9"/>
  <c r="N179" i="9"/>
  <c r="N291" i="9"/>
  <c r="W291" i="9"/>
  <c r="X291" i="9"/>
  <c r="N235" i="9"/>
  <c r="W235" i="9"/>
  <c r="X235" i="9"/>
  <c r="W185" i="9"/>
  <c r="X185" i="9"/>
  <c r="W195" i="9"/>
  <c r="N195" i="9"/>
  <c r="X195" i="9"/>
  <c r="X220" i="9"/>
  <c r="W220" i="9"/>
  <c r="W337" i="9"/>
  <c r="X337" i="9"/>
  <c r="W218" i="9"/>
  <c r="X218" i="9"/>
  <c r="W245" i="9"/>
  <c r="X245" i="9"/>
  <c r="N245" i="9"/>
  <c r="W249" i="9"/>
  <c r="X249" i="9"/>
  <c r="N249" i="9"/>
  <c r="W203" i="9"/>
  <c r="X203" i="9"/>
  <c r="W307" i="9"/>
  <c r="N307" i="9"/>
  <c r="X307" i="9"/>
  <c r="X321" i="9"/>
  <c r="W321" i="9"/>
  <c r="N321" i="9"/>
  <c r="X277" i="9"/>
  <c r="W277" i="9"/>
  <c r="X191" i="9"/>
  <c r="W191" i="9"/>
  <c r="N244" i="9"/>
  <c r="X244" i="9"/>
  <c r="W244" i="9"/>
  <c r="X186" i="9"/>
  <c r="W186" i="9"/>
  <c r="N282" i="9"/>
  <c r="X282" i="9"/>
  <c r="W282" i="9"/>
  <c r="N267" i="9"/>
  <c r="X267" i="9"/>
  <c r="W267" i="9"/>
  <c r="W157" i="9"/>
  <c r="N157" i="9"/>
  <c r="X157" i="9"/>
  <c r="X238" i="9"/>
  <c r="W238" i="9"/>
  <c r="N173" i="9"/>
  <c r="X173" i="9"/>
  <c r="W173" i="9"/>
  <c r="X279" i="9"/>
  <c r="W279" i="9"/>
  <c r="N279" i="9"/>
  <c r="W219" i="9"/>
  <c r="X219" i="9"/>
  <c r="W262" i="9"/>
  <c r="X262" i="9"/>
  <c r="N262" i="9"/>
  <c r="X325" i="9"/>
  <c r="W325" i="9"/>
  <c r="N325" i="9"/>
  <c r="X287" i="9"/>
  <c r="W287" i="9"/>
  <c r="N246" i="9"/>
  <c r="W246" i="9"/>
  <c r="X246" i="9"/>
  <c r="W232" i="9"/>
  <c r="X232" i="9"/>
  <c r="W223" i="9"/>
  <c r="N223" i="9"/>
  <c r="X223" i="9"/>
  <c r="N310" i="9"/>
  <c r="W310" i="9"/>
  <c r="X310" i="9"/>
  <c r="X152" i="9"/>
  <c r="N152" i="9"/>
  <c r="W152" i="9"/>
  <c r="X253" i="9"/>
  <c r="N253" i="9"/>
  <c r="W253" i="9"/>
  <c r="X322" i="9"/>
  <c r="W322" i="9"/>
  <c r="N322" i="9"/>
  <c r="X326" i="9"/>
  <c r="W326" i="9"/>
  <c r="N326" i="9"/>
  <c r="W221" i="9"/>
  <c r="X221" i="9"/>
  <c r="X212" i="9"/>
  <c r="W212" i="9"/>
  <c r="N212" i="9"/>
  <c r="X323" i="9"/>
  <c r="W323" i="9"/>
  <c r="N323" i="9"/>
  <c r="X209" i="9"/>
  <c r="W209" i="9"/>
  <c r="N167" i="9"/>
  <c r="W167" i="9"/>
  <c r="X167" i="9"/>
  <c r="W332" i="9"/>
  <c r="N332" i="9"/>
  <c r="X332" i="9"/>
  <c r="W196" i="9"/>
  <c r="X196" i="9"/>
  <c r="N196" i="9"/>
  <c r="W300" i="9"/>
  <c r="X300" i="9"/>
  <c r="N300" i="9"/>
  <c r="W171" i="9"/>
  <c r="X171" i="9"/>
  <c r="N171" i="9"/>
  <c r="X199" i="9"/>
  <c r="W199" i="9"/>
  <c r="N327" i="9"/>
  <c r="W327" i="9"/>
  <c r="X327" i="9"/>
  <c r="X288" i="9"/>
  <c r="W288" i="9"/>
  <c r="N229" i="9"/>
  <c r="W229" i="9"/>
  <c r="X229" i="9"/>
  <c r="W273" i="9"/>
  <c r="X273" i="9"/>
  <c r="N273" i="9"/>
  <c r="W226" i="9"/>
  <c r="X226" i="9"/>
  <c r="N270" i="9"/>
  <c r="X270" i="9"/>
  <c r="W270" i="9"/>
  <c r="N150" i="9"/>
  <c r="Y150" i="9" s="1"/>
  <c r="V150" i="9"/>
  <c r="X315" i="9"/>
  <c r="N315" i="9"/>
  <c r="W315" i="9"/>
  <c r="N301" i="9"/>
  <c r="W301" i="9"/>
  <c r="X301" i="9"/>
  <c r="W313" i="9"/>
  <c r="X313" i="9"/>
  <c r="N313" i="9"/>
  <c r="W207" i="9"/>
  <c r="X207" i="9"/>
  <c r="X224" i="9"/>
  <c r="W224" i="9"/>
  <c r="W170" i="9"/>
  <c r="N170" i="9"/>
  <c r="X170" i="9"/>
  <c r="W299" i="9"/>
  <c r="N299" i="9"/>
  <c r="X299" i="9"/>
  <c r="X188" i="9"/>
  <c r="N188" i="9"/>
  <c r="W188" i="9"/>
  <c r="N328" i="9"/>
  <c r="W328" i="9"/>
  <c r="X328" i="9"/>
  <c r="N272" i="9"/>
  <c r="X272" i="9"/>
  <c r="W272" i="9"/>
  <c r="W204" i="9"/>
  <c r="X204" i="9"/>
  <c r="X324" i="9"/>
  <c r="W324" i="9"/>
  <c r="N324" i="9"/>
  <c r="X316" i="9"/>
  <c r="W316" i="9"/>
  <c r="N316" i="9"/>
  <c r="N243" i="9"/>
  <c r="X243" i="9"/>
  <c r="W243" i="9"/>
  <c r="W265" i="9"/>
  <c r="N265" i="9"/>
  <c r="X265" i="9"/>
  <c r="N228" i="9"/>
  <c r="W228" i="9"/>
  <c r="X228" i="9"/>
  <c r="X261" i="9"/>
  <c r="N261" i="9"/>
  <c r="W261" i="9"/>
  <c r="X158" i="9"/>
  <c r="N158" i="9"/>
  <c r="W158" i="9"/>
  <c r="W285" i="9"/>
  <c r="X285" i="9"/>
  <c r="N285" i="9"/>
  <c r="X208" i="9"/>
  <c r="W208" i="9"/>
  <c r="N208" i="9"/>
  <c r="X275" i="9"/>
  <c r="W275" i="9"/>
  <c r="W189" i="9"/>
  <c r="N189" i="9"/>
  <c r="X189" i="9"/>
  <c r="X330" i="9"/>
  <c r="N330" i="9"/>
  <c r="W330" i="9"/>
  <c r="W169" i="9"/>
  <c r="N169" i="9"/>
  <c r="X169" i="9"/>
  <c r="X234" i="9"/>
  <c r="W234" i="9"/>
  <c r="N234" i="9"/>
  <c r="N260" i="9"/>
  <c r="W260" i="9"/>
  <c r="X260" i="9"/>
  <c r="N165" i="9"/>
  <c r="X165" i="9"/>
  <c r="W165" i="9"/>
  <c r="N258" i="9"/>
  <c r="W258" i="9"/>
  <c r="X258" i="9"/>
  <c r="W312" i="9"/>
  <c r="N312" i="9"/>
  <c r="X312" i="9"/>
  <c r="N284" i="9"/>
  <c r="W284" i="9"/>
  <c r="X284" i="9"/>
  <c r="W292" i="9"/>
  <c r="N292" i="9"/>
  <c r="X292" i="9"/>
  <c r="N214" i="9"/>
  <c r="X214" i="9"/>
  <c r="W214" i="9"/>
  <c r="W164" i="9"/>
  <c r="N164" i="9"/>
  <c r="X164" i="9"/>
  <c r="N176" i="9"/>
  <c r="X176" i="9"/>
  <c r="W176" i="9"/>
  <c r="N230" i="9"/>
  <c r="W230" i="9"/>
  <c r="X230" i="9"/>
  <c r="W311" i="9"/>
  <c r="N311" i="9"/>
  <c r="X311" i="9"/>
  <c r="N236" i="9"/>
  <c r="X236" i="9"/>
  <c r="W236" i="9"/>
  <c r="W187" i="9"/>
  <c r="X187" i="9"/>
  <c r="N187" i="9"/>
  <c r="W216" i="9"/>
  <c r="X216" i="9"/>
  <c r="N159" i="9"/>
  <c r="X159" i="9"/>
  <c r="W159" i="9"/>
  <c r="X305" i="9"/>
  <c r="N305" i="9"/>
  <c r="W305" i="9"/>
  <c r="N160" i="9"/>
  <c r="W160" i="9"/>
  <c r="X160" i="9"/>
  <c r="X215" i="9"/>
  <c r="W215" i="9"/>
  <c r="N215" i="9"/>
  <c r="X320" i="9"/>
  <c r="N320" i="9"/>
  <c r="W320" i="9"/>
  <c r="N194" i="9"/>
  <c r="X194" i="9"/>
  <c r="W194" i="9"/>
  <c r="N162" i="9"/>
  <c r="X162" i="9"/>
  <c r="W162" i="9"/>
  <c r="C2105" i="7" l="1"/>
  <c r="A2106" i="7" s="1"/>
  <c r="AB2093" i="1"/>
  <c r="I636" i="9" s="1"/>
  <c r="M671" i="9"/>
  <c r="Q671" i="9"/>
  <c r="K671" i="9" s="1"/>
  <c r="I672" i="9"/>
  <c r="Y154" i="9"/>
  <c r="Y215" i="9"/>
  <c r="Y230" i="9"/>
  <c r="Y165" i="9"/>
  <c r="Y330" i="9"/>
  <c r="Y197" i="9"/>
  <c r="Y314" i="9"/>
  <c r="Y308" i="9"/>
  <c r="Y187" i="9"/>
  <c r="Y291" i="9"/>
  <c r="Y166" i="9"/>
  <c r="Y210" i="9"/>
  <c r="Y285" i="9"/>
  <c r="Y313" i="9"/>
  <c r="Y270" i="9"/>
  <c r="Y310" i="9"/>
  <c r="Y279" i="9"/>
  <c r="Y250" i="9"/>
  <c r="Y249" i="9"/>
  <c r="Y192" i="9"/>
  <c r="Y188" i="9"/>
  <c r="Y152" i="9"/>
  <c r="Y172" i="9"/>
  <c r="Y263" i="9"/>
  <c r="Y289" i="9"/>
  <c r="Y264" i="9"/>
  <c r="Y242" i="9"/>
  <c r="Y333" i="9"/>
  <c r="Y256" i="9"/>
  <c r="Y334" i="9"/>
  <c r="Y161" i="9"/>
  <c r="Y329" i="9"/>
  <c r="Y294" i="9"/>
  <c r="Y212" i="9"/>
  <c r="Y309" i="9"/>
  <c r="Y244" i="9"/>
  <c r="Y189" i="9"/>
  <c r="Y243" i="9"/>
  <c r="Y155" i="9"/>
  <c r="Y177" i="9"/>
  <c r="Y254" i="9"/>
  <c r="Y246" i="9"/>
  <c r="Y193" i="9"/>
  <c r="Y293" i="9"/>
  <c r="Y181" i="9"/>
  <c r="Y180" i="9"/>
  <c r="Y163" i="9"/>
  <c r="Y268" i="9"/>
  <c r="Y170" i="9"/>
  <c r="Y223" i="9"/>
  <c r="Y301" i="9"/>
  <c r="Y227" i="9"/>
  <c r="Y316" i="9"/>
  <c r="Y328" i="9"/>
  <c r="Y332" i="9"/>
  <c r="Y266" i="9"/>
  <c r="Y236" i="9"/>
  <c r="Y234" i="9"/>
  <c r="Y261" i="9"/>
  <c r="Y315" i="9"/>
  <c r="Y195" i="9"/>
  <c r="Y182" i="9"/>
  <c r="Y240" i="9"/>
  <c r="Y335" i="9"/>
  <c r="Y239" i="9"/>
  <c r="Y194" i="9"/>
  <c r="Y305" i="9"/>
  <c r="Y171" i="9"/>
  <c r="Y237" i="9"/>
  <c r="Y318" i="9"/>
  <c r="W1" i="9"/>
  <c r="Y214" i="9"/>
  <c r="Y169" i="9"/>
  <c r="Y300" i="9"/>
  <c r="Y326" i="9"/>
  <c r="X1" i="9"/>
  <c r="Y292" i="9"/>
  <c r="Y299" i="9"/>
  <c r="Y307" i="9"/>
  <c r="Y248" i="9"/>
  <c r="Y290" i="9"/>
  <c r="Y271" i="9"/>
  <c r="Y269" i="9"/>
  <c r="Y265" i="9"/>
  <c r="Y327" i="9"/>
  <c r="Y196" i="9"/>
  <c r="Y323" i="9"/>
  <c r="Y267" i="9"/>
  <c r="Y160" i="9"/>
  <c r="Y162" i="9"/>
  <c r="Y284" i="9"/>
  <c r="Y260" i="9"/>
  <c r="Y322" i="9"/>
  <c r="Y235" i="9"/>
  <c r="Y200" i="9"/>
  <c r="Y233" i="9"/>
  <c r="Y286" i="9"/>
  <c r="Y283" i="9"/>
  <c r="Y178" i="9"/>
  <c r="Y175" i="9"/>
  <c r="Y176" i="9"/>
  <c r="Y158" i="9"/>
  <c r="Y272" i="9"/>
  <c r="Y325" i="9"/>
  <c r="Y252" i="9"/>
  <c r="Y174" i="9"/>
  <c r="Y317" i="9"/>
  <c r="Y306" i="9"/>
  <c r="Y225" i="9"/>
  <c r="Y336" i="9"/>
  <c r="Y273" i="9"/>
  <c r="Y173" i="9"/>
  <c r="Y282" i="9"/>
  <c r="Y153" i="9"/>
  <c r="V151" i="9"/>
  <c r="V152" i="9" s="1"/>
  <c r="V153" i="9" s="1"/>
  <c r="V154" i="9" s="1"/>
  <c r="V155" i="9" s="1"/>
  <c r="V156" i="9" s="1"/>
  <c r="V157" i="9" s="1"/>
  <c r="V158" i="9" s="1"/>
  <c r="V159" i="9" s="1"/>
  <c r="V160" i="9" s="1"/>
  <c r="V161" i="9" s="1"/>
  <c r="V162" i="9" s="1"/>
  <c r="V163" i="9" s="1"/>
  <c r="V164" i="9" s="1"/>
  <c r="V165" i="9" s="1"/>
  <c r="V166" i="9" s="1"/>
  <c r="V167" i="9" s="1"/>
  <c r="V168" i="9" s="1"/>
  <c r="V169" i="9" s="1"/>
  <c r="V170" i="9" s="1"/>
  <c r="V171" i="9" s="1"/>
  <c r="V172" i="9" s="1"/>
  <c r="V173" i="9" s="1"/>
  <c r="V174" i="9" s="1"/>
  <c r="V175" i="9" s="1"/>
  <c r="V176" i="9" s="1"/>
  <c r="V177" i="9" s="1"/>
  <c r="V178" i="9" s="1"/>
  <c r="V179" i="9" s="1"/>
  <c r="V180" i="9" s="1"/>
  <c r="V181" i="9" s="1"/>
  <c r="V182" i="9" s="1"/>
  <c r="V183" i="9" s="1"/>
  <c r="V184" i="9" s="1"/>
  <c r="V185" i="9" s="1"/>
  <c r="V186" i="9" s="1"/>
  <c r="V187" i="9" s="1"/>
  <c r="V188" i="9" s="1"/>
  <c r="V189" i="9" s="1"/>
  <c r="V190" i="9" s="1"/>
  <c r="V191" i="9" s="1"/>
  <c r="V192" i="9" s="1"/>
  <c r="V193" i="9" s="1"/>
  <c r="V194" i="9" s="1"/>
  <c r="V195" i="9" s="1"/>
  <c r="V196" i="9" s="1"/>
  <c r="V197" i="9" s="1"/>
  <c r="V198" i="9" s="1"/>
  <c r="V199" i="9" s="1"/>
  <c r="V200" i="9" s="1"/>
  <c r="V201" i="9" s="1"/>
  <c r="V202" i="9" s="1"/>
  <c r="V203" i="9" s="1"/>
  <c r="V204" i="9" s="1"/>
  <c r="V205" i="9" s="1"/>
  <c r="V206" i="9" s="1"/>
  <c r="V207" i="9" s="1"/>
  <c r="V208" i="9" s="1"/>
  <c r="V209" i="9" s="1"/>
  <c r="V210" i="9" s="1"/>
  <c r="V211" i="9" s="1"/>
  <c r="V212" i="9" s="1"/>
  <c r="V213" i="9" s="1"/>
  <c r="V214" i="9" s="1"/>
  <c r="V215" i="9" s="1"/>
  <c r="V216" i="9" s="1"/>
  <c r="V217" i="9" s="1"/>
  <c r="V218" i="9" s="1"/>
  <c r="V219" i="9" s="1"/>
  <c r="V220" i="9" s="1"/>
  <c r="V221" i="9" s="1"/>
  <c r="V222" i="9" s="1"/>
  <c r="V223" i="9" s="1"/>
  <c r="V224" i="9" s="1"/>
  <c r="V225" i="9" s="1"/>
  <c r="V226" i="9" s="1"/>
  <c r="V227" i="9" s="1"/>
  <c r="V228" i="9" s="1"/>
  <c r="V229" i="9" s="1"/>
  <c r="V230" i="9" s="1"/>
  <c r="V231" i="9" s="1"/>
  <c r="V232" i="9" s="1"/>
  <c r="V233" i="9" s="1"/>
  <c r="V234" i="9" s="1"/>
  <c r="V235" i="9" s="1"/>
  <c r="V236" i="9" s="1"/>
  <c r="V237" i="9" s="1"/>
  <c r="V238" i="9" s="1"/>
  <c r="V239" i="9" s="1"/>
  <c r="V240" i="9" s="1"/>
  <c r="V241" i="9" s="1"/>
  <c r="V242" i="9" s="1"/>
  <c r="V243" i="9" s="1"/>
  <c r="V244" i="9" s="1"/>
  <c r="V245" i="9" s="1"/>
  <c r="V246" i="9" s="1"/>
  <c r="V247" i="9" s="1"/>
  <c r="V248" i="9" s="1"/>
  <c r="V249" i="9" s="1"/>
  <c r="V250" i="9" s="1"/>
  <c r="V251" i="9" s="1"/>
  <c r="V252" i="9" s="1"/>
  <c r="V253" i="9" s="1"/>
  <c r="V254" i="9" s="1"/>
  <c r="V255" i="9" s="1"/>
  <c r="V256" i="9" s="1"/>
  <c r="V257" i="9" s="1"/>
  <c r="V258" i="9" s="1"/>
  <c r="V259" i="9" s="1"/>
  <c r="V260" i="9" s="1"/>
  <c r="V261" i="9" s="1"/>
  <c r="V262" i="9" s="1"/>
  <c r="V263" i="9" s="1"/>
  <c r="V264" i="9" s="1"/>
  <c r="V265" i="9" s="1"/>
  <c r="V266" i="9" s="1"/>
  <c r="V267" i="9" s="1"/>
  <c r="V268" i="9" s="1"/>
  <c r="V269" i="9" s="1"/>
  <c r="V270" i="9" s="1"/>
  <c r="V271" i="9" s="1"/>
  <c r="V272" i="9" s="1"/>
  <c r="V273" i="9" s="1"/>
  <c r="V274" i="9" s="1"/>
  <c r="V275" i="9" s="1"/>
  <c r="V276" i="9" s="1"/>
  <c r="V277" i="9" s="1"/>
  <c r="V278" i="9" s="1"/>
  <c r="V279" i="9" s="1"/>
  <c r="V280" i="9" s="1"/>
  <c r="V281" i="9" s="1"/>
  <c r="V282" i="9" s="1"/>
  <c r="V283" i="9" s="1"/>
  <c r="V284" i="9" s="1"/>
  <c r="V285" i="9" s="1"/>
  <c r="V286" i="9" s="1"/>
  <c r="V287" i="9" s="1"/>
  <c r="V288" i="9" s="1"/>
  <c r="V289" i="9" s="1"/>
  <c r="V290" i="9" s="1"/>
  <c r="V291" i="9" s="1"/>
  <c r="V292" i="9" s="1"/>
  <c r="V293" i="9" s="1"/>
  <c r="V294" i="9" s="1"/>
  <c r="V295" i="9" s="1"/>
  <c r="V296" i="9" s="1"/>
  <c r="V297" i="9" s="1"/>
  <c r="V298" i="9" s="1"/>
  <c r="V299" i="9" s="1"/>
  <c r="V300" i="9" s="1"/>
  <c r="V301" i="9" s="1"/>
  <c r="V302" i="9" s="1"/>
  <c r="V303" i="9" s="1"/>
  <c r="V304" i="9" s="1"/>
  <c r="V305" i="9" s="1"/>
  <c r="V306" i="9" s="1"/>
  <c r="V307" i="9" s="1"/>
  <c r="V308" i="9" s="1"/>
  <c r="V309" i="9" s="1"/>
  <c r="V310" i="9" s="1"/>
  <c r="V311" i="9" s="1"/>
  <c r="V312" i="9" s="1"/>
  <c r="V313" i="9" s="1"/>
  <c r="V314" i="9" s="1"/>
  <c r="V315" i="9" s="1"/>
  <c r="V316" i="9" s="1"/>
  <c r="V317" i="9" s="1"/>
  <c r="V318" i="9" s="1"/>
  <c r="V319" i="9" s="1"/>
  <c r="V320" i="9" s="1"/>
  <c r="V321" i="9" s="1"/>
  <c r="V322" i="9" s="1"/>
  <c r="V323" i="9" s="1"/>
  <c r="V324" i="9" s="1"/>
  <c r="V325" i="9" s="1"/>
  <c r="V326" i="9" s="1"/>
  <c r="V327" i="9" s="1"/>
  <c r="V328" i="9" s="1"/>
  <c r="V329" i="9" s="1"/>
  <c r="V330" i="9" s="1"/>
  <c r="V331" i="9" s="1"/>
  <c r="V332" i="9" s="1"/>
  <c r="V333" i="9" s="1"/>
  <c r="V334" i="9" s="1"/>
  <c r="V335" i="9" s="1"/>
  <c r="V336" i="9" s="1"/>
  <c r="V337" i="9" s="1"/>
  <c r="V338" i="9" s="1"/>
  <c r="V339" i="9" s="1"/>
  <c r="V340" i="9" s="1"/>
  <c r="V341" i="9" s="1"/>
  <c r="V342" i="9" s="1"/>
  <c r="V343" i="9" s="1"/>
  <c r="V344" i="9" s="1"/>
  <c r="V345" i="9" s="1"/>
  <c r="V346" i="9" s="1"/>
  <c r="V347" i="9" s="1"/>
  <c r="V348" i="9" s="1"/>
  <c r="V349" i="9" s="1"/>
  <c r="V350" i="9" s="1"/>
  <c r="V351" i="9" s="1"/>
  <c r="V352" i="9" s="1"/>
  <c r="V353" i="9" s="1"/>
  <c r="V354" i="9" s="1"/>
  <c r="V355" i="9" s="1"/>
  <c r="V356" i="9" s="1"/>
  <c r="V357" i="9" s="1"/>
  <c r="V358" i="9" s="1"/>
  <c r="V359" i="9" s="1"/>
  <c r="V360" i="9" s="1"/>
  <c r="V361" i="9" s="1"/>
  <c r="V362" i="9" s="1"/>
  <c r="V363" i="9" s="1"/>
  <c r="V364" i="9" s="1"/>
  <c r="V365" i="9" s="1"/>
  <c r="V366" i="9" s="1"/>
  <c r="V367" i="9" s="1"/>
  <c r="V368" i="9" s="1"/>
  <c r="V369" i="9" s="1"/>
  <c r="V370" i="9" s="1"/>
  <c r="V371" i="9" s="1"/>
  <c r="V372" i="9" s="1"/>
  <c r="V373" i="9" s="1"/>
  <c r="V374" i="9" s="1"/>
  <c r="V375" i="9" s="1"/>
  <c r="V376" i="9" s="1"/>
  <c r="V377" i="9" s="1"/>
  <c r="V378" i="9" s="1"/>
  <c r="V379" i="9" s="1"/>
  <c r="V380" i="9" s="1"/>
  <c r="V381" i="9" s="1"/>
  <c r="V382" i="9" s="1"/>
  <c r="V383" i="9" s="1"/>
  <c r="V384" i="9" s="1"/>
  <c r="V385" i="9" s="1"/>
  <c r="V386" i="9" s="1"/>
  <c r="V387" i="9" s="1"/>
  <c r="V388" i="9" s="1"/>
  <c r="V389" i="9" s="1"/>
  <c r="V390" i="9" s="1"/>
  <c r="V391" i="9" s="1"/>
  <c r="V392" i="9" s="1"/>
  <c r="V393" i="9" s="1"/>
  <c r="V394" i="9" s="1"/>
  <c r="V395" i="9" s="1"/>
  <c r="V396" i="9" s="1"/>
  <c r="V397" i="9" s="1"/>
  <c r="V398" i="9" s="1"/>
  <c r="V399" i="9" s="1"/>
  <c r="V400" i="9" s="1"/>
  <c r="V401" i="9" s="1"/>
  <c r="V402" i="9" s="1"/>
  <c r="V403" i="9" s="1"/>
  <c r="V404" i="9" s="1"/>
  <c r="V405" i="9" s="1"/>
  <c r="V406" i="9" s="1"/>
  <c r="V407" i="9" s="1"/>
  <c r="V408" i="9" s="1"/>
  <c r="V409" i="9" s="1"/>
  <c r="V410" i="9" s="1"/>
  <c r="V411" i="9" s="1"/>
  <c r="V412" i="9" s="1"/>
  <c r="V413" i="9" s="1"/>
  <c r="V414" i="9" s="1"/>
  <c r="V415" i="9" s="1"/>
  <c r="V416" i="9" s="1"/>
  <c r="V417" i="9" s="1"/>
  <c r="V418" i="9" s="1"/>
  <c r="V419" i="9" s="1"/>
  <c r="V420" i="9" s="1"/>
  <c r="V421" i="9" s="1"/>
  <c r="V422" i="9" s="1"/>
  <c r="V423" i="9" s="1"/>
  <c r="V424" i="9" s="1"/>
  <c r="V425" i="9" s="1"/>
  <c r="V426" i="9" s="1"/>
  <c r="V427" i="9" s="1"/>
  <c r="V428" i="9" s="1"/>
  <c r="V429" i="9" s="1"/>
  <c r="V430" i="9" s="1"/>
  <c r="V431" i="9" s="1"/>
  <c r="V432" i="9" s="1"/>
  <c r="V433" i="9" s="1"/>
  <c r="V434" i="9" s="1"/>
  <c r="V435" i="9" s="1"/>
  <c r="V436" i="9" s="1"/>
  <c r="V437" i="9" s="1"/>
  <c r="V438" i="9" s="1"/>
  <c r="V439" i="9" s="1"/>
  <c r="V440" i="9" s="1"/>
  <c r="V441" i="9" s="1"/>
  <c r="V442" i="9" s="1"/>
  <c r="V443" i="9" s="1"/>
  <c r="V444" i="9" s="1"/>
  <c r="V445" i="9" s="1"/>
  <c r="V446" i="9" s="1"/>
  <c r="V447" i="9" s="1"/>
  <c r="V448" i="9" s="1"/>
  <c r="V449" i="9" s="1"/>
  <c r="V450" i="9" s="1"/>
  <c r="V451" i="9" s="1"/>
  <c r="V452" i="9" s="1"/>
  <c r="V453" i="9" s="1"/>
  <c r="V454" i="9" s="1"/>
  <c r="V455" i="9" s="1"/>
  <c r="V456" i="9" s="1"/>
  <c r="V457" i="9" s="1"/>
  <c r="V458" i="9" s="1"/>
  <c r="V459" i="9" s="1"/>
  <c r="V460" i="9" s="1"/>
  <c r="V461" i="9" s="1"/>
  <c r="V462" i="9" s="1"/>
  <c r="V463" i="9" s="1"/>
  <c r="V464" i="9" s="1"/>
  <c r="V465" i="9" s="1"/>
  <c r="V466" i="9" s="1"/>
  <c r="V467" i="9" s="1"/>
  <c r="V468" i="9" s="1"/>
  <c r="V469" i="9" s="1"/>
  <c r="V470" i="9" s="1"/>
  <c r="V471" i="9" s="1"/>
  <c r="V472" i="9" s="1"/>
  <c r="V473" i="9" s="1"/>
  <c r="V474" i="9" s="1"/>
  <c r="V475" i="9" s="1"/>
  <c r="V476" i="9" s="1"/>
  <c r="V477" i="9" s="1"/>
  <c r="V478" i="9" s="1"/>
  <c r="V479" i="9" s="1"/>
  <c r="V480" i="9" s="1"/>
  <c r="V481" i="9" s="1"/>
  <c r="V482" i="9" s="1"/>
  <c r="V483" i="9" s="1"/>
  <c r="V484" i="9" s="1"/>
  <c r="V485" i="9" s="1"/>
  <c r="V486" i="9" s="1"/>
  <c r="V487" i="9" s="1"/>
  <c r="V488" i="9" s="1"/>
  <c r="V489" i="9" s="1"/>
  <c r="V490" i="9" s="1"/>
  <c r="V491" i="9" s="1"/>
  <c r="V492" i="9" s="1"/>
  <c r="V493" i="9" s="1"/>
  <c r="V494" i="9" s="1"/>
  <c r="V495" i="9" s="1"/>
  <c r="V496" i="9" s="1"/>
  <c r="V497" i="9" s="1"/>
  <c r="V498" i="9" s="1"/>
  <c r="V499" i="9" s="1"/>
  <c r="V500" i="9" s="1"/>
  <c r="V501" i="9" s="1"/>
  <c r="V502" i="9" s="1"/>
  <c r="V503" i="9" s="1"/>
  <c r="V504" i="9" s="1"/>
  <c r="V505" i="9" s="1"/>
  <c r="V506" i="9" s="1"/>
  <c r="V507" i="9" s="1"/>
  <c r="V508" i="9" s="1"/>
  <c r="V509" i="9" s="1"/>
  <c r="V510" i="9" s="1"/>
  <c r="V511" i="9" s="1"/>
  <c r="V512" i="9" s="1"/>
  <c r="V513" i="9" s="1"/>
  <c r="V514" i="9" s="1"/>
  <c r="V515" i="9" s="1"/>
  <c r="V516" i="9" s="1"/>
  <c r="V517" i="9" s="1"/>
  <c r="V518" i="9" s="1"/>
  <c r="V519" i="9" s="1"/>
  <c r="V520" i="9" s="1"/>
  <c r="V521" i="9" s="1"/>
  <c r="V522" i="9" s="1"/>
  <c r="V523" i="9" s="1"/>
  <c r="V524" i="9" s="1"/>
  <c r="V525" i="9" s="1"/>
  <c r="V526" i="9" s="1"/>
  <c r="V527" i="9" s="1"/>
  <c r="V528" i="9" s="1"/>
  <c r="V529" i="9" s="1"/>
  <c r="V530" i="9" s="1"/>
  <c r="V531" i="9" s="1"/>
  <c r="V532" i="9" s="1"/>
  <c r="V533" i="9" s="1"/>
  <c r="V534" i="9" s="1"/>
  <c r="V535" i="9" s="1"/>
  <c r="V536" i="9" s="1"/>
  <c r="V537" i="9" s="1"/>
  <c r="V538" i="9" s="1"/>
  <c r="V539" i="9" s="1"/>
  <c r="V540" i="9" s="1"/>
  <c r="V541" i="9" s="1"/>
  <c r="V542" i="9" s="1"/>
  <c r="V543" i="9" s="1"/>
  <c r="V544" i="9" s="1"/>
  <c r="V545" i="9" s="1"/>
  <c r="V546" i="9" s="1"/>
  <c r="V547" i="9" s="1"/>
  <c r="V548" i="9" s="1"/>
  <c r="V549" i="9" s="1"/>
  <c r="V550" i="9" s="1"/>
  <c r="V551" i="9" s="1"/>
  <c r="V552" i="9" s="1"/>
  <c r="V553" i="9" s="1"/>
  <c r="V554" i="9" s="1"/>
  <c r="V555" i="9" s="1"/>
  <c r="V556" i="9" s="1"/>
  <c r="V557" i="9" s="1"/>
  <c r="V558" i="9" s="1"/>
  <c r="V559" i="9" s="1"/>
  <c r="V560" i="9" s="1"/>
  <c r="V561" i="9" s="1"/>
  <c r="V562" i="9" s="1"/>
  <c r="V563" i="9" s="1"/>
  <c r="V564" i="9" s="1"/>
  <c r="V565" i="9" s="1"/>
  <c r="V566" i="9" s="1"/>
  <c r="V567" i="9" s="1"/>
  <c r="V568" i="9" s="1"/>
  <c r="V569" i="9" s="1"/>
  <c r="V570" i="9" s="1"/>
  <c r="V571" i="9" s="1"/>
  <c r="V572" i="9" s="1"/>
  <c r="V573" i="9" s="1"/>
  <c r="V574" i="9" s="1"/>
  <c r="V575" i="9" s="1"/>
  <c r="V576" i="9" s="1"/>
  <c r="V577" i="9" s="1"/>
  <c r="V578" i="9" s="1"/>
  <c r="V579" i="9" s="1"/>
  <c r="V580" i="9" s="1"/>
  <c r="V581" i="9" s="1"/>
  <c r="V582" i="9" s="1"/>
  <c r="V583" i="9" s="1"/>
  <c r="V584" i="9" s="1"/>
  <c r="V585" i="9" s="1"/>
  <c r="V586" i="9" s="1"/>
  <c r="V587" i="9" s="1"/>
  <c r="V588" i="9" s="1"/>
  <c r="V589" i="9" s="1"/>
  <c r="V590" i="9" s="1"/>
  <c r="V591" i="9" s="1"/>
  <c r="V592" i="9" s="1"/>
  <c r="V593" i="9" s="1"/>
  <c r="V594" i="9" s="1"/>
  <c r="V595" i="9" s="1"/>
  <c r="V596" i="9" s="1"/>
  <c r="V597" i="9" s="1"/>
  <c r="V598" i="9" s="1"/>
  <c r="V599" i="9" s="1"/>
  <c r="V600" i="9" s="1"/>
  <c r="V601" i="9" s="1"/>
  <c r="V602" i="9" s="1"/>
  <c r="V603" i="9" s="1"/>
  <c r="V604" i="9" s="1"/>
  <c r="V605" i="9" s="1"/>
  <c r="V606" i="9" s="1"/>
  <c r="V607" i="9" s="1"/>
  <c r="V608" i="9" s="1"/>
  <c r="V609" i="9" s="1"/>
  <c r="V610" i="9" s="1"/>
  <c r="V611" i="9" s="1"/>
  <c r="V612" i="9" s="1"/>
  <c r="V613" i="9" s="1"/>
  <c r="V614" i="9" s="1"/>
  <c r="V615" i="9" s="1"/>
  <c r="V616" i="9" s="1"/>
  <c r="V617" i="9" s="1"/>
  <c r="V618" i="9" s="1"/>
  <c r="V619" i="9" s="1"/>
  <c r="V620" i="9" s="1"/>
  <c r="V621" i="9" s="1"/>
  <c r="V622" i="9" s="1"/>
  <c r="V623" i="9" s="1"/>
  <c r="V624" i="9" s="1"/>
  <c r="V625" i="9" s="1"/>
  <c r="V626" i="9" s="1"/>
  <c r="V627" i="9" s="1"/>
  <c r="V628" i="9" s="1"/>
  <c r="V629" i="9" s="1"/>
  <c r="V630" i="9" s="1"/>
  <c r="V631" i="9" s="1"/>
  <c r="V632" i="9" s="1"/>
  <c r="V633" i="9" s="1"/>
  <c r="V634" i="9" s="1"/>
  <c r="V635" i="9" s="1"/>
  <c r="V636" i="9" s="1"/>
  <c r="V637" i="9" s="1"/>
  <c r="V638" i="9" s="1"/>
  <c r="V639" i="9" s="1"/>
  <c r="V640" i="9" s="1"/>
  <c r="V641" i="9" s="1"/>
  <c r="V642" i="9" s="1"/>
  <c r="V643" i="9" s="1"/>
  <c r="V644" i="9" s="1"/>
  <c r="V645" i="9" s="1"/>
  <c r="V646" i="9" s="1"/>
  <c r="V647" i="9" s="1"/>
  <c r="V648" i="9" s="1"/>
  <c r="V649" i="9" s="1"/>
  <c r="V650" i="9" s="1"/>
  <c r="V651" i="9" s="1"/>
  <c r="V652" i="9" s="1"/>
  <c r="V653" i="9" s="1"/>
  <c r="V654" i="9" s="1"/>
  <c r="V655" i="9" s="1"/>
  <c r="V656" i="9" s="1"/>
  <c r="V657" i="9" s="1"/>
  <c r="V658" i="9" s="1"/>
  <c r="V659" i="9" s="1"/>
  <c r="V660" i="9" s="1"/>
  <c r="V661" i="9" s="1"/>
  <c r="V662" i="9" s="1"/>
  <c r="V663" i="9" s="1"/>
  <c r="V664" i="9" s="1"/>
  <c r="V665" i="9" s="1"/>
  <c r="V666" i="9" s="1"/>
  <c r="V667" i="9" s="1"/>
  <c r="V668" i="9" s="1"/>
  <c r="V669" i="9" s="1"/>
  <c r="V670" i="9" s="1"/>
  <c r="V671" i="9" s="1"/>
  <c r="V672" i="9" s="1"/>
  <c r="V673" i="9" s="1"/>
  <c r="V674" i="9" s="1"/>
  <c r="Y253" i="9"/>
  <c r="Y262" i="9"/>
  <c r="Y255" i="9"/>
  <c r="Y331" i="9"/>
  <c r="Y281" i="9"/>
  <c r="Y151" i="9"/>
  <c r="Y280" i="9"/>
  <c r="Y190" i="9"/>
  <c r="Y304" i="9"/>
  <c r="Y164" i="9"/>
  <c r="U151" i="9"/>
  <c r="U152" i="9" s="1"/>
  <c r="U153" i="9" s="1"/>
  <c r="U154" i="9" s="1"/>
  <c r="U155" i="9" s="1"/>
  <c r="U156" i="9" s="1"/>
  <c r="U157" i="9" s="1"/>
  <c r="U158" i="9" s="1"/>
  <c r="U159" i="9" s="1"/>
  <c r="U160" i="9" s="1"/>
  <c r="U161" i="9" s="1"/>
  <c r="U162" i="9" s="1"/>
  <c r="U163" i="9" s="1"/>
  <c r="U164" i="9" s="1"/>
  <c r="U165" i="9" s="1"/>
  <c r="U166" i="9" s="1"/>
  <c r="U167" i="9" s="1"/>
  <c r="U168" i="9" s="1"/>
  <c r="U169" i="9" s="1"/>
  <c r="U170" i="9" s="1"/>
  <c r="U171" i="9" s="1"/>
  <c r="U172" i="9" s="1"/>
  <c r="U173" i="9" s="1"/>
  <c r="U174" i="9" s="1"/>
  <c r="U175" i="9" s="1"/>
  <c r="U176" i="9" s="1"/>
  <c r="U177" i="9" s="1"/>
  <c r="U178" i="9" s="1"/>
  <c r="U179" i="9" s="1"/>
  <c r="U180" i="9" s="1"/>
  <c r="U181" i="9" s="1"/>
  <c r="U182" i="9" s="1"/>
  <c r="U183" i="9" s="1"/>
  <c r="U184" i="9" s="1"/>
  <c r="Y259" i="9"/>
  <c r="Y157" i="9"/>
  <c r="Y312" i="9"/>
  <c r="Y229" i="9"/>
  <c r="Y167" i="9"/>
  <c r="Y320" i="9"/>
  <c r="Y159" i="9"/>
  <c r="Y311" i="9"/>
  <c r="Y258" i="9"/>
  <c r="Y208" i="9"/>
  <c r="Y228" i="9"/>
  <c r="Y324" i="9"/>
  <c r="Y321" i="9"/>
  <c r="Y245" i="9"/>
  <c r="Y179" i="9"/>
  <c r="Y251" i="9"/>
  <c r="Y257" i="9"/>
  <c r="Y241" i="9"/>
  <c r="Y319" i="9"/>
  <c r="Y183" i="9"/>
  <c r="Y168" i="9"/>
  <c r="Y156" i="9"/>
  <c r="Y247" i="9"/>
  <c r="C2106" i="7" l="1"/>
  <c r="A2107" i="7" s="1"/>
  <c r="Q636" i="9"/>
  <c r="K636" i="9" s="1"/>
  <c r="M636" i="9"/>
  <c r="I654" i="9"/>
  <c r="M654" i="9" s="1"/>
  <c r="AB2094" i="1"/>
  <c r="I637" i="9" s="1"/>
  <c r="M672" i="9"/>
  <c r="Q672" i="9"/>
  <c r="K672" i="9" s="1"/>
  <c r="I673" i="9"/>
  <c r="U185" i="9"/>
  <c r="N184" i="9"/>
  <c r="Y184" i="9" s="1"/>
  <c r="C2107" i="7" l="1"/>
  <c r="A2108" i="7" s="1"/>
  <c r="Q637" i="9"/>
  <c r="K637" i="9" s="1"/>
  <c r="M637" i="9"/>
  <c r="Q654" i="9"/>
  <c r="K654" i="9" s="1"/>
  <c r="I655" i="9"/>
  <c r="Q655" i="9" s="1"/>
  <c r="K655" i="9" s="1"/>
  <c r="AB2095" i="1"/>
  <c r="I638" i="9" s="1"/>
  <c r="I674" i="9"/>
  <c r="Q674" i="9" s="1"/>
  <c r="K674" i="9" s="1"/>
  <c r="M673" i="9"/>
  <c r="Q673" i="9"/>
  <c r="K673" i="9" s="1"/>
  <c r="I344" i="9"/>
  <c r="Q344" i="9" s="1"/>
  <c r="K344" i="9" s="1"/>
  <c r="I345" i="9"/>
  <c r="U186" i="9"/>
  <c r="N185" i="9"/>
  <c r="Y185" i="9" s="1"/>
  <c r="I343" i="9"/>
  <c r="Q343" i="9" s="1"/>
  <c r="K343" i="9" s="1"/>
  <c r="I342" i="9"/>
  <c r="N201" i="9"/>
  <c r="Y201" i="9" s="1"/>
  <c r="C2108" i="7" l="1"/>
  <c r="A2109" i="7" s="1"/>
  <c r="B2108" i="7"/>
  <c r="D2108" i="7" s="1"/>
  <c r="Q638" i="9"/>
  <c r="K638" i="9" s="1"/>
  <c r="M638" i="9"/>
  <c r="M655" i="9"/>
  <c r="I656" i="9"/>
  <c r="M656" i="9" s="1"/>
  <c r="AB2096" i="1"/>
  <c r="I639" i="9" s="1"/>
  <c r="M674" i="9"/>
  <c r="D157" i="9"/>
  <c r="D159" i="9"/>
  <c r="D168" i="9"/>
  <c r="E159" i="9"/>
  <c r="E161" i="9"/>
  <c r="E168" i="9"/>
  <c r="D165" i="9"/>
  <c r="D166" i="9"/>
  <c r="E166" i="9"/>
  <c r="D163" i="9"/>
  <c r="D161" i="9"/>
  <c r="E167" i="9"/>
  <c r="D160" i="9"/>
  <c r="D162" i="9"/>
  <c r="E162" i="9"/>
  <c r="D167" i="9"/>
  <c r="E157" i="9"/>
  <c r="E160" i="9"/>
  <c r="E165" i="9"/>
  <c r="D158" i="9"/>
  <c r="D164" i="9"/>
  <c r="E164" i="9"/>
  <c r="E163" i="9"/>
  <c r="E158" i="9"/>
  <c r="D172" i="9"/>
  <c r="D185" i="9"/>
  <c r="E171" i="9"/>
  <c r="D186" i="9"/>
  <c r="E175" i="9"/>
  <c r="D176" i="9"/>
  <c r="D181" i="9"/>
  <c r="D179" i="9"/>
  <c r="D170" i="9"/>
  <c r="E181" i="9"/>
  <c r="E169" i="9"/>
  <c r="E177" i="9"/>
  <c r="E184" i="9"/>
  <c r="D184" i="9"/>
  <c r="E182" i="9"/>
  <c r="D175" i="9"/>
  <c r="E176" i="9"/>
  <c r="D169" i="9"/>
  <c r="E185" i="9"/>
  <c r="E179" i="9"/>
  <c r="E186" i="9"/>
  <c r="D180" i="9"/>
  <c r="E180" i="9"/>
  <c r="E170" i="9"/>
  <c r="E183" i="9"/>
  <c r="D183" i="9"/>
  <c r="D178" i="9"/>
  <c r="E172" i="9"/>
  <c r="D171" i="9"/>
  <c r="D174" i="9"/>
  <c r="E173" i="9"/>
  <c r="E178" i="9"/>
  <c r="D173" i="9"/>
  <c r="D177" i="9"/>
  <c r="E174" i="9"/>
  <c r="D182" i="9"/>
  <c r="E187" i="9"/>
  <c r="D188" i="9"/>
  <c r="D187" i="9"/>
  <c r="E188" i="9"/>
  <c r="E190" i="9"/>
  <c r="D190" i="9"/>
  <c r="E189" i="9"/>
  <c r="D189" i="9"/>
  <c r="D191" i="9"/>
  <c r="E191" i="9"/>
  <c r="E192" i="9"/>
  <c r="D192" i="9"/>
  <c r="D193" i="9"/>
  <c r="E193" i="9"/>
  <c r="D219" i="9"/>
  <c r="D212" i="9"/>
  <c r="E209" i="9"/>
  <c r="E198" i="9"/>
  <c r="D221" i="9"/>
  <c r="E201" i="9"/>
  <c r="E200" i="9"/>
  <c r="E210" i="9"/>
  <c r="E208" i="9"/>
  <c r="E213" i="9"/>
  <c r="D213" i="9"/>
  <c r="D203" i="9"/>
  <c r="D197" i="9"/>
  <c r="E196" i="9"/>
  <c r="D207" i="9"/>
  <c r="E195" i="9"/>
  <c r="D226" i="9"/>
  <c r="E202" i="9"/>
  <c r="E218" i="9"/>
  <c r="E206" i="9"/>
  <c r="E225" i="9"/>
  <c r="E221" i="9"/>
  <c r="D225" i="9"/>
  <c r="E226" i="9"/>
  <c r="E222" i="9"/>
  <c r="E224" i="9"/>
  <c r="E223" i="9"/>
  <c r="D198" i="9"/>
  <c r="E204" i="9"/>
  <c r="D194" i="9"/>
  <c r="E203" i="9"/>
  <c r="E215" i="9"/>
  <c r="E194" i="9"/>
  <c r="D224" i="9"/>
  <c r="D215" i="9"/>
  <c r="D205" i="9"/>
  <c r="D209" i="9"/>
  <c r="D195" i="9"/>
  <c r="D196" i="9"/>
  <c r="E197" i="9"/>
  <c r="D202" i="9"/>
  <c r="D222" i="9"/>
  <c r="E219" i="9"/>
  <c r="E220" i="9"/>
  <c r="D216" i="9"/>
  <c r="D199" i="9"/>
  <c r="D206" i="9"/>
  <c r="D223" i="9"/>
  <c r="D204" i="9"/>
  <c r="D272" i="9"/>
  <c r="D284" i="9"/>
  <c r="D243" i="9"/>
  <c r="D275" i="9"/>
  <c r="D244" i="9"/>
  <c r="E239" i="9"/>
  <c r="E245" i="9"/>
  <c r="E240" i="9"/>
  <c r="E269" i="9"/>
  <c r="E263" i="9"/>
  <c r="D269" i="9"/>
  <c r="D279" i="9"/>
  <c r="E267" i="9"/>
  <c r="D257" i="9"/>
  <c r="E262" i="9"/>
  <c r="E232" i="9"/>
  <c r="D273" i="9"/>
  <c r="E259" i="9"/>
  <c r="D234" i="9"/>
  <c r="E233" i="9"/>
  <c r="D220" i="9"/>
  <c r="D280" i="9"/>
  <c r="E236" i="9"/>
  <c r="E241" i="9"/>
  <c r="E238" i="9"/>
  <c r="D233" i="9"/>
  <c r="D235" i="9"/>
  <c r="E255" i="9"/>
  <c r="E277" i="9"/>
  <c r="D242" i="9"/>
  <c r="E282" i="9"/>
  <c r="D229" i="9"/>
  <c r="E251" i="9"/>
  <c r="E230" i="9"/>
  <c r="E266" i="9"/>
  <c r="D248" i="9"/>
  <c r="D262" i="9"/>
  <c r="E229" i="9"/>
  <c r="E227" i="9"/>
  <c r="D283" i="9"/>
  <c r="D218" i="9"/>
  <c r="E211" i="9"/>
  <c r="D228" i="9"/>
  <c r="E249" i="9"/>
  <c r="E265" i="9"/>
  <c r="E260" i="9"/>
  <c r="E234" i="9"/>
  <c r="D276" i="9"/>
  <c r="E276" i="9"/>
  <c r="D263" i="9"/>
  <c r="D286" i="9"/>
  <c r="E271" i="9"/>
  <c r="D247" i="9"/>
  <c r="D249" i="9"/>
  <c r="E261" i="9"/>
  <c r="E279" i="9"/>
  <c r="D258" i="9"/>
  <c r="D274" i="9"/>
  <c r="E278" i="9"/>
  <c r="D201" i="9"/>
  <c r="E258" i="9"/>
  <c r="E212" i="9"/>
  <c r="E237" i="9"/>
  <c r="E283" i="9"/>
  <c r="E214" i="9"/>
  <c r="D254" i="9"/>
  <c r="D251" i="9"/>
  <c r="E275" i="9"/>
  <c r="E235" i="9"/>
  <c r="E253" i="9"/>
  <c r="E270" i="9"/>
  <c r="D232" i="9"/>
  <c r="E231" i="9"/>
  <c r="E246" i="9"/>
  <c r="D227" i="9"/>
  <c r="D253" i="9"/>
  <c r="D265" i="9"/>
  <c r="D256" i="9"/>
  <c r="E264" i="9"/>
  <c r="E284" i="9"/>
  <c r="E242" i="9"/>
  <c r="E257" i="9"/>
  <c r="D267" i="9"/>
  <c r="E248" i="9"/>
  <c r="D255" i="9"/>
  <c r="E268" i="9"/>
  <c r="D271" i="9"/>
  <c r="E280" i="9"/>
  <c r="D238" i="9"/>
  <c r="D210" i="9"/>
  <c r="D285" i="9"/>
  <c r="D211" i="9"/>
  <c r="E285" i="9"/>
  <c r="D281" i="9"/>
  <c r="E274" i="9"/>
  <c r="E250" i="9"/>
  <c r="E216" i="9"/>
  <c r="D239" i="9"/>
  <c r="E252" i="9"/>
  <c r="D217" i="9"/>
  <c r="D236" i="9"/>
  <c r="E273" i="9"/>
  <c r="D270" i="9"/>
  <c r="D260" i="9"/>
  <c r="E256" i="9"/>
  <c r="D241" i="9"/>
  <c r="E286" i="9"/>
  <c r="D282" i="9"/>
  <c r="D252" i="9"/>
  <c r="D264" i="9"/>
  <c r="D200" i="9"/>
  <c r="D250" i="9"/>
  <c r="E205" i="9"/>
  <c r="E217" i="9"/>
  <c r="D261" i="9"/>
  <c r="F261" i="9" s="1"/>
  <c r="D214" i="9"/>
  <c r="D246" i="9"/>
  <c r="E247" i="9"/>
  <c r="D230" i="9"/>
  <c r="D278" i="9"/>
  <c r="D231" i="9"/>
  <c r="D268" i="9"/>
  <c r="E272" i="9"/>
  <c r="D277" i="9"/>
  <c r="E207" i="9"/>
  <c r="D208" i="9"/>
  <c r="E228" i="9"/>
  <c r="E281" i="9"/>
  <c r="E199" i="9"/>
  <c r="D266" i="9"/>
  <c r="D240" i="9"/>
  <c r="E244" i="9"/>
  <c r="D245" i="9"/>
  <c r="D237" i="9"/>
  <c r="D259" i="9"/>
  <c r="E254" i="9"/>
  <c r="E243" i="9"/>
  <c r="E287" i="9"/>
  <c r="D288" i="9"/>
  <c r="D287" i="9"/>
  <c r="E288" i="9"/>
  <c r="D298" i="9"/>
  <c r="E297" i="9"/>
  <c r="D307" i="9"/>
  <c r="E301" i="9"/>
  <c r="E292" i="9"/>
  <c r="D290" i="9"/>
  <c r="E300" i="9"/>
  <c r="E293" i="9"/>
  <c r="D302" i="9"/>
  <c r="E294" i="9"/>
  <c r="D292" i="9"/>
  <c r="D299" i="9"/>
  <c r="E295" i="9"/>
  <c r="D305" i="9"/>
  <c r="E306" i="9"/>
  <c r="D296" i="9"/>
  <c r="D297" i="9"/>
  <c r="E299" i="9"/>
  <c r="D294" i="9"/>
  <c r="D293" i="9"/>
  <c r="E305" i="9"/>
  <c r="E298" i="9"/>
  <c r="D291" i="9"/>
  <c r="E291" i="9"/>
  <c r="D300" i="9"/>
  <c r="E290" i="9"/>
  <c r="D304" i="9"/>
  <c r="D295" i="9"/>
  <c r="D301" i="9"/>
  <c r="E289" i="9"/>
  <c r="E302" i="9"/>
  <c r="D303" i="9"/>
  <c r="D306" i="9"/>
  <c r="E296" i="9"/>
  <c r="E304" i="9"/>
  <c r="D289" i="9"/>
  <c r="E307" i="9"/>
  <c r="D308" i="9"/>
  <c r="D312" i="9"/>
  <c r="E310" i="9"/>
  <c r="E303" i="9"/>
  <c r="D310" i="9"/>
  <c r="E308" i="9"/>
  <c r="E311" i="9"/>
  <c r="E309" i="9"/>
  <c r="E312" i="9"/>
  <c r="D309" i="9"/>
  <c r="D311" i="9"/>
  <c r="E313" i="9"/>
  <c r="D313" i="9"/>
  <c r="E314" i="9"/>
  <c r="D314" i="9"/>
  <c r="D315" i="9"/>
  <c r="E315" i="9"/>
  <c r="E318" i="9"/>
  <c r="D331" i="9"/>
  <c r="D323" i="9"/>
  <c r="E334" i="9"/>
  <c r="E332" i="9"/>
  <c r="D328" i="9"/>
  <c r="E343" i="9"/>
  <c r="E325" i="9"/>
  <c r="D335" i="9"/>
  <c r="D333" i="9"/>
  <c r="E317" i="9"/>
  <c r="E324" i="9"/>
  <c r="E335" i="9"/>
  <c r="D327" i="9"/>
  <c r="D318" i="9"/>
  <c r="E342" i="9"/>
  <c r="D332" i="9"/>
  <c r="E327" i="9"/>
  <c r="D321" i="9"/>
  <c r="E321" i="9"/>
  <c r="E323" i="9"/>
  <c r="D345" i="9"/>
  <c r="E322" i="9"/>
  <c r="D344" i="9"/>
  <c r="D324" i="9"/>
  <c r="E345" i="9"/>
  <c r="D322" i="9"/>
  <c r="E339" i="9"/>
  <c r="E319" i="9"/>
  <c r="E331" i="9"/>
  <c r="D339" i="9"/>
  <c r="E337" i="9"/>
  <c r="E330" i="9"/>
  <c r="D336" i="9"/>
  <c r="D325" i="9"/>
  <c r="E320" i="9"/>
  <c r="D340" i="9"/>
  <c r="D341" i="9"/>
  <c r="D320" i="9"/>
  <c r="E341" i="9"/>
  <c r="D317" i="9"/>
  <c r="D319" i="9"/>
  <c r="J343" i="9"/>
  <c r="E336" i="9"/>
  <c r="D337" i="9"/>
  <c r="D342" i="9"/>
  <c r="D329" i="9"/>
  <c r="D330" i="9"/>
  <c r="E328" i="9"/>
  <c r="E333" i="9"/>
  <c r="E344" i="9"/>
  <c r="E326" i="9"/>
  <c r="D338" i="9"/>
  <c r="D326" i="9"/>
  <c r="E338" i="9"/>
  <c r="E340" i="9"/>
  <c r="E329" i="9"/>
  <c r="D343" i="9"/>
  <c r="D334" i="9"/>
  <c r="E348" i="9"/>
  <c r="E346" i="9"/>
  <c r="D349" i="9"/>
  <c r="D350" i="9"/>
  <c r="D348" i="9"/>
  <c r="E349" i="9"/>
  <c r="D346" i="9"/>
  <c r="E350" i="9"/>
  <c r="D347" i="9"/>
  <c r="E347" i="9"/>
  <c r="M344" i="9"/>
  <c r="Q345" i="9"/>
  <c r="K345" i="9" s="1"/>
  <c r="M345" i="9"/>
  <c r="U187" i="9"/>
  <c r="U188" i="9" s="1"/>
  <c r="U189" i="9" s="1"/>
  <c r="U190" i="9" s="1"/>
  <c r="U191" i="9" s="1"/>
  <c r="N186" i="9"/>
  <c r="Y186" i="9" s="1"/>
  <c r="N202" i="9"/>
  <c r="Y202" i="9" s="1"/>
  <c r="M343" i="9"/>
  <c r="M342" i="9"/>
  <c r="Q342" i="9"/>
  <c r="K342" i="9" s="1"/>
  <c r="C2109" i="7" l="1"/>
  <c r="A2110" i="7" s="1"/>
  <c r="B2109" i="7"/>
  <c r="D2109" i="7" s="1"/>
  <c r="F231" i="9"/>
  <c r="Q656" i="9"/>
  <c r="K656" i="9" s="1"/>
  <c r="Q639" i="9"/>
  <c r="K639" i="9" s="1"/>
  <c r="M639" i="9"/>
  <c r="I657" i="9"/>
  <c r="Q657" i="9" s="1"/>
  <c r="K657" i="9" s="1"/>
  <c r="F227" i="9"/>
  <c r="AB2097" i="1"/>
  <c r="I640" i="9" s="1"/>
  <c r="F326" i="9"/>
  <c r="F220" i="9"/>
  <c r="F268" i="9"/>
  <c r="F319" i="9"/>
  <c r="F192" i="9"/>
  <c r="F246" i="9"/>
  <c r="F258" i="9"/>
  <c r="F224" i="9"/>
  <c r="F161" i="9"/>
  <c r="F238" i="9"/>
  <c r="F230" i="9"/>
  <c r="F187" i="9"/>
  <c r="F293" i="9"/>
  <c r="F198" i="9"/>
  <c r="F301" i="9"/>
  <c r="F196" i="9"/>
  <c r="F241" i="9"/>
  <c r="F346" i="9"/>
  <c r="F338" i="9"/>
  <c r="F317" i="9"/>
  <c r="F260" i="9"/>
  <c r="F229" i="9"/>
  <c r="F270" i="9"/>
  <c r="F347" i="9"/>
  <c r="F328" i="9"/>
  <c r="F182" i="9"/>
  <c r="F350" i="9"/>
  <c r="F322" i="9"/>
  <c r="F318" i="9"/>
  <c r="F323" i="9"/>
  <c r="F306" i="9"/>
  <c r="F302" i="9"/>
  <c r="F173" i="9"/>
  <c r="F236" i="9"/>
  <c r="F222" i="9"/>
  <c r="F263" i="9"/>
  <c r="F171" i="9"/>
  <c r="F253" i="9"/>
  <c r="F343" i="9"/>
  <c r="F313" i="9"/>
  <c r="F267" i="9"/>
  <c r="F277" i="9"/>
  <c r="F237" i="9"/>
  <c r="F278" i="9"/>
  <c r="F266" i="9"/>
  <c r="F183" i="9"/>
  <c r="F184" i="9"/>
  <c r="F295" i="9"/>
  <c r="F271" i="9"/>
  <c r="F303" i="9"/>
  <c r="F189" i="9"/>
  <c r="F162" i="9"/>
  <c r="F247" i="9"/>
  <c r="F330" i="9"/>
  <c r="F310" i="9"/>
  <c r="F190" i="9"/>
  <c r="F329" i="9"/>
  <c r="F325" i="9"/>
  <c r="F314" i="9"/>
  <c r="F218" i="9"/>
  <c r="F166" i="9"/>
  <c r="F332" i="9"/>
  <c r="F259" i="9"/>
  <c r="F200" i="9"/>
  <c r="F176" i="9"/>
  <c r="F239" i="9"/>
  <c r="F255" i="9"/>
  <c r="F175" i="9"/>
  <c r="F232" i="9"/>
  <c r="F201" i="9"/>
  <c r="F209" i="9"/>
  <c r="F308" i="9"/>
  <c r="F223" i="9"/>
  <c r="F320" i="9"/>
  <c r="F208" i="9"/>
  <c r="F210" i="9"/>
  <c r="F254" i="9"/>
  <c r="F249" i="9"/>
  <c r="F191" i="9"/>
  <c r="F164" i="9"/>
  <c r="F349" i="9"/>
  <c r="F341" i="9"/>
  <c r="F265" i="9"/>
  <c r="F194" i="9"/>
  <c r="F158" i="9"/>
  <c r="F327" i="9"/>
  <c r="F290" i="9"/>
  <c r="F174" i="9"/>
  <c r="F169" i="9"/>
  <c r="F334" i="9"/>
  <c r="F264" i="9"/>
  <c r="F296" i="9"/>
  <c r="F245" i="9"/>
  <c r="F342" i="9"/>
  <c r="F335" i="9"/>
  <c r="F282" i="9"/>
  <c r="F204" i="9"/>
  <c r="F240" i="9"/>
  <c r="F159" i="9"/>
  <c r="F300" i="9"/>
  <c r="F311" i="9"/>
  <c r="F289" i="9"/>
  <c r="F299" i="9"/>
  <c r="F199" i="9"/>
  <c r="F309" i="9"/>
  <c r="F291" i="9"/>
  <c r="F292" i="9"/>
  <c r="F287" i="9"/>
  <c r="F214" i="9"/>
  <c r="F211" i="9"/>
  <c r="F216" i="9"/>
  <c r="F348" i="9"/>
  <c r="F288" i="9"/>
  <c r="F285" i="9"/>
  <c r="F251" i="9"/>
  <c r="F228" i="9"/>
  <c r="F234" i="9"/>
  <c r="F177" i="9"/>
  <c r="F180" i="9"/>
  <c r="F163" i="9"/>
  <c r="F256" i="9"/>
  <c r="F242" i="9"/>
  <c r="F170" i="9"/>
  <c r="F331" i="9"/>
  <c r="F273" i="9"/>
  <c r="F244" i="9"/>
  <c r="F179" i="9"/>
  <c r="F340" i="9"/>
  <c r="F324" i="9"/>
  <c r="F294" i="9"/>
  <c r="F250" i="9"/>
  <c r="F217" i="9"/>
  <c r="F283" i="9"/>
  <c r="F275" i="9"/>
  <c r="F202" i="9"/>
  <c r="F226" i="9"/>
  <c r="F221" i="9"/>
  <c r="F181" i="9"/>
  <c r="F165" i="9"/>
  <c r="F344" i="9"/>
  <c r="F286" i="9"/>
  <c r="F235" i="9"/>
  <c r="F243" i="9"/>
  <c r="F315" i="9"/>
  <c r="F297" i="9"/>
  <c r="F233" i="9"/>
  <c r="F257" i="9"/>
  <c r="F284" i="9"/>
  <c r="F207" i="9"/>
  <c r="F336" i="9"/>
  <c r="F345" i="9"/>
  <c r="F333" i="9"/>
  <c r="F252" i="9"/>
  <c r="F262" i="9"/>
  <c r="F272" i="9"/>
  <c r="F195" i="9"/>
  <c r="F212" i="9"/>
  <c r="F186" i="9"/>
  <c r="F167" i="9"/>
  <c r="F337" i="9"/>
  <c r="F312" i="9"/>
  <c r="F304" i="9"/>
  <c r="F307" i="9"/>
  <c r="F276" i="9"/>
  <c r="F248" i="9"/>
  <c r="F279" i="9"/>
  <c r="F197" i="9"/>
  <c r="F219" i="9"/>
  <c r="F178" i="9"/>
  <c r="F168" i="9"/>
  <c r="F305" i="9"/>
  <c r="F269" i="9"/>
  <c r="F205" i="9"/>
  <c r="F203" i="9"/>
  <c r="F188" i="9"/>
  <c r="F185" i="9"/>
  <c r="F339" i="9"/>
  <c r="F321" i="9"/>
  <c r="F298" i="9"/>
  <c r="F281" i="9"/>
  <c r="F274" i="9"/>
  <c r="F280" i="9"/>
  <c r="F206" i="9"/>
  <c r="F215" i="9"/>
  <c r="F225" i="9"/>
  <c r="F213" i="9"/>
  <c r="F193" i="9"/>
  <c r="F172" i="9"/>
  <c r="F160" i="9"/>
  <c r="F157" i="9"/>
  <c r="B80" i="9"/>
  <c r="B55" i="9"/>
  <c r="H221" i="9"/>
  <c r="H3" i="9"/>
  <c r="H55" i="9"/>
  <c r="H80" i="9"/>
  <c r="H61" i="9"/>
  <c r="B61" i="9"/>
  <c r="A350" i="9"/>
  <c r="B348" i="9"/>
  <c r="A344" i="9"/>
  <c r="B324" i="9"/>
  <c r="A329" i="9"/>
  <c r="A325" i="9"/>
  <c r="B322" i="9"/>
  <c r="B215" i="9"/>
  <c r="B174" i="9"/>
  <c r="B272" i="9"/>
  <c r="B265" i="9"/>
  <c r="B214" i="9"/>
  <c r="B193" i="9"/>
  <c r="B262" i="9"/>
  <c r="B263" i="9"/>
  <c r="B208" i="9"/>
  <c r="B209" i="9"/>
  <c r="B224" i="9"/>
  <c r="B220" i="9"/>
  <c r="B173" i="9"/>
  <c r="B182" i="9"/>
  <c r="B293" i="9"/>
  <c r="B225" i="9"/>
  <c r="B178" i="9"/>
  <c r="B308" i="9"/>
  <c r="B257" i="9"/>
  <c r="B161" i="9"/>
  <c r="B192" i="9"/>
  <c r="B240" i="9"/>
  <c r="B251" i="9"/>
  <c r="B197" i="9"/>
  <c r="B276" i="9"/>
  <c r="B228" i="9"/>
  <c r="B165" i="9"/>
  <c r="B189" i="9"/>
  <c r="B231" i="9"/>
  <c r="B155" i="9"/>
  <c r="B299" i="9"/>
  <c r="B277" i="9"/>
  <c r="B188" i="9"/>
  <c r="B253" i="9"/>
  <c r="B291" i="9"/>
  <c r="B252" i="9"/>
  <c r="B311" i="9"/>
  <c r="B205" i="9"/>
  <c r="B280" i="9"/>
  <c r="B254" i="9"/>
  <c r="B249" i="9"/>
  <c r="B244" i="9"/>
  <c r="B200" i="9"/>
  <c r="B176" i="9"/>
  <c r="B296" i="9"/>
  <c r="B237" i="9"/>
  <c r="B170" i="9"/>
  <c r="B301" i="9"/>
  <c r="B275" i="9"/>
  <c r="B295" i="9"/>
  <c r="B305" i="9"/>
  <c r="B271" i="9"/>
  <c r="B282" i="9"/>
  <c r="B297" i="9"/>
  <c r="B261" i="9"/>
  <c r="B234" i="9"/>
  <c r="B270" i="9"/>
  <c r="B186" i="9"/>
  <c r="B180" i="9"/>
  <c r="B313" i="9"/>
  <c r="B229" i="9"/>
  <c r="B309" i="9"/>
  <c r="B236" i="9"/>
  <c r="B303" i="9"/>
  <c r="B304" i="9"/>
  <c r="B312" i="9"/>
  <c r="B163" i="9"/>
  <c r="B204" i="9"/>
  <c r="B298" i="9"/>
  <c r="B232" i="9"/>
  <c r="B187" i="9"/>
  <c r="B151" i="9"/>
  <c r="B177" i="9"/>
  <c r="B164" i="9"/>
  <c r="B314" i="9"/>
  <c r="B156" i="9"/>
  <c r="B258" i="9"/>
  <c r="B316" i="9"/>
  <c r="B221" i="9"/>
  <c r="B185" i="9"/>
  <c r="B169" i="9"/>
  <c r="B154" i="9"/>
  <c r="B307" i="9"/>
  <c r="B206" i="9"/>
  <c r="B255" i="9"/>
  <c r="B248" i="9"/>
  <c r="B247" i="9"/>
  <c r="B306" i="9"/>
  <c r="B302" i="9"/>
  <c r="B256" i="9"/>
  <c r="B227" i="9"/>
  <c r="B183" i="9"/>
  <c r="B218" i="9"/>
  <c r="B152" i="9"/>
  <c r="B223" i="9"/>
  <c r="B160" i="9"/>
  <c r="B288" i="9"/>
  <c r="B190" i="9"/>
  <c r="B285" i="9"/>
  <c r="B289" i="9"/>
  <c r="B239" i="9"/>
  <c r="B243" i="9"/>
  <c r="B207" i="9"/>
  <c r="B210" i="9"/>
  <c r="B157" i="9"/>
  <c r="B279" i="9"/>
  <c r="B158" i="9"/>
  <c r="B159" i="9"/>
  <c r="B245" i="9"/>
  <c r="B203" i="9"/>
  <c r="B284" i="9"/>
  <c r="B184" i="9"/>
  <c r="B259" i="9"/>
  <c r="B172" i="9"/>
  <c r="B317" i="9"/>
  <c r="B283" i="9"/>
  <c r="B217" i="9"/>
  <c r="B212" i="9"/>
  <c r="B300" i="9"/>
  <c r="B191" i="9"/>
  <c r="B315" i="9"/>
  <c r="B264" i="9"/>
  <c r="B294" i="9"/>
  <c r="B216" i="9"/>
  <c r="B211" i="9"/>
  <c r="B201" i="9"/>
  <c r="B175" i="9"/>
  <c r="B219" i="9"/>
  <c r="B166" i="9"/>
  <c r="B278" i="9"/>
  <c r="B199" i="9"/>
  <c r="B181" i="9"/>
  <c r="B310" i="9"/>
  <c r="B287" i="9"/>
  <c r="B250" i="9"/>
  <c r="B167" i="9"/>
  <c r="B179" i="9"/>
  <c r="B274" i="9"/>
  <c r="B194" i="9"/>
  <c r="B269" i="9"/>
  <c r="B235" i="9"/>
  <c r="B171" i="9"/>
  <c r="B242" i="9"/>
  <c r="B153" i="9"/>
  <c r="B241" i="9"/>
  <c r="B267" i="9"/>
  <c r="B268" i="9"/>
  <c r="B292" i="9"/>
  <c r="B202" i="9"/>
  <c r="B230" i="9"/>
  <c r="B238" i="9"/>
  <c r="B233" i="9"/>
  <c r="B162" i="9"/>
  <c r="B290" i="9"/>
  <c r="B246" i="9"/>
  <c r="B281" i="9"/>
  <c r="B226" i="9"/>
  <c r="B222" i="9"/>
  <c r="B196" i="9"/>
  <c r="B195" i="9"/>
  <c r="B266" i="9"/>
  <c r="B273" i="9"/>
  <c r="B213" i="9"/>
  <c r="B198" i="9"/>
  <c r="B260" i="9"/>
  <c r="B286" i="9"/>
  <c r="B168" i="9"/>
  <c r="B99" i="9"/>
  <c r="B104" i="9"/>
  <c r="B21" i="9"/>
  <c r="B15" i="9"/>
  <c r="B115" i="9"/>
  <c r="B47" i="9"/>
  <c r="B146" i="9"/>
  <c r="B97" i="9"/>
  <c r="B73" i="9"/>
  <c r="B57" i="9"/>
  <c r="B63" i="9"/>
  <c r="B59" i="9"/>
  <c r="B92" i="9"/>
  <c r="B107" i="9"/>
  <c r="B138" i="9"/>
  <c r="B16" i="9"/>
  <c r="B19" i="9"/>
  <c r="B112" i="9"/>
  <c r="B121" i="9"/>
  <c r="B62" i="9"/>
  <c r="B86" i="9"/>
  <c r="B114" i="9"/>
  <c r="B124" i="9"/>
  <c r="B106" i="9"/>
  <c r="B147" i="9"/>
  <c r="B64" i="9"/>
  <c r="B116" i="9"/>
  <c r="B28" i="9"/>
  <c r="B135" i="9"/>
  <c r="B142" i="9"/>
  <c r="B101" i="9"/>
  <c r="B94" i="9"/>
  <c r="B33" i="9"/>
  <c r="B110" i="9"/>
  <c r="B148" i="9"/>
  <c r="B83" i="9"/>
  <c r="B67" i="9"/>
  <c r="B79" i="9"/>
  <c r="B131" i="9"/>
  <c r="B32" i="9"/>
  <c r="B132" i="9"/>
  <c r="B36" i="9"/>
  <c r="B128" i="9"/>
  <c r="B137" i="9"/>
  <c r="B66" i="9"/>
  <c r="B25" i="9"/>
  <c r="B42" i="9"/>
  <c r="B7" i="9"/>
  <c r="B52" i="9"/>
  <c r="B136" i="9"/>
  <c r="B56" i="9"/>
  <c r="B77" i="9"/>
  <c r="B71" i="9"/>
  <c r="B23" i="9"/>
  <c r="B44" i="9"/>
  <c r="B17" i="9"/>
  <c r="B27" i="9"/>
  <c r="B3" i="9"/>
  <c r="B4" i="9"/>
  <c r="B10" i="9"/>
  <c r="B31" i="9"/>
  <c r="B78" i="9"/>
  <c r="B140" i="9"/>
  <c r="B90" i="9"/>
  <c r="B46" i="9"/>
  <c r="B117" i="9"/>
  <c r="B123" i="9"/>
  <c r="B8" i="9"/>
  <c r="B5" i="9"/>
  <c r="B18" i="9"/>
  <c r="B134" i="9"/>
  <c r="B53" i="9"/>
  <c r="B84" i="9"/>
  <c r="B65" i="9"/>
  <c r="B130" i="9"/>
  <c r="B43" i="9"/>
  <c r="B96" i="9"/>
  <c r="B6" i="9"/>
  <c r="B12" i="9"/>
  <c r="B9" i="9"/>
  <c r="B60" i="9"/>
  <c r="B34" i="9"/>
  <c r="B129" i="9"/>
  <c r="B50" i="9"/>
  <c r="B22" i="9"/>
  <c r="B118" i="9"/>
  <c r="B29" i="9"/>
  <c r="B13" i="9"/>
  <c r="B68" i="9"/>
  <c r="B74" i="9"/>
  <c r="B69" i="9"/>
  <c r="B133" i="9"/>
  <c r="B39" i="9"/>
  <c r="B70" i="9"/>
  <c r="B76" i="9"/>
  <c r="B48" i="9"/>
  <c r="B45" i="9"/>
  <c r="B87" i="9"/>
  <c r="B119" i="9"/>
  <c r="B38" i="9"/>
  <c r="B89" i="9"/>
  <c r="B20" i="9"/>
  <c r="B30" i="9"/>
  <c r="B51" i="9"/>
  <c r="B113" i="9"/>
  <c r="B91" i="9"/>
  <c r="B100" i="9"/>
  <c r="B40" i="9"/>
  <c r="B14" i="9"/>
  <c r="B127" i="9"/>
  <c r="B72" i="9"/>
  <c r="B54" i="9"/>
  <c r="B139" i="9"/>
  <c r="B26" i="9"/>
  <c r="B37" i="9"/>
  <c r="B103" i="9"/>
  <c r="B149" i="9"/>
  <c r="B126" i="9"/>
  <c r="B143" i="9"/>
  <c r="B41" i="9"/>
  <c r="B88" i="9"/>
  <c r="B95" i="9"/>
  <c r="B120" i="9"/>
  <c r="B111" i="9"/>
  <c r="B108" i="9"/>
  <c r="B49" i="9"/>
  <c r="B125" i="9"/>
  <c r="B85" i="9"/>
  <c r="B105" i="9"/>
  <c r="B122" i="9"/>
  <c r="B144" i="9"/>
  <c r="B58" i="9"/>
  <c r="B75" i="9"/>
  <c r="B11" i="9"/>
  <c r="B35" i="9"/>
  <c r="B141" i="9"/>
  <c r="B93" i="9"/>
  <c r="B81" i="9"/>
  <c r="B109" i="9"/>
  <c r="B102" i="9"/>
  <c r="B82" i="9"/>
  <c r="B150" i="9"/>
  <c r="B145" i="9"/>
  <c r="B98" i="9"/>
  <c r="B24" i="9"/>
  <c r="A343" i="9"/>
  <c r="A342" i="9"/>
  <c r="A336" i="9"/>
  <c r="A345" i="9"/>
  <c r="A333" i="9"/>
  <c r="B347" i="9"/>
  <c r="B329" i="9"/>
  <c r="A337" i="9"/>
  <c r="B330" i="9"/>
  <c r="B323" i="9"/>
  <c r="A335" i="9"/>
  <c r="A330" i="9"/>
  <c r="B320" i="9"/>
  <c r="A334" i="9"/>
  <c r="A347" i="9"/>
  <c r="B340" i="9"/>
  <c r="B336" i="9"/>
  <c r="B337" i="9"/>
  <c r="B321" i="9"/>
  <c r="B325" i="9"/>
  <c r="B350" i="9"/>
  <c r="B338" i="9"/>
  <c r="H319" i="9"/>
  <c r="H245" i="9"/>
  <c r="H235" i="9"/>
  <c r="H296" i="9"/>
  <c r="H279" i="9"/>
  <c r="H293" i="9"/>
  <c r="H222" i="9"/>
  <c r="H216" i="9"/>
  <c r="H266" i="9"/>
  <c r="H313" i="9"/>
  <c r="H212" i="9"/>
  <c r="H285" i="9"/>
  <c r="H157" i="9"/>
  <c r="H202" i="9"/>
  <c r="H206" i="9"/>
  <c r="H239" i="9"/>
  <c r="H304" i="9"/>
  <c r="H269" i="9"/>
  <c r="H194" i="9"/>
  <c r="H339" i="9"/>
  <c r="H161" i="9"/>
  <c r="H232" i="9"/>
  <c r="H338" i="9"/>
  <c r="H207" i="9"/>
  <c r="H283" i="9"/>
  <c r="H257" i="9"/>
  <c r="H244" i="9"/>
  <c r="H264" i="9"/>
  <c r="H217" i="9"/>
  <c r="H158" i="9"/>
  <c r="H180" i="9"/>
  <c r="H276" i="9"/>
  <c r="H198" i="9"/>
  <c r="H251" i="9"/>
  <c r="H176" i="9"/>
  <c r="H242" i="9"/>
  <c r="H318" i="9"/>
  <c r="H278" i="9"/>
  <c r="H284" i="9"/>
  <c r="H174" i="9"/>
  <c r="H287" i="9"/>
  <c r="H230" i="9"/>
  <c r="H315" i="9"/>
  <c r="H227" i="9"/>
  <c r="H193" i="9"/>
  <c r="H256" i="9"/>
  <c r="H253" i="9"/>
  <c r="H258" i="9"/>
  <c r="H179" i="9"/>
  <c r="H225" i="9"/>
  <c r="H210" i="9"/>
  <c r="H291" i="9"/>
  <c r="H172" i="9"/>
  <c r="H270" i="9"/>
  <c r="H177" i="9"/>
  <c r="H321" i="9"/>
  <c r="H170" i="9"/>
  <c r="H323" i="9"/>
  <c r="H248" i="9"/>
  <c r="H237" i="9"/>
  <c r="H306" i="9"/>
  <c r="H288" i="9"/>
  <c r="H173" i="9"/>
  <c r="H265" i="9"/>
  <c r="H333" i="9"/>
  <c r="H314" i="9"/>
  <c r="H152" i="9"/>
  <c r="H271" i="9"/>
  <c r="H329" i="9"/>
  <c r="H310" i="9"/>
  <c r="H324" i="9"/>
  <c r="H262" i="9"/>
  <c r="H187" i="9"/>
  <c r="H286" i="9"/>
  <c r="H305" i="9"/>
  <c r="H311" i="9"/>
  <c r="H335" i="9"/>
  <c r="H246" i="9"/>
  <c r="H205" i="9"/>
  <c r="H209" i="9"/>
  <c r="H327" i="9"/>
  <c r="H233" i="9"/>
  <c r="H200" i="9"/>
  <c r="H263" i="9"/>
  <c r="H155" i="9"/>
  <c r="H219" i="9"/>
  <c r="H280" i="9"/>
  <c r="H331" i="9"/>
  <c r="H255" i="9"/>
  <c r="H240" i="9"/>
  <c r="H214" i="9"/>
  <c r="H340" i="9"/>
  <c r="H312" i="9"/>
  <c r="H190" i="9"/>
  <c r="H260" i="9"/>
  <c r="H201" i="9"/>
  <c r="H267" i="9"/>
  <c r="H184" i="9"/>
  <c r="H282" i="9"/>
  <c r="H223" i="9"/>
  <c r="H299" i="9"/>
  <c r="H297" i="9"/>
  <c r="H330" i="9"/>
  <c r="H231" i="9"/>
  <c r="H317" i="9"/>
  <c r="H249" i="9"/>
  <c r="H171" i="9"/>
  <c r="H261" i="9"/>
  <c r="H316" i="9"/>
  <c r="H236" i="9"/>
  <c r="H342" i="9"/>
  <c r="H275" i="9"/>
  <c r="H181" i="9"/>
  <c r="H215" i="9"/>
  <c r="H294" i="9"/>
  <c r="H289" i="9"/>
  <c r="H302" i="9"/>
  <c r="H169" i="9"/>
  <c r="H165" i="9"/>
  <c r="H281" i="9"/>
  <c r="H199" i="9"/>
  <c r="H164" i="9"/>
  <c r="H332" i="9"/>
  <c r="H183" i="9"/>
  <c r="H228" i="9"/>
  <c r="H303" i="9"/>
  <c r="H247" i="9"/>
  <c r="H238" i="9"/>
  <c r="H182" i="9"/>
  <c r="H292" i="9"/>
  <c r="H151" i="9"/>
  <c r="H307" i="9"/>
  <c r="H336" i="9"/>
  <c r="H295" i="9"/>
  <c r="H192" i="9"/>
  <c r="H326" i="9"/>
  <c r="H337" i="9"/>
  <c r="H189" i="9"/>
  <c r="H185" i="9"/>
  <c r="H234" i="9"/>
  <c r="H273" i="9"/>
  <c r="H241" i="9"/>
  <c r="H211" i="9"/>
  <c r="H160" i="9"/>
  <c r="H186" i="9"/>
  <c r="H162" i="9"/>
  <c r="H322" i="9"/>
  <c r="H301" i="9"/>
  <c r="H156" i="9"/>
  <c r="H268" i="9"/>
  <c r="H250" i="9"/>
  <c r="H159" i="9"/>
  <c r="H220" i="9"/>
  <c r="H191" i="9"/>
  <c r="H272" i="9"/>
  <c r="H334" i="9"/>
  <c r="H290" i="9"/>
  <c r="H254" i="9"/>
  <c r="H298" i="9"/>
  <c r="H320" i="9"/>
  <c r="H188" i="9"/>
  <c r="H341" i="9"/>
  <c r="H308" i="9"/>
  <c r="H277" i="9"/>
  <c r="H328" i="9"/>
  <c r="H218" i="9"/>
  <c r="H343" i="9"/>
  <c r="H229" i="9"/>
  <c r="H259" i="9"/>
  <c r="H309" i="9"/>
  <c r="H168" i="9"/>
  <c r="H178" i="9"/>
  <c r="H252" i="9"/>
  <c r="H154" i="9"/>
  <c r="H274" i="9"/>
  <c r="H195" i="9"/>
  <c r="H213" i="9"/>
  <c r="H226" i="9"/>
  <c r="H325" i="9"/>
  <c r="H224" i="9"/>
  <c r="H175" i="9"/>
  <c r="H203" i="9"/>
  <c r="H204" i="9"/>
  <c r="H208" i="9"/>
  <c r="H197" i="9"/>
  <c r="H167" i="9"/>
  <c r="H300" i="9"/>
  <c r="H196" i="9"/>
  <c r="H163" i="9"/>
  <c r="H166" i="9"/>
  <c r="H243" i="9"/>
  <c r="H153" i="9"/>
  <c r="H145" i="9"/>
  <c r="H116" i="9"/>
  <c r="H130" i="9"/>
  <c r="H140" i="9"/>
  <c r="H22" i="9"/>
  <c r="H121" i="9"/>
  <c r="H92" i="9"/>
  <c r="H111" i="9"/>
  <c r="H123" i="9"/>
  <c r="H124" i="9"/>
  <c r="H88" i="9"/>
  <c r="H40" i="9"/>
  <c r="H73" i="9"/>
  <c r="H94" i="9"/>
  <c r="H91" i="9"/>
  <c r="H4" i="9"/>
  <c r="H5" i="9"/>
  <c r="H102" i="9"/>
  <c r="H24" i="9"/>
  <c r="H44" i="9"/>
  <c r="H12" i="9"/>
  <c r="H138" i="9"/>
  <c r="H133" i="9"/>
  <c r="H59" i="9"/>
  <c r="H82" i="9"/>
  <c r="H78" i="9"/>
  <c r="H6" i="9"/>
  <c r="H81" i="9"/>
  <c r="H67" i="9"/>
  <c r="H42" i="9"/>
  <c r="H96" i="9"/>
  <c r="H16" i="9"/>
  <c r="H89" i="9"/>
  <c r="H128" i="9"/>
  <c r="H127" i="9"/>
  <c r="H87" i="9"/>
  <c r="H136" i="9"/>
  <c r="H139" i="9"/>
  <c r="H142" i="9"/>
  <c r="H48" i="9"/>
  <c r="H21" i="9"/>
  <c r="H118" i="9"/>
  <c r="H97" i="9"/>
  <c r="H137" i="9"/>
  <c r="H54" i="9"/>
  <c r="H103" i="9"/>
  <c r="H85" i="9"/>
  <c r="H7" i="9"/>
  <c r="H31" i="9"/>
  <c r="H66" i="9"/>
  <c r="H19" i="9"/>
  <c r="H132" i="9"/>
  <c r="H23" i="9"/>
  <c r="H34" i="9"/>
  <c r="H53" i="9"/>
  <c r="H70" i="9"/>
  <c r="H65" i="9"/>
  <c r="H56" i="9"/>
  <c r="H126" i="9"/>
  <c r="H104" i="9"/>
  <c r="H125" i="9"/>
  <c r="H100" i="9"/>
  <c r="H113" i="9"/>
  <c r="H122" i="9"/>
  <c r="H105" i="9"/>
  <c r="H30" i="9"/>
  <c r="H146" i="9"/>
  <c r="H75" i="9"/>
  <c r="H147" i="9"/>
  <c r="H71" i="9"/>
  <c r="H114" i="9"/>
  <c r="H11" i="9"/>
  <c r="H90" i="9"/>
  <c r="H108" i="9"/>
  <c r="H93" i="9"/>
  <c r="H13" i="9"/>
  <c r="H46" i="9"/>
  <c r="H14" i="9"/>
  <c r="H86" i="9"/>
  <c r="H45" i="9"/>
  <c r="H63" i="9"/>
  <c r="H129" i="9"/>
  <c r="H107" i="9"/>
  <c r="H49" i="9"/>
  <c r="H29" i="9"/>
  <c r="H18" i="9"/>
  <c r="H33" i="9"/>
  <c r="H28" i="9"/>
  <c r="H27" i="9"/>
  <c r="H135" i="9"/>
  <c r="H131" i="9"/>
  <c r="H57" i="9"/>
  <c r="H110" i="9"/>
  <c r="H38" i="9"/>
  <c r="H119" i="9"/>
  <c r="H51" i="9"/>
  <c r="H37" i="9"/>
  <c r="H117" i="9"/>
  <c r="H84" i="9"/>
  <c r="H15" i="9"/>
  <c r="H150" i="9"/>
  <c r="H69" i="9"/>
  <c r="H148" i="9"/>
  <c r="H106" i="9"/>
  <c r="H62" i="9"/>
  <c r="H76" i="9"/>
  <c r="H60" i="9"/>
  <c r="H144" i="9"/>
  <c r="H47" i="9"/>
  <c r="H41" i="9"/>
  <c r="H95" i="9"/>
  <c r="H77" i="9"/>
  <c r="H79" i="9"/>
  <c r="H101" i="9"/>
  <c r="H74" i="9"/>
  <c r="H98" i="9"/>
  <c r="H9" i="9"/>
  <c r="H141" i="9"/>
  <c r="H32" i="9"/>
  <c r="H68" i="9"/>
  <c r="H72" i="9"/>
  <c r="H8" i="9"/>
  <c r="H83" i="9"/>
  <c r="H39" i="9"/>
  <c r="H10" i="9"/>
  <c r="H120" i="9"/>
  <c r="H115" i="9"/>
  <c r="H52" i="9"/>
  <c r="H112" i="9"/>
  <c r="H26" i="9"/>
  <c r="H36" i="9"/>
  <c r="H149" i="9"/>
  <c r="H143" i="9"/>
  <c r="H20" i="9"/>
  <c r="H134" i="9"/>
  <c r="H17" i="9"/>
  <c r="H64" i="9"/>
  <c r="H50" i="9"/>
  <c r="H43" i="9"/>
  <c r="H109" i="9"/>
  <c r="H35" i="9"/>
  <c r="H99" i="9"/>
  <c r="H25" i="9"/>
  <c r="H58" i="9"/>
  <c r="A339" i="9"/>
  <c r="A321" i="9"/>
  <c r="B343" i="9"/>
  <c r="A346" i="9"/>
  <c r="A326" i="9"/>
  <c r="B331" i="9"/>
  <c r="B327" i="9"/>
  <c r="A328" i="9"/>
  <c r="B349" i="9"/>
  <c r="A338" i="9"/>
  <c r="A204" i="9"/>
  <c r="A273" i="9"/>
  <c r="A271" i="9"/>
  <c r="A186" i="9"/>
  <c r="A248" i="9"/>
  <c r="A193" i="9"/>
  <c r="A314" i="9"/>
  <c r="A157" i="9"/>
  <c r="A181" i="9"/>
  <c r="A311" i="9"/>
  <c r="A212" i="9"/>
  <c r="A262" i="9"/>
  <c r="A185" i="9"/>
  <c r="A167" i="9"/>
  <c r="A268" i="9"/>
  <c r="A283" i="9"/>
  <c r="A315" i="9"/>
  <c r="A280" i="9"/>
  <c r="A214" i="9"/>
  <c r="A304" i="9"/>
  <c r="A153" i="9"/>
  <c r="A284" i="9"/>
  <c r="A229" i="9"/>
  <c r="A276" i="9"/>
  <c r="A302" i="9"/>
  <c r="A310" i="9"/>
  <c r="A231" i="9"/>
  <c r="A224" i="9"/>
  <c r="A175" i="9"/>
  <c r="A308" i="9"/>
  <c r="A217" i="9"/>
  <c r="A241" i="9"/>
  <c r="A238" i="9"/>
  <c r="A298" i="9"/>
  <c r="A259" i="9"/>
  <c r="A250" i="9"/>
  <c r="A198" i="9"/>
  <c r="A207" i="9"/>
  <c r="A233" i="9"/>
  <c r="A178" i="9"/>
  <c r="A286" i="9"/>
  <c r="A227" i="9"/>
  <c r="A252" i="9"/>
  <c r="A281" i="9"/>
  <c r="A258" i="9"/>
  <c r="A236" i="9"/>
  <c r="A219" i="9"/>
  <c r="A184" i="9"/>
  <c r="A249" i="9"/>
  <c r="A164" i="9"/>
  <c r="A183" i="9"/>
  <c r="A279" i="9"/>
  <c r="A239" i="9"/>
  <c r="A269" i="9"/>
  <c r="A222" i="9"/>
  <c r="A312" i="9"/>
  <c r="A290" i="9"/>
  <c r="A251" i="9"/>
  <c r="A179" i="9"/>
  <c r="A168" i="9"/>
  <c r="A172" i="9"/>
  <c r="A272" i="9"/>
  <c r="A294" i="9"/>
  <c r="A288" i="9"/>
  <c r="A151" i="9"/>
  <c r="A192" i="9"/>
  <c r="A206" i="9"/>
  <c r="A316" i="9"/>
  <c r="A166" i="9"/>
  <c r="A156" i="9"/>
  <c r="A205" i="9"/>
  <c r="A293" i="9"/>
  <c r="A299" i="9"/>
  <c r="A242" i="9"/>
  <c r="A173" i="9"/>
  <c r="A264" i="9"/>
  <c r="A152" i="9"/>
  <c r="A187" i="9"/>
  <c r="A211" i="9"/>
  <c r="A194" i="9"/>
  <c r="A234" i="9"/>
  <c r="A216" i="9"/>
  <c r="A313" i="9"/>
  <c r="A223" i="9"/>
  <c r="A159" i="9"/>
  <c r="A209" i="9"/>
  <c r="A182" i="9"/>
  <c r="A303" i="9"/>
  <c r="A161" i="9"/>
  <c r="A180" i="9"/>
  <c r="A307" i="9"/>
  <c r="A215" i="9"/>
  <c r="A245" i="9"/>
  <c r="A246" i="9"/>
  <c r="A195" i="9"/>
  <c r="A309" i="9"/>
  <c r="A300" i="9"/>
  <c r="A256" i="9"/>
  <c r="A291" i="9"/>
  <c r="A255" i="9"/>
  <c r="A296" i="9"/>
  <c r="A154" i="9"/>
  <c r="A158" i="9"/>
  <c r="A287" i="9"/>
  <c r="A210" i="9"/>
  <c r="A228" i="9"/>
  <c r="A230" i="9"/>
  <c r="A274" i="9"/>
  <c r="A244" i="9"/>
  <c r="A163" i="9"/>
  <c r="A203" i="9"/>
  <c r="A305" i="9"/>
  <c r="A297" i="9"/>
  <c r="A232" i="9"/>
  <c r="A169" i="9"/>
  <c r="A267" i="9"/>
  <c r="A275" i="9"/>
  <c r="A177" i="9"/>
  <c r="A189" i="9"/>
  <c r="A155" i="9"/>
  <c r="A243" i="9"/>
  <c r="A170" i="9"/>
  <c r="A254" i="9"/>
  <c r="A247" i="9"/>
  <c r="A270" i="9"/>
  <c r="A165" i="9"/>
  <c r="A176" i="9"/>
  <c r="A226" i="9"/>
  <c r="A295" i="9"/>
  <c r="A260" i="9"/>
  <c r="A208" i="9"/>
  <c r="A253" i="9"/>
  <c r="A257" i="9"/>
  <c r="A261" i="9"/>
  <c r="A200" i="9"/>
  <c r="A240" i="9"/>
  <c r="A174" i="9"/>
  <c r="A218" i="9"/>
  <c r="A190" i="9"/>
  <c r="A188" i="9"/>
  <c r="A285" i="9"/>
  <c r="A213" i="9"/>
  <c r="A201" i="9"/>
  <c r="A199" i="9"/>
  <c r="A171" i="9"/>
  <c r="A289" i="9"/>
  <c r="A197" i="9"/>
  <c r="A266" i="9"/>
  <c r="A202" i="9"/>
  <c r="A277" i="9"/>
  <c r="A292" i="9"/>
  <c r="A220" i="9"/>
  <c r="A306" i="9"/>
  <c r="A263" i="9"/>
  <c r="A235" i="9"/>
  <c r="A265" i="9"/>
  <c r="A317" i="9"/>
  <c r="A160" i="9"/>
  <c r="A237" i="9"/>
  <c r="A221" i="9"/>
  <c r="A301" i="9"/>
  <c r="A162" i="9"/>
  <c r="A196" i="9"/>
  <c r="A225" i="9"/>
  <c r="A282" i="9"/>
  <c r="A191" i="9"/>
  <c r="A278" i="9"/>
  <c r="A88" i="9"/>
  <c r="A113" i="9"/>
  <c r="A86" i="9"/>
  <c r="A39" i="9"/>
  <c r="A54" i="9"/>
  <c r="A21" i="9"/>
  <c r="A42" i="9"/>
  <c r="A96" i="9"/>
  <c r="A111" i="9"/>
  <c r="A140" i="9"/>
  <c r="A139" i="9"/>
  <c r="A134" i="9"/>
  <c r="A34" i="9"/>
  <c r="A80" i="9"/>
  <c r="A82" i="9"/>
  <c r="A103" i="9"/>
  <c r="A44" i="9"/>
  <c r="A40" i="9"/>
  <c r="A35" i="9"/>
  <c r="A24" i="9"/>
  <c r="A135" i="9"/>
  <c r="A100" i="9"/>
  <c r="A10" i="9"/>
  <c r="A38" i="9"/>
  <c r="A65" i="9"/>
  <c r="A23" i="9"/>
  <c r="A122" i="9"/>
  <c r="A66" i="9"/>
  <c r="A129" i="9"/>
  <c r="A128" i="9"/>
  <c r="A33" i="9"/>
  <c r="A145" i="9"/>
  <c r="A112" i="9"/>
  <c r="A84" i="9"/>
  <c r="A64" i="9"/>
  <c r="A105" i="9"/>
  <c r="A16" i="9"/>
  <c r="A124" i="9"/>
  <c r="A120" i="9"/>
  <c r="A150" i="9"/>
  <c r="A37" i="9"/>
  <c r="A97" i="9"/>
  <c r="A114" i="9"/>
  <c r="A53" i="9"/>
  <c r="A89" i="9"/>
  <c r="A137" i="9"/>
  <c r="A148" i="9"/>
  <c r="A27" i="9"/>
  <c r="A109" i="9"/>
  <c r="A141" i="9"/>
  <c r="A131" i="9"/>
  <c r="A29" i="9"/>
  <c r="A75" i="9"/>
  <c r="A59" i="9"/>
  <c r="A61" i="9"/>
  <c r="A67" i="9"/>
  <c r="A36" i="9"/>
  <c r="A14" i="9"/>
  <c r="A5" i="9"/>
  <c r="A78" i="9"/>
  <c r="A71" i="9"/>
  <c r="A60" i="9"/>
  <c r="A127" i="9"/>
  <c r="A62" i="9"/>
  <c r="A47" i="9"/>
  <c r="A49" i="9"/>
  <c r="A30" i="9"/>
  <c r="A31" i="9"/>
  <c r="A32" i="9"/>
  <c r="A13" i="9"/>
  <c r="A3" i="9"/>
  <c r="A144" i="9"/>
  <c r="A93" i="9"/>
  <c r="A76" i="9"/>
  <c r="A19" i="9"/>
  <c r="A46" i="9"/>
  <c r="A63" i="9"/>
  <c r="A106" i="9"/>
  <c r="A72" i="9"/>
  <c r="A87" i="9"/>
  <c r="A15" i="9"/>
  <c r="A11" i="9"/>
  <c r="A4" i="9"/>
  <c r="A85" i="9"/>
  <c r="A138" i="9"/>
  <c r="A94" i="9"/>
  <c r="A20" i="9"/>
  <c r="A147" i="9"/>
  <c r="A115" i="9"/>
  <c r="A123" i="9"/>
  <c r="A74" i="9"/>
  <c r="A91" i="9"/>
  <c r="A81" i="9"/>
  <c r="A41" i="9"/>
  <c r="A90" i="9"/>
  <c r="A126" i="9"/>
  <c r="A143" i="9"/>
  <c r="A55" i="9"/>
  <c r="A73" i="9"/>
  <c r="A117" i="9"/>
  <c r="A68" i="9"/>
  <c r="A107" i="9"/>
  <c r="A58" i="9"/>
  <c r="A98" i="9"/>
  <c r="A149" i="9"/>
  <c r="A28" i="9"/>
  <c r="A118" i="9"/>
  <c r="A104" i="9"/>
  <c r="A69" i="9"/>
  <c r="A125" i="9"/>
  <c r="A130" i="9"/>
  <c r="A26" i="9"/>
  <c r="A95" i="9"/>
  <c r="A79" i="9"/>
  <c r="A142" i="9"/>
  <c r="A110" i="9"/>
  <c r="A99" i="9"/>
  <c r="A57" i="9"/>
  <c r="A83" i="9"/>
  <c r="A9" i="9"/>
  <c r="A8" i="9"/>
  <c r="A6" i="9"/>
  <c r="A52" i="9"/>
  <c r="A70" i="9"/>
  <c r="A119" i="9"/>
  <c r="A116" i="9"/>
  <c r="A17" i="9"/>
  <c r="A77" i="9"/>
  <c r="A132" i="9"/>
  <c r="A56" i="9"/>
  <c r="A133" i="9"/>
  <c r="A25" i="9"/>
  <c r="A12" i="9"/>
  <c r="A7" i="9"/>
  <c r="A22" i="9"/>
  <c r="A48" i="9"/>
  <c r="A43" i="9"/>
  <c r="A50" i="9"/>
  <c r="A92" i="9"/>
  <c r="A51" i="9"/>
  <c r="A102" i="9"/>
  <c r="A108" i="9"/>
  <c r="A136" i="9"/>
  <c r="A101" i="9"/>
  <c r="A45" i="9"/>
  <c r="A146" i="9"/>
  <c r="A18" i="9"/>
  <c r="A121" i="9"/>
  <c r="B319" i="9"/>
  <c r="A332" i="9"/>
  <c r="B332" i="9"/>
  <c r="A319" i="9"/>
  <c r="A348" i="9"/>
  <c r="B326" i="9"/>
  <c r="B341" i="9"/>
  <c r="B339" i="9"/>
  <c r="B342" i="9"/>
  <c r="B334" i="9"/>
  <c r="B344" i="9"/>
  <c r="A320" i="9"/>
  <c r="A322" i="9"/>
  <c r="A318" i="9"/>
  <c r="A323" i="9"/>
  <c r="A349" i="9"/>
  <c r="B333" i="9"/>
  <c r="A341" i="9"/>
  <c r="B345" i="9"/>
  <c r="A327" i="9"/>
  <c r="A331" i="9"/>
  <c r="B346" i="9"/>
  <c r="B328" i="9"/>
  <c r="A340" i="9"/>
  <c r="A324" i="9"/>
  <c r="B335" i="9"/>
  <c r="B318" i="9"/>
  <c r="U192" i="9"/>
  <c r="U193" i="9" s="1"/>
  <c r="U194" i="9" s="1"/>
  <c r="U195" i="9" s="1"/>
  <c r="U196" i="9" s="1"/>
  <c r="U197" i="9" s="1"/>
  <c r="U198" i="9" s="1"/>
  <c r="N191" i="9"/>
  <c r="Y191" i="9" s="1"/>
  <c r="N204" i="9"/>
  <c r="Y204" i="9" s="1"/>
  <c r="C2110" i="7" l="1"/>
  <c r="A2111" i="7" s="1"/>
  <c r="B2110" i="7"/>
  <c r="D2110" i="7" s="1"/>
  <c r="M657" i="9"/>
  <c r="Q640" i="9"/>
  <c r="K640" i="9" s="1"/>
  <c r="M640" i="9"/>
  <c r="I658" i="9"/>
  <c r="M658" i="9" s="1"/>
  <c r="AB2098" i="1"/>
  <c r="I641" i="9" s="1"/>
  <c r="U199" i="9"/>
  <c r="N198" i="9"/>
  <c r="Y198" i="9" s="1"/>
  <c r="A1" i="9"/>
  <c r="B1" i="9"/>
  <c r="H1" i="9"/>
  <c r="N205" i="9"/>
  <c r="Y205" i="9" s="1"/>
  <c r="N206" i="9"/>
  <c r="Y206" i="9" s="1"/>
  <c r="C2111" i="7" l="1"/>
  <c r="A2112" i="7" s="1"/>
  <c r="B2111" i="7"/>
  <c r="D2111" i="7" s="1"/>
  <c r="Q658" i="9"/>
  <c r="K658" i="9" s="1"/>
  <c r="Q641" i="9"/>
  <c r="K641" i="9" s="1"/>
  <c r="M641" i="9"/>
  <c r="I659" i="9"/>
  <c r="Q659" i="9" s="1"/>
  <c r="K659" i="9" s="1"/>
  <c r="AB2099" i="1"/>
  <c r="I642" i="9" s="1"/>
  <c r="U200" i="9"/>
  <c r="U201" i="9" s="1"/>
  <c r="U202" i="9" s="1"/>
  <c r="U203" i="9" s="1"/>
  <c r="N199" i="9"/>
  <c r="Y199" i="9" s="1"/>
  <c r="N207" i="9"/>
  <c r="Y207" i="9" s="1"/>
  <c r="N274" i="9"/>
  <c r="Y274" i="9" s="1"/>
  <c r="C2112" i="7" l="1"/>
  <c r="A2113" i="7" s="1"/>
  <c r="B2112" i="7"/>
  <c r="D2112" i="7" s="1"/>
  <c r="M659" i="9"/>
  <c r="Q642" i="9"/>
  <c r="K642" i="9" s="1"/>
  <c r="M642" i="9"/>
  <c r="I660" i="9"/>
  <c r="Q660" i="9" s="1"/>
  <c r="K660" i="9" s="1"/>
  <c r="AB2100" i="1"/>
  <c r="I643" i="9" s="1"/>
  <c r="U204" i="9"/>
  <c r="U205" i="9" s="1"/>
  <c r="U206" i="9" s="1"/>
  <c r="U207" i="9" s="1"/>
  <c r="U208" i="9" s="1"/>
  <c r="U209" i="9" s="1"/>
  <c r="U210" i="9" s="1"/>
  <c r="U211" i="9" s="1"/>
  <c r="N203" i="9"/>
  <c r="Y203" i="9" s="1"/>
  <c r="N209" i="9"/>
  <c r="Y209" i="9" s="1"/>
  <c r="N275" i="9"/>
  <c r="Y275" i="9" s="1"/>
  <c r="D6" i="7"/>
  <c r="D5" i="7"/>
  <c r="D4" i="7"/>
  <c r="C2113" i="7" l="1"/>
  <c r="A2114" i="7" s="1"/>
  <c r="B2113" i="7"/>
  <c r="D2113" i="7"/>
  <c r="M660" i="9"/>
  <c r="Q643" i="9"/>
  <c r="K643" i="9" s="1"/>
  <c r="M643" i="9"/>
  <c r="I661" i="9"/>
  <c r="Q661" i="9" s="1"/>
  <c r="K661" i="9" s="1"/>
  <c r="AB2101" i="1"/>
  <c r="U212" i="9"/>
  <c r="U213" i="9" s="1"/>
  <c r="N211" i="9"/>
  <c r="Y211" i="9" s="1"/>
  <c r="N276" i="9"/>
  <c r="Y276" i="9" s="1"/>
  <c r="D2114" i="7" l="1"/>
  <c r="C2114" i="7"/>
  <c r="A2115" i="7" s="1"/>
  <c r="B2114" i="7"/>
  <c r="M661" i="9"/>
  <c r="I644" i="9"/>
  <c r="I662" i="9"/>
  <c r="Q662" i="9" s="1"/>
  <c r="K662" i="9" s="1"/>
  <c r="I665" i="9"/>
  <c r="AB2102" i="1"/>
  <c r="U214" i="9"/>
  <c r="U215" i="9" s="1"/>
  <c r="U216" i="9" s="1"/>
  <c r="N213" i="9"/>
  <c r="Y213" i="9" s="1"/>
  <c r="N277" i="9"/>
  <c r="Y277" i="9" s="1"/>
  <c r="D2115" i="7" l="1"/>
  <c r="C2115" i="7"/>
  <c r="A2116" i="7" s="1"/>
  <c r="B2115" i="7"/>
  <c r="M662" i="9"/>
  <c r="Q644" i="9"/>
  <c r="K644" i="9" s="1"/>
  <c r="M644" i="9"/>
  <c r="I648" i="9"/>
  <c r="M648" i="9" s="1"/>
  <c r="I645" i="9"/>
  <c r="I663" i="9"/>
  <c r="M663" i="9" s="1"/>
  <c r="I666" i="9"/>
  <c r="Q665" i="9"/>
  <c r="K665" i="9" s="1"/>
  <c r="M665" i="9"/>
  <c r="AB2103" i="1"/>
  <c r="I647" i="9" s="1"/>
  <c r="U217" i="9"/>
  <c r="N216" i="9"/>
  <c r="Y216" i="9" s="1"/>
  <c r="N278" i="9"/>
  <c r="Y278" i="9" s="1"/>
  <c r="D2116" i="7" l="1"/>
  <c r="C2116" i="7"/>
  <c r="A2117" i="7" s="1"/>
  <c r="B2116" i="7"/>
  <c r="M647" i="9"/>
  <c r="Q647" i="9"/>
  <c r="K647" i="9" s="1"/>
  <c r="I649" i="9"/>
  <c r="M649" i="9" s="1"/>
  <c r="I646" i="9"/>
  <c r="Q648" i="9"/>
  <c r="K648" i="9" s="1"/>
  <c r="M645" i="9"/>
  <c r="Q645" i="9"/>
  <c r="K645" i="9" s="1"/>
  <c r="Q663" i="9"/>
  <c r="K663" i="9" s="1"/>
  <c r="I664" i="9"/>
  <c r="M664" i="9" s="1"/>
  <c r="I667" i="9"/>
  <c r="M666" i="9"/>
  <c r="Q666" i="9"/>
  <c r="K666" i="9" s="1"/>
  <c r="AB2104" i="1"/>
  <c r="U218" i="9"/>
  <c r="U219" i="9" s="1"/>
  <c r="N217" i="9"/>
  <c r="Y217" i="9" s="1"/>
  <c r="N218" i="9"/>
  <c r="Y218" i="9" s="1"/>
  <c r="N287" i="9"/>
  <c r="Y287" i="9" s="1"/>
  <c r="B2117" i="7" l="1"/>
  <c r="D2117" i="7"/>
  <c r="C2117" i="7"/>
  <c r="A2118" i="7" s="1"/>
  <c r="Q649" i="9"/>
  <c r="K649" i="9" s="1"/>
  <c r="M646" i="9"/>
  <c r="Q646" i="9"/>
  <c r="K646" i="9" s="1"/>
  <c r="Q664" i="9"/>
  <c r="K664" i="9" s="1"/>
  <c r="M667" i="9"/>
  <c r="Q667" i="9"/>
  <c r="K667" i="9" s="1"/>
  <c r="AB2105" i="1"/>
  <c r="E2105" i="1"/>
  <c r="P2105" i="1"/>
  <c r="B2105" i="7" s="1"/>
  <c r="D2105" i="7" s="1"/>
  <c r="U220" i="9"/>
  <c r="U221" i="9" s="1"/>
  <c r="N219" i="9"/>
  <c r="Y219" i="9" s="1"/>
  <c r="N220" i="9"/>
  <c r="Y220" i="9" s="1"/>
  <c r="N288" i="9"/>
  <c r="Y288" i="9" s="1"/>
  <c r="B2118" i="7" l="1"/>
  <c r="D2118" i="7"/>
  <c r="C2118" i="7"/>
  <c r="A2119" i="7" s="1"/>
  <c r="F2105" i="1"/>
  <c r="S2105" i="1" s="1"/>
  <c r="AC2105" i="1"/>
  <c r="P2106" i="1"/>
  <c r="B2106" i="7" s="1"/>
  <c r="D2106" i="7" s="1"/>
  <c r="E2106" i="1"/>
  <c r="AB2106" i="1"/>
  <c r="U222" i="9"/>
  <c r="N221" i="9"/>
  <c r="Y221" i="9" s="1"/>
  <c r="N231" i="9"/>
  <c r="Y231" i="9" s="1"/>
  <c r="A2105" i="4" l="1"/>
  <c r="D2119" i="7"/>
  <c r="C2119" i="7"/>
  <c r="A2120" i="7" s="1"/>
  <c r="B2119" i="7"/>
  <c r="F2106" i="1"/>
  <c r="S2106" i="1" s="1"/>
  <c r="AC2106" i="1"/>
  <c r="P2107" i="1"/>
  <c r="B2107" i="7" s="1"/>
  <c r="D2107" i="7" s="1"/>
  <c r="E2107" i="1"/>
  <c r="AB2107" i="1"/>
  <c r="U223" i="9"/>
  <c r="U224" i="9" s="1"/>
  <c r="N222" i="9"/>
  <c r="Y222" i="9" s="1"/>
  <c r="N232" i="9"/>
  <c r="Y232" i="9" s="1"/>
  <c r="N295" i="9"/>
  <c r="Y295" i="9" s="1"/>
  <c r="A2106" i="4" l="1"/>
  <c r="D2120" i="7"/>
  <c r="B2120" i="7"/>
  <c r="C2120" i="7"/>
  <c r="A2121" i="7" s="1"/>
  <c r="F2107" i="1"/>
  <c r="S2107" i="1" s="1"/>
  <c r="AC2107" i="1"/>
  <c r="AB2108" i="1"/>
  <c r="U225" i="9"/>
  <c r="U226" i="9" s="1"/>
  <c r="N224" i="9"/>
  <c r="Y224" i="9" s="1"/>
  <c r="N296" i="9"/>
  <c r="Y296" i="9" s="1"/>
  <c r="N298" i="9"/>
  <c r="Y298" i="9" s="1"/>
  <c r="A2107" i="4" l="1"/>
  <c r="D2121" i="7"/>
  <c r="C2121" i="7"/>
  <c r="A2122" i="7" s="1"/>
  <c r="B2121" i="7"/>
  <c r="AB2109" i="1"/>
  <c r="U227" i="9"/>
  <c r="U228" i="9" s="1"/>
  <c r="U229" i="9" s="1"/>
  <c r="U230" i="9" s="1"/>
  <c r="U231" i="9" s="1"/>
  <c r="U232" i="9" s="1"/>
  <c r="U233" i="9" s="1"/>
  <c r="U234" i="9" s="1"/>
  <c r="U235" i="9" s="1"/>
  <c r="U236" i="9" s="1"/>
  <c r="U237" i="9" s="1"/>
  <c r="U238" i="9" s="1"/>
  <c r="N226" i="9"/>
  <c r="Y226" i="9" s="1"/>
  <c r="N297" i="9"/>
  <c r="Y297" i="9" s="1"/>
  <c r="D2122" i="7" l="1"/>
  <c r="C2122" i="7"/>
  <c r="A2123" i="7" s="1"/>
  <c r="B2122" i="7"/>
  <c r="AB2110" i="1"/>
  <c r="U239" i="9"/>
  <c r="U240" i="9" s="1"/>
  <c r="U241" i="9" s="1"/>
  <c r="U242" i="9" s="1"/>
  <c r="U243" i="9" s="1"/>
  <c r="U244" i="9" s="1"/>
  <c r="U245" i="9" s="1"/>
  <c r="U246" i="9" s="1"/>
  <c r="U247" i="9" s="1"/>
  <c r="U248" i="9" s="1"/>
  <c r="U249" i="9" s="1"/>
  <c r="U250" i="9" s="1"/>
  <c r="U251" i="9" s="1"/>
  <c r="U252" i="9" s="1"/>
  <c r="U253" i="9" s="1"/>
  <c r="U254" i="9" s="1"/>
  <c r="U255" i="9" s="1"/>
  <c r="U256" i="9" s="1"/>
  <c r="U257" i="9" s="1"/>
  <c r="U258" i="9" s="1"/>
  <c r="U259" i="9" s="1"/>
  <c r="U260" i="9" s="1"/>
  <c r="U261" i="9" s="1"/>
  <c r="U262" i="9" s="1"/>
  <c r="U263" i="9" s="1"/>
  <c r="U264" i="9" s="1"/>
  <c r="U265" i="9" s="1"/>
  <c r="U266" i="9" s="1"/>
  <c r="U267" i="9" s="1"/>
  <c r="U268" i="9" s="1"/>
  <c r="U269" i="9" s="1"/>
  <c r="U270" i="9" s="1"/>
  <c r="U271" i="9" s="1"/>
  <c r="U272" i="9" s="1"/>
  <c r="U273" i="9" s="1"/>
  <c r="U274" i="9" s="1"/>
  <c r="U275" i="9" s="1"/>
  <c r="U276" i="9" s="1"/>
  <c r="U277" i="9" s="1"/>
  <c r="U278" i="9" s="1"/>
  <c r="U279" i="9" s="1"/>
  <c r="U280" i="9" s="1"/>
  <c r="U281" i="9" s="1"/>
  <c r="U282" i="9" s="1"/>
  <c r="U283" i="9" s="1"/>
  <c r="U284" i="9" s="1"/>
  <c r="U285" i="9" s="1"/>
  <c r="U286" i="9" s="1"/>
  <c r="U287" i="9" s="1"/>
  <c r="U288" i="9" s="1"/>
  <c r="U289" i="9" s="1"/>
  <c r="U290" i="9" s="1"/>
  <c r="U291" i="9" s="1"/>
  <c r="U292" i="9" s="1"/>
  <c r="U293" i="9" s="1"/>
  <c r="U294" i="9" s="1"/>
  <c r="U295" i="9" s="1"/>
  <c r="U296" i="9" s="1"/>
  <c r="U297" i="9" s="1"/>
  <c r="U298" i="9" s="1"/>
  <c r="U299" i="9" s="1"/>
  <c r="U300" i="9" s="1"/>
  <c r="U301" i="9" s="1"/>
  <c r="U302" i="9" s="1"/>
  <c r="N238" i="9"/>
  <c r="Y238" i="9" s="1"/>
  <c r="B2123" i="7" l="1"/>
  <c r="D2123" i="7"/>
  <c r="C2123" i="7"/>
  <c r="A2124" i="7" s="1"/>
  <c r="AB2111" i="1"/>
  <c r="U303" i="9"/>
  <c r="N302" i="9"/>
  <c r="Y302" i="9" s="1"/>
  <c r="D2124" i="7" l="1"/>
  <c r="C2124" i="7"/>
  <c r="A2125" i="7" s="1"/>
  <c r="B2124" i="7"/>
  <c r="AB2112" i="1"/>
  <c r="U304" i="9"/>
  <c r="U305" i="9" s="1"/>
  <c r="U306" i="9" s="1"/>
  <c r="U307" i="9" s="1"/>
  <c r="U308" i="9" s="1"/>
  <c r="U309" i="9" s="1"/>
  <c r="U310" i="9" s="1"/>
  <c r="U311" i="9" s="1"/>
  <c r="U312" i="9" s="1"/>
  <c r="U313" i="9" s="1"/>
  <c r="U314" i="9" s="1"/>
  <c r="U315" i="9" s="1"/>
  <c r="U316" i="9" s="1"/>
  <c r="U317" i="9" s="1"/>
  <c r="U318" i="9" s="1"/>
  <c r="U319" i="9" s="1"/>
  <c r="U320" i="9" s="1"/>
  <c r="U321" i="9" s="1"/>
  <c r="U322" i="9" s="1"/>
  <c r="U323" i="9" s="1"/>
  <c r="U324" i="9" s="1"/>
  <c r="U325" i="9" s="1"/>
  <c r="U326" i="9" s="1"/>
  <c r="U327" i="9" s="1"/>
  <c r="U328" i="9" s="1"/>
  <c r="U329" i="9" s="1"/>
  <c r="U330" i="9" s="1"/>
  <c r="U331" i="9" s="1"/>
  <c r="U332" i="9" s="1"/>
  <c r="U333" i="9" s="1"/>
  <c r="U334" i="9" s="1"/>
  <c r="U335" i="9" s="1"/>
  <c r="U336" i="9" s="1"/>
  <c r="U337" i="9" s="1"/>
  <c r="N303" i="9"/>
  <c r="Y303" i="9" s="1"/>
  <c r="D2125" i="7" l="1"/>
  <c r="C2125" i="7"/>
  <c r="A2126" i="7" s="1"/>
  <c r="B2125" i="7"/>
  <c r="U338" i="9"/>
  <c r="U339" i="9" s="1"/>
  <c r="U340" i="9" s="1"/>
  <c r="U341" i="9" s="1"/>
  <c r="U342" i="9" s="1"/>
  <c r="U343" i="9" s="1"/>
  <c r="U344" i="9" s="1"/>
  <c r="U345" i="9" s="1"/>
  <c r="U346" i="9" s="1"/>
  <c r="U347" i="9" s="1"/>
  <c r="U348" i="9" s="1"/>
  <c r="U349" i="9" s="1"/>
  <c r="U350" i="9" s="1"/>
  <c r="U351" i="9" s="1"/>
  <c r="U352" i="9" s="1"/>
  <c r="U353" i="9" s="1"/>
  <c r="U354" i="9" s="1"/>
  <c r="U355" i="9" s="1"/>
  <c r="U356" i="9" s="1"/>
  <c r="U357" i="9" s="1"/>
  <c r="U358" i="9" s="1"/>
  <c r="U359" i="9" s="1"/>
  <c r="U360" i="9" s="1"/>
  <c r="U361" i="9" s="1"/>
  <c r="U362" i="9" s="1"/>
  <c r="U363" i="9" s="1"/>
  <c r="U364" i="9" s="1"/>
  <c r="U365" i="9" s="1"/>
  <c r="U366" i="9" s="1"/>
  <c r="U367" i="9" s="1"/>
  <c r="U368" i="9" s="1"/>
  <c r="U369" i="9" s="1"/>
  <c r="U370" i="9" s="1"/>
  <c r="U371" i="9" s="1"/>
  <c r="U372" i="9" s="1"/>
  <c r="U373" i="9" s="1"/>
  <c r="U374" i="9" s="1"/>
  <c r="U375" i="9" s="1"/>
  <c r="U376" i="9" s="1"/>
  <c r="U377" i="9" s="1"/>
  <c r="U378" i="9" s="1"/>
  <c r="U379" i="9" s="1"/>
  <c r="U380" i="9" s="1"/>
  <c r="U381" i="9" s="1"/>
  <c r="U382" i="9" s="1"/>
  <c r="U383" i="9" s="1"/>
  <c r="U384" i="9" s="1"/>
  <c r="U385" i="9" s="1"/>
  <c r="U386" i="9" s="1"/>
  <c r="U387" i="9" s="1"/>
  <c r="U388" i="9" s="1"/>
  <c r="U389" i="9" s="1"/>
  <c r="U390" i="9" s="1"/>
  <c r="U391" i="9" s="1"/>
  <c r="U392" i="9" s="1"/>
  <c r="U393" i="9" s="1"/>
  <c r="U394" i="9" s="1"/>
  <c r="U395" i="9" s="1"/>
  <c r="U396" i="9" s="1"/>
  <c r="U397" i="9" s="1"/>
  <c r="U398" i="9" s="1"/>
  <c r="U399" i="9" s="1"/>
  <c r="U400" i="9" s="1"/>
  <c r="U401" i="9" s="1"/>
  <c r="U402" i="9" s="1"/>
  <c r="U403" i="9" s="1"/>
  <c r="U404" i="9" s="1"/>
  <c r="U405" i="9" s="1"/>
  <c r="U406" i="9" s="1"/>
  <c r="U407" i="9" s="1"/>
  <c r="U408" i="9" s="1"/>
  <c r="U409" i="9" s="1"/>
  <c r="U410" i="9" s="1"/>
  <c r="U411" i="9" s="1"/>
  <c r="U412" i="9" s="1"/>
  <c r="U413" i="9" s="1"/>
  <c r="U414" i="9" s="1"/>
  <c r="U415" i="9" s="1"/>
  <c r="U416" i="9" s="1"/>
  <c r="U417" i="9" s="1"/>
  <c r="U418" i="9" s="1"/>
  <c r="U419" i="9" s="1"/>
  <c r="U420" i="9" s="1"/>
  <c r="U421" i="9" s="1"/>
  <c r="U422" i="9" s="1"/>
  <c r="U423" i="9" s="1"/>
  <c r="U424" i="9" s="1"/>
  <c r="U425" i="9" s="1"/>
  <c r="U426" i="9" s="1"/>
  <c r="U427" i="9" s="1"/>
  <c r="U428" i="9" s="1"/>
  <c r="U429" i="9" s="1"/>
  <c r="U430" i="9" s="1"/>
  <c r="U431" i="9" s="1"/>
  <c r="U432" i="9" s="1"/>
  <c r="U433" i="9" s="1"/>
  <c r="U434" i="9" s="1"/>
  <c r="U435" i="9" s="1"/>
  <c r="U436" i="9" s="1"/>
  <c r="U437" i="9" s="1"/>
  <c r="U438" i="9" s="1"/>
  <c r="U439" i="9" s="1"/>
  <c r="U440" i="9" s="1"/>
  <c r="U441" i="9" s="1"/>
  <c r="U442" i="9" s="1"/>
  <c r="U443" i="9" s="1"/>
  <c r="U444" i="9" s="1"/>
  <c r="U445" i="9" s="1"/>
  <c r="U446" i="9" s="1"/>
  <c r="U447" i="9" s="1"/>
  <c r="U448" i="9" s="1"/>
  <c r="U449" i="9" s="1"/>
  <c r="U450" i="9" s="1"/>
  <c r="U451" i="9" s="1"/>
  <c r="U452" i="9" s="1"/>
  <c r="U453" i="9" s="1"/>
  <c r="U454" i="9" s="1"/>
  <c r="U455" i="9" s="1"/>
  <c r="U456" i="9" s="1"/>
  <c r="U457" i="9" s="1"/>
  <c r="U458" i="9" s="1"/>
  <c r="U459" i="9" s="1"/>
  <c r="U460" i="9" s="1"/>
  <c r="U461" i="9" s="1"/>
  <c r="U462" i="9" s="1"/>
  <c r="U463" i="9" s="1"/>
  <c r="U464" i="9" s="1"/>
  <c r="U465" i="9" s="1"/>
  <c r="U466" i="9" s="1"/>
  <c r="U467" i="9" s="1"/>
  <c r="U468" i="9" s="1"/>
  <c r="U469" i="9" s="1"/>
  <c r="U470" i="9" s="1"/>
  <c r="U471" i="9" s="1"/>
  <c r="U472" i="9" s="1"/>
  <c r="U473" i="9" s="1"/>
  <c r="U474" i="9" s="1"/>
  <c r="U475" i="9" s="1"/>
  <c r="U476" i="9" s="1"/>
  <c r="U477" i="9" s="1"/>
  <c r="U478" i="9" s="1"/>
  <c r="U479" i="9" s="1"/>
  <c r="U480" i="9" s="1"/>
  <c r="U481" i="9" s="1"/>
  <c r="U482" i="9" s="1"/>
  <c r="U483" i="9" s="1"/>
  <c r="U484" i="9" s="1"/>
  <c r="U485" i="9" s="1"/>
  <c r="U486" i="9" s="1"/>
  <c r="U487" i="9" s="1"/>
  <c r="U488" i="9" s="1"/>
  <c r="U489" i="9" s="1"/>
  <c r="U490" i="9" s="1"/>
  <c r="U491" i="9" s="1"/>
  <c r="U492" i="9" s="1"/>
  <c r="U493" i="9" s="1"/>
  <c r="U494" i="9" s="1"/>
  <c r="U495" i="9" s="1"/>
  <c r="U496" i="9" s="1"/>
  <c r="U497" i="9" s="1"/>
  <c r="U498" i="9" s="1"/>
  <c r="U499" i="9" s="1"/>
  <c r="U500" i="9" s="1"/>
  <c r="U501" i="9" s="1"/>
  <c r="U502" i="9" s="1"/>
  <c r="U503" i="9" s="1"/>
  <c r="U504" i="9" s="1"/>
  <c r="U505" i="9" s="1"/>
  <c r="U506" i="9" s="1"/>
  <c r="U507" i="9" s="1"/>
  <c r="U508" i="9" s="1"/>
  <c r="U509" i="9" s="1"/>
  <c r="U510" i="9" s="1"/>
  <c r="U511" i="9" s="1"/>
  <c r="U512" i="9" s="1"/>
  <c r="U513" i="9" s="1"/>
  <c r="U514" i="9" s="1"/>
  <c r="U515" i="9" s="1"/>
  <c r="U516" i="9" s="1"/>
  <c r="U517" i="9" s="1"/>
  <c r="U518" i="9" s="1"/>
  <c r="U519" i="9" s="1"/>
  <c r="U520" i="9" s="1"/>
  <c r="U521" i="9" s="1"/>
  <c r="U522" i="9" s="1"/>
  <c r="U523" i="9" s="1"/>
  <c r="U524" i="9" s="1"/>
  <c r="U525" i="9" s="1"/>
  <c r="U526" i="9" s="1"/>
  <c r="U527" i="9" s="1"/>
  <c r="U528" i="9" s="1"/>
  <c r="U529" i="9" s="1"/>
  <c r="U530" i="9" s="1"/>
  <c r="U531" i="9" s="1"/>
  <c r="U532" i="9" s="1"/>
  <c r="U533" i="9" s="1"/>
  <c r="U534" i="9" s="1"/>
  <c r="U535" i="9" s="1"/>
  <c r="U536" i="9" s="1"/>
  <c r="U537" i="9" s="1"/>
  <c r="U538" i="9" s="1"/>
  <c r="U539" i="9" s="1"/>
  <c r="U540" i="9" s="1"/>
  <c r="U541" i="9" s="1"/>
  <c r="U542" i="9" s="1"/>
  <c r="U543" i="9" s="1"/>
  <c r="U544" i="9" s="1"/>
  <c r="U545" i="9" s="1"/>
  <c r="U546" i="9" s="1"/>
  <c r="U547" i="9" s="1"/>
  <c r="U548" i="9" s="1"/>
  <c r="U549" i="9" s="1"/>
  <c r="U550" i="9" s="1"/>
  <c r="U551" i="9" s="1"/>
  <c r="U552" i="9" s="1"/>
  <c r="U553" i="9" s="1"/>
  <c r="U554" i="9" s="1"/>
  <c r="U555" i="9" s="1"/>
  <c r="U556" i="9" s="1"/>
  <c r="U557" i="9" s="1"/>
  <c r="U558" i="9" s="1"/>
  <c r="U559" i="9" s="1"/>
  <c r="U560" i="9" s="1"/>
  <c r="U561" i="9" s="1"/>
  <c r="U562" i="9" s="1"/>
  <c r="U563" i="9" s="1"/>
  <c r="U564" i="9" s="1"/>
  <c r="U565" i="9" s="1"/>
  <c r="U566" i="9" s="1"/>
  <c r="U567" i="9" s="1"/>
  <c r="U568" i="9" s="1"/>
  <c r="U569" i="9" s="1"/>
  <c r="U570" i="9" s="1"/>
  <c r="U571" i="9" s="1"/>
  <c r="U572" i="9" s="1"/>
  <c r="U573" i="9" s="1"/>
  <c r="U574" i="9" s="1"/>
  <c r="U575" i="9" s="1"/>
  <c r="U576" i="9" s="1"/>
  <c r="U577" i="9" s="1"/>
  <c r="U578" i="9" s="1"/>
  <c r="U579" i="9" s="1"/>
  <c r="U580" i="9" s="1"/>
  <c r="U581" i="9" s="1"/>
  <c r="U582" i="9" s="1"/>
  <c r="U583" i="9" s="1"/>
  <c r="U584" i="9" s="1"/>
  <c r="U585" i="9" s="1"/>
  <c r="U586" i="9" s="1"/>
  <c r="U587" i="9" s="1"/>
  <c r="U588" i="9" s="1"/>
  <c r="U589" i="9" s="1"/>
  <c r="U590" i="9" s="1"/>
  <c r="U591" i="9" s="1"/>
  <c r="U592" i="9" s="1"/>
  <c r="U593" i="9" s="1"/>
  <c r="U594" i="9" s="1"/>
  <c r="U595" i="9" s="1"/>
  <c r="U596" i="9" s="1"/>
  <c r="U597" i="9" s="1"/>
  <c r="U598" i="9" s="1"/>
  <c r="U599" i="9" s="1"/>
  <c r="U600" i="9" s="1"/>
  <c r="U601" i="9" s="1"/>
  <c r="U602" i="9" s="1"/>
  <c r="U603" i="9" s="1"/>
  <c r="U604" i="9" s="1"/>
  <c r="U605" i="9" s="1"/>
  <c r="U606" i="9" s="1"/>
  <c r="U607" i="9" s="1"/>
  <c r="U608" i="9" s="1"/>
  <c r="U609" i="9" s="1"/>
  <c r="U610" i="9" s="1"/>
  <c r="U611" i="9" s="1"/>
  <c r="U612" i="9" s="1"/>
  <c r="U613" i="9" s="1"/>
  <c r="U614" i="9" s="1"/>
  <c r="U615" i="9" s="1"/>
  <c r="U616" i="9" s="1"/>
  <c r="U617" i="9" s="1"/>
  <c r="U618" i="9" s="1"/>
  <c r="U619" i="9" s="1"/>
  <c r="U620" i="9" s="1"/>
  <c r="U621" i="9" s="1"/>
  <c r="U622" i="9" s="1"/>
  <c r="U623" i="9" s="1"/>
  <c r="U624" i="9" s="1"/>
  <c r="U625" i="9" s="1"/>
  <c r="U626" i="9" s="1"/>
  <c r="U627" i="9" s="1"/>
  <c r="U628" i="9" s="1"/>
  <c r="U629" i="9" s="1"/>
  <c r="U630" i="9" s="1"/>
  <c r="U631" i="9" s="1"/>
  <c r="U632" i="9" s="1"/>
  <c r="U633" i="9" s="1"/>
  <c r="U634" i="9" s="1"/>
  <c r="U635" i="9" s="1"/>
  <c r="U636" i="9" s="1"/>
  <c r="U637" i="9" s="1"/>
  <c r="U638" i="9" s="1"/>
  <c r="U639" i="9" s="1"/>
  <c r="U640" i="9" s="1"/>
  <c r="U641" i="9" s="1"/>
  <c r="U642" i="9" s="1"/>
  <c r="U643" i="9" s="1"/>
  <c r="U644" i="9" s="1"/>
  <c r="U645" i="9" s="1"/>
  <c r="U646" i="9" s="1"/>
  <c r="U647" i="9" s="1"/>
  <c r="U648" i="9" s="1"/>
  <c r="U649" i="9" s="1"/>
  <c r="U650" i="9" s="1"/>
  <c r="U651" i="9" s="1"/>
  <c r="U652" i="9" s="1"/>
  <c r="U653" i="9" s="1"/>
  <c r="U654" i="9" s="1"/>
  <c r="U655" i="9" s="1"/>
  <c r="U656" i="9" s="1"/>
  <c r="U657" i="9" s="1"/>
  <c r="U658" i="9" s="1"/>
  <c r="U659" i="9" s="1"/>
  <c r="U660" i="9" s="1"/>
  <c r="U661" i="9" s="1"/>
  <c r="U662" i="9" s="1"/>
  <c r="U663" i="9" s="1"/>
  <c r="U664" i="9" s="1"/>
  <c r="U665" i="9" s="1"/>
  <c r="U666" i="9" s="1"/>
  <c r="U667" i="9" s="1"/>
  <c r="U668" i="9" s="1"/>
  <c r="U669" i="9" s="1"/>
  <c r="U670" i="9" s="1"/>
  <c r="U671" i="9" s="1"/>
  <c r="U672" i="9" s="1"/>
  <c r="U673" i="9" s="1"/>
  <c r="U674" i="9" s="1"/>
  <c r="N337" i="9"/>
  <c r="Y337" i="9" s="1"/>
  <c r="N338" i="9"/>
  <c r="Y338" i="9" s="1"/>
  <c r="D2126" i="7" l="1"/>
  <c r="C2126" i="7"/>
  <c r="A2127" i="7" s="1"/>
  <c r="B2126" i="7"/>
  <c r="C2127" i="7" l="1"/>
  <c r="A2128" i="7" s="1"/>
  <c r="B2127" i="7"/>
  <c r="D2127" i="7"/>
  <c r="D2128" i="7" l="1"/>
  <c r="C2128" i="7"/>
  <c r="A2129" i="7" s="1"/>
  <c r="B2128" i="7"/>
  <c r="B2129" i="7" l="1"/>
  <c r="C2129" i="7"/>
  <c r="A2130" i="7" s="1"/>
  <c r="D2129" i="7"/>
  <c r="D2130" i="7" l="1"/>
  <c r="C2130" i="7"/>
  <c r="A2131" i="7" s="1"/>
  <c r="B2130" i="7"/>
  <c r="D2131" i="7" l="1"/>
  <c r="C2131" i="7"/>
  <c r="A2132" i="7" s="1"/>
  <c r="B2131" i="7"/>
  <c r="D2132" i="7" l="1"/>
  <c r="C2132" i="7"/>
  <c r="A2133" i="7" s="1"/>
  <c r="B2132" i="7"/>
  <c r="D2133" i="7" l="1"/>
  <c r="C2133" i="7"/>
  <c r="A2134" i="7" s="1"/>
  <c r="B2133" i="7"/>
  <c r="D2134" i="7" l="1"/>
  <c r="C2134" i="7"/>
  <c r="A2135" i="7" s="1"/>
  <c r="B2134" i="7"/>
  <c r="D2135" i="7" l="1"/>
  <c r="C2135" i="7"/>
  <c r="A2136" i="7" s="1"/>
  <c r="B2135" i="7"/>
  <c r="D2136" i="7" l="1"/>
  <c r="C2136" i="7"/>
  <c r="A2137" i="7" s="1"/>
  <c r="B2136" i="7"/>
  <c r="D2137" i="7" l="1"/>
  <c r="C2137" i="7"/>
  <c r="A2138" i="7" s="1"/>
  <c r="B2137" i="7"/>
  <c r="B2138" i="7" l="1"/>
  <c r="D2138" i="7"/>
  <c r="C2138" i="7"/>
  <c r="A2139" i="7" s="1"/>
  <c r="D2139" i="7" l="1"/>
  <c r="C2139" i="7"/>
  <c r="A2140" i="7" s="1"/>
  <c r="B2139" i="7"/>
  <c r="D2140" i="7" l="1"/>
  <c r="C2140" i="7"/>
  <c r="A2141" i="7" s="1"/>
  <c r="B2140" i="7"/>
  <c r="B2141" i="7" l="1"/>
  <c r="D2141" i="7"/>
  <c r="C2141" i="7"/>
  <c r="A2142" i="7" s="1"/>
  <c r="B2142" i="7" l="1"/>
  <c r="D2142" i="7"/>
  <c r="C2142" i="7"/>
  <c r="A2143" i="7" s="1"/>
  <c r="D2143" i="7" l="1"/>
  <c r="C2143" i="7"/>
  <c r="A2144" i="7" s="1"/>
  <c r="B2143" i="7"/>
  <c r="D2144" i="7" l="1"/>
  <c r="C2144" i="7"/>
  <c r="A2145" i="7" s="1"/>
  <c r="B2144" i="7"/>
  <c r="D2145" i="7" l="1"/>
  <c r="C2145" i="7"/>
  <c r="A2146" i="7" s="1"/>
  <c r="B2145" i="7"/>
  <c r="D2146" i="7" l="1"/>
  <c r="C2146" i="7"/>
  <c r="A2147" i="7" s="1"/>
  <c r="B2146" i="7"/>
  <c r="B2147" i="7" l="1"/>
  <c r="D2147" i="7"/>
  <c r="C2147" i="7"/>
  <c r="A2148" i="7" s="1"/>
  <c r="D2148" i="7" l="1"/>
  <c r="C2148" i="7"/>
  <c r="A2149" i="7" s="1"/>
  <c r="B2148" i="7"/>
  <c r="D2149" i="7" l="1"/>
  <c r="C2149" i="7"/>
  <c r="A2150" i="7" s="1"/>
  <c r="B2149" i="7"/>
  <c r="D2150" i="7" l="1"/>
  <c r="C2150" i="7"/>
  <c r="A2151" i="7" s="1"/>
  <c r="B2150" i="7"/>
  <c r="C2151" i="7" l="1"/>
  <c r="A2152" i="7" s="1"/>
  <c r="B2151" i="7"/>
  <c r="D2151" i="7"/>
  <c r="D2152" i="7" l="1"/>
  <c r="C2152" i="7"/>
  <c r="A2153" i="7" s="1"/>
  <c r="B2152" i="7"/>
  <c r="B2153" i="7" l="1"/>
  <c r="D2153" i="7"/>
  <c r="C2153" i="7"/>
  <c r="A2154" i="7" s="1"/>
  <c r="D2154" i="7" l="1"/>
  <c r="C2154" i="7"/>
  <c r="A2155" i="7" s="1"/>
  <c r="B2154" i="7"/>
  <c r="D2155" i="7" l="1"/>
  <c r="C2155" i="7"/>
  <c r="A2156" i="7" s="1"/>
  <c r="B2155" i="7"/>
  <c r="C2156" i="7" l="1"/>
  <c r="A2157" i="7" s="1"/>
  <c r="D2156" i="7"/>
  <c r="B2156" i="7"/>
  <c r="B2157" i="7" l="1"/>
  <c r="D2157" i="7"/>
  <c r="C2157" i="7"/>
  <c r="A2158" i="7" s="1"/>
  <c r="D2158" i="7" l="1"/>
  <c r="C2158" i="7"/>
  <c r="A2159" i="7" s="1"/>
  <c r="B2158" i="7"/>
  <c r="C2159" i="7" l="1"/>
  <c r="A2160" i="7" s="1"/>
  <c r="B2159" i="7"/>
  <c r="D2159" i="7"/>
  <c r="D2160" i="7" l="1"/>
  <c r="C2160" i="7"/>
  <c r="A2161" i="7" s="1"/>
  <c r="B2160" i="7"/>
  <c r="B2161" i="7" l="1"/>
  <c r="D2161" i="7"/>
  <c r="C2161" i="7"/>
  <c r="A2162" i="7" s="1"/>
  <c r="C2162" i="7" l="1"/>
  <c r="A2163" i="7" s="1"/>
  <c r="D2162" i="7"/>
  <c r="B2162" i="7"/>
  <c r="B2163" i="7" l="1"/>
  <c r="D2163" i="7"/>
  <c r="C2163" i="7"/>
  <c r="A2164" i="7" s="1"/>
  <c r="D2164" i="7" l="1"/>
  <c r="C2164" i="7"/>
  <c r="A2165" i="7" s="1"/>
  <c r="B2164" i="7"/>
  <c r="C2165" i="7" l="1"/>
  <c r="A2166" i="7" s="1"/>
  <c r="D2165" i="7"/>
  <c r="B2165" i="7"/>
  <c r="B2166" i="7" l="1"/>
  <c r="D2166" i="7"/>
  <c r="C2166" i="7"/>
  <c r="A2167" i="7" s="1"/>
  <c r="B2167" i="7" l="1"/>
  <c r="D2167" i="7"/>
  <c r="C2167" i="7"/>
  <c r="A2168" i="7" s="1"/>
  <c r="C2168" i="7" l="1"/>
  <c r="A2169" i="7" s="1"/>
  <c r="D2168" i="7"/>
  <c r="B2168" i="7"/>
  <c r="B2169" i="7" l="1"/>
  <c r="D2169" i="7"/>
  <c r="C2169" i="7"/>
  <c r="A2170" i="7" s="1"/>
  <c r="B2170" i="7" l="1"/>
  <c r="D2170" i="7"/>
  <c r="C2170" i="7"/>
  <c r="A2171" i="7" s="1"/>
  <c r="C2171" i="7" l="1"/>
  <c r="A2172" i="7" s="1"/>
  <c r="D2171" i="7"/>
  <c r="B2171" i="7"/>
  <c r="C2172" i="7" l="1"/>
  <c r="A2173" i="7" s="1"/>
  <c r="B2172" i="7"/>
  <c r="D2172" i="7"/>
  <c r="C2173" i="7" l="1"/>
  <c r="A2174" i="7" s="1"/>
  <c r="B2173" i="7"/>
  <c r="D2173" i="7"/>
  <c r="C2174" i="7" l="1"/>
  <c r="A2175" i="7" s="1"/>
  <c r="D2174" i="7"/>
  <c r="B2174" i="7"/>
  <c r="D2175" i="7" l="1"/>
  <c r="C2175" i="7"/>
  <c r="A2176" i="7" s="1"/>
  <c r="B2175" i="7"/>
  <c r="D2176" i="7" l="1"/>
  <c r="C2176" i="7"/>
  <c r="A2177" i="7" s="1"/>
  <c r="B2176" i="7"/>
  <c r="C2177" i="7" l="1"/>
  <c r="A2178" i="7" s="1"/>
  <c r="D2177" i="7"/>
  <c r="B2177" i="7"/>
  <c r="D2178" i="7" l="1"/>
  <c r="C2178" i="7"/>
  <c r="A2179" i="7" s="1"/>
  <c r="B2178" i="7"/>
  <c r="D2179" i="7" l="1"/>
  <c r="C2179" i="7"/>
  <c r="A2180" i="7" s="1"/>
  <c r="B2179" i="7"/>
  <c r="C2180" i="7" l="1"/>
  <c r="A2181" i="7" s="1"/>
  <c r="D2180" i="7"/>
  <c r="B2180" i="7"/>
  <c r="D2181" i="7" l="1"/>
  <c r="C2181" i="7"/>
  <c r="A2182" i="7" s="1"/>
  <c r="B2181" i="7"/>
  <c r="B2182" i="7" l="1"/>
  <c r="D2182" i="7"/>
  <c r="C2182" i="7"/>
  <c r="A2183" i="7" s="1"/>
  <c r="C2183" i="7" l="1"/>
  <c r="A2184" i="7" s="1"/>
  <c r="B2183" i="7"/>
  <c r="D2183" i="7"/>
  <c r="D2184" i="7" l="1"/>
  <c r="C2184" i="7"/>
  <c r="A2185" i="7" s="1"/>
  <c r="B2184" i="7"/>
  <c r="C2185" i="7" l="1"/>
  <c r="A2186" i="7" s="1"/>
  <c r="B2185" i="7"/>
  <c r="D2185" i="7"/>
  <c r="C2186" i="7" l="1"/>
  <c r="A2187" i="7" s="1"/>
  <c r="D2186" i="7"/>
  <c r="B2186" i="7"/>
  <c r="D2187" i="7" l="1"/>
  <c r="C2187" i="7"/>
  <c r="A2188" i="7" s="1"/>
  <c r="B2187" i="7"/>
  <c r="D2188" i="7" l="1"/>
  <c r="C2188" i="7"/>
  <c r="A2189" i="7" s="1"/>
  <c r="B2188" i="7"/>
  <c r="D2189" i="7" l="1"/>
  <c r="C2189" i="7"/>
  <c r="A2190" i="7" s="1"/>
  <c r="B2189" i="7"/>
  <c r="B2190" i="7" l="1"/>
  <c r="D2190" i="7"/>
  <c r="C2190" i="7"/>
  <c r="A2191" i="7" s="1"/>
  <c r="D2191" i="7" l="1"/>
  <c r="C2191" i="7"/>
  <c r="A2192" i="7" s="1"/>
  <c r="B2191" i="7"/>
  <c r="D2192" i="7" l="1"/>
  <c r="C2192" i="7"/>
  <c r="A2193" i="7" s="1"/>
  <c r="B2192" i="7"/>
  <c r="D2193" i="7" l="1"/>
  <c r="C2193" i="7"/>
  <c r="A2194" i="7" s="1"/>
  <c r="B2193" i="7"/>
  <c r="D2194" i="7" l="1"/>
  <c r="C2194" i="7"/>
  <c r="A2195" i="7" s="1"/>
  <c r="B2194" i="7"/>
  <c r="D2195" i="7" l="1"/>
  <c r="C2195" i="7"/>
  <c r="A2196" i="7" s="1"/>
  <c r="B2195" i="7"/>
  <c r="B2196" i="7" l="1"/>
  <c r="D2196" i="7"/>
  <c r="C2196" i="7"/>
  <c r="A2197" i="7" s="1"/>
  <c r="B2197" i="7" l="1"/>
  <c r="D2197" i="7"/>
  <c r="C2197" i="7"/>
  <c r="A2198" i="7" s="1"/>
  <c r="D2198" i="7" l="1"/>
  <c r="C2198" i="7"/>
  <c r="A2199" i="7" s="1"/>
  <c r="B2198" i="7"/>
  <c r="D2199" i="7" l="1"/>
  <c r="C2199" i="7"/>
  <c r="A2200" i="7" s="1"/>
  <c r="B2199" i="7"/>
  <c r="C2200" i="7" l="1"/>
  <c r="A2201" i="7" s="1"/>
  <c r="B2200" i="7"/>
  <c r="D2200" i="7"/>
  <c r="D2201" i="7" l="1"/>
  <c r="C2201" i="7"/>
  <c r="A2202" i="7" s="1"/>
  <c r="B2201" i="7"/>
  <c r="D2202" i="7" l="1"/>
  <c r="C2202" i="7"/>
  <c r="A2203" i="7" s="1"/>
  <c r="B2202" i="7"/>
  <c r="B2203" i="7" l="1"/>
  <c r="D2203" i="7"/>
  <c r="C2203" i="7"/>
  <c r="A2204" i="7" s="1"/>
  <c r="D2204" i="7" l="1"/>
  <c r="C2204" i="7"/>
  <c r="A2205" i="7" s="1"/>
  <c r="B2204" i="7"/>
  <c r="D2205" i="7" l="1"/>
  <c r="C2205" i="7"/>
  <c r="A2206" i="7" s="1"/>
  <c r="B2205" i="7"/>
  <c r="D2206" i="7" l="1"/>
  <c r="C2206" i="7"/>
  <c r="A2207" i="7" s="1"/>
  <c r="B2206" i="7"/>
  <c r="D2207" i="7" l="1"/>
  <c r="C2207" i="7"/>
  <c r="A2208" i="7" s="1"/>
  <c r="B2207" i="7"/>
  <c r="D2208" i="7" l="1"/>
  <c r="C2208" i="7"/>
  <c r="A2209" i="7" s="1"/>
  <c r="B2208" i="7"/>
  <c r="D2209" i="7" l="1"/>
  <c r="C2209" i="7"/>
  <c r="A2210" i="7" s="1"/>
  <c r="B2209" i="7"/>
  <c r="D2210" i="7" l="1"/>
  <c r="C2210" i="7"/>
  <c r="A2211" i="7" s="1"/>
  <c r="B2210" i="7"/>
  <c r="D2211" i="7" l="1"/>
  <c r="C2211" i="7"/>
  <c r="A2212" i="7" s="1"/>
  <c r="B2211" i="7"/>
  <c r="D2212" i="7" l="1"/>
  <c r="C2212" i="7"/>
  <c r="A2213" i="7" s="1"/>
  <c r="B2212" i="7"/>
  <c r="D2213" i="7" l="1"/>
  <c r="C2213" i="7"/>
  <c r="A2214" i="7" s="1"/>
  <c r="B2213" i="7"/>
  <c r="B2214" i="7" l="1"/>
  <c r="D2214" i="7"/>
  <c r="C2214" i="7"/>
  <c r="A2215" i="7" s="1"/>
  <c r="B2215" i="7" l="1"/>
  <c r="C2215" i="7"/>
  <c r="A2216" i="7" s="1"/>
  <c r="D2215" i="7"/>
  <c r="D2216" i="7" l="1"/>
  <c r="C2216" i="7"/>
  <c r="A2217" i="7" s="1"/>
  <c r="B2216" i="7"/>
  <c r="D2217" i="7" l="1"/>
  <c r="C2217" i="7"/>
  <c r="A2218" i="7" s="1"/>
  <c r="B2217" i="7"/>
  <c r="D2218" i="7" l="1"/>
  <c r="C2218" i="7"/>
  <c r="A2219" i="7" s="1"/>
  <c r="B2218" i="7"/>
  <c r="D2219" i="7" l="1"/>
  <c r="C2219" i="7"/>
  <c r="A2220" i="7" s="1"/>
  <c r="B2219" i="7"/>
  <c r="D2220" i="7" l="1"/>
  <c r="C2220" i="7"/>
  <c r="A2221" i="7" s="1"/>
  <c r="B2220" i="7"/>
  <c r="B2221" i="7" l="1"/>
  <c r="D2221" i="7"/>
  <c r="C2221" i="7"/>
  <c r="A2222" i="7" s="1"/>
  <c r="D2222" i="7" l="1"/>
  <c r="C2222" i="7"/>
  <c r="A2223" i="7" s="1"/>
  <c r="B2222" i="7"/>
  <c r="D2223" i="7" l="1"/>
  <c r="C2223" i="7"/>
  <c r="A2224" i="7" s="1"/>
  <c r="B2223" i="7"/>
  <c r="D2224" i="7" l="1"/>
  <c r="C2224" i="7"/>
  <c r="A2225" i="7" s="1"/>
  <c r="B2224" i="7"/>
  <c r="D2225" i="7" l="1"/>
  <c r="C2225" i="7"/>
  <c r="A2226" i="7" s="1"/>
  <c r="B2225" i="7"/>
  <c r="B2226" i="7" l="1"/>
  <c r="D2226" i="7"/>
  <c r="C2226" i="7"/>
  <c r="A2227" i="7" s="1"/>
  <c r="D2227" i="7" l="1"/>
  <c r="C2227" i="7"/>
  <c r="A2228" i="7" s="1"/>
  <c r="B2227" i="7"/>
  <c r="D2228" i="7" l="1"/>
  <c r="C2228" i="7"/>
  <c r="A2229" i="7" s="1"/>
  <c r="B2228" i="7"/>
  <c r="D2229" i="7" l="1"/>
  <c r="B2229" i="7"/>
  <c r="C2229" i="7"/>
  <c r="A2230" i="7" s="1"/>
  <c r="D2230" i="7" l="1"/>
  <c r="C2230" i="7"/>
  <c r="A2231" i="7" s="1"/>
  <c r="B2230" i="7"/>
  <c r="D2231" i="7" l="1"/>
  <c r="C2231" i="7"/>
  <c r="A2232" i="7" s="1"/>
  <c r="B2231" i="7"/>
  <c r="B2232" i="7" l="1"/>
  <c r="D2232" i="7"/>
  <c r="C2232" i="7"/>
  <c r="A2233" i="7" s="1"/>
  <c r="B2233" i="7" l="1"/>
  <c r="D2233" i="7"/>
  <c r="C2233" i="7"/>
  <c r="A2234" i="7" s="1"/>
  <c r="D2234" i="7" l="1"/>
  <c r="C2234" i="7"/>
  <c r="A2235" i="7" s="1"/>
  <c r="B2234" i="7"/>
  <c r="D2235" i="7" l="1"/>
  <c r="C2235" i="7"/>
  <c r="A2236" i="7" s="1"/>
  <c r="B2235" i="7"/>
  <c r="D2236" i="7" l="1"/>
  <c r="C2236" i="7"/>
  <c r="A2237" i="7" s="1"/>
  <c r="B2236" i="7"/>
  <c r="D2237" i="7" l="1"/>
  <c r="C2237" i="7"/>
  <c r="A2238" i="7" s="1"/>
  <c r="B2237" i="7"/>
  <c r="D2238" i="7" l="1"/>
  <c r="C2238" i="7"/>
  <c r="A2239" i="7" s="1"/>
  <c r="B2238" i="7"/>
  <c r="B2239" i="7" l="1"/>
  <c r="D2239" i="7"/>
  <c r="C2239" i="7"/>
  <c r="A2240" i="7" s="1"/>
  <c r="D2240" i="7" l="1"/>
  <c r="C2240" i="7"/>
  <c r="A2241" i="7" s="1"/>
  <c r="B2240" i="7"/>
  <c r="D2241" i="7" l="1"/>
  <c r="C2241" i="7"/>
  <c r="A2242" i="7" s="1"/>
  <c r="B2241" i="7"/>
  <c r="D2242" i="7" l="1"/>
  <c r="C2242" i="7"/>
  <c r="A2243" i="7" s="1"/>
  <c r="B2242" i="7"/>
  <c r="D2243" i="7" l="1"/>
  <c r="C2243" i="7"/>
  <c r="A2244" i="7" s="1"/>
  <c r="B2243" i="7"/>
  <c r="B2244" i="7" l="1"/>
  <c r="D2244" i="7"/>
  <c r="C2244" i="7"/>
  <c r="A2245" i="7" s="1"/>
  <c r="D2245" i="7" l="1"/>
  <c r="C2245" i="7"/>
  <c r="A2246" i="7" s="1"/>
  <c r="B2245" i="7"/>
  <c r="D2246" i="7" l="1"/>
  <c r="C2246" i="7"/>
  <c r="A2247" i="7" s="1"/>
  <c r="B2246" i="7"/>
  <c r="D2247" i="7" l="1"/>
  <c r="C2247" i="7"/>
  <c r="A2248" i="7" s="1"/>
  <c r="B2247" i="7"/>
  <c r="D2248" i="7" l="1"/>
  <c r="C2248" i="7"/>
  <c r="A2249" i="7" s="1"/>
  <c r="B2248" i="7"/>
  <c r="D2249" i="7" l="1"/>
  <c r="C2249" i="7"/>
  <c r="A2250" i="7" s="1"/>
  <c r="B2249" i="7"/>
  <c r="B2250" i="7" l="1"/>
  <c r="D2250" i="7"/>
  <c r="C2250" i="7"/>
  <c r="A2251" i="7" s="1"/>
  <c r="D2251" i="7" l="1"/>
  <c r="C2251" i="7"/>
  <c r="A2252" i="7" s="1"/>
  <c r="B2251" i="7"/>
  <c r="D2252" i="7" l="1"/>
  <c r="C2252" i="7"/>
  <c r="A2253" i="7" s="1"/>
  <c r="B2252" i="7"/>
  <c r="D2253" i="7" l="1"/>
  <c r="C2253" i="7"/>
  <c r="A2254" i="7" s="1"/>
  <c r="B2253" i="7"/>
  <c r="D2254" i="7" l="1"/>
  <c r="C2254" i="7"/>
  <c r="A2255" i="7" s="1"/>
  <c r="B2254" i="7"/>
  <c r="D2255" i="7" l="1"/>
  <c r="C2255" i="7"/>
  <c r="A2256" i="7" s="1"/>
  <c r="B2255" i="7"/>
  <c r="D2256" i="7" l="1"/>
  <c r="C2256" i="7"/>
  <c r="A2257" i="7" s="1"/>
  <c r="B2256" i="7"/>
  <c r="B2257" i="7" l="1"/>
  <c r="D2257" i="7"/>
  <c r="C2257" i="7"/>
  <c r="A2258" i="7" s="1"/>
  <c r="D2258" i="7" l="1"/>
  <c r="C2258" i="7"/>
  <c r="A2259" i="7" s="1"/>
  <c r="B2258" i="7"/>
  <c r="D2259" i="7" l="1"/>
  <c r="C2259" i="7"/>
  <c r="A2260" i="7" s="1"/>
  <c r="B2259" i="7"/>
  <c r="D2260" i="7" l="1"/>
  <c r="C2260" i="7"/>
  <c r="A2261" i="7" s="1"/>
  <c r="B2260" i="7"/>
  <c r="D2261" i="7" l="1"/>
  <c r="C2261" i="7"/>
  <c r="A2262" i="7" s="1"/>
  <c r="B2261" i="7"/>
  <c r="B2262" i="7" l="1"/>
  <c r="D2262" i="7"/>
  <c r="C2262" i="7"/>
  <c r="A2263" i="7" s="1"/>
  <c r="D2263" i="7" l="1"/>
  <c r="C2263" i="7"/>
  <c r="A2264" i="7" s="1"/>
  <c r="B2263" i="7"/>
  <c r="D2264" i="7" l="1"/>
  <c r="C2264" i="7"/>
  <c r="A2265" i="7" s="1"/>
  <c r="B2264" i="7"/>
  <c r="D2265" i="7" l="1"/>
  <c r="C2265" i="7"/>
  <c r="A2266" i="7" s="1"/>
  <c r="B2265" i="7"/>
  <c r="D2266" i="7" l="1"/>
  <c r="C2266" i="7"/>
  <c r="A2267" i="7" s="1"/>
  <c r="B2266" i="7"/>
  <c r="D2267" i="7" l="1"/>
  <c r="C2267" i="7"/>
  <c r="A2268" i="7" s="1"/>
  <c r="B2267" i="7"/>
  <c r="B2268" i="7" l="1"/>
  <c r="D2268" i="7"/>
  <c r="C2268" i="7"/>
  <c r="A2269" i="7" s="1"/>
  <c r="B2269" i="7" l="1"/>
  <c r="D2269" i="7"/>
  <c r="C2269" i="7"/>
  <c r="A2270" i="7" s="1"/>
  <c r="D2270" i="7" l="1"/>
  <c r="C2270" i="7"/>
  <c r="A2271" i="7" s="1"/>
  <c r="B2270" i="7"/>
  <c r="D2271" i="7" l="1"/>
  <c r="C2271" i="7"/>
  <c r="A2272" i="7" s="1"/>
  <c r="B2271" i="7"/>
  <c r="D2272" i="7" l="1"/>
  <c r="C2272" i="7"/>
  <c r="A2273" i="7" s="1"/>
  <c r="B2272" i="7"/>
  <c r="D2273" i="7" l="1"/>
  <c r="C2273" i="7"/>
  <c r="A2274" i="7" s="1"/>
  <c r="B2273" i="7"/>
  <c r="D2274" i="7" l="1"/>
  <c r="C2274" i="7"/>
  <c r="A2275" i="7" s="1"/>
  <c r="B2274" i="7"/>
  <c r="B2275" i="7" l="1"/>
  <c r="D2275" i="7"/>
  <c r="C2275" i="7"/>
  <c r="A2276" i="7" s="1"/>
  <c r="D2276" i="7" l="1"/>
  <c r="C2276" i="7"/>
  <c r="A2277" i="7" s="1"/>
  <c r="B2276" i="7"/>
  <c r="D2277" i="7" l="1"/>
  <c r="C2277" i="7"/>
  <c r="A2278" i="7" s="1"/>
  <c r="B2277" i="7"/>
  <c r="D2278" i="7" l="1"/>
  <c r="C2278" i="7"/>
  <c r="A2279" i="7" s="1"/>
  <c r="B2278" i="7"/>
  <c r="D2279" i="7" l="1"/>
  <c r="C2279" i="7"/>
  <c r="A2280" i="7" s="1"/>
  <c r="B2279" i="7"/>
  <c r="D2280" i="7" l="1"/>
  <c r="C2280" i="7"/>
  <c r="A2281" i="7" s="1"/>
  <c r="B2280" i="7"/>
  <c r="D2281" i="7" l="1"/>
  <c r="C2281" i="7"/>
  <c r="A2282" i="7" s="1"/>
  <c r="B2281" i="7"/>
  <c r="D2282" i="7" l="1"/>
  <c r="C2282" i="7"/>
  <c r="A2283" i="7" s="1"/>
  <c r="B2282" i="7"/>
  <c r="D2283" i="7" l="1"/>
  <c r="C2283" i="7"/>
  <c r="A2284" i="7" s="1"/>
  <c r="B2283" i="7"/>
  <c r="D2284" i="7" l="1"/>
  <c r="C2284" i="7"/>
  <c r="A2285" i="7" s="1"/>
  <c r="B2284" i="7"/>
  <c r="D2285" i="7" l="1"/>
  <c r="C2285" i="7"/>
  <c r="A2286" i="7" s="1"/>
  <c r="B2285" i="7"/>
  <c r="C2286" i="7" l="1"/>
  <c r="A2287" i="7" s="1"/>
  <c r="B2286" i="7"/>
  <c r="D2286" i="7"/>
  <c r="D2287" i="7" l="1"/>
  <c r="C2287" i="7"/>
  <c r="A2288" i="7" s="1"/>
  <c r="B2287" i="7"/>
  <c r="D2288" i="7" l="1"/>
  <c r="C2288" i="7"/>
  <c r="A2289" i="7" s="1"/>
  <c r="B2288" i="7"/>
  <c r="B2289" i="7" l="1"/>
  <c r="D2289" i="7"/>
  <c r="C2289" i="7"/>
  <c r="A2290" i="7" s="1"/>
  <c r="B2290" i="7" l="1"/>
  <c r="D2290" i="7"/>
  <c r="C2290" i="7"/>
  <c r="A2291" i="7" s="1"/>
  <c r="D2291" i="7" l="1"/>
  <c r="C2291" i="7"/>
  <c r="A2292" i="7" s="1"/>
  <c r="B2291" i="7"/>
  <c r="C2292" i="7" l="1"/>
  <c r="A2293" i="7" s="1"/>
  <c r="B2292" i="7"/>
  <c r="D2292" i="7"/>
  <c r="D2293" i="7" l="1"/>
  <c r="C2293" i="7"/>
  <c r="A2294" i="7" s="1"/>
  <c r="B2293" i="7"/>
  <c r="D2294" i="7" l="1"/>
  <c r="C2294" i="7"/>
  <c r="A2295" i="7" s="1"/>
  <c r="B2294" i="7"/>
  <c r="D2295" i="7" l="1"/>
  <c r="C2295" i="7"/>
  <c r="A2296" i="7" s="1"/>
  <c r="B2295" i="7"/>
  <c r="D2296" i="7" l="1"/>
  <c r="C2296" i="7"/>
  <c r="A2297" i="7" s="1"/>
  <c r="B2296" i="7"/>
  <c r="D2297" i="7" l="1"/>
  <c r="C2297" i="7"/>
  <c r="A2298" i="7" s="1"/>
  <c r="B2297" i="7"/>
  <c r="D2298" i="7" l="1"/>
  <c r="C2298" i="7"/>
  <c r="A2299" i="7" s="1"/>
  <c r="B2298" i="7"/>
  <c r="D2299" i="7" l="1"/>
  <c r="C2299" i="7"/>
  <c r="A2300" i="7" s="1"/>
  <c r="B2299" i="7"/>
  <c r="D2300" i="7" l="1"/>
  <c r="C2300" i="7"/>
  <c r="A2301" i="7" s="1"/>
  <c r="B2300" i="7"/>
  <c r="D2301" i="7" l="1"/>
  <c r="C2301" i="7"/>
  <c r="A2302" i="7" s="1"/>
  <c r="B2301" i="7"/>
  <c r="B2302" i="7" l="1"/>
  <c r="D2302" i="7"/>
  <c r="C2302" i="7"/>
  <c r="A2303" i="7" s="1"/>
  <c r="D2303" i="7" l="1"/>
  <c r="C2303" i="7"/>
  <c r="A2304" i="7" s="1"/>
  <c r="B2303" i="7"/>
  <c r="D2304" i="7" l="1"/>
  <c r="C2304" i="7"/>
  <c r="A2305" i="7" s="1"/>
  <c r="B2304" i="7"/>
  <c r="C2305" i="7" l="1"/>
  <c r="A2306" i="7" s="1"/>
  <c r="B2305" i="7"/>
  <c r="D2305" i="7"/>
  <c r="D2306" i="7" l="1"/>
  <c r="C2306" i="7"/>
  <c r="A2307" i="7" s="1"/>
  <c r="B2306" i="7"/>
  <c r="C2307" i="7" l="1"/>
  <c r="A2308" i="7" s="1"/>
  <c r="B2307" i="7"/>
  <c r="D2307" i="7"/>
  <c r="D2308" i="7" l="1"/>
  <c r="C2308" i="7"/>
  <c r="A2309" i="7" s="1"/>
  <c r="B2308" i="7"/>
  <c r="B2309" i="7" l="1"/>
  <c r="D2309" i="7"/>
  <c r="C2309" i="7"/>
  <c r="A2310" i="7" s="1"/>
  <c r="C2310" i="7" l="1"/>
  <c r="A2311" i="7" s="1"/>
  <c r="B2310" i="7"/>
  <c r="D2310" i="7"/>
  <c r="D2311" i="7" l="1"/>
  <c r="C2311" i="7"/>
  <c r="A2312" i="7" s="1"/>
  <c r="B2311" i="7"/>
  <c r="D2312" i="7" l="1"/>
  <c r="C2312" i="7"/>
  <c r="A2313" i="7" s="1"/>
  <c r="B2312" i="7"/>
  <c r="C2313" i="7" l="1"/>
  <c r="A2314" i="7" s="1"/>
  <c r="B2313" i="7"/>
  <c r="D2313" i="7"/>
  <c r="D2314" i="7" l="1"/>
  <c r="C2314" i="7"/>
  <c r="A2315" i="7" s="1"/>
  <c r="B2314" i="7"/>
  <c r="B2315" i="7" l="1"/>
  <c r="D2315" i="7"/>
  <c r="C2315" i="7"/>
  <c r="A2316" i="7" s="1"/>
  <c r="D2316" i="7" l="1"/>
  <c r="C2316" i="7"/>
  <c r="A2317" i="7" s="1"/>
  <c r="B2316" i="7"/>
  <c r="D2317" i="7" l="1"/>
  <c r="C2317" i="7"/>
  <c r="A2318" i="7" s="1"/>
  <c r="B2317" i="7"/>
  <c r="D2318" i="7" l="1"/>
  <c r="C2318" i="7"/>
  <c r="A2319" i="7" s="1"/>
  <c r="B2318" i="7"/>
  <c r="D2319" i="7" l="1"/>
  <c r="C2319" i="7"/>
  <c r="A2320" i="7" s="1"/>
  <c r="B2319" i="7"/>
  <c r="D2320" i="7" l="1"/>
  <c r="C2320" i="7"/>
  <c r="A2321" i="7" s="1"/>
  <c r="B2320" i="7"/>
  <c r="D2321" i="7" l="1"/>
  <c r="C2321" i="7"/>
  <c r="A2322" i="7" s="1"/>
  <c r="B2321" i="7"/>
  <c r="D2322" i="7" l="1"/>
  <c r="C2322" i="7"/>
  <c r="A2323" i="7" s="1"/>
  <c r="B2322" i="7"/>
  <c r="D2323" i="7" l="1"/>
  <c r="C2323" i="7"/>
  <c r="A2324" i="7" s="1"/>
  <c r="B2323" i="7"/>
  <c r="D2324" i="7" l="1"/>
  <c r="C2324" i="7"/>
  <c r="A2325" i="7" s="1"/>
  <c r="B2324" i="7"/>
  <c r="D2325" i="7" l="1"/>
  <c r="C2325" i="7"/>
  <c r="A2326" i="7" s="1"/>
  <c r="B2325" i="7"/>
  <c r="D2326" i="7" l="1"/>
  <c r="C2326" i="7"/>
  <c r="A2327" i="7" s="1"/>
  <c r="B2326" i="7"/>
  <c r="D2327" i="7" l="1"/>
  <c r="C2327" i="7"/>
  <c r="A2328" i="7" s="1"/>
  <c r="B2327" i="7"/>
  <c r="D2328" i="7" l="1"/>
  <c r="C2328" i="7"/>
  <c r="A2329" i="7" s="1"/>
  <c r="B2328" i="7"/>
  <c r="D2329" i="7" l="1"/>
  <c r="C2329" i="7"/>
  <c r="A2330" i="7" s="1"/>
  <c r="B2329" i="7"/>
  <c r="D2330" i="7" l="1"/>
  <c r="C2330" i="7"/>
  <c r="A2331" i="7" s="1"/>
  <c r="B2330" i="7"/>
  <c r="D2331" i="7" l="1"/>
  <c r="C2331" i="7"/>
  <c r="A2332" i="7" s="1"/>
  <c r="B2331" i="7"/>
  <c r="B2332" i="7" l="1"/>
  <c r="D2332" i="7"/>
  <c r="C2332" i="7"/>
  <c r="A2333" i="7" s="1"/>
  <c r="D2333" i="7" l="1"/>
  <c r="C2333" i="7"/>
  <c r="A2334" i="7" s="1"/>
  <c r="B2333" i="7"/>
  <c r="D2334" i="7" l="1"/>
  <c r="C2334" i="7"/>
  <c r="A2335" i="7" s="1"/>
  <c r="B2334" i="7"/>
  <c r="D2335" i="7" l="1"/>
  <c r="C2335" i="7"/>
  <c r="A2336" i="7" s="1"/>
  <c r="B2335" i="7"/>
  <c r="D2336" i="7" l="1"/>
  <c r="C2336" i="7"/>
  <c r="A2337" i="7" s="1"/>
  <c r="B2336" i="7"/>
  <c r="D2337" i="7" l="1"/>
  <c r="C2337" i="7"/>
  <c r="A2338" i="7" s="1"/>
  <c r="B2337" i="7"/>
  <c r="D2338" i="7" l="1"/>
  <c r="C2338" i="7"/>
  <c r="A2339" i="7" s="1"/>
  <c r="B2338" i="7"/>
  <c r="D2339" i="7" l="1"/>
  <c r="C2339" i="7"/>
  <c r="A2340" i="7" s="1"/>
  <c r="B2339" i="7"/>
  <c r="D2340" i="7" l="1"/>
  <c r="C2340" i="7"/>
  <c r="A2341" i="7" s="1"/>
  <c r="B2340" i="7"/>
  <c r="D2341" i="7" l="1"/>
  <c r="C2341" i="7"/>
  <c r="A2342" i="7" s="1"/>
  <c r="B2341" i="7"/>
  <c r="B2342" i="7" l="1"/>
  <c r="D2342" i="7"/>
  <c r="C2342" i="7"/>
  <c r="A2343" i="7" s="1"/>
  <c r="D2343" i="7" l="1"/>
  <c r="C2343" i="7"/>
  <c r="A2344" i="7" s="1"/>
  <c r="B2343" i="7"/>
  <c r="D2344" i="7" l="1"/>
  <c r="C2344" i="7"/>
  <c r="A2345" i="7" s="1"/>
  <c r="B2344" i="7"/>
  <c r="D2345" i="7" l="1"/>
  <c r="C2345" i="7"/>
  <c r="A2346" i="7" s="1"/>
  <c r="B2345" i="7"/>
  <c r="D2346" i="7" l="1"/>
  <c r="C2346" i="7"/>
  <c r="A2347" i="7" s="1"/>
  <c r="B2346" i="7"/>
  <c r="D2347" i="7" l="1"/>
  <c r="C2347" i="7"/>
  <c r="A2348" i="7" s="1"/>
  <c r="B2347" i="7"/>
  <c r="D2348" i="7" l="1"/>
  <c r="C2348" i="7"/>
  <c r="A2349" i="7" s="1"/>
  <c r="B2348" i="7"/>
  <c r="D2349" i="7" l="1"/>
  <c r="C2349" i="7"/>
  <c r="A2350" i="7" s="1"/>
  <c r="B2349" i="7"/>
  <c r="D2350" i="7" l="1"/>
  <c r="C2350" i="7"/>
  <c r="A2351" i="7" s="1"/>
  <c r="B2350" i="7"/>
  <c r="D2351" i="7" l="1"/>
  <c r="C2351" i="7"/>
  <c r="A2352" i="7" s="1"/>
  <c r="B2351" i="7"/>
  <c r="D2352" i="7" l="1"/>
  <c r="C2352" i="7"/>
  <c r="A2353" i="7" s="1"/>
  <c r="B2352" i="7"/>
  <c r="D2353" i="7" l="1"/>
  <c r="C2353" i="7"/>
  <c r="A2354" i="7" s="1"/>
  <c r="B2353" i="7"/>
  <c r="D2354" i="7" l="1"/>
  <c r="C2354" i="7"/>
  <c r="A2355" i="7" s="1"/>
  <c r="B2354" i="7"/>
  <c r="D2355" i="7" l="1"/>
  <c r="C2355" i="7"/>
  <c r="A2356" i="7" s="1"/>
  <c r="B2355" i="7"/>
  <c r="D2356" i="7" l="1"/>
  <c r="C2356" i="7"/>
  <c r="A2357" i="7" s="1"/>
  <c r="B2356" i="7"/>
  <c r="D2357" i="7" l="1"/>
  <c r="C2357" i="7"/>
  <c r="A2358" i="7" s="1"/>
  <c r="B2357" i="7"/>
  <c r="D2358" i="7" l="1"/>
  <c r="C2358" i="7"/>
  <c r="A2359" i="7" s="1"/>
  <c r="B2358" i="7"/>
  <c r="B2359" i="7" l="1"/>
  <c r="D2359" i="7"/>
  <c r="C2359" i="7"/>
  <c r="A2360" i="7" s="1"/>
  <c r="D2360" i="7" l="1"/>
  <c r="C2360" i="7"/>
  <c r="A2361" i="7" s="1"/>
  <c r="B2360" i="7"/>
  <c r="D2361" i="7" l="1"/>
  <c r="C2361" i="7"/>
  <c r="A2362" i="7" s="1"/>
  <c r="B2361" i="7"/>
  <c r="D2362" i="7" l="1"/>
  <c r="C2362" i="7"/>
  <c r="A2363" i="7" s="1"/>
  <c r="B2362" i="7"/>
  <c r="D2363" i="7" l="1"/>
  <c r="C2363" i="7"/>
  <c r="A2364" i="7" s="1"/>
  <c r="B2363" i="7"/>
  <c r="D2364" i="7" l="1"/>
  <c r="C2364" i="7"/>
  <c r="A2365" i="7" s="1"/>
  <c r="B2364" i="7"/>
  <c r="D2365" i="7" l="1"/>
  <c r="C2365" i="7"/>
  <c r="A2366" i="7" s="1"/>
  <c r="B2365" i="7"/>
  <c r="D2366" i="7" l="1"/>
  <c r="C2366" i="7"/>
  <c r="A2367" i="7" s="1"/>
  <c r="B2366" i="7"/>
  <c r="D2367" i="7" l="1"/>
  <c r="C2367" i="7"/>
  <c r="A2368" i="7" s="1"/>
  <c r="B2367" i="7"/>
  <c r="D2368" i="7" l="1"/>
  <c r="C2368" i="7"/>
  <c r="A2369" i="7" s="1"/>
  <c r="B2368" i="7"/>
  <c r="B2369" i="7" l="1"/>
  <c r="D2369" i="7"/>
  <c r="C2369" i="7"/>
  <c r="A2370" i="7" s="1"/>
  <c r="D2370" i="7" l="1"/>
  <c r="C2370" i="7"/>
  <c r="A2371" i="7" s="1"/>
  <c r="B2370" i="7"/>
  <c r="D2371" i="7" l="1"/>
  <c r="C2371" i="7"/>
  <c r="A2372" i="7" s="1"/>
  <c r="B2371" i="7"/>
  <c r="D2372" i="7" l="1"/>
  <c r="C2372" i="7"/>
  <c r="A2373" i="7" s="1"/>
  <c r="B2372" i="7"/>
  <c r="D2373" i="7" l="1"/>
  <c r="C2373" i="7"/>
  <c r="A2374" i="7" s="1"/>
  <c r="B2373" i="7"/>
  <c r="D2374" i="7" l="1"/>
  <c r="C2374" i="7"/>
  <c r="A2375" i="7" s="1"/>
  <c r="B2374" i="7"/>
  <c r="D2375" i="7" l="1"/>
  <c r="C2375" i="7"/>
  <c r="A2376" i="7" s="1"/>
  <c r="B2375" i="7"/>
  <c r="D2376" i="7" l="1"/>
  <c r="C2376" i="7"/>
  <c r="A2377" i="7" s="1"/>
  <c r="B2376" i="7"/>
  <c r="D2377" i="7" l="1"/>
  <c r="C2377" i="7"/>
  <c r="A2378" i="7" s="1"/>
  <c r="B2377" i="7"/>
  <c r="D2378" i="7" l="1"/>
  <c r="C2378" i="7"/>
  <c r="A2379" i="7" s="1"/>
  <c r="B2378" i="7"/>
  <c r="D2379" i="7" l="1"/>
  <c r="C2379" i="7"/>
  <c r="A2380" i="7" s="1"/>
  <c r="B2379" i="7"/>
  <c r="D2380" i="7" l="1"/>
  <c r="C2380" i="7"/>
  <c r="A2381" i="7" s="1"/>
  <c r="B2380" i="7"/>
  <c r="B2381" i="7" l="1"/>
  <c r="D2381" i="7"/>
  <c r="C2381" i="7"/>
  <c r="A2382" i="7" s="1"/>
  <c r="D2382" i="7" l="1"/>
  <c r="C2382" i="7"/>
  <c r="A2383" i="7" s="1"/>
  <c r="B2382" i="7"/>
  <c r="D2383" i="7" l="1"/>
  <c r="C2383" i="7"/>
  <c r="A2384" i="7" s="1"/>
  <c r="B2383" i="7"/>
  <c r="D2384" i="7" l="1"/>
  <c r="C2384" i="7"/>
  <c r="A2385" i="7" s="1"/>
  <c r="B2384" i="7"/>
  <c r="D2385" i="7" l="1"/>
  <c r="C2385" i="7"/>
  <c r="A2386" i="7" s="1"/>
  <c r="B2385" i="7"/>
  <c r="B2386" i="7" l="1"/>
  <c r="D2386" i="7"/>
  <c r="C2386" i="7"/>
  <c r="A2387" i="7" s="1"/>
  <c r="D2387" i="7" l="1"/>
  <c r="C2387" i="7"/>
  <c r="A2388" i="7" s="1"/>
  <c r="B2387" i="7"/>
  <c r="D2388" i="7" l="1"/>
  <c r="C2388" i="7"/>
  <c r="A2389" i="7" s="1"/>
  <c r="B2388" i="7"/>
  <c r="D2389" i="7" l="1"/>
  <c r="C2389" i="7"/>
  <c r="A2390" i="7" s="1"/>
  <c r="B2389" i="7"/>
  <c r="D2390" i="7" l="1"/>
  <c r="C2390" i="7"/>
  <c r="A2391" i="7" s="1"/>
  <c r="B2390" i="7"/>
  <c r="D2391" i="7" l="1"/>
  <c r="C2391" i="7"/>
  <c r="A2392" i="7" s="1"/>
  <c r="B2391" i="7"/>
  <c r="D2392" i="7" l="1"/>
  <c r="C2392" i="7"/>
  <c r="A2393" i="7" s="1"/>
  <c r="B2392" i="7"/>
  <c r="D2393" i="7" l="1"/>
  <c r="C2393" i="7"/>
  <c r="A2394" i="7" s="1"/>
  <c r="B2393" i="7"/>
  <c r="D2394" i="7" l="1"/>
  <c r="C2394" i="7"/>
  <c r="A2395" i="7" s="1"/>
  <c r="B2394" i="7"/>
  <c r="D2395" i="7" l="1"/>
  <c r="C2395" i="7"/>
  <c r="A2396" i="7" s="1"/>
  <c r="B2395" i="7"/>
  <c r="B2396" i="7" l="1"/>
  <c r="D2396" i="7"/>
  <c r="C2396" i="7"/>
  <c r="A2397" i="7" s="1"/>
  <c r="D2397" i="7" l="1"/>
  <c r="C2397" i="7"/>
  <c r="A2398" i="7" s="1"/>
  <c r="B2397" i="7"/>
  <c r="D2398" i="7" l="1"/>
  <c r="C2398" i="7"/>
  <c r="A2399" i="7" s="1"/>
  <c r="B2398" i="7"/>
  <c r="D2399" i="7" l="1"/>
  <c r="C2399" i="7"/>
  <c r="A2400" i="7" s="1"/>
  <c r="B2399" i="7"/>
  <c r="D2400" i="7" l="1"/>
  <c r="C2400" i="7"/>
  <c r="A2401" i="7" s="1"/>
  <c r="B2400" i="7"/>
  <c r="D2401" i="7" l="1"/>
  <c r="C2401" i="7"/>
  <c r="A2402" i="7" s="1"/>
  <c r="B2401" i="7"/>
  <c r="D2402" i="7" l="1"/>
  <c r="C2402" i="7"/>
  <c r="A2403" i="7" s="1"/>
  <c r="B2402" i="7"/>
  <c r="D2403" i="7" l="1"/>
  <c r="C2403" i="7"/>
  <c r="A2404" i="7" s="1"/>
  <c r="B2403" i="7"/>
  <c r="D2404" i="7" l="1"/>
  <c r="C2404" i="7"/>
  <c r="A2405" i="7" s="1"/>
  <c r="B2404" i="7"/>
  <c r="D2405" i="7" l="1"/>
  <c r="C2405" i="7"/>
  <c r="A2406" i="7" s="1"/>
  <c r="B2405" i="7"/>
  <c r="D2406" i="7" l="1"/>
  <c r="C2406" i="7"/>
  <c r="A2407" i="7" s="1"/>
  <c r="B2406" i="7"/>
  <c r="D2407" i="7" l="1"/>
  <c r="C2407" i="7"/>
  <c r="A2408" i="7" s="1"/>
  <c r="B2407" i="7"/>
  <c r="D2408" i="7" l="1"/>
  <c r="C2408" i="7"/>
  <c r="A2409" i="7" s="1"/>
  <c r="B2408" i="7"/>
  <c r="D2409" i="7" l="1"/>
  <c r="C2409" i="7"/>
  <c r="A2410" i="7" s="1"/>
  <c r="B2409" i="7"/>
  <c r="D2410" i="7" l="1"/>
  <c r="C2410" i="7"/>
  <c r="A2411" i="7" s="1"/>
  <c r="B2410" i="7"/>
  <c r="D2411" i="7" l="1"/>
  <c r="C2411" i="7"/>
  <c r="A2412" i="7" s="1"/>
  <c r="B2411" i="7"/>
  <c r="D2412" i="7" l="1"/>
  <c r="C2412" i="7"/>
  <c r="A2413" i="7" s="1"/>
  <c r="B2412" i="7"/>
  <c r="B2413" i="7" l="1"/>
  <c r="D2413" i="7"/>
  <c r="C2413" i="7"/>
  <c r="A2414" i="7" s="1"/>
  <c r="D2414" i="7" l="1"/>
  <c r="C2414" i="7"/>
  <c r="A2415" i="7" s="1"/>
  <c r="B2414" i="7"/>
  <c r="D2415" i="7" l="1"/>
  <c r="C2415" i="7"/>
  <c r="A2416" i="7" s="1"/>
  <c r="B2415" i="7"/>
  <c r="D2416" i="7" l="1"/>
  <c r="C2416" i="7"/>
  <c r="A2417" i="7" s="1"/>
  <c r="B2416" i="7"/>
  <c r="D2417" i="7" l="1"/>
  <c r="B2417" i="7"/>
  <c r="C2417" i="7"/>
  <c r="A2418" i="7" s="1"/>
  <c r="D2418" i="7" l="1"/>
  <c r="C2418" i="7"/>
  <c r="A2419" i="7" s="1"/>
  <c r="B2418" i="7"/>
  <c r="C2419" i="7" l="1"/>
  <c r="A2420" i="7" s="1"/>
  <c r="B2419" i="7"/>
  <c r="D2419" i="7"/>
  <c r="D2420" i="7" l="1"/>
  <c r="B2420" i="7"/>
  <c r="C2420" i="7"/>
  <c r="A2421" i="7" s="1"/>
  <c r="D2421" i="7" l="1"/>
  <c r="C2421" i="7"/>
  <c r="A2422" i="7" s="1"/>
  <c r="B2421" i="7"/>
  <c r="D2422" i="7" l="1"/>
  <c r="C2422" i="7"/>
  <c r="A2423" i="7" s="1"/>
  <c r="B2422" i="7"/>
  <c r="D2423" i="7" l="1"/>
  <c r="B2423" i="7"/>
  <c r="C2423" i="7"/>
  <c r="A2424" i="7" s="1"/>
  <c r="D2424" i="7" l="1"/>
  <c r="C2424" i="7"/>
  <c r="A2425" i="7" s="1"/>
  <c r="B2424" i="7"/>
  <c r="D2425" i="7" l="1"/>
  <c r="C2425" i="7"/>
  <c r="A2426" i="7" s="1"/>
  <c r="B2425" i="7"/>
  <c r="D2426" i="7" l="1"/>
  <c r="B2426" i="7"/>
  <c r="C2426" i="7"/>
  <c r="A2427" i="7" s="1"/>
  <c r="D2427" i="7" l="1"/>
  <c r="C2427" i="7"/>
  <c r="A2428" i="7" s="1"/>
  <c r="B2427" i="7"/>
  <c r="D2428" i="7" l="1"/>
  <c r="C2428" i="7"/>
  <c r="A2429" i="7" s="1"/>
  <c r="B2428" i="7"/>
  <c r="D2429" i="7" l="1"/>
  <c r="B2429" i="7"/>
  <c r="C2429" i="7"/>
  <c r="A2430" i="7" s="1"/>
  <c r="D2430" i="7" l="1"/>
  <c r="C2430" i="7"/>
  <c r="A2431" i="7" s="1"/>
  <c r="B2430" i="7"/>
  <c r="D2431" i="7" l="1"/>
  <c r="C2431" i="7"/>
  <c r="A2432" i="7" s="1"/>
  <c r="B2431" i="7"/>
  <c r="D2432" i="7" l="1"/>
  <c r="B2432" i="7"/>
  <c r="C2432" i="7"/>
  <c r="A2433" i="7" s="1"/>
  <c r="D2433" i="7" l="1"/>
  <c r="C2433" i="7"/>
  <c r="A2434" i="7" s="1"/>
  <c r="B2433" i="7"/>
  <c r="B2434" i="7" l="1"/>
  <c r="D2434" i="7"/>
  <c r="C2434" i="7"/>
  <c r="A2435" i="7" s="1"/>
  <c r="D2435" i="7" l="1"/>
  <c r="C2435" i="7"/>
  <c r="A2436" i="7" s="1"/>
  <c r="B2435" i="7"/>
  <c r="D2436" i="7" l="1"/>
  <c r="C2436" i="7"/>
  <c r="A2437" i="7" s="1"/>
  <c r="B2436" i="7"/>
  <c r="B2437" i="7" l="1"/>
  <c r="D2437" i="7"/>
  <c r="C2437" i="7"/>
  <c r="A2438" i="7" s="1"/>
  <c r="D2438" i="7" l="1"/>
  <c r="C2438" i="7"/>
  <c r="A2439" i="7" s="1"/>
  <c r="B2438" i="7"/>
  <c r="D2439" i="7" l="1"/>
  <c r="C2439" i="7"/>
  <c r="A2440" i="7" s="1"/>
  <c r="B2439" i="7"/>
  <c r="D2440" i="7" l="1"/>
  <c r="C2440" i="7"/>
  <c r="A2441" i="7" s="1"/>
  <c r="B2440" i="7"/>
  <c r="D2441" i="7" l="1"/>
  <c r="C2441" i="7"/>
  <c r="A2442" i="7" s="1"/>
  <c r="B2441" i="7"/>
  <c r="D2442" i="7" l="1"/>
  <c r="C2442" i="7"/>
  <c r="A2443" i="7" s="1"/>
  <c r="B2442" i="7"/>
  <c r="D2443" i="7" l="1"/>
  <c r="C2443" i="7"/>
  <c r="A2444" i="7" s="1"/>
  <c r="B2443" i="7"/>
  <c r="D2444" i="7" l="1"/>
  <c r="C2444" i="7"/>
  <c r="A2445" i="7" s="1"/>
  <c r="B2444" i="7"/>
  <c r="D2445" i="7" l="1"/>
  <c r="C2445" i="7"/>
  <c r="A2446" i="7" s="1"/>
  <c r="B2445" i="7"/>
  <c r="B2446" i="7" l="1"/>
  <c r="D2446" i="7"/>
  <c r="C2446" i="7"/>
  <c r="A2447" i="7" s="1"/>
  <c r="D2447" i="7" l="1"/>
  <c r="C2447" i="7"/>
  <c r="A2448" i="7" s="1"/>
  <c r="B2447" i="7"/>
  <c r="D2448" i="7" l="1"/>
  <c r="C2448" i="7"/>
  <c r="A2449" i="7" s="1"/>
  <c r="B2448" i="7"/>
  <c r="D2449" i="7" l="1"/>
  <c r="C2449" i="7"/>
  <c r="A2450" i="7" s="1"/>
  <c r="B2449" i="7"/>
  <c r="D2450" i="7" l="1"/>
  <c r="C2450" i="7"/>
  <c r="A2451" i="7" s="1"/>
  <c r="B2450" i="7"/>
  <c r="D2451" i="7" l="1"/>
  <c r="C2451" i="7"/>
  <c r="A2452" i="7" s="1"/>
  <c r="B2451" i="7"/>
  <c r="D2452" i="7" l="1"/>
  <c r="C2452" i="7"/>
  <c r="A2453" i="7" s="1"/>
  <c r="B2452" i="7"/>
  <c r="D2453" i="7" l="1"/>
  <c r="C2453" i="7"/>
  <c r="A2454" i="7" s="1"/>
  <c r="B2453" i="7"/>
  <c r="D2454" i="7" l="1"/>
  <c r="C2454" i="7"/>
  <c r="A2455" i="7" s="1"/>
  <c r="B2454" i="7"/>
  <c r="B2455" i="7" l="1"/>
  <c r="D2455" i="7"/>
  <c r="C2455" i="7"/>
  <c r="A2456" i="7" s="1"/>
  <c r="D2456" i="7" l="1"/>
  <c r="C2456" i="7"/>
  <c r="A2457" i="7" s="1"/>
  <c r="B2456" i="7"/>
  <c r="D2457" i="7" l="1"/>
  <c r="C2457" i="7"/>
  <c r="A2458" i="7" s="1"/>
  <c r="B2457" i="7"/>
  <c r="D2458" i="7" l="1"/>
  <c r="C2458" i="7"/>
  <c r="A2459" i="7" s="1"/>
  <c r="B2458" i="7"/>
  <c r="D2459" i="7" l="1"/>
  <c r="C2459" i="7"/>
  <c r="A2460" i="7" s="1"/>
  <c r="B2459" i="7"/>
  <c r="D2460" i="7" l="1"/>
  <c r="C2460" i="7"/>
  <c r="A2461" i="7" s="1"/>
  <c r="B2460" i="7"/>
  <c r="D2461" i="7" l="1"/>
  <c r="C2461" i="7"/>
  <c r="A2462" i="7" s="1"/>
  <c r="B2461" i="7"/>
  <c r="D2462" i="7" l="1"/>
  <c r="C2462" i="7"/>
  <c r="A2463" i="7" s="1"/>
  <c r="B2462" i="7"/>
  <c r="D2463" i="7" l="1"/>
  <c r="C2463" i="7"/>
  <c r="A2464" i="7" s="1"/>
  <c r="B2463" i="7"/>
  <c r="D2464" i="7" l="1"/>
  <c r="B2464" i="7"/>
  <c r="C2464" i="7"/>
  <c r="A2465" i="7" s="1"/>
  <c r="D2465" i="7" l="1"/>
  <c r="C2465" i="7"/>
  <c r="A2466" i="7" s="1"/>
  <c r="B2465" i="7"/>
  <c r="D2466" i="7" l="1"/>
  <c r="C2466" i="7"/>
  <c r="A2467" i="7" s="1"/>
  <c r="B2466" i="7"/>
  <c r="D2467" i="7" l="1"/>
  <c r="C2467" i="7"/>
  <c r="A2468" i="7" s="1"/>
  <c r="B2467" i="7"/>
  <c r="D2468" i="7" l="1"/>
  <c r="C2468" i="7"/>
  <c r="A2469" i="7" s="1"/>
  <c r="B2468" i="7"/>
  <c r="D2469" i="7" l="1"/>
  <c r="C2469" i="7"/>
  <c r="A2470" i="7" s="1"/>
  <c r="B2469" i="7"/>
  <c r="D2470" i="7" l="1"/>
  <c r="C2470" i="7"/>
  <c r="A2471" i="7" s="1"/>
  <c r="B2470" i="7"/>
  <c r="D2471" i="7" l="1"/>
  <c r="C2471" i="7"/>
  <c r="A2472" i="7" s="1"/>
  <c r="B2471" i="7"/>
  <c r="D2472" i="7" l="1"/>
  <c r="C2472" i="7"/>
  <c r="A2473" i="7" s="1"/>
  <c r="B2472" i="7"/>
  <c r="D2473" i="7" l="1"/>
  <c r="C2473" i="7"/>
  <c r="A2474" i="7" s="1"/>
  <c r="B2473" i="7"/>
  <c r="D2474" i="7" l="1"/>
  <c r="C2474" i="7"/>
  <c r="A2475" i="7" s="1"/>
  <c r="B2474" i="7"/>
  <c r="D2475" i="7" l="1"/>
  <c r="C2475" i="7"/>
  <c r="A2476" i="7" s="1"/>
  <c r="B2475" i="7"/>
  <c r="D2476" i="7" l="1"/>
  <c r="C2476" i="7"/>
  <c r="A2477" i="7" s="1"/>
  <c r="B2476" i="7"/>
  <c r="D2477" i="7" l="1"/>
  <c r="C2477" i="7"/>
  <c r="A2478" i="7" s="1"/>
  <c r="B2477" i="7"/>
  <c r="D2478" i="7" l="1"/>
  <c r="C2478" i="7"/>
  <c r="A2479" i="7" s="1"/>
  <c r="B2478" i="7"/>
  <c r="D2479" i="7" l="1"/>
  <c r="C2479" i="7"/>
  <c r="A2480" i="7" s="1"/>
  <c r="B2479" i="7"/>
  <c r="D2480" i="7" l="1"/>
  <c r="C2480" i="7"/>
  <c r="A2481" i="7" s="1"/>
  <c r="B2480" i="7"/>
  <c r="D2481" i="7" l="1"/>
  <c r="C2481" i="7"/>
  <c r="A2482" i="7" s="1"/>
  <c r="B2481" i="7"/>
  <c r="D2482" i="7" l="1"/>
  <c r="C2482" i="7"/>
  <c r="A2483" i="7" s="1"/>
  <c r="B2482" i="7"/>
  <c r="D2483" i="7" l="1"/>
  <c r="C2483" i="7"/>
  <c r="A2484" i="7" s="1"/>
  <c r="B2483" i="7"/>
  <c r="D2484" i="7" l="1"/>
  <c r="C2484" i="7"/>
  <c r="A2485" i="7" s="1"/>
  <c r="B2484" i="7"/>
  <c r="D2485" i="7" l="1"/>
  <c r="C2485" i="7"/>
  <c r="A2486" i="7" s="1"/>
  <c r="B2485" i="7"/>
  <c r="D2486" i="7" l="1"/>
  <c r="C2486" i="7"/>
  <c r="A2487" i="7" s="1"/>
  <c r="B2486" i="7"/>
  <c r="D2487" i="7" l="1"/>
  <c r="C2487" i="7"/>
  <c r="A2488" i="7" s="1"/>
  <c r="B2487" i="7"/>
  <c r="D2488" i="7" l="1"/>
  <c r="C2488" i="7"/>
  <c r="A2489" i="7" s="1"/>
  <c r="B2488" i="7"/>
  <c r="D2489" i="7" l="1"/>
  <c r="C2489" i="7"/>
  <c r="A2490" i="7" s="1"/>
  <c r="B2489" i="7"/>
  <c r="D2490" i="7" l="1"/>
  <c r="C2490" i="7"/>
  <c r="A2491" i="7" s="1"/>
  <c r="B2490" i="7"/>
  <c r="D2491" i="7" l="1"/>
  <c r="C2491" i="7"/>
  <c r="A2492" i="7" s="1"/>
  <c r="B2491" i="7"/>
  <c r="D2492" i="7" l="1"/>
  <c r="C2492" i="7"/>
  <c r="A2493" i="7" s="1"/>
  <c r="B2492" i="7"/>
  <c r="D2493" i="7" l="1"/>
  <c r="C2493" i="7"/>
  <c r="A2494" i="7" s="1"/>
  <c r="B2493" i="7"/>
  <c r="D2494" i="7" l="1"/>
  <c r="C2494" i="7"/>
  <c r="A2495" i="7" s="1"/>
  <c r="B2494" i="7"/>
  <c r="D2495" i="7" l="1"/>
  <c r="C2495" i="7"/>
  <c r="A2496" i="7" s="1"/>
  <c r="B2495" i="7"/>
  <c r="D2496" i="7" l="1"/>
  <c r="C2496" i="7"/>
  <c r="A2497" i="7" s="1"/>
  <c r="B2496" i="7"/>
  <c r="D2497" i="7" l="1"/>
  <c r="C2497" i="7"/>
  <c r="A2498" i="7" s="1"/>
  <c r="B2497" i="7"/>
  <c r="D2498" i="7" l="1"/>
  <c r="C2498" i="7"/>
  <c r="A2499" i="7" s="1"/>
  <c r="B2498" i="7"/>
  <c r="D2499" i="7" l="1"/>
  <c r="C2499" i="7"/>
  <c r="A2500" i="7" s="1"/>
  <c r="B2499" i="7"/>
  <c r="D2500" i="7" l="1"/>
  <c r="C2500" i="7"/>
  <c r="A2501" i="7" s="1"/>
  <c r="B2500" i="7"/>
  <c r="D2501" i="7" l="1"/>
  <c r="C2501" i="7"/>
  <c r="A2502" i="7" s="1"/>
  <c r="B2501" i="7"/>
  <c r="D2502" i="7" l="1"/>
  <c r="C2502" i="7"/>
  <c r="A2503" i="7" s="1"/>
  <c r="B2502" i="7"/>
  <c r="D2503" i="7" l="1"/>
  <c r="C2503" i="7"/>
  <c r="A2504" i="7" s="1"/>
  <c r="B2503" i="7"/>
  <c r="D2504" i="7" l="1"/>
  <c r="C2504" i="7"/>
  <c r="A2505" i="7" s="1"/>
  <c r="B2504" i="7"/>
  <c r="D2505" i="7" l="1"/>
  <c r="C2505" i="7"/>
  <c r="A2506" i="7" s="1"/>
  <c r="B2505" i="7"/>
  <c r="D2506" i="7" l="1"/>
  <c r="C2506" i="7"/>
  <c r="A2507" i="7" s="1"/>
  <c r="B2506" i="7"/>
  <c r="D2507" i="7" l="1"/>
  <c r="C2507" i="7"/>
  <c r="A2508" i="7" s="1"/>
  <c r="B2507" i="7"/>
  <c r="D2508" i="7" l="1"/>
  <c r="C2508" i="7"/>
  <c r="A2509" i="7" s="1"/>
  <c r="B2508" i="7"/>
  <c r="D2509" i="7" l="1"/>
  <c r="C2509" i="7"/>
  <c r="A2510" i="7" s="1"/>
  <c r="B2509" i="7"/>
  <c r="D2510" i="7" l="1"/>
  <c r="C2510" i="7"/>
  <c r="A2511" i="7" s="1"/>
  <c r="B2510" i="7"/>
  <c r="D2511" i="7" l="1"/>
  <c r="C2511" i="7"/>
  <c r="A2512" i="7" s="1"/>
  <c r="B2511" i="7"/>
  <c r="D2512" i="7" l="1"/>
  <c r="C2512" i="7"/>
  <c r="A2513" i="7" s="1"/>
  <c r="B2512" i="7"/>
  <c r="D2513" i="7" l="1"/>
  <c r="C2513" i="7"/>
  <c r="A2514" i="7" s="1"/>
  <c r="B2513" i="7"/>
  <c r="D2514" i="7" l="1"/>
  <c r="C2514" i="7"/>
  <c r="A2515" i="7" s="1"/>
  <c r="B2514" i="7"/>
  <c r="D2515" i="7" l="1"/>
  <c r="C2515" i="7"/>
  <c r="A2516" i="7" s="1"/>
  <c r="B2515" i="7"/>
  <c r="D2516" i="7" l="1"/>
  <c r="C2516" i="7"/>
  <c r="A2517" i="7" s="1"/>
  <c r="B2516" i="7"/>
  <c r="D2517" i="7" l="1"/>
  <c r="C2517" i="7"/>
  <c r="A2518" i="7" s="1"/>
  <c r="B2517" i="7"/>
  <c r="D2518" i="7" l="1"/>
  <c r="C2518" i="7"/>
  <c r="A2519" i="7" s="1"/>
  <c r="B2518" i="7"/>
  <c r="D2519" i="7" l="1"/>
  <c r="C2519" i="7"/>
  <c r="A2520" i="7" s="1"/>
  <c r="B2519" i="7"/>
  <c r="D2520" i="7" l="1"/>
  <c r="C2520" i="7"/>
  <c r="A2521" i="7" s="1"/>
  <c r="B2520" i="7"/>
  <c r="D2521" i="7" l="1"/>
  <c r="C2521" i="7"/>
  <c r="A2522" i="7" s="1"/>
  <c r="B2521" i="7"/>
  <c r="D2522" i="7" l="1"/>
  <c r="C2522" i="7"/>
  <c r="A2523" i="7" s="1"/>
  <c r="B2522" i="7"/>
  <c r="D2523" i="7" l="1"/>
  <c r="C2523" i="7"/>
  <c r="A2524" i="7" s="1"/>
  <c r="B2523" i="7"/>
  <c r="D2524" i="7" l="1"/>
  <c r="C2524" i="7"/>
  <c r="A2525" i="7" s="1"/>
  <c r="B2524" i="7"/>
  <c r="D2525" i="7" l="1"/>
  <c r="C2525" i="7"/>
  <c r="A2526" i="7" s="1"/>
  <c r="B2525" i="7"/>
  <c r="D2526" i="7" l="1"/>
  <c r="C2526" i="7"/>
  <c r="A2527" i="7" s="1"/>
  <c r="B2526" i="7"/>
  <c r="D2527" i="7" l="1"/>
  <c r="C2527" i="7"/>
  <c r="A2528" i="7" s="1"/>
  <c r="B2527" i="7"/>
  <c r="D2528" i="7" l="1"/>
  <c r="C2528" i="7"/>
  <c r="A2529" i="7" s="1"/>
  <c r="B2528" i="7"/>
  <c r="D2529" i="7" l="1"/>
  <c r="C2529" i="7"/>
  <c r="A2530" i="7" s="1"/>
  <c r="B2529" i="7"/>
  <c r="D2530" i="7" l="1"/>
  <c r="C2530" i="7"/>
  <c r="A2531" i="7" s="1"/>
  <c r="B2530" i="7"/>
  <c r="D2531" i="7" l="1"/>
  <c r="C2531" i="7"/>
  <c r="A2532" i="7" s="1"/>
  <c r="B2531" i="7"/>
  <c r="D2532" i="7" l="1"/>
  <c r="C2532" i="7"/>
  <c r="A2533" i="7" s="1"/>
  <c r="B2532" i="7"/>
  <c r="D2533" i="7" l="1"/>
  <c r="C2533" i="7"/>
  <c r="A2534" i="7" s="1"/>
  <c r="B2533" i="7"/>
  <c r="D2534" i="7" l="1"/>
  <c r="C2534" i="7"/>
  <c r="A2535" i="7" s="1"/>
  <c r="B2534" i="7"/>
  <c r="D2535" i="7" l="1"/>
  <c r="C2535" i="7"/>
  <c r="A2536" i="7" s="1"/>
  <c r="B2535" i="7"/>
  <c r="D2536" i="7" l="1"/>
  <c r="C2536" i="7"/>
  <c r="A2537" i="7" s="1"/>
  <c r="B2536" i="7"/>
  <c r="D2537" i="7" l="1"/>
  <c r="C2537" i="7"/>
  <c r="A2538" i="7" s="1"/>
  <c r="B2537" i="7"/>
  <c r="D2538" i="7" l="1"/>
  <c r="C2538" i="7"/>
  <c r="B253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<sst xmlns="http://schemas.openxmlformats.org/spreadsheetml/2006/main" count="26762" uniqueCount="5291">
  <si>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</si>
  <si>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</si>
  <si>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</si>
  <si>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</si>
  <si>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</si>
  <si>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</si>
  <si>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</si>
  <si>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</si>
  <si>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</si>
  <si>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</si>
  <si>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</si>
  <si>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</si>
  <si>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</si>
  <si>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</si>
  <si>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</si>
  <si>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</si>
  <si>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</si>
  <si>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</si>
  <si>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</si>
  <si>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</si>
  <si>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</si>
  <si>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</si>
  <si>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</si>
  <si>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</si>
  <si>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</si>
  <si>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</si>
  <si>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</si>
  <si>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</si>
  <si>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</si>
  <si>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</si>
  <si>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</si>
  <si>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</si>
  <si>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</si>
  <si>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</si>
  <si>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</si>
  <si>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</si>
  <si>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</si>
  <si>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</si>
  <si>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</si>
  <si>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</si>
  <si>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</si>
  <si>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</si>
  <si>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</si>
  <si>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</si>
  <si>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</si>
  <si>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</si>
  <si>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</si>
  <si>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</si>
  <si>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</si>
  <si>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</si>
  <si>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</si>
  <si>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</si>
  <si>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</si>
  <si>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</si>
  <si>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</si>
  <si>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</si>
  <si>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</si>
  <si>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</si>
  <si>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</si>
  <si>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</si>
  <si>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</si>
  <si>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</si>
  <si>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</si>
  <si>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</si>
  <si>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</si>
  <si>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</si>
  <si>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</si>
  <si>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</si>
  <si>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</si>
  <si>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</si>
  <si>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</si>
  <si>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</si>
  <si>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</si>
  <si>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</si>
  <si>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"DISP"</t>
  </si>
  <si>
    <t>"DROP" STD_DOWN_ARROW</t>
  </si>
  <si>
    <t>STD_DELTA STD_nu STD_SUB_C STD_SUB_s</t>
  </si>
  <si>
    <t>"DSTACK"</t>
  </si>
  <si>
    <t>"D.MS"</t>
  </si>
  <si>
    <t>"D.MS" STD_RIGHT_ARROW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</si>
  <si>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</si>
  <si>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</si>
  <si>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</si>
  <si>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</si>
  <si>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</si>
  <si>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</si>
  <si>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</si>
  <si>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</si>
  <si>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</si>
  <si>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</si>
  <si>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</si>
  <si>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</si>
  <si>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</si>
  <si>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</si>
  <si>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</si>
  <si>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</si>
  <si>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</si>
  <si>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</si>
  <si>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</si>
  <si>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</si>
  <si>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</si>
  <si>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</si>
  <si>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</si>
  <si>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</si>
  <si>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</si>
  <si>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</si>
  <si>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</si>
  <si>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</si>
  <si>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</si>
  <si>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</si>
  <si>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</si>
  <si>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</si>
  <si>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</si>
  <si>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</si>
  <si>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</si>
  <si>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</si>
  <si>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</si>
  <si>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</si>
  <si>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</si>
  <si>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</si>
  <si>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</si>
  <si>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</si>
  <si>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</si>
  <si>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</si>
  <si>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</si>
  <si>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</si>
  <si>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</si>
  <si>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</si>
  <si>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</si>
  <si>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</si>
  <si>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</si>
  <si>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</si>
  <si>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</si>
  <si>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</si>
  <si>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</si>
  <si>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</si>
  <si>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</si>
  <si>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</si>
  <si>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</si>
  <si>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</si>
  <si>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</si>
  <si>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</si>
  <si>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</si>
  <si>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</si>
  <si>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</si>
  <si>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</si>
  <si>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</si>
  <si>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</si>
  <si>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</si>
  <si>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</si>
  <si>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</si>
  <si>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</si>
  <si>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</si>
  <si>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</si>
  <si>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</si>
  <si>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</si>
  <si>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</si>
  <si>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</si>
  <si>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</si>
  <si>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</si>
  <si>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</si>
  <si>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</si>
  <si>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</si>
  <si>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</si>
  <si>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</si>
  <si>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</si>
  <si>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</si>
  <si>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</si>
  <si>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</si>
  <si>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</si>
  <si>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</si>
  <si>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</si>
  <si>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</si>
  <si>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</si>
  <si>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</si>
  <si>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</si>
  <si>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</si>
  <si>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</si>
  <si>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</si>
  <si>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</si>
  <si>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</si>
  <si>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</si>
  <si>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</si>
  <si>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</si>
  <si>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</si>
  <si>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</si>
  <si>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</si>
  <si>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</si>
  <si>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</si>
  <si>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</si>
  <si>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</si>
  <si>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</si>
  <si>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</si>
  <si>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</si>
  <si>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</si>
  <si>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</si>
  <si>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</si>
  <si>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</si>
  <si>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</si>
  <si>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</si>
  <si>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</si>
  <si>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</si>
  <si>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</si>
  <si>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</si>
  <si>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</si>
  <si>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</si>
  <si>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</si>
  <si>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</si>
  <si>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</si>
  <si>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</si>
  <si>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</si>
  <si>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</si>
  <si>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</si>
  <si>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</si>
  <si>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</si>
  <si>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</si>
  <si>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</si>
  <si>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</si>
  <si>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</si>
  <si>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</si>
  <si>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</si>
  <si>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</si>
  <si>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</si>
  <si>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</si>
  <si>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</si>
  <si>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</si>
  <si>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</si>
  <si>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</si>
  <si>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</si>
  <si>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</si>
  <si>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</si>
  <si>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</si>
  <si>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</si>
  <si>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</si>
  <si>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</si>
  <si>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</si>
  <si>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</si>
  <si>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</si>
  <si>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</si>
  <si>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</si>
  <si>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</si>
  <si>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</si>
  <si>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</si>
  <si>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</si>
  <si>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</si>
  <si>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</si>
  <si>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</si>
  <si>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</si>
  <si>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</si>
  <si>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</si>
  <si>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</si>
  <si>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</si>
  <si>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</si>
  <si>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</si>
  <si>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</si>
  <si>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</si>
  <si>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</si>
  <si>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</si>
  <si>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</si>
  <si>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</si>
  <si>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</si>
  <si>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</si>
  <si>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</si>
  <si>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"PUTK"</t>
  </si>
  <si>
    <t>"PV"</t>
  </si>
  <si>
    <t>"P.FN"</t>
  </si>
  <si>
    <t>"R"</t>
  </si>
  <si>
    <t>"RAN#"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</si>
  <si>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</si>
  <si>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</si>
  <si>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</si>
  <si>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</si>
  <si>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</si>
  <si>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</si>
  <si>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</si>
  <si>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</si>
  <si>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</si>
  <si>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</si>
  <si>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</si>
  <si>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</si>
  <si>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</si>
  <si>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</si>
  <si>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</si>
  <si>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</si>
  <si>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</si>
  <si>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</si>
  <si>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</si>
  <si>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</si>
  <si>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</si>
  <si>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</si>
  <si>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</si>
  <si>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</si>
  <si>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</si>
  <si>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</si>
  <si>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</si>
  <si>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</si>
  <si>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</si>
  <si>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</si>
  <si>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</si>
  <si>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</si>
  <si>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</si>
  <si>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</si>
  <si>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</si>
  <si>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</si>
  <si>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</si>
  <si>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</si>
  <si>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</si>
  <si>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</si>
  <si>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</si>
  <si>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</si>
  <si>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</si>
  <si>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</si>
  <si>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</si>
  <si>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</si>
  <si>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</si>
  <si>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</si>
  <si>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</si>
  <si>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</si>
  <si>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</si>
  <si>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</si>
  <si>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</si>
  <si>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</si>
  <si>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</si>
  <si>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</si>
  <si>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</si>
  <si>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</si>
  <si>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</si>
  <si>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</si>
  <si>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</si>
  <si>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</si>
  <si>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</si>
  <si>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</si>
  <si>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</si>
  <si>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</si>
  <si>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</si>
  <si>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</si>
  <si>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</si>
  <si>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</si>
  <si>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</si>
  <si>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</si>
  <si>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</si>
  <si>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</si>
  <si>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</si>
  <si>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</si>
  <si>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</si>
  <si>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</si>
  <si>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</si>
  <si>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</si>
  <si>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</si>
  <si>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</si>
  <si>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</si>
  <si>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</si>
  <si>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</si>
  <si>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</si>
  <si>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</si>
  <si>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</si>
  <si>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</si>
  <si>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</si>
  <si>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</si>
  <si>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</si>
  <si>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</si>
  <si>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</si>
  <si>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</si>
  <si>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</si>
  <si>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</si>
  <si>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</si>
  <si>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</si>
  <si>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</si>
  <si>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</si>
  <si>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</si>
  <si>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</si>
  <si>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</si>
  <si>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</si>
  <si>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</si>
  <si>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</si>
  <si>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</si>
  <si>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</si>
  <si>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</si>
  <si>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</si>
  <si>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</si>
  <si>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</si>
  <si>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</si>
  <si>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</si>
  <si>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</si>
  <si>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</si>
  <si>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</si>
  <si>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</si>
  <si>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</si>
  <si>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</si>
  <si>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</si>
  <si>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</si>
  <si>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</si>
  <si>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</si>
  <si>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</si>
  <si>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</si>
  <si>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</si>
  <si>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</si>
  <si>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</si>
  <si>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</si>
  <si>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</si>
  <si>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</si>
  <si>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</si>
  <si>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</si>
  <si>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</si>
  <si>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</si>
  <si>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</si>
  <si>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</si>
  <si>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</si>
  <si>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</si>
  <si>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</si>
  <si>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</si>
  <si>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</si>
  <si>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</si>
  <si>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</si>
  <si>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</si>
  <si>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</si>
  <si>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</si>
  <si>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</si>
  <si>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</si>
  <si>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</si>
  <si>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</si>
  <si>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</si>
  <si>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</si>
  <si>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</si>
  <si>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</si>
  <si>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</si>
  <si>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</si>
  <si>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</si>
  <si>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</si>
  <si>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</si>
  <si>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</si>
  <si>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</si>
  <si>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</si>
  <si>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</si>
  <si>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</si>
  <si>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</si>
  <si>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</si>
  <si>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</si>
  <si>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</si>
  <si>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</si>
  <si>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</si>
  <si>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</si>
  <si>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</si>
  <si>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</si>
  <si>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</si>
  <si>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</si>
  <si>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</si>
  <si>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</si>
  <si>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</si>
  <si>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</si>
  <si>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</si>
  <si>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</si>
  <si>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</si>
  <si>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</si>
  <si>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</si>
  <si>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</si>
  <si>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</si>
  <si>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</si>
  <si>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</si>
  <si>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</si>
  <si>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</si>
  <si>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</si>
  <si>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</si>
  <si>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</si>
  <si>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</si>
  <si>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</si>
  <si>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</si>
  <si>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</si>
  <si>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STD_RIGHT_ARROW " Pa"</t>
  </si>
  <si>
    <t>"sh.cwt"</t>
  </si>
  <si>
    <t>"ton"</t>
  </si>
  <si>
    <t>STD_RIGHT_ARROW " kg"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</si>
  <si>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</si>
  <si>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</si>
  <si>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</si>
  <si>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</si>
  <si>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</si>
  <si>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</si>
  <si>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</si>
  <si>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</si>
  <si>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</si>
  <si>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</si>
  <si>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</si>
  <si>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</si>
  <si>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</si>
  <si>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</si>
  <si>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</si>
  <si>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</si>
  <si>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</si>
  <si>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</si>
  <si>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</si>
  <si>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</si>
  <si>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</si>
  <si>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</si>
  <si>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</si>
  <si>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</si>
  <si>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</si>
  <si>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</si>
  <si>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</si>
  <si>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</si>
  <si>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</si>
  <si>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</si>
  <si>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</si>
  <si>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</si>
  <si>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</si>
  <si>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</si>
  <si>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</si>
  <si>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</si>
  <si>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</si>
  <si>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</si>
  <si>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</si>
  <si>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</si>
  <si>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</si>
  <si>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</si>
  <si>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</si>
  <si>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</si>
  <si>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</si>
  <si>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</si>
  <si>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</si>
  <si>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</si>
  <si>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</si>
  <si>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</si>
  <si>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</si>
  <si>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</si>
  <si>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</si>
  <si>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</si>
  <si>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</si>
  <si>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</si>
  <si>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</si>
  <si>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</si>
  <si>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</si>
  <si>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</si>
  <si>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</si>
  <si>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</si>
  <si>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</si>
  <si>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</si>
  <si>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</si>
  <si>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</si>
  <si>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</si>
  <si>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</si>
  <si>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</si>
  <si>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</si>
  <si>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</si>
  <si>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</si>
  <si>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</si>
  <si>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</si>
  <si>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</si>
  <si>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</si>
  <si>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</si>
  <si>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</si>
  <si>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</si>
  <si>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</si>
  <si>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</si>
  <si>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</si>
  <si>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</si>
  <si>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</si>
  <si>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</si>
  <si>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</si>
  <si>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</si>
  <si>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</si>
  <si>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</si>
  <si>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</si>
  <si>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</si>
  <si>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</si>
  <si>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</si>
  <si>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</si>
  <si>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</si>
  <si>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</si>
  <si>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</si>
  <si>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</si>
  <si>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</si>
  <si>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</si>
  <si>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</si>
  <si>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</si>
  <si>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</si>
  <si>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</si>
  <si>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</si>
  <si>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</si>
  <si>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</si>
  <si>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</si>
  <si>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</si>
  <si>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</si>
  <si>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</si>
  <si>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</si>
  <si>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</si>
  <si>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</si>
  <si>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</si>
  <si>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</si>
  <si>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</si>
  <si>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</si>
  <si>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</si>
  <si>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</si>
  <si>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</si>
  <si>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</si>
  <si>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</si>
  <si>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</si>
  <si>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</si>
  <si>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</si>
  <si>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</si>
  <si>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</si>
  <si>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</si>
  <si>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</si>
  <si>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</si>
  <si>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</si>
  <si>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</si>
  <si>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</si>
  <si>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</si>
  <si>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</si>
  <si>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</si>
  <si>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</si>
  <si>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</si>
  <si>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</si>
  <si>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</si>
  <si>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</si>
  <si>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</si>
  <si>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</si>
  <si>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</si>
  <si>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</si>
  <si>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</si>
  <si>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</si>
  <si>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</si>
  <si>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</si>
  <si>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</si>
  <si>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</si>
  <si>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</si>
  <si>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</si>
  <si>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</si>
  <si>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</si>
  <si>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</si>
  <si>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</si>
  <si>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</si>
  <si>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</si>
  <si>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</si>
  <si>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</si>
  <si>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</si>
  <si>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</si>
  <si>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</si>
  <si>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</si>
  <si>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</si>
  <si>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</si>
  <si>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</si>
  <si>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</si>
  <si>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</si>
  <si>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</si>
  <si>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</si>
  <si>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</si>
  <si>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</si>
  <si>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</si>
  <si>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</si>
  <si>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</si>
  <si>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</si>
  <si>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</si>
  <si>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</si>
  <si>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</si>
  <si>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</si>
  <si>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</si>
  <si>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</si>
  <si>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</si>
  <si>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</si>
  <si>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</si>
  <si>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</si>
  <si>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</si>
  <si>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</si>
  <si>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</si>
  <si>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</si>
  <si>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</si>
  <si>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</si>
  <si>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</si>
  <si>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</si>
  <si>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</si>
  <si>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</si>
  <si>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</si>
  <si>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</si>
  <si>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</si>
  <si>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</si>
  <si>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</si>
  <si>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</si>
  <si>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</si>
  <si>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</si>
  <si>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</si>
  <si>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</si>
  <si>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</si>
  <si>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</si>
  <si>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</si>
  <si>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</si>
  <si>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</si>
  <si>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</si>
  <si>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</si>
  <si>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</si>
  <si>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</si>
  <si>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</si>
  <si>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</si>
  <si>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</si>
  <si>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</si>
  <si>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</si>
  <si>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</si>
  <si>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</si>
  <si>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</si>
  <si>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</si>
  <si>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</si>
  <si>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</si>
  <si>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</si>
  <si>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</si>
  <si>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</si>
  <si>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</si>
  <si>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</si>
  <si>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</si>
  <si>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</si>
  <si>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</si>
  <si>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</si>
  <si>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</si>
  <si>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</si>
  <si>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</si>
  <si>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</si>
  <si>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</si>
  <si>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</si>
  <si>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</si>
  <si>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</si>
  <si>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STD_SUB_E_OUTLINE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</si>
  <si>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</si>
  <si>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</si>
  <si>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</si>
  <si>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</si>
  <si>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</si>
  <si>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</si>
  <si>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</si>
  <si>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</si>
  <si>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</si>
  <si>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</si>
  <si>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</si>
  <si>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</si>
  <si>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</si>
  <si>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</si>
  <si>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</si>
  <si>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</si>
  <si>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</si>
  <si>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</si>
  <si>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</si>
  <si>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</si>
  <si>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</si>
  <si>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</si>
  <si>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</si>
  <si>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</si>
  <si>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</si>
  <si>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</si>
  <si>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</si>
  <si>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</si>
  <si>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</si>
  <si>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</si>
  <si>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</si>
  <si>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</si>
  <si>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</si>
  <si>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</si>
  <si>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</si>
  <si>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</si>
  <si>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</si>
  <si>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</si>
  <si>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</si>
  <si>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</si>
  <si>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</si>
  <si>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</si>
  <si>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</si>
  <si>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</si>
  <si>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</si>
  <si>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</si>
  <si>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</si>
  <si>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</si>
  <si>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</si>
  <si>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</si>
  <si>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</si>
  <si>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</si>
  <si>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</si>
  <si>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</si>
  <si>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</si>
  <si>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</si>
  <si>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</si>
  <si>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</si>
  <si>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</si>
  <si>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</si>
  <si>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</si>
  <si>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</si>
  <si>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</si>
  <si>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</si>
  <si>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</si>
  <si>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</si>
  <si>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</si>
  <si>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</si>
  <si>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</si>
  <si>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</si>
  <si>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</si>
  <si>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</si>
  <si>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</si>
  <si>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</si>
  <si>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</si>
  <si>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</si>
  <si>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</si>
  <si>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</si>
  <si>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</si>
  <si>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</si>
  <si>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</si>
  <si>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</si>
  <si>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</si>
  <si>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</si>
  <si>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</si>
  <si>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</si>
  <si>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</si>
  <si>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</si>
  <si>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</si>
  <si>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</si>
  <si>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</si>
  <si>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</si>
  <si>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</si>
  <si>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</si>
  <si>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</si>
  <si>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</si>
  <si>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</si>
  <si>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</si>
  <si>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</si>
  <si>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</si>
  <si>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</si>
  <si>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</si>
  <si>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</si>
  <si>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</si>
  <si>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</si>
  <si>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</si>
  <si>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</si>
  <si>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</si>
  <si>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</si>
  <si>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</si>
  <si>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</si>
  <si>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</si>
  <si>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</si>
  <si>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</si>
  <si>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</si>
  <si>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</si>
  <si>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</si>
  <si>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</si>
  <si>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</si>
  <si>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</si>
  <si>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</si>
  <si>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</si>
  <si>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</si>
  <si>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</si>
  <si>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</si>
  <si>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</si>
  <si>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</si>
  <si>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</si>
  <si>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</si>
  <si>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</si>
  <si>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</si>
  <si>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</si>
  <si>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</si>
  <si>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</si>
  <si>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</si>
  <si>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</si>
  <si>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</si>
  <si>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</si>
  <si>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</si>
  <si>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</si>
  <si>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</si>
  <si>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</si>
  <si>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</si>
  <si>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</si>
  <si>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</si>
  <si>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</si>
  <si>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</si>
  <si>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</si>
  <si>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</si>
  <si>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</si>
  <si>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</si>
  <si>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</si>
  <si>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</si>
  <si>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</si>
  <si>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</si>
  <si>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</si>
  <si>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</si>
  <si>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</si>
  <si>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</si>
  <si>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</si>
  <si>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</si>
  <si>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</si>
  <si>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</si>
  <si>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</si>
  <si>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</si>
  <si>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</si>
  <si>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</si>
  <si>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</si>
  <si>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</si>
  <si>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</si>
  <si>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</si>
  <si>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</si>
  <si>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</si>
  <si>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</si>
  <si>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</si>
  <si>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</si>
  <si>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</si>
  <si>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</si>
  <si>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</si>
  <si>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</si>
  <si>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</si>
  <si>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</si>
  <si>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</si>
  <si>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</si>
  <si>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</si>
  <si>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</si>
  <si>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</si>
  <si>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</si>
  <si>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</si>
  <si>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</si>
  <si>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</si>
  <si>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</si>
  <si>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</si>
  <si>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</si>
  <si>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</si>
  <si>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</si>
  <si>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</si>
  <si>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</si>
  <si>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</si>
  <si>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</si>
  <si>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</si>
  <si>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</si>
  <si>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</si>
  <si>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</si>
  <si>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</si>
  <si>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</si>
  <si>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</si>
  <si>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</si>
  <si>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</si>
  <si>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</si>
  <si>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</si>
  <si>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</si>
  <si>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</si>
  <si>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</si>
  <si>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</si>
  <si>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</si>
  <si>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</si>
  <si>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</si>
  <si>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</si>
  <si>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</si>
  <si>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</si>
  <si>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</si>
  <si>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</si>
  <si>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</si>
  <si>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</si>
  <si>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</si>
  <si>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</si>
  <si>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</si>
  <si>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</si>
  <si>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</si>
  <si>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</si>
  <si>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</si>
  <si>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</si>
  <si>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</si>
  <si>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</si>
  <si>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</si>
  <si>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</si>
  <si>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</si>
  <si>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</si>
  <si>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</si>
  <si>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</si>
  <si>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</si>
  <si>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</si>
  <si>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</si>
  <si>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</si>
  <si>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</si>
  <si>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</si>
  <si>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</si>
  <si>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</si>
  <si>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USER</t>
  </si>
  <si>
    <t>"f/g"</t>
  </si>
  <si>
    <t>USER_DEFAULTS</t>
  </si>
  <si>
    <t>"U" STD_UP_ARROW " CC"</t>
  </si>
  <si>
    <t>STD_SIGMA "+"</t>
  </si>
  <si>
    <t>STD_SIGMA "+ toX"</t>
  </si>
  <si>
    <t>//JM USER NORMAL</t>
  </si>
  <si>
    <t>"i" STD_SPACE_3_PER_EM "LI/RL"</t>
  </si>
  <si>
    <t>//JM INPUT DEFAULT</t>
  </si>
  <si>
    <t>"i" STD_SPACE_3_PER_EM "CPX"</t>
  </si>
  <si>
    <t>JC_G_DOUBLETAP</t>
  </si>
  <si>
    <t>//JM GRAPHING</t>
  </si>
  <si>
    <t>"A" STD_ELLIPSIS "Z"</t>
  </si>
  <si>
    <t>"a" STD_ELLIPSIS "z"</t>
  </si>
  <si>
    <t>"RDX,"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</si>
  <si>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</si>
  <si>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</si>
  <si>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</si>
  <si>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</si>
  <si>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</si>
  <si>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</si>
  <si>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</si>
  <si>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</si>
  <si>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</si>
  <si>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</si>
  <si>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</si>
  <si>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</si>
  <si>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</si>
  <si>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</si>
  <si>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</si>
  <si>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</si>
  <si>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</si>
  <si>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</si>
  <si>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</si>
  <si>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</si>
  <si>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</si>
  <si>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</si>
  <si>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</si>
  <si>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</si>
  <si>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</si>
  <si>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</si>
  <si>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</si>
  <si>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USER_COMPLEX</t>
  </si>
  <si>
    <t>USER_RESET</t>
  </si>
  <si>
    <t>ITM_SIGMAPLUS</t>
  </si>
  <si>
    <t>ITM_PR</t>
  </si>
  <si>
    <t>ITM_AIM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</si>
  <si>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</si>
  <si>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</si>
  <si>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</si>
  <si>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</si>
  <si>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</si>
  <si>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</si>
  <si>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</si>
  <si>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</si>
  <si>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</si>
  <si>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</si>
  <si>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</si>
  <si>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</si>
  <si>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</si>
  <si>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</si>
  <si>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</si>
  <si>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</si>
  <si>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</si>
  <si>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</si>
  <si>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</si>
  <si>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</si>
  <si>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</si>
  <si>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</si>
  <si>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</si>
  <si>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</si>
  <si>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</si>
  <si>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</si>
  <si>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</si>
  <si>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</si>
  <si>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</si>
  <si>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</si>
  <si>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</si>
  <si>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</si>
  <si>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</si>
  <si>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</si>
  <si>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</si>
  <si>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</si>
  <si>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</si>
  <si>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</si>
  <si>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</si>
  <si>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</si>
  <si>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</si>
  <si>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</si>
  <si>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</si>
  <si>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</si>
  <si>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</si>
  <si>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</si>
  <si>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</si>
  <si>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</si>
  <si>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</si>
  <si>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</si>
  <si>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</si>
  <si>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</si>
  <si>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</si>
  <si>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</si>
  <si>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</si>
  <si>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</si>
  <si>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</si>
  <si>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</si>
  <si>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</si>
  <si>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</si>
  <si>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</si>
  <si>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</si>
  <si>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</si>
  <si>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</si>
  <si>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</si>
  <si>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</si>
  <si>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</si>
  <si>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</si>
  <si>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</si>
  <si>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</si>
  <si>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</si>
  <si>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</si>
  <si>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</si>
  <si>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</si>
  <si>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</si>
  <si>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</si>
  <si>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</si>
  <si>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</si>
  <si>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</si>
  <si>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</si>
  <si>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</si>
  <si>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</si>
  <si>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</si>
  <si>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</si>
  <si>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</si>
  <si>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</si>
  <si>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</si>
  <si>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</si>
  <si>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</si>
  <si>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</si>
  <si>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</si>
  <si>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</si>
  <si>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</si>
  <si>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</si>
  <si>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"FLASH"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</si>
  <si>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</si>
  <si>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</si>
  <si>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</si>
  <si>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</si>
  <si>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</si>
  <si>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</si>
  <si>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</si>
  <si>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</si>
  <si>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</si>
  <si>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</si>
  <si>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</si>
  <si>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</si>
  <si>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</si>
  <si>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</si>
  <si>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</si>
  <si>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</si>
  <si>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</si>
  <si>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</si>
  <si>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</si>
  <si>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</si>
  <si>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</si>
  <si>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</si>
  <si>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</si>
  <si>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</si>
  <si>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</si>
  <si>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</si>
  <si>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</si>
  <si>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</si>
  <si>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</si>
  <si>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</si>
  <si>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</si>
  <si>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</si>
  <si>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</si>
  <si>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</si>
  <si>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</si>
  <si>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</si>
  <si>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</si>
  <si>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</si>
  <si>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</si>
  <si>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</si>
  <si>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</si>
  <si>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</si>
  <si>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</si>
  <si>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</si>
  <si>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</si>
  <si>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</si>
  <si>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</si>
  <si>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</si>
  <si>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</si>
  <si>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</si>
  <si>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</si>
  <si>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</si>
  <si>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</si>
  <si>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</si>
  <si>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</si>
  <si>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</si>
  <si>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</si>
  <si>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</si>
  <si>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</si>
  <si>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</si>
  <si>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</si>
  <si>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</si>
  <si>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</si>
  <si>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</si>
  <si>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</si>
  <si>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</si>
  <si>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</si>
  <si>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</si>
  <si>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</si>
  <si>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</si>
  <si>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</si>
  <si>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</si>
  <si>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</si>
  <si>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</si>
  <si>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</si>
  <si>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</si>
  <si>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</si>
  <si>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</si>
  <si>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</si>
  <si>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</si>
  <si>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</si>
  <si>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</si>
  <si>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</si>
  <si>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</si>
  <si>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</si>
  <si>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</si>
  <si>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</si>
  <si>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</si>
  <si>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</si>
  <si>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</si>
  <si>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</si>
  <si>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</si>
  <si>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</si>
  <si>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</si>
  <si>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</si>
  <si>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</si>
  <si>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</si>
  <si>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</si>
  <si>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</si>
  <si>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</si>
  <si>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</si>
  <si>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</si>
  <si>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</si>
  <si>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</si>
  <si>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</si>
  <si>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</si>
  <si>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</si>
  <si>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</si>
  <si>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</si>
  <si>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</si>
  <si>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</si>
  <si>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</si>
  <si>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</si>
  <si>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</si>
  <si>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</si>
  <si>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</si>
  <si>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</si>
  <si>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</si>
  <si>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</si>
  <si>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</si>
  <si>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</si>
  <si>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</si>
  <si>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</si>
  <si>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</si>
  <si>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</si>
  <si>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</si>
  <si>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</si>
  <si>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</si>
  <si>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</si>
  <si>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</si>
  <si>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</si>
  <si>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</si>
  <si>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</si>
  <si>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</si>
  <si>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</si>
  <si>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</si>
  <si>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</si>
  <si>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</si>
  <si>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</si>
  <si>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</si>
  <si>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</si>
  <si>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</si>
  <si>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</si>
  <si>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</si>
  <si>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</si>
  <si>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"SIN"</t>
  </si>
  <si>
    <t>"s" STD_SUB_m</t>
  </si>
  <si>
    <t>"s" STD_SUB_m STD_SUB_w</t>
  </si>
  <si>
    <t>"SOLVE"</t>
  </si>
  <si>
    <t>"SPEC?"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</si>
  <si>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</si>
  <si>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</si>
  <si>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</si>
  <si>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</si>
  <si>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</si>
  <si>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</si>
  <si>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</si>
  <si>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</si>
  <si>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</si>
  <si>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</si>
  <si>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</si>
  <si>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</si>
  <si>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</si>
  <si>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</si>
  <si>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</si>
  <si>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</si>
  <si>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</si>
  <si>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"TIMES"</t>
  </si>
  <si>
    <t>"T" STD_SUB_n</t>
  </si>
  <si>
    <t>"T" STD_SUB_P</t>
  </si>
  <si>
    <t>"t" STD_SUB_p "(x)"</t>
  </si>
  <si>
    <t>"t" STD_SUP_MINUS_1 "(p)"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</si>
  <si>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</si>
  <si>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</si>
  <si>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</si>
  <si>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</si>
  <si>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</si>
  <si>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</si>
  <si>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</si>
  <si>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</si>
  <si>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</si>
  <si>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</si>
  <si>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</si>
  <si>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</si>
  <si>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</si>
  <si>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</si>
  <si>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</si>
  <si>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</si>
  <si>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</si>
  <si>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</si>
  <si>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</si>
  <si>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</si>
  <si>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</si>
  <si>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</si>
  <si>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</si>
  <si>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</si>
  <si>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</si>
  <si>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</si>
  <si>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</si>
  <si>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</si>
  <si>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</si>
  <si>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</si>
  <si>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</si>
  <si>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</si>
  <si>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</si>
  <si>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</si>
  <si>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</si>
  <si>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</si>
  <si>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</si>
  <si>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</si>
  <si>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</si>
  <si>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</si>
  <si>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</si>
  <si>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</si>
  <si>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</si>
  <si>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</si>
  <si>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</si>
  <si>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</si>
  <si>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</si>
  <si>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</si>
  <si>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</si>
  <si>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</si>
  <si>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</si>
  <si>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</si>
  <si>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</si>
  <si>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</si>
  <si>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</si>
  <si>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</si>
  <si>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</si>
  <si>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</si>
  <si>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</si>
  <si>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</si>
  <si>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</si>
  <si>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</si>
  <si>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</si>
  <si>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</si>
  <si>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</si>
  <si>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</si>
  <si>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</si>
  <si>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</si>
  <si>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</si>
  <si>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</si>
  <si>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</si>
  <si>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</si>
  <si>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</si>
  <si>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</si>
  <si>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</si>
  <si>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</si>
  <si>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</si>
  <si>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</si>
  <si>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</si>
  <si>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</si>
  <si>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</si>
  <si>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</si>
  <si>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</si>
  <si>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</si>
  <si>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</si>
  <si>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</si>
  <si>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</si>
  <si>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</si>
  <si>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</si>
  <si>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</si>
  <si>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</si>
  <si>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</si>
  <si>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</si>
  <si>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</si>
  <si>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</si>
  <si>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"mm.Hg"</t>
  </si>
  <si>
    <t>"HOME.3"</t>
  </si>
  <si>
    <t>"8-BIT"</t>
  </si>
  <si>
    <t>"eRPN?"</t>
  </si>
  <si>
    <t>"op_a"</t>
  </si>
  <si>
    <t>"op_a" STD_SUP_2</t>
  </si>
  <si>
    <t>"op_j"</t>
  </si>
  <si>
    <t>"AtoSYM"</t>
  </si>
  <si>
    <t>"SYMtoA"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</si>
  <si>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</si>
  <si>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</si>
  <si>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</si>
  <si>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</si>
  <si>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</si>
  <si>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</si>
  <si>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</si>
  <si>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</si>
  <si>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</si>
  <si>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</si>
  <si>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</si>
  <si>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</si>
  <si>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"U" STD_SIGMA " CC"</t>
  </si>
  <si>
    <t>"X to" STD_SIGMA "+"</t>
  </si>
  <si>
    <t>//JM Operator a.a</t>
  </si>
  <si>
    <t>//JM Operator j</t>
  </si>
  <si>
    <t>//JM Shift replacement</t>
  </si>
  <si>
    <t>//JM UNDERLINING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</si>
  <si>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</si>
  <si>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</si>
  <si>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</si>
  <si>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</si>
  <si>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</si>
  <si>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</si>
  <si>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</si>
  <si>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</si>
  <si>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</si>
  <si>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</si>
  <si>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</si>
  <si>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</si>
  <si>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</si>
  <si>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</si>
  <si>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</si>
  <si>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</si>
  <si>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</si>
  <si>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</si>
  <si>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</si>
  <si>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</si>
  <si>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</si>
  <si>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</si>
  <si>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</si>
  <si>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</si>
  <si>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</si>
  <si>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</si>
  <si>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</si>
  <si>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</si>
  <si>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</si>
  <si>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</si>
  <si>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</si>
  <si>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</si>
  <si>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</si>
  <si>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</si>
  <si>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</si>
  <si>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</si>
  <si>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</si>
  <si>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</si>
  <si>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</si>
  <si>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</si>
  <si>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</si>
  <si>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</si>
  <si>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</si>
  <si>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</si>
  <si>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</si>
  <si>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</si>
  <si>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</si>
  <si>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</si>
  <si>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</si>
  <si>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</si>
  <si>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</si>
  <si>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</si>
  <si>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</si>
  <si>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</si>
  <si>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</si>
  <si>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</si>
  <si>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</si>
  <si>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</si>
  <si>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</si>
  <si>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</si>
  <si>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</si>
  <si>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</si>
  <si>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</si>
  <si>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</si>
  <si>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</si>
  <si>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</si>
  <si>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</si>
  <si>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</si>
  <si>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</si>
  <si>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</si>
  <si>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</si>
  <si>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</si>
  <si>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</si>
  <si>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</si>
  <si>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</si>
  <si>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</si>
  <si>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</si>
  <si>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</si>
  <si>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</si>
  <si>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</si>
  <si>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</si>
  <si>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</si>
  <si>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</si>
  <si>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</si>
  <si>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</si>
  <si>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</si>
  <si>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</si>
  <si>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</si>
  <si>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</si>
  <si>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</si>
  <si>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</si>
  <si>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</si>
  <si>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</si>
  <si>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</si>
  <si>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</si>
  <si>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</si>
  <si>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</si>
  <si>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</si>
  <si>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</si>
  <si>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</si>
  <si>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</si>
  <si>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</si>
  <si>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</si>
  <si>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</si>
  <si>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</si>
  <si>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</si>
  <si>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</si>
  <si>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</si>
  <si>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</si>
  <si>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</si>
  <si>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ITM_DEGto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</si>
  <si>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</si>
  <si>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</si>
  <si>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</si>
  <si>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</si>
  <si>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</si>
  <si>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</si>
  <si>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</si>
  <si>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</si>
  <si>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</si>
  <si>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</si>
  <si>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</si>
  <si>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</si>
  <si>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</si>
  <si>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</si>
  <si>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</si>
  <si>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</si>
  <si>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</si>
  <si>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</si>
  <si>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</si>
  <si>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</si>
  <si>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</si>
  <si>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</si>
  <si>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</si>
  <si>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</si>
  <si>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</si>
  <si>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</si>
  <si>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</si>
  <si>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</si>
  <si>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</si>
  <si>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</si>
  <si>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</si>
  <si>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</si>
  <si>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</si>
  <si>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</si>
  <si>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</si>
  <si>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</si>
  <si>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</si>
  <si>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</si>
  <si>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</si>
  <si>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</si>
  <si>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</si>
  <si>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</si>
  <si>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</si>
  <si>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</si>
  <si>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</si>
  <si>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</si>
  <si>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</si>
  <si>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</si>
  <si>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</si>
  <si>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</si>
  <si>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</si>
  <si>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</si>
  <si>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</si>
  <si>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</si>
  <si>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</si>
  <si>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</si>
  <si>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</si>
  <si>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</si>
  <si>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</si>
  <si>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</si>
  <si>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</si>
  <si>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</si>
  <si>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</si>
  <si>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</si>
  <si>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</si>
  <si>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</si>
  <si>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</si>
  <si>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</si>
  <si>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</si>
  <si>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</si>
  <si>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</si>
  <si>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</si>
  <si>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</si>
  <si>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</si>
  <si>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</si>
  <si>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</si>
  <si>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</si>
  <si>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</si>
  <si>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</si>
  <si>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</si>
  <si>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</si>
  <si>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</si>
  <si>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</si>
  <si>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</si>
  <si>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</si>
  <si>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</si>
  <si>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</si>
  <si>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</si>
  <si>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</si>
  <si>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</si>
  <si>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</si>
  <si>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</si>
  <si>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</si>
  <si>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</si>
  <si>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</si>
  <si>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</si>
  <si>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</si>
  <si>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</si>
  <si>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</si>
  <si>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</si>
  <si>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</si>
  <si>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</si>
  <si>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</si>
  <si>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</si>
  <si>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</si>
  <si>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</si>
  <si>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</si>
  <si>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</si>
  <si>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</si>
  <si>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</si>
  <si>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</si>
  <si>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</si>
  <si>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</si>
  <si>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</si>
  <si>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</si>
  <si>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</si>
  <si>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</si>
  <si>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</si>
  <si>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</si>
  <si>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</si>
  <si>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</si>
  <si>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</si>
  <si>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</si>
  <si>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</si>
  <si>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</si>
  <si>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</si>
  <si>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</si>
  <si>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</si>
  <si>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</si>
  <si>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</si>
  <si>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</si>
  <si>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</si>
  <si>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</si>
  <si>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</si>
  <si>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ITM_JtoD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</si>
  <si>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</si>
  <si>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</si>
  <si>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</si>
  <si>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</si>
  <si>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</si>
  <si>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</si>
  <si>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</si>
  <si>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</si>
  <si>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</si>
  <si>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</si>
  <si>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</si>
  <si>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</si>
  <si>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</si>
  <si>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</si>
  <si>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</si>
  <si>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</si>
  <si>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</si>
  <si>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</si>
  <si>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</si>
  <si>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</si>
  <si>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</si>
  <si>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</si>
  <si>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</si>
  <si>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</si>
  <si>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</si>
  <si>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</si>
  <si>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</si>
  <si>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</si>
  <si>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</si>
  <si>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</si>
  <si>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</si>
  <si>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</si>
  <si>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</si>
  <si>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</si>
  <si>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</si>
  <si>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</si>
  <si>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</si>
  <si>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</si>
  <si>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</si>
  <si>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</si>
  <si>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</si>
  <si>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</si>
  <si>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</si>
  <si>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</si>
  <si>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</si>
  <si>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</si>
  <si>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</si>
  <si>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</si>
  <si>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</si>
  <si>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</si>
  <si>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</si>
  <si>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</si>
  <si>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</si>
  <si>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</si>
  <si>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</si>
  <si>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</si>
  <si>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</si>
  <si>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</si>
  <si>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</si>
  <si>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</si>
  <si>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</si>
  <si>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</si>
  <si>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</si>
  <si>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</si>
  <si>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</si>
  <si>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</si>
  <si>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</si>
  <si>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</si>
  <si>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</si>
  <si>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</si>
  <si>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</si>
  <si>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</si>
  <si>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</si>
  <si>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</si>
  <si>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</si>
  <si>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</si>
  <si>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</si>
  <si>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</si>
  <si>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</si>
  <si>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</si>
  <si>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</si>
  <si>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</si>
  <si>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</si>
  <si>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</si>
  <si>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</si>
  <si>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</si>
  <si>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</si>
  <si>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</si>
  <si>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</si>
  <si>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</si>
  <si>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</si>
  <si>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</si>
  <si>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</si>
  <si>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</si>
  <si>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</si>
  <si>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</si>
  <si>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</si>
  <si>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</si>
  <si>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</si>
  <si>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</si>
  <si>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</si>
  <si>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</si>
  <si>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</si>
  <si>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</si>
  <si>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</si>
  <si>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</si>
  <si>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</si>
  <si>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</si>
  <si>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</si>
  <si>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</si>
  <si>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</si>
  <si>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</si>
  <si>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</si>
  <si>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</si>
  <si>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</si>
  <si>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</si>
  <si>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</si>
  <si>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</si>
  <si>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</si>
  <si>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</si>
  <si>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</si>
  <si>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</si>
  <si>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</si>
  <si>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</si>
  <si>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</si>
  <si>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</si>
  <si>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</si>
  <si>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</si>
  <si>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</si>
  <si>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ITM_ORTHOF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</si>
  <si>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</si>
  <si>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</si>
  <si>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</si>
  <si>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</si>
  <si>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</si>
  <si>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</si>
  <si>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</si>
  <si>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</si>
  <si>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</si>
  <si>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</si>
  <si>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</si>
  <si>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</si>
  <si>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</si>
  <si>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</si>
  <si>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</si>
  <si>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</si>
  <si>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</si>
  <si>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</si>
  <si>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</si>
  <si>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</si>
  <si>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</si>
  <si>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</si>
  <si>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</si>
  <si>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</si>
  <si>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</si>
  <si>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</si>
  <si>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</si>
  <si>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</si>
  <si>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</si>
  <si>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</si>
  <si>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ITM_PUTK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</si>
  <si>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</si>
  <si>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</si>
  <si>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</si>
  <si>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</si>
  <si>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</si>
  <si>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</si>
  <si>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</si>
  <si>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</si>
  <si>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</si>
  <si>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</si>
  <si>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</si>
  <si>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</si>
  <si>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</si>
  <si>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</si>
  <si>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</si>
  <si>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</si>
  <si>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</si>
  <si>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</si>
  <si>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</si>
  <si>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</si>
  <si>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</si>
  <si>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</si>
  <si>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</si>
  <si>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</si>
  <si>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</si>
  <si>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</si>
  <si>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</si>
  <si>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</si>
  <si>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</si>
  <si>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</si>
  <si>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</si>
  <si>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</si>
  <si>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</si>
  <si>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</si>
  <si>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</si>
  <si>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</si>
  <si>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</si>
  <si>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</si>
  <si>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</si>
  <si>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</si>
  <si>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</si>
  <si>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</si>
  <si>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</si>
  <si>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</si>
  <si>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</si>
  <si>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</si>
  <si>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</si>
  <si>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</si>
  <si>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</si>
  <si>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</si>
  <si>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</si>
  <si>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</si>
  <si>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</si>
  <si>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</si>
  <si>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</si>
  <si>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</si>
  <si>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</si>
  <si>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</si>
  <si>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</si>
  <si>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</si>
  <si>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</si>
  <si>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</si>
  <si>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</si>
  <si>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</si>
  <si>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</si>
  <si>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</si>
  <si>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</si>
  <si>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</si>
  <si>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</si>
  <si>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</si>
  <si>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</si>
  <si>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</si>
  <si>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</si>
  <si>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</si>
  <si>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</si>
  <si>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</si>
  <si>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</si>
  <si>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</si>
  <si>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</si>
  <si>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</si>
  <si>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</si>
  <si>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</si>
  <si>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</si>
  <si>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</si>
  <si>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</si>
  <si>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</si>
  <si>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</si>
  <si>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</si>
  <si>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</si>
  <si>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</si>
  <si>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</si>
  <si>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</si>
  <si>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</si>
  <si>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</si>
  <si>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</si>
  <si>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</si>
  <si>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</si>
  <si>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</si>
  <si>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</si>
  <si>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</si>
  <si>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</si>
  <si>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</si>
  <si>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</si>
  <si>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</si>
  <si>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</si>
  <si>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</si>
  <si>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</si>
  <si>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</si>
  <si>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</si>
  <si>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</si>
  <si>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</si>
  <si>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</si>
  <si>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</si>
  <si>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</si>
  <si>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</si>
  <si>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</si>
  <si>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</si>
  <si>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</si>
  <si>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</si>
  <si>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</si>
  <si>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</si>
  <si>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</si>
  <si>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</si>
  <si>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</si>
  <si>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</si>
  <si>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</si>
  <si>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</si>
  <si>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</si>
  <si>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</si>
  <si>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</si>
  <si>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</si>
  <si>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</si>
  <si>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</si>
  <si>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</si>
  <si>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</si>
  <si>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</si>
  <si>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</si>
  <si>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</si>
  <si>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</si>
  <si>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</si>
  <si>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</si>
  <si>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</si>
  <si>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</si>
  <si>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</si>
  <si>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</si>
  <si>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</si>
  <si>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</si>
  <si>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</si>
  <si>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</si>
  <si>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</si>
  <si>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</si>
  <si>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</si>
  <si>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</si>
  <si>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</si>
  <si>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</si>
  <si>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</si>
  <si>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</si>
  <si>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</si>
  <si>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</si>
  <si>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</si>
  <si>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</si>
  <si>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</si>
  <si>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</si>
  <si>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</si>
  <si>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</si>
  <si>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</si>
  <si>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</si>
  <si>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</si>
  <si>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</si>
  <si>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</si>
  <si>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</si>
  <si>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</si>
  <si>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</si>
  <si>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</si>
  <si>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</si>
  <si>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</si>
  <si>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</si>
  <si>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</si>
  <si>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</si>
  <si>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</si>
  <si>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</si>
  <si>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</si>
  <si>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</si>
  <si>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</si>
  <si>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</si>
  <si>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</si>
  <si>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</si>
  <si>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</si>
  <si>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</si>
  <si>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</si>
  <si>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</si>
  <si>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</si>
  <si>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</si>
  <si>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</si>
  <si>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</si>
  <si>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</si>
  <si>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</si>
  <si>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</si>
  <si>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</si>
  <si>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</si>
  <si>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</si>
  <si>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</si>
  <si>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</si>
  <si>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</si>
  <si>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</si>
  <si>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</si>
  <si>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</si>
  <si>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</si>
  <si>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</si>
  <si>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</si>
  <si>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</si>
  <si>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</si>
  <si>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</si>
  <si>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</si>
  <si>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</si>
  <si>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</si>
  <si>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</si>
  <si>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</si>
  <si>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</si>
  <si>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</si>
  <si>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</si>
  <si>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</si>
  <si>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</si>
  <si>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</si>
  <si>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</si>
  <si>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</si>
  <si>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</si>
  <si>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</si>
  <si>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</si>
  <si>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</si>
  <si>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</si>
  <si>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</si>
  <si>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</si>
  <si>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</si>
  <si>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</si>
  <si>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</si>
  <si>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</si>
  <si>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</si>
  <si>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</si>
  <si>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</si>
  <si>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</si>
  <si>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</si>
  <si>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</si>
  <si>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</si>
  <si>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</si>
  <si>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</si>
  <si>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</si>
  <si>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</si>
  <si>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</si>
  <si>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</si>
  <si>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</si>
  <si>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</si>
  <si>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</si>
  <si>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</si>
  <si>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</si>
  <si>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</si>
  <si>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</si>
  <si>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</si>
  <si>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</si>
  <si>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</si>
  <si>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</si>
  <si>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</si>
  <si>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</si>
  <si>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</si>
  <si>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</si>
  <si>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</si>
  <si>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</si>
  <si>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</si>
  <si>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</si>
  <si>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</si>
  <si>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</si>
  <si>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</si>
  <si>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</si>
  <si>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</si>
  <si>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</si>
  <si>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</si>
  <si>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</si>
  <si>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</si>
  <si>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</si>
  <si>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</si>
  <si>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</si>
  <si>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</si>
  <si>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</si>
  <si>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</si>
  <si>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</si>
  <si>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</si>
  <si>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</si>
  <si>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</si>
  <si>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</si>
  <si>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</si>
  <si>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</si>
  <si>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</si>
  <si>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</si>
  <si>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</si>
  <si>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</si>
  <si>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</si>
  <si>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</si>
  <si>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</si>
  <si>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</si>
  <si>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</si>
  <si>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</si>
  <si>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</si>
  <si>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</si>
  <si>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</si>
  <si>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</si>
  <si>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</si>
  <si>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</si>
  <si>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</si>
  <si>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</si>
  <si>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</si>
  <si>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</si>
  <si>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</si>
  <si>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</si>
  <si>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</si>
  <si>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</si>
  <si>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</si>
  <si>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</si>
  <si>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</si>
  <si>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ITM_KGtoSCWb</t>
  </si>
  <si>
    <t>ITM_KGtoSTOb</t>
  </si>
  <si>
    <t>ITM_KGtoSTb</t>
  </si>
  <si>
    <t>ITM_KGtoSTc</t>
  </si>
  <si>
    <t>ITM_MtoFTUSb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</si>
  <si>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</si>
  <si>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</si>
  <si>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</si>
  <si>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</si>
  <si>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</si>
  <si>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</si>
  <si>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</si>
  <si>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ITM_TORtoPAb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</si>
  <si>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</si>
  <si>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</si>
  <si>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</si>
  <si>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</si>
  <si>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</si>
  <si>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</si>
  <si>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</si>
  <si>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</si>
  <si>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</si>
  <si>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</si>
  <si>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</si>
  <si>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</si>
  <si>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</si>
  <si>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</si>
  <si>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</si>
  <si>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</si>
  <si>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</si>
  <si>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</si>
  <si>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</si>
  <si>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</si>
  <si>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</si>
  <si>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</si>
  <si>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</si>
  <si>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</si>
  <si>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</si>
  <si>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</si>
  <si>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</si>
  <si>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</si>
  <si>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</si>
  <si>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</si>
  <si>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</si>
  <si>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ITM_BARRELtoM3</t>
  </si>
  <si>
    <t>ITM_BARRELtoM3b</t>
  </si>
  <si>
    <t>ITM_M3toBARREL</t>
  </si>
  <si>
    <t>ITM_M3toBARRELb</t>
  </si>
  <si>
    <t>ITM_ATMtoPAb</t>
  </si>
  <si>
    <t>ITM_PAtoATMb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</si>
  <si>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</si>
  <si>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</si>
  <si>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</si>
  <si>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</si>
  <si>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</si>
  <si>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</si>
  <si>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</si>
  <si>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</si>
  <si>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</si>
  <si>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</si>
  <si>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</si>
  <si>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</si>
  <si>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</si>
  <si>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</si>
  <si>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</si>
  <si>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</si>
  <si>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</si>
  <si>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</si>
  <si>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</si>
  <si>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</si>
  <si>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</si>
  <si>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</si>
  <si>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</si>
  <si>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</si>
  <si>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</si>
  <si>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</si>
  <si>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</si>
  <si>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</si>
  <si>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</si>
  <si>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</si>
  <si>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</si>
  <si>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</si>
  <si>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</si>
  <si>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</si>
  <si>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</si>
  <si>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</si>
  <si>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</si>
  <si>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</si>
  <si>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</si>
  <si>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</si>
  <si>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</si>
  <si>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</si>
  <si>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</si>
  <si>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</si>
  <si>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</si>
  <si>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</si>
  <si>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</si>
  <si>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</si>
  <si>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</si>
  <si>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</si>
  <si>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</si>
  <si>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</si>
  <si>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</si>
  <si>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</si>
  <si>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</si>
  <si>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</si>
  <si>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</si>
  <si>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</si>
  <si>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</si>
  <si>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</si>
  <si>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</si>
  <si>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</si>
  <si>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</si>
  <si>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</si>
  <si>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</si>
  <si>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</si>
  <si>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</si>
  <si>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</si>
  <si>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MNU_ASN</t>
  </si>
  <si>
    <t>KEY_fg</t>
  </si>
  <si>
    <t>ITM_USER_DEFAULTS</t>
  </si>
  <si>
    <t>ITM_USER_COMPLEX</t>
  </si>
  <si>
    <t>ITM_USER_RESET</t>
  </si>
  <si>
    <t>MNU_INL_TST</t>
  </si>
  <si>
    <t>ITM_SH_NORM_E</t>
  </si>
  <si>
    <t>MNU_ASN_N</t>
  </si>
  <si>
    <t>ITM_GET_NORM_E</t>
  </si>
  <si>
    <t>ITM_INP_DEF_43S</t>
  </si>
  <si>
    <t>ITM_FG_LINE</t>
  </si>
  <si>
    <t>ITM_INP_DEF_DP</t>
  </si>
  <si>
    <t>ITM_INP_DEF_CPXDP</t>
  </si>
  <si>
    <t>ITM_G_DOUBLETAP</t>
  </si>
  <si>
    <t>ITM_INP_DEF_SI</t>
  </si>
  <si>
    <t>ITM_INP_DEF_LI</t>
  </si>
  <si>
    <t/>
  </si>
  <si>
    <t>"fg" STD_SPACE_3_PER_EM "LINE"</t>
  </si>
  <si>
    <t>"3V" STD_DIVIDE "3I"</t>
  </si>
  <si>
    <t>"3I" STD_CROSS "3Z"</t>
  </si>
  <si>
    <t>"3V" STD_DIVIDE "3Z"</t>
  </si>
  <si>
    <t>"_HOME"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</si>
  <si>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</si>
  <si>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</si>
  <si>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</si>
  <si>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</si>
  <si>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</si>
  <si>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</si>
  <si>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</si>
  <si>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</si>
  <si>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</si>
  <si>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</si>
  <si>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</si>
  <si>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</si>
  <si>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</si>
  <si>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</si>
  <si>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</si>
  <si>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</si>
  <si>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</si>
  <si>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</si>
  <si>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</si>
  <si>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</si>
  <si>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</si>
  <si>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</si>
  <si>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</si>
  <si>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</si>
  <si>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</si>
  <si>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</si>
  <si>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</si>
  <si>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</si>
  <si>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</si>
  <si>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</si>
  <si>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</si>
  <si>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</si>
  <si>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</si>
  <si>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</si>
  <si>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</si>
  <si>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</si>
  <si>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</si>
  <si>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</si>
  <si>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</si>
  <si>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</si>
  <si>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</si>
  <si>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</si>
  <si>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</si>
  <si>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</si>
  <si>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MNU_CONST</t>
  </si>
  <si>
    <t>ITM_CNST</t>
  </si>
  <si>
    <t>//JM Keeps the same. Don't havce space for more on kjeyplate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</si>
  <si>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</si>
  <si>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</si>
  <si>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</si>
  <si>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</si>
  <si>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</si>
  <si>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</si>
  <si>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</si>
  <si>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</si>
  <si>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</si>
  <si>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</si>
  <si>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</si>
  <si>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</si>
  <si>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</si>
  <si>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"RANGE"</t>
  </si>
  <si>
    <t>"RANGE?"</t>
  </si>
  <si>
    <t>ITM_RANGE</t>
  </si>
  <si>
    <t>ITM_GETRANGE</t>
  </si>
  <si>
    <t>ITM_LISTXY</t>
  </si>
  <si>
    <t>"LISTXY"</t>
  </si>
  <si>
    <t>"SUMRY"</t>
  </si>
  <si>
    <t>"FIXED"</t>
  </si>
  <si>
    <t>"REPLCA"</t>
  </si>
  <si>
    <t>//JMHOME</t>
  </si>
  <si>
    <t>ITM_H_FIXED</t>
  </si>
  <si>
    <t>ITM_H_REPLCA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</si>
  <si>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</si>
  <si>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</si>
  <si>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</si>
  <si>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</si>
  <si>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</si>
  <si>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</si>
  <si>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</si>
  <si>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</si>
  <si>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</si>
  <si>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</si>
  <si>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</si>
  <si>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</si>
  <si>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</si>
  <si>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</si>
  <si>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</si>
  <si>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</si>
  <si>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</si>
  <si>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</si>
  <si>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</si>
  <si>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</si>
  <si>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</si>
  <si>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</si>
  <si>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</si>
  <si>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</si>
  <si>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</si>
  <si>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</si>
  <si>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</si>
  <si>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</si>
  <si>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</si>
  <si>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</si>
  <si>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</si>
  <si>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</si>
  <si>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</si>
  <si>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</si>
  <si>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</si>
  <si>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</si>
  <si>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</si>
  <si>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</si>
  <si>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</si>
  <si>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</si>
  <si>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</si>
  <si>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</si>
  <si>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</si>
  <si>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</si>
  <si>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</si>
  <si>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</si>
  <si>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</si>
  <si>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</si>
  <si>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</si>
  <si>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</si>
  <si>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</si>
  <si>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</si>
  <si>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</si>
  <si>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</si>
  <si>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</si>
  <si>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</si>
  <si>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</si>
  <si>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</si>
  <si>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</si>
  <si>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</si>
  <si>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</si>
  <si>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</si>
  <si>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</si>
  <si>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</si>
  <si>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</si>
  <si>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</si>
  <si>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</si>
  <si>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</si>
  <si>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</si>
  <si>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</si>
  <si>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</si>
  <si>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</si>
  <si>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</si>
  <si>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</si>
  <si>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</si>
  <si>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</si>
  <si>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</si>
  <si>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</si>
  <si>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</si>
  <si>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</si>
  <si>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</si>
  <si>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</si>
  <si>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</si>
  <si>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</si>
  <si>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</si>
  <si>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</si>
  <si>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</si>
  <si>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</si>
  <si>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</si>
  <si>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</si>
  <si>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</si>
  <si>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</si>
  <si>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</si>
  <si>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</si>
  <si>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</si>
  <si>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</si>
  <si>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</si>
  <si>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</si>
  <si>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</si>
  <si>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</si>
  <si>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</si>
  <si>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</si>
  <si>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</si>
  <si>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</si>
  <si>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</si>
  <si>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</si>
  <si>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</si>
  <si>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</si>
  <si>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</si>
  <si>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</si>
  <si>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</si>
  <si>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</si>
  <si>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</si>
  <si>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</si>
  <si>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</si>
  <si>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</si>
  <si>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</si>
  <si>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</si>
  <si>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</si>
  <si>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</si>
  <si>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</si>
  <si>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</si>
  <si>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</si>
  <si>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</si>
  <si>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</si>
  <si>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</si>
  <si>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</si>
  <si>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</si>
  <si>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</si>
  <si>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</si>
  <si>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</si>
  <si>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</si>
  <si>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</si>
  <si>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</si>
  <si>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</si>
  <si>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</si>
  <si>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</si>
  <si>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</si>
  <si>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</si>
  <si>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</si>
  <si>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</si>
  <si>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</si>
  <si>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</si>
  <si>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</si>
  <si>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</si>
  <si>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</si>
  <si>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</si>
  <si>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</si>
  <si>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</si>
  <si>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</si>
  <si>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</si>
  <si>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</si>
  <si>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</si>
  <si>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</si>
  <si>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</si>
  <si>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</si>
  <si>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</si>
  <si>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</si>
  <si>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</si>
  <si>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</si>
  <si>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</si>
  <si>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</si>
  <si>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</si>
  <si>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</si>
  <si>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</si>
  <si>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</si>
  <si>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</si>
  <si>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</si>
  <si>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</si>
  <si>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</si>
  <si>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</si>
  <si>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</si>
  <si>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</si>
  <si>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</si>
  <si>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</si>
  <si>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</si>
  <si>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</si>
  <si>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</si>
  <si>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</si>
  <si>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</si>
  <si>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</si>
  <si>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</si>
  <si>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</si>
  <si>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</si>
  <si>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</si>
  <si>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</si>
  <si>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</si>
  <si>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</si>
  <si>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</si>
  <si>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</si>
  <si>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</si>
  <si>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</si>
  <si>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</si>
  <si>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</si>
  <si>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</si>
  <si>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</si>
  <si>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</si>
  <si>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ITM_USER_V43MIN</t>
  </si>
  <si>
    <t>USER_V43</t>
  </si>
  <si>
    <t>"V43 LT"</t>
  </si>
  <si>
    <t>"V43 RT"</t>
  </si>
  <si>
    <t>USER_V43LT</t>
  </si>
  <si>
    <t>USER_43S</t>
  </si>
  <si>
    <t>ITM_USER_WP43S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</si>
  <si>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</si>
  <si>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</si>
  <si>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</si>
  <si>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</si>
  <si>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</si>
  <si>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</si>
  <si>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</si>
  <si>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STD_RIGHT_ARROW " Nm"</t>
  </si>
  <si>
    <t>"Nm " STD_RIGHT_ARROW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</si>
  <si>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</si>
  <si>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</si>
  <si>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</si>
  <si>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</si>
  <si>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</si>
  <si>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</si>
  <si>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</si>
  <si>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</si>
  <si>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</si>
  <si>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</si>
  <si>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</si>
  <si>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</si>
  <si>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</si>
  <si>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</si>
  <si>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</si>
  <si>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</si>
  <si>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</si>
  <si>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</si>
  <si>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</si>
  <si>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</si>
  <si>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</si>
  <si>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</si>
  <si>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</si>
  <si>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</si>
  <si>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</si>
  <si>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</si>
  <si>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</si>
  <si>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</si>
  <si>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</si>
  <si>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</si>
  <si>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</si>
  <si>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</si>
  <si>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</si>
  <si>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</si>
  <si>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</si>
  <si>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</si>
  <si>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</si>
  <si>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</si>
  <si>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</si>
  <si>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</si>
  <si>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</si>
  <si>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</si>
  <si>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</si>
  <si>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</si>
  <si>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</si>
  <si>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</si>
  <si>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</si>
  <si>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</si>
  <si>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</si>
  <si>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</si>
  <si>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</si>
  <si>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</si>
  <si>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</si>
  <si>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</si>
  <si>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</si>
  <si>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</si>
  <si>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</si>
  <si>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</si>
  <si>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</si>
  <si>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</si>
  <si>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</si>
  <si>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</si>
  <si>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</si>
  <si>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</si>
  <si>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</si>
  <si>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</si>
  <si>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</si>
  <si>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</si>
  <si>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</si>
  <si>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</si>
  <si>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</si>
  <si>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</si>
  <si>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</si>
  <si>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</si>
  <si>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</si>
  <si>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</si>
  <si>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</si>
  <si>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</si>
  <si>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</si>
  <si>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</si>
  <si>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</si>
  <si>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D&gt;Y</t>
  </si>
  <si>
    <t>Y&gt;D</t>
  </si>
  <si>
    <t>YES</t>
  </si>
  <si>
    <t>SUM+</t>
  </si>
  <si>
    <t>X_MEAN</t>
  </si>
  <si>
    <t>X_GEO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</si>
  <si>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</si>
  <si>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</si>
  <si>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</si>
  <si>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</si>
  <si>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</si>
  <si>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</si>
  <si>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</si>
  <si>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</si>
  <si>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</si>
  <si>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</si>
  <si>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</si>
  <si>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</si>
  <si>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</si>
  <si>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</si>
  <si>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</si>
  <si>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</si>
  <si>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</si>
  <si>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</si>
  <si>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</si>
  <si>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</si>
  <si>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</si>
  <si>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</si>
  <si>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</si>
  <si>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</si>
  <si>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</si>
  <si>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</si>
  <si>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</si>
  <si>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</si>
  <si>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</si>
  <si>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</si>
  <si>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</si>
  <si>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</si>
  <si>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</si>
  <si>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</si>
  <si>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</si>
  <si>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</si>
  <si>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</si>
  <si>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</si>
  <si>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</si>
  <si>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</si>
  <si>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</si>
  <si>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</si>
  <si>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</si>
  <si>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</si>
  <si>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</si>
  <si>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</si>
  <si>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</si>
  <si>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</si>
  <si>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</si>
  <si>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</si>
  <si>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</si>
  <si>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</si>
  <si>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</si>
  <si>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</si>
  <si>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</si>
  <si>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</si>
  <si>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</si>
  <si>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</si>
  <si>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</si>
  <si>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</si>
  <si>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</si>
  <si>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</si>
  <si>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</si>
  <si>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</si>
  <si>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</si>
  <si>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</si>
  <si>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</si>
  <si>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</si>
  <si>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</si>
  <si>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</si>
  <si>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</si>
  <si>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</si>
  <si>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</si>
  <si>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</si>
  <si>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</si>
  <si>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</si>
  <si>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</si>
  <si>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</si>
  <si>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</si>
  <si>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</si>
  <si>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</si>
  <si>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</si>
  <si>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</si>
  <si>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</si>
  <si>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</si>
  <si>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</si>
  <si>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</si>
  <si>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</si>
  <si>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</si>
  <si>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</si>
  <si>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</si>
  <si>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ITM_HASH_JM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</si>
  <si>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</si>
  <si>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</si>
  <si>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</si>
  <si>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</si>
  <si>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</si>
  <si>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</si>
  <si>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</si>
  <si>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</si>
  <si>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</si>
  <si>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</si>
  <si>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</si>
  <si>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</si>
  <si>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</si>
  <si>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</si>
  <si>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</si>
  <si>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</si>
  <si>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</si>
  <si>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</si>
  <si>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</si>
  <si>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</si>
  <si>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</si>
  <si>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</si>
  <si>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</si>
  <si>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</si>
  <si>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</si>
  <si>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</si>
  <si>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</si>
  <si>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</si>
  <si>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</si>
  <si>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</si>
  <si>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</si>
  <si>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</si>
  <si>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</si>
  <si>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</si>
  <si>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</si>
  <si>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</si>
  <si>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</si>
  <si>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"ISM?"</t>
  </si>
  <si>
    <t>ITM_ISM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</si>
  <si>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</si>
  <si>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</si>
  <si>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</si>
  <si>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</si>
  <si>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</si>
  <si>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</si>
  <si>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</si>
  <si>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</si>
  <si>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</si>
  <si>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</si>
  <si>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</si>
  <si>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</si>
  <si>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</si>
  <si>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</si>
  <si>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</si>
  <si>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</si>
  <si>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</si>
  <si>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</si>
  <si>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</si>
  <si>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</si>
  <si>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</si>
  <si>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</si>
  <si>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</si>
  <si>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</si>
  <si>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</si>
  <si>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</si>
  <si>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</si>
  <si>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</si>
  <si>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</si>
  <si>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</si>
  <si>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ARCSINH</t>
  </si>
  <si>
    <t>ARCTANH</t>
  </si>
  <si>
    <t>ARCCOSH</t>
  </si>
  <si>
    <t>IND&gt;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</si>
  <si>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</si>
  <si>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</si>
  <si>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</si>
  <si>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</si>
  <si>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</si>
  <si>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</si>
  <si>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</si>
  <si>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</si>
  <si>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</si>
  <si>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</si>
  <si>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</si>
  <si>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</si>
  <si>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</si>
  <si>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</si>
  <si>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</si>
  <si>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</si>
  <si>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</si>
  <si>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</si>
  <si>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</si>
  <si>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</si>
  <si>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</si>
  <si>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</si>
  <si>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</si>
  <si>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</si>
  <si>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</si>
  <si>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</si>
  <si>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</si>
  <si>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</si>
  <si>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</si>
  <si>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</si>
  <si>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</si>
  <si>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</si>
  <si>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</si>
  <si>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</si>
  <si>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</si>
  <si>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</si>
  <si>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</si>
  <si>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</si>
  <si>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</si>
  <si>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</si>
  <si>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</si>
  <si>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</si>
  <si>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</si>
  <si>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</si>
  <si>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</si>
  <si>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</si>
  <si>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</si>
  <si>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</si>
  <si>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</si>
  <si>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</si>
  <si>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</si>
  <si>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</si>
  <si>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</si>
  <si>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</si>
  <si>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</si>
  <si>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</si>
  <si>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</si>
  <si>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</si>
  <si>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</si>
  <si>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</si>
  <si>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</si>
  <si>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</si>
  <si>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</si>
  <si>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</si>
  <si>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</si>
  <si>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</si>
  <si>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</si>
  <si>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</si>
  <si>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</si>
  <si>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</si>
  <si>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</si>
  <si>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</si>
  <si>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</si>
  <si>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</si>
  <si>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</si>
  <si>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</si>
  <si>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</si>
  <si>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</si>
  <si>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</si>
  <si>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</si>
  <si>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</si>
  <si>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</si>
  <si>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</si>
  <si>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</si>
  <si>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</si>
  <si>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</si>
  <si>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</si>
  <si>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</si>
  <si>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</si>
  <si>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</si>
  <si>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</si>
  <si>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</si>
  <si>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</si>
  <si>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</si>
  <si>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</si>
  <si>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</si>
  <si>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</si>
  <si>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</si>
  <si>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</si>
  <si>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</si>
  <si>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</si>
  <si>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</si>
  <si>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</si>
  <si>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</si>
  <si>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</si>
  <si>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</si>
  <si>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</si>
  <si>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</si>
  <si>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</si>
  <si>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</si>
  <si>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</si>
  <si>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</si>
  <si>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</si>
  <si>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</si>
  <si>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</si>
  <si>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</si>
  <si>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</si>
  <si>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</si>
  <si>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</si>
  <si>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</si>
  <si>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</si>
  <si>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</si>
  <si>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</si>
  <si>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</si>
  <si>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</si>
  <si>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</si>
  <si>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</si>
  <si>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</si>
  <si>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</si>
  <si>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</si>
  <si>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</si>
  <si>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</si>
  <si>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</si>
  <si>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</si>
  <si>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</si>
  <si>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</si>
  <si>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</si>
  <si>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</si>
  <si>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</si>
  <si>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</si>
  <si>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</si>
  <si>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</si>
  <si>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</si>
  <si>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</si>
  <si>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</si>
  <si>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</si>
  <si>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</si>
  <si>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</si>
  <si>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</si>
  <si>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</si>
  <si>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</si>
  <si>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</si>
  <si>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</si>
  <si>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</si>
  <si>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</si>
  <si>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</si>
  <si>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</si>
  <si>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</si>
  <si>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</si>
  <si>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</si>
  <si>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</si>
  <si>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</si>
  <si>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</si>
  <si>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</si>
  <si>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</si>
  <si>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</si>
  <si>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</si>
  <si>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</si>
  <si>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</si>
  <si>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</si>
  <si>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</si>
  <si>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</si>
  <si>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</si>
  <si>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</si>
  <si>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</si>
  <si>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</si>
  <si>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</si>
  <si>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</si>
  <si>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</si>
  <si>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</si>
  <si>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</si>
  <si>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</si>
  <si>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</si>
  <si>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</si>
  <si>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</si>
  <si>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</si>
  <si>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</si>
  <si>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</si>
  <si>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</si>
  <si>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</si>
  <si>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</si>
  <si>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</si>
  <si>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</si>
  <si>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</si>
  <si>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</si>
  <si>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</si>
  <si>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</si>
  <si>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</si>
  <si>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</si>
  <si>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</si>
  <si>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</si>
  <si>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</si>
  <si>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</si>
  <si>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</si>
  <si>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</si>
  <si>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</si>
  <si>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</si>
  <si>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</si>
  <si>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</si>
  <si>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</si>
  <si>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</si>
  <si>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</si>
  <si>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</si>
  <si>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</si>
  <si>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</si>
  <si>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</si>
  <si>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</si>
  <si>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</si>
  <si>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</si>
  <si>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</si>
  <si>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</si>
  <si>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</si>
  <si>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</si>
  <si>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</si>
  <si>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</si>
  <si>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</si>
  <si>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</si>
  <si>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</si>
  <si>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</si>
  <si>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</si>
  <si>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</si>
  <si>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</si>
  <si>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</si>
  <si>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</si>
  <si>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</si>
  <si>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</si>
  <si>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</si>
  <si>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</si>
  <si>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</si>
  <si>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</si>
  <si>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</si>
  <si>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</si>
  <si>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</si>
  <si>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</si>
  <si>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</si>
  <si>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</si>
  <si>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</si>
  <si>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</si>
  <si>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</si>
  <si>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</si>
  <si>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</si>
  <si>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</si>
  <si>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</si>
  <si>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</si>
  <si>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</si>
  <si>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</si>
  <si>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</si>
  <si>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</si>
  <si>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</si>
  <si>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</si>
  <si>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</si>
  <si>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</si>
  <si>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</si>
  <si>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</si>
  <si>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</si>
  <si>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</si>
  <si>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</si>
  <si>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</si>
  <si>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</si>
  <si>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</si>
  <si>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</si>
  <si>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</si>
  <si>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</si>
  <si>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</si>
  <si>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</si>
  <si>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</si>
  <si>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</si>
  <si>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</si>
  <si>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</si>
  <si>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</si>
  <si>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</si>
  <si>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</si>
  <si>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</si>
  <si>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</si>
  <si>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</si>
  <si>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</si>
  <si>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</si>
  <si>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</si>
  <si>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</si>
  <si>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</si>
  <si>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</si>
  <si>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</si>
  <si>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</si>
  <si>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</si>
  <si>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</si>
  <si>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</si>
  <si>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</si>
  <si>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</si>
  <si>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</si>
  <si>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</si>
  <si>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</si>
  <si>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</si>
  <si>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</si>
  <si>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</si>
  <si>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</si>
  <si>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</si>
  <si>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</si>
  <si>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</si>
  <si>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</si>
  <si>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</si>
  <si>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</si>
  <si>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</si>
  <si>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</si>
  <si>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</si>
  <si>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</si>
  <si>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</si>
  <si>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</si>
  <si>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</si>
  <si>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</si>
  <si>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</si>
  <si>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</si>
  <si>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</si>
  <si>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</si>
  <si>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</si>
  <si>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</si>
  <si>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</si>
  <si>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</si>
  <si>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</si>
  <si>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</si>
  <si>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</si>
  <si>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</si>
  <si>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</si>
  <si>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</si>
  <si>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</si>
  <si>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</si>
  <si>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</si>
  <si>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</si>
  <si>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</si>
  <si>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</si>
  <si>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</si>
  <si>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</si>
  <si>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</si>
  <si>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</si>
  <si>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</si>
  <si>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</si>
  <si>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</si>
  <si>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</si>
  <si>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</si>
  <si>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</si>
  <si>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</si>
  <si>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</si>
  <si>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</si>
  <si>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</si>
  <si>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</si>
  <si>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</si>
  <si>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</si>
  <si>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</si>
  <si>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</si>
  <si>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</si>
  <si>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</si>
  <si>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</si>
  <si>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</si>
  <si>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</si>
  <si>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</si>
  <si>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</si>
  <si>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</si>
  <si>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</si>
  <si>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</si>
  <si>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</si>
  <si>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</si>
  <si>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</si>
  <si>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</si>
  <si>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</si>
  <si>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</si>
  <si>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</si>
  <si>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</si>
  <si>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</si>
  <si>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</si>
  <si>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</si>
  <si>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</si>
  <si>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</si>
  <si>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</si>
  <si>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</si>
  <si>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</si>
  <si>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</si>
  <si>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</si>
  <si>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</si>
  <si>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</si>
  <si>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</si>
  <si>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</si>
  <si>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</si>
  <si>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</si>
  <si>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</si>
  <si>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</si>
  <si>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</si>
  <si>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</si>
  <si>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</si>
  <si>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</si>
  <si>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</si>
  <si>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</si>
  <si>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</si>
  <si>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</si>
  <si>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</si>
  <si>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</si>
  <si>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</si>
  <si>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</si>
  <si>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</si>
  <si>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</si>
  <si>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</si>
  <si>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</si>
  <si>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</si>
  <si>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</si>
  <si>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</si>
  <si>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</si>
  <si>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</si>
  <si>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</si>
  <si>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</si>
  <si>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</si>
  <si>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</si>
  <si>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</si>
  <si>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</si>
  <si>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</si>
  <si>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</si>
  <si>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</si>
  <si>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</si>
  <si>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</si>
  <si>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</si>
  <si>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</si>
  <si>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</si>
  <si>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</si>
  <si>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</si>
  <si>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</si>
  <si>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</si>
  <si>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</si>
  <si>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</si>
  <si>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</si>
  <si>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</si>
  <si>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</si>
  <si>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</si>
  <si>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</si>
  <si>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</si>
  <si>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</si>
  <si>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</si>
  <si>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</si>
  <si>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</si>
  <si>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</si>
  <si>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</si>
  <si>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</si>
  <si>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</si>
  <si>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</si>
  <si>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</si>
  <si>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</si>
  <si>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</si>
  <si>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</si>
  <si>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</si>
  <si>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</si>
  <si>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</si>
  <si>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</si>
  <si>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</si>
  <si>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</si>
  <si>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</si>
  <si>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</si>
  <si>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</si>
  <si>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</si>
  <si>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</si>
  <si>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</si>
  <si>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</si>
  <si>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</si>
  <si>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</si>
  <si>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</si>
  <si>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</si>
  <si>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</si>
  <si>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</si>
  <si>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</si>
  <si>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</si>
  <si>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</si>
  <si>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</si>
  <si>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</si>
  <si>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</si>
  <si>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</si>
  <si>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</si>
  <si>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</si>
  <si>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</si>
  <si>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</si>
  <si>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</si>
  <si>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</si>
  <si>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</si>
  <si>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</si>
  <si>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</si>
  <si>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</si>
  <si>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</si>
  <si>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</si>
  <si>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</si>
  <si>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</si>
  <si>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</si>
  <si>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</si>
  <si>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</si>
  <si>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</si>
  <si>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</si>
  <si>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</si>
  <si>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</si>
  <si>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</si>
  <si>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</si>
  <si>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</si>
  <si>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</si>
  <si>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</si>
  <si>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</si>
  <si>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</si>
  <si>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</si>
  <si>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</si>
  <si>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</si>
  <si>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</si>
  <si>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</si>
  <si>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</si>
  <si>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</si>
  <si>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</si>
  <si>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</si>
  <si>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</si>
  <si>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</si>
  <si>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</si>
  <si>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</si>
  <si>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</si>
  <si>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</si>
  <si>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</si>
  <si>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</si>
  <si>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</si>
  <si>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</si>
  <si>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</si>
  <si>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</si>
  <si>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</si>
  <si>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</si>
  <si>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</si>
  <si>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</si>
  <si>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</si>
  <si>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</si>
  <si>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</si>
  <si>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</si>
  <si>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</si>
  <si>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</si>
  <si>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</si>
  <si>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</si>
  <si>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</si>
  <si>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</si>
  <si>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</si>
  <si>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</si>
  <si>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</si>
  <si>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</si>
  <si>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</si>
  <si>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</si>
  <si>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</si>
  <si>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</si>
  <si>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</si>
  <si>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</si>
  <si>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</si>
  <si>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</si>
  <si>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</si>
  <si>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</si>
  <si>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</si>
  <si>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</si>
  <si>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</si>
  <si>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</si>
  <si>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</si>
  <si>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</si>
  <si>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</si>
  <si>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</si>
  <si>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</si>
  <si>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</si>
  <si>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</si>
  <si>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</si>
  <si>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</si>
  <si>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</si>
  <si>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</si>
  <si>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</si>
  <si>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</si>
  <si>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</si>
  <si>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</si>
  <si>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</si>
  <si>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</si>
  <si>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</si>
  <si>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</si>
  <si>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</si>
  <si>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</si>
  <si>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</si>
  <si>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</si>
  <si>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</si>
  <si>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</si>
  <si>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</si>
  <si>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</si>
  <si>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</si>
  <si>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ITM_PRODUCT</t>
  </si>
  <si>
    <t>ITM_MINUS_PLUS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</si>
  <si>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</si>
  <si>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</si>
  <si>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</si>
  <si>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</si>
  <si>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</si>
  <si>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</si>
  <si>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</si>
  <si>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</si>
  <si>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</si>
  <si>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</si>
  <si>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</si>
  <si>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</si>
  <si>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</si>
  <si>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</si>
  <si>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</si>
  <si>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</si>
  <si>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</si>
  <si>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</si>
  <si>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</si>
  <si>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</si>
  <si>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</si>
  <si>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</si>
  <si>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</si>
  <si>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</si>
  <si>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</si>
  <si>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</si>
  <si>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</si>
  <si>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</si>
  <si>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</si>
  <si>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</si>
  <si>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</si>
  <si>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</si>
  <si>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</si>
  <si>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</si>
  <si>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</si>
  <si>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</si>
  <si>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</si>
  <si>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</si>
  <si>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</si>
  <si>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</si>
  <si>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</si>
  <si>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</si>
  <si>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</si>
  <si>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</si>
  <si>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</si>
  <si>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</si>
  <si>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</si>
  <si>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</si>
  <si>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</si>
  <si>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</si>
  <si>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</si>
  <si>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</si>
  <si>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</si>
  <si>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</si>
  <si>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</si>
  <si>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</si>
  <si>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</si>
  <si>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</si>
  <si>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</si>
  <si>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</si>
  <si>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</si>
  <si>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</si>
  <si>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</si>
  <si>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</si>
  <si>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</si>
  <si>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</si>
  <si>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</si>
  <si>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</si>
  <si>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</si>
  <si>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</si>
  <si>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</si>
  <si>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</si>
  <si>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</si>
  <si>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</si>
  <si>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</si>
  <si>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</si>
  <si>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</si>
  <si>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</si>
  <si>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</si>
  <si>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</si>
  <si>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</si>
  <si>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</si>
  <si>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</si>
  <si>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</si>
  <si>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</si>
  <si>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</si>
  <si>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</si>
  <si>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</si>
  <si>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</si>
  <si>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</si>
  <si>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</si>
  <si>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</si>
  <si>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</si>
  <si>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</si>
  <si>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</si>
  <si>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</si>
  <si>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</si>
  <si>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</si>
  <si>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</si>
  <si>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</si>
  <si>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</si>
  <si>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</si>
  <si>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</si>
  <si>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</si>
  <si>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</si>
  <si>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</si>
  <si>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</si>
  <si>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</si>
  <si>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</si>
  <si>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</si>
  <si>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</si>
  <si>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</si>
  <si>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</si>
  <si>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</si>
  <si>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</si>
  <si>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</si>
  <si>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</si>
  <si>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</si>
  <si>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</si>
  <si>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</si>
  <si>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</si>
  <si>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</si>
  <si>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</si>
  <si>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</si>
  <si>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</si>
  <si>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</si>
  <si>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</si>
  <si>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</si>
  <si>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</si>
  <si>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</si>
  <si>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</si>
  <si>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</si>
  <si>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</si>
  <si>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</si>
  <si>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</si>
  <si>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</si>
  <si>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</si>
  <si>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</si>
  <si>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</si>
  <si>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</si>
  <si>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</si>
  <si>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</si>
  <si>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</si>
  <si>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</si>
  <si>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</si>
  <si>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</si>
  <si>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</si>
  <si>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</si>
  <si>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</si>
  <si>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</si>
  <si>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</si>
  <si>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</si>
  <si>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</si>
  <si>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</si>
  <si>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</si>
  <si>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</si>
  <si>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</si>
  <si>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</si>
  <si>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</si>
  <si>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</si>
  <si>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</si>
  <si>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</si>
  <si>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</si>
  <si>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</si>
  <si>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</si>
  <si>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</si>
  <si>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</si>
  <si>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</si>
  <si>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</si>
  <si>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</si>
  <si>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</si>
  <si>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</si>
  <si>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</si>
  <si>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</si>
  <si>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</si>
  <si>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</si>
  <si>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</si>
  <si>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</si>
  <si>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</si>
  <si>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</si>
  <si>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</si>
  <si>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</si>
  <si>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</si>
  <si>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</si>
  <si>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</si>
  <si>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</si>
  <si>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</si>
  <si>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</si>
  <si>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</si>
  <si>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</si>
  <si>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</si>
  <si>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</si>
  <si>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</si>
  <si>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</si>
  <si>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</si>
  <si>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</si>
  <si>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</si>
  <si>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</si>
  <si>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</si>
  <si>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</si>
  <si>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</si>
  <si>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</si>
  <si>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</si>
  <si>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</si>
  <si>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</si>
  <si>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</si>
  <si>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</si>
  <si>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</si>
  <si>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</si>
  <si>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</si>
  <si>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</si>
  <si>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</si>
  <si>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</si>
  <si>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</si>
  <si>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</si>
  <si>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</si>
  <si>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</si>
  <si>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</si>
  <si>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</si>
  <si>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</si>
  <si>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</si>
  <si>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</si>
  <si>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</si>
  <si>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</si>
  <si>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</si>
  <si>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</si>
  <si>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</si>
  <si>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</si>
  <si>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</si>
  <si>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</si>
  <si>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</si>
  <si>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</si>
  <si>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</si>
  <si>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</si>
  <si>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</si>
  <si>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</si>
  <si>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fnCvtToCurrentAngularMode</t>
  </si>
  <si>
    <t>/  { fnDenMax</t>
  </si>
  <si>
    <t>/  { fnDot</t>
  </si>
  <si>
    <t>/  { fnDisplayStack</t>
  </si>
  <si>
    <t>/  { fnSetDateFormat</t>
  </si>
  <si>
    <t>/  { fnCvtDegToRad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</si>
  <si>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</si>
  <si>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</si>
  <si>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</si>
  <si>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</si>
  <si>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</si>
  <si>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</si>
  <si>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</si>
  <si>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</si>
  <si>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</si>
  <si>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</si>
  <si>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</si>
  <si>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</si>
  <si>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</si>
  <si>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</si>
  <si>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</si>
  <si>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</si>
  <si>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</si>
  <si>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</si>
  <si>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</si>
  <si>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</si>
  <si>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</si>
  <si>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</si>
  <si>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</si>
  <si>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</si>
  <si>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</si>
  <si>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</si>
  <si>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</si>
  <si>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</si>
  <si>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</si>
  <si>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</si>
  <si>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</si>
  <si>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</si>
  <si>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</si>
  <si>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</si>
  <si>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</si>
  <si>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</si>
  <si>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</si>
  <si>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</si>
  <si>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</si>
  <si>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</si>
  <si>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</si>
  <si>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</si>
  <si>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</si>
  <si>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</si>
  <si>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</si>
  <si>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</si>
  <si>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</si>
  <si>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</si>
  <si>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</si>
  <si>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</si>
  <si>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</si>
  <si>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</si>
  <si>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</si>
  <si>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</si>
  <si>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</si>
  <si>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</si>
  <si>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</si>
  <si>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</si>
  <si>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</si>
  <si>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</si>
  <si>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</si>
  <si>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</si>
  <si>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</si>
  <si>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</si>
  <si>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</si>
  <si>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</si>
  <si>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</si>
  <si>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</si>
  <si>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</si>
  <si>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</si>
  <si>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</si>
  <si>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</si>
  <si>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</si>
  <si>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</si>
  <si>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</si>
  <si>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</si>
  <si>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</si>
  <si>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</si>
  <si>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</si>
  <si>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</si>
  <si>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</si>
  <si>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</si>
  <si>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</si>
  <si>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</si>
  <si>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</si>
  <si>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</si>
  <si>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</si>
  <si>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</si>
  <si>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</si>
  <si>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</si>
  <si>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</si>
  <si>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</si>
  <si>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</si>
  <si>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fnCvtFromCurrentAngularMode</t>
  </si>
  <si>
    <t>/  { fnChangeBase</t>
  </si>
  <si>
    <t>/  { fnToPolar</t>
  </si>
  <si>
    <t>/  { fnToReal</t>
  </si>
  <si>
    <t>/  { fnToRect</t>
  </si>
  <si>
    <t>/  { fnCvtDegToDms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</si>
  <si>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</si>
  <si>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</si>
  <si>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</si>
  <si>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</si>
  <si>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</si>
  <si>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</si>
  <si>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</si>
  <si>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</si>
  <si>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</si>
  <si>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</si>
  <si>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</si>
  <si>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</si>
  <si>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</si>
  <si>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</si>
  <si>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</si>
  <si>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</si>
  <si>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</si>
  <si>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</si>
  <si>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</si>
  <si>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fnCvtDmsToDeg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</si>
  <si>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</si>
  <si>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</si>
  <si>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</si>
  <si>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</si>
  <si>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</si>
  <si>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</si>
  <si>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</si>
  <si>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</si>
  <si>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</si>
  <si>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</si>
  <si>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</si>
  <si>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</si>
  <si>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</si>
  <si>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</si>
  <si>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</si>
  <si>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</si>
  <si>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</si>
  <si>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</si>
  <si>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</si>
  <si>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</si>
  <si>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</si>
  <si>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</si>
  <si>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</si>
  <si>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</si>
  <si>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</si>
  <si>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</si>
  <si>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</si>
  <si>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</si>
  <si>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</si>
  <si>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</si>
  <si>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</si>
  <si>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</si>
  <si>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</si>
  <si>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</si>
  <si>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</si>
  <si>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</si>
  <si>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</si>
  <si>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</si>
  <si>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</si>
  <si>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</si>
  <si>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</si>
  <si>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</si>
  <si>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</si>
  <si>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</si>
  <si>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</si>
  <si>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fnShoiXRepeats</t>
  </si>
  <si>
    <t>/  { fnScale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</si>
  <si>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</si>
  <si>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</si>
  <si>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</si>
  <si>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</si>
  <si>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</si>
  <si>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</si>
  <si>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</si>
  <si>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</si>
  <si>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</si>
  <si>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</si>
  <si>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</si>
  <si>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</si>
  <si>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</si>
  <si>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</si>
  <si>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</si>
  <si>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</si>
  <si>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</si>
  <si>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</si>
  <si>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</si>
  <si>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</si>
  <si>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</si>
  <si>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</si>
  <si>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</si>
  <si>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</si>
  <si>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</si>
  <si>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</si>
  <si>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</si>
  <si>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</si>
  <si>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</si>
  <si>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</si>
  <si>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</si>
  <si>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</si>
  <si>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</si>
  <si>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</si>
  <si>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</si>
  <si>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</si>
  <si>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</si>
  <si>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</si>
  <si>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</si>
  <si>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</si>
  <si>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</si>
  <si>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</si>
  <si>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ITM_NO_BASE_SCREEN</t>
  </si>
  <si>
    <t>JC_NO_BASE_SCREEN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</si>
  <si>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</si>
  <si>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</si>
  <si>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</si>
  <si>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</si>
  <si>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</si>
  <si>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</si>
  <si>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</si>
  <si>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</si>
  <si>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</si>
  <si>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</si>
  <si>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</si>
  <si>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</si>
  <si>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</si>
  <si>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</si>
  <si>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</si>
  <si>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</si>
  <si>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</si>
  <si>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</si>
  <si>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</si>
  <si>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</si>
  <si>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</si>
  <si>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</si>
  <si>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</si>
  <si>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</si>
  <si>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</si>
  <si>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</si>
  <si>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</si>
  <si>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</si>
  <si>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</si>
  <si>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</si>
  <si>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</si>
  <si>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</si>
  <si>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</si>
  <si>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</si>
  <si>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</si>
  <si>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</si>
  <si>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</si>
  <si>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</si>
  <si>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</si>
  <si>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</si>
  <si>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</si>
  <si>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</si>
  <si>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</si>
  <si>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</si>
  <si>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</si>
  <si>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</si>
  <si>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</si>
  <si>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</si>
  <si>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</si>
  <si>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</si>
  <si>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</si>
  <si>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</si>
  <si>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</si>
  <si>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</si>
  <si>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</si>
  <si>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</si>
  <si>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</si>
  <si>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</si>
  <si>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</si>
  <si>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</si>
  <si>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</si>
  <si>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</si>
  <si>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</si>
  <si>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</si>
  <si>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</si>
  <si>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</si>
  <si>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</si>
  <si>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</si>
  <si>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</si>
  <si>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</si>
  <si>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</si>
  <si>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</si>
  <si>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</si>
  <si>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</si>
  <si>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</si>
  <si>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</si>
  <si>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</si>
  <si>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</si>
  <si>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</si>
  <si>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</si>
  <si>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</si>
  <si>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</si>
  <si>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</si>
  <si>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</si>
  <si>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</si>
  <si>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</si>
  <si>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</si>
  <si>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</si>
  <si>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</si>
  <si>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</si>
  <si>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</si>
  <si>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</si>
  <si>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</si>
  <si>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</si>
  <si>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</si>
  <si>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</si>
  <si>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</si>
  <si>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</si>
  <si>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</si>
  <si>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</si>
  <si>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</si>
  <si>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</si>
  <si>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</si>
  <si>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</si>
  <si>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</si>
  <si>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</si>
  <si>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</si>
  <si>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</si>
  <si>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</si>
  <si>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</si>
  <si>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</si>
  <si>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</si>
  <si>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</si>
  <si>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</si>
  <si>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</si>
  <si>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</si>
  <si>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</si>
  <si>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</si>
  <si>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</si>
  <si>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</si>
  <si>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</si>
  <si>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</si>
  <si>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</si>
  <si>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</si>
  <si>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</si>
  <si>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</si>
  <si>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</si>
  <si>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</si>
  <si>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</si>
  <si>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</si>
  <si>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</si>
  <si>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</si>
  <si>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</si>
  <si>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</si>
  <si>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</si>
  <si>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</si>
  <si>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</si>
  <si>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</si>
  <si>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</si>
  <si>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</si>
  <si>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</si>
  <si>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</si>
  <si>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</si>
  <si>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</si>
  <si>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</si>
  <si>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</si>
  <si>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</si>
  <si>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</si>
  <si>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</si>
  <si>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</si>
  <si>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</si>
  <si>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-INF</t>
  </si>
  <si>
    <t>INF</t>
  </si>
  <si>
    <t>GD^-1</t>
  </si>
  <si>
    <t>X_WTD</t>
  </si>
  <si>
    <t>BETA</t>
  </si>
  <si>
    <t>GAMMA</t>
  </si>
  <si>
    <t>//XEQM TYPE1 ORIGINAL FULL SELECTED LIST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</si>
  <si>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</si>
  <si>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</si>
  <si>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</si>
  <si>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</si>
  <si>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</si>
  <si>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</si>
  <si>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</si>
  <si>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</si>
  <si>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</si>
  <si>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</si>
  <si>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</si>
  <si>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20 STO 00 DEC 00 RCL 00 19 GSB M2 //35</t>
  </si>
  <si>
    <t>20 STO 00 INC 00 RCL 00 21 GSB M2 //36</t>
  </si>
  <si>
    <t>0.98 ROUNDI 1 GSB M2 //58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</si>
  <si>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</si>
  <si>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</si>
  <si>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</si>
  <si>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</si>
  <si>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</si>
  <si>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</si>
  <si>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</si>
  <si>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</si>
  <si>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</si>
  <si>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</si>
  <si>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</si>
  <si>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</si>
  <si>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</si>
  <si>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</si>
  <si>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</si>
  <si>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</si>
  <si>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</si>
  <si>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</si>
  <si>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</si>
  <si>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</si>
  <si>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</si>
  <si>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</si>
  <si>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</si>
  <si>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</si>
  <si>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</si>
  <si>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</si>
  <si>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</si>
  <si>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</si>
  <si>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</si>
  <si>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</si>
  <si>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</si>
  <si>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</si>
  <si>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</si>
  <si>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</si>
  <si>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</si>
  <si>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</si>
  <si>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</si>
  <si>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"n" STD_SUB_P STD_SUB_E STD_SUB_R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</si>
  <si>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</si>
  <si>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</si>
  <si>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</si>
  <si>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</si>
  <si>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</si>
  <si>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</si>
  <si>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</si>
  <si>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</si>
  <si>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</si>
  <si>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</si>
  <si>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</si>
  <si>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</si>
  <si>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</si>
  <si>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</si>
  <si>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</si>
  <si>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</si>
  <si>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</si>
  <si>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</si>
  <si>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</si>
  <si>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</si>
  <si>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</si>
  <si>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</si>
  <si>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</si>
  <si>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</si>
  <si>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</si>
  <si>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</si>
  <si>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</si>
  <si>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</si>
  <si>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</si>
  <si>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</si>
  <si>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</si>
  <si>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</si>
  <si>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</si>
  <si>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</si>
  <si>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</si>
  <si>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</si>
  <si>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</si>
  <si>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</si>
  <si>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</si>
  <si>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</si>
  <si>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</si>
  <si>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</si>
  <si>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</si>
  <si>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</si>
  <si>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</si>
  <si>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</si>
  <si>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</si>
  <si>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</si>
  <si>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</si>
  <si>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</si>
  <si>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</si>
  <si>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</si>
  <si>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</si>
  <si>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</si>
  <si>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</si>
  <si>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</si>
  <si>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</si>
  <si>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</si>
  <si>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</si>
  <si>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</si>
  <si>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</si>
  <si>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</si>
  <si>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</si>
  <si>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</si>
  <si>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>ITM_INCHHGtoPAb</t>
  </si>
  <si>
    <t xml:space="preserve">ITM_PAtoINCHHG </t>
  </si>
  <si>
    <t>ITM_PAtoINCHHGb</t>
  </si>
  <si>
    <t>JC_NL</t>
  </si>
  <si>
    <t>JC_UC</t>
  </si>
  <si>
    <t>STD_INTEGRAL "AREA"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</si>
  <si>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</si>
  <si>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</si>
  <si>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</si>
  <si>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</si>
  <si>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</si>
  <si>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</si>
  <si>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</si>
  <si>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</si>
  <si>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</si>
  <si>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</si>
  <si>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</si>
  <si>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 xml:space="preserve">                      if (strcompare(str,"PRIME?" )) { *com = ITM_PRIME;} else</t>
  </si>
  <si>
    <t xml:space="preserve">                      if (strcompare(str,"ENTER" )) { *com = ITM_ENTER;} else</t>
  </si>
  <si>
    <t xml:space="preserve">                      if (strcompare(str,"X&lt;&gt;Y" )) { *com = ITM_XexY;} else</t>
  </si>
  <si>
    <t xml:space="preserve">                      if (strcompare(str,"DROP" )) { *com = ITM_DROP;} else</t>
  </si>
  <si>
    <t xml:space="preserve">                      if (strcompare(str,"CLX" )) { *com = ITM_CLX;} else</t>
  </si>
  <si>
    <t xml:space="preserve">                      if (strcompare(str,"FILL" )) { *com = ITM_FILL; } else</t>
  </si>
  <si>
    <t xml:space="preserve">                      if (strcompare(str,"STO" )) { *com = ITM_STO;} else</t>
  </si>
  <si>
    <t xml:space="preserve">                      if (strcompare(str,"COMB" )) { *com = ITM_COMB;} else</t>
  </si>
  <si>
    <t xml:space="preserve">                      if (strcompare(str,"PERM" )) { *com = ITM_PERM;} else</t>
  </si>
  <si>
    <t xml:space="preserve">                      if (strcompare(str,"RCL" )) { *com = ITM_RCL;} else</t>
  </si>
  <si>
    <t xml:space="preserve">                      if (strcompare(str,"X^2" )) { *com = ITM_SQUARE;} else</t>
  </si>
  <si>
    <t xml:space="preserve">                      if (strcompare(str,"X^3" )) { *com = ITM_CUBE;} else</t>
  </si>
  <si>
    <t xml:space="preserve">                      if (strcompare(str,"Y^X" )) { *com = ITM_YX;} else</t>
  </si>
  <si>
    <t xml:space="preserve">                      if (strcompare(str,"SQRT" )) { *com = ITM_SQUAREROOTX;} else</t>
  </si>
  <si>
    <t xml:space="preserve">                      if (strcompare(str,"CUBRT" )) { *com = ITM_CUBEROOT;} else</t>
  </si>
  <si>
    <t xml:space="preserve">                      if (strcompare(str,"XRTY" )) { *com = ITM_XTHROOT;} else</t>
  </si>
  <si>
    <t xml:space="preserve">                      if (strcompare(str,"2^X" )) { *com = ITM_2X;} else</t>
  </si>
  <si>
    <t xml:space="preserve">                      if (strcompare(str,"E^X" )) { *com = ITM_EXP;} else</t>
  </si>
  <si>
    <t xml:space="preserve">                      if (strcompare(str,"10^X" )) { *com = ITM_10x;} else</t>
  </si>
  <si>
    <t xml:space="preserve">                      if (strcompare(str,"LOG2" )) { *com = ITM_LOG2;} else</t>
  </si>
  <si>
    <t xml:space="preserve">                      if (strcompare(str,"LN" )) { *com = ITM_LN;} else</t>
  </si>
  <si>
    <t xml:space="preserve">                      if (strcompare(str,"LOG10" )) { *com = ITM_LOG10;} else</t>
  </si>
  <si>
    <t xml:space="preserve">                      if (strcompare(str,"LOGXY" )) { *com = ITM_LOGXY;} else</t>
  </si>
  <si>
    <t xml:space="preserve">                      if (strcompare(str,"1/X" )) { *com = ITM_1ONX;} else</t>
  </si>
  <si>
    <t xml:space="preserve">                      if (strcompare(str,"COS" )) { *com = ITM_cos;} else</t>
  </si>
  <si>
    <t xml:space="preserve">                      if (strcompare(str,"COSH" )) { *com = ITM_cosh;} else</t>
  </si>
  <si>
    <t xml:space="preserve">                      if (strcompare(str,"SIN" )) { *com = ITM_sin;} else</t>
  </si>
  <si>
    <t xml:space="preserve">                      if (strcompare(str,"SINH" )) { *com = ITM_sinh;} else</t>
  </si>
  <si>
    <t xml:space="preserve">                      if (strcompare(str,"TAN" )) { *com = ITM_tan;} else</t>
  </si>
  <si>
    <t xml:space="preserve">                      if (strcompare(str,"TANH" )) { *com = ITM_tanh;} else</t>
  </si>
  <si>
    <t xml:space="preserve">                      if (strcompare(str,"ARCCOS" )) { *com = ITM_arccos;} else</t>
  </si>
  <si>
    <t xml:space="preserve">                      if (strcompare(str,"ARCCOSH" )) { *com = ITM_arcosh;} else</t>
  </si>
  <si>
    <t xml:space="preserve">                      if (strcompare(str,"ARCSIN" )) { *com = ITM_arcsin;} else</t>
  </si>
  <si>
    <t xml:space="preserve">                      if (strcompare(str,"ARCSINH" )) { *com = ITM_arsinh;} else</t>
  </si>
  <si>
    <t xml:space="preserve">                      if (strcompare(str,"ARCTAN" )) { *com = ITM_arctan;} else</t>
  </si>
  <si>
    <t xml:space="preserve">                      if (strcompare(str,"ARCTANH" )) { *com = ITM_artanh;} else</t>
  </si>
  <si>
    <t xml:space="preserve">                      if (strcompare(str,"GCD" )) { *com = ITM_GCD;} else</t>
  </si>
  <si>
    <t xml:space="preserve">                      if (strcompare(str,"LCM" )) { *com = ITM_LCM;} else</t>
  </si>
  <si>
    <t xml:space="preserve">                      if (strcompare(str,"DEC" )) { *com = ITM_DEC;} else</t>
  </si>
  <si>
    <t xml:space="preserve">                      if (strcompare(str,"INC" )) { *com = ITM_INC;} else</t>
  </si>
  <si>
    <t xml:space="preserve">                      if (strcompare(str,"IP" )) { *com = ITM_IP;} else</t>
  </si>
  <si>
    <t xml:space="preserve">                      if (strcompare(str,"FP" )) { *com = ITM_FP;} else</t>
  </si>
  <si>
    <t xml:space="preserve">                      if (strcompare(str,"+" )) { *com = ITM_ADD;} else</t>
  </si>
  <si>
    <t xml:space="preserve">                      if (strcompare(str,"-" )) { *com = ITM_SUB;} else</t>
  </si>
  <si>
    <t xml:space="preserve">                      if (strcompare(str,"CHS" )) { *com = ITM_CHS;} else</t>
  </si>
  <si>
    <t xml:space="preserve">                      if (strcompare(str,"*" )) { *com = ITM_MULT;} else</t>
  </si>
  <si>
    <t xml:space="preserve">                      if (strcompare(str,"/" )) { *com = ITM_DIV;} else</t>
  </si>
  <si>
    <t xml:space="preserve">                      if (strcompare(str,"IDIV" )) { *com = ITM_IDIV;} else</t>
  </si>
  <si>
    <t xml:space="preserve">                      if (strcompare(str,"ABS" )) { *com = ITM_MAGNITUDE;} else</t>
  </si>
  <si>
    <t xml:space="preserve">                      if (strcompare(str,"NEXTP" )) { *com = ITM_NEXTP;} else</t>
  </si>
  <si>
    <t>//                      if (strcompare(str,"X!" )) { *com = ITM_XFACT;} else</t>
  </si>
  <si>
    <t xml:space="preserve">                      if (strcompare(str,"PI" )) { *com = ITM_CONSTpi;} else</t>
  </si>
  <si>
    <t>//                      if (strcompare(str,"&gt;DEG" )) { *com = ITM_toDEG;} else</t>
  </si>
  <si>
    <t>//                      if (strcompare(str,"&gt;RAD" )) { *com = ITM_toRAD;} else</t>
  </si>
  <si>
    <t xml:space="preserve">                      if (strcompare(str,"D&gt;R" )) { *com = ITM_DtoR;} else</t>
  </si>
  <si>
    <t xml:space="preserve">                      if (strcompare(str,"R&gt;D" )) { *com = ITM_RtoD;} else</t>
  </si>
  <si>
    <t>//                      if (strcompare(str,"RMD" )) { *com = ITM_RMD;} else</t>
  </si>
  <si>
    <t xml:space="preserve">                      if (strcompare(str,"c" )) { *com = CST_05;} else</t>
  </si>
  <si>
    <t xml:space="preserve">                      if (strcompare(str,"PHI" )) { *com = CST_74;} else</t>
  </si>
  <si>
    <t xml:space="preserve">                      if (strcompare(str,"SUM+" )) { *com = ITM_SIGMAPLUS;} else</t>
  </si>
  <si>
    <t xml:space="preserve">                      if (strcompare(str,"NSUM" )) { *com = ITM_NSIGMA;} else</t>
  </si>
  <si>
    <t xml:space="preserve">                      if (strcompare(str,"SUMX" )) { *com = ITM_SIGMAx;} else</t>
  </si>
  <si>
    <t xml:space="preserve">                      if (strcompare(str,"SUMY" )) { *com = ITM_SIGMAy;} else</t>
  </si>
  <si>
    <t xml:space="preserve">                      if (strcompare(str,"X" )) { *com = ITM_REG_X;} else</t>
  </si>
  <si>
    <t xml:space="preserve">                      if (strcompare(str,"Y" )) { *com = ITM_REG_Y;} else</t>
  </si>
  <si>
    <t xml:space="preserve">                      if (strcompare(str,"IND&gt;" )) { *com = ITM_INDIRECTION;} else</t>
  </si>
  <si>
    <t xml:space="preserve">                      if (strcompare(str,"EEX" )) { *com = ITM_EXPONENT;} else</t>
  </si>
  <si>
    <t xml:space="preserve">                      if (strcompare(str,"SNAP" )) { *com = ITM_SNAP;} else</t>
  </si>
  <si>
    <t xml:space="preserve">                      if (strcompare(str,"ABS" )) { *com = ITM_ABS;} else</t>
  </si>
  <si>
    <t xml:space="preserve">                      if (strcompare(str,"ALL" )) { *com = ITM_ALL;} else</t>
  </si>
  <si>
    <t xml:space="preserve">                      if (strcompare(str,"BATT?" )) { *com = ITM_BATT;} else</t>
  </si>
  <si>
    <t xml:space="preserve">                      if (strcompare(str,"CASE" )) { *com = CHR_case;} else</t>
  </si>
  <si>
    <t>//                      if (strcompare(str,"CLREGS" )) { *com = ITM_CLREGS;} else</t>
  </si>
  <si>
    <t xml:space="preserve">                      if (strcompare(str,"CLSTK" )) { *com = ITM_CLSTK;} else</t>
  </si>
  <si>
    <t xml:space="preserve">                      if (strcompare(str,"CLSUM" )) { *com = ITM_CLSIGMA;} else</t>
  </si>
  <si>
    <t xml:space="preserve">                      if (strcompare(str,"DEG" )) { *com = ITM_DEG;} else</t>
  </si>
  <si>
    <t xml:space="preserve">                      if (strcompare(str,"ENG" )) { *com = ITM_ENG;} else</t>
  </si>
  <si>
    <t xml:space="preserve">                      if (strcompare(str,"EXPT" )) { *com = ITM_EXPT;} else</t>
  </si>
  <si>
    <t xml:space="preserve">                      if (strcompare(str,"FIB" )) { *com = ITM_FIB;} else</t>
  </si>
  <si>
    <t xml:space="preserve">                      if (strcompare(str,"FIX" )) { *com = ITM_FIX;} else</t>
  </si>
  <si>
    <t xml:space="preserve">                      if (strcompare(str,"GD" )) { *com = ITM_GD;} else</t>
  </si>
  <si>
    <t xml:space="preserve">                      if (strcompare(str,"GD^-1" )) { *com = ITM_GDM1;} else</t>
  </si>
  <si>
    <t xml:space="preserve">                      if (strcompare(str,"IM" )) { *com = ITM_IM; } else</t>
  </si>
  <si>
    <t xml:space="preserve">                      if (strcompare(str,"RE" )) { *com = ITM_RE; } else</t>
  </si>
  <si>
    <t xml:space="preserve">                      if (strcompare(str,"SINC" )) { *com = ITM_sinc;} else</t>
  </si>
  <si>
    <t>//                      if (strcompare(str,"LASTX" )) { *com = ITM_LASTX;} else</t>
  </si>
  <si>
    <t xml:space="preserve">                      if (strcompare(str,"MULPI" )) { *com = ITM_MULPI;} else</t>
  </si>
  <si>
    <t xml:space="preserve">                      if (strcompare(str,"SINCPI" )) { *com = ITM_sincpi;} else</t>
  </si>
  <si>
    <t xml:space="preserve">                      if (strcompare(str,"PLOT" )) { *com = ITM_PLOT;} else</t>
  </si>
  <si>
    <t xml:space="preserve">                      if (strcompare(str,"RAD" )) { *com = ITM_RAD;} else</t>
  </si>
  <si>
    <t xml:space="preserve">                      if (strcompare(str,"RAN#" )) { *com = ITM_RAN;} else</t>
  </si>
  <si>
    <t xml:space="preserve">                      if (strcompare(str,"E^X-1" )) { *com = ITM_EX1;} else</t>
  </si>
  <si>
    <t xml:space="preserve">                      if (strcompare(str,"SCI" )) { *com = ITM_SCI;} else</t>
  </si>
  <si>
    <t xml:space="preserve">                      if (strcompare(str,"LN(1+X)" )) { *com = ITM_LN1X;} else</t>
  </si>
  <si>
    <t>//                      if (strcompare(str,"SUM" )) { *com = ITM_SUM;} else</t>
  </si>
  <si>
    <t xml:space="preserve">                      if (strcompare(str,"TICKS" )) { *com = ITM_TICKS;} else</t>
  </si>
  <si>
    <t xml:space="preserve">                      if (strcompare(str,"(-1)^X" )) { *com = ITM_M1X;} else</t>
  </si>
  <si>
    <t xml:space="preserve">                      if (strcompare(str,"ARG" )) { *com = ITM_ANGLE;} else</t>
  </si>
  <si>
    <t xml:space="preserve">                      if (strcompare(str,"EXIT" )) { *com = ITM_EXIT1;} else</t>
  </si>
  <si>
    <t xml:space="preserve">                      if (strcompare(str,"ALPHA" )) { *com = ITM_AIM;} else</t>
  </si>
  <si>
    <t xml:space="preserve">                      if (strcompare(str,"DOTD" )) { *com = ITM_dotD;} else</t>
  </si>
  <si>
    <t xml:space="preserve">                      if (strcompare(str,"COMPLEX" )) { *com = KEY_COMPLEX;} else</t>
  </si>
  <si>
    <t xml:space="preserve">                      if (strcompare(str,"&gt;POLAR" )) { *com = ITM_toPOL2;} else</t>
  </si>
  <si>
    <t xml:space="preserve">                      if (strcompare(str,"&gt;RECT" )) { *com = ITM_toREC2;} else</t>
  </si>
  <si>
    <t xml:space="preserve">                      if (strcompare(str,"ERPN" )) { *com = ITM_eRPN_ON;} else</t>
  </si>
  <si>
    <t xml:space="preserve">                      if (strcompare(str,"RPN" )) { *com = ITM_eRPN_OFF;} else</t>
  </si>
  <si>
    <t xml:space="preserve">                      if (strcompare(str,"TEST_45" )) { *com = ITM_PGMTST;} else</t>
  </si>
  <si>
    <t xml:space="preserve">                      if (strcompare(str,"SIG" )) { *com = ITM_SIGFIG;} else</t>
  </si>
  <si>
    <t xml:space="preserve">                      if (strcompare(str,"ROUND" )) { *com = ITM_ROUND2;} else</t>
  </si>
  <si>
    <t xml:space="preserve">                      if (strcompare(str,"ROUNDI" )) { *com = ITM_ROUNDI2;} else</t>
  </si>
  <si>
    <t>//                      if (strcompare(str,"OP_A" )) { *com = ITM_op_a;} else</t>
  </si>
  <si>
    <t>//                      if (strcompare(str,"OP_J" )) { *com = ITM_op_j;} else</t>
  </si>
  <si>
    <t>//                      if (strcompare(str,"LNGINT" )) { *com = ITM_LI;} else</t>
  </si>
  <si>
    <t xml:space="preserve">                      if (strcompare(str,"CASEUP" )) { *com = CHR_caseUP;} else</t>
  </si>
  <si>
    <t xml:space="preserve">                      if (strcompare(str,"CASEDN" )) { *com = CHR_caseDN;} else</t>
  </si>
  <si>
    <t xml:space="preserve">                      if (strcompare(str,"LISTXY" )) { *com = ITM_LISTXY;} else</t>
  </si>
  <si>
    <t xml:space="preserve">                      if (strcompare(str,"PLOTLS" )) { *com = ITM_PLOTLS;} else</t>
  </si>
  <si>
    <t xml:space="preserve">                      if (strcompare(str,"P_INT" )) { *com = ITM_INTG;} else</t>
  </si>
  <si>
    <t xml:space="preserve">                      if (strcompare(str,"P_DIFF" )) { *com = ITM_DIFF;} else</t>
  </si>
  <si>
    <t xml:space="preserve">                      if (strcompare(str,"P_RMS" )) { *com = ITM_RMS;} else</t>
  </si>
  <si>
    <t xml:space="preserve">                      if (strcompare(str,"P_SHADE" )) { *com = ITM_SHADE;} else</t>
  </si>
  <si>
    <t xml:space="preserve">                      if (strcompare(str,"CLGRF" )) { *com = ITM_CLGRF;} else</t>
  </si>
  <si>
    <t>XEQM SHORTLIST</t>
  </si>
  <si>
    <t>//                     if (strcompare(str,"-INF" )) { *com = CST_77;} else</t>
  </si>
  <si>
    <t>//                     if (strcompare(str,"INF" )) { *com = CST_78;} else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</si>
  <si>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</si>
  <si>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</si>
  <si>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</si>
  <si>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</si>
  <si>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</si>
  <si>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</si>
  <si>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</si>
  <si>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</si>
  <si>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</si>
  <si>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</si>
  <si>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fnJulianToDate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</si>
  <si>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</si>
  <si>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</si>
  <si>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</si>
  <si>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</si>
  <si>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</si>
  <si>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</si>
  <si>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</si>
  <si>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</si>
  <si>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"No" STD_SPACE_6_PER_EM "MyM"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</si>
  <si>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</si>
  <si>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</si>
  <si>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</si>
  <si>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</si>
  <si>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</si>
  <si>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</si>
  <si>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</si>
  <si>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</si>
  <si>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</si>
  <si>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</si>
  <si>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</si>
  <si>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</si>
  <si>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</si>
  <si>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</si>
  <si>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</si>
  <si>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</si>
  <si>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</si>
  <si>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</si>
  <si>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</si>
  <si>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</si>
  <si>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</si>
  <si>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</si>
  <si>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</si>
  <si>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</si>
  <si>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TM_HMS</t>
  </si>
  <si>
    <t>/  { fnRdp</t>
  </si>
  <si>
    <t>/  { fnSetRoundingMode</t>
  </si>
  <si>
    <t>/  { fnRsd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</si>
  <si>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</si>
  <si>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</si>
  <si>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</si>
  <si>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</si>
  <si>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</si>
  <si>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</si>
  <si>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</si>
  <si>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</si>
  <si>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</si>
  <si>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</si>
  <si>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</si>
  <si>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</si>
  <si>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</si>
  <si>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</si>
  <si>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</si>
  <si>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/  { fnIxyz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</si>
  <si>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</si>
  <si>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</si>
  <si>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</si>
  <si>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</si>
  <si>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</si>
  <si>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</si>
  <si>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</si>
  <si>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</si>
  <si>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</si>
  <si>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</si>
  <si>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</si>
  <si>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</si>
  <si>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</si>
  <si>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</si>
  <si>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</si>
  <si>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</si>
  <si>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</si>
  <si>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</si>
  <si>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</si>
  <si>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</si>
  <si>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</si>
  <si>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</si>
  <si>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</si>
  <si>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</si>
  <si>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</si>
  <si>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</si>
  <si>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</si>
  <si>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</si>
  <si>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</si>
  <si>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</si>
  <si>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</si>
  <si>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</si>
  <si>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</si>
  <si>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</si>
  <si>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</si>
  <si>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</si>
  <si>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</si>
  <si>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</si>
  <si>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</si>
  <si>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</si>
  <si>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</si>
  <si>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</si>
  <si>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ITM_KGtoLIANGb</t>
  </si>
  <si>
    <t>ITM_LIANGtoKG</t>
  </si>
  <si>
    <t>ITM_LIANGtoKGb</t>
  </si>
  <si>
    <t>ITM_JINtoKG</t>
  </si>
  <si>
    <t>ITM_KGtoJIN</t>
  </si>
  <si>
    <t>/  { fnCvtLiangKg</t>
  </si>
  <si>
    <t>"li" STD_a_BREVE "ng"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</si>
  <si>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</si>
  <si>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</si>
  <si>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</si>
  <si>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</si>
  <si>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</si>
  <si>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</si>
  <si>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"fz" STD_UK STD_RIGHT_ARROW "ml"</t>
  </si>
  <si>
    <t>STD_RIGHT_ARROW " ml"</t>
  </si>
  <si>
    <t>"ml" STD_RIGHT_ARROW "fz" STD_UK</t>
  </si>
  <si>
    <t>"ml " STD_RIGHT_ARROW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</si>
  <si>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</si>
  <si>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</si>
  <si>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</si>
  <si>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</si>
  <si>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</si>
  <si>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</si>
  <si>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</si>
  <si>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</si>
  <si>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</si>
  <si>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</si>
  <si>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</si>
  <si>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</si>
  <si>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</si>
  <si>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</si>
  <si>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</si>
  <si>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</si>
  <si>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</si>
  <si>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"g " STD_RIGHT_ARROW</t>
  </si>
  <si>
    <t>"trz" STD_RIGHT_ARROW "g"</t>
  </si>
  <si>
    <t>STD_RIGHT_ARROW " 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</si>
  <si>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</si>
  <si>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</si>
  <si>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</si>
  <si>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</si>
  <si>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</si>
  <si>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</si>
  <si>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"mm " STD_RIGHT_ARROW</t>
  </si>
  <si>
    <t>"pt." STD_RIGHT_ARROW "mm"</t>
  </si>
  <si>
    <t>STD_RIGHT_ARROW " mm"</t>
  </si>
  <si>
    <t>/  { fnCvtCaratG</t>
  </si>
  <si>
    <t>/  { fnCvtQuartL</t>
  </si>
  <si>
    <t>"qt." STD_RIGHT_ARROW "l"</t>
  </si>
  <si>
    <t>"l" STD_RIGHT_ARROW "qt."</t>
  </si>
  <si>
    <t>ITM_ACtoHA</t>
  </si>
  <si>
    <t>ITM_ACtoHAb</t>
  </si>
  <si>
    <t>ITM_HAtoAC</t>
  </si>
  <si>
    <t>ITM_HAtoACb</t>
  </si>
  <si>
    <t>ITM_ACUStoHA</t>
  </si>
  <si>
    <t>ITM_ACUStoHAb</t>
  </si>
  <si>
    <t>ITM_HAtoACUS</t>
  </si>
  <si>
    <t>ITM_HAtoACUSb</t>
  </si>
  <si>
    <t>ITM_FZUKtoML</t>
  </si>
  <si>
    <t>ITM_FZUKtoMLb</t>
  </si>
  <si>
    <t>ITM_MLtoFZUK</t>
  </si>
  <si>
    <t>ITM_MLtoFZUKb</t>
  </si>
  <si>
    <t>ITM_FZUStoML</t>
  </si>
  <si>
    <t>ITM_FZUStoMLb</t>
  </si>
  <si>
    <t>ITM_MLtoFZUS</t>
  </si>
  <si>
    <t>ITM_MLtoFZUSb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</si>
  <si>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</si>
  <si>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</si>
  <si>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</si>
  <si>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</si>
  <si>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</si>
  <si>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</si>
  <si>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</si>
  <si>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</si>
  <si>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</si>
  <si>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ITM_GtoTRZb</t>
  </si>
  <si>
    <t>ITM_TRZtoG</t>
  </si>
  <si>
    <t>ITM_TRZtoGb</t>
  </si>
  <si>
    <t>ITM_MItoKM</t>
  </si>
  <si>
    <t>ITM_KMtoMI</t>
  </si>
  <si>
    <t>ITM_KMtoNMI</t>
  </si>
  <si>
    <t>ITM_NMItoKM</t>
  </si>
  <si>
    <t>ITM_MMtoPOINT</t>
  </si>
  <si>
    <t>ITM_MMtoPOINTb</t>
  </si>
  <si>
    <t>ITM_POINTtoMM</t>
  </si>
  <si>
    <t>ITM_POINTtoMMb</t>
  </si>
  <si>
    <t>ITM_CARATtoG</t>
  </si>
  <si>
    <t>ITM_CARATtoGb</t>
  </si>
  <si>
    <t>ITM_GtoCARAT</t>
  </si>
  <si>
    <t>ITM_GtoCARATb</t>
  </si>
  <si>
    <t>ITM_QTtoL</t>
  </si>
  <si>
    <t>ITM_LtoQT</t>
  </si>
  <si>
    <t>"ac" STD_RIGHT_ARROW "ha"</t>
  </si>
  <si>
    <t>"ha" STD_RIGHT_ARROW "ac"</t>
  </si>
  <si>
    <t>"ac" STD_US STD_RIGHT_ARROW "ha"</t>
  </si>
  <si>
    <t>STD_RIGHT_ARROW " ha"</t>
  </si>
  <si>
    <t>"ha" STD_RIGHT_ARROW "ac" STD_US</t>
  </si>
  <si>
    <t>"ha " STD_RIGHT_ARROW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</si>
  <si>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</si>
  <si>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</si>
  <si>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</si>
  <si>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</si>
  <si>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</si>
  <si>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</si>
  <si>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</si>
  <si>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</si>
  <si>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</si>
  <si>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</si>
  <si>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</si>
  <si>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</si>
  <si>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</si>
  <si>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fnStatDemo1</t>
  </si>
  <si>
    <t>/  { fnStatDemo2</t>
  </si>
  <si>
    <t>/  { fnPlotCloseSmi</t>
  </si>
  <si>
    <t>"s" STD_SUB_m STD_SUB_i</t>
  </si>
  <si>
    <t xml:space="preserve"> "DEMO1"                </t>
  </si>
  <si>
    <t xml:space="preserve"> "DEMO2"                </t>
  </si>
  <si>
    <t xml:space="preserve">ITM_STATDEMO1   </t>
  </si>
  <si>
    <t xml:space="preserve">ITM_STATDEMO2   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</si>
  <si>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</si>
  <si>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</si>
  <si>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</si>
  <si>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</si>
  <si>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</si>
  <si>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</si>
  <si>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</si>
  <si>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</si>
  <si>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</si>
  <si>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</si>
  <si>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</si>
  <si>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/  { fnStatDemo0</t>
  </si>
  <si>
    <t xml:space="preserve"> "DEMO0"                </t>
  </si>
  <si>
    <t>PLOT_LR</t>
  </si>
  <si>
    <t>"NXTFIT"</t>
  </si>
  <si>
    <t>/  { fnStatDemo105</t>
  </si>
  <si>
    <t>/  { fnStatDemo107</t>
  </si>
  <si>
    <t>/  { fnStatDemo109</t>
  </si>
  <si>
    <t>"DEM105"</t>
  </si>
  <si>
    <t>"DEM107"</t>
  </si>
  <si>
    <t>"DEM109"</t>
  </si>
  <si>
    <t>/  { fnPlotZoom</t>
  </si>
  <si>
    <t>"ZOOM"</t>
  </si>
  <si>
    <t>ITM_STATDEMO0</t>
  </si>
  <si>
    <t>ITM_STATDEM105</t>
  </si>
  <si>
    <t>ITM_STATDEM107</t>
  </si>
  <si>
    <t>ITM_STATDEM109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</si>
  <si>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</si>
  <si>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</si>
  <si>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</si>
  <si>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</si>
  <si>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</si>
  <si>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</si>
  <si>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</si>
  <si>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</si>
  <si>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</si>
  <si>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</si>
  <si>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</si>
  <si>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</si>
  <si>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</si>
  <si>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</si>
  <si>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</si>
  <si>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</si>
  <si>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/  { fnCvtDmsToCurrentAngularMode</t>
  </si>
  <si>
    <t>1              /*#JM#*/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</si>
  <si>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</si>
  <si>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</si>
  <si>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</si>
  <si>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</si>
  <si>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</si>
  <si>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</si>
  <si>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</si>
  <si>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</si>
  <si>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</si>
  <si>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</si>
  <si>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</si>
  <si>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</si>
  <si>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</si>
  <si>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</si>
  <si>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</si>
  <si>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</si>
  <si>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</si>
  <si>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</si>
  <si>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</si>
  <si>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</si>
  <si>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</si>
  <si>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</si>
  <si>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</si>
  <si>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STD_SIGMA "x" STD_SUP_2 "lny"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</si>
  <si>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</si>
  <si>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</si>
  <si>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</si>
  <si>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</si>
  <si>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</si>
  <si>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</si>
  <si>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</si>
  <si>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 xml:space="preserve">                      if (strcompare(str,"MOD" )) { *com = ITM_MOD;} else</t>
  </si>
  <si>
    <t>"MAX"</t>
  </si>
  <si>
    <t>"&gt;REAL"</t>
  </si>
  <si>
    <t>"&gt;RAD"</t>
  </si>
  <si>
    <t>"&gt;DEG" ))</t>
  </si>
  <si>
    <t>"&gt;D.MS" )</t>
  </si>
  <si>
    <t xml:space="preserve">"&gt;GRAD" ) </t>
  </si>
  <si>
    <t>"&gt;MULPI"</t>
  </si>
  <si>
    <t>"RE&lt;&gt;IM"</t>
  </si>
  <si>
    <t>"PLOTXY"</t>
  </si>
  <si>
    <t>"ASS.ALL"</t>
  </si>
  <si>
    <t>/  { fnPlotStatJM</t>
  </si>
  <si>
    <t>ITM_PLOT_LRALL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</si>
  <si>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</si>
  <si>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</si>
  <si>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</si>
  <si>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</si>
  <si>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</si>
  <si>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</si>
  <si>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</si>
  <si>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</si>
  <si>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</si>
  <si>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</si>
  <si>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</si>
  <si>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</si>
  <si>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</si>
  <si>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</si>
  <si>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</si>
  <si>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</si>
  <si>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</si>
  <si>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</si>
  <si>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</si>
  <si>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</si>
  <si>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</si>
  <si>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</si>
  <si>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</si>
  <si>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</si>
  <si>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</si>
  <si>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</si>
  <si>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</si>
  <si>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</si>
  <si>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</si>
  <si>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</si>
  <si>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</si>
  <si>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</si>
  <si>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</si>
  <si>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</si>
  <si>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</si>
  <si>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</si>
  <si>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</si>
  <si>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</si>
  <si>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</si>
  <si>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</si>
  <si>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</si>
  <si>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</si>
  <si>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</si>
  <si>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</si>
  <si>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</si>
  <si>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</si>
  <si>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</si>
  <si>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</si>
  <si>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</si>
  <si>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</si>
  <si>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</si>
  <si>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</si>
  <si>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</si>
  <si>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</si>
  <si>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</si>
  <si>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</si>
  <si>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</si>
  <si>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</si>
  <si>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</si>
  <si>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</si>
  <si>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</si>
  <si>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</si>
  <si>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</si>
  <si>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</si>
  <si>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</si>
  <si>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</si>
  <si>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</si>
  <si>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</si>
  <si>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</si>
  <si>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</si>
  <si>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</si>
  <si>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</si>
  <si>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</si>
  <si>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</si>
  <si>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</si>
  <si>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</si>
  <si>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</si>
  <si>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</si>
  <si>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</si>
  <si>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</si>
  <si>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</si>
  <si>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</si>
  <si>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</si>
  <si>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</si>
  <si>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fnCvtMultPiToRad</t>
  </si>
  <si>
    <t>/  { fnCvtRadToMultPi</t>
  </si>
  <si>
    <t>"M" STD_pi STD_RIGHT_ARROW "R"</t>
  </si>
  <si>
    <t>"R" STD_RIGHT_ARROW "M" STD_pi</t>
  </si>
  <si>
    <t>ITM_MPItoR</t>
  </si>
  <si>
    <t>ITM_RtoMPI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</si>
  <si>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</si>
  <si>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</si>
  <si>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</si>
  <si>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</si>
  <si>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</si>
  <si>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</si>
  <si>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</si>
  <si>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</si>
  <si>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</si>
  <si>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</si>
  <si>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</si>
  <si>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</si>
  <si>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</si>
  <si>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</si>
  <si>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</si>
  <si>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</si>
  <si>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</si>
  <si>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</si>
  <si>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</si>
  <si>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</si>
  <si>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</si>
  <si>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</si>
  <si>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</si>
  <si>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</si>
  <si>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</si>
  <si>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</si>
  <si>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</si>
  <si>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</si>
  <si>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</si>
  <si>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</si>
  <si>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</si>
  <si>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</si>
  <si>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</si>
  <si>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</si>
  <si>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</si>
  <si>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</si>
  <si>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</si>
  <si>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</si>
  <si>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</si>
  <si>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</si>
  <si>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</si>
  <si>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</si>
  <si>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</si>
  <si>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</si>
  <si>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</si>
  <si>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</si>
  <si>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</si>
  <si>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</si>
  <si>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</si>
  <si>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</si>
  <si>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</si>
  <si>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</si>
  <si>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</si>
  <si>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</si>
  <si>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</si>
  <si>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</si>
  <si>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</si>
  <si>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</si>
  <si>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</si>
  <si>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</si>
  <si>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</si>
  <si>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M.A</t>
  </si>
  <si>
    <t>/  { fnHide</t>
  </si>
  <si>
    <t>"HIDE"</t>
  </si>
  <si>
    <t>ITM_HIDE</t>
  </si>
  <si>
    <t>/  { fnGetHide</t>
  </si>
  <si>
    <t>"HIDE?"</t>
  </si>
  <si>
    <t>ITM_GETHIDE</t>
  </si>
  <si>
    <t>JC_EXFRAC</t>
  </si>
  <si>
    <t>"EXFRAC"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</si>
  <si>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</si>
  <si>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</si>
  <si>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</si>
  <si>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</si>
  <si>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</si>
  <si>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</si>
  <si>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</si>
  <si>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</si>
  <si>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</si>
  <si>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</si>
  <si>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</si>
  <si>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</si>
  <si>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</si>
  <si>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</si>
  <si>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</si>
  <si>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</si>
  <si>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</si>
  <si>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</si>
  <si>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</si>
  <si>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</si>
  <si>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</si>
  <si>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</si>
  <si>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</si>
  <si>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</si>
  <si>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</si>
  <si>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</si>
  <si>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</si>
  <si>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</si>
  <si>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</si>
  <si>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</si>
  <si>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</si>
  <si>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</si>
  <si>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</si>
  <si>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</si>
  <si>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</si>
  <si>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</si>
  <si>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</si>
  <si>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</si>
  <si>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</si>
  <si>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</si>
  <si>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</si>
  <si>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</si>
  <si>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</si>
  <si>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</si>
  <si>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</si>
  <si>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</si>
  <si>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</si>
  <si>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</si>
  <si>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</si>
  <si>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</si>
  <si>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</si>
  <si>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</si>
  <si>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</si>
  <si>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</si>
  <si>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</si>
  <si>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</si>
  <si>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</si>
  <si>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</si>
  <si>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</si>
  <si>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</si>
  <si>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</si>
  <si>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</si>
  <si>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</si>
  <si>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</si>
  <si>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</si>
  <si>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</si>
  <si>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</si>
  <si>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</si>
  <si>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</si>
  <si>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</si>
  <si>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</si>
  <si>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</si>
  <si>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</si>
  <si>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</si>
  <si>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</si>
  <si>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</si>
  <si>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</si>
  <si>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</si>
  <si>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</si>
  <si>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</si>
  <si>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</si>
  <si>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</si>
  <si>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</si>
  <si>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</si>
  <si>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</si>
  <si>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</si>
  <si>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</si>
  <si>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</si>
  <si>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</si>
  <si>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</si>
  <si>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</si>
  <si>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</si>
  <si>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</si>
  <si>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</si>
  <si>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</si>
  <si>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</si>
  <si>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</si>
  <si>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</si>
  <si>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</si>
  <si>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</si>
  <si>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"RCL FV"</t>
  </si>
  <si>
    <t>"RCL n" STD_SUB_P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</si>
  <si>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</si>
  <si>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</si>
  <si>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</si>
  <si>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</si>
  <si>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</si>
  <si>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</si>
  <si>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</si>
  <si>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</si>
  <si>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</si>
  <si>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</si>
  <si>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</si>
  <si>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</si>
  <si>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</si>
  <si>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</si>
  <si>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</si>
  <si>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</si>
  <si>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"LB x"</t>
  </si>
  <si>
    <t>"ceil"</t>
  </si>
  <si>
    <t>"floor"</t>
  </si>
  <si>
    <t>STD_CHECK_MARK</t>
  </si>
  <si>
    <t>STD_TIMER</t>
  </si>
  <si>
    <t>/  { fnAtan2</t>
  </si>
  <si>
    <t>"ATAN2"</t>
  </si>
  <si>
    <t>/  { fnAssign</t>
  </si>
  <si>
    <t>MNU_TIMERF</t>
  </si>
  <si>
    <t>"TIMERF"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</si>
  <si>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</si>
  <si>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</si>
  <si>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</si>
  <si>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</si>
  <si>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</si>
  <si>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</si>
  <si>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</si>
  <si>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</si>
  <si>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</si>
  <si>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</si>
  <si>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</si>
  <si>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</si>
  <si>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</si>
  <si>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</si>
  <si>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</si>
  <si>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</si>
  <si>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</si>
  <si>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</si>
  <si>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</si>
  <si>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</si>
  <si>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</si>
  <si>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</si>
  <si>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</si>
  <si>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</si>
  <si>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</si>
  <si>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</si>
  <si>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</si>
  <si>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</si>
  <si>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</si>
  <si>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</si>
  <si>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</si>
  <si>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</si>
  <si>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</si>
  <si>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</si>
  <si>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</si>
  <si>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</si>
  <si>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</si>
  <si>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</si>
  <si>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</si>
  <si>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</si>
  <si>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</si>
  <si>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</si>
  <si>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</si>
  <si>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</si>
  <si>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</si>
  <si>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</si>
  <si>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</si>
  <si>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</si>
  <si>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</si>
  <si>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</si>
  <si>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</si>
  <si>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</si>
  <si>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>/  { fnIsTopRoutine</t>
  </si>
  <si>
    <t>/  { fnPause</t>
  </si>
  <si>
    <t>/  { fnEntryQ</t>
  </si>
  <si>
    <t>/  { fnKey</t>
  </si>
  <si>
    <t>/  { fnClearMenu</t>
  </si>
  <si>
    <t>/  { fnExitAllMenus</t>
  </si>
  <si>
    <t>/  { fnKeyGtoXeq</t>
  </si>
  <si>
    <t>/  { fnKeyGto</t>
  </si>
  <si>
    <t>/  { fnKeyXeq</t>
  </si>
  <si>
    <t>TM_KEY</t>
  </si>
  <si>
    <t>PTP_KEYG_KEYX</t>
  </si>
  <si>
    <t>/  { fnKeyType</t>
  </si>
  <si>
    <t>/  { fnCheckLabel</t>
  </si>
  <si>
    <t>/  { fnProgrammableMenu</t>
  </si>
  <si>
    <t>/  { fnErrorMessage</t>
  </si>
  <si>
    <t>/  { fnPutKey</t>
  </si>
  <si>
    <t>/  { fnVarMnu</t>
  </si>
  <si>
    <t>PTP_SKIP_BACK</t>
  </si>
  <si>
    <t>"D.MAX"</t>
  </si>
  <si>
    <t>FLAG_PRINTS</t>
  </si>
  <si>
    <t>"PRINTS"</t>
  </si>
  <si>
    <t>PTP_SHUFFLE</t>
  </si>
  <si>
    <t>/  { fnPRcl</t>
  </si>
  <si>
    <t>/  { fnPSto</t>
  </si>
  <si>
    <t>/  { fnCvtMileM</t>
  </si>
  <si>
    <t>/  { fnCvtNMiM</t>
  </si>
  <si>
    <t>"m" STD_RIGHT_ARROW "nmi"</t>
  </si>
  <si>
    <t>"nmi" STD_RIGHT_ARROW "m"</t>
  </si>
  <si>
    <t>"m" STD_RIGHT_ARROW "mi."</t>
  </si>
  <si>
    <t>"mi." STD_RIGHT_ARROW "m"</t>
  </si>
  <si>
    <t>ITM_MILEtoM</t>
  </si>
  <si>
    <t>ITM_MtoMILE</t>
  </si>
  <si>
    <t>ITM_NMItoM</t>
  </si>
  <si>
    <t>ITM_MtoNMI</t>
  </si>
  <si>
    <t>"X.AXIS"</t>
  </si>
  <si>
    <t>"Y.AXIS"</t>
  </si>
  <si>
    <t>"X:Y=1"</t>
  </si>
  <si>
    <t>ITM_Sfdx_VAR</t>
  </si>
  <si>
    <t>ITM_FPHERE</t>
  </si>
  <si>
    <t>ITM_FPPHERE</t>
  </si>
  <si>
    <t>/  { fnIntVar</t>
  </si>
  <si>
    <t>/  { fnIntegrate</t>
  </si>
  <si>
    <t>RESERVED_VARIABLE_ACC</t>
  </si>
  <si>
    <t>RESERVED_VARIABLE_ULIM</t>
  </si>
  <si>
    <t>RESERVED_VARIABLE_LLIM</t>
  </si>
  <si>
    <t>/  { fn1stDeriv</t>
  </si>
  <si>
    <t>/  { fn2ndDeriv</t>
  </si>
  <si>
    <t>/  { fnPgmInt</t>
  </si>
  <si>
    <t>/  { fn1stDerivEq</t>
  </si>
  <si>
    <t>/  { fn2ndDerivEq</t>
  </si>
  <si>
    <t>"f'here"</t>
  </si>
  <si>
    <t>"f\"here"</t>
  </si>
  <si>
    <t>"0.1s"</t>
  </si>
  <si>
    <t>"VarMNU"</t>
  </si>
  <si>
    <t>"FLAG"</t>
  </si>
  <si>
    <t>"PART"</t>
  </si>
  <si>
    <t>"BITS"</t>
  </si>
  <si>
    <t>"STOPW"</t>
  </si>
  <si>
    <t>/  { fnSHIFTg /*JM*/</t>
  </si>
  <si>
    <t>/  { fnSHIFTf /*JM*/</t>
  </si>
  <si>
    <t>FLAG_FRCSRN</t>
  </si>
  <si>
    <t>"FRCSRN"</t>
  </si>
  <si>
    <t>SFL_FRCSRN</t>
  </si>
  <si>
    <t>ITM_CB_FRCSRN</t>
  </si>
  <si>
    <t>JC_FRC</t>
  </si>
  <si>
    <t>ITM_READP</t>
  </si>
  <si>
    <t>ITM_WRITEP</t>
  </si>
  <si>
    <t>"kg" STD_RIGHT_ARROW "li" STD_a_BREVE</t>
  </si>
  <si>
    <t xml:space="preserve"> "li" STD_a_BREVE STD_RIGHT_ARROW "kg"</t>
  </si>
  <si>
    <t xml:space="preserve"> "li" STD_a_BREVE  STD_RIGHT_ARROW "kg"</t>
  </si>
  <si>
    <t>"crt" STD_RIGHT_ARROW "g"</t>
  </si>
  <si>
    <t>"g" STD_RIGHT_ARROW "crt"</t>
  </si>
  <si>
    <t>"READP"</t>
  </si>
  <si>
    <t>"WRITEP"</t>
  </si>
  <si>
    <t>ITM_DENMAX2</t>
  </si>
  <si>
    <t>"DMX"</t>
  </si>
  <si>
    <t>"SDIGS"</t>
  </si>
  <si>
    <t>ITM_SETSIG2</t>
  </si>
  <si>
    <t>"RM"</t>
  </si>
  <si>
    <t>"RM?"</t>
  </si>
  <si>
    <t>ITM_RMODE</t>
  </si>
  <si>
    <t>ITM_RMODEQ</t>
  </si>
  <si>
    <t>/  { graph_stat</t>
  </si>
  <si>
    <t>"PLSTAT"</t>
  </si>
  <si>
    <t>ITM_PLOT_STAT</t>
  </si>
  <si>
    <t>ITM_SAFERESET</t>
  </si>
  <si>
    <t>/  { fnSafeReset</t>
  </si>
  <si>
    <t>ITM_LG_SIGN</t>
  </si>
  <si>
    <t>/  { fnSetNBins</t>
  </si>
  <si>
    <t>/  { fnSetLoBin</t>
  </si>
  <si>
    <t>/  { fnSetHiBin</t>
  </si>
  <si>
    <t>/  { fnConvertStatsToHisto</t>
  </si>
  <si>
    <t>H_PLOT</t>
  </si>
  <si>
    <t>H_NORM</t>
  </si>
  <si>
    <t>"nBINS"</t>
  </si>
  <si>
    <t>STD_DOWN_ARROW "BIN"</t>
  </si>
  <si>
    <t>STD_UP_ARROW "BIN"</t>
  </si>
  <si>
    <t>"HISTOX"</t>
  </si>
  <si>
    <t>"HISTOY"</t>
  </si>
  <si>
    <t>"HPLOT"</t>
  </si>
  <si>
    <t>"HNORM"</t>
  </si>
  <si>
    <t>ITM_nBINS</t>
  </si>
  <si>
    <t>ITM_LOBIN</t>
  </si>
  <si>
    <t>ITM_HIBIN</t>
  </si>
  <si>
    <t>ITM_HPLOT</t>
  </si>
  <si>
    <t>ITM_HNORM</t>
  </si>
  <si>
    <t>ITM_HISTOX</t>
  </si>
  <si>
    <t>ITM_HISTOY</t>
  </si>
  <si>
    <t>"HIST"</t>
  </si>
  <si>
    <t>MNU_HIST</t>
  </si>
  <si>
    <t>MNU_HPLOT</t>
  </si>
  <si>
    <t>ITM_XPARSE</t>
  </si>
  <si>
    <t>STD_alpha ".PARSE"</t>
  </si>
  <si>
    <t>NOPARAM /*jmok*/</t>
  </si>
  <si>
    <t>ITM_BINARY_ONE</t>
  </si>
  <si>
    <t>ITM_BINARY_ZERO</t>
  </si>
  <si>
    <t>ITM_SUP_A</t>
  </si>
  <si>
    <t>ITM_SUP_B</t>
  </si>
  <si>
    <t>ITM_SUP_C</t>
  </si>
  <si>
    <t>ITM_SUP_D</t>
  </si>
  <si>
    <t>ITM_SUP_E</t>
  </si>
  <si>
    <t>ITM_SUP_F</t>
  </si>
  <si>
    <t>ITM_SUP_G</t>
  </si>
  <si>
    <t>ITM_SUP_H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</si>
  <si>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</si>
  <si>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</si>
  <si>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</si>
  <si>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</si>
  <si>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</si>
  <si>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</si>
  <si>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</si>
  <si>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</si>
  <si>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</si>
  <si>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ITM_SUP_R</t>
  </si>
  <si>
    <t>ITM_SUP_S</t>
  </si>
  <si>
    <t>ITM_SUP_U</t>
  </si>
  <si>
    <t>ITM_SUP_V</t>
  </si>
  <si>
    <t>ITM_SUP_W</t>
  </si>
  <si>
    <t>ITM_SUP_X</t>
  </si>
  <si>
    <t>ITM_SUP_Y</t>
  </si>
  <si>
    <t>ITM_SUP_Z</t>
  </si>
  <si>
    <t>ITM_SUP_b</t>
  </si>
  <si>
    <t>ITM_SUP_c</t>
  </si>
  <si>
    <t>ITM_SUP_d</t>
  </si>
  <si>
    <t>ITM_SUP_e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</si>
  <si>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</si>
  <si>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</si>
  <si>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</si>
  <si>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</si>
  <si>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</si>
  <si>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</si>
  <si>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</si>
  <si>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</si>
  <si>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</si>
  <si>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ITM_SUP_s</t>
  </si>
  <si>
    <t>ITM_SUP_t</t>
  </si>
  <si>
    <t>ITM_SUP_u</t>
  </si>
  <si>
    <t>ITM_SUP_v</t>
  </si>
  <si>
    <t>ITM_SUP_w</t>
  </si>
  <si>
    <t>ITM_SUP_y</t>
  </si>
  <si>
    <t>ITM_SUP_z</t>
  </si>
  <si>
    <t>ITM_SUB_f</t>
  </si>
  <si>
    <t>ITM_SUB_g</t>
  </si>
  <si>
    <t>ITM_SUB_r</t>
  </si>
  <si>
    <t>STD_BINARY_ONE</t>
  </si>
  <si>
    <t>STD_BINARY_ZERO</t>
  </si>
  <si>
    <t>/  { fnAGraph</t>
  </si>
  <si>
    <t>"ASSIGN"</t>
  </si>
  <si>
    <t>/  { fnClLcd</t>
  </si>
  <si>
    <t>/  { fnPixel</t>
  </si>
  <si>
    <t>/  { fnPoint</t>
  </si>
  <si>
    <t>"CENTRL"</t>
  </si>
  <si>
    <t>STD_INTEGRAL "fdx Var"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</si>
  <si>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</si>
  <si>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</si>
  <si>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</si>
  <si>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</si>
  <si>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</si>
  <si>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</si>
  <si>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</si>
  <si>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</si>
  <si>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</si>
  <si>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</si>
  <si>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</si>
  <si>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</si>
  <si>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</si>
  <si>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</si>
  <si>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</si>
  <si>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</si>
  <si>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</si>
  <si>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</si>
  <si>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</si>
  <si>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</si>
  <si>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</si>
  <si>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</si>
  <si>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</si>
  <si>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</si>
  <si>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</si>
  <si>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</si>
  <si>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</si>
  <si>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</si>
  <si>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</si>
  <si>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</si>
  <si>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</si>
  <si>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</si>
  <si>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</si>
  <si>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</si>
  <si>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</si>
  <si>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</si>
  <si>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</si>
  <si>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</si>
  <si>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</si>
  <si>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</si>
  <si>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</si>
  <si>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</si>
  <si>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</si>
  <si>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</si>
  <si>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</si>
  <si>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</si>
  <si>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</si>
  <si>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</si>
  <si>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</si>
  <si>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</si>
  <si>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</si>
  <si>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</si>
  <si>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</si>
  <si>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</si>
  <si>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</si>
  <si>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</si>
  <si>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</si>
  <si>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</si>
  <si>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</si>
  <si>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</si>
  <si>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</si>
  <si>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</si>
  <si>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</si>
  <si>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</si>
  <si>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</si>
  <si>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</si>
  <si>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</si>
  <si>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STD_SUB_alpha</t>
  </si>
  <si>
    <t>STD_SUB_delta</t>
  </si>
  <si>
    <t>STD_SUB_mu</t>
  </si>
  <si>
    <t>STD_SUB_SUN</t>
  </si>
  <si>
    <t>STD_SUB_EARTH</t>
  </si>
  <si>
    <t>STD_SUB_PLUS</t>
  </si>
  <si>
    <t>STD_SUB_MINUS</t>
  </si>
  <si>
    <t>STD_SUB_INFINITY</t>
  </si>
  <si>
    <t>STD_SUB_10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</si>
  <si>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</si>
  <si>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</si>
  <si>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</si>
  <si>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</si>
  <si>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</si>
  <si>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</si>
  <si>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</si>
  <si>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</si>
  <si>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</si>
  <si>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</si>
  <si>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</si>
  <si>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</si>
  <si>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</si>
  <si>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</si>
  <si>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</si>
  <si>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</si>
  <si>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</si>
  <si>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</si>
  <si>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</si>
  <si>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</si>
  <si>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</si>
  <si>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</si>
  <si>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</si>
  <si>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</si>
  <si>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</si>
  <si>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</si>
  <si>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</si>
  <si>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</si>
  <si>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</si>
  <si>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</si>
  <si>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</si>
  <si>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</si>
  <si>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</si>
  <si>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</si>
  <si>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</si>
  <si>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</si>
  <si>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</si>
  <si>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</si>
  <si>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</si>
  <si>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</si>
  <si>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</si>
  <si>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</si>
  <si>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</si>
  <si>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</si>
  <si>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</si>
  <si>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</si>
  <si>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</si>
  <si>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</si>
  <si>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</si>
  <si>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</si>
  <si>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</si>
  <si>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</si>
  <si>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</si>
  <si>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</si>
  <si>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</si>
  <si>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</si>
  <si>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</si>
  <si>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</si>
  <si>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</si>
  <si>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</si>
  <si>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</si>
  <si>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</si>
  <si>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"EEX"</t>
  </si>
  <si>
    <t>ITM_EXPONENT/*jmok*/</t>
  </si>
  <si>
    <t>ITM_msTo</t>
  </si>
  <si>
    <t>"d.ms"</t>
  </si>
  <si>
    <t>".ms" STD_SUP_MINUS STD_SUP_1</t>
  </si>
  <si>
    <t>"g.2Tp"</t>
  </si>
  <si>
    <t>"SH.4s"</t>
  </si>
  <si>
    <t>"S.RESET"</t>
  </si>
  <si>
    <t>/  { fnDisplayFormatCycle</t>
  </si>
  <si>
    <t>ITM_DSPCYCLE</t>
  </si>
  <si>
    <t>"C43AltA"</t>
  </si>
  <si>
    <t>ITM_USER_C43ALTA</t>
  </si>
  <si>
    <t>USER_C43ALTA</t>
  </si>
  <si>
    <t>USER_C43ALTB</t>
  </si>
  <si>
    <t>"C43AltB"</t>
  </si>
  <si>
    <t>ITM_USER_C43ALTB</t>
  </si>
  <si>
    <t>/  { fnSqrt1Px2</t>
  </si>
  <si>
    <t>STD_SQUARE_ROOT "(1+x" STD_SUP_2 ")"</t>
  </si>
  <si>
    <t>ITM_SQRT1PX2</t>
  </si>
  <si>
    <t>/  { fnFrom_ms</t>
  </si>
  <si>
    <t>JC_H_ASN</t>
  </si>
  <si>
    <t>"ASNKEY"</t>
  </si>
  <si>
    <t>ITM_H_ASNKEY</t>
  </si>
  <si>
    <t>16384+ITM_AIM</t>
  </si>
  <si>
    <t>16384+ITM_CC</t>
  </si>
  <si>
    <t>16384+ITM_SHIFTg</t>
  </si>
  <si>
    <t>16384-MNU_MyMenu</t>
  </si>
  <si>
    <t>16384+ITM_DRG</t>
  </si>
  <si>
    <t>16384+ITM_PR</t>
  </si>
  <si>
    <t>16384+ITM_USERMODE</t>
  </si>
  <si>
    <t>16384+-MNU_HOME</t>
  </si>
  <si>
    <t>16384+ITM_SIGMAPLUS</t>
  </si>
  <si>
    <t>16384+ITM_SNAP</t>
  </si>
  <si>
    <t>"FSE"</t>
  </si>
  <si>
    <t>JC_BCD</t>
  </si>
  <si>
    <t>"BCD"</t>
  </si>
  <si>
    <t>ITM_BCD</t>
  </si>
  <si>
    <t>ITM_BCD9</t>
  </si>
  <si>
    <t>ITM_BCD10</t>
  </si>
  <si>
    <t>/  { fnSetBCD</t>
  </si>
  <si>
    <t xml:space="preserve">BCD9c </t>
  </si>
  <si>
    <t>BCD10c</t>
  </si>
  <si>
    <t>BCDu</t>
  </si>
  <si>
    <t>ITM_BCDU</t>
  </si>
  <si>
    <t>"9CMPL"</t>
  </si>
  <si>
    <t>"10CMPL"</t>
  </si>
  <si>
    <t>"BCDUNS"</t>
  </si>
  <si>
    <t>JC_TOPHEX</t>
  </si>
  <si>
    <t>ITM_TOPHEX</t>
  </si>
  <si>
    <t>"CLRMOD"</t>
  </si>
  <si>
    <t>/  { fnClrMod</t>
  </si>
  <si>
    <t>ITM_CLRMOD</t>
  </si>
  <si>
    <t>"KEY" STD_SUB_A STD_SUB_MINUS STD_SUB_F</t>
  </si>
  <si>
    <t>"W.SWP"</t>
  </si>
  <si>
    <t>"B.SWP"</t>
  </si>
  <si>
    <t>ITM_OCT</t>
  </si>
  <si>
    <t>/  { fnSetSI_All</t>
  </si>
  <si>
    <t>JC_SI_All</t>
  </si>
  <si>
    <t>ITM_SI_All</t>
  </si>
  <si>
    <t>"PFX.All"</t>
  </si>
  <si>
    <t>"WP 43S"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</si>
</sst>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7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1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2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3" fillId="7" borderId="6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left"/>
    </xf>
    <xf numFmtId="0" fontId="13" fillId="7" borderId="8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13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1" fillId="12" borderId="1" xfId="0" applyFont="1" applyFill="1" applyBorder="1"/>
    <xf numFmtId="0" fontId="0" fillId="14" borderId="0" xfId="0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/>
    <xf numFmtId="49" fontId="0" fillId="15" borderId="1" xfId="0" applyNumberFormat="1" applyFill="1" applyBorder="1"/>
    <xf numFmtId="0" fontId="0" fillId="15" borderId="1" xfId="0" applyFill="1" applyBorder="1"/>
    <xf numFmtId="49" fontId="0" fillId="15" borderId="0" xfId="0" applyNumberFormat="1" applyFill="1" applyAlignment="1">
      <alignment horizontal="center"/>
    </xf>
    <xf numFmtId="49" fontId="8" fillId="15" borderId="0" xfId="0" applyNumberFormat="1" applyFont="1" applyFill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Font="1" applyFill="1" applyBorder="1"/>
    <xf numFmtId="0" fontId="7" fillId="15" borderId="0" xfId="0" applyFont="1" applyFill="1" applyAlignment="1">
      <alignment horizontal="center"/>
    </xf>
    <xf numFmtId="0" fontId="7" fillId="15" borderId="1" xfId="0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Font="1" applyFill="1" applyBorder="1"/>
    <xf numFmtId="0" fontId="7" fillId="15" borderId="5" xfId="0" applyFont="1" applyFill="1" applyBorder="1"/>
    <xf numFmtId="0" fontId="7" fillId="15" borderId="2" xfId="0" applyFont="1" applyFill="1" applyBorder="1"/>
    <xf numFmtId="49" fontId="9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1" fillId="15" borderId="1" xfId="0" applyFont="1" applyFill="1" applyBorder="1"/>
    <xf numFmtId="0" fontId="0" fillId="15" borderId="0" xfId="0" applyFill="1" applyAlignment="1">
      <alignment horizontal="center"/>
    </xf>
    <xf numFmtId="0" fontId="10" fillId="16" borderId="1" xfId="0" applyFont="1" applyFill="1" applyBorder="1"/>
    <xf numFmtId="0" fontId="10" fillId="15" borderId="1" xfId="0" applyFont="1" applyFill="1" applyBorder="1"/>
    <xf numFmtId="0" fontId="10" fillId="15" borderId="0" xfId="0" applyFont="1" applyFill="1" applyAlignment="1">
      <alignment horizontal="center"/>
    </xf>
    <xf numFmtId="0" fontId="0" fillId="15" borderId="1" xfId="0" quotePrefix="1" applyFill="1" applyBorder="1"/>
    <xf numFmtId="49" fontId="14" fillId="3" borderId="0" xfId="0" applyNumberFormat="1" applyFont="1" applyFill="1"/>
    <xf numFmtId="49" fontId="14" fillId="3" borderId="1" xfId="0" applyNumberFormat="1" applyFont="1" applyFill="1" applyBorder="1"/>
    <xf numFmtId="49" fontId="14" fillId="3" borderId="1" xfId="0" applyNumberFormat="1" applyFont="1" applyFill="1" applyBorder="1" applyAlignment="1">
      <alignment horizontal="center"/>
    </xf>
    <xf numFmtId="0" fontId="14" fillId="3" borderId="1" xfId="0" applyFont="1" applyFill="1" applyBorder="1"/>
    <xf numFmtId="0" fontId="14" fillId="3" borderId="0" xfId="0" applyFont="1" applyFill="1"/>
    <xf numFmtId="0" fontId="14" fillId="3" borderId="0" xfId="0" applyFont="1" applyFill="1" applyAlignment="1">
      <alignment horizontal="center"/>
    </xf>
    <xf numFmtId="0" fontId="14" fillId="3" borderId="1" xfId="0" applyFont="1" applyFill="1" applyBorder="1" applyAlignment="1">
      <alignment horizontal="center"/>
    </xf>
    <xf numFmtId="49" fontId="14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7" fillId="8" borderId="1" xfId="0" applyFont="1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0" fillId="10" borderId="0" xfId="0" applyFont="1" applyFill="1" applyAlignment="1">
      <alignment horizontal="center"/>
    </xf>
    <xf numFmtId="49" fontId="0" fillId="8" borderId="0" xfId="0" applyNumberFormat="1" applyFill="1" applyAlignment="1">
      <alignment horizontal="center"/>
    </xf>
    <xf numFmtId="0" fontId="15" fillId="15" borderId="1" xfId="0" applyFont="1" applyFill="1" applyBorder="1"/>
    <xf numFmtId="49" fontId="0" fillId="10" borderId="1" xfId="0" applyNumberFormat="1" applyFill="1" applyBorder="1" applyAlignment="1">
      <alignment horizontal="center"/>
    </xf>
    <xf numFmtId="49" fontId="8" fillId="10" borderId="0" xfId="0" applyNumberFormat="1" applyFont="1" applyFill="1"/>
    <xf numFmtId="0" fontId="7" fillId="17" borderId="1" xfId="0" applyFont="1" applyFill="1" applyBorder="1"/>
    <xf numFmtId="0" fontId="4" fillId="17" borderId="1" xfId="0" applyFont="1" applyFill="1" applyBorder="1"/>
    <xf numFmtId="0" fontId="16" fillId="15" borderId="1" xfId="0" applyFont="1" applyFill="1" applyBorder="1"/>
    <xf numFmtId="49" fontId="0" fillId="10" borderId="0" xfId="0" applyNumberFormat="1" applyFill="1" applyAlignment="1">
      <alignment horizontal="center"/>
    </xf>
    <xf numFmtId="0" fontId="5" fillId="0" borderId="0" xfId="0" applyFont="1"/>
    <xf numFmtId="0" fontId="17" fillId="0" borderId="0" xfId="0" applyFont="1"/>
    <xf numFmtId="0" fontId="0" fillId="7" borderId="0" xfId="0" applyFill="1"/>
    <xf numFmtId="0" fontId="18" fillId="0" borderId="0" xfId="0" applyFont="1"/>
    <xf numFmtId="0" fontId="0" fillId="8" borderId="13" xfId="0" applyFill="1" applyBorder="1"/>
    <xf numFmtId="164" fontId="0" fillId="0" borderId="0" xfId="0" applyNumberFormat="1"/>
    <xf numFmtId="0" fontId="10" fillId="15" borderId="1" xfId="0" quotePrefix="1" applyFont="1" applyFill="1" applyBorder="1"/>
    <xf numFmtId="0" fontId="5" fillId="8" borderId="1" xfId="0" applyFont="1" applyFill="1" applyBorder="1"/>
    <xf numFmtId="0" fontId="19" fillId="9" borderId="0" xfId="0" applyFont="1" applyFill="1"/>
    <xf numFmtId="0" fontId="20" fillId="0" borderId="0" xfId="0" applyFont="1"/>
    <xf numFmtId="0" fontId="20" fillId="0" borderId="13" xfId="0" applyFont="1" applyBorder="1"/>
    <xf numFmtId="49" fontId="16" fillId="15" borderId="1" xfId="0" applyNumberFormat="1" applyFont="1" applyFill="1" applyBorder="1"/>
    <xf numFmtId="0" fontId="16" fillId="15" borderId="1" xfId="0" applyFont="1" applyFill="1" applyBorder="1" applyAlignment="1">
      <alignment horizontal="center"/>
    </xf>
    <xf numFmtId="0" fontId="4" fillId="18" borderId="1" xfId="0" applyFont="1" applyFill="1" applyBorder="1"/>
    <xf numFmtId="0" fontId="21" fillId="6" borderId="0" xfId="0" applyFont="1" applyFill="1"/>
    <xf numFmtId="0" fontId="0" fillId="0" borderId="0" xfId="0" applyAlignment="1">
      <alignment horizontal="right"/>
    </xf>
    <xf numFmtId="0" fontId="0" fillId="2" borderId="12" xfId="0" applyFill="1" applyBorder="1"/>
    <xf numFmtId="0" fontId="0" fillId="13" borderId="1" xfId="0" applyFill="1" applyBorder="1"/>
    <xf numFmtId="49" fontId="22" fillId="15" borderId="0" xfId="0" applyNumberFormat="1" applyFont="1" applyFill="1"/>
    <xf numFmtId="49" fontId="22" fillId="16" borderId="0" xfId="0" applyNumberFormat="1" applyFont="1" applyFill="1"/>
    <xf numFmtId="49" fontId="5" fillId="18" borderId="1" xfId="0" applyNumberFormat="1" applyFont="1" applyFill="1" applyBorder="1"/>
    <xf numFmtId="49" fontId="23" fillId="15" borderId="0" xfId="0" applyNumberFormat="1" applyFont="1" applyFill="1"/>
    <xf numFmtId="49" fontId="5" fillId="15" borderId="2" xfId="0" applyNumberFormat="1" applyFont="1" applyFill="1" applyBorder="1"/>
    <xf numFmtId="49" fontId="5" fillId="15" borderId="4" xfId="0" applyNumberFormat="1" applyFont="1" applyFill="1" applyBorder="1"/>
    <xf numFmtId="49" fontId="5" fillId="15" borderId="5" xfId="0" applyNumberFormat="1" applyFont="1" applyFill="1" applyBorder="1"/>
    <xf numFmtId="49" fontId="24" fillId="8" borderId="0" xfId="0" applyNumberFormat="1" applyFont="1" applyFill="1"/>
    <xf numFmtId="0" fontId="24" fillId="17" borderId="1" xfId="0" applyFon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9" borderId="1" xfId="0" applyNumberFormat="1" applyFill="1" applyBorder="1"/>
    <xf numFmtId="49" fontId="5" fillId="19" borderId="1" xfId="0" applyNumberFormat="1" applyFont="1" applyFill="1" applyBorder="1"/>
    <xf numFmtId="49" fontId="24" fillId="19" borderId="1" xfId="0" applyNumberFormat="1" applyFont="1" applyFill="1" applyBorder="1"/>
    <xf numFmtId="49" fontId="14" fillId="19" borderId="1" xfId="0" applyNumberFormat="1" applyFont="1" applyFill="1" applyBorder="1"/>
    <xf numFmtId="49" fontId="0" fillId="20" borderId="1" xfId="0" applyNumberFormat="1" applyFill="1" applyBorder="1"/>
    <xf numFmtId="49" fontId="0" fillId="21" borderId="1" xfId="0" applyNumberFormat="1" applyFill="1" applyBorder="1"/>
    <xf numFmtId="49" fontId="14" fillId="21" borderId="1" xfId="0" applyNumberFormat="1" applyFont="1" applyFill="1" applyBorder="1"/>
    <xf numFmtId="49" fontId="24" fillId="15" borderId="1" xfId="0" applyNumberFormat="1" applyFont="1" applyFill="1" applyBorder="1"/>
    <xf numFmtId="49" fontId="14" fillId="15" borderId="1" xfId="0" applyNumberFormat="1" applyFont="1" applyFill="1" applyBorder="1"/>
    <xf numFmtId="49" fontId="14" fillId="16" borderId="1" xfId="0" applyNumberFormat="1" applyFont="1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22" borderId="1" xfId="0" applyFill="1" applyBorder="1" applyAlignment="1">
      <alignment horizontal="center"/>
    </xf>
    <xf numFmtId="0" fontId="16" fillId="15" borderId="0" xfId="0" applyFont="1" applyFill="1" applyAlignment="1">
      <alignment horizontal="center"/>
    </xf>
    <xf numFmtId="0" fontId="0" fillId="8" borderId="1" xfId="0" applyFill="1" applyBorder="1" applyAlignment="1">
      <alignment horizontal="center"/>
    </xf>
    <xf numFmtId="0" fontId="0" fillId="23" borderId="0" xfId="0" applyFill="1" applyAlignment="1">
      <alignment horizontal="center"/>
    </xf>
    <xf numFmtId="49" fontId="0" fillId="23" borderId="0" xfId="0" applyNumberFormat="1" applyFill="1"/>
    <xf numFmtId="0" fontId="7" fillId="23" borderId="0" xfId="0" applyFont="1" applyFill="1" applyAlignment="1">
      <alignment horizontal="center"/>
    </xf>
    <xf numFmtId="49" fontId="0" fillId="23" borderId="1" xfId="0" applyNumberFormat="1" applyFill="1" applyBorder="1"/>
    <xf numFmtId="0" fontId="0" fillId="23" borderId="1" xfId="0" applyFill="1" applyBorder="1"/>
    <xf numFmtId="0" fontId="0" fillId="23" borderId="0" xfId="0" applyFill="1"/>
    <xf numFmtId="0" fontId="4" fillId="23" borderId="1" xfId="0" applyFont="1" applyFill="1" applyBorder="1"/>
    <xf numFmtId="0" fontId="5" fillId="23" borderId="1" xfId="0" applyFont="1" applyFill="1" applyBorder="1"/>
    <xf numFmtId="49" fontId="5" fillId="23" borderId="0" xfId="0" applyNumberFormat="1" applyFont="1" applyFill="1"/>
    <xf numFmtId="0" fontId="5" fillId="15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3" borderId="1" xfId="0" applyNumberFormat="1" applyFill="1" applyBorder="1" applyAlignment="1">
      <alignment horizontal="center"/>
    </xf>
    <xf numFmtId="49" fontId="5" fillId="23" borderId="1" xfId="0" applyNumberFormat="1" applyFont="1" applyFill="1" applyBorder="1"/>
    <xf numFmtId="49" fontId="0" fillId="13" borderId="0" xfId="0" applyNumberFormat="1" applyFill="1"/>
    <xf numFmtId="0" fontId="16" fillId="13" borderId="1" xfId="0" applyFont="1" applyFill="1" applyBorder="1" applyAlignment="1">
      <alignment horizontal="center"/>
    </xf>
    <xf numFmtId="49" fontId="0" fillId="13" borderId="1" xfId="0" applyNumberFormat="1" applyFill="1" applyBorder="1"/>
    <xf numFmtId="0" fontId="4" fillId="13" borderId="1" xfId="0" applyFont="1" applyFill="1" applyBorder="1"/>
    <xf numFmtId="49" fontId="4" fillId="13" borderId="1" xfId="0" applyNumberFormat="1" applyFont="1" applyFill="1" applyBorder="1"/>
    <xf numFmtId="49" fontId="14" fillId="4" borderId="1" xfId="0" applyNumberFormat="1" applyFont="1" applyFill="1" applyBorder="1"/>
    <xf numFmtId="0" fontId="0" fillId="24" borderId="0" xfId="0" applyFill="1" applyAlignment="1">
      <alignment horizontal="center"/>
    </xf>
    <xf numFmtId="49" fontId="0" fillId="24" borderId="0" xfId="0" applyNumberFormat="1" applyFill="1"/>
    <xf numFmtId="0" fontId="7" fillId="24" borderId="1" xfId="0" applyFont="1" applyFill="1" applyBorder="1"/>
    <xf numFmtId="0" fontId="7" fillId="24" borderId="0" xfId="0" applyFont="1" applyFill="1" applyAlignment="1">
      <alignment horizontal="center"/>
    </xf>
    <xf numFmtId="0" fontId="0" fillId="24" borderId="0" xfId="0" applyFill="1"/>
    <xf numFmtId="0" fontId="4" fillId="24" borderId="1" xfId="0" applyFont="1" applyFill="1" applyBorder="1"/>
    <xf numFmtId="0" fontId="0" fillId="24" borderId="1" xfId="0" applyFill="1" applyBorder="1"/>
    <xf numFmtId="49" fontId="14" fillId="4" borderId="0" xfId="0" applyNumberFormat="1" applyFont="1" applyFill="1"/>
    <xf numFmtId="49" fontId="0" fillId="4" borderId="0" xfId="0" applyNumberFormat="1" applyFill="1"/>
    <xf numFmtId="49" fontId="14" fillId="25" borderId="1" xfId="0" applyNumberFormat="1" applyFont="1" applyFill="1" applyBorder="1"/>
    <xf numFmtId="0" fontId="5" fillId="9" borderId="0" xfId="0" applyFont="1" applyFill="1"/>
    <xf numFmtId="49" fontId="14" fillId="9" borderId="1" xfId="0" applyNumberFormat="1" applyFont="1" applyFill="1" applyBorder="1"/>
    <xf numFmtId="0" fontId="14" fillId="9" borderId="1" xfId="0" applyFont="1" applyFill="1" applyBorder="1"/>
    <xf numFmtId="0" fontId="0" fillId="0" borderId="0" xfId="0" applyAlignment="1">
      <alignment wrapText="1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" xfId="0" applyFill="1" applyBorder="1"/>
    <xf numFmtId="0" fontId="0" fillId="19" borderId="0" xfId="0" applyFill="1"/>
    <xf numFmtId="0" fontId="4" fillId="19" borderId="1" xfId="0" applyFont="1" applyFill="1" applyBorder="1"/>
    <xf numFmtId="0" fontId="12" fillId="19" borderId="0" xfId="0" applyFont="1" applyFill="1"/>
    <xf numFmtId="1" fontId="0" fillId="19" borderId="0" xfId="0" applyNumberFormat="1" applyFill="1"/>
    <xf numFmtId="0" fontId="12" fillId="8" borderId="0" xfId="0" applyFont="1" applyFill="1"/>
    <xf numFmtId="1" fontId="0" fillId="8" borderId="0" xfId="0" applyNumberFormat="1" applyFill="1"/>
    <xf numFmtId="49" fontId="16" fillId="19" borderId="1" xfId="0" applyNumberFormat="1" applyFont="1" applyFill="1" applyBorder="1"/>
    <xf numFmtId="0" fontId="0" fillId="19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14" fillId="18" borderId="1" xfId="0" applyFont="1" applyFill="1" applyBorder="1"/>
    <xf numFmtId="0" fontId="4" fillId="4" borderId="1" xfId="0" applyFont="1" applyFill="1" applyBorder="1"/>
    <xf numFmtId="0" fontId="0" fillId="3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4" fillId="6" borderId="1" xfId="0" applyFont="1" applyFill="1" applyBorder="1"/>
    <xf numFmtId="0" fontId="12" fillId="6" borderId="0" xfId="0" applyFont="1" applyFill="1"/>
    <xf numFmtId="1" fontId="0" fillId="6" borderId="0" xfId="0" applyNumberFormat="1" applyFill="1"/>
    <xf numFmtId="49" fontId="0" fillId="26" borderId="1" xfId="0" applyNumberFormat="1" applyFill="1" applyBorder="1"/>
    <xf numFmtId="0" fontId="7" fillId="26" borderId="1" xfId="0" applyFont="1" applyFill="1" applyBorder="1"/>
    <xf numFmtId="49" fontId="0" fillId="26" borderId="2" xfId="0" applyNumberFormat="1" applyFill="1" applyBorder="1"/>
    <xf numFmtId="49" fontId="0" fillId="26" borderId="4" xfId="0" applyNumberFormat="1" applyFill="1" applyBorder="1"/>
    <xf numFmtId="49" fontId="0" fillId="26" borderId="5" xfId="0" applyNumberFormat="1" applyFill="1" applyBorder="1"/>
    <xf numFmtId="49" fontId="0" fillId="26" borderId="0" xfId="0" applyNumberFormat="1" applyFill="1"/>
    <xf numFmtId="0" fontId="0" fillId="26" borderId="0" xfId="0" applyFill="1" applyAlignment="1">
      <alignment horizontal="center"/>
    </xf>
    <xf numFmtId="0" fontId="0" fillId="26" borderId="1" xfId="0" applyFill="1" applyBorder="1"/>
    <xf numFmtId="0" fontId="0" fillId="26" borderId="0" xfId="0" applyFill="1"/>
    <xf numFmtId="49" fontId="0" fillId="26" borderId="0" xfId="0" applyNumberFormat="1" applyFill="1" applyAlignment="1">
      <alignment horizontal="center"/>
    </xf>
    <xf numFmtId="0" fontId="7" fillId="26" borderId="0" xfId="0" applyFont="1" applyFill="1" applyAlignment="1">
      <alignment horizontal="center"/>
    </xf>
    <xf numFmtId="49" fontId="0" fillId="26" borderId="1" xfId="0" applyNumberFormat="1" applyFill="1" applyBorder="1" applyAlignment="1">
      <alignment horizontal="center"/>
    </xf>
    <xf numFmtId="0" fontId="0" fillId="26" borderId="3" xfId="0" applyFill="1" applyBorder="1"/>
    <xf numFmtId="0" fontId="4" fillId="26" borderId="1" xfId="0" applyFont="1" applyFill="1" applyBorder="1"/>
    <xf numFmtId="0" fontId="5" fillId="7" borderId="0" xfId="0" applyFont="1" applyFill="1" applyAlignment="1">
      <alignment horizontal="center"/>
    </xf>
    <xf numFmtId="0" fontId="5" fillId="14" borderId="0" xfId="0" applyFont="1" applyFill="1"/>
    <xf numFmtId="49" fontId="5" fillId="26" borderId="0" xfId="0" applyNumberFormat="1" applyFont="1" applyFill="1"/>
    <xf numFmtId="49" fontId="5" fillId="26" borderId="1" xfId="0" applyNumberFormat="1" applyFont="1" applyFill="1" applyBorder="1"/>
    <xf numFmtId="49" fontId="5" fillId="26" borderId="0" xfId="0" applyNumberFormat="1" applyFont="1" applyFill="1" applyAlignment="1">
      <alignment horizontal="center"/>
    </xf>
    <xf numFmtId="0" fontId="5" fillId="26" borderId="1" xfId="0" applyFont="1" applyFill="1" applyBorder="1"/>
    <xf numFmtId="0" fontId="5" fillId="26" borderId="0" xfId="0" applyFont="1" applyFill="1"/>
    <xf numFmtId="0" fontId="5" fillId="15" borderId="0" xfId="0" applyFont="1" applyFill="1"/>
    <xf numFmtId="0" fontId="5" fillId="7" borderId="1" xfId="0" applyFont="1" applyFill="1" applyBorder="1"/>
    <xf numFmtId="0" fontId="5" fillId="15" borderId="0" xfId="0" applyFont="1" applyFill="1" applyAlignment="1">
      <alignment horizontal="center"/>
    </xf>
    <xf numFmtId="1" fontId="5" fillId="0" borderId="0" xfId="0" applyNumberFormat="1" applyFont="1"/>
    <xf numFmtId="0" fontId="5" fillId="13" borderId="1" xfId="0" applyFont="1" applyFill="1" applyBorder="1"/>
    <xf numFmtId="0" fontId="5" fillId="8" borderId="0" xfId="0" applyFont="1" applyFill="1" applyAlignment="1">
      <alignment horizontal="center"/>
    </xf>
    <xf numFmtId="0" fontId="5" fillId="26" borderId="0" xfId="0" applyFont="1" applyFill="1" applyAlignment="1">
      <alignment horizontal="center"/>
    </xf>
    <xf numFmtId="0" fontId="5" fillId="8" borderId="0" xfId="0" applyFont="1" applyFill="1"/>
    <xf numFmtId="0" fontId="18" fillId="7" borderId="0" xfId="0" applyFont="1" applyFill="1" applyAlignment="1">
      <alignment horizontal="center"/>
    </xf>
    <xf numFmtId="0" fontId="18" fillId="14" borderId="0" xfId="0" applyFont="1" applyFill="1"/>
    <xf numFmtId="49" fontId="18" fillId="26" borderId="0" xfId="0" applyNumberFormat="1" applyFont="1" applyFill="1"/>
    <xf numFmtId="49" fontId="18" fillId="26" borderId="1" xfId="0" applyNumberFormat="1" applyFont="1" applyFill="1" applyBorder="1"/>
    <xf numFmtId="49" fontId="18" fillId="26" borderId="0" xfId="0" applyNumberFormat="1" applyFont="1" applyFill="1" applyAlignment="1">
      <alignment horizontal="center"/>
    </xf>
    <xf numFmtId="0" fontId="18" fillId="26" borderId="1" xfId="0" applyFont="1" applyFill="1" applyBorder="1"/>
    <xf numFmtId="0" fontId="18" fillId="26" borderId="0" xfId="0" applyFont="1" applyFill="1"/>
    <xf numFmtId="0" fontId="18" fillId="15" borderId="0" xfId="0" applyFont="1" applyFill="1"/>
    <xf numFmtId="0" fontId="18" fillId="7" borderId="1" xfId="0" applyFont="1" applyFill="1" applyBorder="1"/>
    <xf numFmtId="0" fontId="18" fillId="15" borderId="0" xfId="0" applyFont="1" applyFill="1" applyAlignment="1">
      <alignment horizontal="center"/>
    </xf>
    <xf numFmtId="0" fontId="18" fillId="15" borderId="1" xfId="0" applyFont="1" applyFill="1" applyBorder="1"/>
    <xf numFmtId="1" fontId="18" fillId="0" borderId="0" xfId="0" applyNumberFormat="1" applyFont="1"/>
    <xf numFmtId="0" fontId="18" fillId="13" borderId="1" xfId="0" applyFont="1" applyFill="1" applyBorder="1"/>
    <xf numFmtId="0" fontId="18" fillId="8" borderId="0" xfId="0" applyFont="1" applyFill="1" applyAlignment="1">
      <alignment horizontal="center"/>
    </xf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5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353"/>
  <sheetViews>
    <sheetView tabSelected="1" topLeftCell="A1946" zoomScaleNormal="75" zoomScalePageLayoutView="75" workbookViewId="0">
      <selection activeCell="C1967" sqref="C1967"/>
    </sheetView>
  </sheetViews>
  <sheetFormatPr baseColWidth="10" defaultColWidth="10.83203125" defaultRowHeight="16" zeroHeight="1"/>
  <cols>
    <col min="1" max="1" width="10.83203125" style="2"/>
    <col min="2" max="2" width="10.33203125" customWidth="1"/>
    <col min="3" max="3" width="29" customWidth="1"/>
    <col min="4" max="4" width="18.6640625" customWidth="1"/>
    <col min="5" max="5" width="40.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4" width="16.1640625" customWidth="1"/>
    <col min="15" max="15" width="20.6640625" customWidth="1"/>
    <col min="16" max="16" width="21.1640625" style="12" customWidth="1"/>
    <col min="17" max="17" width="12.33203125" style="12" customWidth="1"/>
    <col min="18" max="18" width="4" style="9" customWidth="1"/>
    <col min="19" max="19" width="11.33203125" style="135" customWidth="1"/>
    <col min="20" max="21" width="8.5" style="9" customWidth="1"/>
    <col min="22" max="22" width="5.5" style="3" customWidth="1"/>
    <col min="23" max="23" width="13.33203125" style="41" customWidth="1"/>
    <col min="24" max="24" width="12.5" style="3" customWidth="1"/>
    <col min="25" max="25" width="11.5" style="3" customWidth="1"/>
    <col min="26" max="26" width="31.1640625" style="9" customWidth="1"/>
    <col min="27" max="27" width="14.6640625" customWidth="1"/>
    <col min="28" max="28" width="25.33203125" bestFit="1" customWidth="1"/>
    <col min="29" max="29" width="15.1640625" customWidth="1"/>
    <col min="30" max="30" width="16.1640625" style="136" customWidth="1"/>
    <col min="32" max="32" width="26.6640625" style="2" bestFit="1" customWidth="1"/>
  </cols>
  <sheetData>
    <row r="1" spans="1:33">
      <c r="A1" s="2">
        <v>-1</v>
      </c>
      <c r="I1" s="158"/>
    </row>
    <row r="2" spans="1:33">
      <c r="B2" s="34"/>
      <c r="R2" s="9">
        <v>33</v>
      </c>
      <c r="S2" s="135">
        <v>27</v>
      </c>
      <c r="T2" s="9">
        <v>45</v>
      </c>
      <c r="U2" s="9">
        <v>43</v>
      </c>
      <c r="V2" s="16">
        <v>7</v>
      </c>
      <c r="W2" s="42">
        <v>9</v>
      </c>
      <c r="X2" s="3">
        <v>8</v>
      </c>
      <c r="Y2" s="3">
        <v>13</v>
      </c>
      <c r="Z2" s="9">
        <v>12</v>
      </c>
      <c r="AA2" s="9">
        <v>28</v>
      </c>
      <c r="AB2">
        <v>12</v>
      </c>
      <c r="AC2">
        <v>17</v>
      </c>
      <c r="AD2" s="136">
        <v>45</v>
      </c>
    </row>
    <row r="3" spans="1:33" s="5" customFormat="1">
      <c r="A3" s="4">
        <v>0</v>
      </c>
      <c r="B3" s="5">
        <v>0</v>
      </c>
      <c r="C3" s="52" t="s">
        <v>3816</v>
      </c>
      <c r="D3" s="53" t="s">
        <v>7</v>
      </c>
      <c r="E3" s="56" t="s">
        <v>524</v>
      </c>
      <c r="F3" s="56" t="s">
        <v>1408</v>
      </c>
      <c r="G3" s="81">
        <v>0</v>
      </c>
      <c r="H3" s="81">
        <v>0</v>
      </c>
      <c r="I3" s="58" t="s">
        <v>1</v>
      </c>
      <c r="J3" s="58" t="s">
        <v>1396</v>
      </c>
      <c r="K3" s="59" t="s">
        <v>3830</v>
      </c>
      <c r="L3" s="57" t="s">
        <v>4851</v>
      </c>
      <c r="M3" s="57" t="s">
        <v>4908</v>
      </c>
      <c r="N3" s="57"/>
      <c r="O3" s="52" t="s">
        <v>2740</v>
      </c>
      <c r="P3" s="56" t="s">
        <v>1413</v>
      </c>
      <c r="Q3" s="13"/>
      <c r="R3"/>
      <c r="S3" t="str">
        <f>IF(E3=F3,"","NOT EQUAL")</f>
        <v>NOT EQUAL</v>
      </c>
      <c r="T3" t="s">
        <v>4262</v>
      </c>
      <c r="U3"/>
      <c r="V3"/>
      <c r="W3" s="2" t="s">
        <v>2697</v>
      </c>
      <c r="X3" s="21" t="s">
        <v>2758</v>
      </c>
      <c r="Y3" s="21" t="s">
        <v>2759</v>
      </c>
      <c r="Z3"/>
      <c r="AA3"/>
      <c r="AD3" s="136" t="s">
        <v>4262</v>
      </c>
      <c r="AF3" s="4"/>
    </row>
    <row r="4" spans="1:33" s="44" customFormat="1">
      <c r="A4" s="50" t="str">
        <f t="shared" ref="A4:A7" si="0">IF(B4=INT(B4),ROW(),"")</f>
        <v/>
      </c>
      <c r="B4" s="49">
        <f t="shared" ref="B4:B7" si="1">IF(AND(MID(C4,2,1)&lt;&gt;"/",MID(C4,1,1)="/"),INT(B3)+1,B3+0.01)</f>
        <v>0.01</v>
      </c>
      <c r="C4" s="52" t="s">
        <v>2263</v>
      </c>
      <c r="D4" s="53"/>
      <c r="E4" s="56"/>
      <c r="F4" s="56"/>
      <c r="G4" s="81"/>
      <c r="H4" s="81"/>
      <c r="I4" s="58"/>
      <c r="J4" s="58"/>
      <c r="K4" s="59"/>
      <c r="L4" s="57"/>
      <c r="M4" s="57"/>
      <c r="N4" s="57"/>
      <c r="O4" s="52"/>
      <c r="P4" s="56" t="s">
        <v>2263</v>
      </c>
      <c r="Q4" s="45"/>
      <c r="R4" s="46"/>
      <c r="S4" s="46"/>
      <c r="T4" s="46"/>
      <c r="U4" s="46"/>
      <c r="V4" s="46"/>
      <c r="W4" s="47"/>
      <c r="X4" s="48"/>
      <c r="Y4" s="48"/>
      <c r="Z4" s="46"/>
      <c r="AA4" s="46"/>
      <c r="AD4" s="136"/>
      <c r="AF4" s="43"/>
    </row>
    <row r="5" spans="1:33" s="44" customFormat="1">
      <c r="A5" s="50" t="str">
        <f t="shared" si="0"/>
        <v/>
      </c>
      <c r="B5" s="49">
        <f t="shared" si="1"/>
        <v>0.02</v>
      </c>
      <c r="C5" s="52" t="s">
        <v>2733</v>
      </c>
      <c r="D5" s="53"/>
      <c r="E5" s="56"/>
      <c r="F5" s="56"/>
      <c r="G5" s="81"/>
      <c r="H5" s="81"/>
      <c r="I5" s="58"/>
      <c r="J5" s="58"/>
      <c r="K5" s="59"/>
      <c r="L5" s="57"/>
      <c r="M5" s="57"/>
      <c r="N5" s="57"/>
      <c r="O5" s="52"/>
      <c r="P5" s="56" t="str">
        <f>C5</f>
        <v>// Items from 1 to 127 are 1 byte OP codes</v>
      </c>
      <c r="Q5" s="45"/>
      <c r="R5" s="46"/>
      <c r="S5" s="46"/>
      <c r="T5" s="46"/>
      <c r="U5" s="46"/>
      <c r="V5" s="46"/>
      <c r="W5" s="47"/>
      <c r="X5" s="48"/>
      <c r="Y5" s="48"/>
      <c r="Z5" s="46"/>
      <c r="AA5" s="46"/>
      <c r="AD5" s="136"/>
      <c r="AF5" s="43"/>
    </row>
    <row r="6" spans="1:33">
      <c r="A6" s="50">
        <f t="shared" si="0"/>
        <v>6</v>
      </c>
      <c r="B6" s="49">
        <f t="shared" si="1"/>
        <v>1</v>
      </c>
      <c r="C6" s="53" t="s">
        <v>3656</v>
      </c>
      <c r="D6" s="53" t="s">
        <v>2838</v>
      </c>
      <c r="E6" s="58" t="s">
        <v>1144</v>
      </c>
      <c r="F6" s="58" t="s">
        <v>1144</v>
      </c>
      <c r="G6" s="81">
        <v>0</v>
      </c>
      <c r="H6" s="81">
        <v>99</v>
      </c>
      <c r="I6" s="148" t="s">
        <v>3</v>
      </c>
      <c r="J6" s="58" t="s">
        <v>1395</v>
      </c>
      <c r="K6" s="59" t="s">
        <v>3994</v>
      </c>
      <c r="L6" s="57" t="s">
        <v>4851</v>
      </c>
      <c r="M6" s="57" t="s">
        <v>4911</v>
      </c>
      <c r="N6" s="57"/>
      <c r="O6" s="57"/>
      <c r="P6" s="56" t="s">
        <v>1665</v>
      </c>
      <c r="Q6" s="13"/>
      <c r="R6"/>
      <c r="S6" t="str">
        <f t="shared" ref="S6:S37" si="2">IF(E6=F6,"","NOT EQUAL")</f>
        <v/>
      </c>
      <c r="T6" t="str">
        <f>IF(ISNA(VLOOKUP(AF6,#REF!,1)),"//","")</f>
        <v/>
      </c>
      <c r="U6"/>
      <c r="V6">
        <f t="shared" ref="V6:V70" si="3">IF(AA6&lt;&gt;"",V5+1,V5)</f>
        <v>0</v>
      </c>
      <c r="W6" s="81" t="s">
        <v>2263</v>
      </c>
      <c r="X6" s="59" t="s">
        <v>2631</v>
      </c>
      <c r="Y6" s="59" t="s">
        <v>2263</v>
      </c>
      <c r="Z6" s="25" t="str">
        <f t="shared" ref="Z6:Z69" si="4">IF( OR(X6="CNST", I6="CAT_REGS"),IF(E6=CHAR(34)&amp;CHAR(34),F6,E6),
IF(X6="YES",UPPER(IF(E6=CHAR(34)&amp;CHAR(34),F6,E6)),
IF(   AND(X6&lt;&gt;"NO",I6="CAT_FNCT",D6&lt;&gt;"multiply", D6&lt;&gt;"divide"),IF(J6="SLS_ENABLED",   UPPER(IF(E6=CHAR(34)&amp;CHAR(34),F6,E6)),""),"")))</f>
        <v/>
      </c>
      <c r="AA6" s="25" t="str">
        <f t="shared" ref="AA6" si="5">IF(LEN(Y6)&gt;0,Y6,SUBSTITUTE(SUBSTITUTE(SUBSTITUTE(SUBSTITUTE(SUBSTITUTE(SUBSTITUTE(SUBSTITUTE(SUBSTITUTE(SUBSTITUTE(SUBSTITUTE(SUBSTITUTE(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" s="1">
        <f t="shared" ref="AB6:AB69" si="6">B6</f>
        <v>1</v>
      </c>
      <c r="AC6" t="str">
        <f>P6</f>
        <v>ITM_LBL</v>
      </c>
      <c r="AD6" s="136" t="str">
        <f>IF(ISNA(VLOOKUP(AA6,Sheet2!J:J,1,0)),"//","")</f>
        <v/>
      </c>
      <c r="AF6" s="94" t="str">
        <f t="shared" ref="AF6" si="7">IF(LEN(AA6)=0,"",SUBSTITUTE(SUBSTITUTE(SUBSTITUTE(SUBSTITUTE(SUBSTITUTE(SUBSTITUTE(SUBSTITUTE(SUBSTITUTE(SUBSTITUTE(SUBSTITUTE(SUBSTITUTE(SUBSTITUTE(SUBSTITUTE(SUBSTITUTE(SUBSTITUTE(SUBSTITUTE(SUBSTITUTE(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" t="b">
        <f t="shared" ref="AG6" si="8">AA6=AF6</f>
        <v>1</v>
      </c>
    </row>
    <row r="7" spans="1:33">
      <c r="A7" s="50">
        <f t="shared" si="0"/>
        <v>7</v>
      </c>
      <c r="B7" s="49">
        <f t="shared" si="1"/>
        <v>2</v>
      </c>
      <c r="C7" s="53" t="s">
        <v>3460</v>
      </c>
      <c r="D7" s="53" t="s">
        <v>2838</v>
      </c>
      <c r="E7" s="58" t="s">
        <v>1124</v>
      </c>
      <c r="F7" s="58" t="s">
        <v>1124</v>
      </c>
      <c r="G7" s="81">
        <v>0</v>
      </c>
      <c r="H7" s="81">
        <v>99</v>
      </c>
      <c r="I7" s="148" t="s">
        <v>3</v>
      </c>
      <c r="J7" s="58" t="s">
        <v>1395</v>
      </c>
      <c r="K7" s="59" t="s">
        <v>3994</v>
      </c>
      <c r="L7" s="57" t="s">
        <v>4851</v>
      </c>
      <c r="M7" s="57" t="s">
        <v>4912</v>
      </c>
      <c r="N7" s="57"/>
      <c r="O7" s="57"/>
      <c r="P7" s="56" t="s">
        <v>1611</v>
      </c>
      <c r="Q7" s="13"/>
      <c r="R7"/>
      <c r="S7" t="str">
        <f t="shared" si="2"/>
        <v/>
      </c>
      <c r="T7" t="str">
        <f>IF(ISNA(VLOOKUP(AF7,#REF!,1)),"//","")</f>
        <v/>
      </c>
      <c r="U7"/>
      <c r="V7">
        <f t="shared" si="3"/>
        <v>0</v>
      </c>
      <c r="W7" s="81" t="s">
        <v>2263</v>
      </c>
      <c r="X7" s="59" t="s">
        <v>2631</v>
      </c>
      <c r="Y7" s="59" t="s">
        <v>2263</v>
      </c>
      <c r="Z7" s="25" t="str">
        <f t="shared" si="4"/>
        <v/>
      </c>
      <c r="AA7" s="25" t="str">
        <f t="shared" ref="AA7:AA70" si="9">IF(LEN(Y7)&gt;0,Y7,SUBSTITUTE(SUBSTITUTE(SUBSTITUTE(SUBSTITUTE(SUBSTITUTE(SUBSTITUTE(SUBSTITUTE(SUBSTITUTE(SUBSTITUTE(SUBSTITUTE(SUBSTITUTE( (SUBSTITUTE( SUBSTITUTE( SUBSTITUTE( SUBSTITUTE(Z7,"STD_SIGMA","SUM"),"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" s="1">
        <f t="shared" si="6"/>
        <v>2</v>
      </c>
      <c r="AC7" t="str">
        <f t="shared" ref="AC7:AC70" si="10">P7</f>
        <v>ITM_GTO</v>
      </c>
      <c r="AD7" s="136" t="str">
        <f>IF(ISNA(VLOOKUP(AA7,Sheet2!J:J,1,0)),"//","")</f>
        <v/>
      </c>
      <c r="AF7" s="94" t="str">
        <f t="shared" ref="AF7:AF70" si="11">IF(LEN(AA7)=0,"",SUBSTITUTE(SUBSTITUTE(SUBSTITUTE(SUBSTITUTE(SUBSTITUTE(SUBSTITUTE(SUBSTITUTE(SUBSTITUTE(SUBSTITUTE(SUBSTITUTE(SUBSTITUTE(SUBSTITUTE(SUBSTITUTE(SUBSTITUTE(SUBSTITUTE(SUBSTITUTE(SUBSTITUTE( (SUBSTITUTE( SUBSTITUTE( SUBSTITUTE( SUBSTITUTE(Z7,"STD_SIGMA","SUM"),"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" t="b">
        <f t="shared" ref="AG7:AG70" si="12">AA7=AF7</f>
        <v>1</v>
      </c>
    </row>
    <row r="8" spans="1:33">
      <c r="A8" s="50">
        <f t="shared" ref="A8" si="13">IF(B8=INT(B8),ROW(),"")</f>
        <v>8</v>
      </c>
      <c r="B8" s="49">
        <f t="shared" ref="B8" si="14">IF(AND(MID(C8,2,1)&lt;&gt;"/",MID(C8,1,1)="/"),INT(B7)+1,B7+0.01)</f>
        <v>3</v>
      </c>
      <c r="C8" s="53" t="s">
        <v>4891</v>
      </c>
      <c r="D8" s="53" t="s">
        <v>2838</v>
      </c>
      <c r="E8" s="58" t="s">
        <v>1295</v>
      </c>
      <c r="F8" s="58" t="s">
        <v>1295</v>
      </c>
      <c r="G8" s="81">
        <v>0</v>
      </c>
      <c r="H8" s="81">
        <v>99</v>
      </c>
      <c r="I8" s="148" t="s">
        <v>3</v>
      </c>
      <c r="J8" s="58" t="s">
        <v>1395</v>
      </c>
      <c r="K8" s="59" t="s">
        <v>3994</v>
      </c>
      <c r="L8" s="57" t="s">
        <v>4851</v>
      </c>
      <c r="M8" s="57" t="s">
        <v>4912</v>
      </c>
      <c r="N8" s="57"/>
      <c r="O8" s="57"/>
      <c r="P8" s="56" t="s">
        <v>1976</v>
      </c>
      <c r="Q8" s="13"/>
      <c r="R8"/>
      <c r="S8" t="str">
        <f t="shared" si="2"/>
        <v/>
      </c>
      <c r="T8" t="str">
        <f>IF(ISNA(VLOOKUP(AF8,#REF!,1)),"//","")</f>
        <v/>
      </c>
      <c r="U8"/>
      <c r="V8">
        <f t="shared" si="3"/>
        <v>1</v>
      </c>
      <c r="W8" s="81" t="s">
        <v>2263</v>
      </c>
      <c r="X8" s="59" t="s">
        <v>2263</v>
      </c>
      <c r="Y8" s="59" t="s">
        <v>2263</v>
      </c>
      <c r="Z8" s="25" t="str">
        <f t="shared" si="4"/>
        <v>"XEQ"</v>
      </c>
      <c r="AA8" s="25" t="str">
        <f t="shared" si="9"/>
        <v>XEQ</v>
      </c>
      <c r="AB8" s="1">
        <f t="shared" si="6"/>
        <v>3</v>
      </c>
      <c r="AC8" t="str">
        <f t="shared" si="10"/>
        <v>ITM_XEQ</v>
      </c>
      <c r="AD8" s="136" t="str">
        <f>IF(ISNA(VLOOKUP(AA8,Sheet2!J:J,1,0)),"//","")</f>
        <v>//</v>
      </c>
      <c r="AF8" s="94" t="str">
        <f t="shared" si="11"/>
        <v>XEQ</v>
      </c>
      <c r="AG8" t="b">
        <f t="shared" si="12"/>
        <v>1</v>
      </c>
    </row>
    <row r="9" spans="1:33">
      <c r="A9" s="50">
        <f t="shared" ref="A9:A72" si="15">IF(B9=INT(B9),ROW(),"")</f>
        <v>9</v>
      </c>
      <c r="B9" s="49">
        <f t="shared" ref="B9:B72" si="16">IF(AND(MID(C9,2,1)&lt;&gt;"/",MID(C9,1,1)="/"),INT(B8)+1,B8+0.01)</f>
        <v>4</v>
      </c>
      <c r="C9" s="53" t="s">
        <v>4892</v>
      </c>
      <c r="D9" s="53" t="s">
        <v>4057</v>
      </c>
      <c r="E9" s="58" t="s">
        <v>1242</v>
      </c>
      <c r="F9" s="58" t="s">
        <v>1242</v>
      </c>
      <c r="G9" s="81">
        <v>0</v>
      </c>
      <c r="H9" s="81">
        <v>0</v>
      </c>
      <c r="I9" s="148" t="s">
        <v>3</v>
      </c>
      <c r="J9" s="58" t="s">
        <v>1396</v>
      </c>
      <c r="K9" s="59" t="s">
        <v>3830</v>
      </c>
      <c r="L9" s="57" t="s">
        <v>4851</v>
      </c>
      <c r="M9" s="57" t="s">
        <v>4908</v>
      </c>
      <c r="N9" s="57"/>
      <c r="O9" s="57"/>
      <c r="P9" s="56" t="s">
        <v>1854</v>
      </c>
      <c r="Q9" s="13"/>
      <c r="R9"/>
      <c r="S9" t="str">
        <f t="shared" si="2"/>
        <v/>
      </c>
      <c r="T9" t="str">
        <f>IF(ISNA(VLOOKUP(AF9,#REF!,1)),"//","")</f>
        <v/>
      </c>
      <c r="U9"/>
      <c r="V9">
        <f t="shared" si="3"/>
        <v>1</v>
      </c>
      <c r="W9" s="81" t="s">
        <v>2263</v>
      </c>
      <c r="X9" s="59" t="s">
        <v>2631</v>
      </c>
      <c r="Y9" s="59" t="s">
        <v>2263</v>
      </c>
      <c r="Z9" s="25" t="str">
        <f t="shared" si="4"/>
        <v/>
      </c>
      <c r="AA9" s="25" t="str">
        <f t="shared" si="9"/>
        <v/>
      </c>
      <c r="AB9" s="1">
        <f t="shared" si="6"/>
        <v>4</v>
      </c>
      <c r="AC9" t="str">
        <f t="shared" si="10"/>
        <v>ITM_RTN</v>
      </c>
      <c r="AD9" s="136" t="str">
        <f>IF(ISNA(VLOOKUP(AA9,Sheet2!J:J,1,0)),"//","")</f>
        <v/>
      </c>
      <c r="AF9" s="94" t="str">
        <f t="shared" si="11"/>
        <v/>
      </c>
      <c r="AG9" t="b">
        <f t="shared" si="12"/>
        <v>1</v>
      </c>
    </row>
    <row r="10" spans="1:33">
      <c r="A10" s="50">
        <f t="shared" si="15"/>
        <v>10</v>
      </c>
      <c r="B10" s="49">
        <f t="shared" si="16"/>
        <v>5</v>
      </c>
      <c r="C10" s="53" t="s">
        <v>4357</v>
      </c>
      <c r="D10" s="53" t="s">
        <v>2304</v>
      </c>
      <c r="E10" s="58" t="s">
        <v>1131</v>
      </c>
      <c r="F10" s="58" t="s">
        <v>1131</v>
      </c>
      <c r="G10" s="81">
        <v>0</v>
      </c>
      <c r="H10" s="81">
        <v>99</v>
      </c>
      <c r="I10" s="148" t="s">
        <v>3</v>
      </c>
      <c r="J10" s="58" t="s">
        <v>1395</v>
      </c>
      <c r="K10" s="59" t="s">
        <v>3994</v>
      </c>
      <c r="L10" s="57" t="s">
        <v>4851</v>
      </c>
      <c r="M10" s="57" t="s">
        <v>4913</v>
      </c>
      <c r="N10" s="57"/>
      <c r="O10" s="57"/>
      <c r="P10" s="56" t="s">
        <v>1635</v>
      </c>
      <c r="Q10" s="13"/>
      <c r="R10"/>
      <c r="S10" t="str">
        <f t="shared" si="2"/>
        <v/>
      </c>
      <c r="T10" t="str">
        <f>IF(ISNA(VLOOKUP(AF10,#REF!,1)),"//","")</f>
        <v/>
      </c>
      <c r="U10"/>
      <c r="V10">
        <f t="shared" si="3"/>
        <v>1</v>
      </c>
      <c r="W10" s="81" t="s">
        <v>2263</v>
      </c>
      <c r="X10" s="59" t="s">
        <v>2631</v>
      </c>
      <c r="Y10" s="59" t="s">
        <v>2263</v>
      </c>
      <c r="Z10" s="25" t="str">
        <f t="shared" si="4"/>
        <v/>
      </c>
      <c r="AA10" s="25" t="str">
        <f t="shared" si="9"/>
        <v/>
      </c>
      <c r="AB10" s="1">
        <f t="shared" si="6"/>
        <v>5</v>
      </c>
      <c r="AC10" t="str">
        <f t="shared" si="10"/>
        <v>ITM_ISE</v>
      </c>
      <c r="AD10" s="136" t="str">
        <f>IF(ISNA(VLOOKUP(AA10,Sheet2!J:J,1,0)),"//","")</f>
        <v/>
      </c>
      <c r="AF10" s="94" t="str">
        <f t="shared" si="11"/>
        <v/>
      </c>
      <c r="AG10" t="b">
        <f t="shared" si="12"/>
        <v>1</v>
      </c>
    </row>
    <row r="11" spans="1:33">
      <c r="A11" s="50">
        <f t="shared" si="15"/>
        <v>11</v>
      </c>
      <c r="B11" s="49">
        <f t="shared" si="16"/>
        <v>6</v>
      </c>
      <c r="C11" s="53" t="s">
        <v>4358</v>
      </c>
      <c r="D11" s="53" t="s">
        <v>2304</v>
      </c>
      <c r="E11" s="58" t="s">
        <v>1132</v>
      </c>
      <c r="F11" s="58" t="s">
        <v>1132</v>
      </c>
      <c r="G11" s="81">
        <v>0</v>
      </c>
      <c r="H11" s="81">
        <v>99</v>
      </c>
      <c r="I11" s="148" t="s">
        <v>3</v>
      </c>
      <c r="J11" s="58" t="s">
        <v>1395</v>
      </c>
      <c r="K11" s="59" t="s">
        <v>3994</v>
      </c>
      <c r="L11" s="57" t="s">
        <v>4851</v>
      </c>
      <c r="M11" s="57" t="s">
        <v>4913</v>
      </c>
      <c r="N11" s="57"/>
      <c r="O11" s="57"/>
      <c r="P11" s="56" t="s">
        <v>1636</v>
      </c>
      <c r="Q11" s="13"/>
      <c r="R11"/>
      <c r="S11" t="str">
        <f t="shared" si="2"/>
        <v/>
      </c>
      <c r="T11" t="str">
        <f>IF(ISNA(VLOOKUP(AF11,#REF!,1)),"//","")</f>
        <v/>
      </c>
      <c r="U11"/>
      <c r="V11">
        <f t="shared" si="3"/>
        <v>1</v>
      </c>
      <c r="W11" s="81" t="s">
        <v>2263</v>
      </c>
      <c r="X11" s="59" t="s">
        <v>2631</v>
      </c>
      <c r="Y11" s="59" t="s">
        <v>2263</v>
      </c>
      <c r="Z11" s="25" t="str">
        <f t="shared" si="4"/>
        <v/>
      </c>
      <c r="AA11" s="25" t="str">
        <f t="shared" si="9"/>
        <v/>
      </c>
      <c r="AB11" s="1">
        <f t="shared" si="6"/>
        <v>6</v>
      </c>
      <c r="AC11" t="str">
        <f t="shared" si="10"/>
        <v>ITM_ISG</v>
      </c>
      <c r="AD11" s="136" t="str">
        <f>IF(ISNA(VLOOKUP(AA11,Sheet2!J:J,1,0)),"//","")</f>
        <v/>
      </c>
      <c r="AF11" s="94" t="str">
        <f t="shared" si="11"/>
        <v/>
      </c>
      <c r="AG11" t="b">
        <f t="shared" si="12"/>
        <v>1</v>
      </c>
    </row>
    <row r="12" spans="1:33">
      <c r="A12" s="50">
        <f t="shared" si="15"/>
        <v>12</v>
      </c>
      <c r="B12" s="49">
        <f t="shared" si="16"/>
        <v>7</v>
      </c>
      <c r="C12" s="53" t="s">
        <v>4359</v>
      </c>
      <c r="D12" s="53" t="s">
        <v>2304</v>
      </c>
      <c r="E12" s="58" t="s">
        <v>1133</v>
      </c>
      <c r="F12" s="58" t="s">
        <v>1133</v>
      </c>
      <c r="G12" s="81">
        <v>0</v>
      </c>
      <c r="H12" s="81">
        <v>99</v>
      </c>
      <c r="I12" s="148" t="s">
        <v>3</v>
      </c>
      <c r="J12" s="58" t="s">
        <v>1395</v>
      </c>
      <c r="K12" s="59" t="s">
        <v>3994</v>
      </c>
      <c r="L12" s="57" t="s">
        <v>4851</v>
      </c>
      <c r="M12" s="57" t="s">
        <v>4913</v>
      </c>
      <c r="N12" s="57"/>
      <c r="O12" s="57"/>
      <c r="P12" s="56" t="s">
        <v>1637</v>
      </c>
      <c r="Q12" s="13"/>
      <c r="R12"/>
      <c r="S12" t="str">
        <f t="shared" si="2"/>
        <v/>
      </c>
      <c r="T12" t="str">
        <f>IF(ISNA(VLOOKUP(AF12,#REF!,1)),"//","")</f>
        <v/>
      </c>
      <c r="U12"/>
      <c r="V12">
        <f t="shared" si="3"/>
        <v>1</v>
      </c>
      <c r="W12" s="81" t="s">
        <v>2263</v>
      </c>
      <c r="X12" s="59" t="s">
        <v>2631</v>
      </c>
      <c r="Y12" s="59" t="s">
        <v>2263</v>
      </c>
      <c r="Z12" s="25" t="str">
        <f t="shared" si="4"/>
        <v/>
      </c>
      <c r="AA12" s="25" t="str">
        <f t="shared" si="9"/>
        <v/>
      </c>
      <c r="AB12" s="1">
        <f t="shared" si="6"/>
        <v>7</v>
      </c>
      <c r="AC12" t="str">
        <f t="shared" si="10"/>
        <v>ITM_ISZ</v>
      </c>
      <c r="AD12" s="136" t="str">
        <f>IF(ISNA(VLOOKUP(AA12,Sheet2!J:J,1,0)),"//","")</f>
        <v/>
      </c>
      <c r="AF12" s="94" t="str">
        <f t="shared" si="11"/>
        <v/>
      </c>
      <c r="AG12" t="b">
        <f t="shared" si="12"/>
        <v>1</v>
      </c>
    </row>
    <row r="13" spans="1:33">
      <c r="A13" s="50">
        <f t="shared" si="15"/>
        <v>13</v>
      </c>
      <c r="B13" s="49">
        <f t="shared" si="16"/>
        <v>8</v>
      </c>
      <c r="C13" s="53" t="s">
        <v>4360</v>
      </c>
      <c r="D13" s="53" t="s">
        <v>2304</v>
      </c>
      <c r="E13" s="58" t="s">
        <v>1084</v>
      </c>
      <c r="F13" s="58" t="s">
        <v>1084</v>
      </c>
      <c r="G13" s="81">
        <v>0</v>
      </c>
      <c r="H13" s="81">
        <v>99</v>
      </c>
      <c r="I13" s="148" t="s">
        <v>3</v>
      </c>
      <c r="J13" s="58" t="s">
        <v>1395</v>
      </c>
      <c r="K13" s="59" t="s">
        <v>3994</v>
      </c>
      <c r="L13" s="57" t="s">
        <v>4851</v>
      </c>
      <c r="M13" s="57" t="s">
        <v>4913</v>
      </c>
      <c r="N13" s="57"/>
      <c r="O13" s="57"/>
      <c r="P13" s="56" t="s">
        <v>1519</v>
      </c>
      <c r="Q13" s="13"/>
      <c r="R13"/>
      <c r="S13" t="str">
        <f t="shared" si="2"/>
        <v/>
      </c>
      <c r="T13" t="str">
        <f>IF(ISNA(VLOOKUP(AF13,#REF!,1)),"//","")</f>
        <v/>
      </c>
      <c r="U13"/>
      <c r="V13">
        <f t="shared" si="3"/>
        <v>1</v>
      </c>
      <c r="W13" s="81" t="s">
        <v>2263</v>
      </c>
      <c r="X13" s="59" t="s">
        <v>2631</v>
      </c>
      <c r="Y13" s="59" t="s">
        <v>2263</v>
      </c>
      <c r="Z13" s="25" t="str">
        <f t="shared" si="4"/>
        <v/>
      </c>
      <c r="AA13" s="25" t="str">
        <f t="shared" si="9"/>
        <v/>
      </c>
      <c r="AB13" s="1">
        <f t="shared" si="6"/>
        <v>8</v>
      </c>
      <c r="AC13" t="str">
        <f t="shared" si="10"/>
        <v>ITM_DSE</v>
      </c>
      <c r="AD13" s="136" t="str">
        <f>IF(ISNA(VLOOKUP(AA13,Sheet2!J:J,1,0)),"//","")</f>
        <v/>
      </c>
      <c r="AF13" s="94" t="str">
        <f t="shared" si="11"/>
        <v/>
      </c>
      <c r="AG13" t="b">
        <f t="shared" si="12"/>
        <v>1</v>
      </c>
    </row>
    <row r="14" spans="1:33">
      <c r="A14" s="50">
        <f t="shared" si="15"/>
        <v>14</v>
      </c>
      <c r="B14" s="49">
        <f t="shared" si="16"/>
        <v>9</v>
      </c>
      <c r="C14" s="53" t="s">
        <v>4361</v>
      </c>
      <c r="D14" s="53" t="s">
        <v>2304</v>
      </c>
      <c r="E14" s="58" t="s">
        <v>1085</v>
      </c>
      <c r="F14" s="58" t="s">
        <v>1085</v>
      </c>
      <c r="G14" s="81">
        <v>0</v>
      </c>
      <c r="H14" s="81">
        <v>99</v>
      </c>
      <c r="I14" s="148" t="s">
        <v>3</v>
      </c>
      <c r="J14" s="58" t="s">
        <v>1395</v>
      </c>
      <c r="K14" s="59" t="s">
        <v>3994</v>
      </c>
      <c r="L14" s="57" t="s">
        <v>4851</v>
      </c>
      <c r="M14" s="57" t="s">
        <v>4913</v>
      </c>
      <c r="N14" s="57"/>
      <c r="O14" s="57"/>
      <c r="P14" s="56" t="s">
        <v>1520</v>
      </c>
      <c r="Q14" s="13"/>
      <c r="R14"/>
      <c r="S14" t="str">
        <f t="shared" si="2"/>
        <v/>
      </c>
      <c r="T14" t="str">
        <f>IF(ISNA(VLOOKUP(AF14,#REF!,1)),"//","")</f>
        <v/>
      </c>
      <c r="U14"/>
      <c r="V14">
        <f t="shared" si="3"/>
        <v>1</v>
      </c>
      <c r="W14" s="81" t="s">
        <v>2263</v>
      </c>
      <c r="X14" s="59" t="s">
        <v>2631</v>
      </c>
      <c r="Y14" s="59" t="s">
        <v>2263</v>
      </c>
      <c r="Z14" s="25" t="str">
        <f t="shared" si="4"/>
        <v/>
      </c>
      <c r="AA14" s="25" t="str">
        <f t="shared" si="9"/>
        <v/>
      </c>
      <c r="AB14" s="1">
        <f t="shared" si="6"/>
        <v>9</v>
      </c>
      <c r="AC14" t="str">
        <f t="shared" si="10"/>
        <v>ITM_DSL</v>
      </c>
      <c r="AD14" s="136" t="str">
        <f>IF(ISNA(VLOOKUP(AA14,Sheet2!J:J,1,0)),"//","")</f>
        <v/>
      </c>
      <c r="AF14" s="94" t="str">
        <f t="shared" si="11"/>
        <v/>
      </c>
      <c r="AG14" t="b">
        <f t="shared" si="12"/>
        <v>1</v>
      </c>
    </row>
    <row r="15" spans="1:33">
      <c r="A15" s="50">
        <f t="shared" si="15"/>
        <v>15</v>
      </c>
      <c r="B15" s="49">
        <f t="shared" si="16"/>
        <v>10</v>
      </c>
      <c r="C15" s="53" t="s">
        <v>4362</v>
      </c>
      <c r="D15" s="53" t="s">
        <v>2304</v>
      </c>
      <c r="E15" s="58" t="s">
        <v>1086</v>
      </c>
      <c r="F15" s="58" t="s">
        <v>1086</v>
      </c>
      <c r="G15" s="81">
        <v>0</v>
      </c>
      <c r="H15" s="81">
        <v>99</v>
      </c>
      <c r="I15" s="148" t="s">
        <v>3</v>
      </c>
      <c r="J15" s="58" t="s">
        <v>1395</v>
      </c>
      <c r="K15" s="59" t="s">
        <v>3994</v>
      </c>
      <c r="L15" s="57" t="s">
        <v>4851</v>
      </c>
      <c r="M15" s="57" t="s">
        <v>4913</v>
      </c>
      <c r="N15" s="57"/>
      <c r="O15" s="57"/>
      <c r="P15" s="56" t="s">
        <v>1522</v>
      </c>
      <c r="Q15" s="13"/>
      <c r="R15"/>
      <c r="S15" t="str">
        <f t="shared" si="2"/>
        <v/>
      </c>
      <c r="T15" t="str">
        <f>IF(ISNA(VLOOKUP(AF15,#REF!,1)),"//","")</f>
        <v/>
      </c>
      <c r="U15"/>
      <c r="V15">
        <f t="shared" si="3"/>
        <v>1</v>
      </c>
      <c r="W15" s="81" t="s">
        <v>2263</v>
      </c>
      <c r="X15" s="59" t="s">
        <v>2631</v>
      </c>
      <c r="Y15" s="59" t="s">
        <v>2263</v>
      </c>
      <c r="Z15" s="25" t="str">
        <f t="shared" si="4"/>
        <v/>
      </c>
      <c r="AA15" s="25" t="str">
        <f t="shared" si="9"/>
        <v/>
      </c>
      <c r="AB15" s="1">
        <f t="shared" si="6"/>
        <v>10</v>
      </c>
      <c r="AC15" t="str">
        <f t="shared" si="10"/>
        <v>ITM_DSZ</v>
      </c>
      <c r="AD15" s="136" t="str">
        <f>IF(ISNA(VLOOKUP(AA15,Sheet2!J:J,1,0)),"//","")</f>
        <v/>
      </c>
      <c r="AF15" s="94" t="str">
        <f t="shared" si="11"/>
        <v/>
      </c>
      <c r="AG15" t="b">
        <f t="shared" si="12"/>
        <v>1</v>
      </c>
    </row>
    <row r="16" spans="1:33">
      <c r="A16" s="50">
        <f t="shared" si="15"/>
        <v>16</v>
      </c>
      <c r="B16" s="49">
        <f t="shared" si="16"/>
        <v>11</v>
      </c>
      <c r="C16" s="140" t="s">
        <v>4345</v>
      </c>
      <c r="D16" s="53" t="s">
        <v>4347</v>
      </c>
      <c r="E16" s="58" t="s">
        <v>382</v>
      </c>
      <c r="F16" s="58" t="s">
        <v>382</v>
      </c>
      <c r="G16" s="81">
        <v>0</v>
      </c>
      <c r="H16" s="81">
        <v>99</v>
      </c>
      <c r="I16" s="148" t="s">
        <v>3</v>
      </c>
      <c r="J16" s="58" t="s">
        <v>1395</v>
      </c>
      <c r="K16" s="59" t="s">
        <v>3830</v>
      </c>
      <c r="L16" s="57" t="s">
        <v>4851</v>
      </c>
      <c r="M16" s="57" t="s">
        <v>4914</v>
      </c>
      <c r="N16" s="57"/>
      <c r="O16" s="57"/>
      <c r="P16" s="56" t="s">
        <v>1989</v>
      </c>
      <c r="Q16" s="13"/>
      <c r="R16"/>
      <c r="S16" t="str">
        <f t="shared" si="2"/>
        <v/>
      </c>
      <c r="T16" t="str">
        <f>IF(ISNA(VLOOKUP(AF16,#REF!,1)),"//","")</f>
        <v/>
      </c>
      <c r="U16"/>
      <c r="V16">
        <f t="shared" si="3"/>
        <v>2</v>
      </c>
      <c r="W16" s="81" t="s">
        <v>2263</v>
      </c>
      <c r="X16" s="59" t="s">
        <v>2263</v>
      </c>
      <c r="Y16" s="59" t="s">
        <v>2263</v>
      </c>
      <c r="Z16" s="25" t="str">
        <f t="shared" si="4"/>
        <v>"X= ?"</v>
      </c>
      <c r="AA16" s="25" t="str">
        <f t="shared" si="9"/>
        <v>X=?</v>
      </c>
      <c r="AB16" s="1">
        <f t="shared" si="6"/>
        <v>11</v>
      </c>
      <c r="AC16" t="str">
        <f t="shared" si="10"/>
        <v>ITM_XEQU</v>
      </c>
      <c r="AD16" s="136" t="str">
        <f>IF(ISNA(VLOOKUP(AA16,Sheet2!J:J,1,0)),"//","")</f>
        <v>//</v>
      </c>
      <c r="AF16" s="94" t="str">
        <f t="shared" si="11"/>
        <v>X=?</v>
      </c>
      <c r="AG16" t="b">
        <f t="shared" si="12"/>
        <v>1</v>
      </c>
    </row>
    <row r="17" spans="1:33">
      <c r="A17" s="50">
        <f t="shared" si="15"/>
        <v>17</v>
      </c>
      <c r="B17" s="49">
        <f t="shared" si="16"/>
        <v>12</v>
      </c>
      <c r="C17" s="140" t="s">
        <v>4346</v>
      </c>
      <c r="D17" s="53" t="s">
        <v>4347</v>
      </c>
      <c r="E17" s="58" t="s">
        <v>383</v>
      </c>
      <c r="F17" s="58" t="s">
        <v>383</v>
      </c>
      <c r="G17" s="81">
        <v>0</v>
      </c>
      <c r="H17" s="81">
        <v>99</v>
      </c>
      <c r="I17" s="148" t="s">
        <v>3</v>
      </c>
      <c r="J17" s="58" t="s">
        <v>1395</v>
      </c>
      <c r="K17" s="59" t="s">
        <v>3830</v>
      </c>
      <c r="L17" s="57" t="s">
        <v>4851</v>
      </c>
      <c r="M17" s="57" t="s">
        <v>4914</v>
      </c>
      <c r="N17" s="57"/>
      <c r="O17" s="57"/>
      <c r="P17" s="56" t="s">
        <v>1990</v>
      </c>
      <c r="Q17" s="13"/>
      <c r="R17"/>
      <c r="S17" t="str">
        <f t="shared" si="2"/>
        <v/>
      </c>
      <c r="T17" t="str">
        <f>IF(ISNA(VLOOKUP(AF17,#REF!,1)),"//","")</f>
        <v/>
      </c>
      <c r="U17"/>
      <c r="V17">
        <f t="shared" si="3"/>
        <v>3</v>
      </c>
      <c r="W17" s="81" t="s">
        <v>2263</v>
      </c>
      <c r="X17" s="59" t="s">
        <v>2263</v>
      </c>
      <c r="Y17" s="59" t="s">
        <v>2263</v>
      </c>
      <c r="Z17" s="25" t="str">
        <f t="shared" si="4"/>
        <v>"X" STD_NOT_EQUAL " ?"</v>
      </c>
      <c r="AA17" s="25" t="str">
        <f t="shared" si="9"/>
        <v>XNOT_EQUAL?</v>
      </c>
      <c r="AB17" s="1">
        <f t="shared" si="6"/>
        <v>12</v>
      </c>
      <c r="AC17" t="str">
        <f t="shared" si="10"/>
        <v>ITM_XNE</v>
      </c>
      <c r="AD17" s="136" t="str">
        <f>IF(ISNA(VLOOKUP(AA17,Sheet2!J:J,1,0)),"//","")</f>
        <v>//</v>
      </c>
      <c r="AF17" s="94" t="str">
        <f t="shared" si="11"/>
        <v>XNOT_EQUAL?</v>
      </c>
      <c r="AG17" t="b">
        <f t="shared" si="12"/>
        <v>1</v>
      </c>
    </row>
    <row r="18" spans="1:33">
      <c r="A18" s="50">
        <f t="shared" si="15"/>
        <v>18</v>
      </c>
      <c r="B18" s="49">
        <f t="shared" si="16"/>
        <v>13</v>
      </c>
      <c r="C18" s="55" t="s">
        <v>4336</v>
      </c>
      <c r="D18" s="53" t="s">
        <v>4337</v>
      </c>
      <c r="E18" s="58" t="s">
        <v>1302</v>
      </c>
      <c r="F18" s="58" t="s">
        <v>1302</v>
      </c>
      <c r="G18" s="81">
        <v>0</v>
      </c>
      <c r="H18" s="81">
        <v>0</v>
      </c>
      <c r="I18" s="148" t="s">
        <v>3</v>
      </c>
      <c r="J18" s="58" t="s">
        <v>1395</v>
      </c>
      <c r="K18" s="59" t="s">
        <v>3830</v>
      </c>
      <c r="L18" s="57" t="s">
        <v>4851</v>
      </c>
      <c r="M18" s="57" t="s">
        <v>4908</v>
      </c>
      <c r="N18" s="57"/>
      <c r="O18" s="57"/>
      <c r="P18" s="56" t="s">
        <v>1991</v>
      </c>
      <c r="Q18" s="13"/>
      <c r="R18"/>
      <c r="S18" t="str">
        <f t="shared" si="2"/>
        <v/>
      </c>
      <c r="T18" t="str">
        <f>IF(ISNA(VLOOKUP(AF18,#REF!,1)),"//","")</f>
        <v/>
      </c>
      <c r="U18"/>
      <c r="V18">
        <f t="shared" si="3"/>
        <v>4</v>
      </c>
      <c r="W18" s="81" t="s">
        <v>2263</v>
      </c>
      <c r="X18" s="59" t="s">
        <v>2263</v>
      </c>
      <c r="Y18" s="59" t="s">
        <v>2263</v>
      </c>
      <c r="Z18" s="25" t="str">
        <f t="shared" si="4"/>
        <v>"X=+0?"</v>
      </c>
      <c r="AA18" s="25" t="str">
        <f t="shared" si="9"/>
        <v>X=+0?</v>
      </c>
      <c r="AB18" s="1">
        <f t="shared" si="6"/>
        <v>13</v>
      </c>
      <c r="AC18" t="str">
        <f t="shared" si="10"/>
        <v>ITM_XEQUP0</v>
      </c>
      <c r="AD18" s="136" t="str">
        <f>IF(ISNA(VLOOKUP(AA18,Sheet2!J:J,1,0)),"//","")</f>
        <v>//</v>
      </c>
      <c r="AF18" s="94" t="str">
        <f t="shared" si="11"/>
        <v>X=+0?</v>
      </c>
      <c r="AG18" t="b">
        <f t="shared" si="12"/>
        <v>1</v>
      </c>
    </row>
    <row r="19" spans="1:33">
      <c r="A19" s="50">
        <f t="shared" si="15"/>
        <v>19</v>
      </c>
      <c r="B19" s="49">
        <f t="shared" si="16"/>
        <v>14</v>
      </c>
      <c r="C19" s="55" t="s">
        <v>4336</v>
      </c>
      <c r="D19" s="53" t="s">
        <v>4338</v>
      </c>
      <c r="E19" s="58" t="s">
        <v>1303</v>
      </c>
      <c r="F19" s="58" t="s">
        <v>1303</v>
      </c>
      <c r="G19" s="81">
        <v>0</v>
      </c>
      <c r="H19" s="81">
        <v>0</v>
      </c>
      <c r="I19" s="148" t="s">
        <v>3</v>
      </c>
      <c r="J19" s="58" t="s">
        <v>1395</v>
      </c>
      <c r="K19" s="59" t="s">
        <v>3830</v>
      </c>
      <c r="L19" s="57" t="s">
        <v>4851</v>
      </c>
      <c r="M19" s="57" t="s">
        <v>4908</v>
      </c>
      <c r="N19" s="57"/>
      <c r="O19" s="57"/>
      <c r="P19" s="56" t="s">
        <v>1992</v>
      </c>
      <c r="Q19" s="13"/>
      <c r="R19"/>
      <c r="S19" t="str">
        <f t="shared" si="2"/>
        <v/>
      </c>
      <c r="T19" t="str">
        <f>IF(ISNA(VLOOKUP(AF19,#REF!,1)),"//","")</f>
        <v/>
      </c>
      <c r="U19"/>
      <c r="V19">
        <f t="shared" si="3"/>
        <v>5</v>
      </c>
      <c r="W19" s="81" t="s">
        <v>2263</v>
      </c>
      <c r="X19" s="59" t="s">
        <v>2263</v>
      </c>
      <c r="Y19" s="59" t="s">
        <v>2263</v>
      </c>
      <c r="Z19" s="25" t="str">
        <f t="shared" si="4"/>
        <v>"X=-0?"</v>
      </c>
      <c r="AA19" s="25" t="str">
        <f t="shared" si="9"/>
        <v>X=-0?</v>
      </c>
      <c r="AB19" s="1">
        <f t="shared" si="6"/>
        <v>14</v>
      </c>
      <c r="AC19" t="str">
        <f t="shared" si="10"/>
        <v>ITM_XEQUM0</v>
      </c>
      <c r="AD19" s="136" t="str">
        <f>IF(ISNA(VLOOKUP(AA19,Sheet2!J:J,1,0)),"//","")</f>
        <v>//</v>
      </c>
      <c r="AF19" s="94" t="str">
        <f t="shared" si="11"/>
        <v>X=-0?</v>
      </c>
      <c r="AG19" t="b">
        <f t="shared" si="12"/>
        <v>1</v>
      </c>
    </row>
    <row r="20" spans="1:33">
      <c r="A20" s="50">
        <f t="shared" si="15"/>
        <v>20</v>
      </c>
      <c r="B20" s="49">
        <f t="shared" si="16"/>
        <v>15</v>
      </c>
      <c r="C20" s="140" t="s">
        <v>4348</v>
      </c>
      <c r="D20" s="53" t="s">
        <v>4347</v>
      </c>
      <c r="E20" s="58" t="s">
        <v>1304</v>
      </c>
      <c r="F20" s="58" t="s">
        <v>1304</v>
      </c>
      <c r="G20" s="81">
        <v>0</v>
      </c>
      <c r="H20" s="81">
        <v>99</v>
      </c>
      <c r="I20" s="148" t="s">
        <v>3</v>
      </c>
      <c r="J20" s="58" t="s">
        <v>1395</v>
      </c>
      <c r="K20" s="59" t="s">
        <v>3830</v>
      </c>
      <c r="L20" s="57" t="s">
        <v>4851</v>
      </c>
      <c r="M20" s="57" t="s">
        <v>4914</v>
      </c>
      <c r="N20" s="57"/>
      <c r="O20" s="57"/>
      <c r="P20" s="56" t="s">
        <v>1993</v>
      </c>
      <c r="Q20" s="13"/>
      <c r="R20"/>
      <c r="S20" t="str">
        <f t="shared" si="2"/>
        <v/>
      </c>
      <c r="T20" t="str">
        <f>IF(ISNA(VLOOKUP(AF20,#REF!,1)),"//","")</f>
        <v/>
      </c>
      <c r="U20"/>
      <c r="V20">
        <f t="shared" si="3"/>
        <v>6</v>
      </c>
      <c r="W20" s="81" t="s">
        <v>2263</v>
      </c>
      <c r="X20" s="59" t="s">
        <v>2263</v>
      </c>
      <c r="Y20" s="59" t="s">
        <v>2263</v>
      </c>
      <c r="Z20" s="25" t="str">
        <f t="shared" si="4"/>
        <v>"X" STD_ALMOST_EQUAL " ?"</v>
      </c>
      <c r="AA20" s="25" t="str">
        <f t="shared" si="9"/>
        <v>XALMOST_EQUAL?</v>
      </c>
      <c r="AB20" s="1">
        <f t="shared" si="6"/>
        <v>15</v>
      </c>
      <c r="AC20" t="str">
        <f t="shared" si="10"/>
        <v>ITM_XAEQU</v>
      </c>
      <c r="AD20" s="136" t="str">
        <f>IF(ISNA(VLOOKUP(AA20,Sheet2!J:J,1,0)),"//","")</f>
        <v>//</v>
      </c>
      <c r="AF20" s="94" t="str">
        <f t="shared" si="11"/>
        <v>XALMOST_EQUAL?</v>
      </c>
      <c r="AG20" t="b">
        <f t="shared" si="12"/>
        <v>1</v>
      </c>
    </row>
    <row r="21" spans="1:33">
      <c r="A21" s="50">
        <f t="shared" si="15"/>
        <v>21</v>
      </c>
      <c r="B21" s="49">
        <f t="shared" si="16"/>
        <v>16</v>
      </c>
      <c r="C21" s="140" t="s">
        <v>4349</v>
      </c>
      <c r="D21" s="53" t="s">
        <v>4347</v>
      </c>
      <c r="E21" s="58" t="s">
        <v>384</v>
      </c>
      <c r="F21" s="58" t="s">
        <v>384</v>
      </c>
      <c r="G21" s="81">
        <v>0</v>
      </c>
      <c r="H21" s="81">
        <v>99</v>
      </c>
      <c r="I21" s="148" t="s">
        <v>3</v>
      </c>
      <c r="J21" s="58" t="s">
        <v>1395</v>
      </c>
      <c r="K21" s="59" t="s">
        <v>3830</v>
      </c>
      <c r="L21" s="57" t="s">
        <v>4851</v>
      </c>
      <c r="M21" s="57" t="s">
        <v>4914</v>
      </c>
      <c r="N21" s="57"/>
      <c r="O21" s="57"/>
      <c r="P21" s="56" t="s">
        <v>1994</v>
      </c>
      <c r="Q21" s="13"/>
      <c r="R21"/>
      <c r="S21" t="str">
        <f t="shared" si="2"/>
        <v/>
      </c>
      <c r="T21" t="str">
        <f>IF(ISNA(VLOOKUP(AF21,#REF!,1)),"//","")</f>
        <v/>
      </c>
      <c r="U21"/>
      <c r="V21">
        <f t="shared" si="3"/>
        <v>7</v>
      </c>
      <c r="W21" s="81" t="s">
        <v>2263</v>
      </c>
      <c r="X21" s="59" t="s">
        <v>2263</v>
      </c>
      <c r="Y21" s="59" t="s">
        <v>2263</v>
      </c>
      <c r="Z21" s="25" t="str">
        <f t="shared" si="4"/>
        <v>"X&lt; ?"</v>
      </c>
      <c r="AA21" s="25" t="str">
        <f t="shared" si="9"/>
        <v>X&lt;?</v>
      </c>
      <c r="AB21" s="1">
        <f t="shared" si="6"/>
        <v>16</v>
      </c>
      <c r="AC21" t="str">
        <f t="shared" si="10"/>
        <v>ITM_XLT</v>
      </c>
      <c r="AD21" s="136" t="str">
        <f>IF(ISNA(VLOOKUP(AA21,Sheet2!J:J,1,0)),"//","")</f>
        <v>//</v>
      </c>
      <c r="AF21" s="94" t="str">
        <f t="shared" si="11"/>
        <v>X&lt;?</v>
      </c>
      <c r="AG21" t="b">
        <f t="shared" si="12"/>
        <v>1</v>
      </c>
    </row>
    <row r="22" spans="1:33">
      <c r="A22" s="50">
        <f t="shared" si="15"/>
        <v>22</v>
      </c>
      <c r="B22" s="49">
        <f t="shared" si="16"/>
        <v>17</v>
      </c>
      <c r="C22" s="140" t="s">
        <v>4350</v>
      </c>
      <c r="D22" s="53" t="s">
        <v>4347</v>
      </c>
      <c r="E22" s="58" t="s">
        <v>1305</v>
      </c>
      <c r="F22" s="58" t="s">
        <v>1305</v>
      </c>
      <c r="G22" s="81">
        <v>0</v>
      </c>
      <c r="H22" s="81">
        <v>99</v>
      </c>
      <c r="I22" s="148" t="s">
        <v>3</v>
      </c>
      <c r="J22" s="58" t="s">
        <v>1395</v>
      </c>
      <c r="K22" s="59" t="s">
        <v>3830</v>
      </c>
      <c r="L22" s="57" t="s">
        <v>4851</v>
      </c>
      <c r="M22" s="57" t="s">
        <v>4914</v>
      </c>
      <c r="N22" s="57"/>
      <c r="O22" s="57"/>
      <c r="P22" s="56" t="s">
        <v>1995</v>
      </c>
      <c r="Q22" s="13"/>
      <c r="R22"/>
      <c r="S22" t="str">
        <f t="shared" si="2"/>
        <v/>
      </c>
      <c r="T22" t="str">
        <f>IF(ISNA(VLOOKUP(AF22,#REF!,1)),"//","")</f>
        <v/>
      </c>
      <c r="U22"/>
      <c r="V22">
        <f t="shared" si="3"/>
        <v>8</v>
      </c>
      <c r="W22" s="81" t="s">
        <v>2263</v>
      </c>
      <c r="X22" s="59" t="s">
        <v>2263</v>
      </c>
      <c r="Y22" s="59" t="s">
        <v>2263</v>
      </c>
      <c r="Z22" s="25" t="str">
        <f t="shared" si="4"/>
        <v>"X" STD_LESS_EQUAL " ?"</v>
      </c>
      <c r="AA22" s="25" t="str">
        <f t="shared" si="9"/>
        <v>XLESS_EQUAL?</v>
      </c>
      <c r="AB22" s="1">
        <f t="shared" si="6"/>
        <v>17</v>
      </c>
      <c r="AC22" t="str">
        <f t="shared" si="10"/>
        <v>ITM_XLE</v>
      </c>
      <c r="AD22" s="136" t="str">
        <f>IF(ISNA(VLOOKUP(AA22,Sheet2!J:J,1,0)),"//","")</f>
        <v>//</v>
      </c>
      <c r="AF22" s="94" t="str">
        <f t="shared" si="11"/>
        <v>XLESS_EQUAL?</v>
      </c>
      <c r="AG22" t="b">
        <f t="shared" si="12"/>
        <v>1</v>
      </c>
    </row>
    <row r="23" spans="1:33">
      <c r="A23" s="50">
        <f t="shared" si="15"/>
        <v>23</v>
      </c>
      <c r="B23" s="49">
        <f t="shared" si="16"/>
        <v>18</v>
      </c>
      <c r="C23" s="140" t="s">
        <v>4351</v>
      </c>
      <c r="D23" s="53" t="s">
        <v>4347</v>
      </c>
      <c r="E23" s="58" t="s">
        <v>385</v>
      </c>
      <c r="F23" s="58" t="s">
        <v>385</v>
      </c>
      <c r="G23" s="81">
        <v>0</v>
      </c>
      <c r="H23" s="81">
        <v>99</v>
      </c>
      <c r="I23" s="148" t="s">
        <v>3</v>
      </c>
      <c r="J23" s="58" t="s">
        <v>1395</v>
      </c>
      <c r="K23" s="59" t="s">
        <v>3830</v>
      </c>
      <c r="L23" s="57" t="s">
        <v>4851</v>
      </c>
      <c r="M23" s="57" t="s">
        <v>4914</v>
      </c>
      <c r="N23" s="57"/>
      <c r="O23" s="57"/>
      <c r="P23" s="56" t="s">
        <v>1996</v>
      </c>
      <c r="Q23" s="13"/>
      <c r="R23"/>
      <c r="S23" t="str">
        <f t="shared" si="2"/>
        <v/>
      </c>
      <c r="T23" t="str">
        <f>IF(ISNA(VLOOKUP(AF23,#REF!,1)),"//","")</f>
        <v/>
      </c>
      <c r="U23"/>
      <c r="V23">
        <f t="shared" si="3"/>
        <v>9</v>
      </c>
      <c r="W23" s="81" t="s">
        <v>2263</v>
      </c>
      <c r="X23" s="59" t="s">
        <v>2263</v>
      </c>
      <c r="Y23" s="59" t="s">
        <v>2263</v>
      </c>
      <c r="Z23" s="25" t="str">
        <f t="shared" si="4"/>
        <v>"X" STD_GREATER_EQUAL " ?"</v>
      </c>
      <c r="AA23" s="25" t="str">
        <f t="shared" si="9"/>
        <v>XGREATER_EQUAL?</v>
      </c>
      <c r="AB23" s="1">
        <f t="shared" si="6"/>
        <v>18</v>
      </c>
      <c r="AC23" t="str">
        <f t="shared" si="10"/>
        <v>ITM_XGE</v>
      </c>
      <c r="AD23" s="136" t="str">
        <f>IF(ISNA(VLOOKUP(AA23,Sheet2!J:J,1,0)),"//","")</f>
        <v>//</v>
      </c>
      <c r="AF23" s="94" t="str">
        <f t="shared" si="11"/>
        <v>XGREATER_EQUAL?</v>
      </c>
      <c r="AG23" t="b">
        <f t="shared" si="12"/>
        <v>1</v>
      </c>
    </row>
    <row r="24" spans="1:33">
      <c r="A24" s="50">
        <f t="shared" si="15"/>
        <v>24</v>
      </c>
      <c r="B24" s="49">
        <f t="shared" si="16"/>
        <v>19</v>
      </c>
      <c r="C24" s="140" t="s">
        <v>4352</v>
      </c>
      <c r="D24" s="53" t="s">
        <v>4347</v>
      </c>
      <c r="E24" s="58" t="s">
        <v>386</v>
      </c>
      <c r="F24" s="58" t="s">
        <v>386</v>
      </c>
      <c r="G24" s="81">
        <v>0</v>
      </c>
      <c r="H24" s="81">
        <v>99</v>
      </c>
      <c r="I24" s="148" t="s">
        <v>3</v>
      </c>
      <c r="J24" s="58" t="s">
        <v>1395</v>
      </c>
      <c r="K24" s="59" t="s">
        <v>3830</v>
      </c>
      <c r="L24" s="57" t="s">
        <v>4851</v>
      </c>
      <c r="M24" s="57" t="s">
        <v>4914</v>
      </c>
      <c r="N24" s="57"/>
      <c r="O24" s="57"/>
      <c r="P24" s="56" t="s">
        <v>1997</v>
      </c>
      <c r="Q24" s="13"/>
      <c r="R24"/>
      <c r="S24" t="str">
        <f t="shared" si="2"/>
        <v/>
      </c>
      <c r="T24" t="str">
        <f>IF(ISNA(VLOOKUP(AF24,#REF!,1)),"//","")</f>
        <v/>
      </c>
      <c r="U24"/>
      <c r="V24">
        <f t="shared" si="3"/>
        <v>10</v>
      </c>
      <c r="W24" s="81" t="s">
        <v>2263</v>
      </c>
      <c r="X24" s="59" t="s">
        <v>2263</v>
      </c>
      <c r="Y24" s="59" t="s">
        <v>2263</v>
      </c>
      <c r="Z24" s="25" t="str">
        <f t="shared" si="4"/>
        <v>"X&gt; ?"</v>
      </c>
      <c r="AA24" s="25" t="str">
        <f t="shared" si="9"/>
        <v>X&gt;?</v>
      </c>
      <c r="AB24" s="1">
        <f t="shared" si="6"/>
        <v>19</v>
      </c>
      <c r="AC24" t="str">
        <f t="shared" si="10"/>
        <v>ITM_XGT</v>
      </c>
      <c r="AD24" s="136" t="str">
        <f>IF(ISNA(VLOOKUP(AA24,Sheet2!J:J,1,0)),"//","")</f>
        <v>//</v>
      </c>
      <c r="AF24" s="94" t="str">
        <f t="shared" si="11"/>
        <v>X&gt;?</v>
      </c>
      <c r="AG24" t="b">
        <f t="shared" si="12"/>
        <v>1</v>
      </c>
    </row>
    <row r="25" spans="1:33">
      <c r="A25" s="50">
        <f t="shared" si="15"/>
        <v>25</v>
      </c>
      <c r="B25" s="49">
        <f t="shared" si="16"/>
        <v>20</v>
      </c>
      <c r="C25" s="53" t="s">
        <v>3461</v>
      </c>
      <c r="D25" s="53" t="s">
        <v>2391</v>
      </c>
      <c r="E25" s="58" t="s">
        <v>1106</v>
      </c>
      <c r="F25" s="58" t="s">
        <v>1106</v>
      </c>
      <c r="G25" s="81">
        <v>0</v>
      </c>
      <c r="H25" s="81">
        <v>99</v>
      </c>
      <c r="I25" s="148" t="s">
        <v>3</v>
      </c>
      <c r="J25" s="58" t="s">
        <v>1395</v>
      </c>
      <c r="K25" s="59" t="s">
        <v>3830</v>
      </c>
      <c r="L25" s="57" t="s">
        <v>4851</v>
      </c>
      <c r="M25" s="57" t="s">
        <v>4915</v>
      </c>
      <c r="N25" s="57"/>
      <c r="O25" s="57"/>
      <c r="P25" s="56" t="s">
        <v>1561</v>
      </c>
      <c r="Q25" s="13"/>
      <c r="R25"/>
      <c r="S25" t="str">
        <f t="shared" si="2"/>
        <v/>
      </c>
      <c r="T25" t="str">
        <f>IF(ISNA(VLOOKUP(AF25,#REF!,1)),"//","")</f>
        <v/>
      </c>
      <c r="U25"/>
      <c r="V25">
        <f t="shared" si="3"/>
        <v>11</v>
      </c>
      <c r="W25" s="81" t="s">
        <v>2263</v>
      </c>
      <c r="X25" s="59" t="s">
        <v>2263</v>
      </c>
      <c r="Y25" s="59" t="s">
        <v>2263</v>
      </c>
      <c r="Z25" s="25" t="str">
        <f t="shared" si="4"/>
        <v>"FC?"</v>
      </c>
      <c r="AA25" s="25" t="str">
        <f t="shared" si="9"/>
        <v>FC?</v>
      </c>
      <c r="AB25" s="1">
        <f t="shared" si="6"/>
        <v>20</v>
      </c>
      <c r="AC25" t="str">
        <f t="shared" si="10"/>
        <v>ITM_FC</v>
      </c>
      <c r="AD25" s="136" t="str">
        <f>IF(ISNA(VLOOKUP(AA25,Sheet2!J:J,1,0)),"//","")</f>
        <v>//</v>
      </c>
      <c r="AF25" s="94" t="str">
        <f t="shared" si="11"/>
        <v>FC?</v>
      </c>
      <c r="AG25" t="b">
        <f t="shared" si="12"/>
        <v>1</v>
      </c>
    </row>
    <row r="26" spans="1:33">
      <c r="A26" s="50">
        <f t="shared" si="15"/>
        <v>26</v>
      </c>
      <c r="B26" s="49">
        <f t="shared" si="16"/>
        <v>21</v>
      </c>
      <c r="C26" s="53" t="s">
        <v>3462</v>
      </c>
      <c r="D26" s="53" t="s">
        <v>2391</v>
      </c>
      <c r="E26" s="58" t="s">
        <v>1114</v>
      </c>
      <c r="F26" s="58" t="s">
        <v>1114</v>
      </c>
      <c r="G26" s="81">
        <v>0</v>
      </c>
      <c r="H26" s="81">
        <v>99</v>
      </c>
      <c r="I26" s="148" t="s">
        <v>3</v>
      </c>
      <c r="J26" s="58" t="s">
        <v>1395</v>
      </c>
      <c r="K26" s="59" t="s">
        <v>3830</v>
      </c>
      <c r="L26" s="57" t="s">
        <v>4851</v>
      </c>
      <c r="M26" s="57" t="s">
        <v>4915</v>
      </c>
      <c r="N26" s="57"/>
      <c r="O26" s="57"/>
      <c r="P26" s="56" t="s">
        <v>1582</v>
      </c>
      <c r="Q26" s="13"/>
      <c r="R26"/>
      <c r="S26" t="str">
        <f t="shared" si="2"/>
        <v/>
      </c>
      <c r="T26" t="str">
        <f>IF(ISNA(VLOOKUP(AF26,#REF!,1)),"//","")</f>
        <v/>
      </c>
      <c r="U26"/>
      <c r="V26">
        <f t="shared" si="3"/>
        <v>12</v>
      </c>
      <c r="W26" s="81" t="s">
        <v>2263</v>
      </c>
      <c r="X26" s="59" t="s">
        <v>2263</v>
      </c>
      <c r="Y26" s="59" t="s">
        <v>2263</v>
      </c>
      <c r="Z26" s="25" t="str">
        <f t="shared" si="4"/>
        <v>"FS?"</v>
      </c>
      <c r="AA26" s="25" t="str">
        <f t="shared" si="9"/>
        <v>FS?</v>
      </c>
      <c r="AB26" s="1">
        <f t="shared" si="6"/>
        <v>21</v>
      </c>
      <c r="AC26" t="str">
        <f t="shared" si="10"/>
        <v>ITM_FS</v>
      </c>
      <c r="AD26" s="136" t="str">
        <f>IF(ISNA(VLOOKUP(AA26,Sheet2!J:J,1,0)),"//","")</f>
        <v>//</v>
      </c>
      <c r="AF26" s="94" t="str">
        <f t="shared" si="11"/>
        <v>FS?</v>
      </c>
      <c r="AG26" t="b">
        <f t="shared" si="12"/>
        <v>1</v>
      </c>
    </row>
    <row r="27" spans="1:33">
      <c r="A27" s="50">
        <f t="shared" si="15"/>
        <v>27</v>
      </c>
      <c r="B27" s="49">
        <f t="shared" si="16"/>
        <v>22</v>
      </c>
      <c r="C27" s="53" t="s">
        <v>4136</v>
      </c>
      <c r="D27" s="53" t="s">
        <v>4137</v>
      </c>
      <c r="E27" s="58" t="s">
        <v>1099</v>
      </c>
      <c r="F27" s="58" t="s">
        <v>1099</v>
      </c>
      <c r="G27" s="81">
        <v>0</v>
      </c>
      <c r="H27" s="81">
        <v>0</v>
      </c>
      <c r="I27" s="148" t="s">
        <v>3</v>
      </c>
      <c r="J27" s="58" t="s">
        <v>1395</v>
      </c>
      <c r="K27" s="59" t="s">
        <v>3830</v>
      </c>
      <c r="L27" s="57" t="s">
        <v>4851</v>
      </c>
      <c r="M27" s="57" t="s">
        <v>4908</v>
      </c>
      <c r="N27" s="57"/>
      <c r="O27" s="57"/>
      <c r="P27" s="56" t="s">
        <v>1545</v>
      </c>
      <c r="Q27" s="13"/>
      <c r="R27"/>
      <c r="S27" t="str">
        <f t="shared" si="2"/>
        <v/>
      </c>
      <c r="T27" t="str">
        <f>IF(ISNA(VLOOKUP(AF27,#REF!,1)),"//","")</f>
        <v/>
      </c>
      <c r="U27"/>
      <c r="V27">
        <f t="shared" si="3"/>
        <v>13</v>
      </c>
      <c r="W27" s="81" t="s">
        <v>2263</v>
      </c>
      <c r="X27" s="59" t="s">
        <v>2263</v>
      </c>
      <c r="Y27" s="59" t="s">
        <v>2263</v>
      </c>
      <c r="Z27" s="25" t="str">
        <f t="shared" si="4"/>
        <v>"EVEN?"</v>
      </c>
      <c r="AA27" s="25" t="str">
        <f t="shared" si="9"/>
        <v>EVEN?</v>
      </c>
      <c r="AB27" s="1">
        <f t="shared" si="6"/>
        <v>22</v>
      </c>
      <c r="AC27" t="str">
        <f t="shared" si="10"/>
        <v>ITM_EVEN</v>
      </c>
      <c r="AD27" s="136" t="str">
        <f>IF(ISNA(VLOOKUP(AA27,Sheet2!J:J,1,0)),"//","")</f>
        <v>//</v>
      </c>
      <c r="AF27" s="94" t="str">
        <f t="shared" si="11"/>
        <v>EVEN?</v>
      </c>
      <c r="AG27" t="b">
        <f t="shared" si="12"/>
        <v>1</v>
      </c>
    </row>
    <row r="28" spans="1:33">
      <c r="A28" s="50">
        <f t="shared" si="15"/>
        <v>28</v>
      </c>
      <c r="B28" s="49">
        <f t="shared" si="16"/>
        <v>23</v>
      </c>
      <c r="C28" s="53" t="s">
        <v>4136</v>
      </c>
      <c r="D28" s="53" t="s">
        <v>4138</v>
      </c>
      <c r="E28" s="58" t="s">
        <v>238</v>
      </c>
      <c r="F28" s="58" t="s">
        <v>238</v>
      </c>
      <c r="G28" s="81">
        <v>0</v>
      </c>
      <c r="H28" s="81">
        <v>0</v>
      </c>
      <c r="I28" s="148" t="s">
        <v>3</v>
      </c>
      <c r="J28" s="58" t="s">
        <v>1395</v>
      </c>
      <c r="K28" s="59" t="s">
        <v>3830</v>
      </c>
      <c r="L28" s="57" t="s">
        <v>4851</v>
      </c>
      <c r="M28" s="57" t="s">
        <v>4908</v>
      </c>
      <c r="N28" s="57"/>
      <c r="O28" s="57"/>
      <c r="P28" s="56" t="s">
        <v>1776</v>
      </c>
      <c r="Q28" s="13"/>
      <c r="R28"/>
      <c r="S28" t="str">
        <f t="shared" si="2"/>
        <v/>
      </c>
      <c r="T28" t="str">
        <f>IF(ISNA(VLOOKUP(AF28,#REF!,1)),"//","")</f>
        <v/>
      </c>
      <c r="U28"/>
      <c r="V28">
        <f t="shared" si="3"/>
        <v>14</v>
      </c>
      <c r="W28" s="81" t="s">
        <v>2263</v>
      </c>
      <c r="X28" s="59" t="s">
        <v>2263</v>
      </c>
      <c r="Y28" s="59" t="s">
        <v>2263</v>
      </c>
      <c r="Z28" s="25" t="str">
        <f t="shared" si="4"/>
        <v>"ODD?"</v>
      </c>
      <c r="AA28" s="25" t="str">
        <f t="shared" si="9"/>
        <v>ODD?</v>
      </c>
      <c r="AB28" s="1">
        <f t="shared" si="6"/>
        <v>23</v>
      </c>
      <c r="AC28" t="str">
        <f t="shared" si="10"/>
        <v>ITM_ODD</v>
      </c>
      <c r="AD28" s="136" t="str">
        <f>IF(ISNA(VLOOKUP(AA28,Sheet2!J:J,1,0)),"//","")</f>
        <v>//</v>
      </c>
      <c r="AF28" s="94" t="str">
        <f t="shared" si="11"/>
        <v>ODD?</v>
      </c>
      <c r="AG28" t="b">
        <f t="shared" si="12"/>
        <v>1</v>
      </c>
    </row>
    <row r="29" spans="1:33">
      <c r="A29" s="50">
        <f t="shared" si="15"/>
        <v>29</v>
      </c>
      <c r="B29" s="49">
        <f t="shared" si="16"/>
        <v>24</v>
      </c>
      <c r="C29" s="53" t="s">
        <v>4136</v>
      </c>
      <c r="D29" s="53" t="s">
        <v>4335</v>
      </c>
      <c r="E29" s="58" t="s">
        <v>1110</v>
      </c>
      <c r="F29" s="58" t="s">
        <v>1110</v>
      </c>
      <c r="G29" s="81">
        <v>0</v>
      </c>
      <c r="H29" s="81">
        <v>0</v>
      </c>
      <c r="I29" s="148" t="s">
        <v>3</v>
      </c>
      <c r="J29" s="58" t="s">
        <v>1395</v>
      </c>
      <c r="K29" s="59" t="s">
        <v>3830</v>
      </c>
      <c r="L29" s="57" t="s">
        <v>4851</v>
      </c>
      <c r="M29" s="57" t="s">
        <v>4908</v>
      </c>
      <c r="N29" s="57"/>
      <c r="O29" s="57"/>
      <c r="P29" s="56" t="s">
        <v>1576</v>
      </c>
      <c r="Q29" s="13"/>
      <c r="R29"/>
      <c r="S29" t="str">
        <f t="shared" si="2"/>
        <v/>
      </c>
      <c r="T29" t="str">
        <f>IF(ISNA(VLOOKUP(AF29,#REF!,1)),"//","")</f>
        <v/>
      </c>
      <c r="U29"/>
      <c r="V29">
        <f t="shared" si="3"/>
        <v>15</v>
      </c>
      <c r="W29" s="81" t="s">
        <v>2263</v>
      </c>
      <c r="X29" s="59" t="s">
        <v>2263</v>
      </c>
      <c r="Y29" s="59" t="s">
        <v>2263</v>
      </c>
      <c r="Z29" s="25" t="str">
        <f t="shared" si="4"/>
        <v>"FP?"</v>
      </c>
      <c r="AA29" s="25" t="str">
        <f t="shared" si="9"/>
        <v>FP?</v>
      </c>
      <c r="AB29" s="1">
        <f t="shared" si="6"/>
        <v>24</v>
      </c>
      <c r="AC29" t="str">
        <f t="shared" si="10"/>
        <v>ITM_FPQ</v>
      </c>
      <c r="AD29" s="136" t="str">
        <f>IF(ISNA(VLOOKUP(AA29,Sheet2!J:J,1,0)),"//","")</f>
        <v>//</v>
      </c>
      <c r="AF29" s="94" t="str">
        <f t="shared" si="11"/>
        <v>FP?</v>
      </c>
      <c r="AG29" t="b">
        <f t="shared" si="12"/>
        <v>1</v>
      </c>
    </row>
    <row r="30" spans="1:33">
      <c r="A30" s="50">
        <f t="shared" si="15"/>
        <v>30</v>
      </c>
      <c r="B30" s="49">
        <f t="shared" si="16"/>
        <v>25</v>
      </c>
      <c r="C30" s="53" t="s">
        <v>4136</v>
      </c>
      <c r="D30" s="53" t="s">
        <v>4139</v>
      </c>
      <c r="E30" s="58" t="s">
        <v>146</v>
      </c>
      <c r="F30" s="58" t="s">
        <v>146</v>
      </c>
      <c r="G30" s="81">
        <v>0</v>
      </c>
      <c r="H30" s="81">
        <v>0</v>
      </c>
      <c r="I30" s="148" t="s">
        <v>3</v>
      </c>
      <c r="J30" s="58" t="s">
        <v>1395</v>
      </c>
      <c r="K30" s="59" t="s">
        <v>3830</v>
      </c>
      <c r="L30" s="57" t="s">
        <v>4851</v>
      </c>
      <c r="M30" s="57" t="s">
        <v>4908</v>
      </c>
      <c r="N30" s="57"/>
      <c r="O30" s="57"/>
      <c r="P30" s="56" t="s">
        <v>1633</v>
      </c>
      <c r="Q30" s="13"/>
      <c r="R30"/>
      <c r="S30" t="str">
        <f t="shared" si="2"/>
        <v/>
      </c>
      <c r="T30" t="str">
        <f>IF(ISNA(VLOOKUP(AF30,#REF!,1)),"//","")</f>
        <v/>
      </c>
      <c r="U30"/>
      <c r="V30">
        <f t="shared" si="3"/>
        <v>16</v>
      </c>
      <c r="W30" s="81" t="s">
        <v>2263</v>
      </c>
      <c r="X30" s="59" t="s">
        <v>2263</v>
      </c>
      <c r="Y30" s="59" t="s">
        <v>2263</v>
      </c>
      <c r="Z30" s="25" t="str">
        <f t="shared" si="4"/>
        <v>"INT?"</v>
      </c>
      <c r="AA30" s="25" t="str">
        <f t="shared" si="9"/>
        <v>INT?</v>
      </c>
      <c r="AB30" s="1">
        <f t="shared" si="6"/>
        <v>25</v>
      </c>
      <c r="AC30" t="str">
        <f t="shared" si="10"/>
        <v>ITM_INT</v>
      </c>
      <c r="AD30" s="136" t="str">
        <f>IF(ISNA(VLOOKUP(AA30,Sheet2!J:J,1,0)),"//","")</f>
        <v>//</v>
      </c>
      <c r="AF30" s="94" t="str">
        <f t="shared" si="11"/>
        <v>INT?</v>
      </c>
      <c r="AG30" t="b">
        <f t="shared" si="12"/>
        <v>1</v>
      </c>
    </row>
    <row r="31" spans="1:33">
      <c r="A31" s="50">
        <f t="shared" si="15"/>
        <v>31</v>
      </c>
      <c r="B31" s="49">
        <f t="shared" si="16"/>
        <v>26</v>
      </c>
      <c r="C31" s="55" t="s">
        <v>4336</v>
      </c>
      <c r="D31" s="53" t="s">
        <v>4339</v>
      </c>
      <c r="E31" s="58" t="s">
        <v>62</v>
      </c>
      <c r="F31" s="58" t="s">
        <v>62</v>
      </c>
      <c r="G31" s="81">
        <v>0</v>
      </c>
      <c r="H31" s="81">
        <v>0</v>
      </c>
      <c r="I31" s="148" t="s">
        <v>3</v>
      </c>
      <c r="J31" s="58" t="s">
        <v>1395</v>
      </c>
      <c r="K31" s="59" t="s">
        <v>3830</v>
      </c>
      <c r="L31" s="57" t="s">
        <v>4851</v>
      </c>
      <c r="M31" s="57" t="s">
        <v>4908</v>
      </c>
      <c r="N31" s="57"/>
      <c r="O31" s="57"/>
      <c r="P31" s="56" t="s">
        <v>1500</v>
      </c>
      <c r="Q31" s="13"/>
      <c r="R31"/>
      <c r="S31" t="str">
        <f t="shared" si="2"/>
        <v/>
      </c>
      <c r="T31" t="str">
        <f>IF(ISNA(VLOOKUP(AF31,#REF!,1)),"//","")</f>
        <v/>
      </c>
      <c r="U31"/>
      <c r="V31">
        <f t="shared" si="3"/>
        <v>17</v>
      </c>
      <c r="W31" s="81" t="s">
        <v>2703</v>
      </c>
      <c r="X31" s="59" t="s">
        <v>2637</v>
      </c>
      <c r="Y31" s="59" t="s">
        <v>2263</v>
      </c>
      <c r="Z31" s="25" t="str">
        <f t="shared" si="4"/>
        <v>"CPX?"</v>
      </c>
      <c r="AA31" s="25" t="str">
        <f t="shared" si="9"/>
        <v>CPX?</v>
      </c>
      <c r="AB31" s="1">
        <f t="shared" si="6"/>
        <v>26</v>
      </c>
      <c r="AC31" t="str">
        <f t="shared" si="10"/>
        <v>ITM_CPX</v>
      </c>
      <c r="AD31" s="136" t="str">
        <f>IF(ISNA(VLOOKUP(AA31,Sheet2!J:J,1,0)),"//","")</f>
        <v>//</v>
      </c>
      <c r="AF31" s="94" t="str">
        <f t="shared" si="11"/>
        <v>CPX?</v>
      </c>
      <c r="AG31" t="b">
        <f t="shared" si="12"/>
        <v>1</v>
      </c>
    </row>
    <row r="32" spans="1:33">
      <c r="A32" s="50">
        <f t="shared" si="15"/>
        <v>32</v>
      </c>
      <c r="B32" s="49">
        <f t="shared" si="16"/>
        <v>27</v>
      </c>
      <c r="C32" s="53" t="s">
        <v>4336</v>
      </c>
      <c r="D32" s="53" t="s">
        <v>4582</v>
      </c>
      <c r="E32" s="58" t="s">
        <v>1162</v>
      </c>
      <c r="F32" s="58" t="s">
        <v>1162</v>
      </c>
      <c r="G32" s="81">
        <v>0</v>
      </c>
      <c r="H32" s="81">
        <v>0</v>
      </c>
      <c r="I32" s="148" t="s">
        <v>3</v>
      </c>
      <c r="J32" s="58" t="s">
        <v>1395</v>
      </c>
      <c r="K32" s="59" t="s">
        <v>3830</v>
      </c>
      <c r="L32" s="57" t="s">
        <v>4851</v>
      </c>
      <c r="M32" s="57" t="s">
        <v>4908</v>
      </c>
      <c r="N32" s="57"/>
      <c r="O32" s="57"/>
      <c r="P32" s="56" t="s">
        <v>1705</v>
      </c>
      <c r="Q32" s="13"/>
      <c r="R32"/>
      <c r="S32" t="str">
        <f t="shared" si="2"/>
        <v/>
      </c>
      <c r="T32" t="str">
        <f>IF(ISNA(VLOOKUP(AF32,#REF!,1)),"//","")</f>
        <v/>
      </c>
      <c r="U32"/>
      <c r="V32">
        <f t="shared" si="3"/>
        <v>18</v>
      </c>
      <c r="W32" s="81" t="s">
        <v>2263</v>
      </c>
      <c r="X32" s="59" t="s">
        <v>2263</v>
      </c>
      <c r="Y32" s="59" t="s">
        <v>2263</v>
      </c>
      <c r="Z32" s="25" t="str">
        <f t="shared" si="4"/>
        <v>"MATR?"</v>
      </c>
      <c r="AA32" s="25" t="str">
        <f t="shared" si="9"/>
        <v>MATR?</v>
      </c>
      <c r="AB32" s="1">
        <f t="shared" si="6"/>
        <v>27</v>
      </c>
      <c r="AC32" t="str">
        <f t="shared" si="10"/>
        <v>ITM_MATR</v>
      </c>
      <c r="AD32" s="136" t="str">
        <f>IF(ISNA(VLOOKUP(AA32,Sheet2!J:J,1,0)),"//","")</f>
        <v>//</v>
      </c>
      <c r="AF32" s="94" t="str">
        <f t="shared" si="11"/>
        <v>MATR?</v>
      </c>
      <c r="AG32" t="b">
        <f t="shared" si="12"/>
        <v>1</v>
      </c>
    </row>
    <row r="33" spans="1:33">
      <c r="A33" s="50">
        <f t="shared" si="15"/>
        <v>33</v>
      </c>
      <c r="B33" s="49">
        <f t="shared" si="16"/>
        <v>28</v>
      </c>
      <c r="C33" s="55" t="s">
        <v>4336</v>
      </c>
      <c r="D33" s="53" t="s">
        <v>4341</v>
      </c>
      <c r="E33" s="58" t="s">
        <v>232</v>
      </c>
      <c r="F33" s="58" t="s">
        <v>232</v>
      </c>
      <c r="G33" s="81">
        <v>0</v>
      </c>
      <c r="H33" s="81">
        <v>0</v>
      </c>
      <c r="I33" s="148" t="s">
        <v>3</v>
      </c>
      <c r="J33" s="58" t="s">
        <v>1395</v>
      </c>
      <c r="K33" s="59" t="s">
        <v>3830</v>
      </c>
      <c r="L33" s="57" t="s">
        <v>4851</v>
      </c>
      <c r="M33" s="57" t="s">
        <v>4908</v>
      </c>
      <c r="N33" s="57"/>
      <c r="O33" s="57"/>
      <c r="P33" s="56" t="s">
        <v>1758</v>
      </c>
      <c r="Q33" s="13"/>
      <c r="R33"/>
      <c r="S33" t="str">
        <f t="shared" si="2"/>
        <v/>
      </c>
      <c r="T33" t="str">
        <f>IF(ISNA(VLOOKUP(AF33,#REF!,1)),"//","")</f>
        <v/>
      </c>
      <c r="U33"/>
      <c r="V33">
        <f t="shared" si="3"/>
        <v>19</v>
      </c>
      <c r="W33" s="81" t="s">
        <v>2263</v>
      </c>
      <c r="X33" s="59" t="s">
        <v>2263</v>
      </c>
      <c r="Y33" s="59" t="s">
        <v>2263</v>
      </c>
      <c r="Z33" s="25" t="str">
        <f t="shared" si="4"/>
        <v>"NAN?"</v>
      </c>
      <c r="AA33" s="25" t="str">
        <f t="shared" si="9"/>
        <v>NAN?</v>
      </c>
      <c r="AB33" s="1">
        <f t="shared" si="6"/>
        <v>28</v>
      </c>
      <c r="AC33" t="str">
        <f t="shared" si="10"/>
        <v>ITM_NAN</v>
      </c>
      <c r="AD33" s="136" t="str">
        <f>IF(ISNA(VLOOKUP(AA33,Sheet2!J:J,1,0)),"//","")</f>
        <v>//</v>
      </c>
      <c r="AF33" s="94" t="str">
        <f t="shared" si="11"/>
        <v>NAN?</v>
      </c>
      <c r="AG33" t="b">
        <f t="shared" si="12"/>
        <v>1</v>
      </c>
    </row>
    <row r="34" spans="1:33">
      <c r="A34" s="50">
        <f t="shared" si="15"/>
        <v>34</v>
      </c>
      <c r="B34" s="49">
        <f t="shared" si="16"/>
        <v>29</v>
      </c>
      <c r="C34" s="55" t="s">
        <v>4336</v>
      </c>
      <c r="D34" s="53" t="s">
        <v>4342</v>
      </c>
      <c r="E34" s="58" t="s">
        <v>1232</v>
      </c>
      <c r="F34" s="58" t="s">
        <v>1232</v>
      </c>
      <c r="G34" s="81">
        <v>0</v>
      </c>
      <c r="H34" s="81">
        <v>0</v>
      </c>
      <c r="I34" s="148" t="s">
        <v>3</v>
      </c>
      <c r="J34" s="58" t="s">
        <v>1395</v>
      </c>
      <c r="K34" s="59" t="s">
        <v>3830</v>
      </c>
      <c r="L34" s="57" t="s">
        <v>4851</v>
      </c>
      <c r="M34" s="57" t="s">
        <v>4908</v>
      </c>
      <c r="N34" s="57"/>
      <c r="O34" s="57"/>
      <c r="P34" s="56" t="s">
        <v>1834</v>
      </c>
      <c r="Q34" s="13"/>
      <c r="R34"/>
      <c r="S34" t="str">
        <f t="shared" si="2"/>
        <v/>
      </c>
      <c r="T34" t="str">
        <f>IF(ISNA(VLOOKUP(AF34,#REF!,1)),"//","")</f>
        <v/>
      </c>
      <c r="U34"/>
      <c r="V34">
        <f t="shared" si="3"/>
        <v>20</v>
      </c>
      <c r="W34" s="81" t="s">
        <v>2727</v>
      </c>
      <c r="X34" s="59" t="s">
        <v>2637</v>
      </c>
      <c r="Y34" s="59" t="s">
        <v>2263</v>
      </c>
      <c r="Z34" s="25" t="str">
        <f t="shared" si="4"/>
        <v>"REAL?"</v>
      </c>
      <c r="AA34" s="25" t="str">
        <f t="shared" si="9"/>
        <v>REAL?</v>
      </c>
      <c r="AB34" s="1">
        <f t="shared" si="6"/>
        <v>29</v>
      </c>
      <c r="AC34" t="str">
        <f t="shared" si="10"/>
        <v>ITM_REAL</v>
      </c>
      <c r="AD34" s="136" t="str">
        <f>IF(ISNA(VLOOKUP(AA34,Sheet2!J:J,1,0)),"//","")</f>
        <v>//</v>
      </c>
      <c r="AF34" s="94" t="str">
        <f t="shared" si="11"/>
        <v>REAL?</v>
      </c>
      <c r="AG34" t="b">
        <f t="shared" si="12"/>
        <v>1</v>
      </c>
    </row>
    <row r="35" spans="1:33">
      <c r="A35" s="50">
        <f t="shared" si="15"/>
        <v>35</v>
      </c>
      <c r="B35" s="49">
        <f t="shared" si="16"/>
        <v>30</v>
      </c>
      <c r="C35" s="55" t="s">
        <v>4336</v>
      </c>
      <c r="D35" s="53" t="s">
        <v>4343</v>
      </c>
      <c r="E35" s="58" t="s">
        <v>1259</v>
      </c>
      <c r="F35" s="58" t="s">
        <v>1259</v>
      </c>
      <c r="G35" s="81">
        <v>0</v>
      </c>
      <c r="H35" s="81">
        <v>0</v>
      </c>
      <c r="I35" s="148" t="s">
        <v>3</v>
      </c>
      <c r="J35" s="58" t="s">
        <v>1395</v>
      </c>
      <c r="K35" s="59" t="s">
        <v>3830</v>
      </c>
      <c r="L35" s="57" t="s">
        <v>4851</v>
      </c>
      <c r="M35" s="57" t="s">
        <v>4908</v>
      </c>
      <c r="N35" s="57"/>
      <c r="O35" s="57"/>
      <c r="P35" s="56" t="s">
        <v>1902</v>
      </c>
      <c r="Q35" s="13"/>
      <c r="R35"/>
      <c r="S35" t="str">
        <f t="shared" si="2"/>
        <v/>
      </c>
      <c r="T35" t="str">
        <f>IF(ISNA(VLOOKUP(AF35,#REF!,1)),"//","")</f>
        <v/>
      </c>
      <c r="U35"/>
      <c r="V35">
        <f t="shared" si="3"/>
        <v>21</v>
      </c>
      <c r="W35" s="81" t="s">
        <v>2263</v>
      </c>
      <c r="X35" s="59" t="s">
        <v>2263</v>
      </c>
      <c r="Y35" s="59" t="s">
        <v>2263</v>
      </c>
      <c r="Z35" s="25" t="str">
        <f t="shared" si="4"/>
        <v>"SPEC?"</v>
      </c>
      <c r="AA35" s="25" t="str">
        <f t="shared" si="9"/>
        <v>SPEC?</v>
      </c>
      <c r="AB35" s="1">
        <f t="shared" si="6"/>
        <v>30</v>
      </c>
      <c r="AC35" t="str">
        <f t="shared" si="10"/>
        <v>ITM_SPEC</v>
      </c>
      <c r="AD35" s="136" t="str">
        <f>IF(ISNA(VLOOKUP(AA35,Sheet2!J:J,1,0)),"//","")</f>
        <v>//</v>
      </c>
      <c r="AF35" s="94" t="str">
        <f t="shared" si="11"/>
        <v>SPEC?</v>
      </c>
      <c r="AG35" t="b">
        <f t="shared" si="12"/>
        <v>1</v>
      </c>
    </row>
    <row r="36" spans="1:33">
      <c r="A36" s="50">
        <f t="shared" si="15"/>
        <v>36</v>
      </c>
      <c r="B36" s="49">
        <f t="shared" si="16"/>
        <v>31</v>
      </c>
      <c r="C36" s="55" t="s">
        <v>4340</v>
      </c>
      <c r="D36" s="53" t="s">
        <v>7</v>
      </c>
      <c r="E36" s="58" t="s">
        <v>1270</v>
      </c>
      <c r="F36" s="58" t="s">
        <v>1270</v>
      </c>
      <c r="G36" s="81">
        <v>0</v>
      </c>
      <c r="H36" s="81">
        <v>0</v>
      </c>
      <c r="I36" s="148" t="s">
        <v>3</v>
      </c>
      <c r="J36" s="58" t="s">
        <v>1395</v>
      </c>
      <c r="K36" s="59" t="s">
        <v>3830</v>
      </c>
      <c r="L36" s="57" t="s">
        <v>4851</v>
      </c>
      <c r="M36" s="57" t="s">
        <v>4908</v>
      </c>
      <c r="N36" s="57"/>
      <c r="O36" s="57"/>
      <c r="P36" s="56" t="s">
        <v>1919</v>
      </c>
      <c r="Q36" s="13"/>
      <c r="R36"/>
      <c r="S36" t="str">
        <f t="shared" si="2"/>
        <v/>
      </c>
      <c r="T36" t="str">
        <f>IF(ISNA(VLOOKUP(AF36,#REF!,1)),"//","")</f>
        <v/>
      </c>
      <c r="U36"/>
      <c r="V36">
        <f t="shared" si="3"/>
        <v>22</v>
      </c>
      <c r="W36" s="81" t="s">
        <v>2263</v>
      </c>
      <c r="X36" s="59" t="s">
        <v>2263</v>
      </c>
      <c r="Y36" s="59" t="s">
        <v>2263</v>
      </c>
      <c r="Z36" s="25" t="str">
        <f t="shared" si="4"/>
        <v>"STRI?"</v>
      </c>
      <c r="AA36" s="25" t="str">
        <f t="shared" si="9"/>
        <v>STRI?</v>
      </c>
      <c r="AB36" s="1">
        <f t="shared" si="6"/>
        <v>31</v>
      </c>
      <c r="AC36" t="str">
        <f t="shared" si="10"/>
        <v>ITM_STRI</v>
      </c>
      <c r="AD36" s="136" t="str">
        <f>IF(ISNA(VLOOKUP(AA36,Sheet2!J:J,1,0)),"//","")</f>
        <v>//</v>
      </c>
      <c r="AF36" s="94" t="str">
        <f t="shared" si="11"/>
        <v>STRI?</v>
      </c>
      <c r="AG36" t="b">
        <f t="shared" si="12"/>
        <v>1</v>
      </c>
    </row>
    <row r="37" spans="1:33">
      <c r="A37" s="50">
        <f t="shared" si="15"/>
        <v>37</v>
      </c>
      <c r="B37" s="49">
        <f t="shared" si="16"/>
        <v>32</v>
      </c>
      <c r="C37" s="55" t="s">
        <v>4336</v>
      </c>
      <c r="D37" s="53" t="s">
        <v>4344</v>
      </c>
      <c r="E37" s="58" t="s">
        <v>1335</v>
      </c>
      <c r="F37" s="58" t="s">
        <v>1335</v>
      </c>
      <c r="G37" s="60">
        <v>0</v>
      </c>
      <c r="H37" s="60">
        <v>0</v>
      </c>
      <c r="I37" s="148" t="s">
        <v>3</v>
      </c>
      <c r="J37" s="58" t="s">
        <v>1395</v>
      </c>
      <c r="K37" s="59" t="s">
        <v>3994</v>
      </c>
      <c r="L37" s="57" t="s">
        <v>4851</v>
      </c>
      <c r="M37" s="57" t="s">
        <v>4908</v>
      </c>
      <c r="N37" s="57"/>
      <c r="O37" s="57"/>
      <c r="P37" s="56" t="s">
        <v>2073</v>
      </c>
      <c r="Q37" s="13"/>
      <c r="R37"/>
      <c r="S37" t="str">
        <f t="shared" si="2"/>
        <v/>
      </c>
      <c r="T37" t="str">
        <f>IF(ISNA(VLOOKUP(AF37,#REF!,1)),"//","")</f>
        <v/>
      </c>
      <c r="U37"/>
      <c r="V37">
        <f t="shared" si="3"/>
        <v>23</v>
      </c>
      <c r="W37" s="81" t="s">
        <v>2263</v>
      </c>
      <c r="X37" s="59" t="s">
        <v>2263</v>
      </c>
      <c r="Y37" s="59" t="s">
        <v>2263</v>
      </c>
      <c r="Z37" s="25" t="str">
        <f t="shared" si="4"/>
        <v>STD_PLUS_MINUS STD_INFINITY "?"</v>
      </c>
      <c r="AA37" s="25" t="str">
        <f t="shared" si="9"/>
        <v>PLUS_MINUSINFINITY?</v>
      </c>
      <c r="AB37" s="1">
        <f t="shared" si="6"/>
        <v>32</v>
      </c>
      <c r="AC37" t="str">
        <f t="shared" si="10"/>
        <v>ITM_PMINFINITY</v>
      </c>
      <c r="AD37" s="136" t="str">
        <f>IF(ISNA(VLOOKUP(AA37,Sheet2!J:J,1,0)),"//","")</f>
        <v>//</v>
      </c>
      <c r="AF37" s="94" t="str">
        <f t="shared" si="11"/>
        <v>PLUS_MINUSINFINITY?</v>
      </c>
      <c r="AG37" t="b">
        <f t="shared" si="12"/>
        <v>1</v>
      </c>
    </row>
    <row r="38" spans="1:33">
      <c r="A38" s="50">
        <f t="shared" si="15"/>
        <v>38</v>
      </c>
      <c r="B38" s="49">
        <f t="shared" si="16"/>
        <v>33</v>
      </c>
      <c r="C38" s="53" t="s">
        <v>3463</v>
      </c>
      <c r="D38" s="53" t="s">
        <v>7</v>
      </c>
      <c r="E38" s="58" t="s">
        <v>259</v>
      </c>
      <c r="F38" s="58" t="s">
        <v>259</v>
      </c>
      <c r="G38" s="81">
        <v>0</v>
      </c>
      <c r="H38" s="81">
        <v>0</v>
      </c>
      <c r="I38" s="148" t="s">
        <v>3</v>
      </c>
      <c r="J38" s="58" t="s">
        <v>1395</v>
      </c>
      <c r="K38" s="59" t="s">
        <v>3830</v>
      </c>
      <c r="L38" s="57" t="s">
        <v>4851</v>
      </c>
      <c r="M38" s="57" t="s">
        <v>4908</v>
      </c>
      <c r="N38" s="57"/>
      <c r="O38" s="57"/>
      <c r="P38" s="56" t="s">
        <v>1805</v>
      </c>
      <c r="Q38" s="13"/>
      <c r="R38"/>
      <c r="S38" t="str">
        <f t="shared" ref="S38:S69" si="17">IF(E38=F38,"","NOT EQUAL")</f>
        <v/>
      </c>
      <c r="T38" t="str">
        <f>IF(ISNA(VLOOKUP(AF38,#REF!,1)),"//","")</f>
        <v/>
      </c>
      <c r="U38"/>
      <c r="V38">
        <f t="shared" si="3"/>
        <v>24</v>
      </c>
      <c r="W38" s="81" t="s">
        <v>2699</v>
      </c>
      <c r="X38" s="82" t="s">
        <v>2637</v>
      </c>
      <c r="Y38" s="83" t="s">
        <v>2263</v>
      </c>
      <c r="Z38" s="25" t="str">
        <f t="shared" si="4"/>
        <v>"PRIME?"</v>
      </c>
      <c r="AA38" s="25" t="str">
        <f t="shared" si="9"/>
        <v>PRIME?</v>
      </c>
      <c r="AB38" s="1">
        <f t="shared" si="6"/>
        <v>33</v>
      </c>
      <c r="AC38" t="str">
        <f t="shared" si="10"/>
        <v>ITM_PRIME</v>
      </c>
      <c r="AD38" s="136" t="str">
        <f>IF(ISNA(VLOOKUP(AA38,Sheet2!J:J,1,0)),"//","")</f>
        <v/>
      </c>
      <c r="AF38" s="94" t="str">
        <f t="shared" si="11"/>
        <v>PRIME?</v>
      </c>
      <c r="AG38" t="b">
        <f t="shared" si="12"/>
        <v>1</v>
      </c>
    </row>
    <row r="39" spans="1:33">
      <c r="A39" s="50">
        <f t="shared" si="15"/>
        <v>39</v>
      </c>
      <c r="B39" s="49">
        <f t="shared" si="16"/>
        <v>34</v>
      </c>
      <c r="C39" s="53" t="s">
        <v>4919</v>
      </c>
      <c r="D39" s="53" t="s">
        <v>7</v>
      </c>
      <c r="E39" s="58" t="s">
        <v>353</v>
      </c>
      <c r="F39" s="58" t="s">
        <v>353</v>
      </c>
      <c r="G39" s="81">
        <v>0</v>
      </c>
      <c r="H39" s="81">
        <v>0</v>
      </c>
      <c r="I39" s="148" t="s">
        <v>3</v>
      </c>
      <c r="J39" s="58" t="s">
        <v>1396</v>
      </c>
      <c r="K39" s="59" t="s">
        <v>3830</v>
      </c>
      <c r="L39" s="57" t="s">
        <v>4851</v>
      </c>
      <c r="M39" s="57" t="s">
        <v>4908</v>
      </c>
      <c r="N39" s="57"/>
      <c r="O39" s="57"/>
      <c r="P39" s="56" t="s">
        <v>1936</v>
      </c>
      <c r="Q39" s="13"/>
      <c r="R39"/>
      <c r="S39" t="str">
        <f t="shared" si="17"/>
        <v/>
      </c>
      <c r="T39" t="str">
        <f>IF(ISNA(VLOOKUP(AF39,#REF!,1)),"//","")</f>
        <v/>
      </c>
      <c r="U39"/>
      <c r="V39">
        <f t="shared" si="3"/>
        <v>24</v>
      </c>
      <c r="W39" s="81" t="s">
        <v>2263</v>
      </c>
      <c r="X39" s="59" t="s">
        <v>2263</v>
      </c>
      <c r="Y39" s="59" t="s">
        <v>2263</v>
      </c>
      <c r="Z39" s="25" t="str">
        <f t="shared" si="4"/>
        <v/>
      </c>
      <c r="AA39" s="25" t="str">
        <f t="shared" si="9"/>
        <v/>
      </c>
      <c r="AB39" s="1">
        <f t="shared" si="6"/>
        <v>34</v>
      </c>
      <c r="AC39" t="str">
        <f t="shared" si="10"/>
        <v>ITM_TOP</v>
      </c>
      <c r="AD39" s="136" t="str">
        <f>IF(ISNA(VLOOKUP(AA39,Sheet2!J:J,1,0)),"//","")</f>
        <v/>
      </c>
      <c r="AF39" s="94" t="str">
        <f t="shared" si="11"/>
        <v/>
      </c>
      <c r="AG39" t="b">
        <f t="shared" si="12"/>
        <v>1</v>
      </c>
    </row>
    <row r="40" spans="1:33">
      <c r="A40" s="50">
        <f t="shared" si="15"/>
        <v>40</v>
      </c>
      <c r="B40" s="49">
        <f t="shared" si="16"/>
        <v>35</v>
      </c>
      <c r="C40" s="53" t="s">
        <v>3464</v>
      </c>
      <c r="D40" s="61" t="s">
        <v>2839</v>
      </c>
      <c r="E40" s="58" t="s">
        <v>84</v>
      </c>
      <c r="F40" s="58" t="s">
        <v>84</v>
      </c>
      <c r="G40" s="81">
        <v>0</v>
      </c>
      <c r="H40" s="81">
        <v>0</v>
      </c>
      <c r="I40" s="148" t="s">
        <v>3</v>
      </c>
      <c r="J40" s="58" t="s">
        <v>1396</v>
      </c>
      <c r="K40" s="59" t="s">
        <v>3994</v>
      </c>
      <c r="L40" s="57" t="s">
        <v>4851</v>
      </c>
      <c r="M40" s="57" t="s">
        <v>4908</v>
      </c>
      <c r="N40" s="57"/>
      <c r="O40" s="57"/>
      <c r="P40" s="56" t="s">
        <v>1536</v>
      </c>
      <c r="Q40" s="13"/>
      <c r="R40"/>
      <c r="S40" t="str">
        <f t="shared" si="17"/>
        <v/>
      </c>
      <c r="T40" t="str">
        <f>IF(ISNA(VLOOKUP(AF40,#REF!,1)),"//","")</f>
        <v/>
      </c>
      <c r="U40"/>
      <c r="V40">
        <f t="shared" si="3"/>
        <v>25</v>
      </c>
      <c r="W40" s="81" t="s">
        <v>2722</v>
      </c>
      <c r="X40" s="59" t="s">
        <v>2637</v>
      </c>
      <c r="Y40" s="59" t="s">
        <v>2263</v>
      </c>
      <c r="Z40" s="25" t="str">
        <f t="shared" si="4"/>
        <v>"ENTER" STD_UP_ARROW</v>
      </c>
      <c r="AA40" s="25" t="str">
        <f t="shared" si="9"/>
        <v>ENTER</v>
      </c>
      <c r="AB40" s="1">
        <f t="shared" si="6"/>
        <v>35</v>
      </c>
      <c r="AC40" t="str">
        <f t="shared" si="10"/>
        <v>ITM_ENTER</v>
      </c>
      <c r="AD40" s="136" t="str">
        <f>IF(ISNA(VLOOKUP(AA40,Sheet2!J:J,1,0)),"//","")</f>
        <v/>
      </c>
      <c r="AF40" s="94" t="str">
        <f t="shared" si="11"/>
        <v>ENTER</v>
      </c>
      <c r="AG40" t="b">
        <f t="shared" si="12"/>
        <v>1</v>
      </c>
    </row>
    <row r="41" spans="1:33">
      <c r="A41" s="50">
        <f t="shared" si="15"/>
        <v>41</v>
      </c>
      <c r="B41" s="49">
        <f t="shared" si="16"/>
        <v>36</v>
      </c>
      <c r="C41" s="53" t="s">
        <v>3465</v>
      </c>
      <c r="D41" s="53" t="s">
        <v>7</v>
      </c>
      <c r="E41" s="58" t="s">
        <v>1301</v>
      </c>
      <c r="F41" s="58" t="s">
        <v>1301</v>
      </c>
      <c r="G41" s="81">
        <v>0</v>
      </c>
      <c r="H41" s="81">
        <v>0</v>
      </c>
      <c r="I41" s="148" t="s">
        <v>3</v>
      </c>
      <c r="J41" s="58" t="s">
        <v>1395</v>
      </c>
      <c r="K41" s="59" t="s">
        <v>4659</v>
      </c>
      <c r="L41" s="57" t="s">
        <v>4851</v>
      </c>
      <c r="M41" s="57" t="s">
        <v>4908</v>
      </c>
      <c r="N41" s="57"/>
      <c r="O41" s="57"/>
      <c r="P41" s="56" t="s">
        <v>1988</v>
      </c>
      <c r="Q41" s="13"/>
      <c r="R41"/>
      <c r="S41" t="str">
        <f t="shared" si="17"/>
        <v/>
      </c>
      <c r="T41" t="str">
        <f>IF(ISNA(VLOOKUP(AF41,#REF!,1)),"//","")</f>
        <v/>
      </c>
      <c r="U41"/>
      <c r="V41">
        <f t="shared" si="3"/>
        <v>26</v>
      </c>
      <c r="W41" s="81" t="s">
        <v>2722</v>
      </c>
      <c r="X41" s="59" t="s">
        <v>2263</v>
      </c>
      <c r="Y41" s="59" t="s">
        <v>2263</v>
      </c>
      <c r="Z41" s="25" t="str">
        <f t="shared" si="4"/>
        <v>"X" STD_LEFT_RIGHT_ARROWS "Y"</v>
      </c>
      <c r="AA41" s="25" t="str">
        <f t="shared" si="9"/>
        <v>X&lt;&gt;Y</v>
      </c>
      <c r="AB41" s="1">
        <f t="shared" si="6"/>
        <v>36</v>
      </c>
      <c r="AC41" t="str">
        <f t="shared" si="10"/>
        <v>ITM_XexY</v>
      </c>
      <c r="AD41" s="136" t="str">
        <f>IF(ISNA(VLOOKUP(AA41,Sheet2!J:J,1,0)),"//","")</f>
        <v/>
      </c>
      <c r="AF41" s="94" t="str">
        <f t="shared" si="11"/>
        <v>X&lt;&gt;Y</v>
      </c>
      <c r="AG41" t="b">
        <f t="shared" si="12"/>
        <v>1</v>
      </c>
    </row>
    <row r="42" spans="1:33">
      <c r="A42" s="50">
        <f t="shared" si="15"/>
        <v>42</v>
      </c>
      <c r="B42" s="49">
        <f t="shared" si="16"/>
        <v>37</v>
      </c>
      <c r="C42" s="53" t="s">
        <v>3466</v>
      </c>
      <c r="D42" s="53" t="s">
        <v>7</v>
      </c>
      <c r="E42" s="58" t="s">
        <v>1082</v>
      </c>
      <c r="F42" s="58" t="s">
        <v>75</v>
      </c>
      <c r="G42" s="81">
        <v>0</v>
      </c>
      <c r="H42" s="81">
        <v>0</v>
      </c>
      <c r="I42" s="148" t="s">
        <v>3</v>
      </c>
      <c r="J42" s="58" t="s">
        <v>1395</v>
      </c>
      <c r="K42" s="59" t="s">
        <v>3994</v>
      </c>
      <c r="L42" s="57" t="s">
        <v>4851</v>
      </c>
      <c r="M42" s="57" t="s">
        <v>4908</v>
      </c>
      <c r="N42" s="57"/>
      <c r="O42" s="57"/>
      <c r="P42" s="56" t="s">
        <v>1517</v>
      </c>
      <c r="Q42" s="13"/>
      <c r="R42"/>
      <c r="S42" t="str">
        <f t="shared" si="17"/>
        <v>NOT EQUAL</v>
      </c>
      <c r="T42" t="str">
        <f>IF(ISNA(VLOOKUP(AF42,#REF!,1)),"//","")</f>
        <v/>
      </c>
      <c r="U42"/>
      <c r="V42">
        <f t="shared" si="3"/>
        <v>27</v>
      </c>
      <c r="W42" s="84" t="s">
        <v>2722</v>
      </c>
      <c r="X42" s="59" t="s">
        <v>2263</v>
      </c>
      <c r="Y42" s="59" t="s">
        <v>2263</v>
      </c>
      <c r="Z42" s="25" t="str">
        <f t="shared" si="4"/>
        <v>"DROP"</v>
      </c>
      <c r="AA42" s="25" t="str">
        <f t="shared" si="9"/>
        <v>DROP</v>
      </c>
      <c r="AB42" s="1">
        <f t="shared" si="6"/>
        <v>37</v>
      </c>
      <c r="AC42" t="str">
        <f t="shared" si="10"/>
        <v>ITM_DROP</v>
      </c>
      <c r="AD42" s="136" t="str">
        <f>IF(ISNA(VLOOKUP(AA42,Sheet2!J:J,1,0)),"//","")</f>
        <v/>
      </c>
      <c r="AF42" s="94" t="str">
        <f t="shared" si="11"/>
        <v>DROP</v>
      </c>
      <c r="AG42" t="b">
        <f t="shared" si="12"/>
        <v>1</v>
      </c>
    </row>
    <row r="43" spans="1:33" s="107" customFormat="1">
      <c r="A43" s="50">
        <f t="shared" si="15"/>
        <v>43</v>
      </c>
      <c r="B43" s="49">
        <f t="shared" si="16"/>
        <v>38</v>
      </c>
      <c r="C43" s="104" t="s">
        <v>4920</v>
      </c>
      <c r="D43" s="104" t="s">
        <v>12</v>
      </c>
      <c r="E43" s="105" t="s">
        <v>1205</v>
      </c>
      <c r="F43" s="105" t="s">
        <v>1205</v>
      </c>
      <c r="G43" s="160">
        <v>0</v>
      </c>
      <c r="H43" s="160">
        <v>99</v>
      </c>
      <c r="I43" s="148" t="s">
        <v>3</v>
      </c>
      <c r="J43" s="58" t="s">
        <v>1396</v>
      </c>
      <c r="K43" s="106" t="s">
        <v>3830</v>
      </c>
      <c r="L43" s="107" t="s">
        <v>4851</v>
      </c>
      <c r="M43" s="57" t="s">
        <v>4909</v>
      </c>
      <c r="P43" s="18" t="s">
        <v>1782</v>
      </c>
      <c r="Q43" s="18"/>
      <c r="S43" s="107" t="str">
        <f t="shared" si="17"/>
        <v/>
      </c>
      <c r="T43" s="107" t="str">
        <f>IF(ISNA(VLOOKUP(AF43,#REF!,1)),"//","")</f>
        <v/>
      </c>
      <c r="V43">
        <f t="shared" si="3"/>
        <v>27</v>
      </c>
      <c r="W43" s="103" t="s">
        <v>2263</v>
      </c>
      <c r="X43" s="106" t="s">
        <v>2263</v>
      </c>
      <c r="Y43" s="106" t="s">
        <v>2263</v>
      </c>
      <c r="Z43" s="25" t="str">
        <f t="shared" si="4"/>
        <v/>
      </c>
      <c r="AA43" s="25" t="str">
        <f t="shared" si="9"/>
        <v/>
      </c>
      <c r="AB43" s="1">
        <f t="shared" si="6"/>
        <v>38</v>
      </c>
      <c r="AC43" t="str">
        <f t="shared" si="10"/>
        <v>ITM_PAUSE</v>
      </c>
      <c r="AD43" s="136" t="str">
        <f>IF(ISNA(VLOOKUP(AA43,Sheet2!J:J,1,0)),"//","")</f>
        <v/>
      </c>
      <c r="AF43" s="94" t="str">
        <f t="shared" si="11"/>
        <v/>
      </c>
      <c r="AG43" t="b">
        <f t="shared" si="12"/>
        <v>1</v>
      </c>
    </row>
    <row r="44" spans="1:33">
      <c r="A44" s="50">
        <f t="shared" si="15"/>
        <v>44</v>
      </c>
      <c r="B44" s="49">
        <f t="shared" si="16"/>
        <v>39</v>
      </c>
      <c r="C44" s="53" t="s">
        <v>3468</v>
      </c>
      <c r="D44" s="53" t="s">
        <v>7</v>
      </c>
      <c r="E44" s="58" t="s">
        <v>292</v>
      </c>
      <c r="F44" s="58" t="s">
        <v>292</v>
      </c>
      <c r="G44" s="81">
        <v>0</v>
      </c>
      <c r="H44" s="81">
        <v>0</v>
      </c>
      <c r="I44" s="148" t="s">
        <v>3</v>
      </c>
      <c r="J44" s="58" t="s">
        <v>1395</v>
      </c>
      <c r="K44" s="59" t="s">
        <v>4659</v>
      </c>
      <c r="L44" s="57" t="s">
        <v>4851</v>
      </c>
      <c r="M44" s="57" t="s">
        <v>4908</v>
      </c>
      <c r="N44" s="57"/>
      <c r="O44" s="57"/>
      <c r="P44" s="56" t="s">
        <v>1861</v>
      </c>
      <c r="Q44" s="13"/>
      <c r="R44"/>
      <c r="S44" t="str">
        <f t="shared" si="17"/>
        <v/>
      </c>
      <c r="T44" t="str">
        <f>IF(ISNA(VLOOKUP(AF44,#REF!,1)),"//","")</f>
        <v/>
      </c>
      <c r="U44"/>
      <c r="V44">
        <f t="shared" si="3"/>
        <v>28</v>
      </c>
      <c r="W44" s="81" t="s">
        <v>2263</v>
      </c>
      <c r="X44" s="59" t="s">
        <v>2263</v>
      </c>
      <c r="Y44" s="59" t="s">
        <v>2263</v>
      </c>
      <c r="Z44" s="25" t="str">
        <f t="shared" si="4"/>
        <v>"R" STD_UP_ARROW</v>
      </c>
      <c r="AA44" s="25" t="str">
        <f t="shared" si="9"/>
        <v>R</v>
      </c>
      <c r="AB44" s="1">
        <f t="shared" si="6"/>
        <v>39</v>
      </c>
      <c r="AC44" t="str">
        <f t="shared" si="10"/>
        <v>ITM_Rup</v>
      </c>
      <c r="AD44" s="136" t="str">
        <f>IF(ISNA(VLOOKUP(AA44,Sheet2!J:J,1,0)),"//","")</f>
        <v>//</v>
      </c>
      <c r="AF44" s="94" t="str">
        <f t="shared" si="11"/>
        <v>R</v>
      </c>
      <c r="AG44" t="b">
        <f t="shared" si="12"/>
        <v>1</v>
      </c>
    </row>
    <row r="45" spans="1:33">
      <c r="A45" s="50">
        <f t="shared" si="15"/>
        <v>45</v>
      </c>
      <c r="B45" s="49">
        <f t="shared" si="16"/>
        <v>40</v>
      </c>
      <c r="C45" s="53" t="s">
        <v>3469</v>
      </c>
      <c r="D45" s="53" t="s">
        <v>7</v>
      </c>
      <c r="E45" s="58" t="s">
        <v>293</v>
      </c>
      <c r="F45" s="58" t="s">
        <v>293</v>
      </c>
      <c r="G45" s="81">
        <v>0</v>
      </c>
      <c r="H45" s="81">
        <v>0</v>
      </c>
      <c r="I45" s="148" t="s">
        <v>3</v>
      </c>
      <c r="J45" s="58" t="s">
        <v>1395</v>
      </c>
      <c r="K45" s="59" t="s">
        <v>4659</v>
      </c>
      <c r="L45" s="57" t="s">
        <v>4851</v>
      </c>
      <c r="M45" s="57" t="s">
        <v>4908</v>
      </c>
      <c r="N45" s="57"/>
      <c r="O45" s="57"/>
      <c r="P45" s="56" t="s">
        <v>1862</v>
      </c>
      <c r="Q45" s="13"/>
      <c r="R45"/>
      <c r="S45" t="str">
        <f t="shared" si="17"/>
        <v/>
      </c>
      <c r="T45" t="str">
        <f>IF(ISNA(VLOOKUP(AF45,#REF!,1)),"//","")</f>
        <v/>
      </c>
      <c r="U45"/>
      <c r="V45">
        <f t="shared" si="3"/>
        <v>29</v>
      </c>
      <c r="W45" s="81" t="s">
        <v>2263</v>
      </c>
      <c r="X45" s="59" t="s">
        <v>2263</v>
      </c>
      <c r="Y45" s="59" t="s">
        <v>2263</v>
      </c>
      <c r="Z45" s="25" t="str">
        <f t="shared" si="4"/>
        <v>"R" STD_DOWN_ARROW</v>
      </c>
      <c r="AA45" s="25" t="str">
        <f t="shared" si="9"/>
        <v>RDOWN_ARROW</v>
      </c>
      <c r="AB45" s="1">
        <f t="shared" si="6"/>
        <v>40</v>
      </c>
      <c r="AC45" t="str">
        <f t="shared" si="10"/>
        <v>ITM_Rdown</v>
      </c>
      <c r="AD45" s="136" t="str">
        <f>IF(ISNA(VLOOKUP(AA45,Sheet2!J:J,1,0)),"//","")</f>
        <v>//</v>
      </c>
      <c r="AF45" s="94" t="str">
        <f t="shared" si="11"/>
        <v>RDOWN_ARROW</v>
      </c>
      <c r="AG45" t="b">
        <f t="shared" si="12"/>
        <v>1</v>
      </c>
    </row>
    <row r="46" spans="1:33">
      <c r="A46" s="50">
        <f t="shared" si="15"/>
        <v>46</v>
      </c>
      <c r="B46" s="49">
        <f t="shared" si="16"/>
        <v>41</v>
      </c>
      <c r="C46" s="53" t="s">
        <v>3470</v>
      </c>
      <c r="D46" s="53" t="s">
        <v>7</v>
      </c>
      <c r="E46" s="58" t="s">
        <v>1062</v>
      </c>
      <c r="F46" s="58" t="s">
        <v>1062</v>
      </c>
      <c r="G46" s="81">
        <v>0</v>
      </c>
      <c r="H46" s="81">
        <v>0</v>
      </c>
      <c r="I46" s="148" t="s">
        <v>3</v>
      </c>
      <c r="J46" s="58" t="s">
        <v>1397</v>
      </c>
      <c r="K46" s="59" t="s">
        <v>4659</v>
      </c>
      <c r="L46" s="57" t="s">
        <v>4851</v>
      </c>
      <c r="M46" s="57" t="s">
        <v>4908</v>
      </c>
      <c r="N46" s="57"/>
      <c r="O46" s="57"/>
      <c r="P46" s="56" t="s">
        <v>1489</v>
      </c>
      <c r="Q46" s="13"/>
      <c r="R46"/>
      <c r="S46" t="str">
        <f t="shared" si="17"/>
        <v/>
      </c>
      <c r="T46" t="str">
        <f>IF(ISNA(VLOOKUP(AF46,#REF!,1)),"//","")</f>
        <v/>
      </c>
      <c r="U46"/>
      <c r="V46">
        <f t="shared" si="3"/>
        <v>30</v>
      </c>
      <c r="W46" s="81" t="s">
        <v>2702</v>
      </c>
      <c r="X46" s="59" t="s">
        <v>2637</v>
      </c>
      <c r="Y46" s="59" t="s">
        <v>2263</v>
      </c>
      <c r="Z46" s="25" t="str">
        <f t="shared" si="4"/>
        <v>"CLX"</v>
      </c>
      <c r="AA46" s="25" t="str">
        <f t="shared" si="9"/>
        <v>CLX</v>
      </c>
      <c r="AB46" s="1">
        <f t="shared" si="6"/>
        <v>41</v>
      </c>
      <c r="AC46" t="str">
        <f t="shared" si="10"/>
        <v>ITM_CLX</v>
      </c>
      <c r="AD46" s="136" t="str">
        <f>IF(ISNA(VLOOKUP(AA46,Sheet2!J:J,1,0)),"//","")</f>
        <v/>
      </c>
      <c r="AF46" s="94" t="str">
        <f t="shared" si="11"/>
        <v>CLX</v>
      </c>
      <c r="AG46" t="b">
        <f t="shared" si="12"/>
        <v>1</v>
      </c>
    </row>
    <row r="47" spans="1:33">
      <c r="A47" s="50">
        <f t="shared" si="15"/>
        <v>47</v>
      </c>
      <c r="B47" s="49">
        <f t="shared" si="16"/>
        <v>42</v>
      </c>
      <c r="C47" s="53" t="s">
        <v>3471</v>
      </c>
      <c r="D47" s="53" t="s">
        <v>7</v>
      </c>
      <c r="E47" s="58" t="s">
        <v>102</v>
      </c>
      <c r="F47" s="58" t="s">
        <v>102</v>
      </c>
      <c r="G47" s="81">
        <v>0</v>
      </c>
      <c r="H47" s="81">
        <v>0</v>
      </c>
      <c r="I47" s="148" t="s">
        <v>3</v>
      </c>
      <c r="J47" s="58" t="s">
        <v>1395</v>
      </c>
      <c r="K47" s="59" t="s">
        <v>3994</v>
      </c>
      <c r="L47" s="57" t="s">
        <v>4851</v>
      </c>
      <c r="M47" s="57" t="s">
        <v>4908</v>
      </c>
      <c r="N47" s="57"/>
      <c r="O47" s="57"/>
      <c r="P47" s="56" t="s">
        <v>1568</v>
      </c>
      <c r="Q47" s="13"/>
      <c r="R47"/>
      <c r="S47" t="str">
        <f t="shared" si="17"/>
        <v/>
      </c>
      <c r="T47" t="str">
        <f>IF(ISNA(VLOOKUP(AF47,#REF!,1)),"//","")</f>
        <v/>
      </c>
      <c r="U47"/>
      <c r="V47">
        <f t="shared" si="3"/>
        <v>31</v>
      </c>
      <c r="W47" s="81" t="s">
        <v>2722</v>
      </c>
      <c r="X47" s="59" t="s">
        <v>2263</v>
      </c>
      <c r="Y47" s="59" t="s">
        <v>2263</v>
      </c>
      <c r="Z47" s="25" t="str">
        <f t="shared" si="4"/>
        <v>"FILL"</v>
      </c>
      <c r="AA47" s="25" t="str">
        <f t="shared" si="9"/>
        <v>FILL</v>
      </c>
      <c r="AB47" s="1">
        <f t="shared" si="6"/>
        <v>42</v>
      </c>
      <c r="AC47" t="str">
        <f t="shared" si="10"/>
        <v>ITM_FILL</v>
      </c>
      <c r="AD47" s="136" t="str">
        <f>IF(ISNA(VLOOKUP(AA47,Sheet2!J:J,1,0)),"//","")</f>
        <v/>
      </c>
      <c r="AF47" s="94" t="str">
        <f t="shared" si="11"/>
        <v>FILL</v>
      </c>
      <c r="AG47" t="b">
        <f t="shared" si="12"/>
        <v>1</v>
      </c>
    </row>
    <row r="48" spans="1:33">
      <c r="A48" s="50">
        <f t="shared" si="15"/>
        <v>48</v>
      </c>
      <c r="B48" s="49">
        <f t="shared" si="16"/>
        <v>43</v>
      </c>
      <c r="C48" s="53" t="s">
        <v>4906</v>
      </c>
      <c r="D48" s="53" t="s">
        <v>2304</v>
      </c>
      <c r="E48" s="58" t="s">
        <v>1130</v>
      </c>
      <c r="F48" s="58" t="s">
        <v>1130</v>
      </c>
      <c r="G48" s="81">
        <v>0</v>
      </c>
      <c r="H48" s="81">
        <v>99</v>
      </c>
      <c r="I48" s="148" t="s">
        <v>3</v>
      </c>
      <c r="J48" s="58" t="s">
        <v>1395</v>
      </c>
      <c r="K48" s="59" t="s">
        <v>3995</v>
      </c>
      <c r="L48" s="57" t="s">
        <v>4851</v>
      </c>
      <c r="M48" s="57" t="s">
        <v>4913</v>
      </c>
      <c r="N48" s="57"/>
      <c r="O48" s="57"/>
      <c r="P48" s="56" t="s">
        <v>1631</v>
      </c>
      <c r="Q48" s="13"/>
      <c r="R48"/>
      <c r="S48" t="str">
        <f t="shared" si="17"/>
        <v/>
      </c>
      <c r="T48" t="str">
        <f>IF(ISNA(VLOOKUP(AF48,#REF!,1)),"//","")</f>
        <v/>
      </c>
      <c r="U48"/>
      <c r="V48">
        <f t="shared" si="3"/>
        <v>32</v>
      </c>
      <c r="W48" s="81" t="s">
        <v>2263</v>
      </c>
      <c r="X48" s="59" t="s">
        <v>2263</v>
      </c>
      <c r="Y48" s="59" t="s">
        <v>2263</v>
      </c>
      <c r="Z48" s="25" t="str">
        <f t="shared" si="4"/>
        <v>"INPUT"</v>
      </c>
      <c r="AA48" s="25" t="str">
        <f t="shared" si="9"/>
        <v>INPUT</v>
      </c>
      <c r="AB48" s="1">
        <f t="shared" si="6"/>
        <v>43</v>
      </c>
      <c r="AC48" t="str">
        <f t="shared" si="10"/>
        <v>ITM_INPUT</v>
      </c>
      <c r="AD48" s="136" t="str">
        <f>IF(ISNA(VLOOKUP(AA48,Sheet2!J:J,1,0)),"//","")</f>
        <v>//</v>
      </c>
      <c r="AF48" s="94" t="str">
        <f t="shared" si="11"/>
        <v>INPUT</v>
      </c>
      <c r="AG48" t="b">
        <f t="shared" si="12"/>
        <v>1</v>
      </c>
    </row>
    <row r="49" spans="1:33">
      <c r="A49" s="50">
        <f t="shared" si="15"/>
        <v>49</v>
      </c>
      <c r="B49" s="49">
        <f t="shared" si="16"/>
        <v>44</v>
      </c>
      <c r="C49" s="53" t="s">
        <v>3472</v>
      </c>
      <c r="D49" s="53" t="s">
        <v>269</v>
      </c>
      <c r="E49" s="58" t="s">
        <v>1261</v>
      </c>
      <c r="F49" s="58" t="s">
        <v>1261</v>
      </c>
      <c r="G49" s="81">
        <v>0</v>
      </c>
      <c r="H49" s="81">
        <v>99</v>
      </c>
      <c r="I49" s="148" t="s">
        <v>3</v>
      </c>
      <c r="J49" s="58" t="s">
        <v>1395</v>
      </c>
      <c r="K49" s="59" t="s">
        <v>3994</v>
      </c>
      <c r="L49" s="57" t="s">
        <v>4851</v>
      </c>
      <c r="M49" s="57" t="s">
        <v>4913</v>
      </c>
      <c r="N49" s="57"/>
      <c r="O49" s="57"/>
      <c r="P49" s="56" t="s">
        <v>1908</v>
      </c>
      <c r="Q49" s="13"/>
      <c r="R49"/>
      <c r="S49" t="str">
        <f t="shared" si="17"/>
        <v/>
      </c>
      <c r="T49" t="str">
        <f>IF(ISNA(VLOOKUP(AF49,#REF!,1)),"//","")</f>
        <v/>
      </c>
      <c r="U49"/>
      <c r="V49">
        <f t="shared" si="3"/>
        <v>33</v>
      </c>
      <c r="W49" s="84" t="s">
        <v>2722</v>
      </c>
      <c r="X49" s="82" t="s">
        <v>2637</v>
      </c>
      <c r="Y49" s="83" t="s">
        <v>2263</v>
      </c>
      <c r="Z49" s="25" t="str">
        <f t="shared" si="4"/>
        <v>"STO"</v>
      </c>
      <c r="AA49" s="25" t="str">
        <f t="shared" si="9"/>
        <v>STO</v>
      </c>
      <c r="AB49" s="1">
        <f t="shared" si="6"/>
        <v>44</v>
      </c>
      <c r="AC49" t="str">
        <f t="shared" si="10"/>
        <v>ITM_STO</v>
      </c>
      <c r="AD49" s="136" t="str">
        <f>IF(ISNA(VLOOKUP(AA49,Sheet2!J:J,1,0)),"//","")</f>
        <v/>
      </c>
      <c r="AF49" s="94" t="str">
        <f t="shared" si="11"/>
        <v>STO</v>
      </c>
      <c r="AG49" t="b">
        <f t="shared" si="12"/>
        <v>1</v>
      </c>
    </row>
    <row r="50" spans="1:33">
      <c r="A50" s="50">
        <f t="shared" si="15"/>
        <v>50</v>
      </c>
      <c r="B50" s="49">
        <f t="shared" si="16"/>
        <v>45</v>
      </c>
      <c r="C50" s="53" t="s">
        <v>3473</v>
      </c>
      <c r="D50" s="53" t="s">
        <v>7</v>
      </c>
      <c r="E50" s="58" t="s">
        <v>335</v>
      </c>
      <c r="F50" s="58" t="s">
        <v>335</v>
      </c>
      <c r="G50" s="81">
        <v>0</v>
      </c>
      <c r="H50" s="81">
        <v>99</v>
      </c>
      <c r="I50" s="148" t="s">
        <v>3</v>
      </c>
      <c r="J50" s="58" t="s">
        <v>1395</v>
      </c>
      <c r="K50" s="59" t="s">
        <v>3994</v>
      </c>
      <c r="L50" s="57" t="s">
        <v>4851</v>
      </c>
      <c r="M50" s="57" t="s">
        <v>4913</v>
      </c>
      <c r="N50" s="57"/>
      <c r="O50" s="57"/>
      <c r="P50" s="56" t="s">
        <v>3243</v>
      </c>
      <c r="Q50" s="13"/>
      <c r="R50"/>
      <c r="S50" t="str">
        <f t="shared" si="17"/>
        <v/>
      </c>
      <c r="T50" t="str">
        <f>IF(ISNA(VLOOKUP(AF50,#REF!,1)),"//","")</f>
        <v/>
      </c>
      <c r="U50"/>
      <c r="V50">
        <f t="shared" si="3"/>
        <v>33</v>
      </c>
      <c r="W50" s="84" t="s">
        <v>2722</v>
      </c>
      <c r="X50" s="59" t="s">
        <v>2631</v>
      </c>
      <c r="Y50" s="59" t="s">
        <v>2263</v>
      </c>
      <c r="Z50" s="25" t="str">
        <f t="shared" si="4"/>
        <v/>
      </c>
      <c r="AA50" s="25" t="str">
        <f t="shared" si="9"/>
        <v/>
      </c>
      <c r="AB50" s="1">
        <f t="shared" si="6"/>
        <v>45</v>
      </c>
      <c r="AC50" t="str">
        <f t="shared" si="10"/>
        <v>ITM_STOADD</v>
      </c>
      <c r="AD50" s="136" t="str">
        <f>IF(ISNA(VLOOKUP(AA50,Sheet2!J:J,1,0)),"//","")</f>
        <v/>
      </c>
      <c r="AF50" s="94" t="str">
        <f t="shared" si="11"/>
        <v/>
      </c>
      <c r="AG50" t="b">
        <f t="shared" si="12"/>
        <v>1</v>
      </c>
    </row>
    <row r="51" spans="1:33">
      <c r="A51" s="50">
        <f t="shared" si="15"/>
        <v>51</v>
      </c>
      <c r="B51" s="49">
        <f t="shared" si="16"/>
        <v>46</v>
      </c>
      <c r="C51" s="53" t="s">
        <v>3474</v>
      </c>
      <c r="D51" s="53" t="s">
        <v>7</v>
      </c>
      <c r="E51" s="58" t="s">
        <v>336</v>
      </c>
      <c r="F51" s="58" t="s">
        <v>336</v>
      </c>
      <c r="G51" s="81">
        <v>0</v>
      </c>
      <c r="H51" s="81">
        <v>99</v>
      </c>
      <c r="I51" s="148" t="s">
        <v>3</v>
      </c>
      <c r="J51" s="58" t="s">
        <v>1395</v>
      </c>
      <c r="K51" s="59" t="s">
        <v>3994</v>
      </c>
      <c r="L51" s="57" t="s">
        <v>4851</v>
      </c>
      <c r="M51" s="57" t="s">
        <v>4913</v>
      </c>
      <c r="N51" s="57"/>
      <c r="O51" s="57"/>
      <c r="P51" s="56" t="s">
        <v>3244</v>
      </c>
      <c r="Q51" s="13"/>
      <c r="R51"/>
      <c r="S51" t="str">
        <f t="shared" si="17"/>
        <v/>
      </c>
      <c r="T51" t="str">
        <f>IF(ISNA(VLOOKUP(AF51,#REF!,1)),"//","")</f>
        <v/>
      </c>
      <c r="U51"/>
      <c r="V51">
        <f t="shared" si="3"/>
        <v>33</v>
      </c>
      <c r="W51" s="84" t="s">
        <v>2722</v>
      </c>
      <c r="X51" s="59" t="s">
        <v>2631</v>
      </c>
      <c r="Y51" s="59" t="s">
        <v>2263</v>
      </c>
      <c r="Z51" s="25" t="str">
        <f t="shared" si="4"/>
        <v/>
      </c>
      <c r="AA51" s="25" t="str">
        <f t="shared" si="9"/>
        <v/>
      </c>
      <c r="AB51" s="1">
        <f t="shared" si="6"/>
        <v>46</v>
      </c>
      <c r="AC51" t="str">
        <f t="shared" si="10"/>
        <v>ITM_STOSUB</v>
      </c>
      <c r="AD51" s="136" t="str">
        <f>IF(ISNA(VLOOKUP(AA51,Sheet2!J:J,1,0)),"//","")</f>
        <v/>
      </c>
      <c r="AF51" s="94" t="str">
        <f t="shared" si="11"/>
        <v/>
      </c>
      <c r="AG51" t="b">
        <f t="shared" si="12"/>
        <v>1</v>
      </c>
    </row>
    <row r="52" spans="1:33">
      <c r="A52" s="50">
        <f t="shared" si="15"/>
        <v>52</v>
      </c>
      <c r="B52" s="49">
        <f t="shared" si="16"/>
        <v>47</v>
      </c>
      <c r="C52" s="53" t="s">
        <v>3475</v>
      </c>
      <c r="D52" s="53" t="s">
        <v>7</v>
      </c>
      <c r="E52" s="58" t="s">
        <v>1267</v>
      </c>
      <c r="F52" s="58" t="s">
        <v>1267</v>
      </c>
      <c r="G52" s="81">
        <v>0</v>
      </c>
      <c r="H52" s="81">
        <v>99</v>
      </c>
      <c r="I52" s="148" t="s">
        <v>3</v>
      </c>
      <c r="J52" s="58" t="s">
        <v>1395</v>
      </c>
      <c r="K52" s="59" t="s">
        <v>3994</v>
      </c>
      <c r="L52" s="57" t="s">
        <v>4851</v>
      </c>
      <c r="M52" s="57" t="s">
        <v>4913</v>
      </c>
      <c r="N52" s="57"/>
      <c r="O52" s="57"/>
      <c r="P52" s="56" t="s">
        <v>1914</v>
      </c>
      <c r="Q52" s="13"/>
      <c r="R52"/>
      <c r="S52" t="str">
        <f t="shared" si="17"/>
        <v/>
      </c>
      <c r="T52" t="str">
        <f>IF(ISNA(VLOOKUP(AF52,#REF!,1)),"//","")</f>
        <v/>
      </c>
      <c r="U52"/>
      <c r="V52">
        <f t="shared" si="3"/>
        <v>33</v>
      </c>
      <c r="W52" s="84" t="s">
        <v>2722</v>
      </c>
      <c r="X52" s="59" t="s">
        <v>2631</v>
      </c>
      <c r="Y52" s="59" t="s">
        <v>2263</v>
      </c>
      <c r="Z52" s="25" t="str">
        <f t="shared" si="4"/>
        <v/>
      </c>
      <c r="AA52" s="25" t="str">
        <f t="shared" si="9"/>
        <v/>
      </c>
      <c r="AB52" s="1">
        <f t="shared" si="6"/>
        <v>47</v>
      </c>
      <c r="AC52" t="str">
        <f t="shared" si="10"/>
        <v>ITM_STOMULT</v>
      </c>
      <c r="AD52" s="136" t="str">
        <f>IF(ISNA(VLOOKUP(AA52,Sheet2!J:J,1,0)),"//","")</f>
        <v/>
      </c>
      <c r="AF52" s="94" t="str">
        <f t="shared" si="11"/>
        <v/>
      </c>
      <c r="AG52" t="b">
        <f t="shared" si="12"/>
        <v>1</v>
      </c>
    </row>
    <row r="53" spans="1:33">
      <c r="A53" s="50">
        <f t="shared" si="15"/>
        <v>53</v>
      </c>
      <c r="B53" s="49">
        <f t="shared" si="16"/>
        <v>48</v>
      </c>
      <c r="C53" s="53" t="s">
        <v>3476</v>
      </c>
      <c r="D53" s="53" t="s">
        <v>7</v>
      </c>
      <c r="E53" s="58" t="s">
        <v>337</v>
      </c>
      <c r="F53" s="58" t="s">
        <v>337</v>
      </c>
      <c r="G53" s="81">
        <v>0</v>
      </c>
      <c r="H53" s="81">
        <v>99</v>
      </c>
      <c r="I53" s="148" t="s">
        <v>3</v>
      </c>
      <c r="J53" s="58" t="s">
        <v>1395</v>
      </c>
      <c r="K53" s="59" t="s">
        <v>3994</v>
      </c>
      <c r="L53" s="57" t="s">
        <v>4851</v>
      </c>
      <c r="M53" s="57" t="s">
        <v>4913</v>
      </c>
      <c r="N53" s="57"/>
      <c r="O53" s="57"/>
      <c r="P53" s="56" t="s">
        <v>1915</v>
      </c>
      <c r="Q53" s="13"/>
      <c r="R53"/>
      <c r="S53" t="str">
        <f t="shared" si="17"/>
        <v/>
      </c>
      <c r="T53" t="str">
        <f>IF(ISNA(VLOOKUP(AF53,#REF!,1)),"//","")</f>
        <v/>
      </c>
      <c r="U53"/>
      <c r="V53">
        <f t="shared" si="3"/>
        <v>33</v>
      </c>
      <c r="W53" s="84" t="s">
        <v>2722</v>
      </c>
      <c r="X53" s="59" t="s">
        <v>2631</v>
      </c>
      <c r="Y53" s="59" t="s">
        <v>2263</v>
      </c>
      <c r="Z53" s="25" t="str">
        <f t="shared" si="4"/>
        <v/>
      </c>
      <c r="AA53" s="25" t="str">
        <f t="shared" si="9"/>
        <v/>
      </c>
      <c r="AB53" s="1">
        <f t="shared" si="6"/>
        <v>48</v>
      </c>
      <c r="AC53" t="str">
        <f t="shared" si="10"/>
        <v>ITM_STODIV</v>
      </c>
      <c r="AD53" s="136" t="str">
        <f>IF(ISNA(VLOOKUP(AA53,Sheet2!J:J,1,0)),"//","")</f>
        <v/>
      </c>
      <c r="AF53" s="94" t="str">
        <f t="shared" si="11"/>
        <v/>
      </c>
      <c r="AG53" t="b">
        <f t="shared" si="12"/>
        <v>1</v>
      </c>
    </row>
    <row r="54" spans="1:33" s="107" customFormat="1">
      <c r="A54" s="50">
        <f t="shared" si="15"/>
        <v>54</v>
      </c>
      <c r="B54" s="49">
        <f t="shared" si="16"/>
        <v>49</v>
      </c>
      <c r="C54" s="104" t="s">
        <v>3627</v>
      </c>
      <c r="D54" s="104" t="s">
        <v>7</v>
      </c>
      <c r="E54" s="105" t="s">
        <v>1063</v>
      </c>
      <c r="F54" s="105" t="s">
        <v>53</v>
      </c>
      <c r="G54" s="160">
        <v>0</v>
      </c>
      <c r="H54" s="160">
        <v>0</v>
      </c>
      <c r="I54" s="148" t="s">
        <v>3</v>
      </c>
      <c r="J54" s="105" t="s">
        <v>1395</v>
      </c>
      <c r="K54" s="106" t="s">
        <v>3994</v>
      </c>
      <c r="L54" s="107" t="s">
        <v>4852</v>
      </c>
      <c r="M54" s="57" t="s">
        <v>4908</v>
      </c>
      <c r="P54" s="18" t="s">
        <v>1491</v>
      </c>
      <c r="Q54" s="18"/>
      <c r="S54" s="107" t="str">
        <f t="shared" si="17"/>
        <v>NOT EQUAL</v>
      </c>
      <c r="T54" s="107" t="str">
        <f>IF(ISNA(VLOOKUP(AF54,#REF!,1)),"//","")</f>
        <v/>
      </c>
      <c r="V54">
        <f t="shared" si="3"/>
        <v>34</v>
      </c>
      <c r="W54" s="103" t="s">
        <v>2263</v>
      </c>
      <c r="X54" s="106" t="s">
        <v>2263</v>
      </c>
      <c r="Y54" s="106" t="s">
        <v>2263</v>
      </c>
      <c r="Z54" s="25" t="str">
        <f t="shared" si="4"/>
        <v>"COMB"</v>
      </c>
      <c r="AA54" s="25" t="str">
        <f t="shared" si="9"/>
        <v>COMB</v>
      </c>
      <c r="AB54" s="1">
        <f t="shared" si="6"/>
        <v>49</v>
      </c>
      <c r="AC54" t="str">
        <f t="shared" si="10"/>
        <v>ITM_COMB</v>
      </c>
      <c r="AD54" s="136" t="str">
        <f>IF(ISNA(VLOOKUP(AA54,Sheet2!J:J,1,0)),"//","")</f>
        <v/>
      </c>
      <c r="AF54" s="94" t="str">
        <f t="shared" si="11"/>
        <v>COMB</v>
      </c>
      <c r="AG54" t="b">
        <f t="shared" si="12"/>
        <v>1</v>
      </c>
    </row>
    <row r="55" spans="1:33" s="107" customFormat="1">
      <c r="A55" s="50">
        <f t="shared" si="15"/>
        <v>55</v>
      </c>
      <c r="B55" s="49">
        <f t="shared" si="16"/>
        <v>50</v>
      </c>
      <c r="C55" s="104" t="s">
        <v>3658</v>
      </c>
      <c r="D55" s="104" t="s">
        <v>7</v>
      </c>
      <c r="E55" s="105" t="s">
        <v>1206</v>
      </c>
      <c r="F55" s="105" t="s">
        <v>250</v>
      </c>
      <c r="G55" s="160">
        <v>0</v>
      </c>
      <c r="H55" s="160">
        <v>0</v>
      </c>
      <c r="I55" s="148" t="s">
        <v>3</v>
      </c>
      <c r="J55" s="105" t="s">
        <v>1395</v>
      </c>
      <c r="K55" s="106" t="s">
        <v>3994</v>
      </c>
      <c r="L55" s="107" t="s">
        <v>4852</v>
      </c>
      <c r="M55" s="57" t="s">
        <v>4908</v>
      </c>
      <c r="P55" s="18" t="s">
        <v>1789</v>
      </c>
      <c r="Q55" s="18"/>
      <c r="S55" s="107" t="str">
        <f t="shared" si="17"/>
        <v>NOT EQUAL</v>
      </c>
      <c r="T55" s="107" t="str">
        <f>IF(ISNA(VLOOKUP(AF55,#REF!,1)),"//","")</f>
        <v/>
      </c>
      <c r="V55">
        <f t="shared" si="3"/>
        <v>35</v>
      </c>
      <c r="W55" s="103" t="s">
        <v>2699</v>
      </c>
      <c r="X55" s="106" t="s">
        <v>2263</v>
      </c>
      <c r="Y55" s="106" t="s">
        <v>2263</v>
      </c>
      <c r="Z55" s="25" t="str">
        <f t="shared" si="4"/>
        <v>"PERM"</v>
      </c>
      <c r="AA55" s="25" t="str">
        <f t="shared" si="9"/>
        <v>PERM</v>
      </c>
      <c r="AB55" s="1">
        <f t="shared" si="6"/>
        <v>50</v>
      </c>
      <c r="AC55" t="str">
        <f t="shared" si="10"/>
        <v>ITM_PERM</v>
      </c>
      <c r="AD55" s="136" t="str">
        <f>IF(ISNA(VLOOKUP(AA55,Sheet2!J:J,1,0)),"//","")</f>
        <v/>
      </c>
      <c r="AF55" s="94" t="str">
        <f t="shared" si="11"/>
        <v>PERM</v>
      </c>
      <c r="AG55" t="b">
        <f t="shared" si="12"/>
        <v>1</v>
      </c>
    </row>
    <row r="56" spans="1:33">
      <c r="A56" s="50">
        <f t="shared" si="15"/>
        <v>56</v>
      </c>
      <c r="B56" s="49">
        <f t="shared" si="16"/>
        <v>51</v>
      </c>
      <c r="C56" s="53" t="s">
        <v>3479</v>
      </c>
      <c r="D56" s="53" t="s">
        <v>269</v>
      </c>
      <c r="E56" s="58" t="s">
        <v>1223</v>
      </c>
      <c r="F56" s="58" t="s">
        <v>1223</v>
      </c>
      <c r="G56" s="81">
        <v>0</v>
      </c>
      <c r="H56" s="81">
        <v>99</v>
      </c>
      <c r="I56" s="148" t="s">
        <v>3</v>
      </c>
      <c r="J56" s="58" t="s">
        <v>1395</v>
      </c>
      <c r="K56" s="59" t="s">
        <v>3994</v>
      </c>
      <c r="L56" s="57" t="s">
        <v>4851</v>
      </c>
      <c r="M56" s="57" t="s">
        <v>4913</v>
      </c>
      <c r="N56" s="57"/>
      <c r="O56" s="57"/>
      <c r="P56" s="56" t="s">
        <v>1820</v>
      </c>
      <c r="Q56" s="13"/>
      <c r="R56"/>
      <c r="S56" t="str">
        <f t="shared" si="17"/>
        <v/>
      </c>
      <c r="T56" t="str">
        <f>IF(ISNA(VLOOKUP(AF56,#REF!,1)),"//","")</f>
        <v/>
      </c>
      <c r="U56"/>
      <c r="V56">
        <f t="shared" si="3"/>
        <v>36</v>
      </c>
      <c r="W56" s="81" t="s">
        <v>2722</v>
      </c>
      <c r="X56" s="59" t="s">
        <v>2263</v>
      </c>
      <c r="Y56" s="59" t="s">
        <v>2263</v>
      </c>
      <c r="Z56" s="25" t="str">
        <f t="shared" si="4"/>
        <v>"RCL"</v>
      </c>
      <c r="AA56" s="25" t="str">
        <f t="shared" si="9"/>
        <v>RCL</v>
      </c>
      <c r="AB56" s="1">
        <f t="shared" si="6"/>
        <v>51</v>
      </c>
      <c r="AC56" t="str">
        <f t="shared" si="10"/>
        <v>ITM_RCL</v>
      </c>
      <c r="AD56" s="136" t="str">
        <f>IF(ISNA(VLOOKUP(AA56,Sheet2!J:J,1,0)),"//","")</f>
        <v/>
      </c>
      <c r="AF56" s="94" t="str">
        <f t="shared" si="11"/>
        <v>RCL</v>
      </c>
      <c r="AG56" t="b">
        <f t="shared" si="12"/>
        <v>1</v>
      </c>
    </row>
    <row r="57" spans="1:33">
      <c r="A57" s="50">
        <f t="shared" si="15"/>
        <v>57</v>
      </c>
      <c r="B57" s="49">
        <f t="shared" si="16"/>
        <v>52</v>
      </c>
      <c r="C57" s="53" t="s">
        <v>3480</v>
      </c>
      <c r="D57" s="53" t="s">
        <v>7</v>
      </c>
      <c r="E57" s="58" t="s">
        <v>272</v>
      </c>
      <c r="F57" s="58" t="s">
        <v>272</v>
      </c>
      <c r="G57" s="81">
        <v>0</v>
      </c>
      <c r="H57" s="81">
        <v>99</v>
      </c>
      <c r="I57" s="148" t="s">
        <v>3</v>
      </c>
      <c r="J57" s="58" t="s">
        <v>1395</v>
      </c>
      <c r="K57" s="59" t="s">
        <v>3994</v>
      </c>
      <c r="L57" s="57" t="s">
        <v>4851</v>
      </c>
      <c r="M57" s="57" t="s">
        <v>4913</v>
      </c>
      <c r="N57" s="57"/>
      <c r="O57" s="57"/>
      <c r="P57" s="56" t="s">
        <v>3245</v>
      </c>
      <c r="Q57" s="13"/>
      <c r="R57"/>
      <c r="S57" t="str">
        <f t="shared" si="17"/>
        <v/>
      </c>
      <c r="T57" t="str">
        <f>IF(ISNA(VLOOKUP(AF57,#REF!,1)),"//","")</f>
        <v/>
      </c>
      <c r="U57"/>
      <c r="V57">
        <f t="shared" si="3"/>
        <v>36</v>
      </c>
      <c r="W57" s="81" t="s">
        <v>2722</v>
      </c>
      <c r="X57" s="59" t="s">
        <v>2631</v>
      </c>
      <c r="Y57" s="59" t="s">
        <v>2263</v>
      </c>
      <c r="Z57" s="25" t="str">
        <f t="shared" si="4"/>
        <v/>
      </c>
      <c r="AA57" s="25" t="str">
        <f t="shared" si="9"/>
        <v/>
      </c>
      <c r="AB57" s="1">
        <f t="shared" si="6"/>
        <v>52</v>
      </c>
      <c r="AC57" t="str">
        <f t="shared" si="10"/>
        <v>ITM_RCLADD</v>
      </c>
      <c r="AD57" s="136" t="str">
        <f>IF(ISNA(VLOOKUP(AA57,Sheet2!J:J,1,0)),"//","")</f>
        <v/>
      </c>
      <c r="AF57" s="94" t="str">
        <f t="shared" si="11"/>
        <v/>
      </c>
      <c r="AG57" t="b">
        <f t="shared" si="12"/>
        <v>1</v>
      </c>
    </row>
    <row r="58" spans="1:33">
      <c r="A58" s="50">
        <f t="shared" si="15"/>
        <v>58</v>
      </c>
      <c r="B58" s="49">
        <f t="shared" si="16"/>
        <v>53</v>
      </c>
      <c r="C58" s="53" t="s">
        <v>3481</v>
      </c>
      <c r="D58" s="53" t="s">
        <v>7</v>
      </c>
      <c r="E58" s="58" t="s">
        <v>273</v>
      </c>
      <c r="F58" s="58" t="s">
        <v>273</v>
      </c>
      <c r="G58" s="81">
        <v>0</v>
      </c>
      <c r="H58" s="81">
        <v>99</v>
      </c>
      <c r="I58" s="148" t="s">
        <v>3</v>
      </c>
      <c r="J58" s="58" t="s">
        <v>1395</v>
      </c>
      <c r="K58" s="59" t="s">
        <v>3994</v>
      </c>
      <c r="L58" s="57" t="s">
        <v>4851</v>
      </c>
      <c r="M58" s="57" t="s">
        <v>4913</v>
      </c>
      <c r="N58" s="57"/>
      <c r="O58" s="57"/>
      <c r="P58" s="56" t="s">
        <v>3246</v>
      </c>
      <c r="Q58" s="13"/>
      <c r="R58"/>
      <c r="S58" t="str">
        <f t="shared" si="17"/>
        <v/>
      </c>
      <c r="T58" t="str">
        <f>IF(ISNA(VLOOKUP(AF58,#REF!,1)),"//","")</f>
        <v/>
      </c>
      <c r="U58"/>
      <c r="V58">
        <f t="shared" si="3"/>
        <v>36</v>
      </c>
      <c r="W58" s="81" t="s">
        <v>2722</v>
      </c>
      <c r="X58" s="59" t="s">
        <v>2631</v>
      </c>
      <c r="Y58" s="59" t="s">
        <v>2263</v>
      </c>
      <c r="Z58" s="25" t="str">
        <f t="shared" si="4"/>
        <v/>
      </c>
      <c r="AA58" s="25" t="str">
        <f t="shared" si="9"/>
        <v/>
      </c>
      <c r="AB58" s="1">
        <f t="shared" si="6"/>
        <v>53</v>
      </c>
      <c r="AC58" t="str">
        <f t="shared" si="10"/>
        <v>ITM_RCLSUB</v>
      </c>
      <c r="AD58" s="136" t="str">
        <f>IF(ISNA(VLOOKUP(AA58,Sheet2!J:J,1,0)),"//","")</f>
        <v/>
      </c>
      <c r="AF58" s="94" t="str">
        <f t="shared" si="11"/>
        <v/>
      </c>
      <c r="AG58" t="b">
        <f t="shared" si="12"/>
        <v>1</v>
      </c>
    </row>
    <row r="59" spans="1:33">
      <c r="A59" s="50">
        <f t="shared" si="15"/>
        <v>59</v>
      </c>
      <c r="B59" s="49">
        <f t="shared" si="16"/>
        <v>54</v>
      </c>
      <c r="C59" s="53" t="s">
        <v>3482</v>
      </c>
      <c r="D59" s="53" t="s">
        <v>7</v>
      </c>
      <c r="E59" s="58" t="s">
        <v>1228</v>
      </c>
      <c r="F59" s="58" t="s">
        <v>1228</v>
      </c>
      <c r="G59" s="81">
        <v>0</v>
      </c>
      <c r="H59" s="81">
        <v>99</v>
      </c>
      <c r="I59" s="148" t="s">
        <v>3</v>
      </c>
      <c r="J59" s="58" t="s">
        <v>1395</v>
      </c>
      <c r="K59" s="59" t="s">
        <v>3994</v>
      </c>
      <c r="L59" s="57" t="s">
        <v>4851</v>
      </c>
      <c r="M59" s="57" t="s">
        <v>4913</v>
      </c>
      <c r="N59" s="57"/>
      <c r="O59" s="57"/>
      <c r="P59" s="56" t="s">
        <v>1825</v>
      </c>
      <c r="Q59" s="13"/>
      <c r="R59"/>
      <c r="S59" t="str">
        <f t="shared" si="17"/>
        <v/>
      </c>
      <c r="T59" t="str">
        <f>IF(ISNA(VLOOKUP(AF59,#REF!,1)),"//","")</f>
        <v/>
      </c>
      <c r="U59"/>
      <c r="V59">
        <f t="shared" si="3"/>
        <v>36</v>
      </c>
      <c r="W59" s="81" t="s">
        <v>2722</v>
      </c>
      <c r="X59" s="59" t="s">
        <v>2631</v>
      </c>
      <c r="Y59" s="59" t="s">
        <v>2263</v>
      </c>
      <c r="Z59" s="25" t="str">
        <f t="shared" si="4"/>
        <v/>
      </c>
      <c r="AA59" s="25" t="str">
        <f t="shared" si="9"/>
        <v/>
      </c>
      <c r="AB59" s="1">
        <f t="shared" si="6"/>
        <v>54</v>
      </c>
      <c r="AC59" t="str">
        <f t="shared" si="10"/>
        <v>ITM_RCLMULT</v>
      </c>
      <c r="AD59" s="136" t="str">
        <f>IF(ISNA(VLOOKUP(AA59,Sheet2!J:J,1,0)),"//","")</f>
        <v/>
      </c>
      <c r="AF59" s="94" t="str">
        <f t="shared" si="11"/>
        <v/>
      </c>
      <c r="AG59" t="b">
        <f t="shared" si="12"/>
        <v>1</v>
      </c>
    </row>
    <row r="60" spans="1:33">
      <c r="A60" s="50">
        <f t="shared" si="15"/>
        <v>60</v>
      </c>
      <c r="B60" s="49">
        <f t="shared" si="16"/>
        <v>55</v>
      </c>
      <c r="C60" s="53" t="s">
        <v>3483</v>
      </c>
      <c r="D60" s="53" t="s">
        <v>7</v>
      </c>
      <c r="E60" s="58" t="s">
        <v>274</v>
      </c>
      <c r="F60" s="58" t="s">
        <v>274</v>
      </c>
      <c r="G60" s="81">
        <v>0</v>
      </c>
      <c r="H60" s="81">
        <v>99</v>
      </c>
      <c r="I60" s="148" t="s">
        <v>3</v>
      </c>
      <c r="J60" s="58" t="s">
        <v>1395</v>
      </c>
      <c r="K60" s="59" t="s">
        <v>3994</v>
      </c>
      <c r="L60" s="57" t="s">
        <v>4851</v>
      </c>
      <c r="M60" s="57" t="s">
        <v>4913</v>
      </c>
      <c r="N60" s="57"/>
      <c r="O60" s="57"/>
      <c r="P60" s="56" t="s">
        <v>1826</v>
      </c>
      <c r="Q60" s="13"/>
      <c r="R60"/>
      <c r="S60" t="str">
        <f t="shared" si="17"/>
        <v/>
      </c>
      <c r="T60" t="str">
        <f>IF(ISNA(VLOOKUP(AF60,#REF!,1)),"//","")</f>
        <v/>
      </c>
      <c r="U60"/>
      <c r="V60">
        <f t="shared" si="3"/>
        <v>36</v>
      </c>
      <c r="W60" s="81" t="s">
        <v>2722</v>
      </c>
      <c r="X60" s="59" t="s">
        <v>2631</v>
      </c>
      <c r="Y60" s="59" t="s">
        <v>2263</v>
      </c>
      <c r="Z60" s="25" t="str">
        <f t="shared" si="4"/>
        <v/>
      </c>
      <c r="AA60" s="25" t="str">
        <f t="shared" si="9"/>
        <v/>
      </c>
      <c r="AB60" s="1">
        <f t="shared" si="6"/>
        <v>55</v>
      </c>
      <c r="AC60" t="str">
        <f t="shared" si="10"/>
        <v>ITM_RCLDIV</v>
      </c>
      <c r="AD60" s="136" t="str">
        <f>IF(ISNA(VLOOKUP(AA60,Sheet2!J:J,1,0)),"//","")</f>
        <v/>
      </c>
      <c r="AF60" s="94" t="str">
        <f t="shared" si="11"/>
        <v/>
      </c>
      <c r="AG60" t="b">
        <f t="shared" si="12"/>
        <v>1</v>
      </c>
    </row>
    <row r="61" spans="1:33" s="107" customFormat="1">
      <c r="A61" s="50">
        <f t="shared" si="15"/>
        <v>61</v>
      </c>
      <c r="B61" s="49">
        <f t="shared" si="16"/>
        <v>56</v>
      </c>
      <c r="C61" s="104" t="s">
        <v>4353</v>
      </c>
      <c r="D61" s="104" t="s">
        <v>12</v>
      </c>
      <c r="E61" s="105" t="s">
        <v>55</v>
      </c>
      <c r="F61" s="105" t="s">
        <v>55</v>
      </c>
      <c r="G61" s="160">
        <v>0</v>
      </c>
      <c r="H61" s="160">
        <v>31</v>
      </c>
      <c r="I61" s="148" t="s">
        <v>3</v>
      </c>
      <c r="J61" s="58" t="s">
        <v>1395</v>
      </c>
      <c r="K61" s="59" t="s">
        <v>3830</v>
      </c>
      <c r="L61" s="57" t="s">
        <v>4851</v>
      </c>
      <c r="M61" s="57" t="s">
        <v>4913</v>
      </c>
      <c r="N61" s="57"/>
      <c r="P61" s="18" t="s">
        <v>1493</v>
      </c>
      <c r="Q61" s="18"/>
      <c r="S61" s="107" t="str">
        <f t="shared" si="17"/>
        <v/>
      </c>
      <c r="T61" s="107" t="str">
        <f>IF(ISNA(VLOOKUP(AF61,#REF!,1)),"//","")</f>
        <v/>
      </c>
      <c r="V61">
        <f t="shared" si="3"/>
        <v>37</v>
      </c>
      <c r="W61" s="103" t="s">
        <v>2263</v>
      </c>
      <c r="X61" s="106" t="s">
        <v>2263</v>
      </c>
      <c r="Y61" s="106" t="s">
        <v>2263</v>
      </c>
      <c r="Z61" s="25" t="str">
        <f t="shared" si="4"/>
        <v>"CONVG?"</v>
      </c>
      <c r="AA61" s="25" t="str">
        <f t="shared" si="9"/>
        <v>CONVG?</v>
      </c>
      <c r="AB61" s="1">
        <f t="shared" si="6"/>
        <v>56</v>
      </c>
      <c r="AC61" t="str">
        <f t="shared" si="10"/>
        <v>ITM_CONVG</v>
      </c>
      <c r="AD61" s="136" t="str">
        <f>IF(ISNA(VLOOKUP(AA61,Sheet2!J:J,1,0)),"//","")</f>
        <v>//</v>
      </c>
      <c r="AF61" s="94" t="str">
        <f t="shared" si="11"/>
        <v>CONVG?</v>
      </c>
      <c r="AG61" t="b">
        <f t="shared" si="12"/>
        <v>1</v>
      </c>
    </row>
    <row r="62" spans="1:33" s="107" customFormat="1">
      <c r="A62" s="50">
        <f t="shared" si="15"/>
        <v>62</v>
      </c>
      <c r="B62" s="49">
        <f t="shared" si="16"/>
        <v>57</v>
      </c>
      <c r="C62" s="104" t="s">
        <v>4921</v>
      </c>
      <c r="D62" s="104" t="s">
        <v>7</v>
      </c>
      <c r="E62" s="105" t="s">
        <v>85</v>
      </c>
      <c r="F62" s="105" t="s">
        <v>85</v>
      </c>
      <c r="G62" s="103">
        <v>0</v>
      </c>
      <c r="H62" s="103">
        <v>0</v>
      </c>
      <c r="I62" s="148" t="s">
        <v>3</v>
      </c>
      <c r="J62" s="58" t="s">
        <v>1396</v>
      </c>
      <c r="K62" s="106" t="s">
        <v>3830</v>
      </c>
      <c r="L62" s="107" t="s">
        <v>4851</v>
      </c>
      <c r="M62" s="57" t="s">
        <v>4908</v>
      </c>
      <c r="P62" s="18" t="s">
        <v>1537</v>
      </c>
      <c r="Q62" s="18"/>
      <c r="S62" s="107" t="str">
        <f t="shared" si="17"/>
        <v/>
      </c>
      <c r="T62" s="107" t="str">
        <f>IF(ISNA(VLOOKUP(AF62,#REF!,1)),"//","")</f>
        <v/>
      </c>
      <c r="V62">
        <f t="shared" si="3"/>
        <v>38</v>
      </c>
      <c r="W62" s="103" t="s">
        <v>2727</v>
      </c>
      <c r="X62" s="106" t="s">
        <v>2637</v>
      </c>
      <c r="Y62" s="106" t="s">
        <v>2263</v>
      </c>
      <c r="Z62" s="25" t="str">
        <f t="shared" si="4"/>
        <v>"ENTRY?"</v>
      </c>
      <c r="AA62" s="25" t="str">
        <f t="shared" si="9"/>
        <v>ENTRY?</v>
      </c>
      <c r="AB62" s="1">
        <f t="shared" si="6"/>
        <v>57</v>
      </c>
      <c r="AC62" t="str">
        <f t="shared" si="10"/>
        <v>ITM_ENTRY</v>
      </c>
      <c r="AD62" s="136" t="str">
        <f>IF(ISNA(VLOOKUP(AA62,Sheet2!J:J,1,0)),"//","")</f>
        <v>//</v>
      </c>
      <c r="AF62" s="94" t="str">
        <f t="shared" si="11"/>
        <v>ENTRY?</v>
      </c>
      <c r="AG62" t="b">
        <f t="shared" si="12"/>
        <v>1</v>
      </c>
    </row>
    <row r="63" spans="1:33">
      <c r="A63" s="50">
        <f t="shared" si="15"/>
        <v>63</v>
      </c>
      <c r="B63" s="49">
        <f t="shared" si="16"/>
        <v>58</v>
      </c>
      <c r="C63" s="53" t="s">
        <v>3485</v>
      </c>
      <c r="D63" s="53" t="s">
        <v>7</v>
      </c>
      <c r="E63" s="58" t="s">
        <v>1293</v>
      </c>
      <c r="F63" s="58" t="s">
        <v>1293</v>
      </c>
      <c r="G63" s="81">
        <v>0</v>
      </c>
      <c r="H63" s="81">
        <v>0</v>
      </c>
      <c r="I63" s="148" t="s">
        <v>3</v>
      </c>
      <c r="J63" s="58" t="s">
        <v>1395</v>
      </c>
      <c r="K63" s="59" t="s">
        <v>3994</v>
      </c>
      <c r="L63" s="57" t="s">
        <v>4851</v>
      </c>
      <c r="M63" s="57" t="s">
        <v>4908</v>
      </c>
      <c r="N63" s="57"/>
      <c r="O63" s="57"/>
      <c r="P63" s="56" t="s">
        <v>1974</v>
      </c>
      <c r="Q63" s="13"/>
      <c r="R63"/>
      <c r="S63" t="str">
        <f t="shared" si="17"/>
        <v/>
      </c>
      <c r="T63" t="str">
        <f>IF(ISNA(VLOOKUP(AF63,#REF!,1)),"//","")</f>
        <v/>
      </c>
      <c r="U63"/>
      <c r="V63">
        <f t="shared" si="3"/>
        <v>39</v>
      </c>
      <c r="W63" s="81" t="s">
        <v>2699</v>
      </c>
      <c r="X63" s="59" t="s">
        <v>2263</v>
      </c>
      <c r="Y63" s="59" t="s">
        <v>2263</v>
      </c>
      <c r="Z63" s="25" t="str">
        <f t="shared" si="4"/>
        <v>"X" STD_SUP_2</v>
      </c>
      <c r="AA63" s="25" t="str">
        <f t="shared" si="9"/>
        <v>X^2</v>
      </c>
      <c r="AB63" s="1">
        <f t="shared" si="6"/>
        <v>58</v>
      </c>
      <c r="AC63" t="str">
        <f t="shared" si="10"/>
        <v>ITM_SQUARE</v>
      </c>
      <c r="AD63" s="136" t="str">
        <f>IF(ISNA(VLOOKUP(AA63,Sheet2!J:J,1,0)),"//","")</f>
        <v/>
      </c>
      <c r="AF63" s="94" t="str">
        <f t="shared" si="11"/>
        <v>X^2</v>
      </c>
      <c r="AG63" t="b">
        <f t="shared" si="12"/>
        <v>1</v>
      </c>
    </row>
    <row r="64" spans="1:33">
      <c r="A64" s="50">
        <f t="shared" si="15"/>
        <v>64</v>
      </c>
      <c r="B64" s="49">
        <f t="shared" si="16"/>
        <v>59</v>
      </c>
      <c r="C64" s="53" t="s">
        <v>3486</v>
      </c>
      <c r="D64" s="53" t="s">
        <v>7</v>
      </c>
      <c r="E64" s="58" t="s">
        <v>1294</v>
      </c>
      <c r="F64" s="58" t="s">
        <v>1294</v>
      </c>
      <c r="G64" s="81">
        <v>0</v>
      </c>
      <c r="H64" s="81">
        <v>0</v>
      </c>
      <c r="I64" s="148" t="s">
        <v>3</v>
      </c>
      <c r="J64" s="58" t="s">
        <v>1395</v>
      </c>
      <c r="K64" s="59" t="s">
        <v>3994</v>
      </c>
      <c r="L64" s="57" t="s">
        <v>4851</v>
      </c>
      <c r="M64" s="57" t="s">
        <v>4908</v>
      </c>
      <c r="N64" s="57"/>
      <c r="O64" s="57"/>
      <c r="P64" s="56" t="s">
        <v>1975</v>
      </c>
      <c r="Q64" s="13"/>
      <c r="R64"/>
      <c r="S64" t="str">
        <f t="shared" si="17"/>
        <v/>
      </c>
      <c r="T64" t="str">
        <f>IF(ISNA(VLOOKUP(AF64,#REF!,1)),"//","")</f>
        <v/>
      </c>
      <c r="U64"/>
      <c r="V64">
        <f t="shared" si="3"/>
        <v>40</v>
      </c>
      <c r="W64" s="81" t="s">
        <v>2699</v>
      </c>
      <c r="X64" s="59" t="s">
        <v>2263</v>
      </c>
      <c r="Y64" s="59" t="s">
        <v>2263</v>
      </c>
      <c r="Z64" s="25" t="str">
        <f t="shared" si="4"/>
        <v>"X" STD_SUP_3</v>
      </c>
      <c r="AA64" s="25" t="str">
        <f t="shared" si="9"/>
        <v>X^3</v>
      </c>
      <c r="AB64" s="1">
        <f t="shared" si="6"/>
        <v>59</v>
      </c>
      <c r="AC64" t="str">
        <f t="shared" si="10"/>
        <v>ITM_CUBE</v>
      </c>
      <c r="AD64" s="136" t="str">
        <f>IF(ISNA(VLOOKUP(AA64,Sheet2!J:J,1,0)),"//","")</f>
        <v/>
      </c>
      <c r="AF64" s="94" t="str">
        <f t="shared" si="11"/>
        <v>X^3</v>
      </c>
      <c r="AG64" t="b">
        <f t="shared" si="12"/>
        <v>1</v>
      </c>
    </row>
    <row r="65" spans="1:33">
      <c r="A65" s="50">
        <f t="shared" si="15"/>
        <v>65</v>
      </c>
      <c r="B65" s="49">
        <f t="shared" si="16"/>
        <v>60</v>
      </c>
      <c r="C65" s="53" t="s">
        <v>3487</v>
      </c>
      <c r="D65" s="53" t="s">
        <v>7</v>
      </c>
      <c r="E65" s="58" t="s">
        <v>1307</v>
      </c>
      <c r="F65" s="58" t="s">
        <v>1307</v>
      </c>
      <c r="G65" s="81">
        <v>0</v>
      </c>
      <c r="H65" s="81">
        <v>0</v>
      </c>
      <c r="I65" s="148" t="s">
        <v>3</v>
      </c>
      <c r="J65" s="58" t="s">
        <v>1395</v>
      </c>
      <c r="K65" s="59" t="s">
        <v>3994</v>
      </c>
      <c r="L65" s="57" t="s">
        <v>4851</v>
      </c>
      <c r="M65" s="57" t="s">
        <v>4908</v>
      </c>
      <c r="N65" s="57"/>
      <c r="O65" s="57"/>
      <c r="P65" s="56" t="s">
        <v>2002</v>
      </c>
      <c r="Q65" s="13"/>
      <c r="R65"/>
      <c r="S65" t="str">
        <f t="shared" si="17"/>
        <v/>
      </c>
      <c r="T65" t="str">
        <f>IF(ISNA(VLOOKUP(AF65,#REF!,1)),"//","")</f>
        <v/>
      </c>
      <c r="U65"/>
      <c r="V65">
        <f t="shared" si="3"/>
        <v>41</v>
      </c>
      <c r="W65" s="81" t="s">
        <v>2699</v>
      </c>
      <c r="X65" s="59" t="s">
        <v>2263</v>
      </c>
      <c r="Y65" s="59" t="s">
        <v>2263</v>
      </c>
      <c r="Z65" s="25" t="str">
        <f t="shared" si="4"/>
        <v>"Y" STD_SUP_X</v>
      </c>
      <c r="AA65" s="25" t="str">
        <f t="shared" si="9"/>
        <v>Y^X</v>
      </c>
      <c r="AB65" s="1">
        <f t="shared" si="6"/>
        <v>60</v>
      </c>
      <c r="AC65" t="str">
        <f t="shared" si="10"/>
        <v>ITM_YX</v>
      </c>
      <c r="AD65" s="136" t="str">
        <f>IF(ISNA(VLOOKUP(AA65,Sheet2!J:J,1,0)),"//","")</f>
        <v/>
      </c>
      <c r="AF65" s="94" t="str">
        <f t="shared" si="11"/>
        <v>Y^X</v>
      </c>
      <c r="AG65" t="b">
        <f t="shared" si="12"/>
        <v>1</v>
      </c>
    </row>
    <row r="66" spans="1:33">
      <c r="A66" s="50">
        <f t="shared" si="15"/>
        <v>66</v>
      </c>
      <c r="B66" s="49">
        <f t="shared" si="16"/>
        <v>61</v>
      </c>
      <c r="C66" s="53" t="s">
        <v>3488</v>
      </c>
      <c r="D66" s="53" t="s">
        <v>7</v>
      </c>
      <c r="E66" s="58" t="s">
        <v>449</v>
      </c>
      <c r="F66" s="58" t="s">
        <v>449</v>
      </c>
      <c r="G66" s="81">
        <v>0</v>
      </c>
      <c r="H66" s="81">
        <v>0</v>
      </c>
      <c r="I66" s="148" t="s">
        <v>3</v>
      </c>
      <c r="J66" s="58" t="s">
        <v>1395</v>
      </c>
      <c r="K66" s="59" t="s">
        <v>3994</v>
      </c>
      <c r="L66" s="57" t="s">
        <v>4852</v>
      </c>
      <c r="M66" s="57" t="s">
        <v>4908</v>
      </c>
      <c r="N66" s="57"/>
      <c r="O66" s="57"/>
      <c r="P66" s="56" t="s">
        <v>2093</v>
      </c>
      <c r="Q66" s="13"/>
      <c r="R66"/>
      <c r="S66" t="str">
        <f t="shared" si="17"/>
        <v/>
      </c>
      <c r="T66" t="str">
        <f>IF(ISNA(VLOOKUP(AF66,#REF!,1)),"//","")</f>
        <v/>
      </c>
      <c r="U66"/>
      <c r="V66">
        <f t="shared" si="3"/>
        <v>42</v>
      </c>
      <c r="W66" s="84" t="s">
        <v>2726</v>
      </c>
      <c r="X66" s="59" t="s">
        <v>2263</v>
      </c>
      <c r="Y66" s="59" t="s">
        <v>2632</v>
      </c>
      <c r="Z66" s="25" t="str">
        <f t="shared" si="4"/>
        <v>STD_SQUARE_ROOT STD_X_UNDER_ROOT</v>
      </c>
      <c r="AA66" s="25" t="str">
        <f t="shared" si="9"/>
        <v>SQRT</v>
      </c>
      <c r="AB66" s="1">
        <f t="shared" si="6"/>
        <v>61</v>
      </c>
      <c r="AC66" t="str">
        <f t="shared" si="10"/>
        <v>ITM_SQUAREROOTX</v>
      </c>
      <c r="AD66" s="136" t="str">
        <f>IF(ISNA(VLOOKUP(AA66,Sheet2!J:J,1,0)),"//","")</f>
        <v/>
      </c>
      <c r="AF66" s="94" t="str">
        <f t="shared" si="11"/>
        <v>SQRT</v>
      </c>
      <c r="AG66" t="b">
        <f t="shared" si="12"/>
        <v>1</v>
      </c>
    </row>
    <row r="67" spans="1:33">
      <c r="A67" s="50">
        <f t="shared" si="15"/>
        <v>67</v>
      </c>
      <c r="B67" s="49">
        <f t="shared" si="16"/>
        <v>62</v>
      </c>
      <c r="C67" s="53" t="s">
        <v>3489</v>
      </c>
      <c r="D67" s="53" t="s">
        <v>7</v>
      </c>
      <c r="E67" s="58" t="s">
        <v>9</v>
      </c>
      <c r="F67" s="58" t="s">
        <v>9</v>
      </c>
      <c r="G67" s="81">
        <v>0</v>
      </c>
      <c r="H67" s="81">
        <v>0</v>
      </c>
      <c r="I67" s="148" t="s">
        <v>3</v>
      </c>
      <c r="J67" s="58" t="s">
        <v>1395</v>
      </c>
      <c r="K67" s="59" t="s">
        <v>3994</v>
      </c>
      <c r="L67" s="57" t="s">
        <v>4851</v>
      </c>
      <c r="M67" s="57" t="s">
        <v>4908</v>
      </c>
      <c r="N67" s="57"/>
      <c r="O67" s="57"/>
      <c r="P67" s="56" t="s">
        <v>1421</v>
      </c>
      <c r="Q67" s="13"/>
      <c r="R67"/>
      <c r="S67" t="str">
        <f t="shared" si="17"/>
        <v/>
      </c>
      <c r="T67" t="str">
        <f>IF(ISNA(VLOOKUP(AF67,#REF!,1)),"//","")</f>
        <v/>
      </c>
      <c r="U67"/>
      <c r="V67">
        <f t="shared" si="3"/>
        <v>43</v>
      </c>
      <c r="W67" s="81" t="s">
        <v>2699</v>
      </c>
      <c r="X67" s="59" t="s">
        <v>2263</v>
      </c>
      <c r="Y67" s="59" t="s">
        <v>2760</v>
      </c>
      <c r="Z67" s="25" t="str">
        <f t="shared" si="4"/>
        <v>STD_CUBE_ROOT STD_X_UNDER_ROOT</v>
      </c>
      <c r="AA67" s="25" t="str">
        <f t="shared" si="9"/>
        <v>CUBRT</v>
      </c>
      <c r="AB67" s="1">
        <f t="shared" si="6"/>
        <v>62</v>
      </c>
      <c r="AC67" t="str">
        <f t="shared" si="10"/>
        <v>ITM_CUBEROOT</v>
      </c>
      <c r="AD67" s="136" t="str">
        <f>IF(ISNA(VLOOKUP(AA67,Sheet2!J:J,1,0)),"//","")</f>
        <v/>
      </c>
      <c r="AF67" s="94" t="str">
        <f t="shared" si="11"/>
        <v>CUBERT</v>
      </c>
      <c r="AG67" t="b">
        <f t="shared" si="12"/>
        <v>0</v>
      </c>
    </row>
    <row r="68" spans="1:33">
      <c r="A68" s="50">
        <f t="shared" si="15"/>
        <v>68</v>
      </c>
      <c r="B68" s="49">
        <f t="shared" si="16"/>
        <v>63</v>
      </c>
      <c r="C68" s="53" t="s">
        <v>3490</v>
      </c>
      <c r="D68" s="53" t="s">
        <v>7</v>
      </c>
      <c r="E68" s="58" t="s">
        <v>1306</v>
      </c>
      <c r="F68" s="58" t="s">
        <v>1306</v>
      </c>
      <c r="G68" s="81">
        <v>0</v>
      </c>
      <c r="H68" s="81">
        <v>0</v>
      </c>
      <c r="I68" s="148" t="s">
        <v>3</v>
      </c>
      <c r="J68" s="58" t="s">
        <v>1395</v>
      </c>
      <c r="K68" s="59" t="s">
        <v>3994</v>
      </c>
      <c r="L68" s="57" t="s">
        <v>4851</v>
      </c>
      <c r="M68" s="57" t="s">
        <v>4908</v>
      </c>
      <c r="N68" s="57"/>
      <c r="O68" s="57"/>
      <c r="P68" s="56" t="s">
        <v>1998</v>
      </c>
      <c r="Q68" s="13"/>
      <c r="R68"/>
      <c r="S68" t="str">
        <f t="shared" si="17"/>
        <v/>
      </c>
      <c r="T68" t="str">
        <f>IF(ISNA(VLOOKUP(AF68,#REF!,1)),"//","")</f>
        <v/>
      </c>
      <c r="U68"/>
      <c r="V68">
        <f t="shared" si="3"/>
        <v>44</v>
      </c>
      <c r="W68" s="81" t="s">
        <v>2699</v>
      </c>
      <c r="X68" s="59" t="s">
        <v>2263</v>
      </c>
      <c r="Y68" s="59" t="s">
        <v>2630</v>
      </c>
      <c r="Z68" s="25" t="str">
        <f t="shared" si="4"/>
        <v>STD_XTH_ROOT STD_Y_UNDER_ROOT</v>
      </c>
      <c r="AA68" s="25" t="str">
        <f t="shared" si="9"/>
        <v>XRTY</v>
      </c>
      <c r="AB68" s="1">
        <f t="shared" si="6"/>
        <v>63</v>
      </c>
      <c r="AC68" t="str">
        <f t="shared" si="10"/>
        <v>ITM_XTHROOT</v>
      </c>
      <c r="AD68" s="136" t="str">
        <f>IF(ISNA(VLOOKUP(AA68,Sheet2!J:J,1,0)),"//","")</f>
        <v/>
      </c>
      <c r="AF68" s="94" t="str">
        <f t="shared" si="11"/>
        <v>XTH_ROOTY_UNDER_ROOT</v>
      </c>
      <c r="AG68" t="b">
        <f t="shared" si="12"/>
        <v>0</v>
      </c>
    </row>
    <row r="69" spans="1:33">
      <c r="A69" s="50">
        <f t="shared" si="15"/>
        <v>69</v>
      </c>
      <c r="B69" s="49">
        <f t="shared" si="16"/>
        <v>64</v>
      </c>
      <c r="C69" s="53" t="s">
        <v>3491</v>
      </c>
      <c r="D69" s="53" t="s">
        <v>7</v>
      </c>
      <c r="E69" s="58" t="s">
        <v>1024</v>
      </c>
      <c r="F69" s="58" t="s">
        <v>1024</v>
      </c>
      <c r="G69" s="81">
        <v>0</v>
      </c>
      <c r="H69" s="81">
        <v>0</v>
      </c>
      <c r="I69" s="148" t="s">
        <v>3</v>
      </c>
      <c r="J69" s="58" t="s">
        <v>1395</v>
      </c>
      <c r="K69" s="59" t="s">
        <v>3994</v>
      </c>
      <c r="L69" s="57" t="s">
        <v>4851</v>
      </c>
      <c r="M69" s="57" t="s">
        <v>4908</v>
      </c>
      <c r="N69" s="57"/>
      <c r="O69" s="57"/>
      <c r="P69" s="56" t="s">
        <v>1420</v>
      </c>
      <c r="Q69" s="13"/>
      <c r="R69"/>
      <c r="S69" t="str">
        <f t="shared" si="17"/>
        <v/>
      </c>
      <c r="T69" t="str">
        <f>IF(ISNA(VLOOKUP(AF69,#REF!,1)),"//","")</f>
        <v/>
      </c>
      <c r="U69"/>
      <c r="V69">
        <f t="shared" si="3"/>
        <v>45</v>
      </c>
      <c r="W69" s="81" t="s">
        <v>2699</v>
      </c>
      <c r="X69" s="59" t="s">
        <v>2263</v>
      </c>
      <c r="Y69" s="59" t="s">
        <v>2263</v>
      </c>
      <c r="Z69" s="25" t="str">
        <f t="shared" si="4"/>
        <v>"2" STD_SUP_X</v>
      </c>
      <c r="AA69" s="25" t="str">
        <f t="shared" si="9"/>
        <v>2^X</v>
      </c>
      <c r="AB69" s="1">
        <f t="shared" si="6"/>
        <v>64</v>
      </c>
      <c r="AC69" t="str">
        <f t="shared" si="10"/>
        <v>ITM_2X</v>
      </c>
      <c r="AD69" s="136" t="str">
        <f>IF(ISNA(VLOOKUP(AA69,Sheet2!J:J,1,0)),"//","")</f>
        <v/>
      </c>
      <c r="AF69" s="94" t="str">
        <f t="shared" si="11"/>
        <v>2^X</v>
      </c>
      <c r="AG69" t="b">
        <f t="shared" si="12"/>
        <v>1</v>
      </c>
    </row>
    <row r="70" spans="1:33">
      <c r="A70" s="50">
        <f t="shared" si="15"/>
        <v>70</v>
      </c>
      <c r="B70" s="49">
        <f t="shared" si="16"/>
        <v>65</v>
      </c>
      <c r="C70" s="53" t="s">
        <v>3492</v>
      </c>
      <c r="D70" s="53" t="s">
        <v>7</v>
      </c>
      <c r="E70" s="58" t="s">
        <v>1100</v>
      </c>
      <c r="F70" s="58" t="s">
        <v>1100</v>
      </c>
      <c r="G70" s="81">
        <v>0</v>
      </c>
      <c r="H70" s="81">
        <v>0</v>
      </c>
      <c r="I70" s="148" t="s">
        <v>3</v>
      </c>
      <c r="J70" s="58" t="s">
        <v>1395</v>
      </c>
      <c r="K70" s="59" t="s">
        <v>3994</v>
      </c>
      <c r="L70" s="57" t="s">
        <v>4852</v>
      </c>
      <c r="M70" s="57" t="s">
        <v>4908</v>
      </c>
      <c r="N70" s="57"/>
      <c r="O70" s="57"/>
      <c r="P70" s="56" t="s">
        <v>3247</v>
      </c>
      <c r="Q70" s="13"/>
      <c r="R70"/>
      <c r="S70" t="str">
        <f t="shared" ref="S70:S101" si="18">IF(E70=F70,"","NOT EQUAL")</f>
        <v/>
      </c>
      <c r="T70" t="str">
        <f>IF(ISNA(VLOOKUP(AF70,#REF!,1)),"//","")</f>
        <v/>
      </c>
      <c r="U70"/>
      <c r="V70">
        <f t="shared" si="3"/>
        <v>46</v>
      </c>
      <c r="W70" s="81" t="s">
        <v>2699</v>
      </c>
      <c r="X70" s="59" t="s">
        <v>2263</v>
      </c>
      <c r="Y70" s="59" t="s">
        <v>2263</v>
      </c>
      <c r="Z70" s="25" t="str">
        <f t="shared" ref="Z70:Z133" si="19">IF( OR(X70="CNST", I70="CAT_REGS"),IF(E70=CHAR(34)&amp;CHAR(34),F70,E70),
IF(X70="YES",UPPER(IF(E70=CHAR(34)&amp;CHAR(34),F70,E70)),
IF(   AND(X70&lt;&gt;"NO",I70="CAT_FNCT",D70&lt;&gt;"multiply", D70&lt;&gt;"divide"),IF(J70="SLS_ENABLED",   UPPER(IF(E70=CHAR(34)&amp;CHAR(34),F70,E70)),""),"")))</f>
        <v>"E" STD_SUP_X</v>
      </c>
      <c r="AA70" s="25" t="str">
        <f t="shared" si="9"/>
        <v>E^X</v>
      </c>
      <c r="AB70" s="1">
        <f t="shared" ref="AB70:AB133" si="20">B70</f>
        <v>65</v>
      </c>
      <c r="AC70" t="str">
        <f t="shared" si="10"/>
        <v>ITM_EXP</v>
      </c>
      <c r="AD70" s="136" t="str">
        <f>IF(ISNA(VLOOKUP(AA70,Sheet2!J:J,1,0)),"//","")</f>
        <v/>
      </c>
      <c r="AF70" s="94" t="str">
        <f t="shared" si="11"/>
        <v>E^X</v>
      </c>
      <c r="AG70" t="b">
        <f t="shared" si="12"/>
        <v>1</v>
      </c>
    </row>
    <row r="71" spans="1:33" s="107" customFormat="1">
      <c r="A71" s="50">
        <f t="shared" si="15"/>
        <v>71</v>
      </c>
      <c r="B71" s="49">
        <f t="shared" si="16"/>
        <v>66</v>
      </c>
      <c r="C71" s="104" t="s">
        <v>3670</v>
      </c>
      <c r="D71" s="104" t="s">
        <v>7</v>
      </c>
      <c r="E71" s="105" t="s">
        <v>1239</v>
      </c>
      <c r="F71" s="105" t="s">
        <v>1239</v>
      </c>
      <c r="G71" s="160">
        <v>0</v>
      </c>
      <c r="H71" s="160">
        <v>0</v>
      </c>
      <c r="I71" s="148" t="s">
        <v>3</v>
      </c>
      <c r="J71" s="105" t="s">
        <v>1395</v>
      </c>
      <c r="K71" s="106" t="s">
        <v>3994</v>
      </c>
      <c r="L71" s="107" t="s">
        <v>4851</v>
      </c>
      <c r="M71" s="57" t="s">
        <v>4908</v>
      </c>
      <c r="P71" s="18" t="s">
        <v>1848</v>
      </c>
      <c r="Q71" s="18"/>
      <c r="S71" s="107" t="str">
        <f t="shared" si="18"/>
        <v/>
      </c>
      <c r="T71" s="107" t="str">
        <f>IF(ISNA(VLOOKUP(AF71,#REF!,1)),"//","")</f>
        <v/>
      </c>
      <c r="V71">
        <f t="shared" ref="V71:V134" si="21">IF(AA71&lt;&gt;"",V70+1,V70)</f>
        <v>46</v>
      </c>
      <c r="W71" s="103" t="s">
        <v>2263</v>
      </c>
      <c r="X71" s="106" t="s">
        <v>2631</v>
      </c>
      <c r="Y71" s="106" t="s">
        <v>2263</v>
      </c>
      <c r="Z71" s="25" t="str">
        <f t="shared" si="19"/>
        <v/>
      </c>
      <c r="AA71" s="25" t="str">
        <f t="shared" ref="AA71:AA134" si="22">IF(LEN(Y71)&gt;0,Y71,SUBSTITUTE(SUBSTITUTE(SUBSTITUTE(SUBSTITUTE(SUBSTITUTE(SUBSTITUTE(SUBSTITUTE(SUBSTITUTE(SUBSTITUTE(SUBSTITUTE(SUBSTITUTE( (SUBSTITUTE( SUBSTITUTE( SUBSTITUTE( SUBSTITUTE(Z71,"STD_SIGMA","SUM"),"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1" s="1">
        <f t="shared" si="20"/>
        <v>66</v>
      </c>
      <c r="AC71" t="str">
        <f t="shared" ref="AC71:AC134" si="23">P71</f>
        <v>ITM_ROUND</v>
      </c>
      <c r="AD71" s="136" t="str">
        <f>IF(ISNA(VLOOKUP(AA71,Sheet2!J:J,1,0)),"//","")</f>
        <v/>
      </c>
      <c r="AF71" s="94" t="str">
        <f t="shared" ref="AF71:AF134" si="24">IF(LEN(AA71)=0,"",SUBSTITUTE(SUBSTITUTE(SUBSTITUTE(SUBSTITUTE(SUBSTITUTE(SUBSTITUTE(SUBSTITUTE(SUBSTITUTE(SUBSTITUTE(SUBSTITUTE(SUBSTITUTE(SUBSTITUTE(SUBSTITUTE(SUBSTITUTE(SUBSTITUTE(SUBSTITUTE(SUBSTITUTE( (SUBSTITUTE( SUBSTITUTE( SUBSTITUTE( SUBSTITUTE(Z71,"STD_SIGMA","SUM"),"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1" t="b">
        <f t="shared" ref="AG71:AG134" si="25">AA71=AF71</f>
        <v>1</v>
      </c>
    </row>
    <row r="72" spans="1:33">
      <c r="A72" s="50">
        <f t="shared" si="15"/>
        <v>72</v>
      </c>
      <c r="B72" s="49">
        <f t="shared" si="16"/>
        <v>67</v>
      </c>
      <c r="C72" s="53" t="s">
        <v>3494</v>
      </c>
      <c r="D72" s="53" t="s">
        <v>7</v>
      </c>
      <c r="E72" s="58" t="s">
        <v>2</v>
      </c>
      <c r="F72" s="58" t="s">
        <v>2</v>
      </c>
      <c r="G72" s="81">
        <v>0</v>
      </c>
      <c r="H72" s="81">
        <v>0</v>
      </c>
      <c r="I72" s="148" t="s">
        <v>3</v>
      </c>
      <c r="J72" s="58" t="s">
        <v>1395</v>
      </c>
      <c r="K72" s="59" t="s">
        <v>3994</v>
      </c>
      <c r="L72" s="57" t="s">
        <v>4851</v>
      </c>
      <c r="M72" s="57" t="s">
        <v>4908</v>
      </c>
      <c r="N72" s="57"/>
      <c r="O72" s="57"/>
      <c r="P72" s="56" t="s">
        <v>1416</v>
      </c>
      <c r="Q72" s="13"/>
      <c r="R72"/>
      <c r="S72" t="str">
        <f t="shared" si="18"/>
        <v/>
      </c>
      <c r="T72" t="str">
        <f>IF(ISNA(VLOOKUP(AF72,#REF!,1)),"//","")</f>
        <v/>
      </c>
      <c r="U72"/>
      <c r="V72">
        <f t="shared" si="21"/>
        <v>47</v>
      </c>
      <c r="W72" s="81" t="s">
        <v>2699</v>
      </c>
      <c r="X72" s="59" t="s">
        <v>2263</v>
      </c>
      <c r="Y72" s="59" t="s">
        <v>2263</v>
      </c>
      <c r="Z72" s="25" t="str">
        <f t="shared" si="19"/>
        <v>"10" STD_SUP_X</v>
      </c>
      <c r="AA72" s="25" t="str">
        <f t="shared" si="22"/>
        <v>10^X</v>
      </c>
      <c r="AB72" s="1">
        <f t="shared" si="20"/>
        <v>67</v>
      </c>
      <c r="AC72" t="str">
        <f t="shared" si="23"/>
        <v>ITM_10x</v>
      </c>
      <c r="AD72" s="136" t="str">
        <f>IF(ISNA(VLOOKUP(AA72,Sheet2!J:J,1,0)),"//","")</f>
        <v/>
      </c>
      <c r="AF72" s="94" t="str">
        <f t="shared" si="24"/>
        <v>10^X</v>
      </c>
      <c r="AG72" t="b">
        <f t="shared" si="25"/>
        <v>1</v>
      </c>
    </row>
    <row r="73" spans="1:33">
      <c r="A73" s="50">
        <f t="shared" ref="A73:A136" si="26">IF(B73=INT(B73),ROW(),"")</f>
        <v>73</v>
      </c>
      <c r="B73" s="49">
        <f t="shared" ref="B73:B136" si="27">IF(AND(MID(C73,2,1)&lt;&gt;"/",MID(C73,1,1)="/"),INT(B72)+1,B72+0.01)</f>
        <v>68</v>
      </c>
      <c r="C73" s="53" t="s">
        <v>3495</v>
      </c>
      <c r="D73" s="61" t="s">
        <v>2839</v>
      </c>
      <c r="E73" s="58" t="s">
        <v>4856</v>
      </c>
      <c r="F73" s="58" t="s">
        <v>4857</v>
      </c>
      <c r="G73" s="81">
        <v>0</v>
      </c>
      <c r="H73" s="81">
        <v>0</v>
      </c>
      <c r="I73" s="148" t="s">
        <v>3</v>
      </c>
      <c r="J73" s="58" t="s">
        <v>1395</v>
      </c>
      <c r="K73" s="59" t="s">
        <v>3994</v>
      </c>
      <c r="L73" s="57" t="s">
        <v>4852</v>
      </c>
      <c r="M73" s="57" t="s">
        <v>4908</v>
      </c>
      <c r="N73" s="57"/>
      <c r="O73" s="57"/>
      <c r="P73" s="56" t="s">
        <v>1689</v>
      </c>
      <c r="Q73" s="13"/>
      <c r="R73"/>
      <c r="S73" t="str">
        <f t="shared" si="18"/>
        <v>NOT EQUAL</v>
      </c>
      <c r="T73" t="str">
        <f>IF(ISNA(VLOOKUP(AF73,#REF!,1)),"//","")</f>
        <v/>
      </c>
      <c r="U73"/>
      <c r="V73">
        <f t="shared" si="21"/>
        <v>48</v>
      </c>
      <c r="W73" s="81" t="s">
        <v>2699</v>
      </c>
      <c r="X73" s="59" t="s">
        <v>2263</v>
      </c>
      <c r="Y73" s="59" t="s">
        <v>2263</v>
      </c>
      <c r="Z73" s="25" t="str">
        <f t="shared" si="19"/>
        <v>"LB"</v>
      </c>
      <c r="AA73" s="25" t="str">
        <f t="shared" si="22"/>
        <v>LB</v>
      </c>
      <c r="AB73" s="1">
        <f t="shared" si="20"/>
        <v>68</v>
      </c>
      <c r="AC73" t="str">
        <f t="shared" si="23"/>
        <v>ITM_LOG2</v>
      </c>
      <c r="AD73" s="136" t="str">
        <f>IF(ISNA(VLOOKUP(AA73,Sheet2!J:J,1,0)),"//","")</f>
        <v>//</v>
      </c>
      <c r="AF73" s="94" t="str">
        <f t="shared" si="24"/>
        <v>LB</v>
      </c>
      <c r="AG73" t="b">
        <f t="shared" si="25"/>
        <v>1</v>
      </c>
    </row>
    <row r="74" spans="1:33">
      <c r="A74" s="50">
        <f t="shared" si="26"/>
        <v>74</v>
      </c>
      <c r="B74" s="49">
        <f t="shared" si="27"/>
        <v>69</v>
      </c>
      <c r="C74" s="53" t="s">
        <v>3496</v>
      </c>
      <c r="D74" s="61" t="s">
        <v>2839</v>
      </c>
      <c r="E74" s="58" t="s">
        <v>177</v>
      </c>
      <c r="F74" s="58" t="s">
        <v>177</v>
      </c>
      <c r="G74" s="81">
        <v>0</v>
      </c>
      <c r="H74" s="81">
        <v>0</v>
      </c>
      <c r="I74" s="148" t="s">
        <v>3</v>
      </c>
      <c r="J74" s="58" t="s">
        <v>1395</v>
      </c>
      <c r="K74" s="59" t="s">
        <v>3994</v>
      </c>
      <c r="L74" s="57" t="s">
        <v>4852</v>
      </c>
      <c r="M74" s="57" t="s">
        <v>4908</v>
      </c>
      <c r="N74" s="57"/>
      <c r="O74" s="53" t="s">
        <v>178</v>
      </c>
      <c r="P74" s="56" t="s">
        <v>1677</v>
      </c>
      <c r="Q74" s="13"/>
      <c r="R74"/>
      <c r="S74" t="str">
        <f t="shared" si="18"/>
        <v/>
      </c>
      <c r="T74" t="str">
        <f>IF(ISNA(VLOOKUP(AF74,#REF!,1)),"//","")</f>
        <v/>
      </c>
      <c r="U74"/>
      <c r="V74">
        <f t="shared" si="21"/>
        <v>49</v>
      </c>
      <c r="W74" s="81" t="s">
        <v>2699</v>
      </c>
      <c r="X74" s="59" t="s">
        <v>2263</v>
      </c>
      <c r="Y74" s="59" t="s">
        <v>2263</v>
      </c>
      <c r="Z74" s="25" t="str">
        <f t="shared" si="19"/>
        <v>"LN"</v>
      </c>
      <c r="AA74" s="25" t="str">
        <f t="shared" si="22"/>
        <v>LN</v>
      </c>
      <c r="AB74" s="1">
        <f t="shared" si="20"/>
        <v>69</v>
      </c>
      <c r="AC74" t="str">
        <f t="shared" si="23"/>
        <v>ITM_LN</v>
      </c>
      <c r="AD74" s="136" t="str">
        <f>IF(ISNA(VLOOKUP(AA74,Sheet2!J:J,1,0)),"//","")</f>
        <v/>
      </c>
      <c r="AF74" s="94" t="str">
        <f t="shared" si="24"/>
        <v>LN</v>
      </c>
      <c r="AG74" t="b">
        <f t="shared" si="25"/>
        <v>1</v>
      </c>
    </row>
    <row r="75" spans="1:33" s="107" customFormat="1">
      <c r="A75" s="50">
        <f t="shared" si="26"/>
        <v>75</v>
      </c>
      <c r="B75" s="49">
        <f t="shared" si="27"/>
        <v>70</v>
      </c>
      <c r="C75" s="104" t="s">
        <v>4893</v>
      </c>
      <c r="D75" s="104" t="s">
        <v>7</v>
      </c>
      <c r="E75" s="105" t="s">
        <v>1265</v>
      </c>
      <c r="F75" s="105" t="s">
        <v>334</v>
      </c>
      <c r="G75" s="160">
        <v>0</v>
      </c>
      <c r="H75" s="160">
        <v>0</v>
      </c>
      <c r="I75" s="148" t="s">
        <v>3</v>
      </c>
      <c r="J75" s="58" t="s">
        <v>1396</v>
      </c>
      <c r="K75" s="59" t="s">
        <v>3830</v>
      </c>
      <c r="L75" s="57" t="s">
        <v>4851</v>
      </c>
      <c r="M75" s="57" t="s">
        <v>4908</v>
      </c>
      <c r="P75" s="18" t="s">
        <v>1912</v>
      </c>
      <c r="Q75" s="18"/>
      <c r="S75" s="107" t="str">
        <f t="shared" si="18"/>
        <v>NOT EQUAL</v>
      </c>
      <c r="T75" s="107" t="str">
        <f>IF(ISNA(VLOOKUP(AF75,#REF!,1)),"//","")</f>
        <v/>
      </c>
      <c r="V75">
        <f t="shared" si="21"/>
        <v>49</v>
      </c>
      <c r="W75" s="110" t="s">
        <v>2263</v>
      </c>
      <c r="X75" s="106" t="s">
        <v>2263</v>
      </c>
      <c r="Y75" s="106" t="s">
        <v>2263</v>
      </c>
      <c r="Z75" s="25" t="str">
        <f t="shared" si="19"/>
        <v/>
      </c>
      <c r="AA75" s="25" t="str">
        <f t="shared" si="22"/>
        <v/>
      </c>
      <c r="AB75" s="1">
        <f t="shared" si="20"/>
        <v>70</v>
      </c>
      <c r="AC75" t="str">
        <f t="shared" si="23"/>
        <v>ITM_STOP</v>
      </c>
      <c r="AD75" s="136" t="str">
        <f>IF(ISNA(VLOOKUP(AA75,Sheet2!J:J,1,0)),"//","")</f>
        <v/>
      </c>
      <c r="AF75" s="94" t="str">
        <f t="shared" si="24"/>
        <v/>
      </c>
      <c r="AG75" t="b">
        <f t="shared" si="25"/>
        <v>1</v>
      </c>
    </row>
    <row r="76" spans="1:33">
      <c r="A76" s="50">
        <f t="shared" si="26"/>
        <v>76</v>
      </c>
      <c r="B76" s="49">
        <f t="shared" si="27"/>
        <v>71</v>
      </c>
      <c r="C76" s="53" t="s">
        <v>3498</v>
      </c>
      <c r="D76" s="61" t="s">
        <v>2839</v>
      </c>
      <c r="E76" s="58" t="s">
        <v>184</v>
      </c>
      <c r="F76" s="58" t="s">
        <v>184</v>
      </c>
      <c r="G76" s="81">
        <v>0</v>
      </c>
      <c r="H76" s="81">
        <v>0</v>
      </c>
      <c r="I76" s="148" t="s">
        <v>3</v>
      </c>
      <c r="J76" s="58" t="s">
        <v>1395</v>
      </c>
      <c r="K76" s="59" t="s">
        <v>3994</v>
      </c>
      <c r="L76" s="57" t="s">
        <v>4852</v>
      </c>
      <c r="M76" s="57" t="s">
        <v>4908</v>
      </c>
      <c r="N76" s="57"/>
      <c r="O76" s="53" t="s">
        <v>185</v>
      </c>
      <c r="P76" s="56" t="s">
        <v>1688</v>
      </c>
      <c r="Q76" s="13"/>
      <c r="R76"/>
      <c r="S76" t="str">
        <f t="shared" si="18"/>
        <v/>
      </c>
      <c r="T76" t="str">
        <f>IF(ISNA(VLOOKUP(AF76,#REF!,1)),"//","")</f>
        <v/>
      </c>
      <c r="U76"/>
      <c r="V76">
        <f t="shared" si="21"/>
        <v>50</v>
      </c>
      <c r="W76" s="81" t="s">
        <v>2699</v>
      </c>
      <c r="X76" s="59" t="s">
        <v>2263</v>
      </c>
      <c r="Y76" s="59" t="s">
        <v>2263</v>
      </c>
      <c r="Z76" s="25" t="str">
        <f t="shared" si="19"/>
        <v>"LOG"</v>
      </c>
      <c r="AA76" s="25" t="str">
        <f t="shared" si="22"/>
        <v>LOG</v>
      </c>
      <c r="AB76" s="1">
        <f t="shared" si="20"/>
        <v>71</v>
      </c>
      <c r="AC76" t="str">
        <f t="shared" si="23"/>
        <v>ITM_LOG10</v>
      </c>
      <c r="AD76" s="136" t="str">
        <f>IF(ISNA(VLOOKUP(AA76,Sheet2!J:J,1,0)),"//","")</f>
        <v>//</v>
      </c>
      <c r="AF76" s="94" t="str">
        <f t="shared" si="24"/>
        <v>LOG</v>
      </c>
      <c r="AG76" t="b">
        <f t="shared" si="25"/>
        <v>1</v>
      </c>
    </row>
    <row r="77" spans="1:33">
      <c r="A77" s="50">
        <f t="shared" si="26"/>
        <v>77</v>
      </c>
      <c r="B77" s="49">
        <f t="shared" si="27"/>
        <v>72</v>
      </c>
      <c r="C77" s="53" t="s">
        <v>3499</v>
      </c>
      <c r="D77" s="61" t="s">
        <v>2839</v>
      </c>
      <c r="E77" s="58" t="s">
        <v>1158</v>
      </c>
      <c r="F77" s="58" t="s">
        <v>1158</v>
      </c>
      <c r="G77" s="81">
        <v>0</v>
      </c>
      <c r="H77" s="81">
        <v>0</v>
      </c>
      <c r="I77" s="148" t="s">
        <v>3</v>
      </c>
      <c r="J77" s="58" t="s">
        <v>1395</v>
      </c>
      <c r="K77" s="59" t="s">
        <v>3994</v>
      </c>
      <c r="L77" s="57" t="s">
        <v>4852</v>
      </c>
      <c r="M77" s="57" t="s">
        <v>4908</v>
      </c>
      <c r="N77" s="57"/>
      <c r="O77" s="57"/>
      <c r="P77" s="56" t="s">
        <v>1696</v>
      </c>
      <c r="Q77" s="13"/>
      <c r="R77"/>
      <c r="S77" t="str">
        <f t="shared" si="18"/>
        <v/>
      </c>
      <c r="T77" t="str">
        <f>IF(ISNA(VLOOKUP(AF77,#REF!,1)),"//","")</f>
        <v/>
      </c>
      <c r="U77"/>
      <c r="V77">
        <f t="shared" si="21"/>
        <v>51</v>
      </c>
      <c r="W77" s="81" t="s">
        <v>2699</v>
      </c>
      <c r="X77" s="59" t="s">
        <v>2263</v>
      </c>
      <c r="Y77" s="59" t="s">
        <v>2263</v>
      </c>
      <c r="Z77" s="25" t="str">
        <f t="shared" si="19"/>
        <v>"LOG" STD_SUB_X "Y"</v>
      </c>
      <c r="AA77" s="25" t="str">
        <f t="shared" si="22"/>
        <v>LOGXY</v>
      </c>
      <c r="AB77" s="1">
        <f t="shared" si="20"/>
        <v>72</v>
      </c>
      <c r="AC77" t="str">
        <f t="shared" si="23"/>
        <v>ITM_LOGXY</v>
      </c>
      <c r="AD77" s="136" t="str">
        <f>IF(ISNA(VLOOKUP(AA77,Sheet2!J:J,1,0)),"//","")</f>
        <v/>
      </c>
      <c r="AF77" s="94" t="str">
        <f t="shared" si="24"/>
        <v>LOGXY</v>
      </c>
      <c r="AG77" t="b">
        <f t="shared" si="25"/>
        <v>1</v>
      </c>
    </row>
    <row r="78" spans="1:33">
      <c r="A78" s="50">
        <f t="shared" si="26"/>
        <v>78</v>
      </c>
      <c r="B78" s="49">
        <f t="shared" si="27"/>
        <v>73</v>
      </c>
      <c r="C78" s="53" t="s">
        <v>3500</v>
      </c>
      <c r="D78" s="53" t="s">
        <v>7</v>
      </c>
      <c r="E78" s="58" t="s">
        <v>1023</v>
      </c>
      <c r="F78" s="58" t="s">
        <v>1023</v>
      </c>
      <c r="G78" s="81">
        <v>0</v>
      </c>
      <c r="H78" s="81">
        <v>0</v>
      </c>
      <c r="I78" s="148" t="s">
        <v>3</v>
      </c>
      <c r="J78" s="58" t="s">
        <v>1395</v>
      </c>
      <c r="K78" s="59" t="s">
        <v>3994</v>
      </c>
      <c r="L78" s="57" t="s">
        <v>4851</v>
      </c>
      <c r="M78" s="57" t="s">
        <v>4908</v>
      </c>
      <c r="N78" s="57"/>
      <c r="O78" s="57"/>
      <c r="P78" s="56" t="s">
        <v>1418</v>
      </c>
      <c r="Q78" s="13"/>
      <c r="R78"/>
      <c r="S78" t="str">
        <f t="shared" si="18"/>
        <v/>
      </c>
      <c r="T78" t="str">
        <f>IF(ISNA(VLOOKUP(AF78,#REF!,1)),"//","")</f>
        <v/>
      </c>
      <c r="U78"/>
      <c r="V78">
        <f t="shared" si="21"/>
        <v>52</v>
      </c>
      <c r="W78" s="81" t="s">
        <v>2699</v>
      </c>
      <c r="X78" s="59" t="s">
        <v>2263</v>
      </c>
      <c r="Y78" s="59" t="s">
        <v>2263</v>
      </c>
      <c r="Z78" s="25" t="str">
        <f t="shared" si="19"/>
        <v>"1/X"</v>
      </c>
      <c r="AA78" s="25" t="str">
        <f t="shared" si="22"/>
        <v>1/X</v>
      </c>
      <c r="AB78" s="1">
        <f t="shared" si="20"/>
        <v>73</v>
      </c>
      <c r="AC78" t="str">
        <f t="shared" si="23"/>
        <v>ITM_1ONX</v>
      </c>
      <c r="AD78" s="136" t="str">
        <f>IF(ISNA(VLOOKUP(AA78,Sheet2!J:J,1,0)),"//","")</f>
        <v/>
      </c>
      <c r="AF78" s="94" t="str">
        <f t="shared" si="24"/>
        <v>1/X</v>
      </c>
      <c r="AG78" t="b">
        <f t="shared" si="25"/>
        <v>1</v>
      </c>
    </row>
    <row r="79" spans="1:33">
      <c r="A79" s="50">
        <f t="shared" si="26"/>
        <v>79</v>
      </c>
      <c r="B79" s="49">
        <f t="shared" si="27"/>
        <v>74</v>
      </c>
      <c r="C79" s="53" t="s">
        <v>3501</v>
      </c>
      <c r="D79" s="61" t="s">
        <v>2839</v>
      </c>
      <c r="E79" s="58" t="s">
        <v>1066</v>
      </c>
      <c r="F79" s="58" t="s">
        <v>1066</v>
      </c>
      <c r="G79" s="81">
        <v>0</v>
      </c>
      <c r="H79" s="81">
        <v>0</v>
      </c>
      <c r="I79" s="148" t="s">
        <v>3</v>
      </c>
      <c r="J79" s="58" t="s">
        <v>1395</v>
      </c>
      <c r="K79" s="59" t="s">
        <v>3994</v>
      </c>
      <c r="L79" s="57" t="s">
        <v>4852</v>
      </c>
      <c r="M79" s="57" t="s">
        <v>4908</v>
      </c>
      <c r="N79" s="57"/>
      <c r="O79" s="53" t="s">
        <v>18</v>
      </c>
      <c r="P79" s="56" t="s">
        <v>1495</v>
      </c>
      <c r="Q79" s="13"/>
      <c r="R79"/>
      <c r="S79" t="str">
        <f t="shared" si="18"/>
        <v/>
      </c>
      <c r="T79" t="str">
        <f>IF(ISNA(VLOOKUP(AF79,#REF!,1)),"//","")</f>
        <v/>
      </c>
      <c r="U79"/>
      <c r="V79">
        <f t="shared" si="21"/>
        <v>53</v>
      </c>
      <c r="W79" s="81" t="s">
        <v>2698</v>
      </c>
      <c r="X79" s="59" t="s">
        <v>2263</v>
      </c>
      <c r="Y79" s="59" t="s">
        <v>2263</v>
      </c>
      <c r="Z79" s="25" t="str">
        <f t="shared" si="19"/>
        <v>"COS"</v>
      </c>
      <c r="AA79" s="25" t="str">
        <f t="shared" si="22"/>
        <v>COS</v>
      </c>
      <c r="AB79" s="1">
        <f t="shared" si="20"/>
        <v>74</v>
      </c>
      <c r="AC79" t="str">
        <f t="shared" si="23"/>
        <v>ITM_cos</v>
      </c>
      <c r="AD79" s="136" t="str">
        <f>IF(ISNA(VLOOKUP(AA79,Sheet2!J:J,1,0)),"//","")</f>
        <v/>
      </c>
      <c r="AF79" s="94" t="str">
        <f t="shared" si="24"/>
        <v>COS</v>
      </c>
      <c r="AG79" t="b">
        <f t="shared" si="25"/>
        <v>1</v>
      </c>
    </row>
    <row r="80" spans="1:33">
      <c r="A80" s="50">
        <f t="shared" si="26"/>
        <v>80</v>
      </c>
      <c r="B80" s="49">
        <f t="shared" si="27"/>
        <v>75</v>
      </c>
      <c r="C80" s="53" t="s">
        <v>3502</v>
      </c>
      <c r="D80" s="53" t="s">
        <v>7</v>
      </c>
      <c r="E80" s="58" t="s">
        <v>57</v>
      </c>
      <c r="F80" s="58" t="s">
        <v>57</v>
      </c>
      <c r="G80" s="81">
        <v>0</v>
      </c>
      <c r="H80" s="81">
        <v>0</v>
      </c>
      <c r="I80" s="148" t="s">
        <v>3</v>
      </c>
      <c r="J80" s="58" t="s">
        <v>1395</v>
      </c>
      <c r="K80" s="59" t="s">
        <v>3994</v>
      </c>
      <c r="L80" s="57" t="s">
        <v>4852</v>
      </c>
      <c r="M80" s="57" t="s">
        <v>4908</v>
      </c>
      <c r="N80" s="57"/>
      <c r="O80" s="57"/>
      <c r="P80" s="56" t="s">
        <v>1496</v>
      </c>
      <c r="Q80" s="13"/>
      <c r="R80"/>
      <c r="S80" t="str">
        <f t="shared" si="18"/>
        <v/>
      </c>
      <c r="T80" t="str">
        <f>IF(ISNA(VLOOKUP(AF80,#REF!,1)),"//","")</f>
        <v/>
      </c>
      <c r="U80"/>
      <c r="V80">
        <f t="shared" si="21"/>
        <v>54</v>
      </c>
      <c r="W80" s="81" t="s">
        <v>2698</v>
      </c>
      <c r="X80" s="59" t="s">
        <v>2263</v>
      </c>
      <c r="Y80" s="59" t="s">
        <v>2263</v>
      </c>
      <c r="Z80" s="25" t="str">
        <f t="shared" si="19"/>
        <v>"COSH"</v>
      </c>
      <c r="AA80" s="25" t="str">
        <f t="shared" si="22"/>
        <v>COSH</v>
      </c>
      <c r="AB80" s="1">
        <f t="shared" si="20"/>
        <v>75</v>
      </c>
      <c r="AC80" t="str">
        <f t="shared" si="23"/>
        <v>ITM_cosh</v>
      </c>
      <c r="AD80" s="136" t="str">
        <f>IF(ISNA(VLOOKUP(AA80,Sheet2!J:J,1,0)),"//","")</f>
        <v/>
      </c>
      <c r="AF80" s="94" t="str">
        <f t="shared" si="24"/>
        <v>COSH</v>
      </c>
      <c r="AG80" t="b">
        <f t="shared" si="25"/>
        <v>1</v>
      </c>
    </row>
    <row r="81" spans="1:33">
      <c r="A81" s="50">
        <f t="shared" si="26"/>
        <v>81</v>
      </c>
      <c r="B81" s="49">
        <f t="shared" si="27"/>
        <v>76</v>
      </c>
      <c r="C81" s="53" t="s">
        <v>3503</v>
      </c>
      <c r="D81" s="61" t="s">
        <v>2839</v>
      </c>
      <c r="E81" s="58" t="s">
        <v>1255</v>
      </c>
      <c r="F81" s="58" t="s">
        <v>1255</v>
      </c>
      <c r="G81" s="161">
        <v>0</v>
      </c>
      <c r="H81" s="161">
        <v>0</v>
      </c>
      <c r="I81" s="148" t="s">
        <v>3</v>
      </c>
      <c r="J81" s="58" t="s">
        <v>1395</v>
      </c>
      <c r="K81" s="59" t="s">
        <v>3994</v>
      </c>
      <c r="L81" s="57" t="s">
        <v>4852</v>
      </c>
      <c r="M81" s="57" t="s">
        <v>4908</v>
      </c>
      <c r="N81" s="57"/>
      <c r="O81" s="53" t="s">
        <v>321</v>
      </c>
      <c r="P81" s="56" t="s">
        <v>1892</v>
      </c>
      <c r="Q81" s="13"/>
      <c r="R81"/>
      <c r="S81" t="str">
        <f t="shared" si="18"/>
        <v/>
      </c>
      <c r="T81" t="str">
        <f>IF(ISNA(VLOOKUP(AF81,#REF!,1)),"//","")</f>
        <v/>
      </c>
      <c r="U81"/>
      <c r="V81">
        <f t="shared" si="21"/>
        <v>55</v>
      </c>
      <c r="W81" s="81" t="s">
        <v>2698</v>
      </c>
      <c r="X81" s="59" t="s">
        <v>2263</v>
      </c>
      <c r="Y81" s="59" t="s">
        <v>2263</v>
      </c>
      <c r="Z81" s="25" t="str">
        <f t="shared" si="19"/>
        <v>"SIN"</v>
      </c>
      <c r="AA81" s="25" t="str">
        <f t="shared" si="22"/>
        <v>SIN</v>
      </c>
      <c r="AB81" s="1">
        <f t="shared" si="20"/>
        <v>76</v>
      </c>
      <c r="AC81" t="str">
        <f t="shared" si="23"/>
        <v>ITM_sin</v>
      </c>
      <c r="AD81" s="136" t="str">
        <f>IF(ISNA(VLOOKUP(AA81,Sheet2!J:J,1,0)),"//","")</f>
        <v/>
      </c>
      <c r="AF81" s="94" t="str">
        <f t="shared" si="24"/>
        <v>SIN</v>
      </c>
      <c r="AG81" t="b">
        <f t="shared" si="25"/>
        <v>1</v>
      </c>
    </row>
    <row r="82" spans="1:33" s="107" customFormat="1">
      <c r="A82" s="50">
        <f t="shared" si="26"/>
        <v>82</v>
      </c>
      <c r="B82" s="49">
        <f t="shared" si="27"/>
        <v>77</v>
      </c>
      <c r="C82" s="104" t="s">
        <v>4922</v>
      </c>
      <c r="D82" s="104" t="s">
        <v>2304</v>
      </c>
      <c r="E82" s="105" t="s">
        <v>3844</v>
      </c>
      <c r="F82" s="105" t="s">
        <v>3844</v>
      </c>
      <c r="G82" s="160">
        <v>0</v>
      </c>
      <c r="H82" s="160">
        <v>99</v>
      </c>
      <c r="I82" s="148" t="s">
        <v>3</v>
      </c>
      <c r="J82" s="58" t="s">
        <v>1396</v>
      </c>
      <c r="K82" s="106" t="s">
        <v>3994</v>
      </c>
      <c r="L82" s="107" t="s">
        <v>4851</v>
      </c>
      <c r="M82" s="57" t="s">
        <v>4913</v>
      </c>
      <c r="P82" s="18" t="s">
        <v>3845</v>
      </c>
      <c r="Q82" s="18"/>
      <c r="S82" s="107" t="str">
        <f t="shared" si="18"/>
        <v/>
      </c>
      <c r="T82" s="107" t="str">
        <f>IF(ISNA(VLOOKUP(AF82,#REF!,1)),"//","")</f>
        <v/>
      </c>
      <c r="V82">
        <f t="shared" si="21"/>
        <v>55</v>
      </c>
      <c r="W82" s="103" t="s">
        <v>2263</v>
      </c>
      <c r="X82" s="106" t="s">
        <v>2263</v>
      </c>
      <c r="Y82" s="106" t="s">
        <v>2263</v>
      </c>
      <c r="Z82" s="25" t="str">
        <f t="shared" si="19"/>
        <v/>
      </c>
      <c r="AA82" s="25" t="str">
        <f t="shared" si="22"/>
        <v/>
      </c>
      <c r="AB82" s="1">
        <f t="shared" si="20"/>
        <v>77</v>
      </c>
      <c r="AC82" t="str">
        <f t="shared" si="23"/>
        <v>ITM_KEYQ</v>
      </c>
      <c r="AD82" s="136" t="str">
        <f>IF(ISNA(VLOOKUP(AA82,Sheet2!J:J,1,0)),"//","")</f>
        <v/>
      </c>
      <c r="AF82" s="94" t="str">
        <f t="shared" si="24"/>
        <v/>
      </c>
      <c r="AG82" t="b">
        <f t="shared" si="25"/>
        <v>1</v>
      </c>
    </row>
    <row r="83" spans="1:33">
      <c r="A83" s="50">
        <f t="shared" si="26"/>
        <v>83</v>
      </c>
      <c r="B83" s="49">
        <f t="shared" si="27"/>
        <v>78</v>
      </c>
      <c r="C83" s="53" t="s">
        <v>3505</v>
      </c>
      <c r="D83" s="53" t="s">
        <v>7</v>
      </c>
      <c r="E83" s="58" t="s">
        <v>323</v>
      </c>
      <c r="F83" s="58" t="s">
        <v>323</v>
      </c>
      <c r="G83" s="81">
        <v>0</v>
      </c>
      <c r="H83" s="81">
        <v>0</v>
      </c>
      <c r="I83" s="148" t="s">
        <v>3</v>
      </c>
      <c r="J83" s="58" t="s">
        <v>1395</v>
      </c>
      <c r="K83" s="59" t="s">
        <v>3994</v>
      </c>
      <c r="L83" s="57" t="s">
        <v>4852</v>
      </c>
      <c r="M83" s="57" t="s">
        <v>4908</v>
      </c>
      <c r="N83" s="57"/>
      <c r="O83" s="57"/>
      <c r="P83" s="56" t="s">
        <v>1894</v>
      </c>
      <c r="Q83" s="13"/>
      <c r="R83"/>
      <c r="S83" t="str">
        <f t="shared" si="18"/>
        <v/>
      </c>
      <c r="T83" t="str">
        <f>IF(ISNA(VLOOKUP(AF83,#REF!,1)),"//","")</f>
        <v/>
      </c>
      <c r="U83"/>
      <c r="V83">
        <f t="shared" si="21"/>
        <v>56</v>
      </c>
      <c r="W83" s="81" t="s">
        <v>2699</v>
      </c>
      <c r="X83" s="59" t="s">
        <v>2263</v>
      </c>
      <c r="Y83" s="59" t="s">
        <v>2263</v>
      </c>
      <c r="Z83" s="25" t="str">
        <f t="shared" si="19"/>
        <v>"SINH"</v>
      </c>
      <c r="AA83" s="25" t="str">
        <f t="shared" si="22"/>
        <v>SINH</v>
      </c>
      <c r="AB83" s="1">
        <f t="shared" si="20"/>
        <v>78</v>
      </c>
      <c r="AC83" t="str">
        <f t="shared" si="23"/>
        <v>ITM_sinh</v>
      </c>
      <c r="AD83" s="136" t="str">
        <f>IF(ISNA(VLOOKUP(AA83,Sheet2!J:J,1,0)),"//","")</f>
        <v/>
      </c>
      <c r="AF83" s="94" t="str">
        <f t="shared" si="24"/>
        <v>SINH</v>
      </c>
      <c r="AG83" t="b">
        <f t="shared" si="25"/>
        <v>1</v>
      </c>
    </row>
    <row r="84" spans="1:33">
      <c r="A84" s="50">
        <f t="shared" si="26"/>
        <v>84</v>
      </c>
      <c r="B84" s="49">
        <f t="shared" si="27"/>
        <v>79</v>
      </c>
      <c r="C84" s="53" t="s">
        <v>3506</v>
      </c>
      <c r="D84" s="61" t="s">
        <v>2839</v>
      </c>
      <c r="E84" s="58" t="s">
        <v>1274</v>
      </c>
      <c r="F84" s="58" t="s">
        <v>1274</v>
      </c>
      <c r="G84" s="81">
        <v>0</v>
      </c>
      <c r="H84" s="81">
        <v>0</v>
      </c>
      <c r="I84" s="148" t="s">
        <v>3</v>
      </c>
      <c r="J84" s="58" t="s">
        <v>1395</v>
      </c>
      <c r="K84" s="59" t="s">
        <v>3994</v>
      </c>
      <c r="L84" s="57" t="s">
        <v>4852</v>
      </c>
      <c r="M84" s="57" t="s">
        <v>4908</v>
      </c>
      <c r="N84" s="57"/>
      <c r="O84" s="53" t="s">
        <v>321</v>
      </c>
      <c r="P84" s="56" t="s">
        <v>1926</v>
      </c>
      <c r="Q84" s="13"/>
      <c r="R84"/>
      <c r="S84" t="str">
        <f t="shared" si="18"/>
        <v/>
      </c>
      <c r="T84" t="str">
        <f>IF(ISNA(VLOOKUP(AF84,#REF!,1)),"//","")</f>
        <v/>
      </c>
      <c r="U84"/>
      <c r="V84">
        <f t="shared" si="21"/>
        <v>57</v>
      </c>
      <c r="W84" s="81" t="s">
        <v>2698</v>
      </c>
      <c r="X84" s="59" t="s">
        <v>2263</v>
      </c>
      <c r="Y84" s="59" t="s">
        <v>2263</v>
      </c>
      <c r="Z84" s="25" t="str">
        <f t="shared" si="19"/>
        <v>"TAN"</v>
      </c>
      <c r="AA84" s="25" t="str">
        <f t="shared" si="22"/>
        <v>TAN</v>
      </c>
      <c r="AB84" s="1">
        <f t="shared" si="20"/>
        <v>79</v>
      </c>
      <c r="AC84" t="str">
        <f t="shared" si="23"/>
        <v>ITM_tan</v>
      </c>
      <c r="AD84" s="136" t="str">
        <f>IF(ISNA(VLOOKUP(AA84,Sheet2!J:J,1,0)),"//","")</f>
        <v/>
      </c>
      <c r="AF84" s="94" t="str">
        <f t="shared" si="24"/>
        <v>TAN</v>
      </c>
      <c r="AG84" t="b">
        <f t="shared" si="25"/>
        <v>1</v>
      </c>
    </row>
    <row r="85" spans="1:33">
      <c r="A85" s="50">
        <f t="shared" si="26"/>
        <v>85</v>
      </c>
      <c r="B85" s="49">
        <f t="shared" si="27"/>
        <v>80</v>
      </c>
      <c r="C85" s="53" t="s">
        <v>3507</v>
      </c>
      <c r="D85" s="53" t="s">
        <v>7</v>
      </c>
      <c r="E85" s="58" t="s">
        <v>348</v>
      </c>
      <c r="F85" s="58" t="s">
        <v>348</v>
      </c>
      <c r="G85" s="81">
        <v>0</v>
      </c>
      <c r="H85" s="81">
        <v>0</v>
      </c>
      <c r="I85" s="148" t="s">
        <v>3</v>
      </c>
      <c r="J85" s="58" t="s">
        <v>1395</v>
      </c>
      <c r="K85" s="59" t="s">
        <v>3994</v>
      </c>
      <c r="L85" s="57" t="s">
        <v>4852</v>
      </c>
      <c r="M85" s="57" t="s">
        <v>4908</v>
      </c>
      <c r="N85" s="57"/>
      <c r="O85" s="57"/>
      <c r="P85" s="56" t="s">
        <v>1927</v>
      </c>
      <c r="Q85" s="13"/>
      <c r="R85"/>
      <c r="S85" t="str">
        <f t="shared" si="18"/>
        <v/>
      </c>
      <c r="T85" t="str">
        <f>IF(ISNA(VLOOKUP(AF85,#REF!,1)),"//","")</f>
        <v/>
      </c>
      <c r="U85"/>
      <c r="V85">
        <f t="shared" si="21"/>
        <v>58</v>
      </c>
      <c r="W85" s="81" t="s">
        <v>2698</v>
      </c>
      <c r="X85" s="59" t="s">
        <v>2263</v>
      </c>
      <c r="Y85" s="59" t="s">
        <v>2263</v>
      </c>
      <c r="Z85" s="25" t="str">
        <f t="shared" si="19"/>
        <v>"TANH"</v>
      </c>
      <c r="AA85" s="25" t="str">
        <f t="shared" si="22"/>
        <v>TANH</v>
      </c>
      <c r="AB85" s="1">
        <f t="shared" si="20"/>
        <v>80</v>
      </c>
      <c r="AC85" t="str">
        <f t="shared" si="23"/>
        <v>ITM_tanh</v>
      </c>
      <c r="AD85" s="136" t="str">
        <f>IF(ISNA(VLOOKUP(AA85,Sheet2!J:J,1,0)),"//","")</f>
        <v/>
      </c>
      <c r="AF85" s="94" t="str">
        <f t="shared" si="24"/>
        <v>TANH</v>
      </c>
      <c r="AG85" t="b">
        <f t="shared" si="25"/>
        <v>1</v>
      </c>
    </row>
    <row r="86" spans="1:33">
      <c r="A86" s="50">
        <f t="shared" si="26"/>
        <v>86</v>
      </c>
      <c r="B86" s="49">
        <f t="shared" si="27"/>
        <v>81</v>
      </c>
      <c r="C86" s="53" t="s">
        <v>3508</v>
      </c>
      <c r="D86" s="61" t="s">
        <v>2839</v>
      </c>
      <c r="E86" s="58" t="s">
        <v>1033</v>
      </c>
      <c r="F86" s="58" t="s">
        <v>17</v>
      </c>
      <c r="G86" s="81">
        <v>0</v>
      </c>
      <c r="H86" s="81">
        <v>0</v>
      </c>
      <c r="I86" s="148" t="s">
        <v>3</v>
      </c>
      <c r="J86" s="58" t="s">
        <v>1395</v>
      </c>
      <c r="K86" s="59" t="s">
        <v>3994</v>
      </c>
      <c r="L86" s="57" t="s">
        <v>4852</v>
      </c>
      <c r="M86" s="57" t="s">
        <v>4908</v>
      </c>
      <c r="N86" s="57"/>
      <c r="O86" s="53" t="s">
        <v>18</v>
      </c>
      <c r="P86" s="56" t="s">
        <v>1432</v>
      </c>
      <c r="Q86" s="13"/>
      <c r="R86"/>
      <c r="S86" t="str">
        <f t="shared" si="18"/>
        <v>NOT EQUAL</v>
      </c>
      <c r="T86" t="str">
        <f>IF(ISNA(VLOOKUP(AF86,#REF!,1)),"//","")</f>
        <v/>
      </c>
      <c r="U86"/>
      <c r="V86">
        <f t="shared" si="21"/>
        <v>59</v>
      </c>
      <c r="W86" s="81" t="s">
        <v>2698</v>
      </c>
      <c r="X86" s="59" t="s">
        <v>2263</v>
      </c>
      <c r="Y86" s="59" t="s">
        <v>2263</v>
      </c>
      <c r="Z86" s="25" t="str">
        <f t="shared" si="19"/>
        <v>"ARCCOS"</v>
      </c>
      <c r="AA86" s="25" t="str">
        <f t="shared" si="22"/>
        <v>ARCCOS</v>
      </c>
      <c r="AB86" s="1">
        <f t="shared" si="20"/>
        <v>81</v>
      </c>
      <c r="AC86" t="str">
        <f t="shared" si="23"/>
        <v>ITM_arccos</v>
      </c>
      <c r="AD86" s="136" t="str">
        <f>IF(ISNA(VLOOKUP(AA86,Sheet2!J:J,1,0)),"//","")</f>
        <v/>
      </c>
      <c r="AF86" s="94" t="str">
        <f t="shared" si="24"/>
        <v>ARCCOS</v>
      </c>
      <c r="AG86" t="b">
        <f t="shared" si="25"/>
        <v>1</v>
      </c>
    </row>
    <row r="87" spans="1:33">
      <c r="A87" s="50">
        <f t="shared" si="26"/>
        <v>87</v>
      </c>
      <c r="B87" s="49">
        <f t="shared" si="27"/>
        <v>82</v>
      </c>
      <c r="C87" s="53" t="s">
        <v>3509</v>
      </c>
      <c r="D87" s="53" t="s">
        <v>7</v>
      </c>
      <c r="E87" s="58" t="s">
        <v>19</v>
      </c>
      <c r="F87" s="58" t="s">
        <v>19</v>
      </c>
      <c r="G87" s="81">
        <v>0</v>
      </c>
      <c r="H87" s="81">
        <v>0</v>
      </c>
      <c r="I87" s="148" t="s">
        <v>3</v>
      </c>
      <c r="J87" s="58" t="s">
        <v>1395</v>
      </c>
      <c r="K87" s="59" t="s">
        <v>3994</v>
      </c>
      <c r="L87" s="57" t="s">
        <v>4852</v>
      </c>
      <c r="M87" s="57" t="s">
        <v>4908</v>
      </c>
      <c r="N87" s="57"/>
      <c r="O87" s="57"/>
      <c r="P87" s="56" t="s">
        <v>1433</v>
      </c>
      <c r="Q87" s="13"/>
      <c r="R87"/>
      <c r="S87" t="str">
        <f t="shared" si="18"/>
        <v/>
      </c>
      <c r="T87" t="str">
        <f>IF(ISNA(VLOOKUP(AF87,#REF!,1)),"//","")</f>
        <v/>
      </c>
      <c r="U87"/>
      <c r="V87">
        <f t="shared" si="21"/>
        <v>60</v>
      </c>
      <c r="W87" s="81" t="s">
        <v>2698</v>
      </c>
      <c r="X87" s="59" t="s">
        <v>2263</v>
      </c>
      <c r="Y87" s="59" t="s">
        <v>2804</v>
      </c>
      <c r="Z87" s="25" t="str">
        <f t="shared" si="19"/>
        <v>"ARCOSH"</v>
      </c>
      <c r="AA87" s="25" t="str">
        <f t="shared" si="22"/>
        <v>ARCCOSH</v>
      </c>
      <c r="AB87" s="1">
        <f t="shared" si="20"/>
        <v>82</v>
      </c>
      <c r="AC87" t="str">
        <f t="shared" si="23"/>
        <v>ITM_arcosh</v>
      </c>
      <c r="AD87" s="136" t="str">
        <f>IF(ISNA(VLOOKUP(AA87,Sheet2!J:J,1,0)),"//","")</f>
        <v/>
      </c>
      <c r="AF87" s="94" t="str">
        <f t="shared" si="24"/>
        <v>ARCOSH</v>
      </c>
      <c r="AG87" t="b">
        <f t="shared" si="25"/>
        <v>0</v>
      </c>
    </row>
    <row r="88" spans="1:33">
      <c r="A88" s="50">
        <f t="shared" si="26"/>
        <v>88</v>
      </c>
      <c r="B88" s="49">
        <f t="shared" si="27"/>
        <v>83</v>
      </c>
      <c r="C88" s="53" t="s">
        <v>3510</v>
      </c>
      <c r="D88" s="61" t="s">
        <v>2839</v>
      </c>
      <c r="E88" s="58" t="s">
        <v>1034</v>
      </c>
      <c r="F88" s="58" t="s">
        <v>20</v>
      </c>
      <c r="G88" s="81">
        <v>0</v>
      </c>
      <c r="H88" s="81">
        <v>0</v>
      </c>
      <c r="I88" s="148" t="s">
        <v>3</v>
      </c>
      <c r="J88" s="58" t="s">
        <v>1395</v>
      </c>
      <c r="K88" s="59" t="s">
        <v>3994</v>
      </c>
      <c r="L88" s="57" t="s">
        <v>4852</v>
      </c>
      <c r="M88" s="57" t="s">
        <v>4908</v>
      </c>
      <c r="N88" s="57"/>
      <c r="O88" s="53" t="s">
        <v>18</v>
      </c>
      <c r="P88" s="56" t="s">
        <v>1434</v>
      </c>
      <c r="Q88" s="13"/>
      <c r="R88"/>
      <c r="S88" t="str">
        <f t="shared" si="18"/>
        <v>NOT EQUAL</v>
      </c>
      <c r="T88" t="str">
        <f>IF(ISNA(VLOOKUP(AF88,#REF!,1)),"//","")</f>
        <v/>
      </c>
      <c r="U88"/>
      <c r="V88">
        <f t="shared" si="21"/>
        <v>61</v>
      </c>
      <c r="W88" s="81" t="s">
        <v>2698</v>
      </c>
      <c r="X88" s="59" t="s">
        <v>2263</v>
      </c>
      <c r="Y88" s="59" t="s">
        <v>2263</v>
      </c>
      <c r="Z88" s="25" t="str">
        <f t="shared" si="19"/>
        <v>"ARCSIN"</v>
      </c>
      <c r="AA88" s="25" t="str">
        <f t="shared" si="22"/>
        <v>ARCSIN</v>
      </c>
      <c r="AB88" s="1">
        <f t="shared" si="20"/>
        <v>83</v>
      </c>
      <c r="AC88" t="str">
        <f t="shared" si="23"/>
        <v>ITM_arcsin</v>
      </c>
      <c r="AD88" s="136" t="str">
        <f>IF(ISNA(VLOOKUP(AA88,Sheet2!J:J,1,0)),"//","")</f>
        <v/>
      </c>
      <c r="AF88" s="94" t="str">
        <f t="shared" si="24"/>
        <v>ARCSIN</v>
      </c>
      <c r="AG88" t="b">
        <f t="shared" si="25"/>
        <v>1</v>
      </c>
    </row>
    <row r="89" spans="1:33">
      <c r="A89" s="50">
        <f t="shared" si="26"/>
        <v>89</v>
      </c>
      <c r="B89" s="49">
        <f t="shared" si="27"/>
        <v>84</v>
      </c>
      <c r="C89" s="53" t="s">
        <v>3511</v>
      </c>
      <c r="D89" s="53" t="s">
        <v>7</v>
      </c>
      <c r="E89" s="58" t="s">
        <v>22</v>
      </c>
      <c r="F89" s="58" t="s">
        <v>22</v>
      </c>
      <c r="G89" s="81">
        <v>0</v>
      </c>
      <c r="H89" s="81">
        <v>0</v>
      </c>
      <c r="I89" s="148" t="s">
        <v>3</v>
      </c>
      <c r="J89" s="58" t="s">
        <v>1395</v>
      </c>
      <c r="K89" s="59" t="s">
        <v>3994</v>
      </c>
      <c r="L89" s="57" t="s">
        <v>4852</v>
      </c>
      <c r="M89" s="57" t="s">
        <v>4908</v>
      </c>
      <c r="N89" s="57"/>
      <c r="O89" s="57"/>
      <c r="P89" s="56" t="s">
        <v>1436</v>
      </c>
      <c r="Q89" s="13"/>
      <c r="R89"/>
      <c r="S89" t="str">
        <f t="shared" si="18"/>
        <v/>
      </c>
      <c r="T89" t="str">
        <f>IF(ISNA(VLOOKUP(AF89,#REF!,1)),"//","")</f>
        <v/>
      </c>
      <c r="U89"/>
      <c r="V89">
        <f t="shared" si="21"/>
        <v>62</v>
      </c>
      <c r="W89" s="81" t="s">
        <v>2698</v>
      </c>
      <c r="X89" s="59" t="s">
        <v>2263</v>
      </c>
      <c r="Y89" s="59" t="s">
        <v>2802</v>
      </c>
      <c r="Z89" s="25" t="str">
        <f t="shared" si="19"/>
        <v>"ARSINH"</v>
      </c>
      <c r="AA89" s="25" t="str">
        <f t="shared" si="22"/>
        <v>ARCSINH</v>
      </c>
      <c r="AB89" s="1">
        <f t="shared" si="20"/>
        <v>84</v>
      </c>
      <c r="AC89" t="str">
        <f t="shared" si="23"/>
        <v>ITM_arsinh</v>
      </c>
      <c r="AD89" s="136" t="str">
        <f>IF(ISNA(VLOOKUP(AA89,Sheet2!J:J,1,0)),"//","")</f>
        <v/>
      </c>
      <c r="AF89" s="94" t="str">
        <f t="shared" si="24"/>
        <v>ARSINH</v>
      </c>
      <c r="AG89" t="b">
        <f t="shared" si="25"/>
        <v>0</v>
      </c>
    </row>
    <row r="90" spans="1:33">
      <c r="A90" s="50">
        <f t="shared" si="26"/>
        <v>90</v>
      </c>
      <c r="B90" s="49">
        <f t="shared" si="27"/>
        <v>85</v>
      </c>
      <c r="C90" s="53" t="s">
        <v>3512</v>
      </c>
      <c r="D90" s="61" t="s">
        <v>2839</v>
      </c>
      <c r="E90" s="58" t="s">
        <v>1035</v>
      </c>
      <c r="F90" s="58" t="s">
        <v>21</v>
      </c>
      <c r="G90" s="81">
        <v>0</v>
      </c>
      <c r="H90" s="81">
        <v>0</v>
      </c>
      <c r="I90" s="148" t="s">
        <v>3</v>
      </c>
      <c r="J90" s="58" t="s">
        <v>1395</v>
      </c>
      <c r="K90" s="59" t="s">
        <v>3994</v>
      </c>
      <c r="L90" s="57" t="s">
        <v>4852</v>
      </c>
      <c r="M90" s="57" t="s">
        <v>4908</v>
      </c>
      <c r="N90" s="57"/>
      <c r="O90" s="53" t="s">
        <v>18</v>
      </c>
      <c r="P90" s="56" t="s">
        <v>1435</v>
      </c>
      <c r="Q90" s="13"/>
      <c r="R90"/>
      <c r="S90" t="str">
        <f t="shared" si="18"/>
        <v>NOT EQUAL</v>
      </c>
      <c r="T90" t="str">
        <f>IF(ISNA(VLOOKUP(AF90,#REF!,1)),"//","")</f>
        <v/>
      </c>
      <c r="U90"/>
      <c r="V90">
        <f t="shared" si="21"/>
        <v>63</v>
      </c>
      <c r="W90" s="81" t="s">
        <v>2698</v>
      </c>
      <c r="X90" s="59" t="s">
        <v>2263</v>
      </c>
      <c r="Y90" s="59" t="s">
        <v>2263</v>
      </c>
      <c r="Z90" s="25" t="str">
        <f t="shared" si="19"/>
        <v>"ARCTAN"</v>
      </c>
      <c r="AA90" s="25" t="str">
        <f t="shared" si="22"/>
        <v>ARCTAN</v>
      </c>
      <c r="AB90" s="1">
        <f t="shared" si="20"/>
        <v>85</v>
      </c>
      <c r="AC90" t="str">
        <f t="shared" si="23"/>
        <v>ITM_arctan</v>
      </c>
      <c r="AD90" s="136" t="str">
        <f>IF(ISNA(VLOOKUP(AA90,Sheet2!J:J,1,0)),"//","")</f>
        <v/>
      </c>
      <c r="AF90" s="94" t="str">
        <f t="shared" si="24"/>
        <v>ARCTAN</v>
      </c>
      <c r="AG90" t="b">
        <f t="shared" si="25"/>
        <v>1</v>
      </c>
    </row>
    <row r="91" spans="1:33">
      <c r="A91" s="50">
        <f t="shared" si="26"/>
        <v>91</v>
      </c>
      <c r="B91" s="49">
        <f t="shared" si="27"/>
        <v>86</v>
      </c>
      <c r="C91" s="53" t="s">
        <v>3513</v>
      </c>
      <c r="D91" s="53" t="s">
        <v>7</v>
      </c>
      <c r="E91" s="58" t="s">
        <v>23</v>
      </c>
      <c r="F91" s="58" t="s">
        <v>23</v>
      </c>
      <c r="G91" s="81">
        <v>0</v>
      </c>
      <c r="H91" s="81">
        <v>0</v>
      </c>
      <c r="I91" s="148" t="s">
        <v>3</v>
      </c>
      <c r="J91" s="58" t="s">
        <v>1395</v>
      </c>
      <c r="K91" s="59" t="s">
        <v>3994</v>
      </c>
      <c r="L91" s="62" t="s">
        <v>4852</v>
      </c>
      <c r="M91" s="57" t="s">
        <v>4908</v>
      </c>
      <c r="N91" s="62"/>
      <c r="O91" s="62"/>
      <c r="P91" s="56" t="s">
        <v>1437</v>
      </c>
      <c r="Q91" s="13"/>
      <c r="R91"/>
      <c r="S91" t="str">
        <f t="shared" si="18"/>
        <v/>
      </c>
      <c r="T91" t="str">
        <f>IF(ISNA(VLOOKUP(AF91,#REF!,1)),"//","")</f>
        <v/>
      </c>
      <c r="U91"/>
      <c r="V91">
        <f t="shared" si="21"/>
        <v>64</v>
      </c>
      <c r="W91" s="81" t="s">
        <v>2698</v>
      </c>
      <c r="X91" s="59" t="s">
        <v>2263</v>
      </c>
      <c r="Y91" s="59" t="s">
        <v>2803</v>
      </c>
      <c r="Z91" s="25" t="str">
        <f t="shared" si="19"/>
        <v>"ARTANH"</v>
      </c>
      <c r="AA91" s="25" t="str">
        <f t="shared" si="22"/>
        <v>ARCTANH</v>
      </c>
      <c r="AB91" s="1">
        <f t="shared" si="20"/>
        <v>86</v>
      </c>
      <c r="AC91" t="str">
        <f t="shared" si="23"/>
        <v>ITM_artanh</v>
      </c>
      <c r="AD91" s="136" t="str">
        <f>IF(ISNA(VLOOKUP(AA91,Sheet2!J:J,1,0)),"//","")</f>
        <v/>
      </c>
      <c r="AF91" s="94" t="str">
        <f t="shared" si="24"/>
        <v>ARTANH</v>
      </c>
      <c r="AG91" t="b">
        <f t="shared" si="25"/>
        <v>0</v>
      </c>
    </row>
    <row r="92" spans="1:33">
      <c r="A92" s="50">
        <f t="shared" si="26"/>
        <v>92</v>
      </c>
      <c r="B92" s="49">
        <f t="shared" si="27"/>
        <v>87</v>
      </c>
      <c r="C92" s="53" t="s">
        <v>3514</v>
      </c>
      <c r="D92" s="53" t="s">
        <v>7</v>
      </c>
      <c r="E92" s="58" t="s">
        <v>4858</v>
      </c>
      <c r="F92" s="58" t="s">
        <v>4858</v>
      </c>
      <c r="G92" s="81">
        <v>0</v>
      </c>
      <c r="H92" s="81">
        <v>0</v>
      </c>
      <c r="I92" s="148" t="s">
        <v>3</v>
      </c>
      <c r="J92" s="58" t="s">
        <v>1395</v>
      </c>
      <c r="K92" s="59" t="s">
        <v>3994</v>
      </c>
      <c r="L92" s="57" t="s">
        <v>4852</v>
      </c>
      <c r="M92" s="57" t="s">
        <v>4908</v>
      </c>
      <c r="N92" s="57"/>
      <c r="O92" s="57"/>
      <c r="P92" s="56" t="s">
        <v>1473</v>
      </c>
      <c r="Q92" s="13"/>
      <c r="R92"/>
      <c r="S92" t="str">
        <f t="shared" si="18"/>
        <v/>
      </c>
      <c r="T92" t="str">
        <f>IF(ISNA(VLOOKUP(AF92,#REF!,1)),"//","")</f>
        <v/>
      </c>
      <c r="U92"/>
      <c r="V92">
        <f t="shared" si="21"/>
        <v>65</v>
      </c>
      <c r="W92" s="81" t="s">
        <v>2699</v>
      </c>
      <c r="X92" s="59" t="s">
        <v>2263</v>
      </c>
      <c r="Y92" s="59" t="s">
        <v>2263</v>
      </c>
      <c r="Z92" s="25" t="str">
        <f t="shared" si="19"/>
        <v>"CEIL"</v>
      </c>
      <c r="AA92" s="25" t="str">
        <f t="shared" si="22"/>
        <v>CEIL</v>
      </c>
      <c r="AB92" s="1">
        <f t="shared" si="20"/>
        <v>87</v>
      </c>
      <c r="AC92" t="str">
        <f t="shared" si="23"/>
        <v>ITM_CEIL</v>
      </c>
      <c r="AD92" s="136" t="str">
        <f>IF(ISNA(VLOOKUP(AA92,Sheet2!J:J,1,0)),"//","")</f>
        <v>//</v>
      </c>
      <c r="AF92" s="94" t="str">
        <f t="shared" si="24"/>
        <v>CEIL</v>
      </c>
      <c r="AG92" t="b">
        <f t="shared" si="25"/>
        <v>1</v>
      </c>
    </row>
    <row r="93" spans="1:33">
      <c r="A93" s="50">
        <f t="shared" si="26"/>
        <v>93</v>
      </c>
      <c r="B93" s="49">
        <f t="shared" si="27"/>
        <v>88</v>
      </c>
      <c r="C93" s="53" t="s">
        <v>3515</v>
      </c>
      <c r="D93" s="53" t="s">
        <v>7</v>
      </c>
      <c r="E93" s="58" t="s">
        <v>4859</v>
      </c>
      <c r="F93" s="58" t="s">
        <v>4859</v>
      </c>
      <c r="G93" s="81">
        <v>0</v>
      </c>
      <c r="H93" s="81">
        <v>0</v>
      </c>
      <c r="I93" s="148" t="s">
        <v>3</v>
      </c>
      <c r="J93" s="58" t="s">
        <v>1395</v>
      </c>
      <c r="K93" s="59" t="s">
        <v>3994</v>
      </c>
      <c r="L93" s="57" t="s">
        <v>4852</v>
      </c>
      <c r="M93" s="57" t="s">
        <v>4908</v>
      </c>
      <c r="N93" s="57"/>
      <c r="O93" s="57"/>
      <c r="P93" s="56" t="s">
        <v>1574</v>
      </c>
      <c r="Q93" s="13"/>
      <c r="R93"/>
      <c r="S93" t="str">
        <f t="shared" si="18"/>
        <v/>
      </c>
      <c r="T93" t="str">
        <f>IF(ISNA(VLOOKUP(AF93,#REF!,1)),"//","")</f>
        <v/>
      </c>
      <c r="U93"/>
      <c r="V93">
        <f t="shared" si="21"/>
        <v>66</v>
      </c>
      <c r="W93" s="81" t="s">
        <v>2263</v>
      </c>
      <c r="X93" s="59" t="s">
        <v>2263</v>
      </c>
      <c r="Y93" s="59" t="s">
        <v>2263</v>
      </c>
      <c r="Z93" s="25" t="str">
        <f t="shared" si="19"/>
        <v>"FLOOR"</v>
      </c>
      <c r="AA93" s="25" t="str">
        <f t="shared" si="22"/>
        <v>FLOOR</v>
      </c>
      <c r="AB93" s="1">
        <f t="shared" si="20"/>
        <v>88</v>
      </c>
      <c r="AC93" t="str">
        <f t="shared" si="23"/>
        <v>ITM_FLOOR</v>
      </c>
      <c r="AD93" s="136" t="str">
        <f>IF(ISNA(VLOOKUP(AA93,Sheet2!J:J,1,0)),"//","")</f>
        <v>//</v>
      </c>
      <c r="AF93" s="94" t="str">
        <f t="shared" si="24"/>
        <v>FLOOR</v>
      </c>
      <c r="AG93" t="b">
        <f t="shared" si="25"/>
        <v>1</v>
      </c>
    </row>
    <row r="94" spans="1:33">
      <c r="A94" s="50">
        <f t="shared" si="26"/>
        <v>94</v>
      </c>
      <c r="B94" s="49">
        <f t="shared" si="27"/>
        <v>89</v>
      </c>
      <c r="C94" s="53" t="s">
        <v>3516</v>
      </c>
      <c r="D94" s="53" t="s">
        <v>7</v>
      </c>
      <c r="E94" s="58" t="s">
        <v>1120</v>
      </c>
      <c r="F94" s="58" t="s">
        <v>1120</v>
      </c>
      <c r="G94" s="81">
        <v>0</v>
      </c>
      <c r="H94" s="81">
        <v>0</v>
      </c>
      <c r="I94" s="148" t="s">
        <v>3</v>
      </c>
      <c r="J94" s="58" t="s">
        <v>1395</v>
      </c>
      <c r="K94" s="59" t="s">
        <v>3994</v>
      </c>
      <c r="L94" s="62" t="s">
        <v>4851</v>
      </c>
      <c r="M94" s="57" t="s">
        <v>4908</v>
      </c>
      <c r="N94" s="62"/>
      <c r="O94" s="62"/>
      <c r="P94" s="56" t="s">
        <v>1599</v>
      </c>
      <c r="Q94" s="13"/>
      <c r="R94"/>
      <c r="S94" t="str">
        <f t="shared" si="18"/>
        <v/>
      </c>
      <c r="T94" t="str">
        <f>IF(ISNA(VLOOKUP(AF94,#REF!,1)),"//","")</f>
        <v/>
      </c>
      <c r="U94"/>
      <c r="V94">
        <f t="shared" si="21"/>
        <v>67</v>
      </c>
      <c r="W94" s="81" t="s">
        <v>2263</v>
      </c>
      <c r="X94" s="59" t="s">
        <v>2263</v>
      </c>
      <c r="Y94" s="59" t="s">
        <v>2263</v>
      </c>
      <c r="Z94" s="25" t="str">
        <f t="shared" si="19"/>
        <v>"GCD"</v>
      </c>
      <c r="AA94" s="25" t="str">
        <f t="shared" si="22"/>
        <v>GCD</v>
      </c>
      <c r="AB94" s="1">
        <f t="shared" si="20"/>
        <v>89</v>
      </c>
      <c r="AC94" t="str">
        <f t="shared" si="23"/>
        <v>ITM_GCD</v>
      </c>
      <c r="AD94" s="136" t="str">
        <f>IF(ISNA(VLOOKUP(AA94,Sheet2!J:J,1,0)),"//","")</f>
        <v/>
      </c>
      <c r="AF94" s="94" t="str">
        <f t="shared" si="24"/>
        <v>GCD</v>
      </c>
      <c r="AG94" t="b">
        <f t="shared" si="25"/>
        <v>1</v>
      </c>
    </row>
    <row r="95" spans="1:33">
      <c r="A95" s="50">
        <f t="shared" si="26"/>
        <v>95</v>
      </c>
      <c r="B95" s="49">
        <f t="shared" si="27"/>
        <v>90</v>
      </c>
      <c r="C95" s="53" t="s">
        <v>3517</v>
      </c>
      <c r="D95" s="53" t="s">
        <v>7</v>
      </c>
      <c r="E95" s="58" t="s">
        <v>1145</v>
      </c>
      <c r="F95" s="58" t="s">
        <v>1145</v>
      </c>
      <c r="G95" s="81">
        <v>0</v>
      </c>
      <c r="H95" s="81">
        <v>0</v>
      </c>
      <c r="I95" s="148" t="s">
        <v>3</v>
      </c>
      <c r="J95" s="58" t="s">
        <v>1395</v>
      </c>
      <c r="K95" s="59" t="s">
        <v>3994</v>
      </c>
      <c r="L95" s="57" t="s">
        <v>4851</v>
      </c>
      <c r="M95" s="57" t="s">
        <v>4908</v>
      </c>
      <c r="N95" s="57"/>
      <c r="O95" s="57"/>
      <c r="P95" s="56" t="s">
        <v>1668</v>
      </c>
      <c r="Q95" s="13"/>
      <c r="R95"/>
      <c r="S95" t="str">
        <f t="shared" si="18"/>
        <v/>
      </c>
      <c r="T95" t="str">
        <f>IF(ISNA(VLOOKUP(AF95,#REF!,1)),"//","")</f>
        <v/>
      </c>
      <c r="U95"/>
      <c r="V95">
        <f t="shared" si="21"/>
        <v>68</v>
      </c>
      <c r="W95" s="81" t="s">
        <v>2263</v>
      </c>
      <c r="X95" s="59" t="s">
        <v>2263</v>
      </c>
      <c r="Y95" s="59" t="s">
        <v>2263</v>
      </c>
      <c r="Z95" s="25" t="str">
        <f t="shared" si="19"/>
        <v>"LCM"</v>
      </c>
      <c r="AA95" s="25" t="str">
        <f t="shared" si="22"/>
        <v>LCM</v>
      </c>
      <c r="AB95" s="1">
        <f t="shared" si="20"/>
        <v>90</v>
      </c>
      <c r="AC95" t="str">
        <f t="shared" si="23"/>
        <v>ITM_LCM</v>
      </c>
      <c r="AD95" s="136" t="str">
        <f>IF(ISNA(VLOOKUP(AA95,Sheet2!J:J,1,0)),"//","")</f>
        <v/>
      </c>
      <c r="AF95" s="94" t="str">
        <f t="shared" si="24"/>
        <v>LCM</v>
      </c>
      <c r="AG95" t="b">
        <f t="shared" si="25"/>
        <v>1</v>
      </c>
    </row>
    <row r="96" spans="1:33">
      <c r="A96" s="50">
        <f t="shared" si="26"/>
        <v>96</v>
      </c>
      <c r="B96" s="49">
        <f t="shared" si="27"/>
        <v>91</v>
      </c>
      <c r="C96" s="53" t="s">
        <v>3518</v>
      </c>
      <c r="D96" s="53" t="s">
        <v>2304</v>
      </c>
      <c r="E96" s="58" t="s">
        <v>1077</v>
      </c>
      <c r="F96" s="58" t="s">
        <v>1077</v>
      </c>
      <c r="G96" s="81">
        <v>0</v>
      </c>
      <c r="H96" s="81">
        <v>99</v>
      </c>
      <c r="I96" s="148" t="s">
        <v>3</v>
      </c>
      <c r="J96" s="58" t="s">
        <v>1395</v>
      </c>
      <c r="K96" s="59" t="s">
        <v>3994</v>
      </c>
      <c r="L96" s="57" t="s">
        <v>4851</v>
      </c>
      <c r="M96" s="57" t="s">
        <v>4913</v>
      </c>
      <c r="N96" s="57"/>
      <c r="O96" s="57"/>
      <c r="P96" s="56" t="s">
        <v>1511</v>
      </c>
      <c r="Q96" s="13"/>
      <c r="R96"/>
      <c r="S96" t="str">
        <f t="shared" si="18"/>
        <v/>
      </c>
      <c r="T96" t="str">
        <f>IF(ISNA(VLOOKUP(AF96,#REF!,1)),"//","")</f>
        <v/>
      </c>
      <c r="U96"/>
      <c r="V96">
        <f t="shared" si="21"/>
        <v>69</v>
      </c>
      <c r="W96" s="81" t="s">
        <v>2699</v>
      </c>
      <c r="X96" s="59" t="s">
        <v>2263</v>
      </c>
      <c r="Y96" s="59" t="s">
        <v>2263</v>
      </c>
      <c r="Z96" s="25" t="str">
        <f t="shared" si="19"/>
        <v>"DEC"</v>
      </c>
      <c r="AA96" s="25" t="str">
        <f t="shared" si="22"/>
        <v>DEC</v>
      </c>
      <c r="AB96" s="1">
        <f t="shared" si="20"/>
        <v>91</v>
      </c>
      <c r="AC96" t="str">
        <f t="shared" si="23"/>
        <v>ITM_DEC</v>
      </c>
      <c r="AD96" s="136" t="str">
        <f>IF(ISNA(VLOOKUP(AA96,Sheet2!J:J,1,0)),"//","")</f>
        <v/>
      </c>
      <c r="AF96" s="94" t="str">
        <f t="shared" si="24"/>
        <v>DEC</v>
      </c>
      <c r="AG96" t="b">
        <f t="shared" si="25"/>
        <v>1</v>
      </c>
    </row>
    <row r="97" spans="1:33">
      <c r="A97" s="50">
        <f t="shared" si="26"/>
        <v>97</v>
      </c>
      <c r="B97" s="49">
        <f t="shared" si="27"/>
        <v>92</v>
      </c>
      <c r="C97" s="53" t="s">
        <v>3519</v>
      </c>
      <c r="D97" s="53" t="s">
        <v>2304</v>
      </c>
      <c r="E97" s="58" t="s">
        <v>3996</v>
      </c>
      <c r="F97" s="58" t="s">
        <v>3996</v>
      </c>
      <c r="G97" s="81">
        <v>0</v>
      </c>
      <c r="H97" s="81">
        <v>99</v>
      </c>
      <c r="I97" s="148" t="s">
        <v>3</v>
      </c>
      <c r="J97" s="58" t="s">
        <v>1395</v>
      </c>
      <c r="K97" s="59" t="s">
        <v>3994</v>
      </c>
      <c r="L97" s="57" t="s">
        <v>4851</v>
      </c>
      <c r="M97" s="57" t="s">
        <v>4913</v>
      </c>
      <c r="N97" s="57"/>
      <c r="O97" s="57"/>
      <c r="P97" s="56" t="s">
        <v>1628</v>
      </c>
      <c r="Q97" s="13"/>
      <c r="R97"/>
      <c r="S97" t="str">
        <f t="shared" si="18"/>
        <v/>
      </c>
      <c r="T97" t="str">
        <f>IF(ISNA(VLOOKUP(AF97,#REF!,1)),"//","")</f>
        <v/>
      </c>
      <c r="U97"/>
      <c r="V97">
        <f t="shared" si="21"/>
        <v>70</v>
      </c>
      <c r="W97" s="81" t="s">
        <v>2699</v>
      </c>
      <c r="X97" s="59" t="s">
        <v>2263</v>
      </c>
      <c r="Y97" s="59" t="s">
        <v>2263</v>
      </c>
      <c r="Z97" s="25" t="str">
        <f t="shared" si="19"/>
        <v>"INC"</v>
      </c>
      <c r="AA97" s="25" t="str">
        <f t="shared" si="22"/>
        <v>INC</v>
      </c>
      <c r="AB97" s="1">
        <f t="shared" si="20"/>
        <v>92</v>
      </c>
      <c r="AC97" t="str">
        <f t="shared" si="23"/>
        <v>ITM_INC</v>
      </c>
      <c r="AD97" s="136" t="str">
        <f>IF(ISNA(VLOOKUP(AA97,Sheet2!J:J,1,0)),"//","")</f>
        <v/>
      </c>
      <c r="AF97" s="94" t="str">
        <f t="shared" si="24"/>
        <v>INC</v>
      </c>
      <c r="AG97" t="b">
        <f t="shared" si="25"/>
        <v>1</v>
      </c>
    </row>
    <row r="98" spans="1:33">
      <c r="A98" s="50">
        <f t="shared" si="26"/>
        <v>98</v>
      </c>
      <c r="B98" s="49">
        <f t="shared" si="27"/>
        <v>93</v>
      </c>
      <c r="C98" s="53" t="s">
        <v>3520</v>
      </c>
      <c r="D98" s="53" t="s">
        <v>7</v>
      </c>
      <c r="E98" s="58" t="s">
        <v>147</v>
      </c>
      <c r="F98" s="58" t="s">
        <v>147</v>
      </c>
      <c r="G98" s="81">
        <v>0</v>
      </c>
      <c r="H98" s="81">
        <v>0</v>
      </c>
      <c r="I98" s="148" t="s">
        <v>3</v>
      </c>
      <c r="J98" s="58" t="s">
        <v>1395</v>
      </c>
      <c r="K98" s="59" t="s">
        <v>3994</v>
      </c>
      <c r="L98" s="57" t="s">
        <v>4851</v>
      </c>
      <c r="M98" s="57" t="s">
        <v>4908</v>
      </c>
      <c r="N98" s="57"/>
      <c r="O98" s="57"/>
      <c r="P98" s="56" t="s">
        <v>1634</v>
      </c>
      <c r="Q98" s="13"/>
      <c r="R98"/>
      <c r="S98" t="str">
        <f t="shared" si="18"/>
        <v/>
      </c>
      <c r="T98" t="str">
        <f>IF(ISNA(VLOOKUP(AF98,#REF!,1)),"//","")</f>
        <v/>
      </c>
      <c r="U98"/>
      <c r="V98">
        <f t="shared" si="21"/>
        <v>71</v>
      </c>
      <c r="W98" s="81" t="s">
        <v>2699</v>
      </c>
      <c r="X98" s="59" t="s">
        <v>2263</v>
      </c>
      <c r="Y98" s="59" t="s">
        <v>2263</v>
      </c>
      <c r="Z98" s="25" t="str">
        <f t="shared" si="19"/>
        <v>"IP"</v>
      </c>
      <c r="AA98" s="25" t="str">
        <f t="shared" si="22"/>
        <v>IP</v>
      </c>
      <c r="AB98" s="1">
        <f t="shared" si="20"/>
        <v>93</v>
      </c>
      <c r="AC98" t="str">
        <f t="shared" si="23"/>
        <v>ITM_IP</v>
      </c>
      <c r="AD98" s="136" t="str">
        <f>IF(ISNA(VLOOKUP(AA98,Sheet2!J:J,1,0)),"//","")</f>
        <v/>
      </c>
      <c r="AF98" s="94" t="str">
        <f t="shared" si="24"/>
        <v>IP</v>
      </c>
      <c r="AG98" t="b">
        <f t="shared" si="25"/>
        <v>1</v>
      </c>
    </row>
    <row r="99" spans="1:33">
      <c r="A99" s="50">
        <f t="shared" si="26"/>
        <v>99</v>
      </c>
      <c r="B99" s="49">
        <f t="shared" si="27"/>
        <v>94</v>
      </c>
      <c r="C99" s="53" t="s">
        <v>3521</v>
      </c>
      <c r="D99" s="53" t="s">
        <v>7</v>
      </c>
      <c r="E99" s="58" t="s">
        <v>106</v>
      </c>
      <c r="F99" s="58" t="s">
        <v>106</v>
      </c>
      <c r="G99" s="81">
        <v>0</v>
      </c>
      <c r="H99" s="81">
        <v>0</v>
      </c>
      <c r="I99" s="148" t="s">
        <v>3</v>
      </c>
      <c r="J99" s="58" t="s">
        <v>1395</v>
      </c>
      <c r="K99" s="59" t="s">
        <v>3994</v>
      </c>
      <c r="L99" s="57" t="s">
        <v>4851</v>
      </c>
      <c r="M99" s="57" t="s">
        <v>4908</v>
      </c>
      <c r="N99" s="57"/>
      <c r="O99" s="57"/>
      <c r="P99" s="56" t="s">
        <v>1575</v>
      </c>
      <c r="Q99" s="13"/>
      <c r="R99"/>
      <c r="S99" t="str">
        <f t="shared" si="18"/>
        <v/>
      </c>
      <c r="T99" t="str">
        <f>IF(ISNA(VLOOKUP(AF99,#REF!,1)),"//","")</f>
        <v/>
      </c>
      <c r="U99"/>
      <c r="V99">
        <f t="shared" si="21"/>
        <v>72</v>
      </c>
      <c r="W99" s="81" t="s">
        <v>2263</v>
      </c>
      <c r="X99" s="59" t="s">
        <v>2263</v>
      </c>
      <c r="Y99" s="59" t="s">
        <v>2263</v>
      </c>
      <c r="Z99" s="25" t="str">
        <f t="shared" si="19"/>
        <v>"FP"</v>
      </c>
      <c r="AA99" s="25" t="str">
        <f t="shared" si="22"/>
        <v>FP</v>
      </c>
      <c r="AB99" s="1">
        <f t="shared" si="20"/>
        <v>94</v>
      </c>
      <c r="AC99" t="str">
        <f t="shared" si="23"/>
        <v>ITM_FP</v>
      </c>
      <c r="AD99" s="136" t="str">
        <f>IF(ISNA(VLOOKUP(AA99,Sheet2!J:J,1,0)),"//","")</f>
        <v/>
      </c>
      <c r="AF99" s="94" t="str">
        <f t="shared" si="24"/>
        <v>FP</v>
      </c>
      <c r="AG99" t="b">
        <f t="shared" si="25"/>
        <v>1</v>
      </c>
    </row>
    <row r="100" spans="1:33">
      <c r="A100" s="50">
        <f t="shared" si="26"/>
        <v>100</v>
      </c>
      <c r="B100" s="49">
        <f t="shared" si="27"/>
        <v>95</v>
      </c>
      <c r="C100" s="53" t="s">
        <v>3522</v>
      </c>
      <c r="D100" s="53" t="s">
        <v>1001</v>
      </c>
      <c r="E100" s="58" t="s">
        <v>1331</v>
      </c>
      <c r="F100" s="58" t="s">
        <v>1331</v>
      </c>
      <c r="G100" s="60">
        <v>0</v>
      </c>
      <c r="H100" s="60">
        <v>0</v>
      </c>
      <c r="I100" s="148" t="s">
        <v>3</v>
      </c>
      <c r="J100" s="58" t="s">
        <v>1395</v>
      </c>
      <c r="K100" s="59" t="s">
        <v>3994</v>
      </c>
      <c r="L100" s="57" t="s">
        <v>4851</v>
      </c>
      <c r="M100" s="57" t="s">
        <v>4908</v>
      </c>
      <c r="N100" s="57"/>
      <c r="O100" s="57"/>
      <c r="P100" s="56" t="s">
        <v>1001</v>
      </c>
      <c r="Q100" s="13"/>
      <c r="R100"/>
      <c r="S100" t="str">
        <f t="shared" si="18"/>
        <v/>
      </c>
      <c r="T100" t="str">
        <f>IF(ISNA(VLOOKUP(AF100,#REF!,1)),"//","")</f>
        <v/>
      </c>
      <c r="U100"/>
      <c r="V100">
        <f t="shared" si="21"/>
        <v>73</v>
      </c>
      <c r="W100" s="81" t="s">
        <v>2699</v>
      </c>
      <c r="X100" s="59" t="s">
        <v>2263</v>
      </c>
      <c r="Y100" s="59" t="s">
        <v>2263</v>
      </c>
      <c r="Z100" s="25" t="str">
        <f t="shared" si="19"/>
        <v>"+"</v>
      </c>
      <c r="AA100" s="25" t="str">
        <f t="shared" si="22"/>
        <v>+</v>
      </c>
      <c r="AB100" s="1">
        <f t="shared" si="20"/>
        <v>95</v>
      </c>
      <c r="AC100" t="str">
        <f t="shared" si="23"/>
        <v>ITM_ADD</v>
      </c>
      <c r="AD100" s="136" t="str">
        <f>IF(ISNA(VLOOKUP(AA100,Sheet2!J:J,1,0)),"//","")</f>
        <v/>
      </c>
      <c r="AF100" s="94" t="str">
        <f t="shared" si="24"/>
        <v>+</v>
      </c>
      <c r="AG100" t="b">
        <f t="shared" si="25"/>
        <v>1</v>
      </c>
    </row>
    <row r="101" spans="1:33">
      <c r="A101" s="50">
        <f t="shared" si="26"/>
        <v>101</v>
      </c>
      <c r="B101" s="49">
        <f t="shared" si="27"/>
        <v>96</v>
      </c>
      <c r="C101" s="53" t="s">
        <v>3523</v>
      </c>
      <c r="D101" s="53" t="s">
        <v>432</v>
      </c>
      <c r="E101" s="58" t="s">
        <v>1333</v>
      </c>
      <c r="F101" s="58" t="s">
        <v>1333</v>
      </c>
      <c r="G101" s="60">
        <v>0</v>
      </c>
      <c r="H101" s="60">
        <v>0</v>
      </c>
      <c r="I101" s="148" t="s">
        <v>3</v>
      </c>
      <c r="J101" s="58" t="s">
        <v>1395</v>
      </c>
      <c r="K101" s="59" t="s">
        <v>3994</v>
      </c>
      <c r="L101" s="57" t="s">
        <v>4851</v>
      </c>
      <c r="M101" s="57" t="s">
        <v>4908</v>
      </c>
      <c r="N101" s="57"/>
      <c r="O101" s="57"/>
      <c r="P101" s="56" t="s">
        <v>432</v>
      </c>
      <c r="Q101" s="13"/>
      <c r="R101"/>
      <c r="S101" t="str">
        <f t="shared" si="18"/>
        <v/>
      </c>
      <c r="T101" t="str">
        <f>IF(ISNA(VLOOKUP(AF101,#REF!,1)),"//","")</f>
        <v/>
      </c>
      <c r="U101"/>
      <c r="V101">
        <f t="shared" si="21"/>
        <v>74</v>
      </c>
      <c r="W101" s="81" t="s">
        <v>2699</v>
      </c>
      <c r="X101" s="59" t="s">
        <v>2263</v>
      </c>
      <c r="Y101" s="59" t="s">
        <v>2263</v>
      </c>
      <c r="Z101" s="25" t="str">
        <f t="shared" si="19"/>
        <v>"-"</v>
      </c>
      <c r="AA101" s="25" t="str">
        <f t="shared" si="22"/>
        <v>-</v>
      </c>
      <c r="AB101" s="1">
        <f t="shared" si="20"/>
        <v>96</v>
      </c>
      <c r="AC101" t="str">
        <f t="shared" si="23"/>
        <v>ITM_SUB</v>
      </c>
      <c r="AD101" s="136" t="str">
        <f>IF(ISNA(VLOOKUP(AA101,Sheet2!J:J,1,0)),"//","")</f>
        <v/>
      </c>
      <c r="AF101" s="94" t="str">
        <f t="shared" si="24"/>
        <v>-</v>
      </c>
      <c r="AG101" t="b">
        <f t="shared" si="25"/>
        <v>1</v>
      </c>
    </row>
    <row r="102" spans="1:33">
      <c r="A102" s="50">
        <f t="shared" si="26"/>
        <v>102</v>
      </c>
      <c r="B102" s="49">
        <f t="shared" si="27"/>
        <v>97</v>
      </c>
      <c r="C102" s="53" t="s">
        <v>3524</v>
      </c>
      <c r="D102" s="61" t="s">
        <v>2840</v>
      </c>
      <c r="E102" s="58" t="s">
        <v>1332</v>
      </c>
      <c r="F102" s="58" t="s">
        <v>1332</v>
      </c>
      <c r="G102" s="60">
        <v>0</v>
      </c>
      <c r="H102" s="60">
        <v>0</v>
      </c>
      <c r="I102" s="148" t="s">
        <v>3</v>
      </c>
      <c r="J102" s="58" t="s">
        <v>1395</v>
      </c>
      <c r="K102" s="59" t="s">
        <v>3994</v>
      </c>
      <c r="L102" s="57" t="s">
        <v>4851</v>
      </c>
      <c r="M102" s="57" t="s">
        <v>4908</v>
      </c>
      <c r="N102" s="57"/>
      <c r="O102" s="53" t="s">
        <v>431</v>
      </c>
      <c r="P102" s="56" t="s">
        <v>430</v>
      </c>
      <c r="Q102" s="13"/>
      <c r="R102"/>
      <c r="S102" t="str">
        <f t="shared" ref="S102:S132" si="28">IF(E102=F102,"","NOT EQUAL")</f>
        <v/>
      </c>
      <c r="T102" t="str">
        <f>IF(ISNA(VLOOKUP(AF102,#REF!,1)),"//","")</f>
        <v/>
      </c>
      <c r="U102"/>
      <c r="V102">
        <f t="shared" si="21"/>
        <v>75</v>
      </c>
      <c r="W102" s="81" t="s">
        <v>2699</v>
      </c>
      <c r="X102" s="59" t="s">
        <v>2263</v>
      </c>
      <c r="Y102" s="59" t="s">
        <v>2263</v>
      </c>
      <c r="Z102" s="25" t="str">
        <f t="shared" si="19"/>
        <v>"CHS"</v>
      </c>
      <c r="AA102" s="25" t="str">
        <f t="shared" si="22"/>
        <v>CHS</v>
      </c>
      <c r="AB102" s="1">
        <f t="shared" si="20"/>
        <v>97</v>
      </c>
      <c r="AC102" t="str">
        <f t="shared" si="23"/>
        <v>ITM_CHS</v>
      </c>
      <c r="AD102" s="136" t="str">
        <f>IF(ISNA(VLOOKUP(AA102,Sheet2!J:J,1,0)),"//","")</f>
        <v/>
      </c>
      <c r="AF102" s="94" t="str">
        <f t="shared" si="24"/>
        <v>CHS</v>
      </c>
      <c r="AG102" t="b">
        <f t="shared" si="25"/>
        <v>1</v>
      </c>
    </row>
    <row r="103" spans="1:33">
      <c r="A103" s="50">
        <f t="shared" si="26"/>
        <v>103</v>
      </c>
      <c r="B103" s="49">
        <f t="shared" si="27"/>
        <v>98</v>
      </c>
      <c r="C103" s="53" t="s">
        <v>3525</v>
      </c>
      <c r="D103" s="53" t="s">
        <v>434</v>
      </c>
      <c r="E103" s="58" t="s">
        <v>435</v>
      </c>
      <c r="F103" s="58" t="s">
        <v>435</v>
      </c>
      <c r="G103" s="63">
        <v>0</v>
      </c>
      <c r="H103" s="63">
        <v>0</v>
      </c>
      <c r="I103" s="148" t="s">
        <v>3</v>
      </c>
      <c r="J103" s="58" t="s">
        <v>1395</v>
      </c>
      <c r="K103" s="59" t="s">
        <v>3994</v>
      </c>
      <c r="L103" s="57" t="s">
        <v>4851</v>
      </c>
      <c r="M103" s="57" t="s">
        <v>4908</v>
      </c>
      <c r="N103" s="57"/>
      <c r="O103" s="57"/>
      <c r="P103" s="56" t="s">
        <v>434</v>
      </c>
      <c r="Q103" s="13"/>
      <c r="R103"/>
      <c r="S103" t="str">
        <f t="shared" si="28"/>
        <v/>
      </c>
      <c r="T103" t="str">
        <f>IF(ISNA(VLOOKUP(AF103,#REF!,1)),"//","")</f>
        <v/>
      </c>
      <c r="U103"/>
      <c r="V103">
        <f t="shared" si="21"/>
        <v>76</v>
      </c>
      <c r="W103" s="81" t="s">
        <v>2699</v>
      </c>
      <c r="X103" s="59" t="s">
        <v>2263</v>
      </c>
      <c r="Y103" s="59" t="s">
        <v>2646</v>
      </c>
      <c r="Z103" s="25" t="str">
        <f t="shared" si="19"/>
        <v>STD_CROSS</v>
      </c>
      <c r="AA103" s="25" t="str">
        <f t="shared" si="22"/>
        <v>*</v>
      </c>
      <c r="AB103" s="1">
        <f t="shared" si="20"/>
        <v>98</v>
      </c>
      <c r="AC103" t="str">
        <f t="shared" si="23"/>
        <v>ITM_MULT</v>
      </c>
      <c r="AD103" s="136" t="str">
        <f>IF(ISNA(VLOOKUP(AA103,Sheet2!J:J,1,0)),"//","")</f>
        <v/>
      </c>
      <c r="AF103" s="94" t="str">
        <f t="shared" si="24"/>
        <v>*</v>
      </c>
      <c r="AG103" t="b">
        <f t="shared" si="25"/>
        <v>1</v>
      </c>
    </row>
    <row r="104" spans="1:33">
      <c r="A104" s="50">
        <f t="shared" si="26"/>
        <v>104</v>
      </c>
      <c r="B104" s="49">
        <f t="shared" si="27"/>
        <v>99</v>
      </c>
      <c r="C104" s="53" t="s">
        <v>3526</v>
      </c>
      <c r="D104" s="61" t="s">
        <v>2841</v>
      </c>
      <c r="E104" s="58" t="s">
        <v>768</v>
      </c>
      <c r="F104" s="58" t="s">
        <v>768</v>
      </c>
      <c r="G104" s="60">
        <v>0</v>
      </c>
      <c r="H104" s="60">
        <v>0</v>
      </c>
      <c r="I104" s="148" t="s">
        <v>3</v>
      </c>
      <c r="J104" s="58" t="s">
        <v>1395</v>
      </c>
      <c r="K104" s="59" t="s">
        <v>3994</v>
      </c>
      <c r="L104" s="57" t="s">
        <v>4851</v>
      </c>
      <c r="M104" s="57" t="s">
        <v>4908</v>
      </c>
      <c r="N104" s="57"/>
      <c r="O104" s="57"/>
      <c r="P104" s="56" t="s">
        <v>436</v>
      </c>
      <c r="Q104" s="13"/>
      <c r="R104"/>
      <c r="S104" t="str">
        <f t="shared" si="28"/>
        <v/>
      </c>
      <c r="T104" t="str">
        <f>IF(ISNA(VLOOKUP(AF104,#REF!,1)),"//","")</f>
        <v/>
      </c>
      <c r="U104"/>
      <c r="V104">
        <f t="shared" si="21"/>
        <v>77</v>
      </c>
      <c r="W104" s="81" t="s">
        <v>2699</v>
      </c>
      <c r="X104" s="59" t="s">
        <v>2263</v>
      </c>
      <c r="Y104" s="59" t="s">
        <v>2263</v>
      </c>
      <c r="Z104" s="25" t="str">
        <f t="shared" si="19"/>
        <v>STD_DIVIDE</v>
      </c>
      <c r="AA104" s="25" t="str">
        <f t="shared" si="22"/>
        <v>/</v>
      </c>
      <c r="AB104" s="1">
        <f t="shared" si="20"/>
        <v>99</v>
      </c>
      <c r="AC104" t="str">
        <f t="shared" si="23"/>
        <v>ITM_DIV</v>
      </c>
      <c r="AD104" s="136" t="str">
        <f>IF(ISNA(VLOOKUP(AA104,Sheet2!J:J,1,0)),"//","")</f>
        <v/>
      </c>
      <c r="AF104" s="94" t="str">
        <f t="shared" si="24"/>
        <v>/</v>
      </c>
      <c r="AG104" t="b">
        <f t="shared" si="25"/>
        <v>1</v>
      </c>
    </row>
    <row r="105" spans="1:33">
      <c r="A105" s="50">
        <f t="shared" si="26"/>
        <v>105</v>
      </c>
      <c r="B105" s="49">
        <f t="shared" si="27"/>
        <v>100</v>
      </c>
      <c r="C105" s="53" t="s">
        <v>3527</v>
      </c>
      <c r="D105" s="53" t="s">
        <v>7</v>
      </c>
      <c r="E105" s="58" t="s">
        <v>139</v>
      </c>
      <c r="F105" s="58" t="s">
        <v>139</v>
      </c>
      <c r="G105" s="81">
        <v>0</v>
      </c>
      <c r="H105" s="81">
        <v>0</v>
      </c>
      <c r="I105" s="148" t="s">
        <v>3</v>
      </c>
      <c r="J105" s="58" t="s">
        <v>1395</v>
      </c>
      <c r="K105" s="59" t="s">
        <v>3994</v>
      </c>
      <c r="L105" s="57" t="s">
        <v>4852</v>
      </c>
      <c r="M105" s="57" t="s">
        <v>4908</v>
      </c>
      <c r="N105" s="57"/>
      <c r="O105" s="57"/>
      <c r="P105" s="56" t="s">
        <v>1626</v>
      </c>
      <c r="Q105" s="13"/>
      <c r="R105"/>
      <c r="S105" t="str">
        <f t="shared" si="28"/>
        <v/>
      </c>
      <c r="T105" t="str">
        <f>IF(ISNA(VLOOKUP(AF105,#REF!,1)),"//","")</f>
        <v/>
      </c>
      <c r="U105"/>
      <c r="V105">
        <f t="shared" si="21"/>
        <v>78</v>
      </c>
      <c r="W105" s="81" t="s">
        <v>2699</v>
      </c>
      <c r="X105" s="59" t="s">
        <v>2263</v>
      </c>
      <c r="Y105" s="59" t="s">
        <v>2263</v>
      </c>
      <c r="Z105" s="25" t="str">
        <f t="shared" si="19"/>
        <v>"IDIV"</v>
      </c>
      <c r="AA105" s="25" t="str">
        <f t="shared" si="22"/>
        <v>IDIV</v>
      </c>
      <c r="AB105" s="1">
        <f t="shared" si="20"/>
        <v>100</v>
      </c>
      <c r="AC105" t="str">
        <f t="shared" si="23"/>
        <v>ITM_IDIV</v>
      </c>
      <c r="AD105" s="136" t="str">
        <f>IF(ISNA(VLOOKUP(AA105,Sheet2!J:J,1,0)),"//","")</f>
        <v/>
      </c>
      <c r="AF105" s="94" t="str">
        <f t="shared" si="24"/>
        <v>IDIV</v>
      </c>
      <c r="AG105" t="b">
        <f t="shared" si="25"/>
        <v>1</v>
      </c>
    </row>
    <row r="106" spans="1:33">
      <c r="A106" s="50">
        <f t="shared" si="26"/>
        <v>106</v>
      </c>
      <c r="B106" s="49">
        <f t="shared" si="27"/>
        <v>101</v>
      </c>
      <c r="C106" s="53" t="s">
        <v>4722</v>
      </c>
      <c r="D106" s="53" t="s">
        <v>4600</v>
      </c>
      <c r="E106" s="58" t="s">
        <v>366</v>
      </c>
      <c r="F106" s="58" t="s">
        <v>366</v>
      </c>
      <c r="G106" s="161">
        <v>0</v>
      </c>
      <c r="H106" s="161">
        <v>99</v>
      </c>
      <c r="I106" s="148" t="s">
        <v>3</v>
      </c>
      <c r="J106" s="58" t="s">
        <v>1396</v>
      </c>
      <c r="K106" s="59" t="s">
        <v>3830</v>
      </c>
      <c r="L106" s="57" t="s">
        <v>4851</v>
      </c>
      <c r="M106" s="57" t="s">
        <v>4913</v>
      </c>
      <c r="N106" s="57"/>
      <c r="O106" s="57"/>
      <c r="P106" s="56" t="s">
        <v>1955</v>
      </c>
      <c r="Q106" s="13"/>
      <c r="R106"/>
      <c r="S106" t="str">
        <f t="shared" si="28"/>
        <v/>
      </c>
      <c r="T106" t="str">
        <f>IF(ISNA(VLOOKUP(AF106,#REF!,1)),"//","")</f>
        <v/>
      </c>
      <c r="U106"/>
      <c r="V106">
        <f t="shared" si="21"/>
        <v>79</v>
      </c>
      <c r="W106" s="81" t="s">
        <v>2263</v>
      </c>
      <c r="X106" s="59" t="s">
        <v>2637</v>
      </c>
      <c r="Y106" s="59" t="s">
        <v>2263</v>
      </c>
      <c r="Z106" s="25" t="str">
        <f t="shared" si="19"/>
        <v>"VIEW"</v>
      </c>
      <c r="AA106" s="25" t="str">
        <f t="shared" si="22"/>
        <v>VIEW</v>
      </c>
      <c r="AB106" s="1">
        <f t="shared" si="20"/>
        <v>101</v>
      </c>
      <c r="AC106" t="str">
        <f t="shared" si="23"/>
        <v>ITM_VIEW</v>
      </c>
      <c r="AF106" s="94" t="str">
        <f t="shared" si="24"/>
        <v>VIEW</v>
      </c>
      <c r="AG106" t="b">
        <f t="shared" si="25"/>
        <v>1</v>
      </c>
    </row>
    <row r="107" spans="1:33">
      <c r="A107" s="50">
        <f t="shared" si="26"/>
        <v>107</v>
      </c>
      <c r="B107" s="49">
        <f t="shared" si="27"/>
        <v>102</v>
      </c>
      <c r="C107" s="53" t="s">
        <v>3529</v>
      </c>
      <c r="D107" s="53" t="s">
        <v>7</v>
      </c>
      <c r="E107" s="58" t="s">
        <v>1169</v>
      </c>
      <c r="F107" s="58" t="s">
        <v>1169</v>
      </c>
      <c r="G107" s="81">
        <v>0</v>
      </c>
      <c r="H107" s="81">
        <v>0</v>
      </c>
      <c r="I107" s="148" t="s">
        <v>3</v>
      </c>
      <c r="J107" s="58" t="s">
        <v>1395</v>
      </c>
      <c r="K107" s="59" t="s">
        <v>3994</v>
      </c>
      <c r="L107" s="57" t="s">
        <v>4852</v>
      </c>
      <c r="M107" s="57" t="s">
        <v>4908</v>
      </c>
      <c r="N107" s="57"/>
      <c r="O107" s="57"/>
      <c r="P107" s="56" t="s">
        <v>1717</v>
      </c>
      <c r="Q107" s="13"/>
      <c r="R107"/>
      <c r="S107" t="str">
        <f t="shared" si="28"/>
        <v/>
      </c>
      <c r="T107" t="str">
        <f>IF(ISNA(VLOOKUP(AF107,#REF!,1)),"//","")</f>
        <v/>
      </c>
      <c r="U107"/>
      <c r="V107">
        <f t="shared" si="21"/>
        <v>80</v>
      </c>
      <c r="W107" s="81" t="s">
        <v>2699</v>
      </c>
      <c r="X107" s="59" t="s">
        <v>2263</v>
      </c>
      <c r="Y107" s="59" t="s">
        <v>2263</v>
      </c>
      <c r="Z107" s="25" t="str">
        <f t="shared" si="19"/>
        <v>"MOD"</v>
      </c>
      <c r="AA107" s="25" t="str">
        <f t="shared" si="22"/>
        <v>MOD</v>
      </c>
      <c r="AB107" s="1">
        <f t="shared" si="20"/>
        <v>102</v>
      </c>
      <c r="AC107" t="str">
        <f t="shared" si="23"/>
        <v>ITM_MOD</v>
      </c>
      <c r="AD107" s="136" t="str">
        <f>IF(ISNA(VLOOKUP(AA107,Sheet2!J:J,1,0)),"//","")</f>
        <v/>
      </c>
      <c r="AF107" s="94" t="str">
        <f t="shared" si="24"/>
        <v>MOD</v>
      </c>
      <c r="AG107" t="b">
        <f t="shared" si="25"/>
        <v>1</v>
      </c>
    </row>
    <row r="108" spans="1:33">
      <c r="A108" s="50">
        <f t="shared" si="26"/>
        <v>108</v>
      </c>
      <c r="B108" s="49">
        <f t="shared" si="27"/>
        <v>103</v>
      </c>
      <c r="C108" s="53" t="s">
        <v>3530</v>
      </c>
      <c r="D108" s="53" t="s">
        <v>7</v>
      </c>
      <c r="E108" s="58" t="s">
        <v>1166</v>
      </c>
      <c r="F108" s="58" t="s">
        <v>1166</v>
      </c>
      <c r="G108" s="81">
        <v>0</v>
      </c>
      <c r="H108" s="81">
        <v>0</v>
      </c>
      <c r="I108" s="148" t="s">
        <v>3</v>
      </c>
      <c r="J108" s="58" t="s">
        <v>1395</v>
      </c>
      <c r="K108" s="59" t="s">
        <v>3994</v>
      </c>
      <c r="L108" s="57" t="s">
        <v>4852</v>
      </c>
      <c r="M108" s="57" t="s">
        <v>4908</v>
      </c>
      <c r="N108" s="57"/>
      <c r="O108" s="57"/>
      <c r="P108" s="56" t="s">
        <v>1707</v>
      </c>
      <c r="Q108" s="13"/>
      <c r="R108"/>
      <c r="S108" t="str">
        <f t="shared" si="28"/>
        <v/>
      </c>
      <c r="T108" t="str">
        <f>IF(ISNA(VLOOKUP(AF108,#REF!,1)),"//","")</f>
        <v/>
      </c>
      <c r="U108"/>
      <c r="V108">
        <f t="shared" si="21"/>
        <v>81</v>
      </c>
      <c r="W108" s="81" t="s">
        <v>2263</v>
      </c>
      <c r="X108" s="59" t="s">
        <v>2263</v>
      </c>
      <c r="Y108" s="59" t="s">
        <v>2263</v>
      </c>
      <c r="Z108" s="25" t="str">
        <f t="shared" si="19"/>
        <v>"MAX"</v>
      </c>
      <c r="AA108" s="25" t="str">
        <f t="shared" si="22"/>
        <v>MAX</v>
      </c>
      <c r="AB108" s="1">
        <f t="shared" si="20"/>
        <v>103</v>
      </c>
      <c r="AC108" t="str">
        <f t="shared" si="23"/>
        <v>ITM_MAX</v>
      </c>
      <c r="AD108" s="136" t="str">
        <f>IF(ISNA(VLOOKUP(AA108,Sheet2!J:J,1,0)),"//","")</f>
        <v/>
      </c>
      <c r="AF108" s="94" t="str">
        <f t="shared" si="24"/>
        <v>MAX</v>
      </c>
      <c r="AG108" t="b">
        <f t="shared" si="25"/>
        <v>1</v>
      </c>
    </row>
    <row r="109" spans="1:33">
      <c r="A109" s="50">
        <f t="shared" si="26"/>
        <v>109</v>
      </c>
      <c r="B109" s="49">
        <f t="shared" si="27"/>
        <v>104</v>
      </c>
      <c r="C109" s="53" t="s">
        <v>3531</v>
      </c>
      <c r="D109" s="53" t="s">
        <v>7</v>
      </c>
      <c r="E109" s="58" t="s">
        <v>1168</v>
      </c>
      <c r="F109" s="58" t="s">
        <v>1168</v>
      </c>
      <c r="G109" s="81">
        <v>0</v>
      </c>
      <c r="H109" s="81">
        <v>0</v>
      </c>
      <c r="I109" s="148" t="s">
        <v>3</v>
      </c>
      <c r="J109" s="58" t="s">
        <v>1395</v>
      </c>
      <c r="K109" s="59" t="s">
        <v>3994</v>
      </c>
      <c r="L109" s="57" t="s">
        <v>4852</v>
      </c>
      <c r="M109" s="57" t="s">
        <v>4908</v>
      </c>
      <c r="N109" s="57"/>
      <c r="O109" s="57"/>
      <c r="P109" s="56" t="s">
        <v>1712</v>
      </c>
      <c r="Q109" s="13"/>
      <c r="R109"/>
      <c r="S109" t="str">
        <f t="shared" si="28"/>
        <v/>
      </c>
      <c r="T109" t="str">
        <f>IF(ISNA(VLOOKUP(AF109,#REF!,1)),"//","")</f>
        <v/>
      </c>
      <c r="U109"/>
      <c r="V109">
        <f t="shared" si="21"/>
        <v>82</v>
      </c>
      <c r="W109" s="81" t="s">
        <v>2263</v>
      </c>
      <c r="X109" s="59" t="s">
        <v>2263</v>
      </c>
      <c r="Y109" s="59" t="s">
        <v>2263</v>
      </c>
      <c r="Z109" s="25" t="str">
        <f t="shared" si="19"/>
        <v>"MIN"</v>
      </c>
      <c r="AA109" s="25" t="str">
        <f t="shared" si="22"/>
        <v>MIN</v>
      </c>
      <c r="AB109" s="1">
        <f t="shared" si="20"/>
        <v>104</v>
      </c>
      <c r="AC109" t="str">
        <f t="shared" si="23"/>
        <v>ITM_MIN</v>
      </c>
      <c r="AD109" s="136" t="str">
        <f>IF(ISNA(VLOOKUP(AA109,Sheet2!J:J,1,0)),"//","")</f>
        <v/>
      </c>
      <c r="AF109" s="94" t="str">
        <f t="shared" si="24"/>
        <v>MIN</v>
      </c>
      <c r="AG109" t="b">
        <f t="shared" si="25"/>
        <v>1</v>
      </c>
    </row>
    <row r="110" spans="1:33">
      <c r="A110" s="50">
        <f t="shared" si="26"/>
        <v>110</v>
      </c>
      <c r="B110" s="49">
        <f t="shared" si="27"/>
        <v>105</v>
      </c>
      <c r="C110" s="53" t="s">
        <v>3532</v>
      </c>
      <c r="D110" s="53" t="s">
        <v>7</v>
      </c>
      <c r="E110" s="58" t="s">
        <v>1347</v>
      </c>
      <c r="F110" s="58" t="s">
        <v>1347</v>
      </c>
      <c r="G110" s="81">
        <v>0</v>
      </c>
      <c r="H110" s="81">
        <v>0</v>
      </c>
      <c r="I110" s="148" t="s">
        <v>3</v>
      </c>
      <c r="J110" s="58" t="s">
        <v>1395</v>
      </c>
      <c r="K110" s="59" t="s">
        <v>3994</v>
      </c>
      <c r="L110" s="57" t="s">
        <v>4852</v>
      </c>
      <c r="M110" s="57" t="s">
        <v>4908</v>
      </c>
      <c r="N110" s="57"/>
      <c r="O110" s="57"/>
      <c r="P110" s="56" t="s">
        <v>2100</v>
      </c>
      <c r="Q110" s="13"/>
      <c r="R110"/>
      <c r="S110" t="str">
        <f t="shared" si="28"/>
        <v/>
      </c>
      <c r="T110" t="str">
        <f>IF(ISNA(VLOOKUP(AF110,#REF!,1)),"//","")</f>
        <v/>
      </c>
      <c r="U110"/>
      <c r="V110">
        <f t="shared" si="21"/>
        <v>83</v>
      </c>
      <c r="W110" s="81" t="s">
        <v>2699</v>
      </c>
      <c r="X110" s="59" t="s">
        <v>2263</v>
      </c>
      <c r="Y110" s="59" t="s">
        <v>2634</v>
      </c>
      <c r="Z110" s="25" t="str">
        <f t="shared" si="19"/>
        <v>"|X|"</v>
      </c>
      <c r="AA110" s="25" t="str">
        <f t="shared" si="22"/>
        <v>ABS</v>
      </c>
      <c r="AB110" s="1">
        <f t="shared" si="20"/>
        <v>105</v>
      </c>
      <c r="AC110" t="str">
        <f t="shared" si="23"/>
        <v>ITM_MAGNITUDE</v>
      </c>
      <c r="AD110" s="136" t="str">
        <f>IF(ISNA(VLOOKUP(AA110,Sheet2!J:J,1,0)),"//","")</f>
        <v/>
      </c>
      <c r="AF110" s="94" t="str">
        <f t="shared" si="24"/>
        <v>|X|</v>
      </c>
      <c r="AG110" t="b">
        <f t="shared" si="25"/>
        <v>0</v>
      </c>
    </row>
    <row r="111" spans="1:33">
      <c r="A111" s="50">
        <f t="shared" si="26"/>
        <v>111</v>
      </c>
      <c r="B111" s="49">
        <f t="shared" si="27"/>
        <v>106</v>
      </c>
      <c r="C111" s="53" t="s">
        <v>3533</v>
      </c>
      <c r="D111" s="53" t="s">
        <v>7</v>
      </c>
      <c r="E111" s="58" t="s">
        <v>235</v>
      </c>
      <c r="F111" s="58" t="s">
        <v>235</v>
      </c>
      <c r="G111" s="81">
        <v>0</v>
      </c>
      <c r="H111" s="81">
        <v>0</v>
      </c>
      <c r="I111" s="148" t="s">
        <v>3</v>
      </c>
      <c r="J111" s="58" t="s">
        <v>1395</v>
      </c>
      <c r="K111" s="59" t="s">
        <v>3994</v>
      </c>
      <c r="L111" s="57" t="s">
        <v>4851</v>
      </c>
      <c r="M111" s="57" t="s">
        <v>4908</v>
      </c>
      <c r="N111" s="57"/>
      <c r="O111" s="57"/>
      <c r="P111" s="56" t="s">
        <v>1764</v>
      </c>
      <c r="Q111" s="13"/>
      <c r="R111"/>
      <c r="S111" t="str">
        <f t="shared" si="28"/>
        <v/>
      </c>
      <c r="T111" t="str">
        <f>IF(ISNA(VLOOKUP(AF111,#REF!,1)),"//","")</f>
        <v/>
      </c>
      <c r="U111"/>
      <c r="V111">
        <f t="shared" si="21"/>
        <v>84</v>
      </c>
      <c r="W111" s="81" t="s">
        <v>2727</v>
      </c>
      <c r="X111" s="59" t="s">
        <v>2263</v>
      </c>
      <c r="Y111" s="59" t="s">
        <v>2263</v>
      </c>
      <c r="Z111" s="25" t="str">
        <f t="shared" si="19"/>
        <v>"NEIGHB"</v>
      </c>
      <c r="AA111" s="25" t="str">
        <f t="shared" si="22"/>
        <v>NEIGHB</v>
      </c>
      <c r="AB111" s="1">
        <f t="shared" si="20"/>
        <v>106</v>
      </c>
      <c r="AC111" t="str">
        <f t="shared" si="23"/>
        <v>ITM_NEIGHB</v>
      </c>
      <c r="AD111" s="136" t="str">
        <f>IF(ISNA(VLOOKUP(AA111,Sheet2!J:J,1,0)),"//","")</f>
        <v>//</v>
      </c>
      <c r="AF111" s="94" t="str">
        <f t="shared" si="24"/>
        <v>NEIGHB</v>
      </c>
      <c r="AG111" t="b">
        <f t="shared" si="25"/>
        <v>1</v>
      </c>
    </row>
    <row r="112" spans="1:33">
      <c r="A112" s="50">
        <f t="shared" si="26"/>
        <v>112</v>
      </c>
      <c r="B112" s="49">
        <f t="shared" si="27"/>
        <v>107</v>
      </c>
      <c r="C112" s="53" t="s">
        <v>3534</v>
      </c>
      <c r="D112" s="53" t="s">
        <v>7</v>
      </c>
      <c r="E112" s="58" t="s">
        <v>1195</v>
      </c>
      <c r="F112" s="58" t="s">
        <v>1195</v>
      </c>
      <c r="G112" s="81">
        <v>0</v>
      </c>
      <c r="H112" s="81">
        <v>0</v>
      </c>
      <c r="I112" s="148" t="s">
        <v>3</v>
      </c>
      <c r="J112" s="58" t="s">
        <v>1395</v>
      </c>
      <c r="K112" s="59" t="s">
        <v>3994</v>
      </c>
      <c r="L112" s="57" t="s">
        <v>4851</v>
      </c>
      <c r="M112" s="57" t="s">
        <v>4908</v>
      </c>
      <c r="N112" s="57"/>
      <c r="O112" s="57"/>
      <c r="P112" s="56" t="s">
        <v>1765</v>
      </c>
      <c r="Q112" s="13"/>
      <c r="R112"/>
      <c r="S112" t="str">
        <f t="shared" si="28"/>
        <v/>
      </c>
      <c r="T112" t="str">
        <f>IF(ISNA(VLOOKUP(AF112,#REF!,1)),"//","")</f>
        <v/>
      </c>
      <c r="U112"/>
      <c r="V112">
        <f t="shared" si="21"/>
        <v>85</v>
      </c>
      <c r="W112" s="81" t="s">
        <v>2699</v>
      </c>
      <c r="X112" s="59" t="s">
        <v>2263</v>
      </c>
      <c r="Y112" s="59" t="s">
        <v>2263</v>
      </c>
      <c r="Z112" s="25" t="str">
        <f t="shared" si="19"/>
        <v>"NEXTP"</v>
      </c>
      <c r="AA112" s="25" t="str">
        <f t="shared" si="22"/>
        <v>NEXTP</v>
      </c>
      <c r="AB112" s="1">
        <f t="shared" si="20"/>
        <v>107</v>
      </c>
      <c r="AC112" t="str">
        <f t="shared" si="23"/>
        <v>ITM_NEXTP</v>
      </c>
      <c r="AD112" s="136" t="str">
        <f>IF(ISNA(VLOOKUP(AA112,Sheet2!J:J,1,0)),"//","")</f>
        <v/>
      </c>
      <c r="AF112" s="94" t="str">
        <f t="shared" si="24"/>
        <v>NEXTP</v>
      </c>
      <c r="AG112" t="b">
        <f t="shared" si="25"/>
        <v>1</v>
      </c>
    </row>
    <row r="113" spans="1:33">
      <c r="A113" s="50">
        <f t="shared" si="26"/>
        <v>113</v>
      </c>
      <c r="B113" s="49">
        <f t="shared" si="27"/>
        <v>108</v>
      </c>
      <c r="C113" s="53" t="s">
        <v>3535</v>
      </c>
      <c r="D113" s="53" t="s">
        <v>7</v>
      </c>
      <c r="E113" s="58" t="s">
        <v>380</v>
      </c>
      <c r="F113" s="58" t="s">
        <v>380</v>
      </c>
      <c r="G113" s="81">
        <v>0</v>
      </c>
      <c r="H113" s="81">
        <v>0</v>
      </c>
      <c r="I113" s="148" t="s">
        <v>3</v>
      </c>
      <c r="J113" s="58" t="s">
        <v>1395</v>
      </c>
      <c r="K113" s="59" t="s">
        <v>3994</v>
      </c>
      <c r="L113" s="57" t="s">
        <v>4852</v>
      </c>
      <c r="M113" s="57" t="s">
        <v>4908</v>
      </c>
      <c r="N113" s="57"/>
      <c r="O113" s="57"/>
      <c r="P113" s="56" t="s">
        <v>1983</v>
      </c>
      <c r="Q113" s="13"/>
      <c r="R113"/>
      <c r="S113" t="str">
        <f t="shared" si="28"/>
        <v/>
      </c>
      <c r="T113" t="str">
        <f>IF(ISNA(VLOOKUP(AF113,#REF!,1)),"//","")</f>
        <v/>
      </c>
      <c r="U113"/>
      <c r="V113">
        <f t="shared" si="21"/>
        <v>86</v>
      </c>
      <c r="W113" s="81" t="s">
        <v>2699</v>
      </c>
      <c r="X113" s="59" t="s">
        <v>2263</v>
      </c>
      <c r="Y113" s="59" t="s">
        <v>2263</v>
      </c>
      <c r="Z113" s="25" t="str">
        <f t="shared" si="19"/>
        <v>"X!"</v>
      </c>
      <c r="AA113" s="25" t="str">
        <f t="shared" si="22"/>
        <v>X!</v>
      </c>
      <c r="AB113" s="1">
        <f t="shared" si="20"/>
        <v>108</v>
      </c>
      <c r="AC113" t="str">
        <f t="shared" si="23"/>
        <v>ITM_XFACT</v>
      </c>
      <c r="AD113" s="136" t="str">
        <f>IF(ISNA(VLOOKUP(AA113,Sheet2!J:J,1,0)),"//","")</f>
        <v>//</v>
      </c>
      <c r="AF113" s="94" t="str">
        <f t="shared" si="24"/>
        <v>X!</v>
      </c>
      <c r="AG113" t="b">
        <f t="shared" si="25"/>
        <v>1</v>
      </c>
    </row>
    <row r="114" spans="1:33">
      <c r="A114" s="50">
        <f t="shared" si="26"/>
        <v>114</v>
      </c>
      <c r="B114" s="49">
        <f t="shared" si="27"/>
        <v>109</v>
      </c>
      <c r="C114" s="53" t="s">
        <v>3536</v>
      </c>
      <c r="D114" s="53" t="s">
        <v>7</v>
      </c>
      <c r="E114" s="58" t="s">
        <v>417</v>
      </c>
      <c r="F114" s="58" t="s">
        <v>417</v>
      </c>
      <c r="G114" s="161">
        <v>0</v>
      </c>
      <c r="H114" s="161">
        <v>0</v>
      </c>
      <c r="I114" s="58" t="s">
        <v>1</v>
      </c>
      <c r="J114" s="58" t="s">
        <v>1395</v>
      </c>
      <c r="K114" s="59" t="s">
        <v>3994</v>
      </c>
      <c r="L114" s="57" t="s">
        <v>4851</v>
      </c>
      <c r="M114" s="57" t="s">
        <v>4908</v>
      </c>
      <c r="N114" s="57"/>
      <c r="O114" s="57"/>
      <c r="P114" s="56" t="s">
        <v>3248</v>
      </c>
      <c r="Q114" s="13"/>
      <c r="R114"/>
      <c r="S114" t="str">
        <f t="shared" si="28"/>
        <v/>
      </c>
      <c r="T114" t="str">
        <f>IF(ISNA(VLOOKUP(AF114,#REF!,1)),"//","")</f>
        <v/>
      </c>
      <c r="U114"/>
      <c r="V114">
        <f t="shared" si="21"/>
        <v>87</v>
      </c>
      <c r="W114" s="81" t="s">
        <v>2701</v>
      </c>
      <c r="X114" s="59" t="s">
        <v>2637</v>
      </c>
      <c r="Y114" s="59" t="s">
        <v>2263</v>
      </c>
      <c r="Z114" s="25" t="str">
        <f t="shared" si="19"/>
        <v>STD_PI</v>
      </c>
      <c r="AA114" s="25" t="str">
        <f t="shared" si="22"/>
        <v>PI</v>
      </c>
      <c r="AB114" s="1">
        <f t="shared" si="20"/>
        <v>109</v>
      </c>
      <c r="AC114" t="str">
        <f t="shared" si="23"/>
        <v>ITM_CONSTpi</v>
      </c>
      <c r="AD114" s="136" t="str">
        <f>IF(ISNA(VLOOKUP(AA114,Sheet2!J:J,1,0)),"//","")</f>
        <v/>
      </c>
      <c r="AF114" s="94" t="str">
        <f t="shared" si="24"/>
        <v>PI</v>
      </c>
      <c r="AG114" t="b">
        <f t="shared" si="25"/>
        <v>1</v>
      </c>
    </row>
    <row r="115" spans="1:33">
      <c r="A115" s="50">
        <f t="shared" si="26"/>
        <v>115</v>
      </c>
      <c r="B115" s="49">
        <f t="shared" si="27"/>
        <v>110</v>
      </c>
      <c r="C115" s="53" t="s">
        <v>3537</v>
      </c>
      <c r="D115" s="53" t="s">
        <v>2389</v>
      </c>
      <c r="E115" s="58" t="s">
        <v>40</v>
      </c>
      <c r="F115" s="58" t="s">
        <v>40</v>
      </c>
      <c r="G115" s="81">
        <v>0</v>
      </c>
      <c r="H115" s="81">
        <v>99</v>
      </c>
      <c r="I115" s="148" t="s">
        <v>3</v>
      </c>
      <c r="J115" s="58" t="s">
        <v>1395</v>
      </c>
      <c r="K115" s="59" t="s">
        <v>3994</v>
      </c>
      <c r="L115" s="57" t="s">
        <v>4851</v>
      </c>
      <c r="M115" s="57" t="s">
        <v>4915</v>
      </c>
      <c r="N115" s="57"/>
      <c r="O115" s="57"/>
      <c r="P115" s="56" t="s">
        <v>1474</v>
      </c>
      <c r="Q115" s="13"/>
      <c r="R115"/>
      <c r="S115" t="str">
        <f t="shared" si="28"/>
        <v/>
      </c>
      <c r="T115" t="str">
        <f>IF(ISNA(VLOOKUP(AF115,#REF!,1)),"//","")</f>
        <v/>
      </c>
      <c r="U115"/>
      <c r="V115">
        <f t="shared" si="21"/>
        <v>88</v>
      </c>
      <c r="W115" s="81" t="s">
        <v>2263</v>
      </c>
      <c r="X115" s="59" t="s">
        <v>2263</v>
      </c>
      <c r="Y115" s="59" t="s">
        <v>2263</v>
      </c>
      <c r="Z115" s="25" t="str">
        <f t="shared" si="19"/>
        <v>"CF"</v>
      </c>
      <c r="AA115" s="25" t="str">
        <f t="shared" si="22"/>
        <v>CF</v>
      </c>
      <c r="AB115" s="1">
        <f t="shared" si="20"/>
        <v>110</v>
      </c>
      <c r="AC115" t="str">
        <f t="shared" si="23"/>
        <v>ITM_CF</v>
      </c>
      <c r="AD115" s="136" t="str">
        <f>IF(ISNA(VLOOKUP(AA115,Sheet2!J:J,1,0)),"//","")</f>
        <v>//</v>
      </c>
      <c r="AF115" s="94" t="str">
        <f t="shared" si="24"/>
        <v>CF</v>
      </c>
      <c r="AG115" t="b">
        <f t="shared" si="25"/>
        <v>1</v>
      </c>
    </row>
    <row r="116" spans="1:33">
      <c r="A116" s="50">
        <f t="shared" si="26"/>
        <v>116</v>
      </c>
      <c r="B116" s="49">
        <f t="shared" si="27"/>
        <v>111</v>
      </c>
      <c r="C116" s="53" t="s">
        <v>3538</v>
      </c>
      <c r="D116" s="53" t="s">
        <v>2389</v>
      </c>
      <c r="E116" s="58" t="s">
        <v>316</v>
      </c>
      <c r="F116" s="58" t="s">
        <v>316</v>
      </c>
      <c r="G116" s="81">
        <v>0</v>
      </c>
      <c r="H116" s="81">
        <v>99</v>
      </c>
      <c r="I116" s="148" t="s">
        <v>3</v>
      </c>
      <c r="J116" s="58" t="s">
        <v>1395</v>
      </c>
      <c r="K116" s="59" t="s">
        <v>3994</v>
      </c>
      <c r="L116" s="57" t="s">
        <v>4851</v>
      </c>
      <c r="M116" s="57" t="s">
        <v>4915</v>
      </c>
      <c r="N116" s="57"/>
      <c r="O116" s="57"/>
      <c r="P116" s="56" t="s">
        <v>1888</v>
      </c>
      <c r="Q116" s="13"/>
      <c r="R116"/>
      <c r="S116" t="str">
        <f t="shared" si="28"/>
        <v/>
      </c>
      <c r="T116" t="str">
        <f>IF(ISNA(VLOOKUP(AF116,#REF!,1)),"//","")</f>
        <v/>
      </c>
      <c r="U116"/>
      <c r="V116">
        <f t="shared" si="21"/>
        <v>89</v>
      </c>
      <c r="W116" s="81" t="s">
        <v>2263</v>
      </c>
      <c r="X116" s="59" t="s">
        <v>2263</v>
      </c>
      <c r="Y116" s="59" t="s">
        <v>2263</v>
      </c>
      <c r="Z116" s="25" t="str">
        <f t="shared" si="19"/>
        <v>"SF"</v>
      </c>
      <c r="AA116" s="25" t="str">
        <f t="shared" si="22"/>
        <v>SF</v>
      </c>
      <c r="AB116" s="1">
        <f t="shared" si="20"/>
        <v>111</v>
      </c>
      <c r="AC116" t="str">
        <f t="shared" si="23"/>
        <v>ITM_SF</v>
      </c>
      <c r="AD116" s="136" t="str">
        <f>IF(ISNA(VLOOKUP(AA116,Sheet2!J:J,1,0)),"//","")</f>
        <v>//</v>
      </c>
      <c r="AF116" s="94" t="str">
        <f t="shared" si="24"/>
        <v>SF</v>
      </c>
      <c r="AG116" t="b">
        <f t="shared" si="25"/>
        <v>1</v>
      </c>
    </row>
    <row r="117" spans="1:33">
      <c r="A117" s="50">
        <f t="shared" si="26"/>
        <v>117</v>
      </c>
      <c r="B117" s="49">
        <f t="shared" si="27"/>
        <v>112</v>
      </c>
      <c r="C117" s="53" t="s">
        <v>3539</v>
      </c>
      <c r="D117" s="53" t="s">
        <v>2389</v>
      </c>
      <c r="E117" s="58" t="s">
        <v>101</v>
      </c>
      <c r="F117" s="58" t="s">
        <v>101</v>
      </c>
      <c r="G117" s="81">
        <v>0</v>
      </c>
      <c r="H117" s="81">
        <v>99</v>
      </c>
      <c r="I117" s="148" t="s">
        <v>3</v>
      </c>
      <c r="J117" s="58" t="s">
        <v>1395</v>
      </c>
      <c r="K117" s="59" t="s">
        <v>3994</v>
      </c>
      <c r="L117" s="57" t="s">
        <v>4851</v>
      </c>
      <c r="M117" s="57" t="s">
        <v>4915</v>
      </c>
      <c r="N117" s="57"/>
      <c r="O117" s="57"/>
      <c r="P117" s="56" t="s">
        <v>1566</v>
      </c>
      <c r="Q117" s="13"/>
      <c r="R117"/>
      <c r="S117" t="str">
        <f t="shared" si="28"/>
        <v/>
      </c>
      <c r="T117" t="str">
        <f>IF(ISNA(VLOOKUP(AF117,#REF!,1)),"//","")</f>
        <v/>
      </c>
      <c r="U117"/>
      <c r="V117">
        <f t="shared" si="21"/>
        <v>90</v>
      </c>
      <c r="W117" s="81" t="s">
        <v>2263</v>
      </c>
      <c r="X117" s="59" t="s">
        <v>2263</v>
      </c>
      <c r="Y117" s="59" t="s">
        <v>2263</v>
      </c>
      <c r="Z117" s="25" t="str">
        <f t="shared" si="19"/>
        <v>"FF"</v>
      </c>
      <c r="AA117" s="25" t="str">
        <f t="shared" si="22"/>
        <v>FF</v>
      </c>
      <c r="AB117" s="1">
        <f t="shared" si="20"/>
        <v>112</v>
      </c>
      <c r="AC117" t="str">
        <f t="shared" si="23"/>
        <v>ITM_FF</v>
      </c>
      <c r="AD117" s="136" t="str">
        <f>IF(ISNA(VLOOKUP(AA117,Sheet2!J:J,1,0)),"//","")</f>
        <v>//</v>
      </c>
      <c r="AF117" s="94" t="str">
        <f t="shared" si="24"/>
        <v>FF</v>
      </c>
      <c r="AG117" t="b">
        <f t="shared" si="25"/>
        <v>1</v>
      </c>
    </row>
    <row r="118" spans="1:33" s="107" customFormat="1">
      <c r="A118" s="50">
        <f t="shared" si="26"/>
        <v>118</v>
      </c>
      <c r="B118" s="49">
        <f t="shared" si="27"/>
        <v>113</v>
      </c>
      <c r="C118" s="104" t="s">
        <v>4336</v>
      </c>
      <c r="D118" s="104" t="s">
        <v>4583</v>
      </c>
      <c r="E118" s="105" t="s">
        <v>220</v>
      </c>
      <c r="F118" s="105" t="s">
        <v>220</v>
      </c>
      <c r="G118" s="160">
        <v>0</v>
      </c>
      <c r="H118" s="160">
        <v>0</v>
      </c>
      <c r="I118" s="148" t="s">
        <v>3</v>
      </c>
      <c r="J118" s="58" t="s">
        <v>1395</v>
      </c>
      <c r="K118" s="59" t="s">
        <v>3830</v>
      </c>
      <c r="L118" s="57" t="s">
        <v>4851</v>
      </c>
      <c r="M118" s="57" t="s">
        <v>4908</v>
      </c>
      <c r="N118" s="57"/>
      <c r="P118" s="18" t="s">
        <v>1744</v>
      </c>
      <c r="Q118" s="18"/>
      <c r="S118" s="107" t="str">
        <f t="shared" si="28"/>
        <v/>
      </c>
      <c r="T118" s="107" t="str">
        <f>IF(ISNA(VLOOKUP(AF118,#REF!,1)),"//","")</f>
        <v/>
      </c>
      <c r="V118">
        <f t="shared" si="21"/>
        <v>91</v>
      </c>
      <c r="W118" s="103" t="s">
        <v>2263</v>
      </c>
      <c r="X118" s="106" t="s">
        <v>2263</v>
      </c>
      <c r="Y118" s="106" t="s">
        <v>2263</v>
      </c>
      <c r="Z118" s="25" t="str">
        <f t="shared" si="19"/>
        <v>"M.SQR?"</v>
      </c>
      <c r="AA118" s="25" t="str">
        <f t="shared" si="22"/>
        <v>M.SQR?</v>
      </c>
      <c r="AB118" s="1">
        <f t="shared" si="20"/>
        <v>113</v>
      </c>
      <c r="AC118" t="str">
        <f t="shared" si="23"/>
        <v>ITM_M_SQR</v>
      </c>
      <c r="AD118" s="136" t="str">
        <f>IF(ISNA(VLOOKUP(AA118,Sheet2!J:J,1,0)),"//","")</f>
        <v>//</v>
      </c>
      <c r="AF118" s="94" t="str">
        <f t="shared" si="24"/>
        <v>M.SQR?</v>
      </c>
      <c r="AG118" t="b">
        <f t="shared" si="25"/>
        <v>1</v>
      </c>
    </row>
    <row r="119" spans="1:33">
      <c r="A119" s="50">
        <f t="shared" si="26"/>
        <v>119</v>
      </c>
      <c r="B119" s="49">
        <f t="shared" si="27"/>
        <v>114</v>
      </c>
      <c r="C119" s="53" t="s">
        <v>3816</v>
      </c>
      <c r="D119" s="53" t="s">
        <v>7</v>
      </c>
      <c r="E119" s="112" t="s">
        <v>3840</v>
      </c>
      <c r="F119" s="112" t="s">
        <v>3840</v>
      </c>
      <c r="G119" s="65">
        <v>0</v>
      </c>
      <c r="H119" s="65">
        <v>0</v>
      </c>
      <c r="I119" s="58" t="s">
        <v>1</v>
      </c>
      <c r="J119" s="58" t="s">
        <v>1395</v>
      </c>
      <c r="K119" s="59" t="s">
        <v>3830</v>
      </c>
      <c r="L119" s="57" t="s">
        <v>4851</v>
      </c>
      <c r="M119" s="57" t="s">
        <v>4916</v>
      </c>
      <c r="N119" s="57"/>
      <c r="O119" s="57" t="s">
        <v>3997</v>
      </c>
      <c r="P119" s="56" t="s">
        <v>3846</v>
      </c>
      <c r="Q119" s="13"/>
      <c r="R119"/>
      <c r="S119" t="str">
        <f t="shared" si="28"/>
        <v/>
      </c>
      <c r="T119" t="str">
        <f>IF(ISNA(VLOOKUP(AF119,#REF!,1)),"//","")</f>
        <v/>
      </c>
      <c r="U119"/>
      <c r="V119">
        <f t="shared" si="21"/>
        <v>91</v>
      </c>
      <c r="W119" s="81"/>
      <c r="X119" s="59"/>
      <c r="Y119" s="59"/>
      <c r="Z119" s="25" t="str">
        <f t="shared" si="19"/>
        <v/>
      </c>
      <c r="AA119" s="25" t="str">
        <f t="shared" si="22"/>
        <v/>
      </c>
      <c r="AB119" s="1">
        <f t="shared" si="20"/>
        <v>114</v>
      </c>
      <c r="AC119" t="str">
        <f t="shared" si="23"/>
        <v>ITM_LITERAL</v>
      </c>
      <c r="AD119" s="136" t="str">
        <f>IF(ISNA(VLOOKUP(AA119,Sheet2!J:J,1,0)),"//","")</f>
        <v/>
      </c>
      <c r="AF119" s="94" t="str">
        <f t="shared" si="24"/>
        <v/>
      </c>
      <c r="AG119" t="b">
        <f t="shared" si="25"/>
        <v>1</v>
      </c>
    </row>
    <row r="120" spans="1:33" s="107" customFormat="1">
      <c r="A120" s="50">
        <f t="shared" si="26"/>
        <v>120</v>
      </c>
      <c r="B120" s="49">
        <f t="shared" si="27"/>
        <v>115</v>
      </c>
      <c r="C120" s="104" t="s">
        <v>3732</v>
      </c>
      <c r="D120" s="104" t="s">
        <v>4474</v>
      </c>
      <c r="E120" s="105" t="s">
        <v>1336</v>
      </c>
      <c r="F120" s="105" t="s">
        <v>1336</v>
      </c>
      <c r="G120" s="113">
        <v>0</v>
      </c>
      <c r="H120" s="113">
        <v>0</v>
      </c>
      <c r="I120" s="148" t="s">
        <v>3</v>
      </c>
      <c r="J120" s="105" t="s">
        <v>1395</v>
      </c>
      <c r="K120" s="106" t="s">
        <v>3994</v>
      </c>
      <c r="L120" s="107" t="s">
        <v>4851</v>
      </c>
      <c r="M120" s="57" t="s">
        <v>4908</v>
      </c>
      <c r="P120" s="18" t="s">
        <v>2075</v>
      </c>
      <c r="Q120" s="18"/>
      <c r="S120" s="107" t="str">
        <f t="shared" si="28"/>
        <v/>
      </c>
      <c r="T120" s="107" t="str">
        <f>IF(ISNA(VLOOKUP(AF120,#REF!,1)),"//","")</f>
        <v/>
      </c>
      <c r="V120">
        <f t="shared" si="21"/>
        <v>92</v>
      </c>
      <c r="W120" s="103" t="s">
        <v>2698</v>
      </c>
      <c r="X120" s="106" t="s">
        <v>2263</v>
      </c>
      <c r="Y120" s="106" t="s">
        <v>2263</v>
      </c>
      <c r="Z120" s="25" t="str">
        <f t="shared" si="19"/>
        <v>STD_RIGHT_ARROW "DEG"</v>
      </c>
      <c r="AA120" s="25" t="str">
        <f t="shared" si="22"/>
        <v>&gt;DEG</v>
      </c>
      <c r="AB120" s="1">
        <f t="shared" si="20"/>
        <v>115</v>
      </c>
      <c r="AC120" t="str">
        <f t="shared" si="23"/>
        <v>ITM_toDEG</v>
      </c>
      <c r="AD120" s="136" t="str">
        <f>IF(ISNA(VLOOKUP(AA120,Sheet2!J:J,1,0)),"//","")</f>
        <v/>
      </c>
      <c r="AF120" s="94" t="str">
        <f t="shared" si="24"/>
        <v>&gt;DEG</v>
      </c>
      <c r="AG120" t="b">
        <f t="shared" si="25"/>
        <v>1</v>
      </c>
    </row>
    <row r="121" spans="1:33" s="107" customFormat="1">
      <c r="A121" s="50">
        <f t="shared" si="26"/>
        <v>121</v>
      </c>
      <c r="B121" s="49">
        <f t="shared" si="27"/>
        <v>116</v>
      </c>
      <c r="C121" s="104" t="s">
        <v>3732</v>
      </c>
      <c r="D121" s="104" t="s">
        <v>4478</v>
      </c>
      <c r="E121" s="105" t="s">
        <v>438</v>
      </c>
      <c r="F121" s="105" t="s">
        <v>438</v>
      </c>
      <c r="G121" s="113">
        <v>0</v>
      </c>
      <c r="H121" s="113">
        <v>0</v>
      </c>
      <c r="I121" s="148" t="s">
        <v>3</v>
      </c>
      <c r="J121" s="105" t="s">
        <v>1395</v>
      </c>
      <c r="K121" s="106" t="s">
        <v>3994</v>
      </c>
      <c r="L121" s="107" t="s">
        <v>4851</v>
      </c>
      <c r="M121" s="57" t="s">
        <v>4908</v>
      </c>
      <c r="P121" s="18" t="s">
        <v>2076</v>
      </c>
      <c r="Q121" s="18"/>
      <c r="S121" s="107" t="str">
        <f t="shared" si="28"/>
        <v/>
      </c>
      <c r="T121" s="107" t="str">
        <f>IF(ISNA(VLOOKUP(AF121,#REF!,1)),"//","")</f>
        <v/>
      </c>
      <c r="V121">
        <f t="shared" si="21"/>
        <v>93</v>
      </c>
      <c r="W121" s="103" t="s">
        <v>2698</v>
      </c>
      <c r="X121" s="106" t="s">
        <v>2263</v>
      </c>
      <c r="Y121" s="106" t="s">
        <v>2263</v>
      </c>
      <c r="Z121" s="25" t="str">
        <f t="shared" si="19"/>
        <v>STD_RIGHT_ARROW "D.MS"</v>
      </c>
      <c r="AA121" s="25" t="str">
        <f t="shared" si="22"/>
        <v>&gt;D.MS</v>
      </c>
      <c r="AB121" s="1">
        <f t="shared" si="20"/>
        <v>116</v>
      </c>
      <c r="AC121" t="str">
        <f t="shared" si="23"/>
        <v>ITM_toDMS</v>
      </c>
      <c r="AD121" s="136" t="str">
        <f>IF(ISNA(VLOOKUP(AA121,Sheet2!J:J,1,0)),"//","")</f>
        <v/>
      </c>
      <c r="AF121" s="94" t="str">
        <f t="shared" si="24"/>
        <v>&gt;D.MS</v>
      </c>
      <c r="AG121" t="b">
        <f t="shared" si="25"/>
        <v>1</v>
      </c>
    </row>
    <row r="122" spans="1:33" s="107" customFormat="1">
      <c r="A122" s="50">
        <f t="shared" si="26"/>
        <v>122</v>
      </c>
      <c r="B122" s="49">
        <f t="shared" si="27"/>
        <v>117</v>
      </c>
      <c r="C122" s="104" t="s">
        <v>3732</v>
      </c>
      <c r="D122" s="104" t="s">
        <v>4476</v>
      </c>
      <c r="E122" s="105" t="s">
        <v>439</v>
      </c>
      <c r="F122" s="105" t="s">
        <v>439</v>
      </c>
      <c r="G122" s="113">
        <v>0</v>
      </c>
      <c r="H122" s="113">
        <v>0</v>
      </c>
      <c r="I122" s="148" t="s">
        <v>3</v>
      </c>
      <c r="J122" s="105" t="s">
        <v>1395</v>
      </c>
      <c r="K122" s="106" t="s">
        <v>3994</v>
      </c>
      <c r="L122" s="107" t="s">
        <v>4851</v>
      </c>
      <c r="M122" s="57" t="s">
        <v>4908</v>
      </c>
      <c r="P122" s="18" t="s">
        <v>2077</v>
      </c>
      <c r="Q122" s="18"/>
      <c r="S122" s="107" t="str">
        <f t="shared" si="28"/>
        <v/>
      </c>
      <c r="T122" s="107" t="str">
        <f>IF(ISNA(VLOOKUP(AF122,#REF!,1)),"//","")</f>
        <v/>
      </c>
      <c r="V122">
        <f t="shared" si="21"/>
        <v>94</v>
      </c>
      <c r="W122" s="103" t="s">
        <v>2698</v>
      </c>
      <c r="X122" s="106" t="s">
        <v>2263</v>
      </c>
      <c r="Y122" s="106" t="s">
        <v>2263</v>
      </c>
      <c r="Z122" s="25" t="str">
        <f t="shared" si="19"/>
        <v>STD_RIGHT_ARROW "GRAD"</v>
      </c>
      <c r="AA122" s="25" t="str">
        <f t="shared" si="22"/>
        <v>&gt;GRAD</v>
      </c>
      <c r="AB122" s="1">
        <f t="shared" si="20"/>
        <v>117</v>
      </c>
      <c r="AC122" t="str">
        <f t="shared" si="23"/>
        <v>ITM_toGRAD</v>
      </c>
      <c r="AD122" s="136" t="str">
        <f>IF(ISNA(VLOOKUP(AA122,Sheet2!J:J,1,0)),"//","")</f>
        <v/>
      </c>
      <c r="AF122" s="94" t="str">
        <f t="shared" si="24"/>
        <v>&gt;GRAD</v>
      </c>
      <c r="AG122" t="b">
        <f t="shared" si="25"/>
        <v>1</v>
      </c>
    </row>
    <row r="123" spans="1:33" s="107" customFormat="1">
      <c r="A123" s="50">
        <f t="shared" si="26"/>
        <v>123</v>
      </c>
      <c r="B123" s="49">
        <f t="shared" si="27"/>
        <v>118</v>
      </c>
      <c r="C123" s="104" t="s">
        <v>3732</v>
      </c>
      <c r="D123" s="104" t="s">
        <v>4477</v>
      </c>
      <c r="E123" s="105" t="s">
        <v>444</v>
      </c>
      <c r="F123" s="105" t="s">
        <v>444</v>
      </c>
      <c r="G123" s="160">
        <v>0</v>
      </c>
      <c r="H123" s="160">
        <v>0</v>
      </c>
      <c r="I123" s="148" t="s">
        <v>3</v>
      </c>
      <c r="J123" s="105" t="s">
        <v>1395</v>
      </c>
      <c r="K123" s="106" t="s">
        <v>3994</v>
      </c>
      <c r="L123" s="107" t="s">
        <v>4851</v>
      </c>
      <c r="M123" s="57" t="s">
        <v>4908</v>
      </c>
      <c r="P123" s="18" t="s">
        <v>2081</v>
      </c>
      <c r="Q123" s="18"/>
      <c r="S123" s="107" t="str">
        <f t="shared" si="28"/>
        <v/>
      </c>
      <c r="T123" s="107" t="str">
        <f>IF(ISNA(VLOOKUP(AF123,#REF!,1)),"//","")</f>
        <v/>
      </c>
      <c r="V123">
        <f t="shared" si="21"/>
        <v>95</v>
      </c>
      <c r="W123" s="103" t="s">
        <v>2698</v>
      </c>
      <c r="X123" s="106" t="s">
        <v>2263</v>
      </c>
      <c r="Y123" s="106" t="s">
        <v>2263</v>
      </c>
      <c r="Z123" s="25" t="str">
        <f t="shared" si="19"/>
        <v>STD_RIGHT_ARROW "MUL" STD_PI</v>
      </c>
      <c r="AA123" s="25" t="str">
        <f t="shared" si="22"/>
        <v>&gt;MULPI</v>
      </c>
      <c r="AB123" s="1">
        <f t="shared" si="20"/>
        <v>118</v>
      </c>
      <c r="AC123" t="str">
        <f t="shared" si="23"/>
        <v>ITM_toMULpi</v>
      </c>
      <c r="AD123" s="136" t="str">
        <f>IF(ISNA(VLOOKUP(AA123,Sheet2!J:J,1,0)),"//","")</f>
        <v/>
      </c>
      <c r="AF123" s="94" t="str">
        <f t="shared" si="24"/>
        <v>&gt;MULPI</v>
      </c>
      <c r="AG123" t="b">
        <f t="shared" si="25"/>
        <v>1</v>
      </c>
    </row>
    <row r="124" spans="1:33" s="107" customFormat="1">
      <c r="A124" s="50">
        <f t="shared" si="26"/>
        <v>124</v>
      </c>
      <c r="B124" s="49">
        <f t="shared" si="27"/>
        <v>119</v>
      </c>
      <c r="C124" s="104" t="s">
        <v>3732</v>
      </c>
      <c r="D124" s="114" t="s">
        <v>4475</v>
      </c>
      <c r="E124" s="105" t="s">
        <v>1341</v>
      </c>
      <c r="F124" s="105" t="s">
        <v>1341</v>
      </c>
      <c r="G124" s="160">
        <v>0</v>
      </c>
      <c r="H124" s="160">
        <v>0</v>
      </c>
      <c r="I124" s="148" t="s">
        <v>3</v>
      </c>
      <c r="J124" s="105" t="s">
        <v>1395</v>
      </c>
      <c r="K124" s="106" t="s">
        <v>3994</v>
      </c>
      <c r="L124" s="107" t="s">
        <v>4851</v>
      </c>
      <c r="M124" s="57" t="s">
        <v>4908</v>
      </c>
      <c r="O124" s="104"/>
      <c r="P124" s="18" t="s">
        <v>2083</v>
      </c>
      <c r="Q124" s="18"/>
      <c r="S124" s="107" t="str">
        <f t="shared" si="28"/>
        <v/>
      </c>
      <c r="T124" s="107" t="str">
        <f>IF(ISNA(VLOOKUP(AF124,#REF!,1)),"//","")</f>
        <v/>
      </c>
      <c r="V124">
        <f t="shared" si="21"/>
        <v>96</v>
      </c>
      <c r="W124" s="103" t="s">
        <v>2698</v>
      </c>
      <c r="X124" s="106" t="s">
        <v>2263</v>
      </c>
      <c r="Y124" s="106" t="s">
        <v>2263</v>
      </c>
      <c r="Z124" s="25" t="str">
        <f t="shared" si="19"/>
        <v>STD_RIGHT_ARROW "RAD"</v>
      </c>
      <c r="AA124" s="25" t="str">
        <f t="shared" si="22"/>
        <v>&gt;RAD</v>
      </c>
      <c r="AB124" s="1">
        <f t="shared" si="20"/>
        <v>119</v>
      </c>
      <c r="AC124" t="str">
        <f t="shared" si="23"/>
        <v>ITM_toRAD</v>
      </c>
      <c r="AD124" s="136" t="str">
        <f>IF(ISNA(VLOOKUP(AA124,Sheet2!J:J,1,0)),"//","")</f>
        <v/>
      </c>
      <c r="AF124" s="94" t="str">
        <f t="shared" si="24"/>
        <v>&gt;RAD</v>
      </c>
      <c r="AG124" t="b">
        <f t="shared" si="25"/>
        <v>1</v>
      </c>
    </row>
    <row r="125" spans="1:33" s="107" customFormat="1">
      <c r="A125" s="50">
        <f t="shared" si="26"/>
        <v>125</v>
      </c>
      <c r="B125" s="49">
        <f t="shared" si="27"/>
        <v>120</v>
      </c>
      <c r="C125" s="104" t="s">
        <v>3638</v>
      </c>
      <c r="D125" s="104" t="s">
        <v>7</v>
      </c>
      <c r="E125" s="105" t="s">
        <v>1088</v>
      </c>
      <c r="F125" s="105" t="s">
        <v>1088</v>
      </c>
      <c r="G125" s="160">
        <v>0</v>
      </c>
      <c r="H125" s="160">
        <v>0</v>
      </c>
      <c r="I125" s="148" t="s">
        <v>3</v>
      </c>
      <c r="J125" s="105" t="s">
        <v>1395</v>
      </c>
      <c r="K125" s="106" t="s">
        <v>3994</v>
      </c>
      <c r="L125" s="107" t="s">
        <v>4851</v>
      </c>
      <c r="M125" s="57" t="s">
        <v>4908</v>
      </c>
      <c r="P125" s="18" t="s">
        <v>1527</v>
      </c>
      <c r="Q125" s="18"/>
      <c r="S125" s="107" t="str">
        <f t="shared" si="28"/>
        <v/>
      </c>
      <c r="T125" s="107" t="str">
        <f>IF(ISNA(VLOOKUP(AF125,#REF!,1)),"//","")</f>
        <v/>
      </c>
      <c r="V125">
        <f t="shared" si="21"/>
        <v>97</v>
      </c>
      <c r="W125" s="103" t="s">
        <v>2698</v>
      </c>
      <c r="X125" s="106" t="s">
        <v>2263</v>
      </c>
      <c r="Y125" s="106" t="s">
        <v>2263</v>
      </c>
      <c r="Z125" s="25" t="str">
        <f t="shared" si="19"/>
        <v>"D" STD_RIGHT_ARROW "R"</v>
      </c>
      <c r="AA125" s="25" t="str">
        <f t="shared" si="22"/>
        <v>D&gt;R</v>
      </c>
      <c r="AB125" s="1">
        <f t="shared" si="20"/>
        <v>120</v>
      </c>
      <c r="AC125" t="str">
        <f t="shared" si="23"/>
        <v>ITM_DtoR</v>
      </c>
      <c r="AD125" s="136" t="str">
        <f>IF(ISNA(VLOOKUP(AA125,Sheet2!J:J,1,0)),"//","")</f>
        <v/>
      </c>
      <c r="AF125" s="94" t="str">
        <f t="shared" si="24"/>
        <v>D&gt;R</v>
      </c>
      <c r="AG125" t="b">
        <f t="shared" si="25"/>
        <v>1</v>
      </c>
    </row>
    <row r="126" spans="1:33" s="107" customFormat="1">
      <c r="A126" s="50">
        <f t="shared" si="26"/>
        <v>126</v>
      </c>
      <c r="B126" s="49">
        <f t="shared" si="27"/>
        <v>121</v>
      </c>
      <c r="C126" s="104" t="s">
        <v>3672</v>
      </c>
      <c r="D126" s="104" t="s">
        <v>7</v>
      </c>
      <c r="E126" s="105" t="s">
        <v>1245</v>
      </c>
      <c r="F126" s="105" t="s">
        <v>1245</v>
      </c>
      <c r="G126" s="160">
        <v>0</v>
      </c>
      <c r="H126" s="160">
        <v>0</v>
      </c>
      <c r="I126" s="148" t="s">
        <v>3</v>
      </c>
      <c r="J126" s="105" t="s">
        <v>1395</v>
      </c>
      <c r="K126" s="106" t="s">
        <v>3994</v>
      </c>
      <c r="L126" s="107" t="s">
        <v>4851</v>
      </c>
      <c r="M126" s="57" t="s">
        <v>4908</v>
      </c>
      <c r="P126" s="18" t="s">
        <v>1860</v>
      </c>
      <c r="Q126" s="18"/>
      <c r="S126" s="107" t="str">
        <f t="shared" si="28"/>
        <v/>
      </c>
      <c r="T126" s="107" t="str">
        <f>IF(ISNA(VLOOKUP(AF126,#REF!,1)),"//","")</f>
        <v/>
      </c>
      <c r="V126">
        <f t="shared" si="21"/>
        <v>98</v>
      </c>
      <c r="W126" s="103" t="s">
        <v>2698</v>
      </c>
      <c r="X126" s="106" t="s">
        <v>2263</v>
      </c>
      <c r="Y126" s="106" t="s">
        <v>2263</v>
      </c>
      <c r="Z126" s="25" t="str">
        <f t="shared" si="19"/>
        <v>"R" STD_RIGHT_ARROW "D"</v>
      </c>
      <c r="AA126" s="25" t="str">
        <f t="shared" si="22"/>
        <v>R&gt;D</v>
      </c>
      <c r="AB126" s="1">
        <f t="shared" si="20"/>
        <v>121</v>
      </c>
      <c r="AC126" t="str">
        <f t="shared" si="23"/>
        <v>ITM_RtoD</v>
      </c>
      <c r="AD126" s="136" t="str">
        <f>IF(ISNA(VLOOKUP(AA126,Sheet2!J:J,1,0)),"//","")</f>
        <v/>
      </c>
      <c r="AF126" s="94" t="str">
        <f t="shared" si="24"/>
        <v>R&gt;D</v>
      </c>
      <c r="AG126" t="b">
        <f t="shared" si="25"/>
        <v>1</v>
      </c>
    </row>
    <row r="127" spans="1:33" s="107" customFormat="1">
      <c r="A127" s="50">
        <f t="shared" si="26"/>
        <v>127</v>
      </c>
      <c r="B127" s="49">
        <f t="shared" si="27"/>
        <v>122</v>
      </c>
      <c r="C127" s="104" t="s">
        <v>3669</v>
      </c>
      <c r="D127" s="114" t="s">
        <v>7</v>
      </c>
      <c r="E127" s="109" t="s">
        <v>1237</v>
      </c>
      <c r="F127" s="109" t="s">
        <v>1237</v>
      </c>
      <c r="G127" s="160">
        <v>0</v>
      </c>
      <c r="H127" s="160">
        <v>0</v>
      </c>
      <c r="I127" s="148" t="s">
        <v>3</v>
      </c>
      <c r="J127" s="105" t="s">
        <v>1395</v>
      </c>
      <c r="K127" s="106" t="s">
        <v>3994</v>
      </c>
      <c r="L127" s="107" t="s">
        <v>4852</v>
      </c>
      <c r="M127" s="57" t="s">
        <v>4908</v>
      </c>
      <c r="P127" s="18" t="s">
        <v>1846</v>
      </c>
      <c r="Q127" s="18"/>
      <c r="S127" s="107" t="str">
        <f t="shared" si="28"/>
        <v/>
      </c>
      <c r="T127" s="107" t="str">
        <f>IF(ISNA(VLOOKUP(AF127,#REF!,1)),"//","")</f>
        <v/>
      </c>
      <c r="V127">
        <f t="shared" si="21"/>
        <v>99</v>
      </c>
      <c r="W127" s="103" t="s">
        <v>2699</v>
      </c>
      <c r="X127" s="106" t="s">
        <v>2263</v>
      </c>
      <c r="Y127" s="106" t="s">
        <v>2263</v>
      </c>
      <c r="Z127" s="25" t="str">
        <f t="shared" si="19"/>
        <v>"RMD"</v>
      </c>
      <c r="AA127" s="25" t="str">
        <f t="shared" si="22"/>
        <v>RMD</v>
      </c>
      <c r="AB127" s="1">
        <f t="shared" si="20"/>
        <v>122</v>
      </c>
      <c r="AC127" t="str">
        <f t="shared" si="23"/>
        <v>ITM_RMD</v>
      </c>
      <c r="AD127" s="136" t="str">
        <f>IF(ISNA(VLOOKUP(AA127,Sheet2!J:J,1,0)),"//","")</f>
        <v>//</v>
      </c>
      <c r="AF127" s="94" t="str">
        <f t="shared" si="24"/>
        <v>RMD</v>
      </c>
      <c r="AG127" t="b">
        <f t="shared" si="25"/>
        <v>1</v>
      </c>
    </row>
    <row r="128" spans="1:33" s="107" customFormat="1">
      <c r="A128" s="50">
        <f t="shared" si="26"/>
        <v>128</v>
      </c>
      <c r="B128" s="49">
        <f t="shared" si="27"/>
        <v>123</v>
      </c>
      <c r="C128" s="104" t="s">
        <v>3582</v>
      </c>
      <c r="D128" s="104" t="s">
        <v>7</v>
      </c>
      <c r="E128" s="105" t="s">
        <v>1200</v>
      </c>
      <c r="F128" s="105" t="s">
        <v>1200</v>
      </c>
      <c r="G128" s="103">
        <v>0</v>
      </c>
      <c r="H128" s="103">
        <v>0</v>
      </c>
      <c r="I128" s="148" t="s">
        <v>3</v>
      </c>
      <c r="J128" s="105" t="s">
        <v>1395</v>
      </c>
      <c r="K128" s="106" t="s">
        <v>3994</v>
      </c>
      <c r="L128" s="107" t="s">
        <v>4851</v>
      </c>
      <c r="M128" s="57" t="s">
        <v>4908</v>
      </c>
      <c r="P128" s="18" t="s">
        <v>3261</v>
      </c>
      <c r="Q128" s="18"/>
      <c r="S128" s="107" t="str">
        <f t="shared" si="28"/>
        <v/>
      </c>
      <c r="T128" s="107" t="str">
        <f>IF(ISNA(VLOOKUP(AF128,#REF!,1)),"//","")</f>
        <v/>
      </c>
      <c r="V128">
        <f t="shared" si="21"/>
        <v>100</v>
      </c>
      <c r="W128" s="103" t="s">
        <v>2700</v>
      </c>
      <c r="X128" s="106" t="s">
        <v>2263</v>
      </c>
      <c r="Y128" s="106" t="s">
        <v>2263</v>
      </c>
      <c r="Z128" s="25" t="str">
        <f t="shared" si="19"/>
        <v>"NOT"</v>
      </c>
      <c r="AA128" s="25" t="str">
        <f t="shared" si="22"/>
        <v>NOT</v>
      </c>
      <c r="AB128" s="1">
        <f t="shared" si="20"/>
        <v>123</v>
      </c>
      <c r="AC128" t="str">
        <f t="shared" si="23"/>
        <v>ITM_LOGICALNOT</v>
      </c>
      <c r="AD128" s="136" t="str">
        <f>IF(ISNA(VLOOKUP(AA128,Sheet2!J:J,1,0)),"//","")</f>
        <v>//</v>
      </c>
      <c r="AF128" s="94" t="str">
        <f t="shared" si="24"/>
        <v>NOT</v>
      </c>
      <c r="AG128" t="b">
        <f t="shared" si="25"/>
        <v>1</v>
      </c>
    </row>
    <row r="129" spans="1:33" s="107" customFormat="1">
      <c r="A129" s="50">
        <f t="shared" si="26"/>
        <v>129</v>
      </c>
      <c r="B129" s="49">
        <f t="shared" si="27"/>
        <v>124</v>
      </c>
      <c r="C129" s="104" t="s">
        <v>3583</v>
      </c>
      <c r="D129" s="104" t="s">
        <v>7</v>
      </c>
      <c r="E129" s="105" t="s">
        <v>1032</v>
      </c>
      <c r="F129" s="105" t="s">
        <v>1032</v>
      </c>
      <c r="G129" s="103">
        <v>0</v>
      </c>
      <c r="H129" s="103">
        <v>0</v>
      </c>
      <c r="I129" s="148" t="s">
        <v>3</v>
      </c>
      <c r="J129" s="105" t="s">
        <v>1395</v>
      </c>
      <c r="K129" s="106" t="s">
        <v>3994</v>
      </c>
      <c r="L129" s="107" t="s">
        <v>4851</v>
      </c>
      <c r="M129" s="57" t="s">
        <v>4908</v>
      </c>
      <c r="P129" s="18" t="s">
        <v>3262</v>
      </c>
      <c r="Q129" s="18"/>
      <c r="S129" s="107" t="str">
        <f t="shared" si="28"/>
        <v/>
      </c>
      <c r="T129" s="107" t="str">
        <f>IF(ISNA(VLOOKUP(AF129,#REF!,1)),"//","")</f>
        <v/>
      </c>
      <c r="V129">
        <f t="shared" si="21"/>
        <v>101</v>
      </c>
      <c r="W129" s="103" t="s">
        <v>2700</v>
      </c>
      <c r="X129" s="106" t="s">
        <v>2263</v>
      </c>
      <c r="Y129" s="106" t="s">
        <v>2263</v>
      </c>
      <c r="Z129" s="25" t="str">
        <f t="shared" si="19"/>
        <v>"AND"</v>
      </c>
      <c r="AA129" s="25" t="str">
        <f t="shared" si="22"/>
        <v>AND</v>
      </c>
      <c r="AB129" s="1">
        <f t="shared" si="20"/>
        <v>124</v>
      </c>
      <c r="AC129" t="str">
        <f t="shared" si="23"/>
        <v>ITM_LOGICALAND</v>
      </c>
      <c r="AD129" s="136" t="str">
        <f>IF(ISNA(VLOOKUP(AA129,Sheet2!J:J,1,0)),"//","")</f>
        <v>//</v>
      </c>
      <c r="AF129" s="94" t="str">
        <f t="shared" si="24"/>
        <v>AND</v>
      </c>
      <c r="AG129" t="b">
        <f t="shared" si="25"/>
        <v>1</v>
      </c>
    </row>
    <row r="130" spans="1:33" s="107" customFormat="1">
      <c r="A130" s="50">
        <f t="shared" si="26"/>
        <v>130</v>
      </c>
      <c r="B130" s="49">
        <f t="shared" si="27"/>
        <v>125</v>
      </c>
      <c r="C130" s="104" t="s">
        <v>3584</v>
      </c>
      <c r="D130" s="104" t="s">
        <v>7</v>
      </c>
      <c r="E130" s="105" t="s">
        <v>239</v>
      </c>
      <c r="F130" s="105" t="s">
        <v>239</v>
      </c>
      <c r="G130" s="103">
        <v>0</v>
      </c>
      <c r="H130" s="103">
        <v>0</v>
      </c>
      <c r="I130" s="148" t="s">
        <v>3</v>
      </c>
      <c r="J130" s="105" t="s">
        <v>1395</v>
      </c>
      <c r="K130" s="106" t="s">
        <v>3994</v>
      </c>
      <c r="L130" s="107" t="s">
        <v>4851</v>
      </c>
      <c r="M130" s="57" t="s">
        <v>4908</v>
      </c>
      <c r="P130" s="18" t="s">
        <v>3263</v>
      </c>
      <c r="Q130" s="18"/>
      <c r="S130" s="107" t="str">
        <f t="shared" si="28"/>
        <v/>
      </c>
      <c r="T130" s="107" t="str">
        <f>IF(ISNA(VLOOKUP(AF130,#REF!,1)),"//","")</f>
        <v/>
      </c>
      <c r="V130">
        <f t="shared" si="21"/>
        <v>102</v>
      </c>
      <c r="W130" s="103" t="s">
        <v>2700</v>
      </c>
      <c r="X130" s="106" t="s">
        <v>2263</v>
      </c>
      <c r="Y130" s="106" t="s">
        <v>2263</v>
      </c>
      <c r="Z130" s="25" t="str">
        <f t="shared" si="19"/>
        <v>"OR"</v>
      </c>
      <c r="AA130" s="25" t="str">
        <f t="shared" si="22"/>
        <v>OR</v>
      </c>
      <c r="AB130" s="1">
        <f t="shared" si="20"/>
        <v>125</v>
      </c>
      <c r="AC130" t="str">
        <f t="shared" si="23"/>
        <v>ITM_LOGICALOR</v>
      </c>
      <c r="AD130" s="136" t="str">
        <f>IF(ISNA(VLOOKUP(AA130,Sheet2!J:J,1,0)),"//","")</f>
        <v>//</v>
      </c>
      <c r="AF130" s="94" t="str">
        <f t="shared" si="24"/>
        <v>OR</v>
      </c>
      <c r="AG130" t="b">
        <f t="shared" si="25"/>
        <v>1</v>
      </c>
    </row>
    <row r="131" spans="1:33" s="107" customFormat="1">
      <c r="A131" s="50">
        <f t="shared" si="26"/>
        <v>131</v>
      </c>
      <c r="B131" s="49">
        <f t="shared" si="27"/>
        <v>126</v>
      </c>
      <c r="C131" s="104" t="s">
        <v>3585</v>
      </c>
      <c r="D131" s="104" t="s">
        <v>7</v>
      </c>
      <c r="E131" s="105" t="s">
        <v>1296</v>
      </c>
      <c r="F131" s="105" t="s">
        <v>1296</v>
      </c>
      <c r="G131" s="103">
        <v>0</v>
      </c>
      <c r="H131" s="103">
        <v>0</v>
      </c>
      <c r="I131" s="148" t="s">
        <v>3</v>
      </c>
      <c r="J131" s="105" t="s">
        <v>1395</v>
      </c>
      <c r="K131" s="106" t="s">
        <v>3994</v>
      </c>
      <c r="L131" s="107" t="s">
        <v>4851</v>
      </c>
      <c r="M131" s="57" t="s">
        <v>4908</v>
      </c>
      <c r="P131" s="18" t="s">
        <v>3264</v>
      </c>
      <c r="Q131" s="18"/>
      <c r="S131" s="107" t="str">
        <f t="shared" si="28"/>
        <v/>
      </c>
      <c r="T131" s="107" t="str">
        <f>IF(ISNA(VLOOKUP(AF131,#REF!,1)),"//","")</f>
        <v/>
      </c>
      <c r="V131">
        <f t="shared" si="21"/>
        <v>103</v>
      </c>
      <c r="W131" s="103" t="s">
        <v>2700</v>
      </c>
      <c r="X131" s="106" t="s">
        <v>2263</v>
      </c>
      <c r="Y131" s="106" t="s">
        <v>2263</v>
      </c>
      <c r="Z131" s="25" t="str">
        <f t="shared" si="19"/>
        <v>"XOR"</v>
      </c>
      <c r="AA131" s="25" t="str">
        <f t="shared" si="22"/>
        <v>XOR</v>
      </c>
      <c r="AB131" s="1">
        <f t="shared" si="20"/>
        <v>126</v>
      </c>
      <c r="AC131" t="str">
        <f t="shared" si="23"/>
        <v>ITM_LOGICALXOR</v>
      </c>
      <c r="AD131" s="136" t="str">
        <f>IF(ISNA(VLOOKUP(AA131,Sheet2!J:J,1,0)),"//","")</f>
        <v>//</v>
      </c>
      <c r="AF131" s="94" t="str">
        <f t="shared" si="24"/>
        <v>XOR</v>
      </c>
      <c r="AG131" t="b">
        <f t="shared" si="25"/>
        <v>1</v>
      </c>
    </row>
    <row r="132" spans="1:33" s="107" customFormat="1">
      <c r="A132" s="50">
        <f t="shared" si="26"/>
        <v>132</v>
      </c>
      <c r="B132" s="49">
        <f t="shared" si="27"/>
        <v>127</v>
      </c>
      <c r="C132" s="108" t="s">
        <v>3708</v>
      </c>
      <c r="D132" s="104" t="s">
        <v>2304</v>
      </c>
      <c r="E132" s="105" t="s">
        <v>1300</v>
      </c>
      <c r="F132" s="105" t="s">
        <v>1300</v>
      </c>
      <c r="G132" s="160">
        <v>0</v>
      </c>
      <c r="H132" s="160">
        <v>99</v>
      </c>
      <c r="I132" s="148" t="s">
        <v>3</v>
      </c>
      <c r="J132" s="105" t="s">
        <v>1395</v>
      </c>
      <c r="K132" s="106" t="s">
        <v>4659</v>
      </c>
      <c r="L132" s="107" t="s">
        <v>4851</v>
      </c>
      <c r="M132" s="57" t="s">
        <v>4913</v>
      </c>
      <c r="P132" s="18" t="s">
        <v>1987</v>
      </c>
      <c r="Q132" s="18"/>
      <c r="S132" s="107" t="str">
        <f t="shared" si="28"/>
        <v/>
      </c>
      <c r="T132" s="107" t="str">
        <f>IF(ISNA(VLOOKUP(AF132,#REF!,1)),"//","")</f>
        <v/>
      </c>
      <c r="V132">
        <f t="shared" si="21"/>
        <v>104</v>
      </c>
      <c r="W132" s="103" t="s">
        <v>2722</v>
      </c>
      <c r="X132" s="106" t="s">
        <v>2263</v>
      </c>
      <c r="Y132" s="106" t="s">
        <v>2263</v>
      </c>
      <c r="Z132" s="25" t="str">
        <f t="shared" si="19"/>
        <v>"X" STD_LEFT_RIGHT_ARROWS</v>
      </c>
      <c r="AA132" s="25" t="str">
        <f t="shared" si="22"/>
        <v>X&lt;&gt;</v>
      </c>
      <c r="AB132" s="1">
        <f t="shared" si="20"/>
        <v>127</v>
      </c>
      <c r="AC132" t="str">
        <f t="shared" si="23"/>
        <v>ITM_Xex</v>
      </c>
      <c r="AD132" s="136" t="str">
        <f>IF(ISNA(VLOOKUP(AA132,Sheet2!J:J,1,0)),"//","")</f>
        <v>//</v>
      </c>
      <c r="AF132" s="94" t="str">
        <f t="shared" si="24"/>
        <v>X&lt;&gt;</v>
      </c>
      <c r="AG132" t="b">
        <f t="shared" si="25"/>
        <v>1</v>
      </c>
    </row>
    <row r="133" spans="1:33" s="44" customFormat="1">
      <c r="A133" s="50" t="str">
        <f t="shared" si="26"/>
        <v/>
      </c>
      <c r="B133" s="49">
        <f t="shared" si="27"/>
        <v>127.01</v>
      </c>
      <c r="C133" s="52" t="s">
        <v>2263</v>
      </c>
      <c r="D133" s="53"/>
      <c r="E133" s="56"/>
      <c r="F133" s="56"/>
      <c r="G133" s="81"/>
      <c r="H133" s="81"/>
      <c r="I133" s="58"/>
      <c r="J133" s="58"/>
      <c r="K133" s="59"/>
      <c r="L133" s="57"/>
      <c r="M133" s="57"/>
      <c r="N133" s="57"/>
      <c r="O133" s="52"/>
      <c r="P133" s="56" t="s">
        <v>2263</v>
      </c>
      <c r="Q133" s="45"/>
      <c r="R133" s="46"/>
      <c r="S133" s="46"/>
      <c r="T133" s="46" t="str">
        <f>IF(ISNA(VLOOKUP(AF133,#REF!,1)),"//","")</f>
        <v/>
      </c>
      <c r="U133" s="46"/>
      <c r="V133">
        <f t="shared" si="21"/>
        <v>104</v>
      </c>
      <c r="W133" s="81" t="s">
        <v>2263</v>
      </c>
      <c r="X133" s="80" t="s">
        <v>2263</v>
      </c>
      <c r="Y133" s="80" t="s">
        <v>2263</v>
      </c>
      <c r="Z133" s="25" t="str">
        <f t="shared" si="19"/>
        <v/>
      </c>
      <c r="AA133" s="25" t="str">
        <f t="shared" si="22"/>
        <v/>
      </c>
      <c r="AB133" s="1">
        <f t="shared" si="20"/>
        <v>127.01</v>
      </c>
      <c r="AC133" t="str">
        <f t="shared" si="23"/>
        <v/>
      </c>
      <c r="AD133" s="136" t="str">
        <f>IF(ISNA(VLOOKUP(AA133,Sheet2!J:J,1,0)),"//","")</f>
        <v/>
      </c>
      <c r="AF133" s="94" t="str">
        <f t="shared" si="24"/>
        <v/>
      </c>
      <c r="AG133" t="b">
        <f t="shared" si="25"/>
        <v>1</v>
      </c>
    </row>
    <row r="134" spans="1:33" s="44" customFormat="1">
      <c r="A134" s="50" t="str">
        <f t="shared" si="26"/>
        <v/>
      </c>
      <c r="B134" s="49">
        <f t="shared" si="27"/>
        <v>127.02000000000001</v>
      </c>
      <c r="C134" s="52" t="s">
        <v>2263</v>
      </c>
      <c r="D134" s="53"/>
      <c r="E134" s="56"/>
      <c r="F134" s="56"/>
      <c r="G134" s="81"/>
      <c r="H134" s="81"/>
      <c r="I134" s="58"/>
      <c r="J134" s="58"/>
      <c r="K134" s="59"/>
      <c r="L134" s="57"/>
      <c r="M134" s="57"/>
      <c r="N134" s="57"/>
      <c r="O134" s="52"/>
      <c r="P134" s="56" t="s">
        <v>2263</v>
      </c>
      <c r="Q134" s="45"/>
      <c r="R134" s="46"/>
      <c r="S134" s="46"/>
      <c r="T134" s="46" t="str">
        <f>IF(ISNA(VLOOKUP(AF134,#REF!,1)),"//","")</f>
        <v/>
      </c>
      <c r="U134" s="46"/>
      <c r="V134">
        <f t="shared" si="21"/>
        <v>104</v>
      </c>
      <c r="W134" s="81" t="s">
        <v>2263</v>
      </c>
      <c r="X134" s="80" t="s">
        <v>2263</v>
      </c>
      <c r="Y134" s="80" t="s">
        <v>2263</v>
      </c>
      <c r="Z134" s="25" t="str">
        <f t="shared" ref="Z134:Z197" si="29">IF( OR(X134="CNST", I134="CAT_REGS"),IF(E134=CHAR(34)&amp;CHAR(34),F134,E134),
IF(X134="YES",UPPER(IF(E134=CHAR(34)&amp;CHAR(34),F134,E134)),
IF(   AND(X134&lt;&gt;"NO",I134="CAT_FNCT",D134&lt;&gt;"multiply", D134&lt;&gt;"divide"),IF(J134="SLS_ENABLED",   UPPER(IF(E134=CHAR(34)&amp;CHAR(34),F134,E134)),""),"")))</f>
        <v/>
      </c>
      <c r="AA134" s="25" t="str">
        <f t="shared" si="22"/>
        <v/>
      </c>
      <c r="AB134" s="1">
        <f t="shared" ref="AB134:AB197" si="30">B134</f>
        <v>127.02000000000001</v>
      </c>
      <c r="AC134" t="str">
        <f t="shared" si="23"/>
        <v/>
      </c>
      <c r="AD134" s="136" t="str">
        <f>IF(ISNA(VLOOKUP(AA134,Sheet2!J:J,1,0)),"//","")</f>
        <v/>
      </c>
      <c r="AF134" s="94" t="str">
        <f t="shared" si="24"/>
        <v/>
      </c>
      <c r="AG134" t="b">
        <f t="shared" si="25"/>
        <v>1</v>
      </c>
    </row>
    <row r="135" spans="1:33" s="44" customFormat="1">
      <c r="A135" s="50" t="str">
        <f t="shared" si="26"/>
        <v/>
      </c>
      <c r="B135" s="49">
        <f t="shared" si="27"/>
        <v>127.03000000000002</v>
      </c>
      <c r="C135" s="52" t="s">
        <v>2734</v>
      </c>
      <c r="D135" s="53"/>
      <c r="E135" s="56"/>
      <c r="F135" s="56"/>
      <c r="G135" s="81"/>
      <c r="H135" s="81"/>
      <c r="I135" s="58"/>
      <c r="J135" s="58"/>
      <c r="K135" s="59"/>
      <c r="L135" s="57"/>
      <c r="M135" s="57"/>
      <c r="N135" s="57"/>
      <c r="O135" s="52"/>
      <c r="P135" s="56" t="str">
        <f>C135</f>
        <v>// Items from 128 to ... are 2 byte OP codes</v>
      </c>
      <c r="Q135" s="45"/>
      <c r="R135" s="46"/>
      <c r="S135" s="46"/>
      <c r="T135" s="46" t="str">
        <f>IF(ISNA(VLOOKUP(AF135,#REF!,1)),"//","")</f>
        <v/>
      </c>
      <c r="U135" s="46"/>
      <c r="V135">
        <f t="shared" ref="V135:V198" si="31">IF(AA135&lt;&gt;"",V134+1,V134)</f>
        <v>104</v>
      </c>
      <c r="W135" s="81" t="s">
        <v>2263</v>
      </c>
      <c r="X135" s="80" t="s">
        <v>2263</v>
      </c>
      <c r="Y135" s="80" t="s">
        <v>2263</v>
      </c>
      <c r="Z135" s="25" t="str">
        <f t="shared" si="29"/>
        <v/>
      </c>
      <c r="AA135" s="25" t="str">
        <f t="shared" ref="AA135:AA198" si="32">IF(LEN(Y135)&gt;0,Y135,SUBSTITUTE(SUBSTITUTE(SUBSTITUTE(SUBSTITUTE(SUBSTITUTE(SUBSTITUTE(SUBSTITUTE(SUBSTITUTE(SUBSTITUTE(SUBSTITUTE(SUBSTITUTE( (SUBSTITUTE( SUBSTITUTE( SUBSTITUTE( SUBSTITUTE(Z135,"STD_SIGMA","SUM"),"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5" s="1">
        <f t="shared" si="30"/>
        <v>127.03000000000002</v>
      </c>
      <c r="AC135" t="str">
        <f t="shared" ref="AC135:AC198" si="33">P135</f>
        <v>// Items from 128 to ... are 2 byte OP codes</v>
      </c>
      <c r="AD135" s="136" t="str">
        <f>IF(ISNA(VLOOKUP(AA135,Sheet2!J:J,1,0)),"//","")</f>
        <v/>
      </c>
      <c r="AF135" s="94" t="str">
        <f t="shared" ref="AF135:AF198" si="34">IF(LEN(AA135)=0,"",SUBSTITUTE(SUBSTITUTE(SUBSTITUTE(SUBSTITUTE(SUBSTITUTE(SUBSTITUTE(SUBSTITUTE(SUBSTITUTE(SUBSTITUTE(SUBSTITUTE(SUBSTITUTE(SUBSTITUTE(SUBSTITUTE(SUBSTITUTE(SUBSTITUTE(SUBSTITUTE(SUBSTITUTE( (SUBSTITUTE( SUBSTITUTE( SUBSTITUTE( SUBSTITUTE(Z135,"STD_SIGMA","SUM"),"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5" t="b">
        <f t="shared" ref="AG135:AG198" si="35">AA135=AF135</f>
        <v>1</v>
      </c>
    </row>
    <row r="136" spans="1:33" s="44" customFormat="1">
      <c r="A136" s="50" t="str">
        <f t="shared" si="26"/>
        <v/>
      </c>
      <c r="B136" s="49">
        <f t="shared" si="27"/>
        <v>127.04000000000002</v>
      </c>
      <c r="C136" s="52" t="s">
        <v>2735</v>
      </c>
      <c r="D136" s="53"/>
      <c r="E136" s="56"/>
      <c r="F136" s="56"/>
      <c r="G136" s="81"/>
      <c r="H136" s="81"/>
      <c r="I136" s="58"/>
      <c r="J136" s="58"/>
      <c r="K136" s="59"/>
      <c r="L136" s="57"/>
      <c r="M136" s="57"/>
      <c r="N136" s="57"/>
      <c r="O136" s="52"/>
      <c r="P136" s="56" t="str">
        <f>C136</f>
        <v>// Constants</v>
      </c>
      <c r="Q136" s="45"/>
      <c r="R136" s="46"/>
      <c r="S136" s="46"/>
      <c r="T136" s="46" t="str">
        <f>IF(ISNA(VLOOKUP(AF136,#REF!,1)),"//","")</f>
        <v/>
      </c>
      <c r="U136" s="46"/>
      <c r="V136">
        <f t="shared" si="31"/>
        <v>104</v>
      </c>
      <c r="W136" s="81" t="s">
        <v>2263</v>
      </c>
      <c r="X136" s="80" t="s">
        <v>2263</v>
      </c>
      <c r="Y136" s="80" t="s">
        <v>2263</v>
      </c>
      <c r="Z136" s="25" t="str">
        <f t="shared" si="29"/>
        <v/>
      </c>
      <c r="AA136" s="25" t="str">
        <f t="shared" si="32"/>
        <v/>
      </c>
      <c r="AB136" s="1">
        <f t="shared" si="30"/>
        <v>127.04000000000002</v>
      </c>
      <c r="AC136" t="str">
        <f t="shared" si="33"/>
        <v>// Constants</v>
      </c>
      <c r="AD136" s="136" t="str">
        <f>IF(ISNA(VLOOKUP(AA136,Sheet2!J:J,1,0)),"//","")</f>
        <v/>
      </c>
      <c r="AF136" s="94" t="str">
        <f t="shared" si="34"/>
        <v/>
      </c>
      <c r="AG136" t="b">
        <f t="shared" si="35"/>
        <v>1</v>
      </c>
    </row>
    <row r="137" spans="1:33">
      <c r="A137" s="50">
        <f t="shared" ref="A137:A200" si="36">IF(B137=INT(B137),ROW(),"")</f>
        <v>137</v>
      </c>
      <c r="B137" s="49">
        <f t="shared" ref="B137:B200" si="37">IF(AND(MID(C137,2,1)&lt;&gt;"/",MID(C137,1,1)="/"),INT(B136)+1,B136+0.01)</f>
        <v>128</v>
      </c>
      <c r="C137" s="53" t="s">
        <v>3541</v>
      </c>
      <c r="D137" s="53">
        <v>0</v>
      </c>
      <c r="E137" s="58" t="s">
        <v>499</v>
      </c>
      <c r="F137" s="58" t="s">
        <v>499</v>
      </c>
      <c r="G137" s="81">
        <v>0</v>
      </c>
      <c r="H137" s="81">
        <v>0</v>
      </c>
      <c r="I137" s="146" t="s">
        <v>6</v>
      </c>
      <c r="J137" s="58" t="s">
        <v>1395</v>
      </c>
      <c r="K137" s="59" t="s">
        <v>3994</v>
      </c>
      <c r="L137" s="57" t="s">
        <v>4851</v>
      </c>
      <c r="M137" s="57" t="s">
        <v>4908</v>
      </c>
      <c r="N137" s="57"/>
      <c r="O137" s="57"/>
      <c r="P137" s="56" t="s">
        <v>1422</v>
      </c>
      <c r="Q137" s="13"/>
      <c r="R137"/>
      <c r="S137" t="str">
        <f t="shared" ref="S137:S168" si="38">IF(E137=F137,"","NOT EQUAL")</f>
        <v/>
      </c>
      <c r="T137" t="str">
        <f>IF(ISNA(VLOOKUP(AF137,#REF!,1)),"//","")</f>
        <v/>
      </c>
      <c r="U137"/>
      <c r="V137">
        <f t="shared" si="31"/>
        <v>104</v>
      </c>
      <c r="W137" s="81" t="s">
        <v>2263</v>
      </c>
      <c r="X137" s="59" t="s">
        <v>2263</v>
      </c>
      <c r="Y137" s="59" t="s">
        <v>2263</v>
      </c>
      <c r="Z137" s="25" t="str">
        <f t="shared" si="29"/>
        <v/>
      </c>
      <c r="AA137" s="25" t="str">
        <f t="shared" si="32"/>
        <v/>
      </c>
      <c r="AB137" s="1">
        <f t="shared" si="30"/>
        <v>128</v>
      </c>
      <c r="AC137" t="str">
        <f t="shared" si="33"/>
        <v>CST_01</v>
      </c>
      <c r="AD137" s="136" t="str">
        <f>IF(ISNA(VLOOKUP(AA137,Sheet2!J:J,1,0)),"//","")</f>
        <v/>
      </c>
      <c r="AF137" s="94" t="str">
        <f t="shared" si="34"/>
        <v/>
      </c>
      <c r="AG137" t="b">
        <f t="shared" si="35"/>
        <v>1</v>
      </c>
    </row>
    <row r="138" spans="1:33">
      <c r="A138" s="50">
        <f t="shared" si="36"/>
        <v>138</v>
      </c>
      <c r="B138" s="49">
        <f t="shared" si="37"/>
        <v>129</v>
      </c>
      <c r="C138" s="53" t="s">
        <v>3541</v>
      </c>
      <c r="D138" s="53">
        <v>1</v>
      </c>
      <c r="E138" s="58" t="s">
        <v>1025</v>
      </c>
      <c r="F138" s="58" t="s">
        <v>1025</v>
      </c>
      <c r="G138" s="81">
        <v>0</v>
      </c>
      <c r="H138" s="81">
        <v>0</v>
      </c>
      <c r="I138" s="146" t="s">
        <v>6</v>
      </c>
      <c r="J138" s="58" t="s">
        <v>1395</v>
      </c>
      <c r="K138" s="59" t="s">
        <v>3994</v>
      </c>
      <c r="L138" s="57" t="s">
        <v>4851</v>
      </c>
      <c r="M138" s="57" t="s">
        <v>4908</v>
      </c>
      <c r="N138" s="57"/>
      <c r="O138" s="57"/>
      <c r="P138" s="56" t="s">
        <v>1423</v>
      </c>
      <c r="Q138" s="13"/>
      <c r="R138"/>
      <c r="S138" t="str">
        <f t="shared" si="38"/>
        <v/>
      </c>
      <c r="T138" t="str">
        <f>IF(ISNA(VLOOKUP(AF138,#REF!,1)),"//","")</f>
        <v/>
      </c>
      <c r="U138"/>
      <c r="V138">
        <f t="shared" si="31"/>
        <v>104</v>
      </c>
      <c r="W138" s="81" t="s">
        <v>2263</v>
      </c>
      <c r="X138" s="59" t="s">
        <v>2263</v>
      </c>
      <c r="Y138" s="59" t="s">
        <v>2263</v>
      </c>
      <c r="Z138" s="25" t="str">
        <f t="shared" si="29"/>
        <v/>
      </c>
      <c r="AA138" s="25" t="str">
        <f t="shared" si="32"/>
        <v/>
      </c>
      <c r="AB138" s="1">
        <f t="shared" si="30"/>
        <v>129</v>
      </c>
      <c r="AC138" t="str">
        <f t="shared" si="33"/>
        <v>CST_02</v>
      </c>
      <c r="AD138" s="136" t="str">
        <f>IF(ISNA(VLOOKUP(AA138,Sheet2!J:J,1,0)),"//","")</f>
        <v/>
      </c>
      <c r="AF138" s="94" t="str">
        <f t="shared" si="34"/>
        <v/>
      </c>
      <c r="AG138" t="b">
        <f t="shared" si="35"/>
        <v>1</v>
      </c>
    </row>
    <row r="139" spans="1:33">
      <c r="A139" s="50">
        <f t="shared" si="36"/>
        <v>139</v>
      </c>
      <c r="B139" s="49">
        <f t="shared" si="37"/>
        <v>130</v>
      </c>
      <c r="C139" s="53" t="s">
        <v>3541</v>
      </c>
      <c r="D139" s="53">
        <v>2</v>
      </c>
      <c r="E139" s="58" t="s">
        <v>1031</v>
      </c>
      <c r="F139" s="58" t="s">
        <v>1031</v>
      </c>
      <c r="G139" s="81">
        <v>0</v>
      </c>
      <c r="H139" s="81">
        <v>0</v>
      </c>
      <c r="I139" s="146" t="s">
        <v>6</v>
      </c>
      <c r="J139" s="58" t="s">
        <v>1395</v>
      </c>
      <c r="K139" s="59" t="s">
        <v>3994</v>
      </c>
      <c r="L139" s="57" t="s">
        <v>4851</v>
      </c>
      <c r="M139" s="57" t="s">
        <v>4908</v>
      </c>
      <c r="N139" s="57"/>
      <c r="O139" s="57"/>
      <c r="P139" s="56" t="s">
        <v>1429</v>
      </c>
      <c r="Q139" s="13"/>
      <c r="R139"/>
      <c r="S139" t="str">
        <f t="shared" si="38"/>
        <v/>
      </c>
      <c r="T139" t="str">
        <f>IF(ISNA(VLOOKUP(AF139,#REF!,1)),"//","")</f>
        <v/>
      </c>
      <c r="U139"/>
      <c r="V139">
        <f t="shared" si="31"/>
        <v>104</v>
      </c>
      <c r="W139" s="81" t="s">
        <v>2263</v>
      </c>
      <c r="X139" s="59" t="s">
        <v>2263</v>
      </c>
      <c r="Y139" s="59" t="s">
        <v>2263</v>
      </c>
      <c r="Z139" s="25" t="str">
        <f t="shared" si="29"/>
        <v/>
      </c>
      <c r="AA139" s="25" t="str">
        <f t="shared" si="32"/>
        <v/>
      </c>
      <c r="AB139" s="1">
        <f t="shared" si="30"/>
        <v>130</v>
      </c>
      <c r="AC139" t="str">
        <f t="shared" si="33"/>
        <v>CST_03</v>
      </c>
      <c r="AD139" s="136" t="str">
        <f>IF(ISNA(VLOOKUP(AA139,Sheet2!J:J,1,0)),"//","")</f>
        <v/>
      </c>
      <c r="AF139" s="94" t="str">
        <f t="shared" si="34"/>
        <v/>
      </c>
      <c r="AG139" t="b">
        <f t="shared" si="35"/>
        <v>1</v>
      </c>
    </row>
    <row r="140" spans="1:33">
      <c r="A140" s="50">
        <f t="shared" si="36"/>
        <v>140</v>
      </c>
      <c r="B140" s="49">
        <f t="shared" si="37"/>
        <v>131</v>
      </c>
      <c r="C140" s="53" t="s">
        <v>3541</v>
      </c>
      <c r="D140" s="53">
        <v>3</v>
      </c>
      <c r="E140" s="58" t="s">
        <v>1037</v>
      </c>
      <c r="F140" s="58" t="s">
        <v>1037</v>
      </c>
      <c r="G140" s="81">
        <v>0</v>
      </c>
      <c r="H140" s="81">
        <v>0</v>
      </c>
      <c r="I140" s="146" t="s">
        <v>6</v>
      </c>
      <c r="J140" s="58" t="s">
        <v>1395</v>
      </c>
      <c r="K140" s="59" t="s">
        <v>3994</v>
      </c>
      <c r="L140" s="57" t="s">
        <v>4851</v>
      </c>
      <c r="M140" s="57" t="s">
        <v>4908</v>
      </c>
      <c r="N140" s="57"/>
      <c r="O140" s="57"/>
      <c r="P140" s="56" t="s">
        <v>1443</v>
      </c>
      <c r="Q140" s="13"/>
      <c r="R140"/>
      <c r="S140" t="str">
        <f t="shared" si="38"/>
        <v/>
      </c>
      <c r="T140" t="str">
        <f>IF(ISNA(VLOOKUP(AF140,#REF!,1)),"//","")</f>
        <v/>
      </c>
      <c r="U140"/>
      <c r="V140">
        <f t="shared" si="31"/>
        <v>104</v>
      </c>
      <c r="W140" s="81" t="s">
        <v>2263</v>
      </c>
      <c r="X140" s="59" t="s">
        <v>2263</v>
      </c>
      <c r="Y140" s="59" t="s">
        <v>2263</v>
      </c>
      <c r="Z140" s="25" t="str">
        <f t="shared" si="29"/>
        <v/>
      </c>
      <c r="AA140" s="25" t="str">
        <f t="shared" si="32"/>
        <v/>
      </c>
      <c r="AB140" s="1">
        <f t="shared" si="30"/>
        <v>131</v>
      </c>
      <c r="AC140" t="str">
        <f t="shared" si="33"/>
        <v>CST_04</v>
      </c>
      <c r="AD140" s="136" t="str">
        <f>IF(ISNA(VLOOKUP(AA140,Sheet2!J:J,1,0)),"//","")</f>
        <v/>
      </c>
      <c r="AF140" s="94" t="str">
        <f t="shared" si="34"/>
        <v/>
      </c>
      <c r="AG140" t="b">
        <f t="shared" si="35"/>
        <v>1</v>
      </c>
    </row>
    <row r="141" spans="1:33">
      <c r="A141" s="50">
        <f t="shared" si="36"/>
        <v>141</v>
      </c>
      <c r="B141" s="49">
        <f t="shared" si="37"/>
        <v>132</v>
      </c>
      <c r="C141" s="53" t="s">
        <v>3541</v>
      </c>
      <c r="D141" s="53">
        <v>4</v>
      </c>
      <c r="E141" s="58" t="s">
        <v>501</v>
      </c>
      <c r="F141" s="58" t="s">
        <v>501</v>
      </c>
      <c r="G141" s="81">
        <v>0</v>
      </c>
      <c r="H141" s="81">
        <v>0</v>
      </c>
      <c r="I141" s="146" t="s">
        <v>6</v>
      </c>
      <c r="J141" s="58" t="s">
        <v>1395</v>
      </c>
      <c r="K141" s="59" t="s">
        <v>3994</v>
      </c>
      <c r="L141" s="57" t="s">
        <v>4851</v>
      </c>
      <c r="M141" s="57" t="s">
        <v>4908</v>
      </c>
      <c r="N141" s="57"/>
      <c r="O141" s="57"/>
      <c r="P141" s="56" t="s">
        <v>1461</v>
      </c>
      <c r="Q141" s="13"/>
      <c r="R141"/>
      <c r="S141" t="str">
        <f t="shared" si="38"/>
        <v/>
      </c>
      <c r="T141" t="str">
        <f>IF(ISNA(VLOOKUP(AF141,#REF!,1)),"//","")</f>
        <v/>
      </c>
      <c r="U141"/>
      <c r="V141">
        <f t="shared" si="31"/>
        <v>105</v>
      </c>
      <c r="W141" s="81" t="s">
        <v>2701</v>
      </c>
      <c r="X141" s="59" t="s">
        <v>2643</v>
      </c>
      <c r="Y141" s="83" t="s">
        <v>2263</v>
      </c>
      <c r="Z141" s="25" t="str">
        <f t="shared" si="29"/>
        <v>"c"</v>
      </c>
      <c r="AA141" s="25" t="str">
        <f t="shared" si="32"/>
        <v>c</v>
      </c>
      <c r="AB141" s="1">
        <f t="shared" si="30"/>
        <v>132</v>
      </c>
      <c r="AC141" t="str">
        <f t="shared" si="33"/>
        <v>CST_05</v>
      </c>
      <c r="AD141" s="136" t="str">
        <f>IF(ISNA(VLOOKUP(AA141,Sheet2!J:J,1,0)),"//","")</f>
        <v/>
      </c>
      <c r="AF141" s="94" t="str">
        <f t="shared" si="34"/>
        <v>c</v>
      </c>
      <c r="AG141" t="b">
        <f t="shared" si="35"/>
        <v>1</v>
      </c>
    </row>
    <row r="142" spans="1:33">
      <c r="A142" s="50">
        <f t="shared" si="36"/>
        <v>142</v>
      </c>
      <c r="B142" s="49">
        <f t="shared" si="37"/>
        <v>133</v>
      </c>
      <c r="C142" s="53" t="s">
        <v>3541</v>
      </c>
      <c r="D142" s="53">
        <v>5</v>
      </c>
      <c r="E142" s="58" t="s">
        <v>1046</v>
      </c>
      <c r="F142" s="58" t="s">
        <v>1046</v>
      </c>
      <c r="G142" s="81">
        <v>0</v>
      </c>
      <c r="H142" s="81">
        <v>0</v>
      </c>
      <c r="I142" s="146" t="s">
        <v>6</v>
      </c>
      <c r="J142" s="58" t="s">
        <v>1395</v>
      </c>
      <c r="K142" s="59" t="s">
        <v>3994</v>
      </c>
      <c r="L142" s="57" t="s">
        <v>4851</v>
      </c>
      <c r="M142" s="57" t="s">
        <v>4908</v>
      </c>
      <c r="N142" s="57"/>
      <c r="O142" s="57"/>
      <c r="P142" s="56" t="s">
        <v>1462</v>
      </c>
      <c r="Q142" s="13"/>
      <c r="R142"/>
      <c r="S142" t="str">
        <f t="shared" si="38"/>
        <v/>
      </c>
      <c r="T142" t="str">
        <f>IF(ISNA(VLOOKUP(AF142,#REF!,1)),"//","")</f>
        <v/>
      </c>
      <c r="U142"/>
      <c r="V142">
        <f t="shared" si="31"/>
        <v>105</v>
      </c>
      <c r="W142" s="81" t="s">
        <v>2263</v>
      </c>
      <c r="X142" s="59" t="s">
        <v>2263</v>
      </c>
      <c r="Y142" s="59" t="s">
        <v>2263</v>
      </c>
      <c r="Z142" s="25" t="str">
        <f t="shared" si="29"/>
        <v/>
      </c>
      <c r="AA142" s="25" t="str">
        <f t="shared" si="32"/>
        <v/>
      </c>
      <c r="AB142" s="1">
        <f t="shared" si="30"/>
        <v>133</v>
      </c>
      <c r="AC142" t="str">
        <f t="shared" si="33"/>
        <v>CST_06</v>
      </c>
      <c r="AD142" s="136" t="str">
        <f>IF(ISNA(VLOOKUP(AA142,Sheet2!J:J,1,0)),"//","")</f>
        <v/>
      </c>
      <c r="AF142" s="94" t="str">
        <f t="shared" si="34"/>
        <v/>
      </c>
      <c r="AG142" t="b">
        <f t="shared" si="35"/>
        <v>1</v>
      </c>
    </row>
    <row r="143" spans="1:33">
      <c r="A143" s="50">
        <f t="shared" si="36"/>
        <v>143</v>
      </c>
      <c r="B143" s="49">
        <f t="shared" si="37"/>
        <v>134</v>
      </c>
      <c r="C143" s="53" t="s">
        <v>3541</v>
      </c>
      <c r="D143" s="53">
        <v>6</v>
      </c>
      <c r="E143" s="58" t="s">
        <v>1047</v>
      </c>
      <c r="F143" s="58" t="s">
        <v>1047</v>
      </c>
      <c r="G143" s="81">
        <v>0</v>
      </c>
      <c r="H143" s="81">
        <v>0</v>
      </c>
      <c r="I143" s="146" t="s">
        <v>6</v>
      </c>
      <c r="J143" s="58" t="s">
        <v>1395</v>
      </c>
      <c r="K143" s="59" t="s">
        <v>3994</v>
      </c>
      <c r="L143" s="57" t="s">
        <v>4851</v>
      </c>
      <c r="M143" s="57" t="s">
        <v>4908</v>
      </c>
      <c r="N143" s="57"/>
      <c r="O143" s="57"/>
      <c r="P143" s="56" t="s">
        <v>1463</v>
      </c>
      <c r="Q143" s="13"/>
      <c r="R143"/>
      <c r="S143" t="str">
        <f t="shared" si="38"/>
        <v/>
      </c>
      <c r="T143" t="str">
        <f>IF(ISNA(VLOOKUP(AF143,#REF!,1)),"//","")</f>
        <v/>
      </c>
      <c r="U143"/>
      <c r="V143">
        <f t="shared" si="31"/>
        <v>105</v>
      </c>
      <c r="W143" s="81" t="s">
        <v>2263</v>
      </c>
      <c r="X143" s="59" t="s">
        <v>2263</v>
      </c>
      <c r="Y143" s="59" t="s">
        <v>2263</v>
      </c>
      <c r="Z143" s="25" t="str">
        <f t="shared" si="29"/>
        <v/>
      </c>
      <c r="AA143" s="25" t="str">
        <f t="shared" si="32"/>
        <v/>
      </c>
      <c r="AB143" s="1">
        <f t="shared" si="30"/>
        <v>134</v>
      </c>
      <c r="AC143" t="str">
        <f t="shared" si="33"/>
        <v>CST_07</v>
      </c>
      <c r="AD143" s="136" t="str">
        <f>IF(ISNA(VLOOKUP(AA143,Sheet2!J:J,1,0)),"//","")</f>
        <v/>
      </c>
      <c r="AF143" s="94" t="str">
        <f t="shared" si="34"/>
        <v/>
      </c>
      <c r="AG143" t="b">
        <f t="shared" si="35"/>
        <v>1</v>
      </c>
    </row>
    <row r="144" spans="1:33">
      <c r="A144" s="50">
        <f t="shared" si="36"/>
        <v>144</v>
      </c>
      <c r="B144" s="49">
        <f t="shared" si="37"/>
        <v>135</v>
      </c>
      <c r="C144" s="53" t="s">
        <v>3541</v>
      </c>
      <c r="D144" s="53">
        <v>7</v>
      </c>
      <c r="E144" s="58" t="s">
        <v>503</v>
      </c>
      <c r="F144" s="58" t="s">
        <v>503</v>
      </c>
      <c r="G144" s="81">
        <v>0</v>
      </c>
      <c r="H144" s="81">
        <v>0</v>
      </c>
      <c r="I144" s="146" t="s">
        <v>6</v>
      </c>
      <c r="J144" s="58" t="s">
        <v>1395</v>
      </c>
      <c r="K144" s="59" t="s">
        <v>3994</v>
      </c>
      <c r="L144" s="57" t="s">
        <v>4851</v>
      </c>
      <c r="M144" s="57" t="s">
        <v>4908</v>
      </c>
      <c r="N144" s="57"/>
      <c r="O144" s="57"/>
      <c r="P144" s="56" t="s">
        <v>1528</v>
      </c>
      <c r="Q144" s="13"/>
      <c r="R144"/>
      <c r="S144" t="str">
        <f t="shared" si="38"/>
        <v/>
      </c>
      <c r="T144" t="str">
        <f>IF(ISNA(VLOOKUP(AF144,#REF!,1)),"//","")</f>
        <v/>
      </c>
      <c r="U144"/>
      <c r="V144">
        <f t="shared" si="31"/>
        <v>106</v>
      </c>
      <c r="W144" s="81" t="s">
        <v>2701</v>
      </c>
      <c r="X144" s="59" t="s">
        <v>2643</v>
      </c>
      <c r="Y144" s="83" t="s">
        <v>2263</v>
      </c>
      <c r="Z144" s="25" t="str">
        <f t="shared" si="29"/>
        <v>"e"</v>
      </c>
      <c r="AA144" s="25" t="str">
        <f t="shared" si="32"/>
        <v>e</v>
      </c>
      <c r="AB144" s="1">
        <f t="shared" si="30"/>
        <v>135</v>
      </c>
      <c r="AC144" t="str">
        <f t="shared" si="33"/>
        <v>CST_08</v>
      </c>
      <c r="AD144" s="136" t="str">
        <f>IF(ISNA(VLOOKUP(AA144,Sheet2!J:J,1,0)),"//","")</f>
        <v>//</v>
      </c>
      <c r="AF144" s="94" t="str">
        <f t="shared" si="34"/>
        <v>e</v>
      </c>
      <c r="AG144" t="b">
        <f t="shared" si="35"/>
        <v>1</v>
      </c>
    </row>
    <row r="145" spans="1:33">
      <c r="A145" s="50">
        <f t="shared" si="36"/>
        <v>145</v>
      </c>
      <c r="B145" s="49">
        <f t="shared" si="37"/>
        <v>136</v>
      </c>
      <c r="C145" s="53" t="s">
        <v>3541</v>
      </c>
      <c r="D145" s="53">
        <v>8</v>
      </c>
      <c r="E145" s="58" t="s">
        <v>1089</v>
      </c>
      <c r="F145" s="58" t="s">
        <v>1089</v>
      </c>
      <c r="G145" s="81">
        <v>0</v>
      </c>
      <c r="H145" s="81">
        <v>0</v>
      </c>
      <c r="I145" s="146" t="s">
        <v>6</v>
      </c>
      <c r="J145" s="58" t="s">
        <v>1395</v>
      </c>
      <c r="K145" s="59" t="s">
        <v>3994</v>
      </c>
      <c r="L145" s="57" t="s">
        <v>4851</v>
      </c>
      <c r="M145" s="57" t="s">
        <v>4908</v>
      </c>
      <c r="N145" s="57"/>
      <c r="O145" s="57"/>
      <c r="P145" s="56" t="s">
        <v>1529</v>
      </c>
      <c r="Q145" s="13"/>
      <c r="R145"/>
      <c r="S145" t="str">
        <f t="shared" si="38"/>
        <v/>
      </c>
      <c r="T145" t="str">
        <f>IF(ISNA(VLOOKUP(AF145,#REF!,1)),"//","")</f>
        <v/>
      </c>
      <c r="U145"/>
      <c r="V145">
        <f t="shared" si="31"/>
        <v>106</v>
      </c>
      <c r="W145" s="81" t="s">
        <v>2263</v>
      </c>
      <c r="X145" s="59" t="s">
        <v>2263</v>
      </c>
      <c r="Y145" s="59" t="s">
        <v>2263</v>
      </c>
      <c r="Z145" s="25" t="str">
        <f t="shared" si="29"/>
        <v/>
      </c>
      <c r="AA145" s="25" t="str">
        <f t="shared" si="32"/>
        <v/>
      </c>
      <c r="AB145" s="1">
        <f t="shared" si="30"/>
        <v>136</v>
      </c>
      <c r="AC145" t="str">
        <f t="shared" si="33"/>
        <v>CST_09</v>
      </c>
      <c r="AD145" s="136" t="str">
        <f>IF(ISNA(VLOOKUP(AA145,Sheet2!J:J,1,0)),"//","")</f>
        <v/>
      </c>
      <c r="AF145" s="94" t="str">
        <f t="shared" si="34"/>
        <v/>
      </c>
      <c r="AG145" t="b">
        <f t="shared" si="35"/>
        <v>1</v>
      </c>
    </row>
    <row r="146" spans="1:33">
      <c r="A146" s="50">
        <f t="shared" si="36"/>
        <v>146</v>
      </c>
      <c r="B146" s="49">
        <f t="shared" si="37"/>
        <v>137</v>
      </c>
      <c r="C146" s="53" t="s">
        <v>3541</v>
      </c>
      <c r="D146" s="53">
        <v>9</v>
      </c>
      <c r="E146" s="58" t="s">
        <v>94</v>
      </c>
      <c r="F146" s="58" t="s">
        <v>94</v>
      </c>
      <c r="G146" s="81">
        <v>0</v>
      </c>
      <c r="H146" s="81">
        <v>0</v>
      </c>
      <c r="I146" s="146" t="s">
        <v>6</v>
      </c>
      <c r="J146" s="58" t="s">
        <v>1395</v>
      </c>
      <c r="K146" s="59" t="s">
        <v>3994</v>
      </c>
      <c r="L146" s="57" t="s">
        <v>4851</v>
      </c>
      <c r="M146" s="57" t="s">
        <v>4908</v>
      </c>
      <c r="N146" s="57"/>
      <c r="O146" s="57"/>
      <c r="P146" s="56" t="s">
        <v>1556</v>
      </c>
      <c r="Q146" s="13"/>
      <c r="R146"/>
      <c r="S146" t="str">
        <f t="shared" si="38"/>
        <v/>
      </c>
      <c r="T146" t="str">
        <f>IF(ISNA(VLOOKUP(AF146,#REF!,1)),"//","")</f>
        <v/>
      </c>
      <c r="U146"/>
      <c r="V146">
        <f t="shared" si="31"/>
        <v>106</v>
      </c>
      <c r="W146" s="81" t="s">
        <v>2263</v>
      </c>
      <c r="X146" s="59" t="s">
        <v>2263</v>
      </c>
      <c r="Y146" s="59" t="s">
        <v>2263</v>
      </c>
      <c r="Z146" s="25" t="str">
        <f t="shared" si="29"/>
        <v/>
      </c>
      <c r="AA146" s="25" t="str">
        <f t="shared" si="32"/>
        <v/>
      </c>
      <c r="AB146" s="1">
        <f t="shared" si="30"/>
        <v>137</v>
      </c>
      <c r="AC146" t="str">
        <f t="shared" si="33"/>
        <v>CST_10</v>
      </c>
      <c r="AD146" s="136" t="str">
        <f>IF(ISNA(VLOOKUP(AA146,Sheet2!J:J,1,0)),"//","")</f>
        <v/>
      </c>
      <c r="AF146" s="94" t="str">
        <f t="shared" si="34"/>
        <v/>
      </c>
      <c r="AG146" t="b">
        <f t="shared" si="35"/>
        <v>1</v>
      </c>
    </row>
    <row r="147" spans="1:33">
      <c r="A147" s="50">
        <f t="shared" si="36"/>
        <v>147</v>
      </c>
      <c r="B147" s="49">
        <f t="shared" si="37"/>
        <v>138</v>
      </c>
      <c r="C147" s="53" t="s">
        <v>3541</v>
      </c>
      <c r="D147" s="53">
        <v>10</v>
      </c>
      <c r="E147" s="58" t="s">
        <v>114</v>
      </c>
      <c r="F147" s="58" t="s">
        <v>114</v>
      </c>
      <c r="G147" s="81">
        <v>0</v>
      </c>
      <c r="H147" s="81">
        <v>0</v>
      </c>
      <c r="I147" s="146" t="s">
        <v>6</v>
      </c>
      <c r="J147" s="58" t="s">
        <v>1395</v>
      </c>
      <c r="K147" s="59" t="s">
        <v>3994</v>
      </c>
      <c r="L147" s="57" t="s">
        <v>4851</v>
      </c>
      <c r="M147" s="57" t="s">
        <v>4908</v>
      </c>
      <c r="N147" s="57"/>
      <c r="O147" s="57"/>
      <c r="P147" s="56" t="s">
        <v>1558</v>
      </c>
      <c r="Q147" s="13"/>
      <c r="R147"/>
      <c r="S147" t="str">
        <f t="shared" si="38"/>
        <v/>
      </c>
      <c r="T147" t="str">
        <f>IF(ISNA(VLOOKUP(AF147,#REF!,1)),"//","")</f>
        <v/>
      </c>
      <c r="U147"/>
      <c r="V147">
        <f t="shared" si="31"/>
        <v>106</v>
      </c>
      <c r="W147" s="81" t="s">
        <v>2263</v>
      </c>
      <c r="X147" s="59" t="s">
        <v>2263</v>
      </c>
      <c r="Y147" s="59" t="s">
        <v>2263</v>
      </c>
      <c r="Z147" s="25" t="str">
        <f t="shared" si="29"/>
        <v/>
      </c>
      <c r="AA147" s="25" t="str">
        <f t="shared" si="32"/>
        <v/>
      </c>
      <c r="AB147" s="1">
        <f t="shared" si="30"/>
        <v>138</v>
      </c>
      <c r="AC147" t="str">
        <f t="shared" si="33"/>
        <v>CST_11</v>
      </c>
      <c r="AD147" s="136" t="str">
        <f>IF(ISNA(VLOOKUP(AA147,Sheet2!J:J,1,0)),"//","")</f>
        <v/>
      </c>
      <c r="AF147" s="94" t="str">
        <f t="shared" si="34"/>
        <v/>
      </c>
      <c r="AG147" t="b">
        <f t="shared" si="35"/>
        <v>1</v>
      </c>
    </row>
    <row r="148" spans="1:33">
      <c r="A148" s="50">
        <f t="shared" si="36"/>
        <v>148</v>
      </c>
      <c r="B148" s="49">
        <f t="shared" si="37"/>
        <v>139</v>
      </c>
      <c r="C148" s="53" t="s">
        <v>3541</v>
      </c>
      <c r="D148" s="53">
        <v>11</v>
      </c>
      <c r="E148" s="58" t="s">
        <v>115</v>
      </c>
      <c r="F148" s="58" t="s">
        <v>115</v>
      </c>
      <c r="G148" s="81">
        <v>0</v>
      </c>
      <c r="H148" s="81">
        <v>0</v>
      </c>
      <c r="I148" s="146" t="s">
        <v>6</v>
      </c>
      <c r="J148" s="58" t="s">
        <v>1395</v>
      </c>
      <c r="K148" s="59" t="s">
        <v>3994</v>
      </c>
      <c r="L148" s="57" t="s">
        <v>4851</v>
      </c>
      <c r="M148" s="57" t="s">
        <v>4908</v>
      </c>
      <c r="N148" s="57"/>
      <c r="O148" s="57"/>
      <c r="P148" s="56" t="s">
        <v>1587</v>
      </c>
      <c r="Q148" s="13"/>
      <c r="R148"/>
      <c r="S148" t="str">
        <f t="shared" si="38"/>
        <v/>
      </c>
      <c r="T148" t="str">
        <f>IF(ISNA(VLOOKUP(AF148,#REF!,1)),"//","")</f>
        <v/>
      </c>
      <c r="U148"/>
      <c r="V148">
        <f t="shared" si="31"/>
        <v>106</v>
      </c>
      <c r="W148" s="81" t="s">
        <v>2263</v>
      </c>
      <c r="X148" s="59" t="s">
        <v>2263</v>
      </c>
      <c r="Y148" s="59" t="s">
        <v>2263</v>
      </c>
      <c r="Z148" s="25" t="str">
        <f t="shared" si="29"/>
        <v/>
      </c>
      <c r="AA148" s="25" t="str">
        <f t="shared" si="32"/>
        <v/>
      </c>
      <c r="AB148" s="1">
        <f t="shared" si="30"/>
        <v>139</v>
      </c>
      <c r="AC148" t="str">
        <f t="shared" si="33"/>
        <v>CST_12</v>
      </c>
      <c r="AD148" s="136" t="str">
        <f>IF(ISNA(VLOOKUP(AA148,Sheet2!J:J,1,0)),"//","")</f>
        <v/>
      </c>
      <c r="AF148" s="94" t="str">
        <f t="shared" si="34"/>
        <v/>
      </c>
      <c r="AG148" t="b">
        <f t="shared" si="35"/>
        <v>1</v>
      </c>
    </row>
    <row r="149" spans="1:33">
      <c r="A149" s="50">
        <f t="shared" si="36"/>
        <v>149</v>
      </c>
      <c r="B149" s="49">
        <f t="shared" si="37"/>
        <v>140</v>
      </c>
      <c r="C149" s="53" t="s">
        <v>3541</v>
      </c>
      <c r="D149" s="53">
        <v>12</v>
      </c>
      <c r="E149" s="58" t="s">
        <v>120</v>
      </c>
      <c r="F149" s="58" t="s">
        <v>120</v>
      </c>
      <c r="G149" s="81">
        <v>0</v>
      </c>
      <c r="H149" s="81">
        <v>0</v>
      </c>
      <c r="I149" s="146" t="s">
        <v>6</v>
      </c>
      <c r="J149" s="58" t="s">
        <v>1395</v>
      </c>
      <c r="K149" s="59" t="s">
        <v>3994</v>
      </c>
      <c r="L149" s="57" t="s">
        <v>4851</v>
      </c>
      <c r="M149" s="57" t="s">
        <v>4908</v>
      </c>
      <c r="N149" s="57"/>
      <c r="O149" s="57"/>
      <c r="P149" s="56" t="s">
        <v>1588</v>
      </c>
      <c r="Q149" s="13"/>
      <c r="R149"/>
      <c r="S149" t="str">
        <f t="shared" si="38"/>
        <v/>
      </c>
      <c r="T149" t="str">
        <f>IF(ISNA(VLOOKUP(AF149,#REF!,1)),"//","")</f>
        <v/>
      </c>
      <c r="U149"/>
      <c r="V149">
        <f t="shared" si="31"/>
        <v>106</v>
      </c>
      <c r="W149" s="81" t="s">
        <v>2263</v>
      </c>
      <c r="X149" s="59" t="s">
        <v>2263</v>
      </c>
      <c r="Y149" s="59" t="s">
        <v>2263</v>
      </c>
      <c r="Z149" s="25" t="str">
        <f t="shared" si="29"/>
        <v/>
      </c>
      <c r="AA149" s="25" t="str">
        <f t="shared" si="32"/>
        <v/>
      </c>
      <c r="AB149" s="1">
        <f t="shared" si="30"/>
        <v>140</v>
      </c>
      <c r="AC149" t="str">
        <f t="shared" si="33"/>
        <v>CST_13</v>
      </c>
      <c r="AD149" s="136" t="str">
        <f>IF(ISNA(VLOOKUP(AA149,Sheet2!J:J,1,0)),"//","")</f>
        <v/>
      </c>
      <c r="AF149" s="94" t="str">
        <f t="shared" si="34"/>
        <v/>
      </c>
      <c r="AG149" t="b">
        <f t="shared" si="35"/>
        <v>1</v>
      </c>
    </row>
    <row r="150" spans="1:33">
      <c r="A150" s="50">
        <f t="shared" si="36"/>
        <v>150</v>
      </c>
      <c r="B150" s="49">
        <f t="shared" si="37"/>
        <v>141</v>
      </c>
      <c r="C150" s="53" t="s">
        <v>3541</v>
      </c>
      <c r="D150" s="53">
        <v>13</v>
      </c>
      <c r="E150" s="58" t="s">
        <v>121</v>
      </c>
      <c r="F150" s="58" t="s">
        <v>121</v>
      </c>
      <c r="G150" s="81">
        <v>0</v>
      </c>
      <c r="H150" s="81">
        <v>0</v>
      </c>
      <c r="I150" s="146" t="s">
        <v>6</v>
      </c>
      <c r="J150" s="58" t="s">
        <v>1395</v>
      </c>
      <c r="K150" s="59" t="s">
        <v>3994</v>
      </c>
      <c r="L150" s="57" t="s">
        <v>4851</v>
      </c>
      <c r="M150" s="57" t="s">
        <v>4908</v>
      </c>
      <c r="N150" s="57"/>
      <c r="O150" s="57"/>
      <c r="P150" s="56" t="s">
        <v>1595</v>
      </c>
      <c r="Q150" s="13"/>
      <c r="R150"/>
      <c r="S150" t="str">
        <f t="shared" si="38"/>
        <v/>
      </c>
      <c r="T150" t="str">
        <f>IF(ISNA(VLOOKUP(AF150,#REF!,1)),"//","")</f>
        <v/>
      </c>
      <c r="U150"/>
      <c r="V150">
        <f t="shared" si="31"/>
        <v>106</v>
      </c>
      <c r="W150" s="81" t="s">
        <v>2263</v>
      </c>
      <c r="X150" s="59" t="s">
        <v>2263</v>
      </c>
      <c r="Y150" s="59" t="s">
        <v>2263</v>
      </c>
      <c r="Z150" s="25" t="str">
        <f t="shared" si="29"/>
        <v/>
      </c>
      <c r="AA150" s="25" t="str">
        <f t="shared" si="32"/>
        <v/>
      </c>
      <c r="AB150" s="1">
        <f t="shared" si="30"/>
        <v>141</v>
      </c>
      <c r="AC150" t="str">
        <f t="shared" si="33"/>
        <v>CST_14</v>
      </c>
      <c r="AD150" s="136" t="str">
        <f>IF(ISNA(VLOOKUP(AA150,Sheet2!J:J,1,0)),"//","")</f>
        <v/>
      </c>
      <c r="AF150" s="94" t="str">
        <f t="shared" si="34"/>
        <v/>
      </c>
      <c r="AG150" t="b">
        <f t="shared" si="35"/>
        <v>1</v>
      </c>
    </row>
    <row r="151" spans="1:33">
      <c r="A151" s="50">
        <f t="shared" si="36"/>
        <v>151</v>
      </c>
      <c r="B151" s="49">
        <f t="shared" si="37"/>
        <v>142</v>
      </c>
      <c r="C151" s="53" t="s">
        <v>3541</v>
      </c>
      <c r="D151" s="53">
        <v>14</v>
      </c>
      <c r="E151" s="58" t="s">
        <v>123</v>
      </c>
      <c r="F151" s="58" t="s">
        <v>123</v>
      </c>
      <c r="G151" s="81">
        <v>0</v>
      </c>
      <c r="H151" s="81">
        <v>0</v>
      </c>
      <c r="I151" s="146" t="s">
        <v>6</v>
      </c>
      <c r="J151" s="58" t="s">
        <v>1395</v>
      </c>
      <c r="K151" s="59" t="s">
        <v>3994</v>
      </c>
      <c r="L151" s="57" t="s">
        <v>4851</v>
      </c>
      <c r="M151" s="57" t="s">
        <v>4908</v>
      </c>
      <c r="N151" s="57"/>
      <c r="O151" s="57"/>
      <c r="P151" s="56" t="s">
        <v>1596</v>
      </c>
      <c r="Q151" s="13"/>
      <c r="R151"/>
      <c r="S151" t="str">
        <f t="shared" si="38"/>
        <v/>
      </c>
      <c r="T151" t="str">
        <f>IF(ISNA(VLOOKUP(AF151,#REF!,1)),"//","")</f>
        <v/>
      </c>
      <c r="U151"/>
      <c r="V151">
        <f t="shared" si="31"/>
        <v>106</v>
      </c>
      <c r="W151" s="81" t="s">
        <v>2263</v>
      </c>
      <c r="X151" s="59" t="s">
        <v>2263</v>
      </c>
      <c r="Y151" s="59" t="s">
        <v>2263</v>
      </c>
      <c r="Z151" s="25" t="str">
        <f t="shared" si="29"/>
        <v/>
      </c>
      <c r="AA151" s="25" t="str">
        <f t="shared" si="32"/>
        <v/>
      </c>
      <c r="AB151" s="1">
        <f t="shared" si="30"/>
        <v>142</v>
      </c>
      <c r="AC151" t="str">
        <f t="shared" si="33"/>
        <v>CST_15</v>
      </c>
      <c r="AD151" s="136" t="str">
        <f>IF(ISNA(VLOOKUP(AA151,Sheet2!J:J,1,0)),"//","")</f>
        <v/>
      </c>
      <c r="AF151" s="94" t="str">
        <f t="shared" si="34"/>
        <v/>
      </c>
      <c r="AG151" t="b">
        <f t="shared" si="35"/>
        <v>1</v>
      </c>
    </row>
    <row r="152" spans="1:33">
      <c r="A152" s="50">
        <f t="shared" si="36"/>
        <v>152</v>
      </c>
      <c r="B152" s="49">
        <f t="shared" si="37"/>
        <v>143</v>
      </c>
      <c r="C152" s="53" t="s">
        <v>3541</v>
      </c>
      <c r="D152" s="53">
        <v>15</v>
      </c>
      <c r="E152" s="58" t="s">
        <v>124</v>
      </c>
      <c r="F152" s="58" t="s">
        <v>124</v>
      </c>
      <c r="G152" s="81">
        <v>0</v>
      </c>
      <c r="H152" s="81">
        <v>0</v>
      </c>
      <c r="I152" s="146" t="s">
        <v>6</v>
      </c>
      <c r="J152" s="58" t="s">
        <v>1395</v>
      </c>
      <c r="K152" s="59" t="s">
        <v>3994</v>
      </c>
      <c r="L152" s="57" t="s">
        <v>4851</v>
      </c>
      <c r="M152" s="57" t="s">
        <v>4908</v>
      </c>
      <c r="N152" s="57"/>
      <c r="O152" s="57"/>
      <c r="P152" s="56" t="s">
        <v>1598</v>
      </c>
      <c r="Q152" s="13"/>
      <c r="R152"/>
      <c r="S152" t="str">
        <f t="shared" si="38"/>
        <v/>
      </c>
      <c r="T152" t="str">
        <f>IF(ISNA(VLOOKUP(AF152,#REF!,1)),"//","")</f>
        <v/>
      </c>
      <c r="U152"/>
      <c r="V152">
        <f t="shared" si="31"/>
        <v>107</v>
      </c>
      <c r="W152" s="81" t="s">
        <v>2701</v>
      </c>
      <c r="X152" s="59" t="s">
        <v>2643</v>
      </c>
      <c r="Y152" s="83" t="s">
        <v>2263</v>
      </c>
      <c r="Z152" s="25" t="str">
        <f t="shared" si="29"/>
        <v>"g" STD_SUB_e</v>
      </c>
      <c r="AA152" s="25" t="str">
        <f t="shared" si="32"/>
        <v>ge</v>
      </c>
      <c r="AB152" s="1">
        <f t="shared" si="30"/>
        <v>143</v>
      </c>
      <c r="AC152" t="str">
        <f t="shared" si="33"/>
        <v>CST_16</v>
      </c>
      <c r="AD152" s="136" t="str">
        <f>IF(ISNA(VLOOKUP(AA152,Sheet2!J:J,1,0)),"//","")</f>
        <v>//</v>
      </c>
      <c r="AF152" s="94" t="str">
        <f t="shared" si="34"/>
        <v>ge</v>
      </c>
      <c r="AG152" t="b">
        <f t="shared" si="35"/>
        <v>1</v>
      </c>
    </row>
    <row r="153" spans="1:33">
      <c r="A153" s="50">
        <f t="shared" si="36"/>
        <v>153</v>
      </c>
      <c r="B153" s="49">
        <f t="shared" si="37"/>
        <v>144</v>
      </c>
      <c r="C153" s="53" t="s">
        <v>3541</v>
      </c>
      <c r="D153" s="53">
        <v>16</v>
      </c>
      <c r="E153" s="58" t="s">
        <v>127</v>
      </c>
      <c r="F153" s="58" t="s">
        <v>127</v>
      </c>
      <c r="G153" s="81">
        <v>0</v>
      </c>
      <c r="H153" s="81">
        <v>0</v>
      </c>
      <c r="I153" s="146" t="s">
        <v>6</v>
      </c>
      <c r="J153" s="58" t="s">
        <v>1395</v>
      </c>
      <c r="K153" s="59" t="s">
        <v>3994</v>
      </c>
      <c r="L153" s="57" t="s">
        <v>4851</v>
      </c>
      <c r="M153" s="57" t="s">
        <v>4908</v>
      </c>
      <c r="N153" s="57"/>
      <c r="O153" s="57"/>
      <c r="P153" s="56" t="s">
        <v>1602</v>
      </c>
      <c r="Q153" s="13"/>
      <c r="R153"/>
      <c r="S153" t="str">
        <f t="shared" si="38"/>
        <v/>
      </c>
      <c r="T153" t="str">
        <f>IF(ISNA(VLOOKUP(AF153,#REF!,1)),"//","")</f>
        <v/>
      </c>
      <c r="U153"/>
      <c r="V153">
        <f t="shared" si="31"/>
        <v>107</v>
      </c>
      <c r="W153" s="81" t="s">
        <v>2263</v>
      </c>
      <c r="X153" s="59" t="s">
        <v>2263</v>
      </c>
      <c r="Y153" s="59" t="s">
        <v>2263</v>
      </c>
      <c r="Z153" s="25" t="str">
        <f t="shared" si="29"/>
        <v/>
      </c>
      <c r="AA153" s="25" t="str">
        <f t="shared" si="32"/>
        <v/>
      </c>
      <c r="AB153" s="1">
        <f t="shared" si="30"/>
        <v>144</v>
      </c>
      <c r="AC153" t="str">
        <f t="shared" si="33"/>
        <v>CST_17</v>
      </c>
      <c r="AD153" s="136" t="str">
        <f>IF(ISNA(VLOOKUP(AA153,Sheet2!J:J,1,0)),"//","")</f>
        <v/>
      </c>
      <c r="AF153" s="94" t="str">
        <f t="shared" si="34"/>
        <v/>
      </c>
      <c r="AG153" t="b">
        <f t="shared" si="35"/>
        <v>1</v>
      </c>
    </row>
    <row r="154" spans="1:33">
      <c r="A154" s="50">
        <f t="shared" si="36"/>
        <v>154</v>
      </c>
      <c r="B154" s="49">
        <f t="shared" si="37"/>
        <v>145</v>
      </c>
      <c r="C154" s="53" t="s">
        <v>3541</v>
      </c>
      <c r="D154" s="53">
        <v>17</v>
      </c>
      <c r="E154" s="58" t="s">
        <v>131</v>
      </c>
      <c r="F154" s="58" t="s">
        <v>131</v>
      </c>
      <c r="G154" s="81">
        <v>0</v>
      </c>
      <c r="H154" s="81">
        <v>0</v>
      </c>
      <c r="I154" s="146" t="s">
        <v>6</v>
      </c>
      <c r="J154" s="58" t="s">
        <v>1395</v>
      </c>
      <c r="K154" s="59" t="s">
        <v>3994</v>
      </c>
      <c r="L154" s="57" t="s">
        <v>4851</v>
      </c>
      <c r="M154" s="57" t="s">
        <v>4908</v>
      </c>
      <c r="N154" s="57"/>
      <c r="O154" s="57"/>
      <c r="P154" s="56" t="s">
        <v>1608</v>
      </c>
      <c r="Q154" s="13"/>
      <c r="R154"/>
      <c r="S154" t="str">
        <f t="shared" si="38"/>
        <v/>
      </c>
      <c r="T154" t="str">
        <f>IF(ISNA(VLOOKUP(AF154,#REF!,1)),"//","")</f>
        <v/>
      </c>
      <c r="U154"/>
      <c r="V154">
        <f t="shared" si="31"/>
        <v>108</v>
      </c>
      <c r="W154" s="81" t="s">
        <v>2701</v>
      </c>
      <c r="X154" s="82" t="s">
        <v>2643</v>
      </c>
      <c r="Y154" s="83" t="s">
        <v>2263</v>
      </c>
      <c r="Z154" s="25" t="str">
        <f t="shared" si="29"/>
        <v>"g" STD_SUB_EARTH</v>
      </c>
      <c r="AA154" s="25" t="str">
        <f t="shared" si="32"/>
        <v>gEARTH</v>
      </c>
      <c r="AB154" s="1">
        <f t="shared" si="30"/>
        <v>145</v>
      </c>
      <c r="AC154" t="str">
        <f t="shared" si="33"/>
        <v>CST_18</v>
      </c>
      <c r="AD154" s="136" t="str">
        <f>IF(ISNA(VLOOKUP(AA154,Sheet2!J:J,1,0)),"//","")</f>
        <v>//</v>
      </c>
      <c r="AF154" s="94" t="str">
        <f t="shared" si="34"/>
        <v>gEARTH</v>
      </c>
      <c r="AG154" t="b">
        <f t="shared" si="35"/>
        <v>1</v>
      </c>
    </row>
    <row r="155" spans="1:33">
      <c r="A155" s="50">
        <f t="shared" si="36"/>
        <v>155</v>
      </c>
      <c r="B155" s="49">
        <f t="shared" si="37"/>
        <v>146</v>
      </c>
      <c r="C155" s="53" t="s">
        <v>3541</v>
      </c>
      <c r="D155" s="53">
        <v>18</v>
      </c>
      <c r="E155" s="58" t="s">
        <v>132</v>
      </c>
      <c r="F155" s="58" t="s">
        <v>132</v>
      </c>
      <c r="G155" s="161">
        <v>0</v>
      </c>
      <c r="H155" s="161">
        <v>0</v>
      </c>
      <c r="I155" s="146" t="s">
        <v>6</v>
      </c>
      <c r="J155" s="58" t="s">
        <v>1395</v>
      </c>
      <c r="K155" s="59" t="s">
        <v>3994</v>
      </c>
      <c r="L155" s="57" t="s">
        <v>4851</v>
      </c>
      <c r="M155" s="57" t="s">
        <v>4908</v>
      </c>
      <c r="N155" s="57"/>
      <c r="O155" s="57"/>
      <c r="P155" s="56" t="s">
        <v>1613</v>
      </c>
      <c r="Q155" s="13"/>
      <c r="R155"/>
      <c r="S155" t="str">
        <f t="shared" si="38"/>
        <v/>
      </c>
      <c r="T155" t="str">
        <f>IF(ISNA(VLOOKUP(AF155,#REF!,1)),"//","")</f>
        <v/>
      </c>
      <c r="U155"/>
      <c r="V155">
        <f t="shared" si="31"/>
        <v>108</v>
      </c>
      <c r="W155" s="81" t="s">
        <v>2263</v>
      </c>
      <c r="X155" s="59" t="s">
        <v>2263</v>
      </c>
      <c r="Y155" s="59" t="s">
        <v>2263</v>
      </c>
      <c r="Z155" s="25" t="str">
        <f t="shared" si="29"/>
        <v/>
      </c>
      <c r="AA155" s="25" t="str">
        <f t="shared" si="32"/>
        <v/>
      </c>
      <c r="AB155" s="1">
        <f t="shared" si="30"/>
        <v>146</v>
      </c>
      <c r="AC155" t="str">
        <f t="shared" si="33"/>
        <v>CST_19</v>
      </c>
      <c r="AD155" s="136" t="str">
        <f>IF(ISNA(VLOOKUP(AA155,Sheet2!J:J,1,0)),"//","")</f>
        <v/>
      </c>
      <c r="AF155" s="94" t="str">
        <f t="shared" si="34"/>
        <v/>
      </c>
      <c r="AG155" t="b">
        <f t="shared" si="35"/>
        <v>1</v>
      </c>
    </row>
    <row r="156" spans="1:33">
      <c r="A156" s="50">
        <f t="shared" si="36"/>
        <v>156</v>
      </c>
      <c r="B156" s="49">
        <f t="shared" si="37"/>
        <v>147</v>
      </c>
      <c r="C156" s="53" t="s">
        <v>3541</v>
      </c>
      <c r="D156" s="53">
        <v>19</v>
      </c>
      <c r="E156" s="58" t="s">
        <v>137</v>
      </c>
      <c r="F156" s="58" t="s">
        <v>137</v>
      </c>
      <c r="G156" s="81">
        <v>0</v>
      </c>
      <c r="H156" s="81">
        <v>0</v>
      </c>
      <c r="I156" s="146" t="s">
        <v>6</v>
      </c>
      <c r="J156" s="58" t="s">
        <v>1395</v>
      </c>
      <c r="K156" s="59" t="s">
        <v>3994</v>
      </c>
      <c r="L156" s="57" t="s">
        <v>4851</v>
      </c>
      <c r="M156" s="57" t="s">
        <v>4908</v>
      </c>
      <c r="N156" s="57"/>
      <c r="O156" s="57"/>
      <c r="P156" s="56" t="s">
        <v>1614</v>
      </c>
      <c r="Q156" s="13"/>
      <c r="R156"/>
      <c r="S156" t="str">
        <f t="shared" si="38"/>
        <v/>
      </c>
      <c r="T156" t="str">
        <f>IF(ISNA(VLOOKUP(AF156,#REF!,1)),"//","")</f>
        <v/>
      </c>
      <c r="U156"/>
      <c r="V156">
        <f t="shared" si="31"/>
        <v>108</v>
      </c>
      <c r="W156" s="81" t="s">
        <v>2263</v>
      </c>
      <c r="X156" s="59" t="s">
        <v>2263</v>
      </c>
      <c r="Y156" s="59" t="s">
        <v>2263</v>
      </c>
      <c r="Z156" s="25" t="str">
        <f t="shared" si="29"/>
        <v/>
      </c>
      <c r="AA156" s="25" t="str">
        <f t="shared" si="32"/>
        <v/>
      </c>
      <c r="AB156" s="1">
        <f t="shared" si="30"/>
        <v>147</v>
      </c>
      <c r="AC156" t="str">
        <f t="shared" si="33"/>
        <v>CST_20</v>
      </c>
      <c r="AD156" s="136" t="str">
        <f>IF(ISNA(VLOOKUP(AA156,Sheet2!J:J,1,0)),"//","")</f>
        <v/>
      </c>
      <c r="AF156" s="94" t="str">
        <f t="shared" si="34"/>
        <v/>
      </c>
      <c r="AG156" t="b">
        <f t="shared" si="35"/>
        <v>1</v>
      </c>
    </row>
    <row r="157" spans="1:33">
      <c r="A157" s="50">
        <f t="shared" si="36"/>
        <v>157</v>
      </c>
      <c r="B157" s="49">
        <f t="shared" si="37"/>
        <v>148</v>
      </c>
      <c r="C157" s="53" t="s">
        <v>3541</v>
      </c>
      <c r="D157" s="53">
        <v>20</v>
      </c>
      <c r="E157" s="58" t="s">
        <v>159</v>
      </c>
      <c r="F157" s="58" t="s">
        <v>159</v>
      </c>
      <c r="G157" s="81">
        <v>0</v>
      </c>
      <c r="H157" s="81">
        <v>0</v>
      </c>
      <c r="I157" s="146" t="s">
        <v>6</v>
      </c>
      <c r="J157" s="58" t="s">
        <v>1395</v>
      </c>
      <c r="K157" s="59" t="s">
        <v>3994</v>
      </c>
      <c r="L157" s="57" t="s">
        <v>4851</v>
      </c>
      <c r="M157" s="57" t="s">
        <v>4908</v>
      </c>
      <c r="N157" s="57"/>
      <c r="O157" s="57"/>
      <c r="P157" s="56" t="s">
        <v>1625</v>
      </c>
      <c r="Q157" s="13"/>
      <c r="R157"/>
      <c r="S157" t="str">
        <f t="shared" si="38"/>
        <v/>
      </c>
      <c r="T157" t="str">
        <f>IF(ISNA(VLOOKUP(AF157,#REF!,1)),"//","")</f>
        <v/>
      </c>
      <c r="U157"/>
      <c r="V157">
        <f t="shared" si="31"/>
        <v>108</v>
      </c>
      <c r="W157" s="81" t="s">
        <v>2263</v>
      </c>
      <c r="X157" s="59" t="s">
        <v>2263</v>
      </c>
      <c r="Y157" s="59" t="s">
        <v>2263</v>
      </c>
      <c r="Z157" s="25" t="str">
        <f t="shared" si="29"/>
        <v/>
      </c>
      <c r="AA157" s="25" t="str">
        <f t="shared" si="32"/>
        <v/>
      </c>
      <c r="AB157" s="1">
        <f t="shared" si="30"/>
        <v>148</v>
      </c>
      <c r="AC157" t="str">
        <f t="shared" si="33"/>
        <v>CST_21</v>
      </c>
      <c r="AD157" s="136" t="str">
        <f>IF(ISNA(VLOOKUP(AA157,Sheet2!J:J,1,0)),"//","")</f>
        <v/>
      </c>
      <c r="AF157" s="94" t="str">
        <f t="shared" si="34"/>
        <v/>
      </c>
      <c r="AG157" t="b">
        <f t="shared" si="35"/>
        <v>1</v>
      </c>
    </row>
    <row r="158" spans="1:33">
      <c r="A158" s="50">
        <f t="shared" si="36"/>
        <v>158</v>
      </c>
      <c r="B158" s="49">
        <f t="shared" si="37"/>
        <v>149</v>
      </c>
      <c r="C158" s="53" t="s">
        <v>3541</v>
      </c>
      <c r="D158" s="53">
        <v>21</v>
      </c>
      <c r="E158" s="58" t="s">
        <v>169</v>
      </c>
      <c r="F158" s="58" t="s">
        <v>169</v>
      </c>
      <c r="G158" s="81">
        <v>0</v>
      </c>
      <c r="H158" s="81">
        <v>0</v>
      </c>
      <c r="I158" s="146" t="s">
        <v>6</v>
      </c>
      <c r="J158" s="58" t="s">
        <v>1395</v>
      </c>
      <c r="K158" s="59" t="s">
        <v>3994</v>
      </c>
      <c r="L158" s="57" t="s">
        <v>4851</v>
      </c>
      <c r="M158" s="57" t="s">
        <v>4908</v>
      </c>
      <c r="N158" s="57"/>
      <c r="O158" s="57"/>
      <c r="P158" s="56" t="s">
        <v>1651</v>
      </c>
      <c r="Q158" s="13"/>
      <c r="R158"/>
      <c r="S158" t="str">
        <f t="shared" si="38"/>
        <v/>
      </c>
      <c r="T158" t="str">
        <f>IF(ISNA(VLOOKUP(AF158,#REF!,1)),"//","")</f>
        <v/>
      </c>
      <c r="U158"/>
      <c r="V158">
        <f t="shared" si="31"/>
        <v>108</v>
      </c>
      <c r="W158" s="81" t="s">
        <v>2263</v>
      </c>
      <c r="X158" s="59" t="s">
        <v>2263</v>
      </c>
      <c r="Y158" s="59" t="s">
        <v>2263</v>
      </c>
      <c r="Z158" s="25" t="str">
        <f t="shared" si="29"/>
        <v/>
      </c>
      <c r="AA158" s="25" t="str">
        <f t="shared" si="32"/>
        <v/>
      </c>
      <c r="AB158" s="1">
        <f t="shared" si="30"/>
        <v>149</v>
      </c>
      <c r="AC158" t="str">
        <f t="shared" si="33"/>
        <v>CST_22</v>
      </c>
      <c r="AD158" s="136" t="str">
        <f>IF(ISNA(VLOOKUP(AA158,Sheet2!J:J,1,0)),"//","")</f>
        <v/>
      </c>
      <c r="AF158" s="94" t="str">
        <f t="shared" si="34"/>
        <v/>
      </c>
      <c r="AG158" t="b">
        <f t="shared" si="35"/>
        <v>1</v>
      </c>
    </row>
    <row r="159" spans="1:33">
      <c r="A159" s="50">
        <f t="shared" si="36"/>
        <v>159</v>
      </c>
      <c r="B159" s="49">
        <f t="shared" si="37"/>
        <v>150</v>
      </c>
      <c r="C159" s="53" t="s">
        <v>3541</v>
      </c>
      <c r="D159" s="53">
        <v>22</v>
      </c>
      <c r="E159" s="58" t="s">
        <v>189</v>
      </c>
      <c r="F159" s="58" t="s">
        <v>189</v>
      </c>
      <c r="G159" s="81">
        <v>0</v>
      </c>
      <c r="H159" s="81">
        <v>0</v>
      </c>
      <c r="I159" s="146" t="s">
        <v>6</v>
      </c>
      <c r="J159" s="58" t="s">
        <v>1395</v>
      </c>
      <c r="K159" s="59" t="s">
        <v>3994</v>
      </c>
      <c r="L159" s="57" t="s">
        <v>4851</v>
      </c>
      <c r="M159" s="57" t="s">
        <v>4908</v>
      </c>
      <c r="N159" s="57"/>
      <c r="O159" s="57"/>
      <c r="P159" s="56" t="s">
        <v>1661</v>
      </c>
      <c r="Q159" s="13"/>
      <c r="R159"/>
      <c r="S159" t="str">
        <f t="shared" si="38"/>
        <v/>
      </c>
      <c r="T159" t="str">
        <f>IF(ISNA(VLOOKUP(AF159,#REF!,1)),"//","")</f>
        <v/>
      </c>
      <c r="U159"/>
      <c r="V159">
        <f t="shared" si="31"/>
        <v>108</v>
      </c>
      <c r="W159" s="81" t="s">
        <v>2263</v>
      </c>
      <c r="X159" s="59" t="s">
        <v>2263</v>
      </c>
      <c r="Y159" s="59" t="s">
        <v>2263</v>
      </c>
      <c r="Z159" s="25" t="str">
        <f t="shared" si="29"/>
        <v/>
      </c>
      <c r="AA159" s="25" t="str">
        <f t="shared" si="32"/>
        <v/>
      </c>
      <c r="AB159" s="1">
        <f t="shared" si="30"/>
        <v>150</v>
      </c>
      <c r="AC159" t="str">
        <f t="shared" si="33"/>
        <v>CST_23</v>
      </c>
      <c r="AD159" s="136" t="str">
        <f>IF(ISNA(VLOOKUP(AA159,Sheet2!J:J,1,0)),"//","")</f>
        <v/>
      </c>
      <c r="AF159" s="94" t="str">
        <f t="shared" si="34"/>
        <v/>
      </c>
      <c r="AG159" t="b">
        <f t="shared" si="35"/>
        <v>1</v>
      </c>
    </row>
    <row r="160" spans="1:33">
      <c r="A160" s="50">
        <f t="shared" si="36"/>
        <v>160</v>
      </c>
      <c r="B160" s="49">
        <f t="shared" si="37"/>
        <v>151</v>
      </c>
      <c r="C160" s="53" t="s">
        <v>3541</v>
      </c>
      <c r="D160" s="53">
        <v>23</v>
      </c>
      <c r="E160" s="58" t="s">
        <v>193</v>
      </c>
      <c r="F160" s="58" t="s">
        <v>193</v>
      </c>
      <c r="G160" s="81">
        <v>0</v>
      </c>
      <c r="H160" s="81">
        <v>0</v>
      </c>
      <c r="I160" s="146" t="s">
        <v>6</v>
      </c>
      <c r="J160" s="58" t="s">
        <v>1395</v>
      </c>
      <c r="K160" s="59" t="s">
        <v>3994</v>
      </c>
      <c r="L160" s="57" t="s">
        <v>4851</v>
      </c>
      <c r="M160" s="57" t="s">
        <v>4908</v>
      </c>
      <c r="N160" s="57"/>
      <c r="O160" s="57"/>
      <c r="P160" s="56" t="s">
        <v>1698</v>
      </c>
      <c r="Q160" s="13"/>
      <c r="R160"/>
      <c r="S160" t="str">
        <f t="shared" si="38"/>
        <v/>
      </c>
      <c r="T160" t="str">
        <f>IF(ISNA(VLOOKUP(AF160,#REF!,1)),"//","")</f>
        <v/>
      </c>
      <c r="U160"/>
      <c r="V160">
        <f t="shared" si="31"/>
        <v>108</v>
      </c>
      <c r="W160" s="81" t="s">
        <v>2263</v>
      </c>
      <c r="X160" s="59" t="s">
        <v>2263</v>
      </c>
      <c r="Y160" s="59" t="s">
        <v>2263</v>
      </c>
      <c r="Z160" s="25" t="str">
        <f t="shared" si="29"/>
        <v/>
      </c>
      <c r="AA160" s="25" t="str">
        <f t="shared" si="32"/>
        <v/>
      </c>
      <c r="AB160" s="1">
        <f t="shared" si="30"/>
        <v>151</v>
      </c>
      <c r="AC160" t="str">
        <f t="shared" si="33"/>
        <v>CST_24</v>
      </c>
      <c r="AD160" s="136" t="str">
        <f>IF(ISNA(VLOOKUP(AA160,Sheet2!J:J,1,0)),"//","")</f>
        <v/>
      </c>
      <c r="AF160" s="94" t="str">
        <f t="shared" si="34"/>
        <v/>
      </c>
      <c r="AG160" t="b">
        <f t="shared" si="35"/>
        <v>1</v>
      </c>
    </row>
    <row r="161" spans="1:33">
      <c r="A161" s="50">
        <f t="shared" si="36"/>
        <v>161</v>
      </c>
      <c r="B161" s="49">
        <f t="shared" si="37"/>
        <v>152</v>
      </c>
      <c r="C161" s="53" t="s">
        <v>3541</v>
      </c>
      <c r="D161" s="53">
        <v>24</v>
      </c>
      <c r="E161" s="58" t="s">
        <v>197</v>
      </c>
      <c r="F161" s="58" t="s">
        <v>197</v>
      </c>
      <c r="G161" s="81">
        <v>0</v>
      </c>
      <c r="H161" s="81">
        <v>0</v>
      </c>
      <c r="I161" s="146" t="s">
        <v>6</v>
      </c>
      <c r="J161" s="58" t="s">
        <v>1395</v>
      </c>
      <c r="K161" s="59" t="s">
        <v>3994</v>
      </c>
      <c r="L161" s="57" t="s">
        <v>4851</v>
      </c>
      <c r="M161" s="57" t="s">
        <v>4908</v>
      </c>
      <c r="N161" s="57"/>
      <c r="O161" s="57"/>
      <c r="P161" s="56" t="s">
        <v>1708</v>
      </c>
      <c r="Q161" s="13"/>
      <c r="R161"/>
      <c r="S161" t="str">
        <f t="shared" si="38"/>
        <v/>
      </c>
      <c r="T161" t="str">
        <f>IF(ISNA(VLOOKUP(AF161,#REF!,1)),"//","")</f>
        <v/>
      </c>
      <c r="U161"/>
      <c r="V161">
        <f t="shared" si="31"/>
        <v>108</v>
      </c>
      <c r="W161" s="81" t="s">
        <v>2263</v>
      </c>
      <c r="X161" s="59" t="s">
        <v>2263</v>
      </c>
      <c r="Y161" s="59" t="s">
        <v>2263</v>
      </c>
      <c r="Z161" s="25" t="str">
        <f t="shared" si="29"/>
        <v/>
      </c>
      <c r="AA161" s="25" t="str">
        <f t="shared" si="32"/>
        <v/>
      </c>
      <c r="AB161" s="1">
        <f t="shared" si="30"/>
        <v>152</v>
      </c>
      <c r="AC161" t="str">
        <f t="shared" si="33"/>
        <v>CST_25</v>
      </c>
      <c r="AD161" s="136" t="str">
        <f>IF(ISNA(VLOOKUP(AA161,Sheet2!J:J,1,0)),"//","")</f>
        <v/>
      </c>
      <c r="AF161" s="94" t="str">
        <f t="shared" si="34"/>
        <v/>
      </c>
      <c r="AG161" t="b">
        <f t="shared" si="35"/>
        <v>1</v>
      </c>
    </row>
    <row r="162" spans="1:33">
      <c r="A162" s="50">
        <f t="shared" si="36"/>
        <v>162</v>
      </c>
      <c r="B162" s="49">
        <f t="shared" si="37"/>
        <v>153</v>
      </c>
      <c r="C162" s="53" t="s">
        <v>3541</v>
      </c>
      <c r="D162" s="53">
        <v>25</v>
      </c>
      <c r="E162" s="58" t="s">
        <v>198</v>
      </c>
      <c r="F162" s="58" t="s">
        <v>198</v>
      </c>
      <c r="G162" s="81">
        <v>0</v>
      </c>
      <c r="H162" s="81">
        <v>0</v>
      </c>
      <c r="I162" s="146" t="s">
        <v>6</v>
      </c>
      <c r="J162" s="58" t="s">
        <v>1395</v>
      </c>
      <c r="K162" s="59" t="s">
        <v>3994</v>
      </c>
      <c r="L162" s="57" t="s">
        <v>4851</v>
      </c>
      <c r="M162" s="57" t="s">
        <v>4908</v>
      </c>
      <c r="N162" s="57"/>
      <c r="O162" s="57"/>
      <c r="P162" s="56" t="s">
        <v>1714</v>
      </c>
      <c r="Q162" s="13"/>
      <c r="R162"/>
      <c r="S162" t="str">
        <f t="shared" si="38"/>
        <v/>
      </c>
      <c r="T162" t="str">
        <f>IF(ISNA(VLOOKUP(AF162,#REF!,1)),"//","")</f>
        <v/>
      </c>
      <c r="U162"/>
      <c r="V162">
        <f t="shared" si="31"/>
        <v>108</v>
      </c>
      <c r="W162" s="81" t="s">
        <v>2263</v>
      </c>
      <c r="X162" s="59" t="s">
        <v>2263</v>
      </c>
      <c r="Y162" s="59" t="s">
        <v>2263</v>
      </c>
      <c r="Z162" s="25" t="str">
        <f t="shared" si="29"/>
        <v/>
      </c>
      <c r="AA162" s="25" t="str">
        <f t="shared" si="32"/>
        <v/>
      </c>
      <c r="AB162" s="1">
        <f t="shared" si="30"/>
        <v>153</v>
      </c>
      <c r="AC162" t="str">
        <f t="shared" si="33"/>
        <v>CST_26</v>
      </c>
      <c r="AD162" s="136" t="str">
        <f>IF(ISNA(VLOOKUP(AA162,Sheet2!J:J,1,0)),"//","")</f>
        <v/>
      </c>
      <c r="AF162" s="94" t="str">
        <f t="shared" si="34"/>
        <v/>
      </c>
      <c r="AG162" t="b">
        <f t="shared" si="35"/>
        <v>1</v>
      </c>
    </row>
    <row r="163" spans="1:33">
      <c r="A163" s="50">
        <f t="shared" si="36"/>
        <v>163</v>
      </c>
      <c r="B163" s="49">
        <f t="shared" si="37"/>
        <v>154</v>
      </c>
      <c r="C163" s="53" t="s">
        <v>3541</v>
      </c>
      <c r="D163" s="53">
        <v>26</v>
      </c>
      <c r="E163" s="58" t="s">
        <v>199</v>
      </c>
      <c r="F163" s="58" t="s">
        <v>199</v>
      </c>
      <c r="G163" s="81">
        <v>0</v>
      </c>
      <c r="H163" s="81">
        <v>0</v>
      </c>
      <c r="I163" s="146" t="s">
        <v>6</v>
      </c>
      <c r="J163" s="58" t="s">
        <v>1395</v>
      </c>
      <c r="K163" s="59" t="s">
        <v>3994</v>
      </c>
      <c r="L163" s="57" t="s">
        <v>4851</v>
      </c>
      <c r="M163" s="57" t="s">
        <v>4908</v>
      </c>
      <c r="N163" s="57"/>
      <c r="O163" s="57"/>
      <c r="P163" s="56" t="s">
        <v>1715</v>
      </c>
      <c r="Q163" s="13"/>
      <c r="R163"/>
      <c r="S163" t="str">
        <f t="shared" si="38"/>
        <v/>
      </c>
      <c r="T163" t="str">
        <f>IF(ISNA(VLOOKUP(AF163,#REF!,1)),"//","")</f>
        <v/>
      </c>
      <c r="U163"/>
      <c r="V163">
        <f t="shared" si="31"/>
        <v>108</v>
      </c>
      <c r="W163" s="81" t="s">
        <v>2263</v>
      </c>
      <c r="X163" s="59" t="s">
        <v>2263</v>
      </c>
      <c r="Y163" s="59" t="s">
        <v>2263</v>
      </c>
      <c r="Z163" s="25" t="str">
        <f t="shared" si="29"/>
        <v/>
      </c>
      <c r="AA163" s="25" t="str">
        <f t="shared" si="32"/>
        <v/>
      </c>
      <c r="AB163" s="1">
        <f t="shared" si="30"/>
        <v>154</v>
      </c>
      <c r="AC163" t="str">
        <f t="shared" si="33"/>
        <v>CST_27</v>
      </c>
      <c r="AD163" s="136" t="str">
        <f>IF(ISNA(VLOOKUP(AA163,Sheet2!J:J,1,0)),"//","")</f>
        <v/>
      </c>
      <c r="AF163" s="94" t="str">
        <f t="shared" si="34"/>
        <v/>
      </c>
      <c r="AG163" t="b">
        <f t="shared" si="35"/>
        <v>1</v>
      </c>
    </row>
    <row r="164" spans="1:33">
      <c r="A164" s="50">
        <f t="shared" si="36"/>
        <v>164</v>
      </c>
      <c r="B164" s="49">
        <f t="shared" si="37"/>
        <v>155</v>
      </c>
      <c r="C164" s="53" t="s">
        <v>3541</v>
      </c>
      <c r="D164" s="53">
        <v>27</v>
      </c>
      <c r="E164" s="58" t="s">
        <v>201</v>
      </c>
      <c r="F164" s="58" t="s">
        <v>201</v>
      </c>
      <c r="G164" s="81">
        <v>0</v>
      </c>
      <c r="H164" s="81">
        <v>0</v>
      </c>
      <c r="I164" s="146" t="s">
        <v>6</v>
      </c>
      <c r="J164" s="58" t="s">
        <v>1395</v>
      </c>
      <c r="K164" s="59" t="s">
        <v>3994</v>
      </c>
      <c r="L164" s="57" t="s">
        <v>4851</v>
      </c>
      <c r="M164" s="57" t="s">
        <v>4908</v>
      </c>
      <c r="N164" s="57"/>
      <c r="O164" s="57"/>
      <c r="P164" s="56" t="s">
        <v>1716</v>
      </c>
      <c r="Q164" s="13"/>
      <c r="R164"/>
      <c r="S164" t="str">
        <f t="shared" si="38"/>
        <v/>
      </c>
      <c r="T164" t="str">
        <f>IF(ISNA(VLOOKUP(AF164,#REF!,1)),"//","")</f>
        <v/>
      </c>
      <c r="U164"/>
      <c r="V164">
        <f t="shared" si="31"/>
        <v>108</v>
      </c>
      <c r="W164" s="81" t="s">
        <v>2263</v>
      </c>
      <c r="X164" s="59" t="s">
        <v>2263</v>
      </c>
      <c r="Y164" s="59" t="s">
        <v>2263</v>
      </c>
      <c r="Z164" s="25" t="str">
        <f t="shared" si="29"/>
        <v/>
      </c>
      <c r="AA164" s="25" t="str">
        <f t="shared" si="32"/>
        <v/>
      </c>
      <c r="AB164" s="1">
        <f t="shared" si="30"/>
        <v>155</v>
      </c>
      <c r="AC164" t="str">
        <f t="shared" si="33"/>
        <v>CST_28</v>
      </c>
      <c r="AD164" s="136" t="str">
        <f>IF(ISNA(VLOOKUP(AA164,Sheet2!J:J,1,0)),"//","")</f>
        <v/>
      </c>
      <c r="AF164" s="94" t="str">
        <f t="shared" si="34"/>
        <v/>
      </c>
      <c r="AG164" t="b">
        <f t="shared" si="35"/>
        <v>1</v>
      </c>
    </row>
    <row r="165" spans="1:33">
      <c r="A165" s="50">
        <f t="shared" si="36"/>
        <v>165</v>
      </c>
      <c r="B165" s="49">
        <f t="shared" si="37"/>
        <v>156</v>
      </c>
      <c r="C165" s="53" t="s">
        <v>3541</v>
      </c>
      <c r="D165" s="53">
        <v>28</v>
      </c>
      <c r="E165" s="58" t="s">
        <v>202</v>
      </c>
      <c r="F165" s="58" t="s">
        <v>202</v>
      </c>
      <c r="G165" s="81">
        <v>0</v>
      </c>
      <c r="H165" s="81">
        <v>0</v>
      </c>
      <c r="I165" s="146" t="s">
        <v>6</v>
      </c>
      <c r="J165" s="58" t="s">
        <v>1395</v>
      </c>
      <c r="K165" s="59" t="s">
        <v>3994</v>
      </c>
      <c r="L165" s="57" t="s">
        <v>4851</v>
      </c>
      <c r="M165" s="57" t="s">
        <v>4908</v>
      </c>
      <c r="N165" s="57"/>
      <c r="O165" s="57"/>
      <c r="P165" s="56" t="s">
        <v>1720</v>
      </c>
      <c r="Q165" s="13"/>
      <c r="R165"/>
      <c r="S165" t="str">
        <f t="shared" si="38"/>
        <v/>
      </c>
      <c r="T165" t="str">
        <f>IF(ISNA(VLOOKUP(AF165,#REF!,1)),"//","")</f>
        <v/>
      </c>
      <c r="U165"/>
      <c r="V165">
        <f t="shared" si="31"/>
        <v>108</v>
      </c>
      <c r="W165" s="81" t="s">
        <v>2263</v>
      </c>
      <c r="X165" s="59" t="s">
        <v>2263</v>
      </c>
      <c r="Y165" s="59" t="s">
        <v>2263</v>
      </c>
      <c r="Z165" s="25" t="str">
        <f t="shared" si="29"/>
        <v/>
      </c>
      <c r="AA165" s="25" t="str">
        <f t="shared" si="32"/>
        <v/>
      </c>
      <c r="AB165" s="1">
        <f t="shared" si="30"/>
        <v>156</v>
      </c>
      <c r="AC165" t="str">
        <f t="shared" si="33"/>
        <v>CST_29</v>
      </c>
      <c r="AD165" s="136" t="str">
        <f>IF(ISNA(VLOOKUP(AA165,Sheet2!J:J,1,0)),"//","")</f>
        <v/>
      </c>
      <c r="AF165" s="94" t="str">
        <f t="shared" si="34"/>
        <v/>
      </c>
      <c r="AG165" t="b">
        <f t="shared" si="35"/>
        <v>1</v>
      </c>
    </row>
    <row r="166" spans="1:33">
      <c r="A166" s="50">
        <f t="shared" si="36"/>
        <v>166</v>
      </c>
      <c r="B166" s="49">
        <f t="shared" si="37"/>
        <v>157</v>
      </c>
      <c r="C166" s="53" t="s">
        <v>3541</v>
      </c>
      <c r="D166" s="53">
        <v>29</v>
      </c>
      <c r="E166" s="58" t="s">
        <v>203</v>
      </c>
      <c r="F166" s="58" t="s">
        <v>203</v>
      </c>
      <c r="G166" s="81">
        <v>0</v>
      </c>
      <c r="H166" s="81">
        <v>0</v>
      </c>
      <c r="I166" s="146" t="s">
        <v>6</v>
      </c>
      <c r="J166" s="58" t="s">
        <v>1395</v>
      </c>
      <c r="K166" s="59" t="s">
        <v>3994</v>
      </c>
      <c r="L166" s="57" t="s">
        <v>4851</v>
      </c>
      <c r="M166" s="57" t="s">
        <v>4908</v>
      </c>
      <c r="N166" s="57"/>
      <c r="O166" s="57"/>
      <c r="P166" s="56" t="s">
        <v>1721</v>
      </c>
      <c r="Q166" s="13"/>
      <c r="R166"/>
      <c r="S166" t="str">
        <f t="shared" si="38"/>
        <v/>
      </c>
      <c r="T166" t="str">
        <f>IF(ISNA(VLOOKUP(AF166,#REF!,1)),"//","")</f>
        <v/>
      </c>
      <c r="U166"/>
      <c r="V166">
        <f t="shared" si="31"/>
        <v>108</v>
      </c>
      <c r="W166" s="81" t="s">
        <v>2263</v>
      </c>
      <c r="X166" s="59" t="s">
        <v>2263</v>
      </c>
      <c r="Y166" s="59" t="s">
        <v>2263</v>
      </c>
      <c r="Z166" s="25" t="str">
        <f t="shared" si="29"/>
        <v/>
      </c>
      <c r="AA166" s="25" t="str">
        <f t="shared" si="32"/>
        <v/>
      </c>
      <c r="AB166" s="1">
        <f t="shared" si="30"/>
        <v>157</v>
      </c>
      <c r="AC166" t="str">
        <f t="shared" si="33"/>
        <v>CST_30</v>
      </c>
      <c r="AD166" s="136" t="str">
        <f>IF(ISNA(VLOOKUP(AA166,Sheet2!J:J,1,0)),"//","")</f>
        <v/>
      </c>
      <c r="AF166" s="94" t="str">
        <f t="shared" si="34"/>
        <v/>
      </c>
      <c r="AG166" t="b">
        <f t="shared" si="35"/>
        <v>1</v>
      </c>
    </row>
    <row r="167" spans="1:33">
      <c r="A167" s="50">
        <f t="shared" si="36"/>
        <v>167</v>
      </c>
      <c r="B167" s="49">
        <f t="shared" si="37"/>
        <v>158</v>
      </c>
      <c r="C167" s="53" t="s">
        <v>3541</v>
      </c>
      <c r="D167" s="53">
        <v>30</v>
      </c>
      <c r="E167" s="58" t="s">
        <v>204</v>
      </c>
      <c r="F167" s="58" t="s">
        <v>204</v>
      </c>
      <c r="G167" s="81">
        <v>0</v>
      </c>
      <c r="H167" s="81">
        <v>0</v>
      </c>
      <c r="I167" s="146" t="s">
        <v>6</v>
      </c>
      <c r="J167" s="58" t="s">
        <v>1395</v>
      </c>
      <c r="K167" s="59" t="s">
        <v>3994</v>
      </c>
      <c r="L167" s="57" t="s">
        <v>4851</v>
      </c>
      <c r="M167" s="57" t="s">
        <v>4908</v>
      </c>
      <c r="N167" s="57"/>
      <c r="O167" s="57"/>
      <c r="P167" s="56" t="s">
        <v>1722</v>
      </c>
      <c r="Q167" s="13"/>
      <c r="R167"/>
      <c r="S167" t="str">
        <f t="shared" si="38"/>
        <v/>
      </c>
      <c r="T167" t="str">
        <f>IF(ISNA(VLOOKUP(AF167,#REF!,1)),"//","")</f>
        <v/>
      </c>
      <c r="U167"/>
      <c r="V167">
        <f t="shared" si="31"/>
        <v>108</v>
      </c>
      <c r="W167" s="81" t="s">
        <v>2263</v>
      </c>
      <c r="X167" s="59" t="s">
        <v>2263</v>
      </c>
      <c r="Y167" s="59" t="s">
        <v>2263</v>
      </c>
      <c r="Z167" s="25" t="str">
        <f t="shared" si="29"/>
        <v/>
      </c>
      <c r="AA167" s="25" t="str">
        <f t="shared" si="32"/>
        <v/>
      </c>
      <c r="AB167" s="1">
        <f t="shared" si="30"/>
        <v>158</v>
      </c>
      <c r="AC167" t="str">
        <f t="shared" si="33"/>
        <v>CST_31</v>
      </c>
      <c r="AD167" s="136" t="str">
        <f>IF(ISNA(VLOOKUP(AA167,Sheet2!J:J,1,0)),"//","")</f>
        <v/>
      </c>
      <c r="AF167" s="94" t="str">
        <f t="shared" si="34"/>
        <v/>
      </c>
      <c r="AG167" t="b">
        <f t="shared" si="35"/>
        <v>1</v>
      </c>
    </row>
    <row r="168" spans="1:33">
      <c r="A168" s="50">
        <f t="shared" si="36"/>
        <v>168</v>
      </c>
      <c r="B168" s="49">
        <f t="shared" si="37"/>
        <v>159</v>
      </c>
      <c r="C168" s="53" t="s">
        <v>3541</v>
      </c>
      <c r="D168" s="53">
        <v>31</v>
      </c>
      <c r="E168" s="58" t="s">
        <v>205</v>
      </c>
      <c r="F168" s="58" t="s">
        <v>205</v>
      </c>
      <c r="G168" s="81">
        <v>0</v>
      </c>
      <c r="H168" s="81">
        <v>0</v>
      </c>
      <c r="I168" s="146" t="s">
        <v>6</v>
      </c>
      <c r="J168" s="58" t="s">
        <v>1395</v>
      </c>
      <c r="K168" s="59" t="s">
        <v>3994</v>
      </c>
      <c r="L168" s="57" t="s">
        <v>4851</v>
      </c>
      <c r="M168" s="57" t="s">
        <v>4908</v>
      </c>
      <c r="N168" s="57"/>
      <c r="O168" s="57"/>
      <c r="P168" s="56" t="s">
        <v>1724</v>
      </c>
      <c r="Q168" s="13"/>
      <c r="R168"/>
      <c r="S168" t="str">
        <f t="shared" si="38"/>
        <v/>
      </c>
      <c r="T168" t="str">
        <f>IF(ISNA(VLOOKUP(AF168,#REF!,1)),"//","")</f>
        <v/>
      </c>
      <c r="U168"/>
      <c r="V168">
        <f t="shared" si="31"/>
        <v>108</v>
      </c>
      <c r="W168" s="81" t="s">
        <v>2263</v>
      </c>
      <c r="X168" s="59" t="s">
        <v>2263</v>
      </c>
      <c r="Y168" s="59" t="s">
        <v>2263</v>
      </c>
      <c r="Z168" s="25" t="str">
        <f t="shared" si="29"/>
        <v/>
      </c>
      <c r="AA168" s="25" t="str">
        <f t="shared" si="32"/>
        <v/>
      </c>
      <c r="AB168" s="1">
        <f t="shared" si="30"/>
        <v>159</v>
      </c>
      <c r="AC168" t="str">
        <f t="shared" si="33"/>
        <v>CST_32</v>
      </c>
      <c r="AD168" s="136" t="str">
        <f>IF(ISNA(VLOOKUP(AA168,Sheet2!J:J,1,0)),"//","")</f>
        <v/>
      </c>
      <c r="AF168" s="94" t="str">
        <f t="shared" si="34"/>
        <v/>
      </c>
      <c r="AG168" t="b">
        <f t="shared" si="35"/>
        <v>1</v>
      </c>
    </row>
    <row r="169" spans="1:33">
      <c r="A169" s="50">
        <f t="shared" si="36"/>
        <v>169</v>
      </c>
      <c r="B169" s="49">
        <f t="shared" si="37"/>
        <v>160</v>
      </c>
      <c r="C169" s="53" t="s">
        <v>3541</v>
      </c>
      <c r="D169" s="53">
        <v>32</v>
      </c>
      <c r="E169" s="58" t="s">
        <v>211</v>
      </c>
      <c r="F169" s="58" t="s">
        <v>211</v>
      </c>
      <c r="G169" s="81">
        <v>0</v>
      </c>
      <c r="H169" s="81">
        <v>0</v>
      </c>
      <c r="I169" s="146" t="s">
        <v>6</v>
      </c>
      <c r="J169" s="58" t="s">
        <v>1395</v>
      </c>
      <c r="K169" s="59" t="s">
        <v>3994</v>
      </c>
      <c r="L169" s="57" t="s">
        <v>4851</v>
      </c>
      <c r="M169" s="57" t="s">
        <v>4908</v>
      </c>
      <c r="N169" s="57"/>
      <c r="O169" s="57"/>
      <c r="P169" s="56" t="s">
        <v>1725</v>
      </c>
      <c r="Q169" s="13"/>
      <c r="R169"/>
      <c r="S169" t="str">
        <f t="shared" ref="S169:S200" si="39">IF(E169=F169,"","NOT EQUAL")</f>
        <v/>
      </c>
      <c r="T169" t="str">
        <f>IF(ISNA(VLOOKUP(AF169,#REF!,1)),"//","")</f>
        <v/>
      </c>
      <c r="U169"/>
      <c r="V169">
        <f t="shared" si="31"/>
        <v>108</v>
      </c>
      <c r="W169" s="81" t="s">
        <v>2263</v>
      </c>
      <c r="X169" s="59" t="s">
        <v>2263</v>
      </c>
      <c r="Y169" s="59" t="s">
        <v>2263</v>
      </c>
      <c r="Z169" s="25" t="str">
        <f t="shared" si="29"/>
        <v/>
      </c>
      <c r="AA169" s="25" t="str">
        <f t="shared" si="32"/>
        <v/>
      </c>
      <c r="AB169" s="1">
        <f t="shared" si="30"/>
        <v>160</v>
      </c>
      <c r="AC169" t="str">
        <f t="shared" si="33"/>
        <v>CST_33</v>
      </c>
      <c r="AD169" s="136" t="str">
        <f>IF(ISNA(VLOOKUP(AA169,Sheet2!J:J,1,0)),"//","")</f>
        <v/>
      </c>
      <c r="AF169" s="94" t="str">
        <f t="shared" si="34"/>
        <v/>
      </c>
      <c r="AG169" t="b">
        <f t="shared" si="35"/>
        <v>1</v>
      </c>
    </row>
    <row r="170" spans="1:33">
      <c r="A170" s="50">
        <f t="shared" si="36"/>
        <v>170</v>
      </c>
      <c r="B170" s="49">
        <f t="shared" si="37"/>
        <v>161</v>
      </c>
      <c r="C170" s="53" t="s">
        <v>3541</v>
      </c>
      <c r="D170" s="53">
        <v>33</v>
      </c>
      <c r="E170" s="58" t="s">
        <v>227</v>
      </c>
      <c r="F170" s="58" t="s">
        <v>227</v>
      </c>
      <c r="G170" s="81">
        <v>0</v>
      </c>
      <c r="H170" s="81">
        <v>0</v>
      </c>
      <c r="I170" s="146" t="s">
        <v>6</v>
      </c>
      <c r="J170" s="58" t="s">
        <v>1395</v>
      </c>
      <c r="K170" s="59" t="s">
        <v>3994</v>
      </c>
      <c r="L170" s="57" t="s">
        <v>4851</v>
      </c>
      <c r="M170" s="57" t="s">
        <v>4908</v>
      </c>
      <c r="N170" s="57"/>
      <c r="O170" s="57"/>
      <c r="P170" s="56" t="s">
        <v>1730</v>
      </c>
      <c r="Q170" s="13"/>
      <c r="R170"/>
      <c r="S170" t="str">
        <f t="shared" si="39"/>
        <v/>
      </c>
      <c r="T170" t="str">
        <f>IF(ISNA(VLOOKUP(AF170,#REF!,1)),"//","")</f>
        <v/>
      </c>
      <c r="U170"/>
      <c r="V170">
        <f t="shared" si="31"/>
        <v>108</v>
      </c>
      <c r="W170" s="81" t="s">
        <v>2263</v>
      </c>
      <c r="X170" s="59" t="s">
        <v>2263</v>
      </c>
      <c r="Y170" s="59" t="s">
        <v>2263</v>
      </c>
      <c r="Z170" s="25" t="str">
        <f t="shared" si="29"/>
        <v/>
      </c>
      <c r="AA170" s="25" t="str">
        <f t="shared" si="32"/>
        <v/>
      </c>
      <c r="AB170" s="1">
        <f t="shared" si="30"/>
        <v>161</v>
      </c>
      <c r="AC170" t="str">
        <f t="shared" si="33"/>
        <v>CST_34</v>
      </c>
      <c r="AD170" s="136" t="str">
        <f>IF(ISNA(VLOOKUP(AA170,Sheet2!J:J,1,0)),"//","")</f>
        <v/>
      </c>
      <c r="AF170" s="94" t="str">
        <f t="shared" si="34"/>
        <v/>
      </c>
      <c r="AG170" t="b">
        <f t="shared" si="35"/>
        <v>1</v>
      </c>
    </row>
    <row r="171" spans="1:33">
      <c r="A171" s="50">
        <f t="shared" si="36"/>
        <v>171</v>
      </c>
      <c r="B171" s="49">
        <f t="shared" si="37"/>
        <v>162</v>
      </c>
      <c r="C171" s="53" t="s">
        <v>3541</v>
      </c>
      <c r="D171" s="53">
        <v>34</v>
      </c>
      <c r="E171" s="58" t="s">
        <v>228</v>
      </c>
      <c r="F171" s="58" t="s">
        <v>228</v>
      </c>
      <c r="G171" s="81">
        <v>0</v>
      </c>
      <c r="H171" s="81">
        <v>0</v>
      </c>
      <c r="I171" s="146" t="s">
        <v>6</v>
      </c>
      <c r="J171" s="58" t="s">
        <v>1395</v>
      </c>
      <c r="K171" s="59" t="s">
        <v>3994</v>
      </c>
      <c r="L171" s="57" t="s">
        <v>4851</v>
      </c>
      <c r="M171" s="57" t="s">
        <v>4908</v>
      </c>
      <c r="N171" s="57"/>
      <c r="O171" s="57"/>
      <c r="P171" s="56" t="s">
        <v>1753</v>
      </c>
      <c r="Q171" s="13"/>
      <c r="R171"/>
      <c r="S171" t="str">
        <f t="shared" si="39"/>
        <v/>
      </c>
      <c r="T171" t="str">
        <f>IF(ISNA(VLOOKUP(AF171,#REF!,1)),"//","")</f>
        <v/>
      </c>
      <c r="U171"/>
      <c r="V171">
        <f t="shared" si="31"/>
        <v>108</v>
      </c>
      <c r="W171" s="81" t="s">
        <v>2263</v>
      </c>
      <c r="X171" s="59" t="s">
        <v>2263</v>
      </c>
      <c r="Y171" s="59" t="s">
        <v>2263</v>
      </c>
      <c r="Z171" s="25" t="str">
        <f t="shared" si="29"/>
        <v/>
      </c>
      <c r="AA171" s="25" t="str">
        <f t="shared" si="32"/>
        <v/>
      </c>
      <c r="AB171" s="1">
        <f t="shared" si="30"/>
        <v>162</v>
      </c>
      <c r="AC171" t="str">
        <f t="shared" si="33"/>
        <v>CST_35</v>
      </c>
      <c r="AD171" s="136" t="str">
        <f>IF(ISNA(VLOOKUP(AA171,Sheet2!J:J,1,0)),"//","")</f>
        <v/>
      </c>
      <c r="AF171" s="94" t="str">
        <f t="shared" si="34"/>
        <v/>
      </c>
      <c r="AG171" t="b">
        <f t="shared" si="35"/>
        <v>1</v>
      </c>
    </row>
    <row r="172" spans="1:33">
      <c r="A172" s="50">
        <f t="shared" si="36"/>
        <v>172</v>
      </c>
      <c r="B172" s="49">
        <f t="shared" si="37"/>
        <v>163</v>
      </c>
      <c r="C172" s="53" t="s">
        <v>3541</v>
      </c>
      <c r="D172" s="53">
        <v>35</v>
      </c>
      <c r="E172" s="58" t="s">
        <v>229</v>
      </c>
      <c r="F172" s="58" t="s">
        <v>229</v>
      </c>
      <c r="G172" s="81">
        <v>0</v>
      </c>
      <c r="H172" s="81">
        <v>0</v>
      </c>
      <c r="I172" s="146" t="s">
        <v>6</v>
      </c>
      <c r="J172" s="58" t="s">
        <v>1395</v>
      </c>
      <c r="K172" s="59" t="s">
        <v>3994</v>
      </c>
      <c r="L172" s="57" t="s">
        <v>4851</v>
      </c>
      <c r="M172" s="57" t="s">
        <v>4908</v>
      </c>
      <c r="N172" s="57"/>
      <c r="O172" s="57"/>
      <c r="P172" s="56" t="s">
        <v>1754</v>
      </c>
      <c r="Q172" s="13"/>
      <c r="R172"/>
      <c r="S172" t="str">
        <f t="shared" si="39"/>
        <v/>
      </c>
      <c r="T172" t="str">
        <f>IF(ISNA(VLOOKUP(AF172,#REF!,1)),"//","")</f>
        <v/>
      </c>
      <c r="U172"/>
      <c r="V172">
        <f t="shared" si="31"/>
        <v>108</v>
      </c>
      <c r="W172" s="81" t="s">
        <v>2263</v>
      </c>
      <c r="X172" s="59" t="s">
        <v>2263</v>
      </c>
      <c r="Y172" s="59" t="s">
        <v>2263</v>
      </c>
      <c r="Z172" s="25" t="str">
        <f t="shared" si="29"/>
        <v/>
      </c>
      <c r="AA172" s="25" t="str">
        <f t="shared" si="32"/>
        <v/>
      </c>
      <c r="AB172" s="1">
        <f t="shared" si="30"/>
        <v>163</v>
      </c>
      <c r="AC172" t="str">
        <f t="shared" si="33"/>
        <v>CST_36</v>
      </c>
      <c r="AD172" s="136" t="str">
        <f>IF(ISNA(VLOOKUP(AA172,Sheet2!J:J,1,0)),"//","")</f>
        <v/>
      </c>
      <c r="AF172" s="94" t="str">
        <f t="shared" si="34"/>
        <v/>
      </c>
      <c r="AG172" t="b">
        <f t="shared" si="35"/>
        <v>1</v>
      </c>
    </row>
    <row r="173" spans="1:33">
      <c r="A173" s="50">
        <f t="shared" si="36"/>
        <v>173</v>
      </c>
      <c r="B173" s="49">
        <f t="shared" si="37"/>
        <v>164</v>
      </c>
      <c r="C173" s="53" t="s">
        <v>3541</v>
      </c>
      <c r="D173" s="53">
        <v>36</v>
      </c>
      <c r="E173" s="58" t="s">
        <v>230</v>
      </c>
      <c r="F173" s="58" t="s">
        <v>230</v>
      </c>
      <c r="G173" s="81">
        <v>0</v>
      </c>
      <c r="H173" s="81">
        <v>0</v>
      </c>
      <c r="I173" s="146" t="s">
        <v>6</v>
      </c>
      <c r="J173" s="58" t="s">
        <v>1395</v>
      </c>
      <c r="K173" s="59" t="s">
        <v>3994</v>
      </c>
      <c r="L173" s="57" t="s">
        <v>4851</v>
      </c>
      <c r="M173" s="57" t="s">
        <v>4908</v>
      </c>
      <c r="N173" s="57"/>
      <c r="O173" s="57"/>
      <c r="P173" s="56" t="s">
        <v>1755</v>
      </c>
      <c r="Q173" s="13"/>
      <c r="R173"/>
      <c r="S173" t="str">
        <f t="shared" si="39"/>
        <v/>
      </c>
      <c r="T173" t="str">
        <f>IF(ISNA(VLOOKUP(AF173,#REF!,1)),"//","")</f>
        <v/>
      </c>
      <c r="U173"/>
      <c r="V173">
        <f t="shared" si="31"/>
        <v>108</v>
      </c>
      <c r="W173" s="81" t="s">
        <v>2263</v>
      </c>
      <c r="X173" s="59" t="s">
        <v>2263</v>
      </c>
      <c r="Y173" s="59" t="s">
        <v>2263</v>
      </c>
      <c r="Z173" s="25" t="str">
        <f t="shared" si="29"/>
        <v/>
      </c>
      <c r="AA173" s="25" t="str">
        <f t="shared" si="32"/>
        <v/>
      </c>
      <c r="AB173" s="1">
        <f t="shared" si="30"/>
        <v>164</v>
      </c>
      <c r="AC173" t="str">
        <f t="shared" si="33"/>
        <v>CST_37</v>
      </c>
      <c r="AD173" s="136" t="str">
        <f>IF(ISNA(VLOOKUP(AA173,Sheet2!J:J,1,0)),"//","")</f>
        <v/>
      </c>
      <c r="AF173" s="94" t="str">
        <f t="shared" si="34"/>
        <v/>
      </c>
      <c r="AG173" t="b">
        <f t="shared" si="35"/>
        <v>1</v>
      </c>
    </row>
    <row r="174" spans="1:33">
      <c r="A174" s="50">
        <f t="shared" si="36"/>
        <v>174</v>
      </c>
      <c r="B174" s="49">
        <f t="shared" si="37"/>
        <v>165</v>
      </c>
      <c r="C174" s="53" t="s">
        <v>3541</v>
      </c>
      <c r="D174" s="53">
        <v>37</v>
      </c>
      <c r="E174" s="58" t="s">
        <v>242</v>
      </c>
      <c r="F174" s="58" t="s">
        <v>242</v>
      </c>
      <c r="G174" s="81">
        <v>0</v>
      </c>
      <c r="H174" s="81">
        <v>0</v>
      </c>
      <c r="I174" s="146" t="s">
        <v>6</v>
      </c>
      <c r="J174" s="58" t="s">
        <v>1395</v>
      </c>
      <c r="K174" s="59" t="s">
        <v>3994</v>
      </c>
      <c r="L174" s="57" t="s">
        <v>4851</v>
      </c>
      <c r="M174" s="57" t="s">
        <v>4908</v>
      </c>
      <c r="N174" s="57"/>
      <c r="O174" s="57"/>
      <c r="P174" s="56" t="s">
        <v>1756</v>
      </c>
      <c r="Q174" s="13"/>
      <c r="R174"/>
      <c r="S174" t="str">
        <f t="shared" si="39"/>
        <v/>
      </c>
      <c r="T174" t="str">
        <f>IF(ISNA(VLOOKUP(AF174,#REF!,1)),"//","")</f>
        <v/>
      </c>
      <c r="U174"/>
      <c r="V174">
        <f t="shared" si="31"/>
        <v>108</v>
      </c>
      <c r="W174" s="81" t="s">
        <v>2263</v>
      </c>
      <c r="X174" s="59" t="s">
        <v>2263</v>
      </c>
      <c r="Y174" s="59" t="s">
        <v>2263</v>
      </c>
      <c r="Z174" s="25" t="str">
        <f t="shared" si="29"/>
        <v/>
      </c>
      <c r="AA174" s="25" t="str">
        <f t="shared" si="32"/>
        <v/>
      </c>
      <c r="AB174" s="1">
        <f t="shared" si="30"/>
        <v>165</v>
      </c>
      <c r="AC174" t="str">
        <f t="shared" si="33"/>
        <v>CST_38</v>
      </c>
      <c r="AD174" s="136" t="str">
        <f>IF(ISNA(VLOOKUP(AA174,Sheet2!J:J,1,0)),"//","")</f>
        <v/>
      </c>
      <c r="AF174" s="94" t="str">
        <f t="shared" si="34"/>
        <v/>
      </c>
      <c r="AG174" t="b">
        <f t="shared" si="35"/>
        <v>1</v>
      </c>
    </row>
    <row r="175" spans="1:33">
      <c r="A175" s="50">
        <f t="shared" si="36"/>
        <v>175</v>
      </c>
      <c r="B175" s="49">
        <f t="shared" si="37"/>
        <v>166</v>
      </c>
      <c r="C175" s="53" t="s">
        <v>3541</v>
      </c>
      <c r="D175" s="53">
        <v>38</v>
      </c>
      <c r="E175" s="58" t="s">
        <v>266</v>
      </c>
      <c r="F175" s="58" t="s">
        <v>266</v>
      </c>
      <c r="G175" s="81">
        <v>0</v>
      </c>
      <c r="H175" s="81">
        <v>0</v>
      </c>
      <c r="I175" s="146" t="s">
        <v>6</v>
      </c>
      <c r="J175" s="58" t="s">
        <v>1395</v>
      </c>
      <c r="K175" s="59" t="s">
        <v>3994</v>
      </c>
      <c r="L175" s="57" t="s">
        <v>4851</v>
      </c>
      <c r="M175" s="57" t="s">
        <v>4908</v>
      </c>
      <c r="N175" s="57"/>
      <c r="O175" s="57"/>
      <c r="P175" s="56" t="s">
        <v>1781</v>
      </c>
      <c r="Q175" s="13"/>
      <c r="R175"/>
      <c r="S175" t="str">
        <f t="shared" si="39"/>
        <v/>
      </c>
      <c r="T175" t="str">
        <f>IF(ISNA(VLOOKUP(AF175,#REF!,1)),"//","")</f>
        <v/>
      </c>
      <c r="U175"/>
      <c r="V175">
        <f t="shared" si="31"/>
        <v>108</v>
      </c>
      <c r="W175" s="81" t="s">
        <v>2263</v>
      </c>
      <c r="X175" s="59" t="s">
        <v>2263</v>
      </c>
      <c r="Y175" s="59" t="s">
        <v>2263</v>
      </c>
      <c r="Z175" s="25" t="str">
        <f t="shared" si="29"/>
        <v/>
      </c>
      <c r="AA175" s="25" t="str">
        <f t="shared" si="32"/>
        <v/>
      </c>
      <c r="AB175" s="1">
        <f t="shared" si="30"/>
        <v>166</v>
      </c>
      <c r="AC175" t="str">
        <f t="shared" si="33"/>
        <v>CST_39</v>
      </c>
      <c r="AD175" s="136" t="str">
        <f>IF(ISNA(VLOOKUP(AA175,Sheet2!J:J,1,0)),"//","")</f>
        <v/>
      </c>
      <c r="AF175" s="94" t="str">
        <f t="shared" si="34"/>
        <v/>
      </c>
      <c r="AG175" t="b">
        <f t="shared" si="35"/>
        <v>1</v>
      </c>
    </row>
    <row r="176" spans="1:33">
      <c r="A176" s="50">
        <f t="shared" si="36"/>
        <v>176</v>
      </c>
      <c r="B176" s="49">
        <f t="shared" si="37"/>
        <v>167</v>
      </c>
      <c r="C176" s="53" t="s">
        <v>3541</v>
      </c>
      <c r="D176" s="53">
        <v>39</v>
      </c>
      <c r="E176" s="58" t="s">
        <v>278</v>
      </c>
      <c r="F176" s="58" t="s">
        <v>278</v>
      </c>
      <c r="G176" s="81">
        <v>0</v>
      </c>
      <c r="H176" s="81">
        <v>0</v>
      </c>
      <c r="I176" s="146" t="s">
        <v>6</v>
      </c>
      <c r="J176" s="58" t="s">
        <v>1395</v>
      </c>
      <c r="K176" s="59" t="s">
        <v>3994</v>
      </c>
      <c r="L176" s="57" t="s">
        <v>4851</v>
      </c>
      <c r="M176" s="57" t="s">
        <v>4908</v>
      </c>
      <c r="N176" s="57"/>
      <c r="O176" s="57"/>
      <c r="P176" s="56" t="s">
        <v>1814</v>
      </c>
      <c r="Q176" s="13"/>
      <c r="R176"/>
      <c r="S176" t="str">
        <f t="shared" si="39"/>
        <v/>
      </c>
      <c r="T176" t="str">
        <f>IF(ISNA(VLOOKUP(AF176,#REF!,1)),"//","")</f>
        <v/>
      </c>
      <c r="U176"/>
      <c r="V176">
        <f t="shared" si="31"/>
        <v>108</v>
      </c>
      <c r="W176" s="81" t="s">
        <v>2263</v>
      </c>
      <c r="X176" s="59" t="s">
        <v>2263</v>
      </c>
      <c r="Y176" s="59" t="s">
        <v>2263</v>
      </c>
      <c r="Z176" s="25" t="str">
        <f t="shared" si="29"/>
        <v/>
      </c>
      <c r="AA176" s="25" t="str">
        <f t="shared" si="32"/>
        <v/>
      </c>
      <c r="AB176" s="1">
        <f t="shared" si="30"/>
        <v>167</v>
      </c>
      <c r="AC176" t="str">
        <f t="shared" si="33"/>
        <v>CST_40</v>
      </c>
      <c r="AD176" s="136" t="str">
        <f>IF(ISNA(VLOOKUP(AA176,Sheet2!J:J,1,0)),"//","")</f>
        <v/>
      </c>
      <c r="AF176" s="94" t="str">
        <f t="shared" si="34"/>
        <v/>
      </c>
      <c r="AG176" t="b">
        <f t="shared" si="35"/>
        <v>1</v>
      </c>
    </row>
    <row r="177" spans="1:33">
      <c r="A177" s="50">
        <f t="shared" si="36"/>
        <v>177</v>
      </c>
      <c r="B177" s="49">
        <f t="shared" si="37"/>
        <v>168</v>
      </c>
      <c r="C177" s="53" t="s">
        <v>3541</v>
      </c>
      <c r="D177" s="53">
        <v>40</v>
      </c>
      <c r="E177" s="58" t="s">
        <v>283</v>
      </c>
      <c r="F177" s="58" t="s">
        <v>283</v>
      </c>
      <c r="G177" s="81">
        <v>0</v>
      </c>
      <c r="H177" s="81">
        <v>0</v>
      </c>
      <c r="I177" s="146" t="s">
        <v>6</v>
      </c>
      <c r="J177" s="58" t="s">
        <v>1395</v>
      </c>
      <c r="K177" s="59" t="s">
        <v>3994</v>
      </c>
      <c r="L177" s="57" t="s">
        <v>4851</v>
      </c>
      <c r="M177" s="57" t="s">
        <v>4908</v>
      </c>
      <c r="N177" s="57"/>
      <c r="O177" s="57"/>
      <c r="P177" s="56" t="s">
        <v>1831</v>
      </c>
      <c r="Q177" s="13"/>
      <c r="R177"/>
      <c r="S177" t="str">
        <f t="shared" si="39"/>
        <v/>
      </c>
      <c r="T177" t="str">
        <f>IF(ISNA(VLOOKUP(AF177,#REF!,1)),"//","")</f>
        <v/>
      </c>
      <c r="U177"/>
      <c r="V177">
        <f t="shared" si="31"/>
        <v>108</v>
      </c>
      <c r="W177" s="81" t="s">
        <v>2263</v>
      </c>
      <c r="X177" s="59" t="s">
        <v>2263</v>
      </c>
      <c r="Y177" s="59" t="s">
        <v>2263</v>
      </c>
      <c r="Z177" s="25" t="str">
        <f t="shared" si="29"/>
        <v/>
      </c>
      <c r="AA177" s="25" t="str">
        <f t="shared" si="32"/>
        <v/>
      </c>
      <c r="AB177" s="1">
        <f t="shared" si="30"/>
        <v>168</v>
      </c>
      <c r="AC177" t="str">
        <f t="shared" si="33"/>
        <v>CST_41</v>
      </c>
      <c r="AD177" s="136" t="str">
        <f>IF(ISNA(VLOOKUP(AA177,Sheet2!J:J,1,0)),"//","")</f>
        <v/>
      </c>
      <c r="AF177" s="94" t="str">
        <f t="shared" si="34"/>
        <v/>
      </c>
      <c r="AG177" t="b">
        <f t="shared" si="35"/>
        <v>1</v>
      </c>
    </row>
    <row r="178" spans="1:33">
      <c r="A178" s="50">
        <f t="shared" si="36"/>
        <v>178</v>
      </c>
      <c r="B178" s="49">
        <f t="shared" si="37"/>
        <v>169</v>
      </c>
      <c r="C178" s="53" t="s">
        <v>3541</v>
      </c>
      <c r="D178" s="53">
        <v>41</v>
      </c>
      <c r="E178" s="58" t="s">
        <v>285</v>
      </c>
      <c r="F178" s="58" t="s">
        <v>285</v>
      </c>
      <c r="G178" s="81">
        <v>0</v>
      </c>
      <c r="H178" s="81">
        <v>0</v>
      </c>
      <c r="I178" s="146" t="s">
        <v>6</v>
      </c>
      <c r="J178" s="58" t="s">
        <v>1395</v>
      </c>
      <c r="K178" s="59" t="s">
        <v>3994</v>
      </c>
      <c r="L178" s="57" t="s">
        <v>4851</v>
      </c>
      <c r="M178" s="57" t="s">
        <v>4908</v>
      </c>
      <c r="N178" s="57"/>
      <c r="O178" s="57"/>
      <c r="P178" s="56" t="s">
        <v>1840</v>
      </c>
      <c r="Q178" s="13"/>
      <c r="R178"/>
      <c r="S178" t="str">
        <f t="shared" si="39"/>
        <v/>
      </c>
      <c r="T178" t="str">
        <f>IF(ISNA(VLOOKUP(AF178,#REF!,1)),"//","")</f>
        <v/>
      </c>
      <c r="U178"/>
      <c r="V178">
        <f t="shared" si="31"/>
        <v>108</v>
      </c>
      <c r="W178" s="81" t="s">
        <v>2263</v>
      </c>
      <c r="X178" s="59" t="s">
        <v>2263</v>
      </c>
      <c r="Y178" s="59" t="s">
        <v>2263</v>
      </c>
      <c r="Z178" s="25" t="str">
        <f t="shared" si="29"/>
        <v/>
      </c>
      <c r="AA178" s="25" t="str">
        <f t="shared" si="32"/>
        <v/>
      </c>
      <c r="AB178" s="1">
        <f t="shared" si="30"/>
        <v>169</v>
      </c>
      <c r="AC178" t="str">
        <f t="shared" si="33"/>
        <v>CST_42</v>
      </c>
      <c r="AD178" s="136" t="str">
        <f>IF(ISNA(VLOOKUP(AA178,Sheet2!J:J,1,0)),"//","")</f>
        <v/>
      </c>
      <c r="AF178" s="94" t="str">
        <f t="shared" si="34"/>
        <v/>
      </c>
      <c r="AG178" t="b">
        <f t="shared" si="35"/>
        <v>1</v>
      </c>
    </row>
    <row r="179" spans="1:33">
      <c r="A179" s="50">
        <f t="shared" si="36"/>
        <v>179</v>
      </c>
      <c r="B179" s="49">
        <f t="shared" si="37"/>
        <v>170</v>
      </c>
      <c r="C179" s="53" t="s">
        <v>3541</v>
      </c>
      <c r="D179" s="53">
        <v>42</v>
      </c>
      <c r="E179" s="58" t="s">
        <v>294</v>
      </c>
      <c r="F179" s="58" t="s">
        <v>294</v>
      </c>
      <c r="G179" s="81">
        <v>0</v>
      </c>
      <c r="H179" s="81">
        <v>0</v>
      </c>
      <c r="I179" s="146" t="s">
        <v>6</v>
      </c>
      <c r="J179" s="58" t="s">
        <v>1395</v>
      </c>
      <c r="K179" s="59" t="s">
        <v>3994</v>
      </c>
      <c r="L179" s="57" t="s">
        <v>4851</v>
      </c>
      <c r="M179" s="57" t="s">
        <v>4908</v>
      </c>
      <c r="N179" s="57"/>
      <c r="O179" s="57"/>
      <c r="P179" s="56" t="s">
        <v>1843</v>
      </c>
      <c r="Q179" s="13"/>
      <c r="R179"/>
      <c r="S179" t="str">
        <f t="shared" si="39"/>
        <v/>
      </c>
      <c r="T179" t="str">
        <f>IF(ISNA(VLOOKUP(AF179,#REF!,1)),"//","")</f>
        <v/>
      </c>
      <c r="U179"/>
      <c r="V179">
        <f t="shared" si="31"/>
        <v>108</v>
      </c>
      <c r="W179" s="81" t="s">
        <v>2263</v>
      </c>
      <c r="X179" s="59" t="s">
        <v>2263</v>
      </c>
      <c r="Y179" s="59" t="s">
        <v>2263</v>
      </c>
      <c r="Z179" s="25" t="str">
        <f t="shared" si="29"/>
        <v/>
      </c>
      <c r="AA179" s="25" t="str">
        <f t="shared" si="32"/>
        <v/>
      </c>
      <c r="AB179" s="1">
        <f t="shared" si="30"/>
        <v>170</v>
      </c>
      <c r="AC179" t="str">
        <f t="shared" si="33"/>
        <v>CST_43</v>
      </c>
      <c r="AD179" s="136" t="str">
        <f>IF(ISNA(VLOOKUP(AA179,Sheet2!J:J,1,0)),"//","")</f>
        <v/>
      </c>
      <c r="AF179" s="94" t="str">
        <f t="shared" si="34"/>
        <v/>
      </c>
      <c r="AG179" t="b">
        <f t="shared" si="35"/>
        <v>1</v>
      </c>
    </row>
    <row r="180" spans="1:33">
      <c r="A180" s="50">
        <f t="shared" si="36"/>
        <v>180</v>
      </c>
      <c r="B180" s="49">
        <f t="shared" si="37"/>
        <v>171</v>
      </c>
      <c r="C180" s="53" t="s">
        <v>3541</v>
      </c>
      <c r="D180" s="53">
        <v>43</v>
      </c>
      <c r="E180" s="58" t="s">
        <v>295</v>
      </c>
      <c r="F180" s="58" t="s">
        <v>295</v>
      </c>
      <c r="G180" s="81">
        <v>0</v>
      </c>
      <c r="H180" s="81">
        <v>0</v>
      </c>
      <c r="I180" s="146" t="s">
        <v>6</v>
      </c>
      <c r="J180" s="58" t="s">
        <v>1395</v>
      </c>
      <c r="K180" s="59" t="s">
        <v>3994</v>
      </c>
      <c r="L180" s="57" t="s">
        <v>4851</v>
      </c>
      <c r="M180" s="57" t="s">
        <v>4908</v>
      </c>
      <c r="N180" s="57"/>
      <c r="O180" s="57"/>
      <c r="P180" s="56" t="s">
        <v>1863</v>
      </c>
      <c r="Q180" s="13"/>
      <c r="R180"/>
      <c r="S180" t="str">
        <f t="shared" si="39"/>
        <v/>
      </c>
      <c r="T180" t="str">
        <f>IF(ISNA(VLOOKUP(AF180,#REF!,1)),"//","")</f>
        <v/>
      </c>
      <c r="U180"/>
      <c r="V180">
        <f t="shared" si="31"/>
        <v>108</v>
      </c>
      <c r="W180" s="81" t="s">
        <v>2263</v>
      </c>
      <c r="X180" s="59" t="s">
        <v>2263</v>
      </c>
      <c r="Y180" s="59" t="s">
        <v>2263</v>
      </c>
      <c r="Z180" s="25" t="str">
        <f t="shared" si="29"/>
        <v/>
      </c>
      <c r="AA180" s="25" t="str">
        <f t="shared" si="32"/>
        <v/>
      </c>
      <c r="AB180" s="1">
        <f t="shared" si="30"/>
        <v>171</v>
      </c>
      <c r="AC180" t="str">
        <f t="shared" si="33"/>
        <v>CST_44</v>
      </c>
      <c r="AD180" s="136" t="str">
        <f>IF(ISNA(VLOOKUP(AA180,Sheet2!J:J,1,0)),"//","")</f>
        <v/>
      </c>
      <c r="AF180" s="94" t="str">
        <f t="shared" si="34"/>
        <v/>
      </c>
      <c r="AG180" t="b">
        <f t="shared" si="35"/>
        <v>1</v>
      </c>
    </row>
    <row r="181" spans="1:33">
      <c r="A181" s="50">
        <f t="shared" si="36"/>
        <v>181</v>
      </c>
      <c r="B181" s="49">
        <f t="shared" si="37"/>
        <v>172</v>
      </c>
      <c r="C181" s="53" t="s">
        <v>3541</v>
      </c>
      <c r="D181" s="53">
        <v>44</v>
      </c>
      <c r="E181" s="58" t="s">
        <v>296</v>
      </c>
      <c r="F181" s="58" t="s">
        <v>296</v>
      </c>
      <c r="G181" s="161">
        <v>0</v>
      </c>
      <c r="H181" s="161">
        <v>0</v>
      </c>
      <c r="I181" s="146" t="s">
        <v>6</v>
      </c>
      <c r="J181" s="58" t="s">
        <v>1395</v>
      </c>
      <c r="K181" s="59" t="s">
        <v>3994</v>
      </c>
      <c r="L181" s="57" t="s">
        <v>4851</v>
      </c>
      <c r="M181" s="57" t="s">
        <v>4908</v>
      </c>
      <c r="N181" s="57"/>
      <c r="O181" s="57"/>
      <c r="P181" s="56" t="s">
        <v>1864</v>
      </c>
      <c r="Q181" s="13"/>
      <c r="R181"/>
      <c r="S181" t="str">
        <f t="shared" si="39"/>
        <v/>
      </c>
      <c r="T181" t="str">
        <f>IF(ISNA(VLOOKUP(AF181,#REF!,1)),"//","")</f>
        <v/>
      </c>
      <c r="U181"/>
      <c r="V181">
        <f t="shared" si="31"/>
        <v>108</v>
      </c>
      <c r="W181" s="81" t="s">
        <v>2263</v>
      </c>
      <c r="X181" s="59" t="s">
        <v>2263</v>
      </c>
      <c r="Y181" s="59" t="s">
        <v>2263</v>
      </c>
      <c r="Z181" s="25" t="str">
        <f t="shared" si="29"/>
        <v/>
      </c>
      <c r="AA181" s="25" t="str">
        <f t="shared" si="32"/>
        <v/>
      </c>
      <c r="AB181" s="1">
        <f t="shared" si="30"/>
        <v>172</v>
      </c>
      <c r="AC181" t="str">
        <f t="shared" si="33"/>
        <v>CST_45</v>
      </c>
      <c r="AD181" s="136" t="str">
        <f>IF(ISNA(VLOOKUP(AA181,Sheet2!J:J,1,0)),"//","")</f>
        <v/>
      </c>
      <c r="AF181" s="94" t="str">
        <f t="shared" si="34"/>
        <v/>
      </c>
      <c r="AG181" t="b">
        <f t="shared" si="35"/>
        <v>1</v>
      </c>
    </row>
    <row r="182" spans="1:33">
      <c r="A182" s="50">
        <f t="shared" si="36"/>
        <v>182</v>
      </c>
      <c r="B182" s="49">
        <f t="shared" si="37"/>
        <v>173</v>
      </c>
      <c r="C182" s="53" t="s">
        <v>3541</v>
      </c>
      <c r="D182" s="53">
        <v>45</v>
      </c>
      <c r="E182" s="58" t="s">
        <v>297</v>
      </c>
      <c r="F182" s="58" t="s">
        <v>297</v>
      </c>
      <c r="G182" s="81">
        <v>0</v>
      </c>
      <c r="H182" s="81">
        <v>0</v>
      </c>
      <c r="I182" s="146" t="s">
        <v>6</v>
      </c>
      <c r="J182" s="58" t="s">
        <v>1395</v>
      </c>
      <c r="K182" s="59" t="s">
        <v>3994</v>
      </c>
      <c r="L182" s="57" t="s">
        <v>4851</v>
      </c>
      <c r="M182" s="57" t="s">
        <v>4908</v>
      </c>
      <c r="N182" s="57"/>
      <c r="O182" s="57"/>
      <c r="P182" s="56" t="s">
        <v>1865</v>
      </c>
      <c r="Q182" s="13"/>
      <c r="R182"/>
      <c r="S182" t="str">
        <f t="shared" si="39"/>
        <v/>
      </c>
      <c r="T182" t="str">
        <f>IF(ISNA(VLOOKUP(AF182,#REF!,1)),"//","")</f>
        <v/>
      </c>
      <c r="U182"/>
      <c r="V182">
        <f t="shared" si="31"/>
        <v>108</v>
      </c>
      <c r="W182" s="81" t="s">
        <v>2263</v>
      </c>
      <c r="X182" s="59" t="s">
        <v>2263</v>
      </c>
      <c r="Y182" s="59" t="s">
        <v>2263</v>
      </c>
      <c r="Z182" s="25" t="str">
        <f t="shared" si="29"/>
        <v/>
      </c>
      <c r="AA182" s="25" t="str">
        <f t="shared" si="32"/>
        <v/>
      </c>
      <c r="AB182" s="1">
        <f t="shared" si="30"/>
        <v>173</v>
      </c>
      <c r="AC182" t="str">
        <f t="shared" si="33"/>
        <v>CST_46</v>
      </c>
      <c r="AD182" s="136" t="str">
        <f>IF(ISNA(VLOOKUP(AA182,Sheet2!J:J,1,0)),"//","")</f>
        <v/>
      </c>
      <c r="AF182" s="94" t="str">
        <f t="shared" si="34"/>
        <v/>
      </c>
      <c r="AG182" t="b">
        <f t="shared" si="35"/>
        <v>1</v>
      </c>
    </row>
    <row r="183" spans="1:33">
      <c r="A183" s="50">
        <f t="shared" si="36"/>
        <v>183</v>
      </c>
      <c r="B183" s="49">
        <f t="shared" si="37"/>
        <v>174</v>
      </c>
      <c r="C183" s="53" t="s">
        <v>3541</v>
      </c>
      <c r="D183" s="53">
        <v>46</v>
      </c>
      <c r="E183" s="58" t="s">
        <v>300</v>
      </c>
      <c r="F183" s="58" t="s">
        <v>300</v>
      </c>
      <c r="G183" s="81">
        <v>0</v>
      </c>
      <c r="H183" s="81">
        <v>0</v>
      </c>
      <c r="I183" s="146" t="s">
        <v>6</v>
      </c>
      <c r="J183" s="58" t="s">
        <v>1395</v>
      </c>
      <c r="K183" s="59" t="s">
        <v>3994</v>
      </c>
      <c r="L183" s="57" t="s">
        <v>4851</v>
      </c>
      <c r="M183" s="57" t="s">
        <v>4908</v>
      </c>
      <c r="N183" s="57"/>
      <c r="O183" s="57"/>
      <c r="P183" s="56" t="s">
        <v>1867</v>
      </c>
      <c r="Q183" s="13"/>
      <c r="R183"/>
      <c r="S183" t="str">
        <f t="shared" si="39"/>
        <v/>
      </c>
      <c r="T183" t="str">
        <f>IF(ISNA(VLOOKUP(AF183,#REF!,1)),"//","")</f>
        <v/>
      </c>
      <c r="U183"/>
      <c r="V183">
        <f t="shared" si="31"/>
        <v>108</v>
      </c>
      <c r="W183" s="81" t="s">
        <v>2263</v>
      </c>
      <c r="X183" s="59" t="s">
        <v>2263</v>
      </c>
      <c r="Y183" s="59" t="s">
        <v>2263</v>
      </c>
      <c r="Z183" s="25" t="str">
        <f t="shared" si="29"/>
        <v/>
      </c>
      <c r="AA183" s="25" t="str">
        <f t="shared" si="32"/>
        <v/>
      </c>
      <c r="AB183" s="1">
        <f t="shared" si="30"/>
        <v>174</v>
      </c>
      <c r="AC183" t="str">
        <f t="shared" si="33"/>
        <v>CST_47</v>
      </c>
      <c r="AD183" s="136" t="str">
        <f>IF(ISNA(VLOOKUP(AA183,Sheet2!J:J,1,0)),"//","")</f>
        <v/>
      </c>
      <c r="AF183" s="94" t="str">
        <f t="shared" si="34"/>
        <v/>
      </c>
      <c r="AG183" t="b">
        <f t="shared" si="35"/>
        <v>1</v>
      </c>
    </row>
    <row r="184" spans="1:33">
      <c r="A184" s="50">
        <f t="shared" si="36"/>
        <v>184</v>
      </c>
      <c r="B184" s="49">
        <f t="shared" si="37"/>
        <v>175</v>
      </c>
      <c r="C184" s="53" t="s">
        <v>3541</v>
      </c>
      <c r="D184" s="53">
        <v>47</v>
      </c>
      <c r="E184" s="58" t="s">
        <v>305</v>
      </c>
      <c r="F184" s="58" t="s">
        <v>305</v>
      </c>
      <c r="G184" s="81">
        <v>0</v>
      </c>
      <c r="H184" s="81">
        <v>0</v>
      </c>
      <c r="I184" s="146" t="s">
        <v>6</v>
      </c>
      <c r="J184" s="58" t="s">
        <v>1395</v>
      </c>
      <c r="K184" s="59" t="s">
        <v>3994</v>
      </c>
      <c r="L184" s="57" t="s">
        <v>4851</v>
      </c>
      <c r="M184" s="57" t="s">
        <v>4908</v>
      </c>
      <c r="N184" s="57"/>
      <c r="O184" s="57"/>
      <c r="P184" s="56" t="s">
        <v>1870</v>
      </c>
      <c r="Q184" s="13"/>
      <c r="R184"/>
      <c r="S184" t="str">
        <f t="shared" si="39"/>
        <v/>
      </c>
      <c r="T184" t="str">
        <f>IF(ISNA(VLOOKUP(AF184,#REF!,1)),"//","")</f>
        <v/>
      </c>
      <c r="U184"/>
      <c r="V184">
        <f t="shared" si="31"/>
        <v>108</v>
      </c>
      <c r="W184" s="81" t="s">
        <v>2701</v>
      </c>
      <c r="X184" s="59" t="s">
        <v>2263</v>
      </c>
      <c r="Y184" s="59" t="s">
        <v>2263</v>
      </c>
      <c r="Z184" s="25" t="str">
        <f t="shared" si="29"/>
        <v/>
      </c>
      <c r="AA184" s="25" t="str">
        <f t="shared" si="32"/>
        <v/>
      </c>
      <c r="AB184" s="1">
        <f t="shared" si="30"/>
        <v>175</v>
      </c>
      <c r="AC184" t="str">
        <f t="shared" si="33"/>
        <v>CST_48</v>
      </c>
      <c r="AD184" s="136" t="str">
        <f>IF(ISNA(VLOOKUP(AA184,Sheet2!J:J,1,0)),"//","")</f>
        <v/>
      </c>
      <c r="AF184" s="94" t="str">
        <f t="shared" si="34"/>
        <v/>
      </c>
      <c r="AG184" t="b">
        <f t="shared" si="35"/>
        <v>1</v>
      </c>
    </row>
    <row r="185" spans="1:33">
      <c r="A185" s="50">
        <f t="shared" si="36"/>
        <v>185</v>
      </c>
      <c r="B185" s="49">
        <f t="shared" si="37"/>
        <v>176</v>
      </c>
      <c r="C185" s="53" t="s">
        <v>3541</v>
      </c>
      <c r="D185" s="53">
        <v>48</v>
      </c>
      <c r="E185" s="58" t="s">
        <v>315</v>
      </c>
      <c r="F185" s="58" t="s">
        <v>315</v>
      </c>
      <c r="G185" s="81">
        <v>0</v>
      </c>
      <c r="H185" s="81">
        <v>0</v>
      </c>
      <c r="I185" s="146" t="s">
        <v>6</v>
      </c>
      <c r="J185" s="58" t="s">
        <v>1395</v>
      </c>
      <c r="K185" s="59" t="s">
        <v>3994</v>
      </c>
      <c r="L185" s="57" t="s">
        <v>4851</v>
      </c>
      <c r="M185" s="57" t="s">
        <v>4908</v>
      </c>
      <c r="N185" s="57"/>
      <c r="O185" s="57"/>
      <c r="P185" s="56" t="s">
        <v>1876</v>
      </c>
      <c r="Q185" s="13"/>
      <c r="R185"/>
      <c r="S185" t="str">
        <f t="shared" si="39"/>
        <v/>
      </c>
      <c r="T185" t="str">
        <f>IF(ISNA(VLOOKUP(AF185,#REF!,1)),"//","")</f>
        <v/>
      </c>
      <c r="U185"/>
      <c r="V185">
        <f t="shared" si="31"/>
        <v>108</v>
      </c>
      <c r="W185" s="81" t="s">
        <v>2263</v>
      </c>
      <c r="X185" s="59" t="s">
        <v>2263</v>
      </c>
      <c r="Y185" s="59" t="s">
        <v>2263</v>
      </c>
      <c r="Z185" s="25" t="str">
        <f t="shared" si="29"/>
        <v/>
      </c>
      <c r="AA185" s="25" t="str">
        <f t="shared" si="32"/>
        <v/>
      </c>
      <c r="AB185" s="1">
        <f t="shared" si="30"/>
        <v>176</v>
      </c>
      <c r="AC185" t="str">
        <f t="shared" si="33"/>
        <v>CST_49</v>
      </c>
      <c r="AD185" s="136" t="str">
        <f>IF(ISNA(VLOOKUP(AA185,Sheet2!J:J,1,0)),"//","")</f>
        <v/>
      </c>
      <c r="AF185" s="94" t="str">
        <f t="shared" si="34"/>
        <v/>
      </c>
      <c r="AG185" t="b">
        <f t="shared" si="35"/>
        <v>1</v>
      </c>
    </row>
    <row r="186" spans="1:33">
      <c r="A186" s="50">
        <f t="shared" si="36"/>
        <v>186</v>
      </c>
      <c r="B186" s="49">
        <f t="shared" si="37"/>
        <v>177</v>
      </c>
      <c r="C186" s="53" t="s">
        <v>3541</v>
      </c>
      <c r="D186" s="53">
        <v>49</v>
      </c>
      <c r="E186" s="58" t="s">
        <v>317</v>
      </c>
      <c r="F186" s="58" t="s">
        <v>317</v>
      </c>
      <c r="G186" s="81">
        <v>0</v>
      </c>
      <c r="H186" s="81">
        <v>0</v>
      </c>
      <c r="I186" s="146" t="s">
        <v>6</v>
      </c>
      <c r="J186" s="58" t="s">
        <v>1395</v>
      </c>
      <c r="K186" s="59" t="s">
        <v>3994</v>
      </c>
      <c r="L186" s="57" t="s">
        <v>4851</v>
      </c>
      <c r="M186" s="57" t="s">
        <v>4908</v>
      </c>
      <c r="N186" s="57"/>
      <c r="O186" s="57"/>
      <c r="P186" s="56" t="s">
        <v>1887</v>
      </c>
      <c r="Q186" s="13"/>
      <c r="R186"/>
      <c r="S186" t="str">
        <f t="shared" si="39"/>
        <v/>
      </c>
      <c r="T186" t="str">
        <f>IF(ISNA(VLOOKUP(AF186,#REF!,1)),"//","")</f>
        <v/>
      </c>
      <c r="U186"/>
      <c r="V186">
        <f t="shared" si="31"/>
        <v>108</v>
      </c>
      <c r="W186" s="81" t="s">
        <v>2263</v>
      </c>
      <c r="X186" s="59" t="s">
        <v>2263</v>
      </c>
      <c r="Y186" s="59" t="s">
        <v>2263</v>
      </c>
      <c r="Z186" s="25" t="str">
        <f t="shared" si="29"/>
        <v/>
      </c>
      <c r="AA186" s="25" t="str">
        <f t="shared" si="32"/>
        <v/>
      </c>
      <c r="AB186" s="1">
        <f t="shared" si="30"/>
        <v>177</v>
      </c>
      <c r="AC186" t="str">
        <f t="shared" si="33"/>
        <v>CST_50</v>
      </c>
      <c r="AD186" s="136" t="str">
        <f>IF(ISNA(VLOOKUP(AA186,Sheet2!J:J,1,0)),"//","")</f>
        <v/>
      </c>
      <c r="AF186" s="94" t="str">
        <f t="shared" si="34"/>
        <v/>
      </c>
      <c r="AG186" t="b">
        <f t="shared" si="35"/>
        <v>1</v>
      </c>
    </row>
    <row r="187" spans="1:33">
      <c r="A187" s="50">
        <f t="shared" si="36"/>
        <v>187</v>
      </c>
      <c r="B187" s="49">
        <f t="shared" si="37"/>
        <v>178</v>
      </c>
      <c r="C187" s="53" t="s">
        <v>3541</v>
      </c>
      <c r="D187" s="53">
        <v>50</v>
      </c>
      <c r="E187" s="58" t="s">
        <v>347</v>
      </c>
      <c r="F187" s="58" t="s">
        <v>347</v>
      </c>
      <c r="G187" s="81">
        <v>0</v>
      </c>
      <c r="H187" s="81">
        <v>0</v>
      </c>
      <c r="I187" s="146" t="s">
        <v>6</v>
      </c>
      <c r="J187" s="58" t="s">
        <v>1395</v>
      </c>
      <c r="K187" s="59" t="s">
        <v>3994</v>
      </c>
      <c r="L187" s="57" t="s">
        <v>4851</v>
      </c>
      <c r="M187" s="57" t="s">
        <v>4908</v>
      </c>
      <c r="N187" s="57"/>
      <c r="O187" s="57"/>
      <c r="P187" s="56" t="s">
        <v>1889</v>
      </c>
      <c r="Q187" s="13"/>
      <c r="R187"/>
      <c r="S187" t="str">
        <f t="shared" si="39"/>
        <v/>
      </c>
      <c r="T187" t="str">
        <f>IF(ISNA(VLOOKUP(AF187,#REF!,1)),"//","")</f>
        <v/>
      </c>
      <c r="U187"/>
      <c r="V187">
        <f t="shared" si="31"/>
        <v>108</v>
      </c>
      <c r="W187" s="81" t="s">
        <v>2263</v>
      </c>
      <c r="X187" s="59" t="s">
        <v>2263</v>
      </c>
      <c r="Y187" s="59" t="s">
        <v>2263</v>
      </c>
      <c r="Z187" s="25" t="str">
        <f t="shared" si="29"/>
        <v/>
      </c>
      <c r="AA187" s="25" t="str">
        <f t="shared" si="32"/>
        <v/>
      </c>
      <c r="AB187" s="1">
        <f t="shared" si="30"/>
        <v>178</v>
      </c>
      <c r="AC187" t="str">
        <f t="shared" si="33"/>
        <v>CST_51</v>
      </c>
      <c r="AD187" s="136" t="str">
        <f>IF(ISNA(VLOOKUP(AA187,Sheet2!J:J,1,0)),"//","")</f>
        <v/>
      </c>
      <c r="AF187" s="94" t="str">
        <f t="shared" si="34"/>
        <v/>
      </c>
      <c r="AG187" t="b">
        <f t="shared" si="35"/>
        <v>1</v>
      </c>
    </row>
    <row r="188" spans="1:33">
      <c r="A188" s="50">
        <f t="shared" si="36"/>
        <v>188</v>
      </c>
      <c r="B188" s="49">
        <f t="shared" si="37"/>
        <v>179</v>
      </c>
      <c r="C188" s="53" t="s">
        <v>3541</v>
      </c>
      <c r="D188" s="53">
        <v>51</v>
      </c>
      <c r="E188" s="58" t="s">
        <v>356</v>
      </c>
      <c r="F188" s="58" t="s">
        <v>1279</v>
      </c>
      <c r="G188" s="81">
        <v>0</v>
      </c>
      <c r="H188" s="81">
        <v>0</v>
      </c>
      <c r="I188" s="146" t="s">
        <v>6</v>
      </c>
      <c r="J188" s="58" t="s">
        <v>1395</v>
      </c>
      <c r="K188" s="59" t="s">
        <v>3994</v>
      </c>
      <c r="L188" s="57" t="s">
        <v>4851</v>
      </c>
      <c r="M188" s="57" t="s">
        <v>4908</v>
      </c>
      <c r="N188" s="57"/>
      <c r="O188" s="57"/>
      <c r="P188" s="56" t="s">
        <v>1925</v>
      </c>
      <c r="Q188" s="13"/>
      <c r="R188"/>
      <c r="S188" t="str">
        <f t="shared" si="39"/>
        <v/>
      </c>
      <c r="T188" t="str">
        <f>IF(ISNA(VLOOKUP(AF188,#REF!,1)),"//","")</f>
        <v/>
      </c>
      <c r="U188"/>
      <c r="V188">
        <f t="shared" si="31"/>
        <v>108</v>
      </c>
      <c r="W188" s="81" t="s">
        <v>2263</v>
      </c>
      <c r="X188" s="59" t="s">
        <v>2263</v>
      </c>
      <c r="Y188" s="59" t="s">
        <v>2263</v>
      </c>
      <c r="Z188" s="25" t="str">
        <f t="shared" si="29"/>
        <v/>
      </c>
      <c r="AA188" s="25" t="str">
        <f t="shared" si="32"/>
        <v/>
      </c>
      <c r="AB188" s="1">
        <f t="shared" si="30"/>
        <v>179</v>
      </c>
      <c r="AC188" t="str">
        <f t="shared" si="33"/>
        <v>CST_52</v>
      </c>
      <c r="AD188" s="136" t="str">
        <f>IF(ISNA(VLOOKUP(AA188,Sheet2!J:J,1,0)),"//","")</f>
        <v/>
      </c>
      <c r="AF188" s="94" t="str">
        <f t="shared" si="34"/>
        <v/>
      </c>
      <c r="AG188" t="b">
        <f t="shared" si="35"/>
        <v>1</v>
      </c>
    </row>
    <row r="189" spans="1:33">
      <c r="A189" s="50">
        <f t="shared" si="36"/>
        <v>189</v>
      </c>
      <c r="B189" s="49">
        <f t="shared" si="37"/>
        <v>180</v>
      </c>
      <c r="C189" s="53" t="s">
        <v>3541</v>
      </c>
      <c r="D189" s="53">
        <v>52</v>
      </c>
      <c r="E189" s="58" t="s">
        <v>357</v>
      </c>
      <c r="F189" s="58" t="s">
        <v>357</v>
      </c>
      <c r="G189" s="81">
        <v>0</v>
      </c>
      <c r="H189" s="81">
        <v>0</v>
      </c>
      <c r="I189" s="146" t="s">
        <v>6</v>
      </c>
      <c r="J189" s="58" t="s">
        <v>1395</v>
      </c>
      <c r="K189" s="59" t="s">
        <v>3994</v>
      </c>
      <c r="L189" s="57" t="s">
        <v>4851</v>
      </c>
      <c r="M189" s="57" t="s">
        <v>4908</v>
      </c>
      <c r="N189" s="57"/>
      <c r="O189" s="57"/>
      <c r="P189" s="56" t="s">
        <v>1938</v>
      </c>
      <c r="Q189" s="13"/>
      <c r="R189"/>
      <c r="S189" t="str">
        <f t="shared" si="39"/>
        <v/>
      </c>
      <c r="T189" t="str">
        <f>IF(ISNA(VLOOKUP(AF189,#REF!,1)),"//","")</f>
        <v/>
      </c>
      <c r="U189"/>
      <c r="V189">
        <f t="shared" si="31"/>
        <v>108</v>
      </c>
      <c r="W189" s="81" t="s">
        <v>2263</v>
      </c>
      <c r="X189" s="59" t="s">
        <v>2263</v>
      </c>
      <c r="Y189" s="59" t="s">
        <v>2263</v>
      </c>
      <c r="Z189" s="25" t="str">
        <f t="shared" si="29"/>
        <v/>
      </c>
      <c r="AA189" s="25" t="str">
        <f t="shared" si="32"/>
        <v/>
      </c>
      <c r="AB189" s="1">
        <f t="shared" si="30"/>
        <v>180</v>
      </c>
      <c r="AC189" t="str">
        <f t="shared" si="33"/>
        <v>CST_53</v>
      </c>
      <c r="AD189" s="136" t="str">
        <f>IF(ISNA(VLOOKUP(AA189,Sheet2!J:J,1,0)),"//","")</f>
        <v/>
      </c>
      <c r="AF189" s="94" t="str">
        <f t="shared" si="34"/>
        <v/>
      </c>
      <c r="AG189" t="b">
        <f t="shared" si="35"/>
        <v>1</v>
      </c>
    </row>
    <row r="190" spans="1:33">
      <c r="A190" s="50">
        <f t="shared" si="36"/>
        <v>190</v>
      </c>
      <c r="B190" s="49">
        <f t="shared" si="37"/>
        <v>181</v>
      </c>
      <c r="C190" s="53" t="s">
        <v>3541</v>
      </c>
      <c r="D190" s="53">
        <v>53</v>
      </c>
      <c r="E190" s="58" t="s">
        <v>367</v>
      </c>
      <c r="F190" s="58" t="s">
        <v>367</v>
      </c>
      <c r="G190" s="81">
        <v>0</v>
      </c>
      <c r="H190" s="81">
        <v>0</v>
      </c>
      <c r="I190" s="146" t="s">
        <v>6</v>
      </c>
      <c r="J190" s="58" t="s">
        <v>1395</v>
      </c>
      <c r="K190" s="59" t="s">
        <v>3994</v>
      </c>
      <c r="L190" s="57" t="s">
        <v>4851</v>
      </c>
      <c r="M190" s="57" t="s">
        <v>4908</v>
      </c>
      <c r="N190" s="57"/>
      <c r="O190" s="57"/>
      <c r="P190" s="56" t="s">
        <v>1939</v>
      </c>
      <c r="Q190" s="13"/>
      <c r="R190"/>
      <c r="S190" t="str">
        <f t="shared" si="39"/>
        <v/>
      </c>
      <c r="T190" t="str">
        <f>IF(ISNA(VLOOKUP(AF190,#REF!,1)),"//","")</f>
        <v/>
      </c>
      <c r="U190"/>
      <c r="V190">
        <f t="shared" si="31"/>
        <v>108</v>
      </c>
      <c r="W190" s="81" t="s">
        <v>2263</v>
      </c>
      <c r="X190" s="59" t="s">
        <v>2263</v>
      </c>
      <c r="Y190" s="59" t="s">
        <v>2263</v>
      </c>
      <c r="Z190" s="25" t="str">
        <f t="shared" si="29"/>
        <v/>
      </c>
      <c r="AA190" s="25" t="str">
        <f t="shared" si="32"/>
        <v/>
      </c>
      <c r="AB190" s="1">
        <f t="shared" si="30"/>
        <v>181</v>
      </c>
      <c r="AC190" t="str">
        <f t="shared" si="33"/>
        <v>CST_54</v>
      </c>
      <c r="AD190" s="136" t="str">
        <f>IF(ISNA(VLOOKUP(AA190,Sheet2!J:J,1,0)),"//","")</f>
        <v/>
      </c>
      <c r="AF190" s="94" t="str">
        <f t="shared" si="34"/>
        <v/>
      </c>
      <c r="AG190" t="b">
        <f t="shared" si="35"/>
        <v>1</v>
      </c>
    </row>
    <row r="191" spans="1:33">
      <c r="A191" s="50">
        <f t="shared" si="36"/>
        <v>191</v>
      </c>
      <c r="B191" s="49">
        <f t="shared" si="37"/>
        <v>182</v>
      </c>
      <c r="C191" s="53" t="s">
        <v>3541</v>
      </c>
      <c r="D191" s="53">
        <v>54</v>
      </c>
      <c r="E191" s="58" t="s">
        <v>391</v>
      </c>
      <c r="F191" s="58" t="s">
        <v>391</v>
      </c>
      <c r="G191" s="81">
        <v>0</v>
      </c>
      <c r="H191" s="81">
        <v>0</v>
      </c>
      <c r="I191" s="146" t="s">
        <v>6</v>
      </c>
      <c r="J191" s="58" t="s">
        <v>1395</v>
      </c>
      <c r="K191" s="59" t="s">
        <v>3994</v>
      </c>
      <c r="L191" s="57" t="s">
        <v>4851</v>
      </c>
      <c r="M191" s="57" t="s">
        <v>4908</v>
      </c>
      <c r="N191" s="57"/>
      <c r="O191" s="57"/>
      <c r="P191" s="56" t="s">
        <v>1956</v>
      </c>
      <c r="Q191" s="13"/>
      <c r="R191"/>
      <c r="S191" t="str">
        <f t="shared" si="39"/>
        <v/>
      </c>
      <c r="T191" t="str">
        <f>IF(ISNA(VLOOKUP(AF191,#REF!,1)),"//","")</f>
        <v/>
      </c>
      <c r="U191"/>
      <c r="V191">
        <f t="shared" si="31"/>
        <v>108</v>
      </c>
      <c r="W191" s="81" t="s">
        <v>2263</v>
      </c>
      <c r="X191" s="59" t="s">
        <v>2263</v>
      </c>
      <c r="Y191" s="59" t="s">
        <v>2263</v>
      </c>
      <c r="Z191" s="25" t="str">
        <f t="shared" si="29"/>
        <v/>
      </c>
      <c r="AA191" s="25" t="str">
        <f t="shared" si="32"/>
        <v/>
      </c>
      <c r="AB191" s="1">
        <f t="shared" si="30"/>
        <v>182</v>
      </c>
      <c r="AC191" t="str">
        <f t="shared" si="33"/>
        <v>CST_55</v>
      </c>
      <c r="AD191" s="136" t="str">
        <f>IF(ISNA(VLOOKUP(AA191,Sheet2!J:J,1,0)),"//","")</f>
        <v/>
      </c>
      <c r="AF191" s="94" t="str">
        <f t="shared" si="34"/>
        <v/>
      </c>
      <c r="AG191" t="b">
        <f t="shared" si="35"/>
        <v>1</v>
      </c>
    </row>
    <row r="192" spans="1:33">
      <c r="A192" s="50">
        <f t="shared" si="36"/>
        <v>192</v>
      </c>
      <c r="B192" s="49">
        <f t="shared" si="37"/>
        <v>183</v>
      </c>
      <c r="C192" s="53" t="s">
        <v>3541</v>
      </c>
      <c r="D192" s="53">
        <v>55</v>
      </c>
      <c r="E192" s="58" t="s">
        <v>0</v>
      </c>
      <c r="F192" s="58" t="s">
        <v>0</v>
      </c>
      <c r="G192" s="81">
        <v>0</v>
      </c>
      <c r="H192" s="81">
        <v>0</v>
      </c>
      <c r="I192" s="146" t="s">
        <v>6</v>
      </c>
      <c r="J192" s="58" t="s">
        <v>1395</v>
      </c>
      <c r="K192" s="59" t="s">
        <v>3994</v>
      </c>
      <c r="L192" s="57" t="s">
        <v>4851</v>
      </c>
      <c r="M192" s="57" t="s">
        <v>4908</v>
      </c>
      <c r="N192" s="57"/>
      <c r="O192" s="57"/>
      <c r="P192" s="56" t="s">
        <v>2006</v>
      </c>
      <c r="Q192" s="13"/>
      <c r="R192"/>
      <c r="S192" t="str">
        <f t="shared" si="39"/>
        <v/>
      </c>
      <c r="T192" t="str">
        <f>IF(ISNA(VLOOKUP(AF192,#REF!,1)),"//","")</f>
        <v/>
      </c>
      <c r="U192"/>
      <c r="V192">
        <f t="shared" si="31"/>
        <v>108</v>
      </c>
      <c r="W192" s="81" t="s">
        <v>2263</v>
      </c>
      <c r="X192" s="59" t="s">
        <v>2263</v>
      </c>
      <c r="Y192" s="59" t="s">
        <v>2263</v>
      </c>
      <c r="Z192" s="25" t="str">
        <f t="shared" si="29"/>
        <v/>
      </c>
      <c r="AA192" s="25" t="str">
        <f t="shared" si="32"/>
        <v/>
      </c>
      <c r="AB192" s="1">
        <f t="shared" si="30"/>
        <v>183</v>
      </c>
      <c r="AC192" t="str">
        <f t="shared" si="33"/>
        <v>CST_56</v>
      </c>
      <c r="AD192" s="136" t="str">
        <f>IF(ISNA(VLOOKUP(AA192,Sheet2!J:J,1,0)),"//","")</f>
        <v/>
      </c>
      <c r="AF192" s="94" t="str">
        <f t="shared" si="34"/>
        <v/>
      </c>
      <c r="AG192" t="b">
        <f t="shared" si="35"/>
        <v>1</v>
      </c>
    </row>
    <row r="193" spans="1:33">
      <c r="A193" s="50">
        <f t="shared" si="36"/>
        <v>193</v>
      </c>
      <c r="B193" s="49">
        <f t="shared" si="37"/>
        <v>184</v>
      </c>
      <c r="C193" s="53" t="s">
        <v>3541</v>
      </c>
      <c r="D193" s="53">
        <v>56</v>
      </c>
      <c r="E193" s="58" t="s">
        <v>400</v>
      </c>
      <c r="F193" s="58" t="s">
        <v>400</v>
      </c>
      <c r="G193" s="81">
        <v>0</v>
      </c>
      <c r="H193" s="81">
        <v>0</v>
      </c>
      <c r="I193" s="146" t="s">
        <v>6</v>
      </c>
      <c r="J193" s="58" t="s">
        <v>1395</v>
      </c>
      <c r="K193" s="59" t="s">
        <v>3994</v>
      </c>
      <c r="L193" s="57" t="s">
        <v>4851</v>
      </c>
      <c r="M193" s="57" t="s">
        <v>4908</v>
      </c>
      <c r="N193" s="57"/>
      <c r="O193" s="57"/>
      <c r="P193" s="56" t="s">
        <v>2008</v>
      </c>
      <c r="Q193" s="13"/>
      <c r="R193"/>
      <c r="S193" t="str">
        <f t="shared" si="39"/>
        <v/>
      </c>
      <c r="T193" t="str">
        <f>IF(ISNA(VLOOKUP(AF193,#REF!,1)),"//","")</f>
        <v/>
      </c>
      <c r="U193"/>
      <c r="V193">
        <f t="shared" si="31"/>
        <v>108</v>
      </c>
      <c r="W193" s="81" t="s">
        <v>2263</v>
      </c>
      <c r="X193" s="59" t="s">
        <v>2263</v>
      </c>
      <c r="Y193" s="59" t="s">
        <v>2263</v>
      </c>
      <c r="Z193" s="25" t="str">
        <f t="shared" si="29"/>
        <v/>
      </c>
      <c r="AA193" s="25" t="str">
        <f t="shared" si="32"/>
        <v/>
      </c>
      <c r="AB193" s="1">
        <f t="shared" si="30"/>
        <v>184</v>
      </c>
      <c r="AC193" t="str">
        <f t="shared" si="33"/>
        <v>CST_57</v>
      </c>
      <c r="AD193" s="136" t="str">
        <f>IF(ISNA(VLOOKUP(AA193,Sheet2!J:J,1,0)),"//","")</f>
        <v/>
      </c>
      <c r="AF193" s="94" t="str">
        <f t="shared" si="34"/>
        <v/>
      </c>
      <c r="AG193" t="b">
        <f t="shared" si="35"/>
        <v>1</v>
      </c>
    </row>
    <row r="194" spans="1:33">
      <c r="A194" s="50">
        <f t="shared" si="36"/>
        <v>194</v>
      </c>
      <c r="B194" s="49">
        <f t="shared" si="37"/>
        <v>185</v>
      </c>
      <c r="C194" s="53" t="s">
        <v>3541</v>
      </c>
      <c r="D194" s="53">
        <v>57</v>
      </c>
      <c r="E194" s="58" t="s">
        <v>401</v>
      </c>
      <c r="F194" s="58" t="s">
        <v>401</v>
      </c>
      <c r="G194" s="81">
        <v>0</v>
      </c>
      <c r="H194" s="81">
        <v>0</v>
      </c>
      <c r="I194" s="146" t="s">
        <v>6</v>
      </c>
      <c r="J194" s="58" t="s">
        <v>1395</v>
      </c>
      <c r="K194" s="59" t="s">
        <v>3994</v>
      </c>
      <c r="L194" s="57" t="s">
        <v>4851</v>
      </c>
      <c r="M194" s="57" t="s">
        <v>4908</v>
      </c>
      <c r="N194" s="57"/>
      <c r="O194" s="57"/>
      <c r="P194" s="56" t="s">
        <v>2021</v>
      </c>
      <c r="Q194" s="13"/>
      <c r="R194"/>
      <c r="S194" t="str">
        <f t="shared" si="39"/>
        <v/>
      </c>
      <c r="T194" t="str">
        <f>IF(ISNA(VLOOKUP(AF194,#REF!,1)),"//","")</f>
        <v/>
      </c>
      <c r="U194"/>
      <c r="V194">
        <f t="shared" si="31"/>
        <v>108</v>
      </c>
      <c r="W194" s="81" t="s">
        <v>2263</v>
      </c>
      <c r="X194" s="59" t="s">
        <v>2263</v>
      </c>
      <c r="Y194" s="59" t="s">
        <v>2263</v>
      </c>
      <c r="Z194" s="25" t="str">
        <f t="shared" si="29"/>
        <v/>
      </c>
      <c r="AA194" s="25" t="str">
        <f t="shared" si="32"/>
        <v/>
      </c>
      <c r="AB194" s="1">
        <f t="shared" si="30"/>
        <v>185</v>
      </c>
      <c r="AC194" t="str">
        <f t="shared" si="33"/>
        <v>CST_58</v>
      </c>
      <c r="AD194" s="136" t="str">
        <f>IF(ISNA(VLOOKUP(AA194,Sheet2!J:J,1,0)),"//","")</f>
        <v/>
      </c>
      <c r="AF194" s="94" t="str">
        <f t="shared" si="34"/>
        <v/>
      </c>
      <c r="AG194" t="b">
        <f t="shared" si="35"/>
        <v>1</v>
      </c>
    </row>
    <row r="195" spans="1:33">
      <c r="A195" s="50">
        <f t="shared" si="36"/>
        <v>195</v>
      </c>
      <c r="B195" s="49">
        <f t="shared" si="37"/>
        <v>186</v>
      </c>
      <c r="C195" s="53" t="s">
        <v>3541</v>
      </c>
      <c r="D195" s="53">
        <v>58</v>
      </c>
      <c r="E195" s="58" t="s">
        <v>402</v>
      </c>
      <c r="F195" s="58" t="s">
        <v>402</v>
      </c>
      <c r="G195" s="81">
        <v>0</v>
      </c>
      <c r="H195" s="81">
        <v>0</v>
      </c>
      <c r="I195" s="146" t="s">
        <v>6</v>
      </c>
      <c r="J195" s="58" t="s">
        <v>1395</v>
      </c>
      <c r="K195" s="59" t="s">
        <v>3994</v>
      </c>
      <c r="L195" s="57" t="s">
        <v>4851</v>
      </c>
      <c r="M195" s="57" t="s">
        <v>4908</v>
      </c>
      <c r="N195" s="57"/>
      <c r="O195" s="57"/>
      <c r="P195" s="56" t="s">
        <v>2022</v>
      </c>
      <c r="Q195" s="13"/>
      <c r="R195"/>
      <c r="S195" t="str">
        <f t="shared" si="39"/>
        <v/>
      </c>
      <c r="T195" t="str">
        <f>IF(ISNA(VLOOKUP(AF195,#REF!,1)),"//","")</f>
        <v/>
      </c>
      <c r="U195"/>
      <c r="V195">
        <f t="shared" si="31"/>
        <v>108</v>
      </c>
      <c r="W195" s="81" t="s">
        <v>2263</v>
      </c>
      <c r="X195" s="59" t="s">
        <v>2263</v>
      </c>
      <c r="Y195" s="59" t="s">
        <v>2263</v>
      </c>
      <c r="Z195" s="25" t="str">
        <f t="shared" si="29"/>
        <v/>
      </c>
      <c r="AA195" s="25" t="str">
        <f t="shared" si="32"/>
        <v/>
      </c>
      <c r="AB195" s="1">
        <f t="shared" si="30"/>
        <v>186</v>
      </c>
      <c r="AC195" t="str">
        <f t="shared" si="33"/>
        <v>CST_59</v>
      </c>
      <c r="AD195" s="136" t="str">
        <f>IF(ISNA(VLOOKUP(AA195,Sheet2!J:J,1,0)),"//","")</f>
        <v/>
      </c>
      <c r="AF195" s="94" t="str">
        <f t="shared" si="34"/>
        <v/>
      </c>
      <c r="AG195" t="b">
        <f t="shared" si="35"/>
        <v>1</v>
      </c>
    </row>
    <row r="196" spans="1:33">
      <c r="A196" s="50">
        <f t="shared" si="36"/>
        <v>196</v>
      </c>
      <c r="B196" s="49">
        <f t="shared" si="37"/>
        <v>187</v>
      </c>
      <c r="C196" s="53" t="s">
        <v>3541</v>
      </c>
      <c r="D196" s="53">
        <v>59</v>
      </c>
      <c r="E196" s="58" t="s">
        <v>76</v>
      </c>
      <c r="F196" s="58" t="s">
        <v>76</v>
      </c>
      <c r="G196" s="81">
        <v>0</v>
      </c>
      <c r="H196" s="81">
        <v>0</v>
      </c>
      <c r="I196" s="146" t="s">
        <v>6</v>
      </c>
      <c r="J196" s="58" t="s">
        <v>1395</v>
      </c>
      <c r="K196" s="59" t="s">
        <v>3994</v>
      </c>
      <c r="L196" s="57" t="s">
        <v>4851</v>
      </c>
      <c r="M196" s="57" t="s">
        <v>4908</v>
      </c>
      <c r="N196" s="57"/>
      <c r="O196" s="57"/>
      <c r="P196" s="56" t="s">
        <v>2023</v>
      </c>
      <c r="Q196" s="13"/>
      <c r="R196"/>
      <c r="S196" t="str">
        <f t="shared" si="39"/>
        <v/>
      </c>
      <c r="T196" t="str">
        <f>IF(ISNA(VLOOKUP(AF196,#REF!,1)),"//","")</f>
        <v/>
      </c>
      <c r="U196"/>
      <c r="V196">
        <f t="shared" si="31"/>
        <v>108</v>
      </c>
      <c r="W196" s="81" t="s">
        <v>2263</v>
      </c>
      <c r="X196" s="59" t="s">
        <v>2263</v>
      </c>
      <c r="Y196" s="59" t="s">
        <v>2263</v>
      </c>
      <c r="Z196" s="25" t="str">
        <f t="shared" si="29"/>
        <v/>
      </c>
      <c r="AA196" s="25" t="str">
        <f t="shared" si="32"/>
        <v/>
      </c>
      <c r="AB196" s="1">
        <f t="shared" si="30"/>
        <v>187</v>
      </c>
      <c r="AC196" t="str">
        <f t="shared" si="33"/>
        <v>CST_60</v>
      </c>
      <c r="AD196" s="136" t="str">
        <f>IF(ISNA(VLOOKUP(AA196,Sheet2!J:J,1,0)),"//","")</f>
        <v/>
      </c>
      <c r="AF196" s="94" t="str">
        <f t="shared" si="34"/>
        <v/>
      </c>
      <c r="AG196" t="b">
        <f t="shared" si="35"/>
        <v>1</v>
      </c>
    </row>
    <row r="197" spans="1:33">
      <c r="A197" s="50">
        <f t="shared" si="36"/>
        <v>197</v>
      </c>
      <c r="B197" s="49">
        <f t="shared" si="37"/>
        <v>188</v>
      </c>
      <c r="C197" s="53" t="s">
        <v>3541</v>
      </c>
      <c r="D197" s="53">
        <v>60</v>
      </c>
      <c r="E197" s="58" t="s">
        <v>403</v>
      </c>
      <c r="F197" s="58" t="s">
        <v>403</v>
      </c>
      <c r="G197" s="81">
        <v>0</v>
      </c>
      <c r="H197" s="81">
        <v>0</v>
      </c>
      <c r="I197" s="146" t="s">
        <v>6</v>
      </c>
      <c r="J197" s="58" t="s">
        <v>1395</v>
      </c>
      <c r="K197" s="59" t="s">
        <v>3994</v>
      </c>
      <c r="L197" s="57" t="s">
        <v>4851</v>
      </c>
      <c r="M197" s="57" t="s">
        <v>4908</v>
      </c>
      <c r="N197" s="57"/>
      <c r="O197" s="57"/>
      <c r="P197" s="56" t="s">
        <v>2029</v>
      </c>
      <c r="Q197" s="13"/>
      <c r="R197"/>
      <c r="S197" t="str">
        <f t="shared" si="39"/>
        <v/>
      </c>
      <c r="T197" t="str">
        <f>IF(ISNA(VLOOKUP(AF197,#REF!,1)),"//","")</f>
        <v/>
      </c>
      <c r="U197"/>
      <c r="V197">
        <f t="shared" si="31"/>
        <v>108</v>
      </c>
      <c r="W197" s="81" t="s">
        <v>2263</v>
      </c>
      <c r="X197" s="59" t="s">
        <v>2263</v>
      </c>
      <c r="Y197" s="59" t="s">
        <v>2263</v>
      </c>
      <c r="Z197" s="25" t="str">
        <f t="shared" si="29"/>
        <v/>
      </c>
      <c r="AA197" s="25" t="str">
        <f t="shared" si="32"/>
        <v/>
      </c>
      <c r="AB197" s="1">
        <f t="shared" si="30"/>
        <v>188</v>
      </c>
      <c r="AC197" t="str">
        <f t="shared" si="33"/>
        <v>CST_61</v>
      </c>
      <c r="AD197" s="136" t="str">
        <f>IF(ISNA(VLOOKUP(AA197,Sheet2!J:J,1,0)),"//","")</f>
        <v/>
      </c>
      <c r="AF197" s="94" t="str">
        <f t="shared" si="34"/>
        <v/>
      </c>
      <c r="AG197" t="b">
        <f t="shared" si="35"/>
        <v>1</v>
      </c>
    </row>
    <row r="198" spans="1:33">
      <c r="A198" s="50">
        <f t="shared" si="36"/>
        <v>198</v>
      </c>
      <c r="B198" s="49">
        <f t="shared" si="37"/>
        <v>189</v>
      </c>
      <c r="C198" s="53" t="s">
        <v>3541</v>
      </c>
      <c r="D198" s="53">
        <v>61</v>
      </c>
      <c r="E198" s="58" t="s">
        <v>405</v>
      </c>
      <c r="F198" s="58" t="s">
        <v>405</v>
      </c>
      <c r="G198" s="81">
        <v>0</v>
      </c>
      <c r="H198" s="81">
        <v>0</v>
      </c>
      <c r="I198" s="146" t="s">
        <v>6</v>
      </c>
      <c r="J198" s="58" t="s">
        <v>1395</v>
      </c>
      <c r="K198" s="59" t="s">
        <v>3994</v>
      </c>
      <c r="L198" s="57" t="s">
        <v>4851</v>
      </c>
      <c r="M198" s="57" t="s">
        <v>4908</v>
      </c>
      <c r="N198" s="57"/>
      <c r="O198" s="57"/>
      <c r="P198" s="56" t="s">
        <v>2031</v>
      </c>
      <c r="Q198" s="13"/>
      <c r="R198"/>
      <c r="S198" t="str">
        <f t="shared" si="39"/>
        <v/>
      </c>
      <c r="T198" t="str">
        <f>IF(ISNA(VLOOKUP(AF198,#REF!,1)),"//","")</f>
        <v/>
      </c>
      <c r="U198"/>
      <c r="V198">
        <f t="shared" si="31"/>
        <v>108</v>
      </c>
      <c r="W198" s="81" t="s">
        <v>2263</v>
      </c>
      <c r="X198" s="59" t="s">
        <v>2263</v>
      </c>
      <c r="Y198" s="59" t="s">
        <v>2263</v>
      </c>
      <c r="Z198" s="25" t="str">
        <f t="shared" ref="Z198:Z261" si="40">IF( OR(X198="CNST", I198="CAT_REGS"),IF(E198=CHAR(34)&amp;CHAR(34),F198,E198),
IF(X198="YES",UPPER(IF(E198=CHAR(34)&amp;CHAR(34),F198,E198)),
IF(   AND(X198&lt;&gt;"NO",I198="CAT_FNCT",D198&lt;&gt;"multiply", D198&lt;&gt;"divide"),IF(J198="SLS_ENABLED",   UPPER(IF(E198=CHAR(34)&amp;CHAR(34),F198,E198)),""),"")))</f>
        <v/>
      </c>
      <c r="AA198" s="25" t="str">
        <f t="shared" si="32"/>
        <v/>
      </c>
      <c r="AB198" s="1">
        <f t="shared" ref="AB198:AB261" si="41">B198</f>
        <v>189</v>
      </c>
      <c r="AC198" t="str">
        <f t="shared" si="33"/>
        <v>CST_62</v>
      </c>
      <c r="AD198" s="136" t="str">
        <f>IF(ISNA(VLOOKUP(AA198,Sheet2!J:J,1,0)),"//","")</f>
        <v/>
      </c>
      <c r="AF198" s="94" t="str">
        <f t="shared" si="34"/>
        <v/>
      </c>
      <c r="AG198" t="b">
        <f t="shared" si="35"/>
        <v>1</v>
      </c>
    </row>
    <row r="199" spans="1:33">
      <c r="A199" s="50">
        <f t="shared" si="36"/>
        <v>199</v>
      </c>
      <c r="B199" s="49">
        <f t="shared" si="37"/>
        <v>190</v>
      </c>
      <c r="C199" s="53" t="s">
        <v>3541</v>
      </c>
      <c r="D199" s="53">
        <v>62</v>
      </c>
      <c r="E199" s="58" t="s">
        <v>406</v>
      </c>
      <c r="F199" s="58" t="s">
        <v>406</v>
      </c>
      <c r="G199" s="81">
        <v>0</v>
      </c>
      <c r="H199" s="81">
        <v>0</v>
      </c>
      <c r="I199" s="146" t="s">
        <v>6</v>
      </c>
      <c r="J199" s="58" t="s">
        <v>1395</v>
      </c>
      <c r="K199" s="59" t="s">
        <v>3994</v>
      </c>
      <c r="L199" s="57" t="s">
        <v>4851</v>
      </c>
      <c r="M199" s="57" t="s">
        <v>4908</v>
      </c>
      <c r="N199" s="57"/>
      <c r="O199" s="57"/>
      <c r="P199" s="56" t="s">
        <v>2032</v>
      </c>
      <c r="Q199" s="13"/>
      <c r="R199"/>
      <c r="S199" t="str">
        <f t="shared" si="39"/>
        <v/>
      </c>
      <c r="T199" t="str">
        <f>IF(ISNA(VLOOKUP(AF199,#REF!,1)),"//","")</f>
        <v/>
      </c>
      <c r="U199"/>
      <c r="V199">
        <f t="shared" ref="V199:V262" si="42">IF(AA199&lt;&gt;"",V198+1,V198)</f>
        <v>108</v>
      </c>
      <c r="W199" s="81" t="s">
        <v>2263</v>
      </c>
      <c r="X199" s="59" t="s">
        <v>2263</v>
      </c>
      <c r="Y199" s="59" t="s">
        <v>2263</v>
      </c>
      <c r="Z199" s="25" t="str">
        <f t="shared" si="40"/>
        <v/>
      </c>
      <c r="AA199" s="25" t="str">
        <f t="shared" ref="AA199:AA262" si="43">IF(LEN(Y199)&gt;0,Y199,SUBSTITUTE(SUBSTITUTE(SUBSTITUTE(SUBSTITUTE(SUBSTITUTE(SUBSTITUTE(SUBSTITUTE(SUBSTITUTE(SUBSTITUTE(SUBSTITUTE(SUBSTITUTE( (SUBSTITUTE( SUBSTITUTE( SUBSTITUTE( SUBSTITUTE(Z199,"STD_SIGMA","SUM"),"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9" s="1">
        <f t="shared" si="41"/>
        <v>190</v>
      </c>
      <c r="AC199" t="str">
        <f t="shared" ref="AC199:AC262" si="44">P199</f>
        <v>CST_63</v>
      </c>
      <c r="AD199" s="136" t="str">
        <f>IF(ISNA(VLOOKUP(AA199,Sheet2!J:J,1,0)),"//","")</f>
        <v/>
      </c>
      <c r="AF199" s="94" t="str">
        <f t="shared" ref="AF199:AF262" si="45">IF(LEN(AA199)=0,"",SUBSTITUTE(SUBSTITUTE(SUBSTITUTE(SUBSTITUTE(SUBSTITUTE(SUBSTITUTE(SUBSTITUTE(SUBSTITUTE(SUBSTITUTE(SUBSTITUTE(SUBSTITUTE(SUBSTITUTE(SUBSTITUTE(SUBSTITUTE(SUBSTITUTE(SUBSTITUTE(SUBSTITUTE( (SUBSTITUTE( SUBSTITUTE( SUBSTITUTE( SUBSTITUTE(Z199,"STD_SIGMA","SUM"),"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9" t="b">
        <f t="shared" ref="AG199:AG262" si="46">AA199=AF199</f>
        <v>1</v>
      </c>
    </row>
    <row r="200" spans="1:33">
      <c r="A200" s="50">
        <f t="shared" si="36"/>
        <v>200</v>
      </c>
      <c r="B200" s="49">
        <f t="shared" si="37"/>
        <v>191</v>
      </c>
      <c r="C200" s="53" t="s">
        <v>3541</v>
      </c>
      <c r="D200" s="53">
        <v>63</v>
      </c>
      <c r="E200" s="58" t="s">
        <v>407</v>
      </c>
      <c r="F200" s="58" t="s">
        <v>407</v>
      </c>
      <c r="G200" s="81">
        <v>0</v>
      </c>
      <c r="H200" s="81">
        <v>0</v>
      </c>
      <c r="I200" s="146" t="s">
        <v>6</v>
      </c>
      <c r="J200" s="58" t="s">
        <v>1395</v>
      </c>
      <c r="K200" s="59" t="s">
        <v>3994</v>
      </c>
      <c r="L200" s="57" t="s">
        <v>4851</v>
      </c>
      <c r="M200" s="57" t="s">
        <v>4908</v>
      </c>
      <c r="N200" s="57"/>
      <c r="O200" s="57"/>
      <c r="P200" s="56" t="s">
        <v>2033</v>
      </c>
      <c r="Q200" s="13"/>
      <c r="R200"/>
      <c r="S200" t="str">
        <f t="shared" si="39"/>
        <v/>
      </c>
      <c r="T200" t="str">
        <f>IF(ISNA(VLOOKUP(AF200,#REF!,1)),"//","")</f>
        <v/>
      </c>
      <c r="U200"/>
      <c r="V200">
        <f t="shared" si="42"/>
        <v>108</v>
      </c>
      <c r="W200" s="81" t="s">
        <v>2263</v>
      </c>
      <c r="X200" s="59" t="s">
        <v>2263</v>
      </c>
      <c r="Y200" s="59" t="s">
        <v>2263</v>
      </c>
      <c r="Z200" s="25" t="str">
        <f t="shared" si="40"/>
        <v/>
      </c>
      <c r="AA200" s="25" t="str">
        <f t="shared" si="43"/>
        <v/>
      </c>
      <c r="AB200" s="1">
        <f t="shared" si="41"/>
        <v>191</v>
      </c>
      <c r="AC200" t="str">
        <f t="shared" si="44"/>
        <v>CST_64</v>
      </c>
      <c r="AD200" s="136" t="str">
        <f>IF(ISNA(VLOOKUP(AA200,Sheet2!J:J,1,0)),"//","")</f>
        <v/>
      </c>
      <c r="AF200" s="94" t="str">
        <f t="shared" si="45"/>
        <v/>
      </c>
      <c r="AG200" t="b">
        <f t="shared" si="46"/>
        <v>1</v>
      </c>
    </row>
    <row r="201" spans="1:33">
      <c r="A201" s="50">
        <f t="shared" ref="A201:A264" si="47">IF(B201=INT(B201),ROW(),"")</f>
        <v>201</v>
      </c>
      <c r="B201" s="49">
        <f t="shared" ref="B201:B264" si="48">IF(AND(MID(C201,2,1)&lt;&gt;"/",MID(C201,1,1)="/"),INT(B200)+1,B200+0.01)</f>
        <v>192</v>
      </c>
      <c r="C201" s="53" t="s">
        <v>3541</v>
      </c>
      <c r="D201" s="53">
        <v>64</v>
      </c>
      <c r="E201" s="58" t="s">
        <v>408</v>
      </c>
      <c r="F201" s="58" t="s">
        <v>408</v>
      </c>
      <c r="G201" s="81">
        <v>0</v>
      </c>
      <c r="H201" s="81">
        <v>0</v>
      </c>
      <c r="I201" s="146" t="s">
        <v>6</v>
      </c>
      <c r="J201" s="58" t="s">
        <v>1395</v>
      </c>
      <c r="K201" s="59" t="s">
        <v>3994</v>
      </c>
      <c r="L201" s="57" t="s">
        <v>4851</v>
      </c>
      <c r="M201" s="57" t="s">
        <v>4908</v>
      </c>
      <c r="N201" s="57"/>
      <c r="O201" s="57"/>
      <c r="P201" s="56" t="s">
        <v>2034</v>
      </c>
      <c r="Q201" s="13"/>
      <c r="R201"/>
      <c r="S201" t="str">
        <f t="shared" ref="S201:S228" si="49">IF(E201=F201,"","NOT EQUAL")</f>
        <v/>
      </c>
      <c r="T201" t="str">
        <f>IF(ISNA(VLOOKUP(AF201,#REF!,1)),"//","")</f>
        <v/>
      </c>
      <c r="U201"/>
      <c r="V201">
        <f t="shared" si="42"/>
        <v>109</v>
      </c>
      <c r="W201" s="81" t="s">
        <v>2701</v>
      </c>
      <c r="X201" s="82" t="s">
        <v>2643</v>
      </c>
      <c r="Y201" s="83" t="s">
        <v>2263</v>
      </c>
      <c r="Z201" s="25" t="str">
        <f t="shared" si="40"/>
        <v>STD_mu STD_SUB_0</v>
      </c>
      <c r="AA201" s="25" t="str">
        <f t="shared" si="43"/>
        <v>mu0</v>
      </c>
      <c r="AB201" s="1">
        <f t="shared" si="41"/>
        <v>192</v>
      </c>
      <c r="AC201" t="str">
        <f t="shared" si="44"/>
        <v>CST_65</v>
      </c>
      <c r="AD201" s="136" t="str">
        <f>IF(ISNA(VLOOKUP(AA201,Sheet2!J:J,1,0)),"//","")</f>
        <v>//</v>
      </c>
      <c r="AF201" s="94" t="str">
        <f t="shared" si="45"/>
        <v>mu0</v>
      </c>
      <c r="AG201" t="b">
        <f t="shared" si="46"/>
        <v>1</v>
      </c>
    </row>
    <row r="202" spans="1:33">
      <c r="A202" s="50">
        <f t="shared" si="47"/>
        <v>202</v>
      </c>
      <c r="B202" s="49">
        <f t="shared" si="48"/>
        <v>193</v>
      </c>
      <c r="C202" s="53" t="s">
        <v>3541</v>
      </c>
      <c r="D202" s="53">
        <v>65</v>
      </c>
      <c r="E202" s="58" t="s">
        <v>409</v>
      </c>
      <c r="F202" s="58" t="s">
        <v>409</v>
      </c>
      <c r="G202" s="81">
        <v>0</v>
      </c>
      <c r="H202" s="81">
        <v>0</v>
      </c>
      <c r="I202" s="146" t="s">
        <v>6</v>
      </c>
      <c r="J202" s="58" t="s">
        <v>1395</v>
      </c>
      <c r="K202" s="59" t="s">
        <v>3994</v>
      </c>
      <c r="L202" s="57" t="s">
        <v>4851</v>
      </c>
      <c r="M202" s="57" t="s">
        <v>4908</v>
      </c>
      <c r="N202" s="57"/>
      <c r="O202" s="57"/>
      <c r="P202" s="56" t="s">
        <v>2035</v>
      </c>
      <c r="Q202" s="13"/>
      <c r="R202"/>
      <c r="S202" t="str">
        <f t="shared" si="49"/>
        <v/>
      </c>
      <c r="T202" t="str">
        <f>IF(ISNA(VLOOKUP(AF202,#REF!,1)),"//","")</f>
        <v/>
      </c>
      <c r="U202"/>
      <c r="V202">
        <f t="shared" si="42"/>
        <v>109</v>
      </c>
      <c r="W202" s="81" t="s">
        <v>2263</v>
      </c>
      <c r="X202" s="59" t="s">
        <v>2263</v>
      </c>
      <c r="Y202" s="59" t="s">
        <v>2263</v>
      </c>
      <c r="Z202" s="25" t="str">
        <f t="shared" si="40"/>
        <v/>
      </c>
      <c r="AA202" s="25" t="str">
        <f t="shared" si="43"/>
        <v/>
      </c>
      <c r="AB202" s="1">
        <f t="shared" si="41"/>
        <v>193</v>
      </c>
      <c r="AC202" t="str">
        <f t="shared" si="44"/>
        <v>CST_66</v>
      </c>
      <c r="AD202" s="136" t="str">
        <f>IF(ISNA(VLOOKUP(AA202,Sheet2!J:J,1,0)),"//","")</f>
        <v/>
      </c>
      <c r="AF202" s="94" t="str">
        <f t="shared" si="45"/>
        <v/>
      </c>
      <c r="AG202" t="b">
        <f t="shared" si="46"/>
        <v>1</v>
      </c>
    </row>
    <row r="203" spans="1:33">
      <c r="A203" s="50">
        <f t="shared" si="47"/>
        <v>203</v>
      </c>
      <c r="B203" s="49">
        <f t="shared" si="48"/>
        <v>194</v>
      </c>
      <c r="C203" s="53" t="s">
        <v>3541</v>
      </c>
      <c r="D203" s="53">
        <v>66</v>
      </c>
      <c r="E203" s="58" t="s">
        <v>410</v>
      </c>
      <c r="F203" s="58" t="s">
        <v>410</v>
      </c>
      <c r="G203" s="81">
        <v>0</v>
      </c>
      <c r="H203" s="81">
        <v>0</v>
      </c>
      <c r="I203" s="146" t="s">
        <v>6</v>
      </c>
      <c r="J203" s="58" t="s">
        <v>1395</v>
      </c>
      <c r="K203" s="59" t="s">
        <v>3994</v>
      </c>
      <c r="L203" s="57" t="s">
        <v>4851</v>
      </c>
      <c r="M203" s="57" t="s">
        <v>4908</v>
      </c>
      <c r="N203" s="57"/>
      <c r="O203" s="57"/>
      <c r="P203" s="56" t="s">
        <v>2036</v>
      </c>
      <c r="Q203" s="13"/>
      <c r="R203"/>
      <c r="S203" t="str">
        <f t="shared" si="49"/>
        <v/>
      </c>
      <c r="T203" t="str">
        <f>IF(ISNA(VLOOKUP(AF203,#REF!,1)),"//","")</f>
        <v/>
      </c>
      <c r="U203"/>
      <c r="V203">
        <f t="shared" si="42"/>
        <v>109</v>
      </c>
      <c r="W203" s="81" t="s">
        <v>2263</v>
      </c>
      <c r="X203" s="59" t="s">
        <v>2263</v>
      </c>
      <c r="Y203" s="59" t="s">
        <v>2263</v>
      </c>
      <c r="Z203" s="25" t="str">
        <f t="shared" si="40"/>
        <v/>
      </c>
      <c r="AA203" s="25" t="str">
        <f t="shared" si="43"/>
        <v/>
      </c>
      <c r="AB203" s="1">
        <f t="shared" si="41"/>
        <v>194</v>
      </c>
      <c r="AC203" t="str">
        <f t="shared" si="44"/>
        <v>CST_67</v>
      </c>
      <c r="AD203" s="136" t="str">
        <f>IF(ISNA(VLOOKUP(AA203,Sheet2!J:J,1,0)),"//","")</f>
        <v/>
      </c>
      <c r="AF203" s="94" t="str">
        <f t="shared" si="45"/>
        <v/>
      </c>
      <c r="AG203" t="b">
        <f t="shared" si="46"/>
        <v>1</v>
      </c>
    </row>
    <row r="204" spans="1:33">
      <c r="A204" s="50">
        <f t="shared" si="47"/>
        <v>204</v>
      </c>
      <c r="B204" s="49">
        <f t="shared" si="48"/>
        <v>195</v>
      </c>
      <c r="C204" s="53" t="s">
        <v>3541</v>
      </c>
      <c r="D204" s="53">
        <v>67</v>
      </c>
      <c r="E204" s="58" t="s">
        <v>411</v>
      </c>
      <c r="F204" s="58" t="s">
        <v>411</v>
      </c>
      <c r="G204" s="81">
        <v>0</v>
      </c>
      <c r="H204" s="81">
        <v>0</v>
      </c>
      <c r="I204" s="146" t="s">
        <v>6</v>
      </c>
      <c r="J204" s="58" t="s">
        <v>1395</v>
      </c>
      <c r="K204" s="59" t="s">
        <v>3994</v>
      </c>
      <c r="L204" s="57" t="s">
        <v>4851</v>
      </c>
      <c r="M204" s="57" t="s">
        <v>4908</v>
      </c>
      <c r="N204" s="57"/>
      <c r="O204" s="57"/>
      <c r="P204" s="56" t="s">
        <v>2037</v>
      </c>
      <c r="Q204" s="13"/>
      <c r="R204"/>
      <c r="S204" t="str">
        <f t="shared" si="49"/>
        <v/>
      </c>
      <c r="T204" t="str">
        <f>IF(ISNA(VLOOKUP(AF204,#REF!,1)),"//","")</f>
        <v/>
      </c>
      <c r="U204"/>
      <c r="V204">
        <f t="shared" si="42"/>
        <v>109</v>
      </c>
      <c r="W204" s="81" t="s">
        <v>2263</v>
      </c>
      <c r="X204" s="59" t="s">
        <v>2263</v>
      </c>
      <c r="Y204" s="59" t="s">
        <v>2263</v>
      </c>
      <c r="Z204" s="25" t="str">
        <f t="shared" si="40"/>
        <v/>
      </c>
      <c r="AA204" s="25" t="str">
        <f t="shared" si="43"/>
        <v/>
      </c>
      <c r="AB204" s="1">
        <f t="shared" si="41"/>
        <v>195</v>
      </c>
      <c r="AC204" t="str">
        <f t="shared" si="44"/>
        <v>CST_68</v>
      </c>
      <c r="AD204" s="136" t="str">
        <f>IF(ISNA(VLOOKUP(AA204,Sheet2!J:J,1,0)),"//","")</f>
        <v/>
      </c>
      <c r="AF204" s="94" t="str">
        <f t="shared" si="45"/>
        <v/>
      </c>
      <c r="AG204" t="b">
        <f t="shared" si="46"/>
        <v>1</v>
      </c>
    </row>
    <row r="205" spans="1:33">
      <c r="A205" s="50">
        <f t="shared" si="47"/>
        <v>205</v>
      </c>
      <c r="B205" s="49">
        <f t="shared" si="48"/>
        <v>196</v>
      </c>
      <c r="C205" s="53" t="s">
        <v>3541</v>
      </c>
      <c r="D205" s="53">
        <v>68</v>
      </c>
      <c r="E205" s="58" t="s">
        <v>412</v>
      </c>
      <c r="F205" s="58" t="s">
        <v>412</v>
      </c>
      <c r="G205" s="81">
        <v>0</v>
      </c>
      <c r="H205" s="81">
        <v>0</v>
      </c>
      <c r="I205" s="146" t="s">
        <v>6</v>
      </c>
      <c r="J205" s="58" t="s">
        <v>1395</v>
      </c>
      <c r="K205" s="59" t="s">
        <v>3994</v>
      </c>
      <c r="L205" s="57" t="s">
        <v>4851</v>
      </c>
      <c r="M205" s="57" t="s">
        <v>4908</v>
      </c>
      <c r="N205" s="57"/>
      <c r="O205" s="57"/>
      <c r="P205" s="56" t="s">
        <v>2038</v>
      </c>
      <c r="Q205" s="13"/>
      <c r="R205"/>
      <c r="S205" t="str">
        <f t="shared" si="49"/>
        <v/>
      </c>
      <c r="T205" t="str">
        <f>IF(ISNA(VLOOKUP(AF205,#REF!,1)),"//","")</f>
        <v/>
      </c>
      <c r="U205"/>
      <c r="V205">
        <f t="shared" si="42"/>
        <v>109</v>
      </c>
      <c r="W205" s="81" t="s">
        <v>2263</v>
      </c>
      <c r="X205" s="59" t="s">
        <v>2263</v>
      </c>
      <c r="Y205" s="59" t="s">
        <v>2263</v>
      </c>
      <c r="Z205" s="25" t="str">
        <f t="shared" si="40"/>
        <v/>
      </c>
      <c r="AA205" s="25" t="str">
        <f t="shared" si="43"/>
        <v/>
      </c>
      <c r="AB205" s="1">
        <f t="shared" si="41"/>
        <v>196</v>
      </c>
      <c r="AC205" t="str">
        <f t="shared" si="44"/>
        <v>CST_69</v>
      </c>
      <c r="AD205" s="136" t="str">
        <f>IF(ISNA(VLOOKUP(AA205,Sheet2!J:J,1,0)),"//","")</f>
        <v/>
      </c>
      <c r="AF205" s="94" t="str">
        <f t="shared" si="45"/>
        <v/>
      </c>
      <c r="AG205" t="b">
        <f t="shared" si="46"/>
        <v>1</v>
      </c>
    </row>
    <row r="206" spans="1:33">
      <c r="A206" s="50">
        <f t="shared" si="47"/>
        <v>206</v>
      </c>
      <c r="B206" s="49">
        <f t="shared" si="48"/>
        <v>197</v>
      </c>
      <c r="C206" s="53" t="s">
        <v>3541</v>
      </c>
      <c r="D206" s="53">
        <v>69</v>
      </c>
      <c r="E206" s="58" t="s">
        <v>413</v>
      </c>
      <c r="F206" s="58" t="s">
        <v>413</v>
      </c>
      <c r="G206" s="81">
        <v>0</v>
      </c>
      <c r="H206" s="81">
        <v>0</v>
      </c>
      <c r="I206" s="146" t="s">
        <v>6</v>
      </c>
      <c r="J206" s="58" t="s">
        <v>1395</v>
      </c>
      <c r="K206" s="59" t="s">
        <v>3994</v>
      </c>
      <c r="L206" s="57" t="s">
        <v>4851</v>
      </c>
      <c r="M206" s="57" t="s">
        <v>4908</v>
      </c>
      <c r="N206" s="57"/>
      <c r="O206" s="57"/>
      <c r="P206" s="56" t="s">
        <v>2039</v>
      </c>
      <c r="Q206" s="13"/>
      <c r="R206"/>
      <c r="S206" t="str">
        <f t="shared" si="49"/>
        <v/>
      </c>
      <c r="T206" t="str">
        <f>IF(ISNA(VLOOKUP(AF206,#REF!,1)),"//","")</f>
        <v/>
      </c>
      <c r="U206"/>
      <c r="V206">
        <f t="shared" si="42"/>
        <v>109</v>
      </c>
      <c r="W206" s="81" t="s">
        <v>2263</v>
      </c>
      <c r="X206" s="59" t="s">
        <v>2263</v>
      </c>
      <c r="Y206" s="59" t="s">
        <v>2263</v>
      </c>
      <c r="Z206" s="25" t="str">
        <f t="shared" si="40"/>
        <v/>
      </c>
      <c r="AA206" s="25" t="str">
        <f t="shared" si="43"/>
        <v/>
      </c>
      <c r="AB206" s="1">
        <f t="shared" si="41"/>
        <v>197</v>
      </c>
      <c r="AC206" t="str">
        <f t="shared" si="44"/>
        <v>CST_70</v>
      </c>
      <c r="AD206" s="136" t="str">
        <f>IF(ISNA(VLOOKUP(AA206,Sheet2!J:J,1,0)),"//","")</f>
        <v/>
      </c>
      <c r="AF206" s="94" t="str">
        <f t="shared" si="45"/>
        <v/>
      </c>
      <c r="AG206" t="b">
        <f t="shared" si="46"/>
        <v>1</v>
      </c>
    </row>
    <row r="207" spans="1:33">
      <c r="A207" s="50">
        <f t="shared" si="47"/>
        <v>207</v>
      </c>
      <c r="B207" s="49">
        <f t="shared" si="48"/>
        <v>198</v>
      </c>
      <c r="C207" s="53" t="s">
        <v>3541</v>
      </c>
      <c r="D207" s="53">
        <v>70</v>
      </c>
      <c r="E207" s="58" t="s">
        <v>414</v>
      </c>
      <c r="F207" s="58" t="s">
        <v>414</v>
      </c>
      <c r="G207" s="81">
        <v>0</v>
      </c>
      <c r="H207" s="81">
        <v>0</v>
      </c>
      <c r="I207" s="146" t="s">
        <v>6</v>
      </c>
      <c r="J207" s="58" t="s">
        <v>1395</v>
      </c>
      <c r="K207" s="59" t="s">
        <v>3994</v>
      </c>
      <c r="L207" s="57" t="s">
        <v>4851</v>
      </c>
      <c r="M207" s="57" t="s">
        <v>4908</v>
      </c>
      <c r="N207" s="57"/>
      <c r="O207" s="57"/>
      <c r="P207" s="56" t="s">
        <v>2040</v>
      </c>
      <c r="Q207" s="13"/>
      <c r="R207"/>
      <c r="S207" t="str">
        <f t="shared" si="49"/>
        <v/>
      </c>
      <c r="T207" t="str">
        <f>IF(ISNA(VLOOKUP(AF207,#REF!,1)),"//","")</f>
        <v/>
      </c>
      <c r="U207"/>
      <c r="V207">
        <f t="shared" si="42"/>
        <v>109</v>
      </c>
      <c r="W207" s="81" t="s">
        <v>2263</v>
      </c>
      <c r="X207" s="59" t="s">
        <v>2263</v>
      </c>
      <c r="Y207" s="59" t="s">
        <v>2263</v>
      </c>
      <c r="Z207" s="25" t="str">
        <f t="shared" si="40"/>
        <v/>
      </c>
      <c r="AA207" s="25" t="str">
        <f t="shared" si="43"/>
        <v/>
      </c>
      <c r="AB207" s="1">
        <f t="shared" si="41"/>
        <v>198</v>
      </c>
      <c r="AC207" t="str">
        <f t="shared" si="44"/>
        <v>CST_71</v>
      </c>
      <c r="AD207" s="136" t="str">
        <f>IF(ISNA(VLOOKUP(AA207,Sheet2!J:J,1,0)),"//","")</f>
        <v/>
      </c>
      <c r="AF207" s="94" t="str">
        <f t="shared" si="45"/>
        <v/>
      </c>
      <c r="AG207" t="b">
        <f t="shared" si="46"/>
        <v>1</v>
      </c>
    </row>
    <row r="208" spans="1:33">
      <c r="A208" s="50">
        <f t="shared" si="47"/>
        <v>208</v>
      </c>
      <c r="B208" s="49">
        <f t="shared" si="48"/>
        <v>199</v>
      </c>
      <c r="C208" s="53" t="s">
        <v>3541</v>
      </c>
      <c r="D208" s="53">
        <v>71</v>
      </c>
      <c r="E208" s="58" t="s">
        <v>415</v>
      </c>
      <c r="F208" s="58" t="s">
        <v>415</v>
      </c>
      <c r="G208" s="81">
        <v>0</v>
      </c>
      <c r="H208" s="81">
        <v>0</v>
      </c>
      <c r="I208" s="146" t="s">
        <v>6</v>
      </c>
      <c r="J208" s="58" t="s">
        <v>1395</v>
      </c>
      <c r="K208" s="59" t="s">
        <v>3994</v>
      </c>
      <c r="L208" s="57" t="s">
        <v>4851</v>
      </c>
      <c r="M208" s="57" t="s">
        <v>4908</v>
      </c>
      <c r="N208" s="57"/>
      <c r="O208" s="57"/>
      <c r="P208" s="56" t="s">
        <v>2041</v>
      </c>
      <c r="Q208" s="13"/>
      <c r="R208"/>
      <c r="S208" t="str">
        <f t="shared" si="49"/>
        <v/>
      </c>
      <c r="T208" t="str">
        <f>IF(ISNA(VLOOKUP(AF208,#REF!,1)),"//","")</f>
        <v/>
      </c>
      <c r="U208"/>
      <c r="V208">
        <f t="shared" si="42"/>
        <v>109</v>
      </c>
      <c r="W208" s="81" t="s">
        <v>2263</v>
      </c>
      <c r="X208" s="59" t="s">
        <v>2263</v>
      </c>
      <c r="Y208" s="59" t="s">
        <v>2263</v>
      </c>
      <c r="Z208" s="25" t="str">
        <f t="shared" si="40"/>
        <v/>
      </c>
      <c r="AA208" s="25" t="str">
        <f t="shared" si="43"/>
        <v/>
      </c>
      <c r="AB208" s="1">
        <f t="shared" si="41"/>
        <v>199</v>
      </c>
      <c r="AC208" t="str">
        <f t="shared" si="44"/>
        <v>CST_72</v>
      </c>
      <c r="AD208" s="136" t="str">
        <f>IF(ISNA(VLOOKUP(AA208,Sheet2!J:J,1,0)),"//","")</f>
        <v/>
      </c>
      <c r="AF208" s="94" t="str">
        <f t="shared" si="45"/>
        <v/>
      </c>
      <c r="AG208" t="b">
        <f t="shared" si="46"/>
        <v>1</v>
      </c>
    </row>
    <row r="209" spans="1:33">
      <c r="A209" s="50">
        <f t="shared" si="47"/>
        <v>209</v>
      </c>
      <c r="B209" s="49">
        <f t="shared" si="48"/>
        <v>200</v>
      </c>
      <c r="C209" s="53" t="s">
        <v>3541</v>
      </c>
      <c r="D209" s="53">
        <v>72</v>
      </c>
      <c r="E209" s="58" t="s">
        <v>418</v>
      </c>
      <c r="F209" s="58" t="s">
        <v>418</v>
      </c>
      <c r="G209" s="81">
        <v>0</v>
      </c>
      <c r="H209" s="81">
        <v>0</v>
      </c>
      <c r="I209" s="146" t="s">
        <v>6</v>
      </c>
      <c r="J209" s="58" t="s">
        <v>1395</v>
      </c>
      <c r="K209" s="59" t="s">
        <v>3994</v>
      </c>
      <c r="L209" s="57" t="s">
        <v>4851</v>
      </c>
      <c r="M209" s="57" t="s">
        <v>4908</v>
      </c>
      <c r="N209" s="57"/>
      <c r="O209" s="57"/>
      <c r="P209" s="56" t="s">
        <v>2046</v>
      </c>
      <c r="Q209" s="13"/>
      <c r="R209"/>
      <c r="S209" t="str">
        <f t="shared" si="49"/>
        <v/>
      </c>
      <c r="T209" t="str">
        <f>IF(ISNA(VLOOKUP(AF209,#REF!,1)),"//","")</f>
        <v/>
      </c>
      <c r="U209"/>
      <c r="V209">
        <f t="shared" si="42"/>
        <v>109</v>
      </c>
      <c r="W209" s="81" t="s">
        <v>2263</v>
      </c>
      <c r="X209" s="59" t="s">
        <v>2263</v>
      </c>
      <c r="Y209" s="59" t="s">
        <v>2263</v>
      </c>
      <c r="Z209" s="25" t="str">
        <f t="shared" si="40"/>
        <v/>
      </c>
      <c r="AA209" s="25" t="str">
        <f t="shared" si="43"/>
        <v/>
      </c>
      <c r="AB209" s="1">
        <f t="shared" si="41"/>
        <v>200</v>
      </c>
      <c r="AC209" t="str">
        <f t="shared" si="44"/>
        <v>CST_73</v>
      </c>
      <c r="AD209" s="136" t="str">
        <f>IF(ISNA(VLOOKUP(AA209,Sheet2!J:J,1,0)),"//","")</f>
        <v/>
      </c>
      <c r="AF209" s="94" t="str">
        <f t="shared" si="45"/>
        <v/>
      </c>
      <c r="AG209" t="b">
        <f t="shared" si="46"/>
        <v>1</v>
      </c>
    </row>
    <row r="210" spans="1:33">
      <c r="A210" s="50">
        <f t="shared" si="47"/>
        <v>210</v>
      </c>
      <c r="B210" s="49">
        <f t="shared" si="48"/>
        <v>201</v>
      </c>
      <c r="C210" s="53" t="s">
        <v>3541</v>
      </c>
      <c r="D210" s="53">
        <v>73</v>
      </c>
      <c r="E210" s="58" t="s">
        <v>426</v>
      </c>
      <c r="F210" s="58" t="s">
        <v>426</v>
      </c>
      <c r="G210" s="81">
        <v>0</v>
      </c>
      <c r="H210" s="81">
        <v>0</v>
      </c>
      <c r="I210" s="146" t="s">
        <v>6</v>
      </c>
      <c r="J210" s="58" t="s">
        <v>1395</v>
      </c>
      <c r="K210" s="59" t="s">
        <v>3994</v>
      </c>
      <c r="L210" s="57" t="s">
        <v>4851</v>
      </c>
      <c r="M210" s="57" t="s">
        <v>4908</v>
      </c>
      <c r="N210" s="57"/>
      <c r="O210" s="57"/>
      <c r="P210" s="56" t="s">
        <v>2061</v>
      </c>
      <c r="Q210" s="13"/>
      <c r="R210"/>
      <c r="S210" t="str">
        <f t="shared" si="49"/>
        <v/>
      </c>
      <c r="T210" t="str">
        <f>IF(ISNA(VLOOKUP(AF210,#REF!,1)),"//","")</f>
        <v/>
      </c>
      <c r="U210"/>
      <c r="V210">
        <f t="shared" si="42"/>
        <v>110</v>
      </c>
      <c r="W210" s="81" t="s">
        <v>2701</v>
      </c>
      <c r="X210" s="82" t="s">
        <v>2643</v>
      </c>
      <c r="Y210" s="83" t="s">
        <v>2263</v>
      </c>
      <c r="Z210" s="25" t="str">
        <f t="shared" si="40"/>
        <v>STD_PHI</v>
      </c>
      <c r="AA210" s="25" t="str">
        <f t="shared" si="43"/>
        <v>PHI</v>
      </c>
      <c r="AB210" s="1">
        <f t="shared" si="41"/>
        <v>201</v>
      </c>
      <c r="AC210" t="str">
        <f t="shared" si="44"/>
        <v>CST_74</v>
      </c>
      <c r="AD210" s="136" t="str">
        <f>IF(ISNA(VLOOKUP(AA210,Sheet2!J:J,1,0)),"//","")</f>
        <v/>
      </c>
      <c r="AF210" s="94" t="str">
        <f t="shared" si="45"/>
        <v>PHI</v>
      </c>
      <c r="AG210" t="b">
        <f t="shared" si="46"/>
        <v>1</v>
      </c>
    </row>
    <row r="211" spans="1:33">
      <c r="A211" s="50">
        <f t="shared" si="47"/>
        <v>211</v>
      </c>
      <c r="B211" s="49">
        <f t="shared" si="48"/>
        <v>202</v>
      </c>
      <c r="C211" s="53" t="s">
        <v>3541</v>
      </c>
      <c r="D211" s="53">
        <v>74</v>
      </c>
      <c r="E211" s="58" t="s">
        <v>427</v>
      </c>
      <c r="F211" s="58" t="s">
        <v>427</v>
      </c>
      <c r="G211" s="81">
        <v>0</v>
      </c>
      <c r="H211" s="81">
        <v>0</v>
      </c>
      <c r="I211" s="146" t="s">
        <v>6</v>
      </c>
      <c r="J211" s="58" t="s">
        <v>1395</v>
      </c>
      <c r="K211" s="59" t="s">
        <v>3994</v>
      </c>
      <c r="L211" s="57" t="s">
        <v>4851</v>
      </c>
      <c r="M211" s="57" t="s">
        <v>4908</v>
      </c>
      <c r="N211" s="57"/>
      <c r="O211" s="57"/>
      <c r="P211" s="56" t="s">
        <v>2062</v>
      </c>
      <c r="Q211" s="13"/>
      <c r="R211"/>
      <c r="S211" t="str">
        <f t="shared" si="49"/>
        <v/>
      </c>
      <c r="T211" t="str">
        <f>IF(ISNA(VLOOKUP(AF211,#REF!,1)),"//","")</f>
        <v/>
      </c>
      <c r="U211"/>
      <c r="V211">
        <f t="shared" si="42"/>
        <v>110</v>
      </c>
      <c r="W211" s="81" t="s">
        <v>2263</v>
      </c>
      <c r="X211" s="59" t="s">
        <v>2263</v>
      </c>
      <c r="Y211" s="59" t="s">
        <v>2263</v>
      </c>
      <c r="Z211" s="25" t="str">
        <f t="shared" si="40"/>
        <v/>
      </c>
      <c r="AA211" s="25" t="str">
        <f t="shared" si="43"/>
        <v/>
      </c>
      <c r="AB211" s="1">
        <f t="shared" si="41"/>
        <v>202</v>
      </c>
      <c r="AC211" t="str">
        <f t="shared" si="44"/>
        <v>CST_75</v>
      </c>
      <c r="AD211" s="136" t="str">
        <f>IF(ISNA(VLOOKUP(AA211,Sheet2!J:J,1,0)),"//","")</f>
        <v/>
      </c>
      <c r="AF211" s="94" t="str">
        <f t="shared" si="45"/>
        <v/>
      </c>
      <c r="AG211" t="b">
        <f t="shared" si="46"/>
        <v>1</v>
      </c>
    </row>
    <row r="212" spans="1:33">
      <c r="A212" s="50">
        <f t="shared" si="47"/>
        <v>212</v>
      </c>
      <c r="B212" s="49">
        <f t="shared" si="48"/>
        <v>203</v>
      </c>
      <c r="C212" s="53" t="s">
        <v>3541</v>
      </c>
      <c r="D212" s="53">
        <v>75</v>
      </c>
      <c r="E212" s="58" t="s">
        <v>428</v>
      </c>
      <c r="F212" s="58" t="s">
        <v>428</v>
      </c>
      <c r="G212" s="60">
        <v>0</v>
      </c>
      <c r="H212" s="60">
        <v>0</v>
      </c>
      <c r="I212" s="146" t="s">
        <v>6</v>
      </c>
      <c r="J212" s="58" t="s">
        <v>1395</v>
      </c>
      <c r="K212" s="59" t="s">
        <v>3994</v>
      </c>
      <c r="L212" s="57" t="s">
        <v>4851</v>
      </c>
      <c r="M212" s="57" t="s">
        <v>4908</v>
      </c>
      <c r="N212" s="57"/>
      <c r="O212" s="57"/>
      <c r="P212" s="56" t="s">
        <v>2069</v>
      </c>
      <c r="Q212" s="13"/>
      <c r="R212"/>
      <c r="S212" t="str">
        <f t="shared" si="49"/>
        <v/>
      </c>
      <c r="T212" t="str">
        <f>IF(ISNA(VLOOKUP(AF212,#REF!,1)),"//","")</f>
        <v/>
      </c>
      <c r="U212"/>
      <c r="V212">
        <f t="shared" si="42"/>
        <v>110</v>
      </c>
      <c r="W212" s="81" t="s">
        <v>2263</v>
      </c>
      <c r="X212" s="59" t="s">
        <v>2263</v>
      </c>
      <c r="Y212" s="59" t="s">
        <v>2263</v>
      </c>
      <c r="Z212" s="25" t="str">
        <f t="shared" si="40"/>
        <v/>
      </c>
      <c r="AA212" s="25" t="str">
        <f t="shared" si="43"/>
        <v/>
      </c>
      <c r="AB212" s="1">
        <f t="shared" si="41"/>
        <v>203</v>
      </c>
      <c r="AC212" t="str">
        <f t="shared" si="44"/>
        <v>CST_76</v>
      </c>
      <c r="AD212" s="136" t="str">
        <f>IF(ISNA(VLOOKUP(AA212,Sheet2!J:J,1,0)),"//","")</f>
        <v/>
      </c>
      <c r="AF212" s="94" t="str">
        <f t="shared" si="45"/>
        <v/>
      </c>
      <c r="AG212" t="b">
        <f t="shared" si="46"/>
        <v>1</v>
      </c>
    </row>
    <row r="213" spans="1:33">
      <c r="A213" s="50">
        <f t="shared" si="47"/>
        <v>213</v>
      </c>
      <c r="B213" s="49">
        <f t="shared" si="48"/>
        <v>204</v>
      </c>
      <c r="C213" s="53" t="s">
        <v>3541</v>
      </c>
      <c r="D213" s="53">
        <v>76</v>
      </c>
      <c r="E213" s="58" t="s">
        <v>433</v>
      </c>
      <c r="F213" s="58" t="s">
        <v>433</v>
      </c>
      <c r="G213" s="60">
        <v>0</v>
      </c>
      <c r="H213" s="60">
        <v>0</v>
      </c>
      <c r="I213" s="146" t="s">
        <v>6</v>
      </c>
      <c r="J213" s="58" t="s">
        <v>1395</v>
      </c>
      <c r="K213" s="59" t="s">
        <v>3994</v>
      </c>
      <c r="L213" s="57" t="s">
        <v>4851</v>
      </c>
      <c r="M213" s="57" t="s">
        <v>4908</v>
      </c>
      <c r="N213" s="57"/>
      <c r="O213" s="57"/>
      <c r="P213" s="56" t="s">
        <v>2071</v>
      </c>
      <c r="Q213" s="13"/>
      <c r="R213"/>
      <c r="S213" t="str">
        <f t="shared" si="49"/>
        <v/>
      </c>
      <c r="T213" t="str">
        <f>IF(ISNA(VLOOKUP(AF213,#REF!,1)),"//","")</f>
        <v/>
      </c>
      <c r="U213"/>
      <c r="V213">
        <f t="shared" si="42"/>
        <v>111</v>
      </c>
      <c r="W213" s="81" t="s">
        <v>2699</v>
      </c>
      <c r="X213" s="82" t="s">
        <v>2643</v>
      </c>
      <c r="Y213" s="125" t="s">
        <v>4000</v>
      </c>
      <c r="Z213" s="25" t="str">
        <f t="shared" si="40"/>
        <v>"-" STD_INFINITY</v>
      </c>
      <c r="AA213" s="25" t="str">
        <f t="shared" si="43"/>
        <v>-INF</v>
      </c>
      <c r="AB213" s="1">
        <f t="shared" si="41"/>
        <v>204</v>
      </c>
      <c r="AC213" t="str">
        <f t="shared" si="44"/>
        <v>CST_77</v>
      </c>
      <c r="AD213" s="136" t="str">
        <f>IF(ISNA(VLOOKUP(AA213,Sheet2!J:J,1,0)),"//","")</f>
        <v>//</v>
      </c>
      <c r="AF213" s="94" t="str">
        <f t="shared" si="45"/>
        <v>-INFINITY</v>
      </c>
      <c r="AG213" t="b">
        <f t="shared" si="46"/>
        <v>0</v>
      </c>
    </row>
    <row r="214" spans="1:33">
      <c r="A214" s="50">
        <f t="shared" si="47"/>
        <v>214</v>
      </c>
      <c r="B214" s="49">
        <f t="shared" si="48"/>
        <v>205</v>
      </c>
      <c r="C214" s="53" t="s">
        <v>3541</v>
      </c>
      <c r="D214" s="53">
        <v>77</v>
      </c>
      <c r="E214" s="58" t="s">
        <v>453</v>
      </c>
      <c r="F214" s="58" t="s">
        <v>453</v>
      </c>
      <c r="G214" s="81">
        <v>0</v>
      </c>
      <c r="H214" s="81">
        <v>0</v>
      </c>
      <c r="I214" s="146" t="s">
        <v>6</v>
      </c>
      <c r="J214" s="58" t="s">
        <v>1395</v>
      </c>
      <c r="K214" s="59" t="s">
        <v>3994</v>
      </c>
      <c r="L214" s="57" t="s">
        <v>4851</v>
      </c>
      <c r="M214" s="57" t="s">
        <v>4908</v>
      </c>
      <c r="N214" s="57"/>
      <c r="O214" s="57"/>
      <c r="P214" s="56" t="s">
        <v>2097</v>
      </c>
      <c r="Q214" s="13"/>
      <c r="R214"/>
      <c r="S214" t="str">
        <f t="shared" si="49"/>
        <v/>
      </c>
      <c r="T214" t="str">
        <f>IF(ISNA(VLOOKUP(AF214,#REF!,1)),"//","")</f>
        <v/>
      </c>
      <c r="U214"/>
      <c r="V214">
        <f t="shared" si="42"/>
        <v>112</v>
      </c>
      <c r="W214" s="84" t="s">
        <v>2701</v>
      </c>
      <c r="X214" s="82" t="s">
        <v>2643</v>
      </c>
      <c r="Y214" s="83" t="s">
        <v>4001</v>
      </c>
      <c r="Z214" s="25" t="str">
        <f t="shared" si="40"/>
        <v>STD_INFINITY</v>
      </c>
      <c r="AA214" s="25" t="str">
        <f t="shared" si="43"/>
        <v>INF</v>
      </c>
      <c r="AB214" s="1">
        <f t="shared" si="41"/>
        <v>205</v>
      </c>
      <c r="AC214" t="str">
        <f t="shared" si="44"/>
        <v>CST_78</v>
      </c>
      <c r="AD214" s="136" t="str">
        <f>IF(ISNA(VLOOKUP(AA214,Sheet2!J:J,1,0)),"//","")</f>
        <v>//</v>
      </c>
      <c r="AF214" s="94" t="str">
        <f t="shared" si="45"/>
        <v>INFINITY</v>
      </c>
      <c r="AG214" t="b">
        <f t="shared" si="46"/>
        <v>0</v>
      </c>
    </row>
    <row r="215" spans="1:33">
      <c r="A215" s="50">
        <f t="shared" si="47"/>
        <v>215</v>
      </c>
      <c r="B215" s="49">
        <f t="shared" si="48"/>
        <v>206</v>
      </c>
      <c r="C215" s="53" t="s">
        <v>3816</v>
      </c>
      <c r="D215" s="53">
        <v>78</v>
      </c>
      <c r="E215" s="58" t="s">
        <v>1339</v>
      </c>
      <c r="F215" s="58" t="s">
        <v>1339</v>
      </c>
      <c r="G215" s="81">
        <v>0</v>
      </c>
      <c r="H215" s="81">
        <v>0</v>
      </c>
      <c r="I215" s="58" t="s">
        <v>1</v>
      </c>
      <c r="J215" s="58" t="s">
        <v>1395</v>
      </c>
      <c r="K215" s="59" t="s">
        <v>3830</v>
      </c>
      <c r="L215" s="57" t="s">
        <v>4851</v>
      </c>
      <c r="M215" s="57" t="s">
        <v>4908</v>
      </c>
      <c r="N215" s="57"/>
      <c r="O215" s="57"/>
      <c r="P215" s="56" t="s">
        <v>2120</v>
      </c>
      <c r="Q215" s="13"/>
      <c r="R215"/>
      <c r="S215" t="str">
        <f t="shared" si="49"/>
        <v/>
      </c>
      <c r="T215" t="str">
        <f>IF(ISNA(VLOOKUP(AF215,#REF!,1)),"//","")</f>
        <v/>
      </c>
      <c r="U215"/>
      <c r="V215">
        <f t="shared" si="42"/>
        <v>112</v>
      </c>
      <c r="W215" s="81" t="s">
        <v>2263</v>
      </c>
      <c r="X215" s="59" t="s">
        <v>2263</v>
      </c>
      <c r="Y215" s="59" t="s">
        <v>2263</v>
      </c>
      <c r="Z215" s="25" t="str">
        <f t="shared" si="40"/>
        <v/>
      </c>
      <c r="AA215" s="25" t="str">
        <f t="shared" si="43"/>
        <v/>
      </c>
      <c r="AB215" s="1">
        <f t="shared" si="41"/>
        <v>206</v>
      </c>
      <c r="AC215" t="str">
        <f t="shared" si="44"/>
        <v>CST_79</v>
      </c>
      <c r="AD215" s="136" t="str">
        <f>IF(ISNA(VLOOKUP(AA215,Sheet2!J:J,1,0)),"//","")</f>
        <v/>
      </c>
      <c r="AF215" s="94" t="str">
        <f t="shared" si="45"/>
        <v/>
      </c>
      <c r="AG215" t="b">
        <f t="shared" si="46"/>
        <v>1</v>
      </c>
    </row>
    <row r="216" spans="1:33">
      <c r="A216" s="50">
        <f t="shared" si="47"/>
        <v>216</v>
      </c>
      <c r="B216" s="49">
        <f t="shared" si="48"/>
        <v>207</v>
      </c>
      <c r="C216" s="53" t="s">
        <v>3541</v>
      </c>
      <c r="D216" s="53" t="s">
        <v>12</v>
      </c>
      <c r="E216" s="58" t="s">
        <v>52</v>
      </c>
      <c r="F216" s="58" t="s">
        <v>52</v>
      </c>
      <c r="G216" s="81">
        <v>0</v>
      </c>
      <c r="H216" s="81">
        <v>215</v>
      </c>
      <c r="I216" s="148" t="s">
        <v>3</v>
      </c>
      <c r="J216" s="58" t="s">
        <v>1395</v>
      </c>
      <c r="K216" s="59" t="s">
        <v>3994</v>
      </c>
      <c r="L216" s="57" t="s">
        <v>4851</v>
      </c>
      <c r="M216" s="57" t="s">
        <v>4909</v>
      </c>
      <c r="N216" s="57"/>
      <c r="O216" s="53" t="s">
        <v>2842</v>
      </c>
      <c r="P216" s="56" t="s">
        <v>2314</v>
      </c>
      <c r="Q216" s="13"/>
      <c r="R216"/>
      <c r="S216" t="str">
        <f t="shared" si="49"/>
        <v/>
      </c>
      <c r="T216" t="str">
        <f>IF(ISNA(VLOOKUP(AF216,#REF!,1)),"//","")</f>
        <v/>
      </c>
      <c r="U216"/>
      <c r="V216">
        <f t="shared" si="42"/>
        <v>112</v>
      </c>
      <c r="W216" s="81" t="s">
        <v>2701</v>
      </c>
      <c r="X216" s="59" t="s">
        <v>2631</v>
      </c>
      <c r="Y216" s="59" t="s">
        <v>2263</v>
      </c>
      <c r="Z216" s="25" t="str">
        <f t="shared" si="40"/>
        <v/>
      </c>
      <c r="AA216" s="25" t="str">
        <f t="shared" si="43"/>
        <v/>
      </c>
      <c r="AB216" s="1">
        <f t="shared" si="41"/>
        <v>207</v>
      </c>
      <c r="AC216" t="str">
        <f t="shared" si="44"/>
        <v>ITM_CNST</v>
      </c>
      <c r="AD216" s="136" t="str">
        <f>IF(ISNA(VLOOKUP(AA216,Sheet2!J:J,1,0)),"//","")</f>
        <v/>
      </c>
      <c r="AF216" s="94" t="str">
        <f t="shared" si="45"/>
        <v/>
      </c>
      <c r="AG216" t="b">
        <f t="shared" si="46"/>
        <v>1</v>
      </c>
    </row>
    <row r="217" spans="1:33">
      <c r="A217" s="50">
        <f t="shared" si="47"/>
        <v>217</v>
      </c>
      <c r="B217" s="49">
        <f t="shared" si="48"/>
        <v>208</v>
      </c>
      <c r="C217" s="53" t="s">
        <v>3816</v>
      </c>
      <c r="D217" s="53" t="s">
        <v>7</v>
      </c>
      <c r="E217" s="64" t="s">
        <v>2843</v>
      </c>
      <c r="F217" s="64" t="s">
        <v>2843</v>
      </c>
      <c r="G217" s="65">
        <v>0</v>
      </c>
      <c r="H217" s="65">
        <v>0</v>
      </c>
      <c r="I217" s="152" t="s">
        <v>28</v>
      </c>
      <c r="J217" s="58" t="s">
        <v>1395</v>
      </c>
      <c r="K217" s="59" t="s">
        <v>3830</v>
      </c>
      <c r="L217" s="57" t="s">
        <v>4851</v>
      </c>
      <c r="M217" s="57" t="s">
        <v>4910</v>
      </c>
      <c r="N217" s="57"/>
      <c r="O217" s="57"/>
      <c r="P217" s="56" t="s">
        <v>3249</v>
      </c>
      <c r="Q217" s="20"/>
      <c r="R217"/>
      <c r="S217" t="str">
        <f t="shared" si="49"/>
        <v/>
      </c>
      <c r="T217" t="str">
        <f>IF(ISNA(VLOOKUP(AF217,#REF!,1)),"//","")</f>
        <v/>
      </c>
      <c r="U217"/>
      <c r="V217">
        <f t="shared" si="42"/>
        <v>112</v>
      </c>
      <c r="W217" s="81" t="s">
        <v>2263</v>
      </c>
      <c r="X217" s="59" t="s">
        <v>2263</v>
      </c>
      <c r="Y217" s="59" t="s">
        <v>2263</v>
      </c>
      <c r="Z217" s="25" t="str">
        <f t="shared" si="40"/>
        <v/>
      </c>
      <c r="AA217" s="25" t="str">
        <f t="shared" si="43"/>
        <v/>
      </c>
      <c r="AB217" s="1">
        <f t="shared" si="41"/>
        <v>208</v>
      </c>
      <c r="AC217" t="str">
        <f t="shared" si="44"/>
        <v>ITM_0208</v>
      </c>
      <c r="AD217" s="136" t="str">
        <f>IF(ISNA(VLOOKUP(AA217,Sheet2!J:J,1,0)),"//","")</f>
        <v/>
      </c>
      <c r="AF217" s="94" t="str">
        <f t="shared" si="45"/>
        <v/>
      </c>
      <c r="AG217" t="b">
        <f t="shared" si="46"/>
        <v>1</v>
      </c>
    </row>
    <row r="218" spans="1:33">
      <c r="A218" s="50">
        <f t="shared" si="47"/>
        <v>218</v>
      </c>
      <c r="B218" s="49">
        <f t="shared" si="48"/>
        <v>209</v>
      </c>
      <c r="C218" s="53" t="s">
        <v>3816</v>
      </c>
      <c r="D218" s="53" t="s">
        <v>7</v>
      </c>
      <c r="E218" s="64" t="s">
        <v>2844</v>
      </c>
      <c r="F218" s="64" t="s">
        <v>2844</v>
      </c>
      <c r="G218" s="65">
        <v>0</v>
      </c>
      <c r="H218" s="65">
        <v>0</v>
      </c>
      <c r="I218" s="152" t="s">
        <v>28</v>
      </c>
      <c r="J218" s="58" t="s">
        <v>1395</v>
      </c>
      <c r="K218" s="59" t="s">
        <v>3830</v>
      </c>
      <c r="L218" s="57" t="s">
        <v>4851</v>
      </c>
      <c r="M218" s="57" t="s">
        <v>4910</v>
      </c>
      <c r="N218" s="57"/>
      <c r="O218" s="57"/>
      <c r="P218" s="56" t="s">
        <v>3250</v>
      </c>
      <c r="Q218" s="13"/>
      <c r="R218"/>
      <c r="S218" t="str">
        <f t="shared" si="49"/>
        <v/>
      </c>
      <c r="T218" t="str">
        <f>IF(ISNA(VLOOKUP(AF218,#REF!,1)),"//","")</f>
        <v/>
      </c>
      <c r="U218"/>
      <c r="V218">
        <f t="shared" si="42"/>
        <v>112</v>
      </c>
      <c r="W218" s="81" t="s">
        <v>2263</v>
      </c>
      <c r="X218" s="59" t="s">
        <v>2263</v>
      </c>
      <c r="Y218" s="59" t="s">
        <v>2263</v>
      </c>
      <c r="Z218" s="25" t="str">
        <f t="shared" si="40"/>
        <v/>
      </c>
      <c r="AA218" s="25" t="str">
        <f t="shared" si="43"/>
        <v/>
      </c>
      <c r="AB218" s="1">
        <f t="shared" si="41"/>
        <v>209</v>
      </c>
      <c r="AC218" t="str">
        <f t="shared" si="44"/>
        <v>ITM_0209</v>
      </c>
      <c r="AD218" s="136" t="str">
        <f>IF(ISNA(VLOOKUP(AA218,Sheet2!J:J,1,0)),"//","")</f>
        <v/>
      </c>
      <c r="AF218" s="94" t="str">
        <f t="shared" si="45"/>
        <v/>
      </c>
      <c r="AG218" t="b">
        <f t="shared" si="46"/>
        <v>1</v>
      </c>
    </row>
    <row r="219" spans="1:33">
      <c r="A219" s="50">
        <f t="shared" si="47"/>
        <v>219</v>
      </c>
      <c r="B219" s="49">
        <f t="shared" si="48"/>
        <v>210</v>
      </c>
      <c r="C219" s="53" t="s">
        <v>3816</v>
      </c>
      <c r="D219" s="53" t="s">
        <v>7</v>
      </c>
      <c r="E219" s="64" t="s">
        <v>2845</v>
      </c>
      <c r="F219" s="64" t="s">
        <v>2845</v>
      </c>
      <c r="G219" s="65">
        <v>0</v>
      </c>
      <c r="H219" s="65">
        <v>0</v>
      </c>
      <c r="I219" s="152" t="s">
        <v>28</v>
      </c>
      <c r="J219" s="58" t="s">
        <v>1395</v>
      </c>
      <c r="K219" s="59" t="s">
        <v>3830</v>
      </c>
      <c r="L219" s="57" t="s">
        <v>4851</v>
      </c>
      <c r="M219" s="57" t="s">
        <v>4910</v>
      </c>
      <c r="N219" s="57"/>
      <c r="O219" s="57"/>
      <c r="P219" s="56" t="s">
        <v>3251</v>
      </c>
      <c r="Q219" s="13"/>
      <c r="R219"/>
      <c r="S219" t="str">
        <f t="shared" si="49"/>
        <v/>
      </c>
      <c r="T219" t="str">
        <f>IF(ISNA(VLOOKUP(AF219,#REF!,1)),"//","")</f>
        <v/>
      </c>
      <c r="U219"/>
      <c r="V219">
        <f t="shared" si="42"/>
        <v>112</v>
      </c>
      <c r="W219" s="81" t="s">
        <v>2263</v>
      </c>
      <c r="X219" s="59" t="s">
        <v>2263</v>
      </c>
      <c r="Y219" s="59" t="s">
        <v>2263</v>
      </c>
      <c r="Z219" s="25" t="str">
        <f t="shared" si="40"/>
        <v/>
      </c>
      <c r="AA219" s="25" t="str">
        <f t="shared" si="43"/>
        <v/>
      </c>
      <c r="AB219" s="1">
        <f t="shared" si="41"/>
        <v>210</v>
      </c>
      <c r="AC219" t="str">
        <f t="shared" si="44"/>
        <v>ITM_0210</v>
      </c>
      <c r="AD219" s="136" t="str">
        <f>IF(ISNA(VLOOKUP(AA219,Sheet2!J:J,1,0)),"//","")</f>
        <v/>
      </c>
      <c r="AF219" s="94" t="str">
        <f t="shared" si="45"/>
        <v/>
      </c>
      <c r="AG219" t="b">
        <f t="shared" si="46"/>
        <v>1</v>
      </c>
    </row>
    <row r="220" spans="1:33">
      <c r="A220" s="50">
        <f t="shared" si="47"/>
        <v>220</v>
      </c>
      <c r="B220" s="49">
        <f t="shared" si="48"/>
        <v>211</v>
      </c>
      <c r="C220" s="53" t="s">
        <v>3816</v>
      </c>
      <c r="D220" s="53" t="s">
        <v>7</v>
      </c>
      <c r="E220" s="64" t="s">
        <v>2846</v>
      </c>
      <c r="F220" s="64" t="s">
        <v>2846</v>
      </c>
      <c r="G220" s="65">
        <v>0</v>
      </c>
      <c r="H220" s="65">
        <v>0</v>
      </c>
      <c r="I220" s="152" t="s">
        <v>28</v>
      </c>
      <c r="J220" s="58" t="s">
        <v>1395</v>
      </c>
      <c r="K220" s="59" t="s">
        <v>3830</v>
      </c>
      <c r="L220" s="57" t="s">
        <v>4851</v>
      </c>
      <c r="M220" s="57" t="s">
        <v>4910</v>
      </c>
      <c r="N220" s="57"/>
      <c r="O220" s="57"/>
      <c r="P220" s="56" t="s">
        <v>3252</v>
      </c>
      <c r="Q220" s="13"/>
      <c r="R220"/>
      <c r="S220" t="str">
        <f t="shared" si="49"/>
        <v/>
      </c>
      <c r="T220" t="str">
        <f>IF(ISNA(VLOOKUP(AF220,#REF!,1)),"//","")</f>
        <v/>
      </c>
      <c r="U220"/>
      <c r="V220">
        <f t="shared" si="42"/>
        <v>112</v>
      </c>
      <c r="W220" s="81" t="s">
        <v>2263</v>
      </c>
      <c r="X220" s="59" t="s">
        <v>2263</v>
      </c>
      <c r="Y220" s="59" t="s">
        <v>2263</v>
      </c>
      <c r="Z220" s="25" t="str">
        <f t="shared" si="40"/>
        <v/>
      </c>
      <c r="AA220" s="25" t="str">
        <f t="shared" si="43"/>
        <v/>
      </c>
      <c r="AB220" s="1">
        <f t="shared" si="41"/>
        <v>211</v>
      </c>
      <c r="AC220" t="str">
        <f t="shared" si="44"/>
        <v>ITM_0211</v>
      </c>
      <c r="AD220" s="136" t="str">
        <f>IF(ISNA(VLOOKUP(AA220,Sheet2!J:J,1,0)),"//","")</f>
        <v/>
      </c>
      <c r="AF220" s="94" t="str">
        <f t="shared" si="45"/>
        <v/>
      </c>
      <c r="AG220" t="b">
        <f t="shared" si="46"/>
        <v>1</v>
      </c>
    </row>
    <row r="221" spans="1:33">
      <c r="A221" s="50">
        <f t="shared" si="47"/>
        <v>221</v>
      </c>
      <c r="B221" s="49">
        <f t="shared" si="48"/>
        <v>212</v>
      </c>
      <c r="C221" s="53" t="s">
        <v>3816</v>
      </c>
      <c r="D221" s="53" t="s">
        <v>7</v>
      </c>
      <c r="E221" s="64" t="s">
        <v>2847</v>
      </c>
      <c r="F221" s="64" t="s">
        <v>2847</v>
      </c>
      <c r="G221" s="65">
        <v>0</v>
      </c>
      <c r="H221" s="65">
        <v>0</v>
      </c>
      <c r="I221" s="152" t="s">
        <v>28</v>
      </c>
      <c r="J221" s="58" t="s">
        <v>1395</v>
      </c>
      <c r="K221" s="59" t="s">
        <v>3830</v>
      </c>
      <c r="L221" s="57" t="s">
        <v>4851</v>
      </c>
      <c r="M221" s="57" t="s">
        <v>4910</v>
      </c>
      <c r="N221" s="57"/>
      <c r="O221" s="57"/>
      <c r="P221" s="56" t="s">
        <v>3253</v>
      </c>
      <c r="Q221" s="13"/>
      <c r="R221"/>
      <c r="S221" t="str">
        <f t="shared" si="49"/>
        <v/>
      </c>
      <c r="T221" t="str">
        <f>IF(ISNA(VLOOKUP(AF221,#REF!,1)),"//","")</f>
        <v/>
      </c>
      <c r="U221"/>
      <c r="V221">
        <f t="shared" si="42"/>
        <v>112</v>
      </c>
      <c r="W221" s="81" t="s">
        <v>2263</v>
      </c>
      <c r="X221" s="59" t="s">
        <v>2263</v>
      </c>
      <c r="Y221" s="59" t="s">
        <v>2263</v>
      </c>
      <c r="Z221" s="25" t="str">
        <f t="shared" si="40"/>
        <v/>
      </c>
      <c r="AA221" s="25" t="str">
        <f t="shared" si="43"/>
        <v/>
      </c>
      <c r="AB221" s="1">
        <f t="shared" si="41"/>
        <v>212</v>
      </c>
      <c r="AC221" t="str">
        <f t="shared" si="44"/>
        <v>ITM_0212</v>
      </c>
      <c r="AD221" s="136" t="str">
        <f>IF(ISNA(VLOOKUP(AA221,Sheet2!J:J,1,0)),"//","")</f>
        <v/>
      </c>
      <c r="AF221" s="94" t="str">
        <f t="shared" si="45"/>
        <v/>
      </c>
      <c r="AG221" t="b">
        <f t="shared" si="46"/>
        <v>1</v>
      </c>
    </row>
    <row r="222" spans="1:33">
      <c r="A222" s="50">
        <f t="shared" si="47"/>
        <v>222</v>
      </c>
      <c r="B222" s="49">
        <f t="shared" si="48"/>
        <v>213</v>
      </c>
      <c r="C222" s="53" t="s">
        <v>3816</v>
      </c>
      <c r="D222" s="53" t="s">
        <v>7</v>
      </c>
      <c r="E222" s="64" t="s">
        <v>2848</v>
      </c>
      <c r="F222" s="64" t="s">
        <v>2848</v>
      </c>
      <c r="G222" s="65">
        <v>0</v>
      </c>
      <c r="H222" s="65">
        <v>0</v>
      </c>
      <c r="I222" s="152" t="s">
        <v>28</v>
      </c>
      <c r="J222" s="58" t="s">
        <v>1395</v>
      </c>
      <c r="K222" s="59" t="s">
        <v>3830</v>
      </c>
      <c r="L222" s="57" t="s">
        <v>4851</v>
      </c>
      <c r="M222" s="57" t="s">
        <v>4910</v>
      </c>
      <c r="N222" s="57"/>
      <c r="O222" s="57"/>
      <c r="P222" s="56" t="s">
        <v>3254</v>
      </c>
      <c r="Q222" s="13"/>
      <c r="R222"/>
      <c r="S222" t="str">
        <f t="shared" si="49"/>
        <v/>
      </c>
      <c r="T222" t="str">
        <f>IF(ISNA(VLOOKUP(AF222,#REF!,1)),"//","")</f>
        <v/>
      </c>
      <c r="U222"/>
      <c r="V222">
        <f t="shared" si="42"/>
        <v>112</v>
      </c>
      <c r="W222" s="81" t="s">
        <v>2263</v>
      </c>
      <c r="X222" s="59" t="s">
        <v>2263</v>
      </c>
      <c r="Y222" s="59" t="s">
        <v>2263</v>
      </c>
      <c r="Z222" s="25" t="str">
        <f t="shared" si="40"/>
        <v/>
      </c>
      <c r="AA222" s="25" t="str">
        <f t="shared" si="43"/>
        <v/>
      </c>
      <c r="AB222" s="1">
        <f t="shared" si="41"/>
        <v>213</v>
      </c>
      <c r="AC222" t="str">
        <f t="shared" si="44"/>
        <v>ITM_0213</v>
      </c>
      <c r="AD222" s="136" t="str">
        <f>IF(ISNA(VLOOKUP(AA222,Sheet2!J:J,1,0)),"//","")</f>
        <v/>
      </c>
      <c r="AF222" s="94" t="str">
        <f t="shared" si="45"/>
        <v/>
      </c>
      <c r="AG222" t="b">
        <f t="shared" si="46"/>
        <v>1</v>
      </c>
    </row>
    <row r="223" spans="1:33">
      <c r="A223" s="50">
        <f t="shared" si="47"/>
        <v>223</v>
      </c>
      <c r="B223" s="49">
        <f t="shared" si="48"/>
        <v>214</v>
      </c>
      <c r="C223" s="53" t="s">
        <v>3816</v>
      </c>
      <c r="D223" s="53" t="s">
        <v>7</v>
      </c>
      <c r="E223" s="64" t="s">
        <v>2849</v>
      </c>
      <c r="F223" s="64" t="s">
        <v>2849</v>
      </c>
      <c r="G223" s="65">
        <v>0</v>
      </c>
      <c r="H223" s="65">
        <v>0</v>
      </c>
      <c r="I223" s="152" t="s">
        <v>28</v>
      </c>
      <c r="J223" s="58" t="s">
        <v>1395</v>
      </c>
      <c r="K223" s="59" t="s">
        <v>3830</v>
      </c>
      <c r="L223" s="57" t="s">
        <v>4851</v>
      </c>
      <c r="M223" s="57" t="s">
        <v>4910</v>
      </c>
      <c r="N223" s="57"/>
      <c r="O223" s="57"/>
      <c r="P223" s="56" t="s">
        <v>3255</v>
      </c>
      <c r="Q223" s="13"/>
      <c r="R223"/>
      <c r="S223" t="str">
        <f t="shared" si="49"/>
        <v/>
      </c>
      <c r="T223" t="str">
        <f>IF(ISNA(VLOOKUP(AF223,#REF!,1)),"//","")</f>
        <v/>
      </c>
      <c r="U223"/>
      <c r="V223">
        <f t="shared" si="42"/>
        <v>112</v>
      </c>
      <c r="W223" s="81" t="s">
        <v>2263</v>
      </c>
      <c r="X223" s="59" t="s">
        <v>2263</v>
      </c>
      <c r="Y223" s="59" t="s">
        <v>2263</v>
      </c>
      <c r="Z223" s="25" t="str">
        <f t="shared" si="40"/>
        <v/>
      </c>
      <c r="AA223" s="25" t="str">
        <f t="shared" si="43"/>
        <v/>
      </c>
      <c r="AB223" s="1">
        <f t="shared" si="41"/>
        <v>214</v>
      </c>
      <c r="AC223" t="str">
        <f t="shared" si="44"/>
        <v>ITM_0214</v>
      </c>
      <c r="AD223" s="136" t="str">
        <f>IF(ISNA(VLOOKUP(AA223,Sheet2!J:J,1,0)),"//","")</f>
        <v/>
      </c>
      <c r="AF223" s="94" t="str">
        <f t="shared" si="45"/>
        <v/>
      </c>
      <c r="AG223" t="b">
        <f t="shared" si="46"/>
        <v>1</v>
      </c>
    </row>
    <row r="224" spans="1:33">
      <c r="A224" s="50">
        <f t="shared" si="47"/>
        <v>224</v>
      </c>
      <c r="B224" s="49">
        <f t="shared" si="48"/>
        <v>215</v>
      </c>
      <c r="C224" s="53" t="s">
        <v>3816</v>
      </c>
      <c r="D224" s="53" t="s">
        <v>7</v>
      </c>
      <c r="E224" s="64" t="s">
        <v>2850</v>
      </c>
      <c r="F224" s="64" t="s">
        <v>2850</v>
      </c>
      <c r="G224" s="65">
        <v>0</v>
      </c>
      <c r="H224" s="65">
        <v>0</v>
      </c>
      <c r="I224" s="152" t="s">
        <v>28</v>
      </c>
      <c r="J224" s="58" t="s">
        <v>1395</v>
      </c>
      <c r="K224" s="59" t="s">
        <v>3830</v>
      </c>
      <c r="L224" s="57" t="s">
        <v>4851</v>
      </c>
      <c r="M224" s="57" t="s">
        <v>4910</v>
      </c>
      <c r="N224" s="57"/>
      <c r="O224" s="57"/>
      <c r="P224" s="56" t="s">
        <v>3256</v>
      </c>
      <c r="Q224" s="13"/>
      <c r="R224"/>
      <c r="S224" t="str">
        <f t="shared" si="49"/>
        <v/>
      </c>
      <c r="T224" t="str">
        <f>IF(ISNA(VLOOKUP(AF224,#REF!,1)),"//","")</f>
        <v/>
      </c>
      <c r="U224"/>
      <c r="V224">
        <f t="shared" si="42"/>
        <v>112</v>
      </c>
      <c r="W224" s="81" t="s">
        <v>2263</v>
      </c>
      <c r="X224" s="59" t="s">
        <v>2263</v>
      </c>
      <c r="Y224" s="59" t="s">
        <v>2263</v>
      </c>
      <c r="Z224" s="25" t="str">
        <f t="shared" si="40"/>
        <v/>
      </c>
      <c r="AA224" s="25" t="str">
        <f t="shared" si="43"/>
        <v/>
      </c>
      <c r="AB224" s="1">
        <f t="shared" si="41"/>
        <v>215</v>
      </c>
      <c r="AC224" t="str">
        <f t="shared" si="44"/>
        <v>ITM_0215</v>
      </c>
      <c r="AD224" s="136" t="str">
        <f>IF(ISNA(VLOOKUP(AA224,Sheet2!J:J,1,0)),"//","")</f>
        <v/>
      </c>
      <c r="AF224" s="94" t="str">
        <f t="shared" si="45"/>
        <v/>
      </c>
      <c r="AG224" t="b">
        <f t="shared" si="46"/>
        <v>1</v>
      </c>
    </row>
    <row r="225" spans="1:33">
      <c r="A225" s="50">
        <f t="shared" si="47"/>
        <v>225</v>
      </c>
      <c r="B225" s="49">
        <f t="shared" si="48"/>
        <v>216</v>
      </c>
      <c r="C225" s="53" t="s">
        <v>3816</v>
      </c>
      <c r="D225" s="53" t="s">
        <v>7</v>
      </c>
      <c r="E225" s="64" t="s">
        <v>2851</v>
      </c>
      <c r="F225" s="64" t="s">
        <v>2851</v>
      </c>
      <c r="G225" s="65">
        <v>0</v>
      </c>
      <c r="H225" s="65">
        <v>0</v>
      </c>
      <c r="I225" s="152" t="s">
        <v>28</v>
      </c>
      <c r="J225" s="58" t="s">
        <v>1395</v>
      </c>
      <c r="K225" s="59" t="s">
        <v>3830</v>
      </c>
      <c r="L225" s="57" t="s">
        <v>4851</v>
      </c>
      <c r="M225" s="57" t="s">
        <v>4910</v>
      </c>
      <c r="N225" s="57"/>
      <c r="O225" s="57"/>
      <c r="P225" s="56" t="s">
        <v>3257</v>
      </c>
      <c r="Q225" s="13"/>
      <c r="R225"/>
      <c r="S225" t="str">
        <f t="shared" si="49"/>
        <v/>
      </c>
      <c r="T225" t="str">
        <f>IF(ISNA(VLOOKUP(AF225,#REF!,1)),"//","")</f>
        <v/>
      </c>
      <c r="U225"/>
      <c r="V225">
        <f t="shared" si="42"/>
        <v>112</v>
      </c>
      <c r="W225" s="81" t="s">
        <v>2263</v>
      </c>
      <c r="X225" s="59" t="s">
        <v>2263</v>
      </c>
      <c r="Y225" s="59" t="s">
        <v>2263</v>
      </c>
      <c r="Z225" s="25" t="str">
        <f t="shared" si="40"/>
        <v/>
      </c>
      <c r="AA225" s="25" t="str">
        <f t="shared" si="43"/>
        <v/>
      </c>
      <c r="AB225" s="1">
        <f t="shared" si="41"/>
        <v>216</v>
      </c>
      <c r="AC225" t="str">
        <f t="shared" si="44"/>
        <v>ITM_0216</v>
      </c>
      <c r="AD225" s="136" t="str">
        <f>IF(ISNA(VLOOKUP(AA225,Sheet2!J:J,1,0)),"//","")</f>
        <v/>
      </c>
      <c r="AF225" s="94" t="str">
        <f t="shared" si="45"/>
        <v/>
      </c>
      <c r="AG225" t="b">
        <f t="shared" si="46"/>
        <v>1</v>
      </c>
    </row>
    <row r="226" spans="1:33">
      <c r="A226" s="50">
        <f t="shared" si="47"/>
        <v>226</v>
      </c>
      <c r="B226" s="49">
        <f t="shared" si="48"/>
        <v>217</v>
      </c>
      <c r="C226" s="53" t="s">
        <v>3816</v>
      </c>
      <c r="D226" s="53" t="s">
        <v>7</v>
      </c>
      <c r="E226" s="64" t="s">
        <v>2852</v>
      </c>
      <c r="F226" s="64" t="s">
        <v>2852</v>
      </c>
      <c r="G226" s="65">
        <v>0</v>
      </c>
      <c r="H226" s="65">
        <v>0</v>
      </c>
      <c r="I226" s="152" t="s">
        <v>28</v>
      </c>
      <c r="J226" s="58" t="s">
        <v>1395</v>
      </c>
      <c r="K226" s="59" t="s">
        <v>3830</v>
      </c>
      <c r="L226" s="57" t="s">
        <v>4851</v>
      </c>
      <c r="M226" s="57" t="s">
        <v>4910</v>
      </c>
      <c r="N226" s="57"/>
      <c r="O226" s="57"/>
      <c r="P226" s="56" t="s">
        <v>3258</v>
      </c>
      <c r="Q226" s="13"/>
      <c r="R226"/>
      <c r="S226" t="str">
        <f t="shared" si="49"/>
        <v/>
      </c>
      <c r="T226" t="str">
        <f>IF(ISNA(VLOOKUP(AF226,#REF!,1)),"//","")</f>
        <v/>
      </c>
      <c r="U226"/>
      <c r="V226">
        <f t="shared" si="42"/>
        <v>112</v>
      </c>
      <c r="W226" s="81" t="s">
        <v>2263</v>
      </c>
      <c r="X226" s="59" t="s">
        <v>2263</v>
      </c>
      <c r="Y226" s="59" t="s">
        <v>2263</v>
      </c>
      <c r="Z226" s="25" t="str">
        <f t="shared" si="40"/>
        <v/>
      </c>
      <c r="AA226" s="25" t="str">
        <f t="shared" si="43"/>
        <v/>
      </c>
      <c r="AB226" s="1">
        <f t="shared" si="41"/>
        <v>217</v>
      </c>
      <c r="AC226" t="str">
        <f t="shared" si="44"/>
        <v>ITM_0217</v>
      </c>
      <c r="AD226" s="136" t="str">
        <f>IF(ISNA(VLOOKUP(AA226,Sheet2!J:J,1,0)),"//","")</f>
        <v/>
      </c>
      <c r="AF226" s="94" t="str">
        <f t="shared" si="45"/>
        <v/>
      </c>
      <c r="AG226" t="b">
        <f t="shared" si="46"/>
        <v>1</v>
      </c>
    </row>
    <row r="227" spans="1:33">
      <c r="A227" s="50">
        <f t="shared" si="47"/>
        <v>227</v>
      </c>
      <c r="B227" s="49">
        <f t="shared" si="48"/>
        <v>218</v>
      </c>
      <c r="C227" s="53" t="s">
        <v>3816</v>
      </c>
      <c r="D227" s="53" t="s">
        <v>7</v>
      </c>
      <c r="E227" s="64" t="s">
        <v>2853</v>
      </c>
      <c r="F227" s="64" t="s">
        <v>2853</v>
      </c>
      <c r="G227" s="65">
        <v>0</v>
      </c>
      <c r="H227" s="65">
        <v>0</v>
      </c>
      <c r="I227" s="152" t="s">
        <v>28</v>
      </c>
      <c r="J227" s="58" t="s">
        <v>1395</v>
      </c>
      <c r="K227" s="59" t="s">
        <v>3830</v>
      </c>
      <c r="L227" s="57" t="s">
        <v>4851</v>
      </c>
      <c r="M227" s="57" t="s">
        <v>4910</v>
      </c>
      <c r="N227" s="57"/>
      <c r="O227" s="57"/>
      <c r="P227" s="56" t="s">
        <v>3259</v>
      </c>
      <c r="Q227" s="13"/>
      <c r="R227"/>
      <c r="S227" t="str">
        <f t="shared" si="49"/>
        <v/>
      </c>
      <c r="T227" t="str">
        <f>IF(ISNA(VLOOKUP(AF227,#REF!,1)),"//","")</f>
        <v/>
      </c>
      <c r="U227"/>
      <c r="V227">
        <f t="shared" si="42"/>
        <v>112</v>
      </c>
      <c r="W227" s="81" t="s">
        <v>2263</v>
      </c>
      <c r="X227" s="59" t="s">
        <v>2263</v>
      </c>
      <c r="Y227" s="59" t="s">
        <v>2263</v>
      </c>
      <c r="Z227" s="25" t="str">
        <f t="shared" si="40"/>
        <v/>
      </c>
      <c r="AA227" s="25" t="str">
        <f t="shared" si="43"/>
        <v/>
      </c>
      <c r="AB227" s="1">
        <f t="shared" si="41"/>
        <v>218</v>
      </c>
      <c r="AC227" t="str">
        <f t="shared" si="44"/>
        <v>ITM_0218</v>
      </c>
      <c r="AD227" s="136" t="str">
        <f>IF(ISNA(VLOOKUP(AA227,Sheet2!J:J,1,0)),"//","")</f>
        <v/>
      </c>
      <c r="AF227" s="94" t="str">
        <f t="shared" si="45"/>
        <v/>
      </c>
      <c r="AG227" t="b">
        <f t="shared" si="46"/>
        <v>1</v>
      </c>
    </row>
    <row r="228" spans="1:33">
      <c r="A228" s="50">
        <f t="shared" si="47"/>
        <v>228</v>
      </c>
      <c r="B228" s="49">
        <f t="shared" si="48"/>
        <v>219</v>
      </c>
      <c r="C228" s="53" t="s">
        <v>3816</v>
      </c>
      <c r="D228" s="53" t="s">
        <v>7</v>
      </c>
      <c r="E228" s="64" t="s">
        <v>2854</v>
      </c>
      <c r="F228" s="64" t="s">
        <v>2854</v>
      </c>
      <c r="G228" s="65">
        <v>0</v>
      </c>
      <c r="H228" s="65">
        <v>0</v>
      </c>
      <c r="I228" s="152" t="s">
        <v>28</v>
      </c>
      <c r="J228" s="58" t="s">
        <v>1395</v>
      </c>
      <c r="K228" s="59" t="s">
        <v>3830</v>
      </c>
      <c r="L228" s="57" t="s">
        <v>4851</v>
      </c>
      <c r="M228" s="57" t="s">
        <v>4910</v>
      </c>
      <c r="N228" s="57"/>
      <c r="O228" s="57"/>
      <c r="P228" s="56" t="s">
        <v>3260</v>
      </c>
      <c r="Q228" s="13"/>
      <c r="R228"/>
      <c r="S228" t="str">
        <f t="shared" si="49"/>
        <v/>
      </c>
      <c r="T228" t="str">
        <f>IF(ISNA(VLOOKUP(AF228,#REF!,1)),"//","")</f>
        <v/>
      </c>
      <c r="U228"/>
      <c r="V228">
        <f t="shared" si="42"/>
        <v>112</v>
      </c>
      <c r="W228" s="81"/>
      <c r="X228" s="59"/>
      <c r="Y228" s="59"/>
      <c r="Z228" s="25" t="str">
        <f t="shared" si="40"/>
        <v/>
      </c>
      <c r="AA228" s="25" t="str">
        <f t="shared" si="43"/>
        <v/>
      </c>
      <c r="AB228" s="1">
        <f t="shared" si="41"/>
        <v>219</v>
      </c>
      <c r="AC228" t="str">
        <f t="shared" si="44"/>
        <v>ITM_0219</v>
      </c>
      <c r="AD228" s="136" t="str">
        <f>IF(ISNA(VLOOKUP(AA228,Sheet2!J:J,1,0)),"//","")</f>
        <v/>
      </c>
      <c r="AF228" s="94" t="str">
        <f t="shared" si="45"/>
        <v/>
      </c>
      <c r="AG228" t="b">
        <f t="shared" si="46"/>
        <v>1</v>
      </c>
    </row>
    <row r="229" spans="1:33" s="44" customFormat="1">
      <c r="A229" s="50" t="str">
        <f t="shared" si="47"/>
        <v/>
      </c>
      <c r="B229" s="49">
        <f t="shared" si="48"/>
        <v>219.01</v>
      </c>
      <c r="C229" s="52" t="s">
        <v>2263</v>
      </c>
      <c r="D229" s="53"/>
      <c r="E229" s="56"/>
      <c r="F229" s="56"/>
      <c r="G229" s="81"/>
      <c r="H229" s="81"/>
      <c r="I229" s="58"/>
      <c r="J229" s="58"/>
      <c r="K229" s="59"/>
      <c r="L229" s="57"/>
      <c r="M229" s="57"/>
      <c r="N229" s="57"/>
      <c r="O229" s="52"/>
      <c r="P229" s="56" t="s">
        <v>2263</v>
      </c>
      <c r="Q229" s="45"/>
      <c r="R229" s="46"/>
      <c r="S229" s="46"/>
      <c r="T229" s="46" t="str">
        <f>IF(ISNA(VLOOKUP(AF229,#REF!,1)),"//","")</f>
        <v/>
      </c>
      <c r="U229" s="46"/>
      <c r="V229">
        <f t="shared" si="42"/>
        <v>112</v>
      </c>
      <c r="W229" s="81" t="s">
        <v>2263</v>
      </c>
      <c r="X229" s="80" t="s">
        <v>2263</v>
      </c>
      <c r="Y229" s="80" t="s">
        <v>2263</v>
      </c>
      <c r="Z229" s="25" t="str">
        <f t="shared" si="40"/>
        <v/>
      </c>
      <c r="AA229" s="25" t="str">
        <f t="shared" si="43"/>
        <v/>
      </c>
      <c r="AB229" s="1">
        <f t="shared" si="41"/>
        <v>219.01</v>
      </c>
      <c r="AC229" t="str">
        <f t="shared" si="44"/>
        <v/>
      </c>
      <c r="AD229" s="136" t="str">
        <f>IF(ISNA(VLOOKUP(AA229,Sheet2!J:J,1,0)),"//","")</f>
        <v/>
      </c>
      <c r="AF229" s="94" t="str">
        <f t="shared" si="45"/>
        <v/>
      </c>
      <c r="AG229" t="b">
        <f t="shared" si="46"/>
        <v>1</v>
      </c>
    </row>
    <row r="230" spans="1:33" s="44" customFormat="1">
      <c r="A230" s="50" t="str">
        <f t="shared" si="47"/>
        <v/>
      </c>
      <c r="B230" s="49">
        <f t="shared" si="48"/>
        <v>219.01999999999998</v>
      </c>
      <c r="C230" s="52" t="s">
        <v>2263</v>
      </c>
      <c r="D230" s="53"/>
      <c r="E230" s="56"/>
      <c r="F230" s="56"/>
      <c r="G230" s="81"/>
      <c r="H230" s="81"/>
      <c r="I230" s="58"/>
      <c r="J230" s="58"/>
      <c r="K230" s="59"/>
      <c r="L230" s="57"/>
      <c r="M230" s="57"/>
      <c r="N230" s="57"/>
      <c r="O230" s="52"/>
      <c r="P230" s="56" t="s">
        <v>2263</v>
      </c>
      <c r="Q230" s="45"/>
      <c r="R230" s="46"/>
      <c r="S230" s="46"/>
      <c r="T230" s="46" t="str">
        <f>IF(ISNA(VLOOKUP(AF230,#REF!,1)),"//","")</f>
        <v/>
      </c>
      <c r="U230" s="46"/>
      <c r="V230">
        <f t="shared" si="42"/>
        <v>112</v>
      </c>
      <c r="W230" s="81" t="s">
        <v>2263</v>
      </c>
      <c r="X230" s="80" t="s">
        <v>2263</v>
      </c>
      <c r="Y230" s="80" t="s">
        <v>2263</v>
      </c>
      <c r="Z230" s="25" t="str">
        <f t="shared" si="40"/>
        <v/>
      </c>
      <c r="AA230" s="25" t="str">
        <f t="shared" si="43"/>
        <v/>
      </c>
      <c r="AB230" s="1">
        <f t="shared" si="41"/>
        <v>219.01999999999998</v>
      </c>
      <c r="AC230" t="str">
        <f t="shared" si="44"/>
        <v/>
      </c>
      <c r="AD230" s="136" t="str">
        <f>IF(ISNA(VLOOKUP(AA230,Sheet2!J:J,1,0)),"//","")</f>
        <v/>
      </c>
      <c r="AF230" s="94" t="str">
        <f t="shared" si="45"/>
        <v/>
      </c>
      <c r="AG230" t="b">
        <f t="shared" si="46"/>
        <v>1</v>
      </c>
    </row>
    <row r="231" spans="1:33" s="44" customFormat="1">
      <c r="A231" s="50" t="str">
        <f t="shared" si="47"/>
        <v/>
      </c>
      <c r="B231" s="49">
        <f t="shared" si="48"/>
        <v>219.02999999999997</v>
      </c>
      <c r="C231" s="52" t="s">
        <v>2736</v>
      </c>
      <c r="D231" s="53"/>
      <c r="E231" s="56"/>
      <c r="F231" s="56"/>
      <c r="G231" s="81"/>
      <c r="H231" s="81"/>
      <c r="I231" s="58"/>
      <c r="J231" s="58"/>
      <c r="K231" s="59"/>
      <c r="L231" s="57"/>
      <c r="M231" s="57"/>
      <c r="N231" s="57"/>
      <c r="O231" s="52"/>
      <c r="P231" s="56" t="str">
        <f>C231</f>
        <v>// Conversions</v>
      </c>
      <c r="Q231" s="45"/>
      <c r="R231" s="46"/>
      <c r="S231" s="46"/>
      <c r="T231" s="46" t="str">
        <f>IF(ISNA(VLOOKUP(AF231,#REF!,1)),"//","")</f>
        <v/>
      </c>
      <c r="U231" s="46"/>
      <c r="V231">
        <f t="shared" si="42"/>
        <v>112</v>
      </c>
      <c r="W231" s="81" t="s">
        <v>2263</v>
      </c>
      <c r="X231" s="80" t="s">
        <v>2263</v>
      </c>
      <c r="Y231" s="80" t="s">
        <v>2263</v>
      </c>
      <c r="Z231" s="25" t="str">
        <f t="shared" si="40"/>
        <v/>
      </c>
      <c r="AA231" s="25" t="str">
        <f t="shared" si="43"/>
        <v/>
      </c>
      <c r="AB231" s="1">
        <f t="shared" si="41"/>
        <v>219.02999999999997</v>
      </c>
      <c r="AC231" t="str">
        <f t="shared" si="44"/>
        <v>// Conversions</v>
      </c>
      <c r="AD231" s="136" t="str">
        <f>IF(ISNA(VLOOKUP(AA231,Sheet2!J:J,1,0)),"//","")</f>
        <v/>
      </c>
      <c r="AF231" s="94" t="str">
        <f t="shared" si="45"/>
        <v/>
      </c>
      <c r="AG231" t="b">
        <f t="shared" si="46"/>
        <v>1</v>
      </c>
    </row>
    <row r="232" spans="1:33">
      <c r="A232" s="50">
        <f t="shared" si="47"/>
        <v>232</v>
      </c>
      <c r="B232" s="49">
        <f t="shared" si="48"/>
        <v>220</v>
      </c>
      <c r="C232" s="53" t="s">
        <v>3542</v>
      </c>
      <c r="D232" s="53" t="s">
        <v>7</v>
      </c>
      <c r="E232" s="58" t="s">
        <v>1021</v>
      </c>
      <c r="F232" s="58" t="s">
        <v>1021</v>
      </c>
      <c r="G232" s="81">
        <v>0</v>
      </c>
      <c r="H232" s="81">
        <v>0</v>
      </c>
      <c r="I232" s="148" t="s">
        <v>3</v>
      </c>
      <c r="J232" s="58" t="s">
        <v>1395</v>
      </c>
      <c r="K232" s="59" t="s">
        <v>3994</v>
      </c>
      <c r="L232" s="57" t="s">
        <v>4851</v>
      </c>
      <c r="M232" s="57" t="s">
        <v>4908</v>
      </c>
      <c r="N232" s="57"/>
      <c r="O232" s="57"/>
      <c r="P232" s="56" t="s">
        <v>1414</v>
      </c>
      <c r="Q232" s="13"/>
      <c r="R232"/>
      <c r="S232" t="str">
        <f t="shared" ref="S232:S263" si="50">IF(E232=F232,"","NOT EQUAL")</f>
        <v/>
      </c>
      <c r="T232" t="str">
        <f>IF(ISNA(VLOOKUP(AF232,#REF!,1)),"//","")</f>
        <v/>
      </c>
      <c r="U232"/>
      <c r="V232">
        <f t="shared" si="42"/>
        <v>112</v>
      </c>
      <c r="W232" s="81" t="s">
        <v>2263</v>
      </c>
      <c r="X232" s="59" t="s">
        <v>2631</v>
      </c>
      <c r="Y232" s="59" t="s">
        <v>2263</v>
      </c>
      <c r="Z232" s="25" t="str">
        <f t="shared" si="40"/>
        <v/>
      </c>
      <c r="AA232" s="25" t="str">
        <f t="shared" si="43"/>
        <v/>
      </c>
      <c r="AB232" s="1">
        <f t="shared" si="41"/>
        <v>220</v>
      </c>
      <c r="AC232" t="str">
        <f t="shared" si="44"/>
        <v>ITM_CtoF</v>
      </c>
      <c r="AD232" s="136" t="str">
        <f>IF(ISNA(VLOOKUP(AA232,Sheet2!J:J,1,0)),"//","")</f>
        <v/>
      </c>
      <c r="AF232" s="94" t="str">
        <f t="shared" si="45"/>
        <v/>
      </c>
      <c r="AG232" t="b">
        <f t="shared" si="46"/>
        <v>1</v>
      </c>
    </row>
    <row r="233" spans="1:33">
      <c r="A233" s="50">
        <f t="shared" si="47"/>
        <v>233</v>
      </c>
      <c r="B233" s="49">
        <f t="shared" si="48"/>
        <v>221</v>
      </c>
      <c r="C233" s="53" t="s">
        <v>3543</v>
      </c>
      <c r="D233" s="53" t="s">
        <v>7</v>
      </c>
      <c r="E233" s="58" t="s">
        <v>1022</v>
      </c>
      <c r="F233" s="58" t="s">
        <v>1022</v>
      </c>
      <c r="G233" s="81">
        <v>0</v>
      </c>
      <c r="H233" s="81">
        <v>0</v>
      </c>
      <c r="I233" s="148" t="s">
        <v>3</v>
      </c>
      <c r="J233" s="58" t="s">
        <v>1395</v>
      </c>
      <c r="K233" s="59" t="s">
        <v>3994</v>
      </c>
      <c r="L233" s="57" t="s">
        <v>4851</v>
      </c>
      <c r="M233" s="57" t="s">
        <v>4908</v>
      </c>
      <c r="N233" s="57"/>
      <c r="O233" s="57"/>
      <c r="P233" s="56" t="s">
        <v>1415</v>
      </c>
      <c r="Q233" s="13"/>
      <c r="R233"/>
      <c r="S233" t="str">
        <f t="shared" si="50"/>
        <v/>
      </c>
      <c r="T233" t="str">
        <f>IF(ISNA(VLOOKUP(AF233,#REF!,1)),"//","")</f>
        <v/>
      </c>
      <c r="U233"/>
      <c r="V233">
        <f t="shared" si="42"/>
        <v>112</v>
      </c>
      <c r="W233" s="81" t="s">
        <v>2263</v>
      </c>
      <c r="X233" s="59" t="s">
        <v>2631</v>
      </c>
      <c r="Y233" s="59" t="s">
        <v>2263</v>
      </c>
      <c r="Z233" s="25" t="str">
        <f t="shared" si="40"/>
        <v/>
      </c>
      <c r="AA233" s="25" t="str">
        <f t="shared" si="43"/>
        <v/>
      </c>
      <c r="AB233" s="1">
        <f t="shared" si="41"/>
        <v>221</v>
      </c>
      <c r="AC233" t="str">
        <f t="shared" si="44"/>
        <v>ITM_FtoC</v>
      </c>
      <c r="AD233" s="136" t="str">
        <f>IF(ISNA(VLOOKUP(AA233,Sheet2!J:J,1,0)),"//","")</f>
        <v/>
      </c>
      <c r="AF233" s="94" t="str">
        <f t="shared" si="45"/>
        <v/>
      </c>
      <c r="AG233" t="b">
        <f t="shared" si="46"/>
        <v>1</v>
      </c>
    </row>
    <row r="234" spans="1:33">
      <c r="A234" s="50">
        <f t="shared" si="47"/>
        <v>234</v>
      </c>
      <c r="B234" s="49">
        <f t="shared" si="48"/>
        <v>222</v>
      </c>
      <c r="C234" s="53" t="s">
        <v>3544</v>
      </c>
      <c r="D234" s="53">
        <v>10</v>
      </c>
      <c r="E234" s="58" t="s">
        <v>69</v>
      </c>
      <c r="F234" s="58" t="s">
        <v>1076</v>
      </c>
      <c r="G234" s="81">
        <v>0</v>
      </c>
      <c r="H234" s="81">
        <v>0</v>
      </c>
      <c r="I234" s="148" t="s">
        <v>3</v>
      </c>
      <c r="J234" s="58" t="s">
        <v>1395</v>
      </c>
      <c r="K234" s="59" t="s">
        <v>3994</v>
      </c>
      <c r="L234" s="57" t="s">
        <v>4851</v>
      </c>
      <c r="M234" s="57" t="s">
        <v>4908</v>
      </c>
      <c r="N234" s="57"/>
      <c r="O234" s="57"/>
      <c r="P234" s="56" t="s">
        <v>1510</v>
      </c>
      <c r="Q234" s="13"/>
      <c r="R234"/>
      <c r="S234" t="str">
        <f t="shared" si="50"/>
        <v>NOT EQUAL</v>
      </c>
      <c r="T234" t="str">
        <f>IF(ISNA(VLOOKUP(AF234,#REF!,1)),"//","")</f>
        <v/>
      </c>
      <c r="U234"/>
      <c r="V234">
        <f t="shared" si="42"/>
        <v>112</v>
      </c>
      <c r="W234" s="81" t="s">
        <v>2263</v>
      </c>
      <c r="X234" s="59" t="s">
        <v>2631</v>
      </c>
      <c r="Y234" s="59" t="s">
        <v>2263</v>
      </c>
      <c r="Z234" s="25" t="str">
        <f t="shared" si="40"/>
        <v/>
      </c>
      <c r="AA234" s="25" t="str">
        <f t="shared" si="43"/>
        <v/>
      </c>
      <c r="AB234" s="1">
        <f t="shared" si="41"/>
        <v>222</v>
      </c>
      <c r="AC234" t="str">
        <f t="shared" si="44"/>
        <v>ITM_DBtoPR</v>
      </c>
      <c r="AD234" s="136" t="str">
        <f>IF(ISNA(VLOOKUP(AA234,Sheet2!J:J,1,0)),"//","")</f>
        <v/>
      </c>
      <c r="AF234" s="94" t="str">
        <f t="shared" si="45"/>
        <v/>
      </c>
      <c r="AG234" t="b">
        <f t="shared" si="46"/>
        <v>1</v>
      </c>
    </row>
    <row r="235" spans="1:33">
      <c r="A235" s="50">
        <f t="shared" si="47"/>
        <v>235</v>
      </c>
      <c r="B235" s="49">
        <f t="shared" si="48"/>
        <v>223</v>
      </c>
      <c r="C235" s="53" t="s">
        <v>3544</v>
      </c>
      <c r="D235" s="53">
        <v>10</v>
      </c>
      <c r="E235" s="58" t="s">
        <v>69</v>
      </c>
      <c r="F235" s="58" t="s">
        <v>1216</v>
      </c>
      <c r="G235" s="81">
        <v>0</v>
      </c>
      <c r="H235" s="81">
        <v>0</v>
      </c>
      <c r="I235" s="147" t="s">
        <v>467</v>
      </c>
      <c r="J235" s="58" t="s">
        <v>1395</v>
      </c>
      <c r="K235" s="59" t="s">
        <v>3994</v>
      </c>
      <c r="L235" s="57" t="s">
        <v>4851</v>
      </c>
      <c r="M235" s="57" t="s">
        <v>4908</v>
      </c>
      <c r="N235" s="57"/>
      <c r="O235" s="57"/>
      <c r="P235" s="56" t="s">
        <v>2124</v>
      </c>
      <c r="Q235" s="13"/>
      <c r="R235"/>
      <c r="S235" t="str">
        <f t="shared" si="50"/>
        <v>NOT EQUAL</v>
      </c>
      <c r="T235" t="str">
        <f>IF(ISNA(VLOOKUP(AF235,#REF!,1)),"//","")</f>
        <v/>
      </c>
      <c r="U235"/>
      <c r="V235">
        <f t="shared" si="42"/>
        <v>112</v>
      </c>
      <c r="W235" s="81" t="s">
        <v>2263</v>
      </c>
      <c r="X235" s="59" t="s">
        <v>2263</v>
      </c>
      <c r="Y235" s="59" t="s">
        <v>2263</v>
      </c>
      <c r="Z235" s="25" t="str">
        <f t="shared" si="40"/>
        <v/>
      </c>
      <c r="AA235" s="25" t="str">
        <f t="shared" si="43"/>
        <v/>
      </c>
      <c r="AB235" s="1">
        <f t="shared" si="41"/>
        <v>223</v>
      </c>
      <c r="AC235" t="str">
        <f t="shared" si="44"/>
        <v>ITM_DBtoPRb</v>
      </c>
      <c r="AD235" s="136" t="str">
        <f>IF(ISNA(VLOOKUP(AA235,Sheet2!J:J,1,0)),"//","")</f>
        <v/>
      </c>
      <c r="AF235" s="94" t="str">
        <f t="shared" si="45"/>
        <v/>
      </c>
      <c r="AG235" t="b">
        <f t="shared" si="46"/>
        <v>1</v>
      </c>
    </row>
    <row r="236" spans="1:33">
      <c r="A236" s="50">
        <f t="shared" si="47"/>
        <v>236</v>
      </c>
      <c r="B236" s="49">
        <f t="shared" si="48"/>
        <v>224</v>
      </c>
      <c r="C236" s="53" t="s">
        <v>3544</v>
      </c>
      <c r="D236" s="53">
        <v>10</v>
      </c>
      <c r="E236" s="58" t="s">
        <v>69</v>
      </c>
      <c r="F236" s="58" t="s">
        <v>1359</v>
      </c>
      <c r="G236" s="81">
        <v>0</v>
      </c>
      <c r="H236" s="81">
        <v>0</v>
      </c>
      <c r="I236" s="147" t="s">
        <v>467</v>
      </c>
      <c r="J236" s="58" t="s">
        <v>1395</v>
      </c>
      <c r="K236" s="59" t="s">
        <v>3994</v>
      </c>
      <c r="L236" s="57" t="s">
        <v>4851</v>
      </c>
      <c r="M236" s="57" t="s">
        <v>4908</v>
      </c>
      <c r="N236" s="57"/>
      <c r="O236" s="57"/>
      <c r="P236" s="56" t="s">
        <v>2125</v>
      </c>
      <c r="Q236" s="13"/>
      <c r="R236"/>
      <c r="S236" t="str">
        <f t="shared" si="50"/>
        <v>NOT EQUAL</v>
      </c>
      <c r="T236" t="str">
        <f>IF(ISNA(VLOOKUP(AF236,#REF!,1)),"//","")</f>
        <v/>
      </c>
      <c r="U236"/>
      <c r="V236">
        <f t="shared" si="42"/>
        <v>112</v>
      </c>
      <c r="W236" s="81" t="s">
        <v>2263</v>
      </c>
      <c r="X236" s="59" t="s">
        <v>2263</v>
      </c>
      <c r="Y236" s="59" t="s">
        <v>2263</v>
      </c>
      <c r="Z236" s="25" t="str">
        <f t="shared" si="40"/>
        <v/>
      </c>
      <c r="AA236" s="25" t="str">
        <f t="shared" si="43"/>
        <v/>
      </c>
      <c r="AB236" s="1">
        <f t="shared" si="41"/>
        <v>224</v>
      </c>
      <c r="AC236" t="str">
        <f t="shared" si="44"/>
        <v>ITM_DBtoPRc</v>
      </c>
      <c r="AD236" s="136" t="str">
        <f>IF(ISNA(VLOOKUP(AA236,Sheet2!J:J,1,0)),"//","")</f>
        <v/>
      </c>
      <c r="AF236" s="94" t="str">
        <f t="shared" si="45"/>
        <v/>
      </c>
      <c r="AG236" t="b">
        <f t="shared" si="46"/>
        <v>1</v>
      </c>
    </row>
    <row r="237" spans="1:33">
      <c r="A237" s="50">
        <f t="shared" si="47"/>
        <v>237</v>
      </c>
      <c r="B237" s="49">
        <f t="shared" si="48"/>
        <v>225</v>
      </c>
      <c r="C237" s="53" t="s">
        <v>3544</v>
      </c>
      <c r="D237" s="53">
        <v>20</v>
      </c>
      <c r="E237" s="58" t="s">
        <v>68</v>
      </c>
      <c r="F237" s="58" t="s">
        <v>1076</v>
      </c>
      <c r="G237" s="81">
        <v>0</v>
      </c>
      <c r="H237" s="81">
        <v>0</v>
      </c>
      <c r="I237" s="148" t="s">
        <v>3</v>
      </c>
      <c r="J237" s="58" t="s">
        <v>1395</v>
      </c>
      <c r="K237" s="59" t="s">
        <v>3994</v>
      </c>
      <c r="L237" s="57" t="s">
        <v>4851</v>
      </c>
      <c r="M237" s="57" t="s">
        <v>4908</v>
      </c>
      <c r="N237" s="57"/>
      <c r="O237" s="57"/>
      <c r="P237" s="56" t="s">
        <v>1509</v>
      </c>
      <c r="Q237" s="13"/>
      <c r="R237"/>
      <c r="S237" t="str">
        <f t="shared" si="50"/>
        <v>NOT EQUAL</v>
      </c>
      <c r="T237" t="str">
        <f>IF(ISNA(VLOOKUP(AF237,#REF!,1)),"//","")</f>
        <v/>
      </c>
      <c r="U237"/>
      <c r="V237">
        <f t="shared" si="42"/>
        <v>112</v>
      </c>
      <c r="W237" s="81" t="s">
        <v>2263</v>
      </c>
      <c r="X237" s="59" t="s">
        <v>2631</v>
      </c>
      <c r="Y237" s="59" t="s">
        <v>2263</v>
      </c>
      <c r="Z237" s="25" t="str">
        <f t="shared" si="40"/>
        <v/>
      </c>
      <c r="AA237" s="25" t="str">
        <f t="shared" si="43"/>
        <v/>
      </c>
      <c r="AB237" s="1">
        <f t="shared" si="41"/>
        <v>225</v>
      </c>
      <c r="AC237" t="str">
        <f t="shared" si="44"/>
        <v>ITM_DBtoFR</v>
      </c>
      <c r="AD237" s="136" t="str">
        <f>IF(ISNA(VLOOKUP(AA237,Sheet2!J:J,1,0)),"//","")</f>
        <v/>
      </c>
      <c r="AF237" s="94" t="str">
        <f t="shared" si="45"/>
        <v/>
      </c>
      <c r="AG237" t="b">
        <f t="shared" si="46"/>
        <v>1</v>
      </c>
    </row>
    <row r="238" spans="1:33">
      <c r="A238" s="50">
        <f t="shared" si="47"/>
        <v>238</v>
      </c>
      <c r="B238" s="49">
        <f t="shared" si="48"/>
        <v>226</v>
      </c>
      <c r="C238" s="53" t="s">
        <v>3544</v>
      </c>
      <c r="D238" s="53">
        <v>20</v>
      </c>
      <c r="E238" s="58" t="s">
        <v>68</v>
      </c>
      <c r="F238" s="58" t="s">
        <v>1113</v>
      </c>
      <c r="G238" s="81">
        <v>0</v>
      </c>
      <c r="H238" s="81">
        <v>0</v>
      </c>
      <c r="I238" s="147" t="s">
        <v>467</v>
      </c>
      <c r="J238" s="58" t="s">
        <v>1395</v>
      </c>
      <c r="K238" s="59" t="s">
        <v>3994</v>
      </c>
      <c r="L238" s="57" t="s">
        <v>4851</v>
      </c>
      <c r="M238" s="57" t="s">
        <v>4908</v>
      </c>
      <c r="N238" s="57"/>
      <c r="O238" s="57"/>
      <c r="P238" s="56" t="s">
        <v>2122</v>
      </c>
      <c r="Q238" s="13"/>
      <c r="R238"/>
      <c r="S238" t="str">
        <f t="shared" si="50"/>
        <v>NOT EQUAL</v>
      </c>
      <c r="T238" t="str">
        <f>IF(ISNA(VLOOKUP(AF238,#REF!,1)),"//","")</f>
        <v/>
      </c>
      <c r="U238"/>
      <c r="V238">
        <f t="shared" si="42"/>
        <v>112</v>
      </c>
      <c r="W238" s="81" t="s">
        <v>2263</v>
      </c>
      <c r="X238" s="59" t="s">
        <v>2263</v>
      </c>
      <c r="Y238" s="59" t="s">
        <v>2263</v>
      </c>
      <c r="Z238" s="25" t="str">
        <f t="shared" si="40"/>
        <v/>
      </c>
      <c r="AA238" s="25" t="str">
        <f t="shared" si="43"/>
        <v/>
      </c>
      <c r="AB238" s="1">
        <f t="shared" si="41"/>
        <v>226</v>
      </c>
      <c r="AC238" t="str">
        <f t="shared" si="44"/>
        <v>ITM_DBtoFRb</v>
      </c>
      <c r="AD238" s="136" t="str">
        <f>IF(ISNA(VLOOKUP(AA238,Sheet2!J:J,1,0)),"//","")</f>
        <v/>
      </c>
      <c r="AF238" s="94" t="str">
        <f t="shared" si="45"/>
        <v/>
      </c>
      <c r="AG238" t="b">
        <f t="shared" si="46"/>
        <v>1</v>
      </c>
    </row>
    <row r="239" spans="1:33">
      <c r="A239" s="50">
        <f t="shared" si="47"/>
        <v>239</v>
      </c>
      <c r="B239" s="49">
        <f t="shared" si="48"/>
        <v>227</v>
      </c>
      <c r="C239" s="53" t="s">
        <v>3544</v>
      </c>
      <c r="D239" s="53">
        <v>20</v>
      </c>
      <c r="E239" s="58" t="s">
        <v>68</v>
      </c>
      <c r="F239" s="58" t="s">
        <v>1359</v>
      </c>
      <c r="G239" s="81">
        <v>0</v>
      </c>
      <c r="H239" s="81">
        <v>0</v>
      </c>
      <c r="I239" s="147" t="s">
        <v>467</v>
      </c>
      <c r="J239" s="58" t="s">
        <v>1395</v>
      </c>
      <c r="K239" s="59" t="s">
        <v>3994</v>
      </c>
      <c r="L239" s="57" t="s">
        <v>4851</v>
      </c>
      <c r="M239" s="57" t="s">
        <v>4908</v>
      </c>
      <c r="N239" s="57"/>
      <c r="O239" s="57"/>
      <c r="P239" s="56" t="s">
        <v>2123</v>
      </c>
      <c r="Q239" s="13"/>
      <c r="R239"/>
      <c r="S239" t="str">
        <f t="shared" si="50"/>
        <v>NOT EQUAL</v>
      </c>
      <c r="T239" t="str">
        <f>IF(ISNA(VLOOKUP(AF239,#REF!,1)),"//","")</f>
        <v/>
      </c>
      <c r="U239"/>
      <c r="V239">
        <f t="shared" si="42"/>
        <v>112</v>
      </c>
      <c r="W239" s="81" t="s">
        <v>2263</v>
      </c>
      <c r="X239" s="59" t="s">
        <v>2263</v>
      </c>
      <c r="Y239" s="59" t="s">
        <v>2263</v>
      </c>
      <c r="Z239" s="25" t="str">
        <f t="shared" si="40"/>
        <v/>
      </c>
      <c r="AA239" s="25" t="str">
        <f t="shared" si="43"/>
        <v/>
      </c>
      <c r="AB239" s="1">
        <f t="shared" si="41"/>
        <v>227</v>
      </c>
      <c r="AC239" t="str">
        <f t="shared" si="44"/>
        <v>ITM_DBtoFRc</v>
      </c>
      <c r="AD239" s="136" t="str">
        <f>IF(ISNA(VLOOKUP(AA239,Sheet2!J:J,1,0)),"//","")</f>
        <v/>
      </c>
      <c r="AF239" s="94" t="str">
        <f t="shared" si="45"/>
        <v/>
      </c>
      <c r="AG239" t="b">
        <f t="shared" si="46"/>
        <v>1</v>
      </c>
    </row>
    <row r="240" spans="1:33">
      <c r="A240" s="50">
        <f t="shared" si="47"/>
        <v>240</v>
      </c>
      <c r="B240" s="49">
        <f t="shared" si="48"/>
        <v>228</v>
      </c>
      <c r="C240" s="53" t="s">
        <v>3545</v>
      </c>
      <c r="D240" s="53">
        <v>10</v>
      </c>
      <c r="E240" s="58" t="s">
        <v>257</v>
      </c>
      <c r="F240" s="58" t="s">
        <v>1216</v>
      </c>
      <c r="G240" s="81">
        <v>0</v>
      </c>
      <c r="H240" s="81">
        <v>0</v>
      </c>
      <c r="I240" s="148" t="s">
        <v>3</v>
      </c>
      <c r="J240" s="58" t="s">
        <v>1395</v>
      </c>
      <c r="K240" s="59" t="s">
        <v>3994</v>
      </c>
      <c r="L240" s="57" t="s">
        <v>4851</v>
      </c>
      <c r="M240" s="57" t="s">
        <v>4908</v>
      </c>
      <c r="N240" s="57"/>
      <c r="O240" s="57"/>
      <c r="P240" s="56" t="s">
        <v>1803</v>
      </c>
      <c r="Q240" s="13"/>
      <c r="R240"/>
      <c r="S240" t="str">
        <f t="shared" si="50"/>
        <v>NOT EQUAL</v>
      </c>
      <c r="T240" t="str">
        <f>IF(ISNA(VLOOKUP(AF240,#REF!,1)),"//","")</f>
        <v/>
      </c>
      <c r="U240"/>
      <c r="V240">
        <f t="shared" si="42"/>
        <v>112</v>
      </c>
      <c r="W240" s="81" t="s">
        <v>2263</v>
      </c>
      <c r="X240" s="59" t="s">
        <v>2631</v>
      </c>
      <c r="Y240" s="59" t="s">
        <v>2263</v>
      </c>
      <c r="Z240" s="25" t="str">
        <f t="shared" si="40"/>
        <v/>
      </c>
      <c r="AA240" s="25" t="str">
        <f t="shared" si="43"/>
        <v/>
      </c>
      <c r="AB240" s="1">
        <f t="shared" si="41"/>
        <v>228</v>
      </c>
      <c r="AC240" t="str">
        <f t="shared" si="44"/>
        <v>ITM_PRtoDB</v>
      </c>
      <c r="AD240" s="136" t="str">
        <f>IF(ISNA(VLOOKUP(AA240,Sheet2!J:J,1,0)),"//","")</f>
        <v/>
      </c>
      <c r="AF240" s="94" t="str">
        <f t="shared" si="45"/>
        <v/>
      </c>
      <c r="AG240" t="b">
        <f t="shared" si="46"/>
        <v>1</v>
      </c>
    </row>
    <row r="241" spans="1:33">
      <c r="A241" s="50">
        <f t="shared" si="47"/>
        <v>241</v>
      </c>
      <c r="B241" s="49">
        <f t="shared" si="48"/>
        <v>229</v>
      </c>
      <c r="C241" s="53" t="s">
        <v>3545</v>
      </c>
      <c r="D241" s="53">
        <v>10</v>
      </c>
      <c r="E241" s="58" t="s">
        <v>257</v>
      </c>
      <c r="F241" s="58" t="s">
        <v>1359</v>
      </c>
      <c r="G241" s="81">
        <v>0</v>
      </c>
      <c r="H241" s="81">
        <v>0</v>
      </c>
      <c r="I241" s="147" t="s">
        <v>467</v>
      </c>
      <c r="J241" s="58" t="s">
        <v>1395</v>
      </c>
      <c r="K241" s="59" t="s">
        <v>3994</v>
      </c>
      <c r="L241" s="57" t="s">
        <v>4851</v>
      </c>
      <c r="M241" s="57" t="s">
        <v>4908</v>
      </c>
      <c r="N241" s="57"/>
      <c r="O241" s="57"/>
      <c r="P241" s="56" t="s">
        <v>2135</v>
      </c>
      <c r="Q241" s="13"/>
      <c r="R241"/>
      <c r="S241" t="str">
        <f t="shared" si="50"/>
        <v>NOT EQUAL</v>
      </c>
      <c r="T241" t="str">
        <f>IF(ISNA(VLOOKUP(AF241,#REF!,1)),"//","")</f>
        <v/>
      </c>
      <c r="U241"/>
      <c r="V241">
        <f t="shared" si="42"/>
        <v>112</v>
      </c>
      <c r="W241" s="81" t="s">
        <v>2263</v>
      </c>
      <c r="X241" s="59" t="s">
        <v>2263</v>
      </c>
      <c r="Y241" s="59" t="s">
        <v>2263</v>
      </c>
      <c r="Z241" s="25" t="str">
        <f t="shared" si="40"/>
        <v/>
      </c>
      <c r="AA241" s="25" t="str">
        <f t="shared" si="43"/>
        <v/>
      </c>
      <c r="AB241" s="1">
        <f t="shared" si="41"/>
        <v>229</v>
      </c>
      <c r="AC241" t="str">
        <f t="shared" si="44"/>
        <v>ITM_PRtoDBb</v>
      </c>
      <c r="AD241" s="136" t="str">
        <f>IF(ISNA(VLOOKUP(AA241,Sheet2!J:J,1,0)),"//","")</f>
        <v/>
      </c>
      <c r="AF241" s="94" t="str">
        <f t="shared" si="45"/>
        <v/>
      </c>
      <c r="AG241" t="b">
        <f t="shared" si="46"/>
        <v>1</v>
      </c>
    </row>
    <row r="242" spans="1:33">
      <c r="A242" s="50">
        <f t="shared" si="47"/>
        <v>242</v>
      </c>
      <c r="B242" s="49">
        <f t="shared" si="48"/>
        <v>230</v>
      </c>
      <c r="C242" s="53" t="s">
        <v>3545</v>
      </c>
      <c r="D242" s="53">
        <v>10</v>
      </c>
      <c r="E242" s="58" t="s">
        <v>257</v>
      </c>
      <c r="F242" s="58" t="s">
        <v>1360</v>
      </c>
      <c r="G242" s="81">
        <v>0</v>
      </c>
      <c r="H242" s="81">
        <v>0</v>
      </c>
      <c r="I242" s="147" t="s">
        <v>467</v>
      </c>
      <c r="J242" s="58" t="s">
        <v>1395</v>
      </c>
      <c r="K242" s="59" t="s">
        <v>3994</v>
      </c>
      <c r="L242" s="57" t="s">
        <v>4851</v>
      </c>
      <c r="M242" s="57" t="s">
        <v>4908</v>
      </c>
      <c r="N242" s="57"/>
      <c r="O242" s="57"/>
      <c r="P242" s="56" t="s">
        <v>2136</v>
      </c>
      <c r="Q242" s="13"/>
      <c r="R242"/>
      <c r="S242" t="str">
        <f t="shared" si="50"/>
        <v>NOT EQUAL</v>
      </c>
      <c r="T242" t="str">
        <f>IF(ISNA(VLOOKUP(AF242,#REF!,1)),"//","")</f>
        <v/>
      </c>
      <c r="U242"/>
      <c r="V242">
        <f t="shared" si="42"/>
        <v>112</v>
      </c>
      <c r="W242" s="81" t="s">
        <v>2263</v>
      </c>
      <c r="X242" s="59" t="s">
        <v>2263</v>
      </c>
      <c r="Y242" s="59" t="s">
        <v>2263</v>
      </c>
      <c r="Z242" s="25" t="str">
        <f t="shared" si="40"/>
        <v/>
      </c>
      <c r="AA242" s="25" t="str">
        <f t="shared" si="43"/>
        <v/>
      </c>
      <c r="AB242" s="1">
        <f t="shared" si="41"/>
        <v>230</v>
      </c>
      <c r="AC242" t="str">
        <f t="shared" si="44"/>
        <v>ITM_PRtoDBc</v>
      </c>
      <c r="AD242" s="136" t="str">
        <f>IF(ISNA(VLOOKUP(AA242,Sheet2!J:J,1,0)),"//","")</f>
        <v/>
      </c>
      <c r="AF242" s="94" t="str">
        <f t="shared" si="45"/>
        <v/>
      </c>
      <c r="AG242" t="b">
        <f t="shared" si="46"/>
        <v>1</v>
      </c>
    </row>
    <row r="243" spans="1:33">
      <c r="A243" s="50">
        <f t="shared" si="47"/>
        <v>243</v>
      </c>
      <c r="B243" s="49">
        <f t="shared" si="48"/>
        <v>231</v>
      </c>
      <c r="C243" s="53" t="s">
        <v>3545</v>
      </c>
      <c r="D243" s="53">
        <v>20</v>
      </c>
      <c r="E243" s="58" t="s">
        <v>107</v>
      </c>
      <c r="F243" s="58" t="s">
        <v>1113</v>
      </c>
      <c r="G243" s="81">
        <v>0</v>
      </c>
      <c r="H243" s="81">
        <v>0</v>
      </c>
      <c r="I243" s="148" t="s">
        <v>3</v>
      </c>
      <c r="J243" s="58" t="s">
        <v>1395</v>
      </c>
      <c r="K243" s="59" t="s">
        <v>3994</v>
      </c>
      <c r="L243" s="57" t="s">
        <v>4851</v>
      </c>
      <c r="M243" s="57" t="s">
        <v>4908</v>
      </c>
      <c r="N243" s="57"/>
      <c r="O243" s="57"/>
      <c r="P243" s="56" t="s">
        <v>1581</v>
      </c>
      <c r="Q243" s="13"/>
      <c r="R243"/>
      <c r="S243" t="str">
        <f t="shared" si="50"/>
        <v>NOT EQUAL</v>
      </c>
      <c r="T243" t="str">
        <f>IF(ISNA(VLOOKUP(AF243,#REF!,1)),"//","")</f>
        <v/>
      </c>
      <c r="U243"/>
      <c r="V243">
        <f t="shared" si="42"/>
        <v>112</v>
      </c>
      <c r="W243" s="81" t="s">
        <v>2263</v>
      </c>
      <c r="X243" s="59" t="s">
        <v>2631</v>
      </c>
      <c r="Y243" s="59" t="s">
        <v>2263</v>
      </c>
      <c r="Z243" s="25" t="str">
        <f t="shared" si="40"/>
        <v/>
      </c>
      <c r="AA243" s="25" t="str">
        <f t="shared" si="43"/>
        <v/>
      </c>
      <c r="AB243" s="1">
        <f t="shared" si="41"/>
        <v>231</v>
      </c>
      <c r="AC243" t="str">
        <f t="shared" si="44"/>
        <v>ITM_FRtoDB</v>
      </c>
      <c r="AD243" s="136" t="str">
        <f>IF(ISNA(VLOOKUP(AA243,Sheet2!J:J,1,0)),"//","")</f>
        <v/>
      </c>
      <c r="AF243" s="94" t="str">
        <f t="shared" si="45"/>
        <v/>
      </c>
      <c r="AG243" t="b">
        <f t="shared" si="46"/>
        <v>1</v>
      </c>
    </row>
    <row r="244" spans="1:33">
      <c r="A244" s="50">
        <f t="shared" si="47"/>
        <v>244</v>
      </c>
      <c r="B244" s="49">
        <f t="shared" si="48"/>
        <v>232</v>
      </c>
      <c r="C244" s="53" t="s">
        <v>3545</v>
      </c>
      <c r="D244" s="53">
        <v>20</v>
      </c>
      <c r="E244" s="58" t="s">
        <v>107</v>
      </c>
      <c r="F244" s="58" t="s">
        <v>1359</v>
      </c>
      <c r="G244" s="81">
        <v>0</v>
      </c>
      <c r="H244" s="81">
        <v>0</v>
      </c>
      <c r="I244" s="147" t="s">
        <v>467</v>
      </c>
      <c r="J244" s="58" t="s">
        <v>1395</v>
      </c>
      <c r="K244" s="59" t="s">
        <v>3994</v>
      </c>
      <c r="L244" s="57" t="s">
        <v>4851</v>
      </c>
      <c r="M244" s="57" t="s">
        <v>4908</v>
      </c>
      <c r="N244" s="57"/>
      <c r="O244" s="57"/>
      <c r="P244" s="56" t="s">
        <v>2126</v>
      </c>
      <c r="Q244" s="13"/>
      <c r="R244"/>
      <c r="S244" t="str">
        <f t="shared" si="50"/>
        <v>NOT EQUAL</v>
      </c>
      <c r="T244" t="str">
        <f>IF(ISNA(VLOOKUP(AF244,#REF!,1)),"//","")</f>
        <v/>
      </c>
      <c r="U244"/>
      <c r="V244">
        <f t="shared" si="42"/>
        <v>112</v>
      </c>
      <c r="W244" s="81" t="s">
        <v>2263</v>
      </c>
      <c r="X244" s="59" t="s">
        <v>2263</v>
      </c>
      <c r="Y244" s="59" t="s">
        <v>2263</v>
      </c>
      <c r="Z244" s="25" t="str">
        <f t="shared" si="40"/>
        <v/>
      </c>
      <c r="AA244" s="25" t="str">
        <f t="shared" si="43"/>
        <v/>
      </c>
      <c r="AB244" s="1">
        <f t="shared" si="41"/>
        <v>232</v>
      </c>
      <c r="AC244" t="str">
        <f t="shared" si="44"/>
        <v>ITM_FRtoDBb</v>
      </c>
      <c r="AD244" s="136" t="str">
        <f>IF(ISNA(VLOOKUP(AA244,Sheet2!J:J,1,0)),"//","")</f>
        <v/>
      </c>
      <c r="AF244" s="94" t="str">
        <f t="shared" si="45"/>
        <v/>
      </c>
      <c r="AG244" t="b">
        <f t="shared" si="46"/>
        <v>1</v>
      </c>
    </row>
    <row r="245" spans="1:33">
      <c r="A245" s="50">
        <f t="shared" si="47"/>
        <v>245</v>
      </c>
      <c r="B245" s="49">
        <f t="shared" si="48"/>
        <v>233</v>
      </c>
      <c r="C245" s="53" t="s">
        <v>3545</v>
      </c>
      <c r="D245" s="53">
        <v>20</v>
      </c>
      <c r="E245" s="58" t="s">
        <v>107</v>
      </c>
      <c r="F245" s="58" t="s">
        <v>1360</v>
      </c>
      <c r="G245" s="81">
        <v>0</v>
      </c>
      <c r="H245" s="81">
        <v>0</v>
      </c>
      <c r="I245" s="147" t="s">
        <v>467</v>
      </c>
      <c r="J245" s="58" t="s">
        <v>1395</v>
      </c>
      <c r="K245" s="59" t="s">
        <v>3994</v>
      </c>
      <c r="L245" s="57" t="s">
        <v>4851</v>
      </c>
      <c r="M245" s="57" t="s">
        <v>4908</v>
      </c>
      <c r="N245" s="57"/>
      <c r="O245" s="57"/>
      <c r="P245" s="56" t="s">
        <v>2127</v>
      </c>
      <c r="Q245" s="13"/>
      <c r="R245"/>
      <c r="S245" t="str">
        <f t="shared" si="50"/>
        <v>NOT EQUAL</v>
      </c>
      <c r="T245" t="str">
        <f>IF(ISNA(VLOOKUP(AF245,#REF!,1)),"//","")</f>
        <v/>
      </c>
      <c r="U245"/>
      <c r="V245">
        <f t="shared" si="42"/>
        <v>112</v>
      </c>
      <c r="W245" s="81" t="s">
        <v>2263</v>
      </c>
      <c r="X245" s="59" t="s">
        <v>2263</v>
      </c>
      <c r="Y245" s="59" t="s">
        <v>2263</v>
      </c>
      <c r="Z245" s="25" t="str">
        <f t="shared" si="40"/>
        <v/>
      </c>
      <c r="AA245" s="25" t="str">
        <f t="shared" si="43"/>
        <v/>
      </c>
      <c r="AB245" s="1">
        <f t="shared" si="41"/>
        <v>233</v>
      </c>
      <c r="AC245" t="str">
        <f t="shared" si="44"/>
        <v>ITM_FRtoDBc</v>
      </c>
      <c r="AD245" s="136" t="str">
        <f>IF(ISNA(VLOOKUP(AA245,Sheet2!J:J,1,0)),"//","")</f>
        <v/>
      </c>
      <c r="AF245" s="94" t="str">
        <f t="shared" si="45"/>
        <v/>
      </c>
      <c r="AG245" t="b">
        <f t="shared" si="46"/>
        <v>1</v>
      </c>
    </row>
    <row r="246" spans="1:33">
      <c r="A246" s="50">
        <f t="shared" si="47"/>
        <v>246</v>
      </c>
      <c r="B246" s="49">
        <f t="shared" si="48"/>
        <v>234</v>
      </c>
      <c r="C246" s="119" t="s">
        <v>4381</v>
      </c>
      <c r="D246" t="s">
        <v>25</v>
      </c>
      <c r="E246" s="74" t="s">
        <v>4463</v>
      </c>
      <c r="F246" s="74" t="s">
        <v>10</v>
      </c>
      <c r="G246" s="81">
        <v>0</v>
      </c>
      <c r="H246" s="81">
        <v>0</v>
      </c>
      <c r="I246" s="148" t="s">
        <v>3</v>
      </c>
      <c r="J246" s="58" t="s">
        <v>1395</v>
      </c>
      <c r="K246" s="59" t="s">
        <v>3994</v>
      </c>
      <c r="L246" s="57" t="s">
        <v>4851</v>
      </c>
      <c r="M246" s="57" t="s">
        <v>4908</v>
      </c>
      <c r="N246" s="57"/>
      <c r="O246" s="57"/>
      <c r="P246" t="s">
        <v>4421</v>
      </c>
      <c r="Q246" s="13"/>
      <c r="R246"/>
      <c r="S246" t="str">
        <f t="shared" si="50"/>
        <v>NOT EQUAL</v>
      </c>
      <c r="T246" t="str">
        <f>IF(ISNA(VLOOKUP(AF246,#REF!,1)),"//","")</f>
        <v/>
      </c>
      <c r="U246"/>
      <c r="V246">
        <f t="shared" si="42"/>
        <v>112</v>
      </c>
      <c r="W246" s="81" t="s">
        <v>2263</v>
      </c>
      <c r="X246" s="59" t="s">
        <v>2263</v>
      </c>
      <c r="Y246" s="59" t="s">
        <v>2263</v>
      </c>
      <c r="Z246" s="25" t="str">
        <f t="shared" si="40"/>
        <v/>
      </c>
      <c r="AA246" s="25" t="str">
        <f t="shared" si="43"/>
        <v/>
      </c>
      <c r="AB246" s="1">
        <f t="shared" si="41"/>
        <v>234</v>
      </c>
      <c r="AC246" t="str">
        <f t="shared" si="44"/>
        <v>ITM_ACtoHA</v>
      </c>
      <c r="AD246" s="136" t="str">
        <f>IF(ISNA(VLOOKUP(AA246,Sheet2!J:J,1,0)),"//","")</f>
        <v/>
      </c>
      <c r="AF246" s="94" t="str">
        <f t="shared" si="45"/>
        <v/>
      </c>
      <c r="AG246" t="b">
        <f t="shared" si="46"/>
        <v>1</v>
      </c>
    </row>
    <row r="247" spans="1:33">
      <c r="A247" s="50">
        <f t="shared" si="47"/>
        <v>247</v>
      </c>
      <c r="B247" s="49">
        <f t="shared" si="48"/>
        <v>235</v>
      </c>
      <c r="C247" s="119" t="s">
        <v>4381</v>
      </c>
      <c r="D247" t="s">
        <v>25</v>
      </c>
      <c r="E247" s="74" t="s">
        <v>4463</v>
      </c>
      <c r="F247" s="74" t="s">
        <v>4466</v>
      </c>
      <c r="G247" s="81">
        <v>0</v>
      </c>
      <c r="H247" s="81">
        <v>0</v>
      </c>
      <c r="I247" s="147" t="s">
        <v>467</v>
      </c>
      <c r="J247" s="58" t="s">
        <v>1395</v>
      </c>
      <c r="K247" s="59" t="s">
        <v>3994</v>
      </c>
      <c r="L247" s="57" t="s">
        <v>4851</v>
      </c>
      <c r="M247" s="57" t="s">
        <v>4908</v>
      </c>
      <c r="N247" s="57"/>
      <c r="O247" s="57"/>
      <c r="P247" t="s">
        <v>4422</v>
      </c>
      <c r="Q247" s="13"/>
      <c r="R247"/>
      <c r="S247" t="str">
        <f t="shared" si="50"/>
        <v>NOT EQUAL</v>
      </c>
      <c r="T247" t="str">
        <f>IF(ISNA(VLOOKUP(AF247,#REF!,1)),"//","")</f>
        <v/>
      </c>
      <c r="U247"/>
      <c r="V247">
        <f t="shared" si="42"/>
        <v>112</v>
      </c>
      <c r="W247" s="81" t="s">
        <v>2263</v>
      </c>
      <c r="X247" s="59" t="s">
        <v>2263</v>
      </c>
      <c r="Y247" s="59" t="s">
        <v>2263</v>
      </c>
      <c r="Z247" s="25" t="str">
        <f t="shared" si="40"/>
        <v/>
      </c>
      <c r="AA247" s="25" t="str">
        <f t="shared" si="43"/>
        <v/>
      </c>
      <c r="AB247" s="1">
        <f t="shared" si="41"/>
        <v>235</v>
      </c>
      <c r="AC247" t="str">
        <f t="shared" si="44"/>
        <v>ITM_ACtoHAb</v>
      </c>
      <c r="AD247" s="136" t="str">
        <f>IF(ISNA(VLOOKUP(AA247,Sheet2!J:J,1,0)),"//","")</f>
        <v/>
      </c>
      <c r="AF247" s="94" t="str">
        <f t="shared" si="45"/>
        <v/>
      </c>
      <c r="AG247" t="b">
        <f t="shared" si="46"/>
        <v>1</v>
      </c>
    </row>
    <row r="248" spans="1:33">
      <c r="A248" s="50">
        <f t="shared" si="47"/>
        <v>248</v>
      </c>
      <c r="B248" s="49">
        <f t="shared" si="48"/>
        <v>236</v>
      </c>
      <c r="C248" s="119" t="s">
        <v>4381</v>
      </c>
      <c r="D248" t="s">
        <v>156</v>
      </c>
      <c r="E248" s="74" t="s">
        <v>4464</v>
      </c>
      <c r="F248" s="74" t="s">
        <v>4468</v>
      </c>
      <c r="G248" s="81">
        <v>0</v>
      </c>
      <c r="H248" s="81">
        <v>0</v>
      </c>
      <c r="I248" s="148" t="s">
        <v>3</v>
      </c>
      <c r="J248" s="58" t="s">
        <v>1395</v>
      </c>
      <c r="K248" s="59" t="s">
        <v>3994</v>
      </c>
      <c r="L248" s="57" t="s">
        <v>4851</v>
      </c>
      <c r="M248" s="57" t="s">
        <v>4908</v>
      </c>
      <c r="N248" s="57"/>
      <c r="O248" s="57"/>
      <c r="P248" t="s">
        <v>4423</v>
      </c>
      <c r="Q248" s="13"/>
      <c r="R248"/>
      <c r="S248" t="str">
        <f t="shared" si="50"/>
        <v>NOT EQUAL</v>
      </c>
      <c r="T248" t="str">
        <f>IF(ISNA(VLOOKUP(AF248,#REF!,1)),"//","")</f>
        <v/>
      </c>
      <c r="U248"/>
      <c r="V248">
        <f t="shared" si="42"/>
        <v>112</v>
      </c>
      <c r="W248" s="81" t="s">
        <v>2263</v>
      </c>
      <c r="X248" s="59" t="s">
        <v>2263</v>
      </c>
      <c r="Y248" s="59" t="s">
        <v>2263</v>
      </c>
      <c r="Z248" s="25" t="str">
        <f t="shared" si="40"/>
        <v/>
      </c>
      <c r="AA248" s="25" t="str">
        <f t="shared" si="43"/>
        <v/>
      </c>
      <c r="AB248" s="1">
        <f t="shared" si="41"/>
        <v>236</v>
      </c>
      <c r="AC248" t="str">
        <f t="shared" si="44"/>
        <v>ITM_HAtoAC</v>
      </c>
      <c r="AD248" s="136" t="str">
        <f>IF(ISNA(VLOOKUP(AA248,Sheet2!J:J,1,0)),"//","")</f>
        <v/>
      </c>
      <c r="AF248" s="94" t="str">
        <f t="shared" si="45"/>
        <v/>
      </c>
      <c r="AG248" t="b">
        <f t="shared" si="46"/>
        <v>1</v>
      </c>
    </row>
    <row r="249" spans="1:33">
      <c r="A249" s="50">
        <f t="shared" si="47"/>
        <v>249</v>
      </c>
      <c r="B249" s="49">
        <f t="shared" si="48"/>
        <v>237</v>
      </c>
      <c r="C249" s="119" t="s">
        <v>4381</v>
      </c>
      <c r="D249" t="s">
        <v>156</v>
      </c>
      <c r="E249" s="74" t="s">
        <v>4464</v>
      </c>
      <c r="F249" s="74" t="s">
        <v>10</v>
      </c>
      <c r="G249" s="81">
        <v>0</v>
      </c>
      <c r="H249" s="81">
        <v>0</v>
      </c>
      <c r="I249" s="147" t="s">
        <v>467</v>
      </c>
      <c r="J249" s="58" t="s">
        <v>1395</v>
      </c>
      <c r="K249" s="59" t="s">
        <v>3994</v>
      </c>
      <c r="L249" s="57" t="s">
        <v>4851</v>
      </c>
      <c r="M249" s="57" t="s">
        <v>4908</v>
      </c>
      <c r="N249" s="57"/>
      <c r="O249" s="57"/>
      <c r="P249" t="s">
        <v>4424</v>
      </c>
      <c r="Q249" s="13"/>
      <c r="R249"/>
      <c r="S249" t="str">
        <f t="shared" si="50"/>
        <v>NOT EQUAL</v>
      </c>
      <c r="T249" t="str">
        <f>IF(ISNA(VLOOKUP(AF249,#REF!,1)),"//","")</f>
        <v/>
      </c>
      <c r="U249"/>
      <c r="V249">
        <f t="shared" si="42"/>
        <v>112</v>
      </c>
      <c r="W249" s="81" t="s">
        <v>2263</v>
      </c>
      <c r="X249" s="59" t="s">
        <v>2263</v>
      </c>
      <c r="Y249" s="59" t="s">
        <v>2263</v>
      </c>
      <c r="Z249" s="25" t="str">
        <f t="shared" si="40"/>
        <v/>
      </c>
      <c r="AA249" s="25" t="str">
        <f t="shared" si="43"/>
        <v/>
      </c>
      <c r="AB249" s="1">
        <f t="shared" si="41"/>
        <v>237</v>
      </c>
      <c r="AC249" t="str">
        <f t="shared" si="44"/>
        <v>ITM_HAtoACb</v>
      </c>
      <c r="AD249" s="136" t="str">
        <f>IF(ISNA(VLOOKUP(AA249,Sheet2!J:J,1,0)),"//","")</f>
        <v/>
      </c>
      <c r="AF249" s="94" t="str">
        <f t="shared" si="45"/>
        <v/>
      </c>
      <c r="AG249" t="b">
        <f t="shared" si="46"/>
        <v>1</v>
      </c>
    </row>
    <row r="250" spans="1:33">
      <c r="A250" s="50">
        <f t="shared" si="47"/>
        <v>250</v>
      </c>
      <c r="B250" s="49">
        <f t="shared" si="48"/>
        <v>238</v>
      </c>
      <c r="C250" s="119" t="s">
        <v>4382</v>
      </c>
      <c r="D250" t="s">
        <v>25</v>
      </c>
      <c r="E250" s="74" t="s">
        <v>4465</v>
      </c>
      <c r="F250" s="74" t="s">
        <v>1028</v>
      </c>
      <c r="G250" s="81">
        <v>0</v>
      </c>
      <c r="H250" s="81">
        <v>0</v>
      </c>
      <c r="I250" s="148" t="s">
        <v>3</v>
      </c>
      <c r="J250" s="58" t="s">
        <v>1395</v>
      </c>
      <c r="K250" s="59" t="s">
        <v>3994</v>
      </c>
      <c r="L250" s="57" t="s">
        <v>4851</v>
      </c>
      <c r="M250" s="57" t="s">
        <v>4908</v>
      </c>
      <c r="N250" s="57"/>
      <c r="O250" s="57"/>
      <c r="P250" t="s">
        <v>4425</v>
      </c>
      <c r="Q250" s="13"/>
      <c r="R250"/>
      <c r="S250" t="str">
        <f t="shared" si="50"/>
        <v>NOT EQUAL</v>
      </c>
      <c r="T250" t="str">
        <f>IF(ISNA(VLOOKUP(AF250,#REF!,1)),"//","")</f>
        <v/>
      </c>
      <c r="U250"/>
      <c r="V250">
        <f t="shared" si="42"/>
        <v>112</v>
      </c>
      <c r="W250" s="81" t="s">
        <v>2263</v>
      </c>
      <c r="X250" s="59" t="s">
        <v>2263</v>
      </c>
      <c r="Y250" s="59" t="s">
        <v>2263</v>
      </c>
      <c r="Z250" s="25" t="str">
        <f t="shared" si="40"/>
        <v/>
      </c>
      <c r="AA250" s="25" t="str">
        <f t="shared" si="43"/>
        <v/>
      </c>
      <c r="AB250" s="1">
        <f t="shared" si="41"/>
        <v>238</v>
      </c>
      <c r="AC250" t="str">
        <f t="shared" si="44"/>
        <v>ITM_ACUStoHA</v>
      </c>
      <c r="AD250" s="136" t="str">
        <f>IF(ISNA(VLOOKUP(AA250,Sheet2!J:J,1,0)),"//","")</f>
        <v/>
      </c>
      <c r="AF250" s="94" t="str">
        <f t="shared" si="45"/>
        <v/>
      </c>
      <c r="AG250" t="b">
        <f t="shared" si="46"/>
        <v>1</v>
      </c>
    </row>
    <row r="251" spans="1:33">
      <c r="A251" s="50">
        <f t="shared" si="47"/>
        <v>251</v>
      </c>
      <c r="B251" s="49">
        <f t="shared" si="48"/>
        <v>239</v>
      </c>
      <c r="C251" s="119" t="s">
        <v>4382</v>
      </c>
      <c r="D251" t="s">
        <v>25</v>
      </c>
      <c r="E251" s="74" t="s">
        <v>4465</v>
      </c>
      <c r="F251" s="74" t="s">
        <v>4466</v>
      </c>
      <c r="G251" s="81">
        <v>0</v>
      </c>
      <c r="H251" s="81">
        <v>0</v>
      </c>
      <c r="I251" s="147" t="s">
        <v>467</v>
      </c>
      <c r="J251" s="58" t="s">
        <v>1395</v>
      </c>
      <c r="K251" s="59" t="s">
        <v>3994</v>
      </c>
      <c r="L251" s="57" t="s">
        <v>4851</v>
      </c>
      <c r="M251" s="57" t="s">
        <v>4908</v>
      </c>
      <c r="N251" s="57"/>
      <c r="O251" s="57"/>
      <c r="P251" t="s">
        <v>4426</v>
      </c>
      <c r="Q251" s="13"/>
      <c r="R251"/>
      <c r="S251" t="str">
        <f t="shared" si="50"/>
        <v>NOT EQUAL</v>
      </c>
      <c r="T251" t="str">
        <f>IF(ISNA(VLOOKUP(AF251,#REF!,1)),"//","")</f>
        <v/>
      </c>
      <c r="U251"/>
      <c r="V251">
        <f t="shared" si="42"/>
        <v>112</v>
      </c>
      <c r="W251" s="81" t="s">
        <v>2263</v>
      </c>
      <c r="X251" s="59" t="s">
        <v>2263</v>
      </c>
      <c r="Y251" s="59" t="s">
        <v>2263</v>
      </c>
      <c r="Z251" s="25" t="str">
        <f t="shared" si="40"/>
        <v/>
      </c>
      <c r="AA251" s="25" t="str">
        <f t="shared" si="43"/>
        <v/>
      </c>
      <c r="AB251" s="1">
        <f t="shared" si="41"/>
        <v>239</v>
      </c>
      <c r="AC251" t="str">
        <f t="shared" si="44"/>
        <v>ITM_ACUStoHAb</v>
      </c>
      <c r="AD251" s="136" t="str">
        <f>IF(ISNA(VLOOKUP(AA251,Sheet2!J:J,1,0)),"//","")</f>
        <v/>
      </c>
      <c r="AF251" s="94" t="str">
        <f t="shared" si="45"/>
        <v/>
      </c>
      <c r="AG251" t="b">
        <f t="shared" si="46"/>
        <v>1</v>
      </c>
    </row>
    <row r="252" spans="1:33">
      <c r="A252" s="50">
        <f t="shared" si="47"/>
        <v>252</v>
      </c>
      <c r="B252" s="49">
        <f t="shared" si="48"/>
        <v>240</v>
      </c>
      <c r="C252" s="119" t="s">
        <v>4382</v>
      </c>
      <c r="D252" t="s">
        <v>156</v>
      </c>
      <c r="E252" s="74" t="s">
        <v>4467</v>
      </c>
      <c r="F252" s="141" t="s">
        <v>4468</v>
      </c>
      <c r="G252" s="81">
        <v>0</v>
      </c>
      <c r="H252" s="81">
        <v>0</v>
      </c>
      <c r="I252" s="148" t="s">
        <v>3</v>
      </c>
      <c r="J252" s="58" t="s">
        <v>1395</v>
      </c>
      <c r="K252" s="59" t="s">
        <v>3994</v>
      </c>
      <c r="L252" s="57" t="s">
        <v>4851</v>
      </c>
      <c r="M252" s="57" t="s">
        <v>4908</v>
      </c>
      <c r="N252" s="57"/>
      <c r="O252" s="57"/>
      <c r="P252" t="s">
        <v>4427</v>
      </c>
      <c r="Q252" s="13"/>
      <c r="R252"/>
      <c r="S252" t="str">
        <f t="shared" si="50"/>
        <v>NOT EQUAL</v>
      </c>
      <c r="T252" t="str">
        <f>IF(ISNA(VLOOKUP(AF252,#REF!,1)),"//","")</f>
        <v/>
      </c>
      <c r="U252"/>
      <c r="V252">
        <f t="shared" si="42"/>
        <v>112</v>
      </c>
      <c r="W252" s="81" t="s">
        <v>2263</v>
      </c>
      <c r="X252" s="59" t="s">
        <v>2263</v>
      </c>
      <c r="Y252" s="59" t="s">
        <v>2263</v>
      </c>
      <c r="Z252" s="25" t="str">
        <f t="shared" si="40"/>
        <v/>
      </c>
      <c r="AA252" s="25" t="str">
        <f t="shared" si="43"/>
        <v/>
      </c>
      <c r="AB252" s="1">
        <f t="shared" si="41"/>
        <v>240</v>
      </c>
      <c r="AC252" t="str">
        <f t="shared" si="44"/>
        <v>ITM_HAtoACUS</v>
      </c>
      <c r="AD252" s="136" t="str">
        <f>IF(ISNA(VLOOKUP(AA252,Sheet2!J:J,1,0)),"//","")</f>
        <v/>
      </c>
      <c r="AF252" s="94" t="str">
        <f t="shared" si="45"/>
        <v/>
      </c>
      <c r="AG252" t="b">
        <f t="shared" si="46"/>
        <v>1</v>
      </c>
    </row>
    <row r="253" spans="1:33">
      <c r="A253" s="50">
        <f t="shared" si="47"/>
        <v>253</v>
      </c>
      <c r="B253" s="49">
        <f t="shared" si="48"/>
        <v>241</v>
      </c>
      <c r="C253" s="119" t="s">
        <v>4382</v>
      </c>
      <c r="D253" t="s">
        <v>156</v>
      </c>
      <c r="E253" s="142" t="s">
        <v>4467</v>
      </c>
      <c r="F253" s="143" t="s">
        <v>1028</v>
      </c>
      <c r="G253" s="81">
        <v>0</v>
      </c>
      <c r="H253" s="81">
        <v>0</v>
      </c>
      <c r="I253" s="147" t="s">
        <v>467</v>
      </c>
      <c r="J253" s="58" t="s">
        <v>1395</v>
      </c>
      <c r="K253" s="59" t="s">
        <v>3994</v>
      </c>
      <c r="L253" s="57" t="s">
        <v>4851</v>
      </c>
      <c r="M253" s="57" t="s">
        <v>4908</v>
      </c>
      <c r="N253" s="57"/>
      <c r="O253" s="57"/>
      <c r="P253" t="s">
        <v>4428</v>
      </c>
      <c r="Q253" s="13"/>
      <c r="R253"/>
      <c r="S253" t="str">
        <f t="shared" si="50"/>
        <v>NOT EQUAL</v>
      </c>
      <c r="T253" t="str">
        <f>IF(ISNA(VLOOKUP(AF253,#REF!,1)),"//","")</f>
        <v/>
      </c>
      <c r="U253"/>
      <c r="V253">
        <f t="shared" si="42"/>
        <v>112</v>
      </c>
      <c r="W253" s="81" t="s">
        <v>2263</v>
      </c>
      <c r="X253" s="59" t="s">
        <v>2263</v>
      </c>
      <c r="Y253" s="59" t="s">
        <v>2263</v>
      </c>
      <c r="Z253" s="25" t="str">
        <f t="shared" si="40"/>
        <v/>
      </c>
      <c r="AA253" s="25" t="str">
        <f t="shared" si="43"/>
        <v/>
      </c>
      <c r="AB253" s="1">
        <f t="shared" si="41"/>
        <v>241</v>
      </c>
      <c r="AC253" t="str">
        <f t="shared" si="44"/>
        <v>ITM_HAtoACUSb</v>
      </c>
      <c r="AD253" s="136" t="str">
        <f>IF(ISNA(VLOOKUP(AA253,Sheet2!J:J,1,0)),"//","")</f>
        <v/>
      </c>
      <c r="AF253" s="94" t="str">
        <f t="shared" si="45"/>
        <v/>
      </c>
      <c r="AG253" t="b">
        <f t="shared" si="46"/>
        <v>1</v>
      </c>
    </row>
    <row r="254" spans="1:33">
      <c r="A254" s="50">
        <f t="shared" si="47"/>
        <v>254</v>
      </c>
      <c r="B254" s="49">
        <f t="shared" si="48"/>
        <v>242</v>
      </c>
      <c r="C254" s="53" t="s">
        <v>3546</v>
      </c>
      <c r="D254" s="53" t="s">
        <v>156</v>
      </c>
      <c r="E254" s="68" t="s">
        <v>243</v>
      </c>
      <c r="F254" s="69" t="s">
        <v>243</v>
      </c>
      <c r="G254" s="81">
        <v>0</v>
      </c>
      <c r="H254" s="81">
        <v>0</v>
      </c>
      <c r="I254" s="148" t="s">
        <v>3</v>
      </c>
      <c r="J254" s="58" t="s">
        <v>1395</v>
      </c>
      <c r="K254" s="59" t="s">
        <v>3994</v>
      </c>
      <c r="L254" s="57" t="s">
        <v>4851</v>
      </c>
      <c r="M254" s="57" t="s">
        <v>4908</v>
      </c>
      <c r="N254" s="57"/>
      <c r="O254" s="57"/>
      <c r="P254" s="56" t="s">
        <v>1783</v>
      </c>
      <c r="Q254" s="13"/>
      <c r="R254"/>
      <c r="S254" t="str">
        <f t="shared" si="50"/>
        <v/>
      </c>
      <c r="T254" t="str">
        <f>IF(ISNA(VLOOKUP(AF254,#REF!,1)),"//","")</f>
        <v/>
      </c>
      <c r="U254"/>
      <c r="V254">
        <f t="shared" si="42"/>
        <v>112</v>
      </c>
      <c r="W254" s="81" t="s">
        <v>2263</v>
      </c>
      <c r="X254" s="59" t="s">
        <v>2263</v>
      </c>
      <c r="Y254" s="59" t="s">
        <v>2263</v>
      </c>
      <c r="Z254" s="25" t="str">
        <f t="shared" si="40"/>
        <v/>
      </c>
      <c r="AA254" s="25" t="str">
        <f t="shared" si="43"/>
        <v/>
      </c>
      <c r="AB254" s="1">
        <f t="shared" si="41"/>
        <v>242</v>
      </c>
      <c r="AC254" t="str">
        <f t="shared" si="44"/>
        <v>ITM_PAtoATM</v>
      </c>
      <c r="AD254" s="136" t="str">
        <f>IF(ISNA(VLOOKUP(AA254,Sheet2!J:J,1,0)),"//","")</f>
        <v/>
      </c>
      <c r="AF254" s="94" t="str">
        <f t="shared" si="45"/>
        <v/>
      </c>
      <c r="AG254" t="b">
        <f t="shared" si="46"/>
        <v>1</v>
      </c>
    </row>
    <row r="255" spans="1:33">
      <c r="A255" s="50">
        <f t="shared" si="47"/>
        <v>255</v>
      </c>
      <c r="B255" s="49">
        <f t="shared" si="48"/>
        <v>243</v>
      </c>
      <c r="C255" s="53" t="s">
        <v>3546</v>
      </c>
      <c r="D255" s="53" t="s">
        <v>25</v>
      </c>
      <c r="E255" s="58" t="s">
        <v>26</v>
      </c>
      <c r="F255" s="58" t="s">
        <v>26</v>
      </c>
      <c r="G255" s="81">
        <v>0</v>
      </c>
      <c r="H255" s="81">
        <v>0</v>
      </c>
      <c r="I255" s="148" t="s">
        <v>3</v>
      </c>
      <c r="J255" s="58" t="s">
        <v>1395</v>
      </c>
      <c r="K255" s="59" t="s">
        <v>3994</v>
      </c>
      <c r="L255" s="57" t="s">
        <v>4851</v>
      </c>
      <c r="M255" s="57" t="s">
        <v>4908</v>
      </c>
      <c r="N255" s="57"/>
      <c r="O255" s="57"/>
      <c r="P255" s="56" t="s">
        <v>1440</v>
      </c>
      <c r="Q255" s="13"/>
      <c r="R255"/>
      <c r="S255" t="str">
        <f t="shared" si="50"/>
        <v/>
      </c>
      <c r="T255" t="str">
        <f>IF(ISNA(VLOOKUP(AF255,#REF!,1)),"//","")</f>
        <v/>
      </c>
      <c r="U255"/>
      <c r="V255">
        <f t="shared" si="42"/>
        <v>112</v>
      </c>
      <c r="W255" s="81" t="s">
        <v>2263</v>
      </c>
      <c r="X255" s="59" t="s">
        <v>2263</v>
      </c>
      <c r="Y255" s="59" t="s">
        <v>2263</v>
      </c>
      <c r="Z255" s="25" t="str">
        <f t="shared" si="40"/>
        <v/>
      </c>
      <c r="AA255" s="25" t="str">
        <f t="shared" si="43"/>
        <v/>
      </c>
      <c r="AB255" s="1">
        <f t="shared" si="41"/>
        <v>243</v>
      </c>
      <c r="AC255" t="str">
        <f t="shared" si="44"/>
        <v>ITM_ATMtoPA</v>
      </c>
      <c r="AD255" s="136" t="str">
        <f>IF(ISNA(VLOOKUP(AA255,Sheet2!J:J,1,0)),"//","")</f>
        <v/>
      </c>
      <c r="AF255" s="94" t="str">
        <f t="shared" si="45"/>
        <v/>
      </c>
      <c r="AG255" t="b">
        <f t="shared" si="46"/>
        <v>1</v>
      </c>
    </row>
    <row r="256" spans="1:33">
      <c r="A256" s="50">
        <f t="shared" si="47"/>
        <v>256</v>
      </c>
      <c r="B256" s="49">
        <f t="shared" si="48"/>
        <v>244</v>
      </c>
      <c r="C256" s="53" t="s">
        <v>3547</v>
      </c>
      <c r="D256" s="53" t="s">
        <v>25</v>
      </c>
      <c r="E256" s="58" t="s">
        <v>27</v>
      </c>
      <c r="F256" s="58" t="s">
        <v>27</v>
      </c>
      <c r="G256" s="81">
        <v>0</v>
      </c>
      <c r="H256" s="81">
        <v>0</v>
      </c>
      <c r="I256" s="148" t="s">
        <v>3</v>
      </c>
      <c r="J256" s="58" t="s">
        <v>1395</v>
      </c>
      <c r="K256" s="59" t="s">
        <v>3994</v>
      </c>
      <c r="L256" s="57" t="s">
        <v>4851</v>
      </c>
      <c r="M256" s="57" t="s">
        <v>4908</v>
      </c>
      <c r="N256" s="57"/>
      <c r="O256" s="57"/>
      <c r="P256" s="56" t="s">
        <v>1441</v>
      </c>
      <c r="Q256" s="13"/>
      <c r="R256"/>
      <c r="S256" t="str">
        <f t="shared" si="50"/>
        <v/>
      </c>
      <c r="T256" t="str">
        <f>IF(ISNA(VLOOKUP(AF256,#REF!,1)),"//","")</f>
        <v/>
      </c>
      <c r="U256"/>
      <c r="V256">
        <f t="shared" si="42"/>
        <v>112</v>
      </c>
      <c r="W256" s="81" t="s">
        <v>2263</v>
      </c>
      <c r="X256" s="59" t="s">
        <v>2263</v>
      </c>
      <c r="Y256" s="59" t="s">
        <v>2263</v>
      </c>
      <c r="Z256" s="25" t="str">
        <f t="shared" si="40"/>
        <v/>
      </c>
      <c r="AA256" s="25" t="str">
        <f t="shared" si="43"/>
        <v/>
      </c>
      <c r="AB256" s="1">
        <f t="shared" si="41"/>
        <v>244</v>
      </c>
      <c r="AC256" t="str">
        <f t="shared" si="44"/>
        <v>ITM_AUtoM</v>
      </c>
      <c r="AD256" s="136" t="str">
        <f>IF(ISNA(VLOOKUP(AA256,Sheet2!J:J,1,0)),"//","")</f>
        <v/>
      </c>
      <c r="AF256" s="94" t="str">
        <f t="shared" si="45"/>
        <v/>
      </c>
      <c r="AG256" t="b">
        <f t="shared" si="46"/>
        <v>1</v>
      </c>
    </row>
    <row r="257" spans="1:33">
      <c r="A257" s="50">
        <f t="shared" si="47"/>
        <v>257</v>
      </c>
      <c r="B257" s="49">
        <f t="shared" si="48"/>
        <v>245</v>
      </c>
      <c r="C257" s="53" t="s">
        <v>3547</v>
      </c>
      <c r="D257" s="53" t="s">
        <v>156</v>
      </c>
      <c r="E257" s="58" t="s">
        <v>222</v>
      </c>
      <c r="F257" s="58" t="s">
        <v>222</v>
      </c>
      <c r="G257" s="81">
        <v>0</v>
      </c>
      <c r="H257" s="81">
        <v>0</v>
      </c>
      <c r="I257" s="148" t="s">
        <v>3</v>
      </c>
      <c r="J257" s="58" t="s">
        <v>1395</v>
      </c>
      <c r="K257" s="59" t="s">
        <v>3994</v>
      </c>
      <c r="L257" s="57" t="s">
        <v>4851</v>
      </c>
      <c r="M257" s="57" t="s">
        <v>4908</v>
      </c>
      <c r="N257" s="57"/>
      <c r="O257" s="57"/>
      <c r="P257" s="56" t="s">
        <v>1747</v>
      </c>
      <c r="Q257" s="13"/>
      <c r="R257"/>
      <c r="S257" t="str">
        <f t="shared" si="50"/>
        <v/>
      </c>
      <c r="T257" t="str">
        <f>IF(ISNA(VLOOKUP(AF257,#REF!,1)),"//","")</f>
        <v/>
      </c>
      <c r="U257"/>
      <c r="V257">
        <f t="shared" si="42"/>
        <v>112</v>
      </c>
      <c r="W257" s="81" t="s">
        <v>2263</v>
      </c>
      <c r="X257" s="59" t="s">
        <v>2263</v>
      </c>
      <c r="Y257" s="59" t="s">
        <v>2263</v>
      </c>
      <c r="Z257" s="25" t="str">
        <f t="shared" si="40"/>
        <v/>
      </c>
      <c r="AA257" s="25" t="str">
        <f t="shared" si="43"/>
        <v/>
      </c>
      <c r="AB257" s="1">
        <f t="shared" si="41"/>
        <v>245</v>
      </c>
      <c r="AC257" t="str">
        <f t="shared" si="44"/>
        <v>ITM_MtoAU</v>
      </c>
      <c r="AD257" s="136" t="str">
        <f>IF(ISNA(VLOOKUP(AA257,Sheet2!J:J,1,0)),"//","")</f>
        <v/>
      </c>
      <c r="AF257" s="94" t="str">
        <f t="shared" si="45"/>
        <v/>
      </c>
      <c r="AG257" t="b">
        <f t="shared" si="46"/>
        <v>1</v>
      </c>
    </row>
    <row r="258" spans="1:33">
      <c r="A258" s="50">
        <f t="shared" si="47"/>
        <v>258</v>
      </c>
      <c r="B258" s="49">
        <f t="shared" si="48"/>
        <v>246</v>
      </c>
      <c r="C258" s="53" t="s">
        <v>3548</v>
      </c>
      <c r="D258" s="53" t="s">
        <v>156</v>
      </c>
      <c r="E258" s="58" t="s">
        <v>244</v>
      </c>
      <c r="F258" s="58" t="s">
        <v>244</v>
      </c>
      <c r="G258" s="81">
        <v>0</v>
      </c>
      <c r="H258" s="81">
        <v>0</v>
      </c>
      <c r="I258" s="148" t="s">
        <v>3</v>
      </c>
      <c r="J258" s="58" t="s">
        <v>1395</v>
      </c>
      <c r="K258" s="59" t="s">
        <v>3994</v>
      </c>
      <c r="L258" s="57" t="s">
        <v>4851</v>
      </c>
      <c r="M258" s="57" t="s">
        <v>4908</v>
      </c>
      <c r="N258" s="57"/>
      <c r="O258" s="57"/>
      <c r="P258" s="56" t="s">
        <v>1445</v>
      </c>
      <c r="Q258" s="13"/>
      <c r="R258"/>
      <c r="S258" t="str">
        <f t="shared" si="50"/>
        <v/>
      </c>
      <c r="T258" t="str">
        <f>IF(ISNA(VLOOKUP(AF258,#REF!,1)),"//","")</f>
        <v/>
      </c>
      <c r="U258"/>
      <c r="V258">
        <f t="shared" si="42"/>
        <v>112</v>
      </c>
      <c r="W258" s="81" t="s">
        <v>2263</v>
      </c>
      <c r="X258" s="59" t="s">
        <v>2263</v>
      </c>
      <c r="Y258" s="59" t="s">
        <v>2263</v>
      </c>
      <c r="Z258" s="25" t="str">
        <f t="shared" si="40"/>
        <v/>
      </c>
      <c r="AA258" s="25" t="str">
        <f t="shared" si="43"/>
        <v/>
      </c>
      <c r="AB258" s="1">
        <f t="shared" si="41"/>
        <v>246</v>
      </c>
      <c r="AC258" t="str">
        <f t="shared" si="44"/>
        <v>ITM_BARtoPA</v>
      </c>
      <c r="AD258" s="136" t="str">
        <f>IF(ISNA(VLOOKUP(AA258,Sheet2!J:J,1,0)),"//","")</f>
        <v/>
      </c>
      <c r="AF258" s="94" t="str">
        <f t="shared" si="45"/>
        <v/>
      </c>
      <c r="AG258" t="b">
        <f t="shared" si="46"/>
        <v>1</v>
      </c>
    </row>
    <row r="259" spans="1:33">
      <c r="A259" s="50">
        <f t="shared" si="47"/>
        <v>259</v>
      </c>
      <c r="B259" s="49">
        <f t="shared" si="48"/>
        <v>247</v>
      </c>
      <c r="C259" s="53" t="s">
        <v>3548</v>
      </c>
      <c r="D259" s="53" t="s">
        <v>25</v>
      </c>
      <c r="E259" s="58" t="s">
        <v>30</v>
      </c>
      <c r="F259" s="58" t="s">
        <v>30</v>
      </c>
      <c r="G259" s="81">
        <v>0</v>
      </c>
      <c r="H259" s="81">
        <v>0</v>
      </c>
      <c r="I259" s="148" t="s">
        <v>3</v>
      </c>
      <c r="J259" s="58" t="s">
        <v>1395</v>
      </c>
      <c r="K259" s="59" t="s">
        <v>3994</v>
      </c>
      <c r="L259" s="57" t="s">
        <v>4851</v>
      </c>
      <c r="M259" s="57" t="s">
        <v>4908</v>
      </c>
      <c r="N259" s="57"/>
      <c r="O259" s="57"/>
      <c r="P259" s="56" t="s">
        <v>1784</v>
      </c>
      <c r="Q259" s="13"/>
      <c r="R259"/>
      <c r="S259" t="str">
        <f t="shared" si="50"/>
        <v/>
      </c>
      <c r="T259" t="str">
        <f>IF(ISNA(VLOOKUP(AF259,#REF!,1)),"//","")</f>
        <v/>
      </c>
      <c r="U259"/>
      <c r="V259">
        <f t="shared" si="42"/>
        <v>112</v>
      </c>
      <c r="W259" s="81" t="s">
        <v>2263</v>
      </c>
      <c r="X259" s="59" t="s">
        <v>2263</v>
      </c>
      <c r="Y259" s="59" t="s">
        <v>2263</v>
      </c>
      <c r="Z259" s="25" t="str">
        <f t="shared" si="40"/>
        <v/>
      </c>
      <c r="AA259" s="25" t="str">
        <f t="shared" si="43"/>
        <v/>
      </c>
      <c r="AB259" s="1">
        <f t="shared" si="41"/>
        <v>247</v>
      </c>
      <c r="AC259" t="str">
        <f t="shared" si="44"/>
        <v>ITM_PAtoBAR</v>
      </c>
      <c r="AD259" s="136" t="str">
        <f>IF(ISNA(VLOOKUP(AA259,Sheet2!J:J,1,0)),"//","")</f>
        <v/>
      </c>
      <c r="AF259" s="94" t="str">
        <f t="shared" si="45"/>
        <v/>
      </c>
      <c r="AG259" t="b">
        <f t="shared" si="46"/>
        <v>1</v>
      </c>
    </row>
    <row r="260" spans="1:33">
      <c r="A260" s="50">
        <f t="shared" si="47"/>
        <v>260</v>
      </c>
      <c r="B260" s="49">
        <f t="shared" si="48"/>
        <v>248</v>
      </c>
      <c r="C260" s="53" t="s">
        <v>3549</v>
      </c>
      <c r="D260" s="53" t="s">
        <v>25</v>
      </c>
      <c r="E260" s="58" t="s">
        <v>35</v>
      </c>
      <c r="F260" s="58" t="s">
        <v>35</v>
      </c>
      <c r="G260" s="81">
        <v>0</v>
      </c>
      <c r="H260" s="81">
        <v>0</v>
      </c>
      <c r="I260" s="148" t="s">
        <v>3</v>
      </c>
      <c r="J260" s="58" t="s">
        <v>1395</v>
      </c>
      <c r="K260" s="59" t="s">
        <v>3994</v>
      </c>
      <c r="L260" s="57" t="s">
        <v>4851</v>
      </c>
      <c r="M260" s="57" t="s">
        <v>4908</v>
      </c>
      <c r="N260" s="57"/>
      <c r="O260" s="57"/>
      <c r="P260" s="56" t="s">
        <v>1460</v>
      </c>
      <c r="Q260" s="13"/>
      <c r="R260"/>
      <c r="S260" t="str">
        <f t="shared" si="50"/>
        <v/>
      </c>
      <c r="T260" t="str">
        <f>IF(ISNA(VLOOKUP(AF260,#REF!,1)),"//","")</f>
        <v/>
      </c>
      <c r="U260"/>
      <c r="V260">
        <f t="shared" si="42"/>
        <v>112</v>
      </c>
      <c r="W260" s="81" t="s">
        <v>2263</v>
      </c>
      <c r="X260" s="59" t="s">
        <v>2263</v>
      </c>
      <c r="Y260" s="59" t="s">
        <v>2263</v>
      </c>
      <c r="Z260" s="25" t="str">
        <f t="shared" si="40"/>
        <v/>
      </c>
      <c r="AA260" s="25" t="str">
        <f t="shared" si="43"/>
        <v/>
      </c>
      <c r="AB260" s="1">
        <f t="shared" si="41"/>
        <v>248</v>
      </c>
      <c r="AC260" t="str">
        <f t="shared" si="44"/>
        <v>ITM_BTUtoJ</v>
      </c>
      <c r="AD260" s="136" t="str">
        <f>IF(ISNA(VLOOKUP(AA260,Sheet2!J:J,1,0)),"//","")</f>
        <v/>
      </c>
      <c r="AF260" s="94" t="str">
        <f t="shared" si="45"/>
        <v/>
      </c>
      <c r="AG260" t="b">
        <f t="shared" si="46"/>
        <v>1</v>
      </c>
    </row>
    <row r="261" spans="1:33">
      <c r="A261" s="50">
        <f t="shared" si="47"/>
        <v>261</v>
      </c>
      <c r="B261" s="49">
        <f t="shared" si="48"/>
        <v>249</v>
      </c>
      <c r="C261" s="53" t="s">
        <v>3549</v>
      </c>
      <c r="D261" s="53" t="s">
        <v>156</v>
      </c>
      <c r="E261" s="58" t="s">
        <v>154</v>
      </c>
      <c r="F261" s="58" t="s">
        <v>154</v>
      </c>
      <c r="G261" s="81">
        <v>0</v>
      </c>
      <c r="H261" s="81">
        <v>0</v>
      </c>
      <c r="I261" s="148" t="s">
        <v>3</v>
      </c>
      <c r="J261" s="58" t="s">
        <v>1395</v>
      </c>
      <c r="K261" s="59" t="s">
        <v>3994</v>
      </c>
      <c r="L261" s="57" t="s">
        <v>4851</v>
      </c>
      <c r="M261" s="57" t="s">
        <v>4908</v>
      </c>
      <c r="N261" s="57"/>
      <c r="O261" s="57"/>
      <c r="P261" s="56" t="s">
        <v>1647</v>
      </c>
      <c r="Q261" s="13"/>
      <c r="R261"/>
      <c r="S261" t="str">
        <f t="shared" si="50"/>
        <v/>
      </c>
      <c r="T261" t="str">
        <f>IF(ISNA(VLOOKUP(AF261,#REF!,1)),"//","")</f>
        <v/>
      </c>
      <c r="U261"/>
      <c r="V261">
        <f t="shared" si="42"/>
        <v>112</v>
      </c>
      <c r="W261" s="81" t="s">
        <v>2263</v>
      </c>
      <c r="X261" s="59" t="s">
        <v>2263</v>
      </c>
      <c r="Y261" s="59" t="s">
        <v>2263</v>
      </c>
      <c r="Z261" s="25" t="str">
        <f t="shared" si="40"/>
        <v/>
      </c>
      <c r="AA261" s="25" t="str">
        <f t="shared" si="43"/>
        <v/>
      </c>
      <c r="AB261" s="1">
        <f t="shared" si="41"/>
        <v>249</v>
      </c>
      <c r="AC261" t="str">
        <f t="shared" si="44"/>
        <v>ITM_JtoBTU</v>
      </c>
      <c r="AD261" s="136" t="str">
        <f>IF(ISNA(VLOOKUP(AA261,Sheet2!J:J,1,0)),"//","")</f>
        <v/>
      </c>
      <c r="AF261" s="94" t="str">
        <f t="shared" si="45"/>
        <v/>
      </c>
      <c r="AG261" t="b">
        <f t="shared" si="46"/>
        <v>1</v>
      </c>
    </row>
    <row r="262" spans="1:33">
      <c r="A262" s="50">
        <f t="shared" si="47"/>
        <v>262</v>
      </c>
      <c r="B262" s="49">
        <f t="shared" si="48"/>
        <v>250</v>
      </c>
      <c r="C262" s="53" t="s">
        <v>3550</v>
      </c>
      <c r="D262" s="53" t="s">
        <v>25</v>
      </c>
      <c r="E262" s="58" t="s">
        <v>36</v>
      </c>
      <c r="F262" s="58" t="s">
        <v>36</v>
      </c>
      <c r="G262" s="81">
        <v>0</v>
      </c>
      <c r="H262" s="81">
        <v>0</v>
      </c>
      <c r="I262" s="148" t="s">
        <v>3</v>
      </c>
      <c r="J262" s="58" t="s">
        <v>1395</v>
      </c>
      <c r="K262" s="59" t="s">
        <v>3994</v>
      </c>
      <c r="L262" s="57" t="s">
        <v>4851</v>
      </c>
      <c r="M262" s="57" t="s">
        <v>4908</v>
      </c>
      <c r="N262" s="57"/>
      <c r="O262" s="57"/>
      <c r="P262" s="56" t="s">
        <v>1464</v>
      </c>
      <c r="Q262" s="13"/>
      <c r="R262"/>
      <c r="S262" t="str">
        <f t="shared" si="50"/>
        <v/>
      </c>
      <c r="T262" t="str">
        <f>IF(ISNA(VLOOKUP(AF262,#REF!,1)),"//","")</f>
        <v/>
      </c>
      <c r="U262"/>
      <c r="V262">
        <f t="shared" si="42"/>
        <v>112</v>
      </c>
      <c r="W262" s="81" t="s">
        <v>2263</v>
      </c>
      <c r="X262" s="59" t="s">
        <v>2263</v>
      </c>
      <c r="Y262" s="59" t="s">
        <v>2263</v>
      </c>
      <c r="Z262" s="25" t="str">
        <f t="shared" ref="Z262:Z325" si="51">IF( OR(X262="CNST", I262="CAT_REGS"),IF(E262=CHAR(34)&amp;CHAR(34),F262,E262),
IF(X262="YES",UPPER(IF(E262=CHAR(34)&amp;CHAR(34),F262,E262)),
IF(   AND(X262&lt;&gt;"NO",I262="CAT_FNCT",D262&lt;&gt;"multiply", D262&lt;&gt;"divide"),IF(J262="SLS_ENABLED",   UPPER(IF(E262=CHAR(34)&amp;CHAR(34),F262,E262)),""),"")))</f>
        <v/>
      </c>
      <c r="AA262" s="25" t="str">
        <f t="shared" si="43"/>
        <v/>
      </c>
      <c r="AB262" s="1">
        <f t="shared" ref="AB262:AB325" si="52">B262</f>
        <v>250</v>
      </c>
      <c r="AC262" t="str">
        <f t="shared" si="44"/>
        <v>ITM_CALtoJ</v>
      </c>
      <c r="AD262" s="136" t="str">
        <f>IF(ISNA(VLOOKUP(AA262,Sheet2!J:J,1,0)),"//","")</f>
        <v/>
      </c>
      <c r="AF262" s="94" t="str">
        <f t="shared" si="45"/>
        <v/>
      </c>
      <c r="AG262" t="b">
        <f t="shared" si="46"/>
        <v>1</v>
      </c>
    </row>
    <row r="263" spans="1:33">
      <c r="A263" s="50">
        <f t="shared" si="47"/>
        <v>263</v>
      </c>
      <c r="B263" s="49">
        <f t="shared" si="48"/>
        <v>251</v>
      </c>
      <c r="C263" s="53" t="s">
        <v>3550</v>
      </c>
      <c r="D263" s="53" t="s">
        <v>156</v>
      </c>
      <c r="E263" s="58" t="s">
        <v>155</v>
      </c>
      <c r="F263" s="58" t="s">
        <v>155</v>
      </c>
      <c r="G263" s="161">
        <v>0</v>
      </c>
      <c r="H263" s="161">
        <v>0</v>
      </c>
      <c r="I263" s="148" t="s">
        <v>3</v>
      </c>
      <c r="J263" s="58" t="s">
        <v>1395</v>
      </c>
      <c r="K263" s="59" t="s">
        <v>3994</v>
      </c>
      <c r="L263" s="57" t="s">
        <v>4851</v>
      </c>
      <c r="M263" s="57" t="s">
        <v>4908</v>
      </c>
      <c r="N263" s="57"/>
      <c r="O263" s="57"/>
      <c r="P263" s="56" t="s">
        <v>1648</v>
      </c>
      <c r="Q263" s="13"/>
      <c r="R263"/>
      <c r="S263" t="str">
        <f t="shared" si="50"/>
        <v/>
      </c>
      <c r="T263" t="str">
        <f>IF(ISNA(VLOOKUP(AF263,#REF!,1)),"//","")</f>
        <v/>
      </c>
      <c r="U263"/>
      <c r="V263">
        <f t="shared" ref="V263:V326" si="53">IF(AA263&lt;&gt;"",V262+1,V262)</f>
        <v>112</v>
      </c>
      <c r="W263" s="81" t="s">
        <v>2263</v>
      </c>
      <c r="X263" s="59" t="s">
        <v>2263</v>
      </c>
      <c r="Y263" s="59" t="s">
        <v>2263</v>
      </c>
      <c r="Z263" s="25" t="str">
        <f t="shared" si="51"/>
        <v/>
      </c>
      <c r="AA263" s="25" t="str">
        <f t="shared" ref="AA263:AA326" si="54">IF(LEN(Y263)&gt;0,Y263,SUBSTITUTE(SUBSTITUTE(SUBSTITUTE(SUBSTITUTE(SUBSTITUTE(SUBSTITUTE(SUBSTITUTE(SUBSTITUTE(SUBSTITUTE(SUBSTITUTE(SUBSTITUTE( (SUBSTITUTE( SUBSTITUTE( SUBSTITUTE( SUBSTITUTE(Z263,"STD_SIGMA","SUM"),"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63" s="1">
        <f t="shared" si="52"/>
        <v>251</v>
      </c>
      <c r="AC263" t="str">
        <f t="shared" ref="AC263:AC326" si="55">P263</f>
        <v>ITM_JtoCAL</v>
      </c>
      <c r="AD263" s="136" t="str">
        <f>IF(ISNA(VLOOKUP(AA263,Sheet2!J:J,1,0)),"//","")</f>
        <v/>
      </c>
      <c r="AF263" s="94" t="str">
        <f t="shared" ref="AF263:AF326" si="56">IF(LEN(AA263)=0,"",SUBSTITUTE(SUBSTITUTE(SUBSTITUTE(SUBSTITUTE(SUBSTITUTE(SUBSTITUTE(SUBSTITUTE(SUBSTITUTE(SUBSTITUTE(SUBSTITUTE(SUBSTITUTE(SUBSTITUTE(SUBSTITUTE(SUBSTITUTE(SUBSTITUTE(SUBSTITUTE(SUBSTITUTE( (SUBSTITUTE( SUBSTITUTE( SUBSTITUTE( SUBSTITUTE(Z263,"STD_SIGMA","SUM"),"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63" t="b">
        <f t="shared" ref="AG263:AG326" si="57">AA263=AF263</f>
        <v>1</v>
      </c>
    </row>
    <row r="264" spans="1:33">
      <c r="A264" s="50">
        <f t="shared" si="47"/>
        <v>264</v>
      </c>
      <c r="B264" s="49">
        <f t="shared" si="48"/>
        <v>252</v>
      </c>
      <c r="C264" s="53" t="s">
        <v>3551</v>
      </c>
      <c r="D264" s="53" t="s">
        <v>25</v>
      </c>
      <c r="E264" s="58" t="s">
        <v>2567</v>
      </c>
      <c r="F264" s="58" t="s">
        <v>2822</v>
      </c>
      <c r="G264" s="81">
        <v>0</v>
      </c>
      <c r="H264" s="81">
        <v>0</v>
      </c>
      <c r="I264" s="148" t="s">
        <v>3</v>
      </c>
      <c r="J264" s="58" t="s">
        <v>1395</v>
      </c>
      <c r="K264" s="59" t="s">
        <v>3994</v>
      </c>
      <c r="L264" s="57" t="s">
        <v>4851</v>
      </c>
      <c r="M264" s="57" t="s">
        <v>4908</v>
      </c>
      <c r="N264" s="57"/>
      <c r="O264" s="57"/>
      <c r="P264" s="56" t="s">
        <v>2548</v>
      </c>
      <c r="Q264" s="13"/>
      <c r="R264"/>
      <c r="S264" t="str">
        <f t="shared" ref="S264:S295" si="58">IF(E264=F264,"","NOT EQUAL")</f>
        <v>NOT EQUAL</v>
      </c>
      <c r="T264" t="str">
        <f>IF(ISNA(VLOOKUP(AF264,#REF!,1)),"//","")</f>
        <v/>
      </c>
      <c r="U264"/>
      <c r="V264">
        <f t="shared" si="53"/>
        <v>112</v>
      </c>
      <c r="W264" s="81" t="s">
        <v>2263</v>
      </c>
      <c r="X264" s="59" t="s">
        <v>2263</v>
      </c>
      <c r="Y264" s="59" t="s">
        <v>2263</v>
      </c>
      <c r="Z264" s="25" t="str">
        <f t="shared" si="51"/>
        <v/>
      </c>
      <c r="AA264" s="25" t="str">
        <f t="shared" si="54"/>
        <v/>
      </c>
      <c r="AB264" s="1">
        <f t="shared" si="52"/>
        <v>252</v>
      </c>
      <c r="AC264" t="str">
        <f t="shared" si="55"/>
        <v>ITM_LBFFTtoNM</v>
      </c>
      <c r="AD264" s="136" t="str">
        <f>IF(ISNA(VLOOKUP(AA264,Sheet2!J:J,1,0)),"//","")</f>
        <v/>
      </c>
      <c r="AF264" s="94" t="str">
        <f t="shared" si="56"/>
        <v/>
      </c>
      <c r="AG264" t="b">
        <f t="shared" si="57"/>
        <v>1</v>
      </c>
    </row>
    <row r="265" spans="1:33">
      <c r="A265" s="50">
        <f t="shared" ref="A265:A328" si="59">IF(B265=INT(B265),ROW(),"")</f>
        <v>265</v>
      </c>
      <c r="B265" s="49">
        <f t="shared" ref="B265:B328" si="60">IF(AND(MID(C265,2,1)&lt;&gt;"/",MID(C265,1,1)="/"),INT(B264)+1,B264+0.01)</f>
        <v>253</v>
      </c>
      <c r="C265" s="53" t="s">
        <v>3551</v>
      </c>
      <c r="D265" s="53" t="s">
        <v>25</v>
      </c>
      <c r="E265" s="58" t="s">
        <v>2567</v>
      </c>
      <c r="F265" s="58" t="s">
        <v>2552</v>
      </c>
      <c r="G265" s="81">
        <v>0</v>
      </c>
      <c r="H265" s="81">
        <v>0</v>
      </c>
      <c r="I265" s="147" t="s">
        <v>467</v>
      </c>
      <c r="J265" s="58" t="s">
        <v>1395</v>
      </c>
      <c r="K265" s="59" t="s">
        <v>3994</v>
      </c>
      <c r="L265" s="57" t="s">
        <v>4851</v>
      </c>
      <c r="M265" s="57" t="s">
        <v>4908</v>
      </c>
      <c r="N265" s="57"/>
      <c r="O265" s="57"/>
      <c r="P265" s="56" t="s">
        <v>2549</v>
      </c>
      <c r="Q265" s="13"/>
      <c r="R265"/>
      <c r="S265" t="str">
        <f t="shared" si="58"/>
        <v>NOT EQUAL</v>
      </c>
      <c r="T265" t="str">
        <f>IF(ISNA(VLOOKUP(AF265,#REF!,1)),"//","")</f>
        <v/>
      </c>
      <c r="U265"/>
      <c r="V265">
        <f t="shared" si="53"/>
        <v>112</v>
      </c>
      <c r="W265" s="81" t="s">
        <v>2263</v>
      </c>
      <c r="X265" s="59" t="s">
        <v>2263</v>
      </c>
      <c r="Y265" s="59" t="s">
        <v>2263</v>
      </c>
      <c r="Z265" s="25" t="str">
        <f t="shared" si="51"/>
        <v/>
      </c>
      <c r="AA265" s="25" t="str">
        <f t="shared" si="54"/>
        <v/>
      </c>
      <c r="AB265" s="1">
        <f t="shared" si="52"/>
        <v>253</v>
      </c>
      <c r="AC265" t="str">
        <f t="shared" si="55"/>
        <v>ITM_LBFFTtoNMb</v>
      </c>
      <c r="AD265" s="136" t="str">
        <f>IF(ISNA(VLOOKUP(AA265,Sheet2!J:J,1,0)),"//","")</f>
        <v/>
      </c>
      <c r="AF265" s="94" t="str">
        <f t="shared" si="56"/>
        <v/>
      </c>
      <c r="AG265" t="b">
        <f t="shared" si="57"/>
        <v>1</v>
      </c>
    </row>
    <row r="266" spans="1:33">
      <c r="A266" s="50">
        <f t="shared" si="59"/>
        <v>266</v>
      </c>
      <c r="B266" s="49">
        <f t="shared" si="60"/>
        <v>254</v>
      </c>
      <c r="C266" s="53" t="s">
        <v>3551</v>
      </c>
      <c r="D266" s="53" t="s">
        <v>156</v>
      </c>
      <c r="E266" s="58" t="s">
        <v>2568</v>
      </c>
      <c r="F266" s="58" t="s">
        <v>2553</v>
      </c>
      <c r="G266" s="81">
        <v>0</v>
      </c>
      <c r="H266" s="81">
        <v>0</v>
      </c>
      <c r="I266" s="148" t="s">
        <v>3</v>
      </c>
      <c r="J266" s="58" t="s">
        <v>1395</v>
      </c>
      <c r="K266" s="59" t="s">
        <v>3994</v>
      </c>
      <c r="L266" s="57" t="s">
        <v>4851</v>
      </c>
      <c r="M266" s="57" t="s">
        <v>4908</v>
      </c>
      <c r="N266" s="57"/>
      <c r="O266" s="57"/>
      <c r="P266" s="56" t="s">
        <v>2550</v>
      </c>
      <c r="Q266" s="13"/>
      <c r="R266"/>
      <c r="S266" t="str">
        <f t="shared" si="58"/>
        <v>NOT EQUAL</v>
      </c>
      <c r="T266" t="str">
        <f>IF(ISNA(VLOOKUP(AF266,#REF!,1)),"//","")</f>
        <v/>
      </c>
      <c r="U266"/>
      <c r="V266">
        <f t="shared" si="53"/>
        <v>112</v>
      </c>
      <c r="W266" s="81" t="s">
        <v>2263</v>
      </c>
      <c r="X266" s="59" t="s">
        <v>2263</v>
      </c>
      <c r="Y266" s="59" t="s">
        <v>2263</v>
      </c>
      <c r="Z266" s="25" t="str">
        <f t="shared" si="51"/>
        <v/>
      </c>
      <c r="AA266" s="25" t="str">
        <f t="shared" si="54"/>
        <v/>
      </c>
      <c r="AB266" s="1">
        <f t="shared" si="52"/>
        <v>254</v>
      </c>
      <c r="AC266" t="str">
        <f t="shared" si="55"/>
        <v>ITM_NMtoLBFFT</v>
      </c>
      <c r="AD266" s="136" t="str">
        <f>IF(ISNA(VLOOKUP(AA266,Sheet2!J:J,1,0)),"//","")</f>
        <v/>
      </c>
      <c r="AF266" s="94" t="str">
        <f t="shared" si="56"/>
        <v/>
      </c>
      <c r="AG266" t="b">
        <f t="shared" si="57"/>
        <v>1</v>
      </c>
    </row>
    <row r="267" spans="1:33">
      <c r="A267" s="50">
        <f t="shared" si="59"/>
        <v>267</v>
      </c>
      <c r="B267" s="49">
        <f t="shared" si="60"/>
        <v>255</v>
      </c>
      <c r="C267" s="53" t="s">
        <v>3551</v>
      </c>
      <c r="D267" s="53" t="s">
        <v>156</v>
      </c>
      <c r="E267" s="58" t="s">
        <v>2568</v>
      </c>
      <c r="F267" s="58" t="s">
        <v>2822</v>
      </c>
      <c r="G267" s="81">
        <v>0</v>
      </c>
      <c r="H267" s="81">
        <v>0</v>
      </c>
      <c r="I267" s="147" t="s">
        <v>467</v>
      </c>
      <c r="J267" s="58" t="s">
        <v>1395</v>
      </c>
      <c r="K267" s="59" t="s">
        <v>3994</v>
      </c>
      <c r="L267" s="57" t="s">
        <v>4851</v>
      </c>
      <c r="M267" s="57" t="s">
        <v>4908</v>
      </c>
      <c r="N267" s="57"/>
      <c r="O267" s="57"/>
      <c r="P267" s="56" t="s">
        <v>2551</v>
      </c>
      <c r="Q267" s="13"/>
      <c r="R267"/>
      <c r="S267" t="str">
        <f t="shared" si="58"/>
        <v>NOT EQUAL</v>
      </c>
      <c r="T267" t="str">
        <f>IF(ISNA(VLOOKUP(AF267,#REF!,1)),"//","")</f>
        <v/>
      </c>
      <c r="U267"/>
      <c r="V267">
        <f t="shared" si="53"/>
        <v>112</v>
      </c>
      <c r="W267" s="81" t="s">
        <v>2263</v>
      </c>
      <c r="X267" s="59" t="s">
        <v>2263</v>
      </c>
      <c r="Y267" s="59" t="s">
        <v>2263</v>
      </c>
      <c r="Z267" s="25" t="str">
        <f t="shared" si="51"/>
        <v/>
      </c>
      <c r="AA267" s="25" t="str">
        <f t="shared" si="54"/>
        <v/>
      </c>
      <c r="AB267" s="1">
        <f t="shared" si="52"/>
        <v>255</v>
      </c>
      <c r="AC267" t="str">
        <f t="shared" si="55"/>
        <v>ITM_NMtoLBFFTb</v>
      </c>
      <c r="AD267" s="136" t="str">
        <f>IF(ISNA(VLOOKUP(AA267,Sheet2!J:J,1,0)),"//","")</f>
        <v/>
      </c>
      <c r="AF267" s="94" t="str">
        <f t="shared" si="56"/>
        <v/>
      </c>
      <c r="AG267" t="b">
        <f t="shared" si="57"/>
        <v>1</v>
      </c>
    </row>
    <row r="268" spans="1:33">
      <c r="A268" s="50">
        <f t="shared" si="59"/>
        <v>268</v>
      </c>
      <c r="B268" s="49">
        <f t="shared" si="60"/>
        <v>256</v>
      </c>
      <c r="C268" s="53" t="s">
        <v>3552</v>
      </c>
      <c r="D268" s="53" t="s">
        <v>25</v>
      </c>
      <c r="E268" s="58" t="s">
        <v>63</v>
      </c>
      <c r="F268" s="58" t="s">
        <v>63</v>
      </c>
      <c r="G268" s="81">
        <v>0</v>
      </c>
      <c r="H268" s="81">
        <v>0</v>
      </c>
      <c r="I268" s="148" t="s">
        <v>3</v>
      </c>
      <c r="J268" s="58" t="s">
        <v>1395</v>
      </c>
      <c r="K268" s="59" t="s">
        <v>3994</v>
      </c>
      <c r="L268" s="57" t="s">
        <v>4851</v>
      </c>
      <c r="M268" s="57" t="s">
        <v>4908</v>
      </c>
      <c r="N268" s="57"/>
      <c r="O268" s="57"/>
      <c r="P268" s="56" t="s">
        <v>1502</v>
      </c>
      <c r="Q268" s="13"/>
      <c r="R268"/>
      <c r="S268" t="str">
        <f t="shared" si="58"/>
        <v/>
      </c>
      <c r="T268" t="str">
        <f>IF(ISNA(VLOOKUP(AF268,#REF!,1)),"//","")</f>
        <v/>
      </c>
      <c r="U268"/>
      <c r="V268">
        <f t="shared" si="53"/>
        <v>112</v>
      </c>
      <c r="W268" s="81" t="s">
        <v>2263</v>
      </c>
      <c r="X268" s="59" t="s">
        <v>2263</v>
      </c>
      <c r="Y268" s="59" t="s">
        <v>2263</v>
      </c>
      <c r="Z268" s="25" t="str">
        <f t="shared" si="51"/>
        <v/>
      </c>
      <c r="AA268" s="25" t="str">
        <f t="shared" si="54"/>
        <v/>
      </c>
      <c r="AB268" s="1">
        <f t="shared" si="52"/>
        <v>256</v>
      </c>
      <c r="AC268" t="str">
        <f t="shared" si="55"/>
        <v>ITM_CWTtoKG</v>
      </c>
      <c r="AD268" s="136" t="str">
        <f>IF(ISNA(VLOOKUP(AA268,Sheet2!J:J,1,0)),"//","")</f>
        <v/>
      </c>
      <c r="AF268" s="94" t="str">
        <f t="shared" si="56"/>
        <v/>
      </c>
      <c r="AG268" t="b">
        <f t="shared" si="57"/>
        <v>1</v>
      </c>
    </row>
    <row r="269" spans="1:33">
      <c r="A269" s="50">
        <f t="shared" si="59"/>
        <v>269</v>
      </c>
      <c r="B269" s="49">
        <f t="shared" si="60"/>
        <v>257</v>
      </c>
      <c r="C269" s="53" t="s">
        <v>3552</v>
      </c>
      <c r="D269" s="53" t="s">
        <v>156</v>
      </c>
      <c r="E269" s="58" t="s">
        <v>162</v>
      </c>
      <c r="F269" s="58" t="s">
        <v>162</v>
      </c>
      <c r="G269" s="81">
        <v>0</v>
      </c>
      <c r="H269" s="81">
        <v>0</v>
      </c>
      <c r="I269" s="148" t="s">
        <v>3</v>
      </c>
      <c r="J269" s="58" t="s">
        <v>1395</v>
      </c>
      <c r="K269" s="59" t="s">
        <v>3994</v>
      </c>
      <c r="L269" s="57" t="s">
        <v>4851</v>
      </c>
      <c r="M269" s="57" t="s">
        <v>4908</v>
      </c>
      <c r="N269" s="57"/>
      <c r="O269" s="57"/>
      <c r="P269" s="56" t="s">
        <v>1655</v>
      </c>
      <c r="Q269" s="13"/>
      <c r="R269"/>
      <c r="S269" t="str">
        <f t="shared" si="58"/>
        <v/>
      </c>
      <c r="T269" t="str">
        <f>IF(ISNA(VLOOKUP(AF269,#REF!,1)),"//","")</f>
        <v/>
      </c>
      <c r="U269"/>
      <c r="V269">
        <f t="shared" si="53"/>
        <v>112</v>
      </c>
      <c r="W269" s="81" t="s">
        <v>2263</v>
      </c>
      <c r="X269" s="59" t="s">
        <v>2263</v>
      </c>
      <c r="Y269" s="59" t="s">
        <v>2263</v>
      </c>
      <c r="Z269" s="25" t="str">
        <f t="shared" si="51"/>
        <v/>
      </c>
      <c r="AA269" s="25" t="str">
        <f t="shared" si="54"/>
        <v/>
      </c>
      <c r="AB269" s="1">
        <f t="shared" si="52"/>
        <v>257</v>
      </c>
      <c r="AC269" t="str">
        <f t="shared" si="55"/>
        <v>ITM_KGtoCWT</v>
      </c>
      <c r="AD269" s="136" t="str">
        <f>IF(ISNA(VLOOKUP(AA269,Sheet2!J:J,1,0)),"//","")</f>
        <v/>
      </c>
      <c r="AF269" s="94" t="str">
        <f t="shared" si="56"/>
        <v/>
      </c>
      <c r="AG269" t="b">
        <f t="shared" si="57"/>
        <v>1</v>
      </c>
    </row>
    <row r="270" spans="1:33">
      <c r="A270" s="50">
        <f t="shared" si="59"/>
        <v>270</v>
      </c>
      <c r="B270" s="49">
        <f t="shared" si="60"/>
        <v>258</v>
      </c>
      <c r="C270" s="53" t="s">
        <v>3553</v>
      </c>
      <c r="D270" s="53" t="s">
        <v>25</v>
      </c>
      <c r="E270" s="58" t="s">
        <v>100</v>
      </c>
      <c r="F270" s="58" t="s">
        <v>100</v>
      </c>
      <c r="G270" s="81">
        <v>0</v>
      </c>
      <c r="H270" s="81">
        <v>0</v>
      </c>
      <c r="I270" s="148" t="s">
        <v>3</v>
      </c>
      <c r="J270" s="58" t="s">
        <v>1395</v>
      </c>
      <c r="K270" s="59" t="s">
        <v>3994</v>
      </c>
      <c r="L270" s="57" t="s">
        <v>4851</v>
      </c>
      <c r="M270" s="57" t="s">
        <v>4908</v>
      </c>
      <c r="N270" s="57"/>
      <c r="O270" s="57"/>
      <c r="P270" s="56" t="s">
        <v>1565</v>
      </c>
      <c r="Q270" s="13"/>
      <c r="R270"/>
      <c r="S270" t="str">
        <f t="shared" si="58"/>
        <v/>
      </c>
      <c r="T270" t="str">
        <f>IF(ISNA(VLOOKUP(AF270,#REF!,1)),"//","")</f>
        <v/>
      </c>
      <c r="U270"/>
      <c r="V270">
        <f t="shared" si="53"/>
        <v>112</v>
      </c>
      <c r="W270" s="81" t="s">
        <v>2263</v>
      </c>
      <c r="X270" s="59" t="s">
        <v>2263</v>
      </c>
      <c r="Y270" s="59" t="s">
        <v>2263</v>
      </c>
      <c r="Z270" s="25" t="str">
        <f t="shared" si="51"/>
        <v/>
      </c>
      <c r="AA270" s="25" t="str">
        <f t="shared" si="54"/>
        <v/>
      </c>
      <c r="AB270" s="1">
        <f t="shared" si="52"/>
        <v>258</v>
      </c>
      <c r="AC270" t="str">
        <f t="shared" si="55"/>
        <v>ITM_FTtoM</v>
      </c>
      <c r="AD270" s="136" t="str">
        <f>IF(ISNA(VLOOKUP(AA270,Sheet2!J:J,1,0)),"//","")</f>
        <v/>
      </c>
      <c r="AF270" s="94" t="str">
        <f t="shared" si="56"/>
        <v/>
      </c>
      <c r="AG270" t="b">
        <f t="shared" si="57"/>
        <v>1</v>
      </c>
    </row>
    <row r="271" spans="1:33">
      <c r="A271" s="50">
        <f t="shared" si="59"/>
        <v>271</v>
      </c>
      <c r="B271" s="49">
        <f t="shared" si="60"/>
        <v>259</v>
      </c>
      <c r="C271" s="53" t="s">
        <v>3553</v>
      </c>
      <c r="D271" s="53" t="s">
        <v>156</v>
      </c>
      <c r="E271" s="58" t="s">
        <v>223</v>
      </c>
      <c r="F271" s="58" t="s">
        <v>223</v>
      </c>
      <c r="G271" s="81">
        <v>0</v>
      </c>
      <c r="H271" s="81">
        <v>0</v>
      </c>
      <c r="I271" s="148" t="s">
        <v>3</v>
      </c>
      <c r="J271" s="58" t="s">
        <v>1395</v>
      </c>
      <c r="K271" s="59" t="s">
        <v>3994</v>
      </c>
      <c r="L271" s="57" t="s">
        <v>4851</v>
      </c>
      <c r="M271" s="57" t="s">
        <v>4908</v>
      </c>
      <c r="N271" s="57"/>
      <c r="O271" s="57"/>
      <c r="P271" s="56" t="s">
        <v>1748</v>
      </c>
      <c r="Q271" s="13"/>
      <c r="R271"/>
      <c r="S271" t="str">
        <f t="shared" si="58"/>
        <v/>
      </c>
      <c r="T271" t="str">
        <f>IF(ISNA(VLOOKUP(AF271,#REF!,1)),"//","")</f>
        <v/>
      </c>
      <c r="U271"/>
      <c r="V271">
        <f t="shared" si="53"/>
        <v>112</v>
      </c>
      <c r="W271" s="81" t="s">
        <v>2263</v>
      </c>
      <c r="X271" s="59" t="s">
        <v>2263</v>
      </c>
      <c r="Y271" s="59" t="s">
        <v>2263</v>
      </c>
      <c r="Z271" s="25" t="str">
        <f t="shared" si="51"/>
        <v/>
      </c>
      <c r="AA271" s="25" t="str">
        <f t="shared" si="54"/>
        <v/>
      </c>
      <c r="AB271" s="1">
        <f t="shared" si="52"/>
        <v>259</v>
      </c>
      <c r="AC271" t="str">
        <f t="shared" si="55"/>
        <v>ITM_MtoFT</v>
      </c>
      <c r="AD271" s="136" t="str">
        <f>IF(ISNA(VLOOKUP(AA271,Sheet2!J:J,1,0)),"//","")</f>
        <v/>
      </c>
      <c r="AF271" s="94" t="str">
        <f t="shared" si="56"/>
        <v/>
      </c>
      <c r="AG271" t="b">
        <f t="shared" si="57"/>
        <v>1</v>
      </c>
    </row>
    <row r="272" spans="1:33">
      <c r="A272" s="50">
        <f t="shared" si="59"/>
        <v>272</v>
      </c>
      <c r="B272" s="49">
        <f t="shared" si="60"/>
        <v>260</v>
      </c>
      <c r="C272" s="53" t="s">
        <v>3554</v>
      </c>
      <c r="D272" s="53" t="s">
        <v>25</v>
      </c>
      <c r="E272" s="58" t="s">
        <v>111</v>
      </c>
      <c r="F272" s="58" t="s">
        <v>1115</v>
      </c>
      <c r="G272" s="81">
        <v>0</v>
      </c>
      <c r="H272" s="81">
        <v>0</v>
      </c>
      <c r="I272" s="148" t="s">
        <v>3</v>
      </c>
      <c r="J272" s="58" t="s">
        <v>1395</v>
      </c>
      <c r="K272" s="59" t="s">
        <v>3994</v>
      </c>
      <c r="L272" s="57" t="s">
        <v>4851</v>
      </c>
      <c r="M272" s="57" t="s">
        <v>4908</v>
      </c>
      <c r="N272" s="57"/>
      <c r="O272" s="57"/>
      <c r="P272" s="56" t="s">
        <v>1586</v>
      </c>
      <c r="Q272" s="13"/>
      <c r="R272"/>
      <c r="S272" t="str">
        <f t="shared" si="58"/>
        <v>NOT EQUAL</v>
      </c>
      <c r="T272" t="str">
        <f>IF(ISNA(VLOOKUP(AF272,#REF!,1)),"//","")</f>
        <v/>
      </c>
      <c r="U272"/>
      <c r="V272">
        <f t="shared" si="53"/>
        <v>112</v>
      </c>
      <c r="W272" s="81" t="s">
        <v>2263</v>
      </c>
      <c r="X272" s="59" t="s">
        <v>2263</v>
      </c>
      <c r="Y272" s="59" t="s">
        <v>2263</v>
      </c>
      <c r="Z272" s="25" t="str">
        <f t="shared" si="51"/>
        <v/>
      </c>
      <c r="AA272" s="25" t="str">
        <f t="shared" si="54"/>
        <v/>
      </c>
      <c r="AB272" s="1">
        <f t="shared" si="52"/>
        <v>260</v>
      </c>
      <c r="AC272" t="str">
        <f t="shared" si="55"/>
        <v>ITM_FTUStoM</v>
      </c>
      <c r="AD272" s="136" t="str">
        <f>IF(ISNA(VLOOKUP(AA272,Sheet2!J:J,1,0)),"//","")</f>
        <v/>
      </c>
      <c r="AF272" s="94" t="str">
        <f t="shared" si="56"/>
        <v/>
      </c>
      <c r="AG272" t="b">
        <f t="shared" si="57"/>
        <v>1</v>
      </c>
    </row>
    <row r="273" spans="1:33">
      <c r="A273" s="50">
        <f t="shared" si="59"/>
        <v>273</v>
      </c>
      <c r="B273" s="49">
        <f t="shared" si="60"/>
        <v>261</v>
      </c>
      <c r="C273" s="53" t="s">
        <v>3554</v>
      </c>
      <c r="D273" s="53" t="s">
        <v>25</v>
      </c>
      <c r="E273" s="58" t="s">
        <v>111</v>
      </c>
      <c r="F273" s="58" t="s">
        <v>1361</v>
      </c>
      <c r="G273" s="81">
        <v>0</v>
      </c>
      <c r="H273" s="81">
        <v>0</v>
      </c>
      <c r="I273" s="147" t="s">
        <v>467</v>
      </c>
      <c r="J273" s="58" t="s">
        <v>1395</v>
      </c>
      <c r="K273" s="59" t="s">
        <v>3994</v>
      </c>
      <c r="L273" s="57" t="s">
        <v>4851</v>
      </c>
      <c r="M273" s="57" t="s">
        <v>4908</v>
      </c>
      <c r="N273" s="57"/>
      <c r="O273" s="57"/>
      <c r="P273" s="56" t="s">
        <v>2128</v>
      </c>
      <c r="Q273" s="13"/>
      <c r="R273"/>
      <c r="S273" t="str">
        <f t="shared" si="58"/>
        <v>NOT EQUAL</v>
      </c>
      <c r="T273" t="str">
        <f>IF(ISNA(VLOOKUP(AF273,#REF!,1)),"//","")</f>
        <v/>
      </c>
      <c r="U273"/>
      <c r="V273">
        <f t="shared" si="53"/>
        <v>112</v>
      </c>
      <c r="W273" s="81" t="s">
        <v>2263</v>
      </c>
      <c r="X273" s="59" t="s">
        <v>2263</v>
      </c>
      <c r="Y273" s="59" t="s">
        <v>2263</v>
      </c>
      <c r="Z273" s="25" t="str">
        <f t="shared" si="51"/>
        <v/>
      </c>
      <c r="AA273" s="25" t="str">
        <f t="shared" si="54"/>
        <v/>
      </c>
      <c r="AB273" s="1">
        <f t="shared" si="52"/>
        <v>261</v>
      </c>
      <c r="AC273" t="str">
        <f t="shared" si="55"/>
        <v>ITM_FTUStoMb</v>
      </c>
      <c r="AD273" s="136" t="str">
        <f>IF(ISNA(VLOOKUP(AA273,Sheet2!J:J,1,0)),"//","")</f>
        <v/>
      </c>
      <c r="AF273" s="94" t="str">
        <f t="shared" si="56"/>
        <v/>
      </c>
      <c r="AG273" t="b">
        <f t="shared" si="57"/>
        <v>1</v>
      </c>
    </row>
    <row r="274" spans="1:33">
      <c r="A274" s="50">
        <f t="shared" si="59"/>
        <v>274</v>
      </c>
      <c r="B274" s="49">
        <f t="shared" si="60"/>
        <v>262</v>
      </c>
      <c r="C274" s="53" t="s">
        <v>3554</v>
      </c>
      <c r="D274" s="53" t="s">
        <v>25</v>
      </c>
      <c r="E274" s="58" t="s">
        <v>111</v>
      </c>
      <c r="F274" s="58" t="s">
        <v>1367</v>
      </c>
      <c r="G274" s="60">
        <v>0</v>
      </c>
      <c r="H274" s="60">
        <v>0</v>
      </c>
      <c r="I274" s="147" t="s">
        <v>467</v>
      </c>
      <c r="J274" s="58" t="s">
        <v>1395</v>
      </c>
      <c r="K274" s="59" t="s">
        <v>3994</v>
      </c>
      <c r="L274" s="57" t="s">
        <v>4851</v>
      </c>
      <c r="M274" s="57" t="s">
        <v>4908</v>
      </c>
      <c r="N274" s="57"/>
      <c r="O274" s="57"/>
      <c r="P274" s="56" t="s">
        <v>2171</v>
      </c>
      <c r="Q274" s="13"/>
      <c r="R274"/>
      <c r="S274" t="str">
        <f t="shared" si="58"/>
        <v>NOT EQUAL</v>
      </c>
      <c r="T274" t="str">
        <f>IF(ISNA(VLOOKUP(AF274,#REF!,1)),"//","")</f>
        <v/>
      </c>
      <c r="U274"/>
      <c r="V274">
        <f t="shared" si="53"/>
        <v>112</v>
      </c>
      <c r="W274" s="81" t="s">
        <v>2263</v>
      </c>
      <c r="X274" s="59" t="s">
        <v>2263</v>
      </c>
      <c r="Y274" s="59" t="s">
        <v>2263</v>
      </c>
      <c r="Z274" s="25" t="str">
        <f t="shared" si="51"/>
        <v/>
      </c>
      <c r="AA274" s="25" t="str">
        <f t="shared" si="54"/>
        <v/>
      </c>
      <c r="AB274" s="1">
        <f t="shared" si="52"/>
        <v>262</v>
      </c>
      <c r="AC274" t="str">
        <f t="shared" si="55"/>
        <v>ITM_FTUStoMc</v>
      </c>
      <c r="AD274" s="136" t="str">
        <f>IF(ISNA(VLOOKUP(AA274,Sheet2!J:J,1,0)),"//","")</f>
        <v/>
      </c>
      <c r="AF274" s="94" t="str">
        <f t="shared" si="56"/>
        <v/>
      </c>
      <c r="AG274" t="b">
        <f t="shared" si="57"/>
        <v>1</v>
      </c>
    </row>
    <row r="275" spans="1:33">
      <c r="A275" s="50">
        <f t="shared" si="59"/>
        <v>275</v>
      </c>
      <c r="B275" s="49">
        <f t="shared" si="60"/>
        <v>263</v>
      </c>
      <c r="C275" s="53" t="s">
        <v>3554</v>
      </c>
      <c r="D275" s="53" t="s">
        <v>156</v>
      </c>
      <c r="E275" s="58" t="s">
        <v>224</v>
      </c>
      <c r="F275" s="58" t="s">
        <v>1192</v>
      </c>
      <c r="G275" s="81">
        <v>0</v>
      </c>
      <c r="H275" s="81">
        <v>0</v>
      </c>
      <c r="I275" s="148" t="s">
        <v>3</v>
      </c>
      <c r="J275" s="58" t="s">
        <v>1395</v>
      </c>
      <c r="K275" s="59" t="s">
        <v>3994</v>
      </c>
      <c r="L275" s="57" t="s">
        <v>4851</v>
      </c>
      <c r="M275" s="57" t="s">
        <v>4908</v>
      </c>
      <c r="N275" s="57"/>
      <c r="O275" s="57"/>
      <c r="P275" s="56" t="s">
        <v>1749</v>
      </c>
      <c r="Q275" s="13"/>
      <c r="R275"/>
      <c r="S275" t="str">
        <f t="shared" si="58"/>
        <v>NOT EQUAL</v>
      </c>
      <c r="T275" t="str">
        <f>IF(ISNA(VLOOKUP(AF275,#REF!,1)),"//","")</f>
        <v/>
      </c>
      <c r="U275"/>
      <c r="V275">
        <f t="shared" si="53"/>
        <v>112</v>
      </c>
      <c r="W275" s="81" t="s">
        <v>2263</v>
      </c>
      <c r="X275" s="59" t="s">
        <v>2263</v>
      </c>
      <c r="Y275" s="59" t="s">
        <v>2263</v>
      </c>
      <c r="Z275" s="25" t="str">
        <f t="shared" si="51"/>
        <v/>
      </c>
      <c r="AA275" s="25" t="str">
        <f t="shared" si="54"/>
        <v/>
      </c>
      <c r="AB275" s="1">
        <f t="shared" si="52"/>
        <v>263</v>
      </c>
      <c r="AC275" t="str">
        <f t="shared" si="55"/>
        <v>ITM_MtoFTUS</v>
      </c>
      <c r="AD275" s="136" t="str">
        <f>IF(ISNA(VLOOKUP(AA275,Sheet2!J:J,1,0)),"//","")</f>
        <v/>
      </c>
      <c r="AF275" s="94" t="str">
        <f t="shared" si="56"/>
        <v/>
      </c>
      <c r="AG275" t="b">
        <f t="shared" si="57"/>
        <v>1</v>
      </c>
    </row>
    <row r="276" spans="1:33">
      <c r="A276" s="50">
        <f t="shared" si="59"/>
        <v>276</v>
      </c>
      <c r="B276" s="49">
        <f t="shared" si="60"/>
        <v>264</v>
      </c>
      <c r="C276" s="53" t="s">
        <v>3554</v>
      </c>
      <c r="D276" s="53" t="s">
        <v>156</v>
      </c>
      <c r="E276" s="58" t="s">
        <v>224</v>
      </c>
      <c r="F276" s="58" t="s">
        <v>1115</v>
      </c>
      <c r="G276" s="81">
        <v>0</v>
      </c>
      <c r="H276" s="81">
        <v>0</v>
      </c>
      <c r="I276" s="147" t="s">
        <v>467</v>
      </c>
      <c r="J276" s="58" t="s">
        <v>1395</v>
      </c>
      <c r="K276" s="59" t="s">
        <v>3994</v>
      </c>
      <c r="L276" s="57" t="s">
        <v>4851</v>
      </c>
      <c r="M276" s="57" t="s">
        <v>4908</v>
      </c>
      <c r="N276" s="57"/>
      <c r="O276" s="57"/>
      <c r="P276" s="56" t="s">
        <v>2133</v>
      </c>
      <c r="Q276" s="13"/>
      <c r="R276"/>
      <c r="S276" t="str">
        <f t="shared" si="58"/>
        <v>NOT EQUAL</v>
      </c>
      <c r="T276" t="str">
        <f>IF(ISNA(VLOOKUP(AF276,#REF!,1)),"//","")</f>
        <v/>
      </c>
      <c r="U276"/>
      <c r="V276">
        <f t="shared" si="53"/>
        <v>112</v>
      </c>
      <c r="W276" s="81" t="s">
        <v>2263</v>
      </c>
      <c r="X276" s="59" t="s">
        <v>2263</v>
      </c>
      <c r="Y276" s="59" t="s">
        <v>2263</v>
      </c>
      <c r="Z276" s="25" t="str">
        <f t="shared" si="51"/>
        <v/>
      </c>
      <c r="AA276" s="25" t="str">
        <f t="shared" si="54"/>
        <v/>
      </c>
      <c r="AB276" s="1">
        <f t="shared" si="52"/>
        <v>264</v>
      </c>
      <c r="AC276" t="str">
        <f t="shared" si="55"/>
        <v>ITM_MtoFTUSb</v>
      </c>
      <c r="AD276" s="136" t="str">
        <f>IF(ISNA(VLOOKUP(AA276,Sheet2!J:J,1,0)),"//","")</f>
        <v/>
      </c>
      <c r="AF276" s="94" t="str">
        <f t="shared" si="56"/>
        <v/>
      </c>
      <c r="AG276" t="b">
        <f t="shared" si="57"/>
        <v>1</v>
      </c>
    </row>
    <row r="277" spans="1:33">
      <c r="A277" s="50">
        <f t="shared" si="59"/>
        <v>277</v>
      </c>
      <c r="B277" s="49">
        <f t="shared" si="60"/>
        <v>265</v>
      </c>
      <c r="C277" s="53" t="s">
        <v>3554</v>
      </c>
      <c r="D277" s="53" t="s">
        <v>156</v>
      </c>
      <c r="E277" s="58" t="s">
        <v>224</v>
      </c>
      <c r="F277" s="58" t="s">
        <v>1361</v>
      </c>
      <c r="G277" s="60">
        <v>0</v>
      </c>
      <c r="H277" s="60">
        <v>0</v>
      </c>
      <c r="I277" s="147" t="s">
        <v>467</v>
      </c>
      <c r="J277" s="58" t="s">
        <v>1395</v>
      </c>
      <c r="K277" s="59" t="s">
        <v>3994</v>
      </c>
      <c r="L277" s="57" t="s">
        <v>4851</v>
      </c>
      <c r="M277" s="57" t="s">
        <v>4908</v>
      </c>
      <c r="N277" s="57"/>
      <c r="O277" s="57"/>
      <c r="P277" s="56" t="s">
        <v>2172</v>
      </c>
      <c r="Q277" s="13"/>
      <c r="R277"/>
      <c r="S277" t="str">
        <f t="shared" si="58"/>
        <v>NOT EQUAL</v>
      </c>
      <c r="T277" t="str">
        <f>IF(ISNA(VLOOKUP(AF277,#REF!,1)),"//","")</f>
        <v/>
      </c>
      <c r="U277"/>
      <c r="V277">
        <f t="shared" si="53"/>
        <v>112</v>
      </c>
      <c r="W277" s="81" t="s">
        <v>2263</v>
      </c>
      <c r="X277" s="59" t="s">
        <v>2263</v>
      </c>
      <c r="Y277" s="59" t="s">
        <v>2263</v>
      </c>
      <c r="Z277" s="25" t="str">
        <f t="shared" si="51"/>
        <v/>
      </c>
      <c r="AA277" s="25" t="str">
        <f t="shared" si="54"/>
        <v/>
      </c>
      <c r="AB277" s="1">
        <f t="shared" si="52"/>
        <v>265</v>
      </c>
      <c r="AC277" t="str">
        <f t="shared" si="55"/>
        <v>ITM_MtoFTUSc</v>
      </c>
      <c r="AD277" s="136" t="str">
        <f>IF(ISNA(VLOOKUP(AA277,Sheet2!J:J,1,0)),"//","")</f>
        <v/>
      </c>
      <c r="AF277" s="94" t="str">
        <f t="shared" si="56"/>
        <v/>
      </c>
      <c r="AG277" t="b">
        <f t="shared" si="57"/>
        <v>1</v>
      </c>
    </row>
    <row r="278" spans="1:33">
      <c r="A278" s="50">
        <f t="shared" si="59"/>
        <v>278</v>
      </c>
      <c r="B278" s="49">
        <f t="shared" si="60"/>
        <v>266</v>
      </c>
      <c r="C278" t="s">
        <v>4383</v>
      </c>
      <c r="D278" t="s">
        <v>25</v>
      </c>
      <c r="E278" t="s">
        <v>4384</v>
      </c>
      <c r="F278" t="s">
        <v>1116</v>
      </c>
      <c r="G278" s="81">
        <v>0</v>
      </c>
      <c r="H278" s="81">
        <v>0</v>
      </c>
      <c r="I278" s="148" t="s">
        <v>3</v>
      </c>
      <c r="J278" s="58" t="s">
        <v>1395</v>
      </c>
      <c r="K278" s="59" t="s">
        <v>3994</v>
      </c>
      <c r="L278" s="57" t="s">
        <v>4851</v>
      </c>
      <c r="M278" s="57" t="s">
        <v>4908</v>
      </c>
      <c r="N278" s="57"/>
      <c r="O278" s="57"/>
      <c r="P278" t="s">
        <v>4429</v>
      </c>
      <c r="Q278" s="13"/>
      <c r="R278"/>
      <c r="S278" t="str">
        <f t="shared" si="58"/>
        <v>NOT EQUAL</v>
      </c>
      <c r="T278" t="str">
        <f>IF(ISNA(VLOOKUP(AF278,#REF!,1)),"//","")</f>
        <v/>
      </c>
      <c r="U278"/>
      <c r="V278">
        <f t="shared" si="53"/>
        <v>112</v>
      </c>
      <c r="W278" s="81" t="s">
        <v>2263</v>
      </c>
      <c r="X278" s="59" t="s">
        <v>2263</v>
      </c>
      <c r="Y278" s="59" t="s">
        <v>2263</v>
      </c>
      <c r="Z278" s="25" t="str">
        <f t="shared" si="51"/>
        <v/>
      </c>
      <c r="AA278" s="25" t="str">
        <f t="shared" si="54"/>
        <v/>
      </c>
      <c r="AB278" s="1">
        <f t="shared" si="52"/>
        <v>266</v>
      </c>
      <c r="AC278" t="str">
        <f t="shared" si="55"/>
        <v>ITM_FZUKtoML</v>
      </c>
      <c r="AD278" s="136" t="str">
        <f>IF(ISNA(VLOOKUP(AA278,Sheet2!J:J,1,0)),"//","")</f>
        <v/>
      </c>
      <c r="AF278" s="94" t="str">
        <f t="shared" si="56"/>
        <v/>
      </c>
      <c r="AG278" t="b">
        <f t="shared" si="57"/>
        <v>1</v>
      </c>
    </row>
    <row r="279" spans="1:33">
      <c r="A279" s="50">
        <f t="shared" si="59"/>
        <v>279</v>
      </c>
      <c r="B279" s="49">
        <f t="shared" si="60"/>
        <v>267</v>
      </c>
      <c r="C279" t="s">
        <v>4383</v>
      </c>
      <c r="D279" t="s">
        <v>25</v>
      </c>
      <c r="E279" t="s">
        <v>4384</v>
      </c>
      <c r="F279" t="s">
        <v>4385</v>
      </c>
      <c r="G279" s="81">
        <v>0</v>
      </c>
      <c r="H279" s="81">
        <v>0</v>
      </c>
      <c r="I279" s="147" t="s">
        <v>467</v>
      </c>
      <c r="J279" s="58" t="s">
        <v>1395</v>
      </c>
      <c r="K279" s="59" t="s">
        <v>3994</v>
      </c>
      <c r="L279" s="57" t="s">
        <v>4851</v>
      </c>
      <c r="M279" s="57" t="s">
        <v>4908</v>
      </c>
      <c r="N279" s="57"/>
      <c r="O279" s="57"/>
      <c r="P279" t="s">
        <v>4430</v>
      </c>
      <c r="Q279" s="13"/>
      <c r="R279"/>
      <c r="S279" t="str">
        <f t="shared" si="58"/>
        <v>NOT EQUAL</v>
      </c>
      <c r="T279" t="str">
        <f>IF(ISNA(VLOOKUP(AF279,#REF!,1)),"//","")</f>
        <v/>
      </c>
      <c r="U279"/>
      <c r="V279">
        <f t="shared" si="53"/>
        <v>112</v>
      </c>
      <c r="W279" s="81" t="s">
        <v>2263</v>
      </c>
      <c r="X279" s="59" t="s">
        <v>2263</v>
      </c>
      <c r="Y279" s="59" t="s">
        <v>2263</v>
      </c>
      <c r="Z279" s="25" t="str">
        <f t="shared" si="51"/>
        <v/>
      </c>
      <c r="AA279" s="25" t="str">
        <f t="shared" si="54"/>
        <v/>
      </c>
      <c r="AB279" s="1">
        <f t="shared" si="52"/>
        <v>267</v>
      </c>
      <c r="AC279" t="str">
        <f t="shared" si="55"/>
        <v>ITM_FZUKtoMLb</v>
      </c>
      <c r="AD279" s="136" t="str">
        <f>IF(ISNA(VLOOKUP(AA279,Sheet2!J:J,1,0)),"//","")</f>
        <v/>
      </c>
      <c r="AF279" s="94" t="str">
        <f t="shared" si="56"/>
        <v/>
      </c>
      <c r="AG279" t="b">
        <f t="shared" si="57"/>
        <v>1</v>
      </c>
    </row>
    <row r="280" spans="1:33">
      <c r="A280" s="50">
        <f t="shared" si="59"/>
        <v>280</v>
      </c>
      <c r="B280" s="49">
        <f t="shared" si="60"/>
        <v>268</v>
      </c>
      <c r="C280" t="s">
        <v>4383</v>
      </c>
      <c r="D280" t="s">
        <v>156</v>
      </c>
      <c r="E280" t="s">
        <v>4386</v>
      </c>
      <c r="F280" t="s">
        <v>4387</v>
      </c>
      <c r="G280" s="81">
        <v>0</v>
      </c>
      <c r="H280" s="81">
        <v>0</v>
      </c>
      <c r="I280" s="148" t="s">
        <v>3</v>
      </c>
      <c r="J280" s="58" t="s">
        <v>1395</v>
      </c>
      <c r="K280" s="59" t="s">
        <v>3994</v>
      </c>
      <c r="L280" s="57" t="s">
        <v>4851</v>
      </c>
      <c r="M280" s="57" t="s">
        <v>4908</v>
      </c>
      <c r="N280" s="57"/>
      <c r="O280" s="57"/>
      <c r="P280" t="s">
        <v>4431</v>
      </c>
      <c r="Q280" s="13"/>
      <c r="R280"/>
      <c r="S280" t="str">
        <f t="shared" si="58"/>
        <v>NOT EQUAL</v>
      </c>
      <c r="T280" t="str">
        <f>IF(ISNA(VLOOKUP(AF280,#REF!,1)),"//","")</f>
        <v/>
      </c>
      <c r="U280"/>
      <c r="V280">
        <f t="shared" si="53"/>
        <v>112</v>
      </c>
      <c r="W280" s="81" t="s">
        <v>2263</v>
      </c>
      <c r="X280" s="59" t="s">
        <v>2263</v>
      </c>
      <c r="Y280" s="59" t="s">
        <v>2263</v>
      </c>
      <c r="Z280" s="25" t="str">
        <f t="shared" si="51"/>
        <v/>
      </c>
      <c r="AA280" s="25" t="str">
        <f t="shared" si="54"/>
        <v/>
      </c>
      <c r="AB280" s="1">
        <f t="shared" si="52"/>
        <v>268</v>
      </c>
      <c r="AC280" t="str">
        <f t="shared" si="55"/>
        <v>ITM_MLtoFZUK</v>
      </c>
      <c r="AD280" s="136" t="str">
        <f>IF(ISNA(VLOOKUP(AA280,Sheet2!J:J,1,0)),"//","")</f>
        <v/>
      </c>
      <c r="AF280" s="94" t="str">
        <f t="shared" si="56"/>
        <v/>
      </c>
      <c r="AG280" t="b">
        <f t="shared" si="57"/>
        <v>1</v>
      </c>
    </row>
    <row r="281" spans="1:33">
      <c r="A281" s="50">
        <f t="shared" si="59"/>
        <v>281</v>
      </c>
      <c r="B281" s="49">
        <f t="shared" si="60"/>
        <v>269</v>
      </c>
      <c r="C281" t="s">
        <v>4383</v>
      </c>
      <c r="D281" t="s">
        <v>156</v>
      </c>
      <c r="E281" t="s">
        <v>4386</v>
      </c>
      <c r="F281" t="s">
        <v>1116</v>
      </c>
      <c r="G281" s="81">
        <v>0</v>
      </c>
      <c r="H281" s="81">
        <v>0</v>
      </c>
      <c r="I281" s="147" t="s">
        <v>467</v>
      </c>
      <c r="J281" s="58" t="s">
        <v>1395</v>
      </c>
      <c r="K281" s="59" t="s">
        <v>3994</v>
      </c>
      <c r="L281" s="57" t="s">
        <v>4851</v>
      </c>
      <c r="M281" s="57" t="s">
        <v>4908</v>
      </c>
      <c r="N281" s="57"/>
      <c r="O281" s="57"/>
      <c r="P281" t="s">
        <v>4432</v>
      </c>
      <c r="Q281" s="13"/>
      <c r="R281"/>
      <c r="S281" t="str">
        <f t="shared" si="58"/>
        <v>NOT EQUAL</v>
      </c>
      <c r="T281" t="str">
        <f>IF(ISNA(VLOOKUP(AF281,#REF!,1)),"//","")</f>
        <v/>
      </c>
      <c r="U281"/>
      <c r="V281">
        <f t="shared" si="53"/>
        <v>112</v>
      </c>
      <c r="W281" s="81" t="s">
        <v>2263</v>
      </c>
      <c r="X281" s="59" t="s">
        <v>2263</v>
      </c>
      <c r="Y281" s="59" t="s">
        <v>2263</v>
      </c>
      <c r="Z281" s="25" t="str">
        <f t="shared" si="51"/>
        <v/>
      </c>
      <c r="AA281" s="25" t="str">
        <f t="shared" si="54"/>
        <v/>
      </c>
      <c r="AB281" s="1">
        <f t="shared" si="52"/>
        <v>269</v>
      </c>
      <c r="AC281" t="str">
        <f t="shared" si="55"/>
        <v>ITM_MLtoFZUKb</v>
      </c>
      <c r="AD281" s="136" t="str">
        <f>IF(ISNA(VLOOKUP(AA281,Sheet2!J:J,1,0)),"//","")</f>
        <v/>
      </c>
      <c r="AF281" s="94" t="str">
        <f t="shared" si="56"/>
        <v/>
      </c>
      <c r="AG281" t="b">
        <f t="shared" si="57"/>
        <v>1</v>
      </c>
    </row>
    <row r="282" spans="1:33">
      <c r="A282" s="50">
        <f t="shared" si="59"/>
        <v>282</v>
      </c>
      <c r="B282" s="49">
        <f t="shared" si="60"/>
        <v>270</v>
      </c>
      <c r="C282" t="s">
        <v>4388</v>
      </c>
      <c r="D282" t="s">
        <v>25</v>
      </c>
      <c r="E282" t="s">
        <v>4389</v>
      </c>
      <c r="F282" t="s">
        <v>1117</v>
      </c>
      <c r="G282" s="81">
        <v>0</v>
      </c>
      <c r="H282" s="81">
        <v>0</v>
      </c>
      <c r="I282" s="148" t="s">
        <v>3</v>
      </c>
      <c r="J282" s="58" t="s">
        <v>1395</v>
      </c>
      <c r="K282" s="59" t="s">
        <v>3994</v>
      </c>
      <c r="L282" s="57" t="s">
        <v>4851</v>
      </c>
      <c r="M282" s="57" t="s">
        <v>4908</v>
      </c>
      <c r="N282" s="57"/>
      <c r="O282" s="57"/>
      <c r="P282" t="s">
        <v>4433</v>
      </c>
      <c r="Q282" s="13"/>
      <c r="R282"/>
      <c r="S282" t="str">
        <f t="shared" si="58"/>
        <v>NOT EQUAL</v>
      </c>
      <c r="T282" t="str">
        <f>IF(ISNA(VLOOKUP(AF282,#REF!,1)),"//","")</f>
        <v/>
      </c>
      <c r="U282"/>
      <c r="V282">
        <f t="shared" si="53"/>
        <v>112</v>
      </c>
      <c r="W282" s="81" t="s">
        <v>2263</v>
      </c>
      <c r="X282" s="59" t="s">
        <v>2263</v>
      </c>
      <c r="Y282" s="59" t="s">
        <v>2263</v>
      </c>
      <c r="Z282" s="25" t="str">
        <f t="shared" si="51"/>
        <v/>
      </c>
      <c r="AA282" s="25" t="str">
        <f t="shared" si="54"/>
        <v/>
      </c>
      <c r="AB282" s="1">
        <f t="shared" si="52"/>
        <v>270</v>
      </c>
      <c r="AC282" t="str">
        <f t="shared" si="55"/>
        <v>ITM_FZUStoML</v>
      </c>
      <c r="AD282" s="136" t="str">
        <f>IF(ISNA(VLOOKUP(AA282,Sheet2!J:J,1,0)),"//","")</f>
        <v/>
      </c>
      <c r="AF282" s="94" t="str">
        <f t="shared" si="56"/>
        <v/>
      </c>
      <c r="AG282" t="b">
        <f t="shared" si="57"/>
        <v>1</v>
      </c>
    </row>
    <row r="283" spans="1:33">
      <c r="A283" s="50">
        <f t="shared" si="59"/>
        <v>283</v>
      </c>
      <c r="B283" s="49">
        <f t="shared" si="60"/>
        <v>271</v>
      </c>
      <c r="C283" t="s">
        <v>4388</v>
      </c>
      <c r="D283" t="s">
        <v>25</v>
      </c>
      <c r="E283" t="s">
        <v>4389</v>
      </c>
      <c r="F283" t="s">
        <v>4385</v>
      </c>
      <c r="G283" s="81">
        <v>0</v>
      </c>
      <c r="H283" s="81">
        <v>0</v>
      </c>
      <c r="I283" s="147" t="s">
        <v>467</v>
      </c>
      <c r="J283" s="58" t="s">
        <v>1395</v>
      </c>
      <c r="K283" s="59" t="s">
        <v>3994</v>
      </c>
      <c r="L283" s="57" t="s">
        <v>4851</v>
      </c>
      <c r="M283" s="57" t="s">
        <v>4908</v>
      </c>
      <c r="N283" s="57"/>
      <c r="O283" s="57"/>
      <c r="P283" t="s">
        <v>4434</v>
      </c>
      <c r="Q283" s="13"/>
      <c r="R283"/>
      <c r="S283" t="str">
        <f t="shared" si="58"/>
        <v>NOT EQUAL</v>
      </c>
      <c r="T283" t="str">
        <f>IF(ISNA(VLOOKUP(AF283,#REF!,1)),"//","")</f>
        <v/>
      </c>
      <c r="U283"/>
      <c r="V283">
        <f t="shared" si="53"/>
        <v>112</v>
      </c>
      <c r="W283" s="81" t="s">
        <v>2263</v>
      </c>
      <c r="X283" s="59" t="s">
        <v>2263</v>
      </c>
      <c r="Y283" s="59" t="s">
        <v>2263</v>
      </c>
      <c r="Z283" s="25" t="str">
        <f t="shared" si="51"/>
        <v/>
      </c>
      <c r="AA283" s="25" t="str">
        <f t="shared" si="54"/>
        <v/>
      </c>
      <c r="AB283" s="1">
        <f t="shared" si="52"/>
        <v>271</v>
      </c>
      <c r="AC283" t="str">
        <f t="shared" si="55"/>
        <v>ITM_FZUStoMLb</v>
      </c>
      <c r="AD283" s="136" t="str">
        <f>IF(ISNA(VLOOKUP(AA283,Sheet2!J:J,1,0)),"//","")</f>
        <v/>
      </c>
      <c r="AF283" s="94" t="str">
        <f t="shared" si="56"/>
        <v/>
      </c>
      <c r="AG283" t="b">
        <f t="shared" si="57"/>
        <v>1</v>
      </c>
    </row>
    <row r="284" spans="1:33">
      <c r="A284" s="50">
        <f t="shared" si="59"/>
        <v>284</v>
      </c>
      <c r="B284" s="49">
        <f t="shared" si="60"/>
        <v>272</v>
      </c>
      <c r="C284" t="s">
        <v>4388</v>
      </c>
      <c r="D284" t="s">
        <v>156</v>
      </c>
      <c r="E284" t="s">
        <v>4390</v>
      </c>
      <c r="F284" t="s">
        <v>4387</v>
      </c>
      <c r="G284" s="81">
        <v>0</v>
      </c>
      <c r="H284" s="81">
        <v>0</v>
      </c>
      <c r="I284" s="148" t="s">
        <v>3</v>
      </c>
      <c r="J284" s="58" t="s">
        <v>1395</v>
      </c>
      <c r="K284" s="59" t="s">
        <v>3994</v>
      </c>
      <c r="L284" s="57" t="s">
        <v>4851</v>
      </c>
      <c r="M284" s="57" t="s">
        <v>4908</v>
      </c>
      <c r="N284" s="57"/>
      <c r="O284" s="57"/>
      <c r="P284" t="s">
        <v>4435</v>
      </c>
      <c r="Q284" s="13"/>
      <c r="R284"/>
      <c r="S284" t="str">
        <f t="shared" si="58"/>
        <v>NOT EQUAL</v>
      </c>
      <c r="T284" t="str">
        <f>IF(ISNA(VLOOKUP(AF284,#REF!,1)),"//","")</f>
        <v/>
      </c>
      <c r="U284"/>
      <c r="V284">
        <f t="shared" si="53"/>
        <v>112</v>
      </c>
      <c r="W284" s="81" t="s">
        <v>2263</v>
      </c>
      <c r="X284" s="59" t="s">
        <v>2263</v>
      </c>
      <c r="Y284" s="59" t="s">
        <v>2263</v>
      </c>
      <c r="Z284" s="25" t="str">
        <f t="shared" si="51"/>
        <v/>
      </c>
      <c r="AA284" s="25" t="str">
        <f t="shared" si="54"/>
        <v/>
      </c>
      <c r="AB284" s="1">
        <f t="shared" si="52"/>
        <v>272</v>
      </c>
      <c r="AC284" t="str">
        <f t="shared" si="55"/>
        <v>ITM_MLtoFZUS</v>
      </c>
      <c r="AD284" s="136" t="str">
        <f>IF(ISNA(VLOOKUP(AA284,Sheet2!J:J,1,0)),"//","")</f>
        <v/>
      </c>
      <c r="AF284" s="94" t="str">
        <f t="shared" si="56"/>
        <v/>
      </c>
      <c r="AG284" t="b">
        <f t="shared" si="57"/>
        <v>1</v>
      </c>
    </row>
    <row r="285" spans="1:33">
      <c r="A285" s="50">
        <f t="shared" si="59"/>
        <v>285</v>
      </c>
      <c r="B285" s="49">
        <f t="shared" si="60"/>
        <v>273</v>
      </c>
      <c r="C285" t="s">
        <v>4388</v>
      </c>
      <c r="D285" t="s">
        <v>156</v>
      </c>
      <c r="E285" t="s">
        <v>4390</v>
      </c>
      <c r="F285" t="s">
        <v>1117</v>
      </c>
      <c r="G285" s="81">
        <v>0</v>
      </c>
      <c r="H285" s="81">
        <v>0</v>
      </c>
      <c r="I285" s="147" t="s">
        <v>467</v>
      </c>
      <c r="J285" s="58" t="s">
        <v>1395</v>
      </c>
      <c r="K285" s="59" t="s">
        <v>3994</v>
      </c>
      <c r="L285" s="57" t="s">
        <v>4851</v>
      </c>
      <c r="M285" s="57" t="s">
        <v>4908</v>
      </c>
      <c r="N285" s="57"/>
      <c r="O285" s="57"/>
      <c r="P285" t="s">
        <v>4436</v>
      </c>
      <c r="Q285" s="13"/>
      <c r="R285"/>
      <c r="S285" t="str">
        <f t="shared" si="58"/>
        <v>NOT EQUAL</v>
      </c>
      <c r="T285" t="str">
        <f>IF(ISNA(VLOOKUP(AF285,#REF!,1)),"//","")</f>
        <v/>
      </c>
      <c r="U285"/>
      <c r="V285">
        <f t="shared" si="53"/>
        <v>112</v>
      </c>
      <c r="W285" s="81" t="s">
        <v>2263</v>
      </c>
      <c r="X285" s="59" t="s">
        <v>2263</v>
      </c>
      <c r="Y285" s="59" t="s">
        <v>2263</v>
      </c>
      <c r="Z285" s="25" t="str">
        <f t="shared" si="51"/>
        <v/>
      </c>
      <c r="AA285" s="25" t="str">
        <f t="shared" si="54"/>
        <v/>
      </c>
      <c r="AB285" s="1">
        <f t="shared" si="52"/>
        <v>273</v>
      </c>
      <c r="AC285" t="str">
        <f t="shared" si="55"/>
        <v>ITM_MLtoFZUSb</v>
      </c>
      <c r="AD285" s="136" t="str">
        <f>IF(ISNA(VLOOKUP(AA285,Sheet2!J:J,1,0)),"//","")</f>
        <v/>
      </c>
      <c r="AF285" s="94" t="str">
        <f t="shared" si="56"/>
        <v/>
      </c>
      <c r="AG285" t="b">
        <f t="shared" si="57"/>
        <v>1</v>
      </c>
    </row>
    <row r="286" spans="1:33">
      <c r="A286" s="50">
        <f t="shared" si="59"/>
        <v>286</v>
      </c>
      <c r="B286" s="49">
        <f t="shared" si="60"/>
        <v>274</v>
      </c>
      <c r="C286" t="s">
        <v>4391</v>
      </c>
      <c r="D286" t="s">
        <v>25</v>
      </c>
      <c r="E286" t="s">
        <v>4392</v>
      </c>
      <c r="F286" t="s">
        <v>4392</v>
      </c>
      <c r="G286" s="81">
        <v>0</v>
      </c>
      <c r="H286" s="81">
        <v>0</v>
      </c>
      <c r="I286" s="148" t="s">
        <v>3</v>
      </c>
      <c r="J286" s="58" t="s">
        <v>1395</v>
      </c>
      <c r="K286" s="59" t="s">
        <v>3994</v>
      </c>
      <c r="L286" s="57" t="s">
        <v>4851</v>
      </c>
      <c r="M286" s="57" t="s">
        <v>4908</v>
      </c>
      <c r="N286" s="57"/>
      <c r="O286" s="57"/>
      <c r="P286" t="s">
        <v>4437</v>
      </c>
      <c r="Q286" s="13"/>
      <c r="R286"/>
      <c r="S286" t="str">
        <f t="shared" si="58"/>
        <v/>
      </c>
      <c r="T286" t="str">
        <f>IF(ISNA(VLOOKUP(AF286,#REF!,1)),"//","")</f>
        <v/>
      </c>
      <c r="U286"/>
      <c r="V286">
        <f t="shared" si="53"/>
        <v>112</v>
      </c>
      <c r="W286" s="81" t="s">
        <v>2263</v>
      </c>
      <c r="X286" s="59" t="s">
        <v>2263</v>
      </c>
      <c r="Y286" s="59" t="s">
        <v>2263</v>
      </c>
      <c r="Z286" s="25" t="str">
        <f t="shared" si="51"/>
        <v/>
      </c>
      <c r="AA286" s="25" t="str">
        <f t="shared" si="54"/>
        <v/>
      </c>
      <c r="AB286" s="1">
        <f t="shared" si="52"/>
        <v>274</v>
      </c>
      <c r="AC286" t="str">
        <f t="shared" si="55"/>
        <v>ITM_GLUKtoL</v>
      </c>
      <c r="AD286" s="136" t="str">
        <f>IF(ISNA(VLOOKUP(AA286,Sheet2!J:J,1,0)),"//","")</f>
        <v/>
      </c>
      <c r="AF286" s="94" t="str">
        <f t="shared" si="56"/>
        <v/>
      </c>
      <c r="AG286" t="b">
        <f t="shared" si="57"/>
        <v>1</v>
      </c>
    </row>
    <row r="287" spans="1:33">
      <c r="A287" s="50">
        <f t="shared" si="59"/>
        <v>287</v>
      </c>
      <c r="B287" s="49">
        <f t="shared" si="60"/>
        <v>275</v>
      </c>
      <c r="C287" t="s">
        <v>4391</v>
      </c>
      <c r="D287" t="s">
        <v>156</v>
      </c>
      <c r="E287" t="s">
        <v>4393</v>
      </c>
      <c r="F287" t="s">
        <v>4393</v>
      </c>
      <c r="G287" s="81">
        <v>0</v>
      </c>
      <c r="H287" s="81">
        <v>0</v>
      </c>
      <c r="I287" s="148" t="s">
        <v>3</v>
      </c>
      <c r="J287" s="58" t="s">
        <v>1395</v>
      </c>
      <c r="K287" s="59" t="s">
        <v>3994</v>
      </c>
      <c r="L287" s="57" t="s">
        <v>4851</v>
      </c>
      <c r="M287" s="57" t="s">
        <v>4908</v>
      </c>
      <c r="N287" s="57"/>
      <c r="O287" s="57"/>
      <c r="P287" t="s">
        <v>4438</v>
      </c>
      <c r="Q287" s="13"/>
      <c r="R287"/>
      <c r="S287" t="str">
        <f t="shared" si="58"/>
        <v/>
      </c>
      <c r="T287" t="str">
        <f>IF(ISNA(VLOOKUP(AF287,#REF!,1)),"//","")</f>
        <v/>
      </c>
      <c r="U287"/>
      <c r="V287">
        <f t="shared" si="53"/>
        <v>112</v>
      </c>
      <c r="W287" s="81" t="s">
        <v>2263</v>
      </c>
      <c r="X287" s="59" t="s">
        <v>2263</v>
      </c>
      <c r="Y287" s="59" t="s">
        <v>2263</v>
      </c>
      <c r="Z287" s="25" t="str">
        <f t="shared" si="51"/>
        <v/>
      </c>
      <c r="AA287" s="25" t="str">
        <f t="shared" si="54"/>
        <v/>
      </c>
      <c r="AB287" s="1">
        <f t="shared" si="52"/>
        <v>275</v>
      </c>
      <c r="AC287" t="str">
        <f t="shared" si="55"/>
        <v>ITM_LtoGLUK</v>
      </c>
      <c r="AD287" s="136" t="str">
        <f>IF(ISNA(VLOOKUP(AA287,Sheet2!J:J,1,0)),"//","")</f>
        <v/>
      </c>
      <c r="AF287" s="94" t="str">
        <f t="shared" si="56"/>
        <v/>
      </c>
      <c r="AG287" t="b">
        <f t="shared" si="57"/>
        <v>1</v>
      </c>
    </row>
    <row r="288" spans="1:33">
      <c r="A288" s="50">
        <f t="shared" si="59"/>
        <v>288</v>
      </c>
      <c r="B288" s="49">
        <f t="shared" si="60"/>
        <v>276</v>
      </c>
      <c r="C288" t="s">
        <v>4394</v>
      </c>
      <c r="D288" t="s">
        <v>25</v>
      </c>
      <c r="E288" t="s">
        <v>4395</v>
      </c>
      <c r="F288" t="s">
        <v>4395</v>
      </c>
      <c r="G288" s="81">
        <v>0</v>
      </c>
      <c r="H288" s="81">
        <v>0</v>
      </c>
      <c r="I288" s="148" t="s">
        <v>3</v>
      </c>
      <c r="J288" s="58" t="s">
        <v>1395</v>
      </c>
      <c r="K288" s="59" t="s">
        <v>3994</v>
      </c>
      <c r="L288" s="57" t="s">
        <v>4851</v>
      </c>
      <c r="M288" s="57" t="s">
        <v>4908</v>
      </c>
      <c r="N288" s="57"/>
      <c r="O288" s="57"/>
      <c r="P288" t="s">
        <v>4439</v>
      </c>
      <c r="Q288" s="13"/>
      <c r="R288"/>
      <c r="S288" t="str">
        <f t="shared" si="58"/>
        <v/>
      </c>
      <c r="T288" t="str">
        <f>IF(ISNA(VLOOKUP(AF288,#REF!,1)),"//","")</f>
        <v/>
      </c>
      <c r="U288"/>
      <c r="V288">
        <f t="shared" si="53"/>
        <v>112</v>
      </c>
      <c r="W288" s="81" t="s">
        <v>2263</v>
      </c>
      <c r="X288" s="59" t="s">
        <v>2263</v>
      </c>
      <c r="Y288" s="59" t="s">
        <v>2263</v>
      </c>
      <c r="Z288" s="25" t="str">
        <f t="shared" si="51"/>
        <v/>
      </c>
      <c r="AA288" s="25" t="str">
        <f t="shared" si="54"/>
        <v/>
      </c>
      <c r="AB288" s="1">
        <f t="shared" si="52"/>
        <v>276</v>
      </c>
      <c r="AC288" t="str">
        <f t="shared" si="55"/>
        <v>ITM_GLUStoL</v>
      </c>
      <c r="AD288" s="136" t="str">
        <f>IF(ISNA(VLOOKUP(AA288,Sheet2!J:J,1,0)),"//","")</f>
        <v/>
      </c>
      <c r="AF288" s="94" t="str">
        <f t="shared" si="56"/>
        <v/>
      </c>
      <c r="AG288" t="b">
        <f t="shared" si="57"/>
        <v>1</v>
      </c>
    </row>
    <row r="289" spans="1:33">
      <c r="A289" s="50">
        <f t="shared" si="59"/>
        <v>289</v>
      </c>
      <c r="B289" s="49">
        <f t="shared" si="60"/>
        <v>277</v>
      </c>
      <c r="C289" t="s">
        <v>4394</v>
      </c>
      <c r="D289" t="s">
        <v>156</v>
      </c>
      <c r="E289" t="s">
        <v>4396</v>
      </c>
      <c r="F289" t="s">
        <v>4396</v>
      </c>
      <c r="G289" s="81">
        <v>0</v>
      </c>
      <c r="H289" s="81">
        <v>0</v>
      </c>
      <c r="I289" s="148" t="s">
        <v>3</v>
      </c>
      <c r="J289" s="58" t="s">
        <v>1395</v>
      </c>
      <c r="K289" s="59" t="s">
        <v>3994</v>
      </c>
      <c r="L289" s="57" t="s">
        <v>4851</v>
      </c>
      <c r="M289" s="57" t="s">
        <v>4908</v>
      </c>
      <c r="N289" s="57"/>
      <c r="O289" s="57"/>
      <c r="P289" t="s">
        <v>4440</v>
      </c>
      <c r="Q289" s="13"/>
      <c r="R289"/>
      <c r="S289" t="str">
        <f t="shared" si="58"/>
        <v/>
      </c>
      <c r="T289" t="str">
        <f>IF(ISNA(VLOOKUP(AF289,#REF!,1)),"//","")</f>
        <v/>
      </c>
      <c r="U289"/>
      <c r="V289">
        <f t="shared" si="53"/>
        <v>112</v>
      </c>
      <c r="W289" s="81" t="s">
        <v>2263</v>
      </c>
      <c r="X289" s="59" t="s">
        <v>2263</v>
      </c>
      <c r="Y289" s="59" t="s">
        <v>2263</v>
      </c>
      <c r="Z289" s="25" t="str">
        <f t="shared" si="51"/>
        <v/>
      </c>
      <c r="AA289" s="25" t="str">
        <f t="shared" si="54"/>
        <v/>
      </c>
      <c r="AB289" s="1">
        <f t="shared" si="52"/>
        <v>277</v>
      </c>
      <c r="AC289" t="str">
        <f t="shared" si="55"/>
        <v>ITM_LtoGLUS</v>
      </c>
      <c r="AD289" s="136" t="str">
        <f>IF(ISNA(VLOOKUP(AA289,Sheet2!J:J,1,0)),"//","")</f>
        <v/>
      </c>
      <c r="AF289" s="94" t="str">
        <f t="shared" si="56"/>
        <v/>
      </c>
      <c r="AG289" t="b">
        <f t="shared" si="57"/>
        <v>1</v>
      </c>
    </row>
    <row r="290" spans="1:33">
      <c r="A290" s="50">
        <f t="shared" si="59"/>
        <v>290</v>
      </c>
      <c r="B290" s="49">
        <f t="shared" si="60"/>
        <v>278</v>
      </c>
      <c r="C290" s="53" t="s">
        <v>3555</v>
      </c>
      <c r="D290" s="53" t="s">
        <v>25</v>
      </c>
      <c r="E290" s="58" t="s">
        <v>133</v>
      </c>
      <c r="F290" s="58" t="s">
        <v>133</v>
      </c>
      <c r="G290" s="81">
        <v>0</v>
      </c>
      <c r="H290" s="81">
        <v>0</v>
      </c>
      <c r="I290" s="148" t="s">
        <v>3</v>
      </c>
      <c r="J290" s="58" t="s">
        <v>1395</v>
      </c>
      <c r="K290" s="59" t="s">
        <v>3994</v>
      </c>
      <c r="L290" s="57" t="s">
        <v>4851</v>
      </c>
      <c r="M290" s="57" t="s">
        <v>4908</v>
      </c>
      <c r="N290" s="57"/>
      <c r="O290" s="57"/>
      <c r="P290" s="56" t="s">
        <v>1617</v>
      </c>
      <c r="Q290" s="13"/>
      <c r="R290"/>
      <c r="S290" t="str">
        <f t="shared" si="58"/>
        <v/>
      </c>
      <c r="T290" t="str">
        <f>IF(ISNA(VLOOKUP(AF290,#REF!,1)),"//","")</f>
        <v/>
      </c>
      <c r="U290"/>
      <c r="V290">
        <f t="shared" si="53"/>
        <v>112</v>
      </c>
      <c r="W290" s="81" t="s">
        <v>2263</v>
      </c>
      <c r="X290" s="59" t="s">
        <v>2263</v>
      </c>
      <c r="Y290" s="59" t="s">
        <v>2263</v>
      </c>
      <c r="Z290" s="25" t="str">
        <f t="shared" si="51"/>
        <v/>
      </c>
      <c r="AA290" s="25" t="str">
        <f t="shared" si="54"/>
        <v/>
      </c>
      <c r="AB290" s="1">
        <f t="shared" si="52"/>
        <v>278</v>
      </c>
      <c r="AC290" t="str">
        <f t="shared" si="55"/>
        <v>ITM_HPEtoW</v>
      </c>
      <c r="AD290" s="136" t="str">
        <f>IF(ISNA(VLOOKUP(AA290,Sheet2!J:J,1,0)),"//","")</f>
        <v/>
      </c>
      <c r="AF290" s="94" t="str">
        <f t="shared" si="56"/>
        <v/>
      </c>
      <c r="AG290" t="b">
        <f t="shared" si="57"/>
        <v>1</v>
      </c>
    </row>
    <row r="291" spans="1:33">
      <c r="A291" s="50">
        <f t="shared" si="59"/>
        <v>291</v>
      </c>
      <c r="B291" s="49">
        <f t="shared" si="60"/>
        <v>279</v>
      </c>
      <c r="C291" s="53" t="s">
        <v>3555</v>
      </c>
      <c r="D291" s="53" t="s">
        <v>156</v>
      </c>
      <c r="E291" s="58" t="s">
        <v>374</v>
      </c>
      <c r="F291" s="58" t="s">
        <v>374</v>
      </c>
      <c r="G291" s="81">
        <v>0</v>
      </c>
      <c r="H291" s="81">
        <v>0</v>
      </c>
      <c r="I291" s="148" t="s">
        <v>3</v>
      </c>
      <c r="J291" s="58" t="s">
        <v>1395</v>
      </c>
      <c r="K291" s="59" t="s">
        <v>3994</v>
      </c>
      <c r="L291" s="57" t="s">
        <v>4851</v>
      </c>
      <c r="M291" s="57" t="s">
        <v>4908</v>
      </c>
      <c r="N291" s="57"/>
      <c r="O291" s="57"/>
      <c r="P291" s="56" t="s">
        <v>1971</v>
      </c>
      <c r="Q291" s="13"/>
      <c r="R291"/>
      <c r="S291" t="str">
        <f t="shared" si="58"/>
        <v/>
      </c>
      <c r="T291" t="str">
        <f>IF(ISNA(VLOOKUP(AF291,#REF!,1)),"//","")</f>
        <v/>
      </c>
      <c r="U291"/>
      <c r="V291">
        <f t="shared" si="53"/>
        <v>112</v>
      </c>
      <c r="W291" s="81" t="s">
        <v>2263</v>
      </c>
      <c r="X291" s="59" t="s">
        <v>2263</v>
      </c>
      <c r="Y291" s="59" t="s">
        <v>2263</v>
      </c>
      <c r="Z291" s="25" t="str">
        <f t="shared" si="51"/>
        <v/>
      </c>
      <c r="AA291" s="25" t="str">
        <f t="shared" si="54"/>
        <v/>
      </c>
      <c r="AB291" s="1">
        <f t="shared" si="52"/>
        <v>279</v>
      </c>
      <c r="AC291" t="str">
        <f t="shared" si="55"/>
        <v>ITM_WtoHPE</v>
      </c>
      <c r="AD291" s="136" t="str">
        <f>IF(ISNA(VLOOKUP(AA291,Sheet2!J:J,1,0)),"//","")</f>
        <v/>
      </c>
      <c r="AF291" s="94" t="str">
        <f t="shared" si="56"/>
        <v/>
      </c>
      <c r="AG291" t="b">
        <f t="shared" si="57"/>
        <v>1</v>
      </c>
    </row>
    <row r="292" spans="1:33">
      <c r="A292" s="50">
        <f t="shared" si="59"/>
        <v>292</v>
      </c>
      <c r="B292" s="49">
        <f t="shared" si="60"/>
        <v>280</v>
      </c>
      <c r="C292" s="53" t="s">
        <v>3556</v>
      </c>
      <c r="D292" s="53" t="s">
        <v>25</v>
      </c>
      <c r="E292" s="58" t="s">
        <v>134</v>
      </c>
      <c r="F292" s="58" t="s">
        <v>134</v>
      </c>
      <c r="G292" s="81">
        <v>0</v>
      </c>
      <c r="H292" s="81">
        <v>0</v>
      </c>
      <c r="I292" s="148" t="s">
        <v>3</v>
      </c>
      <c r="J292" s="58" t="s">
        <v>1395</v>
      </c>
      <c r="K292" s="59" t="s">
        <v>3994</v>
      </c>
      <c r="L292" s="57" t="s">
        <v>4851</v>
      </c>
      <c r="M292" s="57" t="s">
        <v>4908</v>
      </c>
      <c r="N292" s="57"/>
      <c r="O292" s="57"/>
      <c r="P292" s="56" t="s">
        <v>1618</v>
      </c>
      <c r="Q292" s="13"/>
      <c r="R292"/>
      <c r="S292" t="str">
        <f t="shared" si="58"/>
        <v/>
      </c>
      <c r="T292" t="str">
        <f>IF(ISNA(VLOOKUP(AF292,#REF!,1)),"//","")</f>
        <v/>
      </c>
      <c r="U292"/>
      <c r="V292">
        <f t="shared" si="53"/>
        <v>112</v>
      </c>
      <c r="W292" s="81" t="s">
        <v>2263</v>
      </c>
      <c r="X292" s="59" t="s">
        <v>2263</v>
      </c>
      <c r="Y292" s="59" t="s">
        <v>2263</v>
      </c>
      <c r="Z292" s="25" t="str">
        <f t="shared" si="51"/>
        <v/>
      </c>
      <c r="AA292" s="25" t="str">
        <f t="shared" si="54"/>
        <v/>
      </c>
      <c r="AB292" s="1">
        <f t="shared" si="52"/>
        <v>280</v>
      </c>
      <c r="AC292" t="str">
        <f t="shared" si="55"/>
        <v>ITM_HPMtoW</v>
      </c>
      <c r="AD292" s="136" t="str">
        <f>IF(ISNA(VLOOKUP(AA292,Sheet2!J:J,1,0)),"//","")</f>
        <v/>
      </c>
      <c r="AF292" s="94" t="str">
        <f t="shared" si="56"/>
        <v/>
      </c>
      <c r="AG292" t="b">
        <f t="shared" si="57"/>
        <v>1</v>
      </c>
    </row>
    <row r="293" spans="1:33">
      <c r="A293" s="50">
        <f t="shared" si="59"/>
        <v>293</v>
      </c>
      <c r="B293" s="49">
        <f t="shared" si="60"/>
        <v>281</v>
      </c>
      <c r="C293" s="53" t="s">
        <v>3556</v>
      </c>
      <c r="D293" s="53" t="s">
        <v>156</v>
      </c>
      <c r="E293" s="58" t="s">
        <v>375</v>
      </c>
      <c r="F293" s="58" t="s">
        <v>375</v>
      </c>
      <c r="G293" s="81">
        <v>0</v>
      </c>
      <c r="H293" s="81">
        <v>0</v>
      </c>
      <c r="I293" s="148" t="s">
        <v>3</v>
      </c>
      <c r="J293" s="58" t="s">
        <v>1395</v>
      </c>
      <c r="K293" s="59" t="s">
        <v>3994</v>
      </c>
      <c r="L293" s="57" t="s">
        <v>4851</v>
      </c>
      <c r="M293" s="57" t="s">
        <v>4908</v>
      </c>
      <c r="N293" s="57"/>
      <c r="O293" s="57"/>
      <c r="P293" s="56" t="s">
        <v>1972</v>
      </c>
      <c r="Q293" s="13"/>
      <c r="R293"/>
      <c r="S293" t="str">
        <f t="shared" si="58"/>
        <v/>
      </c>
      <c r="T293" t="str">
        <f>IF(ISNA(VLOOKUP(AF293,#REF!,1)),"//","")</f>
        <v/>
      </c>
      <c r="U293"/>
      <c r="V293">
        <f t="shared" si="53"/>
        <v>112</v>
      </c>
      <c r="W293" s="81" t="s">
        <v>2263</v>
      </c>
      <c r="X293" s="59" t="s">
        <v>2263</v>
      </c>
      <c r="Y293" s="59" t="s">
        <v>2263</v>
      </c>
      <c r="Z293" s="25" t="str">
        <f t="shared" si="51"/>
        <v/>
      </c>
      <c r="AA293" s="25" t="str">
        <f t="shared" si="54"/>
        <v/>
      </c>
      <c r="AB293" s="1">
        <f t="shared" si="52"/>
        <v>281</v>
      </c>
      <c r="AC293" t="str">
        <f t="shared" si="55"/>
        <v>ITM_WtoHPM</v>
      </c>
      <c r="AD293" s="136" t="str">
        <f>IF(ISNA(VLOOKUP(AA293,Sheet2!J:J,1,0)),"//","")</f>
        <v/>
      </c>
      <c r="AF293" s="94" t="str">
        <f t="shared" si="56"/>
        <v/>
      </c>
      <c r="AG293" t="b">
        <f t="shared" si="57"/>
        <v>1</v>
      </c>
    </row>
    <row r="294" spans="1:33">
      <c r="A294" s="50">
        <f t="shared" si="59"/>
        <v>294</v>
      </c>
      <c r="B294" s="49">
        <f t="shared" si="60"/>
        <v>282</v>
      </c>
      <c r="C294" s="53" t="s">
        <v>3557</v>
      </c>
      <c r="D294" s="53" t="s">
        <v>25</v>
      </c>
      <c r="E294" s="58" t="s">
        <v>135</v>
      </c>
      <c r="F294" s="58" t="s">
        <v>135</v>
      </c>
      <c r="G294" s="81">
        <v>0</v>
      </c>
      <c r="H294" s="81">
        <v>0</v>
      </c>
      <c r="I294" s="148" t="s">
        <v>3</v>
      </c>
      <c r="J294" s="58" t="s">
        <v>1395</v>
      </c>
      <c r="K294" s="59" t="s">
        <v>3994</v>
      </c>
      <c r="L294" s="57" t="s">
        <v>4851</v>
      </c>
      <c r="M294" s="57" t="s">
        <v>4908</v>
      </c>
      <c r="N294" s="57"/>
      <c r="O294" s="57"/>
      <c r="P294" s="56" t="s">
        <v>1619</v>
      </c>
      <c r="Q294" s="13"/>
      <c r="R294"/>
      <c r="S294" t="str">
        <f t="shared" si="58"/>
        <v/>
      </c>
      <c r="T294" t="str">
        <f>IF(ISNA(VLOOKUP(AF294,#REF!,1)),"//","")</f>
        <v/>
      </c>
      <c r="U294"/>
      <c r="V294">
        <f t="shared" si="53"/>
        <v>112</v>
      </c>
      <c r="W294" s="81" t="s">
        <v>2263</v>
      </c>
      <c r="X294" s="59" t="s">
        <v>2263</v>
      </c>
      <c r="Y294" s="59" t="s">
        <v>2263</v>
      </c>
      <c r="Z294" s="25" t="str">
        <f t="shared" si="51"/>
        <v/>
      </c>
      <c r="AA294" s="25" t="str">
        <f t="shared" si="54"/>
        <v/>
      </c>
      <c r="AB294" s="1">
        <f t="shared" si="52"/>
        <v>282</v>
      </c>
      <c r="AC294" t="str">
        <f t="shared" si="55"/>
        <v>ITM_HPUKtoW</v>
      </c>
      <c r="AD294" s="136" t="str">
        <f>IF(ISNA(VLOOKUP(AA294,Sheet2!J:J,1,0)),"//","")</f>
        <v/>
      </c>
      <c r="AF294" s="94" t="str">
        <f t="shared" si="56"/>
        <v/>
      </c>
      <c r="AG294" t="b">
        <f t="shared" si="57"/>
        <v>1</v>
      </c>
    </row>
    <row r="295" spans="1:33">
      <c r="A295" s="50">
        <f t="shared" si="59"/>
        <v>295</v>
      </c>
      <c r="B295" s="49">
        <f t="shared" si="60"/>
        <v>283</v>
      </c>
      <c r="C295" s="53" t="s">
        <v>3557</v>
      </c>
      <c r="D295" s="53" t="s">
        <v>156</v>
      </c>
      <c r="E295" s="58" t="s">
        <v>376</v>
      </c>
      <c r="F295" s="58" t="s">
        <v>376</v>
      </c>
      <c r="G295" s="81">
        <v>0</v>
      </c>
      <c r="H295" s="81">
        <v>0</v>
      </c>
      <c r="I295" s="148" t="s">
        <v>3</v>
      </c>
      <c r="J295" s="58" t="s">
        <v>1395</v>
      </c>
      <c r="K295" s="59" t="s">
        <v>3994</v>
      </c>
      <c r="L295" s="57" t="s">
        <v>4851</v>
      </c>
      <c r="M295" s="57" t="s">
        <v>4908</v>
      </c>
      <c r="N295" s="57"/>
      <c r="O295" s="57"/>
      <c r="P295" s="56" t="s">
        <v>1973</v>
      </c>
      <c r="Q295" s="13"/>
      <c r="R295"/>
      <c r="S295" t="str">
        <f t="shared" si="58"/>
        <v/>
      </c>
      <c r="T295" t="str">
        <f>IF(ISNA(VLOOKUP(AF295,#REF!,1)),"//","")</f>
        <v/>
      </c>
      <c r="U295"/>
      <c r="V295">
        <f t="shared" si="53"/>
        <v>112</v>
      </c>
      <c r="W295" s="81" t="s">
        <v>2263</v>
      </c>
      <c r="X295" s="59" t="s">
        <v>2263</v>
      </c>
      <c r="Y295" s="59" t="s">
        <v>2263</v>
      </c>
      <c r="Z295" s="25" t="str">
        <f t="shared" si="51"/>
        <v/>
      </c>
      <c r="AA295" s="25" t="str">
        <f t="shared" si="54"/>
        <v/>
      </c>
      <c r="AB295" s="1">
        <f t="shared" si="52"/>
        <v>283</v>
      </c>
      <c r="AC295" t="str">
        <f t="shared" si="55"/>
        <v>ITM_WtoHPUK</v>
      </c>
      <c r="AD295" s="136" t="str">
        <f>IF(ISNA(VLOOKUP(AA295,Sheet2!J:J,1,0)),"//","")</f>
        <v/>
      </c>
      <c r="AF295" s="94" t="str">
        <f t="shared" si="56"/>
        <v/>
      </c>
      <c r="AG295" t="b">
        <f t="shared" si="57"/>
        <v>1</v>
      </c>
    </row>
    <row r="296" spans="1:33">
      <c r="A296" s="50">
        <f t="shared" si="59"/>
        <v>296</v>
      </c>
      <c r="B296" s="49">
        <f t="shared" si="60"/>
        <v>284</v>
      </c>
      <c r="C296" s="53" t="s">
        <v>3558</v>
      </c>
      <c r="D296" s="53" t="s">
        <v>25</v>
      </c>
      <c r="E296" s="58" t="s">
        <v>140</v>
      </c>
      <c r="F296" s="58" t="s">
        <v>141</v>
      </c>
      <c r="G296" s="81">
        <v>0</v>
      </c>
      <c r="H296" s="81">
        <v>0</v>
      </c>
      <c r="I296" s="148" t="s">
        <v>3</v>
      </c>
      <c r="J296" s="58" t="s">
        <v>1395</v>
      </c>
      <c r="K296" s="59" t="s">
        <v>3994</v>
      </c>
      <c r="L296" s="57" t="s">
        <v>4851</v>
      </c>
      <c r="M296" s="57" t="s">
        <v>4908</v>
      </c>
      <c r="N296" s="57"/>
      <c r="O296" s="57"/>
      <c r="P296" s="56" t="s">
        <v>4122</v>
      </c>
      <c r="Q296" s="13"/>
      <c r="R296"/>
      <c r="S296" t="str">
        <f t="shared" ref="S296:S327" si="61">IF(E296=F296,"","NOT EQUAL")</f>
        <v>NOT EQUAL</v>
      </c>
      <c r="T296" t="str">
        <f>IF(ISNA(VLOOKUP(AF296,#REF!,1)),"//","")</f>
        <v/>
      </c>
      <c r="U296"/>
      <c r="V296">
        <f t="shared" si="53"/>
        <v>112</v>
      </c>
      <c r="W296" s="81" t="s">
        <v>2263</v>
      </c>
      <c r="X296" s="59" t="s">
        <v>2263</v>
      </c>
      <c r="Y296" s="59" t="s">
        <v>2263</v>
      </c>
      <c r="Z296" s="25" t="str">
        <f t="shared" si="51"/>
        <v/>
      </c>
      <c r="AA296" s="25" t="str">
        <f t="shared" si="54"/>
        <v/>
      </c>
      <c r="AB296" s="1">
        <f t="shared" si="52"/>
        <v>284</v>
      </c>
      <c r="AC296" t="str">
        <f t="shared" si="55"/>
        <v xml:space="preserve">ITM_INCHHGtoPA </v>
      </c>
      <c r="AD296" s="136" t="str">
        <f>IF(ISNA(VLOOKUP(AA296,Sheet2!J:J,1,0)),"//","")</f>
        <v/>
      </c>
      <c r="AF296" s="94" t="str">
        <f t="shared" si="56"/>
        <v/>
      </c>
      <c r="AG296" t="b">
        <f t="shared" si="57"/>
        <v>1</v>
      </c>
    </row>
    <row r="297" spans="1:33">
      <c r="A297" s="50">
        <f t="shared" si="59"/>
        <v>297</v>
      </c>
      <c r="B297" s="49">
        <f t="shared" si="60"/>
        <v>285</v>
      </c>
      <c r="C297" s="53" t="s">
        <v>3558</v>
      </c>
      <c r="D297" s="53" t="s">
        <v>25</v>
      </c>
      <c r="E297" s="58" t="s">
        <v>140</v>
      </c>
      <c r="F297" s="58" t="s">
        <v>468</v>
      </c>
      <c r="G297" s="81">
        <v>0</v>
      </c>
      <c r="H297" s="81">
        <v>0</v>
      </c>
      <c r="I297" s="147" t="s">
        <v>467</v>
      </c>
      <c r="J297" s="58" t="s">
        <v>1395</v>
      </c>
      <c r="K297" s="59" t="s">
        <v>3994</v>
      </c>
      <c r="L297" s="57" t="s">
        <v>4851</v>
      </c>
      <c r="M297" s="57" t="s">
        <v>4908</v>
      </c>
      <c r="N297" s="57"/>
      <c r="O297" s="57"/>
      <c r="P297" s="56" t="s">
        <v>4123</v>
      </c>
      <c r="Q297" s="13"/>
      <c r="R297"/>
      <c r="S297" t="str">
        <f t="shared" si="61"/>
        <v>NOT EQUAL</v>
      </c>
      <c r="T297" t="str">
        <f>IF(ISNA(VLOOKUP(AF297,#REF!,1)),"//","")</f>
        <v/>
      </c>
      <c r="U297"/>
      <c r="V297">
        <f t="shared" si="53"/>
        <v>112</v>
      </c>
      <c r="W297" s="81" t="s">
        <v>2263</v>
      </c>
      <c r="X297" s="59" t="s">
        <v>2263</v>
      </c>
      <c r="Y297" s="59" t="s">
        <v>2263</v>
      </c>
      <c r="Z297" s="25" t="str">
        <f t="shared" si="51"/>
        <v/>
      </c>
      <c r="AA297" s="25" t="str">
        <f t="shared" si="54"/>
        <v/>
      </c>
      <c r="AB297" s="1">
        <f t="shared" si="52"/>
        <v>285</v>
      </c>
      <c r="AC297" t="str">
        <f t="shared" si="55"/>
        <v>ITM_INCHHGtoPAb</v>
      </c>
      <c r="AD297" s="136" t="str">
        <f>IF(ISNA(VLOOKUP(AA297,Sheet2!J:J,1,0)),"//","")</f>
        <v/>
      </c>
      <c r="AF297" s="94" t="str">
        <f t="shared" si="56"/>
        <v/>
      </c>
      <c r="AG297" t="b">
        <f t="shared" si="57"/>
        <v>1</v>
      </c>
    </row>
    <row r="298" spans="1:33">
      <c r="A298" s="50">
        <f t="shared" si="59"/>
        <v>298</v>
      </c>
      <c r="B298" s="49">
        <f t="shared" si="60"/>
        <v>286</v>
      </c>
      <c r="C298" s="53" t="s">
        <v>3558</v>
      </c>
      <c r="D298" s="53" t="s">
        <v>156</v>
      </c>
      <c r="E298" s="58" t="s">
        <v>245</v>
      </c>
      <c r="F298" s="58" t="s">
        <v>248</v>
      </c>
      <c r="G298" s="81">
        <v>0</v>
      </c>
      <c r="H298" s="81">
        <v>0</v>
      </c>
      <c r="I298" s="148" t="s">
        <v>3</v>
      </c>
      <c r="J298" s="58" t="s">
        <v>1395</v>
      </c>
      <c r="K298" s="59" t="s">
        <v>3994</v>
      </c>
      <c r="L298" s="57" t="s">
        <v>4851</v>
      </c>
      <c r="M298" s="57" t="s">
        <v>4908</v>
      </c>
      <c r="N298" s="57"/>
      <c r="O298" s="57"/>
      <c r="P298" s="56" t="s">
        <v>4124</v>
      </c>
      <c r="Q298" s="13"/>
      <c r="R298"/>
      <c r="S298" t="str">
        <f t="shared" si="61"/>
        <v>NOT EQUAL</v>
      </c>
      <c r="T298" t="str">
        <f>IF(ISNA(VLOOKUP(AF298,#REF!,1)),"//","")</f>
        <v/>
      </c>
      <c r="U298"/>
      <c r="V298">
        <f t="shared" si="53"/>
        <v>112</v>
      </c>
      <c r="W298" s="81" t="s">
        <v>2263</v>
      </c>
      <c r="X298" s="59" t="s">
        <v>2263</v>
      </c>
      <c r="Y298" s="59" t="s">
        <v>2263</v>
      </c>
      <c r="Z298" s="25" t="str">
        <f t="shared" si="51"/>
        <v/>
      </c>
      <c r="AA298" s="25" t="str">
        <f t="shared" si="54"/>
        <v/>
      </c>
      <c r="AB298" s="1">
        <f t="shared" si="52"/>
        <v>286</v>
      </c>
      <c r="AC298" t="str">
        <f t="shared" si="55"/>
        <v xml:space="preserve">ITM_PAtoINCHHG </v>
      </c>
      <c r="AD298" s="136" t="str">
        <f>IF(ISNA(VLOOKUP(AA298,Sheet2!J:J,1,0)),"//","")</f>
        <v/>
      </c>
      <c r="AF298" s="94" t="str">
        <f t="shared" si="56"/>
        <v/>
      </c>
      <c r="AG298" t="b">
        <f t="shared" si="57"/>
        <v>1</v>
      </c>
    </row>
    <row r="299" spans="1:33">
      <c r="A299" s="50">
        <f t="shared" si="59"/>
        <v>299</v>
      </c>
      <c r="B299" s="49">
        <f t="shared" si="60"/>
        <v>287</v>
      </c>
      <c r="C299" s="53" t="s">
        <v>3558</v>
      </c>
      <c r="D299" s="53" t="s">
        <v>156</v>
      </c>
      <c r="E299" s="58" t="s">
        <v>245</v>
      </c>
      <c r="F299" s="58" t="s">
        <v>141</v>
      </c>
      <c r="G299" s="81">
        <v>0</v>
      </c>
      <c r="H299" s="81">
        <v>0</v>
      </c>
      <c r="I299" s="147" t="s">
        <v>467</v>
      </c>
      <c r="J299" s="58" t="s">
        <v>1395</v>
      </c>
      <c r="K299" s="59" t="s">
        <v>3994</v>
      </c>
      <c r="L299" s="57" t="s">
        <v>4851</v>
      </c>
      <c r="M299" s="57" t="s">
        <v>4908</v>
      </c>
      <c r="N299" s="57"/>
      <c r="O299" s="57"/>
      <c r="P299" s="56" t="s">
        <v>4125</v>
      </c>
      <c r="Q299" s="13"/>
      <c r="R299"/>
      <c r="S299" t="str">
        <f t="shared" si="61"/>
        <v>NOT EQUAL</v>
      </c>
      <c r="T299" t="str">
        <f>IF(ISNA(VLOOKUP(AF299,#REF!,1)),"//","")</f>
        <v/>
      </c>
      <c r="U299"/>
      <c r="V299">
        <f t="shared" si="53"/>
        <v>112</v>
      </c>
      <c r="W299" s="81" t="s">
        <v>2263</v>
      </c>
      <c r="X299" s="59" t="s">
        <v>2263</v>
      </c>
      <c r="Y299" s="59" t="s">
        <v>2263</v>
      </c>
      <c r="Z299" s="25" t="str">
        <f t="shared" si="51"/>
        <v/>
      </c>
      <c r="AA299" s="25" t="str">
        <f t="shared" si="54"/>
        <v/>
      </c>
      <c r="AB299" s="1">
        <f t="shared" si="52"/>
        <v>287</v>
      </c>
      <c r="AC299" t="str">
        <f t="shared" si="55"/>
        <v>ITM_PAtoINCHHGb</v>
      </c>
      <c r="AD299" s="136" t="str">
        <f>IF(ISNA(VLOOKUP(AA299,Sheet2!J:J,1,0)),"//","")</f>
        <v/>
      </c>
      <c r="AF299" s="94" t="str">
        <f t="shared" si="56"/>
        <v/>
      </c>
      <c r="AG299" t="b">
        <f t="shared" si="57"/>
        <v>1</v>
      </c>
    </row>
    <row r="300" spans="1:33">
      <c r="A300" s="50">
        <f t="shared" si="59"/>
        <v>300</v>
      </c>
      <c r="B300" s="49">
        <f t="shared" si="60"/>
        <v>288</v>
      </c>
      <c r="C300" t="s">
        <v>4397</v>
      </c>
      <c r="D300" t="s">
        <v>25</v>
      </c>
      <c r="E300" t="s">
        <v>4398</v>
      </c>
      <c r="F300" t="s">
        <v>4398</v>
      </c>
      <c r="G300" s="81">
        <v>0</v>
      </c>
      <c r="H300" s="81">
        <v>0</v>
      </c>
      <c r="I300" s="148" t="s">
        <v>3</v>
      </c>
      <c r="J300" s="58" t="s">
        <v>1395</v>
      </c>
      <c r="K300" s="59" t="s">
        <v>3994</v>
      </c>
      <c r="L300" s="57" t="s">
        <v>4851</v>
      </c>
      <c r="M300" s="57" t="s">
        <v>4908</v>
      </c>
      <c r="N300" s="57"/>
      <c r="O300" s="57"/>
      <c r="P300" t="s">
        <v>4441</v>
      </c>
      <c r="Q300" s="13"/>
      <c r="R300"/>
      <c r="S300" t="str">
        <f t="shared" si="61"/>
        <v/>
      </c>
      <c r="T300" t="str">
        <f>IF(ISNA(VLOOKUP(AF300,#REF!,1)),"//","")</f>
        <v/>
      </c>
      <c r="U300"/>
      <c r="V300">
        <f t="shared" si="53"/>
        <v>112</v>
      </c>
      <c r="W300" s="81" t="s">
        <v>2263</v>
      </c>
      <c r="X300" s="59" t="s">
        <v>2263</v>
      </c>
      <c r="Y300" s="59" t="s">
        <v>2263</v>
      </c>
      <c r="Z300" s="25" t="str">
        <f t="shared" si="51"/>
        <v/>
      </c>
      <c r="AA300" s="25" t="str">
        <f t="shared" si="54"/>
        <v/>
      </c>
      <c r="AB300" s="1">
        <f t="shared" si="52"/>
        <v>288</v>
      </c>
      <c r="AC300" t="str">
        <f t="shared" si="55"/>
        <v>ITM_INCHtoMM</v>
      </c>
      <c r="AD300" s="136" t="str">
        <f>IF(ISNA(VLOOKUP(AA300,Sheet2!J:J,1,0)),"//","")</f>
        <v/>
      </c>
      <c r="AF300" s="94" t="str">
        <f t="shared" si="56"/>
        <v/>
      </c>
      <c r="AG300" t="b">
        <f t="shared" si="57"/>
        <v>1</v>
      </c>
    </row>
    <row r="301" spans="1:33">
      <c r="A301" s="50">
        <f t="shared" si="59"/>
        <v>301</v>
      </c>
      <c r="B301" s="49">
        <f t="shared" si="60"/>
        <v>289</v>
      </c>
      <c r="C301" t="s">
        <v>4397</v>
      </c>
      <c r="D301" t="s">
        <v>156</v>
      </c>
      <c r="E301" t="s">
        <v>4399</v>
      </c>
      <c r="F301" t="s">
        <v>4399</v>
      </c>
      <c r="G301" s="81">
        <v>0</v>
      </c>
      <c r="H301" s="81">
        <v>0</v>
      </c>
      <c r="I301" s="148" t="s">
        <v>3</v>
      </c>
      <c r="J301" s="58" t="s">
        <v>1395</v>
      </c>
      <c r="K301" s="59" t="s">
        <v>3994</v>
      </c>
      <c r="L301" s="57" t="s">
        <v>4851</v>
      </c>
      <c r="M301" s="57" t="s">
        <v>4908</v>
      </c>
      <c r="N301" s="57"/>
      <c r="O301" s="57"/>
      <c r="P301" t="s">
        <v>4442</v>
      </c>
      <c r="Q301" s="13"/>
      <c r="R301"/>
      <c r="S301" t="str">
        <f t="shared" si="61"/>
        <v/>
      </c>
      <c r="T301" t="str">
        <f>IF(ISNA(VLOOKUP(AF301,#REF!,1)),"//","")</f>
        <v/>
      </c>
      <c r="U301"/>
      <c r="V301">
        <f t="shared" si="53"/>
        <v>112</v>
      </c>
      <c r="W301" s="81" t="s">
        <v>2263</v>
      </c>
      <c r="X301" s="59" t="s">
        <v>2263</v>
      </c>
      <c r="Y301" s="59" t="s">
        <v>2263</v>
      </c>
      <c r="Z301" s="25" t="str">
        <f t="shared" si="51"/>
        <v/>
      </c>
      <c r="AA301" s="25" t="str">
        <f t="shared" si="54"/>
        <v/>
      </c>
      <c r="AB301" s="1">
        <f t="shared" si="52"/>
        <v>289</v>
      </c>
      <c r="AC301" t="str">
        <f t="shared" si="55"/>
        <v>ITM_MMtoINCH</v>
      </c>
      <c r="AD301" s="136" t="str">
        <f>IF(ISNA(VLOOKUP(AA301,Sheet2!J:J,1,0)),"//","")</f>
        <v/>
      </c>
      <c r="AF301" s="94" t="str">
        <f t="shared" si="56"/>
        <v/>
      </c>
      <c r="AG301" t="b">
        <f t="shared" si="57"/>
        <v>1</v>
      </c>
    </row>
    <row r="302" spans="1:33">
      <c r="A302" s="50">
        <f t="shared" si="59"/>
        <v>302</v>
      </c>
      <c r="B302" s="49">
        <f t="shared" si="60"/>
        <v>290</v>
      </c>
      <c r="C302" t="s">
        <v>3559</v>
      </c>
      <c r="D302" t="s">
        <v>25</v>
      </c>
      <c r="E302" t="s">
        <v>371</v>
      </c>
      <c r="F302" t="s">
        <v>371</v>
      </c>
      <c r="G302" s="81">
        <v>0</v>
      </c>
      <c r="H302" s="81">
        <v>0</v>
      </c>
      <c r="I302" s="148" t="s">
        <v>3</v>
      </c>
      <c r="J302" s="58" t="s">
        <v>1395</v>
      </c>
      <c r="K302" s="59" t="s">
        <v>3994</v>
      </c>
      <c r="L302" s="57" t="s">
        <v>4851</v>
      </c>
      <c r="M302" s="57" t="s">
        <v>4908</v>
      </c>
      <c r="N302" s="57"/>
      <c r="O302" s="57"/>
      <c r="P302" s="56" t="s">
        <v>1965</v>
      </c>
      <c r="Q302" s="13"/>
      <c r="R302"/>
      <c r="S302" t="str">
        <f t="shared" si="61"/>
        <v/>
      </c>
      <c r="T302" t="str">
        <f>IF(ISNA(VLOOKUP(AF302,#REF!,1)),"//","")</f>
        <v/>
      </c>
      <c r="U302"/>
      <c r="V302">
        <f t="shared" si="53"/>
        <v>112</v>
      </c>
      <c r="W302" s="81" t="s">
        <v>2263</v>
      </c>
      <c r="X302" s="59" t="s">
        <v>2263</v>
      </c>
      <c r="Y302" s="59" t="s">
        <v>2263</v>
      </c>
      <c r="Z302" s="25" t="str">
        <f t="shared" si="51"/>
        <v/>
      </c>
      <c r="AA302" s="25" t="str">
        <f t="shared" si="54"/>
        <v/>
      </c>
      <c r="AB302" s="1">
        <f t="shared" si="52"/>
        <v>290</v>
      </c>
      <c r="AC302" t="str">
        <f t="shared" si="55"/>
        <v>ITM_WHtoJ</v>
      </c>
      <c r="AD302" s="136" t="str">
        <f>IF(ISNA(VLOOKUP(AA302,Sheet2!J:J,1,0)),"//","")</f>
        <v/>
      </c>
      <c r="AF302" s="94" t="str">
        <f t="shared" si="56"/>
        <v/>
      </c>
      <c r="AG302" t="b">
        <f t="shared" si="57"/>
        <v>1</v>
      </c>
    </row>
    <row r="303" spans="1:33">
      <c r="A303" s="50">
        <f t="shared" si="59"/>
        <v>303</v>
      </c>
      <c r="B303" s="49">
        <f t="shared" si="60"/>
        <v>291</v>
      </c>
      <c r="C303" s="53" t="s">
        <v>3559</v>
      </c>
      <c r="D303" s="53" t="s">
        <v>156</v>
      </c>
      <c r="E303" s="58" t="s">
        <v>157</v>
      </c>
      <c r="F303" s="58" t="s">
        <v>157</v>
      </c>
      <c r="G303" s="81">
        <v>0</v>
      </c>
      <c r="H303" s="81">
        <v>0</v>
      </c>
      <c r="I303" s="148" t="s">
        <v>3</v>
      </c>
      <c r="J303" s="58" t="s">
        <v>1395</v>
      </c>
      <c r="K303" s="59" t="s">
        <v>3994</v>
      </c>
      <c r="L303" s="57" t="s">
        <v>4851</v>
      </c>
      <c r="M303" s="57" t="s">
        <v>4908</v>
      </c>
      <c r="N303" s="57"/>
      <c r="O303" s="57"/>
      <c r="P303" s="56" t="s">
        <v>1650</v>
      </c>
      <c r="Q303" s="13"/>
      <c r="R303"/>
      <c r="S303" t="str">
        <f t="shared" si="61"/>
        <v/>
      </c>
      <c r="T303" t="str">
        <f>IF(ISNA(VLOOKUP(AF303,#REF!,1)),"//","")</f>
        <v/>
      </c>
      <c r="U303"/>
      <c r="V303">
        <f t="shared" si="53"/>
        <v>112</v>
      </c>
      <c r="W303" s="81" t="s">
        <v>2263</v>
      </c>
      <c r="X303" s="59" t="s">
        <v>2263</v>
      </c>
      <c r="Y303" s="59" t="s">
        <v>2263</v>
      </c>
      <c r="Z303" s="25" t="str">
        <f t="shared" si="51"/>
        <v/>
      </c>
      <c r="AA303" s="25" t="str">
        <f t="shared" si="54"/>
        <v/>
      </c>
      <c r="AB303" s="1">
        <f t="shared" si="52"/>
        <v>291</v>
      </c>
      <c r="AC303" t="str">
        <f t="shared" si="55"/>
        <v>ITM_JtoWH</v>
      </c>
      <c r="AD303" s="136" t="str">
        <f>IF(ISNA(VLOOKUP(AA303,Sheet2!J:J,1,0)),"//","")</f>
        <v/>
      </c>
      <c r="AF303" s="94" t="str">
        <f t="shared" si="56"/>
        <v/>
      </c>
      <c r="AG303" t="b">
        <f t="shared" si="57"/>
        <v>1</v>
      </c>
    </row>
    <row r="304" spans="1:33">
      <c r="A304" s="50">
        <f t="shared" si="59"/>
        <v>304</v>
      </c>
      <c r="B304" s="49">
        <f t="shared" si="60"/>
        <v>292</v>
      </c>
      <c r="C304" s="53" t="s">
        <v>3560</v>
      </c>
      <c r="D304" s="53" t="s">
        <v>156</v>
      </c>
      <c r="E304" s="58" t="s">
        <v>163</v>
      </c>
      <c r="F304" s="58" t="s">
        <v>163</v>
      </c>
      <c r="G304" s="81">
        <v>0</v>
      </c>
      <c r="H304" s="81">
        <v>0</v>
      </c>
      <c r="I304" s="148" t="s">
        <v>3</v>
      </c>
      <c r="J304" s="58" t="s">
        <v>1395</v>
      </c>
      <c r="K304" s="59" t="s">
        <v>3994</v>
      </c>
      <c r="L304" s="57" t="s">
        <v>4851</v>
      </c>
      <c r="M304" s="57" t="s">
        <v>4908</v>
      </c>
      <c r="N304" s="57"/>
      <c r="O304" s="57"/>
      <c r="P304" s="56" t="s">
        <v>1656</v>
      </c>
      <c r="Q304" s="13"/>
      <c r="R304"/>
      <c r="S304" t="str">
        <f t="shared" si="61"/>
        <v/>
      </c>
      <c r="T304" t="str">
        <f>IF(ISNA(VLOOKUP(AF304,#REF!,1)),"//","")</f>
        <v/>
      </c>
      <c r="U304"/>
      <c r="V304">
        <f t="shared" si="53"/>
        <v>112</v>
      </c>
      <c r="W304" s="81" t="s">
        <v>2263</v>
      </c>
      <c r="X304" s="59" t="s">
        <v>2263</v>
      </c>
      <c r="Y304" s="59" t="s">
        <v>2263</v>
      </c>
      <c r="Z304" s="25" t="str">
        <f t="shared" si="51"/>
        <v/>
      </c>
      <c r="AA304" s="25" t="str">
        <f t="shared" si="54"/>
        <v/>
      </c>
      <c r="AB304" s="1">
        <f t="shared" si="52"/>
        <v>292</v>
      </c>
      <c r="AC304" t="str">
        <f t="shared" si="55"/>
        <v>ITM_KGtoLBS</v>
      </c>
      <c r="AD304" s="136" t="str">
        <f>IF(ISNA(VLOOKUP(AA304,Sheet2!J:J,1,0)),"//","")</f>
        <v/>
      </c>
      <c r="AF304" s="94" t="str">
        <f t="shared" si="56"/>
        <v/>
      </c>
      <c r="AG304" t="b">
        <f t="shared" si="57"/>
        <v>1</v>
      </c>
    </row>
    <row r="305" spans="1:33">
      <c r="A305" s="50">
        <f t="shared" si="59"/>
        <v>305</v>
      </c>
      <c r="B305" s="49">
        <f t="shared" si="60"/>
        <v>293</v>
      </c>
      <c r="C305" s="53" t="s">
        <v>3560</v>
      </c>
      <c r="D305" s="53" t="s">
        <v>25</v>
      </c>
      <c r="E305" s="58" t="s">
        <v>173</v>
      </c>
      <c r="F305" s="58" t="s">
        <v>173</v>
      </c>
      <c r="G305" s="81">
        <v>0</v>
      </c>
      <c r="H305" s="81">
        <v>0</v>
      </c>
      <c r="I305" s="148" t="s">
        <v>3</v>
      </c>
      <c r="J305" s="58" t="s">
        <v>1395</v>
      </c>
      <c r="K305" s="59" t="s">
        <v>3994</v>
      </c>
      <c r="L305" s="57" t="s">
        <v>4851</v>
      </c>
      <c r="M305" s="57" t="s">
        <v>4908</v>
      </c>
      <c r="N305" s="57"/>
      <c r="O305" s="57"/>
      <c r="P305" s="56" t="s">
        <v>1667</v>
      </c>
      <c r="Q305" s="13"/>
      <c r="R305"/>
      <c r="S305" t="str">
        <f t="shared" si="61"/>
        <v/>
      </c>
      <c r="T305" t="str">
        <f>IF(ISNA(VLOOKUP(AF305,#REF!,1)),"//","")</f>
        <v/>
      </c>
      <c r="U305"/>
      <c r="V305">
        <f t="shared" si="53"/>
        <v>112</v>
      </c>
      <c r="W305" s="81" t="s">
        <v>2263</v>
      </c>
      <c r="X305" s="59" t="s">
        <v>2263</v>
      </c>
      <c r="Y305" s="59" t="s">
        <v>2263</v>
      </c>
      <c r="Z305" s="25" t="str">
        <f t="shared" si="51"/>
        <v/>
      </c>
      <c r="AA305" s="25" t="str">
        <f t="shared" si="54"/>
        <v/>
      </c>
      <c r="AB305" s="1">
        <f t="shared" si="52"/>
        <v>293</v>
      </c>
      <c r="AC305" t="str">
        <f t="shared" si="55"/>
        <v>ITM_LBStoKG</v>
      </c>
      <c r="AD305" s="136" t="str">
        <f>IF(ISNA(VLOOKUP(AA305,Sheet2!J:J,1,0)),"//","")</f>
        <v/>
      </c>
      <c r="AF305" s="94" t="str">
        <f t="shared" si="56"/>
        <v/>
      </c>
      <c r="AG305" t="b">
        <f t="shared" si="57"/>
        <v>1</v>
      </c>
    </row>
    <row r="306" spans="1:33">
      <c r="A306" s="50">
        <f t="shared" si="59"/>
        <v>306</v>
      </c>
      <c r="B306" s="49">
        <f t="shared" si="60"/>
        <v>294</v>
      </c>
      <c r="C306" t="s">
        <v>4400</v>
      </c>
      <c r="D306" t="s">
        <v>156</v>
      </c>
      <c r="E306" t="s">
        <v>4401</v>
      </c>
      <c r="F306" t="s">
        <v>4401</v>
      </c>
      <c r="G306" s="81">
        <v>0</v>
      </c>
      <c r="H306" s="81">
        <v>0</v>
      </c>
      <c r="I306" s="148" t="s">
        <v>3</v>
      </c>
      <c r="J306" s="58" t="s">
        <v>1395</v>
      </c>
      <c r="K306" s="59" t="s">
        <v>3994</v>
      </c>
      <c r="L306" s="57" t="s">
        <v>4851</v>
      </c>
      <c r="M306" s="57" t="s">
        <v>4908</v>
      </c>
      <c r="N306" s="57"/>
      <c r="O306" s="57"/>
      <c r="P306" t="s">
        <v>4443</v>
      </c>
      <c r="Q306" s="13"/>
      <c r="R306"/>
      <c r="S306" t="str">
        <f t="shared" si="61"/>
        <v/>
      </c>
      <c r="T306" t="str">
        <f>IF(ISNA(VLOOKUP(AF306,#REF!,1)),"//","")</f>
        <v/>
      </c>
      <c r="U306"/>
      <c r="V306">
        <f t="shared" si="53"/>
        <v>112</v>
      </c>
      <c r="W306" s="81" t="s">
        <v>2263</v>
      </c>
      <c r="X306" s="59" t="s">
        <v>2263</v>
      </c>
      <c r="Y306" s="59" t="s">
        <v>2263</v>
      </c>
      <c r="Z306" s="25" t="str">
        <f t="shared" si="51"/>
        <v/>
      </c>
      <c r="AA306" s="25" t="str">
        <f t="shared" si="54"/>
        <v/>
      </c>
      <c r="AB306" s="1">
        <f t="shared" si="52"/>
        <v>294</v>
      </c>
      <c r="AC306" t="str">
        <f t="shared" si="55"/>
        <v>ITM_GtoOZ</v>
      </c>
      <c r="AD306" s="136" t="str">
        <f>IF(ISNA(VLOOKUP(AA306,Sheet2!J:J,1,0)),"//","")</f>
        <v/>
      </c>
      <c r="AF306" s="94" t="str">
        <f t="shared" si="56"/>
        <v/>
      </c>
      <c r="AG306" t="b">
        <f t="shared" si="57"/>
        <v>1</v>
      </c>
    </row>
    <row r="307" spans="1:33">
      <c r="A307" s="50">
        <f t="shared" si="59"/>
        <v>307</v>
      </c>
      <c r="B307" s="49">
        <f t="shared" si="60"/>
        <v>295</v>
      </c>
      <c r="C307" t="s">
        <v>4400</v>
      </c>
      <c r="D307" t="s">
        <v>25</v>
      </c>
      <c r="E307" t="s">
        <v>4402</v>
      </c>
      <c r="F307" t="s">
        <v>4402</v>
      </c>
      <c r="G307" s="81">
        <v>0</v>
      </c>
      <c r="H307" s="81">
        <v>0</v>
      </c>
      <c r="I307" s="148" t="s">
        <v>3</v>
      </c>
      <c r="J307" s="58" t="s">
        <v>1395</v>
      </c>
      <c r="K307" s="59" t="s">
        <v>3994</v>
      </c>
      <c r="L307" s="57" t="s">
        <v>4851</v>
      </c>
      <c r="M307" s="57" t="s">
        <v>4908</v>
      </c>
      <c r="N307" s="57"/>
      <c r="O307" s="57"/>
      <c r="P307" t="s">
        <v>4444</v>
      </c>
      <c r="Q307" s="13"/>
      <c r="R307"/>
      <c r="S307" t="str">
        <f t="shared" si="61"/>
        <v/>
      </c>
      <c r="T307" t="str">
        <f>IF(ISNA(VLOOKUP(AF307,#REF!,1)),"//","")</f>
        <v/>
      </c>
      <c r="U307"/>
      <c r="V307">
        <f t="shared" si="53"/>
        <v>112</v>
      </c>
      <c r="W307" s="81" t="s">
        <v>2263</v>
      </c>
      <c r="X307" s="59" t="s">
        <v>2263</v>
      </c>
      <c r="Y307" s="59" t="s">
        <v>2263</v>
      </c>
      <c r="Z307" s="25" t="str">
        <f t="shared" si="51"/>
        <v/>
      </c>
      <c r="AA307" s="25" t="str">
        <f t="shared" si="54"/>
        <v/>
      </c>
      <c r="AB307" s="1">
        <f t="shared" si="52"/>
        <v>295</v>
      </c>
      <c r="AC307" t="str">
        <f t="shared" si="55"/>
        <v>ITM_OZtoG</v>
      </c>
      <c r="AD307" s="136" t="str">
        <f>IF(ISNA(VLOOKUP(AA307,Sheet2!J:J,1,0)),"//","")</f>
        <v/>
      </c>
      <c r="AF307" s="94" t="str">
        <f t="shared" si="56"/>
        <v/>
      </c>
      <c r="AG307" t="b">
        <f t="shared" si="57"/>
        <v>1</v>
      </c>
    </row>
    <row r="308" spans="1:33">
      <c r="A308" s="50">
        <f t="shared" si="59"/>
        <v>308</v>
      </c>
      <c r="B308" s="49">
        <f t="shared" si="60"/>
        <v>296</v>
      </c>
      <c r="C308" s="53" t="s">
        <v>3561</v>
      </c>
      <c r="D308" s="53" t="s">
        <v>156</v>
      </c>
      <c r="E308" s="58" t="s">
        <v>164</v>
      </c>
      <c r="F308" s="58" t="s">
        <v>165</v>
      </c>
      <c r="G308" s="81">
        <v>0</v>
      </c>
      <c r="H308" s="81">
        <v>0</v>
      </c>
      <c r="I308" s="148" t="s">
        <v>3</v>
      </c>
      <c r="J308" s="58" t="s">
        <v>1395</v>
      </c>
      <c r="K308" s="59" t="s">
        <v>3994</v>
      </c>
      <c r="L308" s="57" t="s">
        <v>4851</v>
      </c>
      <c r="M308" s="57" t="s">
        <v>4908</v>
      </c>
      <c r="N308" s="57"/>
      <c r="O308" s="57"/>
      <c r="P308" s="56" t="s">
        <v>1657</v>
      </c>
      <c r="Q308" s="13"/>
      <c r="R308"/>
      <c r="S308" t="str">
        <f t="shared" si="61"/>
        <v>NOT EQUAL</v>
      </c>
      <c r="T308" t="str">
        <f>IF(ISNA(VLOOKUP(AF308,#REF!,1)),"//","")</f>
        <v/>
      </c>
      <c r="U308"/>
      <c r="V308">
        <f t="shared" si="53"/>
        <v>112</v>
      </c>
      <c r="W308" s="81" t="s">
        <v>2263</v>
      </c>
      <c r="X308" s="59" t="s">
        <v>2263</v>
      </c>
      <c r="Y308" s="59" t="s">
        <v>2263</v>
      </c>
      <c r="Z308" s="25" t="str">
        <f t="shared" si="51"/>
        <v/>
      </c>
      <c r="AA308" s="25" t="str">
        <f t="shared" si="54"/>
        <v/>
      </c>
      <c r="AB308" s="1">
        <f t="shared" si="52"/>
        <v>296</v>
      </c>
      <c r="AC308" t="str">
        <f t="shared" si="55"/>
        <v>ITM_KGtoSCW</v>
      </c>
      <c r="AD308" s="136" t="str">
        <f>IF(ISNA(VLOOKUP(AA308,Sheet2!J:J,1,0)),"//","")</f>
        <v/>
      </c>
      <c r="AF308" s="94" t="str">
        <f t="shared" si="56"/>
        <v/>
      </c>
      <c r="AG308" t="b">
        <f t="shared" si="57"/>
        <v>1</v>
      </c>
    </row>
    <row r="309" spans="1:33">
      <c r="A309" s="50">
        <f t="shared" si="59"/>
        <v>309</v>
      </c>
      <c r="B309" s="49">
        <f t="shared" si="60"/>
        <v>297</v>
      </c>
      <c r="C309" s="53" t="s">
        <v>3561</v>
      </c>
      <c r="D309" s="53" t="s">
        <v>156</v>
      </c>
      <c r="E309" s="58" t="s">
        <v>164</v>
      </c>
      <c r="F309" s="58" t="s">
        <v>469</v>
      </c>
      <c r="G309" s="81">
        <v>0</v>
      </c>
      <c r="H309" s="81">
        <v>0</v>
      </c>
      <c r="I309" s="147" t="s">
        <v>467</v>
      </c>
      <c r="J309" s="58" t="s">
        <v>1395</v>
      </c>
      <c r="K309" s="59" t="s">
        <v>3994</v>
      </c>
      <c r="L309" s="57" t="s">
        <v>4851</v>
      </c>
      <c r="M309" s="57" t="s">
        <v>4908</v>
      </c>
      <c r="N309" s="57"/>
      <c r="O309" s="57"/>
      <c r="P309" s="56" t="s">
        <v>2129</v>
      </c>
      <c r="Q309" s="13"/>
      <c r="R309"/>
      <c r="S309" t="str">
        <f t="shared" si="61"/>
        <v>NOT EQUAL</v>
      </c>
      <c r="T309" t="str">
        <f>IF(ISNA(VLOOKUP(AF309,#REF!,1)),"//","")</f>
        <v/>
      </c>
      <c r="U309"/>
      <c r="V309">
        <f t="shared" si="53"/>
        <v>112</v>
      </c>
      <c r="W309" s="81" t="s">
        <v>2263</v>
      </c>
      <c r="X309" s="59" t="s">
        <v>2263</v>
      </c>
      <c r="Y309" s="59" t="s">
        <v>2263</v>
      </c>
      <c r="Z309" s="25" t="str">
        <f t="shared" si="51"/>
        <v/>
      </c>
      <c r="AA309" s="25" t="str">
        <f t="shared" si="54"/>
        <v/>
      </c>
      <c r="AB309" s="1">
        <f t="shared" si="52"/>
        <v>297</v>
      </c>
      <c r="AC309" t="str">
        <f t="shared" si="55"/>
        <v>ITM_KGtoSCWb</v>
      </c>
      <c r="AD309" s="136" t="str">
        <f>IF(ISNA(VLOOKUP(AA309,Sheet2!J:J,1,0)),"//","")</f>
        <v/>
      </c>
      <c r="AF309" s="94" t="str">
        <f t="shared" si="56"/>
        <v/>
      </c>
      <c r="AG309" t="b">
        <f t="shared" si="57"/>
        <v>1</v>
      </c>
    </row>
    <row r="310" spans="1:33">
      <c r="A310" s="50">
        <f t="shared" si="59"/>
        <v>310</v>
      </c>
      <c r="B310" s="49">
        <f t="shared" si="60"/>
        <v>298</v>
      </c>
      <c r="C310" s="53" t="s">
        <v>3561</v>
      </c>
      <c r="D310" s="53" t="s">
        <v>25</v>
      </c>
      <c r="E310" s="58" t="s">
        <v>302</v>
      </c>
      <c r="F310" s="58" t="s">
        <v>303</v>
      </c>
      <c r="G310" s="81">
        <v>0</v>
      </c>
      <c r="H310" s="81">
        <v>0</v>
      </c>
      <c r="I310" s="148" t="s">
        <v>3</v>
      </c>
      <c r="J310" s="58" t="s">
        <v>1395</v>
      </c>
      <c r="K310" s="59" t="s">
        <v>3994</v>
      </c>
      <c r="L310" s="57" t="s">
        <v>4851</v>
      </c>
      <c r="M310" s="57" t="s">
        <v>4908</v>
      </c>
      <c r="N310" s="57"/>
      <c r="O310" s="57"/>
      <c r="P310" s="56" t="s">
        <v>1872</v>
      </c>
      <c r="Q310" s="13"/>
      <c r="R310"/>
      <c r="S310" t="str">
        <f t="shared" si="61"/>
        <v>NOT EQUAL</v>
      </c>
      <c r="T310" t="str">
        <f>IF(ISNA(VLOOKUP(AF310,#REF!,1)),"//","")</f>
        <v/>
      </c>
      <c r="U310"/>
      <c r="V310">
        <f t="shared" si="53"/>
        <v>112</v>
      </c>
      <c r="W310" s="81" t="s">
        <v>2263</v>
      </c>
      <c r="X310" s="59" t="s">
        <v>2263</v>
      </c>
      <c r="Y310" s="59" t="s">
        <v>2263</v>
      </c>
      <c r="Z310" s="25" t="str">
        <f t="shared" si="51"/>
        <v/>
      </c>
      <c r="AA310" s="25" t="str">
        <f t="shared" si="54"/>
        <v/>
      </c>
      <c r="AB310" s="1">
        <f t="shared" si="52"/>
        <v>298</v>
      </c>
      <c r="AC310" t="str">
        <f t="shared" si="55"/>
        <v>ITM_SCWtoKG</v>
      </c>
      <c r="AD310" s="136" t="str">
        <f>IF(ISNA(VLOOKUP(AA310,Sheet2!J:J,1,0)),"//","")</f>
        <v/>
      </c>
      <c r="AF310" s="94" t="str">
        <f t="shared" si="56"/>
        <v/>
      </c>
      <c r="AG310" t="b">
        <f t="shared" si="57"/>
        <v>1</v>
      </c>
    </row>
    <row r="311" spans="1:33">
      <c r="A311" s="50">
        <f t="shared" si="59"/>
        <v>311</v>
      </c>
      <c r="B311" s="49">
        <f t="shared" si="60"/>
        <v>299</v>
      </c>
      <c r="C311" s="53" t="s">
        <v>3561</v>
      </c>
      <c r="D311" s="53" t="s">
        <v>25</v>
      </c>
      <c r="E311" s="58" t="s">
        <v>302</v>
      </c>
      <c r="F311" s="58" t="s">
        <v>63</v>
      </c>
      <c r="G311" s="81">
        <v>0</v>
      </c>
      <c r="H311" s="81">
        <v>0</v>
      </c>
      <c r="I311" s="147" t="s">
        <v>467</v>
      </c>
      <c r="J311" s="58" t="s">
        <v>1395</v>
      </c>
      <c r="K311" s="59" t="s">
        <v>3994</v>
      </c>
      <c r="L311" s="57" t="s">
        <v>4851</v>
      </c>
      <c r="M311" s="57" t="s">
        <v>4908</v>
      </c>
      <c r="N311" s="57"/>
      <c r="O311" s="57"/>
      <c r="P311" s="56" t="s">
        <v>2137</v>
      </c>
      <c r="Q311" s="13"/>
      <c r="R311"/>
      <c r="S311" t="str">
        <f t="shared" si="61"/>
        <v>NOT EQUAL</v>
      </c>
      <c r="T311" t="str">
        <f>IF(ISNA(VLOOKUP(AF311,#REF!,1)),"//","")</f>
        <v/>
      </c>
      <c r="U311"/>
      <c r="V311">
        <f t="shared" si="53"/>
        <v>112</v>
      </c>
      <c r="W311" s="81" t="s">
        <v>2263</v>
      </c>
      <c r="X311" s="59" t="s">
        <v>2263</v>
      </c>
      <c r="Y311" s="59" t="s">
        <v>2263</v>
      </c>
      <c r="Z311" s="25" t="str">
        <f t="shared" si="51"/>
        <v/>
      </c>
      <c r="AA311" s="25" t="str">
        <f t="shared" si="54"/>
        <v/>
      </c>
      <c r="AB311" s="1">
        <f t="shared" si="52"/>
        <v>299</v>
      </c>
      <c r="AC311" t="str">
        <f t="shared" si="55"/>
        <v>ITM_SCWtoKGb</v>
      </c>
      <c r="AD311" s="136" t="str">
        <f>IF(ISNA(VLOOKUP(AA311,Sheet2!J:J,1,0)),"//","")</f>
        <v/>
      </c>
      <c r="AF311" s="94" t="str">
        <f t="shared" si="56"/>
        <v/>
      </c>
      <c r="AG311" t="b">
        <f t="shared" si="57"/>
        <v>1</v>
      </c>
    </row>
    <row r="312" spans="1:33">
      <c r="A312" s="50">
        <f t="shared" si="59"/>
        <v>312</v>
      </c>
      <c r="B312" s="49">
        <f t="shared" si="60"/>
        <v>300</v>
      </c>
      <c r="C312" s="53" t="s">
        <v>3562</v>
      </c>
      <c r="D312" s="53" t="s">
        <v>156</v>
      </c>
      <c r="E312" s="58" t="s">
        <v>166</v>
      </c>
      <c r="F312" s="58" t="s">
        <v>165</v>
      </c>
      <c r="G312" s="81">
        <v>0</v>
      </c>
      <c r="H312" s="81">
        <v>0</v>
      </c>
      <c r="I312" s="148" t="s">
        <v>3</v>
      </c>
      <c r="J312" s="58" t="s">
        <v>1395</v>
      </c>
      <c r="K312" s="59" t="s">
        <v>3994</v>
      </c>
      <c r="L312" s="57" t="s">
        <v>4851</v>
      </c>
      <c r="M312" s="57" t="s">
        <v>4908</v>
      </c>
      <c r="N312" s="57"/>
      <c r="O312" s="57"/>
      <c r="P312" s="56" t="s">
        <v>1658</v>
      </c>
      <c r="Q312" s="13"/>
      <c r="R312"/>
      <c r="S312" t="str">
        <f t="shared" si="61"/>
        <v>NOT EQUAL</v>
      </c>
      <c r="T312" t="str">
        <f>IF(ISNA(VLOOKUP(AF312,#REF!,1)),"//","")</f>
        <v/>
      </c>
      <c r="U312"/>
      <c r="V312">
        <f t="shared" si="53"/>
        <v>112</v>
      </c>
      <c r="W312" s="81" t="s">
        <v>2263</v>
      </c>
      <c r="X312" s="59" t="s">
        <v>2263</v>
      </c>
      <c r="Y312" s="59" t="s">
        <v>2263</v>
      </c>
      <c r="Z312" s="25" t="str">
        <f t="shared" si="51"/>
        <v/>
      </c>
      <c r="AA312" s="25" t="str">
        <f t="shared" si="54"/>
        <v/>
      </c>
      <c r="AB312" s="1">
        <f t="shared" si="52"/>
        <v>300</v>
      </c>
      <c r="AC312" t="str">
        <f t="shared" si="55"/>
        <v>ITM_KGtoSTO</v>
      </c>
      <c r="AD312" s="136" t="str">
        <f>IF(ISNA(VLOOKUP(AA312,Sheet2!J:J,1,0)),"//","")</f>
        <v/>
      </c>
      <c r="AF312" s="94" t="str">
        <f t="shared" si="56"/>
        <v/>
      </c>
      <c r="AG312" t="b">
        <f t="shared" si="57"/>
        <v>1</v>
      </c>
    </row>
    <row r="313" spans="1:33">
      <c r="A313" s="50">
        <f t="shared" si="59"/>
        <v>313</v>
      </c>
      <c r="B313" s="49">
        <f t="shared" si="60"/>
        <v>301</v>
      </c>
      <c r="C313" s="53" t="s">
        <v>3562</v>
      </c>
      <c r="D313" s="53" t="s">
        <v>156</v>
      </c>
      <c r="E313" s="58" t="s">
        <v>166</v>
      </c>
      <c r="F313" s="58" t="s">
        <v>339</v>
      </c>
      <c r="G313" s="81">
        <v>0</v>
      </c>
      <c r="H313" s="81">
        <v>0</v>
      </c>
      <c r="I313" s="147" t="s">
        <v>467</v>
      </c>
      <c r="J313" s="58" t="s">
        <v>1395</v>
      </c>
      <c r="K313" s="59" t="s">
        <v>3994</v>
      </c>
      <c r="L313" s="57" t="s">
        <v>4851</v>
      </c>
      <c r="M313" s="57" t="s">
        <v>4908</v>
      </c>
      <c r="N313" s="57"/>
      <c r="O313" s="57"/>
      <c r="P313" s="56" t="s">
        <v>2130</v>
      </c>
      <c r="Q313" s="13"/>
      <c r="R313"/>
      <c r="S313" t="str">
        <f t="shared" si="61"/>
        <v>NOT EQUAL</v>
      </c>
      <c r="T313" t="str">
        <f>IF(ISNA(VLOOKUP(AF313,#REF!,1)),"//","")</f>
        <v/>
      </c>
      <c r="U313"/>
      <c r="V313">
        <f t="shared" si="53"/>
        <v>112</v>
      </c>
      <c r="W313" s="81" t="s">
        <v>2263</v>
      </c>
      <c r="X313" s="59" t="s">
        <v>2263</v>
      </c>
      <c r="Y313" s="59" t="s">
        <v>2263</v>
      </c>
      <c r="Z313" s="25" t="str">
        <f t="shared" si="51"/>
        <v/>
      </c>
      <c r="AA313" s="25" t="str">
        <f t="shared" si="54"/>
        <v/>
      </c>
      <c r="AB313" s="1">
        <f t="shared" si="52"/>
        <v>301</v>
      </c>
      <c r="AC313" t="str">
        <f t="shared" si="55"/>
        <v>ITM_KGtoSTOb</v>
      </c>
      <c r="AD313" s="136" t="str">
        <f>IF(ISNA(VLOOKUP(AA313,Sheet2!J:J,1,0)),"//","")</f>
        <v/>
      </c>
      <c r="AF313" s="94" t="str">
        <f t="shared" si="56"/>
        <v/>
      </c>
      <c r="AG313" t="b">
        <f t="shared" si="57"/>
        <v>1</v>
      </c>
    </row>
    <row r="314" spans="1:33">
      <c r="A314" s="50">
        <f t="shared" si="59"/>
        <v>314</v>
      </c>
      <c r="B314" s="49">
        <f t="shared" si="60"/>
        <v>302</v>
      </c>
      <c r="C314" s="53" t="s">
        <v>3562</v>
      </c>
      <c r="D314" s="53" t="s">
        <v>25</v>
      </c>
      <c r="E314" s="58" t="s">
        <v>338</v>
      </c>
      <c r="F314" s="58" t="s">
        <v>339</v>
      </c>
      <c r="G314" s="81">
        <v>0</v>
      </c>
      <c r="H314" s="81">
        <v>0</v>
      </c>
      <c r="I314" s="148" t="s">
        <v>3</v>
      </c>
      <c r="J314" s="58" t="s">
        <v>1395</v>
      </c>
      <c r="K314" s="59" t="s">
        <v>3994</v>
      </c>
      <c r="L314" s="57" t="s">
        <v>4851</v>
      </c>
      <c r="M314" s="57" t="s">
        <v>4908</v>
      </c>
      <c r="N314" s="57"/>
      <c r="O314" s="57"/>
      <c r="P314" s="56" t="s">
        <v>1918</v>
      </c>
      <c r="Q314" s="13"/>
      <c r="R314"/>
      <c r="S314" t="str">
        <f t="shared" si="61"/>
        <v>NOT EQUAL</v>
      </c>
      <c r="T314" t="str">
        <f>IF(ISNA(VLOOKUP(AF314,#REF!,1)),"//","")</f>
        <v/>
      </c>
      <c r="U314"/>
      <c r="V314">
        <f t="shared" si="53"/>
        <v>112</v>
      </c>
      <c r="W314" s="81" t="s">
        <v>2263</v>
      </c>
      <c r="X314" s="59" t="s">
        <v>2263</v>
      </c>
      <c r="Y314" s="59" t="s">
        <v>2263</v>
      </c>
      <c r="Z314" s="25" t="str">
        <f t="shared" si="51"/>
        <v/>
      </c>
      <c r="AA314" s="25" t="str">
        <f t="shared" si="54"/>
        <v/>
      </c>
      <c r="AB314" s="1">
        <f t="shared" si="52"/>
        <v>302</v>
      </c>
      <c r="AC314" t="str">
        <f t="shared" si="55"/>
        <v>ITM_STOtoKG</v>
      </c>
      <c r="AD314" s="136" t="str">
        <f>IF(ISNA(VLOOKUP(AA314,Sheet2!J:J,1,0)),"//","")</f>
        <v/>
      </c>
      <c r="AF314" s="94" t="str">
        <f t="shared" si="56"/>
        <v/>
      </c>
      <c r="AG314" t="b">
        <f t="shared" si="57"/>
        <v>1</v>
      </c>
    </row>
    <row r="315" spans="1:33">
      <c r="A315" s="50">
        <f t="shared" si="59"/>
        <v>315</v>
      </c>
      <c r="B315" s="49">
        <f t="shared" si="60"/>
        <v>303</v>
      </c>
      <c r="C315" s="53" t="s">
        <v>3562</v>
      </c>
      <c r="D315" s="53" t="s">
        <v>25</v>
      </c>
      <c r="E315" s="58" t="s">
        <v>338</v>
      </c>
      <c r="F315" s="58" t="s">
        <v>471</v>
      </c>
      <c r="G315" s="81">
        <v>0</v>
      </c>
      <c r="H315" s="81">
        <v>0</v>
      </c>
      <c r="I315" s="147" t="s">
        <v>467</v>
      </c>
      <c r="J315" s="58" t="s">
        <v>1395</v>
      </c>
      <c r="K315" s="59" t="s">
        <v>3994</v>
      </c>
      <c r="L315" s="57" t="s">
        <v>4851</v>
      </c>
      <c r="M315" s="57" t="s">
        <v>4908</v>
      </c>
      <c r="N315" s="57"/>
      <c r="O315" s="57"/>
      <c r="P315" s="56" t="s">
        <v>2138</v>
      </c>
      <c r="Q315" s="13"/>
      <c r="R315"/>
      <c r="S315" t="str">
        <f t="shared" si="61"/>
        <v>NOT EQUAL</v>
      </c>
      <c r="T315" t="str">
        <f>IF(ISNA(VLOOKUP(AF315,#REF!,1)),"//","")</f>
        <v/>
      </c>
      <c r="U315"/>
      <c r="V315">
        <f t="shared" si="53"/>
        <v>112</v>
      </c>
      <c r="W315" s="81" t="s">
        <v>2263</v>
      </c>
      <c r="X315" s="59" t="s">
        <v>2263</v>
      </c>
      <c r="Y315" s="59" t="s">
        <v>2263</v>
      </c>
      <c r="Z315" s="25" t="str">
        <f t="shared" si="51"/>
        <v/>
      </c>
      <c r="AA315" s="25" t="str">
        <f t="shared" si="54"/>
        <v/>
      </c>
      <c r="AB315" s="1">
        <f t="shared" si="52"/>
        <v>303</v>
      </c>
      <c r="AC315" t="str">
        <f t="shared" si="55"/>
        <v>ITM_STOtoKGb</v>
      </c>
      <c r="AD315" s="136" t="str">
        <f>IF(ISNA(VLOOKUP(AA315,Sheet2!J:J,1,0)),"//","")</f>
        <v/>
      </c>
      <c r="AF315" s="94" t="str">
        <f t="shared" si="56"/>
        <v/>
      </c>
      <c r="AG315" t="b">
        <f t="shared" si="57"/>
        <v>1</v>
      </c>
    </row>
    <row r="316" spans="1:33">
      <c r="A316" s="50">
        <f t="shared" si="59"/>
        <v>316</v>
      </c>
      <c r="B316" s="49">
        <f t="shared" si="60"/>
        <v>304</v>
      </c>
      <c r="C316" s="53" t="s">
        <v>3563</v>
      </c>
      <c r="D316" s="53" t="s">
        <v>156</v>
      </c>
      <c r="E316" s="58" t="s">
        <v>167</v>
      </c>
      <c r="F316" s="58" t="s">
        <v>165</v>
      </c>
      <c r="G316" s="81">
        <v>0</v>
      </c>
      <c r="H316" s="81">
        <v>0</v>
      </c>
      <c r="I316" s="148" t="s">
        <v>3</v>
      </c>
      <c r="J316" s="58" t="s">
        <v>1395</v>
      </c>
      <c r="K316" s="59" t="s">
        <v>3994</v>
      </c>
      <c r="L316" s="57" t="s">
        <v>4851</v>
      </c>
      <c r="M316" s="57" t="s">
        <v>4908</v>
      </c>
      <c r="N316" s="57"/>
      <c r="O316" s="57"/>
      <c r="P316" s="56" t="s">
        <v>1659</v>
      </c>
      <c r="Q316" s="13"/>
      <c r="R316"/>
      <c r="S316" t="str">
        <f t="shared" si="61"/>
        <v>NOT EQUAL</v>
      </c>
      <c r="T316" t="str">
        <f>IF(ISNA(VLOOKUP(AF316,#REF!,1)),"//","")</f>
        <v/>
      </c>
      <c r="U316"/>
      <c r="V316">
        <f t="shared" si="53"/>
        <v>112</v>
      </c>
      <c r="W316" s="81" t="s">
        <v>2263</v>
      </c>
      <c r="X316" s="59" t="s">
        <v>2263</v>
      </c>
      <c r="Y316" s="59" t="s">
        <v>2263</v>
      </c>
      <c r="Z316" s="25" t="str">
        <f t="shared" si="51"/>
        <v/>
      </c>
      <c r="AA316" s="25" t="str">
        <f t="shared" si="54"/>
        <v/>
      </c>
      <c r="AB316" s="1">
        <f t="shared" si="52"/>
        <v>304</v>
      </c>
      <c r="AC316" t="str">
        <f t="shared" si="55"/>
        <v>ITM_KGtoST</v>
      </c>
      <c r="AD316" s="136" t="str">
        <f>IF(ISNA(VLOOKUP(AA316,Sheet2!J:J,1,0)),"//","")</f>
        <v/>
      </c>
      <c r="AF316" s="94" t="str">
        <f t="shared" si="56"/>
        <v/>
      </c>
      <c r="AG316" t="b">
        <f t="shared" si="57"/>
        <v>1</v>
      </c>
    </row>
    <row r="317" spans="1:33">
      <c r="A317" s="50">
        <f t="shared" si="59"/>
        <v>317</v>
      </c>
      <c r="B317" s="49">
        <f t="shared" si="60"/>
        <v>305</v>
      </c>
      <c r="C317" s="53" t="s">
        <v>3563</v>
      </c>
      <c r="D317" s="53" t="s">
        <v>156</v>
      </c>
      <c r="E317" s="58" t="s">
        <v>167</v>
      </c>
      <c r="F317" s="58" t="s">
        <v>303</v>
      </c>
      <c r="G317" s="81">
        <v>0</v>
      </c>
      <c r="H317" s="81">
        <v>0</v>
      </c>
      <c r="I317" s="147" t="s">
        <v>467</v>
      </c>
      <c r="J317" s="58" t="s">
        <v>1395</v>
      </c>
      <c r="K317" s="59" t="s">
        <v>3994</v>
      </c>
      <c r="L317" s="57" t="s">
        <v>4851</v>
      </c>
      <c r="M317" s="57" t="s">
        <v>4908</v>
      </c>
      <c r="N317" s="57"/>
      <c r="O317" s="57"/>
      <c r="P317" s="56" t="s">
        <v>2131</v>
      </c>
      <c r="Q317" s="13"/>
      <c r="R317"/>
      <c r="S317" t="str">
        <f t="shared" si="61"/>
        <v>NOT EQUAL</v>
      </c>
      <c r="T317" t="str">
        <f>IF(ISNA(VLOOKUP(AF317,#REF!,1)),"//","")</f>
        <v/>
      </c>
      <c r="U317"/>
      <c r="V317">
        <f t="shared" si="53"/>
        <v>112</v>
      </c>
      <c r="W317" s="81" t="s">
        <v>2263</v>
      </c>
      <c r="X317" s="59" t="s">
        <v>2263</v>
      </c>
      <c r="Y317" s="59" t="s">
        <v>2263</v>
      </c>
      <c r="Z317" s="25" t="str">
        <f t="shared" si="51"/>
        <v/>
      </c>
      <c r="AA317" s="25" t="str">
        <f t="shared" si="54"/>
        <v/>
      </c>
      <c r="AB317" s="1">
        <f t="shared" si="52"/>
        <v>305</v>
      </c>
      <c r="AC317" t="str">
        <f t="shared" si="55"/>
        <v>ITM_KGtoSTb</v>
      </c>
      <c r="AD317" s="136" t="str">
        <f>IF(ISNA(VLOOKUP(AA317,Sheet2!J:J,1,0)),"//","")</f>
        <v/>
      </c>
      <c r="AF317" s="94" t="str">
        <f t="shared" si="56"/>
        <v/>
      </c>
      <c r="AG317" t="b">
        <f t="shared" si="57"/>
        <v>1</v>
      </c>
    </row>
    <row r="318" spans="1:33">
      <c r="A318" s="50">
        <f t="shared" si="59"/>
        <v>318</v>
      </c>
      <c r="B318" s="49">
        <f t="shared" si="60"/>
        <v>306</v>
      </c>
      <c r="C318" s="53" t="s">
        <v>3563</v>
      </c>
      <c r="D318" s="53" t="s">
        <v>156</v>
      </c>
      <c r="E318" s="58" t="s">
        <v>167</v>
      </c>
      <c r="F318" s="58" t="s">
        <v>470</v>
      </c>
      <c r="G318" s="81">
        <v>0</v>
      </c>
      <c r="H318" s="81">
        <v>0</v>
      </c>
      <c r="I318" s="147" t="s">
        <v>467</v>
      </c>
      <c r="J318" s="58" t="s">
        <v>1395</v>
      </c>
      <c r="K318" s="59" t="s">
        <v>3994</v>
      </c>
      <c r="L318" s="57" t="s">
        <v>4851</v>
      </c>
      <c r="M318" s="57" t="s">
        <v>4908</v>
      </c>
      <c r="N318" s="57"/>
      <c r="O318" s="57"/>
      <c r="P318" s="56" t="s">
        <v>2132</v>
      </c>
      <c r="Q318" s="13"/>
      <c r="R318"/>
      <c r="S318" t="str">
        <f t="shared" si="61"/>
        <v>NOT EQUAL</v>
      </c>
      <c r="T318" t="str">
        <f>IF(ISNA(VLOOKUP(AF318,#REF!,1)),"//","")</f>
        <v/>
      </c>
      <c r="U318"/>
      <c r="V318">
        <f t="shared" si="53"/>
        <v>112</v>
      </c>
      <c r="W318" s="81" t="s">
        <v>2263</v>
      </c>
      <c r="X318" s="59" t="s">
        <v>2263</v>
      </c>
      <c r="Y318" s="59" t="s">
        <v>2263</v>
      </c>
      <c r="Z318" s="25" t="str">
        <f t="shared" si="51"/>
        <v/>
      </c>
      <c r="AA318" s="25" t="str">
        <f t="shared" si="54"/>
        <v/>
      </c>
      <c r="AB318" s="1">
        <f t="shared" si="52"/>
        <v>306</v>
      </c>
      <c r="AC318" t="str">
        <f t="shared" si="55"/>
        <v>ITM_KGtoSTc</v>
      </c>
      <c r="AD318" s="136" t="str">
        <f>IF(ISNA(VLOOKUP(AA318,Sheet2!J:J,1,0)),"//","")</f>
        <v/>
      </c>
      <c r="AF318" s="94" t="str">
        <f t="shared" si="56"/>
        <v/>
      </c>
      <c r="AG318" t="b">
        <f t="shared" si="57"/>
        <v>1</v>
      </c>
    </row>
    <row r="319" spans="1:33">
      <c r="A319" s="50">
        <f t="shared" si="59"/>
        <v>319</v>
      </c>
      <c r="B319" s="49">
        <f t="shared" si="60"/>
        <v>307</v>
      </c>
      <c r="C319" s="53" t="s">
        <v>3563</v>
      </c>
      <c r="D319" s="53" t="s">
        <v>25</v>
      </c>
      <c r="E319" s="58" t="s">
        <v>345</v>
      </c>
      <c r="F319" s="58" t="s">
        <v>303</v>
      </c>
      <c r="G319" s="81">
        <v>0</v>
      </c>
      <c r="H319" s="81">
        <v>0</v>
      </c>
      <c r="I319" s="148" t="s">
        <v>3</v>
      </c>
      <c r="J319" s="58" t="s">
        <v>1395</v>
      </c>
      <c r="K319" s="59" t="s">
        <v>3994</v>
      </c>
      <c r="L319" s="57" t="s">
        <v>4851</v>
      </c>
      <c r="M319" s="57" t="s">
        <v>4908</v>
      </c>
      <c r="N319" s="57"/>
      <c r="O319" s="57"/>
      <c r="P319" s="56" t="s">
        <v>1923</v>
      </c>
      <c r="Q319" s="13"/>
      <c r="R319"/>
      <c r="S319" t="str">
        <f t="shared" si="61"/>
        <v>NOT EQUAL</v>
      </c>
      <c r="T319" t="str">
        <f>IF(ISNA(VLOOKUP(AF319,#REF!,1)),"//","")</f>
        <v/>
      </c>
      <c r="U319"/>
      <c r="V319">
        <f t="shared" si="53"/>
        <v>112</v>
      </c>
      <c r="W319" s="81" t="s">
        <v>2263</v>
      </c>
      <c r="X319" s="59" t="s">
        <v>2263</v>
      </c>
      <c r="Y319" s="59" t="s">
        <v>2263</v>
      </c>
      <c r="Z319" s="25" t="str">
        <f t="shared" si="51"/>
        <v/>
      </c>
      <c r="AA319" s="25" t="str">
        <f t="shared" si="54"/>
        <v/>
      </c>
      <c r="AB319" s="1">
        <f t="shared" si="52"/>
        <v>307</v>
      </c>
      <c r="AC319" t="str">
        <f t="shared" si="55"/>
        <v>ITM_STtoKG</v>
      </c>
      <c r="AD319" s="136" t="str">
        <f>IF(ISNA(VLOOKUP(AA319,Sheet2!J:J,1,0)),"//","")</f>
        <v/>
      </c>
      <c r="AF319" s="94" t="str">
        <f t="shared" si="56"/>
        <v/>
      </c>
      <c r="AG319" t="b">
        <f t="shared" si="57"/>
        <v>1</v>
      </c>
    </row>
    <row r="320" spans="1:33">
      <c r="A320" s="50">
        <f t="shared" si="59"/>
        <v>320</v>
      </c>
      <c r="B320" s="49">
        <f t="shared" si="60"/>
        <v>308</v>
      </c>
      <c r="C320" s="53" t="s">
        <v>3563</v>
      </c>
      <c r="D320" s="53" t="s">
        <v>25</v>
      </c>
      <c r="E320" s="58" t="s">
        <v>345</v>
      </c>
      <c r="F320" s="58" t="s">
        <v>470</v>
      </c>
      <c r="G320" s="81">
        <v>0</v>
      </c>
      <c r="H320" s="81">
        <v>0</v>
      </c>
      <c r="I320" s="147" t="s">
        <v>467</v>
      </c>
      <c r="J320" s="58" t="s">
        <v>1395</v>
      </c>
      <c r="K320" s="59" t="s">
        <v>3994</v>
      </c>
      <c r="L320" s="57" t="s">
        <v>4851</v>
      </c>
      <c r="M320" s="57" t="s">
        <v>4908</v>
      </c>
      <c r="N320" s="57"/>
      <c r="O320" s="57"/>
      <c r="P320" s="56" t="s">
        <v>2139</v>
      </c>
      <c r="Q320" s="13"/>
      <c r="R320"/>
      <c r="S320" t="str">
        <f t="shared" si="61"/>
        <v>NOT EQUAL</v>
      </c>
      <c r="T320" t="str">
        <f>IF(ISNA(VLOOKUP(AF320,#REF!,1)),"//","")</f>
        <v/>
      </c>
      <c r="U320"/>
      <c r="V320">
        <f t="shared" si="53"/>
        <v>112</v>
      </c>
      <c r="W320" s="81" t="s">
        <v>2263</v>
      </c>
      <c r="X320" s="59" t="s">
        <v>2263</v>
      </c>
      <c r="Y320" s="59" t="s">
        <v>2263</v>
      </c>
      <c r="Z320" s="25" t="str">
        <f t="shared" si="51"/>
        <v/>
      </c>
      <c r="AA320" s="25" t="str">
        <f t="shared" si="54"/>
        <v/>
      </c>
      <c r="AB320" s="1">
        <f t="shared" si="52"/>
        <v>308</v>
      </c>
      <c r="AC320" t="str">
        <f t="shared" si="55"/>
        <v>ITM_STtoKGb</v>
      </c>
      <c r="AD320" s="136" t="str">
        <f>IF(ISNA(VLOOKUP(AA320,Sheet2!J:J,1,0)),"//","")</f>
        <v/>
      </c>
      <c r="AF320" s="94" t="str">
        <f t="shared" si="56"/>
        <v/>
      </c>
      <c r="AG320" t="b">
        <f t="shared" si="57"/>
        <v>1</v>
      </c>
    </row>
    <row r="321" spans="1:33">
      <c r="A321" s="50">
        <f t="shared" si="59"/>
        <v>321</v>
      </c>
      <c r="B321" s="49">
        <f t="shared" si="60"/>
        <v>309</v>
      </c>
      <c r="C321" s="53" t="s">
        <v>3563</v>
      </c>
      <c r="D321" s="53" t="s">
        <v>25</v>
      </c>
      <c r="E321" s="58" t="s">
        <v>345</v>
      </c>
      <c r="F321" s="58" t="s">
        <v>471</v>
      </c>
      <c r="G321" s="81">
        <v>0</v>
      </c>
      <c r="H321" s="81">
        <v>0</v>
      </c>
      <c r="I321" s="147" t="s">
        <v>467</v>
      </c>
      <c r="J321" s="58" t="s">
        <v>1395</v>
      </c>
      <c r="K321" s="59" t="s">
        <v>3994</v>
      </c>
      <c r="L321" s="57" t="s">
        <v>4851</v>
      </c>
      <c r="M321" s="57" t="s">
        <v>4908</v>
      </c>
      <c r="N321" s="57"/>
      <c r="O321" s="57"/>
      <c r="P321" s="56" t="s">
        <v>2140</v>
      </c>
      <c r="Q321" s="13"/>
      <c r="R321"/>
      <c r="S321" t="str">
        <f t="shared" si="61"/>
        <v>NOT EQUAL</v>
      </c>
      <c r="T321" t="str">
        <f>IF(ISNA(VLOOKUP(AF321,#REF!,1)),"//","")</f>
        <v/>
      </c>
      <c r="U321"/>
      <c r="V321">
        <f t="shared" si="53"/>
        <v>112</v>
      </c>
      <c r="W321" s="81" t="s">
        <v>2263</v>
      </c>
      <c r="X321" s="59" t="s">
        <v>2263</v>
      </c>
      <c r="Y321" s="59" t="s">
        <v>2263</v>
      </c>
      <c r="Z321" s="25" t="str">
        <f t="shared" si="51"/>
        <v/>
      </c>
      <c r="AA321" s="25" t="str">
        <f t="shared" si="54"/>
        <v/>
      </c>
      <c r="AB321" s="1">
        <f t="shared" si="52"/>
        <v>309</v>
      </c>
      <c r="AC321" t="str">
        <f t="shared" si="55"/>
        <v>ITM_STtoKGc</v>
      </c>
      <c r="AD321" s="136" t="str">
        <f>IF(ISNA(VLOOKUP(AA321,Sheet2!J:J,1,0)),"//","")</f>
        <v/>
      </c>
      <c r="AF321" s="94" t="str">
        <f t="shared" si="56"/>
        <v/>
      </c>
      <c r="AG321" t="b">
        <f t="shared" si="57"/>
        <v>1</v>
      </c>
    </row>
    <row r="322" spans="1:33">
      <c r="A322" s="50">
        <f t="shared" si="59"/>
        <v>322</v>
      </c>
      <c r="B322" s="49">
        <f t="shared" si="60"/>
        <v>310</v>
      </c>
      <c r="C322" s="53" t="s">
        <v>3564</v>
      </c>
      <c r="D322" s="53" t="s">
        <v>156</v>
      </c>
      <c r="E322" s="58" t="s">
        <v>168</v>
      </c>
      <c r="F322" s="58" t="s">
        <v>168</v>
      </c>
      <c r="G322" s="81">
        <v>0</v>
      </c>
      <c r="H322" s="81">
        <v>0</v>
      </c>
      <c r="I322" s="148" t="s">
        <v>3</v>
      </c>
      <c r="J322" s="58" t="s">
        <v>1395</v>
      </c>
      <c r="K322" s="59" t="s">
        <v>3994</v>
      </c>
      <c r="L322" s="57" t="s">
        <v>4851</v>
      </c>
      <c r="M322" s="57" t="s">
        <v>4908</v>
      </c>
      <c r="N322" s="57"/>
      <c r="O322" s="57"/>
      <c r="P322" s="56" t="s">
        <v>1660</v>
      </c>
      <c r="Q322" s="13"/>
      <c r="R322"/>
      <c r="S322" t="str">
        <f t="shared" si="61"/>
        <v/>
      </c>
      <c r="T322" t="str">
        <f>IF(ISNA(VLOOKUP(AF322,#REF!,1)),"//","")</f>
        <v/>
      </c>
      <c r="U322"/>
      <c r="V322">
        <f t="shared" si="53"/>
        <v>112</v>
      </c>
      <c r="W322" s="81" t="s">
        <v>2263</v>
      </c>
      <c r="X322" s="59" t="s">
        <v>2263</v>
      </c>
      <c r="Y322" s="59" t="s">
        <v>2263</v>
      </c>
      <c r="Z322" s="25" t="str">
        <f t="shared" si="51"/>
        <v/>
      </c>
      <c r="AA322" s="25" t="str">
        <f t="shared" si="54"/>
        <v/>
      </c>
      <c r="AB322" s="1">
        <f t="shared" si="52"/>
        <v>310</v>
      </c>
      <c r="AC322" t="str">
        <f t="shared" si="55"/>
        <v>ITM_KGtoTON</v>
      </c>
      <c r="AD322" s="136" t="str">
        <f>IF(ISNA(VLOOKUP(AA322,Sheet2!J:J,1,0)),"//","")</f>
        <v/>
      </c>
      <c r="AF322" s="94" t="str">
        <f t="shared" si="56"/>
        <v/>
      </c>
      <c r="AG322" t="b">
        <f t="shared" si="57"/>
        <v>1</v>
      </c>
    </row>
    <row r="323" spans="1:33">
      <c r="A323" s="50">
        <f t="shared" si="59"/>
        <v>323</v>
      </c>
      <c r="B323" s="49">
        <f t="shared" si="60"/>
        <v>311</v>
      </c>
      <c r="C323" s="55" t="s">
        <v>4376</v>
      </c>
      <c r="D323" s="53" t="s">
        <v>25</v>
      </c>
      <c r="E323" s="74" t="s">
        <v>4986</v>
      </c>
      <c r="F323" s="58" t="s">
        <v>165</v>
      </c>
      <c r="G323" s="60">
        <v>0</v>
      </c>
      <c r="H323" s="60">
        <v>0</v>
      </c>
      <c r="I323" s="149" t="s">
        <v>3</v>
      </c>
      <c r="J323" s="58" t="s">
        <v>1395</v>
      </c>
      <c r="K323" s="59" t="s">
        <v>3994</v>
      </c>
      <c r="L323" s="57" t="s">
        <v>4851</v>
      </c>
      <c r="M323" s="57" t="s">
        <v>4908</v>
      </c>
      <c r="N323" s="57"/>
      <c r="O323" s="57"/>
      <c r="P323" s="56" t="s">
        <v>4370</v>
      </c>
      <c r="Q323" s="13"/>
      <c r="R323"/>
      <c r="S323" t="str">
        <f t="shared" si="61"/>
        <v>NOT EQUAL</v>
      </c>
      <c r="T323" t="str">
        <f>IF(ISNA(VLOOKUP(AF323,#REF!,1)),"//","")</f>
        <v/>
      </c>
      <c r="U323"/>
      <c r="V323">
        <f t="shared" si="53"/>
        <v>112</v>
      </c>
      <c r="W323" s="81" t="s">
        <v>2263</v>
      </c>
      <c r="X323" s="59" t="s">
        <v>2263</v>
      </c>
      <c r="Y323" s="59" t="s">
        <v>2263</v>
      </c>
      <c r="Z323" s="25" t="str">
        <f t="shared" si="51"/>
        <v/>
      </c>
      <c r="AA323" s="25" t="str">
        <f t="shared" si="54"/>
        <v/>
      </c>
      <c r="AB323" s="1">
        <f t="shared" si="52"/>
        <v>311</v>
      </c>
      <c r="AC323" t="str">
        <f t="shared" si="55"/>
        <v>ITM_KGtoLIANG</v>
      </c>
      <c r="AD323" s="136" t="str">
        <f>IF(ISNA(VLOOKUP(AA323,Sheet2!J:J,1,0)),"//","")</f>
        <v/>
      </c>
      <c r="AF323" s="94" t="str">
        <f t="shared" si="56"/>
        <v/>
      </c>
      <c r="AG323" t="b">
        <f t="shared" si="57"/>
        <v>1</v>
      </c>
    </row>
    <row r="324" spans="1:33">
      <c r="A324" s="50">
        <f t="shared" si="59"/>
        <v>324</v>
      </c>
      <c r="B324" s="49">
        <f t="shared" si="60"/>
        <v>312</v>
      </c>
      <c r="C324" s="55" t="s">
        <v>4376</v>
      </c>
      <c r="D324" s="53" t="s">
        <v>25</v>
      </c>
      <c r="E324" s="74" t="s">
        <v>4986</v>
      </c>
      <c r="F324" s="58" t="s">
        <v>4377</v>
      </c>
      <c r="G324" s="60">
        <v>0</v>
      </c>
      <c r="H324" s="60">
        <v>0</v>
      </c>
      <c r="I324" s="147" t="s">
        <v>467</v>
      </c>
      <c r="J324" s="58" t="s">
        <v>1395</v>
      </c>
      <c r="K324" s="59" t="s">
        <v>3994</v>
      </c>
      <c r="L324" s="57" t="s">
        <v>4851</v>
      </c>
      <c r="M324" s="57" t="s">
        <v>4908</v>
      </c>
      <c r="N324" s="57"/>
      <c r="O324" s="57"/>
      <c r="P324" s="56" t="s">
        <v>4371</v>
      </c>
      <c r="Q324" s="13"/>
      <c r="R324"/>
      <c r="S324" t="str">
        <f t="shared" si="61"/>
        <v>NOT EQUAL</v>
      </c>
      <c r="T324" t="str">
        <f>IF(ISNA(VLOOKUP(AF324,#REF!,1)),"//","")</f>
        <v/>
      </c>
      <c r="U324"/>
      <c r="V324">
        <f t="shared" si="53"/>
        <v>112</v>
      </c>
      <c r="W324" s="81" t="s">
        <v>2263</v>
      </c>
      <c r="X324" s="59" t="s">
        <v>2263</v>
      </c>
      <c r="Y324" s="59" t="s">
        <v>2263</v>
      </c>
      <c r="Z324" s="25" t="str">
        <f t="shared" si="51"/>
        <v/>
      </c>
      <c r="AA324" s="25" t="str">
        <f t="shared" si="54"/>
        <v/>
      </c>
      <c r="AB324" s="1">
        <f t="shared" si="52"/>
        <v>312</v>
      </c>
      <c r="AC324" t="str">
        <f t="shared" si="55"/>
        <v>ITM_KGtoLIANGb</v>
      </c>
      <c r="AD324" s="136" t="str">
        <f>IF(ISNA(VLOOKUP(AA324,Sheet2!J:J,1,0)),"//","")</f>
        <v/>
      </c>
      <c r="AF324" s="94" t="str">
        <f t="shared" si="56"/>
        <v/>
      </c>
      <c r="AG324" t="b">
        <f t="shared" si="57"/>
        <v>1</v>
      </c>
    </row>
    <row r="325" spans="1:33">
      <c r="A325" s="50">
        <f t="shared" si="59"/>
        <v>325</v>
      </c>
      <c r="B325" s="49">
        <f t="shared" si="60"/>
        <v>313</v>
      </c>
      <c r="C325" s="53" t="s">
        <v>3564</v>
      </c>
      <c r="D325" s="53" t="s">
        <v>25</v>
      </c>
      <c r="E325" s="58" t="s">
        <v>352</v>
      </c>
      <c r="F325" s="58" t="s">
        <v>352</v>
      </c>
      <c r="G325" s="81">
        <v>0</v>
      </c>
      <c r="H325" s="81">
        <v>0</v>
      </c>
      <c r="I325" s="148" t="s">
        <v>3</v>
      </c>
      <c r="J325" s="58" t="s">
        <v>1395</v>
      </c>
      <c r="K325" s="59" t="s">
        <v>3994</v>
      </c>
      <c r="L325" s="57" t="s">
        <v>4851</v>
      </c>
      <c r="M325" s="57" t="s">
        <v>4908</v>
      </c>
      <c r="N325" s="57"/>
      <c r="O325" s="57"/>
      <c r="P325" s="56" t="s">
        <v>1935</v>
      </c>
      <c r="Q325" s="13"/>
      <c r="R325"/>
      <c r="S325" t="str">
        <f t="shared" si="61"/>
        <v/>
      </c>
      <c r="T325" t="str">
        <f>IF(ISNA(VLOOKUP(AF325,#REF!,1)),"//","")</f>
        <v/>
      </c>
      <c r="U325"/>
      <c r="V325">
        <f t="shared" si="53"/>
        <v>112</v>
      </c>
      <c r="W325" s="81" t="s">
        <v>2263</v>
      </c>
      <c r="X325" s="59" t="s">
        <v>2263</v>
      </c>
      <c r="Y325" s="59" t="s">
        <v>2263</v>
      </c>
      <c r="Z325" s="25" t="str">
        <f t="shared" si="51"/>
        <v/>
      </c>
      <c r="AA325" s="25" t="str">
        <f t="shared" si="54"/>
        <v/>
      </c>
      <c r="AB325" s="1">
        <f t="shared" si="52"/>
        <v>313</v>
      </c>
      <c r="AC325" t="str">
        <f t="shared" si="55"/>
        <v>ITM_TONtoKG</v>
      </c>
      <c r="AD325" s="136" t="str">
        <f>IF(ISNA(VLOOKUP(AA325,Sheet2!J:J,1,0)),"//","")</f>
        <v/>
      </c>
      <c r="AF325" s="94" t="str">
        <f t="shared" si="56"/>
        <v/>
      </c>
      <c r="AG325" t="b">
        <f t="shared" si="57"/>
        <v>1</v>
      </c>
    </row>
    <row r="326" spans="1:33">
      <c r="A326" s="50">
        <f t="shared" si="59"/>
        <v>326</v>
      </c>
      <c r="B326" s="49">
        <f t="shared" si="60"/>
        <v>314</v>
      </c>
      <c r="C326" s="55" t="s">
        <v>4376</v>
      </c>
      <c r="D326" s="53" t="s">
        <v>156</v>
      </c>
      <c r="E326" s="74" t="s">
        <v>4987</v>
      </c>
      <c r="F326" s="58" t="s">
        <v>4377</v>
      </c>
      <c r="G326" s="60">
        <v>0</v>
      </c>
      <c r="H326" s="60">
        <v>0</v>
      </c>
      <c r="I326" s="149" t="s">
        <v>3</v>
      </c>
      <c r="J326" s="58" t="s">
        <v>1395</v>
      </c>
      <c r="K326" s="59" t="s">
        <v>3994</v>
      </c>
      <c r="L326" s="57" t="s">
        <v>4851</v>
      </c>
      <c r="M326" s="57" t="s">
        <v>4908</v>
      </c>
      <c r="N326" s="57"/>
      <c r="O326" s="57"/>
      <c r="P326" s="56" t="s">
        <v>4372</v>
      </c>
      <c r="Q326" s="13"/>
      <c r="R326"/>
      <c r="S326" t="str">
        <f t="shared" si="61"/>
        <v>NOT EQUAL</v>
      </c>
      <c r="T326" t="str">
        <f>IF(ISNA(VLOOKUP(AF326,#REF!,1)),"//","")</f>
        <v/>
      </c>
      <c r="U326"/>
      <c r="V326">
        <f t="shared" si="53"/>
        <v>112</v>
      </c>
      <c r="W326" s="81" t="s">
        <v>2263</v>
      </c>
      <c r="X326" s="59" t="s">
        <v>2263</v>
      </c>
      <c r="Y326" s="59" t="s">
        <v>2263</v>
      </c>
      <c r="Z326" s="25" t="str">
        <f t="shared" ref="Z326:Z389" si="62">IF( OR(X326="CNST", I326="CAT_REGS"),IF(E326=CHAR(34)&amp;CHAR(34),F326,E326),
IF(X326="YES",UPPER(IF(E326=CHAR(34)&amp;CHAR(34),F326,E326)),
IF(   AND(X326&lt;&gt;"NO",I326="CAT_FNCT",D326&lt;&gt;"multiply", D326&lt;&gt;"divide"),IF(J326="SLS_ENABLED",   UPPER(IF(E326=CHAR(34)&amp;CHAR(34),F326,E326)),""),"")))</f>
        <v/>
      </c>
      <c r="AA326" s="25" t="str">
        <f t="shared" si="54"/>
        <v/>
      </c>
      <c r="AB326" s="1">
        <f t="shared" ref="AB326:AB389" si="63">B326</f>
        <v>314</v>
      </c>
      <c r="AC326" t="str">
        <f t="shared" si="55"/>
        <v>ITM_LIANGtoKG</v>
      </c>
      <c r="AD326" s="136" t="str">
        <f>IF(ISNA(VLOOKUP(AA326,Sheet2!J:J,1,0)),"//","")</f>
        <v/>
      </c>
      <c r="AF326" s="94" t="str">
        <f t="shared" si="56"/>
        <v/>
      </c>
      <c r="AG326" t="b">
        <f t="shared" si="57"/>
        <v>1</v>
      </c>
    </row>
    <row r="327" spans="1:33">
      <c r="A327" s="50">
        <f t="shared" si="59"/>
        <v>327</v>
      </c>
      <c r="B327" s="49">
        <f t="shared" si="60"/>
        <v>315</v>
      </c>
      <c r="C327" s="55" t="s">
        <v>4376</v>
      </c>
      <c r="D327" s="53" t="s">
        <v>156</v>
      </c>
      <c r="E327" s="74" t="s">
        <v>4988</v>
      </c>
      <c r="F327" s="58" t="s">
        <v>471</v>
      </c>
      <c r="G327" s="60">
        <v>0</v>
      </c>
      <c r="H327" s="60">
        <v>0</v>
      </c>
      <c r="I327" s="147" t="s">
        <v>467</v>
      </c>
      <c r="J327" s="58" t="s">
        <v>1395</v>
      </c>
      <c r="K327" s="59" t="s">
        <v>3994</v>
      </c>
      <c r="L327" s="57" t="s">
        <v>4851</v>
      </c>
      <c r="M327" s="57" t="s">
        <v>4908</v>
      </c>
      <c r="N327" s="57"/>
      <c r="O327" s="57"/>
      <c r="P327" s="56" t="s">
        <v>4373</v>
      </c>
      <c r="Q327" s="13"/>
      <c r="R327"/>
      <c r="S327" t="str">
        <f t="shared" si="61"/>
        <v>NOT EQUAL</v>
      </c>
      <c r="T327" t="str">
        <f>IF(ISNA(VLOOKUP(AF327,#REF!,1)),"//","")</f>
        <v/>
      </c>
      <c r="U327"/>
      <c r="V327">
        <f t="shared" ref="V327:V390" si="64">IF(AA327&lt;&gt;"",V326+1,V326)</f>
        <v>112</v>
      </c>
      <c r="W327" s="81" t="s">
        <v>2263</v>
      </c>
      <c r="X327" s="59" t="s">
        <v>2263</v>
      </c>
      <c r="Y327" s="59" t="s">
        <v>2263</v>
      </c>
      <c r="Z327" s="25" t="str">
        <f t="shared" si="62"/>
        <v/>
      </c>
      <c r="AA327" s="25" t="str">
        <f t="shared" ref="AA327:AA390" si="65">IF(LEN(Y327)&gt;0,Y327,SUBSTITUTE(SUBSTITUTE(SUBSTITUTE(SUBSTITUTE(SUBSTITUTE(SUBSTITUTE(SUBSTITUTE(SUBSTITUTE(SUBSTITUTE(SUBSTITUTE(SUBSTITUTE( (SUBSTITUTE( SUBSTITUTE( SUBSTITUTE( SUBSTITUTE(Z327,"STD_SIGMA","SUM"),"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27" s="1">
        <f t="shared" si="63"/>
        <v>315</v>
      </c>
      <c r="AC327" t="str">
        <f t="shared" ref="AC327:AC390" si="66">P327</f>
        <v>ITM_LIANGtoKGb</v>
      </c>
      <c r="AD327" s="136" t="str">
        <f>IF(ISNA(VLOOKUP(AA327,Sheet2!J:J,1,0)),"//","")</f>
        <v/>
      </c>
      <c r="AF327" s="94" t="str">
        <f t="shared" ref="AF327:AF390" si="67">IF(LEN(AA327)=0,"",SUBSTITUTE(SUBSTITUTE(SUBSTITUTE(SUBSTITUTE(SUBSTITUTE(SUBSTITUTE(SUBSTITUTE(SUBSTITUTE(SUBSTITUTE(SUBSTITUTE(SUBSTITUTE(SUBSTITUTE(SUBSTITUTE(SUBSTITUTE(SUBSTITUTE(SUBSTITUTE(SUBSTITUTE( (SUBSTITUTE( SUBSTITUTE( SUBSTITUTE( SUBSTITUTE(Z327,"STD_SIGMA","SUM"),"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27" t="b">
        <f t="shared" ref="AG327:AG390" si="68">AA327=AF327</f>
        <v>1</v>
      </c>
    </row>
    <row r="328" spans="1:33">
      <c r="A328" s="50">
        <f t="shared" si="59"/>
        <v>328</v>
      </c>
      <c r="B328" s="49">
        <f t="shared" si="60"/>
        <v>316</v>
      </c>
      <c r="C328" t="s">
        <v>4403</v>
      </c>
      <c r="D328" t="s">
        <v>156</v>
      </c>
      <c r="E328" t="s">
        <v>4404</v>
      </c>
      <c r="F328" t="s">
        <v>4405</v>
      </c>
      <c r="G328" s="81">
        <v>0</v>
      </c>
      <c r="H328" s="81">
        <v>0</v>
      </c>
      <c r="I328" s="148" t="s">
        <v>3</v>
      </c>
      <c r="J328" s="58" t="s">
        <v>1395</v>
      </c>
      <c r="K328" s="59" t="s">
        <v>3994</v>
      </c>
      <c r="L328" s="57" t="s">
        <v>4851</v>
      </c>
      <c r="M328" s="57" t="s">
        <v>4908</v>
      </c>
      <c r="N328" s="57"/>
      <c r="O328" s="57"/>
      <c r="P328" t="s">
        <v>4445</v>
      </c>
      <c r="Q328" s="13"/>
      <c r="R328"/>
      <c r="S328" t="str">
        <f t="shared" ref="S328:S359" si="69">IF(E328=F328,"","NOT EQUAL")</f>
        <v>NOT EQUAL</v>
      </c>
      <c r="T328" t="str">
        <f>IF(ISNA(VLOOKUP(AF328,#REF!,1)),"//","")</f>
        <v/>
      </c>
      <c r="U328"/>
      <c r="V328">
        <f t="shared" si="64"/>
        <v>112</v>
      </c>
      <c r="W328" s="81" t="s">
        <v>2263</v>
      </c>
      <c r="X328" s="59" t="s">
        <v>2263</v>
      </c>
      <c r="Y328" s="59" t="s">
        <v>2263</v>
      </c>
      <c r="Z328" s="25" t="str">
        <f t="shared" si="62"/>
        <v/>
      </c>
      <c r="AA328" s="25" t="str">
        <f t="shared" si="65"/>
        <v/>
      </c>
      <c r="AB328" s="1">
        <f t="shared" si="63"/>
        <v>316</v>
      </c>
      <c r="AC328" t="str">
        <f t="shared" si="66"/>
        <v>ITM_GtoTRZ</v>
      </c>
      <c r="AD328" s="136" t="str">
        <f>IF(ISNA(VLOOKUP(AA328,Sheet2!J:J,1,0)),"//","")</f>
        <v/>
      </c>
      <c r="AF328" s="94" t="str">
        <f t="shared" si="67"/>
        <v/>
      </c>
      <c r="AG328" t="b">
        <f t="shared" si="68"/>
        <v>1</v>
      </c>
    </row>
    <row r="329" spans="1:33">
      <c r="A329" s="50">
        <f t="shared" ref="A329:A392" si="70">IF(B329=INT(B329),ROW(),"")</f>
        <v>329</v>
      </c>
      <c r="B329" s="49">
        <f t="shared" ref="B329:B392" si="71">IF(AND(MID(C329,2,1)&lt;&gt;"/",MID(C329,1,1)="/"),INT(B328)+1,B328+0.01)</f>
        <v>317</v>
      </c>
      <c r="C329" t="s">
        <v>4403</v>
      </c>
      <c r="D329" t="s">
        <v>156</v>
      </c>
      <c r="E329" t="s">
        <v>4404</v>
      </c>
      <c r="F329" t="s">
        <v>358</v>
      </c>
      <c r="G329" s="81">
        <v>0</v>
      </c>
      <c r="H329" s="81">
        <v>0</v>
      </c>
      <c r="I329" s="147" t="s">
        <v>467</v>
      </c>
      <c r="J329" s="58" t="s">
        <v>1395</v>
      </c>
      <c r="K329" s="59" t="s">
        <v>3994</v>
      </c>
      <c r="L329" s="57" t="s">
        <v>4851</v>
      </c>
      <c r="M329" s="57" t="s">
        <v>4908</v>
      </c>
      <c r="N329" s="57"/>
      <c r="O329" s="57"/>
      <c r="P329" t="s">
        <v>4446</v>
      </c>
      <c r="Q329" s="13"/>
      <c r="R329"/>
      <c r="S329" t="str">
        <f t="shared" si="69"/>
        <v>NOT EQUAL</v>
      </c>
      <c r="T329" t="str">
        <f>IF(ISNA(VLOOKUP(AF329,#REF!,1)),"//","")</f>
        <v/>
      </c>
      <c r="U329"/>
      <c r="V329">
        <f t="shared" si="64"/>
        <v>112</v>
      </c>
      <c r="W329" s="81" t="s">
        <v>2263</v>
      </c>
      <c r="X329" s="59" t="s">
        <v>2263</v>
      </c>
      <c r="Y329" s="59" t="s">
        <v>2263</v>
      </c>
      <c r="Z329" s="25" t="str">
        <f t="shared" si="62"/>
        <v/>
      </c>
      <c r="AA329" s="25" t="str">
        <f t="shared" si="65"/>
        <v/>
      </c>
      <c r="AB329" s="1">
        <f t="shared" si="63"/>
        <v>317</v>
      </c>
      <c r="AC329" t="str">
        <f t="shared" si="66"/>
        <v>ITM_GtoTRZb</v>
      </c>
      <c r="AD329" s="136" t="str">
        <f>IF(ISNA(VLOOKUP(AA329,Sheet2!J:J,1,0)),"//","")</f>
        <v/>
      </c>
      <c r="AF329" s="94" t="str">
        <f t="shared" si="67"/>
        <v/>
      </c>
      <c r="AG329" t="b">
        <f t="shared" si="68"/>
        <v>1</v>
      </c>
    </row>
    <row r="330" spans="1:33">
      <c r="A330" s="50">
        <f t="shared" si="70"/>
        <v>330</v>
      </c>
      <c r="B330" s="49">
        <f t="shared" si="71"/>
        <v>318</v>
      </c>
      <c r="C330" t="s">
        <v>4403</v>
      </c>
      <c r="D330" t="s">
        <v>25</v>
      </c>
      <c r="E330" t="s">
        <v>4406</v>
      </c>
      <c r="F330" t="s">
        <v>358</v>
      </c>
      <c r="G330" s="81">
        <v>0</v>
      </c>
      <c r="H330" s="81">
        <v>0</v>
      </c>
      <c r="I330" s="148" t="s">
        <v>3</v>
      </c>
      <c r="J330" s="58" t="s">
        <v>1395</v>
      </c>
      <c r="K330" s="59" t="s">
        <v>3994</v>
      </c>
      <c r="L330" s="57" t="s">
        <v>4851</v>
      </c>
      <c r="M330" s="57" t="s">
        <v>4908</v>
      </c>
      <c r="N330" s="57"/>
      <c r="O330" s="57"/>
      <c r="P330" t="s">
        <v>4447</v>
      </c>
      <c r="Q330" s="13"/>
      <c r="R330"/>
      <c r="S330" t="str">
        <f t="shared" si="69"/>
        <v>NOT EQUAL</v>
      </c>
      <c r="T330" t="str">
        <f>IF(ISNA(VLOOKUP(AF330,#REF!,1)),"//","")</f>
        <v/>
      </c>
      <c r="U330"/>
      <c r="V330">
        <f t="shared" si="64"/>
        <v>112</v>
      </c>
      <c r="W330" s="81" t="s">
        <v>2263</v>
      </c>
      <c r="X330" s="59" t="s">
        <v>2263</v>
      </c>
      <c r="Y330" s="59" t="s">
        <v>2263</v>
      </c>
      <c r="Z330" s="25" t="str">
        <f t="shared" si="62"/>
        <v/>
      </c>
      <c r="AA330" s="25" t="str">
        <f t="shared" si="65"/>
        <v/>
      </c>
      <c r="AB330" s="1">
        <f t="shared" si="63"/>
        <v>318</v>
      </c>
      <c r="AC330" t="str">
        <f t="shared" si="66"/>
        <v>ITM_TRZtoG</v>
      </c>
      <c r="AD330" s="136" t="str">
        <f>IF(ISNA(VLOOKUP(AA330,Sheet2!J:J,1,0)),"//","")</f>
        <v/>
      </c>
      <c r="AF330" s="94" t="str">
        <f t="shared" si="67"/>
        <v/>
      </c>
      <c r="AG330" t="b">
        <f t="shared" si="68"/>
        <v>1</v>
      </c>
    </row>
    <row r="331" spans="1:33">
      <c r="A331" s="50">
        <f t="shared" si="70"/>
        <v>331</v>
      </c>
      <c r="B331" s="49">
        <f t="shared" si="71"/>
        <v>319</v>
      </c>
      <c r="C331" t="s">
        <v>4403</v>
      </c>
      <c r="D331" t="s">
        <v>25</v>
      </c>
      <c r="E331" t="s">
        <v>4406</v>
      </c>
      <c r="F331" t="s">
        <v>4407</v>
      </c>
      <c r="G331" s="81">
        <v>0</v>
      </c>
      <c r="H331" s="81">
        <v>0</v>
      </c>
      <c r="I331" s="147" t="s">
        <v>467</v>
      </c>
      <c r="J331" s="58" t="s">
        <v>1395</v>
      </c>
      <c r="K331" s="59" t="s">
        <v>3994</v>
      </c>
      <c r="L331" s="57" t="s">
        <v>4851</v>
      </c>
      <c r="M331" s="57" t="s">
        <v>4908</v>
      </c>
      <c r="N331" s="57"/>
      <c r="O331" s="57"/>
      <c r="P331" t="s">
        <v>4448</v>
      </c>
      <c r="Q331" s="13"/>
      <c r="R331"/>
      <c r="S331" t="str">
        <f t="shared" si="69"/>
        <v>NOT EQUAL</v>
      </c>
      <c r="T331" t="str">
        <f>IF(ISNA(VLOOKUP(AF331,#REF!,1)),"//","")</f>
        <v/>
      </c>
      <c r="U331"/>
      <c r="V331">
        <f t="shared" si="64"/>
        <v>112</v>
      </c>
      <c r="W331" s="81" t="s">
        <v>2263</v>
      </c>
      <c r="X331" s="59" t="s">
        <v>2263</v>
      </c>
      <c r="Y331" s="59" t="s">
        <v>2263</v>
      </c>
      <c r="Z331" s="25" t="str">
        <f t="shared" si="62"/>
        <v/>
      </c>
      <c r="AA331" s="25" t="str">
        <f t="shared" si="65"/>
        <v/>
      </c>
      <c r="AB331" s="1">
        <f t="shared" si="63"/>
        <v>319</v>
      </c>
      <c r="AC331" t="str">
        <f t="shared" si="66"/>
        <v>ITM_TRZtoGb</v>
      </c>
      <c r="AD331" s="136" t="str">
        <f>IF(ISNA(VLOOKUP(AA331,Sheet2!J:J,1,0)),"//","")</f>
        <v/>
      </c>
      <c r="AF331" s="94" t="str">
        <f t="shared" si="67"/>
        <v/>
      </c>
      <c r="AG331" t="b">
        <f t="shared" si="68"/>
        <v>1</v>
      </c>
    </row>
    <row r="332" spans="1:33">
      <c r="A332" s="50">
        <f t="shared" si="70"/>
        <v>332</v>
      </c>
      <c r="B332" s="49">
        <f t="shared" si="71"/>
        <v>320</v>
      </c>
      <c r="C332" s="53" t="s">
        <v>3565</v>
      </c>
      <c r="D332" s="53" t="s">
        <v>25</v>
      </c>
      <c r="E332" s="58" t="s">
        <v>171</v>
      </c>
      <c r="F332" s="58" t="s">
        <v>171</v>
      </c>
      <c r="G332" s="81">
        <v>0</v>
      </c>
      <c r="H332" s="81">
        <v>0</v>
      </c>
      <c r="I332" s="148" t="s">
        <v>3</v>
      </c>
      <c r="J332" s="58" t="s">
        <v>1395</v>
      </c>
      <c r="K332" s="59" t="s">
        <v>3994</v>
      </c>
      <c r="L332" s="57" t="s">
        <v>4851</v>
      </c>
      <c r="M332" s="57" t="s">
        <v>4908</v>
      </c>
      <c r="N332" s="57"/>
      <c r="O332" s="57"/>
      <c r="P332" s="56" t="s">
        <v>1664</v>
      </c>
      <c r="Q332" s="13"/>
      <c r="R332"/>
      <c r="S332" t="str">
        <f t="shared" si="69"/>
        <v/>
      </c>
      <c r="T332" t="str">
        <f>IF(ISNA(VLOOKUP(AF332,#REF!,1)),"//","")</f>
        <v/>
      </c>
      <c r="U332"/>
      <c r="V332">
        <f t="shared" si="64"/>
        <v>112</v>
      </c>
      <c r="W332" s="81" t="s">
        <v>2263</v>
      </c>
      <c r="X332" s="59" t="s">
        <v>2263</v>
      </c>
      <c r="Y332" s="59" t="s">
        <v>2263</v>
      </c>
      <c r="Z332" s="25" t="str">
        <f t="shared" si="62"/>
        <v/>
      </c>
      <c r="AA332" s="25" t="str">
        <f t="shared" si="65"/>
        <v/>
      </c>
      <c r="AB332" s="1">
        <f t="shared" si="63"/>
        <v>320</v>
      </c>
      <c r="AC332" t="str">
        <f t="shared" si="66"/>
        <v>ITM_LBFtoN</v>
      </c>
      <c r="AD332" s="136" t="str">
        <f>IF(ISNA(VLOOKUP(AA332,Sheet2!J:J,1,0)),"//","")</f>
        <v/>
      </c>
      <c r="AF332" s="94" t="str">
        <f t="shared" si="67"/>
        <v/>
      </c>
      <c r="AG332" t="b">
        <f t="shared" si="68"/>
        <v>1</v>
      </c>
    </row>
    <row r="333" spans="1:33">
      <c r="A333" s="50">
        <f t="shared" si="70"/>
        <v>333</v>
      </c>
      <c r="B333" s="49">
        <f t="shared" si="71"/>
        <v>321</v>
      </c>
      <c r="C333" s="53" t="s">
        <v>3565</v>
      </c>
      <c r="D333" s="53" t="s">
        <v>156</v>
      </c>
      <c r="E333" s="58" t="s">
        <v>237</v>
      </c>
      <c r="F333" s="58" t="s">
        <v>237</v>
      </c>
      <c r="G333" s="81">
        <v>0</v>
      </c>
      <c r="H333" s="81">
        <v>0</v>
      </c>
      <c r="I333" s="148" t="s">
        <v>3</v>
      </c>
      <c r="J333" s="58" t="s">
        <v>1395</v>
      </c>
      <c r="K333" s="59" t="s">
        <v>3994</v>
      </c>
      <c r="L333" s="57" t="s">
        <v>4851</v>
      </c>
      <c r="M333" s="57" t="s">
        <v>4908</v>
      </c>
      <c r="N333" s="57"/>
      <c r="O333" s="57"/>
      <c r="P333" s="56" t="s">
        <v>1775</v>
      </c>
      <c r="Q333" s="13"/>
      <c r="R333"/>
      <c r="S333" t="str">
        <f t="shared" si="69"/>
        <v/>
      </c>
      <c r="T333" t="str">
        <f>IF(ISNA(VLOOKUP(AF333,#REF!,1)),"//","")</f>
        <v/>
      </c>
      <c r="U333"/>
      <c r="V333">
        <f t="shared" si="64"/>
        <v>112</v>
      </c>
      <c r="W333" s="81" t="s">
        <v>2263</v>
      </c>
      <c r="X333" s="59" t="s">
        <v>2263</v>
      </c>
      <c r="Y333" s="59" t="s">
        <v>2263</v>
      </c>
      <c r="Z333" s="25" t="str">
        <f t="shared" si="62"/>
        <v/>
      </c>
      <c r="AA333" s="25" t="str">
        <f t="shared" si="65"/>
        <v/>
      </c>
      <c r="AB333" s="1">
        <f t="shared" si="63"/>
        <v>321</v>
      </c>
      <c r="AC333" t="str">
        <f t="shared" si="66"/>
        <v>ITM_NtoLBF</v>
      </c>
      <c r="AD333" s="136" t="str">
        <f>IF(ISNA(VLOOKUP(AA333,Sheet2!J:J,1,0)),"//","")</f>
        <v/>
      </c>
      <c r="AF333" s="94" t="str">
        <f t="shared" si="67"/>
        <v/>
      </c>
      <c r="AG333" t="b">
        <f t="shared" si="68"/>
        <v>1</v>
      </c>
    </row>
    <row r="334" spans="1:33">
      <c r="A334" s="50">
        <f t="shared" si="70"/>
        <v>334</v>
      </c>
      <c r="B334" s="49">
        <f t="shared" si="71"/>
        <v>322</v>
      </c>
      <c r="C334" s="53" t="s">
        <v>3566</v>
      </c>
      <c r="D334" s="53" t="s">
        <v>25</v>
      </c>
      <c r="E334" s="58" t="s">
        <v>3457</v>
      </c>
      <c r="F334" s="58" t="s">
        <v>3457</v>
      </c>
      <c r="G334" s="81">
        <v>0</v>
      </c>
      <c r="H334" s="81">
        <v>0</v>
      </c>
      <c r="I334" s="148" t="s">
        <v>3</v>
      </c>
      <c r="J334" s="58" t="s">
        <v>1395</v>
      </c>
      <c r="K334" s="59" t="s">
        <v>3994</v>
      </c>
      <c r="L334" s="57" t="s">
        <v>4851</v>
      </c>
      <c r="M334" s="57" t="s">
        <v>4908</v>
      </c>
      <c r="N334" s="57"/>
      <c r="O334" s="57"/>
      <c r="P334" s="56" t="s">
        <v>1699</v>
      </c>
      <c r="Q334" s="13"/>
      <c r="R334"/>
      <c r="S334" t="str">
        <f t="shared" si="69"/>
        <v/>
      </c>
      <c r="T334" t="str">
        <f>IF(ISNA(VLOOKUP(AF334,#REF!,1)),"//","")</f>
        <v/>
      </c>
      <c r="U334"/>
      <c r="V334">
        <f t="shared" si="64"/>
        <v>112</v>
      </c>
      <c r="W334" s="81" t="s">
        <v>2263</v>
      </c>
      <c r="X334" s="59" t="s">
        <v>2263</v>
      </c>
      <c r="Y334" s="59" t="s">
        <v>2263</v>
      </c>
      <c r="Z334" s="25" t="str">
        <f t="shared" si="62"/>
        <v/>
      </c>
      <c r="AA334" s="25" t="str">
        <f t="shared" si="65"/>
        <v/>
      </c>
      <c r="AB334" s="1">
        <f t="shared" si="63"/>
        <v>322</v>
      </c>
      <c r="AC334" t="str">
        <f t="shared" si="66"/>
        <v>ITM_LYtoM</v>
      </c>
      <c r="AD334" s="136" t="str">
        <f>IF(ISNA(VLOOKUP(AA334,Sheet2!J:J,1,0)),"//","")</f>
        <v/>
      </c>
      <c r="AF334" s="94" t="str">
        <f t="shared" si="67"/>
        <v/>
      </c>
      <c r="AG334" t="b">
        <f t="shared" si="68"/>
        <v>1</v>
      </c>
    </row>
    <row r="335" spans="1:33">
      <c r="A335" s="50">
        <f t="shared" si="70"/>
        <v>335</v>
      </c>
      <c r="B335" s="49">
        <f t="shared" si="71"/>
        <v>323</v>
      </c>
      <c r="C335" s="53" t="s">
        <v>3566</v>
      </c>
      <c r="D335" s="53" t="s">
        <v>156</v>
      </c>
      <c r="E335" s="58" t="s">
        <v>3458</v>
      </c>
      <c r="F335" s="58" t="s">
        <v>3458</v>
      </c>
      <c r="G335" s="81">
        <v>0</v>
      </c>
      <c r="H335" s="81">
        <v>0</v>
      </c>
      <c r="I335" s="148" t="s">
        <v>3</v>
      </c>
      <c r="J335" s="58" t="s">
        <v>1395</v>
      </c>
      <c r="K335" s="59" t="s">
        <v>3994</v>
      </c>
      <c r="L335" s="57" t="s">
        <v>4851</v>
      </c>
      <c r="M335" s="57" t="s">
        <v>4908</v>
      </c>
      <c r="N335" s="57"/>
      <c r="O335" s="57"/>
      <c r="P335" s="56" t="s">
        <v>1750</v>
      </c>
      <c r="Q335" s="13"/>
      <c r="R335"/>
      <c r="S335" t="str">
        <f t="shared" si="69"/>
        <v/>
      </c>
      <c r="T335" t="str">
        <f>IF(ISNA(VLOOKUP(AF335,#REF!,1)),"//","")</f>
        <v/>
      </c>
      <c r="U335"/>
      <c r="V335">
        <f t="shared" si="64"/>
        <v>112</v>
      </c>
      <c r="W335" s="81" t="s">
        <v>2263</v>
      </c>
      <c r="X335" s="59" t="s">
        <v>2263</v>
      </c>
      <c r="Y335" s="59" t="s">
        <v>2263</v>
      </c>
      <c r="Z335" s="25" t="str">
        <f t="shared" si="62"/>
        <v/>
      </c>
      <c r="AA335" s="25" t="str">
        <f t="shared" si="65"/>
        <v/>
      </c>
      <c r="AB335" s="1">
        <f t="shared" si="63"/>
        <v>323</v>
      </c>
      <c r="AC335" t="str">
        <f t="shared" si="66"/>
        <v>ITM_MtoLY</v>
      </c>
      <c r="AD335" s="136" t="str">
        <f>IF(ISNA(VLOOKUP(AA335,Sheet2!J:J,1,0)),"//","")</f>
        <v/>
      </c>
      <c r="AF335" s="94" t="str">
        <f t="shared" si="67"/>
        <v/>
      </c>
      <c r="AG335" t="b">
        <f t="shared" si="68"/>
        <v>1</v>
      </c>
    </row>
    <row r="336" spans="1:33">
      <c r="A336" s="50">
        <f t="shared" si="70"/>
        <v>336</v>
      </c>
      <c r="B336" s="49">
        <f t="shared" si="71"/>
        <v>324</v>
      </c>
      <c r="C336" s="53" t="s">
        <v>3567</v>
      </c>
      <c r="D336" s="53" t="s">
        <v>25</v>
      </c>
      <c r="E336" s="64" t="s">
        <v>2570</v>
      </c>
      <c r="F336" s="64" t="s">
        <v>1377</v>
      </c>
      <c r="G336" s="65">
        <v>0</v>
      </c>
      <c r="H336" s="65">
        <v>0</v>
      </c>
      <c r="I336" s="148" t="s">
        <v>3</v>
      </c>
      <c r="J336" s="58" t="s">
        <v>1395</v>
      </c>
      <c r="K336" s="59" t="s">
        <v>3994</v>
      </c>
      <c r="L336" s="57" t="s">
        <v>4851</v>
      </c>
      <c r="M336" s="57" t="s">
        <v>4908</v>
      </c>
      <c r="N336" s="57"/>
      <c r="O336" s="57"/>
      <c r="P336" s="56" t="s">
        <v>2573</v>
      </c>
      <c r="Q336" s="20"/>
      <c r="R336"/>
      <c r="S336" t="str">
        <f t="shared" si="69"/>
        <v>NOT EQUAL</v>
      </c>
      <c r="T336" t="str">
        <f>IF(ISNA(VLOOKUP(AF336,#REF!,1)),"//","")</f>
        <v/>
      </c>
      <c r="U336"/>
      <c r="V336">
        <f t="shared" si="64"/>
        <v>112</v>
      </c>
      <c r="W336" s="81" t="s">
        <v>2263</v>
      </c>
      <c r="X336" s="59" t="s">
        <v>2263</v>
      </c>
      <c r="Y336" s="59" t="s">
        <v>2263</v>
      </c>
      <c r="Z336" s="25" t="str">
        <f t="shared" si="62"/>
        <v/>
      </c>
      <c r="AA336" s="25" t="str">
        <f t="shared" si="65"/>
        <v/>
      </c>
      <c r="AB336" s="1">
        <f t="shared" si="63"/>
        <v>324</v>
      </c>
      <c r="AC336" t="str">
        <f t="shared" si="66"/>
        <v>ITM_MMHGtoPA</v>
      </c>
      <c r="AD336" s="136" t="str">
        <f>IF(ISNA(VLOOKUP(AA336,Sheet2!J:J,1,0)),"//","")</f>
        <v/>
      </c>
      <c r="AF336" s="94" t="str">
        <f t="shared" si="67"/>
        <v/>
      </c>
      <c r="AG336" t="b">
        <f t="shared" si="68"/>
        <v>1</v>
      </c>
    </row>
    <row r="337" spans="1:33">
      <c r="A337" s="50">
        <f t="shared" si="70"/>
        <v>337</v>
      </c>
      <c r="B337" s="49">
        <f t="shared" si="71"/>
        <v>325</v>
      </c>
      <c r="C337" s="53" t="s">
        <v>3567</v>
      </c>
      <c r="D337" s="53" t="s">
        <v>25</v>
      </c>
      <c r="E337" s="64" t="s">
        <v>2570</v>
      </c>
      <c r="F337" s="64" t="s">
        <v>468</v>
      </c>
      <c r="G337" s="65">
        <v>0</v>
      </c>
      <c r="H337" s="65">
        <v>0</v>
      </c>
      <c r="I337" s="147" t="s">
        <v>467</v>
      </c>
      <c r="J337" s="58" t="s">
        <v>1395</v>
      </c>
      <c r="K337" s="59" t="s">
        <v>3994</v>
      </c>
      <c r="L337" s="57" t="s">
        <v>4851</v>
      </c>
      <c r="M337" s="57" t="s">
        <v>4908</v>
      </c>
      <c r="N337" s="57"/>
      <c r="O337" s="57"/>
      <c r="P337" s="56" t="s">
        <v>2574</v>
      </c>
      <c r="Q337" s="20"/>
      <c r="R337"/>
      <c r="S337" t="str">
        <f t="shared" si="69"/>
        <v>NOT EQUAL</v>
      </c>
      <c r="T337" t="str">
        <f>IF(ISNA(VLOOKUP(AF337,#REF!,1)),"//","")</f>
        <v/>
      </c>
      <c r="U337"/>
      <c r="V337">
        <f t="shared" si="64"/>
        <v>112</v>
      </c>
      <c r="W337" s="81" t="s">
        <v>2263</v>
      </c>
      <c r="X337" s="59" t="s">
        <v>2263</v>
      </c>
      <c r="Y337" s="59" t="s">
        <v>2263</v>
      </c>
      <c r="Z337" s="25" t="str">
        <f t="shared" si="62"/>
        <v/>
      </c>
      <c r="AA337" s="25" t="str">
        <f t="shared" si="65"/>
        <v/>
      </c>
      <c r="AB337" s="1">
        <f t="shared" si="63"/>
        <v>325</v>
      </c>
      <c r="AC337" t="str">
        <f t="shared" si="66"/>
        <v>ITM_MMHGtoPAb</v>
      </c>
      <c r="AD337" s="136" t="str">
        <f>IF(ISNA(VLOOKUP(AA337,Sheet2!J:J,1,0)),"//","")</f>
        <v/>
      </c>
      <c r="AF337" s="94" t="str">
        <f t="shared" si="67"/>
        <v/>
      </c>
      <c r="AG337" t="b">
        <f t="shared" si="68"/>
        <v>1</v>
      </c>
    </row>
    <row r="338" spans="1:33">
      <c r="A338" s="50">
        <f t="shared" si="70"/>
        <v>338</v>
      </c>
      <c r="B338" s="49">
        <f t="shared" si="71"/>
        <v>326</v>
      </c>
      <c r="C338" s="53" t="s">
        <v>3567</v>
      </c>
      <c r="D338" s="53" t="s">
        <v>156</v>
      </c>
      <c r="E338" s="58" t="s">
        <v>2571</v>
      </c>
      <c r="F338" s="67" t="s">
        <v>248</v>
      </c>
      <c r="G338" s="81">
        <v>0</v>
      </c>
      <c r="H338" s="81">
        <v>0</v>
      </c>
      <c r="I338" s="148" t="s">
        <v>3</v>
      </c>
      <c r="J338" s="58" t="s">
        <v>1395</v>
      </c>
      <c r="K338" s="59" t="s">
        <v>3994</v>
      </c>
      <c r="L338" s="57" t="s">
        <v>4851</v>
      </c>
      <c r="M338" s="57" t="s">
        <v>4908</v>
      </c>
      <c r="N338" s="57"/>
      <c r="O338" s="57"/>
      <c r="P338" s="56" t="s">
        <v>2578</v>
      </c>
      <c r="Q338" s="13"/>
      <c r="R338"/>
      <c r="S338" t="str">
        <f t="shared" si="69"/>
        <v>NOT EQUAL</v>
      </c>
      <c r="T338" t="str">
        <f>IF(ISNA(VLOOKUP(AF338,#REF!,1)),"//","")</f>
        <v/>
      </c>
      <c r="U338"/>
      <c r="V338">
        <f t="shared" si="64"/>
        <v>112</v>
      </c>
      <c r="W338" s="81" t="s">
        <v>2263</v>
      </c>
      <c r="X338" s="59" t="s">
        <v>2263</v>
      </c>
      <c r="Y338" s="59" t="s">
        <v>2263</v>
      </c>
      <c r="Z338" s="25" t="str">
        <f t="shared" si="62"/>
        <v/>
      </c>
      <c r="AA338" s="25" t="str">
        <f t="shared" si="65"/>
        <v/>
      </c>
      <c r="AB338" s="1">
        <f t="shared" si="63"/>
        <v>326</v>
      </c>
      <c r="AC338" t="str">
        <f t="shared" si="66"/>
        <v>ITM_PAtoMMHG</v>
      </c>
      <c r="AD338" s="136" t="str">
        <f>IF(ISNA(VLOOKUP(AA338,Sheet2!J:J,1,0)),"//","")</f>
        <v/>
      </c>
      <c r="AF338" s="94" t="str">
        <f t="shared" si="67"/>
        <v/>
      </c>
      <c r="AG338" t="b">
        <f t="shared" si="68"/>
        <v>1</v>
      </c>
    </row>
    <row r="339" spans="1:33">
      <c r="A339" s="50">
        <f t="shared" si="70"/>
        <v>339</v>
      </c>
      <c r="B339" s="49">
        <f t="shared" si="71"/>
        <v>327</v>
      </c>
      <c r="C339" s="53" t="s">
        <v>3567</v>
      </c>
      <c r="D339" s="53" t="s">
        <v>156</v>
      </c>
      <c r="E339" s="70" t="s">
        <v>2571</v>
      </c>
      <c r="F339" s="71" t="s">
        <v>1377</v>
      </c>
      <c r="G339" s="65">
        <v>0</v>
      </c>
      <c r="H339" s="65">
        <v>0</v>
      </c>
      <c r="I339" s="147" t="s">
        <v>467</v>
      </c>
      <c r="J339" s="58" t="s">
        <v>1395</v>
      </c>
      <c r="K339" s="59" t="s">
        <v>3994</v>
      </c>
      <c r="L339" s="57" t="s">
        <v>4851</v>
      </c>
      <c r="M339" s="57" t="s">
        <v>4908</v>
      </c>
      <c r="N339" s="57"/>
      <c r="O339" s="57"/>
      <c r="P339" s="56" t="s">
        <v>2580</v>
      </c>
      <c r="Q339" s="20"/>
      <c r="R339"/>
      <c r="S339" t="str">
        <f t="shared" si="69"/>
        <v>NOT EQUAL</v>
      </c>
      <c r="T339" t="str">
        <f>IF(ISNA(VLOOKUP(AF339,#REF!,1)),"//","")</f>
        <v/>
      </c>
      <c r="U339"/>
      <c r="V339">
        <f t="shared" si="64"/>
        <v>112</v>
      </c>
      <c r="W339" s="81" t="s">
        <v>2263</v>
      </c>
      <c r="X339" s="59" t="s">
        <v>2263</v>
      </c>
      <c r="Y339" s="59" t="s">
        <v>2263</v>
      </c>
      <c r="Z339" s="25" t="str">
        <f t="shared" si="62"/>
        <v/>
      </c>
      <c r="AA339" s="25" t="str">
        <f t="shared" si="65"/>
        <v/>
      </c>
      <c r="AB339" s="1">
        <f t="shared" si="63"/>
        <v>327</v>
      </c>
      <c r="AC339" t="str">
        <f t="shared" si="66"/>
        <v>ITM_PAtoMMHGb</v>
      </c>
      <c r="AD339" s="136" t="str">
        <f>IF(ISNA(VLOOKUP(AA339,Sheet2!J:J,1,0)),"//","")</f>
        <v/>
      </c>
      <c r="AF339" s="94" t="str">
        <f t="shared" si="67"/>
        <v/>
      </c>
      <c r="AG339" t="b">
        <f t="shared" si="68"/>
        <v>1</v>
      </c>
    </row>
    <row r="340" spans="1:33">
      <c r="A340" s="50">
        <f t="shared" si="70"/>
        <v>340</v>
      </c>
      <c r="B340" s="49">
        <f t="shared" si="71"/>
        <v>328</v>
      </c>
      <c r="C340" t="s">
        <v>4408</v>
      </c>
      <c r="D340" t="s">
        <v>25</v>
      </c>
      <c r="E340" t="s">
        <v>4409</v>
      </c>
      <c r="F340" t="s">
        <v>4409</v>
      </c>
      <c r="G340" s="81">
        <v>0</v>
      </c>
      <c r="H340" s="81">
        <v>0</v>
      </c>
      <c r="I340" s="148" t="s">
        <v>3</v>
      </c>
      <c r="J340" s="58" t="s">
        <v>1395</v>
      </c>
      <c r="K340" s="59" t="s">
        <v>3994</v>
      </c>
      <c r="L340" s="57" t="s">
        <v>4851</v>
      </c>
      <c r="M340" s="57" t="s">
        <v>4908</v>
      </c>
      <c r="N340" s="57"/>
      <c r="O340" s="57"/>
      <c r="P340" t="s">
        <v>4449</v>
      </c>
      <c r="Q340" s="13"/>
      <c r="R340"/>
      <c r="S340" t="str">
        <f t="shared" si="69"/>
        <v/>
      </c>
      <c r="T340" t="str">
        <f>IF(ISNA(VLOOKUP(AF340,#REF!,1)),"//","")</f>
        <v/>
      </c>
      <c r="U340"/>
      <c r="V340">
        <f t="shared" si="64"/>
        <v>112</v>
      </c>
      <c r="W340" s="81" t="s">
        <v>2263</v>
      </c>
      <c r="X340" s="59" t="s">
        <v>2263</v>
      </c>
      <c r="Y340" s="59" t="s">
        <v>2263</v>
      </c>
      <c r="Z340" s="25" t="str">
        <f t="shared" si="62"/>
        <v/>
      </c>
      <c r="AA340" s="25" t="str">
        <f t="shared" si="65"/>
        <v/>
      </c>
      <c r="AB340" s="1">
        <f t="shared" si="63"/>
        <v>328</v>
      </c>
      <c r="AC340" t="str">
        <f t="shared" si="66"/>
        <v>ITM_MItoKM</v>
      </c>
      <c r="AD340" s="136" t="str">
        <f>IF(ISNA(VLOOKUP(AA340,Sheet2!J:J,1,0)),"//","")</f>
        <v/>
      </c>
      <c r="AF340" s="94" t="str">
        <f t="shared" si="67"/>
        <v/>
      </c>
      <c r="AG340" t="b">
        <f t="shared" si="68"/>
        <v>1</v>
      </c>
    </row>
    <row r="341" spans="1:33">
      <c r="A341" s="50">
        <f t="shared" si="70"/>
        <v>341</v>
      </c>
      <c r="B341" s="49">
        <f t="shared" si="71"/>
        <v>329</v>
      </c>
      <c r="C341" t="s">
        <v>4408</v>
      </c>
      <c r="D341" t="s">
        <v>156</v>
      </c>
      <c r="E341" t="s">
        <v>4410</v>
      </c>
      <c r="F341" t="s">
        <v>4410</v>
      </c>
      <c r="G341" s="81">
        <v>0</v>
      </c>
      <c r="H341" s="81">
        <v>0</v>
      </c>
      <c r="I341" s="148" t="s">
        <v>3</v>
      </c>
      <c r="J341" s="58" t="s">
        <v>1395</v>
      </c>
      <c r="K341" s="59" t="s">
        <v>3994</v>
      </c>
      <c r="L341" s="57" t="s">
        <v>4851</v>
      </c>
      <c r="M341" s="57" t="s">
        <v>4908</v>
      </c>
      <c r="N341" s="57"/>
      <c r="O341" s="57"/>
      <c r="P341" t="s">
        <v>4450</v>
      </c>
      <c r="Q341" s="13"/>
      <c r="R341"/>
      <c r="S341" t="str">
        <f t="shared" si="69"/>
        <v/>
      </c>
      <c r="T341" t="str">
        <f>IF(ISNA(VLOOKUP(AF341,#REF!,1)),"//","")</f>
        <v/>
      </c>
      <c r="U341"/>
      <c r="V341">
        <f t="shared" si="64"/>
        <v>112</v>
      </c>
      <c r="W341" s="81" t="s">
        <v>2263</v>
      </c>
      <c r="X341" s="59" t="s">
        <v>2263</v>
      </c>
      <c r="Y341" s="59" t="s">
        <v>2263</v>
      </c>
      <c r="Z341" s="25" t="str">
        <f t="shared" si="62"/>
        <v/>
      </c>
      <c r="AA341" s="25" t="str">
        <f t="shared" si="65"/>
        <v/>
      </c>
      <c r="AB341" s="1">
        <f t="shared" si="63"/>
        <v>329</v>
      </c>
      <c r="AC341" t="str">
        <f t="shared" si="66"/>
        <v>ITM_KMtoMI</v>
      </c>
      <c r="AD341" s="136" t="str">
        <f>IF(ISNA(VLOOKUP(AA341,Sheet2!J:J,1,0)),"//","")</f>
        <v/>
      </c>
      <c r="AF341" s="94" t="str">
        <f t="shared" si="67"/>
        <v/>
      </c>
      <c r="AG341" t="b">
        <f t="shared" si="68"/>
        <v>1</v>
      </c>
    </row>
    <row r="342" spans="1:33">
      <c r="A342" s="50">
        <f t="shared" si="70"/>
        <v>342</v>
      </c>
      <c r="B342" s="49">
        <f t="shared" si="71"/>
        <v>330</v>
      </c>
      <c r="C342" t="s">
        <v>4411</v>
      </c>
      <c r="D342" t="s">
        <v>156</v>
      </c>
      <c r="E342" s="17" t="s">
        <v>4469</v>
      </c>
      <c r="F342" s="17" t="s">
        <v>4469</v>
      </c>
      <c r="G342" s="81">
        <v>0</v>
      </c>
      <c r="H342" s="81">
        <v>0</v>
      </c>
      <c r="I342" s="148" t="s">
        <v>3</v>
      </c>
      <c r="J342" s="58" t="s">
        <v>1395</v>
      </c>
      <c r="K342" s="59" t="s">
        <v>3994</v>
      </c>
      <c r="L342" s="57" t="s">
        <v>4851</v>
      </c>
      <c r="M342" s="57" t="s">
        <v>4908</v>
      </c>
      <c r="N342" s="57"/>
      <c r="O342" s="57"/>
      <c r="P342" t="s">
        <v>4451</v>
      </c>
      <c r="Q342" s="13"/>
      <c r="R342"/>
      <c r="S342" t="str">
        <f t="shared" si="69"/>
        <v/>
      </c>
      <c r="T342" t="str">
        <f>IF(ISNA(VLOOKUP(AF342,#REF!,1)),"//","")</f>
        <v/>
      </c>
      <c r="U342"/>
      <c r="V342">
        <f t="shared" si="64"/>
        <v>112</v>
      </c>
      <c r="W342" s="81" t="s">
        <v>2263</v>
      </c>
      <c r="X342" s="59" t="s">
        <v>2263</v>
      </c>
      <c r="Y342" s="59" t="s">
        <v>2263</v>
      </c>
      <c r="Z342" s="25" t="str">
        <f t="shared" si="62"/>
        <v/>
      </c>
      <c r="AA342" s="25" t="str">
        <f t="shared" si="65"/>
        <v/>
      </c>
      <c r="AB342" s="1">
        <f t="shared" si="63"/>
        <v>330</v>
      </c>
      <c r="AC342" t="str">
        <f t="shared" si="66"/>
        <v>ITM_KMtoNMI</v>
      </c>
      <c r="AD342" s="136" t="str">
        <f>IF(ISNA(VLOOKUP(AA342,Sheet2!J:J,1,0)),"//","")</f>
        <v/>
      </c>
      <c r="AF342" s="94" t="str">
        <f t="shared" si="67"/>
        <v/>
      </c>
      <c r="AG342" t="b">
        <f t="shared" si="68"/>
        <v>1</v>
      </c>
    </row>
    <row r="343" spans="1:33">
      <c r="A343" s="50">
        <f t="shared" si="70"/>
        <v>343</v>
      </c>
      <c r="B343" s="49">
        <f t="shared" si="71"/>
        <v>331</v>
      </c>
      <c r="C343" t="s">
        <v>4411</v>
      </c>
      <c r="D343" t="s">
        <v>25</v>
      </c>
      <c r="E343" s="17" t="s">
        <v>4470</v>
      </c>
      <c r="F343" s="17" t="s">
        <v>4470</v>
      </c>
      <c r="G343" s="81">
        <v>0</v>
      </c>
      <c r="H343" s="81">
        <v>0</v>
      </c>
      <c r="I343" s="148" t="s">
        <v>3</v>
      </c>
      <c r="J343" s="58" t="s">
        <v>1395</v>
      </c>
      <c r="K343" s="59" t="s">
        <v>3994</v>
      </c>
      <c r="L343" s="57" t="s">
        <v>4851</v>
      </c>
      <c r="M343" s="57" t="s">
        <v>4908</v>
      </c>
      <c r="N343" s="57"/>
      <c r="O343" s="57"/>
      <c r="P343" t="s">
        <v>4452</v>
      </c>
      <c r="Q343" s="13"/>
      <c r="R343"/>
      <c r="S343" t="str">
        <f t="shared" si="69"/>
        <v/>
      </c>
      <c r="T343" t="str">
        <f>IF(ISNA(VLOOKUP(AF343,#REF!,1)),"//","")</f>
        <v/>
      </c>
      <c r="U343"/>
      <c r="V343">
        <f t="shared" si="64"/>
        <v>112</v>
      </c>
      <c r="W343" s="81" t="s">
        <v>2263</v>
      </c>
      <c r="X343" s="59" t="s">
        <v>2263</v>
      </c>
      <c r="Y343" s="59" t="s">
        <v>2263</v>
      </c>
      <c r="Z343" s="25" t="str">
        <f t="shared" si="62"/>
        <v/>
      </c>
      <c r="AA343" s="25" t="str">
        <f t="shared" si="65"/>
        <v/>
      </c>
      <c r="AB343" s="1">
        <f t="shared" si="63"/>
        <v>331</v>
      </c>
      <c r="AC343" t="str">
        <f t="shared" si="66"/>
        <v>ITM_NMItoKM</v>
      </c>
      <c r="AD343" s="136" t="str">
        <f>IF(ISNA(VLOOKUP(AA343,Sheet2!J:J,1,0)),"//","")</f>
        <v/>
      </c>
      <c r="AF343" s="94" t="str">
        <f t="shared" si="67"/>
        <v/>
      </c>
      <c r="AG343" t="b">
        <f t="shared" si="68"/>
        <v>1</v>
      </c>
    </row>
    <row r="344" spans="1:33">
      <c r="A344" s="50">
        <f t="shared" si="70"/>
        <v>344</v>
      </c>
      <c r="B344" s="49">
        <f t="shared" si="71"/>
        <v>332</v>
      </c>
      <c r="C344" t="s">
        <v>3568</v>
      </c>
      <c r="D344" t="s">
        <v>156</v>
      </c>
      <c r="E344" t="s">
        <v>225</v>
      </c>
      <c r="F344" t="s">
        <v>225</v>
      </c>
      <c r="G344" s="81">
        <v>0</v>
      </c>
      <c r="H344" s="81">
        <v>0</v>
      </c>
      <c r="I344" s="148" t="s">
        <v>3</v>
      </c>
      <c r="J344" s="58" t="s">
        <v>1395</v>
      </c>
      <c r="K344" s="59" t="s">
        <v>3994</v>
      </c>
      <c r="L344" s="57" t="s">
        <v>4851</v>
      </c>
      <c r="M344" s="57" t="s">
        <v>4908</v>
      </c>
      <c r="N344" s="57"/>
      <c r="O344" s="57"/>
      <c r="P344" s="56" t="s">
        <v>1751</v>
      </c>
      <c r="Q344" s="13"/>
      <c r="R344"/>
      <c r="S344" t="str">
        <f t="shared" si="69"/>
        <v/>
      </c>
      <c r="T344" t="str">
        <f>IF(ISNA(VLOOKUP(AF344,#REF!,1)),"//","")</f>
        <v/>
      </c>
      <c r="U344"/>
      <c r="V344">
        <f t="shared" si="64"/>
        <v>112</v>
      </c>
      <c r="W344" s="81" t="s">
        <v>2263</v>
      </c>
      <c r="X344" s="59" t="s">
        <v>2263</v>
      </c>
      <c r="Y344" s="59" t="s">
        <v>2263</v>
      </c>
      <c r="Z344" s="25" t="str">
        <f t="shared" si="62"/>
        <v/>
      </c>
      <c r="AA344" s="25" t="str">
        <f t="shared" si="65"/>
        <v/>
      </c>
      <c r="AB344" s="1">
        <f t="shared" si="63"/>
        <v>332</v>
      </c>
      <c r="AC344" t="str">
        <f t="shared" si="66"/>
        <v>ITM_MtoPC</v>
      </c>
      <c r="AD344" s="136" t="str">
        <f>IF(ISNA(VLOOKUP(AA344,Sheet2!J:J,1,0)),"//","")</f>
        <v/>
      </c>
      <c r="AF344" s="94" t="str">
        <f t="shared" si="67"/>
        <v/>
      </c>
      <c r="AG344" t="b">
        <f t="shared" si="68"/>
        <v>1</v>
      </c>
    </row>
    <row r="345" spans="1:33">
      <c r="A345" s="50">
        <f t="shared" si="70"/>
        <v>345</v>
      </c>
      <c r="B345" s="49">
        <f t="shared" si="71"/>
        <v>333</v>
      </c>
      <c r="C345" t="s">
        <v>3568</v>
      </c>
      <c r="D345" t="s">
        <v>25</v>
      </c>
      <c r="E345" t="s">
        <v>249</v>
      </c>
      <c r="F345" t="s">
        <v>249</v>
      </c>
      <c r="G345" s="81">
        <v>0</v>
      </c>
      <c r="H345" s="81">
        <v>0</v>
      </c>
      <c r="I345" s="148" t="s">
        <v>3</v>
      </c>
      <c r="J345" s="58" t="s">
        <v>1395</v>
      </c>
      <c r="K345" s="59" t="s">
        <v>3994</v>
      </c>
      <c r="L345" s="57" t="s">
        <v>4851</v>
      </c>
      <c r="M345" s="57" t="s">
        <v>4908</v>
      </c>
      <c r="N345" s="57"/>
      <c r="O345" s="57"/>
      <c r="P345" s="56" t="s">
        <v>1788</v>
      </c>
      <c r="Q345" s="13"/>
      <c r="R345"/>
      <c r="S345" t="str">
        <f t="shared" si="69"/>
        <v/>
      </c>
      <c r="T345" t="str">
        <f>IF(ISNA(VLOOKUP(AF345,#REF!,1)),"//","")</f>
        <v/>
      </c>
      <c r="U345"/>
      <c r="V345">
        <f t="shared" si="64"/>
        <v>112</v>
      </c>
      <c r="W345" s="81" t="s">
        <v>2263</v>
      </c>
      <c r="X345" s="59" t="s">
        <v>2263</v>
      </c>
      <c r="Y345" s="59" t="s">
        <v>2263</v>
      </c>
      <c r="Z345" s="25" t="str">
        <f t="shared" si="62"/>
        <v/>
      </c>
      <c r="AA345" s="25" t="str">
        <f t="shared" si="65"/>
        <v/>
      </c>
      <c r="AB345" s="1">
        <f t="shared" si="63"/>
        <v>333</v>
      </c>
      <c r="AC345" t="str">
        <f t="shared" si="66"/>
        <v>ITM_PCtoM</v>
      </c>
      <c r="AD345" s="136" t="str">
        <f>IF(ISNA(VLOOKUP(AA345,Sheet2!J:J,1,0)),"//","")</f>
        <v/>
      </c>
      <c r="AF345" s="94" t="str">
        <f t="shared" si="67"/>
        <v/>
      </c>
      <c r="AG345" t="b">
        <f t="shared" si="68"/>
        <v>1</v>
      </c>
    </row>
    <row r="346" spans="1:33">
      <c r="A346" s="50">
        <f t="shared" si="70"/>
        <v>346</v>
      </c>
      <c r="B346" s="49">
        <f t="shared" si="71"/>
        <v>334</v>
      </c>
      <c r="C346" t="s">
        <v>4412</v>
      </c>
      <c r="D346" t="s">
        <v>156</v>
      </c>
      <c r="E346" t="s">
        <v>4413</v>
      </c>
      <c r="F346" t="s">
        <v>4414</v>
      </c>
      <c r="G346" s="60">
        <v>0</v>
      </c>
      <c r="H346" s="60">
        <v>0</v>
      </c>
      <c r="I346" s="147" t="s">
        <v>467</v>
      </c>
      <c r="J346" s="58" t="s">
        <v>1395</v>
      </c>
      <c r="K346" s="59" t="s">
        <v>3994</v>
      </c>
      <c r="L346" s="57" t="s">
        <v>4851</v>
      </c>
      <c r="M346" s="57" t="s">
        <v>4908</v>
      </c>
      <c r="N346" s="57"/>
      <c r="O346" s="57"/>
      <c r="P346" t="s">
        <v>4453</v>
      </c>
      <c r="Q346" s="13"/>
      <c r="R346"/>
      <c r="S346" t="str">
        <f t="shared" si="69"/>
        <v>NOT EQUAL</v>
      </c>
      <c r="T346" t="str">
        <f>IF(ISNA(VLOOKUP(AF346,#REF!,1)),"//","")</f>
        <v/>
      </c>
      <c r="U346"/>
      <c r="V346">
        <f t="shared" si="64"/>
        <v>112</v>
      </c>
      <c r="W346" s="81" t="s">
        <v>2263</v>
      </c>
      <c r="X346" s="59" t="s">
        <v>2263</v>
      </c>
      <c r="Y346" s="59" t="s">
        <v>2263</v>
      </c>
      <c r="Z346" s="25" t="str">
        <f t="shared" si="62"/>
        <v/>
      </c>
      <c r="AA346" s="25" t="str">
        <f t="shared" si="65"/>
        <v/>
      </c>
      <c r="AB346" s="1">
        <f t="shared" si="63"/>
        <v>334</v>
      </c>
      <c r="AC346" t="str">
        <f t="shared" si="66"/>
        <v>ITM_MMtoPOINT</v>
      </c>
      <c r="AD346" s="136" t="str">
        <f>IF(ISNA(VLOOKUP(AA346,Sheet2!J:J,1,0)),"//","")</f>
        <v/>
      </c>
      <c r="AF346" s="94" t="str">
        <f t="shared" si="67"/>
        <v/>
      </c>
      <c r="AG346" t="b">
        <f t="shared" si="68"/>
        <v>1</v>
      </c>
    </row>
    <row r="347" spans="1:33">
      <c r="A347" s="50">
        <f t="shared" si="70"/>
        <v>347</v>
      </c>
      <c r="B347" s="49">
        <f t="shared" si="71"/>
        <v>335</v>
      </c>
      <c r="C347" t="s">
        <v>4412</v>
      </c>
      <c r="D347" t="s">
        <v>156</v>
      </c>
      <c r="E347" t="s">
        <v>4413</v>
      </c>
      <c r="F347" t="s">
        <v>1193</v>
      </c>
      <c r="G347" s="161">
        <v>0</v>
      </c>
      <c r="H347" s="161">
        <v>0</v>
      </c>
      <c r="I347" s="148" t="s">
        <v>3</v>
      </c>
      <c r="J347" s="58" t="s">
        <v>1395</v>
      </c>
      <c r="K347" s="59" t="s">
        <v>3994</v>
      </c>
      <c r="L347" s="57" t="s">
        <v>4851</v>
      </c>
      <c r="M347" s="57" t="s">
        <v>4908</v>
      </c>
      <c r="N347" s="57"/>
      <c r="O347" s="57"/>
      <c r="P347" t="s">
        <v>4454</v>
      </c>
      <c r="Q347" s="13"/>
      <c r="R347"/>
      <c r="S347" t="str">
        <f t="shared" si="69"/>
        <v>NOT EQUAL</v>
      </c>
      <c r="T347" t="str">
        <f>IF(ISNA(VLOOKUP(AF347,#REF!,1)),"//","")</f>
        <v/>
      </c>
      <c r="U347"/>
      <c r="V347">
        <f t="shared" si="64"/>
        <v>112</v>
      </c>
      <c r="W347" s="81" t="s">
        <v>2263</v>
      </c>
      <c r="X347" s="59" t="s">
        <v>2263</v>
      </c>
      <c r="Y347" s="59" t="s">
        <v>2263</v>
      </c>
      <c r="Z347" s="25" t="str">
        <f t="shared" si="62"/>
        <v/>
      </c>
      <c r="AA347" s="25" t="str">
        <f t="shared" si="65"/>
        <v/>
      </c>
      <c r="AB347" s="1">
        <f t="shared" si="63"/>
        <v>335</v>
      </c>
      <c r="AC347" t="str">
        <f t="shared" si="66"/>
        <v>ITM_MMtoPOINTb</v>
      </c>
      <c r="AD347" s="136" t="str">
        <f>IF(ISNA(VLOOKUP(AA347,Sheet2!J:J,1,0)),"//","")</f>
        <v/>
      </c>
      <c r="AF347" s="94" t="str">
        <f t="shared" si="67"/>
        <v/>
      </c>
      <c r="AG347" t="b">
        <f t="shared" si="68"/>
        <v>1</v>
      </c>
    </row>
    <row r="348" spans="1:33">
      <c r="A348" s="50">
        <f t="shared" si="70"/>
        <v>348</v>
      </c>
      <c r="B348" s="49">
        <f t="shared" si="71"/>
        <v>336</v>
      </c>
      <c r="C348" t="s">
        <v>4943</v>
      </c>
      <c r="D348" t="s">
        <v>25</v>
      </c>
      <c r="E348" t="s">
        <v>4948</v>
      </c>
      <c r="F348" t="s">
        <v>4948</v>
      </c>
      <c r="G348" s="63">
        <v>0</v>
      </c>
      <c r="H348" s="63">
        <v>0</v>
      </c>
      <c r="I348" s="147" t="s">
        <v>3</v>
      </c>
      <c r="J348" s="58" t="s">
        <v>1395</v>
      </c>
      <c r="K348" s="59" t="s">
        <v>3994</v>
      </c>
      <c r="L348" s="57" t="s">
        <v>4851</v>
      </c>
      <c r="M348" s="57" t="s">
        <v>4908</v>
      </c>
      <c r="N348" s="57"/>
      <c r="O348" s="57"/>
      <c r="P348" t="s">
        <v>4949</v>
      </c>
      <c r="Q348" s="13"/>
      <c r="R348"/>
      <c r="S348" t="str">
        <f t="shared" si="69"/>
        <v/>
      </c>
      <c r="T348" t="str">
        <f>IF(ISNA(VLOOKUP(AF348,#REF!,1)),"//","")</f>
        <v/>
      </c>
      <c r="U348"/>
      <c r="V348">
        <f t="shared" si="64"/>
        <v>112</v>
      </c>
      <c r="W348" s="81" t="s">
        <v>2263</v>
      </c>
      <c r="X348" s="59" t="s">
        <v>2263</v>
      </c>
      <c r="Y348" s="59" t="s">
        <v>2263</v>
      </c>
      <c r="Z348" s="25" t="str">
        <f t="shared" si="62"/>
        <v/>
      </c>
      <c r="AA348" s="25" t="str">
        <f t="shared" si="65"/>
        <v/>
      </c>
      <c r="AB348" s="1">
        <f t="shared" si="63"/>
        <v>336</v>
      </c>
      <c r="AC348" t="str">
        <f t="shared" si="66"/>
        <v>ITM_MILEtoM</v>
      </c>
      <c r="AD348" s="136" t="str">
        <f>IF(ISNA(VLOOKUP(AA348,Sheet2!J:J,1,0)),"//","")</f>
        <v/>
      </c>
      <c r="AF348" s="94" t="str">
        <f t="shared" si="67"/>
        <v/>
      </c>
      <c r="AG348" t="b">
        <f t="shared" si="68"/>
        <v>1</v>
      </c>
    </row>
    <row r="349" spans="1:33">
      <c r="A349" s="50">
        <f t="shared" si="70"/>
        <v>349</v>
      </c>
      <c r="B349" s="49">
        <f t="shared" si="71"/>
        <v>337</v>
      </c>
      <c r="C349" t="s">
        <v>4412</v>
      </c>
      <c r="D349" t="s">
        <v>25</v>
      </c>
      <c r="E349" t="s">
        <v>4415</v>
      </c>
      <c r="F349" t="s">
        <v>1193</v>
      </c>
      <c r="G349" s="81">
        <v>0</v>
      </c>
      <c r="H349" s="81">
        <v>0</v>
      </c>
      <c r="I349" s="148" t="s">
        <v>3</v>
      </c>
      <c r="J349" s="58" t="s">
        <v>1395</v>
      </c>
      <c r="K349" s="59" t="s">
        <v>3994</v>
      </c>
      <c r="L349" s="57" t="s">
        <v>4851</v>
      </c>
      <c r="M349" s="57" t="s">
        <v>4908</v>
      </c>
      <c r="N349" s="57"/>
      <c r="O349" s="57"/>
      <c r="P349" t="s">
        <v>4455</v>
      </c>
      <c r="Q349" s="13"/>
      <c r="R349"/>
      <c r="S349" t="str">
        <f t="shared" si="69"/>
        <v>NOT EQUAL</v>
      </c>
      <c r="T349" t="str">
        <f>IF(ISNA(VLOOKUP(AF349,#REF!,1)),"//","")</f>
        <v/>
      </c>
      <c r="U349"/>
      <c r="V349">
        <f t="shared" si="64"/>
        <v>112</v>
      </c>
      <c r="W349" s="81" t="s">
        <v>2263</v>
      </c>
      <c r="X349" s="59" t="s">
        <v>2263</v>
      </c>
      <c r="Y349" s="59" t="s">
        <v>2263</v>
      </c>
      <c r="Z349" s="25" t="str">
        <f t="shared" si="62"/>
        <v/>
      </c>
      <c r="AA349" s="25" t="str">
        <f t="shared" si="65"/>
        <v/>
      </c>
      <c r="AB349" s="1">
        <f t="shared" si="63"/>
        <v>337</v>
      </c>
      <c r="AC349" t="str">
        <f t="shared" si="66"/>
        <v>ITM_POINTtoMM</v>
      </c>
      <c r="AD349" s="136" t="str">
        <f>IF(ISNA(VLOOKUP(AA349,Sheet2!J:J,1,0)),"//","")</f>
        <v/>
      </c>
      <c r="AF349" s="94" t="str">
        <f t="shared" si="67"/>
        <v/>
      </c>
      <c r="AG349" t="b">
        <f t="shared" si="68"/>
        <v>1</v>
      </c>
    </row>
    <row r="350" spans="1:33">
      <c r="A350" s="50">
        <f t="shared" si="70"/>
        <v>350</v>
      </c>
      <c r="B350" s="49">
        <f t="shared" si="71"/>
        <v>338</v>
      </c>
      <c r="C350" t="s">
        <v>4412</v>
      </c>
      <c r="D350" t="s">
        <v>25</v>
      </c>
      <c r="E350" t="s">
        <v>4415</v>
      </c>
      <c r="F350" t="s">
        <v>4416</v>
      </c>
      <c r="G350" s="60">
        <v>0</v>
      </c>
      <c r="H350" s="60">
        <v>0</v>
      </c>
      <c r="I350" s="147" t="s">
        <v>467</v>
      </c>
      <c r="J350" s="58" t="s">
        <v>1395</v>
      </c>
      <c r="K350" s="59" t="s">
        <v>3994</v>
      </c>
      <c r="L350" s="57" t="s">
        <v>4851</v>
      </c>
      <c r="M350" s="57" t="s">
        <v>4908</v>
      </c>
      <c r="N350" s="57"/>
      <c r="O350" s="57"/>
      <c r="P350" t="s">
        <v>4456</v>
      </c>
      <c r="Q350" s="13"/>
      <c r="R350"/>
      <c r="S350" t="str">
        <f t="shared" si="69"/>
        <v>NOT EQUAL</v>
      </c>
      <c r="T350" t="str">
        <f>IF(ISNA(VLOOKUP(AF350,#REF!,1)),"//","")</f>
        <v/>
      </c>
      <c r="U350"/>
      <c r="V350">
        <f t="shared" si="64"/>
        <v>112</v>
      </c>
      <c r="W350" s="81" t="s">
        <v>2263</v>
      </c>
      <c r="X350" s="59" t="s">
        <v>2263</v>
      </c>
      <c r="Y350" s="59" t="s">
        <v>2263</v>
      </c>
      <c r="Z350" s="25" t="str">
        <f t="shared" si="62"/>
        <v/>
      </c>
      <c r="AA350" s="25" t="str">
        <f t="shared" si="65"/>
        <v/>
      </c>
      <c r="AB350" s="1">
        <f t="shared" si="63"/>
        <v>338</v>
      </c>
      <c r="AC350" t="str">
        <f t="shared" si="66"/>
        <v>ITM_POINTtoMMb</v>
      </c>
      <c r="AD350" s="136" t="str">
        <f>IF(ISNA(VLOOKUP(AA350,Sheet2!J:J,1,0)),"//","")</f>
        <v/>
      </c>
      <c r="AF350" s="94" t="str">
        <f t="shared" si="67"/>
        <v/>
      </c>
      <c r="AG350" t="b">
        <f t="shared" si="68"/>
        <v>1</v>
      </c>
    </row>
    <row r="351" spans="1:33">
      <c r="A351" s="50">
        <f t="shared" si="70"/>
        <v>351</v>
      </c>
      <c r="B351" s="49">
        <f t="shared" si="71"/>
        <v>339</v>
      </c>
      <c r="C351" t="s">
        <v>4943</v>
      </c>
      <c r="D351" t="s">
        <v>156</v>
      </c>
      <c r="E351" t="s">
        <v>4947</v>
      </c>
      <c r="F351" t="s">
        <v>4947</v>
      </c>
      <c r="G351" s="60">
        <v>0</v>
      </c>
      <c r="H351" s="60">
        <v>0</v>
      </c>
      <c r="I351" s="148" t="s">
        <v>3</v>
      </c>
      <c r="J351" s="58" t="s">
        <v>1395</v>
      </c>
      <c r="K351" s="59" t="s">
        <v>3994</v>
      </c>
      <c r="L351" s="57" t="s">
        <v>4851</v>
      </c>
      <c r="M351" s="57" t="s">
        <v>4908</v>
      </c>
      <c r="N351" s="57"/>
      <c r="O351" s="57"/>
      <c r="P351" t="s">
        <v>4950</v>
      </c>
      <c r="Q351" s="13"/>
      <c r="R351"/>
      <c r="S351" t="str">
        <f t="shared" si="69"/>
        <v/>
      </c>
      <c r="T351" t="str">
        <f>IF(ISNA(VLOOKUP(AF351,#REF!,1)),"//","")</f>
        <v/>
      </c>
      <c r="U351"/>
      <c r="V351">
        <f t="shared" si="64"/>
        <v>112</v>
      </c>
      <c r="W351" s="81" t="s">
        <v>2263</v>
      </c>
      <c r="X351" s="59" t="s">
        <v>2263</v>
      </c>
      <c r="Y351" s="59" t="s">
        <v>2263</v>
      </c>
      <c r="Z351" s="25" t="str">
        <f t="shared" si="62"/>
        <v/>
      </c>
      <c r="AA351" s="25" t="str">
        <f t="shared" si="65"/>
        <v/>
      </c>
      <c r="AB351" s="1">
        <f t="shared" si="63"/>
        <v>339</v>
      </c>
      <c r="AC351" t="str">
        <f t="shared" si="66"/>
        <v>ITM_MtoMILE</v>
      </c>
      <c r="AD351" s="136" t="str">
        <f>IF(ISNA(VLOOKUP(AA351,Sheet2!J:J,1,0)),"//","")</f>
        <v/>
      </c>
      <c r="AF351" s="94" t="str">
        <f t="shared" si="67"/>
        <v/>
      </c>
      <c r="AG351" t="b">
        <f t="shared" si="68"/>
        <v>1</v>
      </c>
    </row>
    <row r="352" spans="1:33">
      <c r="A352" s="50">
        <f t="shared" si="70"/>
        <v>352</v>
      </c>
      <c r="B352" s="49">
        <f t="shared" si="71"/>
        <v>340</v>
      </c>
      <c r="C352" s="53" t="s">
        <v>3569</v>
      </c>
      <c r="D352" s="53" t="s">
        <v>156</v>
      </c>
      <c r="E352" s="58" t="s">
        <v>226</v>
      </c>
      <c r="F352" s="58" t="s">
        <v>226</v>
      </c>
      <c r="G352" s="81">
        <v>0</v>
      </c>
      <c r="H352" s="81">
        <v>0</v>
      </c>
      <c r="I352" s="148" t="s">
        <v>3</v>
      </c>
      <c r="J352" s="58" t="s">
        <v>1395</v>
      </c>
      <c r="K352" s="59" t="s">
        <v>3994</v>
      </c>
      <c r="L352" s="57" t="s">
        <v>4851</v>
      </c>
      <c r="M352" s="57" t="s">
        <v>4908</v>
      </c>
      <c r="N352" s="57"/>
      <c r="O352" s="57"/>
      <c r="P352" s="56" t="s">
        <v>1752</v>
      </c>
      <c r="Q352" s="13"/>
      <c r="R352"/>
      <c r="S352" t="str">
        <f t="shared" si="69"/>
        <v/>
      </c>
      <c r="T352" t="str">
        <f>IF(ISNA(VLOOKUP(AF352,#REF!,1)),"//","")</f>
        <v/>
      </c>
      <c r="U352"/>
      <c r="V352">
        <f t="shared" si="64"/>
        <v>112</v>
      </c>
      <c r="W352" s="81" t="s">
        <v>2263</v>
      </c>
      <c r="X352" s="59" t="s">
        <v>2263</v>
      </c>
      <c r="Y352" s="59" t="s">
        <v>2263</v>
      </c>
      <c r="Z352" s="25" t="str">
        <f t="shared" si="62"/>
        <v/>
      </c>
      <c r="AA352" s="25" t="str">
        <f t="shared" si="65"/>
        <v/>
      </c>
      <c r="AB352" s="1">
        <f t="shared" si="63"/>
        <v>340</v>
      </c>
      <c r="AC352" t="str">
        <f t="shared" si="66"/>
        <v>ITM_MtoYD</v>
      </c>
      <c r="AD352" s="136" t="str">
        <f>IF(ISNA(VLOOKUP(AA352,Sheet2!J:J,1,0)),"//","")</f>
        <v/>
      </c>
      <c r="AF352" s="94" t="str">
        <f t="shared" si="67"/>
        <v/>
      </c>
      <c r="AG352" t="b">
        <f t="shared" si="68"/>
        <v>1</v>
      </c>
    </row>
    <row r="353" spans="1:33">
      <c r="A353" s="50">
        <f t="shared" si="70"/>
        <v>353</v>
      </c>
      <c r="B353" s="49">
        <f t="shared" si="71"/>
        <v>341</v>
      </c>
      <c r="C353" s="53" t="s">
        <v>3569</v>
      </c>
      <c r="D353" s="53" t="s">
        <v>25</v>
      </c>
      <c r="E353" s="58" t="s">
        <v>387</v>
      </c>
      <c r="F353" s="58" t="s">
        <v>387</v>
      </c>
      <c r="G353" s="81">
        <v>0</v>
      </c>
      <c r="H353" s="81">
        <v>0</v>
      </c>
      <c r="I353" s="148" t="s">
        <v>3</v>
      </c>
      <c r="J353" s="58" t="s">
        <v>1395</v>
      </c>
      <c r="K353" s="59" t="s">
        <v>3994</v>
      </c>
      <c r="L353" s="57" t="s">
        <v>4851</v>
      </c>
      <c r="M353" s="57" t="s">
        <v>4908</v>
      </c>
      <c r="N353" s="57"/>
      <c r="O353" s="57"/>
      <c r="P353" s="56" t="s">
        <v>1999</v>
      </c>
      <c r="Q353" s="13"/>
      <c r="R353"/>
      <c r="S353" t="str">
        <f t="shared" si="69"/>
        <v/>
      </c>
      <c r="T353" t="str">
        <f>IF(ISNA(VLOOKUP(AF353,#REF!,1)),"//","")</f>
        <v/>
      </c>
      <c r="U353"/>
      <c r="V353">
        <f t="shared" si="64"/>
        <v>112</v>
      </c>
      <c r="W353" s="81" t="s">
        <v>2263</v>
      </c>
      <c r="X353" s="59" t="s">
        <v>2263</v>
      </c>
      <c r="Y353" s="59" t="s">
        <v>2263</v>
      </c>
      <c r="Z353" s="25" t="str">
        <f t="shared" si="62"/>
        <v/>
      </c>
      <c r="AA353" s="25" t="str">
        <f t="shared" si="65"/>
        <v/>
      </c>
      <c r="AB353" s="1">
        <f t="shared" si="63"/>
        <v>341</v>
      </c>
      <c r="AC353" t="str">
        <f t="shared" si="66"/>
        <v>ITM_YDtoM</v>
      </c>
      <c r="AD353" s="136" t="str">
        <f>IF(ISNA(VLOOKUP(AA353,Sheet2!J:J,1,0)),"//","")</f>
        <v/>
      </c>
      <c r="AF353" s="94" t="str">
        <f t="shared" si="67"/>
        <v/>
      </c>
      <c r="AG353" t="b">
        <f t="shared" si="68"/>
        <v>1</v>
      </c>
    </row>
    <row r="354" spans="1:33">
      <c r="A354" s="50">
        <f t="shared" si="70"/>
        <v>354</v>
      </c>
      <c r="B354" s="49">
        <f t="shared" si="71"/>
        <v>342</v>
      </c>
      <c r="C354" s="53" t="s">
        <v>3570</v>
      </c>
      <c r="D354" s="53" t="s">
        <v>25</v>
      </c>
      <c r="E354" s="58" t="s">
        <v>261</v>
      </c>
      <c r="F354" s="58" t="s">
        <v>261</v>
      </c>
      <c r="G354" s="81">
        <v>0</v>
      </c>
      <c r="H354" s="81">
        <v>0</v>
      </c>
      <c r="I354" s="148" t="s">
        <v>3</v>
      </c>
      <c r="J354" s="58" t="s">
        <v>1395</v>
      </c>
      <c r="K354" s="59" t="s">
        <v>3994</v>
      </c>
      <c r="L354" s="57" t="s">
        <v>4851</v>
      </c>
      <c r="M354" s="57" t="s">
        <v>4908</v>
      </c>
      <c r="N354" s="57"/>
      <c r="O354" s="57"/>
      <c r="P354" s="56" t="s">
        <v>1808</v>
      </c>
      <c r="Q354" s="13"/>
      <c r="R354"/>
      <c r="S354" t="str">
        <f t="shared" si="69"/>
        <v/>
      </c>
      <c r="T354" t="str">
        <f>IF(ISNA(VLOOKUP(AF354,#REF!,1)),"//","")</f>
        <v/>
      </c>
      <c r="U354"/>
      <c r="V354">
        <f t="shared" si="64"/>
        <v>112</v>
      </c>
      <c r="W354" s="81" t="s">
        <v>2263</v>
      </c>
      <c r="X354" s="59" t="s">
        <v>2263</v>
      </c>
      <c r="Y354" s="59" t="s">
        <v>2263</v>
      </c>
      <c r="Z354" s="25" t="str">
        <f t="shared" si="62"/>
        <v/>
      </c>
      <c r="AA354" s="25" t="str">
        <f t="shared" si="65"/>
        <v/>
      </c>
      <c r="AB354" s="1">
        <f t="shared" si="63"/>
        <v>342</v>
      </c>
      <c r="AC354" t="str">
        <f t="shared" si="66"/>
        <v>ITM_PSItoPA</v>
      </c>
      <c r="AD354" s="136" t="str">
        <f>IF(ISNA(VLOOKUP(AA354,Sheet2!J:J,1,0)),"//","")</f>
        <v/>
      </c>
      <c r="AF354" s="94" t="str">
        <f t="shared" si="67"/>
        <v/>
      </c>
      <c r="AG354" t="b">
        <f t="shared" si="68"/>
        <v>1</v>
      </c>
    </row>
    <row r="355" spans="1:33">
      <c r="A355" s="50">
        <f t="shared" si="70"/>
        <v>355</v>
      </c>
      <c r="B355" s="49">
        <f t="shared" si="71"/>
        <v>343</v>
      </c>
      <c r="C355" s="53" t="s">
        <v>3570</v>
      </c>
      <c r="D355" s="53" t="s">
        <v>156</v>
      </c>
      <c r="E355" s="58" t="s">
        <v>246</v>
      </c>
      <c r="F355" s="58" t="s">
        <v>246</v>
      </c>
      <c r="G355" s="81">
        <v>0</v>
      </c>
      <c r="H355" s="81">
        <v>0</v>
      </c>
      <c r="I355" s="148" t="s">
        <v>3</v>
      </c>
      <c r="J355" s="58" t="s">
        <v>1395</v>
      </c>
      <c r="K355" s="59" t="s">
        <v>3994</v>
      </c>
      <c r="L355" s="57" t="s">
        <v>4851</v>
      </c>
      <c r="M355" s="57" t="s">
        <v>4908</v>
      </c>
      <c r="N355" s="57"/>
      <c r="O355" s="57"/>
      <c r="P355" s="56" t="s">
        <v>1785</v>
      </c>
      <c r="Q355" s="13"/>
      <c r="R355"/>
      <c r="S355" t="str">
        <f t="shared" si="69"/>
        <v/>
      </c>
      <c r="T355" t="str">
        <f>IF(ISNA(VLOOKUP(AF355,#REF!,1)),"//","")</f>
        <v/>
      </c>
      <c r="U355"/>
      <c r="V355">
        <f t="shared" si="64"/>
        <v>112</v>
      </c>
      <c r="W355" s="81" t="s">
        <v>2263</v>
      </c>
      <c r="X355" s="59" t="s">
        <v>2263</v>
      </c>
      <c r="Y355" s="59" t="s">
        <v>2263</v>
      </c>
      <c r="Z355" s="25" t="str">
        <f t="shared" si="62"/>
        <v/>
      </c>
      <c r="AA355" s="25" t="str">
        <f t="shared" si="65"/>
        <v/>
      </c>
      <c r="AB355" s="1">
        <f t="shared" si="63"/>
        <v>343</v>
      </c>
      <c r="AC355" t="str">
        <f t="shared" si="66"/>
        <v>ITM_PAtoPSI</v>
      </c>
      <c r="AD355" s="136" t="str">
        <f>IF(ISNA(VLOOKUP(AA355,Sheet2!J:J,1,0)),"//","")</f>
        <v/>
      </c>
      <c r="AF355" s="94" t="str">
        <f t="shared" si="67"/>
        <v/>
      </c>
      <c r="AG355" t="b">
        <f t="shared" si="68"/>
        <v>1</v>
      </c>
    </row>
    <row r="356" spans="1:33">
      <c r="A356" s="50">
        <f t="shared" si="70"/>
        <v>356</v>
      </c>
      <c r="B356" s="49">
        <f t="shared" si="71"/>
        <v>344</v>
      </c>
      <c r="C356" s="53" t="s">
        <v>3571</v>
      </c>
      <c r="D356" s="53" t="s">
        <v>156</v>
      </c>
      <c r="E356" s="58" t="s">
        <v>247</v>
      </c>
      <c r="F356" s="58" t="s">
        <v>248</v>
      </c>
      <c r="G356" s="81">
        <v>0</v>
      </c>
      <c r="H356" s="81">
        <v>0</v>
      </c>
      <c r="I356" s="148" t="s">
        <v>3</v>
      </c>
      <c r="J356" s="58" t="s">
        <v>1395</v>
      </c>
      <c r="K356" s="59" t="s">
        <v>3994</v>
      </c>
      <c r="L356" s="57" t="s">
        <v>4851</v>
      </c>
      <c r="M356" s="57" t="s">
        <v>4908</v>
      </c>
      <c r="N356" s="57"/>
      <c r="O356" s="57"/>
      <c r="P356" s="56" t="s">
        <v>1786</v>
      </c>
      <c r="Q356" s="13"/>
      <c r="R356"/>
      <c r="S356" t="str">
        <f t="shared" si="69"/>
        <v>NOT EQUAL</v>
      </c>
      <c r="T356" t="str">
        <f>IF(ISNA(VLOOKUP(AF356,#REF!,1)),"//","")</f>
        <v/>
      </c>
      <c r="U356"/>
      <c r="V356">
        <f t="shared" si="64"/>
        <v>112</v>
      </c>
      <c r="W356" s="81" t="s">
        <v>2263</v>
      </c>
      <c r="X356" s="59" t="s">
        <v>2263</v>
      </c>
      <c r="Y356" s="59" t="s">
        <v>2263</v>
      </c>
      <c r="Z356" s="25" t="str">
        <f t="shared" si="62"/>
        <v/>
      </c>
      <c r="AA356" s="25" t="str">
        <f t="shared" si="65"/>
        <v/>
      </c>
      <c r="AB356" s="1">
        <f t="shared" si="63"/>
        <v>344</v>
      </c>
      <c r="AC356" t="str">
        <f t="shared" si="66"/>
        <v>ITM_PAtoTOR</v>
      </c>
      <c r="AD356" s="136" t="str">
        <f>IF(ISNA(VLOOKUP(AA356,Sheet2!J:J,1,0)),"//","")</f>
        <v/>
      </c>
      <c r="AF356" s="94" t="str">
        <f t="shared" si="67"/>
        <v/>
      </c>
      <c r="AG356" t="b">
        <f t="shared" si="68"/>
        <v>1</v>
      </c>
    </row>
    <row r="357" spans="1:33">
      <c r="A357" s="50">
        <f t="shared" si="70"/>
        <v>357</v>
      </c>
      <c r="B357" s="49">
        <f t="shared" si="71"/>
        <v>345</v>
      </c>
      <c r="C357" s="53" t="s">
        <v>3571</v>
      </c>
      <c r="D357" s="53" t="s">
        <v>156</v>
      </c>
      <c r="E357" s="58" t="s">
        <v>247</v>
      </c>
      <c r="F357" s="58" t="s">
        <v>355</v>
      </c>
      <c r="G357" s="81">
        <v>0</v>
      </c>
      <c r="H357" s="81">
        <v>0</v>
      </c>
      <c r="I357" s="147" t="s">
        <v>467</v>
      </c>
      <c r="J357" s="58" t="s">
        <v>1395</v>
      </c>
      <c r="K357" s="59" t="s">
        <v>3994</v>
      </c>
      <c r="L357" s="57" t="s">
        <v>4851</v>
      </c>
      <c r="M357" s="57" t="s">
        <v>4908</v>
      </c>
      <c r="N357" s="57"/>
      <c r="O357" s="57"/>
      <c r="P357" s="56" t="s">
        <v>2134</v>
      </c>
      <c r="Q357" s="13"/>
      <c r="R357"/>
      <c r="S357" t="str">
        <f t="shared" si="69"/>
        <v>NOT EQUAL</v>
      </c>
      <c r="T357" t="str">
        <f>IF(ISNA(VLOOKUP(AF357,#REF!,1)),"//","")</f>
        <v/>
      </c>
      <c r="U357"/>
      <c r="V357">
        <f t="shared" si="64"/>
        <v>112</v>
      </c>
      <c r="W357" s="81" t="s">
        <v>2263</v>
      </c>
      <c r="X357" s="59" t="s">
        <v>2263</v>
      </c>
      <c r="Y357" s="59" t="s">
        <v>2263</v>
      </c>
      <c r="Z357" s="25" t="str">
        <f t="shared" si="62"/>
        <v/>
      </c>
      <c r="AA357" s="25" t="str">
        <f t="shared" si="65"/>
        <v/>
      </c>
      <c r="AB357" s="1">
        <f t="shared" si="63"/>
        <v>345</v>
      </c>
      <c r="AC357" t="str">
        <f t="shared" si="66"/>
        <v>ITM_PAtoTORb</v>
      </c>
      <c r="AD357" s="136" t="str">
        <f>IF(ISNA(VLOOKUP(AA357,Sheet2!J:J,1,0)),"//","")</f>
        <v/>
      </c>
      <c r="AF357" s="94" t="str">
        <f t="shared" si="67"/>
        <v/>
      </c>
      <c r="AG357" t="b">
        <f t="shared" si="68"/>
        <v>1</v>
      </c>
    </row>
    <row r="358" spans="1:33">
      <c r="A358" s="50">
        <f t="shared" si="70"/>
        <v>358</v>
      </c>
      <c r="B358" s="49">
        <f t="shared" si="71"/>
        <v>346</v>
      </c>
      <c r="C358" s="53" t="s">
        <v>3571</v>
      </c>
      <c r="D358" s="53" t="s">
        <v>25</v>
      </c>
      <c r="E358" s="58" t="s">
        <v>354</v>
      </c>
      <c r="F358" s="58" t="s">
        <v>355</v>
      </c>
      <c r="G358" s="81">
        <v>0</v>
      </c>
      <c r="H358" s="81">
        <v>0</v>
      </c>
      <c r="I358" s="148" t="s">
        <v>3</v>
      </c>
      <c r="J358" s="58" t="s">
        <v>1395</v>
      </c>
      <c r="K358" s="59" t="s">
        <v>3994</v>
      </c>
      <c r="L358" s="57" t="s">
        <v>4851</v>
      </c>
      <c r="M358" s="57" t="s">
        <v>4908</v>
      </c>
      <c r="N358" s="57"/>
      <c r="O358" s="57"/>
      <c r="P358" s="56" t="s">
        <v>1937</v>
      </c>
      <c r="Q358" s="13"/>
      <c r="R358"/>
      <c r="S358" t="str">
        <f t="shared" si="69"/>
        <v>NOT EQUAL</v>
      </c>
      <c r="T358" t="str">
        <f>IF(ISNA(VLOOKUP(AF358,#REF!,1)),"//","")</f>
        <v/>
      </c>
      <c r="U358"/>
      <c r="V358">
        <f t="shared" si="64"/>
        <v>112</v>
      </c>
      <c r="W358" s="81" t="s">
        <v>2263</v>
      </c>
      <c r="X358" s="59" t="s">
        <v>2263</v>
      </c>
      <c r="Y358" s="59" t="s">
        <v>2263</v>
      </c>
      <c r="Z358" s="25" t="str">
        <f t="shared" si="62"/>
        <v/>
      </c>
      <c r="AA358" s="25" t="str">
        <f t="shared" si="65"/>
        <v/>
      </c>
      <c r="AB358" s="1">
        <f t="shared" si="63"/>
        <v>346</v>
      </c>
      <c r="AC358" t="str">
        <f t="shared" si="66"/>
        <v>ITM_TORtoPA</v>
      </c>
      <c r="AD358" s="136" t="str">
        <f>IF(ISNA(VLOOKUP(AA358,Sheet2!J:J,1,0)),"//","")</f>
        <v/>
      </c>
      <c r="AF358" s="94" t="str">
        <f t="shared" si="67"/>
        <v/>
      </c>
      <c r="AG358" t="b">
        <f t="shared" si="68"/>
        <v>1</v>
      </c>
    </row>
    <row r="359" spans="1:33">
      <c r="A359" s="50">
        <f t="shared" si="70"/>
        <v>359</v>
      </c>
      <c r="B359" s="49">
        <f t="shared" si="71"/>
        <v>347</v>
      </c>
      <c r="C359" s="53" t="s">
        <v>3571</v>
      </c>
      <c r="D359" s="53" t="s">
        <v>25</v>
      </c>
      <c r="E359" s="58" t="s">
        <v>354</v>
      </c>
      <c r="F359" s="58" t="s">
        <v>468</v>
      </c>
      <c r="G359" s="81">
        <v>0</v>
      </c>
      <c r="H359" s="81">
        <v>0</v>
      </c>
      <c r="I359" s="147" t="s">
        <v>467</v>
      </c>
      <c r="J359" s="58" t="s">
        <v>1395</v>
      </c>
      <c r="K359" s="59" t="s">
        <v>3994</v>
      </c>
      <c r="L359" s="57" t="s">
        <v>4851</v>
      </c>
      <c r="M359" s="57" t="s">
        <v>4908</v>
      </c>
      <c r="N359" s="57"/>
      <c r="O359" s="57"/>
      <c r="P359" s="56" t="s">
        <v>2141</v>
      </c>
      <c r="Q359" s="13"/>
      <c r="R359"/>
      <c r="S359" t="str">
        <f t="shared" si="69"/>
        <v>NOT EQUAL</v>
      </c>
      <c r="T359" t="str">
        <f>IF(ISNA(VLOOKUP(AF359,#REF!,1)),"//","")</f>
        <v/>
      </c>
      <c r="U359"/>
      <c r="V359">
        <f t="shared" si="64"/>
        <v>112</v>
      </c>
      <c r="W359" s="81" t="s">
        <v>2263</v>
      </c>
      <c r="X359" s="59" t="s">
        <v>2263</v>
      </c>
      <c r="Y359" s="59" t="s">
        <v>2263</v>
      </c>
      <c r="Z359" s="25" t="str">
        <f t="shared" si="62"/>
        <v/>
      </c>
      <c r="AA359" s="25" t="str">
        <f t="shared" si="65"/>
        <v/>
      </c>
      <c r="AB359" s="1">
        <f t="shared" si="63"/>
        <v>347</v>
      </c>
      <c r="AC359" t="str">
        <f t="shared" si="66"/>
        <v>ITM_TORtoPAb</v>
      </c>
      <c r="AD359" s="136" t="str">
        <f>IF(ISNA(VLOOKUP(AA359,Sheet2!J:J,1,0)),"//","")</f>
        <v/>
      </c>
      <c r="AF359" s="94" t="str">
        <f t="shared" si="67"/>
        <v/>
      </c>
      <c r="AG359" t="b">
        <f t="shared" si="68"/>
        <v>1</v>
      </c>
    </row>
    <row r="360" spans="1:33">
      <c r="A360" s="50">
        <f t="shared" si="70"/>
        <v>360</v>
      </c>
      <c r="B360" s="49">
        <f t="shared" si="71"/>
        <v>348</v>
      </c>
      <c r="C360" s="53" t="s">
        <v>3572</v>
      </c>
      <c r="D360" s="53" t="s">
        <v>156</v>
      </c>
      <c r="E360" s="58" t="s">
        <v>346</v>
      </c>
      <c r="F360" s="58" t="s">
        <v>346</v>
      </c>
      <c r="G360" s="81">
        <v>0</v>
      </c>
      <c r="H360" s="81">
        <v>0</v>
      </c>
      <c r="I360" s="148" t="s">
        <v>3</v>
      </c>
      <c r="J360" s="58" t="s">
        <v>1395</v>
      </c>
      <c r="K360" s="59" t="s">
        <v>3994</v>
      </c>
      <c r="L360" s="57" t="s">
        <v>4851</v>
      </c>
      <c r="M360" s="57" t="s">
        <v>4908</v>
      </c>
      <c r="N360" s="57"/>
      <c r="O360" s="57"/>
      <c r="P360" s="56" t="s">
        <v>1924</v>
      </c>
      <c r="Q360" s="13"/>
      <c r="R360"/>
      <c r="S360" t="str">
        <f t="shared" ref="S360:S391" si="72">IF(E360=F360,"","NOT EQUAL")</f>
        <v/>
      </c>
      <c r="T360" t="str">
        <f>IF(ISNA(VLOOKUP(AF360,#REF!,1)),"//","")</f>
        <v/>
      </c>
      <c r="U360"/>
      <c r="V360">
        <f t="shared" si="64"/>
        <v>112</v>
      </c>
      <c r="W360" s="81" t="s">
        <v>2263</v>
      </c>
      <c r="X360" s="59" t="s">
        <v>2263</v>
      </c>
      <c r="Y360" s="59" t="s">
        <v>2263</v>
      </c>
      <c r="Z360" s="25" t="str">
        <f t="shared" si="62"/>
        <v/>
      </c>
      <c r="AA360" s="25" t="str">
        <f t="shared" si="65"/>
        <v/>
      </c>
      <c r="AB360" s="1">
        <f t="shared" si="63"/>
        <v>348</v>
      </c>
      <c r="AC360" t="str">
        <f t="shared" si="66"/>
        <v>ITM_StoYEAR</v>
      </c>
      <c r="AD360" s="136" t="str">
        <f>IF(ISNA(VLOOKUP(AA360,Sheet2!J:J,1,0)),"//","")</f>
        <v/>
      </c>
      <c r="AF360" s="94" t="str">
        <f t="shared" si="67"/>
        <v/>
      </c>
      <c r="AG360" t="b">
        <f t="shared" si="68"/>
        <v>1</v>
      </c>
    </row>
    <row r="361" spans="1:33">
      <c r="A361" s="50">
        <f t="shared" si="70"/>
        <v>361</v>
      </c>
      <c r="B361" s="49">
        <f t="shared" si="71"/>
        <v>349</v>
      </c>
      <c r="C361" s="53" t="s">
        <v>3572</v>
      </c>
      <c r="D361" s="53" t="s">
        <v>25</v>
      </c>
      <c r="E361" s="58" t="s">
        <v>389</v>
      </c>
      <c r="F361" s="58" t="s">
        <v>389</v>
      </c>
      <c r="G361" s="81">
        <v>0</v>
      </c>
      <c r="H361" s="81">
        <v>0</v>
      </c>
      <c r="I361" s="148" t="s">
        <v>3</v>
      </c>
      <c r="J361" s="58" t="s">
        <v>1395</v>
      </c>
      <c r="K361" s="59" t="s">
        <v>3994</v>
      </c>
      <c r="L361" s="57" t="s">
        <v>4851</v>
      </c>
      <c r="M361" s="57" t="s">
        <v>4908</v>
      </c>
      <c r="N361" s="57"/>
      <c r="O361" s="57"/>
      <c r="P361" s="56" t="s">
        <v>2001</v>
      </c>
      <c r="Q361" s="13"/>
      <c r="R361"/>
      <c r="S361" t="str">
        <f t="shared" si="72"/>
        <v/>
      </c>
      <c r="T361" t="str">
        <f>IF(ISNA(VLOOKUP(AF361,#REF!,1)),"//","")</f>
        <v/>
      </c>
      <c r="U361"/>
      <c r="V361">
        <f t="shared" si="64"/>
        <v>112</v>
      </c>
      <c r="W361" s="81" t="s">
        <v>2263</v>
      </c>
      <c r="X361" s="59" t="s">
        <v>2263</v>
      </c>
      <c r="Y361" s="59" t="s">
        <v>2263</v>
      </c>
      <c r="Z361" s="25" t="str">
        <f t="shared" si="62"/>
        <v/>
      </c>
      <c r="AA361" s="25" t="str">
        <f t="shared" si="65"/>
        <v/>
      </c>
      <c r="AB361" s="1">
        <f t="shared" si="63"/>
        <v>349</v>
      </c>
      <c r="AC361" t="str">
        <f t="shared" si="66"/>
        <v>ITM_YEARtoS</v>
      </c>
      <c r="AD361" s="136" t="str">
        <f>IF(ISNA(VLOOKUP(AA361,Sheet2!J:J,1,0)),"//","")</f>
        <v/>
      </c>
      <c r="AF361" s="94" t="str">
        <f t="shared" si="67"/>
        <v/>
      </c>
      <c r="AG361" t="b">
        <f t="shared" si="68"/>
        <v>1</v>
      </c>
    </row>
    <row r="362" spans="1:33">
      <c r="A362" s="50">
        <f t="shared" si="70"/>
        <v>362</v>
      </c>
      <c r="B362" s="49">
        <f t="shared" si="71"/>
        <v>350</v>
      </c>
      <c r="C362" t="s">
        <v>4417</v>
      </c>
      <c r="D362" t="s">
        <v>25</v>
      </c>
      <c r="E362" t="s">
        <v>4989</v>
      </c>
      <c r="F362" t="s">
        <v>1358</v>
      </c>
      <c r="G362" s="81">
        <v>0</v>
      </c>
      <c r="H362" s="81">
        <v>0</v>
      </c>
      <c r="I362" s="148" t="s">
        <v>3</v>
      </c>
      <c r="J362" s="58" t="s">
        <v>1395</v>
      </c>
      <c r="K362" s="59" t="s">
        <v>3994</v>
      </c>
      <c r="L362" s="57" t="s">
        <v>4851</v>
      </c>
      <c r="M362" s="57" t="s">
        <v>4908</v>
      </c>
      <c r="N362" s="57"/>
      <c r="O362" s="57"/>
      <c r="P362" t="s">
        <v>4457</v>
      </c>
      <c r="Q362" s="13"/>
      <c r="R362"/>
      <c r="S362" t="str">
        <f t="shared" si="72"/>
        <v>NOT EQUAL</v>
      </c>
      <c r="T362" t="str">
        <f>IF(ISNA(VLOOKUP(AF362,#REF!,1)),"//","")</f>
        <v/>
      </c>
      <c r="U362"/>
      <c r="V362">
        <f t="shared" si="64"/>
        <v>112</v>
      </c>
      <c r="W362" s="81" t="s">
        <v>2263</v>
      </c>
      <c r="X362" s="59" t="s">
        <v>2263</v>
      </c>
      <c r="Y362" s="59" t="s">
        <v>2263</v>
      </c>
      <c r="Z362" s="25" t="str">
        <f t="shared" si="62"/>
        <v/>
      </c>
      <c r="AA362" s="25" t="str">
        <f t="shared" si="65"/>
        <v/>
      </c>
      <c r="AB362" s="1">
        <f t="shared" si="63"/>
        <v>350</v>
      </c>
      <c r="AC362" t="str">
        <f t="shared" si="66"/>
        <v>ITM_CARATtoG</v>
      </c>
      <c r="AD362" s="136" t="str">
        <f>IF(ISNA(VLOOKUP(AA362,Sheet2!J:J,1,0)),"//","")</f>
        <v/>
      </c>
      <c r="AF362" s="94" t="str">
        <f t="shared" si="67"/>
        <v/>
      </c>
      <c r="AG362" t="b">
        <f t="shared" si="68"/>
        <v>1</v>
      </c>
    </row>
    <row r="363" spans="1:33">
      <c r="A363" s="50">
        <f t="shared" si="70"/>
        <v>363</v>
      </c>
      <c r="B363" s="49">
        <f t="shared" si="71"/>
        <v>351</v>
      </c>
      <c r="C363" t="s">
        <v>4417</v>
      </c>
      <c r="D363" t="s">
        <v>25</v>
      </c>
      <c r="E363" t="s">
        <v>4989</v>
      </c>
      <c r="F363" t="s">
        <v>4407</v>
      </c>
      <c r="G363" s="81">
        <v>0</v>
      </c>
      <c r="H363" s="81">
        <v>0</v>
      </c>
      <c r="I363" s="147" t="s">
        <v>467</v>
      </c>
      <c r="J363" s="58" t="s">
        <v>1395</v>
      </c>
      <c r="K363" s="59" t="s">
        <v>3994</v>
      </c>
      <c r="L363" s="57" t="s">
        <v>4851</v>
      </c>
      <c r="M363" s="57" t="s">
        <v>4908</v>
      </c>
      <c r="N363" s="57"/>
      <c r="O363" s="57"/>
      <c r="P363" t="s">
        <v>4458</v>
      </c>
      <c r="Q363" s="13"/>
      <c r="R363"/>
      <c r="S363" t="str">
        <f t="shared" si="72"/>
        <v>NOT EQUAL</v>
      </c>
      <c r="T363" t="str">
        <f>IF(ISNA(VLOOKUP(AF363,#REF!,1)),"//","")</f>
        <v/>
      </c>
      <c r="U363"/>
      <c r="V363">
        <f t="shared" si="64"/>
        <v>112</v>
      </c>
      <c r="W363" s="81" t="s">
        <v>2263</v>
      </c>
      <c r="X363" s="59" t="s">
        <v>2263</v>
      </c>
      <c r="Y363" s="59" t="s">
        <v>2263</v>
      </c>
      <c r="Z363" s="25" t="str">
        <f t="shared" si="62"/>
        <v/>
      </c>
      <c r="AA363" s="25" t="str">
        <f t="shared" si="65"/>
        <v/>
      </c>
      <c r="AB363" s="1">
        <f t="shared" si="63"/>
        <v>351</v>
      </c>
      <c r="AC363" t="str">
        <f t="shared" si="66"/>
        <v>ITM_CARATtoGb</v>
      </c>
      <c r="AD363" s="136" t="str">
        <f>IF(ISNA(VLOOKUP(AA363,Sheet2!J:J,1,0)),"//","")</f>
        <v/>
      </c>
      <c r="AF363" s="94" t="str">
        <f t="shared" si="67"/>
        <v/>
      </c>
      <c r="AG363" t="b">
        <f t="shared" si="68"/>
        <v>1</v>
      </c>
    </row>
    <row r="364" spans="1:33">
      <c r="A364" s="50">
        <f t="shared" si="70"/>
        <v>364</v>
      </c>
      <c r="B364" s="49">
        <f t="shared" si="71"/>
        <v>352</v>
      </c>
      <c r="C364" t="s">
        <v>4378</v>
      </c>
      <c r="D364" t="s">
        <v>156</v>
      </c>
      <c r="E364" t="s">
        <v>4379</v>
      </c>
      <c r="F364" t="s">
        <v>4379</v>
      </c>
      <c r="G364" s="60">
        <v>0</v>
      </c>
      <c r="H364" s="60">
        <v>0</v>
      </c>
      <c r="I364" s="149" t="s">
        <v>3</v>
      </c>
      <c r="J364" s="58" t="s">
        <v>1395</v>
      </c>
      <c r="K364" s="59" t="s">
        <v>3994</v>
      </c>
      <c r="L364" s="57" t="s">
        <v>4851</v>
      </c>
      <c r="M364" s="57" t="s">
        <v>4908</v>
      </c>
      <c r="N364" s="57"/>
      <c r="O364" s="57"/>
      <c r="P364" t="s">
        <v>4374</v>
      </c>
      <c r="Q364" s="13"/>
      <c r="R364"/>
      <c r="S364" t="str">
        <f t="shared" si="72"/>
        <v/>
      </c>
      <c r="T364" t="str">
        <f>IF(ISNA(VLOOKUP(AF364,#REF!,1)),"//","")</f>
        <v/>
      </c>
      <c r="U364"/>
      <c r="V364">
        <f t="shared" si="64"/>
        <v>112</v>
      </c>
      <c r="W364" s="81" t="s">
        <v>2263</v>
      </c>
      <c r="X364" s="59" t="s">
        <v>2263</v>
      </c>
      <c r="Y364" s="59" t="s">
        <v>2263</v>
      </c>
      <c r="Z364" s="25" t="str">
        <f t="shared" si="62"/>
        <v/>
      </c>
      <c r="AA364" s="25" t="str">
        <f t="shared" si="65"/>
        <v/>
      </c>
      <c r="AB364" s="1">
        <f t="shared" si="63"/>
        <v>352</v>
      </c>
      <c r="AC364" t="str">
        <f t="shared" si="66"/>
        <v>ITM_JINtoKG</v>
      </c>
      <c r="AD364" s="136" t="str">
        <f>IF(ISNA(VLOOKUP(AA364,Sheet2!J:J,1,0)),"//","")</f>
        <v/>
      </c>
      <c r="AF364" s="94" t="str">
        <f t="shared" si="67"/>
        <v/>
      </c>
      <c r="AG364" t="b">
        <f t="shared" si="68"/>
        <v>1</v>
      </c>
    </row>
    <row r="365" spans="1:33">
      <c r="A365" s="50">
        <f t="shared" si="70"/>
        <v>365</v>
      </c>
      <c r="B365" s="49">
        <f t="shared" si="71"/>
        <v>353</v>
      </c>
      <c r="C365" t="s">
        <v>4417</v>
      </c>
      <c r="D365" t="s">
        <v>156</v>
      </c>
      <c r="E365" t="s">
        <v>4990</v>
      </c>
      <c r="F365" t="s">
        <v>4405</v>
      </c>
      <c r="G365" s="81">
        <v>0</v>
      </c>
      <c r="H365" s="81">
        <v>0</v>
      </c>
      <c r="I365" s="148" t="s">
        <v>3</v>
      </c>
      <c r="J365" s="58" t="s">
        <v>1395</v>
      </c>
      <c r="K365" s="59" t="s">
        <v>3994</v>
      </c>
      <c r="L365" s="57" t="s">
        <v>4851</v>
      </c>
      <c r="M365" s="57" t="s">
        <v>4908</v>
      </c>
      <c r="N365" s="57"/>
      <c r="O365" s="57"/>
      <c r="P365" t="s">
        <v>4459</v>
      </c>
      <c r="Q365" s="13"/>
      <c r="R365"/>
      <c r="S365" t="str">
        <f t="shared" si="72"/>
        <v>NOT EQUAL</v>
      </c>
      <c r="T365" t="str">
        <f>IF(ISNA(VLOOKUP(AF365,#REF!,1)),"//","")</f>
        <v/>
      </c>
      <c r="U365"/>
      <c r="V365">
        <f t="shared" si="64"/>
        <v>112</v>
      </c>
      <c r="W365" s="81" t="s">
        <v>2263</v>
      </c>
      <c r="X365" s="59" t="s">
        <v>2263</v>
      </c>
      <c r="Y365" s="59" t="s">
        <v>2263</v>
      </c>
      <c r="Z365" s="25" t="str">
        <f t="shared" si="62"/>
        <v/>
      </c>
      <c r="AA365" s="25" t="str">
        <f t="shared" si="65"/>
        <v/>
      </c>
      <c r="AB365" s="1">
        <f t="shared" si="63"/>
        <v>353</v>
      </c>
      <c r="AC365" t="str">
        <f t="shared" si="66"/>
        <v>ITM_GtoCARAT</v>
      </c>
      <c r="AD365" s="136" t="str">
        <f>IF(ISNA(VLOOKUP(AA365,Sheet2!J:J,1,0)),"//","")</f>
        <v/>
      </c>
      <c r="AF365" s="94" t="str">
        <f t="shared" si="67"/>
        <v/>
      </c>
      <c r="AG365" t="b">
        <f t="shared" si="68"/>
        <v>1</v>
      </c>
    </row>
    <row r="366" spans="1:33">
      <c r="A366" s="50">
        <f t="shared" si="70"/>
        <v>366</v>
      </c>
      <c r="B366" s="49">
        <f t="shared" si="71"/>
        <v>354</v>
      </c>
      <c r="C366" t="s">
        <v>4417</v>
      </c>
      <c r="D366" t="s">
        <v>156</v>
      </c>
      <c r="E366" t="s">
        <v>4990</v>
      </c>
      <c r="F366" t="s">
        <v>1358</v>
      </c>
      <c r="G366" s="81">
        <v>0</v>
      </c>
      <c r="H366" s="81">
        <v>0</v>
      </c>
      <c r="I366" s="147" t="s">
        <v>467</v>
      </c>
      <c r="J366" s="58" t="s">
        <v>1395</v>
      </c>
      <c r="K366" s="59" t="s">
        <v>3994</v>
      </c>
      <c r="L366" s="57" t="s">
        <v>4851</v>
      </c>
      <c r="M366" s="57" t="s">
        <v>4908</v>
      </c>
      <c r="N366" s="57"/>
      <c r="O366" s="57"/>
      <c r="P366" t="s">
        <v>4460</v>
      </c>
      <c r="Q366" s="13"/>
      <c r="R366"/>
      <c r="S366" t="str">
        <f t="shared" si="72"/>
        <v>NOT EQUAL</v>
      </c>
      <c r="T366" t="str">
        <f>IF(ISNA(VLOOKUP(AF366,#REF!,1)),"//","")</f>
        <v/>
      </c>
      <c r="U366"/>
      <c r="V366">
        <f t="shared" si="64"/>
        <v>112</v>
      </c>
      <c r="W366" s="81" t="s">
        <v>2263</v>
      </c>
      <c r="X366" s="59" t="s">
        <v>2263</v>
      </c>
      <c r="Y366" s="59" t="s">
        <v>2263</v>
      </c>
      <c r="Z366" s="25" t="str">
        <f t="shared" si="62"/>
        <v/>
      </c>
      <c r="AA366" s="25" t="str">
        <f t="shared" si="65"/>
        <v/>
      </c>
      <c r="AB366" s="1">
        <f t="shared" si="63"/>
        <v>354</v>
      </c>
      <c r="AC366" t="str">
        <f t="shared" si="66"/>
        <v>ITM_GtoCARATb</v>
      </c>
      <c r="AD366" s="136" t="str">
        <f>IF(ISNA(VLOOKUP(AA366,Sheet2!J:J,1,0)),"//","")</f>
        <v/>
      </c>
      <c r="AF366" s="94" t="str">
        <f t="shared" si="67"/>
        <v/>
      </c>
      <c r="AG366" t="b">
        <f t="shared" si="68"/>
        <v>1</v>
      </c>
    </row>
    <row r="367" spans="1:33">
      <c r="A367" s="50">
        <f t="shared" si="70"/>
        <v>367</v>
      </c>
      <c r="B367" s="49">
        <f t="shared" si="71"/>
        <v>355</v>
      </c>
      <c r="C367" t="s">
        <v>4378</v>
      </c>
      <c r="D367" t="s">
        <v>25</v>
      </c>
      <c r="E367" t="s">
        <v>4380</v>
      </c>
      <c r="F367" t="s">
        <v>4380</v>
      </c>
      <c r="G367" s="60">
        <v>0</v>
      </c>
      <c r="H367" s="60">
        <v>0</v>
      </c>
      <c r="I367" s="149" t="s">
        <v>3</v>
      </c>
      <c r="J367" s="58" t="s">
        <v>1395</v>
      </c>
      <c r="K367" s="59" t="s">
        <v>3994</v>
      </c>
      <c r="L367" s="57" t="s">
        <v>4851</v>
      </c>
      <c r="M367" s="57" t="s">
        <v>4908</v>
      </c>
      <c r="N367" s="57"/>
      <c r="O367" s="57"/>
      <c r="P367" t="s">
        <v>4375</v>
      </c>
      <c r="Q367" s="13"/>
      <c r="R367"/>
      <c r="S367" t="str">
        <f t="shared" si="72"/>
        <v/>
      </c>
      <c r="T367" t="str">
        <f>IF(ISNA(VLOOKUP(AF367,#REF!,1)),"//","")</f>
        <v/>
      </c>
      <c r="U367"/>
      <c r="V367">
        <f t="shared" si="64"/>
        <v>112</v>
      </c>
      <c r="W367" s="81" t="s">
        <v>2263</v>
      </c>
      <c r="X367" s="59" t="s">
        <v>2263</v>
      </c>
      <c r="Y367" s="59" t="s">
        <v>2263</v>
      </c>
      <c r="Z367" s="25" t="str">
        <f t="shared" si="62"/>
        <v/>
      </c>
      <c r="AA367" s="25" t="str">
        <f t="shared" si="65"/>
        <v/>
      </c>
      <c r="AB367" s="1">
        <f t="shared" si="63"/>
        <v>355</v>
      </c>
      <c r="AC367" t="str">
        <f t="shared" si="66"/>
        <v>ITM_KGtoJIN</v>
      </c>
      <c r="AD367" s="136" t="str">
        <f>IF(ISNA(VLOOKUP(AA367,Sheet2!J:J,1,0)),"//","")</f>
        <v/>
      </c>
      <c r="AF367" s="94" t="str">
        <f t="shared" si="67"/>
        <v/>
      </c>
      <c r="AG367" t="b">
        <f t="shared" si="68"/>
        <v>1</v>
      </c>
    </row>
    <row r="368" spans="1:33">
      <c r="A368" s="50">
        <f t="shared" si="70"/>
        <v>368</v>
      </c>
      <c r="B368" s="49">
        <f t="shared" si="71"/>
        <v>356</v>
      </c>
      <c r="C368" t="s">
        <v>4418</v>
      </c>
      <c r="D368" t="s">
        <v>25</v>
      </c>
      <c r="E368" t="s">
        <v>4419</v>
      </c>
      <c r="F368" t="s">
        <v>4419</v>
      </c>
      <c r="G368" s="60">
        <v>0</v>
      </c>
      <c r="H368" s="60">
        <v>0</v>
      </c>
      <c r="I368" s="148" t="s">
        <v>3</v>
      </c>
      <c r="J368" s="58" t="s">
        <v>1395</v>
      </c>
      <c r="K368" s="59" t="s">
        <v>3994</v>
      </c>
      <c r="L368" s="57" t="s">
        <v>4851</v>
      </c>
      <c r="M368" s="57" t="s">
        <v>4908</v>
      </c>
      <c r="N368" s="57"/>
      <c r="O368" s="57"/>
      <c r="P368" t="s">
        <v>4461</v>
      </c>
      <c r="Q368" s="13"/>
      <c r="R368"/>
      <c r="S368" t="str">
        <f t="shared" si="72"/>
        <v/>
      </c>
      <c r="T368" t="str">
        <f>IF(ISNA(VLOOKUP(AF368,#REF!,1)),"//","")</f>
        <v/>
      </c>
      <c r="U368"/>
      <c r="V368">
        <f t="shared" si="64"/>
        <v>112</v>
      </c>
      <c r="W368" s="81" t="s">
        <v>2263</v>
      </c>
      <c r="X368" s="59" t="s">
        <v>2263</v>
      </c>
      <c r="Y368" s="59" t="s">
        <v>2263</v>
      </c>
      <c r="Z368" s="25" t="str">
        <f t="shared" si="62"/>
        <v/>
      </c>
      <c r="AA368" s="25" t="str">
        <f t="shared" si="65"/>
        <v/>
      </c>
      <c r="AB368" s="1">
        <f t="shared" si="63"/>
        <v>356</v>
      </c>
      <c r="AC368" t="str">
        <f t="shared" si="66"/>
        <v>ITM_QTtoL</v>
      </c>
      <c r="AD368" s="136" t="str">
        <f>IF(ISNA(VLOOKUP(AA368,Sheet2!J:J,1,0)),"//","")</f>
        <v/>
      </c>
      <c r="AF368" s="94" t="str">
        <f t="shared" si="67"/>
        <v/>
      </c>
      <c r="AG368" t="b">
        <f t="shared" si="68"/>
        <v>1</v>
      </c>
    </row>
    <row r="369" spans="1:33">
      <c r="A369" s="50">
        <f t="shared" si="70"/>
        <v>369</v>
      </c>
      <c r="B369" s="49">
        <f t="shared" si="71"/>
        <v>357</v>
      </c>
      <c r="C369" t="s">
        <v>4418</v>
      </c>
      <c r="D369" t="s">
        <v>156</v>
      </c>
      <c r="E369" t="s">
        <v>4420</v>
      </c>
      <c r="F369" t="s">
        <v>4420</v>
      </c>
      <c r="G369" s="60">
        <v>0</v>
      </c>
      <c r="H369" s="60">
        <v>0</v>
      </c>
      <c r="I369" s="148" t="s">
        <v>3</v>
      </c>
      <c r="J369" s="58" t="s">
        <v>1395</v>
      </c>
      <c r="K369" s="59" t="s">
        <v>3994</v>
      </c>
      <c r="L369" s="57" t="s">
        <v>4851</v>
      </c>
      <c r="M369" s="57" t="s">
        <v>4908</v>
      </c>
      <c r="N369" s="57"/>
      <c r="O369" s="57"/>
      <c r="P369" t="s">
        <v>4462</v>
      </c>
      <c r="Q369" s="13"/>
      <c r="R369"/>
      <c r="S369" t="str">
        <f t="shared" si="72"/>
        <v/>
      </c>
      <c r="T369" t="str">
        <f>IF(ISNA(VLOOKUP(AF369,#REF!,1)),"//","")</f>
        <v/>
      </c>
      <c r="U369"/>
      <c r="V369">
        <f t="shared" si="64"/>
        <v>112</v>
      </c>
      <c r="W369" s="81" t="s">
        <v>2263</v>
      </c>
      <c r="X369" s="59" t="s">
        <v>2263</v>
      </c>
      <c r="Y369" s="59" t="s">
        <v>2263</v>
      </c>
      <c r="Z369" s="25" t="str">
        <f t="shared" si="62"/>
        <v/>
      </c>
      <c r="AA369" s="25" t="str">
        <f t="shared" si="65"/>
        <v/>
      </c>
      <c r="AB369" s="1">
        <f t="shared" si="63"/>
        <v>357</v>
      </c>
      <c r="AC369" t="str">
        <f t="shared" si="66"/>
        <v>ITM_LtoQT</v>
      </c>
      <c r="AD369" s="136" t="str">
        <f>IF(ISNA(VLOOKUP(AA369,Sheet2!J:J,1,0)),"//","")</f>
        <v/>
      </c>
      <c r="AF369" s="94" t="str">
        <f t="shared" si="67"/>
        <v/>
      </c>
      <c r="AG369" t="b">
        <f t="shared" si="68"/>
        <v>1</v>
      </c>
    </row>
    <row r="370" spans="1:33">
      <c r="A370" s="50">
        <f t="shared" si="70"/>
        <v>370</v>
      </c>
      <c r="B370" s="49">
        <f t="shared" si="71"/>
        <v>358</v>
      </c>
      <c r="C370" s="53" t="s">
        <v>3573</v>
      </c>
      <c r="D370" s="53" t="s">
        <v>25</v>
      </c>
      <c r="E370" s="58" t="s">
        <v>905</v>
      </c>
      <c r="F370" s="58" t="s">
        <v>1366</v>
      </c>
      <c r="G370" s="60">
        <v>0</v>
      </c>
      <c r="H370" s="60">
        <v>0</v>
      </c>
      <c r="I370" s="148" t="s">
        <v>3</v>
      </c>
      <c r="J370" s="58" t="s">
        <v>1395</v>
      </c>
      <c r="K370" s="59" t="s">
        <v>3994</v>
      </c>
      <c r="L370" s="57" t="s">
        <v>4851</v>
      </c>
      <c r="M370" s="57" t="s">
        <v>4908</v>
      </c>
      <c r="N370" s="57"/>
      <c r="O370" s="57"/>
      <c r="P370" s="56" t="s">
        <v>2167</v>
      </c>
      <c r="Q370" s="13"/>
      <c r="R370"/>
      <c r="S370" t="str">
        <f t="shared" si="72"/>
        <v>NOT EQUAL</v>
      </c>
      <c r="T370" t="str">
        <f>IF(ISNA(VLOOKUP(AF370,#REF!,1)),"//","")</f>
        <v/>
      </c>
      <c r="U370"/>
      <c r="V370">
        <f t="shared" si="64"/>
        <v>112</v>
      </c>
      <c r="W370" s="81" t="s">
        <v>2263</v>
      </c>
      <c r="X370" s="59" t="s">
        <v>2263</v>
      </c>
      <c r="Y370" s="59" t="s">
        <v>2263</v>
      </c>
      <c r="Z370" s="25" t="str">
        <f t="shared" si="62"/>
        <v/>
      </c>
      <c r="AA370" s="25" t="str">
        <f t="shared" si="65"/>
        <v/>
      </c>
      <c r="AB370" s="1">
        <f t="shared" si="63"/>
        <v>358</v>
      </c>
      <c r="AC370" t="str">
        <f t="shared" si="66"/>
        <v>ITM_FATHOMtoM</v>
      </c>
      <c r="AD370" s="136" t="str">
        <f>IF(ISNA(VLOOKUP(AA370,Sheet2!J:J,1,0)),"//","")</f>
        <v/>
      </c>
      <c r="AF370" s="94" t="str">
        <f t="shared" si="67"/>
        <v/>
      </c>
      <c r="AG370" t="b">
        <f t="shared" si="68"/>
        <v>1</v>
      </c>
    </row>
    <row r="371" spans="1:33">
      <c r="A371" s="50">
        <f t="shared" si="70"/>
        <v>371</v>
      </c>
      <c r="B371" s="49">
        <f t="shared" si="71"/>
        <v>359</v>
      </c>
      <c r="C371" s="53" t="s">
        <v>3573</v>
      </c>
      <c r="D371" s="53" t="s">
        <v>25</v>
      </c>
      <c r="E371" s="58" t="s">
        <v>905</v>
      </c>
      <c r="F371" s="58" t="s">
        <v>1367</v>
      </c>
      <c r="G371" s="60">
        <v>0</v>
      </c>
      <c r="H371" s="60">
        <v>0</v>
      </c>
      <c r="I371" s="147" t="s">
        <v>467</v>
      </c>
      <c r="J371" s="58" t="s">
        <v>1395</v>
      </c>
      <c r="K371" s="59" t="s">
        <v>3994</v>
      </c>
      <c r="L371" s="57" t="s">
        <v>4851</v>
      </c>
      <c r="M371" s="57" t="s">
        <v>4908</v>
      </c>
      <c r="N371" s="57"/>
      <c r="O371" s="57"/>
      <c r="P371" s="56" t="s">
        <v>2168</v>
      </c>
      <c r="Q371" s="13"/>
      <c r="R371"/>
      <c r="S371" t="str">
        <f t="shared" si="72"/>
        <v>NOT EQUAL</v>
      </c>
      <c r="T371" t="str">
        <f>IF(ISNA(VLOOKUP(AF371,#REF!,1)),"//","")</f>
        <v/>
      </c>
      <c r="U371"/>
      <c r="V371">
        <f t="shared" si="64"/>
        <v>112</v>
      </c>
      <c r="W371" s="81" t="s">
        <v>2263</v>
      </c>
      <c r="X371" s="59" t="s">
        <v>2263</v>
      </c>
      <c r="Y371" s="59" t="s">
        <v>2263</v>
      </c>
      <c r="Z371" s="25" t="str">
        <f t="shared" si="62"/>
        <v/>
      </c>
      <c r="AA371" s="25" t="str">
        <f t="shared" si="65"/>
        <v/>
      </c>
      <c r="AB371" s="1">
        <f t="shared" si="63"/>
        <v>359</v>
      </c>
      <c r="AC371" t="str">
        <f t="shared" si="66"/>
        <v>ITM_FATHOMtoMb</v>
      </c>
      <c r="AD371" s="136" t="str">
        <f>IF(ISNA(VLOOKUP(AA371,Sheet2!J:J,1,0)),"//","")</f>
        <v/>
      </c>
      <c r="AF371" s="94" t="str">
        <f t="shared" si="67"/>
        <v/>
      </c>
      <c r="AG371" t="b">
        <f t="shared" si="68"/>
        <v>1</v>
      </c>
    </row>
    <row r="372" spans="1:33">
      <c r="A372" s="50">
        <f t="shared" si="70"/>
        <v>372</v>
      </c>
      <c r="B372" s="49">
        <f t="shared" si="71"/>
        <v>360</v>
      </c>
      <c r="C372" s="53" t="s">
        <v>4944</v>
      </c>
      <c r="D372" s="53" t="s">
        <v>25</v>
      </c>
      <c r="E372" s="58" t="s">
        <v>4946</v>
      </c>
      <c r="F372" s="58" t="s">
        <v>4946</v>
      </c>
      <c r="G372" s="60">
        <v>0</v>
      </c>
      <c r="H372" s="60">
        <v>0</v>
      </c>
      <c r="I372" s="148" t="s">
        <v>3</v>
      </c>
      <c r="J372" s="58" t="s">
        <v>1395</v>
      </c>
      <c r="K372" s="59" t="s">
        <v>3994</v>
      </c>
      <c r="L372" s="57" t="s">
        <v>4851</v>
      </c>
      <c r="M372" s="57" t="s">
        <v>4908</v>
      </c>
      <c r="N372" s="57"/>
      <c r="O372" s="57"/>
      <c r="P372" s="56" t="s">
        <v>4951</v>
      </c>
      <c r="Q372" s="13"/>
      <c r="R372"/>
      <c r="S372" t="str">
        <f t="shared" si="72"/>
        <v/>
      </c>
      <c r="T372" t="str">
        <f>IF(ISNA(VLOOKUP(AF372,#REF!,1)),"//","")</f>
        <v/>
      </c>
      <c r="U372"/>
      <c r="V372">
        <f t="shared" si="64"/>
        <v>112</v>
      </c>
      <c r="W372" s="81" t="s">
        <v>2263</v>
      </c>
      <c r="X372" s="59" t="s">
        <v>2263</v>
      </c>
      <c r="Y372" s="59" t="s">
        <v>2263</v>
      </c>
      <c r="Z372" s="25" t="str">
        <f t="shared" si="62"/>
        <v/>
      </c>
      <c r="AA372" s="25" t="str">
        <f t="shared" si="65"/>
        <v/>
      </c>
      <c r="AB372" s="1">
        <f t="shared" si="63"/>
        <v>360</v>
      </c>
      <c r="AC372" t="str">
        <f t="shared" si="66"/>
        <v>ITM_NMItoM</v>
      </c>
      <c r="AD372" s="136" t="str">
        <f>IF(ISNA(VLOOKUP(AA372,Sheet2!J:J,1,0)),"//","")</f>
        <v/>
      </c>
      <c r="AF372" s="94" t="str">
        <f t="shared" si="67"/>
        <v/>
      </c>
      <c r="AG372" t="b">
        <f t="shared" si="68"/>
        <v>1</v>
      </c>
    </row>
    <row r="373" spans="1:33">
      <c r="A373" s="50">
        <f t="shared" si="70"/>
        <v>373</v>
      </c>
      <c r="B373" s="49">
        <f t="shared" si="71"/>
        <v>361</v>
      </c>
      <c r="C373" s="53" t="s">
        <v>3573</v>
      </c>
      <c r="D373" s="53" t="s">
        <v>156</v>
      </c>
      <c r="E373" s="58" t="s">
        <v>906</v>
      </c>
      <c r="F373" s="58" t="s">
        <v>1192</v>
      </c>
      <c r="G373" s="60">
        <v>0</v>
      </c>
      <c r="H373" s="60">
        <v>0</v>
      </c>
      <c r="I373" s="148" t="s">
        <v>3</v>
      </c>
      <c r="J373" s="58" t="s">
        <v>1395</v>
      </c>
      <c r="K373" s="59" t="s">
        <v>3994</v>
      </c>
      <c r="L373" s="57" t="s">
        <v>4851</v>
      </c>
      <c r="M373" s="57" t="s">
        <v>4908</v>
      </c>
      <c r="N373" s="57"/>
      <c r="O373" s="57"/>
      <c r="P373" s="56" t="s">
        <v>2169</v>
      </c>
      <c r="Q373" s="13"/>
      <c r="R373"/>
      <c r="S373" t="str">
        <f t="shared" si="72"/>
        <v>NOT EQUAL</v>
      </c>
      <c r="T373" t="str">
        <f>IF(ISNA(VLOOKUP(AF373,#REF!,1)),"//","")</f>
        <v/>
      </c>
      <c r="U373"/>
      <c r="V373">
        <f t="shared" si="64"/>
        <v>112</v>
      </c>
      <c r="W373" s="81" t="s">
        <v>2263</v>
      </c>
      <c r="X373" s="59" t="s">
        <v>2263</v>
      </c>
      <c r="Y373" s="59" t="s">
        <v>2263</v>
      </c>
      <c r="Z373" s="25" t="str">
        <f t="shared" si="62"/>
        <v/>
      </c>
      <c r="AA373" s="25" t="str">
        <f t="shared" si="65"/>
        <v/>
      </c>
      <c r="AB373" s="1">
        <f t="shared" si="63"/>
        <v>361</v>
      </c>
      <c r="AC373" t="str">
        <f t="shared" si="66"/>
        <v>ITM_MtoFATHOM</v>
      </c>
      <c r="AD373" s="136" t="str">
        <f>IF(ISNA(VLOOKUP(AA373,Sheet2!J:J,1,0)),"//","")</f>
        <v/>
      </c>
      <c r="AF373" s="94" t="str">
        <f t="shared" si="67"/>
        <v/>
      </c>
      <c r="AG373" t="b">
        <f t="shared" si="68"/>
        <v>1</v>
      </c>
    </row>
    <row r="374" spans="1:33">
      <c r="A374" s="50">
        <f t="shared" si="70"/>
        <v>374</v>
      </c>
      <c r="B374" s="49">
        <f t="shared" si="71"/>
        <v>362</v>
      </c>
      <c r="C374" s="53" t="s">
        <v>3573</v>
      </c>
      <c r="D374" s="53" t="s">
        <v>156</v>
      </c>
      <c r="E374" s="58" t="s">
        <v>906</v>
      </c>
      <c r="F374" s="58" t="s">
        <v>1366</v>
      </c>
      <c r="G374" s="60">
        <v>0</v>
      </c>
      <c r="H374" s="60">
        <v>0</v>
      </c>
      <c r="I374" s="147" t="s">
        <v>467</v>
      </c>
      <c r="J374" s="58" t="s">
        <v>1395</v>
      </c>
      <c r="K374" s="59" t="s">
        <v>3994</v>
      </c>
      <c r="L374" s="57" t="s">
        <v>4851</v>
      </c>
      <c r="M374" s="57" t="s">
        <v>4908</v>
      </c>
      <c r="N374" s="57"/>
      <c r="O374" s="57"/>
      <c r="P374" s="56" t="s">
        <v>2170</v>
      </c>
      <c r="Q374" s="13"/>
      <c r="R374"/>
      <c r="S374" t="str">
        <f t="shared" si="72"/>
        <v>NOT EQUAL</v>
      </c>
      <c r="T374" t="str">
        <f>IF(ISNA(VLOOKUP(AF374,#REF!,1)),"//","")</f>
        <v/>
      </c>
      <c r="U374"/>
      <c r="V374">
        <f t="shared" si="64"/>
        <v>112</v>
      </c>
      <c r="W374" s="81" t="s">
        <v>2263</v>
      </c>
      <c r="X374" s="59" t="s">
        <v>2263</v>
      </c>
      <c r="Y374" s="59" t="s">
        <v>2263</v>
      </c>
      <c r="Z374" s="25" t="str">
        <f t="shared" si="62"/>
        <v/>
      </c>
      <c r="AA374" s="25" t="str">
        <f t="shared" si="65"/>
        <v/>
      </c>
      <c r="AB374" s="1">
        <f t="shared" si="63"/>
        <v>362</v>
      </c>
      <c r="AC374" t="str">
        <f t="shared" si="66"/>
        <v>ITM_MtoFATHOMb</v>
      </c>
      <c r="AD374" s="136" t="str">
        <f>IF(ISNA(VLOOKUP(AA374,Sheet2!J:J,1,0)),"//","")</f>
        <v/>
      </c>
      <c r="AF374" s="94" t="str">
        <f t="shared" si="67"/>
        <v/>
      </c>
      <c r="AG374" t="b">
        <f t="shared" si="68"/>
        <v>1</v>
      </c>
    </row>
    <row r="375" spans="1:33">
      <c r="A375" s="50">
        <f t="shared" si="70"/>
        <v>375</v>
      </c>
      <c r="B375" s="49">
        <f t="shared" si="71"/>
        <v>363</v>
      </c>
      <c r="C375" s="53" t="s">
        <v>4944</v>
      </c>
      <c r="D375" s="53" t="s">
        <v>156</v>
      </c>
      <c r="E375" s="58" t="s">
        <v>4945</v>
      </c>
      <c r="F375" s="58" t="s">
        <v>4945</v>
      </c>
      <c r="G375" s="60">
        <v>0</v>
      </c>
      <c r="H375" s="60">
        <v>0</v>
      </c>
      <c r="I375" s="148" t="s">
        <v>3</v>
      </c>
      <c r="J375" s="58" t="s">
        <v>1395</v>
      </c>
      <c r="K375" s="59" t="s">
        <v>3994</v>
      </c>
      <c r="L375" s="57" t="s">
        <v>4851</v>
      </c>
      <c r="M375" s="57" t="s">
        <v>4908</v>
      </c>
      <c r="N375" s="57"/>
      <c r="O375" s="57"/>
      <c r="P375" s="56" t="s">
        <v>4952</v>
      </c>
      <c r="Q375" s="13"/>
      <c r="R375"/>
      <c r="S375" t="str">
        <f t="shared" si="72"/>
        <v/>
      </c>
      <c r="T375" t="str">
        <f>IF(ISNA(VLOOKUP(AF375,#REF!,1)),"//","")</f>
        <v/>
      </c>
      <c r="U375"/>
      <c r="V375">
        <f t="shared" si="64"/>
        <v>112</v>
      </c>
      <c r="W375" s="81" t="s">
        <v>2263</v>
      </c>
      <c r="X375" s="59" t="s">
        <v>2263</v>
      </c>
      <c r="Y375" s="59" t="s">
        <v>2263</v>
      </c>
      <c r="Z375" s="25" t="str">
        <f t="shared" si="62"/>
        <v/>
      </c>
      <c r="AA375" s="25" t="str">
        <f t="shared" si="65"/>
        <v/>
      </c>
      <c r="AB375" s="1">
        <f t="shared" si="63"/>
        <v>363</v>
      </c>
      <c r="AC375" t="str">
        <f t="shared" si="66"/>
        <v>ITM_MtoNMI</v>
      </c>
      <c r="AD375" s="136" t="str">
        <f>IF(ISNA(VLOOKUP(AA375,Sheet2!J:J,1,0)),"//","")</f>
        <v/>
      </c>
      <c r="AF375" s="94" t="str">
        <f t="shared" si="67"/>
        <v/>
      </c>
      <c r="AG375" t="b">
        <f t="shared" si="68"/>
        <v>1</v>
      </c>
    </row>
    <row r="376" spans="1:33">
      <c r="A376" s="50">
        <f t="shared" si="70"/>
        <v>376</v>
      </c>
      <c r="B376" s="49">
        <f t="shared" si="71"/>
        <v>364</v>
      </c>
      <c r="C376" s="53" t="s">
        <v>3574</v>
      </c>
      <c r="D376" s="53" t="s">
        <v>25</v>
      </c>
      <c r="E376" s="58" t="s">
        <v>907</v>
      </c>
      <c r="F376" s="58" t="s">
        <v>1368</v>
      </c>
      <c r="G376" s="60">
        <v>0</v>
      </c>
      <c r="H376" s="60">
        <v>0</v>
      </c>
      <c r="I376" s="148" t="s">
        <v>3</v>
      </c>
      <c r="J376" s="58" t="s">
        <v>1395</v>
      </c>
      <c r="K376" s="59" t="s">
        <v>3994</v>
      </c>
      <c r="L376" s="57" t="s">
        <v>4851</v>
      </c>
      <c r="M376" s="57" t="s">
        <v>4908</v>
      </c>
      <c r="N376" s="57"/>
      <c r="O376" s="57"/>
      <c r="P376" s="56" t="s">
        <v>2173</v>
      </c>
      <c r="Q376" s="13"/>
      <c r="R376"/>
      <c r="S376" t="str">
        <f t="shared" si="72"/>
        <v>NOT EQUAL</v>
      </c>
      <c r="T376" t="str">
        <f>IF(ISNA(VLOOKUP(AF376,#REF!,1)),"//","")</f>
        <v/>
      </c>
      <c r="U376"/>
      <c r="V376">
        <f t="shared" si="64"/>
        <v>112</v>
      </c>
      <c r="W376" s="81" t="s">
        <v>2263</v>
      </c>
      <c r="X376" s="59" t="s">
        <v>2263</v>
      </c>
      <c r="Y376" s="59" t="s">
        <v>2263</v>
      </c>
      <c r="Z376" s="25" t="str">
        <f t="shared" si="62"/>
        <v/>
      </c>
      <c r="AA376" s="25" t="str">
        <f t="shared" si="65"/>
        <v/>
      </c>
      <c r="AB376" s="1">
        <f t="shared" si="63"/>
        <v>364</v>
      </c>
      <c r="AC376" t="str">
        <f t="shared" si="66"/>
        <v>ITM_BARRELtoM3</v>
      </c>
      <c r="AD376" s="136" t="str">
        <f>IF(ISNA(VLOOKUP(AA376,Sheet2!J:J,1,0)),"//","")</f>
        <v/>
      </c>
      <c r="AF376" s="94" t="str">
        <f t="shared" si="67"/>
        <v/>
      </c>
      <c r="AG376" t="b">
        <f t="shared" si="68"/>
        <v>1</v>
      </c>
    </row>
    <row r="377" spans="1:33">
      <c r="A377" s="50">
        <f t="shared" si="70"/>
        <v>377</v>
      </c>
      <c r="B377" s="49">
        <f t="shared" si="71"/>
        <v>365</v>
      </c>
      <c r="C377" s="53" t="s">
        <v>3574</v>
      </c>
      <c r="D377" s="53" t="s">
        <v>25</v>
      </c>
      <c r="E377" s="58" t="s">
        <v>907</v>
      </c>
      <c r="F377" s="58" t="s">
        <v>1362</v>
      </c>
      <c r="G377" s="60">
        <v>0</v>
      </c>
      <c r="H377" s="60">
        <v>0</v>
      </c>
      <c r="I377" s="147" t="s">
        <v>467</v>
      </c>
      <c r="J377" s="58" t="s">
        <v>1395</v>
      </c>
      <c r="K377" s="59" t="s">
        <v>3994</v>
      </c>
      <c r="L377" s="57" t="s">
        <v>4851</v>
      </c>
      <c r="M377" s="57" t="s">
        <v>4908</v>
      </c>
      <c r="N377" s="57"/>
      <c r="O377" s="57"/>
      <c r="P377" s="56" t="s">
        <v>2174</v>
      </c>
      <c r="Q377" s="13"/>
      <c r="R377"/>
      <c r="S377" t="str">
        <f t="shared" si="72"/>
        <v>NOT EQUAL</v>
      </c>
      <c r="T377" t="str">
        <f>IF(ISNA(VLOOKUP(AF377,#REF!,1)),"//","")</f>
        <v/>
      </c>
      <c r="U377"/>
      <c r="V377">
        <f t="shared" si="64"/>
        <v>112</v>
      </c>
      <c r="W377" s="81" t="s">
        <v>2263</v>
      </c>
      <c r="X377" s="59" t="s">
        <v>2263</v>
      </c>
      <c r="Y377" s="59" t="s">
        <v>2263</v>
      </c>
      <c r="Z377" s="25" t="str">
        <f t="shared" si="62"/>
        <v/>
      </c>
      <c r="AA377" s="25" t="str">
        <f t="shared" si="65"/>
        <v/>
      </c>
      <c r="AB377" s="1">
        <f t="shared" si="63"/>
        <v>365</v>
      </c>
      <c r="AC377" t="str">
        <f t="shared" si="66"/>
        <v>ITM_BARRELtoM3b</v>
      </c>
      <c r="AD377" s="136" t="str">
        <f>IF(ISNA(VLOOKUP(AA377,Sheet2!J:J,1,0)),"//","")</f>
        <v/>
      </c>
      <c r="AF377" s="94" t="str">
        <f t="shared" si="67"/>
        <v/>
      </c>
      <c r="AG377" t="b">
        <f t="shared" si="68"/>
        <v>1</v>
      </c>
    </row>
    <row r="378" spans="1:33">
      <c r="A378" s="50">
        <f t="shared" si="70"/>
        <v>378</v>
      </c>
      <c r="B378" s="49">
        <f t="shared" si="71"/>
        <v>366</v>
      </c>
      <c r="C378" s="53" t="s">
        <v>3574</v>
      </c>
      <c r="D378" s="53" t="s">
        <v>156</v>
      </c>
      <c r="E378" s="58" t="s">
        <v>908</v>
      </c>
      <c r="F378" s="58" t="s">
        <v>1362</v>
      </c>
      <c r="G378" s="60">
        <v>0</v>
      </c>
      <c r="H378" s="60">
        <v>0</v>
      </c>
      <c r="I378" s="148" t="s">
        <v>3</v>
      </c>
      <c r="J378" s="58" t="s">
        <v>1395</v>
      </c>
      <c r="K378" s="59" t="s">
        <v>3994</v>
      </c>
      <c r="L378" s="57" t="s">
        <v>4851</v>
      </c>
      <c r="M378" s="57" t="s">
        <v>4908</v>
      </c>
      <c r="N378" s="57"/>
      <c r="O378" s="57"/>
      <c r="P378" s="56" t="s">
        <v>2175</v>
      </c>
      <c r="Q378" s="13"/>
      <c r="R378"/>
      <c r="S378" t="str">
        <f t="shared" si="72"/>
        <v>NOT EQUAL</v>
      </c>
      <c r="T378" t="str">
        <f>IF(ISNA(VLOOKUP(AF378,#REF!,1)),"//","")</f>
        <v/>
      </c>
      <c r="U378"/>
      <c r="V378">
        <f t="shared" si="64"/>
        <v>112</v>
      </c>
      <c r="W378" s="81" t="s">
        <v>2263</v>
      </c>
      <c r="X378" s="59" t="s">
        <v>2263</v>
      </c>
      <c r="Y378" s="59" t="s">
        <v>2263</v>
      </c>
      <c r="Z378" s="25" t="str">
        <f t="shared" si="62"/>
        <v/>
      </c>
      <c r="AA378" s="25" t="str">
        <f t="shared" si="65"/>
        <v/>
      </c>
      <c r="AB378" s="1">
        <f t="shared" si="63"/>
        <v>366</v>
      </c>
      <c r="AC378" t="str">
        <f t="shared" si="66"/>
        <v>ITM_M3toBARREL</v>
      </c>
      <c r="AD378" s="136" t="str">
        <f>IF(ISNA(VLOOKUP(AA378,Sheet2!J:J,1,0)),"//","")</f>
        <v/>
      </c>
      <c r="AF378" s="94" t="str">
        <f t="shared" si="67"/>
        <v/>
      </c>
      <c r="AG378" t="b">
        <f t="shared" si="68"/>
        <v>1</v>
      </c>
    </row>
    <row r="379" spans="1:33">
      <c r="A379" s="50">
        <f t="shared" si="70"/>
        <v>379</v>
      </c>
      <c r="B379" s="49">
        <f t="shared" si="71"/>
        <v>367</v>
      </c>
      <c r="C379" s="53" t="s">
        <v>3574</v>
      </c>
      <c r="D379" s="53" t="s">
        <v>156</v>
      </c>
      <c r="E379" s="58" t="s">
        <v>908</v>
      </c>
      <c r="F379" s="58" t="s">
        <v>1368</v>
      </c>
      <c r="G379" s="60">
        <v>0</v>
      </c>
      <c r="H379" s="60">
        <v>0</v>
      </c>
      <c r="I379" s="147" t="s">
        <v>467</v>
      </c>
      <c r="J379" s="58" t="s">
        <v>1395</v>
      </c>
      <c r="K379" s="59" t="s">
        <v>3994</v>
      </c>
      <c r="L379" s="57" t="s">
        <v>4851</v>
      </c>
      <c r="M379" s="57" t="s">
        <v>4908</v>
      </c>
      <c r="N379" s="57"/>
      <c r="O379" s="57"/>
      <c r="P379" s="56" t="s">
        <v>2176</v>
      </c>
      <c r="Q379" s="13"/>
      <c r="R379"/>
      <c r="S379" t="str">
        <f t="shared" si="72"/>
        <v>NOT EQUAL</v>
      </c>
      <c r="T379" t="str">
        <f>IF(ISNA(VLOOKUP(AF379,#REF!,1)),"//","")</f>
        <v/>
      </c>
      <c r="U379"/>
      <c r="V379">
        <f t="shared" si="64"/>
        <v>112</v>
      </c>
      <c r="W379" s="81" t="s">
        <v>2263</v>
      </c>
      <c r="X379" s="59" t="s">
        <v>2263</v>
      </c>
      <c r="Y379" s="59" t="s">
        <v>2263</v>
      </c>
      <c r="Z379" s="25" t="str">
        <f t="shared" si="62"/>
        <v/>
      </c>
      <c r="AA379" s="25" t="str">
        <f t="shared" si="65"/>
        <v/>
      </c>
      <c r="AB379" s="1">
        <f t="shared" si="63"/>
        <v>367</v>
      </c>
      <c r="AC379" t="str">
        <f t="shared" si="66"/>
        <v>ITM_M3toBARRELb</v>
      </c>
      <c r="AD379" s="136" t="str">
        <f>IF(ISNA(VLOOKUP(AA379,Sheet2!J:J,1,0)),"//","")</f>
        <v/>
      </c>
      <c r="AF379" s="94" t="str">
        <f t="shared" si="67"/>
        <v/>
      </c>
      <c r="AG379" t="b">
        <f t="shared" si="68"/>
        <v>1</v>
      </c>
    </row>
    <row r="380" spans="1:33">
      <c r="A380" s="50">
        <f t="shared" si="70"/>
        <v>380</v>
      </c>
      <c r="B380" s="49">
        <f t="shared" si="71"/>
        <v>368</v>
      </c>
      <c r="C380" s="53" t="s">
        <v>3546</v>
      </c>
      <c r="D380" s="53" t="s">
        <v>25</v>
      </c>
      <c r="E380" s="58" t="s">
        <v>26</v>
      </c>
      <c r="F380" s="58" t="s">
        <v>785</v>
      </c>
      <c r="G380" s="60">
        <v>0</v>
      </c>
      <c r="H380" s="60">
        <v>0</v>
      </c>
      <c r="I380" s="147" t="s">
        <v>467</v>
      </c>
      <c r="J380" s="58" t="s">
        <v>1395</v>
      </c>
      <c r="K380" s="59" t="s">
        <v>3994</v>
      </c>
      <c r="L380" s="57" t="s">
        <v>4851</v>
      </c>
      <c r="M380" s="57" t="s">
        <v>4908</v>
      </c>
      <c r="N380" s="57"/>
      <c r="O380" s="57"/>
      <c r="P380" s="56" t="s">
        <v>2177</v>
      </c>
      <c r="Q380" s="13"/>
      <c r="R380"/>
      <c r="S380" t="str">
        <f t="shared" si="72"/>
        <v>NOT EQUAL</v>
      </c>
      <c r="T380" t="str">
        <f>IF(ISNA(VLOOKUP(AF380,#REF!,1)),"//","")</f>
        <v/>
      </c>
      <c r="U380"/>
      <c r="V380">
        <f t="shared" si="64"/>
        <v>112</v>
      </c>
      <c r="W380" s="81" t="s">
        <v>2263</v>
      </c>
      <c r="X380" s="59" t="s">
        <v>2263</v>
      </c>
      <c r="Y380" s="59" t="s">
        <v>2263</v>
      </c>
      <c r="Z380" s="25" t="str">
        <f t="shared" si="62"/>
        <v/>
      </c>
      <c r="AA380" s="25" t="str">
        <f t="shared" si="65"/>
        <v/>
      </c>
      <c r="AB380" s="1">
        <f t="shared" si="63"/>
        <v>368</v>
      </c>
      <c r="AC380" t="str">
        <f t="shared" si="66"/>
        <v>ITM_ATMtoPAb</v>
      </c>
      <c r="AD380" s="136" t="str">
        <f>IF(ISNA(VLOOKUP(AA380,Sheet2!J:J,1,0)),"//","")</f>
        <v/>
      </c>
      <c r="AF380" s="94" t="str">
        <f t="shared" si="67"/>
        <v/>
      </c>
      <c r="AG380" t="b">
        <f t="shared" si="68"/>
        <v>1</v>
      </c>
    </row>
    <row r="381" spans="1:33">
      <c r="A381" s="50">
        <f t="shared" si="70"/>
        <v>381</v>
      </c>
      <c r="B381" s="49">
        <f t="shared" si="71"/>
        <v>369</v>
      </c>
      <c r="C381" s="53" t="s">
        <v>3546</v>
      </c>
      <c r="D381" s="53" t="s">
        <v>156</v>
      </c>
      <c r="E381" s="58" t="s">
        <v>243</v>
      </c>
      <c r="F381" s="58" t="s">
        <v>785</v>
      </c>
      <c r="G381" s="60">
        <v>0</v>
      </c>
      <c r="H381" s="60">
        <v>0</v>
      </c>
      <c r="I381" s="147" t="s">
        <v>467</v>
      </c>
      <c r="J381" s="58" t="s">
        <v>1395</v>
      </c>
      <c r="K381" s="59" t="s">
        <v>3994</v>
      </c>
      <c r="L381" s="57" t="s">
        <v>4851</v>
      </c>
      <c r="M381" s="57" t="s">
        <v>4908</v>
      </c>
      <c r="N381" s="57"/>
      <c r="O381" s="57"/>
      <c r="P381" s="56" t="s">
        <v>2178</v>
      </c>
      <c r="Q381" s="13"/>
      <c r="R381"/>
      <c r="S381" t="str">
        <f t="shared" si="72"/>
        <v>NOT EQUAL</v>
      </c>
      <c r="T381" t="str">
        <f>IF(ISNA(VLOOKUP(AF381,#REF!,1)),"//","")</f>
        <v/>
      </c>
      <c r="U381"/>
      <c r="V381">
        <f t="shared" si="64"/>
        <v>112</v>
      </c>
      <c r="W381" s="81" t="s">
        <v>2263</v>
      </c>
      <c r="X381" s="59" t="s">
        <v>2263</v>
      </c>
      <c r="Y381" s="59" t="s">
        <v>2263</v>
      </c>
      <c r="Z381" s="25" t="str">
        <f t="shared" si="62"/>
        <v/>
      </c>
      <c r="AA381" s="25" t="str">
        <f t="shared" si="65"/>
        <v/>
      </c>
      <c r="AB381" s="1">
        <f t="shared" si="63"/>
        <v>369</v>
      </c>
      <c r="AC381" t="str">
        <f t="shared" si="66"/>
        <v>ITM_PAtoATMb</v>
      </c>
      <c r="AD381" s="136" t="str">
        <f>IF(ISNA(VLOOKUP(AA381,Sheet2!J:J,1,0)),"//","")</f>
        <v/>
      </c>
      <c r="AF381" s="94" t="str">
        <f t="shared" si="67"/>
        <v/>
      </c>
      <c r="AG381" t="b">
        <f t="shared" si="68"/>
        <v>1</v>
      </c>
    </row>
    <row r="382" spans="1:33">
      <c r="A382" s="50">
        <f t="shared" si="70"/>
        <v>382</v>
      </c>
      <c r="B382" s="49">
        <f t="shared" si="71"/>
        <v>370</v>
      </c>
      <c r="C382" s="53" t="s">
        <v>3575</v>
      </c>
      <c r="D382" s="53" t="s">
        <v>25</v>
      </c>
      <c r="E382" s="58" t="s">
        <v>923</v>
      </c>
      <c r="F382" s="58" t="s">
        <v>923</v>
      </c>
      <c r="G382" s="60">
        <v>0</v>
      </c>
      <c r="H382" s="60">
        <v>0</v>
      </c>
      <c r="I382" s="148" t="s">
        <v>3</v>
      </c>
      <c r="J382" s="58" t="s">
        <v>1395</v>
      </c>
      <c r="K382" s="59" t="s">
        <v>3994</v>
      </c>
      <c r="L382" s="57" t="s">
        <v>4851</v>
      </c>
      <c r="M382" s="57" t="s">
        <v>4908</v>
      </c>
      <c r="N382" s="57"/>
      <c r="O382" s="57"/>
      <c r="P382" s="56" t="s">
        <v>2205</v>
      </c>
      <c r="Q382" s="13"/>
      <c r="R382"/>
      <c r="S382" t="str">
        <f t="shared" si="72"/>
        <v/>
      </c>
      <c r="T382" t="str">
        <f>IF(ISNA(VLOOKUP(AF382,#REF!,1)),"//","")</f>
        <v/>
      </c>
      <c r="U382"/>
      <c r="V382">
        <f t="shared" si="64"/>
        <v>112</v>
      </c>
      <c r="W382" s="81" t="s">
        <v>2263</v>
      </c>
      <c r="X382" s="59" t="s">
        <v>2263</v>
      </c>
      <c r="Y382" s="59" t="s">
        <v>2263</v>
      </c>
      <c r="Z382" s="25" t="str">
        <f t="shared" si="62"/>
        <v/>
      </c>
      <c r="AA382" s="25" t="str">
        <f t="shared" si="65"/>
        <v/>
      </c>
      <c r="AB382" s="1">
        <f t="shared" si="63"/>
        <v>370</v>
      </c>
      <c r="AC382" t="str">
        <f t="shared" si="66"/>
        <v>ITM_HECTAREtoM2</v>
      </c>
      <c r="AD382" s="136" t="str">
        <f>IF(ISNA(VLOOKUP(AA382,Sheet2!J:J,1,0)),"//","")</f>
        <v/>
      </c>
      <c r="AF382" s="94" t="str">
        <f t="shared" si="67"/>
        <v/>
      </c>
      <c r="AG382" t="b">
        <f t="shared" si="68"/>
        <v>1</v>
      </c>
    </row>
    <row r="383" spans="1:33">
      <c r="A383" s="50">
        <f t="shared" si="70"/>
        <v>383</v>
      </c>
      <c r="B383" s="49">
        <f t="shared" si="71"/>
        <v>371</v>
      </c>
      <c r="C383" s="53" t="s">
        <v>3575</v>
      </c>
      <c r="D383" s="53" t="s">
        <v>156</v>
      </c>
      <c r="E383" s="58" t="s">
        <v>924</v>
      </c>
      <c r="F383" s="58" t="s">
        <v>924</v>
      </c>
      <c r="G383" s="60">
        <v>0</v>
      </c>
      <c r="H383" s="60">
        <v>0</v>
      </c>
      <c r="I383" s="148" t="s">
        <v>3</v>
      </c>
      <c r="J383" s="58" t="s">
        <v>1395</v>
      </c>
      <c r="K383" s="59" t="s">
        <v>3994</v>
      </c>
      <c r="L383" s="57" t="s">
        <v>4851</v>
      </c>
      <c r="M383" s="57" t="s">
        <v>4908</v>
      </c>
      <c r="N383" s="57"/>
      <c r="O383" s="57"/>
      <c r="P383" s="56" t="s">
        <v>2206</v>
      </c>
      <c r="Q383" s="13"/>
      <c r="R383"/>
      <c r="S383" t="str">
        <f t="shared" si="72"/>
        <v/>
      </c>
      <c r="T383" t="str">
        <f>IF(ISNA(VLOOKUP(AF383,#REF!,1)),"//","")</f>
        <v/>
      </c>
      <c r="U383"/>
      <c r="V383">
        <f t="shared" si="64"/>
        <v>112</v>
      </c>
      <c r="W383" s="81" t="s">
        <v>2263</v>
      </c>
      <c r="X383" s="59" t="s">
        <v>2263</v>
      </c>
      <c r="Y383" s="59" t="s">
        <v>2263</v>
      </c>
      <c r="Z383" s="25" t="str">
        <f t="shared" si="62"/>
        <v/>
      </c>
      <c r="AA383" s="25" t="str">
        <f t="shared" si="65"/>
        <v/>
      </c>
      <c r="AB383" s="1">
        <f t="shared" si="63"/>
        <v>371</v>
      </c>
      <c r="AC383" t="str">
        <f t="shared" si="66"/>
        <v>ITM_M2toHECTARE</v>
      </c>
      <c r="AD383" s="136" t="str">
        <f>IF(ISNA(VLOOKUP(AA383,Sheet2!J:J,1,0)),"//","")</f>
        <v/>
      </c>
      <c r="AF383" s="94" t="str">
        <f t="shared" si="67"/>
        <v/>
      </c>
      <c r="AG383" t="b">
        <f t="shared" si="68"/>
        <v>1</v>
      </c>
    </row>
    <row r="384" spans="1:33">
      <c r="A384" s="50">
        <f t="shared" si="70"/>
        <v>384</v>
      </c>
      <c r="B384" s="49">
        <f t="shared" si="71"/>
        <v>372</v>
      </c>
      <c r="C384" t="s">
        <v>4069</v>
      </c>
      <c r="D384" t="s">
        <v>156</v>
      </c>
      <c r="E384" t="s">
        <v>4093</v>
      </c>
      <c r="F384" t="s">
        <v>4093</v>
      </c>
      <c r="G384" s="60">
        <v>0</v>
      </c>
      <c r="H384" s="60">
        <v>0</v>
      </c>
      <c r="I384" s="148" t="s">
        <v>3</v>
      </c>
      <c r="J384" s="58" t="s">
        <v>1395</v>
      </c>
      <c r="K384" s="59" t="s">
        <v>3994</v>
      </c>
      <c r="L384" s="57" t="s">
        <v>4851</v>
      </c>
      <c r="M384" s="57" t="s">
        <v>4908</v>
      </c>
      <c r="N384" s="57"/>
      <c r="O384" s="57"/>
      <c r="P384" t="s">
        <v>4076</v>
      </c>
      <c r="Q384" s="13"/>
      <c r="R384"/>
      <c r="S384" t="str">
        <f t="shared" si="72"/>
        <v/>
      </c>
      <c r="T384" t="str">
        <f>IF(ISNA(VLOOKUP(AF384,#REF!,1)),"//","")</f>
        <v/>
      </c>
      <c r="U384"/>
      <c r="V384">
        <f t="shared" si="64"/>
        <v>112</v>
      </c>
      <c r="W384" s="81" t="s">
        <v>2263</v>
      </c>
      <c r="X384" s="59" t="s">
        <v>2263</v>
      </c>
      <c r="Y384" s="59" t="s">
        <v>2263</v>
      </c>
      <c r="Z384" s="25" t="str">
        <f t="shared" si="62"/>
        <v/>
      </c>
      <c r="AA384" s="25" t="str">
        <f t="shared" si="65"/>
        <v/>
      </c>
      <c r="AB384" s="1">
        <f t="shared" si="63"/>
        <v>372</v>
      </c>
      <c r="AC384" t="str">
        <f t="shared" si="66"/>
        <v>ITM_MUtoM2</v>
      </c>
      <c r="AD384" s="136" t="str">
        <f>IF(ISNA(VLOOKUP(AA384,Sheet2!J:J,1,0)),"//","")</f>
        <v/>
      </c>
      <c r="AF384" s="94" t="str">
        <f t="shared" si="67"/>
        <v/>
      </c>
      <c r="AG384" t="b">
        <f t="shared" si="68"/>
        <v>1</v>
      </c>
    </row>
    <row r="385" spans="1:33">
      <c r="A385" s="50">
        <f t="shared" si="70"/>
        <v>385</v>
      </c>
      <c r="B385" s="49">
        <f t="shared" si="71"/>
        <v>373</v>
      </c>
      <c r="C385" t="s">
        <v>4069</v>
      </c>
      <c r="D385" t="s">
        <v>25</v>
      </c>
      <c r="E385" t="s">
        <v>4094</v>
      </c>
      <c r="F385" t="s">
        <v>4094</v>
      </c>
      <c r="G385" s="60">
        <v>0</v>
      </c>
      <c r="H385" s="60">
        <v>0</v>
      </c>
      <c r="I385" s="148" t="s">
        <v>3</v>
      </c>
      <c r="J385" s="58" t="s">
        <v>1395</v>
      </c>
      <c r="K385" s="59" t="s">
        <v>3994</v>
      </c>
      <c r="L385" s="57" t="s">
        <v>4851</v>
      </c>
      <c r="M385" s="57" t="s">
        <v>4908</v>
      </c>
      <c r="N385" s="57"/>
      <c r="O385" s="57"/>
      <c r="P385" t="s">
        <v>4077</v>
      </c>
      <c r="Q385" s="13"/>
      <c r="R385"/>
      <c r="S385" t="str">
        <f t="shared" si="72"/>
        <v/>
      </c>
      <c r="T385" t="str">
        <f>IF(ISNA(VLOOKUP(AF385,#REF!,1)),"//","")</f>
        <v/>
      </c>
      <c r="U385"/>
      <c r="V385">
        <f t="shared" si="64"/>
        <v>112</v>
      </c>
      <c r="W385" s="81" t="s">
        <v>2263</v>
      </c>
      <c r="X385" s="59" t="s">
        <v>2263</v>
      </c>
      <c r="Y385" s="59" t="s">
        <v>2263</v>
      </c>
      <c r="Z385" s="25" t="str">
        <f t="shared" si="62"/>
        <v/>
      </c>
      <c r="AA385" s="25" t="str">
        <f t="shared" si="65"/>
        <v/>
      </c>
      <c r="AB385" s="1">
        <f t="shared" si="63"/>
        <v>373</v>
      </c>
      <c r="AC385" t="str">
        <f t="shared" si="66"/>
        <v>ITM_M2toMU</v>
      </c>
      <c r="AD385" s="136" t="str">
        <f>IF(ISNA(VLOOKUP(AA385,Sheet2!J:J,1,0)),"//","")</f>
        <v/>
      </c>
      <c r="AF385" s="94" t="str">
        <f t="shared" si="67"/>
        <v/>
      </c>
      <c r="AG385" t="b">
        <f t="shared" si="68"/>
        <v>1</v>
      </c>
    </row>
    <row r="386" spans="1:33">
      <c r="A386" s="50">
        <f t="shared" si="70"/>
        <v>386</v>
      </c>
      <c r="B386" s="49">
        <f t="shared" si="71"/>
        <v>374</v>
      </c>
      <c r="C386" t="s">
        <v>4070</v>
      </c>
      <c r="D386" t="s">
        <v>25</v>
      </c>
      <c r="E386" t="s">
        <v>4095</v>
      </c>
      <c r="F386" t="s">
        <v>4095</v>
      </c>
      <c r="G386" s="60">
        <v>0</v>
      </c>
      <c r="H386" s="60">
        <v>0</v>
      </c>
      <c r="I386" s="148" t="s">
        <v>3</v>
      </c>
      <c r="J386" s="58" t="s">
        <v>1395</v>
      </c>
      <c r="K386" s="59" t="s">
        <v>3994</v>
      </c>
      <c r="L386" s="57" t="s">
        <v>4851</v>
      </c>
      <c r="M386" s="57" t="s">
        <v>4908</v>
      </c>
      <c r="N386" s="57"/>
      <c r="O386" s="57"/>
      <c r="P386" t="s">
        <v>4078</v>
      </c>
      <c r="Q386" s="13"/>
      <c r="R386"/>
      <c r="S386" t="str">
        <f t="shared" si="72"/>
        <v/>
      </c>
      <c r="T386" t="str">
        <f>IF(ISNA(VLOOKUP(AF386,#REF!,1)),"//","")</f>
        <v/>
      </c>
      <c r="U386"/>
      <c r="V386">
        <f t="shared" si="64"/>
        <v>112</v>
      </c>
      <c r="W386" s="81" t="s">
        <v>2263</v>
      </c>
      <c r="X386" s="59" t="s">
        <v>2263</v>
      </c>
      <c r="Y386" s="59" t="s">
        <v>2263</v>
      </c>
      <c r="Z386" s="25" t="str">
        <f t="shared" si="62"/>
        <v/>
      </c>
      <c r="AA386" s="25" t="str">
        <f t="shared" si="65"/>
        <v/>
      </c>
      <c r="AB386" s="1">
        <f t="shared" si="63"/>
        <v>374</v>
      </c>
      <c r="AC386" t="str">
        <f t="shared" si="66"/>
        <v>ITM_LItoM</v>
      </c>
      <c r="AD386" s="136" t="str">
        <f>IF(ISNA(VLOOKUP(AA386,Sheet2!J:J,1,0)),"//","")</f>
        <v/>
      </c>
      <c r="AF386" s="94" t="str">
        <f t="shared" si="67"/>
        <v/>
      </c>
      <c r="AG386" t="b">
        <f t="shared" si="68"/>
        <v>1</v>
      </c>
    </row>
    <row r="387" spans="1:33">
      <c r="A387" s="50">
        <f t="shared" si="70"/>
        <v>387</v>
      </c>
      <c r="B387" s="49">
        <f t="shared" si="71"/>
        <v>375</v>
      </c>
      <c r="C387" t="s">
        <v>4070</v>
      </c>
      <c r="D387" t="s">
        <v>156</v>
      </c>
      <c r="E387" t="s">
        <v>4096</v>
      </c>
      <c r="F387" t="s">
        <v>4096</v>
      </c>
      <c r="G387" s="60">
        <v>0</v>
      </c>
      <c r="H387" s="60">
        <v>0</v>
      </c>
      <c r="I387" s="148" t="s">
        <v>3</v>
      </c>
      <c r="J387" s="58" t="s">
        <v>1395</v>
      </c>
      <c r="K387" s="59" t="s">
        <v>3994</v>
      </c>
      <c r="L387" s="57" t="s">
        <v>4851</v>
      </c>
      <c r="M387" s="57" t="s">
        <v>4908</v>
      </c>
      <c r="N387" s="57"/>
      <c r="O387" s="57"/>
      <c r="P387" t="s">
        <v>4079</v>
      </c>
      <c r="Q387" s="13"/>
      <c r="R387"/>
      <c r="S387" t="str">
        <f t="shared" si="72"/>
        <v/>
      </c>
      <c r="T387" t="str">
        <f>IF(ISNA(VLOOKUP(AF387,#REF!,1)),"//","")</f>
        <v/>
      </c>
      <c r="U387"/>
      <c r="V387">
        <f t="shared" si="64"/>
        <v>112</v>
      </c>
      <c r="W387" s="81" t="s">
        <v>2263</v>
      </c>
      <c r="X387" s="59" t="s">
        <v>2263</v>
      </c>
      <c r="Y387" s="59" t="s">
        <v>2263</v>
      </c>
      <c r="Z387" s="25" t="str">
        <f t="shared" si="62"/>
        <v/>
      </c>
      <c r="AA387" s="25" t="str">
        <f t="shared" si="65"/>
        <v/>
      </c>
      <c r="AB387" s="1">
        <f t="shared" si="63"/>
        <v>375</v>
      </c>
      <c r="AC387" t="str">
        <f t="shared" si="66"/>
        <v>ITM_MtoLI</v>
      </c>
      <c r="AD387" s="136" t="str">
        <f>IF(ISNA(VLOOKUP(AA387,Sheet2!J:J,1,0)),"//","")</f>
        <v/>
      </c>
      <c r="AF387" s="94" t="str">
        <f t="shared" si="67"/>
        <v/>
      </c>
      <c r="AG387" t="b">
        <f t="shared" si="68"/>
        <v>1</v>
      </c>
    </row>
    <row r="388" spans="1:33">
      <c r="A388" s="50">
        <f t="shared" si="70"/>
        <v>388</v>
      </c>
      <c r="B388" s="49">
        <f t="shared" si="71"/>
        <v>376</v>
      </c>
      <c r="C388" t="s">
        <v>4071</v>
      </c>
      <c r="D388" t="s">
        <v>156</v>
      </c>
      <c r="E388" t="s">
        <v>4097</v>
      </c>
      <c r="F388" t="s">
        <v>4097</v>
      </c>
      <c r="G388" s="60">
        <v>0</v>
      </c>
      <c r="H388" s="60">
        <v>0</v>
      </c>
      <c r="I388" s="148" t="s">
        <v>3</v>
      </c>
      <c r="J388" s="58" t="s">
        <v>1395</v>
      </c>
      <c r="K388" s="59" t="s">
        <v>3994</v>
      </c>
      <c r="L388" s="57" t="s">
        <v>4851</v>
      </c>
      <c r="M388" s="57" t="s">
        <v>4908</v>
      </c>
      <c r="N388" s="57"/>
      <c r="O388" s="57"/>
      <c r="P388" t="s">
        <v>4080</v>
      </c>
      <c r="Q388" s="13"/>
      <c r="R388"/>
      <c r="S388" t="str">
        <f t="shared" si="72"/>
        <v/>
      </c>
      <c r="T388" t="str">
        <f>IF(ISNA(VLOOKUP(AF388,#REF!,1)),"//","")</f>
        <v/>
      </c>
      <c r="U388"/>
      <c r="V388">
        <f t="shared" si="64"/>
        <v>112</v>
      </c>
      <c r="W388" s="81" t="s">
        <v>2263</v>
      </c>
      <c r="X388" s="59" t="s">
        <v>2263</v>
      </c>
      <c r="Y388" s="59" t="s">
        <v>2263</v>
      </c>
      <c r="Z388" s="25" t="str">
        <f t="shared" si="62"/>
        <v/>
      </c>
      <c r="AA388" s="25" t="str">
        <f t="shared" si="65"/>
        <v/>
      </c>
      <c r="AB388" s="1">
        <f t="shared" si="63"/>
        <v>376</v>
      </c>
      <c r="AC388" t="str">
        <f t="shared" si="66"/>
        <v>ITM_CHItoM</v>
      </c>
      <c r="AD388" s="136" t="str">
        <f>IF(ISNA(VLOOKUP(AA388,Sheet2!J:J,1,0)),"//","")</f>
        <v/>
      </c>
      <c r="AF388" s="94" t="str">
        <f t="shared" si="67"/>
        <v/>
      </c>
      <c r="AG388" t="b">
        <f t="shared" si="68"/>
        <v>1</v>
      </c>
    </row>
    <row r="389" spans="1:33">
      <c r="A389" s="50">
        <f t="shared" si="70"/>
        <v>389</v>
      </c>
      <c r="B389" s="49">
        <f t="shared" si="71"/>
        <v>377</v>
      </c>
      <c r="C389" t="s">
        <v>4071</v>
      </c>
      <c r="D389" t="s">
        <v>25</v>
      </c>
      <c r="E389" t="s">
        <v>4098</v>
      </c>
      <c r="F389" t="s">
        <v>4098</v>
      </c>
      <c r="G389" s="60">
        <v>0</v>
      </c>
      <c r="H389" s="60">
        <v>0</v>
      </c>
      <c r="I389" s="148" t="s">
        <v>3</v>
      </c>
      <c r="J389" s="58" t="s">
        <v>1395</v>
      </c>
      <c r="K389" s="59" t="s">
        <v>3994</v>
      </c>
      <c r="L389" s="57" t="s">
        <v>4851</v>
      </c>
      <c r="M389" s="57" t="s">
        <v>4908</v>
      </c>
      <c r="N389" s="57"/>
      <c r="O389" s="57"/>
      <c r="P389" t="s">
        <v>4081</v>
      </c>
      <c r="Q389" s="13"/>
      <c r="R389"/>
      <c r="S389" t="str">
        <f t="shared" si="72"/>
        <v/>
      </c>
      <c r="T389" t="str">
        <f>IF(ISNA(VLOOKUP(AF389,#REF!,1)),"//","")</f>
        <v/>
      </c>
      <c r="U389"/>
      <c r="V389">
        <f t="shared" si="64"/>
        <v>112</v>
      </c>
      <c r="W389" s="81" t="s">
        <v>2263</v>
      </c>
      <c r="X389" s="59" t="s">
        <v>2263</v>
      </c>
      <c r="Y389" s="59" t="s">
        <v>2263</v>
      </c>
      <c r="Z389" s="25" t="str">
        <f t="shared" si="62"/>
        <v/>
      </c>
      <c r="AA389" s="25" t="str">
        <f t="shared" si="65"/>
        <v/>
      </c>
      <c r="AB389" s="1">
        <f t="shared" si="63"/>
        <v>377</v>
      </c>
      <c r="AC389" t="str">
        <f t="shared" si="66"/>
        <v>ITM_MtoCHI</v>
      </c>
      <c r="AD389" s="136" t="str">
        <f>IF(ISNA(VLOOKUP(AA389,Sheet2!J:J,1,0)),"//","")</f>
        <v/>
      </c>
      <c r="AF389" s="94" t="str">
        <f t="shared" si="67"/>
        <v/>
      </c>
      <c r="AG389" t="b">
        <f t="shared" si="68"/>
        <v>1</v>
      </c>
    </row>
    <row r="390" spans="1:33">
      <c r="A390" s="50">
        <f t="shared" si="70"/>
        <v>390</v>
      </c>
      <c r="B390" s="49">
        <f t="shared" si="71"/>
        <v>378</v>
      </c>
      <c r="C390" t="s">
        <v>4072</v>
      </c>
      <c r="D390" t="s">
        <v>156</v>
      </c>
      <c r="E390" t="s">
        <v>4099</v>
      </c>
      <c r="F390" t="s">
        <v>4099</v>
      </c>
      <c r="G390" s="60">
        <v>0</v>
      </c>
      <c r="H390" s="60">
        <v>0</v>
      </c>
      <c r="I390" s="148" t="s">
        <v>3</v>
      </c>
      <c r="J390" s="58" t="s">
        <v>1395</v>
      </c>
      <c r="K390" s="59" t="s">
        <v>3994</v>
      </c>
      <c r="L390" s="57" t="s">
        <v>4851</v>
      </c>
      <c r="M390" s="57" t="s">
        <v>4908</v>
      </c>
      <c r="N390" s="57"/>
      <c r="O390" s="57"/>
      <c r="P390" t="s">
        <v>4082</v>
      </c>
      <c r="Q390" s="13"/>
      <c r="R390"/>
      <c r="S390" t="str">
        <f t="shared" si="72"/>
        <v/>
      </c>
      <c r="T390" t="str">
        <f>IF(ISNA(VLOOKUP(AF390,#REF!,1)),"//","")</f>
        <v/>
      </c>
      <c r="U390"/>
      <c r="V390">
        <f t="shared" si="64"/>
        <v>112</v>
      </c>
      <c r="W390" s="81" t="s">
        <v>2263</v>
      </c>
      <c r="X390" s="59" t="s">
        <v>2263</v>
      </c>
      <c r="Y390" s="59" t="s">
        <v>2263</v>
      </c>
      <c r="Z390" s="25" t="str">
        <f t="shared" ref="Z390:Z453" si="73">IF( OR(X390="CNST", I390="CAT_REGS"),IF(E390=CHAR(34)&amp;CHAR(34),F390,E390),
IF(X390="YES",UPPER(IF(E390=CHAR(34)&amp;CHAR(34),F390,E390)),
IF(   AND(X390&lt;&gt;"NO",I390="CAT_FNCT",D390&lt;&gt;"multiply", D390&lt;&gt;"divide"),IF(J390="SLS_ENABLED",   UPPER(IF(E390=CHAR(34)&amp;CHAR(34),F390,E390)),""),"")))</f>
        <v/>
      </c>
      <c r="AA390" s="25" t="str">
        <f t="shared" si="65"/>
        <v/>
      </c>
      <c r="AB390" s="1">
        <f t="shared" ref="AB390:AB453" si="74">B390</f>
        <v>378</v>
      </c>
      <c r="AC390" t="str">
        <f t="shared" si="66"/>
        <v>ITM_YINtoM</v>
      </c>
      <c r="AD390" s="136" t="str">
        <f>IF(ISNA(VLOOKUP(AA390,Sheet2!J:J,1,0)),"//","")</f>
        <v/>
      </c>
      <c r="AF390" s="94" t="str">
        <f t="shared" si="67"/>
        <v/>
      </c>
      <c r="AG390" t="b">
        <f t="shared" si="68"/>
        <v>1</v>
      </c>
    </row>
    <row r="391" spans="1:33">
      <c r="A391" s="50">
        <f t="shared" si="70"/>
        <v>391</v>
      </c>
      <c r="B391" s="49">
        <f t="shared" si="71"/>
        <v>379</v>
      </c>
      <c r="C391" t="s">
        <v>4072</v>
      </c>
      <c r="D391" t="s">
        <v>25</v>
      </c>
      <c r="E391" t="s">
        <v>4100</v>
      </c>
      <c r="F391" t="s">
        <v>4100</v>
      </c>
      <c r="G391" s="60">
        <v>0</v>
      </c>
      <c r="H391" s="60">
        <v>0</v>
      </c>
      <c r="I391" s="148" t="s">
        <v>3</v>
      </c>
      <c r="J391" s="58" t="s">
        <v>1395</v>
      </c>
      <c r="K391" s="59" t="s">
        <v>3994</v>
      </c>
      <c r="L391" s="57" t="s">
        <v>4851</v>
      </c>
      <c r="M391" s="57" t="s">
        <v>4908</v>
      </c>
      <c r="N391" s="57"/>
      <c r="O391" s="57"/>
      <c r="P391" t="s">
        <v>4083</v>
      </c>
      <c r="Q391" s="13"/>
      <c r="R391"/>
      <c r="S391" t="str">
        <f t="shared" si="72"/>
        <v/>
      </c>
      <c r="T391" t="str">
        <f>IF(ISNA(VLOOKUP(AF391,#REF!,1)),"//","")</f>
        <v/>
      </c>
      <c r="U391"/>
      <c r="V391">
        <f t="shared" ref="V391:V454" si="75">IF(AA391&lt;&gt;"",V390+1,V390)</f>
        <v>112</v>
      </c>
      <c r="W391" s="81" t="s">
        <v>2263</v>
      </c>
      <c r="X391" s="59" t="s">
        <v>2263</v>
      </c>
      <c r="Y391" s="59" t="s">
        <v>2263</v>
      </c>
      <c r="Z391" s="25" t="str">
        <f t="shared" si="73"/>
        <v/>
      </c>
      <c r="AA391" s="25" t="str">
        <f t="shared" ref="AA391:AA454" si="76">IF(LEN(Y391)&gt;0,Y391,SUBSTITUTE(SUBSTITUTE(SUBSTITUTE(SUBSTITUTE(SUBSTITUTE(SUBSTITUTE(SUBSTITUTE(SUBSTITUTE(SUBSTITUTE(SUBSTITUTE(SUBSTITUTE( (SUBSTITUTE( SUBSTITUTE( SUBSTITUTE( SUBSTITUTE(Z391,"STD_SIGMA","SUM"),"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91" s="1">
        <f t="shared" si="74"/>
        <v>379</v>
      </c>
      <c r="AC391" t="str">
        <f t="shared" ref="AC391:AC454" si="77">P391</f>
        <v>ITM_MtoYIN</v>
      </c>
      <c r="AD391" s="136" t="str">
        <f>IF(ISNA(VLOOKUP(AA391,Sheet2!J:J,1,0)),"//","")</f>
        <v/>
      </c>
      <c r="AF391" s="94" t="str">
        <f t="shared" ref="AF391:AF454" si="78">IF(LEN(AA391)=0,"",SUBSTITUTE(SUBSTITUTE(SUBSTITUTE(SUBSTITUTE(SUBSTITUTE(SUBSTITUTE(SUBSTITUTE(SUBSTITUTE(SUBSTITUTE(SUBSTITUTE(SUBSTITUTE(SUBSTITUTE(SUBSTITUTE(SUBSTITUTE(SUBSTITUTE(SUBSTITUTE(SUBSTITUTE( (SUBSTITUTE( SUBSTITUTE( SUBSTITUTE( SUBSTITUTE(Z391,"STD_SIGMA","SUM"),"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91" t="b">
        <f t="shared" ref="AG391:AG454" si="79">AA391=AF391</f>
        <v>1</v>
      </c>
    </row>
    <row r="392" spans="1:33">
      <c r="A392" s="50">
        <f t="shared" si="70"/>
        <v>392</v>
      </c>
      <c r="B392" s="49">
        <f t="shared" si="71"/>
        <v>380</v>
      </c>
      <c r="C392" t="s">
        <v>4073</v>
      </c>
      <c r="D392" t="s">
        <v>156</v>
      </c>
      <c r="E392" t="s">
        <v>4101</v>
      </c>
      <c r="F392" t="s">
        <v>4101</v>
      </c>
      <c r="G392" s="60">
        <v>0</v>
      </c>
      <c r="H392" s="60">
        <v>0</v>
      </c>
      <c r="I392" s="148" t="s">
        <v>3</v>
      </c>
      <c r="J392" s="58" t="s">
        <v>1395</v>
      </c>
      <c r="K392" s="59" t="s">
        <v>3994</v>
      </c>
      <c r="L392" s="57" t="s">
        <v>4851</v>
      </c>
      <c r="M392" s="57" t="s">
        <v>4908</v>
      </c>
      <c r="N392" s="57"/>
      <c r="O392" s="57"/>
      <c r="P392" t="s">
        <v>4084</v>
      </c>
      <c r="Q392" s="13"/>
      <c r="R392"/>
      <c r="S392" t="str">
        <f t="shared" ref="S392:S407" si="80">IF(E392=F392,"","NOT EQUAL")</f>
        <v/>
      </c>
      <c r="T392" t="str">
        <f>IF(ISNA(VLOOKUP(AF392,#REF!,1)),"//","")</f>
        <v/>
      </c>
      <c r="U392"/>
      <c r="V392">
        <f t="shared" si="75"/>
        <v>112</v>
      </c>
      <c r="W392" s="81" t="s">
        <v>2263</v>
      </c>
      <c r="X392" s="59" t="s">
        <v>2263</v>
      </c>
      <c r="Y392" s="59" t="s">
        <v>2263</v>
      </c>
      <c r="Z392" s="25" t="str">
        <f t="shared" si="73"/>
        <v/>
      </c>
      <c r="AA392" s="25" t="str">
        <f t="shared" si="76"/>
        <v/>
      </c>
      <c r="AB392" s="1">
        <f t="shared" si="74"/>
        <v>380</v>
      </c>
      <c r="AC392" t="str">
        <f t="shared" si="77"/>
        <v>ITM_CUNtoM</v>
      </c>
      <c r="AD392" s="136" t="str">
        <f>IF(ISNA(VLOOKUP(AA392,Sheet2!J:J,1,0)),"//","")</f>
        <v/>
      </c>
      <c r="AF392" s="94" t="str">
        <f t="shared" si="78"/>
        <v/>
      </c>
      <c r="AG392" t="b">
        <f t="shared" si="79"/>
        <v>1</v>
      </c>
    </row>
    <row r="393" spans="1:33">
      <c r="A393" s="50">
        <f t="shared" ref="A393:A456" si="81">IF(B393=INT(B393),ROW(),"")</f>
        <v>393</v>
      </c>
      <c r="B393" s="49">
        <f t="shared" ref="B393:B456" si="82">IF(AND(MID(C393,2,1)&lt;&gt;"/",MID(C393,1,1)="/"),INT(B392)+1,B392+0.01)</f>
        <v>381</v>
      </c>
      <c r="C393" t="s">
        <v>4073</v>
      </c>
      <c r="D393" t="s">
        <v>25</v>
      </c>
      <c r="E393" t="s">
        <v>4102</v>
      </c>
      <c r="F393" t="s">
        <v>4102</v>
      </c>
      <c r="G393" s="60">
        <v>0</v>
      </c>
      <c r="H393" s="60">
        <v>0</v>
      </c>
      <c r="I393" s="148" t="s">
        <v>3</v>
      </c>
      <c r="J393" s="58" t="s">
        <v>1395</v>
      </c>
      <c r="K393" s="59" t="s">
        <v>3994</v>
      </c>
      <c r="L393" s="57" t="s">
        <v>4851</v>
      </c>
      <c r="M393" s="57" t="s">
        <v>4908</v>
      </c>
      <c r="N393" s="57"/>
      <c r="O393" s="57"/>
      <c r="P393" t="s">
        <v>4085</v>
      </c>
      <c r="Q393" s="13"/>
      <c r="R393"/>
      <c r="S393" t="str">
        <f t="shared" si="80"/>
        <v/>
      </c>
      <c r="T393" t="str">
        <f>IF(ISNA(VLOOKUP(AF393,#REF!,1)),"//","")</f>
        <v/>
      </c>
      <c r="U393"/>
      <c r="V393">
        <f t="shared" si="75"/>
        <v>112</v>
      </c>
      <c r="W393" s="81" t="s">
        <v>2263</v>
      </c>
      <c r="X393" s="59" t="s">
        <v>2263</v>
      </c>
      <c r="Y393" s="59" t="s">
        <v>2263</v>
      </c>
      <c r="Z393" s="25" t="str">
        <f t="shared" si="73"/>
        <v/>
      </c>
      <c r="AA393" s="25" t="str">
        <f t="shared" si="76"/>
        <v/>
      </c>
      <c r="AB393" s="1">
        <f t="shared" si="74"/>
        <v>381</v>
      </c>
      <c r="AC393" t="str">
        <f t="shared" si="77"/>
        <v>ITM_MtoCUN</v>
      </c>
      <c r="AD393" s="136" t="str">
        <f>IF(ISNA(VLOOKUP(AA393,Sheet2!J:J,1,0)),"//","")</f>
        <v/>
      </c>
      <c r="AF393" s="94" t="str">
        <f t="shared" si="78"/>
        <v/>
      </c>
      <c r="AG393" t="b">
        <f t="shared" si="79"/>
        <v>1</v>
      </c>
    </row>
    <row r="394" spans="1:33">
      <c r="A394" s="50">
        <f t="shared" si="81"/>
        <v>394</v>
      </c>
      <c r="B394" s="49">
        <f t="shared" si="82"/>
        <v>382</v>
      </c>
      <c r="C394" s="100" t="s">
        <v>4074</v>
      </c>
      <c r="D394" t="s">
        <v>156</v>
      </c>
      <c r="E394" t="s">
        <v>4293</v>
      </c>
      <c r="F394" t="s">
        <v>4090</v>
      </c>
      <c r="G394" s="60">
        <v>0</v>
      </c>
      <c r="H394" s="60">
        <v>0</v>
      </c>
      <c r="I394" s="148" t="s">
        <v>3</v>
      </c>
      <c r="J394" s="58" t="s">
        <v>1395</v>
      </c>
      <c r="K394" s="59" t="s">
        <v>3994</v>
      </c>
      <c r="L394" s="57" t="s">
        <v>4851</v>
      </c>
      <c r="M394" s="57" t="s">
        <v>4908</v>
      </c>
      <c r="N394" s="57"/>
      <c r="O394" s="57"/>
      <c r="P394" t="s">
        <v>4088</v>
      </c>
      <c r="Q394" s="13"/>
      <c r="R394"/>
      <c r="S394" t="str">
        <f t="shared" si="80"/>
        <v>NOT EQUAL</v>
      </c>
      <c r="T394" t="str">
        <f>IF(ISNA(VLOOKUP(AF394,#REF!,1)),"//","")</f>
        <v/>
      </c>
      <c r="U394"/>
      <c r="V394">
        <f t="shared" si="75"/>
        <v>112</v>
      </c>
      <c r="W394" s="81" t="s">
        <v>2263</v>
      </c>
      <c r="X394" s="59" t="s">
        <v>2263</v>
      </c>
      <c r="Y394" s="59" t="s">
        <v>2263</v>
      </c>
      <c r="Z394" s="25" t="str">
        <f t="shared" si="73"/>
        <v/>
      </c>
      <c r="AA394" s="25" t="str">
        <f t="shared" si="76"/>
        <v/>
      </c>
      <c r="AB394" s="1">
        <f t="shared" si="74"/>
        <v>382</v>
      </c>
      <c r="AC394" t="str">
        <f t="shared" si="77"/>
        <v>ITM_ZHANGtoM</v>
      </c>
      <c r="AD394" s="136" t="str">
        <f>IF(ISNA(VLOOKUP(AA394,Sheet2!J:J,1,0)),"//","")</f>
        <v/>
      </c>
      <c r="AF394" s="94" t="str">
        <f t="shared" si="78"/>
        <v/>
      </c>
      <c r="AG394" t="b">
        <f t="shared" si="79"/>
        <v>1</v>
      </c>
    </row>
    <row r="395" spans="1:33" s="17" customFormat="1">
      <c r="A395" s="50">
        <f t="shared" si="81"/>
        <v>395</v>
      </c>
      <c r="B395" s="49">
        <f t="shared" si="82"/>
        <v>383</v>
      </c>
      <c r="C395" t="s">
        <v>4074</v>
      </c>
      <c r="D395" t="s">
        <v>156</v>
      </c>
      <c r="E395" t="s">
        <v>4293</v>
      </c>
      <c r="F395" t="s">
        <v>1367</v>
      </c>
      <c r="G395" s="60">
        <v>0</v>
      </c>
      <c r="H395" s="60">
        <v>0</v>
      </c>
      <c r="I395" s="147" t="s">
        <v>467</v>
      </c>
      <c r="J395" s="58" t="s">
        <v>1395</v>
      </c>
      <c r="K395" s="59" t="s">
        <v>3994</v>
      </c>
      <c r="L395" s="57" t="s">
        <v>4851</v>
      </c>
      <c r="M395" s="57" t="s">
        <v>4908</v>
      </c>
      <c r="N395" s="57"/>
      <c r="P395" t="s">
        <v>4091</v>
      </c>
      <c r="Q395" s="16"/>
      <c r="S395" s="17" t="str">
        <f t="shared" si="80"/>
        <v>NOT EQUAL</v>
      </c>
      <c r="T395" s="17" t="str">
        <f>IF(ISNA(VLOOKUP(AF395,#REF!,1)),"//","")</f>
        <v/>
      </c>
      <c r="V395">
        <f t="shared" si="75"/>
        <v>112</v>
      </c>
      <c r="W395" s="94" t="s">
        <v>2263</v>
      </c>
      <c r="X395" s="98" t="s">
        <v>2263</v>
      </c>
      <c r="Y395" s="98" t="s">
        <v>2263</v>
      </c>
      <c r="Z395" s="25" t="str">
        <f t="shared" si="73"/>
        <v/>
      </c>
      <c r="AA395" s="25" t="str">
        <f t="shared" si="76"/>
        <v/>
      </c>
      <c r="AB395" s="1">
        <f t="shared" si="74"/>
        <v>383</v>
      </c>
      <c r="AC395" t="str">
        <f t="shared" si="77"/>
        <v>ITM_ZHANGtoMb</v>
      </c>
      <c r="AD395" s="136" t="str">
        <f>IF(ISNA(VLOOKUP(AA395,Sheet2!J:J,1,0)),"//","")</f>
        <v/>
      </c>
      <c r="AF395" s="94" t="str">
        <f t="shared" si="78"/>
        <v/>
      </c>
      <c r="AG395" t="b">
        <f t="shared" si="79"/>
        <v>1</v>
      </c>
    </row>
    <row r="396" spans="1:33">
      <c r="A396" s="50">
        <f t="shared" si="81"/>
        <v>396</v>
      </c>
      <c r="B396" s="49">
        <f t="shared" si="82"/>
        <v>384</v>
      </c>
      <c r="C396" t="s">
        <v>4074</v>
      </c>
      <c r="D396" t="s">
        <v>25</v>
      </c>
      <c r="E396" t="s">
        <v>4294</v>
      </c>
      <c r="F396" t="s">
        <v>1192</v>
      </c>
      <c r="G396" s="60">
        <v>0</v>
      </c>
      <c r="H396" s="60">
        <v>0</v>
      </c>
      <c r="I396" s="148" t="s">
        <v>3</v>
      </c>
      <c r="J396" s="58" t="s">
        <v>1395</v>
      </c>
      <c r="K396" s="59" t="s">
        <v>3994</v>
      </c>
      <c r="L396" s="57" t="s">
        <v>4851</v>
      </c>
      <c r="M396" s="57" t="s">
        <v>4908</v>
      </c>
      <c r="N396" s="57"/>
      <c r="O396" s="57"/>
      <c r="P396" t="s">
        <v>4089</v>
      </c>
      <c r="Q396" s="13"/>
      <c r="R396"/>
      <c r="S396" t="str">
        <f t="shared" si="80"/>
        <v>NOT EQUAL</v>
      </c>
      <c r="T396" t="str">
        <f>IF(ISNA(VLOOKUP(AF396,#REF!,1)),"//","")</f>
        <v/>
      </c>
      <c r="U396"/>
      <c r="V396">
        <f t="shared" si="75"/>
        <v>112</v>
      </c>
      <c r="W396" s="81" t="s">
        <v>2263</v>
      </c>
      <c r="X396" s="59" t="s">
        <v>2263</v>
      </c>
      <c r="Y396" s="59" t="s">
        <v>2263</v>
      </c>
      <c r="Z396" s="25" t="str">
        <f t="shared" si="73"/>
        <v/>
      </c>
      <c r="AA396" s="25" t="str">
        <f t="shared" si="76"/>
        <v/>
      </c>
      <c r="AB396" s="1">
        <f t="shared" si="74"/>
        <v>384</v>
      </c>
      <c r="AC396" t="str">
        <f t="shared" si="77"/>
        <v>ITM_MtoZHANG</v>
      </c>
      <c r="AD396" s="136" t="str">
        <f>IF(ISNA(VLOOKUP(AA396,Sheet2!J:J,1,0)),"//","")</f>
        <v/>
      </c>
      <c r="AF396" s="94" t="str">
        <f t="shared" si="78"/>
        <v/>
      </c>
      <c r="AG396" t="b">
        <f t="shared" si="79"/>
        <v>1</v>
      </c>
    </row>
    <row r="397" spans="1:33" s="17" customFormat="1">
      <c r="A397" s="50">
        <f t="shared" si="81"/>
        <v>397</v>
      </c>
      <c r="B397" s="49">
        <f t="shared" si="82"/>
        <v>385</v>
      </c>
      <c r="C397" t="s">
        <v>4074</v>
      </c>
      <c r="D397" t="s">
        <v>25</v>
      </c>
      <c r="E397" t="s">
        <v>4294</v>
      </c>
      <c r="F397" t="s">
        <v>4090</v>
      </c>
      <c r="G397" s="60">
        <v>0</v>
      </c>
      <c r="H397" s="60">
        <v>0</v>
      </c>
      <c r="I397" s="147" t="s">
        <v>467</v>
      </c>
      <c r="J397" s="58" t="s">
        <v>1395</v>
      </c>
      <c r="K397" s="59" t="s">
        <v>3994</v>
      </c>
      <c r="L397" s="57" t="s">
        <v>4851</v>
      </c>
      <c r="M397" s="57" t="s">
        <v>4908</v>
      </c>
      <c r="N397" s="57"/>
      <c r="P397" t="s">
        <v>4092</v>
      </c>
      <c r="Q397" s="16"/>
      <c r="S397" s="17" t="str">
        <f t="shared" si="80"/>
        <v>NOT EQUAL</v>
      </c>
      <c r="T397" s="17" t="str">
        <f>IF(ISNA(VLOOKUP(AF397,#REF!,1)),"//","")</f>
        <v/>
      </c>
      <c r="V397">
        <f t="shared" si="75"/>
        <v>112</v>
      </c>
      <c r="W397" s="94" t="s">
        <v>2263</v>
      </c>
      <c r="X397" s="98" t="s">
        <v>2263</v>
      </c>
      <c r="Y397" s="98" t="s">
        <v>2263</v>
      </c>
      <c r="Z397" s="25" t="str">
        <f t="shared" si="73"/>
        <v/>
      </c>
      <c r="AA397" s="25" t="str">
        <f t="shared" si="76"/>
        <v/>
      </c>
      <c r="AB397" s="1">
        <f t="shared" si="74"/>
        <v>385</v>
      </c>
      <c r="AC397" t="str">
        <f t="shared" si="77"/>
        <v>ITM_MtoZHANGb</v>
      </c>
      <c r="AD397" s="136" t="str">
        <f>IF(ISNA(VLOOKUP(AA397,Sheet2!J:J,1,0)),"//","")</f>
        <v/>
      </c>
      <c r="AF397" s="94" t="str">
        <f t="shared" si="78"/>
        <v/>
      </c>
      <c r="AG397" t="b">
        <f t="shared" si="79"/>
        <v>1</v>
      </c>
    </row>
    <row r="398" spans="1:33">
      <c r="A398" s="50">
        <f t="shared" si="81"/>
        <v>398</v>
      </c>
      <c r="B398" s="49">
        <f t="shared" si="82"/>
        <v>386</v>
      </c>
      <c r="C398" t="s">
        <v>4075</v>
      </c>
      <c r="D398" t="s">
        <v>156</v>
      </c>
      <c r="E398" t="s">
        <v>4103</v>
      </c>
      <c r="F398" t="s">
        <v>4103</v>
      </c>
      <c r="G398" s="60">
        <v>0</v>
      </c>
      <c r="H398" s="60">
        <v>0</v>
      </c>
      <c r="I398" s="148" t="s">
        <v>3</v>
      </c>
      <c r="J398" s="58" t="s">
        <v>1395</v>
      </c>
      <c r="K398" s="59" t="s">
        <v>3994</v>
      </c>
      <c r="L398" s="57" t="s">
        <v>4851</v>
      </c>
      <c r="M398" s="57" t="s">
        <v>4908</v>
      </c>
      <c r="N398" s="57"/>
      <c r="O398" s="57"/>
      <c r="P398" t="s">
        <v>4086</v>
      </c>
      <c r="Q398" s="13"/>
      <c r="R398"/>
      <c r="S398" t="str">
        <f t="shared" si="80"/>
        <v/>
      </c>
      <c r="T398" t="str">
        <f>IF(ISNA(VLOOKUP(AF398,#REF!,1)),"//","")</f>
        <v/>
      </c>
      <c r="U398"/>
      <c r="V398">
        <f t="shared" si="75"/>
        <v>112</v>
      </c>
      <c r="W398" s="81" t="s">
        <v>2263</v>
      </c>
      <c r="X398" s="59" t="s">
        <v>2263</v>
      </c>
      <c r="Y398" s="59" t="s">
        <v>2263</v>
      </c>
      <c r="Z398" s="25" t="str">
        <f t="shared" si="73"/>
        <v/>
      </c>
      <c r="AA398" s="25" t="str">
        <f t="shared" si="76"/>
        <v/>
      </c>
      <c r="AB398" s="1">
        <f t="shared" si="74"/>
        <v>386</v>
      </c>
      <c r="AC398" t="str">
        <f t="shared" si="77"/>
        <v>ITM_FENtoM</v>
      </c>
      <c r="AD398" s="136" t="str">
        <f>IF(ISNA(VLOOKUP(AA398,Sheet2!J:J,1,0)),"//","")</f>
        <v/>
      </c>
      <c r="AF398" s="94" t="str">
        <f t="shared" si="78"/>
        <v/>
      </c>
      <c r="AG398" t="b">
        <f t="shared" si="79"/>
        <v>1</v>
      </c>
    </row>
    <row r="399" spans="1:33">
      <c r="A399" s="50">
        <f t="shared" si="81"/>
        <v>399</v>
      </c>
      <c r="B399" s="49">
        <f t="shared" si="82"/>
        <v>387</v>
      </c>
      <c r="C399" t="s">
        <v>4075</v>
      </c>
      <c r="D399" t="s">
        <v>25</v>
      </c>
      <c r="E399" t="s">
        <v>4104</v>
      </c>
      <c r="F399" t="s">
        <v>4104</v>
      </c>
      <c r="G399" s="60">
        <v>0</v>
      </c>
      <c r="H399" s="60">
        <v>0</v>
      </c>
      <c r="I399" s="148" t="s">
        <v>3</v>
      </c>
      <c r="J399" s="58" t="s">
        <v>1395</v>
      </c>
      <c r="K399" s="59" t="s">
        <v>3994</v>
      </c>
      <c r="L399" s="57" t="s">
        <v>4851</v>
      </c>
      <c r="M399" s="57" t="s">
        <v>4908</v>
      </c>
      <c r="N399" s="57"/>
      <c r="O399" s="57"/>
      <c r="P399" t="s">
        <v>4087</v>
      </c>
      <c r="Q399" s="13"/>
      <c r="R399"/>
      <c r="S399" t="str">
        <f t="shared" si="80"/>
        <v/>
      </c>
      <c r="T399" t="str">
        <f>IF(ISNA(VLOOKUP(AF399,#REF!,1)),"//","")</f>
        <v/>
      </c>
      <c r="U399"/>
      <c r="V399">
        <f t="shared" si="75"/>
        <v>112</v>
      </c>
      <c r="W399" s="81"/>
      <c r="X399" s="59"/>
      <c r="Y399" s="59"/>
      <c r="Z399" s="25" t="str">
        <f t="shared" si="73"/>
        <v/>
      </c>
      <c r="AA399" s="25" t="str">
        <f t="shared" si="76"/>
        <v/>
      </c>
      <c r="AB399" s="1">
        <f t="shared" si="74"/>
        <v>387</v>
      </c>
      <c r="AC399" t="str">
        <f t="shared" si="77"/>
        <v>ITM_MtoFEN</v>
      </c>
      <c r="AD399" s="136" t="str">
        <f>IF(ISNA(VLOOKUP(AA399,Sheet2!J:J,1,0)),"//","")</f>
        <v/>
      </c>
      <c r="AF399" s="94" t="str">
        <f t="shared" si="78"/>
        <v/>
      </c>
      <c r="AG399" t="b">
        <f t="shared" si="79"/>
        <v>1</v>
      </c>
    </row>
    <row r="400" spans="1:33" s="17" customFormat="1">
      <c r="A400" s="50">
        <f t="shared" si="81"/>
        <v>400</v>
      </c>
      <c r="B400" s="49">
        <f t="shared" si="82"/>
        <v>388</v>
      </c>
      <c r="C400" s="95" t="s">
        <v>3816</v>
      </c>
      <c r="D400" s="95" t="s">
        <v>7</v>
      </c>
      <c r="E400" s="115" t="str">
        <f t="shared" ref="E400:E407" si="83">CHAR(34)&amp;IF(B400&lt;10,"000",IF(B400&lt;100,"00",IF(B400&lt;1000,"0","")))&amp;$B400&amp;CHAR(34)</f>
        <v>"0388"</v>
      </c>
      <c r="F400" s="96" t="str">
        <f t="shared" ref="F400:F407" si="84">E400</f>
        <v>"0388"</v>
      </c>
      <c r="G400" s="162">
        <v>0</v>
      </c>
      <c r="H400" s="162">
        <v>0</v>
      </c>
      <c r="I400" s="152" t="s">
        <v>28</v>
      </c>
      <c r="J400" s="58" t="s">
        <v>1395</v>
      </c>
      <c r="K400" s="98" t="s">
        <v>3830</v>
      </c>
      <c r="L400" s="17" t="s">
        <v>4851</v>
      </c>
      <c r="M400" s="57" t="s">
        <v>4910</v>
      </c>
      <c r="P400" s="116" t="str">
        <f t="shared" ref="P400:P407" si="85">"ITM_"&amp;IF(B400&lt;10,"000",IF(B400&lt;100,"00",IF(B400&lt;1000,"0","")))&amp;$B400</f>
        <v>ITM_0388</v>
      </c>
      <c r="Q400" s="16"/>
      <c r="S400" s="17" t="str">
        <f t="shared" si="80"/>
        <v/>
      </c>
      <c r="T400" s="17" t="str">
        <f>IF(ISNA(VLOOKUP(AF400,#REF!,1)),"//","")</f>
        <v/>
      </c>
      <c r="V400">
        <f t="shared" si="75"/>
        <v>112</v>
      </c>
      <c r="W400" s="94" t="s">
        <v>2263</v>
      </c>
      <c r="X400" s="98" t="s">
        <v>2263</v>
      </c>
      <c r="Y400" s="98" t="s">
        <v>2263</v>
      </c>
      <c r="Z400" s="25" t="str">
        <f t="shared" si="73"/>
        <v/>
      </c>
      <c r="AA400" s="25" t="str">
        <f t="shared" si="76"/>
        <v/>
      </c>
      <c r="AB400" s="1">
        <f t="shared" si="74"/>
        <v>388</v>
      </c>
      <c r="AC400" t="str">
        <f t="shared" si="77"/>
        <v>ITM_0388</v>
      </c>
      <c r="AD400" s="136" t="str">
        <f>IF(ISNA(VLOOKUP(AA400,Sheet2!J:J,1,0)),"//","")</f>
        <v/>
      </c>
      <c r="AF400" s="94" t="str">
        <f t="shared" si="78"/>
        <v/>
      </c>
      <c r="AG400" t="b">
        <f t="shared" si="79"/>
        <v>1</v>
      </c>
    </row>
    <row r="401" spans="1:33" s="17" customFormat="1">
      <c r="A401" s="50">
        <f t="shared" si="81"/>
        <v>401</v>
      </c>
      <c r="B401" s="49">
        <f t="shared" si="82"/>
        <v>389</v>
      </c>
      <c r="C401" s="95" t="s">
        <v>3816</v>
      </c>
      <c r="D401" s="95" t="s">
        <v>7</v>
      </c>
      <c r="E401" s="115" t="str">
        <f t="shared" si="83"/>
        <v>"0389"</v>
      </c>
      <c r="F401" s="96" t="str">
        <f t="shared" si="84"/>
        <v>"0389"</v>
      </c>
      <c r="G401" s="162">
        <v>0</v>
      </c>
      <c r="H401" s="162">
        <v>0</v>
      </c>
      <c r="I401" s="152" t="s">
        <v>28</v>
      </c>
      <c r="J401" s="58" t="s">
        <v>1395</v>
      </c>
      <c r="K401" s="98" t="s">
        <v>3830</v>
      </c>
      <c r="L401" s="17" t="s">
        <v>4851</v>
      </c>
      <c r="M401" s="57" t="s">
        <v>4910</v>
      </c>
      <c r="P401" s="116" t="str">
        <f t="shared" si="85"/>
        <v>ITM_0389</v>
      </c>
      <c r="Q401" s="16"/>
      <c r="S401" s="17" t="str">
        <f t="shared" si="80"/>
        <v/>
      </c>
      <c r="T401" s="17" t="str">
        <f>IF(ISNA(VLOOKUP(AF401,#REF!,1)),"//","")</f>
        <v/>
      </c>
      <c r="V401">
        <f t="shared" si="75"/>
        <v>112</v>
      </c>
      <c r="W401" s="94" t="s">
        <v>2263</v>
      </c>
      <c r="X401" s="98" t="s">
        <v>2263</v>
      </c>
      <c r="Y401" s="98" t="s">
        <v>2263</v>
      </c>
      <c r="Z401" s="25" t="str">
        <f t="shared" si="73"/>
        <v/>
      </c>
      <c r="AA401" s="25" t="str">
        <f t="shared" si="76"/>
        <v/>
      </c>
      <c r="AB401" s="1">
        <f t="shared" si="74"/>
        <v>389</v>
      </c>
      <c r="AC401" t="str">
        <f t="shared" si="77"/>
        <v>ITM_0389</v>
      </c>
      <c r="AD401" s="136" t="str">
        <f>IF(ISNA(VLOOKUP(AA401,Sheet2!J:J,1,0)),"//","")</f>
        <v/>
      </c>
      <c r="AF401" s="94" t="str">
        <f t="shared" si="78"/>
        <v/>
      </c>
      <c r="AG401" t="b">
        <f t="shared" si="79"/>
        <v>1</v>
      </c>
    </row>
    <row r="402" spans="1:33" s="17" customFormat="1">
      <c r="A402" s="50">
        <f t="shared" si="81"/>
        <v>402</v>
      </c>
      <c r="B402" s="49">
        <f t="shared" si="82"/>
        <v>390</v>
      </c>
      <c r="C402" s="95" t="s">
        <v>3816</v>
      </c>
      <c r="D402" s="95" t="s">
        <v>7</v>
      </c>
      <c r="E402" s="115" t="str">
        <f t="shared" si="83"/>
        <v>"0390"</v>
      </c>
      <c r="F402" s="96" t="str">
        <f t="shared" si="84"/>
        <v>"0390"</v>
      </c>
      <c r="G402" s="162">
        <v>0</v>
      </c>
      <c r="H402" s="162">
        <v>0</v>
      </c>
      <c r="I402" s="152" t="s">
        <v>28</v>
      </c>
      <c r="J402" s="58" t="s">
        <v>1395</v>
      </c>
      <c r="K402" s="98" t="s">
        <v>3830</v>
      </c>
      <c r="L402" s="17" t="s">
        <v>4851</v>
      </c>
      <c r="M402" s="57" t="s">
        <v>4910</v>
      </c>
      <c r="P402" s="116" t="str">
        <f t="shared" si="85"/>
        <v>ITM_0390</v>
      </c>
      <c r="Q402" s="16"/>
      <c r="S402" s="17" t="str">
        <f t="shared" si="80"/>
        <v/>
      </c>
      <c r="T402" s="17" t="str">
        <f>IF(ISNA(VLOOKUP(AF402,#REF!,1)),"//","")</f>
        <v/>
      </c>
      <c r="V402">
        <f t="shared" si="75"/>
        <v>112</v>
      </c>
      <c r="W402" s="94" t="s">
        <v>2263</v>
      </c>
      <c r="X402" s="98" t="s">
        <v>2263</v>
      </c>
      <c r="Y402" s="98" t="s">
        <v>2263</v>
      </c>
      <c r="Z402" s="25" t="str">
        <f t="shared" si="73"/>
        <v/>
      </c>
      <c r="AA402" s="25" t="str">
        <f t="shared" si="76"/>
        <v/>
      </c>
      <c r="AB402" s="1">
        <f t="shared" si="74"/>
        <v>390</v>
      </c>
      <c r="AC402" t="str">
        <f t="shared" si="77"/>
        <v>ITM_0390</v>
      </c>
      <c r="AD402" s="136" t="str">
        <f>IF(ISNA(VLOOKUP(AA402,Sheet2!J:J,1,0)),"//","")</f>
        <v/>
      </c>
      <c r="AF402" s="94" t="str">
        <f t="shared" si="78"/>
        <v/>
      </c>
      <c r="AG402" t="b">
        <f t="shared" si="79"/>
        <v>1</v>
      </c>
    </row>
    <row r="403" spans="1:33" s="17" customFormat="1">
      <c r="A403" s="50">
        <f t="shared" si="81"/>
        <v>403</v>
      </c>
      <c r="B403" s="49">
        <f t="shared" si="82"/>
        <v>391</v>
      </c>
      <c r="C403" s="95" t="s">
        <v>3816</v>
      </c>
      <c r="D403" s="95" t="s">
        <v>7</v>
      </c>
      <c r="E403" s="115" t="str">
        <f t="shared" si="83"/>
        <v>"0391"</v>
      </c>
      <c r="F403" s="96" t="str">
        <f t="shared" si="84"/>
        <v>"0391"</v>
      </c>
      <c r="G403" s="162">
        <v>0</v>
      </c>
      <c r="H403" s="162">
        <v>0</v>
      </c>
      <c r="I403" s="152" t="s">
        <v>28</v>
      </c>
      <c r="J403" s="58" t="s">
        <v>1395</v>
      </c>
      <c r="K403" s="98" t="s">
        <v>3830</v>
      </c>
      <c r="L403" s="17" t="s">
        <v>4851</v>
      </c>
      <c r="M403" s="57" t="s">
        <v>4910</v>
      </c>
      <c r="P403" s="116" t="str">
        <f t="shared" si="85"/>
        <v>ITM_0391</v>
      </c>
      <c r="Q403" s="16"/>
      <c r="S403" s="17" t="str">
        <f t="shared" si="80"/>
        <v/>
      </c>
      <c r="T403" s="17" t="str">
        <f>IF(ISNA(VLOOKUP(AF403,#REF!,1)),"//","")</f>
        <v/>
      </c>
      <c r="V403">
        <f t="shared" si="75"/>
        <v>112</v>
      </c>
      <c r="W403" s="94" t="s">
        <v>2263</v>
      </c>
      <c r="X403" s="98" t="s">
        <v>2263</v>
      </c>
      <c r="Y403" s="98" t="s">
        <v>2263</v>
      </c>
      <c r="Z403" s="25" t="str">
        <f t="shared" si="73"/>
        <v/>
      </c>
      <c r="AA403" s="25" t="str">
        <f t="shared" si="76"/>
        <v/>
      </c>
      <c r="AB403" s="1">
        <f t="shared" si="74"/>
        <v>391</v>
      </c>
      <c r="AC403" t="str">
        <f t="shared" si="77"/>
        <v>ITM_0391</v>
      </c>
      <c r="AD403" s="136" t="str">
        <f>IF(ISNA(VLOOKUP(AA403,Sheet2!J:J,1,0)),"//","")</f>
        <v/>
      </c>
      <c r="AF403" s="94" t="str">
        <f t="shared" si="78"/>
        <v/>
      </c>
      <c r="AG403" t="b">
        <f t="shared" si="79"/>
        <v>1</v>
      </c>
    </row>
    <row r="404" spans="1:33" s="17" customFormat="1">
      <c r="A404" s="50">
        <f t="shared" si="81"/>
        <v>404</v>
      </c>
      <c r="B404" s="49">
        <f t="shared" si="82"/>
        <v>392</v>
      </c>
      <c r="C404" s="95" t="s">
        <v>3816</v>
      </c>
      <c r="D404" s="95" t="s">
        <v>7</v>
      </c>
      <c r="E404" s="115" t="str">
        <f t="shared" si="83"/>
        <v>"0392"</v>
      </c>
      <c r="F404" s="96" t="str">
        <f t="shared" si="84"/>
        <v>"0392"</v>
      </c>
      <c r="G404" s="162">
        <v>0</v>
      </c>
      <c r="H404" s="162">
        <v>0</v>
      </c>
      <c r="I404" s="152" t="s">
        <v>28</v>
      </c>
      <c r="J404" s="58" t="s">
        <v>1395</v>
      </c>
      <c r="K404" s="98" t="s">
        <v>3830</v>
      </c>
      <c r="L404" s="17" t="s">
        <v>4851</v>
      </c>
      <c r="M404" s="57" t="s">
        <v>4910</v>
      </c>
      <c r="P404" s="116" t="str">
        <f t="shared" si="85"/>
        <v>ITM_0392</v>
      </c>
      <c r="Q404" s="16"/>
      <c r="S404" s="17" t="str">
        <f t="shared" si="80"/>
        <v/>
      </c>
      <c r="T404" s="17" t="str">
        <f>IF(ISNA(VLOOKUP(AF404,#REF!,1)),"//","")</f>
        <v/>
      </c>
      <c r="V404">
        <f t="shared" si="75"/>
        <v>112</v>
      </c>
      <c r="W404" s="94" t="s">
        <v>2263</v>
      </c>
      <c r="X404" s="98" t="s">
        <v>2263</v>
      </c>
      <c r="Y404" s="98" t="s">
        <v>2263</v>
      </c>
      <c r="Z404" s="25" t="str">
        <f t="shared" si="73"/>
        <v/>
      </c>
      <c r="AA404" s="25" t="str">
        <f t="shared" si="76"/>
        <v/>
      </c>
      <c r="AB404" s="1">
        <f t="shared" si="74"/>
        <v>392</v>
      </c>
      <c r="AC404" t="str">
        <f t="shared" si="77"/>
        <v>ITM_0392</v>
      </c>
      <c r="AD404" s="136" t="str">
        <f>IF(ISNA(VLOOKUP(AA404,Sheet2!J:J,1,0)),"//","")</f>
        <v/>
      </c>
      <c r="AF404" s="94" t="str">
        <f t="shared" si="78"/>
        <v/>
      </c>
      <c r="AG404" t="b">
        <f t="shared" si="79"/>
        <v>1</v>
      </c>
    </row>
    <row r="405" spans="1:33" s="17" customFormat="1">
      <c r="A405" s="50">
        <f t="shared" si="81"/>
        <v>405</v>
      </c>
      <c r="B405" s="49">
        <f t="shared" si="82"/>
        <v>393</v>
      </c>
      <c r="C405" s="95" t="s">
        <v>3816</v>
      </c>
      <c r="D405" s="95" t="s">
        <v>7</v>
      </c>
      <c r="E405" s="115" t="str">
        <f t="shared" si="83"/>
        <v>"0393"</v>
      </c>
      <c r="F405" s="96" t="str">
        <f t="shared" si="84"/>
        <v>"0393"</v>
      </c>
      <c r="G405" s="162">
        <v>0</v>
      </c>
      <c r="H405" s="162">
        <v>0</v>
      </c>
      <c r="I405" s="152" t="s">
        <v>28</v>
      </c>
      <c r="J405" s="58" t="s">
        <v>1395</v>
      </c>
      <c r="K405" s="98" t="s">
        <v>3830</v>
      </c>
      <c r="L405" s="17" t="s">
        <v>4851</v>
      </c>
      <c r="M405" s="57" t="s">
        <v>4910</v>
      </c>
      <c r="P405" s="116" t="str">
        <f t="shared" si="85"/>
        <v>ITM_0393</v>
      </c>
      <c r="Q405" s="16"/>
      <c r="S405" s="17" t="str">
        <f t="shared" si="80"/>
        <v/>
      </c>
      <c r="T405" s="17" t="str">
        <f>IF(ISNA(VLOOKUP(AF405,#REF!,1)),"//","")</f>
        <v/>
      </c>
      <c r="V405">
        <f t="shared" si="75"/>
        <v>112</v>
      </c>
      <c r="W405" s="94" t="s">
        <v>2263</v>
      </c>
      <c r="X405" s="98" t="s">
        <v>2263</v>
      </c>
      <c r="Y405" s="98" t="s">
        <v>2263</v>
      </c>
      <c r="Z405" s="25" t="str">
        <f t="shared" si="73"/>
        <v/>
      </c>
      <c r="AA405" s="25" t="str">
        <f t="shared" si="76"/>
        <v/>
      </c>
      <c r="AB405" s="1">
        <f t="shared" si="74"/>
        <v>393</v>
      </c>
      <c r="AC405" t="str">
        <f t="shared" si="77"/>
        <v>ITM_0393</v>
      </c>
      <c r="AD405" s="136" t="str">
        <f>IF(ISNA(VLOOKUP(AA405,Sheet2!J:J,1,0)),"//","")</f>
        <v/>
      </c>
      <c r="AF405" s="94" t="str">
        <f t="shared" si="78"/>
        <v/>
      </c>
      <c r="AG405" t="b">
        <f t="shared" si="79"/>
        <v>1</v>
      </c>
    </row>
    <row r="406" spans="1:33" s="17" customFormat="1">
      <c r="A406" s="50">
        <f t="shared" si="81"/>
        <v>406</v>
      </c>
      <c r="B406" s="49">
        <f t="shared" si="82"/>
        <v>394</v>
      </c>
      <c r="C406" s="95" t="s">
        <v>3816</v>
      </c>
      <c r="D406" s="95" t="s">
        <v>7</v>
      </c>
      <c r="E406" s="115" t="str">
        <f t="shared" si="83"/>
        <v>"0394"</v>
      </c>
      <c r="F406" s="96" t="str">
        <f t="shared" si="84"/>
        <v>"0394"</v>
      </c>
      <c r="G406" s="162">
        <v>0</v>
      </c>
      <c r="H406" s="162">
        <v>0</v>
      </c>
      <c r="I406" s="152" t="s">
        <v>28</v>
      </c>
      <c r="J406" s="58" t="s">
        <v>1395</v>
      </c>
      <c r="K406" s="98" t="s">
        <v>3830</v>
      </c>
      <c r="L406" s="17" t="s">
        <v>4851</v>
      </c>
      <c r="M406" s="57" t="s">
        <v>4910</v>
      </c>
      <c r="P406" s="116" t="str">
        <f t="shared" si="85"/>
        <v>ITM_0394</v>
      </c>
      <c r="Q406" s="16"/>
      <c r="S406" s="17" t="str">
        <f t="shared" si="80"/>
        <v/>
      </c>
      <c r="T406" s="17" t="str">
        <f>IF(ISNA(VLOOKUP(AF406,#REF!,1)),"//","")</f>
        <v/>
      </c>
      <c r="V406">
        <f t="shared" si="75"/>
        <v>112</v>
      </c>
      <c r="W406" s="94" t="s">
        <v>2263</v>
      </c>
      <c r="X406" s="98" t="s">
        <v>2263</v>
      </c>
      <c r="Y406" s="98" t="s">
        <v>2263</v>
      </c>
      <c r="Z406" s="25" t="str">
        <f t="shared" si="73"/>
        <v/>
      </c>
      <c r="AA406" s="25" t="str">
        <f t="shared" si="76"/>
        <v/>
      </c>
      <c r="AB406" s="1">
        <f t="shared" si="74"/>
        <v>394</v>
      </c>
      <c r="AC406" t="str">
        <f t="shared" si="77"/>
        <v>ITM_0394</v>
      </c>
      <c r="AD406" s="136" t="str">
        <f>IF(ISNA(VLOOKUP(AA406,Sheet2!J:J,1,0)),"//","")</f>
        <v/>
      </c>
      <c r="AF406" s="94" t="str">
        <f t="shared" si="78"/>
        <v/>
      </c>
      <c r="AG406" t="b">
        <f t="shared" si="79"/>
        <v>1</v>
      </c>
    </row>
    <row r="407" spans="1:33" s="17" customFormat="1">
      <c r="A407" s="50">
        <f t="shared" si="81"/>
        <v>407</v>
      </c>
      <c r="B407" s="49">
        <f t="shared" si="82"/>
        <v>395</v>
      </c>
      <c r="C407" s="95" t="s">
        <v>3816</v>
      </c>
      <c r="D407" s="95" t="s">
        <v>7</v>
      </c>
      <c r="E407" s="115" t="str">
        <f t="shared" si="83"/>
        <v>"0395"</v>
      </c>
      <c r="F407" s="96" t="str">
        <f t="shared" si="84"/>
        <v>"0395"</v>
      </c>
      <c r="G407" s="162">
        <v>0</v>
      </c>
      <c r="H407" s="162">
        <v>0</v>
      </c>
      <c r="I407" s="152" t="s">
        <v>28</v>
      </c>
      <c r="J407" s="58" t="s">
        <v>1395</v>
      </c>
      <c r="K407" s="98" t="s">
        <v>3830</v>
      </c>
      <c r="L407" s="17" t="s">
        <v>4851</v>
      </c>
      <c r="M407" s="57" t="s">
        <v>4910</v>
      </c>
      <c r="P407" s="116" t="str">
        <f t="shared" si="85"/>
        <v>ITM_0395</v>
      </c>
      <c r="Q407" s="16"/>
      <c r="S407" s="17" t="str">
        <f t="shared" si="80"/>
        <v/>
      </c>
      <c r="T407" s="17" t="str">
        <f>IF(ISNA(VLOOKUP(AF407,#REF!,1)),"//","")</f>
        <v/>
      </c>
      <c r="V407">
        <f t="shared" si="75"/>
        <v>112</v>
      </c>
      <c r="W407" s="94" t="s">
        <v>2263</v>
      </c>
      <c r="X407" s="98" t="s">
        <v>2263</v>
      </c>
      <c r="Y407" s="98" t="s">
        <v>2263</v>
      </c>
      <c r="Z407" s="25" t="str">
        <f t="shared" si="73"/>
        <v/>
      </c>
      <c r="AA407" s="25" t="str">
        <f t="shared" si="76"/>
        <v/>
      </c>
      <c r="AB407" s="1">
        <f t="shared" si="74"/>
        <v>395</v>
      </c>
      <c r="AC407" t="str">
        <f t="shared" si="77"/>
        <v>ITM_0395</v>
      </c>
      <c r="AD407" s="136" t="str">
        <f>IF(ISNA(VLOOKUP(AA407,Sheet2!J:J,1,0)),"//","")</f>
        <v/>
      </c>
      <c r="AF407" s="94" t="str">
        <f t="shared" si="78"/>
        <v/>
      </c>
      <c r="AG407" t="b">
        <f t="shared" si="79"/>
        <v>1</v>
      </c>
    </row>
    <row r="408" spans="1:33" s="44" customFormat="1">
      <c r="A408" s="50" t="str">
        <f t="shared" si="81"/>
        <v/>
      </c>
      <c r="B408" s="49">
        <f t="shared" si="82"/>
        <v>395.01</v>
      </c>
      <c r="C408" s="52" t="s">
        <v>2263</v>
      </c>
      <c r="D408" s="53"/>
      <c r="E408" s="56"/>
      <c r="F408" s="56"/>
      <c r="G408" s="81"/>
      <c r="H408" s="81"/>
      <c r="I408" s="58"/>
      <c r="J408" s="58"/>
      <c r="K408" s="59"/>
      <c r="L408" s="57"/>
      <c r="M408" s="57"/>
      <c r="N408" s="57"/>
      <c r="O408" s="52"/>
      <c r="P408" s="56" t="s">
        <v>2263</v>
      </c>
      <c r="Q408" s="45"/>
      <c r="R408" s="46"/>
      <c r="S408" s="46"/>
      <c r="T408" s="46" t="str">
        <f>IF(ISNA(VLOOKUP(AF408,#REF!,1)),"//","")</f>
        <v/>
      </c>
      <c r="U408" s="46"/>
      <c r="V408">
        <f t="shared" si="75"/>
        <v>112</v>
      </c>
      <c r="W408" s="81" t="s">
        <v>2263</v>
      </c>
      <c r="X408" s="80" t="s">
        <v>2263</v>
      </c>
      <c r="Y408" s="80" t="s">
        <v>2263</v>
      </c>
      <c r="Z408" s="25" t="str">
        <f t="shared" si="73"/>
        <v/>
      </c>
      <c r="AA408" s="25" t="str">
        <f t="shared" si="76"/>
        <v/>
      </c>
      <c r="AB408" s="1">
        <f t="shared" si="74"/>
        <v>395.01</v>
      </c>
      <c r="AC408" t="str">
        <f t="shared" si="77"/>
        <v/>
      </c>
      <c r="AD408" s="136" t="str">
        <f>IF(ISNA(VLOOKUP(AA408,Sheet2!J:J,1,0)),"//","")</f>
        <v/>
      </c>
      <c r="AF408" s="94" t="str">
        <f t="shared" si="78"/>
        <v/>
      </c>
      <c r="AG408" t="b">
        <f t="shared" si="79"/>
        <v>1</v>
      </c>
    </row>
    <row r="409" spans="1:33" s="44" customFormat="1">
      <c r="A409" s="50" t="str">
        <f t="shared" si="81"/>
        <v/>
      </c>
      <c r="B409" s="49">
        <f t="shared" si="82"/>
        <v>395.02</v>
      </c>
      <c r="C409" s="52" t="s">
        <v>2263</v>
      </c>
      <c r="D409" s="53"/>
      <c r="E409" s="56"/>
      <c r="F409" s="56"/>
      <c r="G409" s="81"/>
      <c r="H409" s="81"/>
      <c r="I409" s="58"/>
      <c r="J409" s="58"/>
      <c r="K409" s="59"/>
      <c r="L409" s="57"/>
      <c r="M409" s="57"/>
      <c r="N409" s="57"/>
      <c r="O409" s="52"/>
      <c r="P409" s="56" t="s">
        <v>2263</v>
      </c>
      <c r="Q409" s="45"/>
      <c r="R409" s="46"/>
      <c r="S409" s="46"/>
      <c r="T409" s="46" t="str">
        <f>IF(ISNA(VLOOKUP(AF409,#REF!,1)),"//","")</f>
        <v/>
      </c>
      <c r="U409" s="46"/>
      <c r="V409">
        <f t="shared" si="75"/>
        <v>112</v>
      </c>
      <c r="W409" s="81" t="s">
        <v>2263</v>
      </c>
      <c r="X409" s="80" t="s">
        <v>2263</v>
      </c>
      <c r="Y409" s="80" t="s">
        <v>2263</v>
      </c>
      <c r="Z409" s="25" t="str">
        <f t="shared" si="73"/>
        <v/>
      </c>
      <c r="AA409" s="25" t="str">
        <f t="shared" si="76"/>
        <v/>
      </c>
      <c r="AB409" s="1">
        <f t="shared" si="74"/>
        <v>395.02</v>
      </c>
      <c r="AC409" t="str">
        <f t="shared" si="77"/>
        <v/>
      </c>
      <c r="AD409" s="136" t="str">
        <f>IF(ISNA(VLOOKUP(AA409,Sheet2!J:J,1,0)),"//","")</f>
        <v/>
      </c>
      <c r="AF409" s="94" t="str">
        <f t="shared" si="78"/>
        <v/>
      </c>
      <c r="AG409" t="b">
        <f t="shared" si="79"/>
        <v>1</v>
      </c>
    </row>
    <row r="410" spans="1:33" s="44" customFormat="1">
      <c r="A410" s="50" t="str">
        <f t="shared" si="81"/>
        <v/>
      </c>
      <c r="B410" s="49">
        <f t="shared" si="82"/>
        <v>395.03</v>
      </c>
      <c r="C410" s="52" t="s">
        <v>4120</v>
      </c>
      <c r="D410" s="53" t="s">
        <v>2855</v>
      </c>
      <c r="E410" s="56"/>
      <c r="F410" s="56"/>
      <c r="G410" s="81"/>
      <c r="H410" s="81"/>
      <c r="I410" s="58"/>
      <c r="J410" s="58"/>
      <c r="K410" s="59"/>
      <c r="L410" s="57"/>
      <c r="M410" s="57"/>
      <c r="N410" s="57"/>
      <c r="O410" s="52"/>
      <c r="P410" s="56" t="str">
        <f>C410</f>
        <v>// Flag, bit, rotation, and logical OPs</v>
      </c>
      <c r="Q410" s="45"/>
      <c r="R410" s="46"/>
      <c r="S410" s="46"/>
      <c r="T410" s="46" t="str">
        <f>IF(ISNA(VLOOKUP(AF410,#REF!,1)),"//","")</f>
        <v/>
      </c>
      <c r="U410" s="46"/>
      <c r="V410">
        <f t="shared" si="75"/>
        <v>112</v>
      </c>
      <c r="W410" s="81" t="s">
        <v>2263</v>
      </c>
      <c r="X410" s="80" t="s">
        <v>2263</v>
      </c>
      <c r="Y410" s="80" t="s">
        <v>2263</v>
      </c>
      <c r="Z410" s="25" t="str">
        <f t="shared" si="73"/>
        <v/>
      </c>
      <c r="AA410" s="25" t="str">
        <f t="shared" si="76"/>
        <v/>
      </c>
      <c r="AB410" s="1">
        <f t="shared" si="74"/>
        <v>395.03</v>
      </c>
      <c r="AC410" t="str">
        <f t="shared" si="77"/>
        <v>// Flag, bit, rotation, and logical OPs</v>
      </c>
      <c r="AD410" s="136" t="str">
        <f>IF(ISNA(VLOOKUP(AA410,Sheet2!J:J,1,0)),"//","")</f>
        <v/>
      </c>
      <c r="AF410" s="94" t="str">
        <f t="shared" si="78"/>
        <v/>
      </c>
      <c r="AG410" t="b">
        <f t="shared" si="79"/>
        <v>1</v>
      </c>
    </row>
    <row r="411" spans="1:33">
      <c r="A411" s="50">
        <f t="shared" si="81"/>
        <v>411</v>
      </c>
      <c r="B411" s="49">
        <f t="shared" si="82"/>
        <v>396</v>
      </c>
      <c r="C411" s="53" t="s">
        <v>3576</v>
      </c>
      <c r="D411" s="53" t="s">
        <v>2389</v>
      </c>
      <c r="E411" s="58" t="s">
        <v>97</v>
      </c>
      <c r="F411" s="58" t="s">
        <v>97</v>
      </c>
      <c r="G411" s="81">
        <v>0</v>
      </c>
      <c r="H411" s="81">
        <v>99</v>
      </c>
      <c r="I411" s="148" t="s">
        <v>3</v>
      </c>
      <c r="J411" s="58" t="s">
        <v>1395</v>
      </c>
      <c r="K411" s="59" t="s">
        <v>3994</v>
      </c>
      <c r="L411" s="57" t="s">
        <v>4851</v>
      </c>
      <c r="M411" s="57" t="s">
        <v>4915</v>
      </c>
      <c r="N411" s="57"/>
      <c r="O411" s="57"/>
      <c r="P411" s="56" t="s">
        <v>1562</v>
      </c>
      <c r="Q411" s="13"/>
      <c r="R411"/>
      <c r="S411" t="str">
        <f t="shared" ref="S411:S447" si="86">IF(E411=F411,"","NOT EQUAL")</f>
        <v/>
      </c>
      <c r="T411" t="str">
        <f>IF(ISNA(VLOOKUP(AF411,#REF!,1)),"//","")</f>
        <v/>
      </c>
      <c r="U411"/>
      <c r="V411">
        <f t="shared" si="75"/>
        <v>113</v>
      </c>
      <c r="W411" s="81" t="s">
        <v>2263</v>
      </c>
      <c r="X411" s="59" t="s">
        <v>2263</v>
      </c>
      <c r="Y411" s="59" t="s">
        <v>2263</v>
      </c>
      <c r="Z411" s="25" t="str">
        <f t="shared" si="73"/>
        <v>"FC?C"</v>
      </c>
      <c r="AA411" s="25" t="str">
        <f t="shared" si="76"/>
        <v>FC?C</v>
      </c>
      <c r="AB411" s="1">
        <f t="shared" si="74"/>
        <v>396</v>
      </c>
      <c r="AC411" t="str">
        <f t="shared" si="77"/>
        <v>ITM_FCC</v>
      </c>
      <c r="AD411" s="136" t="str">
        <f>IF(ISNA(VLOOKUP(AA411,Sheet2!J:J,1,0)),"//","")</f>
        <v>//</v>
      </c>
      <c r="AF411" s="94" t="str">
        <f t="shared" si="78"/>
        <v>FC?C</v>
      </c>
      <c r="AG411" t="b">
        <f t="shared" si="79"/>
        <v>1</v>
      </c>
    </row>
    <row r="412" spans="1:33">
      <c r="A412" s="50">
        <f t="shared" si="81"/>
        <v>412</v>
      </c>
      <c r="B412" s="49">
        <f t="shared" si="82"/>
        <v>397</v>
      </c>
      <c r="C412" s="53" t="s">
        <v>3577</v>
      </c>
      <c r="D412" s="53" t="s">
        <v>2389</v>
      </c>
      <c r="E412" s="58" t="s">
        <v>99</v>
      </c>
      <c r="F412" s="58" t="s">
        <v>99</v>
      </c>
      <c r="G412" s="81">
        <v>0</v>
      </c>
      <c r="H412" s="81">
        <v>99</v>
      </c>
      <c r="I412" s="148" t="s">
        <v>3</v>
      </c>
      <c r="J412" s="58" t="s">
        <v>1395</v>
      </c>
      <c r="K412" s="59" t="s">
        <v>3994</v>
      </c>
      <c r="L412" s="57" t="s">
        <v>4851</v>
      </c>
      <c r="M412" s="57" t="s">
        <v>4915</v>
      </c>
      <c r="N412" s="57"/>
      <c r="O412" s="57"/>
      <c r="P412" s="56" t="s">
        <v>1564</v>
      </c>
      <c r="Q412" s="13"/>
      <c r="R412"/>
      <c r="S412" t="str">
        <f t="shared" si="86"/>
        <v/>
      </c>
      <c r="T412" t="str">
        <f>IF(ISNA(VLOOKUP(AF412,#REF!,1)),"//","")</f>
        <v/>
      </c>
      <c r="U412"/>
      <c r="V412">
        <f t="shared" si="75"/>
        <v>114</v>
      </c>
      <c r="W412" s="81" t="s">
        <v>2263</v>
      </c>
      <c r="X412" s="59" t="s">
        <v>2263</v>
      </c>
      <c r="Y412" s="59" t="s">
        <v>2263</v>
      </c>
      <c r="Z412" s="25" t="str">
        <f t="shared" si="73"/>
        <v>"FC?S"</v>
      </c>
      <c r="AA412" s="25" t="str">
        <f t="shared" si="76"/>
        <v>FC?S</v>
      </c>
      <c r="AB412" s="1">
        <f t="shared" si="74"/>
        <v>397</v>
      </c>
      <c r="AC412" t="str">
        <f t="shared" si="77"/>
        <v>ITM_FCS</v>
      </c>
      <c r="AD412" s="136" t="str">
        <f>IF(ISNA(VLOOKUP(AA412,Sheet2!J:J,1,0)),"//","")</f>
        <v>//</v>
      </c>
      <c r="AF412" s="94" t="str">
        <f t="shared" si="78"/>
        <v>FC?S</v>
      </c>
      <c r="AG412" t="b">
        <f t="shared" si="79"/>
        <v>1</v>
      </c>
    </row>
    <row r="413" spans="1:33">
      <c r="A413" s="50">
        <f t="shared" si="81"/>
        <v>413</v>
      </c>
      <c r="B413" s="49">
        <f t="shared" si="82"/>
        <v>398</v>
      </c>
      <c r="C413" s="53" t="s">
        <v>3578</v>
      </c>
      <c r="D413" s="53" t="s">
        <v>2389</v>
      </c>
      <c r="E413" s="58" t="s">
        <v>98</v>
      </c>
      <c r="F413" s="58" t="s">
        <v>98</v>
      </c>
      <c r="G413" s="81">
        <v>0</v>
      </c>
      <c r="H413" s="81">
        <v>99</v>
      </c>
      <c r="I413" s="148" t="s">
        <v>3</v>
      </c>
      <c r="J413" s="58" t="s">
        <v>1395</v>
      </c>
      <c r="K413" s="59" t="s">
        <v>3994</v>
      </c>
      <c r="L413" s="57" t="s">
        <v>4851</v>
      </c>
      <c r="M413" s="57" t="s">
        <v>4915</v>
      </c>
      <c r="N413" s="57"/>
      <c r="O413" s="57"/>
      <c r="P413" s="56" t="s">
        <v>1563</v>
      </c>
      <c r="Q413" s="13"/>
      <c r="R413"/>
      <c r="S413" t="str">
        <f t="shared" si="86"/>
        <v/>
      </c>
      <c r="T413" t="str">
        <f>IF(ISNA(VLOOKUP(AF413,#REF!,1)),"//","")</f>
        <v/>
      </c>
      <c r="U413"/>
      <c r="V413">
        <f t="shared" si="75"/>
        <v>115</v>
      </c>
      <c r="W413" s="81" t="s">
        <v>2263</v>
      </c>
      <c r="X413" s="59" t="s">
        <v>2263</v>
      </c>
      <c r="Y413" s="59" t="s">
        <v>2263</v>
      </c>
      <c r="Z413" s="25" t="str">
        <f t="shared" si="73"/>
        <v>"FC?F"</v>
      </c>
      <c r="AA413" s="25" t="str">
        <f t="shared" si="76"/>
        <v>FC?F</v>
      </c>
      <c r="AB413" s="1">
        <f t="shared" si="74"/>
        <v>398</v>
      </c>
      <c r="AC413" t="str">
        <f t="shared" si="77"/>
        <v>ITM_FCF</v>
      </c>
      <c r="AD413" s="136" t="str">
        <f>IF(ISNA(VLOOKUP(AA413,Sheet2!J:J,1,0)),"//","")</f>
        <v>//</v>
      </c>
      <c r="AF413" s="94" t="str">
        <f t="shared" si="78"/>
        <v>FC?F</v>
      </c>
      <c r="AG413" t="b">
        <f t="shared" si="79"/>
        <v>1</v>
      </c>
    </row>
    <row r="414" spans="1:33">
      <c r="A414" s="50">
        <f t="shared" si="81"/>
        <v>414</v>
      </c>
      <c r="B414" s="49">
        <f t="shared" si="82"/>
        <v>399</v>
      </c>
      <c r="C414" s="53" t="s">
        <v>3579</v>
      </c>
      <c r="D414" s="53" t="s">
        <v>2389</v>
      </c>
      <c r="E414" s="58" t="s">
        <v>108</v>
      </c>
      <c r="F414" s="58" t="s">
        <v>108</v>
      </c>
      <c r="G414" s="81">
        <v>0</v>
      </c>
      <c r="H414" s="81">
        <v>99</v>
      </c>
      <c r="I414" s="148" t="s">
        <v>3</v>
      </c>
      <c r="J414" s="58" t="s">
        <v>1395</v>
      </c>
      <c r="K414" s="59" t="s">
        <v>3994</v>
      </c>
      <c r="L414" s="57" t="s">
        <v>4851</v>
      </c>
      <c r="M414" s="57" t="s">
        <v>4915</v>
      </c>
      <c r="N414" s="57"/>
      <c r="O414" s="57"/>
      <c r="P414" s="56" t="s">
        <v>1583</v>
      </c>
      <c r="Q414" s="13"/>
      <c r="R414"/>
      <c r="S414" t="str">
        <f t="shared" si="86"/>
        <v/>
      </c>
      <c r="T414" t="str">
        <f>IF(ISNA(VLOOKUP(AF414,#REF!,1)),"//","")</f>
        <v/>
      </c>
      <c r="U414"/>
      <c r="V414">
        <f t="shared" si="75"/>
        <v>116</v>
      </c>
      <c r="W414" s="81" t="s">
        <v>2263</v>
      </c>
      <c r="X414" s="59" t="s">
        <v>2263</v>
      </c>
      <c r="Y414" s="59" t="s">
        <v>2263</v>
      </c>
      <c r="Z414" s="25" t="str">
        <f t="shared" si="73"/>
        <v>"FS?C"</v>
      </c>
      <c r="AA414" s="25" t="str">
        <f t="shared" si="76"/>
        <v>FS?C</v>
      </c>
      <c r="AB414" s="1">
        <f t="shared" si="74"/>
        <v>399</v>
      </c>
      <c r="AC414" t="str">
        <f t="shared" si="77"/>
        <v>ITM_FSC</v>
      </c>
      <c r="AD414" s="136" t="str">
        <f>IF(ISNA(VLOOKUP(AA414,Sheet2!J:J,1,0)),"//","")</f>
        <v>//</v>
      </c>
      <c r="AF414" s="94" t="str">
        <f t="shared" si="78"/>
        <v>FS?C</v>
      </c>
      <c r="AG414" t="b">
        <f t="shared" si="79"/>
        <v>1</v>
      </c>
    </row>
    <row r="415" spans="1:33">
      <c r="A415" s="50">
        <f t="shared" si="81"/>
        <v>415</v>
      </c>
      <c r="B415" s="49">
        <f t="shared" si="82"/>
        <v>400</v>
      </c>
      <c r="C415" s="53" t="s">
        <v>3580</v>
      </c>
      <c r="D415" s="53" t="s">
        <v>2389</v>
      </c>
      <c r="E415" s="58" t="s">
        <v>110</v>
      </c>
      <c r="F415" s="58" t="s">
        <v>110</v>
      </c>
      <c r="G415" s="81">
        <v>0</v>
      </c>
      <c r="H415" s="81">
        <v>99</v>
      </c>
      <c r="I415" s="148" t="s">
        <v>3</v>
      </c>
      <c r="J415" s="58" t="s">
        <v>1395</v>
      </c>
      <c r="K415" s="59" t="s">
        <v>3994</v>
      </c>
      <c r="L415" s="57" t="s">
        <v>4851</v>
      </c>
      <c r="M415" s="57" t="s">
        <v>4915</v>
      </c>
      <c r="N415" s="57"/>
      <c r="O415" s="57"/>
      <c r="P415" s="56" t="s">
        <v>1585</v>
      </c>
      <c r="Q415" s="13"/>
      <c r="R415"/>
      <c r="S415" t="str">
        <f t="shared" si="86"/>
        <v/>
      </c>
      <c r="T415" t="str">
        <f>IF(ISNA(VLOOKUP(AF415,#REF!,1)),"//","")</f>
        <v/>
      </c>
      <c r="U415"/>
      <c r="V415">
        <f t="shared" si="75"/>
        <v>117</v>
      </c>
      <c r="W415" s="81" t="s">
        <v>2263</v>
      </c>
      <c r="X415" s="59" t="s">
        <v>2263</v>
      </c>
      <c r="Y415" s="59" t="s">
        <v>2263</v>
      </c>
      <c r="Z415" s="25" t="str">
        <f t="shared" si="73"/>
        <v>"FS?S"</v>
      </c>
      <c r="AA415" s="25" t="str">
        <f t="shared" si="76"/>
        <v>FS?S</v>
      </c>
      <c r="AB415" s="1">
        <f t="shared" si="74"/>
        <v>400</v>
      </c>
      <c r="AC415" t="str">
        <f t="shared" si="77"/>
        <v>ITM_FSS</v>
      </c>
      <c r="AD415" s="136" t="str">
        <f>IF(ISNA(VLOOKUP(AA415,Sheet2!J:J,1,0)),"//","")</f>
        <v>//</v>
      </c>
      <c r="AF415" s="94" t="str">
        <f t="shared" si="78"/>
        <v>FS?S</v>
      </c>
      <c r="AG415" t="b">
        <f t="shared" si="79"/>
        <v>1</v>
      </c>
    </row>
    <row r="416" spans="1:33">
      <c r="A416" s="50">
        <f t="shared" si="81"/>
        <v>416</v>
      </c>
      <c r="B416" s="49">
        <f t="shared" si="82"/>
        <v>401</v>
      </c>
      <c r="C416" s="53" t="s">
        <v>3581</v>
      </c>
      <c r="D416" s="53" t="s">
        <v>2389</v>
      </c>
      <c r="E416" s="58" t="s">
        <v>109</v>
      </c>
      <c r="F416" s="58" t="s">
        <v>109</v>
      </c>
      <c r="G416" s="81">
        <v>0</v>
      </c>
      <c r="H416" s="81">
        <v>99</v>
      </c>
      <c r="I416" s="148" t="s">
        <v>3</v>
      </c>
      <c r="J416" s="58" t="s">
        <v>1395</v>
      </c>
      <c r="K416" s="59" t="s">
        <v>3994</v>
      </c>
      <c r="L416" s="57" t="s">
        <v>4851</v>
      </c>
      <c r="M416" s="57" t="s">
        <v>4915</v>
      </c>
      <c r="N416" s="57"/>
      <c r="O416" s="57"/>
      <c r="P416" s="56" t="s">
        <v>1584</v>
      </c>
      <c r="Q416" s="13"/>
      <c r="R416"/>
      <c r="S416" t="str">
        <f t="shared" si="86"/>
        <v/>
      </c>
      <c r="T416" t="str">
        <f>IF(ISNA(VLOOKUP(AF416,#REF!,1)),"//","")</f>
        <v/>
      </c>
      <c r="U416"/>
      <c r="V416">
        <f t="shared" si="75"/>
        <v>118</v>
      </c>
      <c r="W416" s="81" t="s">
        <v>2263</v>
      </c>
      <c r="X416" s="59" t="s">
        <v>2263</v>
      </c>
      <c r="Y416" s="59" t="s">
        <v>2263</v>
      </c>
      <c r="Z416" s="25" t="str">
        <f t="shared" si="73"/>
        <v>"FS?F"</v>
      </c>
      <c r="AA416" s="25" t="str">
        <f t="shared" si="76"/>
        <v>FS?F</v>
      </c>
      <c r="AB416" s="1">
        <f t="shared" si="74"/>
        <v>401</v>
      </c>
      <c r="AC416" t="str">
        <f t="shared" si="77"/>
        <v>ITM_FSF</v>
      </c>
      <c r="AD416" s="136" t="str">
        <f>IF(ISNA(VLOOKUP(AA416,Sheet2!J:J,1,0)),"//","")</f>
        <v>//</v>
      </c>
      <c r="AF416" s="94" t="str">
        <f t="shared" si="78"/>
        <v>FS?F</v>
      </c>
      <c r="AG416" t="b">
        <f t="shared" si="79"/>
        <v>1</v>
      </c>
    </row>
    <row r="417" spans="1:33">
      <c r="A417" s="50">
        <f t="shared" si="81"/>
        <v>417</v>
      </c>
      <c r="B417" s="49">
        <f t="shared" si="82"/>
        <v>402</v>
      </c>
      <c r="C417" s="53" t="s">
        <v>3586</v>
      </c>
      <c r="D417" s="53" t="s">
        <v>7</v>
      </c>
      <c r="E417" s="58" t="s">
        <v>231</v>
      </c>
      <c r="F417" s="58" t="s">
        <v>231</v>
      </c>
      <c r="G417" s="161">
        <v>0</v>
      </c>
      <c r="H417" s="161">
        <v>0</v>
      </c>
      <c r="I417" s="148" t="s">
        <v>3</v>
      </c>
      <c r="J417" s="58" t="s">
        <v>1395</v>
      </c>
      <c r="K417" s="59" t="s">
        <v>3994</v>
      </c>
      <c r="L417" s="57" t="s">
        <v>4851</v>
      </c>
      <c r="M417" s="57" t="s">
        <v>4908</v>
      </c>
      <c r="N417" s="57"/>
      <c r="O417" s="57"/>
      <c r="P417" s="56" t="s">
        <v>3265</v>
      </c>
      <c r="Q417" s="13"/>
      <c r="R417"/>
      <c r="S417" t="str">
        <f t="shared" si="86"/>
        <v/>
      </c>
      <c r="T417" t="str">
        <f>IF(ISNA(VLOOKUP(AF417,#REF!,1)),"//","")</f>
        <v/>
      </c>
      <c r="U417"/>
      <c r="V417">
        <f t="shared" si="75"/>
        <v>119</v>
      </c>
      <c r="W417" s="81" t="s">
        <v>2700</v>
      </c>
      <c r="X417" s="59" t="s">
        <v>2263</v>
      </c>
      <c r="Y417" s="59" t="s">
        <v>2263</v>
      </c>
      <c r="Z417" s="25" t="str">
        <f t="shared" si="73"/>
        <v>"NAND"</v>
      </c>
      <c r="AA417" s="25" t="str">
        <f t="shared" si="76"/>
        <v>NAND</v>
      </c>
      <c r="AB417" s="1">
        <f t="shared" si="74"/>
        <v>402</v>
      </c>
      <c r="AC417" t="str">
        <f t="shared" si="77"/>
        <v>ITM_LOGICALNAND</v>
      </c>
      <c r="AD417" s="136" t="str">
        <f>IF(ISNA(VLOOKUP(AA417,Sheet2!J:J,1,0)),"//","")</f>
        <v>//</v>
      </c>
      <c r="AF417" s="94" t="str">
        <f t="shared" si="78"/>
        <v>NAND</v>
      </c>
      <c r="AG417" t="b">
        <f t="shared" si="79"/>
        <v>1</v>
      </c>
    </row>
    <row r="418" spans="1:33">
      <c r="A418" s="50">
        <f t="shared" si="81"/>
        <v>418</v>
      </c>
      <c r="B418" s="49">
        <f t="shared" si="82"/>
        <v>403</v>
      </c>
      <c r="C418" s="53" t="s">
        <v>3587</v>
      </c>
      <c r="D418" s="53" t="s">
        <v>7</v>
      </c>
      <c r="E418" s="58" t="s">
        <v>1197</v>
      </c>
      <c r="F418" s="58" t="s">
        <v>1197</v>
      </c>
      <c r="G418" s="81">
        <v>0</v>
      </c>
      <c r="H418" s="81">
        <v>0</v>
      </c>
      <c r="I418" s="148" t="s">
        <v>3</v>
      </c>
      <c r="J418" s="58" t="s">
        <v>1395</v>
      </c>
      <c r="K418" s="59" t="s">
        <v>3994</v>
      </c>
      <c r="L418" s="57" t="s">
        <v>4851</v>
      </c>
      <c r="M418" s="57" t="s">
        <v>4908</v>
      </c>
      <c r="N418" s="57"/>
      <c r="O418" s="57"/>
      <c r="P418" s="56" t="s">
        <v>3266</v>
      </c>
      <c r="Q418" s="13"/>
      <c r="R418"/>
      <c r="S418" t="str">
        <f t="shared" si="86"/>
        <v/>
      </c>
      <c r="T418" t="str">
        <f>IF(ISNA(VLOOKUP(AF418,#REF!,1)),"//","")</f>
        <v/>
      </c>
      <c r="U418"/>
      <c r="V418">
        <f t="shared" si="75"/>
        <v>120</v>
      </c>
      <c r="W418" s="81" t="s">
        <v>2700</v>
      </c>
      <c r="X418" s="59" t="s">
        <v>2263</v>
      </c>
      <c r="Y418" s="59" t="s">
        <v>2263</v>
      </c>
      <c r="Z418" s="25" t="str">
        <f t="shared" si="73"/>
        <v>"NOR"</v>
      </c>
      <c r="AA418" s="25" t="str">
        <f t="shared" si="76"/>
        <v>NOR</v>
      </c>
      <c r="AB418" s="1">
        <f t="shared" si="74"/>
        <v>403</v>
      </c>
      <c r="AC418" t="str">
        <f t="shared" si="77"/>
        <v>ITM_LOGICALNOR</v>
      </c>
      <c r="AD418" s="136" t="str">
        <f>IF(ISNA(VLOOKUP(AA418,Sheet2!J:J,1,0)),"//","")</f>
        <v>//</v>
      </c>
      <c r="AF418" s="94" t="str">
        <f t="shared" si="78"/>
        <v>NOR</v>
      </c>
      <c r="AG418" t="b">
        <f t="shared" si="79"/>
        <v>1</v>
      </c>
    </row>
    <row r="419" spans="1:33">
      <c r="A419" s="50">
        <f t="shared" si="81"/>
        <v>419</v>
      </c>
      <c r="B419" s="49">
        <f t="shared" si="82"/>
        <v>404</v>
      </c>
      <c r="C419" s="53" t="s">
        <v>3588</v>
      </c>
      <c r="D419" s="53" t="s">
        <v>7</v>
      </c>
      <c r="E419" s="58" t="s">
        <v>377</v>
      </c>
      <c r="F419" s="58" t="s">
        <v>377</v>
      </c>
      <c r="G419" s="81">
        <v>0</v>
      </c>
      <c r="H419" s="81">
        <v>0</v>
      </c>
      <c r="I419" s="148" t="s">
        <v>3</v>
      </c>
      <c r="J419" s="58" t="s">
        <v>1395</v>
      </c>
      <c r="K419" s="59" t="s">
        <v>3994</v>
      </c>
      <c r="L419" s="57" t="s">
        <v>4851</v>
      </c>
      <c r="M419" s="57" t="s">
        <v>4908</v>
      </c>
      <c r="N419" s="57"/>
      <c r="O419" s="57"/>
      <c r="P419" s="56" t="s">
        <v>3267</v>
      </c>
      <c r="Q419" s="13"/>
      <c r="R419"/>
      <c r="S419" t="str">
        <f t="shared" si="86"/>
        <v/>
      </c>
      <c r="T419" t="str">
        <f>IF(ISNA(VLOOKUP(AF419,#REF!,1)),"//","")</f>
        <v/>
      </c>
      <c r="U419"/>
      <c r="V419">
        <f t="shared" si="75"/>
        <v>121</v>
      </c>
      <c r="W419" s="81" t="s">
        <v>2700</v>
      </c>
      <c r="X419" s="59" t="s">
        <v>2263</v>
      </c>
      <c r="Y419" s="59" t="s">
        <v>2263</v>
      </c>
      <c r="Z419" s="25" t="str">
        <f t="shared" si="73"/>
        <v>"XNOR"</v>
      </c>
      <c r="AA419" s="25" t="str">
        <f t="shared" si="76"/>
        <v>XNOR</v>
      </c>
      <c r="AB419" s="1">
        <f t="shared" si="74"/>
        <v>404</v>
      </c>
      <c r="AC419" t="str">
        <f t="shared" si="77"/>
        <v>ITM_LOGICALXNOR</v>
      </c>
      <c r="AD419" s="136" t="str">
        <f>IF(ISNA(VLOOKUP(AA419,Sheet2!J:J,1,0)),"//","")</f>
        <v>//</v>
      </c>
      <c r="AF419" s="94" t="str">
        <f t="shared" si="78"/>
        <v>XNOR</v>
      </c>
      <c r="AG419" t="b">
        <f t="shared" si="79"/>
        <v>1</v>
      </c>
    </row>
    <row r="420" spans="1:33">
      <c r="A420" s="50">
        <f t="shared" si="81"/>
        <v>420</v>
      </c>
      <c r="B420" s="49">
        <f t="shared" si="82"/>
        <v>405</v>
      </c>
      <c r="C420" s="53" t="s">
        <v>3589</v>
      </c>
      <c r="D420" s="53" t="s">
        <v>12</v>
      </c>
      <c r="E420" s="58" t="s">
        <v>1045</v>
      </c>
      <c r="F420" s="58" t="s">
        <v>1045</v>
      </c>
      <c r="G420" s="81">
        <v>0</v>
      </c>
      <c r="H420" s="81">
        <v>63</v>
      </c>
      <c r="I420" s="148" t="s">
        <v>3</v>
      </c>
      <c r="J420" s="58" t="s">
        <v>1395</v>
      </c>
      <c r="K420" s="59" t="s">
        <v>3994</v>
      </c>
      <c r="L420" s="57" t="s">
        <v>4851</v>
      </c>
      <c r="M420" s="57" t="s">
        <v>4909</v>
      </c>
      <c r="N420" s="57"/>
      <c r="O420" s="57"/>
      <c r="P420" s="56" t="s">
        <v>1459</v>
      </c>
      <c r="Q420" s="13"/>
      <c r="R420"/>
      <c r="S420" t="str">
        <f t="shared" si="86"/>
        <v/>
      </c>
      <c r="T420" t="str">
        <f>IF(ISNA(VLOOKUP(AF420,#REF!,1)),"//","")</f>
        <v/>
      </c>
      <c r="U420"/>
      <c r="V420">
        <f t="shared" si="75"/>
        <v>122</v>
      </c>
      <c r="W420" s="81" t="s">
        <v>2263</v>
      </c>
      <c r="X420" s="59" t="s">
        <v>2263</v>
      </c>
      <c r="Y420" s="59" t="s">
        <v>2263</v>
      </c>
      <c r="Z420" s="25" t="str">
        <f t="shared" si="73"/>
        <v>"BS?"</v>
      </c>
      <c r="AA420" s="25" t="str">
        <f t="shared" si="76"/>
        <v>BS?</v>
      </c>
      <c r="AB420" s="1">
        <f t="shared" si="74"/>
        <v>405</v>
      </c>
      <c r="AC420" t="str">
        <f t="shared" si="77"/>
        <v>ITM_BS</v>
      </c>
      <c r="AD420" s="136" t="str">
        <f>IF(ISNA(VLOOKUP(AA420,Sheet2!J:J,1,0)),"//","")</f>
        <v>//</v>
      </c>
      <c r="AF420" s="94" t="str">
        <f t="shared" si="78"/>
        <v>BS?</v>
      </c>
      <c r="AG420" t="b">
        <f t="shared" si="79"/>
        <v>1</v>
      </c>
    </row>
    <row r="421" spans="1:33">
      <c r="A421" s="50">
        <f t="shared" si="81"/>
        <v>421</v>
      </c>
      <c r="B421" s="49">
        <f t="shared" si="82"/>
        <v>406</v>
      </c>
      <c r="C421" s="53" t="s">
        <v>3590</v>
      </c>
      <c r="D421" s="53" t="s">
        <v>12</v>
      </c>
      <c r="E421" s="58" t="s">
        <v>1039</v>
      </c>
      <c r="F421" s="58" t="s">
        <v>1039</v>
      </c>
      <c r="G421" s="81">
        <v>0</v>
      </c>
      <c r="H421" s="81">
        <v>63</v>
      </c>
      <c r="I421" s="148" t="s">
        <v>3</v>
      </c>
      <c r="J421" s="58" t="s">
        <v>1395</v>
      </c>
      <c r="K421" s="59" t="s">
        <v>3994</v>
      </c>
      <c r="L421" s="57" t="s">
        <v>4851</v>
      </c>
      <c r="M421" s="57" t="s">
        <v>4909</v>
      </c>
      <c r="N421" s="57"/>
      <c r="O421" s="57"/>
      <c r="P421" s="56" t="s">
        <v>1447</v>
      </c>
      <c r="Q421" s="13"/>
      <c r="R421"/>
      <c r="S421" t="str">
        <f t="shared" si="86"/>
        <v/>
      </c>
      <c r="T421" t="str">
        <f>IF(ISNA(VLOOKUP(AF421,#REF!,1)),"//","")</f>
        <v/>
      </c>
      <c r="U421"/>
      <c r="V421">
        <f t="shared" si="75"/>
        <v>123</v>
      </c>
      <c r="W421" s="81" t="s">
        <v>2263</v>
      </c>
      <c r="X421" s="59" t="s">
        <v>2263</v>
      </c>
      <c r="Y421" s="59" t="s">
        <v>2263</v>
      </c>
      <c r="Z421" s="25" t="str">
        <f t="shared" si="73"/>
        <v>"BC?"</v>
      </c>
      <c r="AA421" s="25" t="str">
        <f t="shared" si="76"/>
        <v>BC?</v>
      </c>
      <c r="AB421" s="1">
        <f t="shared" si="74"/>
        <v>406</v>
      </c>
      <c r="AC421" t="str">
        <f t="shared" si="77"/>
        <v>ITM_BC</v>
      </c>
      <c r="AD421" s="136" t="str">
        <f>IF(ISNA(VLOOKUP(AA421,Sheet2!J:J,1,0)),"//","")</f>
        <v>//</v>
      </c>
      <c r="AF421" s="94" t="str">
        <f t="shared" si="78"/>
        <v>BC?</v>
      </c>
      <c r="AG421" t="b">
        <f t="shared" si="79"/>
        <v>1</v>
      </c>
    </row>
    <row r="422" spans="1:33">
      <c r="A422" s="50">
        <f t="shared" si="81"/>
        <v>422</v>
      </c>
      <c r="B422" s="49">
        <f t="shared" si="82"/>
        <v>407</v>
      </c>
      <c r="C422" s="53" t="s">
        <v>3591</v>
      </c>
      <c r="D422" s="53" t="s">
        <v>12</v>
      </c>
      <c r="E422" s="58" t="s">
        <v>39</v>
      </c>
      <c r="F422" s="58" t="s">
        <v>39</v>
      </c>
      <c r="G422" s="81">
        <v>0</v>
      </c>
      <c r="H422" s="81">
        <v>63</v>
      </c>
      <c r="I422" s="148" t="s">
        <v>3</v>
      </c>
      <c r="J422" s="58" t="s">
        <v>1395</v>
      </c>
      <c r="K422" s="59" t="s">
        <v>3994</v>
      </c>
      <c r="L422" s="57" t="s">
        <v>4851</v>
      </c>
      <c r="M422" s="57" t="s">
        <v>4909</v>
      </c>
      <c r="N422" s="57"/>
      <c r="O422" s="57"/>
      <c r="P422" s="56" t="s">
        <v>1472</v>
      </c>
      <c r="Q422" s="13"/>
      <c r="R422"/>
      <c r="S422" t="str">
        <f t="shared" si="86"/>
        <v/>
      </c>
      <c r="T422" t="str">
        <f>IF(ISNA(VLOOKUP(AF422,#REF!,1)),"//","")</f>
        <v/>
      </c>
      <c r="U422"/>
      <c r="V422">
        <f t="shared" si="75"/>
        <v>124</v>
      </c>
      <c r="W422" s="81" t="s">
        <v>2263</v>
      </c>
      <c r="X422" s="59" t="s">
        <v>2263</v>
      </c>
      <c r="Y422" s="59" t="s">
        <v>2263</v>
      </c>
      <c r="Z422" s="25" t="str">
        <f t="shared" si="73"/>
        <v>"CB"</v>
      </c>
      <c r="AA422" s="25" t="str">
        <f t="shared" si="76"/>
        <v>CB</v>
      </c>
      <c r="AB422" s="1">
        <f t="shared" si="74"/>
        <v>407</v>
      </c>
      <c r="AC422" t="str">
        <f t="shared" si="77"/>
        <v>ITM_CB</v>
      </c>
      <c r="AD422" s="136" t="str">
        <f>IF(ISNA(VLOOKUP(AA422,Sheet2!J:J,1,0)),"//","")</f>
        <v>//</v>
      </c>
      <c r="AF422" s="94" t="str">
        <f t="shared" si="78"/>
        <v>CB</v>
      </c>
      <c r="AG422" t="b">
        <f t="shared" si="79"/>
        <v>1</v>
      </c>
    </row>
    <row r="423" spans="1:33">
      <c r="A423" s="50">
        <f t="shared" si="81"/>
        <v>423</v>
      </c>
      <c r="B423" s="49">
        <f t="shared" si="82"/>
        <v>408</v>
      </c>
      <c r="C423" s="53" t="s">
        <v>3592</v>
      </c>
      <c r="D423" s="53" t="s">
        <v>12</v>
      </c>
      <c r="E423" s="58" t="s">
        <v>299</v>
      </c>
      <c r="F423" s="58" t="s">
        <v>299</v>
      </c>
      <c r="G423" s="81">
        <v>0</v>
      </c>
      <c r="H423" s="81">
        <v>63</v>
      </c>
      <c r="I423" s="148" t="s">
        <v>3</v>
      </c>
      <c r="J423" s="58" t="s">
        <v>1395</v>
      </c>
      <c r="K423" s="59" t="s">
        <v>3994</v>
      </c>
      <c r="L423" s="57" t="s">
        <v>4851</v>
      </c>
      <c r="M423" s="57" t="s">
        <v>4909</v>
      </c>
      <c r="N423" s="57"/>
      <c r="O423" s="57"/>
      <c r="P423" s="56" t="s">
        <v>1869</v>
      </c>
      <c r="Q423" s="13"/>
      <c r="R423"/>
      <c r="S423" t="str">
        <f t="shared" si="86"/>
        <v/>
      </c>
      <c r="T423" t="str">
        <f>IF(ISNA(VLOOKUP(AF423,#REF!,1)),"//","")</f>
        <v/>
      </c>
      <c r="U423"/>
      <c r="V423">
        <f t="shared" si="75"/>
        <v>125</v>
      </c>
      <c r="W423" s="81" t="s">
        <v>2263</v>
      </c>
      <c r="X423" s="59" t="s">
        <v>2263</v>
      </c>
      <c r="Y423" s="59" t="s">
        <v>2263</v>
      </c>
      <c r="Z423" s="25" t="str">
        <f t="shared" si="73"/>
        <v>"SB"</v>
      </c>
      <c r="AA423" s="25" t="str">
        <f t="shared" si="76"/>
        <v>SB</v>
      </c>
      <c r="AB423" s="1">
        <f t="shared" si="74"/>
        <v>408</v>
      </c>
      <c r="AC423" t="str">
        <f t="shared" si="77"/>
        <v>ITM_SB</v>
      </c>
      <c r="AD423" s="136" t="str">
        <f>IF(ISNA(VLOOKUP(AA423,Sheet2!J:J,1,0)),"//","")</f>
        <v>//</v>
      </c>
      <c r="AF423" s="94" t="str">
        <f t="shared" si="78"/>
        <v>SB</v>
      </c>
      <c r="AG423" t="b">
        <f t="shared" si="79"/>
        <v>1</v>
      </c>
    </row>
    <row r="424" spans="1:33">
      <c r="A424" s="50">
        <f t="shared" si="81"/>
        <v>424</v>
      </c>
      <c r="B424" s="49">
        <f t="shared" si="82"/>
        <v>409</v>
      </c>
      <c r="C424" s="53" t="s">
        <v>3593</v>
      </c>
      <c r="D424" s="53" t="s">
        <v>12</v>
      </c>
      <c r="E424" s="58" t="s">
        <v>95</v>
      </c>
      <c r="F424" s="58" t="s">
        <v>95</v>
      </c>
      <c r="G424" s="81">
        <v>0</v>
      </c>
      <c r="H424" s="81">
        <v>63</v>
      </c>
      <c r="I424" s="148" t="s">
        <v>3</v>
      </c>
      <c r="J424" s="58" t="s">
        <v>1395</v>
      </c>
      <c r="K424" s="59" t="s">
        <v>3994</v>
      </c>
      <c r="L424" s="57" t="s">
        <v>4851</v>
      </c>
      <c r="M424" s="57" t="s">
        <v>4909</v>
      </c>
      <c r="N424" s="57"/>
      <c r="O424" s="57"/>
      <c r="P424" s="56" t="s">
        <v>1559</v>
      </c>
      <c r="Q424" s="13"/>
      <c r="R424"/>
      <c r="S424" t="str">
        <f t="shared" si="86"/>
        <v/>
      </c>
      <c r="T424" t="str">
        <f>IF(ISNA(VLOOKUP(AF424,#REF!,1)),"//","")</f>
        <v/>
      </c>
      <c r="U424"/>
      <c r="V424">
        <f t="shared" si="75"/>
        <v>126</v>
      </c>
      <c r="W424" s="81" t="s">
        <v>2263</v>
      </c>
      <c r="X424" s="59" t="s">
        <v>2263</v>
      </c>
      <c r="Y424" s="59" t="s">
        <v>2263</v>
      </c>
      <c r="Z424" s="25" t="str">
        <f t="shared" si="73"/>
        <v>"FB"</v>
      </c>
      <c r="AA424" s="25" t="str">
        <f t="shared" si="76"/>
        <v>FB</v>
      </c>
      <c r="AB424" s="1">
        <f t="shared" si="74"/>
        <v>409</v>
      </c>
      <c r="AC424" t="str">
        <f t="shared" si="77"/>
        <v>ITM_FB</v>
      </c>
      <c r="AD424" s="136" t="str">
        <f>IF(ISNA(VLOOKUP(AA424,Sheet2!J:J,1,0)),"//","")</f>
        <v>//</v>
      </c>
      <c r="AF424" s="94" t="str">
        <f t="shared" si="78"/>
        <v>FB</v>
      </c>
      <c r="AG424" t="b">
        <f t="shared" si="79"/>
        <v>1</v>
      </c>
    </row>
    <row r="425" spans="1:33">
      <c r="A425" s="50">
        <f t="shared" si="81"/>
        <v>425</v>
      </c>
      <c r="B425" s="49">
        <f t="shared" si="82"/>
        <v>410</v>
      </c>
      <c r="C425" s="53" t="s">
        <v>3594</v>
      </c>
      <c r="D425" s="53" t="s">
        <v>12</v>
      </c>
      <c r="E425" s="58" t="s">
        <v>284</v>
      </c>
      <c r="F425" s="58" t="s">
        <v>284</v>
      </c>
      <c r="G425" s="81">
        <v>0</v>
      </c>
      <c r="H425" s="81">
        <v>63</v>
      </c>
      <c r="I425" s="148" t="s">
        <v>3</v>
      </c>
      <c r="J425" s="58" t="s">
        <v>1395</v>
      </c>
      <c r="K425" s="59" t="s">
        <v>3994</v>
      </c>
      <c r="L425" s="57" t="s">
        <v>4851</v>
      </c>
      <c r="M425" s="57" t="s">
        <v>4909</v>
      </c>
      <c r="N425" s="57"/>
      <c r="O425" s="57"/>
      <c r="P425" s="56" t="s">
        <v>1841</v>
      </c>
      <c r="Q425" s="13"/>
      <c r="R425"/>
      <c r="S425" t="str">
        <f t="shared" si="86"/>
        <v/>
      </c>
      <c r="T425" t="str">
        <f>IF(ISNA(VLOOKUP(AF425,#REF!,1)),"//","")</f>
        <v/>
      </c>
      <c r="U425"/>
      <c r="V425">
        <f t="shared" si="75"/>
        <v>127</v>
      </c>
      <c r="W425" s="81" t="s">
        <v>2700</v>
      </c>
      <c r="X425" s="59" t="s">
        <v>2263</v>
      </c>
      <c r="Y425" s="59" t="s">
        <v>2263</v>
      </c>
      <c r="Z425" s="25" t="str">
        <f t="shared" si="73"/>
        <v>"RL"</v>
      </c>
      <c r="AA425" s="25" t="str">
        <f t="shared" si="76"/>
        <v>RL</v>
      </c>
      <c r="AB425" s="1">
        <f t="shared" si="74"/>
        <v>410</v>
      </c>
      <c r="AC425" t="str">
        <f t="shared" si="77"/>
        <v>ITM_RL</v>
      </c>
      <c r="AD425" s="136" t="str">
        <f>IF(ISNA(VLOOKUP(AA425,Sheet2!J:J,1,0)),"//","")</f>
        <v>//</v>
      </c>
      <c r="AF425" s="94" t="str">
        <f t="shared" si="78"/>
        <v>RL</v>
      </c>
      <c r="AG425" t="b">
        <f t="shared" si="79"/>
        <v>1</v>
      </c>
    </row>
    <row r="426" spans="1:33">
      <c r="A426" s="50">
        <f t="shared" si="81"/>
        <v>426</v>
      </c>
      <c r="B426" s="49">
        <f t="shared" si="82"/>
        <v>411</v>
      </c>
      <c r="C426" s="53" t="s">
        <v>3595</v>
      </c>
      <c r="D426" s="53" t="s">
        <v>12</v>
      </c>
      <c r="E426" s="58" t="s">
        <v>1236</v>
      </c>
      <c r="F426" s="58" t="s">
        <v>1236</v>
      </c>
      <c r="G426" s="81">
        <v>0</v>
      </c>
      <c r="H426" s="81">
        <v>63</v>
      </c>
      <c r="I426" s="148" t="s">
        <v>3</v>
      </c>
      <c r="J426" s="58" t="s">
        <v>1395</v>
      </c>
      <c r="K426" s="59" t="s">
        <v>3994</v>
      </c>
      <c r="L426" s="57" t="s">
        <v>4851</v>
      </c>
      <c r="M426" s="57" t="s">
        <v>4909</v>
      </c>
      <c r="N426" s="57"/>
      <c r="O426" s="57"/>
      <c r="P426" s="56" t="s">
        <v>1842</v>
      </c>
      <c r="Q426" s="13"/>
      <c r="R426"/>
      <c r="S426" t="str">
        <f t="shared" si="86"/>
        <v/>
      </c>
      <c r="T426" t="str">
        <f>IF(ISNA(VLOOKUP(AF426,#REF!,1)),"//","")</f>
        <v/>
      </c>
      <c r="U426"/>
      <c r="V426">
        <f t="shared" si="75"/>
        <v>128</v>
      </c>
      <c r="W426" s="81" t="s">
        <v>2700</v>
      </c>
      <c r="X426" s="59" t="s">
        <v>2263</v>
      </c>
      <c r="Y426" s="59" t="s">
        <v>2263</v>
      </c>
      <c r="Z426" s="25" t="str">
        <f t="shared" si="73"/>
        <v>"RLC"</v>
      </c>
      <c r="AA426" s="25" t="str">
        <f t="shared" si="76"/>
        <v>RLC</v>
      </c>
      <c r="AB426" s="1">
        <f t="shared" si="74"/>
        <v>411</v>
      </c>
      <c r="AC426" t="str">
        <f t="shared" si="77"/>
        <v>ITM_RLC</v>
      </c>
      <c r="AD426" s="136" t="str">
        <f>IF(ISNA(VLOOKUP(AA426,Sheet2!J:J,1,0)),"//","")</f>
        <v>//</v>
      </c>
      <c r="AF426" s="94" t="str">
        <f t="shared" si="78"/>
        <v>RLC</v>
      </c>
      <c r="AG426" t="b">
        <f t="shared" si="79"/>
        <v>1</v>
      </c>
    </row>
    <row r="427" spans="1:33">
      <c r="A427" s="50">
        <f t="shared" si="81"/>
        <v>427</v>
      </c>
      <c r="B427" s="49">
        <f t="shared" si="82"/>
        <v>412</v>
      </c>
      <c r="C427" s="53" t="s">
        <v>3596</v>
      </c>
      <c r="D427" s="53" t="s">
        <v>12</v>
      </c>
      <c r="E427" s="58" t="s">
        <v>287</v>
      </c>
      <c r="F427" s="58" t="s">
        <v>287</v>
      </c>
      <c r="G427" s="81">
        <v>0</v>
      </c>
      <c r="H427" s="81">
        <v>63</v>
      </c>
      <c r="I427" s="148" t="s">
        <v>3</v>
      </c>
      <c r="J427" s="58" t="s">
        <v>1395</v>
      </c>
      <c r="K427" s="59" t="s">
        <v>3994</v>
      </c>
      <c r="L427" s="57" t="s">
        <v>4851</v>
      </c>
      <c r="M427" s="57" t="s">
        <v>4909</v>
      </c>
      <c r="N427" s="57"/>
      <c r="O427" s="57"/>
      <c r="P427" s="56" t="s">
        <v>1850</v>
      </c>
      <c r="Q427" s="13"/>
      <c r="R427"/>
      <c r="S427" t="str">
        <f t="shared" si="86"/>
        <v/>
      </c>
      <c r="T427" t="str">
        <f>IF(ISNA(VLOOKUP(AF427,#REF!,1)),"//","")</f>
        <v/>
      </c>
      <c r="U427"/>
      <c r="V427">
        <f t="shared" si="75"/>
        <v>129</v>
      </c>
      <c r="W427" s="81" t="s">
        <v>2700</v>
      </c>
      <c r="X427" s="59" t="s">
        <v>2263</v>
      </c>
      <c r="Y427" s="59" t="s">
        <v>2263</v>
      </c>
      <c r="Z427" s="25" t="str">
        <f t="shared" si="73"/>
        <v>"RR"</v>
      </c>
      <c r="AA427" s="25" t="str">
        <f t="shared" si="76"/>
        <v>RR</v>
      </c>
      <c r="AB427" s="1">
        <f t="shared" si="74"/>
        <v>412</v>
      </c>
      <c r="AC427" t="str">
        <f t="shared" si="77"/>
        <v>ITM_RR</v>
      </c>
      <c r="AD427" s="136" t="str">
        <f>IF(ISNA(VLOOKUP(AA427,Sheet2!J:J,1,0)),"//","")</f>
        <v>//</v>
      </c>
      <c r="AF427" s="94" t="str">
        <f t="shared" si="78"/>
        <v>RR</v>
      </c>
      <c r="AG427" t="b">
        <f t="shared" si="79"/>
        <v>1</v>
      </c>
    </row>
    <row r="428" spans="1:33">
      <c r="A428" s="50">
        <f t="shared" si="81"/>
        <v>428</v>
      </c>
      <c r="B428" s="49">
        <f t="shared" si="82"/>
        <v>413</v>
      </c>
      <c r="C428" s="53" t="s">
        <v>3597</v>
      </c>
      <c r="D428" s="53" t="s">
        <v>12</v>
      </c>
      <c r="E428" s="58" t="s">
        <v>1240</v>
      </c>
      <c r="F428" s="58" t="s">
        <v>1240</v>
      </c>
      <c r="G428" s="81">
        <v>0</v>
      </c>
      <c r="H428" s="81">
        <v>63</v>
      </c>
      <c r="I428" s="148" t="s">
        <v>3</v>
      </c>
      <c r="J428" s="58" t="s">
        <v>1395</v>
      </c>
      <c r="K428" s="59" t="s">
        <v>3994</v>
      </c>
      <c r="L428" s="57" t="s">
        <v>4851</v>
      </c>
      <c r="M428" s="57" t="s">
        <v>4909</v>
      </c>
      <c r="N428" s="57"/>
      <c r="O428" s="57"/>
      <c r="P428" s="56" t="s">
        <v>1851</v>
      </c>
      <c r="Q428" s="13"/>
      <c r="R428"/>
      <c r="S428" t="str">
        <f t="shared" si="86"/>
        <v/>
      </c>
      <c r="T428" t="str">
        <f>IF(ISNA(VLOOKUP(AF428,#REF!,1)),"//","")</f>
        <v/>
      </c>
      <c r="U428"/>
      <c r="V428">
        <f t="shared" si="75"/>
        <v>130</v>
      </c>
      <c r="W428" s="81" t="s">
        <v>2700</v>
      </c>
      <c r="X428" s="59" t="s">
        <v>2263</v>
      </c>
      <c r="Y428" s="59" t="s">
        <v>2263</v>
      </c>
      <c r="Z428" s="25" t="str">
        <f t="shared" si="73"/>
        <v>"RRC"</v>
      </c>
      <c r="AA428" s="25" t="str">
        <f t="shared" si="76"/>
        <v>RRC</v>
      </c>
      <c r="AB428" s="1">
        <f t="shared" si="74"/>
        <v>413</v>
      </c>
      <c r="AC428" t="str">
        <f t="shared" si="77"/>
        <v>ITM_RRC</v>
      </c>
      <c r="AD428" s="136" t="str">
        <f>IF(ISNA(VLOOKUP(AA428,Sheet2!J:J,1,0)),"//","")</f>
        <v>//</v>
      </c>
      <c r="AF428" s="94" t="str">
        <f t="shared" si="78"/>
        <v>RRC</v>
      </c>
      <c r="AG428" t="b">
        <f t="shared" si="79"/>
        <v>1</v>
      </c>
    </row>
    <row r="429" spans="1:33">
      <c r="A429" s="50">
        <f t="shared" si="81"/>
        <v>429</v>
      </c>
      <c r="B429" s="49">
        <f t="shared" si="82"/>
        <v>414</v>
      </c>
      <c r="C429" s="53" t="s">
        <v>3598</v>
      </c>
      <c r="D429" s="53" t="s">
        <v>12</v>
      </c>
      <c r="E429" s="58" t="s">
        <v>325</v>
      </c>
      <c r="F429" s="58" t="s">
        <v>325</v>
      </c>
      <c r="G429" s="81">
        <v>0</v>
      </c>
      <c r="H429" s="81">
        <v>63</v>
      </c>
      <c r="I429" s="148" t="s">
        <v>3</v>
      </c>
      <c r="J429" s="58" t="s">
        <v>1395</v>
      </c>
      <c r="K429" s="59" t="s">
        <v>3994</v>
      </c>
      <c r="L429" s="57" t="s">
        <v>4851</v>
      </c>
      <c r="M429" s="57" t="s">
        <v>4909</v>
      </c>
      <c r="N429" s="57"/>
      <c r="O429" s="57"/>
      <c r="P429" s="56" t="s">
        <v>1896</v>
      </c>
      <c r="Q429" s="13"/>
      <c r="R429"/>
      <c r="S429" t="str">
        <f t="shared" si="86"/>
        <v/>
      </c>
      <c r="T429" t="str">
        <f>IF(ISNA(VLOOKUP(AF429,#REF!,1)),"//","")</f>
        <v/>
      </c>
      <c r="U429"/>
      <c r="V429">
        <f t="shared" si="75"/>
        <v>131</v>
      </c>
      <c r="W429" s="81" t="s">
        <v>2700</v>
      </c>
      <c r="X429" s="59" t="s">
        <v>2263</v>
      </c>
      <c r="Y429" s="59" t="s">
        <v>2263</v>
      </c>
      <c r="Z429" s="25" t="str">
        <f t="shared" si="73"/>
        <v>"SL"</v>
      </c>
      <c r="AA429" s="25" t="str">
        <f t="shared" si="76"/>
        <v>SL</v>
      </c>
      <c r="AB429" s="1">
        <f t="shared" si="74"/>
        <v>414</v>
      </c>
      <c r="AC429" t="str">
        <f t="shared" si="77"/>
        <v>ITM_SL</v>
      </c>
      <c r="AD429" s="136" t="str">
        <f>IF(ISNA(VLOOKUP(AA429,Sheet2!J:J,1,0)),"//","")</f>
        <v>//</v>
      </c>
      <c r="AF429" s="94" t="str">
        <f t="shared" si="78"/>
        <v>SL</v>
      </c>
      <c r="AG429" t="b">
        <f t="shared" si="79"/>
        <v>1</v>
      </c>
    </row>
    <row r="430" spans="1:33">
      <c r="A430" s="50">
        <f t="shared" si="81"/>
        <v>430</v>
      </c>
      <c r="B430" s="49">
        <f t="shared" si="82"/>
        <v>415</v>
      </c>
      <c r="C430" s="53" t="s">
        <v>3599</v>
      </c>
      <c r="D430" s="53" t="s">
        <v>12</v>
      </c>
      <c r="E430" s="58" t="s">
        <v>329</v>
      </c>
      <c r="F430" s="58" t="s">
        <v>329</v>
      </c>
      <c r="G430" s="81">
        <v>0</v>
      </c>
      <c r="H430" s="81">
        <v>63</v>
      </c>
      <c r="I430" s="148" t="s">
        <v>3</v>
      </c>
      <c r="J430" s="58" t="s">
        <v>1395</v>
      </c>
      <c r="K430" s="59" t="s">
        <v>3994</v>
      </c>
      <c r="L430" s="57" t="s">
        <v>4851</v>
      </c>
      <c r="M430" s="57" t="s">
        <v>4909</v>
      </c>
      <c r="N430" s="57"/>
      <c r="O430" s="57"/>
      <c r="P430" s="56" t="s">
        <v>1903</v>
      </c>
      <c r="Q430" s="13"/>
      <c r="R430"/>
      <c r="S430" t="str">
        <f t="shared" si="86"/>
        <v/>
      </c>
      <c r="T430" t="str">
        <f>IF(ISNA(VLOOKUP(AF430,#REF!,1)),"//","")</f>
        <v/>
      </c>
      <c r="U430"/>
      <c r="V430">
        <f t="shared" si="75"/>
        <v>132</v>
      </c>
      <c r="W430" s="81" t="s">
        <v>2700</v>
      </c>
      <c r="X430" s="59" t="s">
        <v>2263</v>
      </c>
      <c r="Y430" s="59" t="s">
        <v>2263</v>
      </c>
      <c r="Z430" s="25" t="str">
        <f t="shared" si="73"/>
        <v>"SR"</v>
      </c>
      <c r="AA430" s="25" t="str">
        <f t="shared" si="76"/>
        <v>SR</v>
      </c>
      <c r="AB430" s="1">
        <f t="shared" si="74"/>
        <v>415</v>
      </c>
      <c r="AC430" t="str">
        <f t="shared" si="77"/>
        <v>ITM_SR</v>
      </c>
      <c r="AD430" s="136" t="str">
        <f>IF(ISNA(VLOOKUP(AA430,Sheet2!J:J,1,0)),"//","")</f>
        <v>//</v>
      </c>
      <c r="AF430" s="94" t="str">
        <f t="shared" si="78"/>
        <v>SR</v>
      </c>
      <c r="AG430" t="b">
        <f t="shared" si="79"/>
        <v>1</v>
      </c>
    </row>
    <row r="431" spans="1:33">
      <c r="A431" s="50">
        <f t="shared" si="81"/>
        <v>431</v>
      </c>
      <c r="B431" s="49">
        <f t="shared" si="82"/>
        <v>416</v>
      </c>
      <c r="C431" s="53" t="s">
        <v>3600</v>
      </c>
      <c r="D431" s="53" t="s">
        <v>12</v>
      </c>
      <c r="E431" s="58" t="s">
        <v>1036</v>
      </c>
      <c r="F431" s="58" t="s">
        <v>1036</v>
      </c>
      <c r="G431" s="81">
        <v>0</v>
      </c>
      <c r="H431" s="81">
        <v>63</v>
      </c>
      <c r="I431" s="148" t="s">
        <v>3</v>
      </c>
      <c r="J431" s="58" t="s">
        <v>1395</v>
      </c>
      <c r="K431" s="59" t="s">
        <v>3994</v>
      </c>
      <c r="L431" s="57" t="s">
        <v>4851</v>
      </c>
      <c r="M431" s="57" t="s">
        <v>4909</v>
      </c>
      <c r="N431" s="57"/>
      <c r="O431" s="57"/>
      <c r="P431" s="56" t="s">
        <v>1438</v>
      </c>
      <c r="Q431" s="13"/>
      <c r="R431"/>
      <c r="S431" t="str">
        <f t="shared" si="86"/>
        <v/>
      </c>
      <c r="T431" t="str">
        <f>IF(ISNA(VLOOKUP(AF431,#REF!,1)),"//","")</f>
        <v/>
      </c>
      <c r="U431"/>
      <c r="V431">
        <f t="shared" si="75"/>
        <v>133</v>
      </c>
      <c r="W431" s="81" t="s">
        <v>2263</v>
      </c>
      <c r="X431" s="59" t="s">
        <v>2263</v>
      </c>
      <c r="Y431" s="59" t="s">
        <v>2263</v>
      </c>
      <c r="Z431" s="25" t="str">
        <f t="shared" si="73"/>
        <v>"ASR"</v>
      </c>
      <c r="AA431" s="25" t="str">
        <f t="shared" si="76"/>
        <v>ASR</v>
      </c>
      <c r="AB431" s="1">
        <f t="shared" si="74"/>
        <v>416</v>
      </c>
      <c r="AC431" t="str">
        <f t="shared" si="77"/>
        <v>ITM_ASR</v>
      </c>
      <c r="AD431" s="136" t="str">
        <f>IF(ISNA(VLOOKUP(AA431,Sheet2!J:J,1,0)),"//","")</f>
        <v>//</v>
      </c>
      <c r="AF431" s="94" t="str">
        <f t="shared" si="78"/>
        <v>ASR</v>
      </c>
      <c r="AG431" t="b">
        <f t="shared" si="79"/>
        <v>1</v>
      </c>
    </row>
    <row r="432" spans="1:33">
      <c r="A432" s="50">
        <f t="shared" si="81"/>
        <v>432</v>
      </c>
      <c r="B432" s="49">
        <f t="shared" si="82"/>
        <v>417</v>
      </c>
      <c r="C432" s="53" t="s">
        <v>3601</v>
      </c>
      <c r="D432" s="53" t="s">
        <v>7</v>
      </c>
      <c r="E432" s="58" t="s">
        <v>176</v>
      </c>
      <c r="F432" s="58" t="s">
        <v>176</v>
      </c>
      <c r="G432" s="81">
        <v>0</v>
      </c>
      <c r="H432" s="81">
        <v>0</v>
      </c>
      <c r="I432" s="148" t="s">
        <v>3</v>
      </c>
      <c r="J432" s="58" t="s">
        <v>1395</v>
      </c>
      <c r="K432" s="59" t="s">
        <v>3994</v>
      </c>
      <c r="L432" s="57" t="s">
        <v>4851</v>
      </c>
      <c r="M432" s="57" t="s">
        <v>4908</v>
      </c>
      <c r="N432" s="57"/>
      <c r="O432" s="57"/>
      <c r="P432" s="56" t="s">
        <v>1676</v>
      </c>
      <c r="Q432" s="13"/>
      <c r="R432"/>
      <c r="S432" t="str">
        <f t="shared" si="86"/>
        <v/>
      </c>
      <c r="T432" t="str">
        <f>IF(ISNA(VLOOKUP(AF432,#REF!,1)),"//","")</f>
        <v/>
      </c>
      <c r="U432"/>
      <c r="V432">
        <f t="shared" si="75"/>
        <v>134</v>
      </c>
      <c r="W432" s="81" t="s">
        <v>2263</v>
      </c>
      <c r="X432" s="59" t="s">
        <v>2263</v>
      </c>
      <c r="Y432" s="59" t="s">
        <v>2263</v>
      </c>
      <c r="Z432" s="25" t="str">
        <f t="shared" si="73"/>
        <v>"LJ"</v>
      </c>
      <c r="AA432" s="25" t="str">
        <f t="shared" si="76"/>
        <v>LJ</v>
      </c>
      <c r="AB432" s="1">
        <f t="shared" si="74"/>
        <v>417</v>
      </c>
      <c r="AC432" t="str">
        <f t="shared" si="77"/>
        <v>ITM_LJ</v>
      </c>
      <c r="AD432" s="136" t="str">
        <f>IF(ISNA(VLOOKUP(AA432,Sheet2!J:J,1,0)),"//","")</f>
        <v>//</v>
      </c>
      <c r="AF432" s="94" t="str">
        <f t="shared" si="78"/>
        <v>LJ</v>
      </c>
      <c r="AG432" t="b">
        <f t="shared" si="79"/>
        <v>1</v>
      </c>
    </row>
    <row r="433" spans="1:33">
      <c r="A433" s="50">
        <f t="shared" si="81"/>
        <v>433</v>
      </c>
      <c r="B433" s="49">
        <f t="shared" si="82"/>
        <v>418</v>
      </c>
      <c r="C433" s="53" t="s">
        <v>3602</v>
      </c>
      <c r="D433" s="53" t="s">
        <v>7</v>
      </c>
      <c r="E433" s="58" t="s">
        <v>282</v>
      </c>
      <c r="F433" s="58" t="s">
        <v>282</v>
      </c>
      <c r="G433" s="81">
        <v>0</v>
      </c>
      <c r="H433" s="81">
        <v>0</v>
      </c>
      <c r="I433" s="148" t="s">
        <v>3</v>
      </c>
      <c r="J433" s="58" t="s">
        <v>1395</v>
      </c>
      <c r="K433" s="59" t="s">
        <v>3994</v>
      </c>
      <c r="L433" s="57" t="s">
        <v>4851</v>
      </c>
      <c r="M433" s="57" t="s">
        <v>4908</v>
      </c>
      <c r="N433" s="57"/>
      <c r="O433" s="57"/>
      <c r="P433" s="56" t="s">
        <v>1839</v>
      </c>
      <c r="Q433" s="13"/>
      <c r="R433"/>
      <c r="S433" t="str">
        <f t="shared" si="86"/>
        <v/>
      </c>
      <c r="T433" t="str">
        <f>IF(ISNA(VLOOKUP(AF433,#REF!,1)),"//","")</f>
        <v/>
      </c>
      <c r="U433"/>
      <c r="V433">
        <f t="shared" si="75"/>
        <v>135</v>
      </c>
      <c r="W433" s="81" t="s">
        <v>2263</v>
      </c>
      <c r="X433" s="59" t="s">
        <v>2263</v>
      </c>
      <c r="Y433" s="59" t="s">
        <v>2263</v>
      </c>
      <c r="Z433" s="25" t="str">
        <f t="shared" si="73"/>
        <v>"RJ"</v>
      </c>
      <c r="AA433" s="25" t="str">
        <f t="shared" si="76"/>
        <v>RJ</v>
      </c>
      <c r="AB433" s="1">
        <f t="shared" si="74"/>
        <v>418</v>
      </c>
      <c r="AC433" t="str">
        <f t="shared" si="77"/>
        <v>ITM_RJ</v>
      </c>
      <c r="AD433" s="136" t="str">
        <f>IF(ISNA(VLOOKUP(AA433,Sheet2!J:J,1,0)),"//","")</f>
        <v>//</v>
      </c>
      <c r="AF433" s="94" t="str">
        <f t="shared" si="78"/>
        <v>RJ</v>
      </c>
      <c r="AG433" t="b">
        <f t="shared" si="79"/>
        <v>1</v>
      </c>
    </row>
    <row r="434" spans="1:33">
      <c r="A434" s="50">
        <f t="shared" si="81"/>
        <v>434</v>
      </c>
      <c r="B434" s="49">
        <f t="shared" si="82"/>
        <v>419</v>
      </c>
      <c r="C434" s="53" t="s">
        <v>3603</v>
      </c>
      <c r="D434" s="53" t="s">
        <v>12</v>
      </c>
      <c r="E434" s="58" t="s">
        <v>1159</v>
      </c>
      <c r="F434" s="58" t="s">
        <v>1159</v>
      </c>
      <c r="G434" s="81">
        <v>0</v>
      </c>
      <c r="H434" s="81">
        <v>64</v>
      </c>
      <c r="I434" s="148" t="s">
        <v>3</v>
      </c>
      <c r="J434" s="58" t="s">
        <v>1395</v>
      </c>
      <c r="K434" s="59" t="s">
        <v>3994</v>
      </c>
      <c r="L434" s="57" t="s">
        <v>4851</v>
      </c>
      <c r="M434" s="57" t="s">
        <v>4909</v>
      </c>
      <c r="N434" s="57"/>
      <c r="O434" s="57"/>
      <c r="P434" s="56" t="s">
        <v>1702</v>
      </c>
      <c r="Q434" s="13"/>
      <c r="R434"/>
      <c r="S434" t="str">
        <f t="shared" si="86"/>
        <v/>
      </c>
      <c r="T434" t="str">
        <f>IF(ISNA(VLOOKUP(AF434,#REF!,1)),"//","")</f>
        <v/>
      </c>
      <c r="U434"/>
      <c r="V434">
        <f t="shared" si="75"/>
        <v>136</v>
      </c>
      <c r="W434" s="81" t="s">
        <v>2263</v>
      </c>
      <c r="X434" s="59" t="s">
        <v>2263</v>
      </c>
      <c r="Y434" s="59" t="s">
        <v>2263</v>
      </c>
      <c r="Z434" s="25" t="str">
        <f t="shared" si="73"/>
        <v>"MASKL"</v>
      </c>
      <c r="AA434" s="25" t="str">
        <f t="shared" si="76"/>
        <v>MASKL</v>
      </c>
      <c r="AB434" s="1">
        <f t="shared" si="74"/>
        <v>419</v>
      </c>
      <c r="AC434" t="str">
        <f t="shared" si="77"/>
        <v>ITM_MASKL</v>
      </c>
      <c r="AD434" s="136" t="str">
        <f>IF(ISNA(VLOOKUP(AA434,Sheet2!J:J,1,0)),"//","")</f>
        <v>//</v>
      </c>
      <c r="AF434" s="94" t="str">
        <f t="shared" si="78"/>
        <v>MASKL</v>
      </c>
      <c r="AG434" t="b">
        <f t="shared" si="79"/>
        <v>1</v>
      </c>
    </row>
    <row r="435" spans="1:33">
      <c r="A435" s="50">
        <f t="shared" si="81"/>
        <v>435</v>
      </c>
      <c r="B435" s="49">
        <f t="shared" si="82"/>
        <v>420</v>
      </c>
      <c r="C435" s="53" t="s">
        <v>3604</v>
      </c>
      <c r="D435" s="53" t="s">
        <v>12</v>
      </c>
      <c r="E435" s="58" t="s">
        <v>1160</v>
      </c>
      <c r="F435" s="58" t="s">
        <v>1160</v>
      </c>
      <c r="G435" s="81">
        <v>0</v>
      </c>
      <c r="H435" s="81">
        <v>64</v>
      </c>
      <c r="I435" s="148" t="s">
        <v>3</v>
      </c>
      <c r="J435" s="58" t="s">
        <v>1395</v>
      </c>
      <c r="K435" s="59" t="s">
        <v>3994</v>
      </c>
      <c r="L435" s="57" t="s">
        <v>4851</v>
      </c>
      <c r="M435" s="57" t="s">
        <v>4909</v>
      </c>
      <c r="N435" s="57"/>
      <c r="O435" s="57"/>
      <c r="P435" s="56" t="s">
        <v>1703</v>
      </c>
      <c r="Q435" s="13"/>
      <c r="R435"/>
      <c r="S435" t="str">
        <f t="shared" si="86"/>
        <v/>
      </c>
      <c r="T435" t="str">
        <f>IF(ISNA(VLOOKUP(AF435,#REF!,1)),"//","")</f>
        <v/>
      </c>
      <c r="U435"/>
      <c r="V435">
        <f t="shared" si="75"/>
        <v>137</v>
      </c>
      <c r="W435" s="81" t="s">
        <v>2263</v>
      </c>
      <c r="X435" s="59" t="s">
        <v>2263</v>
      </c>
      <c r="Y435" s="59" t="s">
        <v>2263</v>
      </c>
      <c r="Z435" s="25" t="str">
        <f t="shared" si="73"/>
        <v>"MASKR"</v>
      </c>
      <c r="AA435" s="25" t="str">
        <f t="shared" si="76"/>
        <v>MASKR</v>
      </c>
      <c r="AB435" s="1">
        <f t="shared" si="74"/>
        <v>420</v>
      </c>
      <c r="AC435" t="str">
        <f t="shared" si="77"/>
        <v>ITM_MASKR</v>
      </c>
      <c r="AD435" s="136" t="str">
        <f>IF(ISNA(VLOOKUP(AA435,Sheet2!J:J,1,0)),"//","")</f>
        <v>//</v>
      </c>
      <c r="AF435" s="94" t="str">
        <f t="shared" si="78"/>
        <v>MASKR</v>
      </c>
      <c r="AG435" t="b">
        <f t="shared" si="79"/>
        <v>1</v>
      </c>
    </row>
    <row r="436" spans="1:33">
      <c r="A436" s="50">
        <f t="shared" si="81"/>
        <v>436</v>
      </c>
      <c r="B436" s="49">
        <f t="shared" si="82"/>
        <v>421</v>
      </c>
      <c r="C436" s="53" t="s">
        <v>3605</v>
      </c>
      <c r="D436" s="53" t="s">
        <v>7</v>
      </c>
      <c r="E436" s="58" t="s">
        <v>196</v>
      </c>
      <c r="F436" s="58" t="s">
        <v>196</v>
      </c>
      <c r="G436" s="81">
        <v>0</v>
      </c>
      <c r="H436" s="81">
        <v>0</v>
      </c>
      <c r="I436" s="148" t="s">
        <v>3</v>
      </c>
      <c r="J436" s="58" t="s">
        <v>1395</v>
      </c>
      <c r="K436" s="59" t="s">
        <v>3994</v>
      </c>
      <c r="L436" s="57" t="s">
        <v>4851</v>
      </c>
      <c r="M436" s="57" t="s">
        <v>4908</v>
      </c>
      <c r="N436" s="57"/>
      <c r="O436" s="57"/>
      <c r="P436" s="56" t="s">
        <v>1713</v>
      </c>
      <c r="Q436" s="13"/>
      <c r="R436"/>
      <c r="S436" t="str">
        <f t="shared" si="86"/>
        <v/>
      </c>
      <c r="T436" t="str">
        <f>IF(ISNA(VLOOKUP(AF436,#REF!,1)),"//","")</f>
        <v/>
      </c>
      <c r="U436"/>
      <c r="V436">
        <f t="shared" si="75"/>
        <v>138</v>
      </c>
      <c r="W436" s="81" t="s">
        <v>2263</v>
      </c>
      <c r="X436" s="59" t="s">
        <v>2263</v>
      </c>
      <c r="Y436" s="59" t="s">
        <v>2263</v>
      </c>
      <c r="Z436" s="25" t="str">
        <f t="shared" si="73"/>
        <v>"MIRROR"</v>
      </c>
      <c r="AA436" s="25" t="str">
        <f t="shared" si="76"/>
        <v>MIRROR</v>
      </c>
      <c r="AB436" s="1">
        <f t="shared" si="74"/>
        <v>421</v>
      </c>
      <c r="AC436" t="str">
        <f t="shared" si="77"/>
        <v>ITM_MIRROR</v>
      </c>
      <c r="AD436" s="136" t="str">
        <f>IF(ISNA(VLOOKUP(AA436,Sheet2!J:J,1,0)),"//","")</f>
        <v>//</v>
      </c>
      <c r="AF436" s="94" t="str">
        <f t="shared" si="78"/>
        <v>MIRROR</v>
      </c>
      <c r="AG436" t="b">
        <f t="shared" si="79"/>
        <v>1</v>
      </c>
    </row>
    <row r="437" spans="1:33">
      <c r="A437" s="50">
        <f t="shared" si="81"/>
        <v>437</v>
      </c>
      <c r="B437" s="49">
        <f t="shared" si="82"/>
        <v>422</v>
      </c>
      <c r="C437" s="53" t="s">
        <v>3606</v>
      </c>
      <c r="D437" s="53" t="s">
        <v>7</v>
      </c>
      <c r="E437" s="58" t="s">
        <v>466</v>
      </c>
      <c r="F437" s="67" t="s">
        <v>466</v>
      </c>
      <c r="G437" s="81">
        <v>0</v>
      </c>
      <c r="H437" s="81">
        <v>0</v>
      </c>
      <c r="I437" s="148" t="s">
        <v>3</v>
      </c>
      <c r="J437" s="58" t="s">
        <v>1395</v>
      </c>
      <c r="K437" s="59" t="s">
        <v>3994</v>
      </c>
      <c r="L437" s="57" t="s">
        <v>4851</v>
      </c>
      <c r="M437" s="57" t="s">
        <v>4908</v>
      </c>
      <c r="N437" s="57"/>
      <c r="O437" s="57"/>
      <c r="P437" s="56" t="s">
        <v>2121</v>
      </c>
      <c r="Q437" s="13"/>
      <c r="R437"/>
      <c r="S437" t="str">
        <f t="shared" si="86"/>
        <v/>
      </c>
      <c r="T437" t="str">
        <f>IF(ISNA(VLOOKUP(AF437,#REF!,1)),"//","")</f>
        <v/>
      </c>
      <c r="U437"/>
      <c r="V437">
        <f t="shared" si="75"/>
        <v>139</v>
      </c>
      <c r="W437" s="81" t="s">
        <v>2700</v>
      </c>
      <c r="X437" s="59" t="s">
        <v>2263</v>
      </c>
      <c r="Y437" s="59" t="s">
        <v>2263</v>
      </c>
      <c r="Z437" s="25" t="str">
        <f t="shared" si="73"/>
        <v>"#B"</v>
      </c>
      <c r="AA437" s="25" t="str">
        <f t="shared" si="76"/>
        <v>#B</v>
      </c>
      <c r="AB437" s="1">
        <f t="shared" si="74"/>
        <v>422</v>
      </c>
      <c r="AC437" t="str">
        <f t="shared" si="77"/>
        <v>ITM_NUMB</v>
      </c>
      <c r="AD437" s="136" t="str">
        <f>IF(ISNA(VLOOKUP(AA437,Sheet2!J:J,1,0)),"//","")</f>
        <v>//</v>
      </c>
      <c r="AF437" s="94" t="str">
        <f t="shared" si="78"/>
        <v>#B</v>
      </c>
      <c r="AG437" t="b">
        <f t="shared" si="79"/>
        <v>1</v>
      </c>
    </row>
    <row r="438" spans="1:33">
      <c r="A438" s="50">
        <f t="shared" si="81"/>
        <v>438</v>
      </c>
      <c r="B438" s="49">
        <f t="shared" si="82"/>
        <v>423</v>
      </c>
      <c r="C438" s="53" t="s">
        <v>3607</v>
      </c>
      <c r="D438" s="53" t="s">
        <v>12</v>
      </c>
      <c r="E438" s="68" t="s">
        <v>1246</v>
      </c>
      <c r="F438" s="69" t="s">
        <v>1246</v>
      </c>
      <c r="G438" s="81">
        <v>0</v>
      </c>
      <c r="H438" s="81">
        <v>99</v>
      </c>
      <c r="I438" s="148" t="s">
        <v>3</v>
      </c>
      <c r="J438" s="58" t="s">
        <v>1395</v>
      </c>
      <c r="K438" s="59" t="s">
        <v>3994</v>
      </c>
      <c r="L438" s="57" t="s">
        <v>4851</v>
      </c>
      <c r="M438" s="57" t="s">
        <v>4909</v>
      </c>
      <c r="N438" s="57"/>
      <c r="O438" s="57"/>
      <c r="P438" s="56" t="s">
        <v>1874</v>
      </c>
      <c r="Q438" s="13"/>
      <c r="R438"/>
      <c r="S438" t="str">
        <f t="shared" si="86"/>
        <v/>
      </c>
      <c r="T438" t="str">
        <f>IF(ISNA(VLOOKUP(AF438,#REF!,1)),"//","")</f>
        <v/>
      </c>
      <c r="U438"/>
      <c r="V438">
        <f t="shared" si="75"/>
        <v>140</v>
      </c>
      <c r="W438" s="81" t="s">
        <v>2699</v>
      </c>
      <c r="X438" s="59" t="s">
        <v>2263</v>
      </c>
      <c r="Y438" s="59" t="s">
        <v>2263</v>
      </c>
      <c r="Z438" s="25" t="str">
        <f t="shared" si="73"/>
        <v>"SDL"</v>
      </c>
      <c r="AA438" s="25" t="str">
        <f t="shared" si="76"/>
        <v>SDL</v>
      </c>
      <c r="AB438" s="1">
        <f t="shared" si="74"/>
        <v>423</v>
      </c>
      <c r="AC438" t="str">
        <f t="shared" si="77"/>
        <v>ITM_SDL</v>
      </c>
      <c r="AD438" s="136" t="str">
        <f>IF(ISNA(VLOOKUP(AA438,Sheet2!J:J,1,0)),"//","")</f>
        <v>//</v>
      </c>
      <c r="AF438" s="94" t="str">
        <f t="shared" si="78"/>
        <v>SDL</v>
      </c>
      <c r="AG438" t="b">
        <f t="shared" si="79"/>
        <v>1</v>
      </c>
    </row>
    <row r="439" spans="1:33">
      <c r="A439" s="50">
        <f t="shared" si="81"/>
        <v>439</v>
      </c>
      <c r="B439" s="49">
        <f t="shared" si="82"/>
        <v>424</v>
      </c>
      <c r="C439" s="53" t="s">
        <v>3608</v>
      </c>
      <c r="D439" s="53" t="s">
        <v>12</v>
      </c>
      <c r="E439" s="68" t="s">
        <v>1247</v>
      </c>
      <c r="F439" s="69" t="s">
        <v>1247</v>
      </c>
      <c r="G439" s="81">
        <v>0</v>
      </c>
      <c r="H439" s="81">
        <v>99</v>
      </c>
      <c r="I439" s="148" t="s">
        <v>3</v>
      </c>
      <c r="J439" s="58" t="s">
        <v>1395</v>
      </c>
      <c r="K439" s="59" t="s">
        <v>3994</v>
      </c>
      <c r="L439" s="57" t="s">
        <v>4851</v>
      </c>
      <c r="M439" s="57" t="s">
        <v>4909</v>
      </c>
      <c r="N439" s="57"/>
      <c r="O439" s="57"/>
      <c r="P439" s="56" t="s">
        <v>1875</v>
      </c>
      <c r="Q439" s="13"/>
      <c r="R439"/>
      <c r="S439" t="str">
        <f t="shared" si="86"/>
        <v/>
      </c>
      <c r="T439" t="str">
        <f>IF(ISNA(VLOOKUP(AF439,#REF!,1)),"//","")</f>
        <v/>
      </c>
      <c r="U439"/>
      <c r="V439">
        <f t="shared" si="75"/>
        <v>141</v>
      </c>
      <c r="W439" s="81" t="s">
        <v>2699</v>
      </c>
      <c r="X439" s="59" t="s">
        <v>2263</v>
      </c>
      <c r="Y439" s="59" t="s">
        <v>2263</v>
      </c>
      <c r="Z439" s="25" t="str">
        <f t="shared" si="73"/>
        <v>"SDR"</v>
      </c>
      <c r="AA439" s="25" t="str">
        <f t="shared" si="76"/>
        <v>SDR</v>
      </c>
      <c r="AB439" s="1">
        <f t="shared" si="74"/>
        <v>424</v>
      </c>
      <c r="AC439" t="str">
        <f t="shared" si="77"/>
        <v>ITM_SDR</v>
      </c>
      <c r="AD439" s="136" t="str">
        <f>IF(ISNA(VLOOKUP(AA439,Sheet2!J:J,1,0)),"//","")</f>
        <v>//</v>
      </c>
      <c r="AF439" s="94" t="str">
        <f t="shared" si="78"/>
        <v>SDR</v>
      </c>
      <c r="AG439" t="b">
        <f t="shared" si="79"/>
        <v>1</v>
      </c>
    </row>
    <row r="440" spans="1:33" s="17" customFormat="1">
      <c r="A440" s="50">
        <f t="shared" si="81"/>
        <v>440</v>
      </c>
      <c r="B440" s="49">
        <f t="shared" si="82"/>
        <v>425</v>
      </c>
      <c r="C440" s="95" t="s">
        <v>3816</v>
      </c>
      <c r="D440" s="95" t="s">
        <v>7</v>
      </c>
      <c r="E440" s="115" t="str">
        <f t="shared" ref="E440:E447" si="87">CHAR(34)&amp;IF(B440&lt;10,"000",IF(B440&lt;100,"00",IF(B440&lt;1000,"0","")))&amp;$B440&amp;CHAR(34)</f>
        <v>"0425"</v>
      </c>
      <c r="F440" s="96" t="str">
        <f t="shared" ref="F440:F447" si="88">E440</f>
        <v>"0425"</v>
      </c>
      <c r="G440" s="162">
        <v>0</v>
      </c>
      <c r="H440" s="162">
        <v>0</v>
      </c>
      <c r="I440" s="152" t="s">
        <v>28</v>
      </c>
      <c r="J440" s="58" t="s">
        <v>1395</v>
      </c>
      <c r="K440" s="98" t="s">
        <v>3830</v>
      </c>
      <c r="L440" s="17" t="s">
        <v>4851</v>
      </c>
      <c r="M440" s="57" t="s">
        <v>4910</v>
      </c>
      <c r="P440" s="116" t="str">
        <f t="shared" ref="P440:P447" si="89">"ITM_"&amp;IF(B440&lt;10,"000",IF(B440&lt;100,"00",IF(B440&lt;1000,"0","")))&amp;$B440</f>
        <v>ITM_0425</v>
      </c>
      <c r="Q440" s="16"/>
      <c r="S440" s="17" t="str">
        <f t="shared" si="86"/>
        <v/>
      </c>
      <c r="T440" s="17" t="str">
        <f>IF(ISNA(VLOOKUP(AF440,#REF!,1)),"//","")</f>
        <v/>
      </c>
      <c r="V440">
        <f t="shared" si="75"/>
        <v>141</v>
      </c>
      <c r="W440" s="94" t="s">
        <v>2263</v>
      </c>
      <c r="X440" s="98" t="s">
        <v>2263</v>
      </c>
      <c r="Y440" s="98" t="s">
        <v>2263</v>
      </c>
      <c r="Z440" s="25" t="str">
        <f t="shared" si="73"/>
        <v/>
      </c>
      <c r="AA440" s="25" t="str">
        <f t="shared" si="76"/>
        <v/>
      </c>
      <c r="AB440" s="1">
        <f t="shared" si="74"/>
        <v>425</v>
      </c>
      <c r="AC440" t="str">
        <f t="shared" si="77"/>
        <v>ITM_0425</v>
      </c>
      <c r="AD440" s="136" t="str">
        <f>IF(ISNA(VLOOKUP(AA440,Sheet2!J:J,1,0)),"//","")</f>
        <v/>
      </c>
      <c r="AF440" s="94" t="str">
        <f t="shared" si="78"/>
        <v/>
      </c>
      <c r="AG440" t="b">
        <f t="shared" si="79"/>
        <v>1</v>
      </c>
    </row>
    <row r="441" spans="1:33" s="17" customFormat="1">
      <c r="A441" s="50">
        <f t="shared" si="81"/>
        <v>441</v>
      </c>
      <c r="B441" s="49">
        <f t="shared" si="82"/>
        <v>426</v>
      </c>
      <c r="C441" s="95" t="s">
        <v>3816</v>
      </c>
      <c r="D441" s="95" t="s">
        <v>7</v>
      </c>
      <c r="E441" s="115" t="str">
        <f t="shared" si="87"/>
        <v>"0426"</v>
      </c>
      <c r="F441" s="96" t="str">
        <f t="shared" si="88"/>
        <v>"0426"</v>
      </c>
      <c r="G441" s="162">
        <v>0</v>
      </c>
      <c r="H441" s="162">
        <v>0</v>
      </c>
      <c r="I441" s="152" t="s">
        <v>28</v>
      </c>
      <c r="J441" s="58" t="s">
        <v>1395</v>
      </c>
      <c r="K441" s="98" t="s">
        <v>3830</v>
      </c>
      <c r="L441" s="17" t="s">
        <v>4851</v>
      </c>
      <c r="M441" s="57" t="s">
        <v>4910</v>
      </c>
      <c r="P441" s="116" t="str">
        <f t="shared" si="89"/>
        <v>ITM_0426</v>
      </c>
      <c r="Q441" s="16"/>
      <c r="S441" s="17" t="str">
        <f t="shared" si="86"/>
        <v/>
      </c>
      <c r="T441" s="17" t="str">
        <f>IF(ISNA(VLOOKUP(AF441,#REF!,1)),"//","")</f>
        <v/>
      </c>
      <c r="V441">
        <f t="shared" si="75"/>
        <v>141</v>
      </c>
      <c r="W441" s="94" t="s">
        <v>2263</v>
      </c>
      <c r="X441" s="98" t="s">
        <v>2263</v>
      </c>
      <c r="Y441" s="98" t="s">
        <v>2263</v>
      </c>
      <c r="Z441" s="25" t="str">
        <f t="shared" si="73"/>
        <v/>
      </c>
      <c r="AA441" s="25" t="str">
        <f t="shared" si="76"/>
        <v/>
      </c>
      <c r="AB441" s="1">
        <f t="shared" si="74"/>
        <v>426</v>
      </c>
      <c r="AC441" t="str">
        <f t="shared" si="77"/>
        <v>ITM_0426</v>
      </c>
      <c r="AD441" s="136" t="str">
        <f>IF(ISNA(VLOOKUP(AA441,Sheet2!J:J,1,0)),"//","")</f>
        <v/>
      </c>
      <c r="AF441" s="94" t="str">
        <f t="shared" si="78"/>
        <v/>
      </c>
      <c r="AG441" t="b">
        <f t="shared" si="79"/>
        <v>1</v>
      </c>
    </row>
    <row r="442" spans="1:33" s="17" customFormat="1">
      <c r="A442" s="50">
        <f t="shared" si="81"/>
        <v>442</v>
      </c>
      <c r="B442" s="49">
        <f t="shared" si="82"/>
        <v>427</v>
      </c>
      <c r="C442" s="95" t="s">
        <v>3816</v>
      </c>
      <c r="D442" s="95" t="s">
        <v>7</v>
      </c>
      <c r="E442" s="115" t="str">
        <f t="shared" si="87"/>
        <v>"0427"</v>
      </c>
      <c r="F442" s="96" t="str">
        <f t="shared" si="88"/>
        <v>"0427"</v>
      </c>
      <c r="G442" s="162">
        <v>0</v>
      </c>
      <c r="H442" s="162">
        <v>0</v>
      </c>
      <c r="I442" s="152" t="s">
        <v>28</v>
      </c>
      <c r="J442" s="58" t="s">
        <v>1395</v>
      </c>
      <c r="K442" s="98" t="s">
        <v>3830</v>
      </c>
      <c r="L442" s="17" t="s">
        <v>4851</v>
      </c>
      <c r="M442" s="57" t="s">
        <v>4910</v>
      </c>
      <c r="P442" s="116" t="str">
        <f t="shared" si="89"/>
        <v>ITM_0427</v>
      </c>
      <c r="Q442" s="16"/>
      <c r="S442" s="17" t="str">
        <f t="shared" si="86"/>
        <v/>
      </c>
      <c r="T442" s="17" t="str">
        <f>IF(ISNA(VLOOKUP(AF442,#REF!,1)),"//","")</f>
        <v/>
      </c>
      <c r="V442">
        <f t="shared" si="75"/>
        <v>141</v>
      </c>
      <c r="W442" s="94" t="s">
        <v>2263</v>
      </c>
      <c r="X442" s="98" t="s">
        <v>2263</v>
      </c>
      <c r="Y442" s="98" t="s">
        <v>2263</v>
      </c>
      <c r="Z442" s="25" t="str">
        <f t="shared" si="73"/>
        <v/>
      </c>
      <c r="AA442" s="25" t="str">
        <f t="shared" si="76"/>
        <v/>
      </c>
      <c r="AB442" s="1">
        <f t="shared" si="74"/>
        <v>427</v>
      </c>
      <c r="AC442" t="str">
        <f t="shared" si="77"/>
        <v>ITM_0427</v>
      </c>
      <c r="AD442" s="136" t="str">
        <f>IF(ISNA(VLOOKUP(AA442,Sheet2!J:J,1,0)),"//","")</f>
        <v/>
      </c>
      <c r="AF442" s="94" t="str">
        <f t="shared" si="78"/>
        <v/>
      </c>
      <c r="AG442" t="b">
        <f t="shared" si="79"/>
        <v>1</v>
      </c>
    </row>
    <row r="443" spans="1:33" s="17" customFormat="1">
      <c r="A443" s="50">
        <f t="shared" si="81"/>
        <v>443</v>
      </c>
      <c r="B443" s="49">
        <f t="shared" si="82"/>
        <v>428</v>
      </c>
      <c r="C443" s="95" t="s">
        <v>3816</v>
      </c>
      <c r="D443" s="95" t="s">
        <v>7</v>
      </c>
      <c r="E443" s="115" t="str">
        <f t="shared" si="87"/>
        <v>"0428"</v>
      </c>
      <c r="F443" s="96" t="str">
        <f t="shared" si="88"/>
        <v>"0428"</v>
      </c>
      <c r="G443" s="162">
        <v>0</v>
      </c>
      <c r="H443" s="162">
        <v>0</v>
      </c>
      <c r="I443" s="152" t="s">
        <v>28</v>
      </c>
      <c r="J443" s="58" t="s">
        <v>1395</v>
      </c>
      <c r="K443" s="98" t="s">
        <v>3830</v>
      </c>
      <c r="L443" s="17" t="s">
        <v>4851</v>
      </c>
      <c r="M443" s="57" t="s">
        <v>4910</v>
      </c>
      <c r="P443" s="116" t="str">
        <f t="shared" si="89"/>
        <v>ITM_0428</v>
      </c>
      <c r="Q443" s="16"/>
      <c r="S443" s="17" t="str">
        <f t="shared" si="86"/>
        <v/>
      </c>
      <c r="T443" s="17" t="str">
        <f>IF(ISNA(VLOOKUP(AF443,#REF!,1)),"//","")</f>
        <v/>
      </c>
      <c r="V443">
        <f t="shared" si="75"/>
        <v>141</v>
      </c>
      <c r="W443" s="94" t="s">
        <v>2263</v>
      </c>
      <c r="X443" s="98" t="s">
        <v>2263</v>
      </c>
      <c r="Y443" s="98" t="s">
        <v>2263</v>
      </c>
      <c r="Z443" s="25" t="str">
        <f t="shared" si="73"/>
        <v/>
      </c>
      <c r="AA443" s="25" t="str">
        <f t="shared" si="76"/>
        <v/>
      </c>
      <c r="AB443" s="1">
        <f t="shared" si="74"/>
        <v>428</v>
      </c>
      <c r="AC443" t="str">
        <f t="shared" si="77"/>
        <v>ITM_0428</v>
      </c>
      <c r="AD443" s="136" t="str">
        <f>IF(ISNA(VLOOKUP(AA443,Sheet2!J:J,1,0)),"//","")</f>
        <v/>
      </c>
      <c r="AF443" s="94" t="str">
        <f t="shared" si="78"/>
        <v/>
      </c>
      <c r="AG443" t="b">
        <f t="shared" si="79"/>
        <v>1</v>
      </c>
    </row>
    <row r="444" spans="1:33" s="17" customFormat="1">
      <c r="A444" s="50">
        <f t="shared" si="81"/>
        <v>444</v>
      </c>
      <c r="B444" s="49">
        <f t="shared" si="82"/>
        <v>429</v>
      </c>
      <c r="C444" s="95" t="s">
        <v>3816</v>
      </c>
      <c r="D444" s="95" t="s">
        <v>7</v>
      </c>
      <c r="E444" s="115" t="str">
        <f t="shared" si="87"/>
        <v>"0429"</v>
      </c>
      <c r="F444" s="96" t="str">
        <f t="shared" si="88"/>
        <v>"0429"</v>
      </c>
      <c r="G444" s="162">
        <v>0</v>
      </c>
      <c r="H444" s="162">
        <v>0</v>
      </c>
      <c r="I444" s="152" t="s">
        <v>28</v>
      </c>
      <c r="J444" s="58" t="s">
        <v>1395</v>
      </c>
      <c r="K444" s="98" t="s">
        <v>3830</v>
      </c>
      <c r="L444" s="17" t="s">
        <v>4851</v>
      </c>
      <c r="M444" s="57" t="s">
        <v>4910</v>
      </c>
      <c r="P444" s="116" t="str">
        <f t="shared" si="89"/>
        <v>ITM_0429</v>
      </c>
      <c r="Q444" s="16"/>
      <c r="S444" s="17" t="str">
        <f t="shared" si="86"/>
        <v/>
      </c>
      <c r="T444" s="17" t="str">
        <f>IF(ISNA(VLOOKUP(AF444,#REF!,1)),"//","")</f>
        <v/>
      </c>
      <c r="V444">
        <f t="shared" si="75"/>
        <v>141</v>
      </c>
      <c r="W444" s="94" t="s">
        <v>2263</v>
      </c>
      <c r="X444" s="98" t="s">
        <v>2263</v>
      </c>
      <c r="Y444" s="98" t="s">
        <v>2263</v>
      </c>
      <c r="Z444" s="25" t="str">
        <f t="shared" si="73"/>
        <v/>
      </c>
      <c r="AA444" s="25" t="str">
        <f t="shared" si="76"/>
        <v/>
      </c>
      <c r="AB444" s="1">
        <f t="shared" si="74"/>
        <v>429</v>
      </c>
      <c r="AC444" t="str">
        <f t="shared" si="77"/>
        <v>ITM_0429</v>
      </c>
      <c r="AD444" s="136" t="str">
        <f>IF(ISNA(VLOOKUP(AA444,Sheet2!J:J,1,0)),"//","")</f>
        <v/>
      </c>
      <c r="AF444" s="94" t="str">
        <f t="shared" si="78"/>
        <v/>
      </c>
      <c r="AG444" t="b">
        <f t="shared" si="79"/>
        <v>1</v>
      </c>
    </row>
    <row r="445" spans="1:33" s="17" customFormat="1">
      <c r="A445" s="50">
        <f t="shared" si="81"/>
        <v>445</v>
      </c>
      <c r="B445" s="49">
        <f t="shared" si="82"/>
        <v>430</v>
      </c>
      <c r="C445" s="95" t="s">
        <v>3816</v>
      </c>
      <c r="D445" s="95" t="s">
        <v>7</v>
      </c>
      <c r="E445" s="115" t="str">
        <f t="shared" si="87"/>
        <v>"0430"</v>
      </c>
      <c r="F445" s="96" t="str">
        <f t="shared" si="88"/>
        <v>"0430"</v>
      </c>
      <c r="G445" s="162">
        <v>0</v>
      </c>
      <c r="H445" s="162">
        <v>0</v>
      </c>
      <c r="I445" s="152" t="s">
        <v>28</v>
      </c>
      <c r="J445" s="58" t="s">
        <v>1395</v>
      </c>
      <c r="K445" s="98" t="s">
        <v>3830</v>
      </c>
      <c r="L445" s="17" t="s">
        <v>4851</v>
      </c>
      <c r="M445" s="57" t="s">
        <v>4910</v>
      </c>
      <c r="P445" s="116" t="str">
        <f t="shared" si="89"/>
        <v>ITM_0430</v>
      </c>
      <c r="Q445" s="16"/>
      <c r="S445" s="17" t="str">
        <f t="shared" si="86"/>
        <v/>
      </c>
      <c r="T445" s="17" t="str">
        <f>IF(ISNA(VLOOKUP(AF445,#REF!,1)),"//","")</f>
        <v/>
      </c>
      <c r="V445">
        <f t="shared" si="75"/>
        <v>141</v>
      </c>
      <c r="W445" s="94" t="s">
        <v>2263</v>
      </c>
      <c r="X445" s="98" t="s">
        <v>2263</v>
      </c>
      <c r="Y445" s="98" t="s">
        <v>2263</v>
      </c>
      <c r="Z445" s="25" t="str">
        <f t="shared" si="73"/>
        <v/>
      </c>
      <c r="AA445" s="25" t="str">
        <f t="shared" si="76"/>
        <v/>
      </c>
      <c r="AB445" s="1">
        <f t="shared" si="74"/>
        <v>430</v>
      </c>
      <c r="AC445" t="str">
        <f t="shared" si="77"/>
        <v>ITM_0430</v>
      </c>
      <c r="AD445" s="136" t="str">
        <f>IF(ISNA(VLOOKUP(AA445,Sheet2!J:J,1,0)),"//","")</f>
        <v/>
      </c>
      <c r="AF445" s="94" t="str">
        <f t="shared" si="78"/>
        <v/>
      </c>
      <c r="AG445" t="b">
        <f t="shared" si="79"/>
        <v>1</v>
      </c>
    </row>
    <row r="446" spans="1:33" s="17" customFormat="1">
      <c r="A446" s="50">
        <f t="shared" si="81"/>
        <v>446</v>
      </c>
      <c r="B446" s="49">
        <f t="shared" si="82"/>
        <v>431</v>
      </c>
      <c r="C446" s="95" t="s">
        <v>3816</v>
      </c>
      <c r="D446" s="95" t="s">
        <v>7</v>
      </c>
      <c r="E446" s="115" t="str">
        <f t="shared" si="87"/>
        <v>"0431"</v>
      </c>
      <c r="F446" s="96" t="str">
        <f t="shared" si="88"/>
        <v>"0431"</v>
      </c>
      <c r="G446" s="162">
        <v>0</v>
      </c>
      <c r="H446" s="162">
        <v>0</v>
      </c>
      <c r="I446" s="152" t="s">
        <v>28</v>
      </c>
      <c r="J446" s="58" t="s">
        <v>1395</v>
      </c>
      <c r="K446" s="98" t="s">
        <v>3830</v>
      </c>
      <c r="L446" s="17" t="s">
        <v>4851</v>
      </c>
      <c r="M446" s="57" t="s">
        <v>4910</v>
      </c>
      <c r="P446" s="116" t="str">
        <f t="shared" si="89"/>
        <v>ITM_0431</v>
      </c>
      <c r="Q446" s="16"/>
      <c r="S446" s="17" t="str">
        <f t="shared" si="86"/>
        <v/>
      </c>
      <c r="T446" s="17" t="str">
        <f>IF(ISNA(VLOOKUP(AF446,#REF!,1)),"//","")</f>
        <v/>
      </c>
      <c r="V446">
        <f t="shared" si="75"/>
        <v>141</v>
      </c>
      <c r="W446" s="94" t="s">
        <v>2263</v>
      </c>
      <c r="X446" s="98" t="s">
        <v>2263</v>
      </c>
      <c r="Y446" s="98" t="s">
        <v>2263</v>
      </c>
      <c r="Z446" s="25" t="str">
        <f t="shared" si="73"/>
        <v/>
      </c>
      <c r="AA446" s="25" t="str">
        <f t="shared" si="76"/>
        <v/>
      </c>
      <c r="AB446" s="1">
        <f t="shared" si="74"/>
        <v>431</v>
      </c>
      <c r="AC446" t="str">
        <f t="shared" si="77"/>
        <v>ITM_0431</v>
      </c>
      <c r="AD446" s="136" t="str">
        <f>IF(ISNA(VLOOKUP(AA446,Sheet2!J:J,1,0)),"//","")</f>
        <v/>
      </c>
      <c r="AF446" s="94" t="str">
        <f t="shared" si="78"/>
        <v/>
      </c>
      <c r="AG446" t="b">
        <f t="shared" si="79"/>
        <v>1</v>
      </c>
    </row>
    <row r="447" spans="1:33" s="17" customFormat="1">
      <c r="A447" s="50">
        <f t="shared" si="81"/>
        <v>447</v>
      </c>
      <c r="B447" s="49">
        <f t="shared" si="82"/>
        <v>432</v>
      </c>
      <c r="C447" s="95" t="s">
        <v>3816</v>
      </c>
      <c r="D447" s="95" t="s">
        <v>7</v>
      </c>
      <c r="E447" s="115" t="str">
        <f t="shared" si="87"/>
        <v>"0432"</v>
      </c>
      <c r="F447" s="96" t="str">
        <f t="shared" si="88"/>
        <v>"0432"</v>
      </c>
      <c r="G447" s="162">
        <v>0</v>
      </c>
      <c r="H447" s="162">
        <v>0</v>
      </c>
      <c r="I447" s="152" t="s">
        <v>28</v>
      </c>
      <c r="J447" s="58" t="s">
        <v>1395</v>
      </c>
      <c r="K447" s="98" t="s">
        <v>3830</v>
      </c>
      <c r="L447" s="17" t="s">
        <v>4851</v>
      </c>
      <c r="M447" s="57" t="s">
        <v>4910</v>
      </c>
      <c r="P447" s="116" t="str">
        <f t="shared" si="89"/>
        <v>ITM_0432</v>
      </c>
      <c r="Q447" s="16"/>
      <c r="S447" s="17" t="str">
        <f t="shared" si="86"/>
        <v/>
      </c>
      <c r="T447" s="17" t="str">
        <f>IF(ISNA(VLOOKUP(AF447,#REF!,1)),"//","")</f>
        <v/>
      </c>
      <c r="V447">
        <f t="shared" si="75"/>
        <v>141</v>
      </c>
      <c r="W447" s="94" t="s">
        <v>2263</v>
      </c>
      <c r="X447" s="98" t="s">
        <v>2263</v>
      </c>
      <c r="Y447" s="98" t="s">
        <v>2263</v>
      </c>
      <c r="Z447" s="25" t="str">
        <f t="shared" si="73"/>
        <v/>
      </c>
      <c r="AA447" s="25" t="str">
        <f t="shared" si="76"/>
        <v/>
      </c>
      <c r="AB447" s="1">
        <f t="shared" si="74"/>
        <v>432</v>
      </c>
      <c r="AC447" t="str">
        <f t="shared" si="77"/>
        <v>ITM_0432</v>
      </c>
      <c r="AD447" s="136" t="str">
        <f>IF(ISNA(VLOOKUP(AA447,Sheet2!J:J,1,0)),"//","")</f>
        <v/>
      </c>
      <c r="AF447" s="94" t="str">
        <f t="shared" si="78"/>
        <v/>
      </c>
      <c r="AG447" t="b">
        <f t="shared" si="79"/>
        <v>1</v>
      </c>
    </row>
    <row r="448" spans="1:33" s="44" customFormat="1">
      <c r="A448" s="50" t="str">
        <f t="shared" si="81"/>
        <v/>
      </c>
      <c r="B448" s="49">
        <f t="shared" si="82"/>
        <v>432.01</v>
      </c>
      <c r="C448" s="52" t="s">
        <v>2263</v>
      </c>
      <c r="D448" s="53"/>
      <c r="E448" s="56"/>
      <c r="F448" s="56"/>
      <c r="G448" s="81"/>
      <c r="H448" s="81"/>
      <c r="I448" s="58"/>
      <c r="J448" s="58"/>
      <c r="K448" s="59"/>
      <c r="L448" s="57"/>
      <c r="M448" s="57"/>
      <c r="N448" s="57"/>
      <c r="O448" s="52"/>
      <c r="P448" s="56" t="s">
        <v>2263</v>
      </c>
      <c r="Q448" s="45"/>
      <c r="R448" s="46"/>
      <c r="S448" s="46"/>
      <c r="T448" s="46" t="str">
        <f>IF(ISNA(VLOOKUP(AF448,#REF!,1)),"//","")</f>
        <v/>
      </c>
      <c r="U448" s="46"/>
      <c r="V448">
        <f t="shared" si="75"/>
        <v>141</v>
      </c>
      <c r="W448" s="81" t="s">
        <v>2263</v>
      </c>
      <c r="X448" s="80" t="s">
        <v>2263</v>
      </c>
      <c r="Y448" s="80" t="s">
        <v>2263</v>
      </c>
      <c r="Z448" s="25" t="str">
        <f t="shared" si="73"/>
        <v/>
      </c>
      <c r="AA448" s="25" t="str">
        <f t="shared" si="76"/>
        <v/>
      </c>
      <c r="AB448" s="1">
        <f t="shared" si="74"/>
        <v>432.01</v>
      </c>
      <c r="AC448" t="str">
        <f t="shared" si="77"/>
        <v/>
      </c>
      <c r="AD448" s="136" t="str">
        <f>IF(ISNA(VLOOKUP(AA448,Sheet2!J:J,1,0)),"//","")</f>
        <v/>
      </c>
      <c r="AF448" s="94" t="str">
        <f t="shared" si="78"/>
        <v/>
      </c>
      <c r="AG448" t="b">
        <f t="shared" si="79"/>
        <v>1</v>
      </c>
    </row>
    <row r="449" spans="1:33" s="44" customFormat="1">
      <c r="A449" s="50" t="str">
        <f t="shared" si="81"/>
        <v/>
      </c>
      <c r="B449" s="49">
        <f t="shared" si="82"/>
        <v>432.02</v>
      </c>
      <c r="C449" s="52" t="s">
        <v>2263</v>
      </c>
      <c r="D449" s="53"/>
      <c r="E449" s="56"/>
      <c r="F449" s="56"/>
      <c r="G449" s="81"/>
      <c r="H449" s="81"/>
      <c r="I449" s="58"/>
      <c r="J449" s="58"/>
      <c r="K449" s="59"/>
      <c r="L449" s="57"/>
      <c r="M449" s="57"/>
      <c r="N449" s="57"/>
      <c r="O449" s="52"/>
      <c r="P449" s="56" t="s">
        <v>2263</v>
      </c>
      <c r="Q449" s="45"/>
      <c r="R449" s="46"/>
      <c r="S449" s="46"/>
      <c r="T449" s="46" t="str">
        <f>IF(ISNA(VLOOKUP(AF449,#REF!,1)),"//","")</f>
        <v/>
      </c>
      <c r="U449" s="46"/>
      <c r="V449">
        <f t="shared" si="75"/>
        <v>141</v>
      </c>
      <c r="W449" s="81" t="s">
        <v>2263</v>
      </c>
      <c r="X449" s="80" t="s">
        <v>2263</v>
      </c>
      <c r="Y449" s="80" t="s">
        <v>2263</v>
      </c>
      <c r="Z449" s="25" t="str">
        <f t="shared" si="73"/>
        <v/>
      </c>
      <c r="AA449" s="25" t="str">
        <f t="shared" si="76"/>
        <v/>
      </c>
      <c r="AB449" s="1">
        <f t="shared" si="74"/>
        <v>432.02</v>
      </c>
      <c r="AC449" t="str">
        <f t="shared" si="77"/>
        <v/>
      </c>
      <c r="AD449" s="136" t="str">
        <f>IF(ISNA(VLOOKUP(AA449,Sheet2!J:J,1,0)),"//","")</f>
        <v/>
      </c>
      <c r="AF449" s="94" t="str">
        <f t="shared" si="78"/>
        <v/>
      </c>
      <c r="AG449" t="b">
        <f t="shared" si="79"/>
        <v>1</v>
      </c>
    </row>
    <row r="450" spans="1:33" s="44" customFormat="1">
      <c r="A450" s="50" t="str">
        <f t="shared" si="81"/>
        <v/>
      </c>
      <c r="B450" s="49">
        <f t="shared" si="82"/>
        <v>432.03</v>
      </c>
      <c r="C450" s="52" t="s">
        <v>2738</v>
      </c>
      <c r="D450" s="53"/>
      <c r="E450" s="56"/>
      <c r="F450" s="56"/>
      <c r="G450" s="81"/>
      <c r="H450" s="81"/>
      <c r="I450" s="58"/>
      <c r="J450" s="58"/>
      <c r="K450" s="59"/>
      <c r="L450" s="57"/>
      <c r="M450" s="57"/>
      <c r="N450" s="57"/>
      <c r="O450" s="52"/>
      <c r="P450" s="56" t="s">
        <v>2263</v>
      </c>
      <c r="Q450" s="45"/>
      <c r="R450" s="46"/>
      <c r="S450" s="46"/>
      <c r="T450" s="46" t="str">
        <f>IF(ISNA(VLOOKUP(AF450,#REF!,1)),"//","")</f>
        <v/>
      </c>
      <c r="U450" s="46"/>
      <c r="V450">
        <f t="shared" si="75"/>
        <v>141</v>
      </c>
      <c r="W450" s="81" t="s">
        <v>2263</v>
      </c>
      <c r="X450" s="80" t="s">
        <v>2263</v>
      </c>
      <c r="Y450" s="80" t="s">
        <v>2263</v>
      </c>
      <c r="Z450" s="25" t="str">
        <f t="shared" si="73"/>
        <v/>
      </c>
      <c r="AA450" s="25" t="str">
        <f t="shared" si="76"/>
        <v/>
      </c>
      <c r="AB450" s="1">
        <f t="shared" si="74"/>
        <v>432.03</v>
      </c>
      <c r="AC450" t="str">
        <f t="shared" si="77"/>
        <v/>
      </c>
      <c r="AD450" s="136" t="str">
        <f>IF(ISNA(VLOOKUP(AA450,Sheet2!J:J,1,0)),"//","")</f>
        <v/>
      </c>
      <c r="AF450" s="94" t="str">
        <f t="shared" si="78"/>
        <v/>
      </c>
      <c r="AG450" t="b">
        <f t="shared" si="79"/>
        <v>1</v>
      </c>
    </row>
    <row r="451" spans="1:33">
      <c r="A451" s="50">
        <f t="shared" si="81"/>
        <v>451</v>
      </c>
      <c r="B451" s="49">
        <f t="shared" si="82"/>
        <v>433</v>
      </c>
      <c r="C451" s="53" t="s">
        <v>3609</v>
      </c>
      <c r="D451" s="53">
        <v>1</v>
      </c>
      <c r="E451" s="58" t="s">
        <v>972</v>
      </c>
      <c r="F451" s="58" t="s">
        <v>972</v>
      </c>
      <c r="G451" s="81">
        <v>0</v>
      </c>
      <c r="H451" s="81">
        <v>0</v>
      </c>
      <c r="I451" s="148" t="s">
        <v>3</v>
      </c>
      <c r="J451" s="58" t="s">
        <v>1397</v>
      </c>
      <c r="K451" s="59" t="s">
        <v>3994</v>
      </c>
      <c r="L451" s="57" t="s">
        <v>4851</v>
      </c>
      <c r="M451" s="57" t="s">
        <v>4908</v>
      </c>
      <c r="N451" s="57"/>
      <c r="O451" s="57"/>
      <c r="P451" s="56" t="s">
        <v>1012</v>
      </c>
      <c r="Q451" s="13"/>
      <c r="R451"/>
      <c r="S451" t="str">
        <f t="shared" ref="S451:S480" si="90">IF(E451=F451,"","NOT EQUAL")</f>
        <v/>
      </c>
      <c r="T451" t="str">
        <f>IF(ISNA(VLOOKUP(AF451,#REF!,1)),"//","")</f>
        <v/>
      </c>
      <c r="U451"/>
      <c r="V451">
        <f t="shared" si="75"/>
        <v>142</v>
      </c>
      <c r="W451" s="81" t="s">
        <v>2704</v>
      </c>
      <c r="X451" s="59" t="s">
        <v>2263</v>
      </c>
      <c r="Y451" s="59" t="s">
        <v>2638</v>
      </c>
      <c r="Z451" s="25" t="str">
        <f t="shared" si="73"/>
        <v/>
      </c>
      <c r="AA451" s="25" t="str">
        <f t="shared" si="76"/>
        <v>SUM+</v>
      </c>
      <c r="AB451" s="1">
        <f t="shared" si="74"/>
        <v>433</v>
      </c>
      <c r="AC451" t="str">
        <f t="shared" si="77"/>
        <v>ITM_SIGMAPLUS</v>
      </c>
      <c r="AD451" s="136" t="str">
        <f>IF(ISNA(VLOOKUP(AA451,Sheet2!J:J,1,0)),"//","")</f>
        <v/>
      </c>
      <c r="AF451" s="94" t="str">
        <f t="shared" si="78"/>
        <v/>
      </c>
      <c r="AG451" t="b">
        <f t="shared" si="79"/>
        <v>0</v>
      </c>
    </row>
    <row r="452" spans="1:33">
      <c r="A452" s="50">
        <f t="shared" si="81"/>
        <v>452</v>
      </c>
      <c r="B452" s="49">
        <f t="shared" si="82"/>
        <v>434</v>
      </c>
      <c r="C452" s="53" t="s">
        <v>3609</v>
      </c>
      <c r="D452" s="53">
        <v>2</v>
      </c>
      <c r="E452" s="58" t="s">
        <v>1327</v>
      </c>
      <c r="F452" s="58" t="s">
        <v>1327</v>
      </c>
      <c r="G452" s="81">
        <v>0</v>
      </c>
      <c r="H452" s="81">
        <v>0</v>
      </c>
      <c r="I452" s="148" t="s">
        <v>3</v>
      </c>
      <c r="J452" s="58" t="s">
        <v>1397</v>
      </c>
      <c r="K452" s="59" t="s">
        <v>3994</v>
      </c>
      <c r="L452" s="57" t="s">
        <v>4851</v>
      </c>
      <c r="M452" s="57" t="s">
        <v>4908</v>
      </c>
      <c r="N452" s="57"/>
      <c r="O452" s="57"/>
      <c r="P452" s="56" t="s">
        <v>2060</v>
      </c>
      <c r="Q452" s="13"/>
      <c r="R452"/>
      <c r="S452" t="str">
        <f t="shared" si="90"/>
        <v/>
      </c>
      <c r="T452" t="str">
        <f>IF(ISNA(VLOOKUP(AF452,#REF!,1)),"//","")</f>
        <v/>
      </c>
      <c r="U452"/>
      <c r="V452">
        <f t="shared" si="75"/>
        <v>142</v>
      </c>
      <c r="W452" s="81" t="s">
        <v>2263</v>
      </c>
      <c r="X452" s="59" t="s">
        <v>2263</v>
      </c>
      <c r="Y452" s="59" t="s">
        <v>2263</v>
      </c>
      <c r="Z452" s="25" t="str">
        <f t="shared" si="73"/>
        <v/>
      </c>
      <c r="AA452" s="25" t="str">
        <f t="shared" si="76"/>
        <v/>
      </c>
      <c r="AB452" s="1">
        <f t="shared" si="74"/>
        <v>434</v>
      </c>
      <c r="AC452" t="str">
        <f t="shared" si="77"/>
        <v>ITM_SIGMAMINUS</v>
      </c>
      <c r="AD452" s="136" t="str">
        <f>IF(ISNA(VLOOKUP(AA452,Sheet2!J:J,1,0)),"//","")</f>
        <v/>
      </c>
      <c r="AF452" s="94" t="str">
        <f t="shared" si="78"/>
        <v/>
      </c>
      <c r="AG452" t="b">
        <f t="shared" si="79"/>
        <v>1</v>
      </c>
    </row>
    <row r="453" spans="1:33">
      <c r="A453" s="50">
        <f t="shared" si="81"/>
        <v>453</v>
      </c>
      <c r="B453" s="49">
        <f t="shared" si="82"/>
        <v>435</v>
      </c>
      <c r="C453" s="53" t="s">
        <v>3610</v>
      </c>
      <c r="D453" s="53">
        <v>0</v>
      </c>
      <c r="E453" s="58" t="s">
        <v>1202</v>
      </c>
      <c r="F453" s="58" t="s">
        <v>511</v>
      </c>
      <c r="G453" s="81">
        <v>0</v>
      </c>
      <c r="H453" s="81">
        <v>0</v>
      </c>
      <c r="I453" s="148" t="s">
        <v>3</v>
      </c>
      <c r="J453" s="58" t="s">
        <v>1395</v>
      </c>
      <c r="K453" s="59" t="s">
        <v>3994</v>
      </c>
      <c r="L453" s="57" t="s">
        <v>4851</v>
      </c>
      <c r="M453" s="57" t="s">
        <v>4908</v>
      </c>
      <c r="N453" s="57"/>
      <c r="O453" s="57"/>
      <c r="P453" s="56" t="s">
        <v>1774</v>
      </c>
      <c r="Q453" s="13"/>
      <c r="R453"/>
      <c r="S453" t="str">
        <f t="shared" si="90"/>
        <v>NOT EQUAL</v>
      </c>
      <c r="T453" t="str">
        <f>IF(ISNA(VLOOKUP(AF453,#REF!,1)),"//","")</f>
        <v/>
      </c>
      <c r="U453"/>
      <c r="V453">
        <f t="shared" si="75"/>
        <v>143</v>
      </c>
      <c r="W453" s="81" t="s">
        <v>2704</v>
      </c>
      <c r="X453" s="59" t="s">
        <v>2263</v>
      </c>
      <c r="Y453" s="59" t="s">
        <v>2263</v>
      </c>
      <c r="Z453" s="25" t="str">
        <f t="shared" si="73"/>
        <v>"N" STD_SIGMA</v>
      </c>
      <c r="AA453" s="25" t="str">
        <f t="shared" si="76"/>
        <v>NSUM</v>
      </c>
      <c r="AB453" s="1">
        <f t="shared" si="74"/>
        <v>435</v>
      </c>
      <c r="AC453" t="str">
        <f t="shared" si="77"/>
        <v>ITM_NSIGMA</v>
      </c>
      <c r="AD453" s="136" t="str">
        <f>IF(ISNA(VLOOKUP(AA453,Sheet2!J:J,1,0)),"//","")</f>
        <v/>
      </c>
      <c r="AF453" s="94" t="str">
        <f t="shared" si="78"/>
        <v>NSUM</v>
      </c>
      <c r="AG453" t="b">
        <f t="shared" si="79"/>
        <v>1</v>
      </c>
    </row>
    <row r="454" spans="1:33">
      <c r="A454" s="50">
        <f t="shared" si="81"/>
        <v>454</v>
      </c>
      <c r="B454" s="49">
        <f t="shared" si="82"/>
        <v>436</v>
      </c>
      <c r="C454" s="53" t="s">
        <v>3610</v>
      </c>
      <c r="D454" s="22" t="s">
        <v>4536</v>
      </c>
      <c r="E454" s="58" t="s">
        <v>1322</v>
      </c>
      <c r="F454" s="58" t="s">
        <v>1322</v>
      </c>
      <c r="G454" s="81">
        <v>0</v>
      </c>
      <c r="H454" s="81">
        <v>0</v>
      </c>
      <c r="I454" s="148" t="s">
        <v>3</v>
      </c>
      <c r="J454" s="58" t="s">
        <v>1395</v>
      </c>
      <c r="K454" s="59" t="s">
        <v>3994</v>
      </c>
      <c r="L454" s="57" t="s">
        <v>4851</v>
      </c>
      <c r="M454" s="57" t="s">
        <v>4908</v>
      </c>
      <c r="N454" s="57"/>
      <c r="O454" s="57"/>
      <c r="P454" s="56" t="s">
        <v>2052</v>
      </c>
      <c r="Q454" s="13"/>
      <c r="R454"/>
      <c r="S454" t="str">
        <f t="shared" si="90"/>
        <v/>
      </c>
      <c r="T454" t="str">
        <f>IF(ISNA(VLOOKUP(AF454,#REF!,1)),"//","")</f>
        <v/>
      </c>
      <c r="U454"/>
      <c r="V454">
        <f t="shared" si="75"/>
        <v>144</v>
      </c>
      <c r="W454" s="81" t="s">
        <v>2704</v>
      </c>
      <c r="X454" s="59" t="s">
        <v>2263</v>
      </c>
      <c r="Y454" s="59" t="s">
        <v>2263</v>
      </c>
      <c r="Z454" s="25" t="str">
        <f t="shared" ref="Z454:Z517" si="91">IF( OR(X454="CNST", I454="CAT_REGS"),IF(E454=CHAR(34)&amp;CHAR(34),F454,E454),
IF(X454="YES",UPPER(IF(E454=CHAR(34)&amp;CHAR(34),F454,E454)),
IF(   AND(X454&lt;&gt;"NO",I454="CAT_FNCT",D454&lt;&gt;"multiply", D454&lt;&gt;"divide"),IF(J454="SLS_ENABLED",   UPPER(IF(E454=CHAR(34)&amp;CHAR(34),F454,E454)),""),"")))</f>
        <v>STD_SIGMA "X"</v>
      </c>
      <c r="AA454" s="25" t="str">
        <f t="shared" si="76"/>
        <v>SUMX</v>
      </c>
      <c r="AB454" s="1">
        <f t="shared" ref="AB454:AB517" si="92">B454</f>
        <v>436</v>
      </c>
      <c r="AC454" t="str">
        <f t="shared" si="77"/>
        <v>ITM_SIGMAx</v>
      </c>
      <c r="AD454" s="136" t="str">
        <f>IF(ISNA(VLOOKUP(AA454,Sheet2!J:J,1,0)),"//","")</f>
        <v/>
      </c>
      <c r="AF454" s="94" t="str">
        <f t="shared" si="78"/>
        <v>SUMX</v>
      </c>
      <c r="AG454" t="b">
        <f t="shared" si="79"/>
        <v>1</v>
      </c>
    </row>
    <row r="455" spans="1:33">
      <c r="A455" s="50">
        <f t="shared" si="81"/>
        <v>455</v>
      </c>
      <c r="B455" s="49">
        <f t="shared" si="82"/>
        <v>437</v>
      </c>
      <c r="C455" s="53" t="s">
        <v>3610</v>
      </c>
      <c r="D455" s="22" t="s">
        <v>4537</v>
      </c>
      <c r="E455" s="58" t="s">
        <v>1325</v>
      </c>
      <c r="F455" s="58" t="s">
        <v>1325</v>
      </c>
      <c r="G455" s="81">
        <v>0</v>
      </c>
      <c r="H455" s="81">
        <v>0</v>
      </c>
      <c r="I455" s="148" t="s">
        <v>3</v>
      </c>
      <c r="J455" s="58" t="s">
        <v>1395</v>
      </c>
      <c r="K455" s="59" t="s">
        <v>3994</v>
      </c>
      <c r="L455" s="57" t="s">
        <v>4851</v>
      </c>
      <c r="M455" s="57" t="s">
        <v>4908</v>
      </c>
      <c r="N455" s="57"/>
      <c r="O455" s="57"/>
      <c r="P455" s="56" t="s">
        <v>2057</v>
      </c>
      <c r="Q455" s="13"/>
      <c r="R455"/>
      <c r="S455" t="str">
        <f t="shared" si="90"/>
        <v/>
      </c>
      <c r="T455" t="str">
        <f>IF(ISNA(VLOOKUP(AF455,#REF!,1)),"//","")</f>
        <v/>
      </c>
      <c r="U455"/>
      <c r="V455">
        <f t="shared" ref="V455:V518" si="93">IF(AA455&lt;&gt;"",V454+1,V454)</f>
        <v>145</v>
      </c>
      <c r="W455" s="81" t="s">
        <v>2704</v>
      </c>
      <c r="X455" s="59" t="s">
        <v>2263</v>
      </c>
      <c r="Y455" s="59" t="s">
        <v>2263</v>
      </c>
      <c r="Z455" s="25" t="str">
        <f t="shared" si="91"/>
        <v>STD_SIGMA "Y"</v>
      </c>
      <c r="AA455" s="25" t="str">
        <f t="shared" ref="AA455:AA518" si="94">IF(LEN(Y455)&gt;0,Y455,SUBSTITUTE(SUBSTITUTE(SUBSTITUTE(SUBSTITUTE(SUBSTITUTE(SUBSTITUTE(SUBSTITUTE(SUBSTITUTE(SUBSTITUTE(SUBSTITUTE(SUBSTITUTE( (SUBSTITUTE( SUBSTITUTE( SUBSTITUTE( SUBSTITUTE(Z455,"STD_SIGMA","SUM"),"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SUMY</v>
      </c>
      <c r="AB455" s="1">
        <f t="shared" si="92"/>
        <v>437</v>
      </c>
      <c r="AC455" t="str">
        <f t="shared" ref="AC455:AC518" si="95">P455</f>
        <v>ITM_SIGMAy</v>
      </c>
      <c r="AD455" s="136" t="str">
        <f>IF(ISNA(VLOOKUP(AA455,Sheet2!J:J,1,0)),"//","")</f>
        <v/>
      </c>
      <c r="AF455" s="94" t="str">
        <f t="shared" ref="AF455:AF518" si="96">IF(LEN(AA455)=0,"",SUBSTITUTE(SUBSTITUTE(SUBSTITUTE(SUBSTITUTE(SUBSTITUTE(SUBSTITUTE(SUBSTITUTE(SUBSTITUTE(SUBSTITUTE(SUBSTITUTE(SUBSTITUTE(SUBSTITUTE(SUBSTITUTE(SUBSTITUTE(SUBSTITUTE(SUBSTITUTE(SUBSTITUTE( (SUBSTITUTE( SUBSTITUTE( SUBSTITUTE( SUBSTITUTE(Z455,"STD_SIGMA","SUM"),"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SUMY</v>
      </c>
      <c r="AG455" t="b">
        <f t="shared" ref="AG455:AG518" si="97">AA455=AF455</f>
        <v>1</v>
      </c>
    </row>
    <row r="456" spans="1:33">
      <c r="A456" s="50">
        <f t="shared" si="81"/>
        <v>456</v>
      </c>
      <c r="B456" s="49">
        <f t="shared" si="82"/>
        <v>438</v>
      </c>
      <c r="C456" s="53" t="s">
        <v>3610</v>
      </c>
      <c r="D456" s="22" t="s">
        <v>4538</v>
      </c>
      <c r="E456" s="58" t="s">
        <v>1323</v>
      </c>
      <c r="F456" s="58" t="s">
        <v>1323</v>
      </c>
      <c r="G456" s="81">
        <v>0</v>
      </c>
      <c r="H456" s="81">
        <v>0</v>
      </c>
      <c r="I456" s="148" t="s">
        <v>3</v>
      </c>
      <c r="J456" s="58" t="s">
        <v>1395</v>
      </c>
      <c r="K456" s="59" t="s">
        <v>3994</v>
      </c>
      <c r="L456" s="57" t="s">
        <v>4851</v>
      </c>
      <c r="M456" s="57" t="s">
        <v>4908</v>
      </c>
      <c r="N456" s="57"/>
      <c r="O456" s="57"/>
      <c r="P456" s="56" t="s">
        <v>2053</v>
      </c>
      <c r="Q456" s="13"/>
      <c r="R456"/>
      <c r="S456" t="str">
        <f t="shared" si="90"/>
        <v/>
      </c>
      <c r="T456" t="str">
        <f>IF(ISNA(VLOOKUP(AF456,#REF!,1)),"//","")</f>
        <v/>
      </c>
      <c r="U456"/>
      <c r="V456">
        <f t="shared" si="93"/>
        <v>146</v>
      </c>
      <c r="W456" s="81" t="s">
        <v>2704</v>
      </c>
      <c r="X456" s="59" t="s">
        <v>2263</v>
      </c>
      <c r="Y456" s="126" t="str">
        <f>SUBSTITUTE(SUBSTITUTE(SUBSTITUTE(SUBSTITUTE(SUBSTITUTE(SUBSTITUTE(SUBSTITUTE(SUBSTITUTE(SUBSTITUTE(SUBSTITUTE(SUBSTITUTE(SUBSTITUTE((SUBSTITUTE(SUBSTITUTE(SUBSTITUTE(SUBSTITUTE(Z456,"STD_SIGMA","SUM"),"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</v>
      </c>
      <c r="Z456" s="25" t="str">
        <f t="shared" si="91"/>
        <v>STD_SIGMA "X" STD_SUP_2</v>
      </c>
      <c r="AA456" s="25" t="str">
        <f t="shared" si="94"/>
        <v>SMX^2</v>
      </c>
      <c r="AB456" s="1">
        <f t="shared" si="92"/>
        <v>438</v>
      </c>
      <c r="AC456" t="str">
        <f t="shared" si="95"/>
        <v>ITM_SIGMAx2</v>
      </c>
      <c r="AD456" s="136" t="str">
        <f>IF(ISNA(VLOOKUP(AA456,Sheet2!J:J,1,0)),"//","")</f>
        <v>//</v>
      </c>
      <c r="AF456" s="94" t="str">
        <f t="shared" si="96"/>
        <v>SUMX^2</v>
      </c>
      <c r="AG456" t="b">
        <f t="shared" si="97"/>
        <v>0</v>
      </c>
    </row>
    <row r="457" spans="1:33">
      <c r="A457" s="50">
        <f t="shared" ref="A457:A520" si="98">IF(B457=INT(B457),ROW(),"")</f>
        <v>457</v>
      </c>
      <c r="B457" s="49">
        <f t="shared" ref="B457:B520" si="99">IF(AND(MID(C457,2,1)&lt;&gt;"/",MID(C457,1,1)="/"),INT(B456)+1,B456+0.01)</f>
        <v>439</v>
      </c>
      <c r="C457" s="53" t="s">
        <v>3610</v>
      </c>
      <c r="D457" s="22" t="s">
        <v>4539</v>
      </c>
      <c r="E457" s="58" t="s">
        <v>1324</v>
      </c>
      <c r="F457" s="58" t="s">
        <v>1324</v>
      </c>
      <c r="G457" s="81">
        <v>0</v>
      </c>
      <c r="H457" s="81">
        <v>0</v>
      </c>
      <c r="I457" s="148" t="s">
        <v>3</v>
      </c>
      <c r="J457" s="58" t="s">
        <v>1395</v>
      </c>
      <c r="K457" s="59" t="s">
        <v>3994</v>
      </c>
      <c r="L457" s="57" t="s">
        <v>4851</v>
      </c>
      <c r="M457" s="57" t="s">
        <v>4908</v>
      </c>
      <c r="N457" s="57"/>
      <c r="O457" s="57"/>
      <c r="P457" s="56" t="s">
        <v>2054</v>
      </c>
      <c r="Q457" s="13"/>
      <c r="R457"/>
      <c r="S457" t="str">
        <f t="shared" si="90"/>
        <v/>
      </c>
      <c r="T457" t="str">
        <f>IF(ISNA(VLOOKUP(AF457,#REF!,1)),"//","")</f>
        <v/>
      </c>
      <c r="U457"/>
      <c r="V457">
        <f t="shared" si="93"/>
        <v>147</v>
      </c>
      <c r="W457" s="81" t="s">
        <v>2704</v>
      </c>
      <c r="X457" s="59" t="s">
        <v>2263</v>
      </c>
      <c r="Y457" s="126" t="str">
        <f t="shared" ref="Y457:Y467" si="100">SUBSTITUTE(SUBSTITUTE(SUBSTITUTE(SUBSTITUTE(SUBSTITUTE(SUBSTITUTE(SUBSTITUTE(SUBSTITUTE(SUBSTITUTE(SUBSTITUTE(SUBSTITUTE(SUBSTITUTE((SUBSTITUTE(SUBSTITUTE(SUBSTITUTE(SUBSTITUTE(Z457,"STD_SIGMA","SUM"),"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SMX^2Y</v>
      </c>
      <c r="Z457" s="25" t="str">
        <f t="shared" si="91"/>
        <v>STD_SIGMA "X" STD_SUP_2 "Y"</v>
      </c>
      <c r="AA457" s="25" t="str">
        <f t="shared" si="94"/>
        <v>SMX^2Y</v>
      </c>
      <c r="AB457" s="1">
        <f t="shared" si="92"/>
        <v>439</v>
      </c>
      <c r="AC457" t="str">
        <f t="shared" si="95"/>
        <v>ITM_SIGMAx2y</v>
      </c>
      <c r="AD457" s="136" t="str">
        <f>IF(ISNA(VLOOKUP(AA457,Sheet2!J:J,1,0)),"//","")</f>
        <v>//</v>
      </c>
      <c r="AF457" s="94" t="str">
        <f t="shared" si="96"/>
        <v>SUMX^2Y</v>
      </c>
      <c r="AG457" t="b">
        <f t="shared" si="97"/>
        <v>0</v>
      </c>
    </row>
    <row r="458" spans="1:33">
      <c r="A458" s="50">
        <f t="shared" si="98"/>
        <v>458</v>
      </c>
      <c r="B458" s="49">
        <f t="shared" si="99"/>
        <v>440</v>
      </c>
      <c r="C458" s="53" t="s">
        <v>3610</v>
      </c>
      <c r="D458" s="22" t="s">
        <v>4540</v>
      </c>
      <c r="E458" s="58" t="s">
        <v>1326</v>
      </c>
      <c r="F458" s="67" t="s">
        <v>1326</v>
      </c>
      <c r="G458" s="81">
        <v>0</v>
      </c>
      <c r="H458" s="81">
        <v>0</v>
      </c>
      <c r="I458" s="148" t="s">
        <v>3</v>
      </c>
      <c r="J458" s="58" t="s">
        <v>1395</v>
      </c>
      <c r="K458" s="59" t="s">
        <v>3994</v>
      </c>
      <c r="L458" s="57" t="s">
        <v>4851</v>
      </c>
      <c r="M458" s="57" t="s">
        <v>4908</v>
      </c>
      <c r="N458" s="57"/>
      <c r="O458" s="57"/>
      <c r="P458" s="56" t="s">
        <v>2058</v>
      </c>
      <c r="Q458" s="13"/>
      <c r="R458"/>
      <c r="S458" t="str">
        <f t="shared" si="90"/>
        <v/>
      </c>
      <c r="T458" t="str">
        <f>IF(ISNA(VLOOKUP(AF458,#REF!,1)),"//","")</f>
        <v/>
      </c>
      <c r="U458"/>
      <c r="V458">
        <f t="shared" si="93"/>
        <v>148</v>
      </c>
      <c r="W458" s="81" t="s">
        <v>2704</v>
      </c>
      <c r="X458" s="59" t="s">
        <v>2263</v>
      </c>
      <c r="Y458" s="126" t="str">
        <f t="shared" si="100"/>
        <v>SMY^2</v>
      </c>
      <c r="Z458" s="25" t="str">
        <f t="shared" si="91"/>
        <v>STD_SIGMA "Y" STD_SUP_2</v>
      </c>
      <c r="AA458" s="25" t="str">
        <f t="shared" si="94"/>
        <v>SMY^2</v>
      </c>
      <c r="AB458" s="1">
        <f t="shared" si="92"/>
        <v>440</v>
      </c>
      <c r="AC458" t="str">
        <f t="shared" si="95"/>
        <v>ITM_SIGMAy2</v>
      </c>
      <c r="AD458" s="136" t="str">
        <f>IF(ISNA(VLOOKUP(AA458,Sheet2!J:J,1,0)),"//","")</f>
        <v>//</v>
      </c>
      <c r="AF458" s="94" t="str">
        <f t="shared" si="96"/>
        <v>SUMY^2</v>
      </c>
      <c r="AG458" t="b">
        <f t="shared" si="97"/>
        <v>0</v>
      </c>
    </row>
    <row r="459" spans="1:33">
      <c r="A459" s="50">
        <f t="shared" si="98"/>
        <v>459</v>
      </c>
      <c r="B459" s="49">
        <f t="shared" si="99"/>
        <v>441</v>
      </c>
      <c r="C459" s="53" t="s">
        <v>3610</v>
      </c>
      <c r="D459" s="22" t="s">
        <v>4541</v>
      </c>
      <c r="E459" s="68" t="s">
        <v>424</v>
      </c>
      <c r="F459" s="69" t="s">
        <v>424</v>
      </c>
      <c r="G459" s="81">
        <v>0</v>
      </c>
      <c r="H459" s="81">
        <v>0</v>
      </c>
      <c r="I459" s="148" t="s">
        <v>3</v>
      </c>
      <c r="J459" s="58" t="s">
        <v>1395</v>
      </c>
      <c r="K459" s="59" t="s">
        <v>3994</v>
      </c>
      <c r="L459" s="57" t="s">
        <v>4851</v>
      </c>
      <c r="M459" s="57" t="s">
        <v>4908</v>
      </c>
      <c r="N459" s="57"/>
      <c r="O459" s="57"/>
      <c r="P459" s="56" t="s">
        <v>2056</v>
      </c>
      <c r="Q459" s="13"/>
      <c r="R459"/>
      <c r="S459" t="str">
        <f t="shared" si="90"/>
        <v/>
      </c>
      <c r="T459" t="str">
        <f>IF(ISNA(VLOOKUP(AF459,#REF!,1)),"//","")</f>
        <v/>
      </c>
      <c r="U459"/>
      <c r="V459">
        <f t="shared" si="93"/>
        <v>149</v>
      </c>
      <c r="W459" s="81" t="s">
        <v>2704</v>
      </c>
      <c r="X459" s="59" t="s">
        <v>2263</v>
      </c>
      <c r="Y459" s="126" t="str">
        <f t="shared" si="100"/>
        <v>SMXY</v>
      </c>
      <c r="Z459" s="25" t="str">
        <f t="shared" si="91"/>
        <v>STD_SIGMA "XY"</v>
      </c>
      <c r="AA459" s="25" t="str">
        <f t="shared" si="94"/>
        <v>SMXY</v>
      </c>
      <c r="AB459" s="1">
        <f t="shared" si="92"/>
        <v>441</v>
      </c>
      <c r="AC459" t="str">
        <f t="shared" si="95"/>
        <v>ITM_SIGMAxy</v>
      </c>
      <c r="AD459" s="136" t="str">
        <f>IF(ISNA(VLOOKUP(AA459,Sheet2!J:J,1,0)),"//","")</f>
        <v>//</v>
      </c>
      <c r="AF459" s="94" t="str">
        <f t="shared" si="96"/>
        <v>SUMXY</v>
      </c>
      <c r="AG459" t="b">
        <f t="shared" si="97"/>
        <v>0</v>
      </c>
    </row>
    <row r="460" spans="1:33">
      <c r="A460" s="50">
        <f t="shared" si="98"/>
        <v>460</v>
      </c>
      <c r="B460" s="49">
        <f t="shared" si="99"/>
        <v>442</v>
      </c>
      <c r="C460" s="53" t="s">
        <v>3610</v>
      </c>
      <c r="D460" s="22" t="s">
        <v>4542</v>
      </c>
      <c r="E460" s="68" t="s">
        <v>421</v>
      </c>
      <c r="F460" s="69" t="s">
        <v>421</v>
      </c>
      <c r="G460" s="81">
        <v>0</v>
      </c>
      <c r="H460" s="81">
        <v>0</v>
      </c>
      <c r="I460" s="148" t="s">
        <v>3</v>
      </c>
      <c r="J460" s="58" t="s">
        <v>1395</v>
      </c>
      <c r="K460" s="59" t="s">
        <v>3994</v>
      </c>
      <c r="L460" s="57" t="s">
        <v>4851</v>
      </c>
      <c r="M460" s="57" t="s">
        <v>4908</v>
      </c>
      <c r="N460" s="57"/>
      <c r="O460" s="57"/>
      <c r="P460" s="56" t="s">
        <v>2050</v>
      </c>
      <c r="Q460" s="13"/>
      <c r="R460"/>
      <c r="S460" t="str">
        <f t="shared" si="90"/>
        <v/>
      </c>
      <c r="T460" t="str">
        <f>IF(ISNA(VLOOKUP(AF460,#REF!,1)),"//","")</f>
        <v/>
      </c>
      <c r="U460"/>
      <c r="V460">
        <f t="shared" si="93"/>
        <v>150</v>
      </c>
      <c r="W460" s="81" t="s">
        <v>2704</v>
      </c>
      <c r="X460" s="59" t="s">
        <v>2263</v>
      </c>
      <c r="Y460" s="126" t="str">
        <f t="shared" si="100"/>
        <v>SMLNXY</v>
      </c>
      <c r="Z460" s="25" t="str">
        <f t="shared" si="91"/>
        <v>STD_SIGMA "LNXY"</v>
      </c>
      <c r="AA460" s="25" t="str">
        <f t="shared" si="94"/>
        <v>SMLNXY</v>
      </c>
      <c r="AB460" s="1">
        <f t="shared" si="92"/>
        <v>442</v>
      </c>
      <c r="AC460" t="str">
        <f t="shared" si="95"/>
        <v>ITM_SIGMAlnxy</v>
      </c>
      <c r="AD460" s="136" t="str">
        <f>IF(ISNA(VLOOKUP(AA460,Sheet2!J:J,1,0)),"//","")</f>
        <v>//</v>
      </c>
      <c r="AF460" s="94" t="str">
        <f t="shared" si="96"/>
        <v>SUMLNXY</v>
      </c>
      <c r="AG460" t="b">
        <f t="shared" si="97"/>
        <v>0</v>
      </c>
    </row>
    <row r="461" spans="1:33">
      <c r="A461" s="50">
        <f t="shared" si="98"/>
        <v>461</v>
      </c>
      <c r="B461" s="49">
        <f t="shared" si="99"/>
        <v>443</v>
      </c>
      <c r="C461" s="53" t="s">
        <v>3610</v>
      </c>
      <c r="D461" s="22" t="s">
        <v>4543</v>
      </c>
      <c r="E461" s="58" t="s">
        <v>1320</v>
      </c>
      <c r="F461" s="58" t="s">
        <v>1320</v>
      </c>
      <c r="G461" s="81">
        <v>0</v>
      </c>
      <c r="H461" s="81">
        <v>0</v>
      </c>
      <c r="I461" s="148" t="s">
        <v>3</v>
      </c>
      <c r="J461" s="58" t="s">
        <v>1395</v>
      </c>
      <c r="K461" s="59" t="s">
        <v>3994</v>
      </c>
      <c r="L461" s="57" t="s">
        <v>4851</v>
      </c>
      <c r="M461" s="57" t="s">
        <v>4908</v>
      </c>
      <c r="N461" s="57"/>
      <c r="O461" s="57"/>
      <c r="P461" s="56" t="s">
        <v>2049</v>
      </c>
      <c r="Q461" s="13"/>
      <c r="R461"/>
      <c r="S461" t="str">
        <f t="shared" si="90"/>
        <v/>
      </c>
      <c r="T461" t="str">
        <f>IF(ISNA(VLOOKUP(AF461,#REF!,1)),"//","")</f>
        <v/>
      </c>
      <c r="U461"/>
      <c r="V461">
        <f t="shared" si="93"/>
        <v>151</v>
      </c>
      <c r="W461" s="81" t="s">
        <v>2704</v>
      </c>
      <c r="X461" s="59" t="s">
        <v>2263</v>
      </c>
      <c r="Y461" s="126" t="str">
        <f t="shared" si="100"/>
        <v>SMLNX</v>
      </c>
      <c r="Z461" s="25" t="str">
        <f t="shared" si="91"/>
        <v>STD_SIGMA "LNX"</v>
      </c>
      <c r="AA461" s="25" t="str">
        <f t="shared" si="94"/>
        <v>SMLNX</v>
      </c>
      <c r="AB461" s="1">
        <f t="shared" si="92"/>
        <v>443</v>
      </c>
      <c r="AC461" t="str">
        <f t="shared" si="95"/>
        <v>ITM_SIGMAlnx</v>
      </c>
      <c r="AD461" s="136" t="str">
        <f>IF(ISNA(VLOOKUP(AA461,Sheet2!J:J,1,0)),"//","")</f>
        <v>//</v>
      </c>
      <c r="AF461" s="94" t="str">
        <f t="shared" si="96"/>
        <v>SUMLNX</v>
      </c>
      <c r="AG461" t="b">
        <f t="shared" si="97"/>
        <v>0</v>
      </c>
    </row>
    <row r="462" spans="1:33">
      <c r="A462" s="50">
        <f t="shared" si="98"/>
        <v>462</v>
      </c>
      <c r="B462" s="49">
        <f t="shared" si="99"/>
        <v>444</v>
      </c>
      <c r="C462" s="53" t="s">
        <v>3610</v>
      </c>
      <c r="D462" s="22" t="s">
        <v>4544</v>
      </c>
      <c r="E462" s="58" t="s">
        <v>419</v>
      </c>
      <c r="F462" s="58" t="s">
        <v>419</v>
      </c>
      <c r="G462" s="81">
        <v>0</v>
      </c>
      <c r="H462" s="81">
        <v>0</v>
      </c>
      <c r="I462" s="148" t="s">
        <v>3</v>
      </c>
      <c r="J462" s="58" t="s">
        <v>1395</v>
      </c>
      <c r="K462" s="59" t="s">
        <v>3994</v>
      </c>
      <c r="L462" s="57" t="s">
        <v>4851</v>
      </c>
      <c r="M462" s="57" t="s">
        <v>4908</v>
      </c>
      <c r="N462" s="57"/>
      <c r="O462" s="57"/>
      <c r="P462" s="56" t="s">
        <v>2047</v>
      </c>
      <c r="Q462" s="13"/>
      <c r="R462"/>
      <c r="S462" t="str">
        <f t="shared" si="90"/>
        <v/>
      </c>
      <c r="T462" t="str">
        <f>IF(ISNA(VLOOKUP(AF462,#REF!,1)),"//","")</f>
        <v/>
      </c>
      <c r="U462"/>
      <c r="V462">
        <f t="shared" si="93"/>
        <v>152</v>
      </c>
      <c r="W462" s="81" t="s">
        <v>2704</v>
      </c>
      <c r="X462" s="59" t="s">
        <v>2263</v>
      </c>
      <c r="Y462" s="126" t="str">
        <f t="shared" si="100"/>
        <v>SMLN^2X</v>
      </c>
      <c r="Z462" s="25" t="str">
        <f t="shared" si="91"/>
        <v>STD_SIGMA "LN" STD_SUP_2 "X"</v>
      </c>
      <c r="AA462" s="25" t="str">
        <f t="shared" si="94"/>
        <v>SMLN^2X</v>
      </c>
      <c r="AB462" s="1">
        <f t="shared" si="92"/>
        <v>444</v>
      </c>
      <c r="AC462" t="str">
        <f t="shared" si="95"/>
        <v>ITM_SIGMAln2x</v>
      </c>
      <c r="AD462" s="136" t="str">
        <f>IF(ISNA(VLOOKUP(AA462,Sheet2!J:J,1,0)),"//","")</f>
        <v>//</v>
      </c>
      <c r="AF462" s="94" t="str">
        <f t="shared" si="96"/>
        <v>SUMLN^2X</v>
      </c>
      <c r="AG462" t="b">
        <f t="shared" si="97"/>
        <v>0</v>
      </c>
    </row>
    <row r="463" spans="1:33">
      <c r="A463" s="50">
        <f t="shared" si="98"/>
        <v>463</v>
      </c>
      <c r="B463" s="49">
        <f t="shared" si="99"/>
        <v>445</v>
      </c>
      <c r="C463" s="53" t="s">
        <v>3610</v>
      </c>
      <c r="D463" s="22" t="s">
        <v>4545</v>
      </c>
      <c r="E463" s="58" t="s">
        <v>425</v>
      </c>
      <c r="F463" s="58" t="s">
        <v>425</v>
      </c>
      <c r="G463" s="81">
        <v>0</v>
      </c>
      <c r="H463" s="81">
        <v>0</v>
      </c>
      <c r="I463" s="148" t="s">
        <v>3</v>
      </c>
      <c r="J463" s="58" t="s">
        <v>1395</v>
      </c>
      <c r="K463" s="59" t="s">
        <v>3994</v>
      </c>
      <c r="L463" s="57" t="s">
        <v>4851</v>
      </c>
      <c r="M463" s="57" t="s">
        <v>4908</v>
      </c>
      <c r="N463" s="57"/>
      <c r="O463" s="57"/>
      <c r="P463" s="56" t="s">
        <v>2059</v>
      </c>
      <c r="Q463" s="13"/>
      <c r="R463"/>
      <c r="S463" t="str">
        <f t="shared" si="90"/>
        <v/>
      </c>
      <c r="T463" t="str">
        <f>IF(ISNA(VLOOKUP(AF463,#REF!,1)),"//","")</f>
        <v/>
      </c>
      <c r="U463"/>
      <c r="V463">
        <f t="shared" si="93"/>
        <v>153</v>
      </c>
      <c r="W463" s="81" t="s">
        <v>2704</v>
      </c>
      <c r="X463" s="59" t="s">
        <v>2263</v>
      </c>
      <c r="Y463" s="126" t="str">
        <f t="shared" si="100"/>
        <v>SMYLNX</v>
      </c>
      <c r="Z463" s="25" t="str">
        <f t="shared" si="91"/>
        <v>STD_SIGMA "YLNX"</v>
      </c>
      <c r="AA463" s="25" t="str">
        <f t="shared" si="94"/>
        <v>SMYLNX</v>
      </c>
      <c r="AB463" s="1">
        <f t="shared" si="92"/>
        <v>445</v>
      </c>
      <c r="AC463" t="str">
        <f t="shared" si="95"/>
        <v>ITM_SIGMAylnx</v>
      </c>
      <c r="AD463" s="136" t="str">
        <f>IF(ISNA(VLOOKUP(AA463,Sheet2!J:J,1,0)),"//","")</f>
        <v>//</v>
      </c>
      <c r="AF463" s="94" t="str">
        <f t="shared" si="96"/>
        <v>SUMYLNX</v>
      </c>
      <c r="AG463" t="b">
        <f t="shared" si="97"/>
        <v>0</v>
      </c>
    </row>
    <row r="464" spans="1:33">
      <c r="A464" s="50">
        <f t="shared" si="98"/>
        <v>464</v>
      </c>
      <c r="B464" s="49">
        <f t="shared" si="99"/>
        <v>446</v>
      </c>
      <c r="C464" s="53" t="s">
        <v>3610</v>
      </c>
      <c r="D464" s="22" t="s">
        <v>4546</v>
      </c>
      <c r="E464" s="58" t="s">
        <v>422</v>
      </c>
      <c r="F464" s="58" t="s">
        <v>422</v>
      </c>
      <c r="G464" s="81">
        <v>0</v>
      </c>
      <c r="H464" s="81">
        <v>0</v>
      </c>
      <c r="I464" s="148" t="s">
        <v>3</v>
      </c>
      <c r="J464" s="58" t="s">
        <v>1395</v>
      </c>
      <c r="K464" s="59" t="s">
        <v>3994</v>
      </c>
      <c r="L464" s="57" t="s">
        <v>4851</v>
      </c>
      <c r="M464" s="57" t="s">
        <v>4908</v>
      </c>
      <c r="N464" s="57"/>
      <c r="O464" s="57"/>
      <c r="P464" s="56" t="s">
        <v>2051</v>
      </c>
      <c r="Q464" s="13"/>
      <c r="R464"/>
      <c r="S464" t="str">
        <f t="shared" si="90"/>
        <v/>
      </c>
      <c r="T464" t="str">
        <f>IF(ISNA(VLOOKUP(AF464,#REF!,1)),"//","")</f>
        <v/>
      </c>
      <c r="U464"/>
      <c r="V464">
        <f t="shared" si="93"/>
        <v>154</v>
      </c>
      <c r="W464" s="81" t="s">
        <v>2704</v>
      </c>
      <c r="X464" s="59" t="s">
        <v>2263</v>
      </c>
      <c r="Y464" s="126" t="str">
        <f t="shared" si="100"/>
        <v>SMLNY</v>
      </c>
      <c r="Z464" s="25" t="str">
        <f t="shared" si="91"/>
        <v>STD_SIGMA "LNY"</v>
      </c>
      <c r="AA464" s="25" t="str">
        <f t="shared" si="94"/>
        <v>SMLNY</v>
      </c>
      <c r="AB464" s="1">
        <f t="shared" si="92"/>
        <v>446</v>
      </c>
      <c r="AC464" t="str">
        <f t="shared" si="95"/>
        <v>ITM_SIGMAlny</v>
      </c>
      <c r="AD464" s="136" t="str">
        <f>IF(ISNA(VLOOKUP(AA464,Sheet2!J:J,1,0)),"//","")</f>
        <v>//</v>
      </c>
      <c r="AF464" s="94" t="str">
        <f t="shared" si="96"/>
        <v>SUMLNY</v>
      </c>
      <c r="AG464" t="b">
        <f t="shared" si="97"/>
        <v>0</v>
      </c>
    </row>
    <row r="465" spans="1:33">
      <c r="A465" s="50">
        <f t="shared" si="98"/>
        <v>465</v>
      </c>
      <c r="B465" s="49">
        <f t="shared" si="99"/>
        <v>447</v>
      </c>
      <c r="C465" s="53" t="s">
        <v>3610</v>
      </c>
      <c r="D465" s="22" t="s">
        <v>4547</v>
      </c>
      <c r="E465" s="58" t="s">
        <v>420</v>
      </c>
      <c r="F465" s="58" t="s">
        <v>420</v>
      </c>
      <c r="G465" s="81">
        <v>0</v>
      </c>
      <c r="H465" s="81">
        <v>0</v>
      </c>
      <c r="I465" s="148" t="s">
        <v>3</v>
      </c>
      <c r="J465" s="58" t="s">
        <v>1395</v>
      </c>
      <c r="K465" s="59" t="s">
        <v>3994</v>
      </c>
      <c r="L465" s="57" t="s">
        <v>4851</v>
      </c>
      <c r="M465" s="57" t="s">
        <v>4908</v>
      </c>
      <c r="N465" s="57"/>
      <c r="O465" s="57"/>
      <c r="P465" s="56" t="s">
        <v>2048</v>
      </c>
      <c r="Q465" s="13"/>
      <c r="R465"/>
      <c r="S465" t="str">
        <f t="shared" si="90"/>
        <v/>
      </c>
      <c r="T465" t="str">
        <f>IF(ISNA(VLOOKUP(AF465,#REF!,1)),"//","")</f>
        <v/>
      </c>
      <c r="U465"/>
      <c r="V465">
        <f t="shared" si="93"/>
        <v>155</v>
      </c>
      <c r="W465" s="81" t="s">
        <v>2704</v>
      </c>
      <c r="X465" s="59" t="s">
        <v>2263</v>
      </c>
      <c r="Y465" s="126" t="str">
        <f t="shared" si="100"/>
        <v>SMLN^2Y</v>
      </c>
      <c r="Z465" s="25" t="str">
        <f t="shared" si="91"/>
        <v>STD_SIGMA "LN" STD_SUP_2 "Y"</v>
      </c>
      <c r="AA465" s="25" t="str">
        <f t="shared" si="94"/>
        <v>SMLN^2Y</v>
      </c>
      <c r="AB465" s="1">
        <f t="shared" si="92"/>
        <v>447</v>
      </c>
      <c r="AC465" t="str">
        <f t="shared" si="95"/>
        <v>ITM_SIGMAln2y</v>
      </c>
      <c r="AD465" s="136" t="str">
        <f>IF(ISNA(VLOOKUP(AA465,Sheet2!J:J,1,0)),"//","")</f>
        <v>//</v>
      </c>
      <c r="AF465" s="94" t="str">
        <f t="shared" si="96"/>
        <v>SUMLN^2Y</v>
      </c>
      <c r="AG465" t="b">
        <f t="shared" si="97"/>
        <v>0</v>
      </c>
    </row>
    <row r="466" spans="1:33">
      <c r="A466" s="50">
        <f t="shared" si="98"/>
        <v>466</v>
      </c>
      <c r="B466" s="49">
        <f t="shared" si="99"/>
        <v>448</v>
      </c>
      <c r="C466" s="53" t="s">
        <v>3610</v>
      </c>
      <c r="D466" s="22" t="s">
        <v>4548</v>
      </c>
      <c r="E466" s="58" t="s">
        <v>423</v>
      </c>
      <c r="F466" s="58" t="s">
        <v>423</v>
      </c>
      <c r="G466" s="81">
        <v>0</v>
      </c>
      <c r="H466" s="81">
        <v>0</v>
      </c>
      <c r="I466" s="148" t="s">
        <v>3</v>
      </c>
      <c r="J466" s="58" t="s">
        <v>1395</v>
      </c>
      <c r="K466" s="59" t="s">
        <v>3994</v>
      </c>
      <c r="L466" s="57" t="s">
        <v>4851</v>
      </c>
      <c r="M466" s="57" t="s">
        <v>4908</v>
      </c>
      <c r="N466" s="57"/>
      <c r="O466" s="57"/>
      <c r="P466" s="56" t="s">
        <v>2055</v>
      </c>
      <c r="Q466" s="13"/>
      <c r="R466"/>
      <c r="S466" t="str">
        <f t="shared" si="90"/>
        <v/>
      </c>
      <c r="T466" t="str">
        <f>IF(ISNA(VLOOKUP(AF466,#REF!,1)),"//","")</f>
        <v/>
      </c>
      <c r="U466"/>
      <c r="V466">
        <f t="shared" si="93"/>
        <v>156</v>
      </c>
      <c r="W466" s="81" t="s">
        <v>2704</v>
      </c>
      <c r="X466" s="59" t="s">
        <v>2263</v>
      </c>
      <c r="Y466" s="126" t="str">
        <f t="shared" si="100"/>
        <v>SMXLNY</v>
      </c>
      <c r="Z466" s="25" t="str">
        <f t="shared" si="91"/>
        <v>STD_SIGMA "XLNY"</v>
      </c>
      <c r="AA466" s="25" t="str">
        <f t="shared" si="94"/>
        <v>SMXLNY</v>
      </c>
      <c r="AB466" s="1">
        <f t="shared" si="92"/>
        <v>448</v>
      </c>
      <c r="AC466" t="str">
        <f t="shared" si="95"/>
        <v>ITM_SIGMAxlny</v>
      </c>
      <c r="AD466" s="136" t="str">
        <f>IF(ISNA(VLOOKUP(AA466,Sheet2!J:J,1,0)),"//","")</f>
        <v>//</v>
      </c>
      <c r="AF466" s="94" t="str">
        <f t="shared" si="96"/>
        <v>SUMXLNY</v>
      </c>
      <c r="AG466" t="b">
        <f t="shared" si="97"/>
        <v>0</v>
      </c>
    </row>
    <row r="467" spans="1:33">
      <c r="A467" s="50">
        <f t="shared" si="98"/>
        <v>467</v>
      </c>
      <c r="B467" s="49">
        <f t="shared" si="99"/>
        <v>449</v>
      </c>
      <c r="C467" s="53" t="s">
        <v>3610</v>
      </c>
      <c r="D467" s="195" t="s">
        <v>4549</v>
      </c>
      <c r="E467" s="74" t="s">
        <v>4558</v>
      </c>
      <c r="F467" s="74" t="s">
        <v>4558</v>
      </c>
      <c r="G467" s="60">
        <v>0</v>
      </c>
      <c r="H467" s="60">
        <v>0</v>
      </c>
      <c r="I467" s="148" t="s">
        <v>3</v>
      </c>
      <c r="J467" s="58" t="s">
        <v>1395</v>
      </c>
      <c r="K467" s="59" t="s">
        <v>3994</v>
      </c>
      <c r="L467" s="57" t="s">
        <v>4851</v>
      </c>
      <c r="M467" s="57" t="s">
        <v>4908</v>
      </c>
      <c r="N467" s="57"/>
      <c r="O467" s="57"/>
      <c r="P467" s="79" t="s">
        <v>4559</v>
      </c>
      <c r="Q467" s="13"/>
      <c r="R467"/>
      <c r="S467" t="str">
        <f t="shared" si="90"/>
        <v/>
      </c>
      <c r="T467" t="str">
        <f>IF(ISNA(VLOOKUP(AF467,#REF!,1)),"//","")</f>
        <v/>
      </c>
      <c r="U467"/>
      <c r="V467">
        <f t="shared" si="93"/>
        <v>157</v>
      </c>
      <c r="W467" s="81" t="s">
        <v>2704</v>
      </c>
      <c r="X467" s="59" t="s">
        <v>2263</v>
      </c>
      <c r="Y467" s="126" t="str">
        <f t="shared" si="100"/>
        <v>SMX^2LNY</v>
      </c>
      <c r="Z467" s="25" t="str">
        <f t="shared" si="91"/>
        <v>STD_SIGMA "X" STD_SUP_2 "LNY"</v>
      </c>
      <c r="AA467" s="25" t="str">
        <f t="shared" si="94"/>
        <v>SMX^2LNY</v>
      </c>
      <c r="AB467" s="1">
        <f t="shared" si="92"/>
        <v>449</v>
      </c>
      <c r="AC467" t="str">
        <f t="shared" si="95"/>
        <v>ITM_SIGMAx2lny</v>
      </c>
      <c r="AD467" s="136" t="str">
        <f>IF(ISNA(VLOOKUP(AA467,Sheet2!J:J,1,0)),"//","")</f>
        <v>//</v>
      </c>
      <c r="AF467" s="94" t="str">
        <f t="shared" si="96"/>
        <v>SUMX^2LNY</v>
      </c>
      <c r="AG467" t="b">
        <f t="shared" si="97"/>
        <v>0</v>
      </c>
    </row>
    <row r="468" spans="1:33">
      <c r="A468" s="50">
        <f t="shared" si="98"/>
        <v>468</v>
      </c>
      <c r="B468" s="49">
        <f t="shared" si="99"/>
        <v>450</v>
      </c>
      <c r="C468" s="53" t="s">
        <v>3610</v>
      </c>
      <c r="D468" s="22" t="s">
        <v>4535</v>
      </c>
      <c r="E468" s="58" t="s">
        <v>913</v>
      </c>
      <c r="F468" s="58" t="s">
        <v>913</v>
      </c>
      <c r="G468" s="60">
        <v>0</v>
      </c>
      <c r="H468" s="60">
        <v>0</v>
      </c>
      <c r="I468" s="148" t="s">
        <v>3</v>
      </c>
      <c r="J468" s="58" t="s">
        <v>1395</v>
      </c>
      <c r="K468" s="59" t="s">
        <v>3994</v>
      </c>
      <c r="L468" s="57" t="s">
        <v>4851</v>
      </c>
      <c r="M468" s="57" t="s">
        <v>4908</v>
      </c>
      <c r="N468" s="57"/>
      <c r="O468" s="57"/>
      <c r="P468" s="56" t="s">
        <v>2187</v>
      </c>
      <c r="Q468" s="13"/>
      <c r="R468"/>
      <c r="S468" t="str">
        <f t="shared" si="90"/>
        <v/>
      </c>
      <c r="T468" t="str">
        <f>IF(ISNA(VLOOKUP(AF468,#REF!,1)),"//","")</f>
        <v/>
      </c>
      <c r="U468"/>
      <c r="V468">
        <f t="shared" si="93"/>
        <v>158</v>
      </c>
      <c r="W468" s="81" t="s">
        <v>2704</v>
      </c>
      <c r="X468" s="59" t="s">
        <v>2263</v>
      </c>
      <c r="Y468" s="126" t="str">
        <f t="shared" ref="Y468:Y476" si="101">SUBSTITUTE(SUBSTITUTE(SUBSTITUTE(SUBSTITUTE(SUBSTITUTE(SUBSTITUTE(SUBSTITUTE(SUBSTITUTE(SUBSTITUTE(SUBSTITUTE(SUBSTITUTE(SUBSTITUTE((SUBSTITUTE(SUBSTITUTE(SUBSTITUTE(SUBSTITUTE(Z468,"STD_SIGMA","SUM"),"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SMLNY/X</v>
      </c>
      <c r="Z468" s="25" t="str">
        <f t="shared" si="91"/>
        <v>STD_SIGMA "LNY/X"</v>
      </c>
      <c r="AA468" s="25" t="str">
        <f t="shared" si="94"/>
        <v>SMLNY/X</v>
      </c>
      <c r="AB468" s="1">
        <f t="shared" si="92"/>
        <v>450</v>
      </c>
      <c r="AC468" t="str">
        <f t="shared" si="95"/>
        <v>ITM_SIGMAlnyonx</v>
      </c>
      <c r="AD468" s="136" t="str">
        <f>IF(ISNA(VLOOKUP(AA468,Sheet2!J:J,1,0)),"//","")</f>
        <v>//</v>
      </c>
      <c r="AF468" s="94" t="str">
        <f t="shared" si="96"/>
        <v>SUMLNY/X</v>
      </c>
      <c r="AG468" t="b">
        <f t="shared" si="97"/>
        <v>0</v>
      </c>
    </row>
    <row r="469" spans="1:33">
      <c r="A469" s="50">
        <f t="shared" si="98"/>
        <v>469</v>
      </c>
      <c r="B469" s="49">
        <f t="shared" si="99"/>
        <v>451</v>
      </c>
      <c r="C469" s="53" t="s">
        <v>3610</v>
      </c>
      <c r="D469" s="22" t="s">
        <v>4550</v>
      </c>
      <c r="E469" s="58" t="s">
        <v>914</v>
      </c>
      <c r="F469" s="58" t="s">
        <v>914</v>
      </c>
      <c r="G469" s="60">
        <v>0</v>
      </c>
      <c r="H469" s="60">
        <v>0</v>
      </c>
      <c r="I469" s="148" t="s">
        <v>3</v>
      </c>
      <c r="J469" s="58" t="s">
        <v>1395</v>
      </c>
      <c r="K469" s="59" t="s">
        <v>3994</v>
      </c>
      <c r="L469" s="57" t="s">
        <v>4851</v>
      </c>
      <c r="M469" s="57" t="s">
        <v>4908</v>
      </c>
      <c r="N469" s="57"/>
      <c r="O469" s="57"/>
      <c r="P469" s="56" t="s">
        <v>2188</v>
      </c>
      <c r="Q469" s="13"/>
      <c r="R469"/>
      <c r="S469" t="str">
        <f t="shared" si="90"/>
        <v/>
      </c>
      <c r="T469" t="str">
        <f>IF(ISNA(VLOOKUP(AF469,#REF!,1)),"//","")</f>
        <v/>
      </c>
      <c r="U469"/>
      <c r="V469">
        <f t="shared" si="93"/>
        <v>159</v>
      </c>
      <c r="W469" s="81" t="s">
        <v>2704</v>
      </c>
      <c r="X469" s="59" t="s">
        <v>2263</v>
      </c>
      <c r="Y469" s="126" t="str">
        <f t="shared" si="101"/>
        <v>SMX^2/Y</v>
      </c>
      <c r="Z469" s="25" t="str">
        <f t="shared" si="91"/>
        <v>STD_SIGMA "X" STD_SUP_2 "/Y"</v>
      </c>
      <c r="AA469" s="25" t="str">
        <f t="shared" si="94"/>
        <v>SMX^2/Y</v>
      </c>
      <c r="AB469" s="1">
        <f t="shared" si="92"/>
        <v>451</v>
      </c>
      <c r="AC469" t="str">
        <f t="shared" si="95"/>
        <v>ITM_SIGMAx2ony</v>
      </c>
      <c r="AD469" s="136" t="str">
        <f>IF(ISNA(VLOOKUP(AA469,Sheet2!J:J,1,0)),"//","")</f>
        <v>//</v>
      </c>
      <c r="AF469" s="94" t="str">
        <f t="shared" si="96"/>
        <v>SUMX^2/Y</v>
      </c>
      <c r="AG469" t="b">
        <f t="shared" si="97"/>
        <v>0</v>
      </c>
    </row>
    <row r="470" spans="1:33">
      <c r="A470" s="50">
        <f t="shared" si="98"/>
        <v>470</v>
      </c>
      <c r="B470" s="49">
        <f t="shared" si="99"/>
        <v>452</v>
      </c>
      <c r="C470" s="53" t="s">
        <v>3610</v>
      </c>
      <c r="D470" s="22" t="s">
        <v>4551</v>
      </c>
      <c r="E470" s="58" t="s">
        <v>915</v>
      </c>
      <c r="F470" s="58" t="s">
        <v>915</v>
      </c>
      <c r="G470" s="60">
        <v>0</v>
      </c>
      <c r="H470" s="60">
        <v>0</v>
      </c>
      <c r="I470" s="148" t="s">
        <v>3</v>
      </c>
      <c r="J470" s="58" t="s">
        <v>1395</v>
      </c>
      <c r="K470" s="59" t="s">
        <v>3994</v>
      </c>
      <c r="L470" s="57" t="s">
        <v>4851</v>
      </c>
      <c r="M470" s="57" t="s">
        <v>4908</v>
      </c>
      <c r="N470" s="57"/>
      <c r="O470" s="57"/>
      <c r="P470" s="56" t="s">
        <v>2189</v>
      </c>
      <c r="Q470" s="13"/>
      <c r="R470"/>
      <c r="S470" t="str">
        <f t="shared" si="90"/>
        <v/>
      </c>
      <c r="T470" t="str">
        <f>IF(ISNA(VLOOKUP(AF470,#REF!,1)),"//","")</f>
        <v/>
      </c>
      <c r="U470"/>
      <c r="V470">
        <f t="shared" si="93"/>
        <v>160</v>
      </c>
      <c r="W470" s="81" t="s">
        <v>2704</v>
      </c>
      <c r="X470" s="59" t="s">
        <v>2263</v>
      </c>
      <c r="Y470" s="126" t="str">
        <f t="shared" si="101"/>
        <v>SM^1/X</v>
      </c>
      <c r="Z470" s="25" t="str">
        <f t="shared" si="91"/>
        <v>STD_SIGMA STD_SUP_1 "/X"</v>
      </c>
      <c r="AA470" s="25" t="str">
        <f t="shared" si="94"/>
        <v>SM^1/X</v>
      </c>
      <c r="AB470" s="1">
        <f t="shared" si="92"/>
        <v>452</v>
      </c>
      <c r="AC470" t="str">
        <f t="shared" si="95"/>
        <v>ITM_SIGMA1onx</v>
      </c>
      <c r="AD470" s="136" t="str">
        <f>IF(ISNA(VLOOKUP(AA470,Sheet2!J:J,1,0)),"//","")</f>
        <v>//</v>
      </c>
      <c r="AF470" s="94" t="str">
        <f t="shared" si="96"/>
        <v>SUM^1/X</v>
      </c>
      <c r="AG470" t="b">
        <f t="shared" si="97"/>
        <v>0</v>
      </c>
    </row>
    <row r="471" spans="1:33">
      <c r="A471" s="50">
        <f t="shared" si="98"/>
        <v>471</v>
      </c>
      <c r="B471" s="49">
        <f t="shared" si="99"/>
        <v>453</v>
      </c>
      <c r="C471" s="53" t="s">
        <v>3610</v>
      </c>
      <c r="D471" s="22" t="s">
        <v>4552</v>
      </c>
      <c r="E471" s="58" t="s">
        <v>916</v>
      </c>
      <c r="F471" s="58" t="s">
        <v>916</v>
      </c>
      <c r="G471" s="60">
        <v>0</v>
      </c>
      <c r="H471" s="60">
        <v>0</v>
      </c>
      <c r="I471" s="148" t="s">
        <v>3</v>
      </c>
      <c r="J471" s="58" t="s">
        <v>1395</v>
      </c>
      <c r="K471" s="59" t="s">
        <v>3994</v>
      </c>
      <c r="L471" s="57" t="s">
        <v>4851</v>
      </c>
      <c r="M471" s="57" t="s">
        <v>4908</v>
      </c>
      <c r="N471" s="57"/>
      <c r="O471" s="57"/>
      <c r="P471" s="56" t="s">
        <v>2190</v>
      </c>
      <c r="Q471" s="13"/>
      <c r="R471"/>
      <c r="S471" t="str">
        <f t="shared" si="90"/>
        <v/>
      </c>
      <c r="T471" t="str">
        <f>IF(ISNA(VLOOKUP(AF471,#REF!,1)),"//","")</f>
        <v/>
      </c>
      <c r="U471"/>
      <c r="V471">
        <f t="shared" si="93"/>
        <v>161</v>
      </c>
      <c r="W471" s="81" t="s">
        <v>2704</v>
      </c>
      <c r="X471" s="59" t="s">
        <v>2263</v>
      </c>
      <c r="Y471" s="126" t="str">
        <f t="shared" si="101"/>
        <v>SM^1/X^2</v>
      </c>
      <c r="Z471" s="25" t="str">
        <f t="shared" si="91"/>
        <v>STD_SIGMA STD_SUP_1 "/X" STD_SUP_2</v>
      </c>
      <c r="AA471" s="25" t="str">
        <f t="shared" si="94"/>
        <v>SM^1/X^2</v>
      </c>
      <c r="AB471" s="1">
        <f t="shared" si="92"/>
        <v>453</v>
      </c>
      <c r="AC471" t="str">
        <f t="shared" si="95"/>
        <v>ITM_SIGMA1onx2</v>
      </c>
      <c r="AD471" s="136" t="str">
        <f>IF(ISNA(VLOOKUP(AA471,Sheet2!J:J,1,0)),"//","")</f>
        <v>//</v>
      </c>
      <c r="AF471" s="94" t="str">
        <f t="shared" si="96"/>
        <v>SUM^1/X^2</v>
      </c>
      <c r="AG471" t="b">
        <f t="shared" si="97"/>
        <v>0</v>
      </c>
    </row>
    <row r="472" spans="1:33">
      <c r="A472" s="50">
        <f t="shared" si="98"/>
        <v>472</v>
      </c>
      <c r="B472" s="49">
        <f t="shared" si="99"/>
        <v>454</v>
      </c>
      <c r="C472" s="53" t="s">
        <v>3610</v>
      </c>
      <c r="D472" s="22" t="s">
        <v>4553</v>
      </c>
      <c r="E472" s="58" t="s">
        <v>917</v>
      </c>
      <c r="F472" s="58" t="s">
        <v>917</v>
      </c>
      <c r="G472" s="60">
        <v>0</v>
      </c>
      <c r="H472" s="60">
        <v>0</v>
      </c>
      <c r="I472" s="148" t="s">
        <v>3</v>
      </c>
      <c r="J472" s="58" t="s">
        <v>1395</v>
      </c>
      <c r="K472" s="59" t="s">
        <v>3994</v>
      </c>
      <c r="L472" s="57" t="s">
        <v>4851</v>
      </c>
      <c r="M472" s="57" t="s">
        <v>4908</v>
      </c>
      <c r="N472" s="57"/>
      <c r="O472" s="57"/>
      <c r="P472" s="56" t="s">
        <v>2191</v>
      </c>
      <c r="Q472" s="13"/>
      <c r="R472"/>
      <c r="S472" t="str">
        <f t="shared" si="90"/>
        <v/>
      </c>
      <c r="T472" t="str">
        <f>IF(ISNA(VLOOKUP(AF472,#REF!,1)),"//","")</f>
        <v/>
      </c>
      <c r="U472"/>
      <c r="V472">
        <f t="shared" si="93"/>
        <v>162</v>
      </c>
      <c r="W472" s="81" t="s">
        <v>2704</v>
      </c>
      <c r="X472" s="59" t="s">
        <v>2263</v>
      </c>
      <c r="Y472" s="126" t="str">
        <f t="shared" si="101"/>
        <v>SMX/Y</v>
      </c>
      <c r="Z472" s="25" t="str">
        <f t="shared" si="91"/>
        <v>STD_SIGMA "X/Y"</v>
      </c>
      <c r="AA472" s="25" t="str">
        <f t="shared" si="94"/>
        <v>SMX/Y</v>
      </c>
      <c r="AB472" s="1">
        <f t="shared" si="92"/>
        <v>454</v>
      </c>
      <c r="AC472" t="str">
        <f t="shared" si="95"/>
        <v>ITM_SIGMAxony</v>
      </c>
      <c r="AD472" s="136" t="str">
        <f>IF(ISNA(VLOOKUP(AA472,Sheet2!J:J,1,0)),"//","")</f>
        <v>//</v>
      </c>
      <c r="AF472" s="94" t="str">
        <f t="shared" si="96"/>
        <v>SUMX/Y</v>
      </c>
      <c r="AG472" t="b">
        <f t="shared" si="97"/>
        <v>0</v>
      </c>
    </row>
    <row r="473" spans="1:33">
      <c r="A473" s="50">
        <f t="shared" si="98"/>
        <v>473</v>
      </c>
      <c r="B473" s="49">
        <f t="shared" si="99"/>
        <v>455</v>
      </c>
      <c r="C473" s="53" t="s">
        <v>3610</v>
      </c>
      <c r="D473" s="22" t="s">
        <v>4554</v>
      </c>
      <c r="E473" s="58" t="s">
        <v>918</v>
      </c>
      <c r="F473" s="58" t="s">
        <v>918</v>
      </c>
      <c r="G473" s="60">
        <v>0</v>
      </c>
      <c r="H473" s="60">
        <v>0</v>
      </c>
      <c r="I473" s="148" t="s">
        <v>3</v>
      </c>
      <c r="J473" s="58" t="s">
        <v>1395</v>
      </c>
      <c r="K473" s="59" t="s">
        <v>3994</v>
      </c>
      <c r="L473" s="57" t="s">
        <v>4851</v>
      </c>
      <c r="M473" s="57" t="s">
        <v>4908</v>
      </c>
      <c r="N473" s="57"/>
      <c r="O473" s="57"/>
      <c r="P473" s="56" t="s">
        <v>2192</v>
      </c>
      <c r="Q473" s="13"/>
      <c r="R473"/>
      <c r="S473" t="str">
        <f t="shared" si="90"/>
        <v/>
      </c>
      <c r="T473" t="str">
        <f>IF(ISNA(VLOOKUP(AF473,#REF!,1)),"//","")</f>
        <v/>
      </c>
      <c r="U473"/>
      <c r="V473">
        <f t="shared" si="93"/>
        <v>163</v>
      </c>
      <c r="W473" s="81" t="s">
        <v>2704</v>
      </c>
      <c r="X473" s="59" t="s">
        <v>2263</v>
      </c>
      <c r="Y473" s="126" t="str">
        <f t="shared" si="101"/>
        <v>SM^1/Y</v>
      </c>
      <c r="Z473" s="25" t="str">
        <f t="shared" si="91"/>
        <v>STD_SIGMA STD_SUP_1 "/Y"</v>
      </c>
      <c r="AA473" s="25" t="str">
        <f t="shared" si="94"/>
        <v>SM^1/Y</v>
      </c>
      <c r="AB473" s="1">
        <f t="shared" si="92"/>
        <v>455</v>
      </c>
      <c r="AC473" t="str">
        <f t="shared" si="95"/>
        <v>ITM_SIGMA1ony</v>
      </c>
      <c r="AD473" s="136" t="str">
        <f>IF(ISNA(VLOOKUP(AA473,Sheet2!J:J,1,0)),"//","")</f>
        <v>//</v>
      </c>
      <c r="AF473" s="94" t="str">
        <f t="shared" si="96"/>
        <v>SUM^1/Y</v>
      </c>
      <c r="AG473" t="b">
        <f t="shared" si="97"/>
        <v>0</v>
      </c>
    </row>
    <row r="474" spans="1:33">
      <c r="A474" s="50">
        <f t="shared" si="98"/>
        <v>474</v>
      </c>
      <c r="B474" s="49">
        <f t="shared" si="99"/>
        <v>456</v>
      </c>
      <c r="C474" s="53" t="s">
        <v>3610</v>
      </c>
      <c r="D474" s="22" t="s">
        <v>4555</v>
      </c>
      <c r="E474" s="58" t="s">
        <v>919</v>
      </c>
      <c r="F474" s="58" t="s">
        <v>919</v>
      </c>
      <c r="G474" s="60">
        <v>0</v>
      </c>
      <c r="H474" s="60">
        <v>0</v>
      </c>
      <c r="I474" s="148" t="s">
        <v>3</v>
      </c>
      <c r="J474" s="58" t="s">
        <v>1395</v>
      </c>
      <c r="K474" s="59" t="s">
        <v>3994</v>
      </c>
      <c r="L474" s="57" t="s">
        <v>4851</v>
      </c>
      <c r="M474" s="57" t="s">
        <v>4908</v>
      </c>
      <c r="N474" s="57"/>
      <c r="O474" s="57"/>
      <c r="P474" s="56" t="s">
        <v>2193</v>
      </c>
      <c r="Q474" s="13"/>
      <c r="R474"/>
      <c r="S474" t="str">
        <f t="shared" si="90"/>
        <v/>
      </c>
      <c r="T474" t="str">
        <f>IF(ISNA(VLOOKUP(AF474,#REF!,1)),"//","")</f>
        <v/>
      </c>
      <c r="U474"/>
      <c r="V474">
        <f t="shared" si="93"/>
        <v>164</v>
      </c>
      <c r="W474" s="81" t="s">
        <v>2704</v>
      </c>
      <c r="X474" s="59" t="s">
        <v>2263</v>
      </c>
      <c r="Y474" s="126" t="str">
        <f t="shared" si="101"/>
        <v>SM^1/Y^2</v>
      </c>
      <c r="Z474" s="25" t="str">
        <f t="shared" si="91"/>
        <v>STD_SIGMA STD_SUP_1 "/Y" STD_SUP_2</v>
      </c>
      <c r="AA474" s="25" t="str">
        <f t="shared" si="94"/>
        <v>SM^1/Y^2</v>
      </c>
      <c r="AB474" s="1">
        <f t="shared" si="92"/>
        <v>456</v>
      </c>
      <c r="AC474" t="str">
        <f t="shared" si="95"/>
        <v>ITM_SIGMA1ony2</v>
      </c>
      <c r="AD474" s="136" t="str">
        <f>IF(ISNA(VLOOKUP(AA474,Sheet2!J:J,1,0)),"//","")</f>
        <v>//</v>
      </c>
      <c r="AF474" s="94" t="str">
        <f t="shared" si="96"/>
        <v>SUM^1/Y^2</v>
      </c>
      <c r="AG474" t="b">
        <f t="shared" si="97"/>
        <v>0</v>
      </c>
    </row>
    <row r="475" spans="1:33">
      <c r="A475" s="50">
        <f t="shared" si="98"/>
        <v>475</v>
      </c>
      <c r="B475" s="49">
        <f t="shared" si="99"/>
        <v>457</v>
      </c>
      <c r="C475" s="53" t="s">
        <v>3610</v>
      </c>
      <c r="D475" s="22" t="s">
        <v>4556</v>
      </c>
      <c r="E475" s="58" t="s">
        <v>920</v>
      </c>
      <c r="F475" s="58" t="s">
        <v>920</v>
      </c>
      <c r="G475" s="60">
        <v>0</v>
      </c>
      <c r="H475" s="60">
        <v>0</v>
      </c>
      <c r="I475" s="148" t="s">
        <v>3</v>
      </c>
      <c r="J475" s="58" t="s">
        <v>1395</v>
      </c>
      <c r="K475" s="59" t="s">
        <v>3994</v>
      </c>
      <c r="L475" s="57" t="s">
        <v>4851</v>
      </c>
      <c r="M475" s="57" t="s">
        <v>4908</v>
      </c>
      <c r="N475" s="57"/>
      <c r="O475" s="57"/>
      <c r="P475" s="56" t="s">
        <v>2194</v>
      </c>
      <c r="Q475" s="13"/>
      <c r="R475"/>
      <c r="S475" t="str">
        <f t="shared" si="90"/>
        <v/>
      </c>
      <c r="T475" t="str">
        <f>IF(ISNA(VLOOKUP(AF475,#REF!,1)),"//","")</f>
        <v/>
      </c>
      <c r="U475"/>
      <c r="V475">
        <f t="shared" si="93"/>
        <v>165</v>
      </c>
      <c r="W475" s="81" t="s">
        <v>2704</v>
      </c>
      <c r="X475" s="59" t="s">
        <v>2263</v>
      </c>
      <c r="Y475" s="126" t="str">
        <f t="shared" si="101"/>
        <v>SMX^3</v>
      </c>
      <c r="Z475" s="25" t="str">
        <f t="shared" si="91"/>
        <v>STD_SIGMA "X" STD_SUP_3</v>
      </c>
      <c r="AA475" s="25" t="str">
        <f t="shared" si="94"/>
        <v>SMX^3</v>
      </c>
      <c r="AB475" s="1">
        <f t="shared" si="92"/>
        <v>457</v>
      </c>
      <c r="AC475" t="str">
        <f t="shared" si="95"/>
        <v>ITM_SIGMAx3</v>
      </c>
      <c r="AD475" s="136" t="str">
        <f>IF(ISNA(VLOOKUP(AA475,Sheet2!J:J,1,0)),"//","")</f>
        <v>//</v>
      </c>
      <c r="AF475" s="94" t="str">
        <f t="shared" si="96"/>
        <v>SUMX^3</v>
      </c>
      <c r="AG475" t="b">
        <f t="shared" si="97"/>
        <v>0</v>
      </c>
    </row>
    <row r="476" spans="1:33">
      <c r="A476" s="50">
        <f t="shared" si="98"/>
        <v>476</v>
      </c>
      <c r="B476" s="49">
        <f t="shared" si="99"/>
        <v>458</v>
      </c>
      <c r="C476" s="53" t="s">
        <v>3610</v>
      </c>
      <c r="D476" s="22" t="s">
        <v>4557</v>
      </c>
      <c r="E476" s="58" t="s">
        <v>921</v>
      </c>
      <c r="F476" s="58" t="s">
        <v>921</v>
      </c>
      <c r="G476" s="60">
        <v>0</v>
      </c>
      <c r="H476" s="60">
        <v>0</v>
      </c>
      <c r="I476" s="148" t="s">
        <v>3</v>
      </c>
      <c r="J476" s="58" t="s">
        <v>1395</v>
      </c>
      <c r="K476" s="59" t="s">
        <v>3994</v>
      </c>
      <c r="L476" s="57" t="s">
        <v>4851</v>
      </c>
      <c r="M476" s="57" t="s">
        <v>4908</v>
      </c>
      <c r="N476" s="57"/>
      <c r="O476" s="57"/>
      <c r="P476" s="56" t="s">
        <v>2195</v>
      </c>
      <c r="Q476" s="13"/>
      <c r="R476"/>
      <c r="S476" t="str">
        <f t="shared" si="90"/>
        <v/>
      </c>
      <c r="T476" t="str">
        <f>IF(ISNA(VLOOKUP(AF476,#REF!,1)),"//","")</f>
        <v/>
      </c>
      <c r="U476"/>
      <c r="V476">
        <f t="shared" si="93"/>
        <v>166</v>
      </c>
      <c r="W476" s="81" t="s">
        <v>2704</v>
      </c>
      <c r="X476" s="59" t="s">
        <v>2263</v>
      </c>
      <c r="Y476" s="126" t="str">
        <f t="shared" si="101"/>
        <v>SMX^4</v>
      </c>
      <c r="Z476" s="25" t="str">
        <f t="shared" si="91"/>
        <v>STD_SIGMA "X" STD_SUP_4</v>
      </c>
      <c r="AA476" s="25" t="str">
        <f t="shared" si="94"/>
        <v>SMX^4</v>
      </c>
      <c r="AB476" s="1">
        <f t="shared" si="92"/>
        <v>458</v>
      </c>
      <c r="AC476" t="str">
        <f t="shared" si="95"/>
        <v>ITM_SIGMAx4</v>
      </c>
      <c r="AD476" s="136" t="str">
        <f>IF(ISNA(VLOOKUP(AA476,Sheet2!J:J,1,0)),"//","")</f>
        <v>//</v>
      </c>
      <c r="AF476" s="94" t="str">
        <f t="shared" si="96"/>
        <v>SUMX^4</v>
      </c>
      <c r="AG476" t="b">
        <f t="shared" si="97"/>
        <v>0</v>
      </c>
    </row>
    <row r="477" spans="1:33" s="17" customFormat="1">
      <c r="A477" s="50">
        <f t="shared" si="98"/>
        <v>477</v>
      </c>
      <c r="B477" s="49">
        <f t="shared" si="99"/>
        <v>459</v>
      </c>
      <c r="C477" s="95" t="s">
        <v>3816</v>
      </c>
      <c r="D477" s="95" t="s">
        <v>7</v>
      </c>
      <c r="E477" s="115" t="str">
        <f t="shared" ref="E477:E480" si="102">CHAR(34)&amp;IF(B477&lt;10,"000",IF(B477&lt;100,"00",IF(B477&lt;1000,"0","")))&amp;$B477&amp;CHAR(34)</f>
        <v>"0459"</v>
      </c>
      <c r="F477" s="96" t="str">
        <f t="shared" ref="F477:F480" si="103">E477</f>
        <v>"0459"</v>
      </c>
      <c r="G477" s="162">
        <v>0</v>
      </c>
      <c r="H477" s="162">
        <v>0</v>
      </c>
      <c r="I477" s="152" t="s">
        <v>28</v>
      </c>
      <c r="J477" s="58" t="s">
        <v>1395</v>
      </c>
      <c r="K477" s="98" t="s">
        <v>3830</v>
      </c>
      <c r="L477" s="17" t="s">
        <v>4851</v>
      </c>
      <c r="M477" s="57" t="s">
        <v>4910</v>
      </c>
      <c r="P477" s="116" t="str">
        <f>"ITM_"&amp;IF(B477&lt;10,"000",IF(B477&lt;100,"00",IF(B477&lt;1000,"0","")))&amp;$B477</f>
        <v>ITM_0459</v>
      </c>
      <c r="Q477" s="16"/>
      <c r="S477" s="17" t="str">
        <f t="shared" si="90"/>
        <v/>
      </c>
      <c r="T477" s="17" t="str">
        <f>IF(ISNA(VLOOKUP(AF477,#REF!,1)),"//","")</f>
        <v/>
      </c>
      <c r="V477">
        <f t="shared" si="93"/>
        <v>166</v>
      </c>
      <c r="W477" s="94" t="s">
        <v>2263</v>
      </c>
      <c r="X477" s="98" t="s">
        <v>2263</v>
      </c>
      <c r="Y477" s="98" t="s">
        <v>2263</v>
      </c>
      <c r="Z477" s="25" t="str">
        <f t="shared" si="91"/>
        <v/>
      </c>
      <c r="AA477" s="25" t="str">
        <f t="shared" si="94"/>
        <v/>
      </c>
      <c r="AB477" s="1">
        <f t="shared" si="92"/>
        <v>459</v>
      </c>
      <c r="AC477" t="str">
        <f t="shared" si="95"/>
        <v>ITM_0459</v>
      </c>
      <c r="AD477" s="136" t="str">
        <f>IF(ISNA(VLOOKUP(AA477,Sheet2!J:J,1,0)),"//","")</f>
        <v/>
      </c>
      <c r="AF477" s="94" t="str">
        <f t="shared" si="96"/>
        <v/>
      </c>
      <c r="AG477" t="b">
        <f t="shared" si="97"/>
        <v>1</v>
      </c>
    </row>
    <row r="478" spans="1:33" s="17" customFormat="1">
      <c r="A478" s="50">
        <f t="shared" si="98"/>
        <v>478</v>
      </c>
      <c r="B478" s="49">
        <f t="shared" si="99"/>
        <v>460</v>
      </c>
      <c r="C478" s="95" t="s">
        <v>3816</v>
      </c>
      <c r="D478" s="95" t="s">
        <v>7</v>
      </c>
      <c r="E478" s="115" t="str">
        <f t="shared" si="102"/>
        <v>"0460"</v>
      </c>
      <c r="F478" s="96" t="str">
        <f t="shared" si="103"/>
        <v>"0460"</v>
      </c>
      <c r="G478" s="162">
        <v>0</v>
      </c>
      <c r="H478" s="162">
        <v>0</v>
      </c>
      <c r="I478" s="152" t="s">
        <v>28</v>
      </c>
      <c r="J478" s="58" t="s">
        <v>1395</v>
      </c>
      <c r="K478" s="98" t="s">
        <v>3830</v>
      </c>
      <c r="L478" s="17" t="s">
        <v>4851</v>
      </c>
      <c r="M478" s="57" t="s">
        <v>4910</v>
      </c>
      <c r="P478" s="116" t="str">
        <f>"ITM_"&amp;IF(B478&lt;10,"000",IF(B478&lt;100,"00",IF(B478&lt;1000,"0","")))&amp;$B478</f>
        <v>ITM_0460</v>
      </c>
      <c r="Q478" s="16"/>
      <c r="S478" s="17" t="str">
        <f t="shared" si="90"/>
        <v/>
      </c>
      <c r="T478" s="17" t="str">
        <f>IF(ISNA(VLOOKUP(AF478,#REF!,1)),"//","")</f>
        <v/>
      </c>
      <c r="V478">
        <f t="shared" si="93"/>
        <v>166</v>
      </c>
      <c r="W478" s="94" t="s">
        <v>2263</v>
      </c>
      <c r="X478" s="98" t="s">
        <v>2263</v>
      </c>
      <c r="Y478" s="98" t="s">
        <v>2263</v>
      </c>
      <c r="Z478" s="25" t="str">
        <f t="shared" si="91"/>
        <v/>
      </c>
      <c r="AA478" s="25" t="str">
        <f t="shared" si="94"/>
        <v/>
      </c>
      <c r="AB478" s="1">
        <f t="shared" si="92"/>
        <v>460</v>
      </c>
      <c r="AC478" t="str">
        <f t="shared" si="95"/>
        <v>ITM_0460</v>
      </c>
      <c r="AD478" s="136" t="str">
        <f>IF(ISNA(VLOOKUP(AA478,Sheet2!J:J,1,0)),"//","")</f>
        <v/>
      </c>
      <c r="AF478" s="94" t="str">
        <f t="shared" si="96"/>
        <v/>
      </c>
      <c r="AG478" t="b">
        <f t="shared" si="97"/>
        <v>1</v>
      </c>
    </row>
    <row r="479" spans="1:33" s="17" customFormat="1">
      <c r="A479" s="50">
        <f t="shared" si="98"/>
        <v>479</v>
      </c>
      <c r="B479" s="49">
        <f t="shared" si="99"/>
        <v>461</v>
      </c>
      <c r="C479" s="95" t="s">
        <v>3816</v>
      </c>
      <c r="D479" s="95" t="s">
        <v>7</v>
      </c>
      <c r="E479" s="115" t="str">
        <f t="shared" si="102"/>
        <v>"0461"</v>
      </c>
      <c r="F479" s="96" t="str">
        <f t="shared" si="103"/>
        <v>"0461"</v>
      </c>
      <c r="G479" s="162">
        <v>0</v>
      </c>
      <c r="H479" s="162">
        <v>0</v>
      </c>
      <c r="I479" s="152" t="s">
        <v>28</v>
      </c>
      <c r="J479" s="58" t="s">
        <v>1395</v>
      </c>
      <c r="K479" s="98" t="s">
        <v>3830</v>
      </c>
      <c r="L479" s="17" t="s">
        <v>4851</v>
      </c>
      <c r="M479" s="57" t="s">
        <v>4910</v>
      </c>
      <c r="P479" s="116" t="str">
        <f>"ITM_"&amp;IF(B479&lt;10,"000",IF(B479&lt;100,"00",IF(B479&lt;1000,"0","")))&amp;$B479</f>
        <v>ITM_0461</v>
      </c>
      <c r="Q479" s="16"/>
      <c r="S479" s="17" t="str">
        <f t="shared" si="90"/>
        <v/>
      </c>
      <c r="T479" s="17" t="str">
        <f>IF(ISNA(VLOOKUP(AF479,#REF!,1)),"//","")</f>
        <v/>
      </c>
      <c r="V479">
        <f t="shared" si="93"/>
        <v>166</v>
      </c>
      <c r="W479" s="94" t="s">
        <v>2263</v>
      </c>
      <c r="X479" s="98" t="s">
        <v>2263</v>
      </c>
      <c r="Y479" s="98" t="s">
        <v>2263</v>
      </c>
      <c r="Z479" s="25" t="str">
        <f t="shared" si="91"/>
        <v/>
      </c>
      <c r="AA479" s="25" t="str">
        <f t="shared" si="94"/>
        <v/>
      </c>
      <c r="AB479" s="1">
        <f t="shared" si="92"/>
        <v>461</v>
      </c>
      <c r="AC479" t="str">
        <f t="shared" si="95"/>
        <v>ITM_0461</v>
      </c>
      <c r="AD479" s="136" t="str">
        <f>IF(ISNA(VLOOKUP(AA479,Sheet2!J:J,1,0)),"//","")</f>
        <v/>
      </c>
      <c r="AF479" s="94" t="str">
        <f t="shared" si="96"/>
        <v/>
      </c>
      <c r="AG479" t="b">
        <f t="shared" si="97"/>
        <v>1</v>
      </c>
    </row>
    <row r="480" spans="1:33" s="17" customFormat="1">
      <c r="A480" s="50">
        <f t="shared" si="98"/>
        <v>480</v>
      </c>
      <c r="B480" s="49">
        <f t="shared" si="99"/>
        <v>462</v>
      </c>
      <c r="C480" s="95" t="s">
        <v>3816</v>
      </c>
      <c r="D480" s="95" t="s">
        <v>7</v>
      </c>
      <c r="E480" s="115" t="str">
        <f t="shared" si="102"/>
        <v>"0462"</v>
      </c>
      <c r="F480" s="96" t="str">
        <f t="shared" si="103"/>
        <v>"0462"</v>
      </c>
      <c r="G480" s="162">
        <v>0</v>
      </c>
      <c r="H480" s="162">
        <v>0</v>
      </c>
      <c r="I480" s="152" t="s">
        <v>28</v>
      </c>
      <c r="J480" s="58" t="s">
        <v>1395</v>
      </c>
      <c r="K480" s="98" t="s">
        <v>3830</v>
      </c>
      <c r="L480" s="17" t="s">
        <v>4851</v>
      </c>
      <c r="M480" s="57" t="s">
        <v>4910</v>
      </c>
      <c r="P480" s="116" t="str">
        <f>"ITM_"&amp;IF(B480&lt;10,"000",IF(B480&lt;100,"00",IF(B480&lt;1000,"0","")))&amp;$B480</f>
        <v>ITM_0462</v>
      </c>
      <c r="Q480" s="16"/>
      <c r="S480" s="17" t="str">
        <f t="shared" si="90"/>
        <v/>
      </c>
      <c r="T480" s="17" t="str">
        <f>IF(ISNA(VLOOKUP(AF480,#REF!,1)),"//","")</f>
        <v/>
      </c>
      <c r="V480">
        <f t="shared" si="93"/>
        <v>166</v>
      </c>
      <c r="W480" s="94" t="s">
        <v>2263</v>
      </c>
      <c r="X480" s="98" t="s">
        <v>2263</v>
      </c>
      <c r="Y480" s="98" t="s">
        <v>2263</v>
      </c>
      <c r="Z480" s="25" t="str">
        <f t="shared" si="91"/>
        <v/>
      </c>
      <c r="AA480" s="25" t="str">
        <f t="shared" si="94"/>
        <v/>
      </c>
      <c r="AB480" s="1">
        <f t="shared" si="92"/>
        <v>462</v>
      </c>
      <c r="AC480" t="str">
        <f t="shared" si="95"/>
        <v>ITM_0462</v>
      </c>
      <c r="AD480" s="136" t="str">
        <f>IF(ISNA(VLOOKUP(AA480,Sheet2!J:J,1,0)),"//","")</f>
        <v/>
      </c>
      <c r="AF480" s="94" t="str">
        <f t="shared" si="96"/>
        <v/>
      </c>
      <c r="AG480" t="b">
        <f t="shared" si="97"/>
        <v>1</v>
      </c>
    </row>
    <row r="481" spans="1:33" s="44" customFormat="1">
      <c r="A481" s="50" t="str">
        <f t="shared" si="98"/>
        <v/>
      </c>
      <c r="B481" s="49">
        <f t="shared" si="99"/>
        <v>462.01</v>
      </c>
      <c r="C481" s="52" t="s">
        <v>2263</v>
      </c>
      <c r="D481" s="53"/>
      <c r="E481" s="56"/>
      <c r="F481" s="56"/>
      <c r="G481" s="81"/>
      <c r="H481" s="81"/>
      <c r="I481" s="58"/>
      <c r="J481" s="58"/>
      <c r="K481" s="59"/>
      <c r="L481" s="57"/>
      <c r="M481" s="57"/>
      <c r="N481" s="57"/>
      <c r="O481" s="52"/>
      <c r="P481" s="56" t="s">
        <v>2263</v>
      </c>
      <c r="Q481" s="45"/>
      <c r="R481" s="46"/>
      <c r="S481" s="46"/>
      <c r="T481" s="46" t="str">
        <f>IF(ISNA(VLOOKUP(AF481,#REF!,1)),"//","")</f>
        <v/>
      </c>
      <c r="U481" s="46"/>
      <c r="V481">
        <f t="shared" si="93"/>
        <v>166</v>
      </c>
      <c r="W481" s="81" t="s">
        <v>2263</v>
      </c>
      <c r="X481" s="80" t="s">
        <v>2263</v>
      </c>
      <c r="Y481" s="80" t="s">
        <v>2263</v>
      </c>
      <c r="Z481" s="25" t="str">
        <f t="shared" si="91"/>
        <v/>
      </c>
      <c r="AA481" s="25" t="str">
        <f t="shared" si="94"/>
        <v/>
      </c>
      <c r="AB481" s="1">
        <f t="shared" si="92"/>
        <v>462.01</v>
      </c>
      <c r="AC481" t="str">
        <f t="shared" si="95"/>
        <v/>
      </c>
      <c r="AD481" s="136" t="str">
        <f>IF(ISNA(VLOOKUP(AA481,Sheet2!J:J,1,0)),"//","")</f>
        <v/>
      </c>
      <c r="AF481" s="94" t="str">
        <f t="shared" si="96"/>
        <v/>
      </c>
      <c r="AG481" t="b">
        <f t="shared" si="97"/>
        <v>1</v>
      </c>
    </row>
    <row r="482" spans="1:33" s="44" customFormat="1">
      <c r="A482" s="50" t="str">
        <f t="shared" si="98"/>
        <v/>
      </c>
      <c r="B482" s="49">
        <f t="shared" si="99"/>
        <v>462.02</v>
      </c>
      <c r="C482" s="52" t="s">
        <v>2263</v>
      </c>
      <c r="D482" s="53"/>
      <c r="E482" s="56"/>
      <c r="F482" s="56"/>
      <c r="G482" s="81"/>
      <c r="H482" s="81"/>
      <c r="I482" s="58"/>
      <c r="J482" s="58"/>
      <c r="K482" s="59"/>
      <c r="L482" s="57"/>
      <c r="M482" s="57"/>
      <c r="N482" s="57"/>
      <c r="O482" s="52"/>
      <c r="P482" s="56" t="s">
        <v>2263</v>
      </c>
      <c r="Q482" s="45"/>
      <c r="R482" s="46"/>
      <c r="S482" s="46"/>
      <c r="T482" s="46" t="str">
        <f>IF(ISNA(VLOOKUP(AF482,#REF!,1)),"//","")</f>
        <v/>
      </c>
      <c r="U482" s="46"/>
      <c r="V482">
        <f t="shared" si="93"/>
        <v>166</v>
      </c>
      <c r="W482" s="81" t="s">
        <v>2263</v>
      </c>
      <c r="X482" s="80" t="s">
        <v>2263</v>
      </c>
      <c r="Y482" s="80" t="s">
        <v>2263</v>
      </c>
      <c r="Z482" s="25" t="str">
        <f t="shared" si="91"/>
        <v/>
      </c>
      <c r="AA482" s="25" t="str">
        <f t="shared" si="94"/>
        <v/>
      </c>
      <c r="AB482" s="1">
        <f t="shared" si="92"/>
        <v>462.02</v>
      </c>
      <c r="AC482" t="str">
        <f t="shared" si="95"/>
        <v/>
      </c>
      <c r="AD482" s="136" t="str">
        <f>IF(ISNA(VLOOKUP(AA482,Sheet2!J:J,1,0)),"//","")</f>
        <v/>
      </c>
      <c r="AF482" s="94" t="str">
        <f t="shared" si="96"/>
        <v/>
      </c>
      <c r="AG482" t="b">
        <f t="shared" si="97"/>
        <v>1</v>
      </c>
    </row>
    <row r="483" spans="1:33" s="44" customFormat="1">
      <c r="A483" s="50" t="str">
        <f t="shared" si="98"/>
        <v/>
      </c>
      <c r="B483" s="49">
        <f t="shared" si="99"/>
        <v>462.03</v>
      </c>
      <c r="C483" s="52" t="s">
        <v>2737</v>
      </c>
      <c r="D483" s="53"/>
      <c r="E483" s="56"/>
      <c r="F483" s="56"/>
      <c r="G483" s="81"/>
      <c r="H483" s="81"/>
      <c r="I483" s="58"/>
      <c r="J483" s="58"/>
      <c r="K483" s="59"/>
      <c r="L483" s="57"/>
      <c r="M483" s="57"/>
      <c r="N483" s="57"/>
      <c r="O483" s="52"/>
      <c r="P483" s="56" t="s">
        <v>2263</v>
      </c>
      <c r="Q483" s="45"/>
      <c r="R483" s="46"/>
      <c r="S483" s="46"/>
      <c r="T483" s="46" t="str">
        <f>IF(ISNA(VLOOKUP(AF483,#REF!,1)),"//","")</f>
        <v/>
      </c>
      <c r="U483" s="46"/>
      <c r="V483">
        <f t="shared" si="93"/>
        <v>166</v>
      </c>
      <c r="W483" s="81" t="s">
        <v>2263</v>
      </c>
      <c r="X483" s="80" t="s">
        <v>2263</v>
      </c>
      <c r="Y483" s="80" t="s">
        <v>2263</v>
      </c>
      <c r="Z483" s="25" t="str">
        <f t="shared" si="91"/>
        <v/>
      </c>
      <c r="AA483" s="25" t="str">
        <f t="shared" si="94"/>
        <v/>
      </c>
      <c r="AB483" s="1">
        <f t="shared" si="92"/>
        <v>462.03</v>
      </c>
      <c r="AC483" t="str">
        <f t="shared" si="95"/>
        <v/>
      </c>
      <c r="AD483" s="136" t="str">
        <f>IF(ISNA(VLOOKUP(AA483,Sheet2!J:J,1,0)),"//","")</f>
        <v/>
      </c>
      <c r="AF483" s="94" t="str">
        <f t="shared" si="96"/>
        <v/>
      </c>
      <c r="AG483" t="b">
        <f t="shared" si="97"/>
        <v>1</v>
      </c>
    </row>
    <row r="484" spans="1:33">
      <c r="A484" s="50">
        <f t="shared" si="98"/>
        <v>484</v>
      </c>
      <c r="B484" s="49">
        <f t="shared" si="99"/>
        <v>463</v>
      </c>
      <c r="C484" s="53" t="s">
        <v>3611</v>
      </c>
      <c r="D484" s="53" t="s">
        <v>2395</v>
      </c>
      <c r="E484" s="64" t="s">
        <v>2430</v>
      </c>
      <c r="F484" s="64" t="s">
        <v>2430</v>
      </c>
      <c r="G484" s="65">
        <v>0</v>
      </c>
      <c r="H484" s="65">
        <v>0</v>
      </c>
      <c r="I484" s="58" t="s">
        <v>2429</v>
      </c>
      <c r="J484" s="58" t="s">
        <v>1395</v>
      </c>
      <c r="K484" s="59" t="s">
        <v>3830</v>
      </c>
      <c r="L484" s="57" t="s">
        <v>4851</v>
      </c>
      <c r="M484" s="57" t="s">
        <v>4910</v>
      </c>
      <c r="N484" s="57"/>
      <c r="O484" s="55" t="s">
        <v>3999</v>
      </c>
      <c r="P484" s="56" t="s">
        <v>2456</v>
      </c>
      <c r="Q484" s="13"/>
      <c r="R484"/>
      <c r="S484" t="str">
        <f t="shared" ref="S484:S515" si="104">IF(E484=F484,"","NOT EQUAL")</f>
        <v/>
      </c>
      <c r="T484" t="str">
        <f>IF(ISNA(VLOOKUP(AF484,#REF!,1)),"//","")</f>
        <v/>
      </c>
      <c r="U484"/>
      <c r="V484">
        <f t="shared" si="93"/>
        <v>166</v>
      </c>
      <c r="W484" s="81" t="s">
        <v>2263</v>
      </c>
      <c r="X484" s="59" t="s">
        <v>2263</v>
      </c>
      <c r="Y484" s="59" t="s">
        <v>2263</v>
      </c>
      <c r="Z484" s="25" t="str">
        <f t="shared" si="91"/>
        <v/>
      </c>
      <c r="AA484" s="25" t="str">
        <f t="shared" si="94"/>
        <v/>
      </c>
      <c r="AB484" s="1">
        <f t="shared" si="92"/>
        <v>463</v>
      </c>
      <c r="AC484" t="str">
        <f t="shared" si="95"/>
        <v>SFL_TDM24</v>
      </c>
      <c r="AD484" s="136" t="str">
        <f>IF(ISNA(VLOOKUP(AA484,Sheet2!J:J,1,0)),"//","")</f>
        <v/>
      </c>
      <c r="AF484" s="94" t="str">
        <f t="shared" si="96"/>
        <v/>
      </c>
      <c r="AG484" t="b">
        <f t="shared" si="97"/>
        <v>1</v>
      </c>
    </row>
    <row r="485" spans="1:33">
      <c r="A485" s="50">
        <f t="shared" si="98"/>
        <v>485</v>
      </c>
      <c r="B485" s="49">
        <f t="shared" si="99"/>
        <v>464</v>
      </c>
      <c r="C485" s="53" t="s">
        <v>3611</v>
      </c>
      <c r="D485" s="53" t="s">
        <v>2396</v>
      </c>
      <c r="E485" s="64" t="s">
        <v>2431</v>
      </c>
      <c r="F485" s="64" t="s">
        <v>2431</v>
      </c>
      <c r="G485" s="65">
        <v>0</v>
      </c>
      <c r="H485" s="65">
        <v>0</v>
      </c>
      <c r="I485" s="58" t="s">
        <v>2429</v>
      </c>
      <c r="J485" s="58" t="s">
        <v>1395</v>
      </c>
      <c r="K485" s="59" t="s">
        <v>3830</v>
      </c>
      <c r="L485" s="57" t="s">
        <v>4851</v>
      </c>
      <c r="M485" s="57" t="s">
        <v>4910</v>
      </c>
      <c r="N485" s="57"/>
      <c r="O485" s="55" t="s">
        <v>3998</v>
      </c>
      <c r="P485" s="78" t="s">
        <v>2457</v>
      </c>
      <c r="Q485" s="13"/>
      <c r="R485"/>
      <c r="S485" t="str">
        <f t="shared" si="104"/>
        <v/>
      </c>
      <c r="T485" t="str">
        <f>IF(ISNA(VLOOKUP(AF485,#REF!,1)),"//","")</f>
        <v/>
      </c>
      <c r="U485"/>
      <c r="V485">
        <f t="shared" si="93"/>
        <v>166</v>
      </c>
      <c r="W485" s="81" t="s">
        <v>2263</v>
      </c>
      <c r="X485" s="59" t="s">
        <v>2263</v>
      </c>
      <c r="Y485" s="59" t="s">
        <v>2263</v>
      </c>
      <c r="Z485" s="25" t="str">
        <f t="shared" si="91"/>
        <v/>
      </c>
      <c r="AA485" s="25" t="str">
        <f t="shared" si="94"/>
        <v/>
      </c>
      <c r="AB485" s="1">
        <f t="shared" si="92"/>
        <v>464</v>
      </c>
      <c r="AC485" t="str">
        <f t="shared" si="95"/>
        <v>SFL_YMD</v>
      </c>
      <c r="AD485" s="136" t="str">
        <f>IF(ISNA(VLOOKUP(AA485,Sheet2!J:J,1,0)),"//","")</f>
        <v/>
      </c>
      <c r="AF485" s="94" t="str">
        <f t="shared" si="96"/>
        <v/>
      </c>
      <c r="AG485" t="b">
        <f t="shared" si="97"/>
        <v>1</v>
      </c>
    </row>
    <row r="486" spans="1:33">
      <c r="A486" s="50">
        <f t="shared" si="98"/>
        <v>486</v>
      </c>
      <c r="B486" s="49">
        <f t="shared" si="99"/>
        <v>465</v>
      </c>
      <c r="C486" s="53" t="s">
        <v>3611</v>
      </c>
      <c r="D486" s="53" t="s">
        <v>2397</v>
      </c>
      <c r="E486" s="64" t="s">
        <v>2432</v>
      </c>
      <c r="F486" s="64" t="s">
        <v>2432</v>
      </c>
      <c r="G486" s="65">
        <v>0</v>
      </c>
      <c r="H486" s="65">
        <v>0</v>
      </c>
      <c r="I486" s="58" t="s">
        <v>2429</v>
      </c>
      <c r="J486" s="58" t="s">
        <v>1395</v>
      </c>
      <c r="K486" s="59" t="s">
        <v>3830</v>
      </c>
      <c r="L486" s="57" t="s">
        <v>4851</v>
      </c>
      <c r="M486" s="57" t="s">
        <v>4910</v>
      </c>
      <c r="N486" s="57"/>
      <c r="O486" s="55" t="s">
        <v>2856</v>
      </c>
      <c r="P486" s="56" t="s">
        <v>2458</v>
      </c>
      <c r="Q486" s="13"/>
      <c r="R486"/>
      <c r="S486" t="str">
        <f t="shared" si="104"/>
        <v/>
      </c>
      <c r="T486" t="str">
        <f>IF(ISNA(VLOOKUP(AF486,#REF!,1)),"//","")</f>
        <v/>
      </c>
      <c r="U486"/>
      <c r="V486">
        <f t="shared" si="93"/>
        <v>166</v>
      </c>
      <c r="W486" s="81" t="s">
        <v>2263</v>
      </c>
      <c r="X486" s="59" t="s">
        <v>2263</v>
      </c>
      <c r="Y486" s="59" t="s">
        <v>2263</v>
      </c>
      <c r="Z486" s="25" t="str">
        <f t="shared" si="91"/>
        <v/>
      </c>
      <c r="AA486" s="25" t="str">
        <f t="shared" si="94"/>
        <v/>
      </c>
      <c r="AB486" s="1">
        <f t="shared" si="92"/>
        <v>465</v>
      </c>
      <c r="AC486" t="str">
        <f t="shared" si="95"/>
        <v>SFL_DMY</v>
      </c>
      <c r="AD486" s="136" t="str">
        <f>IF(ISNA(VLOOKUP(AA486,Sheet2!J:J,1,0)),"//","")</f>
        <v/>
      </c>
      <c r="AF486" s="94" t="str">
        <f t="shared" si="96"/>
        <v/>
      </c>
      <c r="AG486" t="b">
        <f t="shared" si="97"/>
        <v>1</v>
      </c>
    </row>
    <row r="487" spans="1:33">
      <c r="A487" s="50">
        <f t="shared" si="98"/>
        <v>487</v>
      </c>
      <c r="B487" s="49">
        <f t="shared" si="99"/>
        <v>466</v>
      </c>
      <c r="C487" s="53" t="s">
        <v>3611</v>
      </c>
      <c r="D487" s="53" t="s">
        <v>2398</v>
      </c>
      <c r="E487" s="64" t="s">
        <v>2433</v>
      </c>
      <c r="F487" s="64" t="s">
        <v>2433</v>
      </c>
      <c r="G487" s="65">
        <v>0</v>
      </c>
      <c r="H487" s="65">
        <v>0</v>
      </c>
      <c r="I487" s="58" t="s">
        <v>2429</v>
      </c>
      <c r="J487" s="58" t="s">
        <v>1395</v>
      </c>
      <c r="K487" s="59" t="s">
        <v>3830</v>
      </c>
      <c r="L487" s="57" t="s">
        <v>4851</v>
      </c>
      <c r="M487" s="57" t="s">
        <v>4910</v>
      </c>
      <c r="N487" s="57"/>
      <c r="O487" s="55" t="s">
        <v>2857</v>
      </c>
      <c r="P487" s="56" t="s">
        <v>2459</v>
      </c>
      <c r="Q487" s="13"/>
      <c r="R487"/>
      <c r="S487" t="str">
        <f t="shared" si="104"/>
        <v/>
      </c>
      <c r="T487" t="str">
        <f>IF(ISNA(VLOOKUP(AF487,#REF!,1)),"//","")</f>
        <v/>
      </c>
      <c r="U487"/>
      <c r="V487">
        <f t="shared" si="93"/>
        <v>166</v>
      </c>
      <c r="W487" s="81" t="s">
        <v>2263</v>
      </c>
      <c r="X487" s="59" t="s">
        <v>2263</v>
      </c>
      <c r="Y487" s="59" t="s">
        <v>2263</v>
      </c>
      <c r="Z487" s="25" t="str">
        <f t="shared" si="91"/>
        <v/>
      </c>
      <c r="AA487" s="25" t="str">
        <f t="shared" si="94"/>
        <v/>
      </c>
      <c r="AB487" s="1">
        <f t="shared" si="92"/>
        <v>466</v>
      </c>
      <c r="AC487" t="str">
        <f t="shared" si="95"/>
        <v>SFL_MDY</v>
      </c>
      <c r="AD487" s="136" t="str">
        <f>IF(ISNA(VLOOKUP(AA487,Sheet2!J:J,1,0)),"//","")</f>
        <v/>
      </c>
      <c r="AF487" s="94" t="str">
        <f t="shared" si="96"/>
        <v/>
      </c>
      <c r="AG487" t="b">
        <f t="shared" si="97"/>
        <v>1</v>
      </c>
    </row>
    <row r="488" spans="1:33">
      <c r="A488" s="50">
        <f t="shared" si="98"/>
        <v>488</v>
      </c>
      <c r="B488" s="49">
        <f t="shared" si="99"/>
        <v>467</v>
      </c>
      <c r="C488" s="53" t="s">
        <v>3611</v>
      </c>
      <c r="D488" s="53" t="s">
        <v>2399</v>
      </c>
      <c r="E488" s="64" t="s">
        <v>59</v>
      </c>
      <c r="F488" s="64" t="s">
        <v>59</v>
      </c>
      <c r="G488" s="65">
        <v>0</v>
      </c>
      <c r="H488" s="65">
        <v>0</v>
      </c>
      <c r="I488" s="58" t="s">
        <v>2429</v>
      </c>
      <c r="J488" s="58" t="s">
        <v>1395</v>
      </c>
      <c r="K488" s="59" t="s">
        <v>3830</v>
      </c>
      <c r="L488" s="57" t="s">
        <v>4851</v>
      </c>
      <c r="M488" s="57" t="s">
        <v>4910</v>
      </c>
      <c r="N488" s="57"/>
      <c r="O488" s="55" t="s">
        <v>2858</v>
      </c>
      <c r="P488" s="56" t="s">
        <v>2460</v>
      </c>
      <c r="Q488" s="13"/>
      <c r="R488"/>
      <c r="S488" t="str">
        <f t="shared" si="104"/>
        <v/>
      </c>
      <c r="T488" t="str">
        <f>IF(ISNA(VLOOKUP(AF488,#REF!,1)),"//","")</f>
        <v/>
      </c>
      <c r="U488"/>
      <c r="V488">
        <f t="shared" si="93"/>
        <v>166</v>
      </c>
      <c r="W488" s="81" t="s">
        <v>2263</v>
      </c>
      <c r="X488" s="59" t="s">
        <v>2263</v>
      </c>
      <c r="Y488" s="59" t="s">
        <v>2263</v>
      </c>
      <c r="Z488" s="25" t="str">
        <f t="shared" si="91"/>
        <v/>
      </c>
      <c r="AA488" s="25" t="str">
        <f t="shared" si="94"/>
        <v/>
      </c>
      <c r="AB488" s="1">
        <f t="shared" si="92"/>
        <v>467</v>
      </c>
      <c r="AC488" t="str">
        <f t="shared" si="95"/>
        <v>SFL_CPXRES</v>
      </c>
      <c r="AD488" s="136" t="str">
        <f>IF(ISNA(VLOOKUP(AA488,Sheet2!J:J,1,0)),"//","")</f>
        <v/>
      </c>
      <c r="AF488" s="94" t="str">
        <f t="shared" si="96"/>
        <v/>
      </c>
      <c r="AG488" t="b">
        <f t="shared" si="97"/>
        <v>1</v>
      </c>
    </row>
    <row r="489" spans="1:33">
      <c r="A489" s="50">
        <f t="shared" si="98"/>
        <v>489</v>
      </c>
      <c r="B489" s="49">
        <f t="shared" si="99"/>
        <v>468</v>
      </c>
      <c r="C489" s="53" t="s">
        <v>3611</v>
      </c>
      <c r="D489" s="53" t="s">
        <v>2400</v>
      </c>
      <c r="E489" s="64" t="s">
        <v>58</v>
      </c>
      <c r="F489" s="64" t="s">
        <v>58</v>
      </c>
      <c r="G489" s="65">
        <v>0</v>
      </c>
      <c r="H489" s="65">
        <v>0</v>
      </c>
      <c r="I489" s="58" t="s">
        <v>2429</v>
      </c>
      <c r="J489" s="58" t="s">
        <v>1395</v>
      </c>
      <c r="K489" s="59" t="s">
        <v>3830</v>
      </c>
      <c r="L489" s="57" t="s">
        <v>4851</v>
      </c>
      <c r="M489" s="57" t="s">
        <v>4910</v>
      </c>
      <c r="N489" s="57"/>
      <c r="O489" s="55" t="s">
        <v>2859</v>
      </c>
      <c r="P489" s="56" t="s">
        <v>2461</v>
      </c>
      <c r="Q489" s="13"/>
      <c r="R489"/>
      <c r="S489" t="str">
        <f t="shared" si="104"/>
        <v/>
      </c>
      <c r="T489" t="str">
        <f>IF(ISNA(VLOOKUP(AF489,#REF!,1)),"//","")</f>
        <v/>
      </c>
      <c r="U489"/>
      <c r="V489">
        <f t="shared" si="93"/>
        <v>166</v>
      </c>
      <c r="W489" s="81" t="s">
        <v>2263</v>
      </c>
      <c r="X489" s="59" t="s">
        <v>2263</v>
      </c>
      <c r="Y489" s="59" t="s">
        <v>2263</v>
      </c>
      <c r="Z489" s="25" t="str">
        <f t="shared" si="91"/>
        <v/>
      </c>
      <c r="AA489" s="25" t="str">
        <f t="shared" si="94"/>
        <v/>
      </c>
      <c r="AB489" s="1">
        <f t="shared" si="92"/>
        <v>468</v>
      </c>
      <c r="AC489" t="str">
        <f t="shared" si="95"/>
        <v>SFL_CPXj</v>
      </c>
      <c r="AD489" s="136" t="str">
        <f>IF(ISNA(VLOOKUP(AA489,Sheet2!J:J,1,0)),"//","")</f>
        <v/>
      </c>
      <c r="AF489" s="94" t="str">
        <f t="shared" si="96"/>
        <v/>
      </c>
      <c r="AG489" t="b">
        <f t="shared" si="97"/>
        <v>1</v>
      </c>
    </row>
    <row r="490" spans="1:33">
      <c r="A490" s="50">
        <f t="shared" si="98"/>
        <v>490</v>
      </c>
      <c r="B490" s="49">
        <f t="shared" si="99"/>
        <v>469</v>
      </c>
      <c r="C490" s="53" t="s">
        <v>3611</v>
      </c>
      <c r="D490" s="53" t="s">
        <v>2514</v>
      </c>
      <c r="E490" s="64" t="s">
        <v>255</v>
      </c>
      <c r="F490" s="64" t="s">
        <v>255</v>
      </c>
      <c r="G490" s="65">
        <v>0</v>
      </c>
      <c r="H490" s="65">
        <v>0</v>
      </c>
      <c r="I490" s="58" t="s">
        <v>2429</v>
      </c>
      <c r="J490" s="58" t="s">
        <v>1395</v>
      </c>
      <c r="K490" s="59" t="s">
        <v>3830</v>
      </c>
      <c r="L490" s="57" t="s">
        <v>4851</v>
      </c>
      <c r="M490" s="57" t="s">
        <v>4910</v>
      </c>
      <c r="N490" s="57"/>
      <c r="O490" s="55"/>
      <c r="P490" s="56" t="s">
        <v>2517</v>
      </c>
      <c r="Q490" s="13"/>
      <c r="R490"/>
      <c r="S490" t="str">
        <f t="shared" si="104"/>
        <v/>
      </c>
      <c r="T490" t="str">
        <f>IF(ISNA(VLOOKUP(AF490,#REF!,1)),"//","")</f>
        <v/>
      </c>
      <c r="U490"/>
      <c r="V490">
        <f t="shared" si="93"/>
        <v>166</v>
      </c>
      <c r="W490" s="81" t="s">
        <v>2263</v>
      </c>
      <c r="X490" s="59" t="s">
        <v>2263</v>
      </c>
      <c r="Y490" s="59" t="s">
        <v>2263</v>
      </c>
      <c r="Z490" s="25" t="str">
        <f t="shared" si="91"/>
        <v/>
      </c>
      <c r="AA490" s="25" t="str">
        <f t="shared" si="94"/>
        <v/>
      </c>
      <c r="AB490" s="1">
        <f t="shared" si="92"/>
        <v>469</v>
      </c>
      <c r="AC490" t="str">
        <f t="shared" si="95"/>
        <v>SFL_POLAR</v>
      </c>
      <c r="AD490" s="136" t="str">
        <f>IF(ISNA(VLOOKUP(AA490,Sheet2!J:J,1,0)),"//","")</f>
        <v/>
      </c>
      <c r="AF490" s="94" t="str">
        <f t="shared" si="96"/>
        <v/>
      </c>
      <c r="AG490" t="b">
        <f t="shared" si="97"/>
        <v>1</v>
      </c>
    </row>
    <row r="491" spans="1:33">
      <c r="A491" s="50">
        <f t="shared" si="98"/>
        <v>491</v>
      </c>
      <c r="B491" s="49">
        <f t="shared" si="99"/>
        <v>470</v>
      </c>
      <c r="C491" s="53" t="s">
        <v>3611</v>
      </c>
      <c r="D491" s="53" t="s">
        <v>2401</v>
      </c>
      <c r="E491" s="64" t="s">
        <v>2434</v>
      </c>
      <c r="F491" s="64" t="s">
        <v>2434</v>
      </c>
      <c r="G491" s="65">
        <v>0</v>
      </c>
      <c r="H491" s="65">
        <v>0</v>
      </c>
      <c r="I491" s="58" t="s">
        <v>2429</v>
      </c>
      <c r="J491" s="58" t="s">
        <v>1395</v>
      </c>
      <c r="K491" s="59" t="s">
        <v>3830</v>
      </c>
      <c r="L491" s="57" t="s">
        <v>4851</v>
      </c>
      <c r="M491" s="57" t="s">
        <v>4910</v>
      </c>
      <c r="N491" s="57"/>
      <c r="O491" s="55" t="s">
        <v>2860</v>
      </c>
      <c r="P491" s="56" t="s">
        <v>2462</v>
      </c>
      <c r="Q491" s="13"/>
      <c r="R491"/>
      <c r="S491" t="str">
        <f t="shared" si="104"/>
        <v/>
      </c>
      <c r="T491" t="str">
        <f>IF(ISNA(VLOOKUP(AF491,#REF!,1)),"//","")</f>
        <v/>
      </c>
      <c r="U491"/>
      <c r="V491">
        <f t="shared" si="93"/>
        <v>167</v>
      </c>
      <c r="W491" s="81" t="s">
        <v>2263</v>
      </c>
      <c r="X491" s="59" t="s">
        <v>2637</v>
      </c>
      <c r="Y491" s="59" t="s">
        <v>2263</v>
      </c>
      <c r="Z491" s="25" t="str">
        <f t="shared" si="91"/>
        <v>"FRACT"</v>
      </c>
      <c r="AA491" s="25" t="str">
        <f t="shared" si="94"/>
        <v>FRACT</v>
      </c>
      <c r="AB491" s="1">
        <f t="shared" si="92"/>
        <v>470</v>
      </c>
      <c r="AC491" t="str">
        <f t="shared" si="95"/>
        <v>SFL_FRACT</v>
      </c>
      <c r="AD491" s="136" t="str">
        <f>IF(ISNA(VLOOKUP(AA491,Sheet2!J:J,1,0)),"//","")</f>
        <v>//</v>
      </c>
      <c r="AF491" s="94" t="str">
        <f t="shared" si="96"/>
        <v>FRACT</v>
      </c>
      <c r="AG491" t="b">
        <f t="shared" si="97"/>
        <v>1</v>
      </c>
    </row>
    <row r="492" spans="1:33">
      <c r="A492" s="50">
        <f t="shared" si="98"/>
        <v>492</v>
      </c>
      <c r="B492" s="49">
        <f t="shared" si="99"/>
        <v>471</v>
      </c>
      <c r="C492" s="53" t="s">
        <v>3611</v>
      </c>
      <c r="D492" s="53" t="s">
        <v>2402</v>
      </c>
      <c r="E492" s="64" t="s">
        <v>2435</v>
      </c>
      <c r="F492" s="64" t="s">
        <v>2435</v>
      </c>
      <c r="G492" s="65">
        <v>0</v>
      </c>
      <c r="H492" s="65">
        <v>0</v>
      </c>
      <c r="I492" s="58" t="s">
        <v>2429</v>
      </c>
      <c r="J492" s="58" t="s">
        <v>1395</v>
      </c>
      <c r="K492" s="59" t="s">
        <v>3830</v>
      </c>
      <c r="L492" s="57" t="s">
        <v>4851</v>
      </c>
      <c r="M492" s="57" t="s">
        <v>4910</v>
      </c>
      <c r="N492" s="57"/>
      <c r="O492" s="55" t="s">
        <v>2861</v>
      </c>
      <c r="P492" s="56" t="s">
        <v>2463</v>
      </c>
      <c r="Q492" s="13"/>
      <c r="R492"/>
      <c r="S492" t="str">
        <f t="shared" si="104"/>
        <v/>
      </c>
      <c r="T492" t="str">
        <f>IF(ISNA(VLOOKUP(AF492,#REF!,1)),"//","")</f>
        <v/>
      </c>
      <c r="U492"/>
      <c r="V492">
        <f t="shared" si="93"/>
        <v>168</v>
      </c>
      <c r="W492" s="81" t="s">
        <v>2263</v>
      </c>
      <c r="X492" s="59" t="s">
        <v>2637</v>
      </c>
      <c r="Y492" s="59" t="s">
        <v>2263</v>
      </c>
      <c r="Z492" s="25" t="str">
        <f t="shared" si="91"/>
        <v>"PROPFR"</v>
      </c>
      <c r="AA492" s="25" t="str">
        <f t="shared" si="94"/>
        <v>PROPFR</v>
      </c>
      <c r="AB492" s="1">
        <f t="shared" si="92"/>
        <v>471</v>
      </c>
      <c r="AC492" t="str">
        <f t="shared" si="95"/>
        <v>SFL_PROPFR</v>
      </c>
      <c r="AD492" s="136" t="str">
        <f>IF(ISNA(VLOOKUP(AA492,Sheet2!J:J,1,0)),"//","")</f>
        <v>//</v>
      </c>
      <c r="AF492" s="94" t="str">
        <f t="shared" si="96"/>
        <v>PROPFR</v>
      </c>
      <c r="AG492" t="b">
        <f t="shared" si="97"/>
        <v>1</v>
      </c>
    </row>
    <row r="493" spans="1:33">
      <c r="A493" s="50">
        <f t="shared" si="98"/>
        <v>493</v>
      </c>
      <c r="B493" s="49">
        <f t="shared" si="99"/>
        <v>472</v>
      </c>
      <c r="C493" s="53" t="s">
        <v>3611</v>
      </c>
      <c r="D493" s="53" t="s">
        <v>2403</v>
      </c>
      <c r="E493" s="64" t="s">
        <v>71</v>
      </c>
      <c r="F493" s="64" t="s">
        <v>71</v>
      </c>
      <c r="G493" s="65">
        <v>0</v>
      </c>
      <c r="H493" s="65">
        <v>0</v>
      </c>
      <c r="I493" s="58" t="s">
        <v>2429</v>
      </c>
      <c r="J493" s="58" t="s">
        <v>1395</v>
      </c>
      <c r="K493" s="59" t="s">
        <v>3830</v>
      </c>
      <c r="L493" s="57" t="s">
        <v>4851</v>
      </c>
      <c r="M493" s="57" t="s">
        <v>4910</v>
      </c>
      <c r="N493" s="57"/>
      <c r="O493" s="55"/>
      <c r="P493" s="56" t="s">
        <v>2464</v>
      </c>
      <c r="Q493" s="13"/>
      <c r="R493"/>
      <c r="S493" t="str">
        <f t="shared" si="104"/>
        <v/>
      </c>
      <c r="T493" t="str">
        <f>IF(ISNA(VLOOKUP(AF493,#REF!,1)),"//","")</f>
        <v/>
      </c>
      <c r="U493"/>
      <c r="V493">
        <f t="shared" si="93"/>
        <v>169</v>
      </c>
      <c r="W493" s="81" t="s">
        <v>2263</v>
      </c>
      <c r="X493" s="59" t="s">
        <v>2637</v>
      </c>
      <c r="Y493" s="59" t="s">
        <v>2263</v>
      </c>
      <c r="Z493" s="25" t="str">
        <f t="shared" si="91"/>
        <v>"DENANY"</v>
      </c>
      <c r="AA493" s="25" t="str">
        <f t="shared" si="94"/>
        <v>DENANY</v>
      </c>
      <c r="AB493" s="1">
        <f t="shared" si="92"/>
        <v>472</v>
      </c>
      <c r="AC493" t="str">
        <f t="shared" si="95"/>
        <v>SFL_DENANY</v>
      </c>
      <c r="AD493" s="136" t="str">
        <f>IF(ISNA(VLOOKUP(AA493,Sheet2!J:J,1,0)),"//","")</f>
        <v>//</v>
      </c>
      <c r="AF493" s="94" t="str">
        <f t="shared" si="96"/>
        <v>DENANY</v>
      </c>
      <c r="AG493" t="b">
        <f t="shared" si="97"/>
        <v>1</v>
      </c>
    </row>
    <row r="494" spans="1:33">
      <c r="A494" s="50">
        <f t="shared" si="98"/>
        <v>494</v>
      </c>
      <c r="B494" s="49">
        <f t="shared" si="99"/>
        <v>473</v>
      </c>
      <c r="C494" s="53" t="s">
        <v>3611</v>
      </c>
      <c r="D494" s="53" t="s">
        <v>2404</v>
      </c>
      <c r="E494" s="64" t="s">
        <v>72</v>
      </c>
      <c r="F494" s="64" t="s">
        <v>72</v>
      </c>
      <c r="G494" s="65">
        <v>0</v>
      </c>
      <c r="H494" s="65">
        <v>0</v>
      </c>
      <c r="I494" s="58" t="s">
        <v>2429</v>
      </c>
      <c r="J494" s="58" t="s">
        <v>1395</v>
      </c>
      <c r="K494" s="59" t="s">
        <v>3830</v>
      </c>
      <c r="L494" s="57" t="s">
        <v>4851</v>
      </c>
      <c r="M494" s="57" t="s">
        <v>4910</v>
      </c>
      <c r="N494" s="57"/>
      <c r="O494" s="55"/>
      <c r="P494" s="56" t="s">
        <v>2465</v>
      </c>
      <c r="Q494" s="13"/>
      <c r="R494"/>
      <c r="S494" t="str">
        <f t="shared" si="104"/>
        <v/>
      </c>
      <c r="T494" t="str">
        <f>IF(ISNA(VLOOKUP(AF494,#REF!,1)),"//","")</f>
        <v/>
      </c>
      <c r="U494"/>
      <c r="V494">
        <f t="shared" si="93"/>
        <v>170</v>
      </c>
      <c r="W494" s="81" t="s">
        <v>2263</v>
      </c>
      <c r="X494" s="59" t="s">
        <v>2637</v>
      </c>
      <c r="Y494" s="59" t="s">
        <v>2263</v>
      </c>
      <c r="Z494" s="25" t="str">
        <f t="shared" si="91"/>
        <v>"DENFIX"</v>
      </c>
      <c r="AA494" s="25" t="str">
        <f t="shared" si="94"/>
        <v>DENFIX</v>
      </c>
      <c r="AB494" s="1">
        <f t="shared" si="92"/>
        <v>473</v>
      </c>
      <c r="AC494" t="str">
        <f t="shared" si="95"/>
        <v>SFL_DENFIX</v>
      </c>
      <c r="AD494" s="136" t="str">
        <f>IF(ISNA(VLOOKUP(AA494,Sheet2!J:J,1,0)),"//","")</f>
        <v>//</v>
      </c>
      <c r="AF494" s="94" t="str">
        <f t="shared" si="96"/>
        <v>DENFIX</v>
      </c>
      <c r="AG494" t="b">
        <f t="shared" si="97"/>
        <v>1</v>
      </c>
    </row>
    <row r="495" spans="1:33">
      <c r="A495" s="50">
        <f t="shared" si="98"/>
        <v>495</v>
      </c>
      <c r="B495" s="49">
        <f t="shared" si="99"/>
        <v>474</v>
      </c>
      <c r="C495" s="53" t="s">
        <v>3611</v>
      </c>
      <c r="D495" s="53" t="s">
        <v>2405</v>
      </c>
      <c r="E495" s="64" t="s">
        <v>2436</v>
      </c>
      <c r="F495" s="64" t="s">
        <v>2436</v>
      </c>
      <c r="G495" s="65">
        <v>0</v>
      </c>
      <c r="H495" s="65">
        <v>0</v>
      </c>
      <c r="I495" s="58" t="s">
        <v>2429</v>
      </c>
      <c r="J495" s="58" t="s">
        <v>1395</v>
      </c>
      <c r="K495" s="59" t="s">
        <v>3830</v>
      </c>
      <c r="L495" s="57" t="s">
        <v>4851</v>
      </c>
      <c r="M495" s="57" t="s">
        <v>4910</v>
      </c>
      <c r="N495" s="57"/>
      <c r="O495" s="55"/>
      <c r="P495" s="56" t="s">
        <v>2466</v>
      </c>
      <c r="Q495" s="13"/>
      <c r="R495"/>
      <c r="S495" t="str">
        <f t="shared" si="104"/>
        <v/>
      </c>
      <c r="T495" t="str">
        <f>IF(ISNA(VLOOKUP(AF495,#REF!,1)),"//","")</f>
        <v/>
      </c>
      <c r="U495"/>
      <c r="V495">
        <f t="shared" si="93"/>
        <v>170</v>
      </c>
      <c r="W495" s="81" t="s">
        <v>2263</v>
      </c>
      <c r="X495" s="59" t="s">
        <v>2263</v>
      </c>
      <c r="Y495" s="59" t="s">
        <v>2263</v>
      </c>
      <c r="Z495" s="25" t="str">
        <f t="shared" si="91"/>
        <v/>
      </c>
      <c r="AA495" s="25" t="str">
        <f t="shared" si="94"/>
        <v/>
      </c>
      <c r="AB495" s="1">
        <f t="shared" si="92"/>
        <v>474</v>
      </c>
      <c r="AC495" t="str">
        <f t="shared" si="95"/>
        <v>SFL_CARRY</v>
      </c>
      <c r="AD495" s="136" t="str">
        <f>IF(ISNA(VLOOKUP(AA495,Sheet2!J:J,1,0)),"//","")</f>
        <v/>
      </c>
      <c r="AF495" s="94" t="str">
        <f t="shared" si="96"/>
        <v/>
      </c>
      <c r="AG495" t="b">
        <f t="shared" si="97"/>
        <v>1</v>
      </c>
    </row>
    <row r="496" spans="1:33">
      <c r="A496" s="50">
        <f t="shared" si="98"/>
        <v>496</v>
      </c>
      <c r="B496" s="49">
        <f t="shared" si="99"/>
        <v>475</v>
      </c>
      <c r="C496" s="53" t="s">
        <v>3611</v>
      </c>
      <c r="D496" s="53" t="s">
        <v>2393</v>
      </c>
      <c r="E496" s="64" t="s">
        <v>2437</v>
      </c>
      <c r="F496" s="64" t="s">
        <v>2437</v>
      </c>
      <c r="G496" s="65">
        <v>0</v>
      </c>
      <c r="H496" s="65">
        <v>0</v>
      </c>
      <c r="I496" s="58" t="s">
        <v>2429</v>
      </c>
      <c r="J496" s="58" t="s">
        <v>1395</v>
      </c>
      <c r="K496" s="59" t="s">
        <v>3830</v>
      </c>
      <c r="L496" s="57" t="s">
        <v>4851</v>
      </c>
      <c r="M496" s="57" t="s">
        <v>4910</v>
      </c>
      <c r="N496" s="57"/>
      <c r="O496" s="55"/>
      <c r="P496" s="56" t="s">
        <v>2467</v>
      </c>
      <c r="Q496" s="13"/>
      <c r="R496"/>
      <c r="S496" t="str">
        <f t="shared" si="104"/>
        <v/>
      </c>
      <c r="T496" t="str">
        <f>IF(ISNA(VLOOKUP(AF496,#REF!,1)),"//","")</f>
        <v/>
      </c>
      <c r="U496"/>
      <c r="V496">
        <f t="shared" si="93"/>
        <v>170</v>
      </c>
      <c r="W496" s="81" t="s">
        <v>2263</v>
      </c>
      <c r="X496" s="59" t="s">
        <v>2263</v>
      </c>
      <c r="Y496" s="59" t="s">
        <v>2263</v>
      </c>
      <c r="Z496" s="25" t="str">
        <f t="shared" si="91"/>
        <v/>
      </c>
      <c r="AA496" s="25" t="str">
        <f t="shared" si="94"/>
        <v/>
      </c>
      <c r="AB496" s="1">
        <f t="shared" si="92"/>
        <v>475</v>
      </c>
      <c r="AC496" t="str">
        <f t="shared" si="95"/>
        <v>SFL_OVERFL</v>
      </c>
      <c r="AD496" s="136" t="str">
        <f>IF(ISNA(VLOOKUP(AA496,Sheet2!J:J,1,0)),"//","")</f>
        <v/>
      </c>
      <c r="AF496" s="94" t="str">
        <f t="shared" si="96"/>
        <v/>
      </c>
      <c r="AG496" t="b">
        <f t="shared" si="97"/>
        <v>1</v>
      </c>
    </row>
    <row r="497" spans="1:33">
      <c r="A497" s="50">
        <f t="shared" si="98"/>
        <v>497</v>
      </c>
      <c r="B497" s="49">
        <f t="shared" si="99"/>
        <v>476</v>
      </c>
      <c r="C497" s="53" t="s">
        <v>3611</v>
      </c>
      <c r="D497" s="53" t="s">
        <v>2406</v>
      </c>
      <c r="E497" s="64" t="s">
        <v>2438</v>
      </c>
      <c r="F497" s="64" t="s">
        <v>2438</v>
      </c>
      <c r="G497" s="65">
        <v>0</v>
      </c>
      <c r="H497" s="65">
        <v>0</v>
      </c>
      <c r="I497" s="58" t="s">
        <v>2429</v>
      </c>
      <c r="J497" s="58" t="s">
        <v>1395</v>
      </c>
      <c r="K497" s="59" t="s">
        <v>3830</v>
      </c>
      <c r="L497" s="57" t="s">
        <v>4851</v>
      </c>
      <c r="M497" s="57" t="s">
        <v>4910</v>
      </c>
      <c r="N497" s="57"/>
      <c r="O497" s="55"/>
      <c r="P497" s="56" t="s">
        <v>2468</v>
      </c>
      <c r="Q497" s="13"/>
      <c r="R497"/>
      <c r="S497" t="str">
        <f t="shared" si="104"/>
        <v/>
      </c>
      <c r="T497" t="str">
        <f>IF(ISNA(VLOOKUP(AF497,#REF!,1)),"//","")</f>
        <v/>
      </c>
      <c r="U497"/>
      <c r="V497">
        <f t="shared" si="93"/>
        <v>170</v>
      </c>
      <c r="W497" s="81" t="s">
        <v>2263</v>
      </c>
      <c r="X497" s="59" t="s">
        <v>2263</v>
      </c>
      <c r="Y497" s="59" t="s">
        <v>2263</v>
      </c>
      <c r="Z497" s="25" t="str">
        <f t="shared" si="91"/>
        <v/>
      </c>
      <c r="AA497" s="25" t="str">
        <f t="shared" si="94"/>
        <v/>
      </c>
      <c r="AB497" s="1">
        <f t="shared" si="92"/>
        <v>476</v>
      </c>
      <c r="AC497" t="str">
        <f t="shared" si="95"/>
        <v>SFL_LEAD0</v>
      </c>
      <c r="AD497" s="136" t="str">
        <f>IF(ISNA(VLOOKUP(AA497,Sheet2!J:J,1,0)),"//","")</f>
        <v/>
      </c>
      <c r="AF497" s="94" t="str">
        <f t="shared" si="96"/>
        <v/>
      </c>
      <c r="AG497" t="b">
        <f t="shared" si="97"/>
        <v>1</v>
      </c>
    </row>
    <row r="498" spans="1:33">
      <c r="A498" s="50">
        <f t="shared" si="98"/>
        <v>498</v>
      </c>
      <c r="B498" s="49">
        <f t="shared" si="99"/>
        <v>477</v>
      </c>
      <c r="C498" s="53" t="s">
        <v>3611</v>
      </c>
      <c r="D498" s="53" t="s">
        <v>2407</v>
      </c>
      <c r="E498" s="64" t="s">
        <v>900</v>
      </c>
      <c r="F498" s="64" t="s">
        <v>900</v>
      </c>
      <c r="G498" s="65">
        <v>0</v>
      </c>
      <c r="H498" s="65">
        <v>0</v>
      </c>
      <c r="I498" s="58" t="s">
        <v>2429</v>
      </c>
      <c r="J498" s="58" t="s">
        <v>1395</v>
      </c>
      <c r="K498" s="59" t="s">
        <v>3830</v>
      </c>
      <c r="L498" s="57" t="s">
        <v>4851</v>
      </c>
      <c r="M498" s="57" t="s">
        <v>4910</v>
      </c>
      <c r="N498" s="57"/>
      <c r="O498" s="55"/>
      <c r="P498" s="56" t="s">
        <v>2469</v>
      </c>
      <c r="Q498" s="13"/>
      <c r="R498"/>
      <c r="S498" t="str">
        <f t="shared" si="104"/>
        <v/>
      </c>
      <c r="T498" t="str">
        <f>IF(ISNA(VLOOKUP(AF498,#REF!,1)),"//","")</f>
        <v/>
      </c>
      <c r="U498"/>
      <c r="V498">
        <f t="shared" si="93"/>
        <v>170</v>
      </c>
      <c r="W498" s="81" t="s">
        <v>2263</v>
      </c>
      <c r="X498" s="59" t="s">
        <v>2263</v>
      </c>
      <c r="Y498" s="59" t="s">
        <v>2263</v>
      </c>
      <c r="Z498" s="25" t="str">
        <f t="shared" si="91"/>
        <v/>
      </c>
      <c r="AA498" s="25" t="str">
        <f t="shared" si="94"/>
        <v/>
      </c>
      <c r="AB498" s="1">
        <f t="shared" si="92"/>
        <v>477</v>
      </c>
      <c r="AC498" t="str">
        <f t="shared" si="95"/>
        <v>SFL_ALPHA</v>
      </c>
      <c r="AD498" s="136" t="str">
        <f>IF(ISNA(VLOOKUP(AA498,Sheet2!J:J,1,0)),"//","")</f>
        <v/>
      </c>
      <c r="AF498" s="94" t="str">
        <f t="shared" si="96"/>
        <v/>
      </c>
      <c r="AG498" t="b">
        <f t="shared" si="97"/>
        <v>1</v>
      </c>
    </row>
    <row r="499" spans="1:33">
      <c r="A499" s="50">
        <f t="shared" si="98"/>
        <v>499</v>
      </c>
      <c r="B499" s="49">
        <f t="shared" si="99"/>
        <v>478</v>
      </c>
      <c r="C499" s="53" t="s">
        <v>3611</v>
      </c>
      <c r="D499" s="53" t="s">
        <v>2394</v>
      </c>
      <c r="E499" s="64" t="s">
        <v>2455</v>
      </c>
      <c r="F499" s="72" t="s">
        <v>2455</v>
      </c>
      <c r="G499" s="65">
        <v>0</v>
      </c>
      <c r="H499" s="65">
        <v>0</v>
      </c>
      <c r="I499" s="58" t="s">
        <v>2429</v>
      </c>
      <c r="J499" s="58" t="s">
        <v>1395</v>
      </c>
      <c r="K499" s="59" t="s">
        <v>3830</v>
      </c>
      <c r="L499" s="57" t="s">
        <v>4851</v>
      </c>
      <c r="M499" s="57" t="s">
        <v>4910</v>
      </c>
      <c r="N499" s="57"/>
      <c r="O499" s="55"/>
      <c r="P499" s="56" t="s">
        <v>2470</v>
      </c>
      <c r="Q499" s="13"/>
      <c r="R499"/>
      <c r="S499" t="str">
        <f t="shared" si="104"/>
        <v/>
      </c>
      <c r="T499" t="str">
        <f>IF(ISNA(VLOOKUP(AF499,#REF!,1)),"//","")</f>
        <v/>
      </c>
      <c r="U499"/>
      <c r="V499">
        <f t="shared" si="93"/>
        <v>170</v>
      </c>
      <c r="W499" s="81" t="s">
        <v>2263</v>
      </c>
      <c r="X499" s="59" t="s">
        <v>2263</v>
      </c>
      <c r="Y499" s="59" t="s">
        <v>2263</v>
      </c>
      <c r="Z499" s="25" t="str">
        <f t="shared" si="91"/>
        <v/>
      </c>
      <c r="AA499" s="25" t="str">
        <f t="shared" si="94"/>
        <v/>
      </c>
      <c r="AB499" s="1">
        <f t="shared" si="92"/>
        <v>478</v>
      </c>
      <c r="AC499" t="str">
        <f t="shared" si="95"/>
        <v>SFL_alphaCAP</v>
      </c>
      <c r="AD499" s="136" t="str">
        <f>IF(ISNA(VLOOKUP(AA499,Sheet2!J:J,1,0)),"//","")</f>
        <v/>
      </c>
      <c r="AF499" s="94" t="str">
        <f t="shared" si="96"/>
        <v/>
      </c>
      <c r="AG499" t="b">
        <f t="shared" si="97"/>
        <v>1</v>
      </c>
    </row>
    <row r="500" spans="1:33">
      <c r="A500" s="50">
        <f t="shared" si="98"/>
        <v>500</v>
      </c>
      <c r="B500" s="49">
        <f t="shared" si="99"/>
        <v>479</v>
      </c>
      <c r="C500" s="53" t="s">
        <v>3611</v>
      </c>
      <c r="D500" s="53" t="s">
        <v>2408</v>
      </c>
      <c r="E500" s="70" t="s">
        <v>2439</v>
      </c>
      <c r="F500" s="71" t="s">
        <v>2439</v>
      </c>
      <c r="G500" s="65">
        <v>0</v>
      </c>
      <c r="H500" s="65">
        <v>0</v>
      </c>
      <c r="I500" s="58" t="s">
        <v>2429</v>
      </c>
      <c r="J500" s="58" t="s">
        <v>1395</v>
      </c>
      <c r="K500" s="59" t="s">
        <v>3830</v>
      </c>
      <c r="L500" s="57" t="s">
        <v>4851</v>
      </c>
      <c r="M500" s="57" t="s">
        <v>4910</v>
      </c>
      <c r="N500" s="57"/>
      <c r="O500" s="55"/>
      <c r="P500" s="56" t="s">
        <v>2471</v>
      </c>
      <c r="Q500" s="13"/>
      <c r="R500"/>
      <c r="S500" t="str">
        <f t="shared" si="104"/>
        <v/>
      </c>
      <c r="T500" t="str">
        <f>IF(ISNA(VLOOKUP(AF500,#REF!,1)),"//","")</f>
        <v/>
      </c>
      <c r="U500"/>
      <c r="V500">
        <f t="shared" si="93"/>
        <v>170</v>
      </c>
      <c r="W500" s="81" t="s">
        <v>2263</v>
      </c>
      <c r="X500" s="59" t="s">
        <v>2263</v>
      </c>
      <c r="Y500" s="59" t="s">
        <v>2263</v>
      </c>
      <c r="Z500" s="25" t="str">
        <f t="shared" si="91"/>
        <v/>
      </c>
      <c r="AA500" s="25" t="str">
        <f t="shared" si="94"/>
        <v/>
      </c>
      <c r="AB500" s="1">
        <f t="shared" si="92"/>
        <v>479</v>
      </c>
      <c r="AC500" t="str">
        <f t="shared" si="95"/>
        <v>SFL_RUNTIM</v>
      </c>
      <c r="AD500" s="136" t="str">
        <f>IF(ISNA(VLOOKUP(AA500,Sheet2!J:J,1,0)),"//","")</f>
        <v/>
      </c>
      <c r="AF500" s="94" t="str">
        <f t="shared" si="96"/>
        <v/>
      </c>
      <c r="AG500" t="b">
        <f t="shared" si="97"/>
        <v>1</v>
      </c>
    </row>
    <row r="501" spans="1:33">
      <c r="A501" s="50">
        <f t="shared" si="98"/>
        <v>501</v>
      </c>
      <c r="B501" s="49">
        <f t="shared" si="99"/>
        <v>480</v>
      </c>
      <c r="C501" s="53" t="s">
        <v>3611</v>
      </c>
      <c r="D501" s="53" t="s">
        <v>2409</v>
      </c>
      <c r="E501" s="70" t="s">
        <v>2440</v>
      </c>
      <c r="F501" s="71" t="s">
        <v>2440</v>
      </c>
      <c r="G501" s="65">
        <v>0</v>
      </c>
      <c r="H501" s="65">
        <v>0</v>
      </c>
      <c r="I501" s="58" t="s">
        <v>2429</v>
      </c>
      <c r="J501" s="58" t="s">
        <v>1395</v>
      </c>
      <c r="K501" s="59" t="s">
        <v>3830</v>
      </c>
      <c r="L501" s="57" t="s">
        <v>4851</v>
      </c>
      <c r="M501" s="57" t="s">
        <v>4910</v>
      </c>
      <c r="N501" s="57"/>
      <c r="O501" s="55"/>
      <c r="P501" s="56" t="s">
        <v>2472</v>
      </c>
      <c r="Q501" s="13"/>
      <c r="R501"/>
      <c r="S501" t="str">
        <f t="shared" si="104"/>
        <v/>
      </c>
      <c r="T501" t="str">
        <f>IF(ISNA(VLOOKUP(AF501,#REF!,1)),"//","")</f>
        <v/>
      </c>
      <c r="U501"/>
      <c r="V501">
        <f t="shared" si="93"/>
        <v>170</v>
      </c>
      <c r="W501" s="81" t="s">
        <v>2263</v>
      </c>
      <c r="X501" s="59" t="s">
        <v>2263</v>
      </c>
      <c r="Y501" s="59" t="s">
        <v>2263</v>
      </c>
      <c r="Z501" s="25" t="str">
        <f t="shared" si="91"/>
        <v/>
      </c>
      <c r="AA501" s="25" t="str">
        <f t="shared" si="94"/>
        <v/>
      </c>
      <c r="AB501" s="1">
        <f t="shared" si="92"/>
        <v>480</v>
      </c>
      <c r="AC501" t="str">
        <f t="shared" si="95"/>
        <v>SFL_RUNIO</v>
      </c>
      <c r="AD501" s="136" t="str">
        <f>IF(ISNA(VLOOKUP(AA501,Sheet2!J:J,1,0)),"//","")</f>
        <v/>
      </c>
      <c r="AF501" s="94" t="str">
        <f t="shared" si="96"/>
        <v/>
      </c>
      <c r="AG501" t="b">
        <f t="shared" si="97"/>
        <v>1</v>
      </c>
    </row>
    <row r="502" spans="1:33">
      <c r="A502" s="50">
        <f t="shared" si="98"/>
        <v>502</v>
      </c>
      <c r="B502" s="49">
        <f t="shared" si="99"/>
        <v>481</v>
      </c>
      <c r="C502" s="53" t="s">
        <v>3611</v>
      </c>
      <c r="D502" s="53" t="s">
        <v>4938</v>
      </c>
      <c r="E502" s="64" t="s">
        <v>4939</v>
      </c>
      <c r="F502" s="64" t="s">
        <v>4939</v>
      </c>
      <c r="G502" s="65">
        <v>0</v>
      </c>
      <c r="H502" s="65">
        <v>0</v>
      </c>
      <c r="I502" s="58" t="s">
        <v>2429</v>
      </c>
      <c r="J502" s="58" t="s">
        <v>1395</v>
      </c>
      <c r="K502" s="59" t="s">
        <v>3830</v>
      </c>
      <c r="L502" s="57" t="s">
        <v>4851</v>
      </c>
      <c r="M502" s="57" t="s">
        <v>4910</v>
      </c>
      <c r="N502" s="57"/>
      <c r="O502" s="55"/>
      <c r="P502" s="56" t="s">
        <v>2473</v>
      </c>
      <c r="Q502" s="13"/>
      <c r="R502"/>
      <c r="S502" t="str">
        <f t="shared" si="104"/>
        <v/>
      </c>
      <c r="T502" t="str">
        <f>IF(ISNA(VLOOKUP(AF502,#REF!,1)),"//","")</f>
        <v/>
      </c>
      <c r="U502"/>
      <c r="V502">
        <f t="shared" si="93"/>
        <v>170</v>
      </c>
      <c r="W502" s="81" t="s">
        <v>2263</v>
      </c>
      <c r="X502" s="59" t="s">
        <v>2263</v>
      </c>
      <c r="Y502" s="59" t="s">
        <v>2263</v>
      </c>
      <c r="Z502" s="25" t="str">
        <f t="shared" si="91"/>
        <v/>
      </c>
      <c r="AA502" s="25" t="str">
        <f t="shared" si="94"/>
        <v/>
      </c>
      <c r="AB502" s="1">
        <f t="shared" si="92"/>
        <v>481</v>
      </c>
      <c r="AC502" t="str">
        <f t="shared" si="95"/>
        <v>SFL_PRINT</v>
      </c>
      <c r="AD502" s="136" t="str">
        <f>IF(ISNA(VLOOKUP(AA502,Sheet2!J:J,1,0)),"//","")</f>
        <v/>
      </c>
      <c r="AF502" s="94" t="str">
        <f t="shared" si="96"/>
        <v/>
      </c>
      <c r="AG502" t="b">
        <f t="shared" si="97"/>
        <v>1</v>
      </c>
    </row>
    <row r="503" spans="1:33">
      <c r="A503" s="50">
        <f t="shared" si="98"/>
        <v>503</v>
      </c>
      <c r="B503" s="49">
        <f t="shared" si="99"/>
        <v>482</v>
      </c>
      <c r="C503" s="53" t="s">
        <v>3611</v>
      </c>
      <c r="D503" s="53" t="s">
        <v>2410</v>
      </c>
      <c r="E503" s="64" t="s">
        <v>2441</v>
      </c>
      <c r="F503" s="64" t="s">
        <v>2441</v>
      </c>
      <c r="G503" s="65">
        <v>0</v>
      </c>
      <c r="H503" s="65">
        <v>0</v>
      </c>
      <c r="I503" s="58" t="s">
        <v>2429</v>
      </c>
      <c r="J503" s="58" t="s">
        <v>1395</v>
      </c>
      <c r="K503" s="59" t="s">
        <v>3830</v>
      </c>
      <c r="L503" s="57" t="s">
        <v>4851</v>
      </c>
      <c r="M503" s="57" t="s">
        <v>4910</v>
      </c>
      <c r="N503" s="57"/>
      <c r="O503" s="55"/>
      <c r="P503" s="56" t="s">
        <v>2474</v>
      </c>
      <c r="Q503" s="13"/>
      <c r="R503"/>
      <c r="S503" t="str">
        <f t="shared" si="104"/>
        <v/>
      </c>
      <c r="T503" t="str">
        <f>IF(ISNA(VLOOKUP(AF503,#REF!,1)),"//","")</f>
        <v/>
      </c>
      <c r="U503"/>
      <c r="V503">
        <f t="shared" si="93"/>
        <v>170</v>
      </c>
      <c r="W503" s="81" t="s">
        <v>2263</v>
      </c>
      <c r="X503" s="59" t="s">
        <v>2263</v>
      </c>
      <c r="Y503" s="59" t="s">
        <v>2263</v>
      </c>
      <c r="Z503" s="25" t="str">
        <f t="shared" si="91"/>
        <v/>
      </c>
      <c r="AA503" s="25" t="str">
        <f t="shared" si="94"/>
        <v/>
      </c>
      <c r="AB503" s="1">
        <f t="shared" si="92"/>
        <v>482</v>
      </c>
      <c r="AC503" t="str">
        <f t="shared" si="95"/>
        <v>SFL_TRACE</v>
      </c>
      <c r="AD503" s="136" t="str">
        <f>IF(ISNA(VLOOKUP(AA503,Sheet2!J:J,1,0)),"//","")</f>
        <v/>
      </c>
      <c r="AF503" s="94" t="str">
        <f t="shared" si="96"/>
        <v/>
      </c>
      <c r="AG503" t="b">
        <f t="shared" si="97"/>
        <v>1</v>
      </c>
    </row>
    <row r="504" spans="1:33">
      <c r="A504" s="50">
        <f t="shared" si="98"/>
        <v>504</v>
      </c>
      <c r="B504" s="49">
        <f t="shared" si="99"/>
        <v>483</v>
      </c>
      <c r="C504" s="53" t="s">
        <v>3611</v>
      </c>
      <c r="D504" s="53" t="s">
        <v>2392</v>
      </c>
      <c r="E504" s="64" t="s">
        <v>893</v>
      </c>
      <c r="F504" s="64" t="s">
        <v>893</v>
      </c>
      <c r="G504" s="66">
        <v>0</v>
      </c>
      <c r="H504" s="66">
        <v>0</v>
      </c>
      <c r="I504" s="58" t="s">
        <v>2429</v>
      </c>
      <c r="J504" s="58" t="s">
        <v>1395</v>
      </c>
      <c r="K504" s="59" t="s">
        <v>3830</v>
      </c>
      <c r="L504" s="57" t="s">
        <v>4851</v>
      </c>
      <c r="M504" s="57" t="s">
        <v>4910</v>
      </c>
      <c r="N504" s="57"/>
      <c r="O504" s="55"/>
      <c r="P504" s="56" t="s">
        <v>2475</v>
      </c>
      <c r="Q504" s="13"/>
      <c r="R504"/>
      <c r="S504" t="str">
        <f t="shared" si="104"/>
        <v/>
      </c>
      <c r="T504" t="str">
        <f>IF(ISNA(VLOOKUP(AF504,#REF!,1)),"//","")</f>
        <v/>
      </c>
      <c r="U504"/>
      <c r="V504">
        <f t="shared" si="93"/>
        <v>170</v>
      </c>
      <c r="W504" s="81" t="s">
        <v>2263</v>
      </c>
      <c r="X504" s="59" t="s">
        <v>2263</v>
      </c>
      <c r="Y504" s="59" t="s">
        <v>2263</v>
      </c>
      <c r="Z504" s="25" t="str">
        <f t="shared" si="91"/>
        <v/>
      </c>
      <c r="AA504" s="25" t="str">
        <f t="shared" si="94"/>
        <v/>
      </c>
      <c r="AB504" s="1">
        <f t="shared" si="92"/>
        <v>483</v>
      </c>
      <c r="AC504" t="str">
        <f t="shared" si="95"/>
        <v>SFL_USER</v>
      </c>
      <c r="AD504" s="136" t="str">
        <f>IF(ISNA(VLOOKUP(AA504,Sheet2!J:J,1,0)),"//","")</f>
        <v/>
      </c>
      <c r="AF504" s="94" t="str">
        <f t="shared" si="96"/>
        <v/>
      </c>
      <c r="AG504" t="b">
        <f t="shared" si="97"/>
        <v>1</v>
      </c>
    </row>
    <row r="505" spans="1:33">
      <c r="A505" s="50">
        <f t="shared" si="98"/>
        <v>505</v>
      </c>
      <c r="B505" s="49">
        <f t="shared" si="99"/>
        <v>484</v>
      </c>
      <c r="C505" s="53" t="s">
        <v>3611</v>
      </c>
      <c r="D505" s="53" t="s">
        <v>2411</v>
      </c>
      <c r="E505" s="64" t="s">
        <v>2442</v>
      </c>
      <c r="F505" s="64" t="s">
        <v>2442</v>
      </c>
      <c r="G505" s="65">
        <v>0</v>
      </c>
      <c r="H505" s="65">
        <v>0</v>
      </c>
      <c r="I505" s="58" t="s">
        <v>2429</v>
      </c>
      <c r="J505" s="58" t="s">
        <v>1395</v>
      </c>
      <c r="K505" s="59" t="s">
        <v>3830</v>
      </c>
      <c r="L505" s="57" t="s">
        <v>4851</v>
      </c>
      <c r="M505" s="57" t="s">
        <v>4910</v>
      </c>
      <c r="N505" s="57"/>
      <c r="O505" s="55"/>
      <c r="P505" s="56" t="s">
        <v>2476</v>
      </c>
      <c r="Q505" s="13"/>
      <c r="R505"/>
      <c r="S505" t="str">
        <f t="shared" si="104"/>
        <v/>
      </c>
      <c r="T505" t="str">
        <f>IF(ISNA(VLOOKUP(AF505,#REF!,1)),"//","")</f>
        <v/>
      </c>
      <c r="U505"/>
      <c r="V505">
        <f t="shared" si="93"/>
        <v>170</v>
      </c>
      <c r="W505" s="81" t="s">
        <v>2263</v>
      </c>
      <c r="X505" s="59" t="s">
        <v>2263</v>
      </c>
      <c r="Y505" s="59" t="s">
        <v>2263</v>
      </c>
      <c r="Z505" s="25" t="str">
        <f t="shared" si="91"/>
        <v/>
      </c>
      <c r="AA505" s="25" t="str">
        <f t="shared" si="94"/>
        <v/>
      </c>
      <c r="AB505" s="1">
        <f t="shared" si="92"/>
        <v>484</v>
      </c>
      <c r="AC505" t="str">
        <f t="shared" si="95"/>
        <v>SFL_LOWBAT</v>
      </c>
      <c r="AD505" s="136" t="str">
        <f>IF(ISNA(VLOOKUP(AA505,Sheet2!J:J,1,0)),"//","")</f>
        <v/>
      </c>
      <c r="AF505" s="94" t="str">
        <f t="shared" si="96"/>
        <v/>
      </c>
      <c r="AG505" t="b">
        <f t="shared" si="97"/>
        <v>1</v>
      </c>
    </row>
    <row r="506" spans="1:33">
      <c r="A506" s="50">
        <f t="shared" si="98"/>
        <v>506</v>
      </c>
      <c r="B506" s="49">
        <f t="shared" si="99"/>
        <v>485</v>
      </c>
      <c r="C506" s="53" t="s">
        <v>3611</v>
      </c>
      <c r="D506" s="53" t="s">
        <v>2412</v>
      </c>
      <c r="E506" s="64" t="s">
        <v>326</v>
      </c>
      <c r="F506" s="64" t="s">
        <v>326</v>
      </c>
      <c r="G506" s="65">
        <v>0</v>
      </c>
      <c r="H506" s="65">
        <v>0</v>
      </c>
      <c r="I506" s="58" t="s">
        <v>2429</v>
      </c>
      <c r="J506" s="58" t="s">
        <v>1395</v>
      </c>
      <c r="K506" s="59" t="s">
        <v>3830</v>
      </c>
      <c r="L506" s="57" t="s">
        <v>4851</v>
      </c>
      <c r="M506" s="57" t="s">
        <v>4910</v>
      </c>
      <c r="N506" s="57"/>
      <c r="O506" s="55"/>
      <c r="P506" s="56" t="s">
        <v>2477</v>
      </c>
      <c r="Q506" s="13"/>
      <c r="R506"/>
      <c r="S506" t="str">
        <f t="shared" si="104"/>
        <v/>
      </c>
      <c r="T506" t="str">
        <f>IF(ISNA(VLOOKUP(AF506,#REF!,1)),"//","")</f>
        <v/>
      </c>
      <c r="U506"/>
      <c r="V506">
        <f t="shared" si="93"/>
        <v>170</v>
      </c>
      <c r="W506" s="81" t="s">
        <v>2263</v>
      </c>
      <c r="X506" s="59" t="s">
        <v>2263</v>
      </c>
      <c r="Y506" s="59" t="s">
        <v>2263</v>
      </c>
      <c r="Z506" s="25" t="str">
        <f t="shared" si="91"/>
        <v/>
      </c>
      <c r="AA506" s="25" t="str">
        <f t="shared" si="94"/>
        <v/>
      </c>
      <c r="AB506" s="1">
        <f t="shared" si="92"/>
        <v>485</v>
      </c>
      <c r="AC506" t="str">
        <f t="shared" si="95"/>
        <v>SFL_SLOW</v>
      </c>
      <c r="AD506" s="136" t="str">
        <f>IF(ISNA(VLOOKUP(AA506,Sheet2!J:J,1,0)),"//","")</f>
        <v/>
      </c>
      <c r="AF506" s="94" t="str">
        <f t="shared" si="96"/>
        <v/>
      </c>
      <c r="AG506" t="b">
        <f t="shared" si="97"/>
        <v>1</v>
      </c>
    </row>
    <row r="507" spans="1:33">
      <c r="A507" s="50">
        <f t="shared" si="98"/>
        <v>507</v>
      </c>
      <c r="B507" s="49">
        <f t="shared" si="99"/>
        <v>486</v>
      </c>
      <c r="C507" s="53" t="s">
        <v>3611</v>
      </c>
      <c r="D507" s="53" t="s">
        <v>2413</v>
      </c>
      <c r="E507" s="64" t="s">
        <v>2443</v>
      </c>
      <c r="F507" s="64" t="s">
        <v>2443</v>
      </c>
      <c r="G507" s="65">
        <v>0</v>
      </c>
      <c r="H507" s="65">
        <v>0</v>
      </c>
      <c r="I507" s="58" t="s">
        <v>2429</v>
      </c>
      <c r="J507" s="58" t="s">
        <v>1395</v>
      </c>
      <c r="K507" s="59" t="s">
        <v>3830</v>
      </c>
      <c r="L507" s="57" t="s">
        <v>4851</v>
      </c>
      <c r="M507" s="57" t="s">
        <v>4910</v>
      </c>
      <c r="N507" s="57"/>
      <c r="O507" s="55"/>
      <c r="P507" s="56" t="s">
        <v>2478</v>
      </c>
      <c r="Q507" s="13"/>
      <c r="R507"/>
      <c r="S507" t="str">
        <f t="shared" si="104"/>
        <v/>
      </c>
      <c r="T507" t="str">
        <f>IF(ISNA(VLOOKUP(AF507,#REF!,1)),"//","")</f>
        <v/>
      </c>
      <c r="U507"/>
      <c r="V507">
        <f t="shared" si="93"/>
        <v>170</v>
      </c>
      <c r="W507" s="81" t="s">
        <v>2263</v>
      </c>
      <c r="X507" s="59" t="s">
        <v>2263</v>
      </c>
      <c r="Y507" s="59" t="s">
        <v>2263</v>
      </c>
      <c r="Z507" s="25" t="str">
        <f t="shared" si="91"/>
        <v/>
      </c>
      <c r="AA507" s="25" t="str">
        <f t="shared" si="94"/>
        <v/>
      </c>
      <c r="AB507" s="1">
        <f t="shared" si="92"/>
        <v>486</v>
      </c>
      <c r="AC507" t="str">
        <f t="shared" si="95"/>
        <v>SFL_SPCRES</v>
      </c>
      <c r="AD507" s="136" t="str">
        <f>IF(ISNA(VLOOKUP(AA507,Sheet2!J:J,1,0)),"//","")</f>
        <v/>
      </c>
      <c r="AF507" s="94" t="str">
        <f t="shared" si="96"/>
        <v/>
      </c>
      <c r="AG507" t="b">
        <f t="shared" si="97"/>
        <v>1</v>
      </c>
    </row>
    <row r="508" spans="1:33">
      <c r="A508" s="50">
        <f t="shared" si="98"/>
        <v>508</v>
      </c>
      <c r="B508" s="49">
        <f t="shared" si="99"/>
        <v>487</v>
      </c>
      <c r="C508" s="53" t="s">
        <v>3611</v>
      </c>
      <c r="D508" s="53" t="s">
        <v>2414</v>
      </c>
      <c r="E508" s="64" t="s">
        <v>330</v>
      </c>
      <c r="F508" s="64" t="s">
        <v>330</v>
      </c>
      <c r="G508" s="65">
        <v>0</v>
      </c>
      <c r="H508" s="65">
        <v>0</v>
      </c>
      <c r="I508" s="58" t="s">
        <v>2429</v>
      </c>
      <c r="J508" s="58" t="s">
        <v>1395</v>
      </c>
      <c r="K508" s="59" t="s">
        <v>3830</v>
      </c>
      <c r="L508" s="57" t="s">
        <v>4851</v>
      </c>
      <c r="M508" s="57" t="s">
        <v>4910</v>
      </c>
      <c r="N508" s="57"/>
      <c r="O508" s="55"/>
      <c r="P508" s="56" t="s">
        <v>2479</v>
      </c>
      <c r="Q508" s="13"/>
      <c r="R508"/>
      <c r="S508" t="str">
        <f t="shared" si="104"/>
        <v/>
      </c>
      <c r="T508" t="str">
        <f>IF(ISNA(VLOOKUP(AF508,#REF!,1)),"//","")</f>
        <v/>
      </c>
      <c r="U508"/>
      <c r="V508">
        <f t="shared" si="93"/>
        <v>170</v>
      </c>
      <c r="W508" s="81" t="s">
        <v>2263</v>
      </c>
      <c r="X508" s="59" t="s">
        <v>2263</v>
      </c>
      <c r="Y508" s="59" t="s">
        <v>2263</v>
      </c>
      <c r="Z508" s="25" t="str">
        <f t="shared" si="91"/>
        <v/>
      </c>
      <c r="AA508" s="25" t="str">
        <f t="shared" si="94"/>
        <v/>
      </c>
      <c r="AB508" s="1">
        <f t="shared" si="92"/>
        <v>487</v>
      </c>
      <c r="AC508" t="str">
        <f t="shared" si="95"/>
        <v>SFL_SSIZE8</v>
      </c>
      <c r="AD508" s="136" t="str">
        <f>IF(ISNA(VLOOKUP(AA508,Sheet2!J:J,1,0)),"//","")</f>
        <v/>
      </c>
      <c r="AF508" s="94" t="str">
        <f t="shared" si="96"/>
        <v/>
      </c>
      <c r="AG508" t="b">
        <f t="shared" si="97"/>
        <v>1</v>
      </c>
    </row>
    <row r="509" spans="1:33">
      <c r="A509" s="50">
        <f t="shared" si="98"/>
        <v>509</v>
      </c>
      <c r="B509" s="49">
        <f t="shared" si="99"/>
        <v>488</v>
      </c>
      <c r="C509" s="53" t="s">
        <v>3611</v>
      </c>
      <c r="D509" s="53" t="s">
        <v>2415</v>
      </c>
      <c r="E509" s="64" t="s">
        <v>1219</v>
      </c>
      <c r="F509" s="64" t="s">
        <v>1219</v>
      </c>
      <c r="G509" s="65">
        <v>0</v>
      </c>
      <c r="H509" s="65">
        <v>0</v>
      </c>
      <c r="I509" s="58" t="s">
        <v>2429</v>
      </c>
      <c r="J509" s="58" t="s">
        <v>1395</v>
      </c>
      <c r="K509" s="59" t="s">
        <v>3830</v>
      </c>
      <c r="L509" s="57" t="s">
        <v>4851</v>
      </c>
      <c r="M509" s="57" t="s">
        <v>4910</v>
      </c>
      <c r="N509" s="57"/>
      <c r="O509" s="55"/>
      <c r="P509" s="56" t="s">
        <v>2480</v>
      </c>
      <c r="Q509" s="13"/>
      <c r="R509"/>
      <c r="S509" t="str">
        <f t="shared" si="104"/>
        <v/>
      </c>
      <c r="T509" t="str">
        <f>IF(ISNA(VLOOKUP(AF509,#REF!,1)),"//","")</f>
        <v/>
      </c>
      <c r="U509"/>
      <c r="V509">
        <f t="shared" si="93"/>
        <v>170</v>
      </c>
      <c r="W509" s="81" t="s">
        <v>2263</v>
      </c>
      <c r="X509" s="59" t="s">
        <v>2263</v>
      </c>
      <c r="Y509" s="59" t="s">
        <v>2263</v>
      </c>
      <c r="Z509" s="25" t="str">
        <f t="shared" si="91"/>
        <v/>
      </c>
      <c r="AA509" s="25" t="str">
        <f t="shared" si="94"/>
        <v/>
      </c>
      <c r="AB509" s="1">
        <f t="shared" si="92"/>
        <v>488</v>
      </c>
      <c r="AC509" t="str">
        <f t="shared" si="95"/>
        <v>SFL_QUIET</v>
      </c>
      <c r="AD509" s="136" t="str">
        <f>IF(ISNA(VLOOKUP(AA509,Sheet2!J:J,1,0)),"//","")</f>
        <v/>
      </c>
      <c r="AF509" s="94" t="str">
        <f t="shared" si="96"/>
        <v/>
      </c>
      <c r="AG509" t="b">
        <f t="shared" si="97"/>
        <v>1</v>
      </c>
    </row>
    <row r="510" spans="1:33">
      <c r="A510" s="50">
        <f t="shared" si="98"/>
        <v>510</v>
      </c>
      <c r="B510" s="49">
        <f t="shared" si="99"/>
        <v>489</v>
      </c>
      <c r="C510" s="53" t="s">
        <v>3611</v>
      </c>
      <c r="D510" s="53" t="s">
        <v>2416</v>
      </c>
      <c r="E510" s="64" t="s">
        <v>2444</v>
      </c>
      <c r="F510" s="64" t="s">
        <v>2444</v>
      </c>
      <c r="G510" s="65">
        <v>0</v>
      </c>
      <c r="H510" s="65">
        <v>0</v>
      </c>
      <c r="I510" s="58" t="s">
        <v>2429</v>
      </c>
      <c r="J510" s="58" t="s">
        <v>1395</v>
      </c>
      <c r="K510" s="59" t="s">
        <v>3830</v>
      </c>
      <c r="L510" s="57" t="s">
        <v>4851</v>
      </c>
      <c r="M510" s="57" t="s">
        <v>4910</v>
      </c>
      <c r="N510" s="57"/>
      <c r="O510" s="55"/>
      <c r="P510" s="56" t="s">
        <v>2481</v>
      </c>
      <c r="Q510" s="13"/>
      <c r="R510"/>
      <c r="S510" t="str">
        <f t="shared" si="104"/>
        <v/>
      </c>
      <c r="T510" t="str">
        <f>IF(ISNA(VLOOKUP(AF510,#REF!,1)),"//","")</f>
        <v/>
      </c>
      <c r="U510"/>
      <c r="V510">
        <f t="shared" si="93"/>
        <v>170</v>
      </c>
      <c r="W510" s="81" t="s">
        <v>2263</v>
      </c>
      <c r="X510" s="59" t="s">
        <v>2263</v>
      </c>
      <c r="Y510" s="59" t="s">
        <v>2263</v>
      </c>
      <c r="Z510" s="25" t="str">
        <f t="shared" si="91"/>
        <v/>
      </c>
      <c r="AA510" s="25" t="str">
        <f t="shared" si="94"/>
        <v/>
      </c>
      <c r="AB510" s="1">
        <f t="shared" si="92"/>
        <v>489</v>
      </c>
      <c r="AC510" t="str">
        <f t="shared" si="95"/>
        <v>SFL_DECIMP</v>
      </c>
      <c r="AD510" s="136" t="str">
        <f>IF(ISNA(VLOOKUP(AA510,Sheet2!J:J,1,0)),"//","")</f>
        <v/>
      </c>
      <c r="AF510" s="94" t="str">
        <f t="shared" si="96"/>
        <v/>
      </c>
      <c r="AG510" t="b">
        <f t="shared" si="97"/>
        <v>1</v>
      </c>
    </row>
    <row r="511" spans="1:33">
      <c r="A511" s="50">
        <f t="shared" si="98"/>
        <v>511</v>
      </c>
      <c r="B511" s="49">
        <f t="shared" si="99"/>
        <v>490</v>
      </c>
      <c r="C511" s="53" t="s">
        <v>3611</v>
      </c>
      <c r="D511" s="53" t="s">
        <v>2417</v>
      </c>
      <c r="E511" s="64" t="s">
        <v>206</v>
      </c>
      <c r="F511" s="64" t="s">
        <v>206</v>
      </c>
      <c r="G511" s="66">
        <v>0</v>
      </c>
      <c r="H511" s="66">
        <v>0</v>
      </c>
      <c r="I511" s="58" t="s">
        <v>2429</v>
      </c>
      <c r="J511" s="58" t="s">
        <v>1395</v>
      </c>
      <c r="K511" s="59" t="s">
        <v>3830</v>
      </c>
      <c r="L511" s="57" t="s">
        <v>4851</v>
      </c>
      <c r="M511" s="57" t="s">
        <v>4910</v>
      </c>
      <c r="N511" s="57"/>
      <c r="O511" s="55"/>
      <c r="P511" s="56" t="s">
        <v>2482</v>
      </c>
      <c r="Q511" s="13"/>
      <c r="R511"/>
      <c r="S511" t="str">
        <f t="shared" si="104"/>
        <v/>
      </c>
      <c r="T511" t="str">
        <f>IF(ISNA(VLOOKUP(AF511,#REF!,1)),"//","")</f>
        <v/>
      </c>
      <c r="U511"/>
      <c r="V511">
        <f t="shared" si="93"/>
        <v>170</v>
      </c>
      <c r="W511" s="81" t="s">
        <v>2263</v>
      </c>
      <c r="X511" s="59" t="s">
        <v>2263</v>
      </c>
      <c r="Y511" s="59" t="s">
        <v>2263</v>
      </c>
      <c r="Z511" s="25" t="str">
        <f t="shared" si="91"/>
        <v/>
      </c>
      <c r="AA511" s="25" t="str">
        <f t="shared" si="94"/>
        <v/>
      </c>
      <c r="AB511" s="1">
        <f t="shared" si="92"/>
        <v>490</v>
      </c>
      <c r="AC511" t="str">
        <f t="shared" si="95"/>
        <v>SFL_MULTx</v>
      </c>
      <c r="AD511" s="136" t="str">
        <f>IF(ISNA(VLOOKUP(AA511,Sheet2!J:J,1,0)),"//","")</f>
        <v/>
      </c>
      <c r="AF511" s="94" t="str">
        <f t="shared" si="96"/>
        <v/>
      </c>
      <c r="AG511" t="b">
        <f t="shared" si="97"/>
        <v>1</v>
      </c>
    </row>
    <row r="512" spans="1:33">
      <c r="A512" s="50">
        <f t="shared" si="98"/>
        <v>512</v>
      </c>
      <c r="B512" s="49">
        <f t="shared" si="99"/>
        <v>491</v>
      </c>
      <c r="C512" s="53" t="s">
        <v>3611</v>
      </c>
      <c r="D512" s="53" t="s">
        <v>2515</v>
      </c>
      <c r="E512" s="64" t="s">
        <v>2516</v>
      </c>
      <c r="F512" s="64" t="s">
        <v>2516</v>
      </c>
      <c r="G512" s="65">
        <v>0</v>
      </c>
      <c r="H512" s="65">
        <v>0</v>
      </c>
      <c r="I512" s="58" t="s">
        <v>2429</v>
      </c>
      <c r="J512" s="58" t="s">
        <v>1395</v>
      </c>
      <c r="K512" s="59" t="s">
        <v>3830</v>
      </c>
      <c r="L512" s="57" t="s">
        <v>4851</v>
      </c>
      <c r="M512" s="57" t="s">
        <v>4910</v>
      </c>
      <c r="N512" s="57"/>
      <c r="O512" s="55"/>
      <c r="P512" s="56" t="s">
        <v>2518</v>
      </c>
      <c r="Q512" s="13"/>
      <c r="R512"/>
      <c r="S512" t="str">
        <f t="shared" si="104"/>
        <v/>
      </c>
      <c r="T512" t="str">
        <f>IF(ISNA(VLOOKUP(AF512,#REF!,1)),"//","")</f>
        <v/>
      </c>
      <c r="U512"/>
      <c r="V512">
        <f t="shared" si="93"/>
        <v>170</v>
      </c>
      <c r="W512" s="81" t="s">
        <v>2263</v>
      </c>
      <c r="X512" s="59" t="s">
        <v>2263</v>
      </c>
      <c r="Y512" s="59" t="s">
        <v>2263</v>
      </c>
      <c r="Z512" s="25" t="str">
        <f t="shared" si="91"/>
        <v/>
      </c>
      <c r="AA512" s="25" t="str">
        <f t="shared" si="94"/>
        <v/>
      </c>
      <c r="AB512" s="1">
        <f t="shared" si="92"/>
        <v>491</v>
      </c>
      <c r="AC512" t="str">
        <f t="shared" si="95"/>
        <v>SFL_ALLENG</v>
      </c>
      <c r="AD512" s="136" t="str">
        <f>IF(ISNA(VLOOKUP(AA512,Sheet2!J:J,1,0)),"//","")</f>
        <v/>
      </c>
      <c r="AF512" s="94" t="str">
        <f t="shared" si="96"/>
        <v/>
      </c>
      <c r="AG512" t="b">
        <f t="shared" si="97"/>
        <v>1</v>
      </c>
    </row>
    <row r="513" spans="1:33">
      <c r="A513" s="50">
        <f t="shared" si="98"/>
        <v>513</v>
      </c>
      <c r="B513" s="49">
        <f t="shared" si="99"/>
        <v>492</v>
      </c>
      <c r="C513" s="53" t="s">
        <v>3611</v>
      </c>
      <c r="D513" s="53" t="s">
        <v>2418</v>
      </c>
      <c r="E513" s="64" t="s">
        <v>216</v>
      </c>
      <c r="F513" s="64" t="s">
        <v>216</v>
      </c>
      <c r="G513" s="65">
        <v>0</v>
      </c>
      <c r="H513" s="65">
        <v>0</v>
      </c>
      <c r="I513" s="58" t="s">
        <v>2429</v>
      </c>
      <c r="J513" s="58" t="s">
        <v>1395</v>
      </c>
      <c r="K513" s="59" t="s">
        <v>3830</v>
      </c>
      <c r="L513" s="57" t="s">
        <v>4851</v>
      </c>
      <c r="M513" s="57" t="s">
        <v>4910</v>
      </c>
      <c r="N513" s="57"/>
      <c r="O513" s="55"/>
      <c r="P513" s="56" t="s">
        <v>2483</v>
      </c>
      <c r="Q513" s="13"/>
      <c r="R513"/>
      <c r="S513" t="str">
        <f t="shared" si="104"/>
        <v/>
      </c>
      <c r="T513" t="str">
        <f>IF(ISNA(VLOOKUP(AF513,#REF!,1)),"//","")</f>
        <v/>
      </c>
      <c r="U513"/>
      <c r="V513">
        <f t="shared" si="93"/>
        <v>170</v>
      </c>
      <c r="W513" s="81" t="s">
        <v>2263</v>
      </c>
      <c r="X513" s="59" t="s">
        <v>2263</v>
      </c>
      <c r="Y513" s="59" t="s">
        <v>2263</v>
      </c>
      <c r="Z513" s="25" t="str">
        <f t="shared" si="91"/>
        <v/>
      </c>
      <c r="AA513" s="25" t="str">
        <f t="shared" si="94"/>
        <v/>
      </c>
      <c r="AB513" s="1">
        <f t="shared" si="92"/>
        <v>492</v>
      </c>
      <c r="AC513" t="str">
        <f t="shared" si="95"/>
        <v>SFL_GROW</v>
      </c>
      <c r="AD513" s="136" t="str">
        <f>IF(ISNA(VLOOKUP(AA513,Sheet2!J:J,1,0)),"//","")</f>
        <v/>
      </c>
      <c r="AF513" s="94" t="str">
        <f t="shared" si="96"/>
        <v/>
      </c>
      <c r="AG513" t="b">
        <f t="shared" si="97"/>
        <v>1</v>
      </c>
    </row>
    <row r="514" spans="1:33">
      <c r="A514" s="50">
        <f t="shared" si="98"/>
        <v>514</v>
      </c>
      <c r="B514" s="49">
        <f t="shared" si="99"/>
        <v>493</v>
      </c>
      <c r="C514" s="53" t="s">
        <v>3611</v>
      </c>
      <c r="D514" s="53" t="s">
        <v>2419</v>
      </c>
      <c r="E514" s="64" t="s">
        <v>2445</v>
      </c>
      <c r="F514" s="64" t="s">
        <v>2445</v>
      </c>
      <c r="G514" s="65">
        <v>0</v>
      </c>
      <c r="H514" s="65">
        <v>0</v>
      </c>
      <c r="I514" s="58" t="s">
        <v>2429</v>
      </c>
      <c r="J514" s="58" t="s">
        <v>1395</v>
      </c>
      <c r="K514" s="59" t="s">
        <v>3830</v>
      </c>
      <c r="L514" s="57" t="s">
        <v>4851</v>
      </c>
      <c r="M514" s="57" t="s">
        <v>4910</v>
      </c>
      <c r="N514" s="57"/>
      <c r="O514" s="55"/>
      <c r="P514" s="56" t="s">
        <v>2484</v>
      </c>
      <c r="Q514" s="13"/>
      <c r="R514"/>
      <c r="S514" t="str">
        <f t="shared" si="104"/>
        <v/>
      </c>
      <c r="T514" t="str">
        <f>IF(ISNA(VLOOKUP(AF514,#REF!,1)),"//","")</f>
        <v/>
      </c>
      <c r="U514"/>
      <c r="V514">
        <f t="shared" si="93"/>
        <v>170</v>
      </c>
      <c r="W514" s="81" t="s">
        <v>2263</v>
      </c>
      <c r="X514" s="59" t="s">
        <v>2263</v>
      </c>
      <c r="Y514" s="59" t="s">
        <v>2263</v>
      </c>
      <c r="Z514" s="25" t="str">
        <f t="shared" si="91"/>
        <v/>
      </c>
      <c r="AA514" s="25" t="str">
        <f t="shared" si="94"/>
        <v/>
      </c>
      <c r="AB514" s="1">
        <f t="shared" si="92"/>
        <v>493</v>
      </c>
      <c r="AC514" t="str">
        <f t="shared" si="95"/>
        <v>SFL_AUTOFF</v>
      </c>
      <c r="AD514" s="136" t="str">
        <f>IF(ISNA(VLOOKUP(AA514,Sheet2!J:J,1,0)),"//","")</f>
        <v/>
      </c>
      <c r="AF514" s="94" t="str">
        <f t="shared" si="96"/>
        <v/>
      </c>
      <c r="AG514" t="b">
        <f t="shared" si="97"/>
        <v>1</v>
      </c>
    </row>
    <row r="515" spans="1:33">
      <c r="A515" s="50">
        <f t="shared" si="98"/>
        <v>515</v>
      </c>
      <c r="B515" s="49">
        <f t="shared" si="99"/>
        <v>494</v>
      </c>
      <c r="C515" s="53" t="s">
        <v>3611</v>
      </c>
      <c r="D515" s="53" t="s">
        <v>2420</v>
      </c>
      <c r="E515" s="64" t="s">
        <v>2446</v>
      </c>
      <c r="F515" s="64" t="s">
        <v>2446</v>
      </c>
      <c r="G515" s="65">
        <v>0</v>
      </c>
      <c r="H515" s="65">
        <v>0</v>
      </c>
      <c r="I515" s="58" t="s">
        <v>2429</v>
      </c>
      <c r="J515" s="58" t="s">
        <v>1395</v>
      </c>
      <c r="K515" s="59" t="s">
        <v>3830</v>
      </c>
      <c r="L515" s="57" t="s">
        <v>4851</v>
      </c>
      <c r="M515" s="57" t="s">
        <v>4910</v>
      </c>
      <c r="N515" s="57"/>
      <c r="O515" s="55"/>
      <c r="P515" s="56" t="s">
        <v>2485</v>
      </c>
      <c r="Q515" s="13"/>
      <c r="R515"/>
      <c r="S515" t="str">
        <f t="shared" si="104"/>
        <v/>
      </c>
      <c r="T515" t="str">
        <f>IF(ISNA(VLOOKUP(AF515,#REF!,1)),"//","")</f>
        <v/>
      </c>
      <c r="U515"/>
      <c r="V515">
        <f t="shared" si="93"/>
        <v>170</v>
      </c>
      <c r="W515" s="81" t="s">
        <v>2263</v>
      </c>
      <c r="X515" s="59" t="s">
        <v>2263</v>
      </c>
      <c r="Y515" s="59" t="s">
        <v>2263</v>
      </c>
      <c r="Z515" s="25" t="str">
        <f t="shared" si="91"/>
        <v/>
      </c>
      <c r="AA515" s="25" t="str">
        <f t="shared" si="94"/>
        <v/>
      </c>
      <c r="AB515" s="1">
        <f t="shared" si="92"/>
        <v>494</v>
      </c>
      <c r="AC515" t="str">
        <f t="shared" si="95"/>
        <v>SFL_AUTXEQ</v>
      </c>
      <c r="AD515" s="136" t="str">
        <f>IF(ISNA(VLOOKUP(AA515,Sheet2!J:J,1,0)),"//","")</f>
        <v/>
      </c>
      <c r="AF515" s="94" t="str">
        <f t="shared" si="96"/>
        <v/>
      </c>
      <c r="AG515" t="b">
        <f t="shared" si="97"/>
        <v>1</v>
      </c>
    </row>
    <row r="516" spans="1:33">
      <c r="A516" s="50">
        <f t="shared" si="98"/>
        <v>516</v>
      </c>
      <c r="B516" s="49">
        <f t="shared" si="99"/>
        <v>495</v>
      </c>
      <c r="C516" s="53" t="s">
        <v>3611</v>
      </c>
      <c r="D516" s="53" t="s">
        <v>2421</v>
      </c>
      <c r="E516" s="64" t="s">
        <v>2447</v>
      </c>
      <c r="F516" s="64" t="s">
        <v>2447</v>
      </c>
      <c r="G516" s="65">
        <v>0</v>
      </c>
      <c r="H516" s="65">
        <v>0</v>
      </c>
      <c r="I516" s="58" t="s">
        <v>2429</v>
      </c>
      <c r="J516" s="58" t="s">
        <v>1395</v>
      </c>
      <c r="K516" s="59" t="s">
        <v>3830</v>
      </c>
      <c r="L516" s="57" t="s">
        <v>4851</v>
      </c>
      <c r="M516" s="57" t="s">
        <v>4910</v>
      </c>
      <c r="N516" s="57"/>
      <c r="O516" s="55"/>
      <c r="P516" s="56" t="s">
        <v>2486</v>
      </c>
      <c r="Q516" s="13"/>
      <c r="R516"/>
      <c r="S516" t="str">
        <f t="shared" ref="S516:S547" si="105">IF(E516=F516,"","NOT EQUAL")</f>
        <v/>
      </c>
      <c r="T516" t="str">
        <f>IF(ISNA(VLOOKUP(AF516,#REF!,1)),"//","")</f>
        <v/>
      </c>
      <c r="U516"/>
      <c r="V516">
        <f t="shared" si="93"/>
        <v>170</v>
      </c>
      <c r="W516" s="81" t="s">
        <v>2263</v>
      </c>
      <c r="X516" s="59" t="s">
        <v>2263</v>
      </c>
      <c r="Y516" s="59" t="s">
        <v>2263</v>
      </c>
      <c r="Z516" s="25" t="str">
        <f t="shared" si="91"/>
        <v/>
      </c>
      <c r="AA516" s="25" t="str">
        <f t="shared" si="94"/>
        <v/>
      </c>
      <c r="AB516" s="1">
        <f t="shared" si="92"/>
        <v>495</v>
      </c>
      <c r="AC516" t="str">
        <f t="shared" si="95"/>
        <v>SFL_PRTACT</v>
      </c>
      <c r="AD516" s="136" t="str">
        <f>IF(ISNA(VLOOKUP(AA516,Sheet2!J:J,1,0)),"//","")</f>
        <v/>
      </c>
      <c r="AF516" s="94" t="str">
        <f t="shared" si="96"/>
        <v/>
      </c>
      <c r="AG516" t="b">
        <f t="shared" si="97"/>
        <v>1</v>
      </c>
    </row>
    <row r="517" spans="1:33">
      <c r="A517" s="50">
        <f t="shared" si="98"/>
        <v>517</v>
      </c>
      <c r="B517" s="49">
        <f t="shared" si="99"/>
        <v>496</v>
      </c>
      <c r="C517" s="53" t="s">
        <v>3611</v>
      </c>
      <c r="D517" s="53" t="s">
        <v>2422</v>
      </c>
      <c r="E517" s="64" t="s">
        <v>2448</v>
      </c>
      <c r="F517" s="64" t="s">
        <v>2448</v>
      </c>
      <c r="G517" s="65">
        <v>0</v>
      </c>
      <c r="H517" s="65">
        <v>0</v>
      </c>
      <c r="I517" s="58" t="s">
        <v>2429</v>
      </c>
      <c r="J517" s="58" t="s">
        <v>1395</v>
      </c>
      <c r="K517" s="59" t="s">
        <v>3830</v>
      </c>
      <c r="L517" s="57" t="s">
        <v>4851</v>
      </c>
      <c r="M517" s="57" t="s">
        <v>4910</v>
      </c>
      <c r="N517" s="57"/>
      <c r="O517" s="55"/>
      <c r="P517" s="56" t="s">
        <v>2487</v>
      </c>
      <c r="Q517" s="13"/>
      <c r="R517"/>
      <c r="S517" t="str">
        <f t="shared" si="105"/>
        <v/>
      </c>
      <c r="T517" t="str">
        <f>IF(ISNA(VLOOKUP(AF517,#REF!,1)),"//","")</f>
        <v/>
      </c>
      <c r="U517"/>
      <c r="V517">
        <f t="shared" si="93"/>
        <v>170</v>
      </c>
      <c r="W517" s="81" t="s">
        <v>2263</v>
      </c>
      <c r="X517" s="59" t="s">
        <v>2263</v>
      </c>
      <c r="Y517" s="59" t="s">
        <v>2263</v>
      </c>
      <c r="Z517" s="25" t="str">
        <f t="shared" si="91"/>
        <v/>
      </c>
      <c r="AA517" s="25" t="str">
        <f t="shared" si="94"/>
        <v/>
      </c>
      <c r="AB517" s="1">
        <f t="shared" si="92"/>
        <v>496</v>
      </c>
      <c r="AC517" t="str">
        <f t="shared" si="95"/>
        <v>SFL_NUMIN</v>
      </c>
      <c r="AD517" s="136" t="str">
        <f>IF(ISNA(VLOOKUP(AA517,Sheet2!J:J,1,0)),"//","")</f>
        <v/>
      </c>
      <c r="AF517" s="94" t="str">
        <f t="shared" si="96"/>
        <v/>
      </c>
      <c r="AG517" t="b">
        <f t="shared" si="97"/>
        <v>1</v>
      </c>
    </row>
    <row r="518" spans="1:33">
      <c r="A518" s="50">
        <f t="shared" si="98"/>
        <v>518</v>
      </c>
      <c r="B518" s="49">
        <f t="shared" si="99"/>
        <v>497</v>
      </c>
      <c r="C518" s="53" t="s">
        <v>3611</v>
      </c>
      <c r="D518" s="53" t="s">
        <v>2423</v>
      </c>
      <c r="E518" s="64" t="s">
        <v>2449</v>
      </c>
      <c r="F518" s="64" t="s">
        <v>2449</v>
      </c>
      <c r="G518" s="65">
        <v>0</v>
      </c>
      <c r="H518" s="65">
        <v>0</v>
      </c>
      <c r="I518" s="58" t="s">
        <v>2429</v>
      </c>
      <c r="J518" s="58" t="s">
        <v>1395</v>
      </c>
      <c r="K518" s="59" t="s">
        <v>3830</v>
      </c>
      <c r="L518" s="57" t="s">
        <v>4851</v>
      </c>
      <c r="M518" s="57" t="s">
        <v>4910</v>
      </c>
      <c r="N518" s="57"/>
      <c r="O518" s="55"/>
      <c r="P518" s="56" t="s">
        <v>2488</v>
      </c>
      <c r="Q518" s="13"/>
      <c r="R518"/>
      <c r="S518" t="str">
        <f t="shared" si="105"/>
        <v/>
      </c>
      <c r="T518" t="str">
        <f>IF(ISNA(VLOOKUP(AF518,#REF!,1)),"//","")</f>
        <v/>
      </c>
      <c r="U518"/>
      <c r="V518">
        <f t="shared" si="93"/>
        <v>170</v>
      </c>
      <c r="W518" s="81" t="s">
        <v>2263</v>
      </c>
      <c r="X518" s="59" t="s">
        <v>2263</v>
      </c>
      <c r="Y518" s="59" t="s">
        <v>2263</v>
      </c>
      <c r="Z518" s="25" t="str">
        <f t="shared" ref="Z518:Z581" si="106">IF( OR(X518="CNST", I518="CAT_REGS"),IF(E518=CHAR(34)&amp;CHAR(34),F518,E518),
IF(X518="YES",UPPER(IF(E518=CHAR(34)&amp;CHAR(34),F518,E518)),
IF(   AND(X518&lt;&gt;"NO",I518="CAT_FNCT",D518&lt;&gt;"multiply", D518&lt;&gt;"divide"),IF(J518="SLS_ENABLED",   UPPER(IF(E518=CHAR(34)&amp;CHAR(34),F518,E518)),""),"")))</f>
        <v/>
      </c>
      <c r="AA518" s="25" t="str">
        <f t="shared" si="94"/>
        <v/>
      </c>
      <c r="AB518" s="1">
        <f t="shared" ref="AB518:AB581" si="107">B518</f>
        <v>497</v>
      </c>
      <c r="AC518" t="str">
        <f t="shared" si="95"/>
        <v>SFL_ALPIN</v>
      </c>
      <c r="AD518" s="136" t="str">
        <f>IF(ISNA(VLOOKUP(AA518,Sheet2!J:J,1,0)),"//","")</f>
        <v/>
      </c>
      <c r="AF518" s="94" t="str">
        <f t="shared" si="96"/>
        <v/>
      </c>
      <c r="AG518" t="b">
        <f t="shared" si="97"/>
        <v>1</v>
      </c>
    </row>
    <row r="519" spans="1:33">
      <c r="A519" s="50">
        <f t="shared" si="98"/>
        <v>519</v>
      </c>
      <c r="B519" s="49">
        <f t="shared" si="99"/>
        <v>498</v>
      </c>
      <c r="C519" s="53" t="s">
        <v>3611</v>
      </c>
      <c r="D519" s="53" t="s">
        <v>2424</v>
      </c>
      <c r="E519" s="64" t="s">
        <v>2450</v>
      </c>
      <c r="F519" s="64" t="s">
        <v>2450</v>
      </c>
      <c r="G519" s="65">
        <v>0</v>
      </c>
      <c r="H519" s="65">
        <v>0</v>
      </c>
      <c r="I519" s="58" t="s">
        <v>2429</v>
      </c>
      <c r="J519" s="58" t="s">
        <v>1395</v>
      </c>
      <c r="K519" s="59" t="s">
        <v>3830</v>
      </c>
      <c r="L519" s="57" t="s">
        <v>4851</v>
      </c>
      <c r="M519" s="57" t="s">
        <v>4910</v>
      </c>
      <c r="N519" s="57"/>
      <c r="O519" s="55"/>
      <c r="P519" s="56" t="s">
        <v>2489</v>
      </c>
      <c r="Q519" s="13"/>
      <c r="R519"/>
      <c r="S519" t="str">
        <f t="shared" si="105"/>
        <v/>
      </c>
      <c r="T519" t="str">
        <f>IF(ISNA(VLOOKUP(AF519,#REF!,1)),"//","")</f>
        <v/>
      </c>
      <c r="U519"/>
      <c r="V519">
        <f t="shared" ref="V519:V582" si="108">IF(AA519&lt;&gt;"",V518+1,V518)</f>
        <v>170</v>
      </c>
      <c r="W519" s="81" t="s">
        <v>2263</v>
      </c>
      <c r="X519" s="59" t="s">
        <v>2263</v>
      </c>
      <c r="Y519" s="59" t="s">
        <v>2263</v>
      </c>
      <c r="Z519" s="25" t="str">
        <f t="shared" si="106"/>
        <v/>
      </c>
      <c r="AA519" s="25" t="str">
        <f t="shared" ref="AA519:AA582" si="109">IF(LEN(Y519)&gt;0,Y519,SUBSTITUTE(SUBSTITUTE(SUBSTITUTE(SUBSTITUTE(SUBSTITUTE(SUBSTITUTE(SUBSTITUTE(SUBSTITUTE(SUBSTITUTE(SUBSTITUTE(SUBSTITUTE( (SUBSTITUTE( SUBSTITUTE( SUBSTITUTE( SUBSTITUTE(Z519,"STD_SIGMA","SUM"),"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19" s="1">
        <f t="shared" si="107"/>
        <v>498</v>
      </c>
      <c r="AC519" t="str">
        <f t="shared" ref="AC519:AC582" si="110">P519</f>
        <v>SFL_ASLIFT</v>
      </c>
      <c r="AD519" s="136" t="str">
        <f>IF(ISNA(VLOOKUP(AA519,Sheet2!J:J,1,0)),"//","")</f>
        <v/>
      </c>
      <c r="AF519" s="94" t="str">
        <f t="shared" ref="AF519:AF582" si="111">IF(LEN(AA519)=0,"",SUBSTITUTE(SUBSTITUTE(SUBSTITUTE(SUBSTITUTE(SUBSTITUTE(SUBSTITUTE(SUBSTITUTE(SUBSTITUTE(SUBSTITUTE(SUBSTITUTE(SUBSTITUTE(SUBSTITUTE(SUBSTITUTE(SUBSTITUTE(SUBSTITUTE(SUBSTITUTE(SUBSTITUTE( (SUBSTITUTE( SUBSTITUTE( SUBSTITUTE( SUBSTITUTE(Z519,"STD_SIGMA","SUM"),"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19" t="b">
        <f t="shared" ref="AG519:AG582" si="112">AA519=AF519</f>
        <v>1</v>
      </c>
    </row>
    <row r="520" spans="1:33">
      <c r="A520" s="50">
        <f t="shared" si="98"/>
        <v>520</v>
      </c>
      <c r="B520" s="49">
        <f t="shared" si="99"/>
        <v>499</v>
      </c>
      <c r="C520" s="53" t="s">
        <v>3611</v>
      </c>
      <c r="D520" s="53" t="s">
        <v>2425</v>
      </c>
      <c r="E520" s="64" t="s">
        <v>2451</v>
      </c>
      <c r="F520" s="64" t="s">
        <v>2451</v>
      </c>
      <c r="G520" s="65">
        <v>0</v>
      </c>
      <c r="H520" s="65">
        <v>0</v>
      </c>
      <c r="I520" s="58" t="s">
        <v>2429</v>
      </c>
      <c r="J520" s="58" t="s">
        <v>1395</v>
      </c>
      <c r="K520" s="59" t="s">
        <v>3830</v>
      </c>
      <c r="L520" s="57" t="s">
        <v>4851</v>
      </c>
      <c r="M520" s="57" t="s">
        <v>4910</v>
      </c>
      <c r="N520" s="57"/>
      <c r="O520" s="55"/>
      <c r="P520" s="56" t="s">
        <v>2490</v>
      </c>
      <c r="Q520" s="13"/>
      <c r="R520"/>
      <c r="S520" t="str">
        <f t="shared" si="105"/>
        <v/>
      </c>
      <c r="T520" t="str">
        <f>IF(ISNA(VLOOKUP(AF520,#REF!,1)),"//","")</f>
        <v/>
      </c>
      <c r="U520"/>
      <c r="V520">
        <f t="shared" si="108"/>
        <v>170</v>
      </c>
      <c r="W520" s="81" t="s">
        <v>2263</v>
      </c>
      <c r="X520" s="59" t="s">
        <v>2263</v>
      </c>
      <c r="Y520" s="59" t="s">
        <v>2263</v>
      </c>
      <c r="Z520" s="25" t="str">
        <f t="shared" si="106"/>
        <v/>
      </c>
      <c r="AA520" s="25" t="str">
        <f t="shared" si="109"/>
        <v/>
      </c>
      <c r="AB520" s="1">
        <f t="shared" si="107"/>
        <v>499</v>
      </c>
      <c r="AC520" t="str">
        <f t="shared" si="110"/>
        <v>SFL_IGN1ER</v>
      </c>
      <c r="AD520" s="136" t="str">
        <f>IF(ISNA(VLOOKUP(AA520,Sheet2!J:J,1,0)),"//","")</f>
        <v/>
      </c>
      <c r="AF520" s="94" t="str">
        <f t="shared" si="111"/>
        <v/>
      </c>
      <c r="AG520" t="b">
        <f t="shared" si="112"/>
        <v>1</v>
      </c>
    </row>
    <row r="521" spans="1:33">
      <c r="A521" s="50">
        <f t="shared" ref="A521:A584" si="113">IF(B521=INT(B521),ROW(),"")</f>
        <v>521</v>
      </c>
      <c r="B521" s="49">
        <f t="shared" ref="B521:B584" si="114">IF(AND(MID(C521,2,1)&lt;&gt;"/",MID(C521,1,1)="/"),INT(B520)+1,B520+0.01)</f>
        <v>500</v>
      </c>
      <c r="C521" s="53" t="s">
        <v>3611</v>
      </c>
      <c r="D521" s="53" t="s">
        <v>2426</v>
      </c>
      <c r="E521" s="64" t="s">
        <v>2452</v>
      </c>
      <c r="F521" s="64" t="s">
        <v>2452</v>
      </c>
      <c r="G521" s="66">
        <v>0</v>
      </c>
      <c r="H521" s="66">
        <v>0</v>
      </c>
      <c r="I521" s="58" t="s">
        <v>2429</v>
      </c>
      <c r="J521" s="58" t="s">
        <v>1395</v>
      </c>
      <c r="K521" s="59" t="s">
        <v>3830</v>
      </c>
      <c r="L521" s="57" t="s">
        <v>4851</v>
      </c>
      <c r="M521" s="57" t="s">
        <v>4910</v>
      </c>
      <c r="N521" s="57"/>
      <c r="O521" s="55"/>
      <c r="P521" s="56" t="s">
        <v>2491</v>
      </c>
      <c r="Q521" s="13"/>
      <c r="R521"/>
      <c r="S521" t="str">
        <f t="shared" si="105"/>
        <v/>
      </c>
      <c r="T521" t="str">
        <f>IF(ISNA(VLOOKUP(AF521,#REF!,1)),"//","")</f>
        <v/>
      </c>
      <c r="U521"/>
      <c r="V521">
        <f t="shared" si="108"/>
        <v>170</v>
      </c>
      <c r="W521" s="81" t="s">
        <v>2263</v>
      </c>
      <c r="X521" s="59" t="s">
        <v>2263</v>
      </c>
      <c r="Y521" s="59" t="s">
        <v>2263</v>
      </c>
      <c r="Z521" s="25" t="str">
        <f t="shared" si="106"/>
        <v/>
      </c>
      <c r="AA521" s="25" t="str">
        <f t="shared" si="109"/>
        <v/>
      </c>
      <c r="AB521" s="1">
        <f t="shared" si="107"/>
        <v>500</v>
      </c>
      <c r="AC521" t="str">
        <f t="shared" si="110"/>
        <v>SFL_INTING</v>
      </c>
      <c r="AD521" s="136" t="str">
        <f>IF(ISNA(VLOOKUP(AA521,Sheet2!J:J,1,0)),"//","")</f>
        <v/>
      </c>
      <c r="AF521" s="94" t="str">
        <f t="shared" si="111"/>
        <v/>
      </c>
      <c r="AG521" t="b">
        <f t="shared" si="112"/>
        <v>1</v>
      </c>
    </row>
    <row r="522" spans="1:33">
      <c r="A522" s="50">
        <f t="shared" si="113"/>
        <v>522</v>
      </c>
      <c r="B522" s="49">
        <f t="shared" si="114"/>
        <v>501</v>
      </c>
      <c r="C522" s="53" t="s">
        <v>3611</v>
      </c>
      <c r="D522" s="53" t="s">
        <v>2427</v>
      </c>
      <c r="E522" s="64" t="s">
        <v>2453</v>
      </c>
      <c r="F522" s="64" t="s">
        <v>2453</v>
      </c>
      <c r="G522" s="65">
        <v>0</v>
      </c>
      <c r="H522" s="65">
        <v>0</v>
      </c>
      <c r="I522" s="58" t="s">
        <v>2429</v>
      </c>
      <c r="J522" s="58" t="s">
        <v>1395</v>
      </c>
      <c r="K522" s="59" t="s">
        <v>3830</v>
      </c>
      <c r="L522" s="57" t="s">
        <v>4851</v>
      </c>
      <c r="M522" s="57" t="s">
        <v>4910</v>
      </c>
      <c r="N522" s="57"/>
      <c r="O522" s="55"/>
      <c r="P522" s="56" t="s">
        <v>2492</v>
      </c>
      <c r="Q522" s="13"/>
      <c r="R522"/>
      <c r="S522" t="str">
        <f t="shared" si="105"/>
        <v/>
      </c>
      <c r="T522" t="str">
        <f>IF(ISNA(VLOOKUP(AF522,#REF!,1)),"//","")</f>
        <v/>
      </c>
      <c r="U522"/>
      <c r="V522">
        <f t="shared" si="108"/>
        <v>170</v>
      </c>
      <c r="W522" s="81" t="s">
        <v>2263</v>
      </c>
      <c r="X522" s="59" t="s">
        <v>2263</v>
      </c>
      <c r="Y522" s="59" t="s">
        <v>2263</v>
      </c>
      <c r="Z522" s="25" t="str">
        <f t="shared" si="106"/>
        <v/>
      </c>
      <c r="AA522" s="25" t="str">
        <f t="shared" si="109"/>
        <v/>
      </c>
      <c r="AB522" s="1">
        <f t="shared" si="107"/>
        <v>501</v>
      </c>
      <c r="AC522" t="str">
        <f t="shared" si="110"/>
        <v>SFL_SOLVING</v>
      </c>
      <c r="AD522" s="136" t="str">
        <f>IF(ISNA(VLOOKUP(AA522,Sheet2!J:J,1,0)),"//","")</f>
        <v/>
      </c>
      <c r="AF522" s="94" t="str">
        <f t="shared" si="111"/>
        <v/>
      </c>
      <c r="AG522" t="b">
        <f t="shared" si="112"/>
        <v>1</v>
      </c>
    </row>
    <row r="523" spans="1:33">
      <c r="A523" s="50">
        <f t="shared" si="113"/>
        <v>523</v>
      </c>
      <c r="B523" s="49">
        <f t="shared" si="114"/>
        <v>502</v>
      </c>
      <c r="C523" s="53" t="s">
        <v>3611</v>
      </c>
      <c r="D523" s="53" t="s">
        <v>2428</v>
      </c>
      <c r="E523" s="64" t="s">
        <v>2454</v>
      </c>
      <c r="F523" s="64" t="s">
        <v>2454</v>
      </c>
      <c r="G523" s="65">
        <v>0</v>
      </c>
      <c r="H523" s="65">
        <v>0</v>
      </c>
      <c r="I523" s="58" t="s">
        <v>2429</v>
      </c>
      <c r="J523" s="58" t="s">
        <v>1395</v>
      </c>
      <c r="K523" s="59" t="s">
        <v>3830</v>
      </c>
      <c r="L523" s="57" t="s">
        <v>4851</v>
      </c>
      <c r="M523" s="57" t="s">
        <v>4910</v>
      </c>
      <c r="N523" s="57"/>
      <c r="O523" s="55"/>
      <c r="P523" s="56" t="s">
        <v>2493</v>
      </c>
      <c r="Q523" s="13"/>
      <c r="R523"/>
      <c r="S523" t="str">
        <f t="shared" si="105"/>
        <v/>
      </c>
      <c r="T523" t="str">
        <f>IF(ISNA(VLOOKUP(AF523,#REF!,1)),"//","")</f>
        <v/>
      </c>
      <c r="U523"/>
      <c r="V523">
        <f t="shared" si="108"/>
        <v>170</v>
      </c>
      <c r="W523" s="81" t="s">
        <v>2263</v>
      </c>
      <c r="X523" s="59" t="s">
        <v>2263</v>
      </c>
      <c r="Y523" s="59" t="s">
        <v>2263</v>
      </c>
      <c r="Z523" s="25" t="str">
        <f t="shared" si="106"/>
        <v/>
      </c>
      <c r="AA523" s="25" t="str">
        <f t="shared" si="109"/>
        <v/>
      </c>
      <c r="AB523" s="1">
        <f t="shared" si="107"/>
        <v>502</v>
      </c>
      <c r="AC523" t="str">
        <f t="shared" si="110"/>
        <v>SFL_VMDISP</v>
      </c>
      <c r="AD523" s="136" t="str">
        <f>IF(ISNA(VLOOKUP(AA523,Sheet2!J:J,1,0)),"//","")</f>
        <v/>
      </c>
      <c r="AF523" s="94" t="str">
        <f t="shared" si="111"/>
        <v/>
      </c>
      <c r="AG523" t="b">
        <f t="shared" si="112"/>
        <v>1</v>
      </c>
    </row>
    <row r="524" spans="1:33">
      <c r="A524" s="50">
        <f t="shared" si="113"/>
        <v>524</v>
      </c>
      <c r="B524" s="49">
        <f t="shared" si="114"/>
        <v>503</v>
      </c>
      <c r="C524" s="53" t="s">
        <v>3611</v>
      </c>
      <c r="D524" s="53" t="s">
        <v>2682</v>
      </c>
      <c r="E524" s="64" t="s">
        <v>2683</v>
      </c>
      <c r="F524" s="64" t="s">
        <v>2683</v>
      </c>
      <c r="G524" s="65">
        <v>0</v>
      </c>
      <c r="H524" s="65">
        <v>0</v>
      </c>
      <c r="I524" s="58" t="s">
        <v>2429</v>
      </c>
      <c r="J524" s="58" t="s">
        <v>1395</v>
      </c>
      <c r="K524" s="59" t="s">
        <v>3830</v>
      </c>
      <c r="L524" s="57" t="s">
        <v>4851</v>
      </c>
      <c r="M524" s="57" t="s">
        <v>4910</v>
      </c>
      <c r="N524" s="57"/>
      <c r="O524" s="55"/>
      <c r="P524" s="56" t="s">
        <v>2684</v>
      </c>
      <c r="Q524" s="13"/>
      <c r="R524"/>
      <c r="S524" t="str">
        <f t="shared" si="105"/>
        <v/>
      </c>
      <c r="T524" t="str">
        <f>IF(ISNA(VLOOKUP(AF524,#REF!,1)),"//","")</f>
        <v/>
      </c>
      <c r="U524"/>
      <c r="V524">
        <f t="shared" si="108"/>
        <v>170</v>
      </c>
      <c r="W524" s="81" t="s">
        <v>2263</v>
      </c>
      <c r="X524" s="59" t="s">
        <v>2263</v>
      </c>
      <c r="Y524" s="59" t="s">
        <v>2263</v>
      </c>
      <c r="Z524" s="25" t="str">
        <f t="shared" si="106"/>
        <v/>
      </c>
      <c r="AA524" s="25" t="str">
        <f t="shared" si="109"/>
        <v/>
      </c>
      <c r="AB524" s="1">
        <f t="shared" si="107"/>
        <v>503</v>
      </c>
      <c r="AC524" t="str">
        <f t="shared" si="110"/>
        <v>SFL_USB</v>
      </c>
      <c r="AD524" s="136" t="str">
        <f>IF(ISNA(VLOOKUP(AA524,Sheet2!J:J,1,0)),"//","")</f>
        <v/>
      </c>
      <c r="AF524" s="94" t="str">
        <f t="shared" si="111"/>
        <v/>
      </c>
      <c r="AG524" t="b">
        <f t="shared" si="112"/>
        <v>1</v>
      </c>
    </row>
    <row r="525" spans="1:33">
      <c r="A525" s="50">
        <f t="shared" si="113"/>
        <v>525</v>
      </c>
      <c r="B525" s="49">
        <f t="shared" si="114"/>
        <v>504</v>
      </c>
      <c r="C525" s="53" t="s">
        <v>3611</v>
      </c>
      <c r="D525" s="53" t="s">
        <v>4826</v>
      </c>
      <c r="E525" s="64" t="s">
        <v>4827</v>
      </c>
      <c r="F525" s="64" t="s">
        <v>4827</v>
      </c>
      <c r="G525" s="65">
        <v>0</v>
      </c>
      <c r="H525" s="65">
        <v>0</v>
      </c>
      <c r="I525" s="58" t="s">
        <v>2429</v>
      </c>
      <c r="J525" s="58" t="s">
        <v>1395</v>
      </c>
      <c r="K525" s="59" t="s">
        <v>3830</v>
      </c>
      <c r="L525" s="57" t="s">
        <v>4851</v>
      </c>
      <c r="M525" s="57" t="s">
        <v>4910</v>
      </c>
      <c r="N525" s="57"/>
      <c r="O525" s="55"/>
      <c r="P525" s="56" t="s">
        <v>4835</v>
      </c>
      <c r="Q525" s="13"/>
      <c r="R525"/>
      <c r="S525" t="str">
        <f t="shared" si="105"/>
        <v/>
      </c>
      <c r="T525" t="str">
        <f>IF(ISNA(VLOOKUP(AF525,#REF!,1)),"//","")</f>
        <v/>
      </c>
      <c r="U525"/>
      <c r="V525">
        <f t="shared" ref="V525" si="115">IF(AA525&lt;&gt;"",V524+1,V524)</f>
        <v>170</v>
      </c>
      <c r="W525" s="81" t="s">
        <v>2263</v>
      </c>
      <c r="X525" s="59" t="s">
        <v>2263</v>
      </c>
      <c r="Y525" s="59" t="s">
        <v>2263</v>
      </c>
      <c r="Z525" s="25" t="str">
        <f t="shared" si="106"/>
        <v/>
      </c>
      <c r="AA525" s="25" t="str">
        <f t="shared" ref="AA525" si="116">IF(LEN(Y525)&gt;0,Y525,SUBSTITUTE(SUBSTITUTE(SUBSTITUTE(SUBSTITUTE(SUBSTITUTE(SUBSTITUTE(SUBSTITUTE(SUBSTITUTE(SUBSTITUTE(SUBSTITUTE(SUBSTITUTE( (SUBSTITUTE( SUBSTITUTE( SUBSTITUTE( SUBSTITUTE(Z525,"STD_SIGMA","SUM"),"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25" s="1">
        <f t="shared" si="107"/>
        <v>504</v>
      </c>
      <c r="AC525" t="str">
        <f t="shared" ref="AC525" si="117">P525</f>
        <v>SFL_TVMBGN</v>
      </c>
      <c r="AD525" s="136" t="str">
        <f>IF(ISNA(VLOOKUP(AA525,Sheet2!J:J,1,0)),"//","")</f>
        <v/>
      </c>
      <c r="AF525" s="94" t="str">
        <f t="shared" ref="AF525" si="118">IF(LEN(AA525)=0,"",SUBSTITUTE(SUBSTITUTE(SUBSTITUTE(SUBSTITUTE(SUBSTITUTE(SUBSTITUTE(SUBSTITUTE(SUBSTITUTE(SUBSTITUTE(SUBSTITUTE(SUBSTITUTE(SUBSTITUTE(SUBSTITUTE(SUBSTITUTE(SUBSTITUTE(SUBSTITUTE(SUBSTITUTE( (SUBSTITUTE( SUBSTITUTE( SUBSTITUTE( SUBSTITUTE(Z525,"STD_SIGMA","SUM"),"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25" t="b">
        <f t="shared" ref="AG525" si="119">AA525=AF525</f>
        <v>1</v>
      </c>
    </row>
    <row r="526" spans="1:33">
      <c r="A526" s="50">
        <f t="shared" si="113"/>
        <v>526</v>
      </c>
      <c r="B526" s="49">
        <f t="shared" si="114"/>
        <v>505</v>
      </c>
      <c r="C526" s="53" t="s">
        <v>3611</v>
      </c>
      <c r="D526" s="53" t="s">
        <v>4979</v>
      </c>
      <c r="E526" s="64" t="s">
        <v>4980</v>
      </c>
      <c r="F526" s="64" t="s">
        <v>4980</v>
      </c>
      <c r="G526" s="65">
        <v>0</v>
      </c>
      <c r="H526" s="65">
        <v>0</v>
      </c>
      <c r="I526" s="58" t="s">
        <v>2429</v>
      </c>
      <c r="J526" s="58" t="s">
        <v>1395</v>
      </c>
      <c r="K526" s="59" t="s">
        <v>3830</v>
      </c>
      <c r="L526" s="57" t="s">
        <v>4851</v>
      </c>
      <c r="M526" s="57" t="s">
        <v>4910</v>
      </c>
      <c r="N526" s="57"/>
      <c r="O526" s="55"/>
      <c r="P526" s="56" t="s">
        <v>4981</v>
      </c>
      <c r="Q526" s="13"/>
      <c r="R526"/>
      <c r="S526" t="str">
        <f t="shared" si="105"/>
        <v/>
      </c>
      <c r="T526" t="str">
        <f>IF(ISNA(VLOOKUP(AF526,#REF!,1)),"//","")</f>
        <v/>
      </c>
      <c r="U526"/>
      <c r="V526">
        <f t="shared" si="108"/>
        <v>170</v>
      </c>
      <c r="W526" s="81" t="s">
        <v>2263</v>
      </c>
      <c r="X526" s="59" t="s">
        <v>2263</v>
      </c>
      <c r="Y526" s="59" t="s">
        <v>2263</v>
      </c>
      <c r="Z526" s="25" t="str">
        <f t="shared" si="106"/>
        <v/>
      </c>
      <c r="AA526" s="25" t="str">
        <f t="shared" si="109"/>
        <v/>
      </c>
      <c r="AB526" s="1">
        <f t="shared" si="107"/>
        <v>505</v>
      </c>
      <c r="AC526" t="str">
        <f t="shared" si="110"/>
        <v>SFL_FRCSRN</v>
      </c>
      <c r="AD526" s="136" t="str">
        <f>IF(ISNA(VLOOKUP(AA526,Sheet2!J:J,1,0)),"//","")</f>
        <v/>
      </c>
      <c r="AF526" s="94" t="str">
        <f t="shared" si="111"/>
        <v/>
      </c>
      <c r="AG526" t="b">
        <f t="shared" si="112"/>
        <v>1</v>
      </c>
    </row>
    <row r="527" spans="1:33" s="17" customFormat="1">
      <c r="A527" s="50">
        <f t="shared" si="113"/>
        <v>527</v>
      </c>
      <c r="B527" s="49">
        <f t="shared" si="114"/>
        <v>506</v>
      </c>
      <c r="C527" s="95" t="s">
        <v>3816</v>
      </c>
      <c r="D527" s="95" t="s">
        <v>7</v>
      </c>
      <c r="E527" s="115" t="str">
        <f t="shared" ref="E527:E547" si="120">CHAR(34)&amp;IF(B527&lt;10,"000",IF(B527&lt;100,"00",IF(B527&lt;1000,"0","")))&amp;$B527&amp;CHAR(34)</f>
        <v>"0506"</v>
      </c>
      <c r="F527" s="96" t="str">
        <f t="shared" ref="F527:F547" si="121">E527</f>
        <v>"0506"</v>
      </c>
      <c r="G527" s="162">
        <v>0</v>
      </c>
      <c r="H527" s="162">
        <v>0</v>
      </c>
      <c r="I527" s="152" t="s">
        <v>28</v>
      </c>
      <c r="J527" s="58" t="s">
        <v>1395</v>
      </c>
      <c r="K527" s="98" t="s">
        <v>3830</v>
      </c>
      <c r="L527" s="17" t="s">
        <v>4851</v>
      </c>
      <c r="M527" s="57" t="s">
        <v>4910</v>
      </c>
      <c r="P527" s="116" t="str">
        <f t="shared" ref="P527:P547" si="122">"ITM_"&amp;IF(B527&lt;10,"000",IF(B527&lt;100,"00",IF(B527&lt;1000,"0","")))&amp;$B527</f>
        <v>ITM_0506</v>
      </c>
      <c r="Q527" s="16"/>
      <c r="S527" s="17" t="str">
        <f t="shared" si="105"/>
        <v/>
      </c>
      <c r="T527" s="17" t="str">
        <f>IF(ISNA(VLOOKUP(AF527,#REF!,1)),"//","")</f>
        <v/>
      </c>
      <c r="V527">
        <f t="shared" si="108"/>
        <v>170</v>
      </c>
      <c r="W527" s="94" t="s">
        <v>2263</v>
      </c>
      <c r="X527" s="98" t="s">
        <v>2263</v>
      </c>
      <c r="Y527" s="98" t="s">
        <v>2263</v>
      </c>
      <c r="Z527" s="25" t="str">
        <f t="shared" si="106"/>
        <v/>
      </c>
      <c r="AA527" s="25" t="str">
        <f t="shared" si="109"/>
        <v/>
      </c>
      <c r="AB527" s="1">
        <f t="shared" si="107"/>
        <v>506</v>
      </c>
      <c r="AC527" t="str">
        <f t="shared" si="110"/>
        <v>ITM_0506</v>
      </c>
      <c r="AD527" s="136" t="str">
        <f>IF(ISNA(VLOOKUP(AA527,Sheet2!J:J,1,0)),"//","")</f>
        <v/>
      </c>
      <c r="AF527" s="94" t="str">
        <f t="shared" si="111"/>
        <v/>
      </c>
      <c r="AG527" t="b">
        <f t="shared" si="112"/>
        <v>1</v>
      </c>
    </row>
    <row r="528" spans="1:33" s="17" customFormat="1">
      <c r="A528" s="50">
        <f t="shared" si="113"/>
        <v>528</v>
      </c>
      <c r="B528" s="49">
        <f t="shared" si="114"/>
        <v>507</v>
      </c>
      <c r="C528" s="95" t="s">
        <v>3816</v>
      </c>
      <c r="D528" s="95" t="s">
        <v>7</v>
      </c>
      <c r="E528" s="115" t="str">
        <f t="shared" si="120"/>
        <v>"0507"</v>
      </c>
      <c r="F528" s="96" t="str">
        <f t="shared" si="121"/>
        <v>"0507"</v>
      </c>
      <c r="G528" s="162">
        <v>0</v>
      </c>
      <c r="H528" s="162">
        <v>0</v>
      </c>
      <c r="I528" s="152" t="s">
        <v>28</v>
      </c>
      <c r="J528" s="58" t="s">
        <v>1395</v>
      </c>
      <c r="K528" s="98" t="s">
        <v>3830</v>
      </c>
      <c r="L528" s="17" t="s">
        <v>4851</v>
      </c>
      <c r="M528" s="57" t="s">
        <v>4910</v>
      </c>
      <c r="P528" s="116" t="str">
        <f t="shared" si="122"/>
        <v>ITM_0507</v>
      </c>
      <c r="Q528" s="16"/>
      <c r="S528" s="17" t="str">
        <f t="shared" si="105"/>
        <v/>
      </c>
      <c r="T528" s="17" t="str">
        <f>IF(ISNA(VLOOKUP(AF528,#REF!,1)),"//","")</f>
        <v/>
      </c>
      <c r="V528">
        <f t="shared" si="108"/>
        <v>170</v>
      </c>
      <c r="W528" s="94" t="s">
        <v>2263</v>
      </c>
      <c r="X528" s="98" t="s">
        <v>2263</v>
      </c>
      <c r="Y528" s="98" t="s">
        <v>2263</v>
      </c>
      <c r="Z528" s="25" t="str">
        <f t="shared" si="106"/>
        <v/>
      </c>
      <c r="AA528" s="25" t="str">
        <f t="shared" si="109"/>
        <v/>
      </c>
      <c r="AB528" s="1">
        <f t="shared" si="107"/>
        <v>507</v>
      </c>
      <c r="AC528" t="str">
        <f t="shared" si="110"/>
        <v>ITM_0507</v>
      </c>
      <c r="AD528" s="136" t="str">
        <f>IF(ISNA(VLOOKUP(AA528,Sheet2!J:J,1,0)),"//","")</f>
        <v/>
      </c>
      <c r="AF528" s="94" t="str">
        <f t="shared" si="111"/>
        <v/>
      </c>
      <c r="AG528" t="b">
        <f t="shared" si="112"/>
        <v>1</v>
      </c>
    </row>
    <row r="529" spans="1:33" s="17" customFormat="1">
      <c r="A529" s="50">
        <f t="shared" si="113"/>
        <v>529</v>
      </c>
      <c r="B529" s="49">
        <f t="shared" si="114"/>
        <v>508</v>
      </c>
      <c r="C529" s="95" t="s">
        <v>3816</v>
      </c>
      <c r="D529" s="95" t="s">
        <v>7</v>
      </c>
      <c r="E529" s="115" t="str">
        <f t="shared" si="120"/>
        <v>"0508"</v>
      </c>
      <c r="F529" s="96" t="str">
        <f t="shared" si="121"/>
        <v>"0508"</v>
      </c>
      <c r="G529" s="162">
        <v>0</v>
      </c>
      <c r="H529" s="162">
        <v>0</v>
      </c>
      <c r="I529" s="152" t="s">
        <v>28</v>
      </c>
      <c r="J529" s="58" t="s">
        <v>1395</v>
      </c>
      <c r="K529" s="98" t="s">
        <v>3830</v>
      </c>
      <c r="L529" s="17" t="s">
        <v>4851</v>
      </c>
      <c r="M529" s="57" t="s">
        <v>4910</v>
      </c>
      <c r="P529" s="116" t="str">
        <f t="shared" si="122"/>
        <v>ITM_0508</v>
      </c>
      <c r="Q529" s="16"/>
      <c r="S529" s="17" t="str">
        <f t="shared" si="105"/>
        <v/>
      </c>
      <c r="T529" s="17" t="str">
        <f>IF(ISNA(VLOOKUP(AF529,#REF!,1)),"//","")</f>
        <v/>
      </c>
      <c r="V529">
        <f t="shared" si="108"/>
        <v>170</v>
      </c>
      <c r="W529" s="94" t="s">
        <v>2263</v>
      </c>
      <c r="X529" s="98" t="s">
        <v>2263</v>
      </c>
      <c r="Y529" s="98" t="s">
        <v>2263</v>
      </c>
      <c r="Z529" s="25" t="str">
        <f t="shared" si="106"/>
        <v/>
      </c>
      <c r="AA529" s="25" t="str">
        <f t="shared" si="109"/>
        <v/>
      </c>
      <c r="AB529" s="1">
        <f t="shared" si="107"/>
        <v>508</v>
      </c>
      <c r="AC529" t="str">
        <f t="shared" si="110"/>
        <v>ITM_0508</v>
      </c>
      <c r="AD529" s="136" t="str">
        <f>IF(ISNA(VLOOKUP(AA529,Sheet2!J:J,1,0)),"//","")</f>
        <v/>
      </c>
      <c r="AF529" s="94" t="str">
        <f t="shared" si="111"/>
        <v/>
      </c>
      <c r="AG529" t="b">
        <f t="shared" si="112"/>
        <v>1</v>
      </c>
    </row>
    <row r="530" spans="1:33" s="17" customFormat="1">
      <c r="A530" s="50">
        <f t="shared" si="113"/>
        <v>530</v>
      </c>
      <c r="B530" s="49">
        <f t="shared" si="114"/>
        <v>509</v>
      </c>
      <c r="C530" s="95" t="s">
        <v>3816</v>
      </c>
      <c r="D530" s="95" t="s">
        <v>7</v>
      </c>
      <c r="E530" s="115" t="str">
        <f t="shared" si="120"/>
        <v>"0509"</v>
      </c>
      <c r="F530" s="96" t="str">
        <f t="shared" si="121"/>
        <v>"0509"</v>
      </c>
      <c r="G530" s="162">
        <v>0</v>
      </c>
      <c r="H530" s="162">
        <v>0</v>
      </c>
      <c r="I530" s="152" t="s">
        <v>28</v>
      </c>
      <c r="J530" s="58" t="s">
        <v>1395</v>
      </c>
      <c r="K530" s="98" t="s">
        <v>3830</v>
      </c>
      <c r="L530" s="17" t="s">
        <v>4851</v>
      </c>
      <c r="M530" s="57" t="s">
        <v>4910</v>
      </c>
      <c r="P530" s="116" t="str">
        <f t="shared" si="122"/>
        <v>ITM_0509</v>
      </c>
      <c r="Q530" s="16"/>
      <c r="S530" s="17" t="str">
        <f t="shared" si="105"/>
        <v/>
      </c>
      <c r="T530" s="17" t="str">
        <f>IF(ISNA(VLOOKUP(AF530,#REF!,1)),"//","")</f>
        <v/>
      </c>
      <c r="V530">
        <f t="shared" si="108"/>
        <v>170</v>
      </c>
      <c r="W530" s="94" t="s">
        <v>2263</v>
      </c>
      <c r="X530" s="98" t="s">
        <v>2263</v>
      </c>
      <c r="Y530" s="98" t="s">
        <v>2263</v>
      </c>
      <c r="Z530" s="25" t="str">
        <f t="shared" si="106"/>
        <v/>
      </c>
      <c r="AA530" s="25" t="str">
        <f t="shared" si="109"/>
        <v/>
      </c>
      <c r="AB530" s="1">
        <f t="shared" si="107"/>
        <v>509</v>
      </c>
      <c r="AC530" t="str">
        <f t="shared" si="110"/>
        <v>ITM_0509</v>
      </c>
      <c r="AD530" s="136" t="str">
        <f>IF(ISNA(VLOOKUP(AA530,Sheet2!J:J,1,0)),"//","")</f>
        <v/>
      </c>
      <c r="AF530" s="94" t="str">
        <f t="shared" si="111"/>
        <v/>
      </c>
      <c r="AG530" t="b">
        <f t="shared" si="112"/>
        <v>1</v>
      </c>
    </row>
    <row r="531" spans="1:33" s="17" customFormat="1">
      <c r="A531" s="50">
        <f t="shared" si="113"/>
        <v>531</v>
      </c>
      <c r="B531" s="49">
        <f t="shared" si="114"/>
        <v>510</v>
      </c>
      <c r="C531" s="95" t="s">
        <v>3816</v>
      </c>
      <c r="D531" s="95" t="s">
        <v>7</v>
      </c>
      <c r="E531" s="115" t="str">
        <f t="shared" si="120"/>
        <v>"0510"</v>
      </c>
      <c r="F531" s="96" t="str">
        <f t="shared" si="121"/>
        <v>"0510"</v>
      </c>
      <c r="G531" s="162">
        <v>0</v>
      </c>
      <c r="H531" s="162">
        <v>0</v>
      </c>
      <c r="I531" s="152" t="s">
        <v>28</v>
      </c>
      <c r="J531" s="58" t="s">
        <v>1395</v>
      </c>
      <c r="K531" s="98" t="s">
        <v>3830</v>
      </c>
      <c r="L531" s="17" t="s">
        <v>4851</v>
      </c>
      <c r="M531" s="57" t="s">
        <v>4910</v>
      </c>
      <c r="P531" s="116" t="str">
        <f t="shared" si="122"/>
        <v>ITM_0510</v>
      </c>
      <c r="Q531" s="16"/>
      <c r="S531" s="17" t="str">
        <f t="shared" si="105"/>
        <v/>
      </c>
      <c r="T531" s="17" t="str">
        <f>IF(ISNA(VLOOKUP(AF531,#REF!,1)),"//","")</f>
        <v/>
      </c>
      <c r="V531">
        <f t="shared" si="108"/>
        <v>170</v>
      </c>
      <c r="W531" s="94" t="s">
        <v>2263</v>
      </c>
      <c r="X531" s="98" t="s">
        <v>2263</v>
      </c>
      <c r="Y531" s="98" t="s">
        <v>2263</v>
      </c>
      <c r="Z531" s="25" t="str">
        <f t="shared" si="106"/>
        <v/>
      </c>
      <c r="AA531" s="25" t="str">
        <f t="shared" si="109"/>
        <v/>
      </c>
      <c r="AB531" s="1">
        <f t="shared" si="107"/>
        <v>510</v>
      </c>
      <c r="AC531" t="str">
        <f t="shared" si="110"/>
        <v>ITM_0510</v>
      </c>
      <c r="AD531" s="136" t="str">
        <f>IF(ISNA(VLOOKUP(AA531,Sheet2!J:J,1,0)),"//","")</f>
        <v/>
      </c>
      <c r="AF531" s="94" t="str">
        <f t="shared" si="111"/>
        <v/>
      </c>
      <c r="AG531" t="b">
        <f t="shared" si="112"/>
        <v>1</v>
      </c>
    </row>
    <row r="532" spans="1:33" s="17" customFormat="1">
      <c r="A532" s="50">
        <f t="shared" si="113"/>
        <v>532</v>
      </c>
      <c r="B532" s="49">
        <f t="shared" si="114"/>
        <v>511</v>
      </c>
      <c r="C532" s="95" t="s">
        <v>3816</v>
      </c>
      <c r="D532" s="95" t="s">
        <v>7</v>
      </c>
      <c r="E532" s="115" t="str">
        <f t="shared" si="120"/>
        <v>"0511"</v>
      </c>
      <c r="F532" s="96" t="str">
        <f t="shared" si="121"/>
        <v>"0511"</v>
      </c>
      <c r="G532" s="162">
        <v>0</v>
      </c>
      <c r="H532" s="162">
        <v>0</v>
      </c>
      <c r="I532" s="152" t="s">
        <v>28</v>
      </c>
      <c r="J532" s="58" t="s">
        <v>1395</v>
      </c>
      <c r="K532" s="98" t="s">
        <v>3830</v>
      </c>
      <c r="L532" s="17" t="s">
        <v>4851</v>
      </c>
      <c r="M532" s="57" t="s">
        <v>4910</v>
      </c>
      <c r="P532" s="116" t="str">
        <f t="shared" si="122"/>
        <v>ITM_0511</v>
      </c>
      <c r="Q532" s="16"/>
      <c r="S532" s="17" t="str">
        <f t="shared" si="105"/>
        <v/>
      </c>
      <c r="T532" s="17" t="str">
        <f>IF(ISNA(VLOOKUP(AF532,#REF!,1)),"//","")</f>
        <v/>
      </c>
      <c r="V532">
        <f t="shared" si="108"/>
        <v>170</v>
      </c>
      <c r="W532" s="94" t="s">
        <v>2263</v>
      </c>
      <c r="X532" s="98" t="s">
        <v>2263</v>
      </c>
      <c r="Y532" s="98" t="s">
        <v>2263</v>
      </c>
      <c r="Z532" s="25" t="str">
        <f t="shared" si="106"/>
        <v/>
      </c>
      <c r="AA532" s="25" t="str">
        <f t="shared" si="109"/>
        <v/>
      </c>
      <c r="AB532" s="1">
        <f t="shared" si="107"/>
        <v>511</v>
      </c>
      <c r="AC532" t="str">
        <f t="shared" si="110"/>
        <v>ITM_0511</v>
      </c>
      <c r="AD532" s="136" t="str">
        <f>IF(ISNA(VLOOKUP(AA532,Sheet2!J:J,1,0)),"//","")</f>
        <v/>
      </c>
      <c r="AF532" s="94" t="str">
        <f t="shared" si="111"/>
        <v/>
      </c>
      <c r="AG532" t="b">
        <f t="shared" si="112"/>
        <v>1</v>
      </c>
    </row>
    <row r="533" spans="1:33" s="17" customFormat="1">
      <c r="A533" s="50">
        <f t="shared" si="113"/>
        <v>533</v>
      </c>
      <c r="B533" s="49">
        <f t="shared" si="114"/>
        <v>512</v>
      </c>
      <c r="C533" s="95" t="s">
        <v>3816</v>
      </c>
      <c r="D533" s="95" t="s">
        <v>7</v>
      </c>
      <c r="E533" s="115" t="str">
        <f t="shared" si="120"/>
        <v>"0512"</v>
      </c>
      <c r="F533" s="96" t="str">
        <f t="shared" si="121"/>
        <v>"0512"</v>
      </c>
      <c r="G533" s="162">
        <v>0</v>
      </c>
      <c r="H533" s="162">
        <v>0</v>
      </c>
      <c r="I533" s="152" t="s">
        <v>28</v>
      </c>
      <c r="J533" s="58" t="s">
        <v>1395</v>
      </c>
      <c r="K533" s="98" t="s">
        <v>3830</v>
      </c>
      <c r="L533" s="17" t="s">
        <v>4851</v>
      </c>
      <c r="M533" s="57" t="s">
        <v>4910</v>
      </c>
      <c r="P533" s="116" t="str">
        <f t="shared" si="122"/>
        <v>ITM_0512</v>
      </c>
      <c r="Q533" s="16"/>
      <c r="S533" s="17" t="str">
        <f t="shared" si="105"/>
        <v/>
      </c>
      <c r="T533" s="17" t="str">
        <f>IF(ISNA(VLOOKUP(AF533,#REF!,1)),"//","")</f>
        <v/>
      </c>
      <c r="V533">
        <f t="shared" si="108"/>
        <v>170</v>
      </c>
      <c r="W533" s="94" t="s">
        <v>2263</v>
      </c>
      <c r="X533" s="98" t="s">
        <v>2263</v>
      </c>
      <c r="Y533" s="98" t="s">
        <v>2263</v>
      </c>
      <c r="Z533" s="25" t="str">
        <f t="shared" si="106"/>
        <v/>
      </c>
      <c r="AA533" s="25" t="str">
        <f t="shared" si="109"/>
        <v/>
      </c>
      <c r="AB533" s="1">
        <f t="shared" si="107"/>
        <v>512</v>
      </c>
      <c r="AC533" t="str">
        <f t="shared" si="110"/>
        <v>ITM_0512</v>
      </c>
      <c r="AD533" s="136" t="str">
        <f>IF(ISNA(VLOOKUP(AA533,Sheet2!J:J,1,0)),"//","")</f>
        <v/>
      </c>
      <c r="AF533" s="94" t="str">
        <f t="shared" si="111"/>
        <v/>
      </c>
      <c r="AG533" t="b">
        <f t="shared" si="112"/>
        <v>1</v>
      </c>
    </row>
    <row r="534" spans="1:33" s="17" customFormat="1">
      <c r="A534" s="50">
        <f t="shared" si="113"/>
        <v>534</v>
      </c>
      <c r="B534" s="49">
        <f t="shared" si="114"/>
        <v>513</v>
      </c>
      <c r="C534" s="95" t="s">
        <v>3816</v>
      </c>
      <c r="D534" s="95" t="s">
        <v>7</v>
      </c>
      <c r="E534" s="115" t="str">
        <f t="shared" si="120"/>
        <v>"0513"</v>
      </c>
      <c r="F534" s="96" t="str">
        <f t="shared" si="121"/>
        <v>"0513"</v>
      </c>
      <c r="G534" s="162">
        <v>0</v>
      </c>
      <c r="H534" s="162">
        <v>0</v>
      </c>
      <c r="I534" s="152" t="s">
        <v>28</v>
      </c>
      <c r="J534" s="58" t="s">
        <v>1395</v>
      </c>
      <c r="K534" s="98" t="s">
        <v>3830</v>
      </c>
      <c r="L534" s="17" t="s">
        <v>4851</v>
      </c>
      <c r="M534" s="57" t="s">
        <v>4910</v>
      </c>
      <c r="P534" s="116" t="str">
        <f t="shared" si="122"/>
        <v>ITM_0513</v>
      </c>
      <c r="Q534" s="16"/>
      <c r="S534" s="17" t="str">
        <f t="shared" si="105"/>
        <v/>
      </c>
      <c r="T534" s="17" t="str">
        <f>IF(ISNA(VLOOKUP(AF534,#REF!,1)),"//","")</f>
        <v/>
      </c>
      <c r="V534">
        <f t="shared" si="108"/>
        <v>170</v>
      </c>
      <c r="W534" s="94" t="s">
        <v>2263</v>
      </c>
      <c r="X534" s="98" t="s">
        <v>2263</v>
      </c>
      <c r="Y534" s="98" t="s">
        <v>2263</v>
      </c>
      <c r="Z534" s="25" t="str">
        <f t="shared" si="106"/>
        <v/>
      </c>
      <c r="AA534" s="25" t="str">
        <f t="shared" si="109"/>
        <v/>
      </c>
      <c r="AB534" s="1">
        <f t="shared" si="107"/>
        <v>513</v>
      </c>
      <c r="AC534" t="str">
        <f t="shared" si="110"/>
        <v>ITM_0513</v>
      </c>
      <c r="AD534" s="136" t="str">
        <f>IF(ISNA(VLOOKUP(AA534,Sheet2!J:J,1,0)),"//","")</f>
        <v/>
      </c>
      <c r="AF534" s="94" t="str">
        <f t="shared" si="111"/>
        <v/>
      </c>
      <c r="AG534" t="b">
        <f t="shared" si="112"/>
        <v>1</v>
      </c>
    </row>
    <row r="535" spans="1:33" s="17" customFormat="1">
      <c r="A535" s="50">
        <f t="shared" si="113"/>
        <v>535</v>
      </c>
      <c r="B535" s="49">
        <f t="shared" si="114"/>
        <v>514</v>
      </c>
      <c r="C535" s="95" t="s">
        <v>3816</v>
      </c>
      <c r="D535" s="95" t="s">
        <v>7</v>
      </c>
      <c r="E535" s="115" t="str">
        <f t="shared" si="120"/>
        <v>"0514"</v>
      </c>
      <c r="F535" s="96" t="str">
        <f t="shared" si="121"/>
        <v>"0514"</v>
      </c>
      <c r="G535" s="162">
        <v>0</v>
      </c>
      <c r="H535" s="162">
        <v>0</v>
      </c>
      <c r="I535" s="152" t="s">
        <v>28</v>
      </c>
      <c r="J535" s="58" t="s">
        <v>1395</v>
      </c>
      <c r="K535" s="98" t="s">
        <v>3830</v>
      </c>
      <c r="L535" s="17" t="s">
        <v>4851</v>
      </c>
      <c r="M535" s="57" t="s">
        <v>4910</v>
      </c>
      <c r="P535" s="116" t="str">
        <f t="shared" si="122"/>
        <v>ITM_0514</v>
      </c>
      <c r="Q535" s="16"/>
      <c r="S535" s="17" t="str">
        <f t="shared" si="105"/>
        <v/>
      </c>
      <c r="T535" s="17" t="str">
        <f>IF(ISNA(VLOOKUP(AF535,#REF!,1)),"//","")</f>
        <v/>
      </c>
      <c r="V535">
        <f t="shared" si="108"/>
        <v>170</v>
      </c>
      <c r="W535" s="94" t="s">
        <v>2263</v>
      </c>
      <c r="X535" s="98" t="s">
        <v>2263</v>
      </c>
      <c r="Y535" s="98" t="s">
        <v>2263</v>
      </c>
      <c r="Z535" s="25" t="str">
        <f t="shared" si="106"/>
        <v/>
      </c>
      <c r="AA535" s="25" t="str">
        <f t="shared" si="109"/>
        <v/>
      </c>
      <c r="AB535" s="1">
        <f t="shared" si="107"/>
        <v>514</v>
      </c>
      <c r="AC535" t="str">
        <f t="shared" si="110"/>
        <v>ITM_0514</v>
      </c>
      <c r="AD535" s="136" t="str">
        <f>IF(ISNA(VLOOKUP(AA535,Sheet2!J:J,1,0)),"//","")</f>
        <v/>
      </c>
      <c r="AF535" s="94" t="str">
        <f t="shared" si="111"/>
        <v/>
      </c>
      <c r="AG535" t="b">
        <f t="shared" si="112"/>
        <v>1</v>
      </c>
    </row>
    <row r="536" spans="1:33" s="17" customFormat="1">
      <c r="A536" s="50">
        <f t="shared" si="113"/>
        <v>536</v>
      </c>
      <c r="B536" s="49">
        <f t="shared" si="114"/>
        <v>515</v>
      </c>
      <c r="C536" s="95" t="s">
        <v>3816</v>
      </c>
      <c r="D536" s="95" t="s">
        <v>7</v>
      </c>
      <c r="E536" s="115" t="str">
        <f t="shared" si="120"/>
        <v>"0515"</v>
      </c>
      <c r="F536" s="96" t="str">
        <f t="shared" si="121"/>
        <v>"0515"</v>
      </c>
      <c r="G536" s="162">
        <v>0</v>
      </c>
      <c r="H536" s="162">
        <v>0</v>
      </c>
      <c r="I536" s="152" t="s">
        <v>28</v>
      </c>
      <c r="J536" s="58" t="s">
        <v>1395</v>
      </c>
      <c r="K536" s="98" t="s">
        <v>3830</v>
      </c>
      <c r="L536" s="17" t="s">
        <v>4851</v>
      </c>
      <c r="M536" s="57" t="s">
        <v>4910</v>
      </c>
      <c r="P536" s="116" t="str">
        <f t="shared" si="122"/>
        <v>ITM_0515</v>
      </c>
      <c r="Q536" s="16"/>
      <c r="S536" s="17" t="str">
        <f t="shared" si="105"/>
        <v/>
      </c>
      <c r="T536" s="17" t="str">
        <f>IF(ISNA(VLOOKUP(AF536,#REF!,1)),"//","")</f>
        <v/>
      </c>
      <c r="V536">
        <f t="shared" si="108"/>
        <v>170</v>
      </c>
      <c r="W536" s="94" t="s">
        <v>2263</v>
      </c>
      <c r="X536" s="98" t="s">
        <v>2263</v>
      </c>
      <c r="Y536" s="98" t="s">
        <v>2263</v>
      </c>
      <c r="Z536" s="25" t="str">
        <f t="shared" si="106"/>
        <v/>
      </c>
      <c r="AA536" s="25" t="str">
        <f t="shared" si="109"/>
        <v/>
      </c>
      <c r="AB536" s="1">
        <f t="shared" si="107"/>
        <v>515</v>
      </c>
      <c r="AC536" t="str">
        <f t="shared" si="110"/>
        <v>ITM_0515</v>
      </c>
      <c r="AD536" s="136" t="str">
        <f>IF(ISNA(VLOOKUP(AA536,Sheet2!J:J,1,0)),"//","")</f>
        <v/>
      </c>
      <c r="AF536" s="94" t="str">
        <f t="shared" si="111"/>
        <v/>
      </c>
      <c r="AG536" t="b">
        <f t="shared" si="112"/>
        <v>1</v>
      </c>
    </row>
    <row r="537" spans="1:33" s="17" customFormat="1">
      <c r="A537" s="50">
        <f t="shared" si="113"/>
        <v>537</v>
      </c>
      <c r="B537" s="49">
        <f t="shared" si="114"/>
        <v>516</v>
      </c>
      <c r="C537" s="95" t="s">
        <v>3816</v>
      </c>
      <c r="D537" s="95" t="s">
        <v>7</v>
      </c>
      <c r="E537" s="115" t="str">
        <f t="shared" si="120"/>
        <v>"0516"</v>
      </c>
      <c r="F537" s="96" t="str">
        <f t="shared" si="121"/>
        <v>"0516"</v>
      </c>
      <c r="G537" s="162">
        <v>0</v>
      </c>
      <c r="H537" s="162">
        <v>0</v>
      </c>
      <c r="I537" s="152" t="s">
        <v>28</v>
      </c>
      <c r="J537" s="58" t="s">
        <v>1395</v>
      </c>
      <c r="K537" s="98" t="s">
        <v>3830</v>
      </c>
      <c r="L537" s="17" t="s">
        <v>4851</v>
      </c>
      <c r="M537" s="57" t="s">
        <v>4910</v>
      </c>
      <c r="P537" s="116" t="str">
        <f t="shared" si="122"/>
        <v>ITM_0516</v>
      </c>
      <c r="Q537" s="16"/>
      <c r="S537" s="17" t="str">
        <f t="shared" si="105"/>
        <v/>
      </c>
      <c r="T537" s="17" t="str">
        <f>IF(ISNA(VLOOKUP(AF537,#REF!,1)),"//","")</f>
        <v/>
      </c>
      <c r="V537">
        <f t="shared" si="108"/>
        <v>170</v>
      </c>
      <c r="W537" s="94" t="s">
        <v>2263</v>
      </c>
      <c r="X537" s="98" t="s">
        <v>2263</v>
      </c>
      <c r="Y537" s="98" t="s">
        <v>2263</v>
      </c>
      <c r="Z537" s="25" t="str">
        <f t="shared" si="106"/>
        <v/>
      </c>
      <c r="AA537" s="25" t="str">
        <f t="shared" si="109"/>
        <v/>
      </c>
      <c r="AB537" s="1">
        <f t="shared" si="107"/>
        <v>516</v>
      </c>
      <c r="AC537" t="str">
        <f t="shared" si="110"/>
        <v>ITM_0516</v>
      </c>
      <c r="AD537" s="136" t="str">
        <f>IF(ISNA(VLOOKUP(AA537,Sheet2!J:J,1,0)),"//","")</f>
        <v/>
      </c>
      <c r="AF537" s="94" t="str">
        <f t="shared" si="111"/>
        <v/>
      </c>
      <c r="AG537" t="b">
        <f t="shared" si="112"/>
        <v>1</v>
      </c>
    </row>
    <row r="538" spans="1:33" s="17" customFormat="1">
      <c r="A538" s="50">
        <f t="shared" si="113"/>
        <v>538</v>
      </c>
      <c r="B538" s="49">
        <f t="shared" si="114"/>
        <v>517</v>
      </c>
      <c r="C538" s="95" t="s">
        <v>3816</v>
      </c>
      <c r="D538" s="95" t="s">
        <v>7</v>
      </c>
      <c r="E538" s="115" t="str">
        <f t="shared" si="120"/>
        <v>"0517"</v>
      </c>
      <c r="F538" s="96" t="str">
        <f t="shared" si="121"/>
        <v>"0517"</v>
      </c>
      <c r="G538" s="162">
        <v>0</v>
      </c>
      <c r="H538" s="162">
        <v>0</v>
      </c>
      <c r="I538" s="152" t="s">
        <v>28</v>
      </c>
      <c r="J538" s="58" t="s">
        <v>1395</v>
      </c>
      <c r="K538" s="98" t="s">
        <v>3830</v>
      </c>
      <c r="L538" s="17" t="s">
        <v>4851</v>
      </c>
      <c r="M538" s="57" t="s">
        <v>4910</v>
      </c>
      <c r="P538" s="116" t="str">
        <f t="shared" si="122"/>
        <v>ITM_0517</v>
      </c>
      <c r="Q538" s="16"/>
      <c r="S538" s="17" t="str">
        <f t="shared" si="105"/>
        <v/>
      </c>
      <c r="T538" s="17" t="str">
        <f>IF(ISNA(VLOOKUP(AF538,#REF!,1)),"//","")</f>
        <v/>
      </c>
      <c r="V538">
        <f t="shared" si="108"/>
        <v>170</v>
      </c>
      <c r="W538" s="94" t="s">
        <v>2263</v>
      </c>
      <c r="X538" s="98" t="s">
        <v>2263</v>
      </c>
      <c r="Y538" s="98" t="s">
        <v>2263</v>
      </c>
      <c r="Z538" s="25" t="str">
        <f t="shared" si="106"/>
        <v/>
      </c>
      <c r="AA538" s="25" t="str">
        <f t="shared" si="109"/>
        <v/>
      </c>
      <c r="AB538" s="1">
        <f t="shared" si="107"/>
        <v>517</v>
      </c>
      <c r="AC538" t="str">
        <f t="shared" si="110"/>
        <v>ITM_0517</v>
      </c>
      <c r="AD538" s="136" t="str">
        <f>IF(ISNA(VLOOKUP(AA538,Sheet2!J:J,1,0)),"//","")</f>
        <v/>
      </c>
      <c r="AF538" s="94" t="str">
        <f t="shared" si="111"/>
        <v/>
      </c>
      <c r="AG538" t="b">
        <f t="shared" si="112"/>
        <v>1</v>
      </c>
    </row>
    <row r="539" spans="1:33" s="17" customFormat="1">
      <c r="A539" s="50">
        <f t="shared" si="113"/>
        <v>539</v>
      </c>
      <c r="B539" s="49">
        <f t="shared" si="114"/>
        <v>518</v>
      </c>
      <c r="C539" s="95" t="s">
        <v>3816</v>
      </c>
      <c r="D539" s="95" t="s">
        <v>7</v>
      </c>
      <c r="E539" s="115" t="str">
        <f t="shared" si="120"/>
        <v>"0518"</v>
      </c>
      <c r="F539" s="96" t="str">
        <f t="shared" si="121"/>
        <v>"0518"</v>
      </c>
      <c r="G539" s="162">
        <v>0</v>
      </c>
      <c r="H539" s="162">
        <v>0</v>
      </c>
      <c r="I539" s="152" t="s">
        <v>28</v>
      </c>
      <c r="J539" s="58" t="s">
        <v>1395</v>
      </c>
      <c r="K539" s="98" t="s">
        <v>3830</v>
      </c>
      <c r="L539" s="17" t="s">
        <v>4851</v>
      </c>
      <c r="M539" s="57" t="s">
        <v>4910</v>
      </c>
      <c r="P539" s="116" t="str">
        <f t="shared" si="122"/>
        <v>ITM_0518</v>
      </c>
      <c r="Q539" s="16"/>
      <c r="S539" s="17" t="str">
        <f t="shared" si="105"/>
        <v/>
      </c>
      <c r="T539" s="17" t="str">
        <f>IF(ISNA(VLOOKUP(AF539,#REF!,1)),"//","")</f>
        <v/>
      </c>
      <c r="V539">
        <f t="shared" si="108"/>
        <v>170</v>
      </c>
      <c r="W539" s="94" t="s">
        <v>2263</v>
      </c>
      <c r="X539" s="98" t="s">
        <v>2263</v>
      </c>
      <c r="Y539" s="98" t="s">
        <v>2263</v>
      </c>
      <c r="Z539" s="25" t="str">
        <f t="shared" si="106"/>
        <v/>
      </c>
      <c r="AA539" s="25" t="str">
        <f t="shared" si="109"/>
        <v/>
      </c>
      <c r="AB539" s="1">
        <f t="shared" si="107"/>
        <v>518</v>
      </c>
      <c r="AC539" t="str">
        <f t="shared" si="110"/>
        <v>ITM_0518</v>
      </c>
      <c r="AD539" s="136" t="str">
        <f>IF(ISNA(VLOOKUP(AA539,Sheet2!J:J,1,0)),"//","")</f>
        <v/>
      </c>
      <c r="AF539" s="94" t="str">
        <f t="shared" si="111"/>
        <v/>
      </c>
      <c r="AG539" t="b">
        <f t="shared" si="112"/>
        <v>1</v>
      </c>
    </row>
    <row r="540" spans="1:33" s="17" customFormat="1">
      <c r="A540" s="50">
        <f t="shared" si="113"/>
        <v>540</v>
      </c>
      <c r="B540" s="49">
        <f t="shared" si="114"/>
        <v>519</v>
      </c>
      <c r="C540" s="95" t="s">
        <v>3816</v>
      </c>
      <c r="D540" s="95" t="s">
        <v>7</v>
      </c>
      <c r="E540" s="115" t="str">
        <f t="shared" si="120"/>
        <v>"0519"</v>
      </c>
      <c r="F540" s="96" t="str">
        <f t="shared" si="121"/>
        <v>"0519"</v>
      </c>
      <c r="G540" s="162">
        <v>0</v>
      </c>
      <c r="H540" s="162">
        <v>0</v>
      </c>
      <c r="I540" s="152" t="s">
        <v>28</v>
      </c>
      <c r="J540" s="58" t="s">
        <v>1395</v>
      </c>
      <c r="K540" s="98" t="s">
        <v>3830</v>
      </c>
      <c r="L540" s="17" t="s">
        <v>4851</v>
      </c>
      <c r="M540" s="57" t="s">
        <v>4910</v>
      </c>
      <c r="P540" s="116" t="str">
        <f t="shared" si="122"/>
        <v>ITM_0519</v>
      </c>
      <c r="Q540" s="16"/>
      <c r="S540" s="17" t="str">
        <f t="shared" si="105"/>
        <v/>
      </c>
      <c r="T540" s="17" t="str">
        <f>IF(ISNA(VLOOKUP(AF540,#REF!,1)),"//","")</f>
        <v/>
      </c>
      <c r="V540">
        <f t="shared" si="108"/>
        <v>170</v>
      </c>
      <c r="W540" s="94" t="s">
        <v>2263</v>
      </c>
      <c r="X540" s="98" t="s">
        <v>2263</v>
      </c>
      <c r="Y540" s="98" t="s">
        <v>2263</v>
      </c>
      <c r="Z540" s="25" t="str">
        <f t="shared" si="106"/>
        <v/>
      </c>
      <c r="AA540" s="25" t="str">
        <f t="shared" si="109"/>
        <v/>
      </c>
      <c r="AB540" s="1">
        <f t="shared" si="107"/>
        <v>519</v>
      </c>
      <c r="AC540" t="str">
        <f t="shared" si="110"/>
        <v>ITM_0519</v>
      </c>
      <c r="AD540" s="136" t="str">
        <f>IF(ISNA(VLOOKUP(AA540,Sheet2!J:J,1,0)),"//","")</f>
        <v/>
      </c>
      <c r="AF540" s="94" t="str">
        <f t="shared" si="111"/>
        <v/>
      </c>
      <c r="AG540" t="b">
        <f t="shared" si="112"/>
        <v>1</v>
      </c>
    </row>
    <row r="541" spans="1:33" s="17" customFormat="1">
      <c r="A541" s="50">
        <f t="shared" si="113"/>
        <v>541</v>
      </c>
      <c r="B541" s="49">
        <f t="shared" si="114"/>
        <v>520</v>
      </c>
      <c r="C541" s="95" t="s">
        <v>3816</v>
      </c>
      <c r="D541" s="95" t="s">
        <v>7</v>
      </c>
      <c r="E541" s="115" t="str">
        <f t="shared" si="120"/>
        <v>"0520"</v>
      </c>
      <c r="F541" s="96" t="str">
        <f t="shared" si="121"/>
        <v>"0520"</v>
      </c>
      <c r="G541" s="162">
        <v>0</v>
      </c>
      <c r="H541" s="162">
        <v>0</v>
      </c>
      <c r="I541" s="152" t="s">
        <v>28</v>
      </c>
      <c r="J541" s="58" t="s">
        <v>1395</v>
      </c>
      <c r="K541" s="98" t="s">
        <v>3830</v>
      </c>
      <c r="L541" s="17" t="s">
        <v>4851</v>
      </c>
      <c r="M541" s="57" t="s">
        <v>4910</v>
      </c>
      <c r="P541" s="116" t="str">
        <f t="shared" si="122"/>
        <v>ITM_0520</v>
      </c>
      <c r="Q541" s="16"/>
      <c r="S541" s="17" t="str">
        <f t="shared" si="105"/>
        <v/>
      </c>
      <c r="T541" s="17" t="str">
        <f>IF(ISNA(VLOOKUP(AF541,#REF!,1)),"//","")</f>
        <v/>
      </c>
      <c r="V541">
        <f t="shared" si="108"/>
        <v>170</v>
      </c>
      <c r="W541" s="94" t="s">
        <v>2263</v>
      </c>
      <c r="X541" s="98" t="s">
        <v>2263</v>
      </c>
      <c r="Y541" s="98" t="s">
        <v>2263</v>
      </c>
      <c r="Z541" s="25" t="str">
        <f t="shared" si="106"/>
        <v/>
      </c>
      <c r="AA541" s="25" t="str">
        <f t="shared" si="109"/>
        <v/>
      </c>
      <c r="AB541" s="1">
        <f t="shared" si="107"/>
        <v>520</v>
      </c>
      <c r="AC541" t="str">
        <f t="shared" si="110"/>
        <v>ITM_0520</v>
      </c>
      <c r="AD541" s="136" t="str">
        <f>IF(ISNA(VLOOKUP(AA541,Sheet2!J:J,1,0)),"//","")</f>
        <v/>
      </c>
      <c r="AF541" s="94" t="str">
        <f t="shared" si="111"/>
        <v/>
      </c>
      <c r="AG541" t="b">
        <f t="shared" si="112"/>
        <v>1</v>
      </c>
    </row>
    <row r="542" spans="1:33" s="17" customFormat="1">
      <c r="A542" s="50">
        <f t="shared" si="113"/>
        <v>542</v>
      </c>
      <c r="B542" s="49">
        <f t="shared" si="114"/>
        <v>521</v>
      </c>
      <c r="C542" s="95" t="s">
        <v>3816</v>
      </c>
      <c r="D542" s="95" t="s">
        <v>7</v>
      </c>
      <c r="E542" s="115" t="str">
        <f t="shared" si="120"/>
        <v>"0521"</v>
      </c>
      <c r="F542" s="96" t="str">
        <f t="shared" si="121"/>
        <v>"0521"</v>
      </c>
      <c r="G542" s="162">
        <v>0</v>
      </c>
      <c r="H542" s="162">
        <v>0</v>
      </c>
      <c r="I542" s="152" t="s">
        <v>28</v>
      </c>
      <c r="J542" s="58" t="s">
        <v>1395</v>
      </c>
      <c r="K542" s="98" t="s">
        <v>3830</v>
      </c>
      <c r="L542" s="17" t="s">
        <v>4851</v>
      </c>
      <c r="M542" s="57" t="s">
        <v>4910</v>
      </c>
      <c r="P542" s="116" t="str">
        <f t="shared" si="122"/>
        <v>ITM_0521</v>
      </c>
      <c r="Q542" s="16"/>
      <c r="S542" s="17" t="str">
        <f t="shared" si="105"/>
        <v/>
      </c>
      <c r="T542" s="17" t="str">
        <f>IF(ISNA(VLOOKUP(AF542,#REF!,1)),"//","")</f>
        <v/>
      </c>
      <c r="V542">
        <f t="shared" si="108"/>
        <v>170</v>
      </c>
      <c r="W542" s="94" t="s">
        <v>2263</v>
      </c>
      <c r="X542" s="98" t="s">
        <v>2263</v>
      </c>
      <c r="Y542" s="98" t="s">
        <v>2263</v>
      </c>
      <c r="Z542" s="25" t="str">
        <f t="shared" si="106"/>
        <v/>
      </c>
      <c r="AA542" s="25" t="str">
        <f t="shared" si="109"/>
        <v/>
      </c>
      <c r="AB542" s="1">
        <f t="shared" si="107"/>
        <v>521</v>
      </c>
      <c r="AC542" t="str">
        <f t="shared" si="110"/>
        <v>ITM_0521</v>
      </c>
      <c r="AD542" s="136" t="str">
        <f>IF(ISNA(VLOOKUP(AA542,Sheet2!J:J,1,0)),"//","")</f>
        <v/>
      </c>
      <c r="AF542" s="94" t="str">
        <f t="shared" si="111"/>
        <v/>
      </c>
      <c r="AG542" t="b">
        <f t="shared" si="112"/>
        <v>1</v>
      </c>
    </row>
    <row r="543" spans="1:33" s="17" customFormat="1">
      <c r="A543" s="50">
        <f t="shared" si="113"/>
        <v>543</v>
      </c>
      <c r="B543" s="49">
        <f t="shared" si="114"/>
        <v>522</v>
      </c>
      <c r="C543" s="95" t="s">
        <v>3816</v>
      </c>
      <c r="D543" s="95" t="s">
        <v>7</v>
      </c>
      <c r="E543" s="115" t="str">
        <f t="shared" si="120"/>
        <v>"0522"</v>
      </c>
      <c r="F543" s="96" t="str">
        <f t="shared" si="121"/>
        <v>"0522"</v>
      </c>
      <c r="G543" s="162">
        <v>0</v>
      </c>
      <c r="H543" s="162">
        <v>0</v>
      </c>
      <c r="I543" s="152" t="s">
        <v>28</v>
      </c>
      <c r="J543" s="58" t="s">
        <v>1395</v>
      </c>
      <c r="K543" s="98" t="s">
        <v>3830</v>
      </c>
      <c r="L543" s="17" t="s">
        <v>4851</v>
      </c>
      <c r="M543" s="57" t="s">
        <v>4910</v>
      </c>
      <c r="P543" s="116" t="str">
        <f t="shared" si="122"/>
        <v>ITM_0522</v>
      </c>
      <c r="Q543" s="16"/>
      <c r="S543" s="17" t="str">
        <f t="shared" si="105"/>
        <v/>
      </c>
      <c r="T543" s="17" t="str">
        <f>IF(ISNA(VLOOKUP(AF543,#REF!,1)),"//","")</f>
        <v/>
      </c>
      <c r="V543">
        <f t="shared" si="108"/>
        <v>170</v>
      </c>
      <c r="W543" s="94" t="s">
        <v>2263</v>
      </c>
      <c r="X543" s="98" t="s">
        <v>2263</v>
      </c>
      <c r="Y543" s="98" t="s">
        <v>2263</v>
      </c>
      <c r="Z543" s="25" t="str">
        <f t="shared" si="106"/>
        <v/>
      </c>
      <c r="AA543" s="25" t="str">
        <f t="shared" si="109"/>
        <v/>
      </c>
      <c r="AB543" s="1">
        <f t="shared" si="107"/>
        <v>522</v>
      </c>
      <c r="AC543" t="str">
        <f t="shared" si="110"/>
        <v>ITM_0522</v>
      </c>
      <c r="AD543" s="136" t="str">
        <f>IF(ISNA(VLOOKUP(AA543,Sheet2!J:J,1,0)),"//","")</f>
        <v/>
      </c>
      <c r="AF543" s="94" t="str">
        <f t="shared" si="111"/>
        <v/>
      </c>
      <c r="AG543" t="b">
        <f t="shared" si="112"/>
        <v>1</v>
      </c>
    </row>
    <row r="544" spans="1:33" s="17" customFormat="1">
      <c r="A544" s="50">
        <f t="shared" si="113"/>
        <v>544</v>
      </c>
      <c r="B544" s="49">
        <f t="shared" si="114"/>
        <v>523</v>
      </c>
      <c r="C544" s="95" t="s">
        <v>3816</v>
      </c>
      <c r="D544" s="95" t="s">
        <v>7</v>
      </c>
      <c r="E544" s="115" t="str">
        <f t="shared" si="120"/>
        <v>"0523"</v>
      </c>
      <c r="F544" s="96" t="str">
        <f t="shared" si="121"/>
        <v>"0523"</v>
      </c>
      <c r="G544" s="162">
        <v>0</v>
      </c>
      <c r="H544" s="162">
        <v>0</v>
      </c>
      <c r="I544" s="152" t="s">
        <v>28</v>
      </c>
      <c r="J544" s="58" t="s">
        <v>1395</v>
      </c>
      <c r="K544" s="98" t="s">
        <v>3830</v>
      </c>
      <c r="L544" s="17" t="s">
        <v>4851</v>
      </c>
      <c r="M544" s="57" t="s">
        <v>4910</v>
      </c>
      <c r="P544" s="116" t="str">
        <f t="shared" si="122"/>
        <v>ITM_0523</v>
      </c>
      <c r="Q544" s="16"/>
      <c r="S544" s="17" t="str">
        <f t="shared" si="105"/>
        <v/>
      </c>
      <c r="T544" s="17" t="str">
        <f>IF(ISNA(VLOOKUP(AF544,#REF!,1)),"//","")</f>
        <v/>
      </c>
      <c r="V544">
        <f t="shared" si="108"/>
        <v>170</v>
      </c>
      <c r="W544" s="94" t="s">
        <v>2263</v>
      </c>
      <c r="X544" s="98" t="s">
        <v>2263</v>
      </c>
      <c r="Y544" s="98" t="s">
        <v>2263</v>
      </c>
      <c r="Z544" s="25" t="str">
        <f t="shared" si="106"/>
        <v/>
      </c>
      <c r="AA544" s="25" t="str">
        <f t="shared" si="109"/>
        <v/>
      </c>
      <c r="AB544" s="1">
        <f t="shared" si="107"/>
        <v>523</v>
      </c>
      <c r="AC544" t="str">
        <f t="shared" si="110"/>
        <v>ITM_0523</v>
      </c>
      <c r="AD544" s="136" t="str">
        <f>IF(ISNA(VLOOKUP(AA544,Sheet2!J:J,1,0)),"//","")</f>
        <v/>
      </c>
      <c r="AF544" s="94" t="str">
        <f t="shared" si="111"/>
        <v/>
      </c>
      <c r="AG544" t="b">
        <f t="shared" si="112"/>
        <v>1</v>
      </c>
    </row>
    <row r="545" spans="1:33" s="17" customFormat="1">
      <c r="A545" s="50">
        <f t="shared" si="113"/>
        <v>545</v>
      </c>
      <c r="B545" s="49">
        <f t="shared" si="114"/>
        <v>524</v>
      </c>
      <c r="C545" s="95" t="s">
        <v>3816</v>
      </c>
      <c r="D545" s="95" t="s">
        <v>7</v>
      </c>
      <c r="E545" s="115" t="str">
        <f t="shared" si="120"/>
        <v>"0524"</v>
      </c>
      <c r="F545" s="96" t="str">
        <f t="shared" si="121"/>
        <v>"0524"</v>
      </c>
      <c r="G545" s="162">
        <v>0</v>
      </c>
      <c r="H545" s="162">
        <v>0</v>
      </c>
      <c r="I545" s="152" t="s">
        <v>28</v>
      </c>
      <c r="J545" s="58" t="s">
        <v>1395</v>
      </c>
      <c r="K545" s="98" t="s">
        <v>3830</v>
      </c>
      <c r="L545" s="17" t="s">
        <v>4851</v>
      </c>
      <c r="M545" s="57" t="s">
        <v>4910</v>
      </c>
      <c r="P545" s="116" t="str">
        <f t="shared" si="122"/>
        <v>ITM_0524</v>
      </c>
      <c r="Q545" s="16"/>
      <c r="S545" s="17" t="str">
        <f t="shared" si="105"/>
        <v/>
      </c>
      <c r="T545" s="17" t="str">
        <f>IF(ISNA(VLOOKUP(AF545,#REF!,1)),"//","")</f>
        <v/>
      </c>
      <c r="V545">
        <f t="shared" si="108"/>
        <v>170</v>
      </c>
      <c r="W545" s="94" t="s">
        <v>2263</v>
      </c>
      <c r="X545" s="98" t="s">
        <v>2263</v>
      </c>
      <c r="Y545" s="98" t="s">
        <v>2263</v>
      </c>
      <c r="Z545" s="25" t="str">
        <f t="shared" si="106"/>
        <v/>
      </c>
      <c r="AA545" s="25" t="str">
        <f t="shared" si="109"/>
        <v/>
      </c>
      <c r="AB545" s="1">
        <f t="shared" si="107"/>
        <v>524</v>
      </c>
      <c r="AC545" t="str">
        <f t="shared" si="110"/>
        <v>ITM_0524</v>
      </c>
      <c r="AD545" s="136" t="str">
        <f>IF(ISNA(VLOOKUP(AA545,Sheet2!J:J,1,0)),"//","")</f>
        <v/>
      </c>
      <c r="AF545" s="94" t="str">
        <f t="shared" si="111"/>
        <v/>
      </c>
      <c r="AG545" t="b">
        <f t="shared" si="112"/>
        <v>1</v>
      </c>
    </row>
    <row r="546" spans="1:33" s="17" customFormat="1">
      <c r="A546" s="50">
        <f t="shared" si="113"/>
        <v>546</v>
      </c>
      <c r="B546" s="49">
        <f t="shared" si="114"/>
        <v>525</v>
      </c>
      <c r="C546" s="95" t="s">
        <v>3816</v>
      </c>
      <c r="D546" s="95" t="s">
        <v>7</v>
      </c>
      <c r="E546" s="115" t="str">
        <f t="shared" si="120"/>
        <v>"0525"</v>
      </c>
      <c r="F546" s="96" t="str">
        <f t="shared" si="121"/>
        <v>"0525"</v>
      </c>
      <c r="G546" s="162">
        <v>0</v>
      </c>
      <c r="H546" s="162">
        <v>0</v>
      </c>
      <c r="I546" s="152" t="s">
        <v>28</v>
      </c>
      <c r="J546" s="58" t="s">
        <v>1395</v>
      </c>
      <c r="K546" s="98" t="s">
        <v>3830</v>
      </c>
      <c r="L546" s="17" t="s">
        <v>4851</v>
      </c>
      <c r="M546" s="57" t="s">
        <v>4910</v>
      </c>
      <c r="P546" s="116" t="str">
        <f t="shared" si="122"/>
        <v>ITM_0525</v>
      </c>
      <c r="Q546" s="16"/>
      <c r="S546" s="17" t="str">
        <f t="shared" si="105"/>
        <v/>
      </c>
      <c r="T546" s="17" t="str">
        <f>IF(ISNA(VLOOKUP(AF546,#REF!,1)),"//","")</f>
        <v/>
      </c>
      <c r="V546">
        <f t="shared" si="108"/>
        <v>170</v>
      </c>
      <c r="W546" s="94" t="s">
        <v>2263</v>
      </c>
      <c r="X546" s="98" t="s">
        <v>2263</v>
      </c>
      <c r="Y546" s="98" t="s">
        <v>2263</v>
      </c>
      <c r="Z546" s="25" t="str">
        <f t="shared" si="106"/>
        <v/>
      </c>
      <c r="AA546" s="25" t="str">
        <f t="shared" si="109"/>
        <v/>
      </c>
      <c r="AB546" s="1">
        <f t="shared" si="107"/>
        <v>525</v>
      </c>
      <c r="AC546" t="str">
        <f t="shared" si="110"/>
        <v>ITM_0525</v>
      </c>
      <c r="AD546" s="136" t="str">
        <f>IF(ISNA(VLOOKUP(AA546,Sheet2!J:J,1,0)),"//","")</f>
        <v/>
      </c>
      <c r="AF546" s="94" t="str">
        <f t="shared" si="111"/>
        <v/>
      </c>
      <c r="AG546" t="b">
        <f t="shared" si="112"/>
        <v>1</v>
      </c>
    </row>
    <row r="547" spans="1:33" s="17" customFormat="1">
      <c r="A547" s="50">
        <f t="shared" si="113"/>
        <v>547</v>
      </c>
      <c r="B547" s="49">
        <f t="shared" si="114"/>
        <v>526</v>
      </c>
      <c r="C547" s="95" t="s">
        <v>3816</v>
      </c>
      <c r="D547" s="95" t="s">
        <v>7</v>
      </c>
      <c r="E547" s="115" t="str">
        <f t="shared" si="120"/>
        <v>"0526"</v>
      </c>
      <c r="F547" s="96" t="str">
        <f t="shared" si="121"/>
        <v>"0526"</v>
      </c>
      <c r="G547" s="162">
        <v>0</v>
      </c>
      <c r="H547" s="162">
        <v>0</v>
      </c>
      <c r="I547" s="152" t="s">
        <v>28</v>
      </c>
      <c r="J547" s="58" t="s">
        <v>1395</v>
      </c>
      <c r="K547" s="98" t="s">
        <v>3830</v>
      </c>
      <c r="L547" s="17" t="s">
        <v>4851</v>
      </c>
      <c r="M547" s="57" t="s">
        <v>4910</v>
      </c>
      <c r="P547" s="116" t="str">
        <f t="shared" si="122"/>
        <v>ITM_0526</v>
      </c>
      <c r="Q547" s="16"/>
      <c r="S547" s="17" t="str">
        <f t="shared" si="105"/>
        <v/>
      </c>
      <c r="T547" s="17" t="str">
        <f>IF(ISNA(VLOOKUP(AF547,#REF!,1)),"//","")</f>
        <v/>
      </c>
      <c r="V547">
        <f t="shared" si="108"/>
        <v>170</v>
      </c>
      <c r="W547" s="94" t="s">
        <v>2263</v>
      </c>
      <c r="X547" s="98" t="s">
        <v>2263</v>
      </c>
      <c r="Y547" s="98" t="s">
        <v>2263</v>
      </c>
      <c r="Z547" s="25" t="str">
        <f t="shared" si="106"/>
        <v/>
      </c>
      <c r="AA547" s="25" t="str">
        <f t="shared" si="109"/>
        <v/>
      </c>
      <c r="AB547" s="1">
        <f t="shared" si="107"/>
        <v>526</v>
      </c>
      <c r="AC547" t="str">
        <f t="shared" si="110"/>
        <v>ITM_0526</v>
      </c>
      <c r="AD547" s="136" t="str">
        <f>IF(ISNA(VLOOKUP(AA547,Sheet2!J:J,1,0)),"//","")</f>
        <v/>
      </c>
      <c r="AF547" s="94" t="str">
        <f t="shared" si="111"/>
        <v/>
      </c>
      <c r="AG547" t="b">
        <f t="shared" si="112"/>
        <v>1</v>
      </c>
    </row>
    <row r="548" spans="1:33" s="44" customFormat="1">
      <c r="A548" s="50" t="str">
        <f t="shared" si="113"/>
        <v/>
      </c>
      <c r="B548" s="49">
        <f t="shared" si="114"/>
        <v>526.01</v>
      </c>
      <c r="C548" s="52"/>
      <c r="D548" s="53"/>
      <c r="E548" s="56"/>
      <c r="F548" s="56"/>
      <c r="G548" s="81"/>
      <c r="H548" s="81"/>
      <c r="I548" s="58"/>
      <c r="J548" s="58"/>
      <c r="K548" s="59"/>
      <c r="L548" s="57"/>
      <c r="M548" s="57" t="e">
        <v>#N/A</v>
      </c>
      <c r="N548" s="57"/>
      <c r="O548" s="52"/>
      <c r="P548" s="56" t="s">
        <v>2263</v>
      </c>
      <c r="Q548" s="45"/>
      <c r="R548" s="46"/>
      <c r="S548" s="46"/>
      <c r="T548" s="46" t="str">
        <f>IF(ISNA(VLOOKUP(AF548,#REF!,1)),"//","")</f>
        <v/>
      </c>
      <c r="U548" s="46"/>
      <c r="V548">
        <f t="shared" si="108"/>
        <v>170</v>
      </c>
      <c r="W548" s="81" t="s">
        <v>2263</v>
      </c>
      <c r="X548" s="80" t="s">
        <v>2263</v>
      </c>
      <c r="Y548" s="80" t="s">
        <v>2263</v>
      </c>
      <c r="Z548" s="25" t="str">
        <f t="shared" si="106"/>
        <v/>
      </c>
      <c r="AA548" s="25" t="str">
        <f t="shared" si="109"/>
        <v/>
      </c>
      <c r="AB548" s="1">
        <f t="shared" si="107"/>
        <v>526.01</v>
      </c>
      <c r="AC548" t="str">
        <f t="shared" si="110"/>
        <v/>
      </c>
      <c r="AD548" s="136" t="str">
        <f>IF(ISNA(VLOOKUP(AA548,Sheet2!J:J,1,0)),"//","")</f>
        <v/>
      </c>
      <c r="AF548" s="94" t="str">
        <f t="shared" si="111"/>
        <v/>
      </c>
      <c r="AG548" t="b">
        <f t="shared" si="112"/>
        <v>1</v>
      </c>
    </row>
    <row r="549" spans="1:33" s="44" customFormat="1">
      <c r="A549" s="50" t="str">
        <f t="shared" si="113"/>
        <v/>
      </c>
      <c r="B549" s="49">
        <f t="shared" si="114"/>
        <v>526.02</v>
      </c>
      <c r="C549" s="52" t="s">
        <v>2263</v>
      </c>
      <c r="D549" s="53"/>
      <c r="E549" s="56"/>
      <c r="F549" s="56"/>
      <c r="G549" s="81"/>
      <c r="H549" s="81"/>
      <c r="I549" s="58"/>
      <c r="J549" s="58"/>
      <c r="K549" s="59"/>
      <c r="L549" s="57"/>
      <c r="M549" s="57" t="e">
        <v>#N/A</v>
      </c>
      <c r="N549" s="57"/>
      <c r="O549" s="52"/>
      <c r="P549" s="56" t="s">
        <v>2263</v>
      </c>
      <c r="Q549" s="45"/>
      <c r="R549" s="46"/>
      <c r="S549" s="46"/>
      <c r="T549" s="46" t="str">
        <f>IF(ISNA(VLOOKUP(AF549,#REF!,1)),"//","")</f>
        <v/>
      </c>
      <c r="U549" s="46"/>
      <c r="V549">
        <f t="shared" si="108"/>
        <v>170</v>
      </c>
      <c r="W549" s="81" t="s">
        <v>2263</v>
      </c>
      <c r="X549" s="80" t="s">
        <v>2263</v>
      </c>
      <c r="Y549" s="80" t="s">
        <v>2263</v>
      </c>
      <c r="Z549" s="25" t="str">
        <f t="shared" si="106"/>
        <v/>
      </c>
      <c r="AA549" s="25" t="str">
        <f t="shared" si="109"/>
        <v/>
      </c>
      <c r="AB549" s="1">
        <f t="shared" si="107"/>
        <v>526.02</v>
      </c>
      <c r="AC549" t="str">
        <f t="shared" si="110"/>
        <v/>
      </c>
      <c r="AD549" s="136" t="str">
        <f>IF(ISNA(VLOOKUP(AA549,Sheet2!J:J,1,0)),"//","")</f>
        <v/>
      </c>
      <c r="AF549" s="94" t="str">
        <f t="shared" si="111"/>
        <v/>
      </c>
      <c r="AG549" t="b">
        <f t="shared" si="112"/>
        <v>1</v>
      </c>
    </row>
    <row r="550" spans="1:33" s="44" customFormat="1">
      <c r="A550" s="50" t="str">
        <f t="shared" si="113"/>
        <v/>
      </c>
      <c r="B550" s="49">
        <f t="shared" si="114"/>
        <v>526.03</v>
      </c>
      <c r="C550" s="52" t="s">
        <v>2739</v>
      </c>
      <c r="D550" s="53"/>
      <c r="E550" s="56"/>
      <c r="F550" s="56"/>
      <c r="G550" s="81"/>
      <c r="H550" s="81"/>
      <c r="I550" s="58"/>
      <c r="J550" s="58"/>
      <c r="K550" s="59"/>
      <c r="L550" s="57"/>
      <c r="M550" s="57" t="e">
        <v>#N/A</v>
      </c>
      <c r="N550" s="57"/>
      <c r="O550" s="52"/>
      <c r="P550" s="56" t="str">
        <f>C550</f>
        <v>// Bufferized items</v>
      </c>
      <c r="Q550" s="45"/>
      <c r="R550" s="46"/>
      <c r="S550" s="46"/>
      <c r="T550" s="46" t="str">
        <f>IF(ISNA(VLOOKUP(AF550,#REF!,1)),"//","")</f>
        <v/>
      </c>
      <c r="U550" s="46"/>
      <c r="V550">
        <f t="shared" si="108"/>
        <v>170</v>
      </c>
      <c r="W550" s="81" t="s">
        <v>2263</v>
      </c>
      <c r="X550" s="80" t="s">
        <v>2263</v>
      </c>
      <c r="Y550" s="80" t="s">
        <v>2263</v>
      </c>
      <c r="Z550" s="25" t="str">
        <f t="shared" si="106"/>
        <v/>
      </c>
      <c r="AA550" s="25" t="str">
        <f t="shared" si="109"/>
        <v/>
      </c>
      <c r="AB550" s="1">
        <f t="shared" si="107"/>
        <v>526.03</v>
      </c>
      <c r="AC550" t="str">
        <f t="shared" si="110"/>
        <v>// Bufferized items</v>
      </c>
      <c r="AD550" s="136" t="str">
        <f>IF(ISNA(VLOOKUP(AA550,Sheet2!J:J,1,0)),"//","")</f>
        <v/>
      </c>
      <c r="AF550" s="94" t="str">
        <f t="shared" si="111"/>
        <v/>
      </c>
      <c r="AG550" t="b">
        <f t="shared" si="112"/>
        <v>1</v>
      </c>
    </row>
    <row r="551" spans="1:33">
      <c r="A551" s="50">
        <f t="shared" si="113"/>
        <v>551</v>
      </c>
      <c r="B551" s="49">
        <f t="shared" si="114"/>
        <v>527</v>
      </c>
      <c r="C551" s="229" t="s">
        <v>3817</v>
      </c>
      <c r="D551" s="229" t="s">
        <v>997</v>
      </c>
      <c r="E551" s="224" t="s">
        <v>496</v>
      </c>
      <c r="F551" s="224" t="s">
        <v>496</v>
      </c>
      <c r="G551" s="230">
        <v>0</v>
      </c>
      <c r="H551" s="230">
        <v>0</v>
      </c>
      <c r="I551" s="224" t="s">
        <v>2513</v>
      </c>
      <c r="J551" s="224" t="s">
        <v>1396</v>
      </c>
      <c r="K551" s="231" t="s">
        <v>3830</v>
      </c>
      <c r="L551" s="232" t="s">
        <v>4851</v>
      </c>
      <c r="M551" s="232" t="s">
        <v>4910</v>
      </c>
      <c r="N551" s="57"/>
      <c r="O551" s="57" t="s">
        <v>2862</v>
      </c>
      <c r="P551" s="237" t="s">
        <v>2145</v>
      </c>
      <c r="Q551" s="13"/>
      <c r="R551"/>
      <c r="S551" t="str">
        <f t="shared" ref="S551:S614" si="123">IF(E551=F551,"","NOT EQUAL")</f>
        <v/>
      </c>
      <c r="T551" t="str">
        <f>IF(ISNA(VLOOKUP(AF551,#REF!,1)),"//","")</f>
        <v/>
      </c>
      <c r="U551"/>
      <c r="V551">
        <f t="shared" si="108"/>
        <v>171</v>
      </c>
      <c r="W551" s="81" t="s">
        <v>2722</v>
      </c>
      <c r="X551" s="59" t="s">
        <v>2263</v>
      </c>
      <c r="Y551" s="59" t="s">
        <v>2263</v>
      </c>
      <c r="Z551" s="25" t="str">
        <f t="shared" si="106"/>
        <v>"X"</v>
      </c>
      <c r="AA551" s="25" t="str">
        <f t="shared" si="109"/>
        <v>X</v>
      </c>
      <c r="AB551" s="1">
        <f t="shared" si="107"/>
        <v>527</v>
      </c>
      <c r="AC551" t="str">
        <f t="shared" si="110"/>
        <v>ITM_REG_X</v>
      </c>
      <c r="AD551" s="136" t="str">
        <f>IF(ISNA(VLOOKUP(AA551,Sheet2!J:J,1,0)),"//","")</f>
        <v/>
      </c>
      <c r="AF551" s="94" t="str">
        <f t="shared" si="111"/>
        <v>X</v>
      </c>
      <c r="AG551" t="b">
        <f t="shared" si="112"/>
        <v>1</v>
      </c>
    </row>
    <row r="552" spans="1:33">
      <c r="A552" s="50">
        <f t="shared" si="113"/>
        <v>552</v>
      </c>
      <c r="B552" s="49">
        <f t="shared" si="114"/>
        <v>528</v>
      </c>
      <c r="C552" s="229" t="s">
        <v>3817</v>
      </c>
      <c r="D552" s="229" t="s">
        <v>998</v>
      </c>
      <c r="E552" s="224" t="s">
        <v>497</v>
      </c>
      <c r="F552" s="224" t="s">
        <v>497</v>
      </c>
      <c r="G552" s="230">
        <v>0</v>
      </c>
      <c r="H552" s="230">
        <v>0</v>
      </c>
      <c r="I552" s="224" t="s">
        <v>2513</v>
      </c>
      <c r="J552" s="224" t="s">
        <v>1396</v>
      </c>
      <c r="K552" s="231" t="s">
        <v>3830</v>
      </c>
      <c r="L552" s="232" t="s">
        <v>4851</v>
      </c>
      <c r="M552" s="232" t="s">
        <v>4910</v>
      </c>
      <c r="N552" s="57"/>
      <c r="O552" s="57" t="s">
        <v>2863</v>
      </c>
      <c r="P552" s="237" t="s">
        <v>2146</v>
      </c>
      <c r="Q552" s="13"/>
      <c r="R552"/>
      <c r="S552" t="str">
        <f t="shared" si="123"/>
        <v/>
      </c>
      <c r="T552" t="str">
        <f>IF(ISNA(VLOOKUP(AF552,#REF!,1)),"//","")</f>
        <v/>
      </c>
      <c r="U552"/>
      <c r="V552">
        <f t="shared" si="108"/>
        <v>172</v>
      </c>
      <c r="W552" s="81" t="s">
        <v>2722</v>
      </c>
      <c r="X552" s="59" t="s">
        <v>2263</v>
      </c>
      <c r="Y552" s="59" t="s">
        <v>2263</v>
      </c>
      <c r="Z552" s="25" t="str">
        <f t="shared" si="106"/>
        <v>"Y"</v>
      </c>
      <c r="AA552" s="25" t="str">
        <f t="shared" si="109"/>
        <v>Y</v>
      </c>
      <c r="AB552" s="1">
        <f t="shared" si="107"/>
        <v>528</v>
      </c>
      <c r="AC552" t="str">
        <f t="shared" si="110"/>
        <v>ITM_REG_Y</v>
      </c>
      <c r="AD552" s="136" t="str">
        <f>IF(ISNA(VLOOKUP(AA552,Sheet2!J:J,1,0)),"//","")</f>
        <v/>
      </c>
      <c r="AF552" s="94" t="str">
        <f t="shared" si="111"/>
        <v>Y</v>
      </c>
      <c r="AG552" t="b">
        <f t="shared" si="112"/>
        <v>1</v>
      </c>
    </row>
    <row r="553" spans="1:33">
      <c r="A553" s="50">
        <f t="shared" si="113"/>
        <v>553</v>
      </c>
      <c r="B553" s="49">
        <f t="shared" si="114"/>
        <v>529</v>
      </c>
      <c r="C553" s="229" t="s">
        <v>3817</v>
      </c>
      <c r="D553" s="229" t="s">
        <v>999</v>
      </c>
      <c r="E553" s="224" t="s">
        <v>498</v>
      </c>
      <c r="F553" s="224" t="s">
        <v>498</v>
      </c>
      <c r="G553" s="230">
        <v>0</v>
      </c>
      <c r="H553" s="230">
        <v>0</v>
      </c>
      <c r="I553" s="224" t="s">
        <v>2513</v>
      </c>
      <c r="J553" s="224" t="s">
        <v>1396</v>
      </c>
      <c r="K553" s="231" t="s">
        <v>3830</v>
      </c>
      <c r="L553" s="232" t="s">
        <v>4851</v>
      </c>
      <c r="M553" s="232" t="s">
        <v>4910</v>
      </c>
      <c r="N553" s="57"/>
      <c r="O553" s="57" t="s">
        <v>2864</v>
      </c>
      <c r="P553" s="237" t="s">
        <v>2147</v>
      </c>
      <c r="Q553" s="13"/>
      <c r="R553"/>
      <c r="S553" t="str">
        <f t="shared" si="123"/>
        <v/>
      </c>
      <c r="T553" t="str">
        <f>IF(ISNA(VLOOKUP(AF553,#REF!,1)),"//","")</f>
        <v/>
      </c>
      <c r="U553"/>
      <c r="V553">
        <f t="shared" si="108"/>
        <v>173</v>
      </c>
      <c r="W553" s="81" t="s">
        <v>2722</v>
      </c>
      <c r="X553" s="59" t="s">
        <v>2263</v>
      </c>
      <c r="Y553" s="59" t="s">
        <v>2263</v>
      </c>
      <c r="Z553" s="25" t="str">
        <f t="shared" si="106"/>
        <v>"Z"</v>
      </c>
      <c r="AA553" s="25" t="str">
        <f t="shared" si="109"/>
        <v>Z</v>
      </c>
      <c r="AB553" s="1">
        <f t="shared" si="107"/>
        <v>529</v>
      </c>
      <c r="AC553" t="str">
        <f t="shared" si="110"/>
        <v>ITM_REG_Z</v>
      </c>
      <c r="AD553" s="136" t="str">
        <f>IF(ISNA(VLOOKUP(AA553,Sheet2!J:J,1,0)),"//","")</f>
        <v>//</v>
      </c>
      <c r="AF553" s="94" t="str">
        <f t="shared" si="111"/>
        <v>Z</v>
      </c>
      <c r="AG553" t="b">
        <f t="shared" si="112"/>
        <v>1</v>
      </c>
    </row>
    <row r="554" spans="1:33">
      <c r="A554" s="50">
        <f t="shared" si="113"/>
        <v>554</v>
      </c>
      <c r="B554" s="49">
        <f t="shared" si="114"/>
        <v>530</v>
      </c>
      <c r="C554" s="229" t="s">
        <v>3817</v>
      </c>
      <c r="D554" s="229" t="s">
        <v>996</v>
      </c>
      <c r="E554" s="224" t="s">
        <v>492</v>
      </c>
      <c r="F554" s="224" t="s">
        <v>492</v>
      </c>
      <c r="G554" s="230">
        <v>0</v>
      </c>
      <c r="H554" s="230">
        <v>0</v>
      </c>
      <c r="I554" s="224" t="s">
        <v>2513</v>
      </c>
      <c r="J554" s="224" t="s">
        <v>1396</v>
      </c>
      <c r="K554" s="231" t="s">
        <v>3830</v>
      </c>
      <c r="L554" s="232" t="s">
        <v>4851</v>
      </c>
      <c r="M554" s="232" t="s">
        <v>4910</v>
      </c>
      <c r="N554" s="57"/>
      <c r="O554" s="57" t="s">
        <v>2865</v>
      </c>
      <c r="P554" s="237" t="s">
        <v>2148</v>
      </c>
      <c r="Q554" s="13"/>
      <c r="R554"/>
      <c r="S554" t="str">
        <f t="shared" si="123"/>
        <v/>
      </c>
      <c r="T554" t="str">
        <f>IF(ISNA(VLOOKUP(AF554,#REF!,1)),"//","")</f>
        <v/>
      </c>
      <c r="U554"/>
      <c r="V554">
        <f t="shared" si="108"/>
        <v>174</v>
      </c>
      <c r="W554" s="81" t="s">
        <v>2722</v>
      </c>
      <c r="X554" s="59" t="s">
        <v>2263</v>
      </c>
      <c r="Y554" s="59" t="s">
        <v>2263</v>
      </c>
      <c r="Z554" s="25" t="str">
        <f t="shared" si="106"/>
        <v>"T"</v>
      </c>
      <c r="AA554" s="25" t="str">
        <f t="shared" si="109"/>
        <v>T</v>
      </c>
      <c r="AB554" s="1">
        <f t="shared" si="107"/>
        <v>530</v>
      </c>
      <c r="AC554" t="str">
        <f t="shared" si="110"/>
        <v>ITM_REG_T</v>
      </c>
      <c r="AD554" s="136" t="str">
        <f>IF(ISNA(VLOOKUP(AA554,Sheet2!J:J,1,0)),"//","")</f>
        <v>//</v>
      </c>
      <c r="AF554" s="94" t="str">
        <f t="shared" si="111"/>
        <v>T</v>
      </c>
      <c r="AG554" t="b">
        <f t="shared" si="112"/>
        <v>1</v>
      </c>
    </row>
    <row r="555" spans="1:33">
      <c r="A555" s="50">
        <f t="shared" si="113"/>
        <v>555</v>
      </c>
      <c r="B555" s="49">
        <f t="shared" si="114"/>
        <v>531</v>
      </c>
      <c r="C555" s="229" t="s">
        <v>3817</v>
      </c>
      <c r="D555" s="229" t="s">
        <v>992</v>
      </c>
      <c r="E555" s="224" t="s">
        <v>341</v>
      </c>
      <c r="F555" s="224" t="s">
        <v>341</v>
      </c>
      <c r="G555" s="230">
        <v>0</v>
      </c>
      <c r="H555" s="230">
        <v>0</v>
      </c>
      <c r="I555" s="224" t="s">
        <v>2513</v>
      </c>
      <c r="J555" s="224" t="s">
        <v>1396</v>
      </c>
      <c r="K555" s="231" t="s">
        <v>3830</v>
      </c>
      <c r="L555" s="232" t="s">
        <v>4851</v>
      </c>
      <c r="M555" s="232" t="s">
        <v>4910</v>
      </c>
      <c r="N555" s="57"/>
      <c r="O555" s="57" t="s">
        <v>2866</v>
      </c>
      <c r="P555" s="237" t="s">
        <v>2149</v>
      </c>
      <c r="Q555" s="13"/>
      <c r="R555"/>
      <c r="S555" t="str">
        <f t="shared" si="123"/>
        <v/>
      </c>
      <c r="T555" t="str">
        <f>IF(ISNA(VLOOKUP(AF555,#REF!,1)),"//","")</f>
        <v/>
      </c>
      <c r="U555"/>
      <c r="V555">
        <f t="shared" si="108"/>
        <v>175</v>
      </c>
      <c r="W555" s="81" t="s">
        <v>2722</v>
      </c>
      <c r="X555" s="59" t="s">
        <v>2263</v>
      </c>
      <c r="Y555" s="59" t="s">
        <v>2263</v>
      </c>
      <c r="Z555" s="25" t="str">
        <f t="shared" si="106"/>
        <v>"A"</v>
      </c>
      <c r="AA555" s="25" t="str">
        <f t="shared" si="109"/>
        <v>A</v>
      </c>
      <c r="AB555" s="1">
        <f t="shared" si="107"/>
        <v>531</v>
      </c>
      <c r="AC555" t="str">
        <f t="shared" si="110"/>
        <v>ITM_REG_A</v>
      </c>
      <c r="AD555" s="136" t="str">
        <f>IF(ISNA(VLOOKUP(AA555,Sheet2!J:J,1,0)),"//","")</f>
        <v>//</v>
      </c>
      <c r="AF555" s="94" t="str">
        <f t="shared" si="111"/>
        <v>A</v>
      </c>
      <c r="AG555" t="b">
        <f t="shared" si="112"/>
        <v>1</v>
      </c>
    </row>
    <row r="556" spans="1:33">
      <c r="A556" s="50">
        <f t="shared" si="113"/>
        <v>556</v>
      </c>
      <c r="B556" s="49">
        <f t="shared" si="114"/>
        <v>532</v>
      </c>
      <c r="C556" s="229" t="s">
        <v>3817</v>
      </c>
      <c r="D556" s="229" t="s">
        <v>993</v>
      </c>
      <c r="E556" s="224" t="s">
        <v>342</v>
      </c>
      <c r="F556" s="224" t="s">
        <v>342</v>
      </c>
      <c r="G556" s="230">
        <v>0</v>
      </c>
      <c r="H556" s="230">
        <v>0</v>
      </c>
      <c r="I556" s="224" t="s">
        <v>2513</v>
      </c>
      <c r="J556" s="224" t="s">
        <v>1396</v>
      </c>
      <c r="K556" s="231" t="s">
        <v>3830</v>
      </c>
      <c r="L556" s="232" t="s">
        <v>4851</v>
      </c>
      <c r="M556" s="232" t="s">
        <v>4910</v>
      </c>
      <c r="N556" s="57"/>
      <c r="O556" s="57" t="s">
        <v>2867</v>
      </c>
      <c r="P556" s="237" t="s">
        <v>2150</v>
      </c>
      <c r="Q556" s="13"/>
      <c r="R556"/>
      <c r="S556" t="str">
        <f t="shared" si="123"/>
        <v/>
      </c>
      <c r="T556" t="str">
        <f>IF(ISNA(VLOOKUP(AF556,#REF!,1)),"//","")</f>
        <v/>
      </c>
      <c r="U556"/>
      <c r="V556">
        <f t="shared" si="108"/>
        <v>176</v>
      </c>
      <c r="W556" s="81" t="s">
        <v>2722</v>
      </c>
      <c r="X556" s="59" t="s">
        <v>2263</v>
      </c>
      <c r="Y556" s="59" t="s">
        <v>2263</v>
      </c>
      <c r="Z556" s="25" t="str">
        <f t="shared" si="106"/>
        <v>"B"</v>
      </c>
      <c r="AA556" s="25" t="str">
        <f t="shared" si="109"/>
        <v>B</v>
      </c>
      <c r="AB556" s="1">
        <f t="shared" si="107"/>
        <v>532</v>
      </c>
      <c r="AC556" t="str">
        <f t="shared" si="110"/>
        <v>ITM_REG_B</v>
      </c>
      <c r="AD556" s="136" t="str">
        <f>IF(ISNA(VLOOKUP(AA556,Sheet2!J:J,1,0)),"//","")</f>
        <v>//</v>
      </c>
      <c r="AF556" s="94" t="str">
        <f t="shared" si="111"/>
        <v>B</v>
      </c>
      <c r="AG556" t="b">
        <f t="shared" si="112"/>
        <v>1</v>
      </c>
    </row>
    <row r="557" spans="1:33">
      <c r="A557" s="50">
        <f t="shared" si="113"/>
        <v>557</v>
      </c>
      <c r="B557" s="49">
        <f t="shared" si="114"/>
        <v>533</v>
      </c>
      <c r="C557" s="229" t="s">
        <v>3817</v>
      </c>
      <c r="D557" s="229" t="s">
        <v>994</v>
      </c>
      <c r="E557" s="224" t="s">
        <v>343</v>
      </c>
      <c r="F557" s="224" t="s">
        <v>343</v>
      </c>
      <c r="G557" s="230">
        <v>0</v>
      </c>
      <c r="H557" s="230">
        <v>0</v>
      </c>
      <c r="I557" s="224" t="s">
        <v>2513</v>
      </c>
      <c r="J557" s="224" t="s">
        <v>1396</v>
      </c>
      <c r="K557" s="231" t="s">
        <v>3830</v>
      </c>
      <c r="L557" s="232" t="s">
        <v>4851</v>
      </c>
      <c r="M557" s="232" t="s">
        <v>4910</v>
      </c>
      <c r="N557" s="57"/>
      <c r="O557" s="57" t="s">
        <v>2868</v>
      </c>
      <c r="P557" s="237" t="s">
        <v>2151</v>
      </c>
      <c r="Q557" s="13"/>
      <c r="R557"/>
      <c r="S557" t="str">
        <f t="shared" si="123"/>
        <v/>
      </c>
      <c r="T557" t="str">
        <f>IF(ISNA(VLOOKUP(AF557,#REF!,1)),"//","")</f>
        <v/>
      </c>
      <c r="U557"/>
      <c r="V557">
        <f t="shared" si="108"/>
        <v>177</v>
      </c>
      <c r="W557" s="81" t="s">
        <v>2722</v>
      </c>
      <c r="X557" s="59" t="s">
        <v>2263</v>
      </c>
      <c r="Y557" s="59" t="s">
        <v>2263</v>
      </c>
      <c r="Z557" s="25" t="str">
        <f t="shared" si="106"/>
        <v>"C"</v>
      </c>
      <c r="AA557" s="25" t="str">
        <f t="shared" si="109"/>
        <v>C</v>
      </c>
      <c r="AB557" s="1">
        <f t="shared" si="107"/>
        <v>533</v>
      </c>
      <c r="AC557" t="str">
        <f t="shared" si="110"/>
        <v>ITM_REG_C</v>
      </c>
      <c r="AD557" s="136" t="str">
        <f>IF(ISNA(VLOOKUP(AA557,Sheet2!J:J,1,0)),"//","")</f>
        <v/>
      </c>
      <c r="AF557" s="94" t="str">
        <f t="shared" si="111"/>
        <v>C</v>
      </c>
      <c r="AG557" t="b">
        <f t="shared" si="112"/>
        <v>1</v>
      </c>
    </row>
    <row r="558" spans="1:33">
      <c r="A558" s="50">
        <f t="shared" si="113"/>
        <v>558</v>
      </c>
      <c r="B558" s="49">
        <f t="shared" si="114"/>
        <v>534</v>
      </c>
      <c r="C558" s="229" t="s">
        <v>3817</v>
      </c>
      <c r="D558" s="229" t="s">
        <v>995</v>
      </c>
      <c r="E558" s="224" t="s">
        <v>344</v>
      </c>
      <c r="F558" s="224" t="s">
        <v>344</v>
      </c>
      <c r="G558" s="230">
        <v>0</v>
      </c>
      <c r="H558" s="230">
        <v>0</v>
      </c>
      <c r="I558" s="224" t="s">
        <v>2513</v>
      </c>
      <c r="J558" s="224" t="s">
        <v>1396</v>
      </c>
      <c r="K558" s="231" t="s">
        <v>3830</v>
      </c>
      <c r="L558" s="232" t="s">
        <v>4851</v>
      </c>
      <c r="M558" s="232" t="s">
        <v>4910</v>
      </c>
      <c r="N558" s="57"/>
      <c r="O558" s="57" t="s">
        <v>2869</v>
      </c>
      <c r="P558" s="237" t="s">
        <v>2152</v>
      </c>
      <c r="Q558" s="13"/>
      <c r="R558"/>
      <c r="S558" t="str">
        <f t="shared" si="123"/>
        <v/>
      </c>
      <c r="T558" t="str">
        <f>IF(ISNA(VLOOKUP(AF558,#REF!,1)),"//","")</f>
        <v/>
      </c>
      <c r="U558"/>
      <c r="V558">
        <f t="shared" si="108"/>
        <v>178</v>
      </c>
      <c r="W558" s="81" t="s">
        <v>2722</v>
      </c>
      <c r="X558" s="59" t="s">
        <v>2263</v>
      </c>
      <c r="Y558" s="59" t="s">
        <v>2263</v>
      </c>
      <c r="Z558" s="25" t="str">
        <f t="shared" si="106"/>
        <v>"D"</v>
      </c>
      <c r="AA558" s="25" t="str">
        <f t="shared" si="109"/>
        <v>D</v>
      </c>
      <c r="AB558" s="1">
        <f t="shared" si="107"/>
        <v>534</v>
      </c>
      <c r="AC558" t="str">
        <f t="shared" si="110"/>
        <v>ITM_REG_D</v>
      </c>
      <c r="AD558" s="136" t="str">
        <f>IF(ISNA(VLOOKUP(AA558,Sheet2!J:J,1,0)),"//","")</f>
        <v>//</v>
      </c>
      <c r="AF558" s="94" t="str">
        <f t="shared" si="111"/>
        <v>D</v>
      </c>
      <c r="AG558" t="b">
        <f t="shared" si="112"/>
        <v>1</v>
      </c>
    </row>
    <row r="559" spans="1:33">
      <c r="A559" s="50">
        <f t="shared" si="113"/>
        <v>559</v>
      </c>
      <c r="B559" s="49">
        <f t="shared" si="114"/>
        <v>535</v>
      </c>
      <c r="C559" s="229" t="s">
        <v>3817</v>
      </c>
      <c r="D559" s="229" t="s">
        <v>988</v>
      </c>
      <c r="E559" s="224" t="s">
        <v>170</v>
      </c>
      <c r="F559" s="224" t="s">
        <v>170</v>
      </c>
      <c r="G559" s="233">
        <v>0</v>
      </c>
      <c r="H559" s="233">
        <v>0</v>
      </c>
      <c r="I559" s="224" t="s">
        <v>2513</v>
      </c>
      <c r="J559" s="224" t="s">
        <v>1396</v>
      </c>
      <c r="K559" s="231" t="s">
        <v>3830</v>
      </c>
      <c r="L559" s="232" t="s">
        <v>4851</v>
      </c>
      <c r="M559" s="232" t="s">
        <v>4910</v>
      </c>
      <c r="N559" s="57"/>
      <c r="O559" s="57" t="s">
        <v>2870</v>
      </c>
      <c r="P559" s="237" t="s">
        <v>2153</v>
      </c>
      <c r="Q559" s="13"/>
      <c r="R559"/>
      <c r="S559" t="str">
        <f t="shared" si="123"/>
        <v/>
      </c>
      <c r="T559" t="str">
        <f>IF(ISNA(VLOOKUP(AF559,#REF!,1)),"//","")</f>
        <v/>
      </c>
      <c r="U559"/>
      <c r="V559">
        <f t="shared" si="108"/>
        <v>179</v>
      </c>
      <c r="W559" s="81" t="s">
        <v>2722</v>
      </c>
      <c r="X559" s="59" t="s">
        <v>2263</v>
      </c>
      <c r="Y559" s="59" t="s">
        <v>2263</v>
      </c>
      <c r="Z559" s="25" t="str">
        <f t="shared" si="106"/>
        <v>"L"</v>
      </c>
      <c r="AA559" s="25" t="str">
        <f t="shared" si="109"/>
        <v>L</v>
      </c>
      <c r="AB559" s="1">
        <f t="shared" si="107"/>
        <v>535</v>
      </c>
      <c r="AC559" t="str">
        <f t="shared" si="110"/>
        <v>ITM_REG_L</v>
      </c>
      <c r="AD559" s="136" t="str">
        <f>IF(ISNA(VLOOKUP(AA559,Sheet2!J:J,1,0)),"//","")</f>
        <v>//</v>
      </c>
      <c r="AF559" s="94" t="str">
        <f t="shared" si="111"/>
        <v>L</v>
      </c>
      <c r="AG559" t="b">
        <f t="shared" si="112"/>
        <v>1</v>
      </c>
    </row>
    <row r="560" spans="1:33">
      <c r="A560" s="50">
        <f t="shared" si="113"/>
        <v>560</v>
      </c>
      <c r="B560" s="49">
        <f t="shared" si="114"/>
        <v>536</v>
      </c>
      <c r="C560" s="229" t="s">
        <v>3817</v>
      </c>
      <c r="D560" s="229" t="s">
        <v>985</v>
      </c>
      <c r="E560" s="224" t="s">
        <v>138</v>
      </c>
      <c r="F560" s="224" t="s">
        <v>138</v>
      </c>
      <c r="G560" s="233">
        <v>0</v>
      </c>
      <c r="H560" s="233">
        <v>0</v>
      </c>
      <c r="I560" s="224" t="s">
        <v>2513</v>
      </c>
      <c r="J560" s="224" t="s">
        <v>1396</v>
      </c>
      <c r="K560" s="231" t="s">
        <v>3830</v>
      </c>
      <c r="L560" s="232" t="s">
        <v>4851</v>
      </c>
      <c r="M560" s="232" t="s">
        <v>4910</v>
      </c>
      <c r="N560" s="57"/>
      <c r="O560" s="53" t="s">
        <v>2871</v>
      </c>
      <c r="P560" s="237" t="s">
        <v>2154</v>
      </c>
      <c r="Q560" s="13"/>
      <c r="R560"/>
      <c r="S560" t="str">
        <f t="shared" si="123"/>
        <v/>
      </c>
      <c r="T560" t="str">
        <f>IF(ISNA(VLOOKUP(AF560,#REF!,1)),"//","")</f>
        <v/>
      </c>
      <c r="U560"/>
      <c r="V560">
        <f t="shared" si="108"/>
        <v>180</v>
      </c>
      <c r="W560" s="81" t="s">
        <v>2722</v>
      </c>
      <c r="X560" s="59" t="s">
        <v>2263</v>
      </c>
      <c r="Y560" s="59" t="s">
        <v>2263</v>
      </c>
      <c r="Z560" s="25" t="str">
        <f t="shared" si="106"/>
        <v>"I"</v>
      </c>
      <c r="AA560" s="25" t="str">
        <f t="shared" si="109"/>
        <v>I</v>
      </c>
      <c r="AB560" s="1">
        <f t="shared" si="107"/>
        <v>536</v>
      </c>
      <c r="AC560" t="str">
        <f t="shared" si="110"/>
        <v>ITM_REG_I</v>
      </c>
      <c r="AD560" s="136" t="str">
        <f>IF(ISNA(VLOOKUP(AA560,Sheet2!J:J,1,0)),"//","")</f>
        <v>//</v>
      </c>
      <c r="AF560" s="94" t="str">
        <f t="shared" si="111"/>
        <v>I</v>
      </c>
      <c r="AG560" t="b">
        <f t="shared" si="112"/>
        <v>1</v>
      </c>
    </row>
    <row r="561" spans="1:33">
      <c r="A561" s="50">
        <f t="shared" si="113"/>
        <v>561</v>
      </c>
      <c r="B561" s="49">
        <f t="shared" si="114"/>
        <v>537</v>
      </c>
      <c r="C561" s="229" t="s">
        <v>3817</v>
      </c>
      <c r="D561" s="229" t="s">
        <v>986</v>
      </c>
      <c r="E561" s="224" t="s">
        <v>151</v>
      </c>
      <c r="F561" s="224" t="s">
        <v>151</v>
      </c>
      <c r="G561" s="233">
        <v>0</v>
      </c>
      <c r="H561" s="233">
        <v>0</v>
      </c>
      <c r="I561" s="224" t="s">
        <v>2513</v>
      </c>
      <c r="J561" s="224" t="s">
        <v>1396</v>
      </c>
      <c r="K561" s="231" t="s">
        <v>3830</v>
      </c>
      <c r="L561" s="232" t="s">
        <v>4851</v>
      </c>
      <c r="M561" s="232" t="s">
        <v>4910</v>
      </c>
      <c r="N561" s="57"/>
      <c r="O561" s="53" t="s">
        <v>2872</v>
      </c>
      <c r="P561" s="237" t="s">
        <v>2155</v>
      </c>
      <c r="Q561" s="13"/>
      <c r="R561"/>
      <c r="S561" t="str">
        <f t="shared" si="123"/>
        <v/>
      </c>
      <c r="T561" t="str">
        <f>IF(ISNA(VLOOKUP(AF561,#REF!,1)),"//","")</f>
        <v/>
      </c>
      <c r="U561"/>
      <c r="V561">
        <f t="shared" si="108"/>
        <v>181</v>
      </c>
      <c r="W561" s="81" t="s">
        <v>2722</v>
      </c>
      <c r="X561" s="59" t="s">
        <v>2263</v>
      </c>
      <c r="Y561" s="59" t="s">
        <v>2263</v>
      </c>
      <c r="Z561" s="25" t="str">
        <f t="shared" si="106"/>
        <v>"J"</v>
      </c>
      <c r="AA561" s="25" t="str">
        <f t="shared" si="109"/>
        <v>J</v>
      </c>
      <c r="AB561" s="1">
        <f t="shared" si="107"/>
        <v>537</v>
      </c>
      <c r="AC561" t="str">
        <f t="shared" si="110"/>
        <v>ITM_REG_J</v>
      </c>
      <c r="AD561" s="136" t="str">
        <f>IF(ISNA(VLOOKUP(AA561,Sheet2!J:J,1,0)),"//","")</f>
        <v>//</v>
      </c>
      <c r="AF561" s="94" t="str">
        <f t="shared" si="111"/>
        <v>J</v>
      </c>
      <c r="AG561" t="b">
        <f t="shared" si="112"/>
        <v>1</v>
      </c>
    </row>
    <row r="562" spans="1:33">
      <c r="A562" s="50">
        <f t="shared" si="113"/>
        <v>562</v>
      </c>
      <c r="B562" s="49">
        <f t="shared" si="114"/>
        <v>538</v>
      </c>
      <c r="C562" s="229" t="s">
        <v>3817</v>
      </c>
      <c r="D562" s="229" t="s">
        <v>987</v>
      </c>
      <c r="E562" s="224" t="s">
        <v>158</v>
      </c>
      <c r="F562" s="224" t="s">
        <v>158</v>
      </c>
      <c r="G562" s="233">
        <v>0</v>
      </c>
      <c r="H562" s="233">
        <v>0</v>
      </c>
      <c r="I562" s="224" t="s">
        <v>2513</v>
      </c>
      <c r="J562" s="224" t="s">
        <v>1396</v>
      </c>
      <c r="K562" s="231" t="s">
        <v>3830</v>
      </c>
      <c r="L562" s="232" t="s">
        <v>4851</v>
      </c>
      <c r="M562" s="232" t="s">
        <v>4910</v>
      </c>
      <c r="N562" s="57"/>
      <c r="O562" s="53" t="s">
        <v>2741</v>
      </c>
      <c r="P562" s="237" t="s">
        <v>2156</v>
      </c>
      <c r="Q562" s="13"/>
      <c r="R562"/>
      <c r="S562" t="str">
        <f t="shared" si="123"/>
        <v/>
      </c>
      <c r="T562" t="str">
        <f>IF(ISNA(VLOOKUP(AF562,#REF!,1)),"//","")</f>
        <v/>
      </c>
      <c r="U562"/>
      <c r="V562">
        <f t="shared" si="108"/>
        <v>182</v>
      </c>
      <c r="W562" s="81" t="s">
        <v>2722</v>
      </c>
      <c r="X562" s="59" t="s">
        <v>2263</v>
      </c>
      <c r="Y562" s="59" t="s">
        <v>2263</v>
      </c>
      <c r="Z562" s="25" t="str">
        <f t="shared" si="106"/>
        <v>"K"</v>
      </c>
      <c r="AA562" s="25" t="str">
        <f t="shared" si="109"/>
        <v>K</v>
      </c>
      <c r="AB562" s="1">
        <f t="shared" si="107"/>
        <v>538</v>
      </c>
      <c r="AC562" t="str">
        <f t="shared" si="110"/>
        <v>ITM_REG_K</v>
      </c>
      <c r="AD562" s="136" t="str">
        <f>IF(ISNA(VLOOKUP(AA562,Sheet2!J:J,1,0)),"//","")</f>
        <v>//</v>
      </c>
      <c r="AF562" s="94" t="str">
        <f t="shared" si="111"/>
        <v>K</v>
      </c>
      <c r="AG562" t="b">
        <f t="shared" si="112"/>
        <v>1</v>
      </c>
    </row>
    <row r="563" spans="1:33">
      <c r="A563" s="50">
        <f t="shared" si="113"/>
        <v>563</v>
      </c>
      <c r="B563" s="49">
        <f t="shared" si="114"/>
        <v>539</v>
      </c>
      <c r="C563" s="229" t="s">
        <v>3817</v>
      </c>
      <c r="D563" s="229" t="s">
        <v>1002</v>
      </c>
      <c r="E563" s="224" t="s">
        <v>802</v>
      </c>
      <c r="F563" s="224" t="s">
        <v>802</v>
      </c>
      <c r="G563" s="233">
        <v>0</v>
      </c>
      <c r="H563" s="233">
        <v>0</v>
      </c>
      <c r="I563" s="224" t="s">
        <v>1</v>
      </c>
      <c r="J563" s="224" t="s">
        <v>1396</v>
      </c>
      <c r="K563" s="231" t="s">
        <v>3830</v>
      </c>
      <c r="L563" s="232" t="s">
        <v>4851</v>
      </c>
      <c r="M563" s="232" t="s">
        <v>4910</v>
      </c>
      <c r="N563" s="57"/>
      <c r="O563" s="53"/>
      <c r="P563" s="237" t="s">
        <v>1002</v>
      </c>
      <c r="Q563" s="13"/>
      <c r="R563"/>
      <c r="S563" t="str">
        <f t="shared" si="123"/>
        <v/>
      </c>
      <c r="T563" t="str">
        <f>IF(ISNA(VLOOKUP(AF563,#REF!,1)),"//","")</f>
        <v/>
      </c>
      <c r="U563"/>
      <c r="V563">
        <f t="shared" si="108"/>
        <v>183</v>
      </c>
      <c r="W563" s="81" t="s">
        <v>2722</v>
      </c>
      <c r="X563" s="59" t="s">
        <v>2263</v>
      </c>
      <c r="Y563" s="59" t="s">
        <v>2805</v>
      </c>
      <c r="Z563" s="25" t="str">
        <f t="shared" si="106"/>
        <v/>
      </c>
      <c r="AA563" s="25" t="str">
        <f t="shared" si="109"/>
        <v>IND&gt;</v>
      </c>
      <c r="AB563" s="1">
        <f t="shared" si="107"/>
        <v>539</v>
      </c>
      <c r="AC563" t="str">
        <f t="shared" si="110"/>
        <v>ITM_INDIRECTION</v>
      </c>
      <c r="AD563" s="136" t="str">
        <f>IF(ISNA(VLOOKUP(AA563,Sheet2!J:J,1,0)),"//","")</f>
        <v/>
      </c>
      <c r="AF563" s="94" t="str">
        <f t="shared" si="111"/>
        <v/>
      </c>
      <c r="AG563" t="b">
        <f t="shared" si="112"/>
        <v>0</v>
      </c>
    </row>
    <row r="564" spans="1:33" s="17" customFormat="1">
      <c r="A564" s="50">
        <f t="shared" si="113"/>
        <v>564</v>
      </c>
      <c r="B564" s="49">
        <f>IF(AND(MID(C564,2,1)&lt;&gt;"/",MID(C564,1,1)="/"),INT(B563)+1,B563+0.01)</f>
        <v>540</v>
      </c>
      <c r="C564" s="229" t="s">
        <v>3817</v>
      </c>
      <c r="D564" s="229" t="s">
        <v>2873</v>
      </c>
      <c r="E564" s="225" t="s">
        <v>524</v>
      </c>
      <c r="F564" s="225" t="s">
        <v>474</v>
      </c>
      <c r="G564" s="234">
        <v>0</v>
      </c>
      <c r="H564" s="234">
        <v>0</v>
      </c>
      <c r="I564" s="224" t="s">
        <v>1</v>
      </c>
      <c r="J564" s="224" t="s">
        <v>1396</v>
      </c>
      <c r="K564" s="231" t="s">
        <v>3830</v>
      </c>
      <c r="L564" s="232" t="s">
        <v>4851</v>
      </c>
      <c r="M564" s="232" t="s">
        <v>4910</v>
      </c>
      <c r="P564" s="237" t="s">
        <v>2873</v>
      </c>
      <c r="Q564" s="16"/>
      <c r="S564" s="17" t="str">
        <f t="shared" si="123"/>
        <v>NOT EQUAL</v>
      </c>
      <c r="T564" s="17" t="str">
        <f>IF(ISNA(VLOOKUP(AF564,#REF!,1)),"//","")</f>
        <v/>
      </c>
      <c r="V564">
        <f>IF(AA564&lt;&gt;"",V563+1,V563)</f>
        <v>183</v>
      </c>
      <c r="W564" s="94" t="s">
        <v>2263</v>
      </c>
      <c r="X564" s="98" t="s">
        <v>2263</v>
      </c>
      <c r="Y564" s="98" t="s">
        <v>2263</v>
      </c>
      <c r="Z564" s="25" t="str">
        <f t="shared" si="106"/>
        <v/>
      </c>
      <c r="AA564" s="25" t="str">
        <f t="shared" si="109"/>
        <v/>
      </c>
      <c r="AB564" s="1">
        <f t="shared" si="107"/>
        <v>540</v>
      </c>
      <c r="AC564" t="str">
        <f t="shared" si="110"/>
        <v>ITM_0</v>
      </c>
      <c r="AD564" s="136" t="str">
        <f>IF(ISNA(VLOOKUP(AA564,Sheet2!J:J,1,0)),"//","")</f>
        <v/>
      </c>
      <c r="AF564" s="94" t="str">
        <f t="shared" si="111"/>
        <v/>
      </c>
      <c r="AG564" t="b">
        <f t="shared" si="112"/>
        <v>1</v>
      </c>
    </row>
    <row r="565" spans="1:33" s="17" customFormat="1">
      <c r="A565" s="50">
        <f t="shared" si="113"/>
        <v>565</v>
      </c>
      <c r="B565" s="49">
        <f t="shared" si="114"/>
        <v>541</v>
      </c>
      <c r="C565" s="229" t="s">
        <v>3817</v>
      </c>
      <c r="D565" s="229" t="s">
        <v>2874</v>
      </c>
      <c r="E565" s="225" t="s">
        <v>524</v>
      </c>
      <c r="F565" s="225" t="s">
        <v>475</v>
      </c>
      <c r="G565" s="234">
        <v>0</v>
      </c>
      <c r="H565" s="234">
        <v>0</v>
      </c>
      <c r="I565" s="224" t="s">
        <v>1</v>
      </c>
      <c r="J565" s="224" t="s">
        <v>1396</v>
      </c>
      <c r="K565" s="231" t="s">
        <v>3830</v>
      </c>
      <c r="L565" s="232" t="s">
        <v>4851</v>
      </c>
      <c r="M565" s="232" t="s">
        <v>4910</v>
      </c>
      <c r="P565" s="237" t="s">
        <v>2874</v>
      </c>
      <c r="Q565" s="16"/>
      <c r="S565" s="17" t="str">
        <f t="shared" si="123"/>
        <v>NOT EQUAL</v>
      </c>
      <c r="T565" s="17" t="str">
        <f>IF(ISNA(VLOOKUP(AF565,#REF!,1)),"//","")</f>
        <v/>
      </c>
      <c r="V565">
        <f t="shared" si="108"/>
        <v>183</v>
      </c>
      <c r="W565" s="94" t="s">
        <v>2263</v>
      </c>
      <c r="X565" s="98" t="s">
        <v>2263</v>
      </c>
      <c r="Y565" s="98" t="s">
        <v>2263</v>
      </c>
      <c r="Z565" s="25" t="str">
        <f t="shared" si="106"/>
        <v/>
      </c>
      <c r="AA565" s="25" t="str">
        <f t="shared" si="109"/>
        <v/>
      </c>
      <c r="AB565" s="1">
        <f t="shared" si="107"/>
        <v>541</v>
      </c>
      <c r="AC565" t="str">
        <f t="shared" si="110"/>
        <v>ITM_1</v>
      </c>
      <c r="AD565" s="136" t="str">
        <f>IF(ISNA(VLOOKUP(AA565,Sheet2!J:J,1,0)),"//","")</f>
        <v/>
      </c>
      <c r="AF565" s="94" t="str">
        <f t="shared" si="111"/>
        <v/>
      </c>
      <c r="AG565" t="b">
        <f t="shared" si="112"/>
        <v>1</v>
      </c>
    </row>
    <row r="566" spans="1:33" s="17" customFormat="1">
      <c r="A566" s="50">
        <f t="shared" si="113"/>
        <v>566</v>
      </c>
      <c r="B566" s="49">
        <f t="shared" si="114"/>
        <v>542</v>
      </c>
      <c r="C566" s="229" t="s">
        <v>3817</v>
      </c>
      <c r="D566" s="229" t="s">
        <v>2875</v>
      </c>
      <c r="E566" s="225" t="s">
        <v>524</v>
      </c>
      <c r="F566" s="225" t="s">
        <v>476</v>
      </c>
      <c r="G566" s="234">
        <v>0</v>
      </c>
      <c r="H566" s="234">
        <v>0</v>
      </c>
      <c r="I566" s="224" t="s">
        <v>1</v>
      </c>
      <c r="J566" s="224" t="s">
        <v>1396</v>
      </c>
      <c r="K566" s="231" t="s">
        <v>3830</v>
      </c>
      <c r="L566" s="232" t="s">
        <v>4851</v>
      </c>
      <c r="M566" s="232" t="s">
        <v>4910</v>
      </c>
      <c r="P566" s="237" t="s">
        <v>2875</v>
      </c>
      <c r="Q566" s="16"/>
      <c r="S566" s="17" t="str">
        <f t="shared" si="123"/>
        <v>NOT EQUAL</v>
      </c>
      <c r="T566" s="17" t="str">
        <f>IF(ISNA(VLOOKUP(AF566,#REF!,1)),"//","")</f>
        <v/>
      </c>
      <c r="V566">
        <f t="shared" si="108"/>
        <v>183</v>
      </c>
      <c r="W566" s="94" t="s">
        <v>2263</v>
      </c>
      <c r="X566" s="98" t="s">
        <v>2263</v>
      </c>
      <c r="Y566" s="98" t="s">
        <v>2263</v>
      </c>
      <c r="Z566" s="25" t="str">
        <f t="shared" si="106"/>
        <v/>
      </c>
      <c r="AA566" s="25" t="str">
        <f t="shared" si="109"/>
        <v/>
      </c>
      <c r="AB566" s="1">
        <f t="shared" si="107"/>
        <v>542</v>
      </c>
      <c r="AC566" t="str">
        <f t="shared" si="110"/>
        <v>ITM_2</v>
      </c>
      <c r="AD566" s="136" t="str">
        <f>IF(ISNA(VLOOKUP(AA566,Sheet2!J:J,1,0)),"//","")</f>
        <v/>
      </c>
      <c r="AF566" s="94" t="str">
        <f t="shared" si="111"/>
        <v/>
      </c>
      <c r="AG566" t="b">
        <f t="shared" si="112"/>
        <v>1</v>
      </c>
    </row>
    <row r="567" spans="1:33" s="17" customFormat="1">
      <c r="A567" s="50">
        <f t="shared" si="113"/>
        <v>567</v>
      </c>
      <c r="B567" s="49">
        <f t="shared" si="114"/>
        <v>543</v>
      </c>
      <c r="C567" s="229" t="s">
        <v>3817</v>
      </c>
      <c r="D567" s="229" t="s">
        <v>2876</v>
      </c>
      <c r="E567" s="225" t="s">
        <v>524</v>
      </c>
      <c r="F567" s="225" t="s">
        <v>477</v>
      </c>
      <c r="G567" s="234">
        <v>0</v>
      </c>
      <c r="H567" s="234">
        <v>0</v>
      </c>
      <c r="I567" s="224" t="s">
        <v>1</v>
      </c>
      <c r="J567" s="224" t="s">
        <v>1396</v>
      </c>
      <c r="K567" s="231" t="s">
        <v>3830</v>
      </c>
      <c r="L567" s="232" t="s">
        <v>4851</v>
      </c>
      <c r="M567" s="232" t="s">
        <v>4910</v>
      </c>
      <c r="P567" s="237" t="s">
        <v>2876</v>
      </c>
      <c r="Q567" s="16"/>
      <c r="S567" s="17" t="str">
        <f t="shared" si="123"/>
        <v>NOT EQUAL</v>
      </c>
      <c r="T567" s="17" t="str">
        <f>IF(ISNA(VLOOKUP(AF567,#REF!,1)),"//","")</f>
        <v/>
      </c>
      <c r="V567">
        <f t="shared" si="108"/>
        <v>183</v>
      </c>
      <c r="W567" s="94" t="s">
        <v>2263</v>
      </c>
      <c r="X567" s="98" t="s">
        <v>2263</v>
      </c>
      <c r="Y567" s="98" t="s">
        <v>2263</v>
      </c>
      <c r="Z567" s="25" t="str">
        <f t="shared" si="106"/>
        <v/>
      </c>
      <c r="AA567" s="25" t="str">
        <f t="shared" si="109"/>
        <v/>
      </c>
      <c r="AB567" s="1">
        <f t="shared" si="107"/>
        <v>543</v>
      </c>
      <c r="AC567" t="str">
        <f t="shared" si="110"/>
        <v>ITM_3</v>
      </c>
      <c r="AD567" s="136" t="str">
        <f>IF(ISNA(VLOOKUP(AA567,Sheet2!J:J,1,0)),"//","")</f>
        <v/>
      </c>
      <c r="AF567" s="94" t="str">
        <f t="shared" si="111"/>
        <v/>
      </c>
      <c r="AG567" t="b">
        <f t="shared" si="112"/>
        <v>1</v>
      </c>
    </row>
    <row r="568" spans="1:33" s="17" customFormat="1">
      <c r="A568" s="50">
        <f t="shared" si="113"/>
        <v>568</v>
      </c>
      <c r="B568" s="49">
        <f t="shared" si="114"/>
        <v>544</v>
      </c>
      <c r="C568" s="229" t="s">
        <v>3817</v>
      </c>
      <c r="D568" s="229" t="s">
        <v>2877</v>
      </c>
      <c r="E568" s="225" t="s">
        <v>524</v>
      </c>
      <c r="F568" s="225" t="s">
        <v>478</v>
      </c>
      <c r="G568" s="234">
        <v>0</v>
      </c>
      <c r="H568" s="234">
        <v>0</v>
      </c>
      <c r="I568" s="224" t="s">
        <v>1</v>
      </c>
      <c r="J568" s="224" t="s">
        <v>1396</v>
      </c>
      <c r="K568" s="231" t="s">
        <v>3830</v>
      </c>
      <c r="L568" s="232" t="s">
        <v>4851</v>
      </c>
      <c r="M568" s="232" t="s">
        <v>4910</v>
      </c>
      <c r="P568" s="237" t="s">
        <v>2877</v>
      </c>
      <c r="Q568" s="16"/>
      <c r="S568" s="17" t="str">
        <f t="shared" si="123"/>
        <v>NOT EQUAL</v>
      </c>
      <c r="T568" s="17" t="str">
        <f>IF(ISNA(VLOOKUP(AF568,#REF!,1)),"//","")</f>
        <v/>
      </c>
      <c r="V568">
        <f t="shared" si="108"/>
        <v>183</v>
      </c>
      <c r="W568" s="94" t="s">
        <v>2263</v>
      </c>
      <c r="X568" s="98" t="s">
        <v>2263</v>
      </c>
      <c r="Y568" s="98" t="s">
        <v>2263</v>
      </c>
      <c r="Z568" s="25" t="str">
        <f t="shared" si="106"/>
        <v/>
      </c>
      <c r="AA568" s="25" t="str">
        <f t="shared" si="109"/>
        <v/>
      </c>
      <c r="AB568" s="1">
        <f t="shared" si="107"/>
        <v>544</v>
      </c>
      <c r="AC568" t="str">
        <f t="shared" si="110"/>
        <v>ITM_4</v>
      </c>
      <c r="AD568" s="136" t="str">
        <f>IF(ISNA(VLOOKUP(AA568,Sheet2!J:J,1,0)),"//","")</f>
        <v/>
      </c>
      <c r="AF568" s="94" t="str">
        <f t="shared" si="111"/>
        <v/>
      </c>
      <c r="AG568" t="b">
        <f t="shared" si="112"/>
        <v>1</v>
      </c>
    </row>
    <row r="569" spans="1:33" s="17" customFormat="1">
      <c r="A569" s="50">
        <f t="shared" si="113"/>
        <v>569</v>
      </c>
      <c r="B569" s="49">
        <f t="shared" si="114"/>
        <v>545</v>
      </c>
      <c r="C569" s="229" t="s">
        <v>3817</v>
      </c>
      <c r="D569" s="229" t="s">
        <v>2878</v>
      </c>
      <c r="E569" s="225" t="s">
        <v>524</v>
      </c>
      <c r="F569" s="225" t="s">
        <v>479</v>
      </c>
      <c r="G569" s="234">
        <v>0</v>
      </c>
      <c r="H569" s="234">
        <v>0</v>
      </c>
      <c r="I569" s="224" t="s">
        <v>1</v>
      </c>
      <c r="J569" s="224" t="s">
        <v>1396</v>
      </c>
      <c r="K569" s="231" t="s">
        <v>3830</v>
      </c>
      <c r="L569" s="232" t="s">
        <v>4851</v>
      </c>
      <c r="M569" s="232" t="s">
        <v>4910</v>
      </c>
      <c r="P569" s="237" t="s">
        <v>2878</v>
      </c>
      <c r="Q569" s="16"/>
      <c r="S569" s="17" t="str">
        <f t="shared" si="123"/>
        <v>NOT EQUAL</v>
      </c>
      <c r="T569" s="17" t="str">
        <f>IF(ISNA(VLOOKUP(AF569,#REF!,1)),"//","")</f>
        <v/>
      </c>
      <c r="V569">
        <f t="shared" si="108"/>
        <v>183</v>
      </c>
      <c r="W569" s="94" t="s">
        <v>2263</v>
      </c>
      <c r="X569" s="98" t="s">
        <v>2263</v>
      </c>
      <c r="Y569" s="98" t="s">
        <v>2263</v>
      </c>
      <c r="Z569" s="25" t="str">
        <f t="shared" si="106"/>
        <v/>
      </c>
      <c r="AA569" s="25" t="str">
        <f t="shared" si="109"/>
        <v/>
      </c>
      <c r="AB569" s="1">
        <f t="shared" si="107"/>
        <v>545</v>
      </c>
      <c r="AC569" t="str">
        <f t="shared" si="110"/>
        <v>ITM_5</v>
      </c>
      <c r="AD569" s="136" t="str">
        <f>IF(ISNA(VLOOKUP(AA569,Sheet2!J:J,1,0)),"//","")</f>
        <v/>
      </c>
      <c r="AF569" s="94" t="str">
        <f t="shared" si="111"/>
        <v/>
      </c>
      <c r="AG569" t="b">
        <f t="shared" si="112"/>
        <v>1</v>
      </c>
    </row>
    <row r="570" spans="1:33" s="17" customFormat="1">
      <c r="A570" s="50">
        <f t="shared" si="113"/>
        <v>570</v>
      </c>
      <c r="B570" s="49">
        <f t="shared" si="114"/>
        <v>546</v>
      </c>
      <c r="C570" s="229" t="s">
        <v>3817</v>
      </c>
      <c r="D570" s="229" t="s">
        <v>2879</v>
      </c>
      <c r="E570" s="225" t="s">
        <v>524</v>
      </c>
      <c r="F570" s="225" t="s">
        <v>480</v>
      </c>
      <c r="G570" s="234">
        <v>0</v>
      </c>
      <c r="H570" s="234">
        <v>0</v>
      </c>
      <c r="I570" s="224" t="s">
        <v>1</v>
      </c>
      <c r="J570" s="224" t="s">
        <v>1396</v>
      </c>
      <c r="K570" s="231" t="s">
        <v>3830</v>
      </c>
      <c r="L570" s="232" t="s">
        <v>4851</v>
      </c>
      <c r="M570" s="232" t="s">
        <v>4910</v>
      </c>
      <c r="P570" s="237" t="s">
        <v>2879</v>
      </c>
      <c r="Q570" s="16"/>
      <c r="S570" s="17" t="str">
        <f t="shared" si="123"/>
        <v>NOT EQUAL</v>
      </c>
      <c r="T570" s="17" t="str">
        <f>IF(ISNA(VLOOKUP(AF570,#REF!,1)),"//","")</f>
        <v/>
      </c>
      <c r="V570">
        <f t="shared" si="108"/>
        <v>183</v>
      </c>
      <c r="W570" s="94" t="s">
        <v>2263</v>
      </c>
      <c r="X570" s="98" t="s">
        <v>2263</v>
      </c>
      <c r="Y570" s="98" t="s">
        <v>2263</v>
      </c>
      <c r="Z570" s="25" t="str">
        <f t="shared" si="106"/>
        <v/>
      </c>
      <c r="AA570" s="25" t="str">
        <f t="shared" si="109"/>
        <v/>
      </c>
      <c r="AB570" s="1">
        <f t="shared" si="107"/>
        <v>546</v>
      </c>
      <c r="AC570" t="str">
        <f t="shared" si="110"/>
        <v>ITM_6</v>
      </c>
      <c r="AD570" s="136" t="str">
        <f>IF(ISNA(VLOOKUP(AA570,Sheet2!J:J,1,0)),"//","")</f>
        <v/>
      </c>
      <c r="AF570" s="94" t="str">
        <f t="shared" si="111"/>
        <v/>
      </c>
      <c r="AG570" t="b">
        <f t="shared" si="112"/>
        <v>1</v>
      </c>
    </row>
    <row r="571" spans="1:33" s="17" customFormat="1">
      <c r="A571" s="50">
        <f t="shared" si="113"/>
        <v>571</v>
      </c>
      <c r="B571" s="49">
        <f t="shared" si="114"/>
        <v>547</v>
      </c>
      <c r="C571" s="229" t="s">
        <v>3817</v>
      </c>
      <c r="D571" s="229" t="s">
        <v>2880</v>
      </c>
      <c r="E571" s="225" t="s">
        <v>524</v>
      </c>
      <c r="F571" s="225" t="s">
        <v>481</v>
      </c>
      <c r="G571" s="234">
        <v>0</v>
      </c>
      <c r="H571" s="234">
        <v>0</v>
      </c>
      <c r="I571" s="224" t="s">
        <v>1</v>
      </c>
      <c r="J571" s="224" t="s">
        <v>1396</v>
      </c>
      <c r="K571" s="231" t="s">
        <v>3830</v>
      </c>
      <c r="L571" s="232" t="s">
        <v>4851</v>
      </c>
      <c r="M571" s="232" t="s">
        <v>4910</v>
      </c>
      <c r="P571" s="237" t="s">
        <v>2880</v>
      </c>
      <c r="Q571" s="16"/>
      <c r="S571" s="17" t="str">
        <f t="shared" si="123"/>
        <v>NOT EQUAL</v>
      </c>
      <c r="T571" s="17" t="str">
        <f>IF(ISNA(VLOOKUP(AF571,#REF!,1)),"//","")</f>
        <v/>
      </c>
      <c r="V571">
        <f t="shared" si="108"/>
        <v>183</v>
      </c>
      <c r="W571" s="94" t="s">
        <v>2263</v>
      </c>
      <c r="X571" s="98" t="s">
        <v>2263</v>
      </c>
      <c r="Y571" s="98" t="s">
        <v>2263</v>
      </c>
      <c r="Z571" s="25" t="str">
        <f t="shared" si="106"/>
        <v/>
      </c>
      <c r="AA571" s="25" t="str">
        <f t="shared" si="109"/>
        <v/>
      </c>
      <c r="AB571" s="1">
        <f t="shared" si="107"/>
        <v>547</v>
      </c>
      <c r="AC571" t="str">
        <f t="shared" si="110"/>
        <v>ITM_7</v>
      </c>
      <c r="AD571" s="136" t="str">
        <f>IF(ISNA(VLOOKUP(AA571,Sheet2!J:J,1,0)),"//","")</f>
        <v/>
      </c>
      <c r="AF571" s="94" t="str">
        <f t="shared" si="111"/>
        <v/>
      </c>
      <c r="AG571" t="b">
        <f t="shared" si="112"/>
        <v>1</v>
      </c>
    </row>
    <row r="572" spans="1:33">
      <c r="A572" s="50">
        <f t="shared" si="113"/>
        <v>572</v>
      </c>
      <c r="B572" s="49">
        <f t="shared" si="114"/>
        <v>548</v>
      </c>
      <c r="C572" s="229" t="s">
        <v>3817</v>
      </c>
      <c r="D572" s="229" t="s">
        <v>2881</v>
      </c>
      <c r="E572" s="224" t="s">
        <v>524</v>
      </c>
      <c r="F572" s="224" t="s">
        <v>482</v>
      </c>
      <c r="G572" s="233">
        <v>0</v>
      </c>
      <c r="H572" s="233">
        <v>0</v>
      </c>
      <c r="I572" s="224" t="s">
        <v>1</v>
      </c>
      <c r="J572" s="224" t="s">
        <v>1396</v>
      </c>
      <c r="K572" s="231" t="s">
        <v>3830</v>
      </c>
      <c r="L572" s="232" t="s">
        <v>4851</v>
      </c>
      <c r="M572" s="232" t="s">
        <v>4910</v>
      </c>
      <c r="N572" s="57"/>
      <c r="O572" s="57"/>
      <c r="P572" s="237" t="s">
        <v>2881</v>
      </c>
      <c r="Q572" s="13"/>
      <c r="R572"/>
      <c r="S572" t="str">
        <f t="shared" si="123"/>
        <v>NOT EQUAL</v>
      </c>
      <c r="T572" t="str">
        <f>IF(ISNA(VLOOKUP(AF572,#REF!,1)),"//","")</f>
        <v/>
      </c>
      <c r="U572"/>
      <c r="V572">
        <f t="shared" si="108"/>
        <v>183</v>
      </c>
      <c r="W572" s="81" t="s">
        <v>2263</v>
      </c>
      <c r="X572" s="59" t="s">
        <v>2263</v>
      </c>
      <c r="Y572" s="59" t="s">
        <v>2263</v>
      </c>
      <c r="Z572" s="25" t="str">
        <f t="shared" si="106"/>
        <v/>
      </c>
      <c r="AA572" s="25" t="str">
        <f t="shared" si="109"/>
        <v/>
      </c>
      <c r="AB572" s="1">
        <f t="shared" si="107"/>
        <v>548</v>
      </c>
      <c r="AC572" t="str">
        <f t="shared" si="110"/>
        <v>ITM_8</v>
      </c>
      <c r="AD572" s="136" t="str">
        <f>IF(ISNA(VLOOKUP(AA572,Sheet2!J:J,1,0)),"//","")</f>
        <v/>
      </c>
      <c r="AF572" s="94" t="str">
        <f t="shared" si="111"/>
        <v/>
      </c>
      <c r="AG572" t="b">
        <f t="shared" si="112"/>
        <v>1</v>
      </c>
    </row>
    <row r="573" spans="1:33">
      <c r="A573" s="50">
        <f t="shared" si="113"/>
        <v>573</v>
      </c>
      <c r="B573" s="49">
        <f t="shared" si="114"/>
        <v>549</v>
      </c>
      <c r="C573" s="229" t="s">
        <v>3817</v>
      </c>
      <c r="D573" s="229" t="s">
        <v>2882</v>
      </c>
      <c r="E573" s="224" t="s">
        <v>524</v>
      </c>
      <c r="F573" s="224" t="s">
        <v>483</v>
      </c>
      <c r="G573" s="235">
        <v>0</v>
      </c>
      <c r="H573" s="235">
        <v>0</v>
      </c>
      <c r="I573" s="224" t="s">
        <v>1</v>
      </c>
      <c r="J573" s="224" t="s">
        <v>1396</v>
      </c>
      <c r="K573" s="231" t="s">
        <v>3830</v>
      </c>
      <c r="L573" s="232" t="s">
        <v>4851</v>
      </c>
      <c r="M573" s="232" t="s">
        <v>4910</v>
      </c>
      <c r="N573" s="57"/>
      <c r="O573" s="57"/>
      <c r="P573" s="237" t="s">
        <v>2882</v>
      </c>
      <c r="Q573" s="13"/>
      <c r="R573"/>
      <c r="S573" t="str">
        <f t="shared" si="123"/>
        <v>NOT EQUAL</v>
      </c>
      <c r="T573" t="str">
        <f>IF(ISNA(VLOOKUP(AF573,#REF!,1)),"//","")</f>
        <v/>
      </c>
      <c r="U573"/>
      <c r="V573">
        <f t="shared" si="108"/>
        <v>183</v>
      </c>
      <c r="W573" s="81" t="s">
        <v>2263</v>
      </c>
      <c r="X573" s="59" t="s">
        <v>2263</v>
      </c>
      <c r="Y573" s="59" t="s">
        <v>2263</v>
      </c>
      <c r="Z573" s="25" t="str">
        <f t="shared" si="106"/>
        <v/>
      </c>
      <c r="AA573" s="25" t="str">
        <f t="shared" si="109"/>
        <v/>
      </c>
      <c r="AB573" s="1">
        <f t="shared" si="107"/>
        <v>549</v>
      </c>
      <c r="AC573" t="str">
        <f t="shared" si="110"/>
        <v>ITM_9</v>
      </c>
      <c r="AD573" s="136" t="str">
        <f>IF(ISNA(VLOOKUP(AA573,Sheet2!J:J,1,0)),"//","")</f>
        <v/>
      </c>
      <c r="AF573" s="94" t="str">
        <f t="shared" si="111"/>
        <v/>
      </c>
      <c r="AG573" t="b">
        <f t="shared" si="112"/>
        <v>1</v>
      </c>
    </row>
    <row r="574" spans="1:33">
      <c r="A574" s="50">
        <f t="shared" si="113"/>
        <v>574</v>
      </c>
      <c r="B574" s="49">
        <f t="shared" si="114"/>
        <v>550</v>
      </c>
      <c r="C574" s="229" t="s">
        <v>3817</v>
      </c>
      <c r="D574" s="229" t="s">
        <v>2883</v>
      </c>
      <c r="E574" s="224" t="s">
        <v>341</v>
      </c>
      <c r="F574" s="224" t="s">
        <v>341</v>
      </c>
      <c r="G574" s="233">
        <v>0</v>
      </c>
      <c r="H574" s="233">
        <v>0</v>
      </c>
      <c r="I574" s="224" t="s">
        <v>2511</v>
      </c>
      <c r="J574" s="224" t="s">
        <v>1396</v>
      </c>
      <c r="K574" s="231" t="s">
        <v>3830</v>
      </c>
      <c r="L574" s="232" t="s">
        <v>4851</v>
      </c>
      <c r="M574" s="232" t="s">
        <v>4910</v>
      </c>
      <c r="N574" s="57"/>
      <c r="O574" s="57"/>
      <c r="P574" s="237" t="s">
        <v>2883</v>
      </c>
      <c r="Q574" s="13"/>
      <c r="R574"/>
      <c r="S574" t="str">
        <f t="shared" si="123"/>
        <v/>
      </c>
      <c r="T574" t="str">
        <f>IF(ISNA(VLOOKUP(AF574,#REF!,1)),"//","")</f>
        <v/>
      </c>
      <c r="U574"/>
      <c r="V574">
        <f t="shared" si="108"/>
        <v>183</v>
      </c>
      <c r="W574" s="81" t="s">
        <v>2263</v>
      </c>
      <c r="X574" s="59" t="s">
        <v>2263</v>
      </c>
      <c r="Y574" s="59" t="s">
        <v>2263</v>
      </c>
      <c r="Z574" s="25" t="str">
        <f t="shared" si="106"/>
        <v/>
      </c>
      <c r="AA574" s="25" t="str">
        <f t="shared" si="109"/>
        <v/>
      </c>
      <c r="AB574" s="1">
        <f t="shared" si="107"/>
        <v>550</v>
      </c>
      <c r="AC574" t="str">
        <f t="shared" si="110"/>
        <v>ITM_A</v>
      </c>
      <c r="AD574" s="136" t="str">
        <f>IF(ISNA(VLOOKUP(AA574,Sheet2!J:J,1,0)),"//","")</f>
        <v/>
      </c>
      <c r="AF574" s="94" t="str">
        <f t="shared" si="111"/>
        <v/>
      </c>
      <c r="AG574" t="b">
        <f t="shared" si="112"/>
        <v>1</v>
      </c>
    </row>
    <row r="575" spans="1:33">
      <c r="A575" s="50">
        <f t="shared" si="113"/>
        <v>575</v>
      </c>
      <c r="B575" s="49">
        <f t="shared" si="114"/>
        <v>551</v>
      </c>
      <c r="C575" s="229" t="s">
        <v>3817</v>
      </c>
      <c r="D575" s="229" t="s">
        <v>2884</v>
      </c>
      <c r="E575" s="224" t="s">
        <v>342</v>
      </c>
      <c r="F575" s="224" t="s">
        <v>342</v>
      </c>
      <c r="G575" s="233">
        <v>0</v>
      </c>
      <c r="H575" s="233">
        <v>0</v>
      </c>
      <c r="I575" s="224" t="s">
        <v>2511</v>
      </c>
      <c r="J575" s="224" t="s">
        <v>1396</v>
      </c>
      <c r="K575" s="231" t="s">
        <v>3830</v>
      </c>
      <c r="L575" s="232" t="s">
        <v>4851</v>
      </c>
      <c r="M575" s="232" t="s">
        <v>4910</v>
      </c>
      <c r="N575" s="57"/>
      <c r="O575" s="57"/>
      <c r="P575" s="237" t="s">
        <v>2884</v>
      </c>
      <c r="Q575" s="13"/>
      <c r="R575"/>
      <c r="S575" t="str">
        <f t="shared" si="123"/>
        <v/>
      </c>
      <c r="T575" t="str">
        <f>IF(ISNA(VLOOKUP(AF575,#REF!,1)),"//","")</f>
        <v/>
      </c>
      <c r="U575"/>
      <c r="V575">
        <f t="shared" si="108"/>
        <v>183</v>
      </c>
      <c r="W575" s="81" t="s">
        <v>2263</v>
      </c>
      <c r="X575" s="59" t="s">
        <v>2263</v>
      </c>
      <c r="Y575" s="59" t="s">
        <v>2263</v>
      </c>
      <c r="Z575" s="25" t="str">
        <f t="shared" si="106"/>
        <v/>
      </c>
      <c r="AA575" s="25" t="str">
        <f t="shared" si="109"/>
        <v/>
      </c>
      <c r="AB575" s="1">
        <f t="shared" si="107"/>
        <v>551</v>
      </c>
      <c r="AC575" t="str">
        <f t="shared" si="110"/>
        <v>ITM_B</v>
      </c>
      <c r="AD575" s="136" t="str">
        <f>IF(ISNA(VLOOKUP(AA575,Sheet2!J:J,1,0)),"//","")</f>
        <v/>
      </c>
      <c r="AF575" s="94" t="str">
        <f t="shared" si="111"/>
        <v/>
      </c>
      <c r="AG575" t="b">
        <f t="shared" si="112"/>
        <v>1</v>
      </c>
    </row>
    <row r="576" spans="1:33">
      <c r="A576" s="50">
        <f t="shared" si="113"/>
        <v>576</v>
      </c>
      <c r="B576" s="49">
        <f t="shared" si="114"/>
        <v>552</v>
      </c>
      <c r="C576" s="229" t="s">
        <v>3817</v>
      </c>
      <c r="D576" s="229" t="s">
        <v>2885</v>
      </c>
      <c r="E576" s="224" t="s">
        <v>343</v>
      </c>
      <c r="F576" s="224" t="s">
        <v>343</v>
      </c>
      <c r="G576" s="233">
        <v>0</v>
      </c>
      <c r="H576" s="233">
        <v>0</v>
      </c>
      <c r="I576" s="224" t="s">
        <v>2511</v>
      </c>
      <c r="J576" s="224" t="s">
        <v>1396</v>
      </c>
      <c r="K576" s="231" t="s">
        <v>3830</v>
      </c>
      <c r="L576" s="232" t="s">
        <v>4851</v>
      </c>
      <c r="M576" s="232" t="s">
        <v>4910</v>
      </c>
      <c r="N576" s="57"/>
      <c r="O576" s="57"/>
      <c r="P576" s="237" t="s">
        <v>2885</v>
      </c>
      <c r="Q576" s="13"/>
      <c r="R576"/>
      <c r="S576" t="str">
        <f t="shared" si="123"/>
        <v/>
      </c>
      <c r="T576" t="str">
        <f>IF(ISNA(VLOOKUP(AF576,#REF!,1)),"//","")</f>
        <v/>
      </c>
      <c r="U576"/>
      <c r="V576">
        <f t="shared" si="108"/>
        <v>183</v>
      </c>
      <c r="W576" s="81" t="s">
        <v>2263</v>
      </c>
      <c r="X576" s="59" t="s">
        <v>2263</v>
      </c>
      <c r="Y576" s="59" t="s">
        <v>2263</v>
      </c>
      <c r="Z576" s="25" t="str">
        <f t="shared" si="106"/>
        <v/>
      </c>
      <c r="AA576" s="25" t="str">
        <f t="shared" si="109"/>
        <v/>
      </c>
      <c r="AB576" s="1">
        <f t="shared" si="107"/>
        <v>552</v>
      </c>
      <c r="AC576" t="str">
        <f t="shared" si="110"/>
        <v>ITM_C</v>
      </c>
      <c r="AD576" s="136" t="str">
        <f>IF(ISNA(VLOOKUP(AA576,Sheet2!J:J,1,0)),"//","")</f>
        <v/>
      </c>
      <c r="AF576" s="94" t="str">
        <f t="shared" si="111"/>
        <v/>
      </c>
      <c r="AG576" t="b">
        <f t="shared" si="112"/>
        <v>1</v>
      </c>
    </row>
    <row r="577" spans="1:33">
      <c r="A577" s="50">
        <f t="shared" si="113"/>
        <v>577</v>
      </c>
      <c r="B577" s="49">
        <f t="shared" si="114"/>
        <v>553</v>
      </c>
      <c r="C577" s="229" t="s">
        <v>3817</v>
      </c>
      <c r="D577" s="229" t="s">
        <v>2886</v>
      </c>
      <c r="E577" s="224" t="s">
        <v>344</v>
      </c>
      <c r="F577" s="224" t="s">
        <v>344</v>
      </c>
      <c r="G577" s="233">
        <v>0</v>
      </c>
      <c r="H577" s="233">
        <v>0</v>
      </c>
      <c r="I577" s="224" t="s">
        <v>2511</v>
      </c>
      <c r="J577" s="224" t="s">
        <v>1396</v>
      </c>
      <c r="K577" s="231" t="s">
        <v>3830</v>
      </c>
      <c r="L577" s="232" t="s">
        <v>4851</v>
      </c>
      <c r="M577" s="232" t="s">
        <v>4910</v>
      </c>
      <c r="N577" s="57"/>
      <c r="O577" s="57"/>
      <c r="P577" s="237" t="s">
        <v>2886</v>
      </c>
      <c r="Q577" s="13"/>
      <c r="R577"/>
      <c r="S577" t="str">
        <f t="shared" si="123"/>
        <v/>
      </c>
      <c r="T577" t="str">
        <f>IF(ISNA(VLOOKUP(AF577,#REF!,1)),"//","")</f>
        <v/>
      </c>
      <c r="U577"/>
      <c r="V577">
        <f t="shared" si="108"/>
        <v>183</v>
      </c>
      <c r="W577" s="81" t="s">
        <v>2263</v>
      </c>
      <c r="X577" s="59" t="s">
        <v>2263</v>
      </c>
      <c r="Y577" s="59" t="s">
        <v>2263</v>
      </c>
      <c r="Z577" s="25" t="str">
        <f t="shared" si="106"/>
        <v/>
      </c>
      <c r="AA577" s="25" t="str">
        <f t="shared" si="109"/>
        <v/>
      </c>
      <c r="AB577" s="1">
        <f t="shared" si="107"/>
        <v>553</v>
      </c>
      <c r="AC577" t="str">
        <f t="shared" si="110"/>
        <v>ITM_D</v>
      </c>
      <c r="AD577" s="136" t="str">
        <f>IF(ISNA(VLOOKUP(AA577,Sheet2!J:J,1,0)),"//","")</f>
        <v/>
      </c>
      <c r="AF577" s="94" t="str">
        <f t="shared" si="111"/>
        <v/>
      </c>
      <c r="AG577" t="b">
        <f t="shared" si="112"/>
        <v>1</v>
      </c>
    </row>
    <row r="578" spans="1:33">
      <c r="A578" s="50">
        <f t="shared" si="113"/>
        <v>578</v>
      </c>
      <c r="B578" s="49">
        <f t="shared" si="114"/>
        <v>554</v>
      </c>
      <c r="C578" s="229" t="s">
        <v>3817</v>
      </c>
      <c r="D578" s="229" t="s">
        <v>2887</v>
      </c>
      <c r="E578" s="224" t="s">
        <v>484</v>
      </c>
      <c r="F578" s="224" t="s">
        <v>484</v>
      </c>
      <c r="G578" s="233">
        <v>0</v>
      </c>
      <c r="H578" s="233">
        <v>0</v>
      </c>
      <c r="I578" s="224" t="s">
        <v>2511</v>
      </c>
      <c r="J578" s="224" t="s">
        <v>1396</v>
      </c>
      <c r="K578" s="231" t="s">
        <v>3830</v>
      </c>
      <c r="L578" s="232" t="s">
        <v>4851</v>
      </c>
      <c r="M578" s="232" t="s">
        <v>4910</v>
      </c>
      <c r="N578" s="57"/>
      <c r="O578" s="57"/>
      <c r="P578" s="237" t="s">
        <v>2887</v>
      </c>
      <c r="Q578" s="13"/>
      <c r="R578"/>
      <c r="S578" t="str">
        <f t="shared" si="123"/>
        <v/>
      </c>
      <c r="T578" t="str">
        <f>IF(ISNA(VLOOKUP(AF578,#REF!,1)),"//","")</f>
        <v/>
      </c>
      <c r="U578"/>
      <c r="V578">
        <f t="shared" si="108"/>
        <v>183</v>
      </c>
      <c r="W578" s="81" t="s">
        <v>2263</v>
      </c>
      <c r="X578" s="59" t="s">
        <v>2263</v>
      </c>
      <c r="Y578" s="59" t="s">
        <v>2263</v>
      </c>
      <c r="Z578" s="25" t="str">
        <f t="shared" si="106"/>
        <v/>
      </c>
      <c r="AA578" s="25" t="str">
        <f t="shared" si="109"/>
        <v/>
      </c>
      <c r="AB578" s="1">
        <f t="shared" si="107"/>
        <v>554</v>
      </c>
      <c r="AC578" t="str">
        <f t="shared" si="110"/>
        <v>ITM_E</v>
      </c>
      <c r="AD578" s="136" t="str">
        <f>IF(ISNA(VLOOKUP(AA578,Sheet2!J:J,1,0)),"//","")</f>
        <v/>
      </c>
      <c r="AF578" s="94" t="str">
        <f t="shared" si="111"/>
        <v/>
      </c>
      <c r="AG578" t="b">
        <f t="shared" si="112"/>
        <v>1</v>
      </c>
    </row>
    <row r="579" spans="1:33">
      <c r="A579" s="50">
        <f t="shared" si="113"/>
        <v>579</v>
      </c>
      <c r="B579" s="49">
        <f t="shared" si="114"/>
        <v>555</v>
      </c>
      <c r="C579" s="229" t="s">
        <v>3817</v>
      </c>
      <c r="D579" s="229" t="s">
        <v>2888</v>
      </c>
      <c r="E579" s="224" t="s">
        <v>94</v>
      </c>
      <c r="F579" s="224" t="s">
        <v>94</v>
      </c>
      <c r="G579" s="233">
        <v>0</v>
      </c>
      <c r="H579" s="233">
        <v>0</v>
      </c>
      <c r="I579" s="224" t="s">
        <v>2511</v>
      </c>
      <c r="J579" s="224" t="s">
        <v>1396</v>
      </c>
      <c r="K579" s="231" t="s">
        <v>3830</v>
      </c>
      <c r="L579" s="232" t="s">
        <v>4851</v>
      </c>
      <c r="M579" s="232" t="s">
        <v>4910</v>
      </c>
      <c r="N579" s="57"/>
      <c r="O579" s="57"/>
      <c r="P579" s="237" t="s">
        <v>2888</v>
      </c>
      <c r="Q579" s="13"/>
      <c r="R579"/>
      <c r="S579" t="str">
        <f t="shared" si="123"/>
        <v/>
      </c>
      <c r="T579" t="str">
        <f>IF(ISNA(VLOOKUP(AF579,#REF!,1)),"//","")</f>
        <v/>
      </c>
      <c r="U579"/>
      <c r="V579">
        <f t="shared" si="108"/>
        <v>183</v>
      </c>
      <c r="W579" s="81" t="s">
        <v>2263</v>
      </c>
      <c r="X579" s="59" t="s">
        <v>2263</v>
      </c>
      <c r="Y579" s="59" t="s">
        <v>2263</v>
      </c>
      <c r="Z579" s="25" t="str">
        <f t="shared" si="106"/>
        <v/>
      </c>
      <c r="AA579" s="25" t="str">
        <f t="shared" si="109"/>
        <v/>
      </c>
      <c r="AB579" s="1">
        <f t="shared" si="107"/>
        <v>555</v>
      </c>
      <c r="AC579" t="str">
        <f t="shared" si="110"/>
        <v>ITM_F</v>
      </c>
      <c r="AD579" s="136" t="str">
        <f>IF(ISNA(VLOOKUP(AA579,Sheet2!J:J,1,0)),"//","")</f>
        <v/>
      </c>
      <c r="AF579" s="94" t="str">
        <f t="shared" si="111"/>
        <v/>
      </c>
      <c r="AG579" t="b">
        <f t="shared" si="112"/>
        <v>1</v>
      </c>
    </row>
    <row r="580" spans="1:33">
      <c r="A580" s="50">
        <f t="shared" si="113"/>
        <v>580</v>
      </c>
      <c r="B580" s="49">
        <f t="shared" si="114"/>
        <v>556</v>
      </c>
      <c r="C580" s="229" t="s">
        <v>3817</v>
      </c>
      <c r="D580" s="229" t="s">
        <v>2889</v>
      </c>
      <c r="E580" s="224" t="s">
        <v>120</v>
      </c>
      <c r="F580" s="224" t="s">
        <v>120</v>
      </c>
      <c r="G580" s="233">
        <v>0</v>
      </c>
      <c r="H580" s="233">
        <v>0</v>
      </c>
      <c r="I580" s="224" t="s">
        <v>2511</v>
      </c>
      <c r="J580" s="224" t="s">
        <v>1396</v>
      </c>
      <c r="K580" s="231" t="s">
        <v>3830</v>
      </c>
      <c r="L580" s="232" t="s">
        <v>4851</v>
      </c>
      <c r="M580" s="232" t="s">
        <v>4910</v>
      </c>
      <c r="N580" s="57"/>
      <c r="O580" s="57"/>
      <c r="P580" s="237" t="s">
        <v>2889</v>
      </c>
      <c r="Q580" s="13"/>
      <c r="R580"/>
      <c r="S580" t="str">
        <f t="shared" si="123"/>
        <v/>
      </c>
      <c r="T580" t="str">
        <f>IF(ISNA(VLOOKUP(AF580,#REF!,1)),"//","")</f>
        <v/>
      </c>
      <c r="U580"/>
      <c r="V580">
        <f t="shared" si="108"/>
        <v>183</v>
      </c>
      <c r="W580" s="81" t="s">
        <v>2263</v>
      </c>
      <c r="X580" s="59" t="s">
        <v>2263</v>
      </c>
      <c r="Y580" s="59" t="s">
        <v>2263</v>
      </c>
      <c r="Z580" s="25" t="str">
        <f t="shared" si="106"/>
        <v/>
      </c>
      <c r="AA580" s="25" t="str">
        <f t="shared" si="109"/>
        <v/>
      </c>
      <c r="AB580" s="1">
        <f t="shared" si="107"/>
        <v>556</v>
      </c>
      <c r="AC580" t="str">
        <f t="shared" si="110"/>
        <v>ITM_G</v>
      </c>
      <c r="AD580" s="136" t="str">
        <f>IF(ISNA(VLOOKUP(AA580,Sheet2!J:J,1,0)),"//","")</f>
        <v/>
      </c>
      <c r="AF580" s="94" t="str">
        <f t="shared" si="111"/>
        <v/>
      </c>
      <c r="AG580" t="b">
        <f t="shared" si="112"/>
        <v>1</v>
      </c>
    </row>
    <row r="581" spans="1:33">
      <c r="A581" s="50">
        <f t="shared" si="113"/>
        <v>581</v>
      </c>
      <c r="B581" s="49">
        <f t="shared" si="114"/>
        <v>557</v>
      </c>
      <c r="C581" s="229" t="s">
        <v>3817</v>
      </c>
      <c r="D581" s="229" t="s">
        <v>2890</v>
      </c>
      <c r="E581" s="224" t="s">
        <v>485</v>
      </c>
      <c r="F581" s="224" t="s">
        <v>485</v>
      </c>
      <c r="G581" s="233">
        <v>0</v>
      </c>
      <c r="H581" s="233">
        <v>0</v>
      </c>
      <c r="I581" s="224" t="s">
        <v>2511</v>
      </c>
      <c r="J581" s="224" t="s">
        <v>1396</v>
      </c>
      <c r="K581" s="231" t="s">
        <v>3830</v>
      </c>
      <c r="L581" s="232" t="s">
        <v>4851</v>
      </c>
      <c r="M581" s="232" t="s">
        <v>4910</v>
      </c>
      <c r="N581" s="57"/>
      <c r="O581" s="57"/>
      <c r="P581" s="237" t="s">
        <v>2890</v>
      </c>
      <c r="Q581" s="13"/>
      <c r="R581"/>
      <c r="S581" t="str">
        <f t="shared" si="123"/>
        <v/>
      </c>
      <c r="T581" t="str">
        <f>IF(ISNA(VLOOKUP(AF581,#REF!,1)),"//","")</f>
        <v/>
      </c>
      <c r="U581"/>
      <c r="V581">
        <f t="shared" si="108"/>
        <v>183</v>
      </c>
      <c r="W581" s="81" t="s">
        <v>2263</v>
      </c>
      <c r="X581" s="59" t="s">
        <v>2263</v>
      </c>
      <c r="Y581" s="59" t="s">
        <v>2263</v>
      </c>
      <c r="Z581" s="25" t="str">
        <f t="shared" si="106"/>
        <v/>
      </c>
      <c r="AA581" s="25" t="str">
        <f t="shared" si="109"/>
        <v/>
      </c>
      <c r="AB581" s="1">
        <f t="shared" si="107"/>
        <v>557</v>
      </c>
      <c r="AC581" t="str">
        <f t="shared" si="110"/>
        <v>ITM_H</v>
      </c>
      <c r="AD581" s="136" t="str">
        <f>IF(ISNA(VLOOKUP(AA581,Sheet2!J:J,1,0)),"//","")</f>
        <v/>
      </c>
      <c r="AF581" s="94" t="str">
        <f t="shared" si="111"/>
        <v/>
      </c>
      <c r="AG581" t="b">
        <f t="shared" si="112"/>
        <v>1</v>
      </c>
    </row>
    <row r="582" spans="1:33">
      <c r="A582" s="50">
        <f t="shared" si="113"/>
        <v>582</v>
      </c>
      <c r="B582" s="49">
        <f t="shared" si="114"/>
        <v>558</v>
      </c>
      <c r="C582" s="229" t="s">
        <v>3817</v>
      </c>
      <c r="D582" s="229" t="s">
        <v>2891</v>
      </c>
      <c r="E582" s="224" t="s">
        <v>138</v>
      </c>
      <c r="F582" s="224" t="s">
        <v>138</v>
      </c>
      <c r="G582" s="233">
        <v>0</v>
      </c>
      <c r="H582" s="233">
        <v>0</v>
      </c>
      <c r="I582" s="224" t="s">
        <v>2511</v>
      </c>
      <c r="J582" s="224" t="s">
        <v>1396</v>
      </c>
      <c r="K582" s="231" t="s">
        <v>3830</v>
      </c>
      <c r="L582" s="232" t="s">
        <v>4851</v>
      </c>
      <c r="M582" s="232" t="s">
        <v>4910</v>
      </c>
      <c r="N582" s="57"/>
      <c r="O582" s="57"/>
      <c r="P582" s="237" t="s">
        <v>2891</v>
      </c>
      <c r="Q582" s="13"/>
      <c r="R582"/>
      <c r="S582" t="str">
        <f t="shared" si="123"/>
        <v/>
      </c>
      <c r="T582" t="str">
        <f>IF(ISNA(VLOOKUP(AF582,#REF!,1)),"//","")</f>
        <v/>
      </c>
      <c r="U582"/>
      <c r="V582">
        <f t="shared" si="108"/>
        <v>183</v>
      </c>
      <c r="W582" s="81" t="s">
        <v>2263</v>
      </c>
      <c r="X582" s="59" t="s">
        <v>2263</v>
      </c>
      <c r="Y582" s="59" t="s">
        <v>2263</v>
      </c>
      <c r="Z582" s="25" t="str">
        <f t="shared" ref="Z582:Z645" si="124">IF( OR(X582="CNST", I582="CAT_REGS"),IF(E582=CHAR(34)&amp;CHAR(34),F582,E582),
IF(X582="YES",UPPER(IF(E582=CHAR(34)&amp;CHAR(34),F582,E582)),
IF(   AND(X582&lt;&gt;"NO",I582="CAT_FNCT",D582&lt;&gt;"multiply", D582&lt;&gt;"divide"),IF(J582="SLS_ENABLED",   UPPER(IF(E582=CHAR(34)&amp;CHAR(34),F582,E582)),""),"")))</f>
        <v/>
      </c>
      <c r="AA582" s="25" t="str">
        <f t="shared" si="109"/>
        <v/>
      </c>
      <c r="AB582" s="1">
        <f t="shared" ref="AB582:AB645" si="125">B582</f>
        <v>558</v>
      </c>
      <c r="AC582" t="str">
        <f t="shared" si="110"/>
        <v>ITM_I</v>
      </c>
      <c r="AD582" s="136" t="str">
        <f>IF(ISNA(VLOOKUP(AA582,Sheet2!J:J,1,0)),"//","")</f>
        <v/>
      </c>
      <c r="AF582" s="94" t="str">
        <f t="shared" si="111"/>
        <v/>
      </c>
      <c r="AG582" t="b">
        <f t="shared" si="112"/>
        <v>1</v>
      </c>
    </row>
    <row r="583" spans="1:33">
      <c r="A583" s="50">
        <f t="shared" si="113"/>
        <v>583</v>
      </c>
      <c r="B583" s="49">
        <f t="shared" si="114"/>
        <v>559</v>
      </c>
      <c r="C583" s="229" t="s">
        <v>3817</v>
      </c>
      <c r="D583" s="229" t="s">
        <v>2892</v>
      </c>
      <c r="E583" s="224" t="s">
        <v>151</v>
      </c>
      <c r="F583" s="224" t="s">
        <v>151</v>
      </c>
      <c r="G583" s="233">
        <v>0</v>
      </c>
      <c r="H583" s="233">
        <v>0</v>
      </c>
      <c r="I583" s="224" t="s">
        <v>2511</v>
      </c>
      <c r="J583" s="224" t="s">
        <v>1396</v>
      </c>
      <c r="K583" s="231" t="s">
        <v>3830</v>
      </c>
      <c r="L583" s="232" t="s">
        <v>4851</v>
      </c>
      <c r="M583" s="232" t="s">
        <v>4910</v>
      </c>
      <c r="N583" s="57"/>
      <c r="O583" s="57"/>
      <c r="P583" s="237" t="s">
        <v>2892</v>
      </c>
      <c r="Q583" s="13"/>
      <c r="R583"/>
      <c r="S583" t="str">
        <f t="shared" si="123"/>
        <v/>
      </c>
      <c r="T583" t="str">
        <f>IF(ISNA(VLOOKUP(AF583,#REF!,1)),"//","")</f>
        <v/>
      </c>
      <c r="U583"/>
      <c r="V583">
        <f t="shared" ref="V583:V646" si="126">IF(AA583&lt;&gt;"",V582+1,V582)</f>
        <v>183</v>
      </c>
      <c r="W583" s="81" t="s">
        <v>2263</v>
      </c>
      <c r="X583" s="59" t="s">
        <v>2263</v>
      </c>
      <c r="Y583" s="59" t="s">
        <v>2263</v>
      </c>
      <c r="Z583" s="25" t="str">
        <f t="shared" si="124"/>
        <v/>
      </c>
      <c r="AA583" s="25" t="str">
        <f t="shared" ref="AA583:AA646" si="127">IF(LEN(Y583)&gt;0,Y583,SUBSTITUTE(SUBSTITUTE(SUBSTITUTE(SUBSTITUTE(SUBSTITUTE(SUBSTITUTE(SUBSTITUTE(SUBSTITUTE(SUBSTITUTE(SUBSTITUTE(SUBSTITUTE( (SUBSTITUTE( SUBSTITUTE( SUBSTITUTE( SUBSTITUTE(Z583,"STD_SIGMA","SUM"),"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83" s="1">
        <f t="shared" si="125"/>
        <v>559</v>
      </c>
      <c r="AC583" t="str">
        <f t="shared" ref="AC583:AC646" si="128">P583</f>
        <v>ITM_J</v>
      </c>
      <c r="AD583" s="136" t="str">
        <f>IF(ISNA(VLOOKUP(AA583,Sheet2!J:J,1,0)),"//","")</f>
        <v/>
      </c>
      <c r="AF583" s="94" t="str">
        <f t="shared" ref="AF583:AF646" si="129">IF(LEN(AA583)=0,"",SUBSTITUTE(SUBSTITUTE(SUBSTITUTE(SUBSTITUTE(SUBSTITUTE(SUBSTITUTE(SUBSTITUTE(SUBSTITUTE(SUBSTITUTE(SUBSTITUTE(SUBSTITUTE(SUBSTITUTE(SUBSTITUTE(SUBSTITUTE(SUBSTITUTE(SUBSTITUTE(SUBSTITUTE( (SUBSTITUTE( SUBSTITUTE( SUBSTITUTE( SUBSTITUTE(Z583,"STD_SIGMA","SUM"),"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83" t="b">
        <f t="shared" ref="AG583:AG646" si="130">AA583=AF583</f>
        <v>1</v>
      </c>
    </row>
    <row r="584" spans="1:33">
      <c r="A584" s="50">
        <f t="shared" si="113"/>
        <v>584</v>
      </c>
      <c r="B584" s="49">
        <f t="shared" si="114"/>
        <v>560</v>
      </c>
      <c r="C584" s="229" t="s">
        <v>3817</v>
      </c>
      <c r="D584" s="229" t="s">
        <v>2893</v>
      </c>
      <c r="E584" s="224" t="s">
        <v>158</v>
      </c>
      <c r="F584" s="224" t="s">
        <v>158</v>
      </c>
      <c r="G584" s="233">
        <v>0</v>
      </c>
      <c r="H584" s="233">
        <v>0</v>
      </c>
      <c r="I584" s="224" t="s">
        <v>2511</v>
      </c>
      <c r="J584" s="224" t="s">
        <v>1396</v>
      </c>
      <c r="K584" s="231" t="s">
        <v>3830</v>
      </c>
      <c r="L584" s="232" t="s">
        <v>4851</v>
      </c>
      <c r="M584" s="232" t="s">
        <v>4910</v>
      </c>
      <c r="N584" s="57"/>
      <c r="O584" s="57"/>
      <c r="P584" s="237" t="s">
        <v>2893</v>
      </c>
      <c r="Q584" s="13"/>
      <c r="R584"/>
      <c r="S584" t="str">
        <f t="shared" si="123"/>
        <v/>
      </c>
      <c r="T584" t="str">
        <f>IF(ISNA(VLOOKUP(AF584,#REF!,1)),"//","")</f>
        <v/>
      </c>
      <c r="U584"/>
      <c r="V584">
        <f t="shared" si="126"/>
        <v>183</v>
      </c>
      <c r="W584" s="81" t="s">
        <v>2263</v>
      </c>
      <c r="X584" s="59" t="s">
        <v>2263</v>
      </c>
      <c r="Y584" s="59" t="s">
        <v>2263</v>
      </c>
      <c r="Z584" s="25" t="str">
        <f t="shared" si="124"/>
        <v/>
      </c>
      <c r="AA584" s="25" t="str">
        <f t="shared" si="127"/>
        <v/>
      </c>
      <c r="AB584" s="1">
        <f t="shared" si="125"/>
        <v>560</v>
      </c>
      <c r="AC584" t="str">
        <f t="shared" si="128"/>
        <v>ITM_K</v>
      </c>
      <c r="AD584" s="136" t="str">
        <f>IF(ISNA(VLOOKUP(AA584,Sheet2!J:J,1,0)),"//","")</f>
        <v/>
      </c>
      <c r="AF584" s="94" t="str">
        <f t="shared" si="129"/>
        <v/>
      </c>
      <c r="AG584" t="b">
        <f t="shared" si="130"/>
        <v>1</v>
      </c>
    </row>
    <row r="585" spans="1:33">
      <c r="A585" s="50">
        <f t="shared" ref="A585:A648" si="131">IF(B585=INT(B585),ROW(),"")</f>
        <v>585</v>
      </c>
      <c r="B585" s="49">
        <f t="shared" ref="B585:B648" si="132">IF(AND(MID(C585,2,1)&lt;&gt;"/",MID(C585,1,1)="/"),INT(B584)+1,B584+0.01)</f>
        <v>561</v>
      </c>
      <c r="C585" s="229" t="s">
        <v>3817</v>
      </c>
      <c r="D585" s="229" t="s">
        <v>2894</v>
      </c>
      <c r="E585" s="224" t="s">
        <v>170</v>
      </c>
      <c r="F585" s="224" t="s">
        <v>170</v>
      </c>
      <c r="G585" s="233">
        <v>0</v>
      </c>
      <c r="H585" s="233">
        <v>0</v>
      </c>
      <c r="I585" s="224" t="s">
        <v>2511</v>
      </c>
      <c r="J585" s="224" t="s">
        <v>1396</v>
      </c>
      <c r="K585" s="231" t="s">
        <v>3830</v>
      </c>
      <c r="L585" s="232" t="s">
        <v>4851</v>
      </c>
      <c r="M585" s="232" t="s">
        <v>4910</v>
      </c>
      <c r="N585" s="57"/>
      <c r="O585" s="57"/>
      <c r="P585" s="237" t="s">
        <v>2894</v>
      </c>
      <c r="Q585" s="13"/>
      <c r="R585"/>
      <c r="S585" t="str">
        <f t="shared" si="123"/>
        <v/>
      </c>
      <c r="T585" t="str">
        <f>IF(ISNA(VLOOKUP(AF585,#REF!,1)),"//","")</f>
        <v/>
      </c>
      <c r="U585"/>
      <c r="V585">
        <f t="shared" si="126"/>
        <v>183</v>
      </c>
      <c r="W585" s="81" t="s">
        <v>2263</v>
      </c>
      <c r="X585" s="59" t="s">
        <v>2263</v>
      </c>
      <c r="Y585" s="59" t="s">
        <v>2263</v>
      </c>
      <c r="Z585" s="25" t="str">
        <f t="shared" si="124"/>
        <v/>
      </c>
      <c r="AA585" s="25" t="str">
        <f t="shared" si="127"/>
        <v/>
      </c>
      <c r="AB585" s="1">
        <f t="shared" si="125"/>
        <v>561</v>
      </c>
      <c r="AC585" t="str">
        <f t="shared" si="128"/>
        <v>ITM_L</v>
      </c>
      <c r="AD585" s="136" t="str">
        <f>IF(ISNA(VLOOKUP(AA585,Sheet2!J:J,1,0)),"//","")</f>
        <v/>
      </c>
      <c r="AF585" s="94" t="str">
        <f t="shared" si="129"/>
        <v/>
      </c>
      <c r="AG585" t="b">
        <f t="shared" si="130"/>
        <v>1</v>
      </c>
    </row>
    <row r="586" spans="1:33">
      <c r="A586" s="50">
        <f t="shared" si="131"/>
        <v>586</v>
      </c>
      <c r="B586" s="49">
        <f t="shared" si="132"/>
        <v>562</v>
      </c>
      <c r="C586" s="229" t="s">
        <v>3817</v>
      </c>
      <c r="D586" s="229" t="s">
        <v>2895</v>
      </c>
      <c r="E586" s="224" t="s">
        <v>486</v>
      </c>
      <c r="F586" s="224" t="s">
        <v>486</v>
      </c>
      <c r="G586" s="233">
        <v>0</v>
      </c>
      <c r="H586" s="233">
        <v>0</v>
      </c>
      <c r="I586" s="224" t="s">
        <v>2511</v>
      </c>
      <c r="J586" s="224" t="s">
        <v>1396</v>
      </c>
      <c r="K586" s="231" t="s">
        <v>3830</v>
      </c>
      <c r="L586" s="232" t="s">
        <v>4851</v>
      </c>
      <c r="M586" s="232" t="s">
        <v>4910</v>
      </c>
      <c r="N586" s="57"/>
      <c r="O586" s="57"/>
      <c r="P586" s="237" t="s">
        <v>2895</v>
      </c>
      <c r="Q586" s="13"/>
      <c r="R586"/>
      <c r="S586" t="str">
        <f t="shared" si="123"/>
        <v/>
      </c>
      <c r="T586" t="str">
        <f>IF(ISNA(VLOOKUP(AF586,#REF!,1)),"//","")</f>
        <v/>
      </c>
      <c r="U586"/>
      <c r="V586">
        <f t="shared" si="126"/>
        <v>183</v>
      </c>
      <c r="W586" s="81" t="s">
        <v>2263</v>
      </c>
      <c r="X586" s="59" t="s">
        <v>2263</v>
      </c>
      <c r="Y586" s="59" t="s">
        <v>2263</v>
      </c>
      <c r="Z586" s="25" t="str">
        <f t="shared" si="124"/>
        <v/>
      </c>
      <c r="AA586" s="25" t="str">
        <f t="shared" si="127"/>
        <v/>
      </c>
      <c r="AB586" s="1">
        <f t="shared" si="125"/>
        <v>562</v>
      </c>
      <c r="AC586" t="str">
        <f t="shared" si="128"/>
        <v>ITM_M</v>
      </c>
      <c r="AD586" s="136" t="str">
        <f>IF(ISNA(VLOOKUP(AA586,Sheet2!J:J,1,0)),"//","")</f>
        <v/>
      </c>
      <c r="AF586" s="94" t="str">
        <f t="shared" si="129"/>
        <v/>
      </c>
      <c r="AG586" t="b">
        <f t="shared" si="130"/>
        <v>1</v>
      </c>
    </row>
    <row r="587" spans="1:33">
      <c r="A587" s="50">
        <f t="shared" si="131"/>
        <v>587</v>
      </c>
      <c r="B587" s="49">
        <f t="shared" si="132"/>
        <v>563</v>
      </c>
      <c r="C587" s="229" t="s">
        <v>3817</v>
      </c>
      <c r="D587" s="229" t="s">
        <v>2896</v>
      </c>
      <c r="E587" s="224" t="s">
        <v>487</v>
      </c>
      <c r="F587" s="224" t="s">
        <v>487</v>
      </c>
      <c r="G587" s="233">
        <v>0</v>
      </c>
      <c r="H587" s="233">
        <v>0</v>
      </c>
      <c r="I587" s="224" t="s">
        <v>2511</v>
      </c>
      <c r="J587" s="224" t="s">
        <v>1396</v>
      </c>
      <c r="K587" s="231" t="s">
        <v>3830</v>
      </c>
      <c r="L587" s="232" t="s">
        <v>4851</v>
      </c>
      <c r="M587" s="232" t="s">
        <v>4910</v>
      </c>
      <c r="N587" s="57"/>
      <c r="O587" s="57"/>
      <c r="P587" s="237" t="s">
        <v>2896</v>
      </c>
      <c r="Q587" s="13"/>
      <c r="R587"/>
      <c r="S587" t="str">
        <f t="shared" si="123"/>
        <v/>
      </c>
      <c r="T587" t="str">
        <f>IF(ISNA(VLOOKUP(AF587,#REF!,1)),"//","")</f>
        <v/>
      </c>
      <c r="U587"/>
      <c r="V587">
        <f t="shared" si="126"/>
        <v>183</v>
      </c>
      <c r="W587" s="81" t="s">
        <v>2263</v>
      </c>
      <c r="X587" s="59" t="s">
        <v>2263</v>
      </c>
      <c r="Y587" s="59" t="s">
        <v>2263</v>
      </c>
      <c r="Z587" s="25" t="str">
        <f t="shared" si="124"/>
        <v/>
      </c>
      <c r="AA587" s="25" t="str">
        <f t="shared" si="127"/>
        <v/>
      </c>
      <c r="AB587" s="1">
        <f t="shared" si="125"/>
        <v>563</v>
      </c>
      <c r="AC587" t="str">
        <f t="shared" si="128"/>
        <v>ITM_N</v>
      </c>
      <c r="AD587" s="136" t="str">
        <f>IF(ISNA(VLOOKUP(AA587,Sheet2!J:J,1,0)),"//","")</f>
        <v/>
      </c>
      <c r="AF587" s="94" t="str">
        <f t="shared" si="129"/>
        <v/>
      </c>
      <c r="AG587" t="b">
        <f t="shared" si="130"/>
        <v>1</v>
      </c>
    </row>
    <row r="588" spans="1:33">
      <c r="A588" s="50">
        <f t="shared" si="131"/>
        <v>588</v>
      </c>
      <c r="B588" s="49">
        <f t="shared" si="132"/>
        <v>564</v>
      </c>
      <c r="C588" s="229" t="s">
        <v>3817</v>
      </c>
      <c r="D588" s="229" t="s">
        <v>2897</v>
      </c>
      <c r="E588" s="224" t="s">
        <v>488</v>
      </c>
      <c r="F588" s="224" t="s">
        <v>488</v>
      </c>
      <c r="G588" s="233">
        <v>0</v>
      </c>
      <c r="H588" s="233">
        <v>0</v>
      </c>
      <c r="I588" s="224" t="s">
        <v>2511</v>
      </c>
      <c r="J588" s="224" t="s">
        <v>1396</v>
      </c>
      <c r="K588" s="231" t="s">
        <v>3830</v>
      </c>
      <c r="L588" s="232" t="s">
        <v>4851</v>
      </c>
      <c r="M588" s="232" t="s">
        <v>4910</v>
      </c>
      <c r="N588" s="57"/>
      <c r="O588" s="57"/>
      <c r="P588" s="237" t="s">
        <v>2897</v>
      </c>
      <c r="Q588" s="13"/>
      <c r="R588"/>
      <c r="S588" t="str">
        <f t="shared" si="123"/>
        <v/>
      </c>
      <c r="T588" t="str">
        <f>IF(ISNA(VLOOKUP(AF588,#REF!,1)),"//","")</f>
        <v/>
      </c>
      <c r="U588"/>
      <c r="V588">
        <f t="shared" si="126"/>
        <v>183</v>
      </c>
      <c r="W588" s="81" t="s">
        <v>2263</v>
      </c>
      <c r="X588" s="59" t="s">
        <v>2263</v>
      </c>
      <c r="Y588" s="59" t="s">
        <v>2263</v>
      </c>
      <c r="Z588" s="25" t="str">
        <f t="shared" si="124"/>
        <v/>
      </c>
      <c r="AA588" s="25" t="str">
        <f t="shared" si="127"/>
        <v/>
      </c>
      <c r="AB588" s="1">
        <f t="shared" si="125"/>
        <v>564</v>
      </c>
      <c r="AC588" t="str">
        <f t="shared" si="128"/>
        <v>ITM_O</v>
      </c>
      <c r="AD588" s="136" t="str">
        <f>IF(ISNA(VLOOKUP(AA588,Sheet2!J:J,1,0)),"//","")</f>
        <v/>
      </c>
      <c r="AF588" s="94" t="str">
        <f t="shared" si="129"/>
        <v/>
      </c>
      <c r="AG588" t="b">
        <f t="shared" si="130"/>
        <v>1</v>
      </c>
    </row>
    <row r="589" spans="1:33">
      <c r="A589" s="50">
        <f t="shared" si="131"/>
        <v>589</v>
      </c>
      <c r="B589" s="49">
        <f t="shared" si="132"/>
        <v>565</v>
      </c>
      <c r="C589" s="229" t="s">
        <v>3817</v>
      </c>
      <c r="D589" s="229" t="s">
        <v>2898</v>
      </c>
      <c r="E589" s="224" t="s">
        <v>489</v>
      </c>
      <c r="F589" s="224" t="s">
        <v>489</v>
      </c>
      <c r="G589" s="233">
        <v>0</v>
      </c>
      <c r="H589" s="233">
        <v>0</v>
      </c>
      <c r="I589" s="224" t="s">
        <v>2511</v>
      </c>
      <c r="J589" s="224" t="s">
        <v>1396</v>
      </c>
      <c r="K589" s="231" t="s">
        <v>3830</v>
      </c>
      <c r="L589" s="232" t="s">
        <v>4851</v>
      </c>
      <c r="M589" s="232" t="s">
        <v>4910</v>
      </c>
      <c r="N589" s="57"/>
      <c r="O589" s="57"/>
      <c r="P589" s="237" t="s">
        <v>2898</v>
      </c>
      <c r="Q589" s="13"/>
      <c r="R589"/>
      <c r="S589" t="str">
        <f t="shared" si="123"/>
        <v/>
      </c>
      <c r="T589" t="str">
        <f>IF(ISNA(VLOOKUP(AF589,#REF!,1)),"//","")</f>
        <v/>
      </c>
      <c r="U589"/>
      <c r="V589">
        <f t="shared" si="126"/>
        <v>183</v>
      </c>
      <c r="W589" s="81" t="s">
        <v>2263</v>
      </c>
      <c r="X589" s="59" t="s">
        <v>2263</v>
      </c>
      <c r="Y589" s="59" t="s">
        <v>2263</v>
      </c>
      <c r="Z589" s="25" t="str">
        <f t="shared" si="124"/>
        <v/>
      </c>
      <c r="AA589" s="25" t="str">
        <f t="shared" si="127"/>
        <v/>
      </c>
      <c r="AB589" s="1">
        <f t="shared" si="125"/>
        <v>565</v>
      </c>
      <c r="AC589" t="str">
        <f t="shared" si="128"/>
        <v>ITM_P</v>
      </c>
      <c r="AD589" s="136" t="str">
        <f>IF(ISNA(VLOOKUP(AA589,Sheet2!J:J,1,0)),"//","")</f>
        <v/>
      </c>
      <c r="AF589" s="94" t="str">
        <f t="shared" si="129"/>
        <v/>
      </c>
      <c r="AG589" t="b">
        <f t="shared" si="130"/>
        <v>1</v>
      </c>
    </row>
    <row r="590" spans="1:33">
      <c r="A590" s="50">
        <f t="shared" si="131"/>
        <v>590</v>
      </c>
      <c r="B590" s="49">
        <f t="shared" si="132"/>
        <v>566</v>
      </c>
      <c r="C590" s="229" t="s">
        <v>3817</v>
      </c>
      <c r="D590" s="229" t="s">
        <v>2899</v>
      </c>
      <c r="E590" s="224" t="s">
        <v>490</v>
      </c>
      <c r="F590" s="224" t="s">
        <v>490</v>
      </c>
      <c r="G590" s="233">
        <v>0</v>
      </c>
      <c r="H590" s="233">
        <v>0</v>
      </c>
      <c r="I590" s="224" t="s">
        <v>2511</v>
      </c>
      <c r="J590" s="224" t="s">
        <v>1396</v>
      </c>
      <c r="K590" s="231" t="s">
        <v>3830</v>
      </c>
      <c r="L590" s="232" t="s">
        <v>4851</v>
      </c>
      <c r="M590" s="232" t="s">
        <v>4910</v>
      </c>
      <c r="N590" s="57"/>
      <c r="O590" s="57"/>
      <c r="P590" s="237" t="s">
        <v>2899</v>
      </c>
      <c r="Q590" s="13"/>
      <c r="R590"/>
      <c r="S590" t="str">
        <f t="shared" si="123"/>
        <v/>
      </c>
      <c r="T590" t="str">
        <f>IF(ISNA(VLOOKUP(AF590,#REF!,1)),"//","")</f>
        <v/>
      </c>
      <c r="U590"/>
      <c r="V590">
        <f t="shared" si="126"/>
        <v>183</v>
      </c>
      <c r="W590" s="81" t="s">
        <v>2263</v>
      </c>
      <c r="X590" s="59" t="s">
        <v>2263</v>
      </c>
      <c r="Y590" s="59" t="s">
        <v>2263</v>
      </c>
      <c r="Z590" s="25" t="str">
        <f t="shared" si="124"/>
        <v/>
      </c>
      <c r="AA590" s="25" t="str">
        <f t="shared" si="127"/>
        <v/>
      </c>
      <c r="AB590" s="1">
        <f t="shared" si="125"/>
        <v>566</v>
      </c>
      <c r="AC590" t="str">
        <f t="shared" si="128"/>
        <v>ITM_Q</v>
      </c>
      <c r="AD590" s="136" t="str">
        <f>IF(ISNA(VLOOKUP(AA590,Sheet2!J:J,1,0)),"//","")</f>
        <v/>
      </c>
      <c r="AF590" s="94" t="str">
        <f t="shared" si="129"/>
        <v/>
      </c>
      <c r="AG590" t="b">
        <f t="shared" si="130"/>
        <v>1</v>
      </c>
    </row>
    <row r="591" spans="1:33">
      <c r="A591" s="50">
        <f t="shared" si="131"/>
        <v>591</v>
      </c>
      <c r="B591" s="49">
        <f t="shared" si="132"/>
        <v>567</v>
      </c>
      <c r="C591" s="229" t="s">
        <v>3817</v>
      </c>
      <c r="D591" s="229" t="s">
        <v>2900</v>
      </c>
      <c r="E591" s="224" t="s">
        <v>266</v>
      </c>
      <c r="F591" s="224" t="s">
        <v>266</v>
      </c>
      <c r="G591" s="233">
        <v>0</v>
      </c>
      <c r="H591" s="233">
        <v>0</v>
      </c>
      <c r="I591" s="224" t="s">
        <v>2511</v>
      </c>
      <c r="J591" s="224" t="s">
        <v>1396</v>
      </c>
      <c r="K591" s="231" t="s">
        <v>3830</v>
      </c>
      <c r="L591" s="232" t="s">
        <v>4851</v>
      </c>
      <c r="M591" s="232" t="s">
        <v>4910</v>
      </c>
      <c r="N591" s="57"/>
      <c r="O591" s="57"/>
      <c r="P591" s="237" t="s">
        <v>2900</v>
      </c>
      <c r="Q591" s="13"/>
      <c r="R591"/>
      <c r="S591" t="str">
        <f t="shared" si="123"/>
        <v/>
      </c>
      <c r="T591" t="str">
        <f>IF(ISNA(VLOOKUP(AF591,#REF!,1)),"//","")</f>
        <v/>
      </c>
      <c r="U591"/>
      <c r="V591">
        <f t="shared" si="126"/>
        <v>183</v>
      </c>
      <c r="W591" s="81" t="s">
        <v>2263</v>
      </c>
      <c r="X591" s="59" t="s">
        <v>2263</v>
      </c>
      <c r="Y591" s="59" t="s">
        <v>2263</v>
      </c>
      <c r="Z591" s="25" t="str">
        <f t="shared" si="124"/>
        <v/>
      </c>
      <c r="AA591" s="25" t="str">
        <f t="shared" si="127"/>
        <v/>
      </c>
      <c r="AB591" s="1">
        <f t="shared" si="125"/>
        <v>567</v>
      </c>
      <c r="AC591" t="str">
        <f t="shared" si="128"/>
        <v>ITM_R</v>
      </c>
      <c r="AD591" s="136" t="str">
        <f>IF(ISNA(VLOOKUP(AA591,Sheet2!J:J,1,0)),"//","")</f>
        <v/>
      </c>
      <c r="AF591" s="94" t="str">
        <f t="shared" si="129"/>
        <v/>
      </c>
      <c r="AG591" t="b">
        <f t="shared" si="130"/>
        <v>1</v>
      </c>
    </row>
    <row r="592" spans="1:33">
      <c r="A592" s="50">
        <f t="shared" si="131"/>
        <v>592</v>
      </c>
      <c r="B592" s="49">
        <f t="shared" si="132"/>
        <v>568</v>
      </c>
      <c r="C592" s="229" t="s">
        <v>3817</v>
      </c>
      <c r="D592" s="229" t="s">
        <v>1866</v>
      </c>
      <c r="E592" s="224" t="s">
        <v>491</v>
      </c>
      <c r="F592" s="224" t="s">
        <v>491</v>
      </c>
      <c r="G592" s="233">
        <v>0</v>
      </c>
      <c r="H592" s="233">
        <v>0</v>
      </c>
      <c r="I592" s="224" t="s">
        <v>2511</v>
      </c>
      <c r="J592" s="224" t="s">
        <v>1396</v>
      </c>
      <c r="K592" s="231" t="s">
        <v>3830</v>
      </c>
      <c r="L592" s="232" t="s">
        <v>4851</v>
      </c>
      <c r="M592" s="232" t="s">
        <v>4910</v>
      </c>
      <c r="N592" s="57"/>
      <c r="O592" s="57"/>
      <c r="P592" s="237" t="s">
        <v>1866</v>
      </c>
      <c r="Q592" s="13"/>
      <c r="R592"/>
      <c r="S592" t="str">
        <f t="shared" si="123"/>
        <v/>
      </c>
      <c r="T592" t="str">
        <f>IF(ISNA(VLOOKUP(AF592,#REF!,1)),"//","")</f>
        <v/>
      </c>
      <c r="U592"/>
      <c r="V592">
        <f t="shared" si="126"/>
        <v>183</v>
      </c>
      <c r="W592" s="81" t="s">
        <v>2263</v>
      </c>
      <c r="X592" s="59" t="s">
        <v>2263</v>
      </c>
      <c r="Y592" s="59" t="s">
        <v>2263</v>
      </c>
      <c r="Z592" s="25" t="str">
        <f t="shared" si="124"/>
        <v/>
      </c>
      <c r="AA592" s="25" t="str">
        <f t="shared" si="127"/>
        <v/>
      </c>
      <c r="AB592" s="1">
        <f t="shared" si="125"/>
        <v>568</v>
      </c>
      <c r="AC592" t="str">
        <f t="shared" si="128"/>
        <v>ITM_S</v>
      </c>
      <c r="AD592" s="136" t="str">
        <f>IF(ISNA(VLOOKUP(AA592,Sheet2!J:J,1,0)),"//","")</f>
        <v/>
      </c>
      <c r="AF592" s="94" t="str">
        <f t="shared" si="129"/>
        <v/>
      </c>
      <c r="AG592" t="b">
        <f t="shared" si="130"/>
        <v>1</v>
      </c>
    </row>
    <row r="593" spans="1:33">
      <c r="A593" s="50">
        <f t="shared" si="131"/>
        <v>593</v>
      </c>
      <c r="B593" s="49">
        <f t="shared" si="132"/>
        <v>569</v>
      </c>
      <c r="C593" s="229" t="s">
        <v>3817</v>
      </c>
      <c r="D593" s="229" t="s">
        <v>2901</v>
      </c>
      <c r="E593" s="224" t="s">
        <v>492</v>
      </c>
      <c r="F593" s="224" t="s">
        <v>492</v>
      </c>
      <c r="G593" s="233">
        <v>0</v>
      </c>
      <c r="H593" s="233">
        <v>0</v>
      </c>
      <c r="I593" s="224" t="s">
        <v>2511</v>
      </c>
      <c r="J593" s="224" t="s">
        <v>1396</v>
      </c>
      <c r="K593" s="231" t="s">
        <v>3830</v>
      </c>
      <c r="L593" s="232" t="s">
        <v>4851</v>
      </c>
      <c r="M593" s="232" t="s">
        <v>4910</v>
      </c>
      <c r="N593" s="57"/>
      <c r="O593" s="57"/>
      <c r="P593" s="237" t="s">
        <v>2901</v>
      </c>
      <c r="Q593" s="13"/>
      <c r="R593"/>
      <c r="S593" t="str">
        <f t="shared" si="123"/>
        <v/>
      </c>
      <c r="T593" t="str">
        <f>IF(ISNA(VLOOKUP(AF593,#REF!,1)),"//","")</f>
        <v/>
      </c>
      <c r="U593"/>
      <c r="V593">
        <f t="shared" si="126"/>
        <v>183</v>
      </c>
      <c r="W593" s="81" t="s">
        <v>2263</v>
      </c>
      <c r="X593" s="59" t="s">
        <v>2263</v>
      </c>
      <c r="Y593" s="59" t="s">
        <v>2263</v>
      </c>
      <c r="Z593" s="25" t="str">
        <f t="shared" si="124"/>
        <v/>
      </c>
      <c r="AA593" s="25" t="str">
        <f t="shared" si="127"/>
        <v/>
      </c>
      <c r="AB593" s="1">
        <f t="shared" si="125"/>
        <v>569</v>
      </c>
      <c r="AC593" t="str">
        <f t="shared" si="128"/>
        <v>ITM_T</v>
      </c>
      <c r="AD593" s="136" t="str">
        <f>IF(ISNA(VLOOKUP(AA593,Sheet2!J:J,1,0)),"//","")</f>
        <v/>
      </c>
      <c r="AF593" s="94" t="str">
        <f t="shared" si="129"/>
        <v/>
      </c>
      <c r="AG593" t="b">
        <f t="shared" si="130"/>
        <v>1</v>
      </c>
    </row>
    <row r="594" spans="1:33">
      <c r="A594" s="50">
        <f t="shared" si="131"/>
        <v>594</v>
      </c>
      <c r="B594" s="49">
        <f t="shared" si="132"/>
        <v>570</v>
      </c>
      <c r="C594" s="229" t="s">
        <v>3817</v>
      </c>
      <c r="D594" s="229" t="s">
        <v>2902</v>
      </c>
      <c r="E594" s="224" t="s">
        <v>493</v>
      </c>
      <c r="F594" s="224" t="s">
        <v>493</v>
      </c>
      <c r="G594" s="233">
        <v>0</v>
      </c>
      <c r="H594" s="233">
        <v>0</v>
      </c>
      <c r="I594" s="224" t="s">
        <v>2511</v>
      </c>
      <c r="J594" s="224" t="s">
        <v>1396</v>
      </c>
      <c r="K594" s="231" t="s">
        <v>3830</v>
      </c>
      <c r="L594" s="232" t="s">
        <v>4851</v>
      </c>
      <c r="M594" s="232" t="s">
        <v>4910</v>
      </c>
      <c r="N594" s="57"/>
      <c r="O594" s="57"/>
      <c r="P594" s="237" t="s">
        <v>2902</v>
      </c>
      <c r="Q594" s="13"/>
      <c r="R594"/>
      <c r="S594" t="str">
        <f t="shared" si="123"/>
        <v/>
      </c>
      <c r="T594" t="str">
        <f>IF(ISNA(VLOOKUP(AF594,#REF!,1)),"//","")</f>
        <v/>
      </c>
      <c r="U594"/>
      <c r="V594">
        <f t="shared" si="126"/>
        <v>183</v>
      </c>
      <c r="W594" s="81" t="s">
        <v>2263</v>
      </c>
      <c r="X594" s="59" t="s">
        <v>2263</v>
      </c>
      <c r="Y594" s="59" t="s">
        <v>2263</v>
      </c>
      <c r="Z594" s="25" t="str">
        <f t="shared" si="124"/>
        <v/>
      </c>
      <c r="AA594" s="25" t="str">
        <f t="shared" si="127"/>
        <v/>
      </c>
      <c r="AB594" s="1">
        <f t="shared" si="125"/>
        <v>570</v>
      </c>
      <c r="AC594" t="str">
        <f t="shared" si="128"/>
        <v>ITM_U</v>
      </c>
      <c r="AD594" s="136" t="str">
        <f>IF(ISNA(VLOOKUP(AA594,Sheet2!J:J,1,0)),"//","")</f>
        <v/>
      </c>
      <c r="AF594" s="94" t="str">
        <f t="shared" si="129"/>
        <v/>
      </c>
      <c r="AG594" t="b">
        <f t="shared" si="130"/>
        <v>1</v>
      </c>
    </row>
    <row r="595" spans="1:33">
      <c r="A595" s="50">
        <f t="shared" si="131"/>
        <v>595</v>
      </c>
      <c r="B595" s="49">
        <f t="shared" si="132"/>
        <v>571</v>
      </c>
      <c r="C595" s="229" t="s">
        <v>3817</v>
      </c>
      <c r="D595" s="229" t="s">
        <v>2903</v>
      </c>
      <c r="E595" s="224" t="s">
        <v>494</v>
      </c>
      <c r="F595" s="224" t="s">
        <v>494</v>
      </c>
      <c r="G595" s="233">
        <v>0</v>
      </c>
      <c r="H595" s="233">
        <v>0</v>
      </c>
      <c r="I595" s="224" t="s">
        <v>2511</v>
      </c>
      <c r="J595" s="224" t="s">
        <v>1396</v>
      </c>
      <c r="K595" s="231" t="s">
        <v>3830</v>
      </c>
      <c r="L595" s="232" t="s">
        <v>4851</v>
      </c>
      <c r="M595" s="232" t="s">
        <v>4910</v>
      </c>
      <c r="N595" s="57"/>
      <c r="O595" s="57"/>
      <c r="P595" s="237" t="s">
        <v>2903</v>
      </c>
      <c r="Q595" s="13"/>
      <c r="R595"/>
      <c r="S595" t="str">
        <f t="shared" si="123"/>
        <v/>
      </c>
      <c r="T595" t="str">
        <f>IF(ISNA(VLOOKUP(AF595,#REF!,1)),"//","")</f>
        <v/>
      </c>
      <c r="U595"/>
      <c r="V595">
        <f t="shared" si="126"/>
        <v>183</v>
      </c>
      <c r="W595" s="81" t="s">
        <v>2263</v>
      </c>
      <c r="X595" s="59" t="s">
        <v>2263</v>
      </c>
      <c r="Y595" s="59" t="s">
        <v>2263</v>
      </c>
      <c r="Z595" s="25" t="str">
        <f t="shared" si="124"/>
        <v/>
      </c>
      <c r="AA595" s="25" t="str">
        <f t="shared" si="127"/>
        <v/>
      </c>
      <c r="AB595" s="1">
        <f t="shared" si="125"/>
        <v>571</v>
      </c>
      <c r="AC595" t="str">
        <f t="shared" si="128"/>
        <v>ITM_V</v>
      </c>
      <c r="AD595" s="136" t="str">
        <f>IF(ISNA(VLOOKUP(AA595,Sheet2!J:J,1,0)),"//","")</f>
        <v/>
      </c>
      <c r="AF595" s="94" t="str">
        <f t="shared" si="129"/>
        <v/>
      </c>
      <c r="AG595" t="b">
        <f t="shared" si="130"/>
        <v>1</v>
      </c>
    </row>
    <row r="596" spans="1:33">
      <c r="A596" s="50">
        <f t="shared" si="131"/>
        <v>596</v>
      </c>
      <c r="B596" s="49">
        <f t="shared" si="132"/>
        <v>572</v>
      </c>
      <c r="C596" s="229" t="s">
        <v>3817</v>
      </c>
      <c r="D596" s="229" t="s">
        <v>2904</v>
      </c>
      <c r="E596" s="224" t="s">
        <v>495</v>
      </c>
      <c r="F596" s="224" t="s">
        <v>495</v>
      </c>
      <c r="G596" s="233">
        <v>0</v>
      </c>
      <c r="H596" s="233">
        <v>0</v>
      </c>
      <c r="I596" s="224" t="s">
        <v>2511</v>
      </c>
      <c r="J596" s="224" t="s">
        <v>1396</v>
      </c>
      <c r="K596" s="231" t="s">
        <v>3830</v>
      </c>
      <c r="L596" s="232" t="s">
        <v>4851</v>
      </c>
      <c r="M596" s="232" t="s">
        <v>4910</v>
      </c>
      <c r="N596" s="57"/>
      <c r="O596" s="57"/>
      <c r="P596" s="237" t="s">
        <v>2904</v>
      </c>
      <c r="Q596" s="13"/>
      <c r="R596"/>
      <c r="S596" t="str">
        <f t="shared" si="123"/>
        <v/>
      </c>
      <c r="T596" t="str">
        <f>IF(ISNA(VLOOKUP(AF596,#REF!,1)),"//","")</f>
        <v/>
      </c>
      <c r="U596"/>
      <c r="V596">
        <f t="shared" si="126"/>
        <v>183</v>
      </c>
      <c r="W596" s="81" t="s">
        <v>2263</v>
      </c>
      <c r="X596" s="59" t="s">
        <v>2263</v>
      </c>
      <c r="Y596" s="59" t="s">
        <v>2263</v>
      </c>
      <c r="Z596" s="25" t="str">
        <f t="shared" si="124"/>
        <v/>
      </c>
      <c r="AA596" s="25" t="str">
        <f t="shared" si="127"/>
        <v/>
      </c>
      <c r="AB596" s="1">
        <f t="shared" si="125"/>
        <v>572</v>
      </c>
      <c r="AC596" t="str">
        <f t="shared" si="128"/>
        <v>ITM_W</v>
      </c>
      <c r="AD596" s="136" t="str">
        <f>IF(ISNA(VLOOKUP(AA596,Sheet2!J:J,1,0)),"//","")</f>
        <v/>
      </c>
      <c r="AF596" s="94" t="str">
        <f t="shared" si="129"/>
        <v/>
      </c>
      <c r="AG596" t="b">
        <f t="shared" si="130"/>
        <v>1</v>
      </c>
    </row>
    <row r="597" spans="1:33">
      <c r="A597" s="50">
        <f t="shared" si="131"/>
        <v>597</v>
      </c>
      <c r="B597" s="49">
        <f t="shared" si="132"/>
        <v>573</v>
      </c>
      <c r="C597" s="229" t="s">
        <v>3817</v>
      </c>
      <c r="D597" s="229" t="s">
        <v>2905</v>
      </c>
      <c r="E597" s="224" t="s">
        <v>496</v>
      </c>
      <c r="F597" s="224" t="s">
        <v>496</v>
      </c>
      <c r="G597" s="233">
        <v>0</v>
      </c>
      <c r="H597" s="233">
        <v>0</v>
      </c>
      <c r="I597" s="224" t="s">
        <v>2511</v>
      </c>
      <c r="J597" s="224" t="s">
        <v>1396</v>
      </c>
      <c r="K597" s="231" t="s">
        <v>3830</v>
      </c>
      <c r="L597" s="232" t="s">
        <v>4851</v>
      </c>
      <c r="M597" s="232" t="s">
        <v>4910</v>
      </c>
      <c r="N597" s="57"/>
      <c r="O597" s="57"/>
      <c r="P597" s="237" t="s">
        <v>2905</v>
      </c>
      <c r="Q597" s="13"/>
      <c r="R597"/>
      <c r="S597" t="str">
        <f t="shared" si="123"/>
        <v/>
      </c>
      <c r="T597" t="str">
        <f>IF(ISNA(VLOOKUP(AF597,#REF!,1)),"//","")</f>
        <v/>
      </c>
      <c r="U597"/>
      <c r="V597">
        <f t="shared" si="126"/>
        <v>183</v>
      </c>
      <c r="W597" s="81" t="s">
        <v>2263</v>
      </c>
      <c r="X597" s="59" t="s">
        <v>2263</v>
      </c>
      <c r="Y597" s="59" t="s">
        <v>2263</v>
      </c>
      <c r="Z597" s="25" t="str">
        <f t="shared" si="124"/>
        <v/>
      </c>
      <c r="AA597" s="25" t="str">
        <f t="shared" si="127"/>
        <v/>
      </c>
      <c r="AB597" s="1">
        <f t="shared" si="125"/>
        <v>573</v>
      </c>
      <c r="AC597" t="str">
        <f t="shared" si="128"/>
        <v>ITM_X</v>
      </c>
      <c r="AD597" s="136" t="str">
        <f>IF(ISNA(VLOOKUP(AA597,Sheet2!J:J,1,0)),"//","")</f>
        <v/>
      </c>
      <c r="AF597" s="94" t="str">
        <f t="shared" si="129"/>
        <v/>
      </c>
      <c r="AG597" t="b">
        <f t="shared" si="130"/>
        <v>1</v>
      </c>
    </row>
    <row r="598" spans="1:33">
      <c r="A598" s="50">
        <f t="shared" si="131"/>
        <v>598</v>
      </c>
      <c r="B598" s="49">
        <f t="shared" si="132"/>
        <v>574</v>
      </c>
      <c r="C598" s="229" t="s">
        <v>3817</v>
      </c>
      <c r="D598" s="229" t="s">
        <v>2906</v>
      </c>
      <c r="E598" s="224" t="s">
        <v>497</v>
      </c>
      <c r="F598" s="224" t="s">
        <v>497</v>
      </c>
      <c r="G598" s="233">
        <v>0</v>
      </c>
      <c r="H598" s="233">
        <v>0</v>
      </c>
      <c r="I598" s="224" t="s">
        <v>2511</v>
      </c>
      <c r="J598" s="224" t="s">
        <v>1396</v>
      </c>
      <c r="K598" s="231" t="s">
        <v>3830</v>
      </c>
      <c r="L598" s="232" t="s">
        <v>4851</v>
      </c>
      <c r="M598" s="232" t="s">
        <v>4910</v>
      </c>
      <c r="N598" s="57"/>
      <c r="O598" s="57"/>
      <c r="P598" s="237" t="s">
        <v>2906</v>
      </c>
      <c r="Q598" s="13"/>
      <c r="R598"/>
      <c r="S598" t="str">
        <f t="shared" si="123"/>
        <v/>
      </c>
      <c r="T598" t="str">
        <f>IF(ISNA(VLOOKUP(AF598,#REF!,1)),"//","")</f>
        <v/>
      </c>
      <c r="U598"/>
      <c r="V598">
        <f t="shared" si="126"/>
        <v>183</v>
      </c>
      <c r="W598" s="81" t="s">
        <v>2263</v>
      </c>
      <c r="X598" s="59" t="s">
        <v>2263</v>
      </c>
      <c r="Y598" s="59" t="s">
        <v>2263</v>
      </c>
      <c r="Z598" s="25" t="str">
        <f t="shared" si="124"/>
        <v/>
      </c>
      <c r="AA598" s="25" t="str">
        <f t="shared" si="127"/>
        <v/>
      </c>
      <c r="AB598" s="1">
        <f t="shared" si="125"/>
        <v>574</v>
      </c>
      <c r="AC598" t="str">
        <f t="shared" si="128"/>
        <v>ITM_Y</v>
      </c>
      <c r="AD598" s="136" t="str">
        <f>IF(ISNA(VLOOKUP(AA598,Sheet2!J:J,1,0)),"//","")</f>
        <v/>
      </c>
      <c r="AF598" s="94" t="str">
        <f t="shared" si="129"/>
        <v/>
      </c>
      <c r="AG598" t="b">
        <f t="shared" si="130"/>
        <v>1</v>
      </c>
    </row>
    <row r="599" spans="1:33">
      <c r="A599" s="50">
        <f t="shared" si="131"/>
        <v>599</v>
      </c>
      <c r="B599" s="49">
        <f t="shared" si="132"/>
        <v>575</v>
      </c>
      <c r="C599" s="229" t="s">
        <v>3817</v>
      </c>
      <c r="D599" s="229" t="s">
        <v>2907</v>
      </c>
      <c r="E599" s="224" t="s">
        <v>498</v>
      </c>
      <c r="F599" s="224" t="s">
        <v>498</v>
      </c>
      <c r="G599" s="233">
        <v>0</v>
      </c>
      <c r="H599" s="233">
        <v>0</v>
      </c>
      <c r="I599" s="224" t="s">
        <v>2511</v>
      </c>
      <c r="J599" s="224" t="s">
        <v>1396</v>
      </c>
      <c r="K599" s="231" t="s">
        <v>3830</v>
      </c>
      <c r="L599" s="232" t="s">
        <v>4851</v>
      </c>
      <c r="M599" s="232" t="s">
        <v>4910</v>
      </c>
      <c r="N599" s="57"/>
      <c r="O599" s="57"/>
      <c r="P599" s="237" t="s">
        <v>2907</v>
      </c>
      <c r="Q599" s="13"/>
      <c r="R599"/>
      <c r="S599" t="str">
        <f t="shared" si="123"/>
        <v/>
      </c>
      <c r="T599" t="str">
        <f>IF(ISNA(VLOOKUP(AF599,#REF!,1)),"//","")</f>
        <v/>
      </c>
      <c r="U599"/>
      <c r="V599">
        <f t="shared" si="126"/>
        <v>183</v>
      </c>
      <c r="W599" s="81" t="s">
        <v>2263</v>
      </c>
      <c r="X599" s="59" t="s">
        <v>2263</v>
      </c>
      <c r="Y599" s="59" t="s">
        <v>2263</v>
      </c>
      <c r="Z599" s="25" t="str">
        <f t="shared" si="124"/>
        <v/>
      </c>
      <c r="AA599" s="25" t="str">
        <f t="shared" si="127"/>
        <v/>
      </c>
      <c r="AB599" s="1">
        <f t="shared" si="125"/>
        <v>575</v>
      </c>
      <c r="AC599" t="str">
        <f t="shared" si="128"/>
        <v>ITM_Z</v>
      </c>
      <c r="AD599" s="136" t="str">
        <f>IF(ISNA(VLOOKUP(AA599,Sheet2!J:J,1,0)),"//","")</f>
        <v/>
      </c>
      <c r="AF599" s="94" t="str">
        <f t="shared" si="129"/>
        <v/>
      </c>
      <c r="AG599" t="b">
        <f t="shared" si="130"/>
        <v>1</v>
      </c>
    </row>
    <row r="600" spans="1:33">
      <c r="A600" s="50">
        <f t="shared" si="131"/>
        <v>600</v>
      </c>
      <c r="B600" s="49">
        <f t="shared" si="132"/>
        <v>576</v>
      </c>
      <c r="C600" s="229" t="s">
        <v>3817</v>
      </c>
      <c r="D600" s="229" t="s">
        <v>2908</v>
      </c>
      <c r="E600" s="224" t="s">
        <v>499</v>
      </c>
      <c r="F600" s="224" t="s">
        <v>499</v>
      </c>
      <c r="G600" s="233">
        <v>0</v>
      </c>
      <c r="H600" s="233">
        <v>0</v>
      </c>
      <c r="I600" s="224" t="s">
        <v>2512</v>
      </c>
      <c r="J600" s="224" t="s">
        <v>1396</v>
      </c>
      <c r="K600" s="231" t="s">
        <v>3830</v>
      </c>
      <c r="L600" s="232" t="s">
        <v>4851</v>
      </c>
      <c r="M600" s="232" t="s">
        <v>4910</v>
      </c>
      <c r="N600" s="57"/>
      <c r="O600" s="57"/>
      <c r="P600" s="237" t="s">
        <v>2908</v>
      </c>
      <c r="Q600" s="13"/>
      <c r="R600"/>
      <c r="S600" t="str">
        <f t="shared" si="123"/>
        <v/>
      </c>
      <c r="T600" t="str">
        <f>IF(ISNA(VLOOKUP(AF600,#REF!,1)),"//","")</f>
        <v/>
      </c>
      <c r="U600"/>
      <c r="V600">
        <f t="shared" si="126"/>
        <v>183</v>
      </c>
      <c r="W600" s="81" t="s">
        <v>2263</v>
      </c>
      <c r="X600" s="59" t="s">
        <v>2263</v>
      </c>
      <c r="Y600" s="59" t="s">
        <v>2263</v>
      </c>
      <c r="Z600" s="25" t="str">
        <f t="shared" si="124"/>
        <v/>
      </c>
      <c r="AA600" s="25" t="str">
        <f t="shared" si="127"/>
        <v/>
      </c>
      <c r="AB600" s="1">
        <f t="shared" si="125"/>
        <v>576</v>
      </c>
      <c r="AC600" t="str">
        <f t="shared" si="128"/>
        <v>ITM_a</v>
      </c>
      <c r="AD600" s="136" t="str">
        <f>IF(ISNA(VLOOKUP(AA600,Sheet2!J:J,1,0)),"//","")</f>
        <v/>
      </c>
      <c r="AF600" s="94" t="str">
        <f t="shared" si="129"/>
        <v/>
      </c>
      <c r="AG600" t="b">
        <f t="shared" si="130"/>
        <v>1</v>
      </c>
    </row>
    <row r="601" spans="1:33">
      <c r="A601" s="50">
        <f t="shared" si="131"/>
        <v>601</v>
      </c>
      <c r="B601" s="49">
        <f t="shared" si="132"/>
        <v>577</v>
      </c>
      <c r="C601" s="229" t="s">
        <v>3817</v>
      </c>
      <c r="D601" s="229" t="s">
        <v>2909</v>
      </c>
      <c r="E601" s="224" t="s">
        <v>500</v>
      </c>
      <c r="F601" s="224" t="s">
        <v>500</v>
      </c>
      <c r="G601" s="233">
        <v>0</v>
      </c>
      <c r="H601" s="233">
        <v>0</v>
      </c>
      <c r="I601" s="224" t="s">
        <v>2512</v>
      </c>
      <c r="J601" s="224" t="s">
        <v>1396</v>
      </c>
      <c r="K601" s="231" t="s">
        <v>3830</v>
      </c>
      <c r="L601" s="232" t="s">
        <v>4851</v>
      </c>
      <c r="M601" s="232" t="s">
        <v>4910</v>
      </c>
      <c r="N601" s="57"/>
      <c r="O601" s="57"/>
      <c r="P601" s="237" t="s">
        <v>2909</v>
      </c>
      <c r="Q601" s="13"/>
      <c r="R601"/>
      <c r="S601" t="str">
        <f t="shared" si="123"/>
        <v/>
      </c>
      <c r="T601" t="str">
        <f>IF(ISNA(VLOOKUP(AF601,#REF!,1)),"//","")</f>
        <v/>
      </c>
      <c r="U601"/>
      <c r="V601">
        <f t="shared" si="126"/>
        <v>183</v>
      </c>
      <c r="W601" s="81" t="s">
        <v>2263</v>
      </c>
      <c r="X601" s="59" t="s">
        <v>2263</v>
      </c>
      <c r="Y601" s="59" t="s">
        <v>2263</v>
      </c>
      <c r="Z601" s="25" t="str">
        <f t="shared" si="124"/>
        <v/>
      </c>
      <c r="AA601" s="25" t="str">
        <f t="shared" si="127"/>
        <v/>
      </c>
      <c r="AB601" s="1">
        <f t="shared" si="125"/>
        <v>577</v>
      </c>
      <c r="AC601" t="str">
        <f t="shared" si="128"/>
        <v>ITM_b</v>
      </c>
      <c r="AD601" s="136" t="str">
        <f>IF(ISNA(VLOOKUP(AA601,Sheet2!J:J,1,0)),"//","")</f>
        <v/>
      </c>
      <c r="AF601" s="94" t="str">
        <f t="shared" si="129"/>
        <v/>
      </c>
      <c r="AG601" t="b">
        <f t="shared" si="130"/>
        <v>1</v>
      </c>
    </row>
    <row r="602" spans="1:33">
      <c r="A602" s="50">
        <f t="shared" si="131"/>
        <v>602</v>
      </c>
      <c r="B602" s="49">
        <f t="shared" si="132"/>
        <v>578</v>
      </c>
      <c r="C602" s="229" t="s">
        <v>3817</v>
      </c>
      <c r="D602" s="229" t="s">
        <v>2910</v>
      </c>
      <c r="E602" s="224" t="s">
        <v>501</v>
      </c>
      <c r="F602" s="224" t="s">
        <v>501</v>
      </c>
      <c r="G602" s="233">
        <v>0</v>
      </c>
      <c r="H602" s="233">
        <v>0</v>
      </c>
      <c r="I602" s="224" t="s">
        <v>2512</v>
      </c>
      <c r="J602" s="224" t="s">
        <v>1396</v>
      </c>
      <c r="K602" s="231" t="s">
        <v>3830</v>
      </c>
      <c r="L602" s="232" t="s">
        <v>4851</v>
      </c>
      <c r="M602" s="232" t="s">
        <v>4910</v>
      </c>
      <c r="N602" s="57"/>
      <c r="O602" s="57"/>
      <c r="P602" s="237" t="s">
        <v>2910</v>
      </c>
      <c r="Q602" s="13"/>
      <c r="R602"/>
      <c r="S602" t="str">
        <f t="shared" si="123"/>
        <v/>
      </c>
      <c r="T602" t="str">
        <f>IF(ISNA(VLOOKUP(AF602,#REF!,1)),"//","")</f>
        <v/>
      </c>
      <c r="U602"/>
      <c r="V602">
        <f t="shared" si="126"/>
        <v>183</v>
      </c>
      <c r="W602" s="81" t="s">
        <v>2263</v>
      </c>
      <c r="X602" s="59" t="s">
        <v>2263</v>
      </c>
      <c r="Y602" s="59" t="s">
        <v>2263</v>
      </c>
      <c r="Z602" s="25" t="str">
        <f t="shared" si="124"/>
        <v/>
      </c>
      <c r="AA602" s="25" t="str">
        <f t="shared" si="127"/>
        <v/>
      </c>
      <c r="AB602" s="1">
        <f t="shared" si="125"/>
        <v>578</v>
      </c>
      <c r="AC602" t="str">
        <f t="shared" si="128"/>
        <v>ITM_c</v>
      </c>
      <c r="AD602" s="136" t="str">
        <f>IF(ISNA(VLOOKUP(AA602,Sheet2!J:J,1,0)),"//","")</f>
        <v/>
      </c>
      <c r="AF602" s="94" t="str">
        <f t="shared" si="129"/>
        <v/>
      </c>
      <c r="AG602" t="b">
        <f t="shared" si="130"/>
        <v>1</v>
      </c>
    </row>
    <row r="603" spans="1:33">
      <c r="A603" s="50">
        <f t="shared" si="131"/>
        <v>603</v>
      </c>
      <c r="B603" s="49">
        <f t="shared" si="132"/>
        <v>579</v>
      </c>
      <c r="C603" s="229" t="s">
        <v>3817</v>
      </c>
      <c r="D603" s="229" t="s">
        <v>2911</v>
      </c>
      <c r="E603" s="224" t="s">
        <v>502</v>
      </c>
      <c r="F603" s="224" t="s">
        <v>502</v>
      </c>
      <c r="G603" s="233">
        <v>0</v>
      </c>
      <c r="H603" s="233">
        <v>0</v>
      </c>
      <c r="I603" s="224" t="s">
        <v>2512</v>
      </c>
      <c r="J603" s="224" t="s">
        <v>1396</v>
      </c>
      <c r="K603" s="231" t="s">
        <v>3830</v>
      </c>
      <c r="L603" s="232" t="s">
        <v>4851</v>
      </c>
      <c r="M603" s="232" t="s">
        <v>4910</v>
      </c>
      <c r="N603" s="57"/>
      <c r="O603" s="57"/>
      <c r="P603" s="237" t="s">
        <v>2911</v>
      </c>
      <c r="Q603" s="13"/>
      <c r="R603"/>
      <c r="S603" t="str">
        <f t="shared" si="123"/>
        <v/>
      </c>
      <c r="T603" t="str">
        <f>IF(ISNA(VLOOKUP(AF603,#REF!,1)),"//","")</f>
        <v/>
      </c>
      <c r="U603"/>
      <c r="V603">
        <f t="shared" si="126"/>
        <v>183</v>
      </c>
      <c r="W603" s="81" t="s">
        <v>2263</v>
      </c>
      <c r="X603" s="59" t="s">
        <v>2263</v>
      </c>
      <c r="Y603" s="59" t="s">
        <v>2263</v>
      </c>
      <c r="Z603" s="25" t="str">
        <f t="shared" si="124"/>
        <v/>
      </c>
      <c r="AA603" s="25" t="str">
        <f t="shared" si="127"/>
        <v/>
      </c>
      <c r="AB603" s="1">
        <f t="shared" si="125"/>
        <v>579</v>
      </c>
      <c r="AC603" t="str">
        <f t="shared" si="128"/>
        <v>ITM_d</v>
      </c>
      <c r="AD603" s="136" t="str">
        <f>IF(ISNA(VLOOKUP(AA603,Sheet2!J:J,1,0)),"//","")</f>
        <v/>
      </c>
      <c r="AF603" s="94" t="str">
        <f t="shared" si="129"/>
        <v/>
      </c>
      <c r="AG603" t="b">
        <f t="shared" si="130"/>
        <v>1</v>
      </c>
    </row>
    <row r="604" spans="1:33">
      <c r="A604" s="50">
        <f t="shared" si="131"/>
        <v>604</v>
      </c>
      <c r="B604" s="49">
        <f t="shared" si="132"/>
        <v>580</v>
      </c>
      <c r="C604" s="229" t="s">
        <v>3817</v>
      </c>
      <c r="D604" s="229" t="s">
        <v>2912</v>
      </c>
      <c r="E604" s="224" t="s">
        <v>503</v>
      </c>
      <c r="F604" s="224" t="s">
        <v>503</v>
      </c>
      <c r="G604" s="233">
        <v>0</v>
      </c>
      <c r="H604" s="233">
        <v>0</v>
      </c>
      <c r="I604" s="224" t="s">
        <v>2512</v>
      </c>
      <c r="J604" s="224" t="s">
        <v>1396</v>
      </c>
      <c r="K604" s="231" t="s">
        <v>3830</v>
      </c>
      <c r="L604" s="232" t="s">
        <v>4851</v>
      </c>
      <c r="M604" s="232" t="s">
        <v>4910</v>
      </c>
      <c r="N604" s="57"/>
      <c r="O604" s="57"/>
      <c r="P604" s="237" t="s">
        <v>2912</v>
      </c>
      <c r="Q604" s="13"/>
      <c r="R604"/>
      <c r="S604" t="str">
        <f t="shared" si="123"/>
        <v/>
      </c>
      <c r="T604" t="str">
        <f>IF(ISNA(VLOOKUP(AF604,#REF!,1)),"//","")</f>
        <v/>
      </c>
      <c r="U604"/>
      <c r="V604">
        <f t="shared" si="126"/>
        <v>183</v>
      </c>
      <c r="W604" s="81" t="s">
        <v>2263</v>
      </c>
      <c r="X604" s="59" t="s">
        <v>2263</v>
      </c>
      <c r="Y604" s="59" t="s">
        <v>2263</v>
      </c>
      <c r="Z604" s="25" t="str">
        <f t="shared" si="124"/>
        <v/>
      </c>
      <c r="AA604" s="25" t="str">
        <f t="shared" si="127"/>
        <v/>
      </c>
      <c r="AB604" s="1">
        <f t="shared" si="125"/>
        <v>580</v>
      </c>
      <c r="AC604" t="str">
        <f t="shared" si="128"/>
        <v>ITM_e</v>
      </c>
      <c r="AD604" s="136" t="str">
        <f>IF(ISNA(VLOOKUP(AA604,Sheet2!J:J,1,0)),"//","")</f>
        <v/>
      </c>
      <c r="AF604" s="94" t="str">
        <f t="shared" si="129"/>
        <v/>
      </c>
      <c r="AG604" t="b">
        <f t="shared" si="130"/>
        <v>1</v>
      </c>
    </row>
    <row r="605" spans="1:33">
      <c r="A605" s="50">
        <f t="shared" si="131"/>
        <v>605</v>
      </c>
      <c r="B605" s="49">
        <f t="shared" si="132"/>
        <v>581</v>
      </c>
      <c r="C605" s="229" t="s">
        <v>3817</v>
      </c>
      <c r="D605" s="229" t="s">
        <v>2913</v>
      </c>
      <c r="E605" s="224" t="s">
        <v>504</v>
      </c>
      <c r="F605" s="224" t="s">
        <v>504</v>
      </c>
      <c r="G605" s="233">
        <v>0</v>
      </c>
      <c r="H605" s="233">
        <v>0</v>
      </c>
      <c r="I605" s="224" t="s">
        <v>2512</v>
      </c>
      <c r="J605" s="224" t="s">
        <v>1396</v>
      </c>
      <c r="K605" s="231" t="s">
        <v>3830</v>
      </c>
      <c r="L605" s="232" t="s">
        <v>4851</v>
      </c>
      <c r="M605" s="232" t="s">
        <v>4910</v>
      </c>
      <c r="N605" s="57"/>
      <c r="O605" s="57"/>
      <c r="P605" s="237" t="s">
        <v>2913</v>
      </c>
      <c r="Q605" s="13"/>
      <c r="R605"/>
      <c r="S605" t="str">
        <f t="shared" si="123"/>
        <v/>
      </c>
      <c r="T605" t="str">
        <f>IF(ISNA(VLOOKUP(AF605,#REF!,1)),"//","")</f>
        <v/>
      </c>
      <c r="U605"/>
      <c r="V605">
        <f t="shared" si="126"/>
        <v>183</v>
      </c>
      <c r="W605" s="81" t="s">
        <v>2263</v>
      </c>
      <c r="X605" s="59" t="s">
        <v>2263</v>
      </c>
      <c r="Y605" s="59" t="s">
        <v>2263</v>
      </c>
      <c r="Z605" s="25" t="str">
        <f t="shared" si="124"/>
        <v/>
      </c>
      <c r="AA605" s="25" t="str">
        <f t="shared" si="127"/>
        <v/>
      </c>
      <c r="AB605" s="1">
        <f t="shared" si="125"/>
        <v>581</v>
      </c>
      <c r="AC605" t="str">
        <f t="shared" si="128"/>
        <v>ITM_f</v>
      </c>
      <c r="AD605" s="136" t="str">
        <f>IF(ISNA(VLOOKUP(AA605,Sheet2!J:J,1,0)),"//","")</f>
        <v/>
      </c>
      <c r="AF605" s="94" t="str">
        <f t="shared" si="129"/>
        <v/>
      </c>
      <c r="AG605" t="b">
        <f t="shared" si="130"/>
        <v>1</v>
      </c>
    </row>
    <row r="606" spans="1:33">
      <c r="A606" s="50">
        <f t="shared" si="131"/>
        <v>606</v>
      </c>
      <c r="B606" s="49">
        <f t="shared" si="132"/>
        <v>582</v>
      </c>
      <c r="C606" s="229" t="s">
        <v>3817</v>
      </c>
      <c r="D606" s="229" t="s">
        <v>2914</v>
      </c>
      <c r="E606" s="224" t="s">
        <v>505</v>
      </c>
      <c r="F606" s="224" t="s">
        <v>505</v>
      </c>
      <c r="G606" s="233">
        <v>0</v>
      </c>
      <c r="H606" s="233">
        <v>0</v>
      </c>
      <c r="I606" s="224" t="s">
        <v>2512</v>
      </c>
      <c r="J606" s="224" t="s">
        <v>1396</v>
      </c>
      <c r="K606" s="231" t="s">
        <v>3830</v>
      </c>
      <c r="L606" s="232" t="s">
        <v>4851</v>
      </c>
      <c r="M606" s="232" t="s">
        <v>4910</v>
      </c>
      <c r="N606" s="57"/>
      <c r="O606" s="57"/>
      <c r="P606" s="237" t="s">
        <v>2914</v>
      </c>
      <c r="Q606" s="13"/>
      <c r="R606"/>
      <c r="S606" t="str">
        <f t="shared" si="123"/>
        <v/>
      </c>
      <c r="T606" t="str">
        <f>IF(ISNA(VLOOKUP(AF606,#REF!,1)),"//","")</f>
        <v/>
      </c>
      <c r="U606"/>
      <c r="V606">
        <f t="shared" si="126"/>
        <v>183</v>
      </c>
      <c r="W606" s="81" t="s">
        <v>2263</v>
      </c>
      <c r="X606" s="59" t="s">
        <v>2263</v>
      </c>
      <c r="Y606" s="59" t="s">
        <v>2263</v>
      </c>
      <c r="Z606" s="25" t="str">
        <f t="shared" si="124"/>
        <v/>
      </c>
      <c r="AA606" s="25" t="str">
        <f t="shared" si="127"/>
        <v/>
      </c>
      <c r="AB606" s="1">
        <f t="shared" si="125"/>
        <v>582</v>
      </c>
      <c r="AC606" t="str">
        <f t="shared" si="128"/>
        <v>ITM_g</v>
      </c>
      <c r="AD606" s="136" t="str">
        <f>IF(ISNA(VLOOKUP(AA606,Sheet2!J:J,1,0)),"//","")</f>
        <v/>
      </c>
      <c r="AF606" s="94" t="str">
        <f t="shared" si="129"/>
        <v/>
      </c>
      <c r="AG606" t="b">
        <f t="shared" si="130"/>
        <v>1</v>
      </c>
    </row>
    <row r="607" spans="1:33">
      <c r="A607" s="50">
        <f t="shared" si="131"/>
        <v>607</v>
      </c>
      <c r="B607" s="49">
        <f t="shared" si="132"/>
        <v>583</v>
      </c>
      <c r="C607" s="229" t="s">
        <v>3817</v>
      </c>
      <c r="D607" s="229" t="s">
        <v>2915</v>
      </c>
      <c r="E607" s="224" t="s">
        <v>506</v>
      </c>
      <c r="F607" s="224" t="s">
        <v>506</v>
      </c>
      <c r="G607" s="233">
        <v>0</v>
      </c>
      <c r="H607" s="233">
        <v>0</v>
      </c>
      <c r="I607" s="224" t="s">
        <v>2512</v>
      </c>
      <c r="J607" s="224" t="s">
        <v>1396</v>
      </c>
      <c r="K607" s="231" t="s">
        <v>3830</v>
      </c>
      <c r="L607" s="232" t="s">
        <v>4851</v>
      </c>
      <c r="M607" s="232" t="s">
        <v>4910</v>
      </c>
      <c r="N607" s="57"/>
      <c r="O607" s="57"/>
      <c r="P607" s="237" t="s">
        <v>2915</v>
      </c>
      <c r="Q607" s="13"/>
      <c r="R607"/>
      <c r="S607" t="str">
        <f t="shared" si="123"/>
        <v/>
      </c>
      <c r="T607" t="str">
        <f>IF(ISNA(VLOOKUP(AF607,#REF!,1)),"//","")</f>
        <v/>
      </c>
      <c r="U607"/>
      <c r="V607">
        <f t="shared" si="126"/>
        <v>183</v>
      </c>
      <c r="W607" s="81" t="s">
        <v>2263</v>
      </c>
      <c r="X607" s="59" t="s">
        <v>2263</v>
      </c>
      <c r="Y607" s="59" t="s">
        <v>2263</v>
      </c>
      <c r="Z607" s="25" t="str">
        <f t="shared" si="124"/>
        <v/>
      </c>
      <c r="AA607" s="25" t="str">
        <f t="shared" si="127"/>
        <v/>
      </c>
      <c r="AB607" s="1">
        <f t="shared" si="125"/>
        <v>583</v>
      </c>
      <c r="AC607" t="str">
        <f t="shared" si="128"/>
        <v>ITM_h</v>
      </c>
      <c r="AD607" s="136" t="str">
        <f>IF(ISNA(VLOOKUP(AA607,Sheet2!J:J,1,0)),"//","")</f>
        <v/>
      </c>
      <c r="AF607" s="94" t="str">
        <f t="shared" si="129"/>
        <v/>
      </c>
      <c r="AG607" t="b">
        <f t="shared" si="130"/>
        <v>1</v>
      </c>
    </row>
    <row r="608" spans="1:33">
      <c r="A608" s="50">
        <f t="shared" si="131"/>
        <v>608</v>
      </c>
      <c r="B608" s="49">
        <f t="shared" si="132"/>
        <v>584</v>
      </c>
      <c r="C608" s="229" t="s">
        <v>3817</v>
      </c>
      <c r="D608" s="229" t="s">
        <v>2916</v>
      </c>
      <c r="E608" s="224" t="s">
        <v>507</v>
      </c>
      <c r="F608" s="224" t="s">
        <v>507</v>
      </c>
      <c r="G608" s="233">
        <v>0</v>
      </c>
      <c r="H608" s="233">
        <v>0</v>
      </c>
      <c r="I608" s="224" t="s">
        <v>2512</v>
      </c>
      <c r="J608" s="224" t="s">
        <v>1396</v>
      </c>
      <c r="K608" s="231" t="s">
        <v>3830</v>
      </c>
      <c r="L608" s="232" t="s">
        <v>4851</v>
      </c>
      <c r="M608" s="232" t="s">
        <v>4910</v>
      </c>
      <c r="N608" s="57"/>
      <c r="O608" s="57"/>
      <c r="P608" s="237" t="s">
        <v>2916</v>
      </c>
      <c r="Q608" s="13"/>
      <c r="R608"/>
      <c r="S608" t="str">
        <f t="shared" si="123"/>
        <v/>
      </c>
      <c r="T608" t="str">
        <f>IF(ISNA(VLOOKUP(AF608,#REF!,1)),"//","")</f>
        <v/>
      </c>
      <c r="U608"/>
      <c r="V608">
        <f t="shared" si="126"/>
        <v>183</v>
      </c>
      <c r="W608" s="81" t="s">
        <v>2263</v>
      </c>
      <c r="X608" s="59" t="s">
        <v>2263</v>
      </c>
      <c r="Y608" s="59" t="s">
        <v>2263</v>
      </c>
      <c r="Z608" s="25" t="str">
        <f t="shared" si="124"/>
        <v/>
      </c>
      <c r="AA608" s="25" t="str">
        <f t="shared" si="127"/>
        <v/>
      </c>
      <c r="AB608" s="1">
        <f t="shared" si="125"/>
        <v>584</v>
      </c>
      <c r="AC608" t="str">
        <f t="shared" si="128"/>
        <v>ITM_i</v>
      </c>
      <c r="AD608" s="136" t="str">
        <f>IF(ISNA(VLOOKUP(AA608,Sheet2!J:J,1,0)),"//","")</f>
        <v/>
      </c>
      <c r="AF608" s="94" t="str">
        <f t="shared" si="129"/>
        <v/>
      </c>
      <c r="AG608" t="b">
        <f t="shared" si="130"/>
        <v>1</v>
      </c>
    </row>
    <row r="609" spans="1:33">
      <c r="A609" s="50">
        <f t="shared" si="131"/>
        <v>609</v>
      </c>
      <c r="B609" s="49">
        <f t="shared" si="132"/>
        <v>585</v>
      </c>
      <c r="C609" s="229" t="s">
        <v>3817</v>
      </c>
      <c r="D609" s="229" t="s">
        <v>2917</v>
      </c>
      <c r="E609" s="224" t="s">
        <v>508</v>
      </c>
      <c r="F609" s="224" t="s">
        <v>508</v>
      </c>
      <c r="G609" s="233">
        <v>0</v>
      </c>
      <c r="H609" s="233">
        <v>0</v>
      </c>
      <c r="I609" s="224" t="s">
        <v>2512</v>
      </c>
      <c r="J609" s="224" t="s">
        <v>1396</v>
      </c>
      <c r="K609" s="231" t="s">
        <v>3830</v>
      </c>
      <c r="L609" s="232" t="s">
        <v>4851</v>
      </c>
      <c r="M609" s="232" t="s">
        <v>4910</v>
      </c>
      <c r="N609" s="57"/>
      <c r="O609" s="57"/>
      <c r="P609" s="237" t="s">
        <v>2917</v>
      </c>
      <c r="Q609" s="13"/>
      <c r="R609"/>
      <c r="S609" t="str">
        <f t="shared" si="123"/>
        <v/>
      </c>
      <c r="T609" t="str">
        <f>IF(ISNA(VLOOKUP(AF609,#REF!,1)),"//","")</f>
        <v/>
      </c>
      <c r="U609"/>
      <c r="V609">
        <f t="shared" si="126"/>
        <v>183</v>
      </c>
      <c r="W609" s="81" t="s">
        <v>2263</v>
      </c>
      <c r="X609" s="59" t="s">
        <v>2263</v>
      </c>
      <c r="Y609" s="59" t="s">
        <v>2263</v>
      </c>
      <c r="Z609" s="25" t="str">
        <f t="shared" si="124"/>
        <v/>
      </c>
      <c r="AA609" s="25" t="str">
        <f t="shared" si="127"/>
        <v/>
      </c>
      <c r="AB609" s="1">
        <f t="shared" si="125"/>
        <v>585</v>
      </c>
      <c r="AC609" t="str">
        <f t="shared" si="128"/>
        <v>ITM_j</v>
      </c>
      <c r="AD609" s="136" t="str">
        <f>IF(ISNA(VLOOKUP(AA609,Sheet2!J:J,1,0)),"//","")</f>
        <v/>
      </c>
      <c r="AF609" s="94" t="str">
        <f t="shared" si="129"/>
        <v/>
      </c>
      <c r="AG609" t="b">
        <f t="shared" si="130"/>
        <v>1</v>
      </c>
    </row>
    <row r="610" spans="1:33">
      <c r="A610" s="50">
        <f t="shared" si="131"/>
        <v>610</v>
      </c>
      <c r="B610" s="49">
        <f t="shared" si="132"/>
        <v>586</v>
      </c>
      <c r="C610" s="229" t="s">
        <v>3817</v>
      </c>
      <c r="D610" s="229" t="s">
        <v>2918</v>
      </c>
      <c r="E610" s="224" t="s">
        <v>159</v>
      </c>
      <c r="F610" s="224" t="s">
        <v>159</v>
      </c>
      <c r="G610" s="233">
        <v>0</v>
      </c>
      <c r="H610" s="233">
        <v>0</v>
      </c>
      <c r="I610" s="224" t="s">
        <v>2512</v>
      </c>
      <c r="J610" s="224" t="s">
        <v>1396</v>
      </c>
      <c r="K610" s="231" t="s">
        <v>3830</v>
      </c>
      <c r="L610" s="232" t="s">
        <v>4851</v>
      </c>
      <c r="M610" s="232" t="s">
        <v>4910</v>
      </c>
      <c r="N610" s="57"/>
      <c r="O610" s="57"/>
      <c r="P610" s="237" t="s">
        <v>2918</v>
      </c>
      <c r="Q610" s="13"/>
      <c r="R610"/>
      <c r="S610" t="str">
        <f t="shared" si="123"/>
        <v/>
      </c>
      <c r="T610" t="str">
        <f>IF(ISNA(VLOOKUP(AF610,#REF!,1)),"//","")</f>
        <v/>
      </c>
      <c r="U610"/>
      <c r="V610">
        <f t="shared" si="126"/>
        <v>183</v>
      </c>
      <c r="W610" s="81" t="s">
        <v>2263</v>
      </c>
      <c r="X610" s="59" t="s">
        <v>2263</v>
      </c>
      <c r="Y610" s="59" t="s">
        <v>2263</v>
      </c>
      <c r="Z610" s="25" t="str">
        <f t="shared" si="124"/>
        <v/>
      </c>
      <c r="AA610" s="25" t="str">
        <f t="shared" si="127"/>
        <v/>
      </c>
      <c r="AB610" s="1">
        <f t="shared" si="125"/>
        <v>586</v>
      </c>
      <c r="AC610" t="str">
        <f t="shared" si="128"/>
        <v>ITM_k</v>
      </c>
      <c r="AD610" s="136" t="str">
        <f>IF(ISNA(VLOOKUP(AA610,Sheet2!J:J,1,0)),"//","")</f>
        <v/>
      </c>
      <c r="AF610" s="94" t="str">
        <f t="shared" si="129"/>
        <v/>
      </c>
      <c r="AG610" t="b">
        <f t="shared" si="130"/>
        <v>1</v>
      </c>
    </row>
    <row r="611" spans="1:33">
      <c r="A611" s="50">
        <f t="shared" si="131"/>
        <v>611</v>
      </c>
      <c r="B611" s="49">
        <f t="shared" si="132"/>
        <v>587</v>
      </c>
      <c r="C611" s="229" t="s">
        <v>3817</v>
      </c>
      <c r="D611" s="229" t="s">
        <v>2919</v>
      </c>
      <c r="E611" s="224" t="s">
        <v>509</v>
      </c>
      <c r="F611" s="224" t="s">
        <v>509</v>
      </c>
      <c r="G611" s="233">
        <v>0</v>
      </c>
      <c r="H611" s="233">
        <v>0</v>
      </c>
      <c r="I611" s="224" t="s">
        <v>2512</v>
      </c>
      <c r="J611" s="224" t="s">
        <v>1396</v>
      </c>
      <c r="K611" s="231" t="s">
        <v>3830</v>
      </c>
      <c r="L611" s="232" t="s">
        <v>4851</v>
      </c>
      <c r="M611" s="232" t="s">
        <v>4910</v>
      </c>
      <c r="N611" s="57"/>
      <c r="O611" s="57"/>
      <c r="P611" s="237" t="s">
        <v>2919</v>
      </c>
      <c r="Q611" s="13"/>
      <c r="R611"/>
      <c r="S611" t="str">
        <f t="shared" si="123"/>
        <v/>
      </c>
      <c r="T611" t="str">
        <f>IF(ISNA(VLOOKUP(AF611,#REF!,1)),"//","")</f>
        <v/>
      </c>
      <c r="U611"/>
      <c r="V611">
        <f t="shared" si="126"/>
        <v>183</v>
      </c>
      <c r="W611" s="81" t="s">
        <v>2263</v>
      </c>
      <c r="X611" s="59" t="s">
        <v>2263</v>
      </c>
      <c r="Y611" s="59" t="s">
        <v>2263</v>
      </c>
      <c r="Z611" s="25" t="str">
        <f t="shared" si="124"/>
        <v/>
      </c>
      <c r="AA611" s="25" t="str">
        <f t="shared" si="127"/>
        <v/>
      </c>
      <c r="AB611" s="1">
        <f t="shared" si="125"/>
        <v>587</v>
      </c>
      <c r="AC611" t="str">
        <f t="shared" si="128"/>
        <v>ITM_l</v>
      </c>
      <c r="AD611" s="136" t="str">
        <f>IF(ISNA(VLOOKUP(AA611,Sheet2!J:J,1,0)),"//","")</f>
        <v/>
      </c>
      <c r="AF611" s="94" t="str">
        <f t="shared" si="129"/>
        <v/>
      </c>
      <c r="AG611" t="b">
        <f t="shared" si="130"/>
        <v>1</v>
      </c>
    </row>
    <row r="612" spans="1:33">
      <c r="A612" s="50">
        <f t="shared" si="131"/>
        <v>612</v>
      </c>
      <c r="B612" s="49">
        <f t="shared" si="132"/>
        <v>588</v>
      </c>
      <c r="C612" s="229" t="s">
        <v>3817</v>
      </c>
      <c r="D612" s="229" t="s">
        <v>2920</v>
      </c>
      <c r="E612" s="224" t="s">
        <v>510</v>
      </c>
      <c r="F612" s="224" t="s">
        <v>510</v>
      </c>
      <c r="G612" s="233">
        <v>0</v>
      </c>
      <c r="H612" s="233">
        <v>0</v>
      </c>
      <c r="I612" s="224" t="s">
        <v>2512</v>
      </c>
      <c r="J612" s="224" t="s">
        <v>1396</v>
      </c>
      <c r="K612" s="231" t="s">
        <v>3830</v>
      </c>
      <c r="L612" s="232" t="s">
        <v>4851</v>
      </c>
      <c r="M612" s="232" t="s">
        <v>4910</v>
      </c>
      <c r="N612" s="57"/>
      <c r="O612" s="57"/>
      <c r="P612" s="237" t="s">
        <v>2920</v>
      </c>
      <c r="Q612" s="13"/>
      <c r="R612"/>
      <c r="S612" t="str">
        <f t="shared" si="123"/>
        <v/>
      </c>
      <c r="T612" t="str">
        <f>IF(ISNA(VLOOKUP(AF612,#REF!,1)),"//","")</f>
        <v/>
      </c>
      <c r="U612"/>
      <c r="V612">
        <f t="shared" si="126"/>
        <v>183</v>
      </c>
      <c r="W612" s="81" t="s">
        <v>2263</v>
      </c>
      <c r="X612" s="59" t="s">
        <v>2263</v>
      </c>
      <c r="Y612" s="59" t="s">
        <v>2263</v>
      </c>
      <c r="Z612" s="25" t="str">
        <f t="shared" si="124"/>
        <v/>
      </c>
      <c r="AA612" s="25" t="str">
        <f t="shared" si="127"/>
        <v/>
      </c>
      <c r="AB612" s="1">
        <f t="shared" si="125"/>
        <v>588</v>
      </c>
      <c r="AC612" t="str">
        <f t="shared" si="128"/>
        <v>ITM_m</v>
      </c>
      <c r="AD612" s="136" t="str">
        <f>IF(ISNA(VLOOKUP(AA612,Sheet2!J:J,1,0)),"//","")</f>
        <v/>
      </c>
      <c r="AF612" s="94" t="str">
        <f t="shared" si="129"/>
        <v/>
      </c>
      <c r="AG612" t="b">
        <f t="shared" si="130"/>
        <v>1</v>
      </c>
    </row>
    <row r="613" spans="1:33">
      <c r="A613" s="50">
        <f t="shared" si="131"/>
        <v>613</v>
      </c>
      <c r="B613" s="49">
        <f t="shared" si="132"/>
        <v>589</v>
      </c>
      <c r="C613" s="229" t="s">
        <v>3817</v>
      </c>
      <c r="D613" s="229" t="s">
        <v>2921</v>
      </c>
      <c r="E613" s="224" t="s">
        <v>511</v>
      </c>
      <c r="F613" s="224" t="s">
        <v>511</v>
      </c>
      <c r="G613" s="235">
        <v>0</v>
      </c>
      <c r="H613" s="235">
        <v>0</v>
      </c>
      <c r="I613" s="224" t="s">
        <v>2512</v>
      </c>
      <c r="J613" s="224" t="s">
        <v>1396</v>
      </c>
      <c r="K613" s="231" t="s">
        <v>3830</v>
      </c>
      <c r="L613" s="232" t="s">
        <v>4851</v>
      </c>
      <c r="M613" s="232" t="s">
        <v>4910</v>
      </c>
      <c r="N613" s="57"/>
      <c r="O613" s="57"/>
      <c r="P613" s="237" t="s">
        <v>2921</v>
      </c>
      <c r="Q613" s="13"/>
      <c r="R613"/>
      <c r="S613" t="str">
        <f t="shared" si="123"/>
        <v/>
      </c>
      <c r="T613" t="str">
        <f>IF(ISNA(VLOOKUP(AF613,#REF!,1)),"//","")</f>
        <v/>
      </c>
      <c r="U613"/>
      <c r="V613">
        <f t="shared" si="126"/>
        <v>183</v>
      </c>
      <c r="W613" s="81" t="s">
        <v>2263</v>
      </c>
      <c r="X613" s="59" t="s">
        <v>2263</v>
      </c>
      <c r="Y613" s="59" t="s">
        <v>2263</v>
      </c>
      <c r="Z613" s="25" t="str">
        <f t="shared" si="124"/>
        <v/>
      </c>
      <c r="AA613" s="25" t="str">
        <f t="shared" si="127"/>
        <v/>
      </c>
      <c r="AB613" s="1">
        <f t="shared" si="125"/>
        <v>589</v>
      </c>
      <c r="AC613" t="str">
        <f t="shared" si="128"/>
        <v>ITM_n</v>
      </c>
      <c r="AD613" s="136" t="str">
        <f>IF(ISNA(VLOOKUP(AA613,Sheet2!J:J,1,0)),"//","")</f>
        <v/>
      </c>
      <c r="AF613" s="94" t="str">
        <f t="shared" si="129"/>
        <v/>
      </c>
      <c r="AG613" t="b">
        <f t="shared" si="130"/>
        <v>1</v>
      </c>
    </row>
    <row r="614" spans="1:33">
      <c r="A614" s="50">
        <f t="shared" si="131"/>
        <v>614</v>
      </c>
      <c r="B614" s="49">
        <f t="shared" si="132"/>
        <v>590</v>
      </c>
      <c r="C614" s="229" t="s">
        <v>3817</v>
      </c>
      <c r="D614" s="229" t="s">
        <v>2922</v>
      </c>
      <c r="E614" s="224" t="s">
        <v>512</v>
      </c>
      <c r="F614" s="224" t="s">
        <v>512</v>
      </c>
      <c r="G614" s="233">
        <v>0</v>
      </c>
      <c r="H614" s="233">
        <v>0</v>
      </c>
      <c r="I614" s="224" t="s">
        <v>2512</v>
      </c>
      <c r="J614" s="224" t="s">
        <v>1396</v>
      </c>
      <c r="K614" s="231" t="s">
        <v>3830</v>
      </c>
      <c r="L614" s="232" t="s">
        <v>4851</v>
      </c>
      <c r="M614" s="232" t="s">
        <v>4910</v>
      </c>
      <c r="N614" s="57"/>
      <c r="O614" s="57"/>
      <c r="P614" s="237" t="s">
        <v>2922</v>
      </c>
      <c r="Q614" s="13"/>
      <c r="R614"/>
      <c r="S614" t="str">
        <f t="shared" si="123"/>
        <v/>
      </c>
      <c r="T614" t="str">
        <f>IF(ISNA(VLOOKUP(AF614,#REF!,1)),"//","")</f>
        <v/>
      </c>
      <c r="U614"/>
      <c r="V614">
        <f t="shared" si="126"/>
        <v>183</v>
      </c>
      <c r="W614" s="81" t="s">
        <v>2263</v>
      </c>
      <c r="X614" s="59" t="s">
        <v>2263</v>
      </c>
      <c r="Y614" s="59" t="s">
        <v>2263</v>
      </c>
      <c r="Z614" s="25" t="str">
        <f t="shared" si="124"/>
        <v/>
      </c>
      <c r="AA614" s="25" t="str">
        <f t="shared" si="127"/>
        <v/>
      </c>
      <c r="AB614" s="1">
        <f t="shared" si="125"/>
        <v>590</v>
      </c>
      <c r="AC614" t="str">
        <f t="shared" si="128"/>
        <v>ITM_o</v>
      </c>
      <c r="AD614" s="136" t="str">
        <f>IF(ISNA(VLOOKUP(AA614,Sheet2!J:J,1,0)),"//","")</f>
        <v/>
      </c>
      <c r="AF614" s="94" t="str">
        <f t="shared" si="129"/>
        <v/>
      </c>
      <c r="AG614" t="b">
        <f t="shared" si="130"/>
        <v>1</v>
      </c>
    </row>
    <row r="615" spans="1:33">
      <c r="A615" s="50">
        <f t="shared" si="131"/>
        <v>615</v>
      </c>
      <c r="B615" s="49">
        <f t="shared" si="132"/>
        <v>591</v>
      </c>
      <c r="C615" s="229" t="s">
        <v>3817</v>
      </c>
      <c r="D615" s="229" t="s">
        <v>2923</v>
      </c>
      <c r="E615" s="224" t="s">
        <v>513</v>
      </c>
      <c r="F615" s="224" t="s">
        <v>513</v>
      </c>
      <c r="G615" s="233">
        <v>0</v>
      </c>
      <c r="H615" s="233">
        <v>0</v>
      </c>
      <c r="I615" s="224" t="s">
        <v>2512</v>
      </c>
      <c r="J615" s="224" t="s">
        <v>1396</v>
      </c>
      <c r="K615" s="231" t="s">
        <v>3830</v>
      </c>
      <c r="L615" s="232" t="s">
        <v>4851</v>
      </c>
      <c r="M615" s="232" t="s">
        <v>4910</v>
      </c>
      <c r="N615" s="57"/>
      <c r="O615" s="57"/>
      <c r="P615" s="237" t="s">
        <v>2923</v>
      </c>
      <c r="Q615" s="13"/>
      <c r="R615"/>
      <c r="S615" t="str">
        <f t="shared" ref="S615:S671" si="133">IF(E615=F615,"","NOT EQUAL")</f>
        <v/>
      </c>
      <c r="T615" t="str">
        <f>IF(ISNA(VLOOKUP(AF615,#REF!,1)),"//","")</f>
        <v/>
      </c>
      <c r="U615"/>
      <c r="V615">
        <f t="shared" si="126"/>
        <v>183</v>
      </c>
      <c r="W615" s="81" t="s">
        <v>2263</v>
      </c>
      <c r="X615" s="59" t="s">
        <v>2263</v>
      </c>
      <c r="Y615" s="59" t="s">
        <v>2263</v>
      </c>
      <c r="Z615" s="25" t="str">
        <f t="shared" si="124"/>
        <v/>
      </c>
      <c r="AA615" s="25" t="str">
        <f t="shared" si="127"/>
        <v/>
      </c>
      <c r="AB615" s="1">
        <f t="shared" si="125"/>
        <v>591</v>
      </c>
      <c r="AC615" t="str">
        <f t="shared" si="128"/>
        <v>ITM_p</v>
      </c>
      <c r="AD615" s="136" t="str">
        <f>IF(ISNA(VLOOKUP(AA615,Sheet2!J:J,1,0)),"//","")</f>
        <v/>
      </c>
      <c r="AF615" s="94" t="str">
        <f t="shared" si="129"/>
        <v/>
      </c>
      <c r="AG615" t="b">
        <f t="shared" si="130"/>
        <v>1</v>
      </c>
    </row>
    <row r="616" spans="1:33">
      <c r="A616" s="50">
        <f t="shared" si="131"/>
        <v>616</v>
      </c>
      <c r="B616" s="49">
        <f t="shared" si="132"/>
        <v>592</v>
      </c>
      <c r="C616" s="229" t="s">
        <v>3817</v>
      </c>
      <c r="D616" s="229" t="s">
        <v>2924</v>
      </c>
      <c r="E616" s="224" t="s">
        <v>514</v>
      </c>
      <c r="F616" s="224" t="s">
        <v>514</v>
      </c>
      <c r="G616" s="233">
        <v>0</v>
      </c>
      <c r="H616" s="233">
        <v>0</v>
      </c>
      <c r="I616" s="224" t="s">
        <v>2512</v>
      </c>
      <c r="J616" s="224" t="s">
        <v>1396</v>
      </c>
      <c r="K616" s="231" t="s">
        <v>3830</v>
      </c>
      <c r="L616" s="232" t="s">
        <v>4851</v>
      </c>
      <c r="M616" s="232" t="s">
        <v>4910</v>
      </c>
      <c r="N616" s="57"/>
      <c r="O616" s="57"/>
      <c r="P616" s="237" t="s">
        <v>2924</v>
      </c>
      <c r="Q616" s="13"/>
      <c r="R616"/>
      <c r="S616" t="str">
        <f t="shared" si="133"/>
        <v/>
      </c>
      <c r="T616" t="str">
        <f>IF(ISNA(VLOOKUP(AF616,#REF!,1)),"//","")</f>
        <v/>
      </c>
      <c r="U616"/>
      <c r="V616">
        <f t="shared" si="126"/>
        <v>183</v>
      </c>
      <c r="W616" s="81" t="s">
        <v>2263</v>
      </c>
      <c r="X616" s="59" t="s">
        <v>2263</v>
      </c>
      <c r="Y616" s="59" t="s">
        <v>2263</v>
      </c>
      <c r="Z616" s="25" t="str">
        <f t="shared" si="124"/>
        <v/>
      </c>
      <c r="AA616" s="25" t="str">
        <f t="shared" si="127"/>
        <v/>
      </c>
      <c r="AB616" s="1">
        <f t="shared" si="125"/>
        <v>592</v>
      </c>
      <c r="AC616" t="str">
        <f t="shared" si="128"/>
        <v>ITM_q</v>
      </c>
      <c r="AD616" s="136" t="str">
        <f>IF(ISNA(VLOOKUP(AA616,Sheet2!J:J,1,0)),"//","")</f>
        <v/>
      </c>
      <c r="AF616" s="94" t="str">
        <f t="shared" si="129"/>
        <v/>
      </c>
      <c r="AG616" t="b">
        <f t="shared" si="130"/>
        <v>1</v>
      </c>
    </row>
    <row r="617" spans="1:33">
      <c r="A617" s="50">
        <f t="shared" si="131"/>
        <v>617</v>
      </c>
      <c r="B617" s="49">
        <f t="shared" si="132"/>
        <v>593</v>
      </c>
      <c r="C617" s="229" t="s">
        <v>3817</v>
      </c>
      <c r="D617" s="229" t="s">
        <v>2925</v>
      </c>
      <c r="E617" s="224" t="s">
        <v>56</v>
      </c>
      <c r="F617" s="224" t="s">
        <v>56</v>
      </c>
      <c r="G617" s="233">
        <v>0</v>
      </c>
      <c r="H617" s="233">
        <v>0</v>
      </c>
      <c r="I617" s="224" t="s">
        <v>2512</v>
      </c>
      <c r="J617" s="224" t="s">
        <v>1396</v>
      </c>
      <c r="K617" s="231" t="s">
        <v>3830</v>
      </c>
      <c r="L617" s="232" t="s">
        <v>4851</v>
      </c>
      <c r="M617" s="232" t="s">
        <v>4910</v>
      </c>
      <c r="N617" s="57"/>
      <c r="O617" s="57"/>
      <c r="P617" s="237" t="s">
        <v>2925</v>
      </c>
      <c r="Q617" s="13"/>
      <c r="R617"/>
      <c r="S617" t="str">
        <f t="shared" si="133"/>
        <v/>
      </c>
      <c r="T617" t="str">
        <f>IF(ISNA(VLOOKUP(AF617,#REF!,1)),"//","")</f>
        <v/>
      </c>
      <c r="U617"/>
      <c r="V617">
        <f t="shared" si="126"/>
        <v>183</v>
      </c>
      <c r="W617" s="81" t="s">
        <v>2263</v>
      </c>
      <c r="X617" s="59" t="s">
        <v>2263</v>
      </c>
      <c r="Y617" s="59" t="s">
        <v>2263</v>
      </c>
      <c r="Z617" s="25" t="str">
        <f t="shared" si="124"/>
        <v/>
      </c>
      <c r="AA617" s="25" t="str">
        <f t="shared" si="127"/>
        <v/>
      </c>
      <c r="AB617" s="1">
        <f t="shared" si="125"/>
        <v>593</v>
      </c>
      <c r="AC617" t="str">
        <f t="shared" si="128"/>
        <v>ITM_r</v>
      </c>
      <c r="AD617" s="136" t="str">
        <f>IF(ISNA(VLOOKUP(AA617,Sheet2!J:J,1,0)),"//","")</f>
        <v/>
      </c>
      <c r="AF617" s="94" t="str">
        <f t="shared" si="129"/>
        <v/>
      </c>
      <c r="AG617" t="b">
        <f t="shared" si="130"/>
        <v>1</v>
      </c>
    </row>
    <row r="618" spans="1:33">
      <c r="A618" s="50">
        <f t="shared" si="131"/>
        <v>618</v>
      </c>
      <c r="B618" s="49">
        <f t="shared" si="132"/>
        <v>594</v>
      </c>
      <c r="C618" s="229" t="s">
        <v>3817</v>
      </c>
      <c r="D618" s="229" t="s">
        <v>2926</v>
      </c>
      <c r="E618" s="224" t="s">
        <v>515</v>
      </c>
      <c r="F618" s="224" t="s">
        <v>515</v>
      </c>
      <c r="G618" s="233">
        <v>0</v>
      </c>
      <c r="H618" s="233">
        <v>0</v>
      </c>
      <c r="I618" s="224" t="s">
        <v>2512</v>
      </c>
      <c r="J618" s="224" t="s">
        <v>1396</v>
      </c>
      <c r="K618" s="231" t="s">
        <v>3830</v>
      </c>
      <c r="L618" s="232" t="s">
        <v>4851</v>
      </c>
      <c r="M618" s="232" t="s">
        <v>4910</v>
      </c>
      <c r="N618" s="57"/>
      <c r="O618" s="57"/>
      <c r="P618" s="237" t="s">
        <v>2926</v>
      </c>
      <c r="Q618" s="13"/>
      <c r="R618"/>
      <c r="S618" t="str">
        <f t="shared" si="133"/>
        <v/>
      </c>
      <c r="T618" t="str">
        <f>IF(ISNA(VLOOKUP(AF618,#REF!,1)),"//","")</f>
        <v/>
      </c>
      <c r="U618"/>
      <c r="V618">
        <f t="shared" si="126"/>
        <v>183</v>
      </c>
      <c r="W618" s="81" t="s">
        <v>2263</v>
      </c>
      <c r="X618" s="59" t="s">
        <v>2263</v>
      </c>
      <c r="Y618" s="59" t="s">
        <v>2263</v>
      </c>
      <c r="Z618" s="25" t="str">
        <f t="shared" si="124"/>
        <v/>
      </c>
      <c r="AA618" s="25" t="str">
        <f t="shared" si="127"/>
        <v/>
      </c>
      <c r="AB618" s="1">
        <f t="shared" si="125"/>
        <v>594</v>
      </c>
      <c r="AC618" t="str">
        <f t="shared" si="128"/>
        <v>ITM_s</v>
      </c>
      <c r="AD618" s="136" t="str">
        <f>IF(ISNA(VLOOKUP(AA618,Sheet2!J:J,1,0)),"//","")</f>
        <v/>
      </c>
      <c r="AF618" s="94" t="str">
        <f t="shared" si="129"/>
        <v/>
      </c>
      <c r="AG618" t="b">
        <f t="shared" si="130"/>
        <v>1</v>
      </c>
    </row>
    <row r="619" spans="1:33">
      <c r="A619" s="50">
        <f t="shared" si="131"/>
        <v>619</v>
      </c>
      <c r="B619" s="49">
        <f t="shared" si="132"/>
        <v>595</v>
      </c>
      <c r="C619" s="229" t="s">
        <v>3817</v>
      </c>
      <c r="D619" s="229" t="s">
        <v>2927</v>
      </c>
      <c r="E619" s="224" t="s">
        <v>516</v>
      </c>
      <c r="F619" s="224" t="s">
        <v>516</v>
      </c>
      <c r="G619" s="233">
        <v>0</v>
      </c>
      <c r="H619" s="233">
        <v>0</v>
      </c>
      <c r="I619" s="224" t="s">
        <v>2512</v>
      </c>
      <c r="J619" s="224" t="s">
        <v>1396</v>
      </c>
      <c r="K619" s="231" t="s">
        <v>3830</v>
      </c>
      <c r="L619" s="232" t="s">
        <v>4851</v>
      </c>
      <c r="M619" s="232" t="s">
        <v>4910</v>
      </c>
      <c r="N619" s="57"/>
      <c r="O619" s="57"/>
      <c r="P619" s="237" t="s">
        <v>2927</v>
      </c>
      <c r="Q619" s="13"/>
      <c r="R619"/>
      <c r="S619" t="str">
        <f t="shared" si="133"/>
        <v/>
      </c>
      <c r="T619" t="str">
        <f>IF(ISNA(VLOOKUP(AF619,#REF!,1)),"//","")</f>
        <v/>
      </c>
      <c r="U619"/>
      <c r="V619">
        <f t="shared" si="126"/>
        <v>183</v>
      </c>
      <c r="W619" s="81" t="s">
        <v>2263</v>
      </c>
      <c r="X619" s="59" t="s">
        <v>2263</v>
      </c>
      <c r="Y619" s="59" t="s">
        <v>2263</v>
      </c>
      <c r="Z619" s="25" t="str">
        <f t="shared" si="124"/>
        <v/>
      </c>
      <c r="AA619" s="25" t="str">
        <f t="shared" si="127"/>
        <v/>
      </c>
      <c r="AB619" s="1">
        <f t="shared" si="125"/>
        <v>595</v>
      </c>
      <c r="AC619" t="str">
        <f t="shared" si="128"/>
        <v>ITM_t</v>
      </c>
      <c r="AD619" s="136" t="str">
        <f>IF(ISNA(VLOOKUP(AA619,Sheet2!J:J,1,0)),"//","")</f>
        <v/>
      </c>
      <c r="AF619" s="94" t="str">
        <f t="shared" si="129"/>
        <v/>
      </c>
      <c r="AG619" t="b">
        <f t="shared" si="130"/>
        <v>1</v>
      </c>
    </row>
    <row r="620" spans="1:33">
      <c r="A620" s="50">
        <f t="shared" si="131"/>
        <v>620</v>
      </c>
      <c r="B620" s="49">
        <f t="shared" si="132"/>
        <v>596</v>
      </c>
      <c r="C620" s="229" t="s">
        <v>3817</v>
      </c>
      <c r="D620" s="229" t="s">
        <v>2928</v>
      </c>
      <c r="E620" s="224" t="s">
        <v>517</v>
      </c>
      <c r="F620" s="224" t="s">
        <v>517</v>
      </c>
      <c r="G620" s="233">
        <v>0</v>
      </c>
      <c r="H620" s="233">
        <v>0</v>
      </c>
      <c r="I620" s="224" t="s">
        <v>2512</v>
      </c>
      <c r="J620" s="224" t="s">
        <v>1396</v>
      </c>
      <c r="K620" s="231" t="s">
        <v>3830</v>
      </c>
      <c r="L620" s="232" t="s">
        <v>4851</v>
      </c>
      <c r="M620" s="232" t="s">
        <v>4910</v>
      </c>
      <c r="N620" s="57"/>
      <c r="O620" s="57"/>
      <c r="P620" s="237" t="s">
        <v>2928</v>
      </c>
      <c r="Q620" s="13"/>
      <c r="R620"/>
      <c r="S620" t="str">
        <f t="shared" si="133"/>
        <v/>
      </c>
      <c r="T620" t="str">
        <f>IF(ISNA(VLOOKUP(AF620,#REF!,1)),"//","")</f>
        <v/>
      </c>
      <c r="U620"/>
      <c r="V620">
        <f t="shared" si="126"/>
        <v>183</v>
      </c>
      <c r="W620" s="81" t="s">
        <v>2263</v>
      </c>
      <c r="X620" s="59" t="s">
        <v>2263</v>
      </c>
      <c r="Y620" s="59" t="s">
        <v>2263</v>
      </c>
      <c r="Z620" s="25" t="str">
        <f t="shared" si="124"/>
        <v/>
      </c>
      <c r="AA620" s="25" t="str">
        <f t="shared" si="127"/>
        <v/>
      </c>
      <c r="AB620" s="1">
        <f t="shared" si="125"/>
        <v>596</v>
      </c>
      <c r="AC620" t="str">
        <f t="shared" si="128"/>
        <v>ITM_u</v>
      </c>
      <c r="AD620" s="136" t="str">
        <f>IF(ISNA(VLOOKUP(AA620,Sheet2!J:J,1,0)),"//","")</f>
        <v/>
      </c>
      <c r="AF620" s="94" t="str">
        <f t="shared" si="129"/>
        <v/>
      </c>
      <c r="AG620" t="b">
        <f t="shared" si="130"/>
        <v>1</v>
      </c>
    </row>
    <row r="621" spans="1:33">
      <c r="A621" s="50">
        <f t="shared" si="131"/>
        <v>621</v>
      </c>
      <c r="B621" s="49">
        <f t="shared" si="132"/>
        <v>597</v>
      </c>
      <c r="C621" s="229" t="s">
        <v>3817</v>
      </c>
      <c r="D621" s="229" t="s">
        <v>2929</v>
      </c>
      <c r="E621" s="224" t="s">
        <v>518</v>
      </c>
      <c r="F621" s="224" t="s">
        <v>518</v>
      </c>
      <c r="G621" s="233">
        <v>0</v>
      </c>
      <c r="H621" s="233">
        <v>0</v>
      </c>
      <c r="I621" s="224" t="s">
        <v>2512</v>
      </c>
      <c r="J621" s="224" t="s">
        <v>1396</v>
      </c>
      <c r="K621" s="231" t="s">
        <v>3830</v>
      </c>
      <c r="L621" s="232" t="s">
        <v>4851</v>
      </c>
      <c r="M621" s="232" t="s">
        <v>4910</v>
      </c>
      <c r="N621" s="57"/>
      <c r="O621" s="57"/>
      <c r="P621" s="237" t="s">
        <v>2929</v>
      </c>
      <c r="Q621" s="13"/>
      <c r="R621"/>
      <c r="S621" t="str">
        <f t="shared" si="133"/>
        <v/>
      </c>
      <c r="T621" t="str">
        <f>IF(ISNA(VLOOKUP(AF621,#REF!,1)),"//","")</f>
        <v/>
      </c>
      <c r="U621"/>
      <c r="V621">
        <f t="shared" si="126"/>
        <v>183</v>
      </c>
      <c r="W621" s="81" t="s">
        <v>2263</v>
      </c>
      <c r="X621" s="59" t="s">
        <v>2263</v>
      </c>
      <c r="Y621" s="59" t="s">
        <v>2263</v>
      </c>
      <c r="Z621" s="25" t="str">
        <f t="shared" si="124"/>
        <v/>
      </c>
      <c r="AA621" s="25" t="str">
        <f t="shared" si="127"/>
        <v/>
      </c>
      <c r="AB621" s="1">
        <f t="shared" si="125"/>
        <v>597</v>
      </c>
      <c r="AC621" t="str">
        <f t="shared" si="128"/>
        <v>ITM_v</v>
      </c>
      <c r="AD621" s="136" t="str">
        <f>IF(ISNA(VLOOKUP(AA621,Sheet2!J:J,1,0)),"//","")</f>
        <v/>
      </c>
      <c r="AF621" s="94" t="str">
        <f t="shared" si="129"/>
        <v/>
      </c>
      <c r="AG621" t="b">
        <f t="shared" si="130"/>
        <v>1</v>
      </c>
    </row>
    <row r="622" spans="1:33">
      <c r="A622" s="50">
        <f t="shared" si="131"/>
        <v>622</v>
      </c>
      <c r="B622" s="49">
        <f t="shared" si="132"/>
        <v>598</v>
      </c>
      <c r="C622" s="229" t="s">
        <v>3817</v>
      </c>
      <c r="D622" s="229" t="s">
        <v>2930</v>
      </c>
      <c r="E622" s="224" t="s">
        <v>519</v>
      </c>
      <c r="F622" s="224" t="s">
        <v>519</v>
      </c>
      <c r="G622" s="233">
        <v>0</v>
      </c>
      <c r="H622" s="233">
        <v>0</v>
      </c>
      <c r="I622" s="224" t="s">
        <v>2512</v>
      </c>
      <c r="J622" s="224" t="s">
        <v>1396</v>
      </c>
      <c r="K622" s="231" t="s">
        <v>3830</v>
      </c>
      <c r="L622" s="232" t="s">
        <v>4851</v>
      </c>
      <c r="M622" s="232" t="s">
        <v>4910</v>
      </c>
      <c r="N622" s="57"/>
      <c r="O622" s="57"/>
      <c r="P622" s="237" t="s">
        <v>2930</v>
      </c>
      <c r="Q622" s="13"/>
      <c r="R622"/>
      <c r="S622" t="str">
        <f t="shared" si="133"/>
        <v/>
      </c>
      <c r="T622" t="str">
        <f>IF(ISNA(VLOOKUP(AF622,#REF!,1)),"//","")</f>
        <v/>
      </c>
      <c r="U622"/>
      <c r="V622">
        <f t="shared" si="126"/>
        <v>183</v>
      </c>
      <c r="W622" s="81" t="s">
        <v>2263</v>
      </c>
      <c r="X622" s="59" t="s">
        <v>2263</v>
      </c>
      <c r="Y622" s="59" t="s">
        <v>2263</v>
      </c>
      <c r="Z622" s="25" t="str">
        <f t="shared" si="124"/>
        <v/>
      </c>
      <c r="AA622" s="25" t="str">
        <f t="shared" si="127"/>
        <v/>
      </c>
      <c r="AB622" s="1">
        <f t="shared" si="125"/>
        <v>598</v>
      </c>
      <c r="AC622" t="str">
        <f t="shared" si="128"/>
        <v>ITM_w</v>
      </c>
      <c r="AD622" s="136" t="str">
        <f>IF(ISNA(VLOOKUP(AA622,Sheet2!J:J,1,0)),"//","")</f>
        <v/>
      </c>
      <c r="AF622" s="94" t="str">
        <f t="shared" si="129"/>
        <v/>
      </c>
      <c r="AG622" t="b">
        <f t="shared" si="130"/>
        <v>1</v>
      </c>
    </row>
    <row r="623" spans="1:33">
      <c r="A623" s="50">
        <f t="shared" si="131"/>
        <v>623</v>
      </c>
      <c r="B623" s="49">
        <f t="shared" si="132"/>
        <v>599</v>
      </c>
      <c r="C623" s="229" t="s">
        <v>3817</v>
      </c>
      <c r="D623" s="229" t="s">
        <v>2931</v>
      </c>
      <c r="E623" s="224" t="s">
        <v>520</v>
      </c>
      <c r="F623" s="224" t="s">
        <v>520</v>
      </c>
      <c r="G623" s="233">
        <v>0</v>
      </c>
      <c r="H623" s="233">
        <v>0</v>
      </c>
      <c r="I623" s="224" t="s">
        <v>2512</v>
      </c>
      <c r="J623" s="224" t="s">
        <v>1396</v>
      </c>
      <c r="K623" s="231" t="s">
        <v>3830</v>
      </c>
      <c r="L623" s="232" t="s">
        <v>4851</v>
      </c>
      <c r="M623" s="232" t="s">
        <v>4910</v>
      </c>
      <c r="N623" s="57"/>
      <c r="O623" s="57"/>
      <c r="P623" s="237" t="s">
        <v>2931</v>
      </c>
      <c r="Q623" s="13"/>
      <c r="R623"/>
      <c r="S623" t="str">
        <f t="shared" si="133"/>
        <v/>
      </c>
      <c r="T623" t="str">
        <f>IF(ISNA(VLOOKUP(AF623,#REF!,1)),"//","")</f>
        <v/>
      </c>
      <c r="U623"/>
      <c r="V623">
        <f t="shared" si="126"/>
        <v>183</v>
      </c>
      <c r="W623" s="81" t="s">
        <v>2263</v>
      </c>
      <c r="X623" s="59" t="s">
        <v>2263</v>
      </c>
      <c r="Y623" s="59" t="s">
        <v>2263</v>
      </c>
      <c r="Z623" s="25" t="str">
        <f t="shared" si="124"/>
        <v/>
      </c>
      <c r="AA623" s="25" t="str">
        <f t="shared" si="127"/>
        <v/>
      </c>
      <c r="AB623" s="1">
        <f t="shared" si="125"/>
        <v>599</v>
      </c>
      <c r="AC623" t="str">
        <f t="shared" si="128"/>
        <v>ITM_x</v>
      </c>
      <c r="AD623" s="136" t="str">
        <f>IF(ISNA(VLOOKUP(AA623,Sheet2!J:J,1,0)),"//","")</f>
        <v/>
      </c>
      <c r="AF623" s="94" t="str">
        <f t="shared" si="129"/>
        <v/>
      </c>
      <c r="AG623" t="b">
        <f t="shared" si="130"/>
        <v>1</v>
      </c>
    </row>
    <row r="624" spans="1:33">
      <c r="A624" s="50">
        <f t="shared" si="131"/>
        <v>624</v>
      </c>
      <c r="B624" s="49">
        <f t="shared" si="132"/>
        <v>600</v>
      </c>
      <c r="C624" s="229" t="s">
        <v>3817</v>
      </c>
      <c r="D624" s="229" t="s">
        <v>2932</v>
      </c>
      <c r="E624" s="224" t="s">
        <v>521</v>
      </c>
      <c r="F624" s="224" t="s">
        <v>521</v>
      </c>
      <c r="G624" s="233">
        <v>0</v>
      </c>
      <c r="H624" s="233">
        <v>0</v>
      </c>
      <c r="I624" s="224" t="s">
        <v>2512</v>
      </c>
      <c r="J624" s="224" t="s">
        <v>1396</v>
      </c>
      <c r="K624" s="231" t="s">
        <v>3830</v>
      </c>
      <c r="L624" s="232" t="s">
        <v>4851</v>
      </c>
      <c r="M624" s="232" t="s">
        <v>4910</v>
      </c>
      <c r="N624" s="57"/>
      <c r="O624" s="57"/>
      <c r="P624" s="237" t="s">
        <v>2932</v>
      </c>
      <c r="Q624" s="13"/>
      <c r="R624"/>
      <c r="S624" t="str">
        <f t="shared" si="133"/>
        <v/>
      </c>
      <c r="T624" t="str">
        <f>IF(ISNA(VLOOKUP(AF624,#REF!,1)),"//","")</f>
        <v/>
      </c>
      <c r="U624"/>
      <c r="V624">
        <f t="shared" si="126"/>
        <v>183</v>
      </c>
      <c r="W624" s="81" t="s">
        <v>2263</v>
      </c>
      <c r="X624" s="59" t="s">
        <v>2263</v>
      </c>
      <c r="Y624" s="59" t="s">
        <v>2263</v>
      </c>
      <c r="Z624" s="25" t="str">
        <f t="shared" si="124"/>
        <v/>
      </c>
      <c r="AA624" s="25" t="str">
        <f t="shared" si="127"/>
        <v/>
      </c>
      <c r="AB624" s="1">
        <f t="shared" si="125"/>
        <v>600</v>
      </c>
      <c r="AC624" t="str">
        <f t="shared" si="128"/>
        <v>ITM_y</v>
      </c>
      <c r="AD624" s="136" t="str">
        <f>IF(ISNA(VLOOKUP(AA624,Sheet2!J:J,1,0)),"//","")</f>
        <v/>
      </c>
      <c r="AF624" s="94" t="str">
        <f t="shared" si="129"/>
        <v/>
      </c>
      <c r="AG624" t="b">
        <f t="shared" si="130"/>
        <v>1</v>
      </c>
    </row>
    <row r="625" spans="1:33">
      <c r="A625" s="50">
        <f t="shared" si="131"/>
        <v>625</v>
      </c>
      <c r="B625" s="49">
        <f t="shared" si="132"/>
        <v>601</v>
      </c>
      <c r="C625" s="229" t="s">
        <v>3817</v>
      </c>
      <c r="D625" s="229" t="s">
        <v>2933</v>
      </c>
      <c r="E625" s="224" t="s">
        <v>522</v>
      </c>
      <c r="F625" s="224" t="s">
        <v>522</v>
      </c>
      <c r="G625" s="233">
        <v>0</v>
      </c>
      <c r="H625" s="233">
        <v>0</v>
      </c>
      <c r="I625" s="224" t="s">
        <v>2512</v>
      </c>
      <c r="J625" s="224" t="s">
        <v>1396</v>
      </c>
      <c r="K625" s="231" t="s">
        <v>3830</v>
      </c>
      <c r="L625" s="232" t="s">
        <v>4851</v>
      </c>
      <c r="M625" s="232" t="s">
        <v>4910</v>
      </c>
      <c r="N625" s="57"/>
      <c r="O625" s="57"/>
      <c r="P625" s="237" t="s">
        <v>2933</v>
      </c>
      <c r="Q625" s="13"/>
      <c r="R625"/>
      <c r="S625" t="str">
        <f t="shared" si="133"/>
        <v/>
      </c>
      <c r="T625" t="str">
        <f>IF(ISNA(VLOOKUP(AF625,#REF!,1)),"//","")</f>
        <v/>
      </c>
      <c r="U625"/>
      <c r="V625">
        <f t="shared" si="126"/>
        <v>183</v>
      </c>
      <c r="W625" s="81" t="s">
        <v>2263</v>
      </c>
      <c r="X625" s="59" t="s">
        <v>2263</v>
      </c>
      <c r="Y625" s="59" t="s">
        <v>2263</v>
      </c>
      <c r="Z625" s="25" t="str">
        <f t="shared" si="124"/>
        <v/>
      </c>
      <c r="AA625" s="25" t="str">
        <f t="shared" si="127"/>
        <v/>
      </c>
      <c r="AB625" s="1">
        <f t="shared" si="125"/>
        <v>601</v>
      </c>
      <c r="AC625" t="str">
        <f t="shared" si="128"/>
        <v>ITM_z</v>
      </c>
      <c r="AD625" s="136" t="str">
        <f>IF(ISNA(VLOOKUP(AA625,Sheet2!J:J,1,0)),"//","")</f>
        <v/>
      </c>
      <c r="AF625" s="94" t="str">
        <f t="shared" si="129"/>
        <v/>
      </c>
      <c r="AG625" t="b">
        <f t="shared" si="130"/>
        <v>1</v>
      </c>
    </row>
    <row r="626" spans="1:33">
      <c r="A626" s="50">
        <f t="shared" si="131"/>
        <v>626</v>
      </c>
      <c r="B626" s="49">
        <f t="shared" si="132"/>
        <v>602</v>
      </c>
      <c r="C626" s="229" t="s">
        <v>3817</v>
      </c>
      <c r="D626" s="229" t="s">
        <v>2934</v>
      </c>
      <c r="E626" s="224" t="s">
        <v>524</v>
      </c>
      <c r="F626" s="224" t="s">
        <v>523</v>
      </c>
      <c r="G626" s="233">
        <v>0</v>
      </c>
      <c r="H626" s="233">
        <v>0</v>
      </c>
      <c r="I626" s="224" t="s">
        <v>1</v>
      </c>
      <c r="J626" s="224" t="s">
        <v>1396</v>
      </c>
      <c r="K626" s="231" t="s">
        <v>3830</v>
      </c>
      <c r="L626" s="232" t="s">
        <v>4851</v>
      </c>
      <c r="M626" s="232" t="s">
        <v>4910</v>
      </c>
      <c r="N626" s="57"/>
      <c r="O626" s="57"/>
      <c r="P626" s="237" t="s">
        <v>2934</v>
      </c>
      <c r="Q626" s="13"/>
      <c r="R626"/>
      <c r="S626" t="str">
        <f t="shared" si="133"/>
        <v>NOT EQUAL</v>
      </c>
      <c r="T626" t="str">
        <f>IF(ISNA(VLOOKUP(AF626,#REF!,1)),"//","")</f>
        <v/>
      </c>
      <c r="U626"/>
      <c r="V626">
        <f t="shared" si="126"/>
        <v>183</v>
      </c>
      <c r="W626" s="81" t="s">
        <v>2263</v>
      </c>
      <c r="X626" s="59" t="s">
        <v>2263</v>
      </c>
      <c r="Y626" s="59" t="s">
        <v>2263</v>
      </c>
      <c r="Z626" s="25" t="str">
        <f t="shared" si="124"/>
        <v/>
      </c>
      <c r="AA626" s="25" t="str">
        <f t="shared" si="127"/>
        <v/>
      </c>
      <c r="AB626" s="1">
        <f t="shared" si="125"/>
        <v>602</v>
      </c>
      <c r="AC626" t="str">
        <f t="shared" si="128"/>
        <v>ITM_ALPHA</v>
      </c>
      <c r="AD626" s="136" t="str">
        <f>IF(ISNA(VLOOKUP(AA626,Sheet2!J:J,1,0)),"//","")</f>
        <v/>
      </c>
      <c r="AF626" s="94" t="str">
        <f t="shared" si="129"/>
        <v/>
      </c>
      <c r="AG626" t="b">
        <f t="shared" si="130"/>
        <v>1</v>
      </c>
    </row>
    <row r="627" spans="1:33">
      <c r="A627" s="50">
        <f t="shared" si="131"/>
        <v>627</v>
      </c>
      <c r="B627" s="49">
        <f t="shared" si="132"/>
        <v>603</v>
      </c>
      <c r="C627" s="229" t="s">
        <v>3817</v>
      </c>
      <c r="D627" s="229" t="s">
        <v>2935</v>
      </c>
      <c r="E627" s="224" t="s">
        <v>524</v>
      </c>
      <c r="F627" s="224" t="s">
        <v>525</v>
      </c>
      <c r="G627" s="233">
        <v>0</v>
      </c>
      <c r="H627" s="233">
        <v>0</v>
      </c>
      <c r="I627" s="224" t="s">
        <v>1</v>
      </c>
      <c r="J627" s="224" t="s">
        <v>1396</v>
      </c>
      <c r="K627" s="231" t="s">
        <v>3830</v>
      </c>
      <c r="L627" s="232" t="s">
        <v>4851</v>
      </c>
      <c r="M627" s="232" t="s">
        <v>4910</v>
      </c>
      <c r="N627" s="57"/>
      <c r="O627" s="57"/>
      <c r="P627" s="237" t="s">
        <v>2935</v>
      </c>
      <c r="Q627" s="13"/>
      <c r="R627"/>
      <c r="S627" t="str">
        <f t="shared" si="133"/>
        <v>NOT EQUAL</v>
      </c>
      <c r="T627" t="str">
        <f>IF(ISNA(VLOOKUP(AF627,#REF!,1)),"//","")</f>
        <v/>
      </c>
      <c r="U627"/>
      <c r="V627">
        <f t="shared" si="126"/>
        <v>183</v>
      </c>
      <c r="W627" s="81" t="s">
        <v>2263</v>
      </c>
      <c r="X627" s="59" t="s">
        <v>2263</v>
      </c>
      <c r="Y627" s="59" t="s">
        <v>2263</v>
      </c>
      <c r="Z627" s="25" t="str">
        <f t="shared" si="124"/>
        <v/>
      </c>
      <c r="AA627" s="25" t="str">
        <f t="shared" si="127"/>
        <v/>
      </c>
      <c r="AB627" s="1">
        <f t="shared" si="125"/>
        <v>603</v>
      </c>
      <c r="AC627" t="str">
        <f t="shared" si="128"/>
        <v>ITM_BETA</v>
      </c>
      <c r="AD627" s="136" t="str">
        <f>IF(ISNA(VLOOKUP(AA627,Sheet2!J:J,1,0)),"//","")</f>
        <v/>
      </c>
      <c r="AF627" s="94" t="str">
        <f t="shared" si="129"/>
        <v/>
      </c>
      <c r="AG627" t="b">
        <f t="shared" si="130"/>
        <v>1</v>
      </c>
    </row>
    <row r="628" spans="1:33">
      <c r="A628" s="50">
        <f t="shared" si="131"/>
        <v>628</v>
      </c>
      <c r="B628" s="49">
        <f t="shared" si="132"/>
        <v>604</v>
      </c>
      <c r="C628" s="229" t="s">
        <v>3817</v>
      </c>
      <c r="D628" s="229" t="s">
        <v>2936</v>
      </c>
      <c r="E628" s="224" t="s">
        <v>524</v>
      </c>
      <c r="F628" s="224" t="s">
        <v>526</v>
      </c>
      <c r="G628" s="233">
        <v>0</v>
      </c>
      <c r="H628" s="233">
        <v>0</v>
      </c>
      <c r="I628" s="224" t="s">
        <v>1</v>
      </c>
      <c r="J628" s="224" t="s">
        <v>1396</v>
      </c>
      <c r="K628" s="231" t="s">
        <v>3830</v>
      </c>
      <c r="L628" s="232" t="s">
        <v>4851</v>
      </c>
      <c r="M628" s="232" t="s">
        <v>4910</v>
      </c>
      <c r="N628" s="57"/>
      <c r="O628" s="57"/>
      <c r="P628" s="237" t="s">
        <v>2936</v>
      </c>
      <c r="Q628" s="13"/>
      <c r="R628"/>
      <c r="S628" t="str">
        <f t="shared" si="133"/>
        <v>NOT EQUAL</v>
      </c>
      <c r="T628" t="str">
        <f>IF(ISNA(VLOOKUP(AF628,#REF!,1)),"//","")</f>
        <v/>
      </c>
      <c r="U628"/>
      <c r="V628">
        <f t="shared" si="126"/>
        <v>183</v>
      </c>
      <c r="W628" s="81" t="s">
        <v>2263</v>
      </c>
      <c r="X628" s="59" t="s">
        <v>2263</v>
      </c>
      <c r="Y628" s="59" t="s">
        <v>2263</v>
      </c>
      <c r="Z628" s="25" t="str">
        <f t="shared" si="124"/>
        <v/>
      </c>
      <c r="AA628" s="25" t="str">
        <f t="shared" si="127"/>
        <v/>
      </c>
      <c r="AB628" s="1">
        <f t="shared" si="125"/>
        <v>604</v>
      </c>
      <c r="AC628" t="str">
        <f t="shared" si="128"/>
        <v>ITM_GAMMA</v>
      </c>
      <c r="AD628" s="136" t="str">
        <f>IF(ISNA(VLOOKUP(AA628,Sheet2!J:J,1,0)),"//","")</f>
        <v/>
      </c>
      <c r="AF628" s="94" t="str">
        <f t="shared" si="129"/>
        <v/>
      </c>
      <c r="AG628" t="b">
        <f t="shared" si="130"/>
        <v>1</v>
      </c>
    </row>
    <row r="629" spans="1:33">
      <c r="A629" s="50">
        <f t="shared" si="131"/>
        <v>629</v>
      </c>
      <c r="B629" s="49">
        <f t="shared" si="132"/>
        <v>605</v>
      </c>
      <c r="C629" s="229" t="s">
        <v>3817</v>
      </c>
      <c r="D629" s="229" t="s">
        <v>2937</v>
      </c>
      <c r="E629" s="224" t="s">
        <v>524</v>
      </c>
      <c r="F629" s="224" t="s">
        <v>527</v>
      </c>
      <c r="G629" s="233">
        <v>0</v>
      </c>
      <c r="H629" s="233">
        <v>0</v>
      </c>
      <c r="I629" s="224" t="s">
        <v>1</v>
      </c>
      <c r="J629" s="224" t="s">
        <v>1396</v>
      </c>
      <c r="K629" s="231" t="s">
        <v>3830</v>
      </c>
      <c r="L629" s="232" t="s">
        <v>4851</v>
      </c>
      <c r="M629" s="232" t="s">
        <v>4910</v>
      </c>
      <c r="N629" s="57"/>
      <c r="O629" s="57"/>
      <c r="P629" s="237" t="s">
        <v>2937</v>
      </c>
      <c r="Q629" s="13"/>
      <c r="R629"/>
      <c r="S629" t="str">
        <f t="shared" si="133"/>
        <v>NOT EQUAL</v>
      </c>
      <c r="T629" t="str">
        <f>IF(ISNA(VLOOKUP(AF629,#REF!,1)),"//","")</f>
        <v/>
      </c>
      <c r="U629"/>
      <c r="V629">
        <f t="shared" si="126"/>
        <v>183</v>
      </c>
      <c r="W629" s="81" t="s">
        <v>2263</v>
      </c>
      <c r="X629" s="59" t="s">
        <v>2263</v>
      </c>
      <c r="Y629" s="59" t="s">
        <v>2263</v>
      </c>
      <c r="Z629" s="25" t="str">
        <f t="shared" si="124"/>
        <v/>
      </c>
      <c r="AA629" s="25" t="str">
        <f t="shared" si="127"/>
        <v/>
      </c>
      <c r="AB629" s="1">
        <f t="shared" si="125"/>
        <v>605</v>
      </c>
      <c r="AC629" t="str">
        <f t="shared" si="128"/>
        <v>ITM_DELTA</v>
      </c>
      <c r="AD629" s="136" t="str">
        <f>IF(ISNA(VLOOKUP(AA629,Sheet2!J:J,1,0)),"//","")</f>
        <v/>
      </c>
      <c r="AF629" s="94" t="str">
        <f t="shared" si="129"/>
        <v/>
      </c>
      <c r="AG629" t="b">
        <f t="shared" si="130"/>
        <v>1</v>
      </c>
    </row>
    <row r="630" spans="1:33">
      <c r="A630" s="50">
        <f t="shared" si="131"/>
        <v>630</v>
      </c>
      <c r="B630" s="49">
        <f t="shared" si="132"/>
        <v>606</v>
      </c>
      <c r="C630" s="229" t="s">
        <v>3817</v>
      </c>
      <c r="D630" s="229" t="s">
        <v>2938</v>
      </c>
      <c r="E630" s="224" t="s">
        <v>524</v>
      </c>
      <c r="F630" s="224" t="s">
        <v>528</v>
      </c>
      <c r="G630" s="233">
        <v>0</v>
      </c>
      <c r="H630" s="233">
        <v>0</v>
      </c>
      <c r="I630" s="224" t="s">
        <v>1</v>
      </c>
      <c r="J630" s="224" t="s">
        <v>1396</v>
      </c>
      <c r="K630" s="231" t="s">
        <v>3830</v>
      </c>
      <c r="L630" s="232" t="s">
        <v>4851</v>
      </c>
      <c r="M630" s="232" t="s">
        <v>4910</v>
      </c>
      <c r="N630" s="57"/>
      <c r="O630" s="57"/>
      <c r="P630" s="237" t="s">
        <v>2938</v>
      </c>
      <c r="Q630" s="13"/>
      <c r="R630"/>
      <c r="S630" t="str">
        <f t="shared" si="133"/>
        <v>NOT EQUAL</v>
      </c>
      <c r="T630" t="str">
        <f>IF(ISNA(VLOOKUP(AF630,#REF!,1)),"//","")</f>
        <v/>
      </c>
      <c r="U630"/>
      <c r="V630">
        <f t="shared" si="126"/>
        <v>183</v>
      </c>
      <c r="W630" s="81" t="s">
        <v>2263</v>
      </c>
      <c r="X630" s="59" t="s">
        <v>2263</v>
      </c>
      <c r="Y630" s="59" t="s">
        <v>2263</v>
      </c>
      <c r="Z630" s="25" t="str">
        <f t="shared" si="124"/>
        <v/>
      </c>
      <c r="AA630" s="25" t="str">
        <f t="shared" si="127"/>
        <v/>
      </c>
      <c r="AB630" s="1">
        <f t="shared" si="125"/>
        <v>606</v>
      </c>
      <c r="AC630" t="str">
        <f t="shared" si="128"/>
        <v>ITM_EPSILON</v>
      </c>
      <c r="AD630" s="136" t="str">
        <f>IF(ISNA(VLOOKUP(AA630,Sheet2!J:J,1,0)),"//","")</f>
        <v/>
      </c>
      <c r="AF630" s="94" t="str">
        <f t="shared" si="129"/>
        <v/>
      </c>
      <c r="AG630" t="b">
        <f t="shared" si="130"/>
        <v>1</v>
      </c>
    </row>
    <row r="631" spans="1:33">
      <c r="A631" s="50">
        <f t="shared" si="131"/>
        <v>631</v>
      </c>
      <c r="B631" s="49">
        <f t="shared" si="132"/>
        <v>607</v>
      </c>
      <c r="C631" s="229" t="s">
        <v>3817</v>
      </c>
      <c r="D631" s="229" t="s">
        <v>2939</v>
      </c>
      <c r="E631" s="224" t="s">
        <v>524</v>
      </c>
      <c r="F631" s="224" t="s">
        <v>529</v>
      </c>
      <c r="G631" s="233">
        <v>0</v>
      </c>
      <c r="H631" s="233">
        <v>0</v>
      </c>
      <c r="I631" s="224" t="s">
        <v>1</v>
      </c>
      <c r="J631" s="224" t="s">
        <v>1396</v>
      </c>
      <c r="K631" s="231" t="s">
        <v>3830</v>
      </c>
      <c r="L631" s="232" t="s">
        <v>4851</v>
      </c>
      <c r="M631" s="232" t="s">
        <v>4910</v>
      </c>
      <c r="N631" s="57"/>
      <c r="O631" s="57"/>
      <c r="P631" s="237" t="s">
        <v>2939</v>
      </c>
      <c r="Q631" s="13"/>
      <c r="R631"/>
      <c r="S631" t="str">
        <f t="shared" si="133"/>
        <v>NOT EQUAL</v>
      </c>
      <c r="T631" t="str">
        <f>IF(ISNA(VLOOKUP(AF631,#REF!,1)),"//","")</f>
        <v/>
      </c>
      <c r="U631"/>
      <c r="V631">
        <f t="shared" si="126"/>
        <v>183</v>
      </c>
      <c r="W631" s="81" t="s">
        <v>2263</v>
      </c>
      <c r="X631" s="59" t="s">
        <v>2263</v>
      </c>
      <c r="Y631" s="59" t="s">
        <v>2263</v>
      </c>
      <c r="Z631" s="25" t="str">
        <f t="shared" si="124"/>
        <v/>
      </c>
      <c r="AA631" s="25" t="str">
        <f t="shared" si="127"/>
        <v/>
      </c>
      <c r="AB631" s="1">
        <f t="shared" si="125"/>
        <v>607</v>
      </c>
      <c r="AC631" t="str">
        <f t="shared" si="128"/>
        <v>ITM_ZETA</v>
      </c>
      <c r="AD631" s="136" t="str">
        <f>IF(ISNA(VLOOKUP(AA631,Sheet2!J:J,1,0)),"//","")</f>
        <v/>
      </c>
      <c r="AF631" s="94" t="str">
        <f t="shared" si="129"/>
        <v/>
      </c>
      <c r="AG631" t="b">
        <f t="shared" si="130"/>
        <v>1</v>
      </c>
    </row>
    <row r="632" spans="1:33">
      <c r="A632" s="50">
        <f t="shared" si="131"/>
        <v>632</v>
      </c>
      <c r="B632" s="49">
        <f t="shared" si="132"/>
        <v>608</v>
      </c>
      <c r="C632" s="229" t="s">
        <v>3817</v>
      </c>
      <c r="D632" s="229" t="s">
        <v>2940</v>
      </c>
      <c r="E632" s="224" t="s">
        <v>524</v>
      </c>
      <c r="F632" s="224" t="s">
        <v>530</v>
      </c>
      <c r="G632" s="233">
        <v>0</v>
      </c>
      <c r="H632" s="233">
        <v>0</v>
      </c>
      <c r="I632" s="224" t="s">
        <v>1</v>
      </c>
      <c r="J632" s="224" t="s">
        <v>1396</v>
      </c>
      <c r="K632" s="231" t="s">
        <v>3830</v>
      </c>
      <c r="L632" s="232" t="s">
        <v>4851</v>
      </c>
      <c r="M632" s="232" t="s">
        <v>4910</v>
      </c>
      <c r="N632" s="57"/>
      <c r="O632" s="57"/>
      <c r="P632" s="237" t="s">
        <v>2940</v>
      </c>
      <c r="Q632" s="13"/>
      <c r="R632"/>
      <c r="S632" t="str">
        <f t="shared" si="133"/>
        <v>NOT EQUAL</v>
      </c>
      <c r="T632" t="str">
        <f>IF(ISNA(VLOOKUP(AF632,#REF!,1)),"//","")</f>
        <v/>
      </c>
      <c r="U632"/>
      <c r="V632">
        <f t="shared" si="126"/>
        <v>183</v>
      </c>
      <c r="W632" s="81" t="s">
        <v>2263</v>
      </c>
      <c r="X632" s="59" t="s">
        <v>2263</v>
      </c>
      <c r="Y632" s="59" t="s">
        <v>2263</v>
      </c>
      <c r="Z632" s="25" t="str">
        <f t="shared" si="124"/>
        <v/>
      </c>
      <c r="AA632" s="25" t="str">
        <f t="shared" si="127"/>
        <v/>
      </c>
      <c r="AB632" s="1">
        <f t="shared" si="125"/>
        <v>608</v>
      </c>
      <c r="AC632" t="str">
        <f t="shared" si="128"/>
        <v>ITM_ETA</v>
      </c>
      <c r="AD632" s="136" t="str">
        <f>IF(ISNA(VLOOKUP(AA632,Sheet2!J:J,1,0)),"//","")</f>
        <v/>
      </c>
      <c r="AF632" s="94" t="str">
        <f t="shared" si="129"/>
        <v/>
      </c>
      <c r="AG632" t="b">
        <f t="shared" si="130"/>
        <v>1</v>
      </c>
    </row>
    <row r="633" spans="1:33">
      <c r="A633" s="50">
        <f t="shared" si="131"/>
        <v>633</v>
      </c>
      <c r="B633" s="49">
        <f t="shared" si="132"/>
        <v>609</v>
      </c>
      <c r="C633" s="229" t="s">
        <v>3817</v>
      </c>
      <c r="D633" s="229" t="s">
        <v>2941</v>
      </c>
      <c r="E633" s="224" t="s">
        <v>524</v>
      </c>
      <c r="F633" s="224" t="s">
        <v>531</v>
      </c>
      <c r="G633" s="233">
        <v>0</v>
      </c>
      <c r="H633" s="233">
        <v>0</v>
      </c>
      <c r="I633" s="224" t="s">
        <v>1</v>
      </c>
      <c r="J633" s="224" t="s">
        <v>1396</v>
      </c>
      <c r="K633" s="231" t="s">
        <v>3830</v>
      </c>
      <c r="L633" s="232" t="s">
        <v>4851</v>
      </c>
      <c r="M633" s="232" t="s">
        <v>4910</v>
      </c>
      <c r="N633" s="57"/>
      <c r="O633" s="57"/>
      <c r="P633" s="237" t="s">
        <v>2941</v>
      </c>
      <c r="Q633" s="13"/>
      <c r="R633"/>
      <c r="S633" t="str">
        <f t="shared" si="133"/>
        <v>NOT EQUAL</v>
      </c>
      <c r="T633" t="str">
        <f>IF(ISNA(VLOOKUP(AF633,#REF!,1)),"//","")</f>
        <v/>
      </c>
      <c r="U633"/>
      <c r="V633">
        <f t="shared" si="126"/>
        <v>183</v>
      </c>
      <c r="W633" s="81" t="s">
        <v>2263</v>
      </c>
      <c r="X633" s="59" t="s">
        <v>2263</v>
      </c>
      <c r="Y633" s="59" t="s">
        <v>2263</v>
      </c>
      <c r="Z633" s="25" t="str">
        <f t="shared" si="124"/>
        <v/>
      </c>
      <c r="AA633" s="25" t="str">
        <f t="shared" si="127"/>
        <v/>
      </c>
      <c r="AB633" s="1">
        <f t="shared" si="125"/>
        <v>609</v>
      </c>
      <c r="AC633" t="str">
        <f t="shared" si="128"/>
        <v>ITM_THETA</v>
      </c>
      <c r="AD633" s="136" t="str">
        <f>IF(ISNA(VLOOKUP(AA633,Sheet2!J:J,1,0)),"//","")</f>
        <v/>
      </c>
      <c r="AF633" s="94" t="str">
        <f t="shared" si="129"/>
        <v/>
      </c>
      <c r="AG633" t="b">
        <f t="shared" si="130"/>
        <v>1</v>
      </c>
    </row>
    <row r="634" spans="1:33">
      <c r="A634" s="50">
        <f t="shared" si="131"/>
        <v>634</v>
      </c>
      <c r="B634" s="49">
        <f t="shared" si="132"/>
        <v>610</v>
      </c>
      <c r="C634" s="229" t="s">
        <v>3817</v>
      </c>
      <c r="D634" s="229" t="s">
        <v>2942</v>
      </c>
      <c r="E634" s="224" t="s">
        <v>524</v>
      </c>
      <c r="F634" s="224" t="s">
        <v>532</v>
      </c>
      <c r="G634" s="233">
        <v>0</v>
      </c>
      <c r="H634" s="233">
        <v>0</v>
      </c>
      <c r="I634" s="224" t="s">
        <v>1</v>
      </c>
      <c r="J634" s="224" t="s">
        <v>1396</v>
      </c>
      <c r="K634" s="231" t="s">
        <v>3830</v>
      </c>
      <c r="L634" s="232" t="s">
        <v>4851</v>
      </c>
      <c r="M634" s="232" t="s">
        <v>4910</v>
      </c>
      <c r="N634" s="57"/>
      <c r="O634" s="57"/>
      <c r="P634" s="237" t="s">
        <v>2942</v>
      </c>
      <c r="Q634" s="13"/>
      <c r="R634"/>
      <c r="S634" t="str">
        <f t="shared" si="133"/>
        <v>NOT EQUAL</v>
      </c>
      <c r="T634" t="str">
        <f>IF(ISNA(VLOOKUP(AF634,#REF!,1)),"//","")</f>
        <v/>
      </c>
      <c r="U634"/>
      <c r="V634">
        <f t="shared" si="126"/>
        <v>183</v>
      </c>
      <c r="W634" s="81" t="s">
        <v>2263</v>
      </c>
      <c r="X634" s="59" t="s">
        <v>2263</v>
      </c>
      <c r="Y634" s="59" t="s">
        <v>2263</v>
      </c>
      <c r="Z634" s="25" t="str">
        <f t="shared" si="124"/>
        <v/>
      </c>
      <c r="AA634" s="25" t="str">
        <f t="shared" si="127"/>
        <v/>
      </c>
      <c r="AB634" s="1">
        <f t="shared" si="125"/>
        <v>610</v>
      </c>
      <c r="AC634" t="str">
        <f t="shared" si="128"/>
        <v>ITM_IOTA</v>
      </c>
      <c r="AD634" s="136" t="str">
        <f>IF(ISNA(VLOOKUP(AA634,Sheet2!J:J,1,0)),"//","")</f>
        <v/>
      </c>
      <c r="AF634" s="94" t="str">
        <f t="shared" si="129"/>
        <v/>
      </c>
      <c r="AG634" t="b">
        <f t="shared" si="130"/>
        <v>1</v>
      </c>
    </row>
    <row r="635" spans="1:33" s="17" customFormat="1">
      <c r="A635" s="50">
        <f t="shared" si="131"/>
        <v>635</v>
      </c>
      <c r="B635" s="49">
        <f t="shared" si="132"/>
        <v>611</v>
      </c>
      <c r="C635" s="229" t="s">
        <v>3817</v>
      </c>
      <c r="D635" s="229" t="s">
        <v>2943</v>
      </c>
      <c r="E635" s="224" t="s">
        <v>524</v>
      </c>
      <c r="F635" s="225" t="s">
        <v>533</v>
      </c>
      <c r="G635" s="234">
        <v>0</v>
      </c>
      <c r="H635" s="234">
        <v>0</v>
      </c>
      <c r="I635" s="224" t="s">
        <v>1</v>
      </c>
      <c r="J635" s="224" t="s">
        <v>1396</v>
      </c>
      <c r="K635" s="231" t="s">
        <v>3830</v>
      </c>
      <c r="L635" s="232" t="s">
        <v>4851</v>
      </c>
      <c r="M635" s="232" t="s">
        <v>4910</v>
      </c>
      <c r="P635" s="237" t="s">
        <v>2943</v>
      </c>
      <c r="Q635" s="16"/>
      <c r="S635" s="17" t="str">
        <f t="shared" si="133"/>
        <v>NOT EQUAL</v>
      </c>
      <c r="T635" s="17" t="str">
        <f>IF(ISNA(VLOOKUP(AF635,#REF!,1)),"//","")</f>
        <v/>
      </c>
      <c r="V635">
        <f t="shared" si="126"/>
        <v>183</v>
      </c>
      <c r="W635" s="94" t="s">
        <v>2263</v>
      </c>
      <c r="X635" s="98" t="s">
        <v>2263</v>
      </c>
      <c r="Y635" s="98" t="s">
        <v>2263</v>
      </c>
      <c r="Z635" s="25" t="str">
        <f t="shared" si="124"/>
        <v/>
      </c>
      <c r="AA635" s="25" t="str">
        <f t="shared" si="127"/>
        <v/>
      </c>
      <c r="AB635" s="1">
        <f t="shared" si="125"/>
        <v>611</v>
      </c>
      <c r="AC635" t="str">
        <f t="shared" si="128"/>
        <v>ITM_IOTA_DIALYTIKA</v>
      </c>
      <c r="AD635" s="136" t="str">
        <f>IF(ISNA(VLOOKUP(AA635,Sheet2!J:J,1,0)),"//","")</f>
        <v/>
      </c>
      <c r="AF635" s="94" t="str">
        <f t="shared" si="129"/>
        <v/>
      </c>
      <c r="AG635" t="b">
        <f t="shared" si="130"/>
        <v>1</v>
      </c>
    </row>
    <row r="636" spans="1:33">
      <c r="A636" s="50">
        <f t="shared" si="131"/>
        <v>636</v>
      </c>
      <c r="B636" s="49">
        <f t="shared" si="132"/>
        <v>612</v>
      </c>
      <c r="C636" s="229" t="s">
        <v>3817</v>
      </c>
      <c r="D636" s="229" t="s">
        <v>2944</v>
      </c>
      <c r="E636" s="224" t="s">
        <v>524</v>
      </c>
      <c r="F636" s="224" t="s">
        <v>534</v>
      </c>
      <c r="G636" s="233">
        <v>0</v>
      </c>
      <c r="H636" s="233">
        <v>0</v>
      </c>
      <c r="I636" s="224" t="s">
        <v>1</v>
      </c>
      <c r="J636" s="224" t="s">
        <v>1396</v>
      </c>
      <c r="K636" s="231" t="s">
        <v>3830</v>
      </c>
      <c r="L636" s="232" t="s">
        <v>4851</v>
      </c>
      <c r="M636" s="232" t="s">
        <v>4910</v>
      </c>
      <c r="N636" s="57"/>
      <c r="O636" s="57"/>
      <c r="P636" s="237" t="s">
        <v>2944</v>
      </c>
      <c r="Q636" s="13"/>
      <c r="R636"/>
      <c r="S636" t="str">
        <f t="shared" si="133"/>
        <v>NOT EQUAL</v>
      </c>
      <c r="T636" t="str">
        <f>IF(ISNA(VLOOKUP(AF636,#REF!,1)),"//","")</f>
        <v/>
      </c>
      <c r="U636"/>
      <c r="V636">
        <f t="shared" si="126"/>
        <v>183</v>
      </c>
      <c r="W636" s="81" t="s">
        <v>2263</v>
      </c>
      <c r="X636" s="59" t="s">
        <v>2263</v>
      </c>
      <c r="Y636" s="59" t="s">
        <v>2263</v>
      </c>
      <c r="Z636" s="25" t="str">
        <f t="shared" si="124"/>
        <v/>
      </c>
      <c r="AA636" s="25" t="str">
        <f t="shared" si="127"/>
        <v/>
      </c>
      <c r="AB636" s="1">
        <f t="shared" si="125"/>
        <v>612</v>
      </c>
      <c r="AC636" t="str">
        <f t="shared" si="128"/>
        <v>ITM_KAPPA</v>
      </c>
      <c r="AD636" s="136" t="str">
        <f>IF(ISNA(VLOOKUP(AA636,Sheet2!J:J,1,0)),"//","")</f>
        <v/>
      </c>
      <c r="AF636" s="94" t="str">
        <f t="shared" si="129"/>
        <v/>
      </c>
      <c r="AG636" t="b">
        <f t="shared" si="130"/>
        <v>1</v>
      </c>
    </row>
    <row r="637" spans="1:33">
      <c r="A637" s="50">
        <f t="shared" si="131"/>
        <v>637</v>
      </c>
      <c r="B637" s="49">
        <f t="shared" si="132"/>
        <v>613</v>
      </c>
      <c r="C637" s="229" t="s">
        <v>3817</v>
      </c>
      <c r="D637" s="229" t="s">
        <v>2945</v>
      </c>
      <c r="E637" s="224" t="s">
        <v>524</v>
      </c>
      <c r="F637" s="224" t="s">
        <v>535</v>
      </c>
      <c r="G637" s="233">
        <v>0</v>
      </c>
      <c r="H637" s="233">
        <v>0</v>
      </c>
      <c r="I637" s="224" t="s">
        <v>1</v>
      </c>
      <c r="J637" s="224" t="s">
        <v>1396</v>
      </c>
      <c r="K637" s="231" t="s">
        <v>3830</v>
      </c>
      <c r="L637" s="232" t="s">
        <v>4851</v>
      </c>
      <c r="M637" s="232" t="s">
        <v>4910</v>
      </c>
      <c r="N637" s="57"/>
      <c r="O637" s="57"/>
      <c r="P637" s="237" t="s">
        <v>2945</v>
      </c>
      <c r="Q637" s="13"/>
      <c r="R637"/>
      <c r="S637" t="str">
        <f t="shared" si="133"/>
        <v>NOT EQUAL</v>
      </c>
      <c r="T637" t="str">
        <f>IF(ISNA(VLOOKUP(AF637,#REF!,1)),"//","")</f>
        <v/>
      </c>
      <c r="U637"/>
      <c r="V637">
        <f t="shared" si="126"/>
        <v>183</v>
      </c>
      <c r="W637" s="81" t="s">
        <v>2263</v>
      </c>
      <c r="X637" s="59" t="s">
        <v>2263</v>
      </c>
      <c r="Y637" s="59" t="s">
        <v>2263</v>
      </c>
      <c r="Z637" s="25" t="str">
        <f t="shared" si="124"/>
        <v/>
      </c>
      <c r="AA637" s="25" t="str">
        <f t="shared" si="127"/>
        <v/>
      </c>
      <c r="AB637" s="1">
        <f t="shared" si="125"/>
        <v>613</v>
      </c>
      <c r="AC637" t="str">
        <f t="shared" si="128"/>
        <v>ITM_LAMBDA</v>
      </c>
      <c r="AD637" s="136" t="str">
        <f>IF(ISNA(VLOOKUP(AA637,Sheet2!J:J,1,0)),"//","")</f>
        <v/>
      </c>
      <c r="AF637" s="94" t="str">
        <f t="shared" si="129"/>
        <v/>
      </c>
      <c r="AG637" t="b">
        <f t="shared" si="130"/>
        <v>1</v>
      </c>
    </row>
    <row r="638" spans="1:33">
      <c r="A638" s="50">
        <f t="shared" si="131"/>
        <v>638</v>
      </c>
      <c r="B638" s="49">
        <f t="shared" si="132"/>
        <v>614</v>
      </c>
      <c r="C638" s="229" t="s">
        <v>3817</v>
      </c>
      <c r="D638" s="229" t="s">
        <v>2946</v>
      </c>
      <c r="E638" s="224" t="s">
        <v>524</v>
      </c>
      <c r="F638" s="224" t="s">
        <v>536</v>
      </c>
      <c r="G638" s="233">
        <v>0</v>
      </c>
      <c r="H638" s="233">
        <v>0</v>
      </c>
      <c r="I638" s="224" t="s">
        <v>1</v>
      </c>
      <c r="J638" s="224" t="s">
        <v>1396</v>
      </c>
      <c r="K638" s="231" t="s">
        <v>3830</v>
      </c>
      <c r="L638" s="232" t="s">
        <v>4851</v>
      </c>
      <c r="M638" s="232" t="s">
        <v>4910</v>
      </c>
      <c r="N638" s="57"/>
      <c r="O638" s="57"/>
      <c r="P638" s="237" t="s">
        <v>2946</v>
      </c>
      <c r="Q638" s="13"/>
      <c r="R638"/>
      <c r="S638" t="str">
        <f t="shared" si="133"/>
        <v>NOT EQUAL</v>
      </c>
      <c r="T638" t="str">
        <f>IF(ISNA(VLOOKUP(AF638,#REF!,1)),"//","")</f>
        <v/>
      </c>
      <c r="U638"/>
      <c r="V638">
        <f t="shared" si="126"/>
        <v>183</v>
      </c>
      <c r="W638" s="81" t="s">
        <v>2263</v>
      </c>
      <c r="X638" s="59" t="s">
        <v>2263</v>
      </c>
      <c r="Y638" s="59" t="s">
        <v>2263</v>
      </c>
      <c r="Z638" s="25" t="str">
        <f t="shared" si="124"/>
        <v/>
      </c>
      <c r="AA638" s="25" t="str">
        <f t="shared" si="127"/>
        <v/>
      </c>
      <c r="AB638" s="1">
        <f t="shared" si="125"/>
        <v>614</v>
      </c>
      <c r="AC638" t="str">
        <f t="shared" si="128"/>
        <v>ITM_MU</v>
      </c>
      <c r="AD638" s="136" t="str">
        <f>IF(ISNA(VLOOKUP(AA638,Sheet2!J:J,1,0)),"//","")</f>
        <v/>
      </c>
      <c r="AF638" s="94" t="str">
        <f t="shared" si="129"/>
        <v/>
      </c>
      <c r="AG638" t="b">
        <f t="shared" si="130"/>
        <v>1</v>
      </c>
    </row>
    <row r="639" spans="1:33">
      <c r="A639" s="50">
        <f t="shared" si="131"/>
        <v>639</v>
      </c>
      <c r="B639" s="49">
        <f t="shared" si="132"/>
        <v>615</v>
      </c>
      <c r="C639" s="229" t="s">
        <v>3817</v>
      </c>
      <c r="D639" s="229" t="s">
        <v>2947</v>
      </c>
      <c r="E639" s="224" t="s">
        <v>524</v>
      </c>
      <c r="F639" s="224" t="s">
        <v>537</v>
      </c>
      <c r="G639" s="233">
        <v>0</v>
      </c>
      <c r="H639" s="233">
        <v>0</v>
      </c>
      <c r="I639" s="224" t="s">
        <v>1</v>
      </c>
      <c r="J639" s="224" t="s">
        <v>1396</v>
      </c>
      <c r="K639" s="231" t="s">
        <v>3830</v>
      </c>
      <c r="L639" s="232" t="s">
        <v>4851</v>
      </c>
      <c r="M639" s="232" t="s">
        <v>4910</v>
      </c>
      <c r="N639" s="57"/>
      <c r="O639" s="57"/>
      <c r="P639" s="237" t="s">
        <v>2947</v>
      </c>
      <c r="Q639" s="13"/>
      <c r="R639"/>
      <c r="S639" t="str">
        <f t="shared" si="133"/>
        <v>NOT EQUAL</v>
      </c>
      <c r="T639" t="str">
        <f>IF(ISNA(VLOOKUP(AF639,#REF!,1)),"//","")</f>
        <v/>
      </c>
      <c r="U639"/>
      <c r="V639">
        <f t="shared" si="126"/>
        <v>183</v>
      </c>
      <c r="W639" s="81" t="s">
        <v>2263</v>
      </c>
      <c r="X639" s="59" t="s">
        <v>2263</v>
      </c>
      <c r="Y639" s="59" t="s">
        <v>2263</v>
      </c>
      <c r="Z639" s="25" t="str">
        <f t="shared" si="124"/>
        <v/>
      </c>
      <c r="AA639" s="25" t="str">
        <f t="shared" si="127"/>
        <v/>
      </c>
      <c r="AB639" s="1">
        <f t="shared" si="125"/>
        <v>615</v>
      </c>
      <c r="AC639" t="str">
        <f t="shared" si="128"/>
        <v>ITM_NU</v>
      </c>
      <c r="AD639" s="136" t="str">
        <f>IF(ISNA(VLOOKUP(AA639,Sheet2!J:J,1,0)),"//","")</f>
        <v/>
      </c>
      <c r="AF639" s="94" t="str">
        <f t="shared" si="129"/>
        <v/>
      </c>
      <c r="AG639" t="b">
        <f t="shared" si="130"/>
        <v>1</v>
      </c>
    </row>
    <row r="640" spans="1:33" s="17" customFormat="1">
      <c r="A640" s="50">
        <f t="shared" si="131"/>
        <v>640</v>
      </c>
      <c r="B640" s="49">
        <f t="shared" si="132"/>
        <v>616</v>
      </c>
      <c r="C640" s="229" t="s">
        <v>3817</v>
      </c>
      <c r="D640" s="229" t="s">
        <v>2948</v>
      </c>
      <c r="E640" s="224" t="s">
        <v>524</v>
      </c>
      <c r="F640" s="225" t="s">
        <v>538</v>
      </c>
      <c r="G640" s="234">
        <v>0</v>
      </c>
      <c r="H640" s="234">
        <v>0</v>
      </c>
      <c r="I640" s="224" t="s">
        <v>1</v>
      </c>
      <c r="J640" s="224" t="s">
        <v>1396</v>
      </c>
      <c r="K640" s="231" t="s">
        <v>3830</v>
      </c>
      <c r="L640" s="232" t="s">
        <v>4851</v>
      </c>
      <c r="M640" s="232" t="s">
        <v>4910</v>
      </c>
      <c r="P640" s="237" t="s">
        <v>2948</v>
      </c>
      <c r="Q640" s="16"/>
      <c r="S640" s="17" t="str">
        <f t="shared" si="133"/>
        <v>NOT EQUAL</v>
      </c>
      <c r="T640" s="17" t="str">
        <f>IF(ISNA(VLOOKUP(AF640,#REF!,1)),"//","")</f>
        <v/>
      </c>
      <c r="V640">
        <f t="shared" si="126"/>
        <v>183</v>
      </c>
      <c r="W640" s="94" t="s">
        <v>2263</v>
      </c>
      <c r="X640" s="98" t="s">
        <v>2263</v>
      </c>
      <c r="Y640" s="98" t="s">
        <v>2263</v>
      </c>
      <c r="Z640" s="25" t="str">
        <f t="shared" si="124"/>
        <v/>
      </c>
      <c r="AA640" s="25" t="str">
        <f t="shared" si="127"/>
        <v/>
      </c>
      <c r="AB640" s="1">
        <f t="shared" si="125"/>
        <v>616</v>
      </c>
      <c r="AC640" t="str">
        <f t="shared" si="128"/>
        <v>ITM_XI</v>
      </c>
      <c r="AD640" s="136" t="str">
        <f>IF(ISNA(VLOOKUP(AA640,Sheet2!J:J,1,0)),"//","")</f>
        <v/>
      </c>
      <c r="AF640" s="94" t="str">
        <f t="shared" si="129"/>
        <v/>
      </c>
      <c r="AG640" t="b">
        <f t="shared" si="130"/>
        <v>1</v>
      </c>
    </row>
    <row r="641" spans="1:33">
      <c r="A641" s="50">
        <f t="shared" si="131"/>
        <v>641</v>
      </c>
      <c r="B641" s="49">
        <f t="shared" si="132"/>
        <v>617</v>
      </c>
      <c r="C641" s="229" t="s">
        <v>3817</v>
      </c>
      <c r="D641" s="229" t="s">
        <v>2949</v>
      </c>
      <c r="E641" s="224" t="s">
        <v>524</v>
      </c>
      <c r="F641" s="224" t="s">
        <v>539</v>
      </c>
      <c r="G641" s="233">
        <v>0</v>
      </c>
      <c r="H641" s="233">
        <v>0</v>
      </c>
      <c r="I641" s="224" t="s">
        <v>1</v>
      </c>
      <c r="J641" s="224" t="s">
        <v>1396</v>
      </c>
      <c r="K641" s="231" t="s">
        <v>3830</v>
      </c>
      <c r="L641" s="232" t="s">
        <v>4851</v>
      </c>
      <c r="M641" s="232" t="s">
        <v>4910</v>
      </c>
      <c r="N641" s="57"/>
      <c r="O641" s="57"/>
      <c r="P641" s="237" t="s">
        <v>2949</v>
      </c>
      <c r="Q641" s="13"/>
      <c r="R641"/>
      <c r="S641" t="str">
        <f t="shared" si="133"/>
        <v>NOT EQUAL</v>
      </c>
      <c r="T641" t="str">
        <f>IF(ISNA(VLOOKUP(AF641,#REF!,1)),"//","")</f>
        <v/>
      </c>
      <c r="U641"/>
      <c r="V641">
        <f t="shared" si="126"/>
        <v>183</v>
      </c>
      <c r="W641" s="81" t="s">
        <v>2263</v>
      </c>
      <c r="X641" s="59" t="s">
        <v>2263</v>
      </c>
      <c r="Y641" s="59" t="s">
        <v>2263</v>
      </c>
      <c r="Z641" s="25" t="str">
        <f t="shared" si="124"/>
        <v/>
      </c>
      <c r="AA641" s="25" t="str">
        <f t="shared" si="127"/>
        <v/>
      </c>
      <c r="AB641" s="1">
        <f t="shared" si="125"/>
        <v>617</v>
      </c>
      <c r="AC641" t="str">
        <f t="shared" si="128"/>
        <v>ITM_OMICRON</v>
      </c>
      <c r="AD641" s="136" t="str">
        <f>IF(ISNA(VLOOKUP(AA641,Sheet2!J:J,1,0)),"//","")</f>
        <v/>
      </c>
      <c r="AF641" s="94" t="str">
        <f t="shared" si="129"/>
        <v/>
      </c>
      <c r="AG641" t="b">
        <f t="shared" si="130"/>
        <v>1</v>
      </c>
    </row>
    <row r="642" spans="1:33">
      <c r="A642" s="50">
        <f t="shared" si="131"/>
        <v>642</v>
      </c>
      <c r="B642" s="49">
        <f t="shared" si="132"/>
        <v>618</v>
      </c>
      <c r="C642" s="229" t="s">
        <v>3817</v>
      </c>
      <c r="D642" s="229" t="s">
        <v>2042</v>
      </c>
      <c r="E642" s="224" t="s">
        <v>524</v>
      </c>
      <c r="F642" s="224" t="s">
        <v>540</v>
      </c>
      <c r="G642" s="235">
        <v>0</v>
      </c>
      <c r="H642" s="235">
        <v>0</v>
      </c>
      <c r="I642" s="224" t="s">
        <v>1</v>
      </c>
      <c r="J642" s="224" t="s">
        <v>1396</v>
      </c>
      <c r="K642" s="231" t="s">
        <v>3830</v>
      </c>
      <c r="L642" s="232" t="s">
        <v>4851</v>
      </c>
      <c r="M642" s="232" t="s">
        <v>4910</v>
      </c>
      <c r="N642" s="57"/>
      <c r="O642" s="57"/>
      <c r="P642" s="237" t="s">
        <v>2042</v>
      </c>
      <c r="Q642" s="13"/>
      <c r="R642"/>
      <c r="S642" t="str">
        <f t="shared" si="133"/>
        <v>NOT EQUAL</v>
      </c>
      <c r="T642" t="str">
        <f>IF(ISNA(VLOOKUP(AF642,#REF!,1)),"//","")</f>
        <v/>
      </c>
      <c r="U642"/>
      <c r="V642">
        <f t="shared" si="126"/>
        <v>183</v>
      </c>
      <c r="W642" s="81" t="s">
        <v>2263</v>
      </c>
      <c r="X642" s="59" t="s">
        <v>2263</v>
      </c>
      <c r="Y642" s="59" t="s">
        <v>2263</v>
      </c>
      <c r="Z642" s="25" t="str">
        <f t="shared" si="124"/>
        <v/>
      </c>
      <c r="AA642" s="25" t="str">
        <f t="shared" si="127"/>
        <v/>
      </c>
      <c r="AB642" s="1">
        <f t="shared" si="125"/>
        <v>618</v>
      </c>
      <c r="AC642" t="str">
        <f t="shared" si="128"/>
        <v>ITM_PI</v>
      </c>
      <c r="AD642" s="136" t="str">
        <f>IF(ISNA(VLOOKUP(AA642,Sheet2!J:J,1,0)),"//","")</f>
        <v/>
      </c>
      <c r="AF642" s="94" t="str">
        <f t="shared" si="129"/>
        <v/>
      </c>
      <c r="AG642" t="b">
        <f t="shared" si="130"/>
        <v>1</v>
      </c>
    </row>
    <row r="643" spans="1:33" s="17" customFormat="1">
      <c r="A643" s="50">
        <f t="shared" si="131"/>
        <v>643</v>
      </c>
      <c r="B643" s="49">
        <f t="shared" si="132"/>
        <v>619</v>
      </c>
      <c r="C643" s="229" t="s">
        <v>3817</v>
      </c>
      <c r="D643" s="229" t="s">
        <v>2950</v>
      </c>
      <c r="E643" s="224" t="s">
        <v>524</v>
      </c>
      <c r="F643" s="225" t="s">
        <v>541</v>
      </c>
      <c r="G643" s="234">
        <v>0</v>
      </c>
      <c r="H643" s="234">
        <v>0</v>
      </c>
      <c r="I643" s="224" t="s">
        <v>1</v>
      </c>
      <c r="J643" s="224" t="s">
        <v>1396</v>
      </c>
      <c r="K643" s="231" t="s">
        <v>3830</v>
      </c>
      <c r="L643" s="232" t="s">
        <v>4851</v>
      </c>
      <c r="M643" s="232" t="s">
        <v>4910</v>
      </c>
      <c r="P643" s="237" t="s">
        <v>2950</v>
      </c>
      <c r="Q643" s="16"/>
      <c r="S643" s="17" t="str">
        <f t="shared" si="133"/>
        <v>NOT EQUAL</v>
      </c>
      <c r="T643" s="17" t="str">
        <f>IF(ISNA(VLOOKUP(AF643,#REF!,1)),"//","")</f>
        <v/>
      </c>
      <c r="V643">
        <f t="shared" si="126"/>
        <v>183</v>
      </c>
      <c r="W643" s="94" t="s">
        <v>2263</v>
      </c>
      <c r="X643" s="98" t="s">
        <v>2263</v>
      </c>
      <c r="Y643" s="98" t="s">
        <v>2263</v>
      </c>
      <c r="Z643" s="25" t="str">
        <f t="shared" si="124"/>
        <v/>
      </c>
      <c r="AA643" s="25" t="str">
        <f t="shared" si="127"/>
        <v/>
      </c>
      <c r="AB643" s="1">
        <f t="shared" si="125"/>
        <v>619</v>
      </c>
      <c r="AC643" t="str">
        <f t="shared" si="128"/>
        <v>ITM_RHO</v>
      </c>
      <c r="AD643" s="136" t="str">
        <f>IF(ISNA(VLOOKUP(AA643,Sheet2!J:J,1,0)),"//","")</f>
        <v/>
      </c>
      <c r="AF643" s="94" t="str">
        <f t="shared" si="129"/>
        <v/>
      </c>
      <c r="AG643" t="b">
        <f t="shared" si="130"/>
        <v>1</v>
      </c>
    </row>
    <row r="644" spans="1:33">
      <c r="A644" s="50">
        <f t="shared" si="131"/>
        <v>644</v>
      </c>
      <c r="B644" s="49">
        <f t="shared" si="132"/>
        <v>620</v>
      </c>
      <c r="C644" s="229" t="s">
        <v>3817</v>
      </c>
      <c r="D644" s="229" t="s">
        <v>2044</v>
      </c>
      <c r="E644" s="224" t="s">
        <v>524</v>
      </c>
      <c r="F644" s="224" t="s">
        <v>542</v>
      </c>
      <c r="G644" s="233">
        <v>0</v>
      </c>
      <c r="H644" s="233">
        <v>0</v>
      </c>
      <c r="I644" s="224" t="s">
        <v>1</v>
      </c>
      <c r="J644" s="224" t="s">
        <v>1396</v>
      </c>
      <c r="K644" s="231" t="s">
        <v>3830</v>
      </c>
      <c r="L644" s="232" t="s">
        <v>4851</v>
      </c>
      <c r="M644" s="232" t="s">
        <v>4910</v>
      </c>
      <c r="N644" s="57"/>
      <c r="O644" s="57"/>
      <c r="P644" s="237" t="s">
        <v>2044</v>
      </c>
      <c r="Q644" s="13"/>
      <c r="R644"/>
      <c r="S644" t="str">
        <f t="shared" si="133"/>
        <v>NOT EQUAL</v>
      </c>
      <c r="T644" t="str">
        <f>IF(ISNA(VLOOKUP(AF644,#REF!,1)),"//","")</f>
        <v/>
      </c>
      <c r="U644"/>
      <c r="V644">
        <f t="shared" si="126"/>
        <v>183</v>
      </c>
      <c r="W644" s="81" t="s">
        <v>2263</v>
      </c>
      <c r="X644" s="59" t="s">
        <v>2263</v>
      </c>
      <c r="Y644" s="59" t="s">
        <v>2263</v>
      </c>
      <c r="Z644" s="25" t="str">
        <f t="shared" si="124"/>
        <v/>
      </c>
      <c r="AA644" s="25" t="str">
        <f t="shared" si="127"/>
        <v/>
      </c>
      <c r="AB644" s="1">
        <f t="shared" si="125"/>
        <v>620</v>
      </c>
      <c r="AC644" t="str">
        <f t="shared" si="128"/>
        <v>ITM_SIGMA</v>
      </c>
      <c r="AD644" s="136" t="str">
        <f>IF(ISNA(VLOOKUP(AA644,Sheet2!J:J,1,0)),"//","")</f>
        <v/>
      </c>
      <c r="AF644" s="94" t="str">
        <f t="shared" si="129"/>
        <v/>
      </c>
      <c r="AG644" t="b">
        <f t="shared" si="130"/>
        <v>1</v>
      </c>
    </row>
    <row r="645" spans="1:33">
      <c r="A645" s="50">
        <f t="shared" si="131"/>
        <v>645</v>
      </c>
      <c r="B645" s="49">
        <f t="shared" si="132"/>
        <v>621</v>
      </c>
      <c r="C645" s="229" t="s">
        <v>3817</v>
      </c>
      <c r="D645" s="229" t="s">
        <v>2951</v>
      </c>
      <c r="E645" s="224" t="s">
        <v>524</v>
      </c>
      <c r="F645" s="224" t="s">
        <v>543</v>
      </c>
      <c r="G645" s="233">
        <v>0</v>
      </c>
      <c r="H645" s="233">
        <v>0</v>
      </c>
      <c r="I645" s="224" t="s">
        <v>1</v>
      </c>
      <c r="J645" s="224" t="s">
        <v>1396</v>
      </c>
      <c r="K645" s="231" t="s">
        <v>3830</v>
      </c>
      <c r="L645" s="232" t="s">
        <v>4851</v>
      </c>
      <c r="M645" s="232" t="s">
        <v>4910</v>
      </c>
      <c r="N645" s="57"/>
      <c r="O645" s="57"/>
      <c r="P645" s="237" t="s">
        <v>2951</v>
      </c>
      <c r="Q645" s="13"/>
      <c r="R645"/>
      <c r="S645" t="str">
        <f t="shared" si="133"/>
        <v>NOT EQUAL</v>
      </c>
      <c r="T645" t="str">
        <f>IF(ISNA(VLOOKUP(AF645,#REF!,1)),"//","")</f>
        <v/>
      </c>
      <c r="U645"/>
      <c r="V645">
        <f t="shared" si="126"/>
        <v>183</v>
      </c>
      <c r="W645" s="81" t="s">
        <v>2263</v>
      </c>
      <c r="X645" s="59" t="s">
        <v>2263</v>
      </c>
      <c r="Y645" s="59" t="s">
        <v>2263</v>
      </c>
      <c r="Z645" s="25" t="str">
        <f t="shared" si="124"/>
        <v/>
      </c>
      <c r="AA645" s="25" t="str">
        <f t="shared" si="127"/>
        <v/>
      </c>
      <c r="AB645" s="1">
        <f t="shared" si="125"/>
        <v>621</v>
      </c>
      <c r="AC645" t="str">
        <f t="shared" si="128"/>
        <v>ITM_TAU</v>
      </c>
      <c r="AD645" s="136" t="str">
        <f>IF(ISNA(VLOOKUP(AA645,Sheet2!J:J,1,0)),"//","")</f>
        <v/>
      </c>
      <c r="AF645" s="94" t="str">
        <f t="shared" si="129"/>
        <v/>
      </c>
      <c r="AG645" t="b">
        <f t="shared" si="130"/>
        <v>1</v>
      </c>
    </row>
    <row r="646" spans="1:33" s="17" customFormat="1">
      <c r="A646" s="50">
        <f t="shared" si="131"/>
        <v>646</v>
      </c>
      <c r="B646" s="49">
        <f t="shared" si="132"/>
        <v>622</v>
      </c>
      <c r="C646" s="229" t="s">
        <v>3817</v>
      </c>
      <c r="D646" s="229" t="s">
        <v>2952</v>
      </c>
      <c r="E646" s="224" t="s">
        <v>524</v>
      </c>
      <c r="F646" s="225" t="s">
        <v>544</v>
      </c>
      <c r="G646" s="234">
        <v>0</v>
      </c>
      <c r="H646" s="234">
        <v>0</v>
      </c>
      <c r="I646" s="224" t="s">
        <v>1</v>
      </c>
      <c r="J646" s="224" t="s">
        <v>1396</v>
      </c>
      <c r="K646" s="231" t="s">
        <v>3830</v>
      </c>
      <c r="L646" s="232" t="s">
        <v>4851</v>
      </c>
      <c r="M646" s="232" t="s">
        <v>4910</v>
      </c>
      <c r="P646" s="237" t="s">
        <v>2952</v>
      </c>
      <c r="Q646" s="16"/>
      <c r="S646" s="17" t="str">
        <f t="shared" si="133"/>
        <v>NOT EQUAL</v>
      </c>
      <c r="T646" s="17" t="str">
        <f>IF(ISNA(VLOOKUP(AF646,#REF!,1)),"//","")</f>
        <v/>
      </c>
      <c r="V646">
        <f t="shared" si="126"/>
        <v>183</v>
      </c>
      <c r="W646" s="94" t="s">
        <v>2263</v>
      </c>
      <c r="X646" s="98" t="s">
        <v>2263</v>
      </c>
      <c r="Y646" s="98" t="s">
        <v>2263</v>
      </c>
      <c r="Z646" s="25" t="str">
        <f t="shared" ref="Z646:Z709" si="134">IF( OR(X646="CNST", I646="CAT_REGS"),IF(E646=CHAR(34)&amp;CHAR(34),F646,E646),
IF(X646="YES",UPPER(IF(E646=CHAR(34)&amp;CHAR(34),F646,E646)),
IF(   AND(X646&lt;&gt;"NO",I646="CAT_FNCT",D646&lt;&gt;"multiply", D646&lt;&gt;"divide"),IF(J646="SLS_ENABLED",   UPPER(IF(E646=CHAR(34)&amp;CHAR(34),F646,E646)),""),"")))</f>
        <v/>
      </c>
      <c r="AA646" s="25" t="str">
        <f t="shared" si="127"/>
        <v/>
      </c>
      <c r="AB646" s="1">
        <f t="shared" ref="AB646:AB709" si="135">B646</f>
        <v>622</v>
      </c>
      <c r="AC646" t="str">
        <f t="shared" si="128"/>
        <v>ITM_UPSILON</v>
      </c>
      <c r="AD646" s="136" t="str">
        <f>IF(ISNA(VLOOKUP(AA646,Sheet2!J:J,1,0)),"//","")</f>
        <v/>
      </c>
      <c r="AF646" s="94" t="str">
        <f t="shared" si="129"/>
        <v/>
      </c>
      <c r="AG646" t="b">
        <f t="shared" si="130"/>
        <v>1</v>
      </c>
    </row>
    <row r="647" spans="1:33" s="17" customFormat="1">
      <c r="A647" s="50">
        <f t="shared" si="131"/>
        <v>647</v>
      </c>
      <c r="B647" s="49">
        <f t="shared" si="132"/>
        <v>623</v>
      </c>
      <c r="C647" s="229" t="s">
        <v>3817</v>
      </c>
      <c r="D647" s="229" t="s">
        <v>2953</v>
      </c>
      <c r="E647" s="224" t="s">
        <v>524</v>
      </c>
      <c r="F647" s="225" t="s">
        <v>545</v>
      </c>
      <c r="G647" s="234">
        <v>0</v>
      </c>
      <c r="H647" s="234">
        <v>0</v>
      </c>
      <c r="I647" s="224" t="s">
        <v>1</v>
      </c>
      <c r="J647" s="224" t="s">
        <v>1396</v>
      </c>
      <c r="K647" s="231" t="s">
        <v>3830</v>
      </c>
      <c r="L647" s="232" t="s">
        <v>4851</v>
      </c>
      <c r="M647" s="232" t="s">
        <v>4910</v>
      </c>
      <c r="P647" s="237" t="s">
        <v>2953</v>
      </c>
      <c r="Q647" s="16"/>
      <c r="S647" s="17" t="str">
        <f t="shared" si="133"/>
        <v>NOT EQUAL</v>
      </c>
      <c r="T647" s="17" t="str">
        <f>IF(ISNA(VLOOKUP(AF647,#REF!,1)),"//","")</f>
        <v/>
      </c>
      <c r="V647">
        <f t="shared" ref="V647:V710" si="136">IF(AA647&lt;&gt;"",V646+1,V646)</f>
        <v>183</v>
      </c>
      <c r="W647" s="94" t="s">
        <v>2263</v>
      </c>
      <c r="X647" s="98" t="s">
        <v>2263</v>
      </c>
      <c r="Y647" s="98" t="s">
        <v>2263</v>
      </c>
      <c r="Z647" s="25" t="str">
        <f t="shared" si="134"/>
        <v/>
      </c>
      <c r="AA647" s="25" t="str">
        <f t="shared" ref="AA647:AA710" si="137">IF(LEN(Y647)&gt;0,Y647,SUBSTITUTE(SUBSTITUTE(SUBSTITUTE(SUBSTITUTE(SUBSTITUTE(SUBSTITUTE(SUBSTITUTE(SUBSTITUTE(SUBSTITUTE(SUBSTITUTE(SUBSTITUTE( (SUBSTITUTE( SUBSTITUTE( SUBSTITUTE( SUBSTITUTE(Z647,"STD_SIGMA","SUM"),"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47" s="1">
        <f t="shared" si="135"/>
        <v>623</v>
      </c>
      <c r="AC647" t="str">
        <f t="shared" ref="AC647:AC710" si="138">P647</f>
        <v>ITM_UPSILON_DIALYTIKA</v>
      </c>
      <c r="AD647" s="136" t="str">
        <f>IF(ISNA(VLOOKUP(AA647,Sheet2!J:J,1,0)),"//","")</f>
        <v/>
      </c>
      <c r="AF647" s="94" t="str">
        <f t="shared" ref="AF647:AF710" si="139">IF(LEN(AA647)=0,"",SUBSTITUTE(SUBSTITUTE(SUBSTITUTE(SUBSTITUTE(SUBSTITUTE(SUBSTITUTE(SUBSTITUTE(SUBSTITUTE(SUBSTITUTE(SUBSTITUTE(SUBSTITUTE(SUBSTITUTE(SUBSTITUTE(SUBSTITUTE(SUBSTITUTE(SUBSTITUTE(SUBSTITUTE( (SUBSTITUTE( SUBSTITUTE( SUBSTITUTE( SUBSTITUTE(Z647,"STD_SIGMA","SUM"),"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47" t="b">
        <f t="shared" ref="AG647:AG710" si="140">AA647=AF647</f>
        <v>1</v>
      </c>
    </row>
    <row r="648" spans="1:33">
      <c r="A648" s="50">
        <f t="shared" si="131"/>
        <v>648</v>
      </c>
      <c r="B648" s="49">
        <f t="shared" si="132"/>
        <v>624</v>
      </c>
      <c r="C648" s="229" t="s">
        <v>3817</v>
      </c>
      <c r="D648" s="229" t="s">
        <v>2954</v>
      </c>
      <c r="E648" s="224" t="s">
        <v>524</v>
      </c>
      <c r="F648" s="224" t="s">
        <v>426</v>
      </c>
      <c r="G648" s="233">
        <v>0</v>
      </c>
      <c r="H648" s="233">
        <v>0</v>
      </c>
      <c r="I648" s="224" t="s">
        <v>1</v>
      </c>
      <c r="J648" s="224" t="s">
        <v>1396</v>
      </c>
      <c r="K648" s="231" t="s">
        <v>3830</v>
      </c>
      <c r="L648" s="232" t="s">
        <v>4851</v>
      </c>
      <c r="M648" s="232" t="s">
        <v>4910</v>
      </c>
      <c r="N648" s="57"/>
      <c r="O648" s="57"/>
      <c r="P648" s="237" t="s">
        <v>2954</v>
      </c>
      <c r="Q648" s="13"/>
      <c r="R648"/>
      <c r="S648" t="str">
        <f t="shared" si="133"/>
        <v>NOT EQUAL</v>
      </c>
      <c r="T648" t="str">
        <f>IF(ISNA(VLOOKUP(AF648,#REF!,1)),"//","")</f>
        <v/>
      </c>
      <c r="U648"/>
      <c r="V648">
        <f t="shared" si="136"/>
        <v>183</v>
      </c>
      <c r="W648" s="81" t="s">
        <v>2263</v>
      </c>
      <c r="X648" s="59" t="s">
        <v>2263</v>
      </c>
      <c r="Y648" s="59" t="s">
        <v>2263</v>
      </c>
      <c r="Z648" s="25" t="str">
        <f t="shared" si="134"/>
        <v/>
      </c>
      <c r="AA648" s="25" t="str">
        <f t="shared" si="137"/>
        <v/>
      </c>
      <c r="AB648" s="1">
        <f t="shared" si="135"/>
        <v>624</v>
      </c>
      <c r="AC648" t="str">
        <f t="shared" si="138"/>
        <v>ITM_PHI</v>
      </c>
      <c r="AD648" s="136" t="str">
        <f>IF(ISNA(VLOOKUP(AA648,Sheet2!J:J,1,0)),"//","")</f>
        <v/>
      </c>
      <c r="AF648" s="94" t="str">
        <f t="shared" si="139"/>
        <v/>
      </c>
      <c r="AG648" t="b">
        <f t="shared" si="140"/>
        <v>1</v>
      </c>
    </row>
    <row r="649" spans="1:33">
      <c r="A649" s="50">
        <f t="shared" ref="A649:A712" si="141">IF(B649=INT(B649),ROW(),"")</f>
        <v>649</v>
      </c>
      <c r="B649" s="49">
        <f t="shared" ref="B649:B712" si="142">IF(AND(MID(C649,2,1)&lt;&gt;"/",MID(C649,1,1)="/"),INT(B648)+1,B648+0.01)</f>
        <v>625</v>
      </c>
      <c r="C649" s="229" t="s">
        <v>3817</v>
      </c>
      <c r="D649" s="229" t="s">
        <v>2955</v>
      </c>
      <c r="E649" s="224" t="s">
        <v>524</v>
      </c>
      <c r="F649" s="224" t="s">
        <v>546</v>
      </c>
      <c r="G649" s="233">
        <v>0</v>
      </c>
      <c r="H649" s="233">
        <v>0</v>
      </c>
      <c r="I649" s="224" t="s">
        <v>1</v>
      </c>
      <c r="J649" s="224" t="s">
        <v>1396</v>
      </c>
      <c r="K649" s="231" t="s">
        <v>3830</v>
      </c>
      <c r="L649" s="232" t="s">
        <v>4851</v>
      </c>
      <c r="M649" s="232" t="s">
        <v>4910</v>
      </c>
      <c r="N649" s="57"/>
      <c r="O649" s="57"/>
      <c r="P649" s="237" t="s">
        <v>2955</v>
      </c>
      <c r="Q649" s="13"/>
      <c r="R649"/>
      <c r="S649" t="str">
        <f t="shared" si="133"/>
        <v>NOT EQUAL</v>
      </c>
      <c r="T649" t="str">
        <f>IF(ISNA(VLOOKUP(AF649,#REF!,1)),"//","")</f>
        <v/>
      </c>
      <c r="U649"/>
      <c r="V649">
        <f t="shared" si="136"/>
        <v>183</v>
      </c>
      <c r="W649" s="81" t="s">
        <v>2263</v>
      </c>
      <c r="X649" s="59" t="s">
        <v>2263</v>
      </c>
      <c r="Y649" s="59" t="s">
        <v>2263</v>
      </c>
      <c r="Z649" s="25" t="str">
        <f t="shared" si="134"/>
        <v/>
      </c>
      <c r="AA649" s="25" t="str">
        <f t="shared" si="137"/>
        <v/>
      </c>
      <c r="AB649" s="1">
        <f t="shared" si="135"/>
        <v>625</v>
      </c>
      <c r="AC649" t="str">
        <f t="shared" si="138"/>
        <v>ITM_CHI</v>
      </c>
      <c r="AD649" s="136" t="str">
        <f>IF(ISNA(VLOOKUP(AA649,Sheet2!J:J,1,0)),"//","")</f>
        <v/>
      </c>
      <c r="AF649" s="94" t="str">
        <f t="shared" si="139"/>
        <v/>
      </c>
      <c r="AG649" t="b">
        <f t="shared" si="140"/>
        <v>1</v>
      </c>
    </row>
    <row r="650" spans="1:33">
      <c r="A650" s="50">
        <f t="shared" si="141"/>
        <v>650</v>
      </c>
      <c r="B650" s="49">
        <f t="shared" si="142"/>
        <v>626</v>
      </c>
      <c r="C650" s="229" t="s">
        <v>3817</v>
      </c>
      <c r="D650" s="229" t="s">
        <v>2956</v>
      </c>
      <c r="E650" s="224" t="s">
        <v>524</v>
      </c>
      <c r="F650" s="224" t="s">
        <v>547</v>
      </c>
      <c r="G650" s="233">
        <v>0</v>
      </c>
      <c r="H650" s="233">
        <v>0</v>
      </c>
      <c r="I650" s="224" t="s">
        <v>1</v>
      </c>
      <c r="J650" s="224" t="s">
        <v>1396</v>
      </c>
      <c r="K650" s="231" t="s">
        <v>3830</v>
      </c>
      <c r="L650" s="232" t="s">
        <v>4851</v>
      </c>
      <c r="M650" s="232" t="s">
        <v>4910</v>
      </c>
      <c r="N650" s="57"/>
      <c r="O650" s="57"/>
      <c r="P650" s="237" t="s">
        <v>2956</v>
      </c>
      <c r="Q650" s="13"/>
      <c r="R650"/>
      <c r="S650" t="str">
        <f t="shared" si="133"/>
        <v>NOT EQUAL</v>
      </c>
      <c r="T650" t="str">
        <f>IF(ISNA(VLOOKUP(AF650,#REF!,1)),"//","")</f>
        <v/>
      </c>
      <c r="U650"/>
      <c r="V650">
        <f t="shared" si="136"/>
        <v>183</v>
      </c>
      <c r="W650" s="81" t="s">
        <v>2263</v>
      </c>
      <c r="X650" s="59" t="s">
        <v>2263</v>
      </c>
      <c r="Y650" s="59" t="s">
        <v>2263</v>
      </c>
      <c r="Z650" s="25" t="str">
        <f t="shared" si="134"/>
        <v/>
      </c>
      <c r="AA650" s="25" t="str">
        <f t="shared" si="137"/>
        <v/>
      </c>
      <c r="AB650" s="1">
        <f t="shared" si="135"/>
        <v>626</v>
      </c>
      <c r="AC650" t="str">
        <f t="shared" si="138"/>
        <v>ITM_PSI</v>
      </c>
      <c r="AD650" s="136" t="str">
        <f>IF(ISNA(VLOOKUP(AA650,Sheet2!J:J,1,0)),"//","")</f>
        <v/>
      </c>
      <c r="AF650" s="94" t="str">
        <f t="shared" si="139"/>
        <v/>
      </c>
      <c r="AG650" t="b">
        <f t="shared" si="140"/>
        <v>1</v>
      </c>
    </row>
    <row r="651" spans="1:33">
      <c r="A651" s="50">
        <f t="shared" si="141"/>
        <v>651</v>
      </c>
      <c r="B651" s="49">
        <f t="shared" si="142"/>
        <v>627</v>
      </c>
      <c r="C651" s="229" t="s">
        <v>3817</v>
      </c>
      <c r="D651" s="229" t="s">
        <v>2957</v>
      </c>
      <c r="E651" s="224" t="s">
        <v>524</v>
      </c>
      <c r="F651" s="224" t="s">
        <v>548</v>
      </c>
      <c r="G651" s="233">
        <v>0</v>
      </c>
      <c r="H651" s="233">
        <v>0</v>
      </c>
      <c r="I651" s="224" t="s">
        <v>1</v>
      </c>
      <c r="J651" s="224" t="s">
        <v>1396</v>
      </c>
      <c r="K651" s="231" t="s">
        <v>3830</v>
      </c>
      <c r="L651" s="232" t="s">
        <v>4851</v>
      </c>
      <c r="M651" s="232" t="s">
        <v>4910</v>
      </c>
      <c r="N651" s="57"/>
      <c r="O651" s="57"/>
      <c r="P651" s="237" t="s">
        <v>2957</v>
      </c>
      <c r="Q651" s="13"/>
      <c r="R651"/>
      <c r="S651" t="str">
        <f t="shared" si="133"/>
        <v>NOT EQUAL</v>
      </c>
      <c r="T651" t="str">
        <f>IF(ISNA(VLOOKUP(AF651,#REF!,1)),"//","")</f>
        <v/>
      </c>
      <c r="U651"/>
      <c r="V651">
        <f t="shared" si="136"/>
        <v>183</v>
      </c>
      <c r="W651" s="81" t="s">
        <v>2263</v>
      </c>
      <c r="X651" s="59" t="s">
        <v>2263</v>
      </c>
      <c r="Y651" s="59" t="s">
        <v>2263</v>
      </c>
      <c r="Z651" s="25" t="str">
        <f t="shared" si="134"/>
        <v/>
      </c>
      <c r="AA651" s="25" t="str">
        <f t="shared" si="137"/>
        <v/>
      </c>
      <c r="AB651" s="1">
        <f t="shared" si="135"/>
        <v>627</v>
      </c>
      <c r="AC651" t="str">
        <f t="shared" si="138"/>
        <v>ITM_OMEGA</v>
      </c>
      <c r="AD651" s="136" t="str">
        <f>IF(ISNA(VLOOKUP(AA651,Sheet2!J:J,1,0)),"//","")</f>
        <v/>
      </c>
      <c r="AF651" s="94" t="str">
        <f t="shared" si="139"/>
        <v/>
      </c>
      <c r="AG651" t="b">
        <f t="shared" si="140"/>
        <v>1</v>
      </c>
    </row>
    <row r="652" spans="1:33">
      <c r="A652" s="50">
        <f t="shared" si="141"/>
        <v>652</v>
      </c>
      <c r="B652" s="49">
        <f t="shared" si="142"/>
        <v>628</v>
      </c>
      <c r="C652" s="229" t="s">
        <v>3817</v>
      </c>
      <c r="D652" s="229" t="s">
        <v>2958</v>
      </c>
      <c r="E652" s="224" t="s">
        <v>524</v>
      </c>
      <c r="F652" s="224" t="s">
        <v>0</v>
      </c>
      <c r="G652" s="233">
        <v>0</v>
      </c>
      <c r="H652" s="233">
        <v>0</v>
      </c>
      <c r="I652" s="224" t="s">
        <v>1</v>
      </c>
      <c r="J652" s="224" t="s">
        <v>1396</v>
      </c>
      <c r="K652" s="231" t="s">
        <v>3830</v>
      </c>
      <c r="L652" s="232" t="s">
        <v>4851</v>
      </c>
      <c r="M652" s="232" t="s">
        <v>4910</v>
      </c>
      <c r="N652" s="57"/>
      <c r="O652" s="57"/>
      <c r="P652" s="237" t="s">
        <v>2958</v>
      </c>
      <c r="Q652" s="13"/>
      <c r="R652"/>
      <c r="S652" t="str">
        <f t="shared" si="133"/>
        <v>NOT EQUAL</v>
      </c>
      <c r="T652" t="str">
        <f>IF(ISNA(VLOOKUP(AF652,#REF!,1)),"//","")</f>
        <v/>
      </c>
      <c r="U652"/>
      <c r="V652">
        <f t="shared" si="136"/>
        <v>183</v>
      </c>
      <c r="W652" s="81" t="s">
        <v>2263</v>
      </c>
      <c r="X652" s="59" t="s">
        <v>2263</v>
      </c>
      <c r="Y652" s="59" t="s">
        <v>2263</v>
      </c>
      <c r="Z652" s="25" t="str">
        <f t="shared" si="134"/>
        <v/>
      </c>
      <c r="AA652" s="25" t="str">
        <f t="shared" si="137"/>
        <v/>
      </c>
      <c r="AB652" s="1">
        <f t="shared" si="135"/>
        <v>628</v>
      </c>
      <c r="AC652" t="str">
        <f t="shared" si="138"/>
        <v>ITM_alpha</v>
      </c>
      <c r="AD652" s="136" t="str">
        <f>IF(ISNA(VLOOKUP(AA652,Sheet2!J:J,1,0)),"//","")</f>
        <v/>
      </c>
      <c r="AF652" s="94" t="str">
        <f t="shared" si="139"/>
        <v/>
      </c>
      <c r="AG652" t="b">
        <f t="shared" si="140"/>
        <v>1</v>
      </c>
    </row>
    <row r="653" spans="1:33">
      <c r="A653" s="50">
        <f t="shared" si="141"/>
        <v>653</v>
      </c>
      <c r="B653" s="49">
        <f t="shared" si="142"/>
        <v>629</v>
      </c>
      <c r="C653" s="229" t="s">
        <v>3817</v>
      </c>
      <c r="D653" s="229" t="s">
        <v>2960</v>
      </c>
      <c r="E653" s="224" t="s">
        <v>524</v>
      </c>
      <c r="F653" s="224" t="s">
        <v>550</v>
      </c>
      <c r="G653" s="235">
        <v>0</v>
      </c>
      <c r="H653" s="235">
        <v>0</v>
      </c>
      <c r="I653" s="224" t="s">
        <v>1</v>
      </c>
      <c r="J653" s="224" t="s">
        <v>1396</v>
      </c>
      <c r="K653" s="231" t="s">
        <v>3830</v>
      </c>
      <c r="L653" s="232" t="s">
        <v>4851</v>
      </c>
      <c r="M653" s="232" t="s">
        <v>4910</v>
      </c>
      <c r="N653" s="57"/>
      <c r="O653" s="57"/>
      <c r="P653" s="237" t="s">
        <v>2960</v>
      </c>
      <c r="Q653" s="13"/>
      <c r="R653"/>
      <c r="S653" t="str">
        <f t="shared" si="133"/>
        <v>NOT EQUAL</v>
      </c>
      <c r="T653" t="str">
        <f>IF(ISNA(VLOOKUP(AF653,#REF!,1)),"//","")</f>
        <v/>
      </c>
      <c r="U653"/>
      <c r="V653" t="e">
        <f>IF(AA653&lt;&gt;"",#REF!+1,#REF!)</f>
        <v>#REF!</v>
      </c>
      <c r="W653" s="81" t="s">
        <v>2263</v>
      </c>
      <c r="X653" s="59" t="s">
        <v>2263</v>
      </c>
      <c r="Y653" s="59" t="s">
        <v>2263</v>
      </c>
      <c r="Z653" s="25" t="str">
        <f t="shared" si="134"/>
        <v/>
      </c>
      <c r="AA653" s="25" t="str">
        <f t="shared" si="137"/>
        <v/>
      </c>
      <c r="AB653" s="1">
        <f t="shared" si="135"/>
        <v>629</v>
      </c>
      <c r="AC653" t="str">
        <f t="shared" si="138"/>
        <v>ITM_beta</v>
      </c>
      <c r="AD653" s="136" t="str">
        <f>IF(ISNA(VLOOKUP(AA653,Sheet2!J:J,1,0)),"//","")</f>
        <v/>
      </c>
      <c r="AF653" s="94" t="str">
        <f t="shared" si="139"/>
        <v/>
      </c>
      <c r="AG653" t="b">
        <f t="shared" si="140"/>
        <v>1</v>
      </c>
    </row>
    <row r="654" spans="1:33" s="17" customFormat="1">
      <c r="A654" s="50">
        <f t="shared" si="141"/>
        <v>654</v>
      </c>
      <c r="B654" s="49">
        <f t="shared" si="142"/>
        <v>630</v>
      </c>
      <c r="C654" s="229" t="s">
        <v>3817</v>
      </c>
      <c r="D654" s="229" t="s">
        <v>2961</v>
      </c>
      <c r="E654" s="224" t="s">
        <v>524</v>
      </c>
      <c r="F654" s="225" t="s">
        <v>400</v>
      </c>
      <c r="G654" s="234">
        <v>0</v>
      </c>
      <c r="H654" s="234">
        <v>0</v>
      </c>
      <c r="I654" s="224" t="s">
        <v>1</v>
      </c>
      <c r="J654" s="224" t="s">
        <v>1396</v>
      </c>
      <c r="K654" s="231" t="s">
        <v>3830</v>
      </c>
      <c r="L654" s="232" t="s">
        <v>4851</v>
      </c>
      <c r="M654" s="232" t="s">
        <v>4910</v>
      </c>
      <c r="P654" s="237" t="s">
        <v>2961</v>
      </c>
      <c r="Q654" s="16"/>
      <c r="S654" s="17" t="str">
        <f t="shared" si="133"/>
        <v>NOT EQUAL</v>
      </c>
      <c r="T654" s="17" t="str">
        <f>IF(ISNA(VLOOKUP(AF654,#REF!,1)),"//","")</f>
        <v/>
      </c>
      <c r="V654" t="e">
        <f t="shared" si="136"/>
        <v>#REF!</v>
      </c>
      <c r="W654" s="94" t="s">
        <v>2263</v>
      </c>
      <c r="X654" s="98" t="s">
        <v>2263</v>
      </c>
      <c r="Y654" s="98" t="s">
        <v>2263</v>
      </c>
      <c r="Z654" s="25" t="str">
        <f t="shared" si="134"/>
        <v/>
      </c>
      <c r="AA654" s="25" t="str">
        <f t="shared" si="137"/>
        <v/>
      </c>
      <c r="AB654" s="1">
        <f t="shared" si="135"/>
        <v>630</v>
      </c>
      <c r="AC654" t="str">
        <f t="shared" si="138"/>
        <v>ITM_gamma</v>
      </c>
      <c r="AD654" s="136" t="str">
        <f>IF(ISNA(VLOOKUP(AA654,Sheet2!J:J,1,0)),"//","")</f>
        <v/>
      </c>
      <c r="AF654" s="94" t="str">
        <f t="shared" si="139"/>
        <v/>
      </c>
      <c r="AG654" t="b">
        <f t="shared" si="140"/>
        <v>1</v>
      </c>
    </row>
    <row r="655" spans="1:33">
      <c r="A655" s="50">
        <f t="shared" si="141"/>
        <v>655</v>
      </c>
      <c r="B655" s="49">
        <f t="shared" si="142"/>
        <v>631</v>
      </c>
      <c r="C655" s="229" t="s">
        <v>3817</v>
      </c>
      <c r="D655" s="229" t="s">
        <v>2962</v>
      </c>
      <c r="E655" s="224" t="s">
        <v>524</v>
      </c>
      <c r="F655" s="224" t="s">
        <v>551</v>
      </c>
      <c r="G655" s="233">
        <v>0</v>
      </c>
      <c r="H655" s="233">
        <v>0</v>
      </c>
      <c r="I655" s="224" t="s">
        <v>1</v>
      </c>
      <c r="J655" s="224" t="s">
        <v>1396</v>
      </c>
      <c r="K655" s="231" t="s">
        <v>3830</v>
      </c>
      <c r="L655" s="232" t="s">
        <v>4851</v>
      </c>
      <c r="M655" s="232" t="s">
        <v>4910</v>
      </c>
      <c r="N655" s="57"/>
      <c r="O655" s="57"/>
      <c r="P655" s="237" t="s">
        <v>2962</v>
      </c>
      <c r="Q655" s="13"/>
      <c r="R655"/>
      <c r="S655" t="str">
        <f t="shared" si="133"/>
        <v>NOT EQUAL</v>
      </c>
      <c r="T655" t="str">
        <f>IF(ISNA(VLOOKUP(AF655,#REF!,1)),"//","")</f>
        <v/>
      </c>
      <c r="U655"/>
      <c r="V655" t="e">
        <f t="shared" si="136"/>
        <v>#REF!</v>
      </c>
      <c r="W655" s="81" t="s">
        <v>2263</v>
      </c>
      <c r="X655" s="59" t="s">
        <v>2263</v>
      </c>
      <c r="Y655" s="59" t="s">
        <v>2263</v>
      </c>
      <c r="Z655" s="25" t="str">
        <f t="shared" si="134"/>
        <v/>
      </c>
      <c r="AA655" s="25" t="str">
        <f t="shared" si="137"/>
        <v/>
      </c>
      <c r="AB655" s="1">
        <f t="shared" si="135"/>
        <v>631</v>
      </c>
      <c r="AC655" t="str">
        <f t="shared" si="138"/>
        <v>ITM_delta</v>
      </c>
      <c r="AD655" s="136" t="str">
        <f>IF(ISNA(VLOOKUP(AA655,Sheet2!J:J,1,0)),"//","")</f>
        <v/>
      </c>
      <c r="AF655" s="94" t="str">
        <f t="shared" si="139"/>
        <v/>
      </c>
      <c r="AG655" t="b">
        <f t="shared" si="140"/>
        <v>1</v>
      </c>
    </row>
    <row r="656" spans="1:33">
      <c r="A656" s="50">
        <f t="shared" si="141"/>
        <v>656</v>
      </c>
      <c r="B656" s="49">
        <f t="shared" si="142"/>
        <v>632</v>
      </c>
      <c r="C656" s="229" t="s">
        <v>3817</v>
      </c>
      <c r="D656" s="229" t="s">
        <v>2028</v>
      </c>
      <c r="E656" s="224" t="s">
        <v>524</v>
      </c>
      <c r="F656" s="224" t="s">
        <v>552</v>
      </c>
      <c r="G656" s="233">
        <v>0</v>
      </c>
      <c r="H656" s="233">
        <v>0</v>
      </c>
      <c r="I656" s="224" t="s">
        <v>1</v>
      </c>
      <c r="J656" s="224" t="s">
        <v>1396</v>
      </c>
      <c r="K656" s="231" t="s">
        <v>3830</v>
      </c>
      <c r="L656" s="232" t="s">
        <v>4851</v>
      </c>
      <c r="M656" s="232" t="s">
        <v>4910</v>
      </c>
      <c r="N656" s="57"/>
      <c r="O656" s="57"/>
      <c r="P656" s="237" t="s">
        <v>2028</v>
      </c>
      <c r="Q656" s="13"/>
      <c r="R656"/>
      <c r="S656" t="str">
        <f t="shared" si="133"/>
        <v>NOT EQUAL</v>
      </c>
      <c r="T656" t="str">
        <f>IF(ISNA(VLOOKUP(AF656,#REF!,1)),"//","")</f>
        <v/>
      </c>
      <c r="U656"/>
      <c r="V656" t="e">
        <f t="shared" si="136"/>
        <v>#REF!</v>
      </c>
      <c r="W656" s="81" t="s">
        <v>2263</v>
      </c>
      <c r="X656" s="59" t="s">
        <v>2263</v>
      </c>
      <c r="Y656" s="59" t="s">
        <v>2263</v>
      </c>
      <c r="Z656" s="25" t="str">
        <f t="shared" si="134"/>
        <v/>
      </c>
      <c r="AA656" s="25" t="str">
        <f t="shared" si="137"/>
        <v/>
      </c>
      <c r="AB656" s="1">
        <f t="shared" si="135"/>
        <v>632</v>
      </c>
      <c r="AC656" t="str">
        <f t="shared" si="138"/>
        <v>ITM_epsilon</v>
      </c>
      <c r="AD656" s="136" t="str">
        <f>IF(ISNA(VLOOKUP(AA656,Sheet2!J:J,1,0)),"//","")</f>
        <v/>
      </c>
      <c r="AF656" s="94" t="str">
        <f t="shared" si="139"/>
        <v/>
      </c>
      <c r="AG656" t="b">
        <f t="shared" si="140"/>
        <v>1</v>
      </c>
    </row>
    <row r="657" spans="1:33" s="17" customFormat="1">
      <c r="A657" s="50">
        <f t="shared" si="141"/>
        <v>657</v>
      </c>
      <c r="B657" s="49">
        <f t="shared" si="142"/>
        <v>633</v>
      </c>
      <c r="C657" s="229" t="s">
        <v>3817</v>
      </c>
      <c r="D657" s="229" t="s">
        <v>2964</v>
      </c>
      <c r="E657" s="224" t="s">
        <v>524</v>
      </c>
      <c r="F657" s="225" t="s">
        <v>554</v>
      </c>
      <c r="G657" s="234">
        <v>0</v>
      </c>
      <c r="H657" s="234">
        <v>0</v>
      </c>
      <c r="I657" s="224" t="s">
        <v>1</v>
      </c>
      <c r="J657" s="224" t="s">
        <v>1396</v>
      </c>
      <c r="K657" s="231" t="s">
        <v>3830</v>
      </c>
      <c r="L657" s="232" t="s">
        <v>4851</v>
      </c>
      <c r="M657" s="232" t="s">
        <v>4910</v>
      </c>
      <c r="P657" s="237" t="s">
        <v>2964</v>
      </c>
      <c r="Q657" s="16"/>
      <c r="S657" s="17" t="str">
        <f t="shared" si="133"/>
        <v>NOT EQUAL</v>
      </c>
      <c r="T657" s="17" t="str">
        <f>IF(ISNA(VLOOKUP(AF657,#REF!,1)),"//","")</f>
        <v/>
      </c>
      <c r="V657" t="e">
        <f>IF(AA657&lt;&gt;"",#REF!+1,#REF!)</f>
        <v>#REF!</v>
      </c>
      <c r="W657" s="94" t="s">
        <v>2263</v>
      </c>
      <c r="X657" s="98" t="s">
        <v>2263</v>
      </c>
      <c r="Y657" s="98" t="s">
        <v>2263</v>
      </c>
      <c r="Z657" s="25" t="str">
        <f t="shared" si="134"/>
        <v/>
      </c>
      <c r="AA657" s="25" t="str">
        <f t="shared" si="137"/>
        <v/>
      </c>
      <c r="AB657" s="1">
        <f t="shared" si="135"/>
        <v>633</v>
      </c>
      <c r="AC657" t="str">
        <f t="shared" si="138"/>
        <v>ITM_zeta</v>
      </c>
      <c r="AD657" s="136" t="str">
        <f>IF(ISNA(VLOOKUP(AA657,Sheet2!J:J,1,0)),"//","")</f>
        <v/>
      </c>
      <c r="AF657" s="94" t="str">
        <f t="shared" si="139"/>
        <v/>
      </c>
      <c r="AG657" t="b">
        <f t="shared" si="140"/>
        <v>1</v>
      </c>
    </row>
    <row r="658" spans="1:33">
      <c r="A658" s="50">
        <f t="shared" si="141"/>
        <v>658</v>
      </c>
      <c r="B658" s="49">
        <f t="shared" si="142"/>
        <v>634</v>
      </c>
      <c r="C658" s="229" t="s">
        <v>3817</v>
      </c>
      <c r="D658" s="229" t="s">
        <v>2965</v>
      </c>
      <c r="E658" s="224" t="s">
        <v>524</v>
      </c>
      <c r="F658" s="224" t="s">
        <v>555</v>
      </c>
      <c r="G658" s="233">
        <v>0</v>
      </c>
      <c r="H658" s="233">
        <v>0</v>
      </c>
      <c r="I658" s="224" t="s">
        <v>1</v>
      </c>
      <c r="J658" s="224" t="s">
        <v>1396</v>
      </c>
      <c r="K658" s="231" t="s">
        <v>3830</v>
      </c>
      <c r="L658" s="232" t="s">
        <v>4851</v>
      </c>
      <c r="M658" s="232" t="s">
        <v>4910</v>
      </c>
      <c r="N658" s="57"/>
      <c r="O658" s="57"/>
      <c r="P658" s="237" t="s">
        <v>2965</v>
      </c>
      <c r="Q658" s="13"/>
      <c r="R658"/>
      <c r="S658" t="str">
        <f t="shared" si="133"/>
        <v>NOT EQUAL</v>
      </c>
      <c r="T658" t="str">
        <f>IF(ISNA(VLOOKUP(AF658,#REF!,1)),"//","")</f>
        <v/>
      </c>
      <c r="U658"/>
      <c r="V658" t="e">
        <f t="shared" si="136"/>
        <v>#REF!</v>
      </c>
      <c r="W658" s="81" t="s">
        <v>2263</v>
      </c>
      <c r="X658" s="59" t="s">
        <v>2263</v>
      </c>
      <c r="Y658" s="59" t="s">
        <v>2263</v>
      </c>
      <c r="Z658" s="25" t="str">
        <f t="shared" si="134"/>
        <v/>
      </c>
      <c r="AA658" s="25" t="str">
        <f t="shared" si="137"/>
        <v/>
      </c>
      <c r="AB658" s="1">
        <f t="shared" si="135"/>
        <v>634</v>
      </c>
      <c r="AC658" t="str">
        <f t="shared" si="138"/>
        <v>ITM_eta</v>
      </c>
      <c r="AD658" s="136" t="str">
        <f>IF(ISNA(VLOOKUP(AA658,Sheet2!J:J,1,0)),"//","")</f>
        <v/>
      </c>
      <c r="AF658" s="94" t="str">
        <f t="shared" si="139"/>
        <v/>
      </c>
      <c r="AG658" t="b">
        <f t="shared" si="140"/>
        <v>1</v>
      </c>
    </row>
    <row r="659" spans="1:33" s="17" customFormat="1">
      <c r="A659" s="50">
        <f t="shared" si="141"/>
        <v>659</v>
      </c>
      <c r="B659" s="49">
        <f t="shared" si="142"/>
        <v>635</v>
      </c>
      <c r="C659" s="229" t="s">
        <v>3817</v>
      </c>
      <c r="D659" s="229" t="s">
        <v>2967</v>
      </c>
      <c r="E659" s="224" t="s">
        <v>524</v>
      </c>
      <c r="F659" s="225" t="s">
        <v>557</v>
      </c>
      <c r="G659" s="234">
        <v>0</v>
      </c>
      <c r="H659" s="234">
        <v>0</v>
      </c>
      <c r="I659" s="224" t="s">
        <v>1</v>
      </c>
      <c r="J659" s="224" t="s">
        <v>1396</v>
      </c>
      <c r="K659" s="231" t="s">
        <v>3830</v>
      </c>
      <c r="L659" s="232" t="s">
        <v>4851</v>
      </c>
      <c r="M659" s="232" t="s">
        <v>4910</v>
      </c>
      <c r="P659" s="237" t="s">
        <v>2967</v>
      </c>
      <c r="Q659" s="16"/>
      <c r="S659" s="17" t="str">
        <f t="shared" si="133"/>
        <v>NOT EQUAL</v>
      </c>
      <c r="T659" s="17" t="str">
        <f>IF(ISNA(VLOOKUP(AF659,#REF!,1)),"//","")</f>
        <v/>
      </c>
      <c r="V659" t="e">
        <f>IF(AA659&lt;&gt;"",#REF!+1,#REF!)</f>
        <v>#REF!</v>
      </c>
      <c r="W659" s="94" t="s">
        <v>2263</v>
      </c>
      <c r="X659" s="98" t="s">
        <v>2263</v>
      </c>
      <c r="Y659" s="98" t="s">
        <v>2263</v>
      </c>
      <c r="Z659" s="25" t="str">
        <f t="shared" si="134"/>
        <v/>
      </c>
      <c r="AA659" s="25" t="str">
        <f t="shared" si="137"/>
        <v/>
      </c>
      <c r="AB659" s="1">
        <f t="shared" si="135"/>
        <v>635</v>
      </c>
      <c r="AC659" t="str">
        <f t="shared" si="138"/>
        <v>ITM_theta</v>
      </c>
      <c r="AD659" s="136" t="str">
        <f>IF(ISNA(VLOOKUP(AA659,Sheet2!J:J,1,0)),"//","")</f>
        <v/>
      </c>
      <c r="AF659" s="94" t="str">
        <f t="shared" si="139"/>
        <v/>
      </c>
      <c r="AG659" t="b">
        <f t="shared" si="140"/>
        <v>1</v>
      </c>
    </row>
    <row r="660" spans="1:33">
      <c r="A660" s="50">
        <f t="shared" si="141"/>
        <v>660</v>
      </c>
      <c r="B660" s="49">
        <f t="shared" si="142"/>
        <v>636</v>
      </c>
      <c r="C660" s="229" t="s">
        <v>3817</v>
      </c>
      <c r="D660" s="229" t="s">
        <v>2968</v>
      </c>
      <c r="E660" s="224" t="s">
        <v>524</v>
      </c>
      <c r="F660" s="224" t="s">
        <v>558</v>
      </c>
      <c r="G660" s="233">
        <v>0</v>
      </c>
      <c r="H660" s="233">
        <v>0</v>
      </c>
      <c r="I660" s="224" t="s">
        <v>1</v>
      </c>
      <c r="J660" s="224" t="s">
        <v>1396</v>
      </c>
      <c r="K660" s="231" t="s">
        <v>3830</v>
      </c>
      <c r="L660" s="232" t="s">
        <v>4851</v>
      </c>
      <c r="M660" s="232" t="s">
        <v>4910</v>
      </c>
      <c r="N660" s="57"/>
      <c r="O660" s="57"/>
      <c r="P660" s="237" t="s">
        <v>2968</v>
      </c>
      <c r="Q660" s="13"/>
      <c r="R660"/>
      <c r="S660" t="str">
        <f t="shared" si="133"/>
        <v>NOT EQUAL</v>
      </c>
      <c r="T660" t="str">
        <f>IF(ISNA(VLOOKUP(AF660,#REF!,1)),"//","")</f>
        <v/>
      </c>
      <c r="U660"/>
      <c r="V660" t="e">
        <f t="shared" si="136"/>
        <v>#REF!</v>
      </c>
      <c r="W660" s="81" t="s">
        <v>2263</v>
      </c>
      <c r="X660" s="59" t="s">
        <v>2263</v>
      </c>
      <c r="Y660" s="59" t="s">
        <v>2263</v>
      </c>
      <c r="Z660" s="25" t="str">
        <f t="shared" si="134"/>
        <v/>
      </c>
      <c r="AA660" s="25" t="str">
        <f t="shared" si="137"/>
        <v/>
      </c>
      <c r="AB660" s="1">
        <f t="shared" si="135"/>
        <v>636</v>
      </c>
      <c r="AC660" t="str">
        <f t="shared" si="138"/>
        <v>ITM_iota</v>
      </c>
      <c r="AD660" s="136" t="str">
        <f>IF(ISNA(VLOOKUP(AA660,Sheet2!J:J,1,0)),"//","")</f>
        <v/>
      </c>
      <c r="AF660" s="94" t="str">
        <f t="shared" si="139"/>
        <v/>
      </c>
      <c r="AG660" t="b">
        <f t="shared" si="140"/>
        <v>1</v>
      </c>
    </row>
    <row r="661" spans="1:33">
      <c r="A661" s="50">
        <f t="shared" si="141"/>
        <v>661</v>
      </c>
      <c r="B661" s="49">
        <f t="shared" si="142"/>
        <v>637</v>
      </c>
      <c r="C661" s="229" t="s">
        <v>3817</v>
      </c>
      <c r="D661" s="229" t="s">
        <v>2971</v>
      </c>
      <c r="E661" s="224" t="s">
        <v>524</v>
      </c>
      <c r="F661" s="224" t="s">
        <v>561</v>
      </c>
      <c r="G661" s="233">
        <v>0</v>
      </c>
      <c r="H661" s="233">
        <v>0</v>
      </c>
      <c r="I661" s="224" t="s">
        <v>1</v>
      </c>
      <c r="J661" s="224" t="s">
        <v>1396</v>
      </c>
      <c r="K661" s="231" t="s">
        <v>3830</v>
      </c>
      <c r="L661" s="232" t="s">
        <v>4851</v>
      </c>
      <c r="M661" s="232" t="s">
        <v>4910</v>
      </c>
      <c r="N661" s="57"/>
      <c r="O661" s="57"/>
      <c r="P661" s="237" t="s">
        <v>2971</v>
      </c>
      <c r="Q661" s="13"/>
      <c r="R661"/>
      <c r="S661" t="str">
        <f t="shared" si="133"/>
        <v>NOT EQUAL</v>
      </c>
      <c r="T661" t="str">
        <f>IF(ISNA(VLOOKUP(AF661,#REF!,1)),"//","")</f>
        <v/>
      </c>
      <c r="U661"/>
      <c r="V661" t="e">
        <f>IF(AA661&lt;&gt;"",#REF!+1,#REF!)</f>
        <v>#REF!</v>
      </c>
      <c r="W661" s="81" t="s">
        <v>2263</v>
      </c>
      <c r="X661" s="59" t="s">
        <v>2263</v>
      </c>
      <c r="Y661" s="59" t="s">
        <v>2263</v>
      </c>
      <c r="Z661" s="25" t="str">
        <f t="shared" si="134"/>
        <v/>
      </c>
      <c r="AA661" s="25" t="str">
        <f t="shared" si="137"/>
        <v/>
      </c>
      <c r="AB661" s="1">
        <f t="shared" si="135"/>
        <v>637</v>
      </c>
      <c r="AC661" t="str">
        <f t="shared" si="138"/>
        <v>ITM_iota_DIALYTIKA</v>
      </c>
      <c r="AD661" s="136" t="str">
        <f>IF(ISNA(VLOOKUP(AA661,Sheet2!J:J,1,0)),"//","")</f>
        <v/>
      </c>
      <c r="AF661" s="94" t="str">
        <f t="shared" si="139"/>
        <v/>
      </c>
      <c r="AG661" t="b">
        <f t="shared" si="140"/>
        <v>1</v>
      </c>
    </row>
    <row r="662" spans="1:33">
      <c r="A662" s="50">
        <f t="shared" si="141"/>
        <v>662</v>
      </c>
      <c r="B662" s="49">
        <f t="shared" si="142"/>
        <v>638</v>
      </c>
      <c r="C662" s="229" t="s">
        <v>3817</v>
      </c>
      <c r="D662" s="229" t="s">
        <v>2972</v>
      </c>
      <c r="E662" s="224" t="s">
        <v>524</v>
      </c>
      <c r="F662" s="224" t="s">
        <v>562</v>
      </c>
      <c r="G662" s="233">
        <v>0</v>
      </c>
      <c r="H662" s="233">
        <v>0</v>
      </c>
      <c r="I662" s="224" t="s">
        <v>1</v>
      </c>
      <c r="J662" s="224" t="s">
        <v>1396</v>
      </c>
      <c r="K662" s="231" t="s">
        <v>3830</v>
      </c>
      <c r="L662" s="232" t="s">
        <v>4851</v>
      </c>
      <c r="M662" s="232" t="s">
        <v>4910</v>
      </c>
      <c r="N662" s="57"/>
      <c r="O662" s="57"/>
      <c r="P662" s="237" t="s">
        <v>2972</v>
      </c>
      <c r="Q662" s="13"/>
      <c r="R662"/>
      <c r="S662" t="str">
        <f t="shared" si="133"/>
        <v>NOT EQUAL</v>
      </c>
      <c r="T662" t="str">
        <f>IF(ISNA(VLOOKUP(AF662,#REF!,1)),"//","")</f>
        <v/>
      </c>
      <c r="U662"/>
      <c r="V662" t="e">
        <f t="shared" si="136"/>
        <v>#REF!</v>
      </c>
      <c r="W662" s="81" t="s">
        <v>2263</v>
      </c>
      <c r="X662" s="59" t="s">
        <v>2263</v>
      </c>
      <c r="Y662" s="59" t="s">
        <v>2263</v>
      </c>
      <c r="Z662" s="25" t="str">
        <f t="shared" si="134"/>
        <v/>
      </c>
      <c r="AA662" s="25" t="str">
        <f t="shared" si="137"/>
        <v/>
      </c>
      <c r="AB662" s="1">
        <f t="shared" si="135"/>
        <v>638</v>
      </c>
      <c r="AC662" t="str">
        <f t="shared" si="138"/>
        <v>ITM_kappa</v>
      </c>
      <c r="AD662" s="136" t="str">
        <f>IF(ISNA(VLOOKUP(AA662,Sheet2!J:J,1,0)),"//","")</f>
        <v/>
      </c>
      <c r="AF662" s="94" t="str">
        <f t="shared" si="139"/>
        <v/>
      </c>
      <c r="AG662" t="b">
        <f t="shared" si="140"/>
        <v>1</v>
      </c>
    </row>
    <row r="663" spans="1:33">
      <c r="A663" s="50">
        <f t="shared" si="141"/>
        <v>663</v>
      </c>
      <c r="B663" s="49">
        <f t="shared" si="142"/>
        <v>639</v>
      </c>
      <c r="C663" s="229" t="s">
        <v>3817</v>
      </c>
      <c r="D663" s="229" t="s">
        <v>2973</v>
      </c>
      <c r="E663" s="224" t="s">
        <v>524</v>
      </c>
      <c r="F663" s="224" t="s">
        <v>563</v>
      </c>
      <c r="G663" s="233">
        <v>0</v>
      </c>
      <c r="H663" s="233">
        <v>0</v>
      </c>
      <c r="I663" s="224" t="s">
        <v>1</v>
      </c>
      <c r="J663" s="224" t="s">
        <v>1396</v>
      </c>
      <c r="K663" s="231" t="s">
        <v>3830</v>
      </c>
      <c r="L663" s="232" t="s">
        <v>4851</v>
      </c>
      <c r="M663" s="232" t="s">
        <v>4910</v>
      </c>
      <c r="N663" s="57"/>
      <c r="O663" s="57"/>
      <c r="P663" s="237" t="s">
        <v>2973</v>
      </c>
      <c r="Q663" s="13"/>
      <c r="R663"/>
      <c r="S663" t="str">
        <f t="shared" si="133"/>
        <v>NOT EQUAL</v>
      </c>
      <c r="T663" t="str">
        <f>IF(ISNA(VLOOKUP(AF663,#REF!,1)),"//","")</f>
        <v/>
      </c>
      <c r="U663"/>
      <c r="V663" t="e">
        <f t="shared" si="136"/>
        <v>#REF!</v>
      </c>
      <c r="W663" s="81" t="s">
        <v>2263</v>
      </c>
      <c r="X663" s="59" t="s">
        <v>2263</v>
      </c>
      <c r="Y663" s="59" t="s">
        <v>2263</v>
      </c>
      <c r="Z663" s="25" t="str">
        <f t="shared" si="134"/>
        <v/>
      </c>
      <c r="AA663" s="25" t="str">
        <f t="shared" si="137"/>
        <v/>
      </c>
      <c r="AB663" s="1">
        <f t="shared" si="135"/>
        <v>639</v>
      </c>
      <c r="AC663" t="str">
        <f t="shared" si="138"/>
        <v>ITM_lambda</v>
      </c>
      <c r="AD663" s="136" t="str">
        <f>IF(ISNA(VLOOKUP(AA663,Sheet2!J:J,1,0)),"//","")</f>
        <v/>
      </c>
      <c r="AF663" s="94" t="str">
        <f t="shared" si="139"/>
        <v/>
      </c>
      <c r="AG663" t="b">
        <f t="shared" si="140"/>
        <v>1</v>
      </c>
    </row>
    <row r="664" spans="1:33" s="17" customFormat="1">
      <c r="A664" s="50">
        <f t="shared" si="141"/>
        <v>664</v>
      </c>
      <c r="B664" s="49">
        <f t="shared" si="142"/>
        <v>640</v>
      </c>
      <c r="C664" s="229" t="s">
        <v>3817</v>
      </c>
      <c r="D664" s="229" t="s">
        <v>2974</v>
      </c>
      <c r="E664" s="224" t="s">
        <v>524</v>
      </c>
      <c r="F664" s="225" t="s">
        <v>564</v>
      </c>
      <c r="G664" s="234">
        <v>0</v>
      </c>
      <c r="H664" s="234">
        <v>0</v>
      </c>
      <c r="I664" s="224" t="s">
        <v>1</v>
      </c>
      <c r="J664" s="224" t="s">
        <v>1396</v>
      </c>
      <c r="K664" s="231" t="s">
        <v>3830</v>
      </c>
      <c r="L664" s="232" t="s">
        <v>4851</v>
      </c>
      <c r="M664" s="232" t="s">
        <v>4910</v>
      </c>
      <c r="P664" s="237" t="s">
        <v>2974</v>
      </c>
      <c r="Q664" s="16"/>
      <c r="S664" s="17" t="str">
        <f t="shared" si="133"/>
        <v>NOT EQUAL</v>
      </c>
      <c r="T664" s="17" t="str">
        <f>IF(ISNA(VLOOKUP(AF664,#REF!,1)),"//","")</f>
        <v/>
      </c>
      <c r="V664" t="e">
        <f t="shared" si="136"/>
        <v>#REF!</v>
      </c>
      <c r="W664" s="94" t="s">
        <v>2263</v>
      </c>
      <c r="X664" s="98" t="s">
        <v>2263</v>
      </c>
      <c r="Y664" s="98" t="s">
        <v>2263</v>
      </c>
      <c r="Z664" s="25" t="str">
        <f t="shared" si="134"/>
        <v/>
      </c>
      <c r="AA664" s="25" t="str">
        <f t="shared" si="137"/>
        <v/>
      </c>
      <c r="AB664" s="1">
        <f t="shared" si="135"/>
        <v>640</v>
      </c>
      <c r="AC664" t="str">
        <f t="shared" si="138"/>
        <v>ITM_mu</v>
      </c>
      <c r="AD664" s="136" t="str">
        <f>IF(ISNA(VLOOKUP(AA664,Sheet2!J:J,1,0)),"//","")</f>
        <v/>
      </c>
      <c r="AF664" s="94" t="str">
        <f t="shared" si="139"/>
        <v/>
      </c>
      <c r="AG664" t="b">
        <f t="shared" si="140"/>
        <v>1</v>
      </c>
    </row>
    <row r="665" spans="1:33">
      <c r="A665" s="50">
        <f t="shared" si="141"/>
        <v>665</v>
      </c>
      <c r="B665" s="49">
        <f t="shared" si="142"/>
        <v>641</v>
      </c>
      <c r="C665" s="229" t="s">
        <v>3817</v>
      </c>
      <c r="D665" s="229" t="s">
        <v>2975</v>
      </c>
      <c r="E665" s="224" t="s">
        <v>524</v>
      </c>
      <c r="F665" s="224" t="s">
        <v>565</v>
      </c>
      <c r="G665" s="233">
        <v>0</v>
      </c>
      <c r="H665" s="233">
        <v>0</v>
      </c>
      <c r="I665" s="224" t="s">
        <v>1</v>
      </c>
      <c r="J665" s="224" t="s">
        <v>1396</v>
      </c>
      <c r="K665" s="231" t="s">
        <v>3830</v>
      </c>
      <c r="L665" s="232" t="s">
        <v>4851</v>
      </c>
      <c r="M665" s="232" t="s">
        <v>4910</v>
      </c>
      <c r="N665" s="57"/>
      <c r="O665" s="57"/>
      <c r="P665" s="237" t="s">
        <v>2975</v>
      </c>
      <c r="Q665" s="13"/>
      <c r="R665"/>
      <c r="S665" t="str">
        <f t="shared" si="133"/>
        <v>NOT EQUAL</v>
      </c>
      <c r="T665" t="str">
        <f>IF(ISNA(VLOOKUP(AF665,#REF!,1)),"//","")</f>
        <v/>
      </c>
      <c r="U665"/>
      <c r="V665" t="e">
        <f t="shared" si="136"/>
        <v>#REF!</v>
      </c>
      <c r="W665" s="81" t="s">
        <v>2263</v>
      </c>
      <c r="X665" s="59" t="s">
        <v>2263</v>
      </c>
      <c r="Y665" s="59" t="s">
        <v>2263</v>
      </c>
      <c r="Z665" s="25" t="str">
        <f t="shared" si="134"/>
        <v/>
      </c>
      <c r="AA665" s="25" t="str">
        <f t="shared" si="137"/>
        <v/>
      </c>
      <c r="AB665" s="1">
        <f t="shared" si="135"/>
        <v>641</v>
      </c>
      <c r="AC665" t="str">
        <f t="shared" si="138"/>
        <v>ITM_nu</v>
      </c>
      <c r="AD665" s="136" t="str">
        <f>IF(ISNA(VLOOKUP(AA665,Sheet2!J:J,1,0)),"//","")</f>
        <v/>
      </c>
      <c r="AF665" s="94" t="str">
        <f t="shared" si="139"/>
        <v/>
      </c>
      <c r="AG665" t="b">
        <f t="shared" si="140"/>
        <v>1</v>
      </c>
    </row>
    <row r="666" spans="1:33">
      <c r="A666" s="50">
        <f t="shared" si="141"/>
        <v>666</v>
      </c>
      <c r="B666" s="49">
        <f t="shared" si="142"/>
        <v>642</v>
      </c>
      <c r="C666" s="229" t="s">
        <v>3817</v>
      </c>
      <c r="D666" s="229" t="s">
        <v>2976</v>
      </c>
      <c r="E666" s="224" t="s">
        <v>524</v>
      </c>
      <c r="F666" s="224" t="s">
        <v>566</v>
      </c>
      <c r="G666" s="233">
        <v>0</v>
      </c>
      <c r="H666" s="233">
        <v>0</v>
      </c>
      <c r="I666" s="224" t="s">
        <v>1</v>
      </c>
      <c r="J666" s="224" t="s">
        <v>1396</v>
      </c>
      <c r="K666" s="231" t="s">
        <v>3830</v>
      </c>
      <c r="L666" s="232" t="s">
        <v>4851</v>
      </c>
      <c r="M666" s="232" t="s">
        <v>4910</v>
      </c>
      <c r="N666" s="57"/>
      <c r="O666" s="57"/>
      <c r="P666" s="237" t="s">
        <v>2976</v>
      </c>
      <c r="Q666" s="13"/>
      <c r="R666"/>
      <c r="S666" t="str">
        <f t="shared" si="133"/>
        <v>NOT EQUAL</v>
      </c>
      <c r="T666" t="str">
        <f>IF(ISNA(VLOOKUP(AF666,#REF!,1)),"//","")</f>
        <v/>
      </c>
      <c r="U666"/>
      <c r="V666" t="e">
        <f t="shared" si="136"/>
        <v>#REF!</v>
      </c>
      <c r="W666" s="81" t="s">
        <v>2263</v>
      </c>
      <c r="X666" s="59" t="s">
        <v>2263</v>
      </c>
      <c r="Y666" s="59" t="s">
        <v>2263</v>
      </c>
      <c r="Z666" s="25" t="str">
        <f t="shared" si="134"/>
        <v/>
      </c>
      <c r="AA666" s="25" t="str">
        <f t="shared" si="137"/>
        <v/>
      </c>
      <c r="AB666" s="1">
        <f t="shared" si="135"/>
        <v>642</v>
      </c>
      <c r="AC666" t="str">
        <f t="shared" si="138"/>
        <v>ITM_xi</v>
      </c>
      <c r="AD666" s="136" t="str">
        <f>IF(ISNA(VLOOKUP(AA666,Sheet2!J:J,1,0)),"//","")</f>
        <v/>
      </c>
      <c r="AF666" s="94" t="str">
        <f t="shared" si="139"/>
        <v/>
      </c>
      <c r="AG666" t="b">
        <f t="shared" si="140"/>
        <v>1</v>
      </c>
    </row>
    <row r="667" spans="1:33">
      <c r="A667" s="50">
        <f t="shared" si="141"/>
        <v>667</v>
      </c>
      <c r="B667" s="49">
        <f t="shared" si="142"/>
        <v>643</v>
      </c>
      <c r="C667" s="229" t="s">
        <v>3817</v>
      </c>
      <c r="D667" s="229" t="s">
        <v>2977</v>
      </c>
      <c r="E667" s="224" t="s">
        <v>524</v>
      </c>
      <c r="F667" s="224" t="s">
        <v>567</v>
      </c>
      <c r="G667" s="233">
        <v>0</v>
      </c>
      <c r="H667" s="233">
        <v>0</v>
      </c>
      <c r="I667" s="224" t="s">
        <v>1</v>
      </c>
      <c r="J667" s="224" t="s">
        <v>1396</v>
      </c>
      <c r="K667" s="231" t="s">
        <v>3830</v>
      </c>
      <c r="L667" s="232" t="s">
        <v>4851</v>
      </c>
      <c r="M667" s="232" t="s">
        <v>4910</v>
      </c>
      <c r="N667" s="57"/>
      <c r="O667" s="57"/>
      <c r="P667" s="237" t="s">
        <v>2977</v>
      </c>
      <c r="Q667" s="13"/>
      <c r="R667"/>
      <c r="S667" t="str">
        <f t="shared" si="133"/>
        <v>NOT EQUAL</v>
      </c>
      <c r="T667" t="str">
        <f>IF(ISNA(VLOOKUP(AF667,#REF!,1)),"//","")</f>
        <v/>
      </c>
      <c r="U667"/>
      <c r="V667" t="e">
        <f t="shared" si="136"/>
        <v>#REF!</v>
      </c>
      <c r="W667" s="81" t="s">
        <v>2263</v>
      </c>
      <c r="X667" s="59" t="s">
        <v>2263</v>
      </c>
      <c r="Y667" s="59" t="s">
        <v>2263</v>
      </c>
      <c r="Z667" s="25" t="str">
        <f t="shared" si="134"/>
        <v/>
      </c>
      <c r="AA667" s="25" t="str">
        <f t="shared" si="137"/>
        <v/>
      </c>
      <c r="AB667" s="1">
        <f t="shared" si="135"/>
        <v>643</v>
      </c>
      <c r="AC667" t="str">
        <f t="shared" si="138"/>
        <v>ITM_omicron</v>
      </c>
      <c r="AD667" s="136" t="str">
        <f>IF(ISNA(VLOOKUP(AA667,Sheet2!J:J,1,0)),"//","")</f>
        <v/>
      </c>
      <c r="AF667" s="94" t="str">
        <f t="shared" si="139"/>
        <v/>
      </c>
      <c r="AG667" t="b">
        <f t="shared" si="140"/>
        <v>1</v>
      </c>
    </row>
    <row r="668" spans="1:33">
      <c r="A668" s="50">
        <f t="shared" si="141"/>
        <v>668</v>
      </c>
      <c r="B668" s="49">
        <f t="shared" si="142"/>
        <v>644</v>
      </c>
      <c r="C668" s="229" t="s">
        <v>3817</v>
      </c>
      <c r="D668" s="229" t="s">
        <v>2043</v>
      </c>
      <c r="E668" s="224" t="s">
        <v>524</v>
      </c>
      <c r="F668" s="224" t="s">
        <v>417</v>
      </c>
      <c r="G668" s="233">
        <v>0</v>
      </c>
      <c r="H668" s="233">
        <v>0</v>
      </c>
      <c r="I668" s="224" t="s">
        <v>1</v>
      </c>
      <c r="J668" s="224" t="s">
        <v>1396</v>
      </c>
      <c r="K668" s="231" t="s">
        <v>3830</v>
      </c>
      <c r="L668" s="232" t="s">
        <v>4851</v>
      </c>
      <c r="M668" s="232" t="s">
        <v>4910</v>
      </c>
      <c r="N668" s="57"/>
      <c r="O668" s="57"/>
      <c r="P668" s="237" t="s">
        <v>2043</v>
      </c>
      <c r="Q668" s="13"/>
      <c r="R668"/>
      <c r="S668" t="str">
        <f t="shared" si="133"/>
        <v>NOT EQUAL</v>
      </c>
      <c r="T668" t="str">
        <f>IF(ISNA(VLOOKUP(AF668,#REF!,1)),"//","")</f>
        <v/>
      </c>
      <c r="U668"/>
      <c r="V668" t="e">
        <f>IF(AA668&lt;&gt;"",#REF!+1,#REF!)</f>
        <v>#REF!</v>
      </c>
      <c r="W668" s="81" t="s">
        <v>2263</v>
      </c>
      <c r="X668" s="59" t="s">
        <v>2263</v>
      </c>
      <c r="Y668" s="59" t="s">
        <v>2263</v>
      </c>
      <c r="Z668" s="25" t="str">
        <f t="shared" si="134"/>
        <v/>
      </c>
      <c r="AA668" s="25" t="str">
        <f t="shared" si="137"/>
        <v/>
      </c>
      <c r="AB668" s="1">
        <f t="shared" si="135"/>
        <v>644</v>
      </c>
      <c r="AC668" t="str">
        <f t="shared" si="138"/>
        <v>ITM_pi</v>
      </c>
      <c r="AD668" s="136" t="str">
        <f>IF(ISNA(VLOOKUP(AA668,Sheet2!J:J,1,0)),"//","")</f>
        <v/>
      </c>
      <c r="AF668" s="94" t="str">
        <f t="shared" si="139"/>
        <v/>
      </c>
      <c r="AG668" t="b">
        <f t="shared" si="140"/>
        <v>1</v>
      </c>
    </row>
    <row r="669" spans="1:33">
      <c r="A669" s="50">
        <f t="shared" si="141"/>
        <v>669</v>
      </c>
      <c r="B669" s="49">
        <f t="shared" si="142"/>
        <v>645</v>
      </c>
      <c r="C669" s="229" t="s">
        <v>3817</v>
      </c>
      <c r="D669" s="229" t="s">
        <v>2979</v>
      </c>
      <c r="E669" s="224" t="s">
        <v>524</v>
      </c>
      <c r="F669" s="224" t="s">
        <v>569</v>
      </c>
      <c r="G669" s="233">
        <v>0</v>
      </c>
      <c r="H669" s="233">
        <v>0</v>
      </c>
      <c r="I669" s="224" t="s">
        <v>1</v>
      </c>
      <c r="J669" s="224" t="s">
        <v>1396</v>
      </c>
      <c r="K669" s="231" t="s">
        <v>3830</v>
      </c>
      <c r="L669" s="232" t="s">
        <v>4851</v>
      </c>
      <c r="M669" s="232" t="s">
        <v>4910</v>
      </c>
      <c r="N669" s="57"/>
      <c r="O669" s="57"/>
      <c r="P669" s="237" t="s">
        <v>2979</v>
      </c>
      <c r="Q669" s="13"/>
      <c r="R669"/>
      <c r="S669" t="str">
        <f t="shared" si="133"/>
        <v>NOT EQUAL</v>
      </c>
      <c r="T669" t="str">
        <f>IF(ISNA(VLOOKUP(AF669,#REF!,1)),"//","")</f>
        <v/>
      </c>
      <c r="U669"/>
      <c r="V669" t="e">
        <f t="shared" si="136"/>
        <v>#REF!</v>
      </c>
      <c r="W669" s="81" t="s">
        <v>2263</v>
      </c>
      <c r="X669" s="59" t="s">
        <v>2263</v>
      </c>
      <c r="Y669" s="59" t="s">
        <v>2263</v>
      </c>
      <c r="Z669" s="25" t="str">
        <f t="shared" si="134"/>
        <v/>
      </c>
      <c r="AA669" s="25" t="str">
        <f t="shared" si="137"/>
        <v/>
      </c>
      <c r="AB669" s="1">
        <f t="shared" si="135"/>
        <v>645</v>
      </c>
      <c r="AC669" t="str">
        <f t="shared" si="138"/>
        <v>ITM_rho</v>
      </c>
      <c r="AD669" s="136" t="str">
        <f>IF(ISNA(VLOOKUP(AA669,Sheet2!J:J,1,0)),"//","")</f>
        <v/>
      </c>
      <c r="AF669" s="94" t="str">
        <f t="shared" si="139"/>
        <v/>
      </c>
      <c r="AG669" t="b">
        <f t="shared" si="140"/>
        <v>1</v>
      </c>
    </row>
    <row r="670" spans="1:33">
      <c r="A670" s="50">
        <f t="shared" si="141"/>
        <v>670</v>
      </c>
      <c r="B670" s="49">
        <f t="shared" si="142"/>
        <v>646</v>
      </c>
      <c r="C670" s="229" t="s">
        <v>3817</v>
      </c>
      <c r="D670" s="229" t="s">
        <v>2045</v>
      </c>
      <c r="E670" s="224" t="s">
        <v>524</v>
      </c>
      <c r="F670" s="224" t="s">
        <v>570</v>
      </c>
      <c r="G670" s="233">
        <v>0</v>
      </c>
      <c r="H670" s="233">
        <v>0</v>
      </c>
      <c r="I670" s="224" t="s">
        <v>1</v>
      </c>
      <c r="J670" s="224" t="s">
        <v>1396</v>
      </c>
      <c r="K670" s="231" t="s">
        <v>3830</v>
      </c>
      <c r="L670" s="232" t="s">
        <v>4851</v>
      </c>
      <c r="M670" s="232" t="s">
        <v>4910</v>
      </c>
      <c r="N670" s="57"/>
      <c r="O670" s="57"/>
      <c r="P670" s="237" t="s">
        <v>2045</v>
      </c>
      <c r="Q670" s="13"/>
      <c r="R670"/>
      <c r="S670" t="str">
        <f t="shared" si="133"/>
        <v>NOT EQUAL</v>
      </c>
      <c r="T670" t="str">
        <f>IF(ISNA(VLOOKUP(AF670,#REF!,1)),"//","")</f>
        <v/>
      </c>
      <c r="U670"/>
      <c r="V670" t="e">
        <f t="shared" si="136"/>
        <v>#REF!</v>
      </c>
      <c r="W670" s="81" t="s">
        <v>2263</v>
      </c>
      <c r="X670" s="59" t="s">
        <v>2263</v>
      </c>
      <c r="Y670" s="59" t="s">
        <v>2263</v>
      </c>
      <c r="Z670" s="25" t="str">
        <f t="shared" si="134"/>
        <v/>
      </c>
      <c r="AA670" s="25" t="str">
        <f t="shared" si="137"/>
        <v/>
      </c>
      <c r="AB670" s="1">
        <f t="shared" si="135"/>
        <v>646</v>
      </c>
      <c r="AC670" t="str">
        <f t="shared" si="138"/>
        <v>ITM_sigma</v>
      </c>
      <c r="AD670" s="136" t="str">
        <f>IF(ISNA(VLOOKUP(AA670,Sheet2!J:J,1,0)),"//","")</f>
        <v/>
      </c>
      <c r="AF670" s="94" t="str">
        <f t="shared" si="139"/>
        <v/>
      </c>
      <c r="AG670" t="b">
        <f t="shared" si="140"/>
        <v>1</v>
      </c>
    </row>
    <row r="671" spans="1:33">
      <c r="A671" s="50">
        <f t="shared" si="141"/>
        <v>671</v>
      </c>
      <c r="B671" s="49">
        <f t="shared" si="142"/>
        <v>647</v>
      </c>
      <c r="C671" s="229" t="s">
        <v>3817</v>
      </c>
      <c r="D671" s="229" t="s">
        <v>2981</v>
      </c>
      <c r="E671" s="224" t="s">
        <v>524</v>
      </c>
      <c r="F671" s="224" t="s">
        <v>572</v>
      </c>
      <c r="G671" s="233">
        <v>0</v>
      </c>
      <c r="H671" s="233">
        <v>0</v>
      </c>
      <c r="I671" s="224" t="s">
        <v>1</v>
      </c>
      <c r="J671" s="224" t="s">
        <v>1396</v>
      </c>
      <c r="K671" s="231" t="s">
        <v>3830</v>
      </c>
      <c r="L671" s="232" t="s">
        <v>4851</v>
      </c>
      <c r="M671" s="232" t="s">
        <v>4910</v>
      </c>
      <c r="N671" s="57"/>
      <c r="O671" s="57"/>
      <c r="P671" s="237" t="s">
        <v>2981</v>
      </c>
      <c r="Q671" s="13"/>
      <c r="R671"/>
      <c r="S671" t="str">
        <f t="shared" si="133"/>
        <v>NOT EQUAL</v>
      </c>
      <c r="T671" t="str">
        <f>IF(ISNA(VLOOKUP(AF671,#REF!,1)),"//","")</f>
        <v/>
      </c>
      <c r="U671"/>
      <c r="V671" t="e">
        <f>IF(AA671&lt;&gt;"",#REF!+1,#REF!)</f>
        <v>#REF!</v>
      </c>
      <c r="W671" s="81" t="s">
        <v>2263</v>
      </c>
      <c r="X671" s="59" t="s">
        <v>2263</v>
      </c>
      <c r="Y671" s="59" t="s">
        <v>2263</v>
      </c>
      <c r="Z671" s="25" t="str">
        <f t="shared" si="134"/>
        <v/>
      </c>
      <c r="AA671" s="25" t="str">
        <f t="shared" si="137"/>
        <v/>
      </c>
      <c r="AB671" s="1">
        <f t="shared" si="135"/>
        <v>647</v>
      </c>
      <c r="AC671" t="str">
        <f t="shared" si="138"/>
        <v>ITM_tau</v>
      </c>
      <c r="AD671" s="136" t="str">
        <f>IF(ISNA(VLOOKUP(AA671,Sheet2!J:J,1,0)),"//","")</f>
        <v/>
      </c>
      <c r="AF671" s="94" t="str">
        <f t="shared" si="139"/>
        <v/>
      </c>
      <c r="AG671" t="b">
        <f t="shared" si="140"/>
        <v>1</v>
      </c>
    </row>
    <row r="672" spans="1:33">
      <c r="A672" s="50">
        <f t="shared" si="141"/>
        <v>672</v>
      </c>
      <c r="B672" s="49">
        <f t="shared" si="142"/>
        <v>648</v>
      </c>
      <c r="C672" s="229" t="s">
        <v>3817</v>
      </c>
      <c r="D672" s="229" t="s">
        <v>2982</v>
      </c>
      <c r="E672" s="224" t="s">
        <v>524</v>
      </c>
      <c r="F672" s="224" t="s">
        <v>573</v>
      </c>
      <c r="G672" s="233">
        <v>0</v>
      </c>
      <c r="H672" s="233">
        <v>0</v>
      </c>
      <c r="I672" s="224" t="s">
        <v>1</v>
      </c>
      <c r="J672" s="224" t="s">
        <v>1396</v>
      </c>
      <c r="K672" s="231" t="s">
        <v>3830</v>
      </c>
      <c r="L672" s="232" t="s">
        <v>4851</v>
      </c>
      <c r="M672" s="232" t="s">
        <v>4910</v>
      </c>
      <c r="N672" s="57"/>
      <c r="O672" s="57"/>
      <c r="P672" s="237" t="s">
        <v>2982</v>
      </c>
      <c r="Q672" s="13"/>
      <c r="R672"/>
      <c r="S672" t="str">
        <f t="shared" ref="S672:S742" si="143">IF(E672=F672,"","NOT EQUAL")</f>
        <v>NOT EQUAL</v>
      </c>
      <c r="T672" t="str">
        <f>IF(ISNA(VLOOKUP(AF672,#REF!,1)),"//","")</f>
        <v/>
      </c>
      <c r="U672"/>
      <c r="V672" t="e">
        <f t="shared" si="136"/>
        <v>#REF!</v>
      </c>
      <c r="W672" s="81" t="s">
        <v>2263</v>
      </c>
      <c r="X672" s="59" t="s">
        <v>2263</v>
      </c>
      <c r="Y672" s="59" t="s">
        <v>2263</v>
      </c>
      <c r="Z672" s="25" t="str">
        <f t="shared" si="134"/>
        <v/>
      </c>
      <c r="AA672" s="25" t="str">
        <f t="shared" si="137"/>
        <v/>
      </c>
      <c r="AB672" s="1">
        <f t="shared" si="135"/>
        <v>648</v>
      </c>
      <c r="AC672" t="str">
        <f t="shared" si="138"/>
        <v>ITM_upsilon</v>
      </c>
      <c r="AD672" s="136" t="str">
        <f>IF(ISNA(VLOOKUP(AA672,Sheet2!J:J,1,0)),"//","")</f>
        <v/>
      </c>
      <c r="AF672" s="94" t="str">
        <f t="shared" si="139"/>
        <v/>
      </c>
      <c r="AG672" t="b">
        <f t="shared" si="140"/>
        <v>1</v>
      </c>
    </row>
    <row r="673" spans="1:33">
      <c r="A673" s="50">
        <f t="shared" si="141"/>
        <v>673</v>
      </c>
      <c r="B673" s="49">
        <f t="shared" si="142"/>
        <v>649</v>
      </c>
      <c r="C673" s="229" t="s">
        <v>3817</v>
      </c>
      <c r="D673" s="229" t="s">
        <v>2984</v>
      </c>
      <c r="E673" s="224" t="s">
        <v>524</v>
      </c>
      <c r="F673" s="224" t="s">
        <v>575</v>
      </c>
      <c r="G673" s="233">
        <v>0</v>
      </c>
      <c r="H673" s="233">
        <v>0</v>
      </c>
      <c r="I673" s="224" t="s">
        <v>1</v>
      </c>
      <c r="J673" s="224" t="s">
        <v>1396</v>
      </c>
      <c r="K673" s="231" t="s">
        <v>3830</v>
      </c>
      <c r="L673" s="232" t="s">
        <v>4851</v>
      </c>
      <c r="M673" s="232" t="s">
        <v>4910</v>
      </c>
      <c r="N673" s="57"/>
      <c r="O673" s="57"/>
      <c r="P673" s="237" t="s">
        <v>2984</v>
      </c>
      <c r="Q673" s="13"/>
      <c r="R673"/>
      <c r="S673" t="str">
        <f t="shared" si="143"/>
        <v>NOT EQUAL</v>
      </c>
      <c r="T673" t="str">
        <f>IF(ISNA(VLOOKUP(AF673,#REF!,1)),"//","")</f>
        <v/>
      </c>
      <c r="U673"/>
      <c r="V673" t="e">
        <f>IF(AA673&lt;&gt;"",#REF!+1,#REF!)</f>
        <v>#REF!</v>
      </c>
      <c r="W673" s="81" t="s">
        <v>2263</v>
      </c>
      <c r="X673" s="59" t="s">
        <v>2263</v>
      </c>
      <c r="Y673" s="59" t="s">
        <v>2263</v>
      </c>
      <c r="Z673" s="25" t="str">
        <f t="shared" si="134"/>
        <v/>
      </c>
      <c r="AA673" s="25" t="str">
        <f t="shared" si="137"/>
        <v/>
      </c>
      <c r="AB673" s="1">
        <f t="shared" si="135"/>
        <v>649</v>
      </c>
      <c r="AC673" t="str">
        <f t="shared" si="138"/>
        <v>ITM_upsilon_DIALYTIKA</v>
      </c>
      <c r="AD673" s="136" t="str">
        <f>IF(ISNA(VLOOKUP(AA673,Sheet2!J:J,1,0)),"//","")</f>
        <v/>
      </c>
      <c r="AF673" s="94" t="str">
        <f t="shared" si="139"/>
        <v/>
      </c>
      <c r="AG673" t="b">
        <f t="shared" si="140"/>
        <v>1</v>
      </c>
    </row>
    <row r="674" spans="1:33">
      <c r="A674" s="50">
        <f t="shared" si="141"/>
        <v>674</v>
      </c>
      <c r="B674" s="49">
        <f t="shared" si="142"/>
        <v>650</v>
      </c>
      <c r="C674" s="229" t="s">
        <v>3817</v>
      </c>
      <c r="D674" s="229" t="s">
        <v>2986</v>
      </c>
      <c r="E674" s="224" t="s">
        <v>524</v>
      </c>
      <c r="F674" s="224" t="s">
        <v>577</v>
      </c>
      <c r="G674" s="233">
        <v>0</v>
      </c>
      <c r="H674" s="233">
        <v>0</v>
      </c>
      <c r="I674" s="224" t="s">
        <v>1</v>
      </c>
      <c r="J674" s="224" t="s">
        <v>1396</v>
      </c>
      <c r="K674" s="231" t="s">
        <v>3830</v>
      </c>
      <c r="L674" s="232" t="s">
        <v>4851</v>
      </c>
      <c r="M674" s="232" t="s">
        <v>4910</v>
      </c>
      <c r="N674" s="57"/>
      <c r="O674" s="57"/>
      <c r="P674" s="237" t="s">
        <v>2986</v>
      </c>
      <c r="Q674" s="13"/>
      <c r="R674"/>
      <c r="S674" t="str">
        <f t="shared" si="143"/>
        <v>NOT EQUAL</v>
      </c>
      <c r="T674" t="str">
        <f>IF(ISNA(VLOOKUP(AF674,#REF!,1)),"//","")</f>
        <v/>
      </c>
      <c r="U674"/>
      <c r="V674" t="e">
        <f>IF(AA674&lt;&gt;"",#REF!+1,#REF!)</f>
        <v>#REF!</v>
      </c>
      <c r="W674" s="81" t="s">
        <v>2263</v>
      </c>
      <c r="X674" s="59" t="s">
        <v>2263</v>
      </c>
      <c r="Y674" s="59" t="s">
        <v>2263</v>
      </c>
      <c r="Z674" s="25" t="str">
        <f t="shared" si="134"/>
        <v/>
      </c>
      <c r="AA674" s="25" t="str">
        <f t="shared" si="137"/>
        <v/>
      </c>
      <c r="AB674" s="1">
        <f t="shared" si="135"/>
        <v>650</v>
      </c>
      <c r="AC674" t="str">
        <f t="shared" si="138"/>
        <v>ITM_phi</v>
      </c>
      <c r="AD674" s="136" t="str">
        <f>IF(ISNA(VLOOKUP(AA674,Sheet2!J:J,1,0)),"//","")</f>
        <v/>
      </c>
      <c r="AF674" s="94" t="str">
        <f t="shared" si="139"/>
        <v/>
      </c>
      <c r="AG674" t="b">
        <f t="shared" si="140"/>
        <v>1</v>
      </c>
    </row>
    <row r="675" spans="1:33">
      <c r="A675" s="50">
        <f t="shared" si="141"/>
        <v>675</v>
      </c>
      <c r="B675" s="49">
        <f t="shared" si="142"/>
        <v>651</v>
      </c>
      <c r="C675" s="229" t="s">
        <v>3817</v>
      </c>
      <c r="D675" s="229" t="s">
        <v>2987</v>
      </c>
      <c r="E675" s="224" t="s">
        <v>524</v>
      </c>
      <c r="F675" s="224" t="s">
        <v>578</v>
      </c>
      <c r="G675" s="233">
        <v>0</v>
      </c>
      <c r="H675" s="233">
        <v>0</v>
      </c>
      <c r="I675" s="224" t="s">
        <v>1</v>
      </c>
      <c r="J675" s="224" t="s">
        <v>1396</v>
      </c>
      <c r="K675" s="231" t="s">
        <v>3830</v>
      </c>
      <c r="L675" s="232" t="s">
        <v>4851</v>
      </c>
      <c r="M675" s="232" t="s">
        <v>4910</v>
      </c>
      <c r="N675" s="57"/>
      <c r="O675" s="57"/>
      <c r="P675" s="237" t="s">
        <v>2987</v>
      </c>
      <c r="Q675" s="13"/>
      <c r="R675"/>
      <c r="S675" t="str">
        <f t="shared" si="143"/>
        <v>NOT EQUAL</v>
      </c>
      <c r="T675" t="str">
        <f>IF(ISNA(VLOOKUP(AF675,#REF!,1)),"//","")</f>
        <v/>
      </c>
      <c r="U675"/>
      <c r="V675" t="e">
        <f t="shared" si="136"/>
        <v>#REF!</v>
      </c>
      <c r="W675" s="81" t="s">
        <v>2263</v>
      </c>
      <c r="X675" s="59" t="s">
        <v>2263</v>
      </c>
      <c r="Y675" s="59" t="s">
        <v>2263</v>
      </c>
      <c r="Z675" s="25" t="str">
        <f t="shared" si="134"/>
        <v/>
      </c>
      <c r="AA675" s="25" t="str">
        <f t="shared" si="137"/>
        <v/>
      </c>
      <c r="AB675" s="1">
        <f t="shared" si="135"/>
        <v>651</v>
      </c>
      <c r="AC675" t="str">
        <f t="shared" si="138"/>
        <v>ITM_chi</v>
      </c>
      <c r="AD675" s="136" t="str">
        <f>IF(ISNA(VLOOKUP(AA675,Sheet2!J:J,1,0)),"//","")</f>
        <v/>
      </c>
      <c r="AF675" s="94" t="str">
        <f t="shared" si="139"/>
        <v/>
      </c>
      <c r="AG675" t="b">
        <f t="shared" si="140"/>
        <v>1</v>
      </c>
    </row>
    <row r="676" spans="1:33">
      <c r="A676" s="50">
        <f t="shared" si="141"/>
        <v>676</v>
      </c>
      <c r="B676" s="49">
        <f t="shared" si="142"/>
        <v>652</v>
      </c>
      <c r="C676" s="229" t="s">
        <v>3817</v>
      </c>
      <c r="D676" s="229" t="s">
        <v>2988</v>
      </c>
      <c r="E676" s="224" t="s">
        <v>524</v>
      </c>
      <c r="F676" s="224" t="s">
        <v>579</v>
      </c>
      <c r="G676" s="233">
        <v>0</v>
      </c>
      <c r="H676" s="233">
        <v>0</v>
      </c>
      <c r="I676" s="224" t="s">
        <v>1</v>
      </c>
      <c r="J676" s="224" t="s">
        <v>1396</v>
      </c>
      <c r="K676" s="231" t="s">
        <v>3830</v>
      </c>
      <c r="L676" s="232" t="s">
        <v>4851</v>
      </c>
      <c r="M676" s="232" t="s">
        <v>4910</v>
      </c>
      <c r="N676" s="57"/>
      <c r="O676" s="57"/>
      <c r="P676" s="237" t="s">
        <v>2988</v>
      </c>
      <c r="Q676" s="13"/>
      <c r="R676"/>
      <c r="S676" t="str">
        <f t="shared" si="143"/>
        <v>NOT EQUAL</v>
      </c>
      <c r="T676" t="str">
        <f>IF(ISNA(VLOOKUP(AF676,#REF!,1)),"//","")</f>
        <v/>
      </c>
      <c r="U676"/>
      <c r="V676" t="e">
        <f t="shared" si="136"/>
        <v>#REF!</v>
      </c>
      <c r="W676" s="81" t="s">
        <v>2263</v>
      </c>
      <c r="X676" s="59" t="s">
        <v>2263</v>
      </c>
      <c r="Y676" s="59" t="s">
        <v>2263</v>
      </c>
      <c r="Z676" s="25" t="str">
        <f t="shared" si="134"/>
        <v/>
      </c>
      <c r="AA676" s="25" t="str">
        <f t="shared" si="137"/>
        <v/>
      </c>
      <c r="AB676" s="1">
        <f t="shared" si="135"/>
        <v>652</v>
      </c>
      <c r="AC676" t="str">
        <f t="shared" si="138"/>
        <v>ITM_psi</v>
      </c>
      <c r="AD676" s="136" t="str">
        <f>IF(ISNA(VLOOKUP(AA676,Sheet2!J:J,1,0)),"//","")</f>
        <v/>
      </c>
      <c r="AF676" s="94" t="str">
        <f t="shared" si="139"/>
        <v/>
      </c>
      <c r="AG676" t="b">
        <f t="shared" si="140"/>
        <v>1</v>
      </c>
    </row>
    <row r="677" spans="1:33">
      <c r="A677" s="50">
        <f t="shared" si="141"/>
        <v>677</v>
      </c>
      <c r="B677" s="49">
        <f t="shared" si="142"/>
        <v>653</v>
      </c>
      <c r="C677" s="229" t="s">
        <v>3817</v>
      </c>
      <c r="D677" s="229" t="s">
        <v>2989</v>
      </c>
      <c r="E677" s="224" t="s">
        <v>524</v>
      </c>
      <c r="F677" s="224" t="s">
        <v>428</v>
      </c>
      <c r="G677" s="233">
        <v>0</v>
      </c>
      <c r="H677" s="233">
        <v>0</v>
      </c>
      <c r="I677" s="224" t="s">
        <v>1</v>
      </c>
      <c r="J677" s="224" t="s">
        <v>1396</v>
      </c>
      <c r="K677" s="231" t="s">
        <v>3830</v>
      </c>
      <c r="L677" s="232" t="s">
        <v>4851</v>
      </c>
      <c r="M677" s="232" t="s">
        <v>4910</v>
      </c>
      <c r="N677" s="57"/>
      <c r="O677" s="57"/>
      <c r="P677" s="237" t="s">
        <v>2989</v>
      </c>
      <c r="Q677" s="13"/>
      <c r="R677"/>
      <c r="S677" t="str">
        <f t="shared" si="143"/>
        <v>NOT EQUAL</v>
      </c>
      <c r="T677" t="str">
        <f>IF(ISNA(VLOOKUP(AF677,#REF!,1)),"//","")</f>
        <v/>
      </c>
      <c r="U677"/>
      <c r="V677" t="e">
        <f t="shared" si="136"/>
        <v>#REF!</v>
      </c>
      <c r="W677" s="81" t="s">
        <v>2263</v>
      </c>
      <c r="X677" s="59" t="s">
        <v>2263</v>
      </c>
      <c r="Y677" s="59" t="s">
        <v>2263</v>
      </c>
      <c r="Z677" s="25" t="str">
        <f t="shared" si="134"/>
        <v/>
      </c>
      <c r="AA677" s="25" t="str">
        <f t="shared" si="137"/>
        <v/>
      </c>
      <c r="AB677" s="1">
        <f t="shared" si="135"/>
        <v>653</v>
      </c>
      <c r="AC677" t="str">
        <f t="shared" si="138"/>
        <v>ITM_omega</v>
      </c>
      <c r="AD677" s="136" t="str">
        <f>IF(ISNA(VLOOKUP(AA677,Sheet2!J:J,1,0)),"//","")</f>
        <v/>
      </c>
      <c r="AF677" s="94" t="str">
        <f t="shared" si="139"/>
        <v/>
      </c>
      <c r="AG677" t="b">
        <f t="shared" si="140"/>
        <v>1</v>
      </c>
    </row>
    <row r="678" spans="1:33" s="122" customFormat="1">
      <c r="A678" s="253">
        <f t="shared" ref="A678:A686" si="144">IF(B678=INT(B678),ROW(),"")</f>
        <v>678</v>
      </c>
      <c r="B678" s="254">
        <f t="shared" si="142"/>
        <v>654</v>
      </c>
      <c r="C678" s="255" t="s">
        <v>3817</v>
      </c>
      <c r="D678" s="255" t="s">
        <v>2959</v>
      </c>
      <c r="E678" s="256" t="s">
        <v>524</v>
      </c>
      <c r="F678" s="256" t="s">
        <v>549</v>
      </c>
      <c r="G678" s="257">
        <v>0</v>
      </c>
      <c r="H678" s="257">
        <v>0</v>
      </c>
      <c r="I678" s="256" t="s">
        <v>1</v>
      </c>
      <c r="J678" s="256" t="s">
        <v>1396</v>
      </c>
      <c r="K678" s="258" t="s">
        <v>3830</v>
      </c>
      <c r="L678" s="259" t="s">
        <v>4851</v>
      </c>
      <c r="M678" s="259" t="s">
        <v>4910</v>
      </c>
      <c r="N678" s="260"/>
      <c r="O678" s="260"/>
      <c r="P678" s="258" t="s">
        <v>2959</v>
      </c>
      <c r="Q678" s="261"/>
      <c r="S678" s="122" t="str">
        <f t="shared" si="143"/>
        <v>NOT EQUAL</v>
      </c>
      <c r="T678" s="122" t="str">
        <f>IF(ISNA(VLOOKUP(AF678,#REF!,1)),"//","")</f>
        <v/>
      </c>
      <c r="V678" s="122" t="e">
        <f t="shared" ref="V678:V686" si="145">IF(AA678&lt;&gt;"",V677+1,V677)</f>
        <v>#REF!</v>
      </c>
      <c r="W678" s="262" t="s">
        <v>2263</v>
      </c>
      <c r="X678" s="263" t="s">
        <v>2263</v>
      </c>
      <c r="Y678" s="263" t="s">
        <v>2263</v>
      </c>
      <c r="Z678" s="122" t="str">
        <f t="shared" ref="Z678:Z686" si="146">IF( OR(X678="CNST", I678="CAT_REGS"),IF(E678=CHAR(34)&amp;CHAR(34),F678,E678),
IF(X678="YES",UPPER(IF(E678=CHAR(34)&amp;CHAR(34),F678,E678)),
IF(   AND(X678&lt;&gt;"NO",I678="CAT_FNCT",D678&lt;&gt;"multiply", D678&lt;&gt;"divide"),IF(J678="SLS_ENABLED",   UPPER(IF(E678=CHAR(34)&amp;CHAR(34),F678,E678)),""),"")))</f>
        <v/>
      </c>
      <c r="AA678" s="122" t="str">
        <f t="shared" ref="AA678:AA686" si="147">IF(LEN(Y678)&gt;0,Y678,SUBSTITUTE(SUBSTITUTE(SUBSTITUTE(SUBSTITUTE(SUBSTITUTE(SUBSTITUTE(SUBSTITUTE(SUBSTITUTE(SUBSTITUTE(SUBSTITUTE(SUBSTITUTE( (SUBSTITUTE( SUBSTITUTE( SUBSTITUTE( SUBSTITUTE(Z678,"STD_SIGMA","SUM"),"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78" s="264">
        <f t="shared" ref="AB678:AB686" si="148">B678</f>
        <v>654</v>
      </c>
      <c r="AC678" s="122" t="str">
        <f t="shared" ref="AC678:AC686" si="149">P678</f>
        <v>ITM_alpha_TONOS</v>
      </c>
      <c r="AD678" s="265" t="str">
        <f>IF(ISNA(VLOOKUP(AA678,Sheet2!J:J,1,0)),"//","")</f>
        <v/>
      </c>
      <c r="AF678" s="266" t="str">
        <f t="shared" ref="AF678:AF686" si="150">IF(LEN(AA678)=0,"",SUBSTITUTE(SUBSTITUTE(SUBSTITUTE(SUBSTITUTE(SUBSTITUTE(SUBSTITUTE(SUBSTITUTE(SUBSTITUTE(SUBSTITUTE(SUBSTITUTE(SUBSTITUTE(SUBSTITUTE(SUBSTITUTE(SUBSTITUTE(SUBSTITUTE(SUBSTITUTE(SUBSTITUTE( (SUBSTITUTE( SUBSTITUTE( SUBSTITUTE( SUBSTITUTE(Z678,"STD_SIGMA","SUM"),"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78" s="122" t="b">
        <f t="shared" ref="AG678:AG686" si="151">AA678=AF678</f>
        <v>1</v>
      </c>
    </row>
    <row r="679" spans="1:33" s="119" customFormat="1">
      <c r="A679" s="238">
        <f t="shared" si="144"/>
        <v>679</v>
      </c>
      <c r="B679" s="239">
        <f t="shared" si="142"/>
        <v>655</v>
      </c>
      <c r="C679" s="240" t="s">
        <v>3817</v>
      </c>
      <c r="D679" s="240" t="s">
        <v>2963</v>
      </c>
      <c r="E679" s="241" t="s">
        <v>524</v>
      </c>
      <c r="F679" s="241" t="s">
        <v>553</v>
      </c>
      <c r="G679" s="242">
        <v>0</v>
      </c>
      <c r="H679" s="242">
        <v>0</v>
      </c>
      <c r="I679" s="241" t="s">
        <v>1</v>
      </c>
      <c r="J679" s="241" t="s">
        <v>1396</v>
      </c>
      <c r="K679" s="243" t="s">
        <v>3830</v>
      </c>
      <c r="L679" s="244" t="s">
        <v>4851</v>
      </c>
      <c r="M679" s="244" t="s">
        <v>4910</v>
      </c>
      <c r="N679" s="245"/>
      <c r="O679" s="245"/>
      <c r="P679" s="243" t="s">
        <v>2963</v>
      </c>
      <c r="Q679" s="246"/>
      <c r="S679" s="119" t="str">
        <f t="shared" si="143"/>
        <v>NOT EQUAL</v>
      </c>
      <c r="T679" s="119" t="str">
        <f>IF(ISNA(VLOOKUP(AF679,#REF!,1)),"//","")</f>
        <v/>
      </c>
      <c r="V679" s="119" t="e">
        <f t="shared" si="145"/>
        <v>#REF!</v>
      </c>
      <c r="W679" s="247" t="s">
        <v>2263</v>
      </c>
      <c r="X679" s="79" t="s">
        <v>2263</v>
      </c>
      <c r="Y679" s="79" t="s">
        <v>2263</v>
      </c>
      <c r="Z679" s="119" t="str">
        <f t="shared" si="146"/>
        <v/>
      </c>
      <c r="AA679" s="119" t="str">
        <f t="shared" si="147"/>
        <v/>
      </c>
      <c r="AB679" s="248">
        <f t="shared" si="148"/>
        <v>655</v>
      </c>
      <c r="AC679" s="119" t="str">
        <f t="shared" si="149"/>
        <v>ITM_epsilon_TONOS</v>
      </c>
      <c r="AD679" s="249" t="str">
        <f>IF(ISNA(VLOOKUP(AA679,Sheet2!J:J,1,0)),"//","")</f>
        <v/>
      </c>
      <c r="AF679" s="250" t="str">
        <f t="shared" si="150"/>
        <v/>
      </c>
      <c r="AG679" s="119" t="b">
        <f t="shared" si="151"/>
        <v>1</v>
      </c>
    </row>
    <row r="680" spans="1:33" s="119" customFormat="1">
      <c r="A680" s="238">
        <f t="shared" si="144"/>
        <v>680</v>
      </c>
      <c r="B680" s="239">
        <f t="shared" si="142"/>
        <v>656</v>
      </c>
      <c r="C680" s="240" t="s">
        <v>3817</v>
      </c>
      <c r="D680" s="240" t="s">
        <v>2966</v>
      </c>
      <c r="E680" s="241" t="s">
        <v>524</v>
      </c>
      <c r="F680" s="241" t="s">
        <v>556</v>
      </c>
      <c r="G680" s="242">
        <v>0</v>
      </c>
      <c r="H680" s="242">
        <v>0</v>
      </c>
      <c r="I680" s="241" t="s">
        <v>1</v>
      </c>
      <c r="J680" s="241" t="s">
        <v>1396</v>
      </c>
      <c r="K680" s="243" t="s">
        <v>3830</v>
      </c>
      <c r="L680" s="244" t="s">
        <v>4851</v>
      </c>
      <c r="M680" s="244" t="s">
        <v>4910</v>
      </c>
      <c r="N680" s="245"/>
      <c r="O680" s="245"/>
      <c r="P680" s="243" t="s">
        <v>2966</v>
      </c>
      <c r="Q680" s="246"/>
      <c r="S680" s="119" t="str">
        <f t="shared" si="143"/>
        <v>NOT EQUAL</v>
      </c>
      <c r="T680" s="119" t="str">
        <f>IF(ISNA(VLOOKUP(AF680,#REF!,1)),"//","")</f>
        <v/>
      </c>
      <c r="V680" s="119" t="e">
        <f t="shared" si="145"/>
        <v>#REF!</v>
      </c>
      <c r="W680" s="247" t="s">
        <v>2263</v>
      </c>
      <c r="X680" s="79" t="s">
        <v>2263</v>
      </c>
      <c r="Y680" s="79" t="s">
        <v>2263</v>
      </c>
      <c r="Z680" s="119" t="str">
        <f t="shared" si="146"/>
        <v/>
      </c>
      <c r="AA680" s="119" t="str">
        <f t="shared" si="147"/>
        <v/>
      </c>
      <c r="AB680" s="248">
        <f t="shared" si="148"/>
        <v>656</v>
      </c>
      <c r="AC680" s="119" t="str">
        <f t="shared" si="149"/>
        <v>ITM_eta_TONOS</v>
      </c>
      <c r="AD680" s="249" t="str">
        <f>IF(ISNA(VLOOKUP(AA680,Sheet2!J:J,1,0)),"//","")</f>
        <v/>
      </c>
      <c r="AF680" s="250" t="str">
        <f t="shared" si="150"/>
        <v/>
      </c>
      <c r="AG680" s="119" t="b">
        <f t="shared" si="151"/>
        <v>1</v>
      </c>
    </row>
    <row r="681" spans="1:33" s="252" customFormat="1">
      <c r="A681" s="238">
        <f t="shared" si="144"/>
        <v>681</v>
      </c>
      <c r="B681" s="239">
        <f t="shared" si="142"/>
        <v>657</v>
      </c>
      <c r="C681" s="240" t="s">
        <v>3817</v>
      </c>
      <c r="D681" s="240" t="s">
        <v>2969</v>
      </c>
      <c r="E681" s="241" t="s">
        <v>524</v>
      </c>
      <c r="F681" s="243" t="s">
        <v>559</v>
      </c>
      <c r="G681" s="251">
        <v>0</v>
      </c>
      <c r="H681" s="251">
        <v>0</v>
      </c>
      <c r="I681" s="241" t="s">
        <v>1</v>
      </c>
      <c r="J681" s="241" t="s">
        <v>1396</v>
      </c>
      <c r="K681" s="243" t="s">
        <v>3830</v>
      </c>
      <c r="L681" s="244" t="s">
        <v>4851</v>
      </c>
      <c r="M681" s="244" t="s">
        <v>4910</v>
      </c>
      <c r="P681" s="243" t="s">
        <v>2969</v>
      </c>
      <c r="Q681" s="126"/>
      <c r="S681" s="252" t="str">
        <f t="shared" si="143"/>
        <v>NOT EQUAL</v>
      </c>
      <c r="T681" s="252" t="str">
        <f>IF(ISNA(VLOOKUP(AF681,#REF!,1)),"//","")</f>
        <v/>
      </c>
      <c r="V681" s="119" t="e">
        <f t="shared" si="145"/>
        <v>#REF!</v>
      </c>
      <c r="W681" s="250" t="s">
        <v>2263</v>
      </c>
      <c r="X681" s="126" t="s">
        <v>2263</v>
      </c>
      <c r="Y681" s="126" t="s">
        <v>2263</v>
      </c>
      <c r="Z681" s="119" t="str">
        <f t="shared" si="146"/>
        <v/>
      </c>
      <c r="AA681" s="119" t="str">
        <f t="shared" si="147"/>
        <v/>
      </c>
      <c r="AB681" s="248">
        <f t="shared" si="148"/>
        <v>657</v>
      </c>
      <c r="AC681" s="119" t="str">
        <f t="shared" si="149"/>
        <v>ITM_iotaTON</v>
      </c>
      <c r="AD681" s="249" t="str">
        <f>IF(ISNA(VLOOKUP(AA681,Sheet2!J:J,1,0)),"//","")</f>
        <v/>
      </c>
      <c r="AF681" s="250" t="str">
        <f t="shared" si="150"/>
        <v/>
      </c>
      <c r="AG681" s="119" t="b">
        <f t="shared" si="151"/>
        <v>1</v>
      </c>
    </row>
    <row r="682" spans="1:33" s="119" customFormat="1">
      <c r="A682" s="238">
        <f t="shared" si="144"/>
        <v>682</v>
      </c>
      <c r="B682" s="239">
        <f t="shared" si="142"/>
        <v>658</v>
      </c>
      <c r="C682" s="240" t="s">
        <v>3817</v>
      </c>
      <c r="D682" s="240" t="s">
        <v>2970</v>
      </c>
      <c r="E682" s="241" t="s">
        <v>524</v>
      </c>
      <c r="F682" s="241" t="s">
        <v>560</v>
      </c>
      <c r="G682" s="242">
        <v>0</v>
      </c>
      <c r="H682" s="242">
        <v>0</v>
      </c>
      <c r="I682" s="241" t="s">
        <v>1</v>
      </c>
      <c r="J682" s="241" t="s">
        <v>1396</v>
      </c>
      <c r="K682" s="243" t="s">
        <v>3830</v>
      </c>
      <c r="L682" s="244" t="s">
        <v>4851</v>
      </c>
      <c r="M682" s="244" t="s">
        <v>4910</v>
      </c>
      <c r="N682" s="245"/>
      <c r="O682" s="245"/>
      <c r="P682" s="243" t="s">
        <v>2970</v>
      </c>
      <c r="Q682" s="246"/>
      <c r="S682" s="119" t="str">
        <f t="shared" si="143"/>
        <v>NOT EQUAL</v>
      </c>
      <c r="T682" s="119" t="str">
        <f>IF(ISNA(VLOOKUP(AF682,#REF!,1)),"//","")</f>
        <v/>
      </c>
      <c r="V682" s="119" t="e">
        <f t="shared" si="145"/>
        <v>#REF!</v>
      </c>
      <c r="W682" s="247" t="s">
        <v>2263</v>
      </c>
      <c r="X682" s="79" t="s">
        <v>2263</v>
      </c>
      <c r="Y682" s="79" t="s">
        <v>2263</v>
      </c>
      <c r="Z682" s="119" t="str">
        <f t="shared" si="146"/>
        <v/>
      </c>
      <c r="AA682" s="119" t="str">
        <f t="shared" si="147"/>
        <v/>
      </c>
      <c r="AB682" s="248">
        <f t="shared" si="148"/>
        <v>658</v>
      </c>
      <c r="AC682" s="119" t="str">
        <f t="shared" si="149"/>
        <v>ITM_iota_DIALYTIKA_TONOS</v>
      </c>
      <c r="AD682" s="249" t="str">
        <f>IF(ISNA(VLOOKUP(AA682,Sheet2!J:J,1,0)),"//","")</f>
        <v/>
      </c>
      <c r="AF682" s="250" t="str">
        <f t="shared" si="150"/>
        <v/>
      </c>
      <c r="AG682" s="119" t="b">
        <f t="shared" si="151"/>
        <v>1</v>
      </c>
    </row>
    <row r="683" spans="1:33" s="119" customFormat="1">
      <c r="A683" s="238">
        <f t="shared" si="144"/>
        <v>683</v>
      </c>
      <c r="B683" s="239">
        <f t="shared" si="142"/>
        <v>659</v>
      </c>
      <c r="C683" s="240" t="s">
        <v>3817</v>
      </c>
      <c r="D683" s="240" t="s">
        <v>2978</v>
      </c>
      <c r="E683" s="241" t="s">
        <v>524</v>
      </c>
      <c r="F683" s="241" t="s">
        <v>568</v>
      </c>
      <c r="G683" s="242">
        <v>0</v>
      </c>
      <c r="H683" s="242">
        <v>0</v>
      </c>
      <c r="I683" s="241" t="s">
        <v>1</v>
      </c>
      <c r="J683" s="241" t="s">
        <v>1396</v>
      </c>
      <c r="K683" s="243" t="s">
        <v>3830</v>
      </c>
      <c r="L683" s="244" t="s">
        <v>4851</v>
      </c>
      <c r="M683" s="244" t="s">
        <v>4910</v>
      </c>
      <c r="N683" s="245"/>
      <c r="O683" s="245"/>
      <c r="P683" s="243" t="s">
        <v>2978</v>
      </c>
      <c r="Q683" s="246"/>
      <c r="S683" s="119" t="str">
        <f t="shared" si="143"/>
        <v>NOT EQUAL</v>
      </c>
      <c r="T683" s="119" t="str">
        <f>IF(ISNA(VLOOKUP(AF683,#REF!,1)),"//","")</f>
        <v/>
      </c>
      <c r="V683" s="119" t="e">
        <f t="shared" si="145"/>
        <v>#REF!</v>
      </c>
      <c r="W683" s="247" t="s">
        <v>2263</v>
      </c>
      <c r="X683" s="79" t="s">
        <v>2263</v>
      </c>
      <c r="Y683" s="79" t="s">
        <v>2263</v>
      </c>
      <c r="Z683" s="119" t="str">
        <f t="shared" si="146"/>
        <v/>
      </c>
      <c r="AA683" s="119" t="str">
        <f t="shared" si="147"/>
        <v/>
      </c>
      <c r="AB683" s="248">
        <f t="shared" si="148"/>
        <v>659</v>
      </c>
      <c r="AC683" s="119" t="str">
        <f t="shared" si="149"/>
        <v>ITM_omicron_TONOS</v>
      </c>
      <c r="AD683" s="249" t="str">
        <f>IF(ISNA(VLOOKUP(AA683,Sheet2!J:J,1,0)),"//","")</f>
        <v/>
      </c>
      <c r="AF683" s="250" t="str">
        <f t="shared" si="150"/>
        <v/>
      </c>
      <c r="AG683" s="119" t="b">
        <f t="shared" si="151"/>
        <v>1</v>
      </c>
    </row>
    <row r="684" spans="1:33" s="119" customFormat="1">
      <c r="A684" s="238">
        <f t="shared" si="144"/>
        <v>684</v>
      </c>
      <c r="B684" s="239">
        <f t="shared" si="142"/>
        <v>660</v>
      </c>
      <c r="C684" s="240" t="s">
        <v>3817</v>
      </c>
      <c r="D684" s="240" t="s">
        <v>2980</v>
      </c>
      <c r="E684" s="241" t="s">
        <v>524</v>
      </c>
      <c r="F684" s="241" t="s">
        <v>571</v>
      </c>
      <c r="G684" s="242">
        <v>0</v>
      </c>
      <c r="H684" s="242">
        <v>0</v>
      </c>
      <c r="I684" s="241" t="s">
        <v>1</v>
      </c>
      <c r="J684" s="241" t="s">
        <v>1396</v>
      </c>
      <c r="K684" s="243" t="s">
        <v>3830</v>
      </c>
      <c r="L684" s="244" t="s">
        <v>4851</v>
      </c>
      <c r="M684" s="244" t="s">
        <v>4910</v>
      </c>
      <c r="N684" s="245"/>
      <c r="O684" s="245"/>
      <c r="P684" s="243" t="s">
        <v>2980</v>
      </c>
      <c r="Q684" s="246"/>
      <c r="S684" s="119" t="str">
        <f t="shared" si="143"/>
        <v>NOT EQUAL</v>
      </c>
      <c r="T684" s="119" t="str">
        <f>IF(ISNA(VLOOKUP(AF684,#REF!,1)),"//","")</f>
        <v/>
      </c>
      <c r="V684" s="119" t="e">
        <f t="shared" si="145"/>
        <v>#REF!</v>
      </c>
      <c r="W684" s="247" t="s">
        <v>2263</v>
      </c>
      <c r="X684" s="79" t="s">
        <v>2263</v>
      </c>
      <c r="Y684" s="79" t="s">
        <v>2263</v>
      </c>
      <c r="Z684" s="119" t="str">
        <f t="shared" si="146"/>
        <v/>
      </c>
      <c r="AA684" s="119" t="str">
        <f t="shared" si="147"/>
        <v/>
      </c>
      <c r="AB684" s="248">
        <f t="shared" si="148"/>
        <v>660</v>
      </c>
      <c r="AC684" s="119" t="str">
        <f t="shared" si="149"/>
        <v>ITM_sigma_end</v>
      </c>
      <c r="AD684" s="249" t="str">
        <f>IF(ISNA(VLOOKUP(AA684,Sheet2!J:J,1,0)),"//","")</f>
        <v/>
      </c>
      <c r="AF684" s="250" t="str">
        <f t="shared" si="150"/>
        <v/>
      </c>
      <c r="AG684" s="119" t="b">
        <f t="shared" si="151"/>
        <v>1</v>
      </c>
    </row>
    <row r="685" spans="1:33" s="119" customFormat="1">
      <c r="A685" s="238">
        <f t="shared" si="144"/>
        <v>685</v>
      </c>
      <c r="B685" s="239">
        <f t="shared" si="142"/>
        <v>661</v>
      </c>
      <c r="C685" s="240" t="s">
        <v>3817</v>
      </c>
      <c r="D685" s="240" t="s">
        <v>2983</v>
      </c>
      <c r="E685" s="241" t="s">
        <v>524</v>
      </c>
      <c r="F685" s="241" t="s">
        <v>574</v>
      </c>
      <c r="G685" s="242">
        <v>0</v>
      </c>
      <c r="H685" s="242">
        <v>0</v>
      </c>
      <c r="I685" s="241" t="s">
        <v>1</v>
      </c>
      <c r="J685" s="241" t="s">
        <v>1396</v>
      </c>
      <c r="K685" s="243" t="s">
        <v>3830</v>
      </c>
      <c r="L685" s="244" t="s">
        <v>4851</v>
      </c>
      <c r="M685" s="244" t="s">
        <v>4910</v>
      </c>
      <c r="N685" s="245"/>
      <c r="O685" s="245"/>
      <c r="P685" s="243" t="s">
        <v>2983</v>
      </c>
      <c r="Q685" s="246"/>
      <c r="S685" s="119" t="str">
        <f t="shared" ref="S685:S686" si="152">IF(E685=F685,"","NOT EQUAL")</f>
        <v>NOT EQUAL</v>
      </c>
      <c r="T685" s="119" t="str">
        <f>IF(ISNA(VLOOKUP(AF685,#REF!,1)),"//","")</f>
        <v/>
      </c>
      <c r="V685" s="119" t="e">
        <f t="shared" si="145"/>
        <v>#REF!</v>
      </c>
      <c r="W685" s="247" t="s">
        <v>2263</v>
      </c>
      <c r="X685" s="79" t="s">
        <v>2263</v>
      </c>
      <c r="Y685" s="79" t="s">
        <v>2263</v>
      </c>
      <c r="Z685" s="119" t="str">
        <f t="shared" si="146"/>
        <v/>
      </c>
      <c r="AA685" s="119" t="str">
        <f t="shared" si="147"/>
        <v/>
      </c>
      <c r="AB685" s="248">
        <f t="shared" si="148"/>
        <v>661</v>
      </c>
      <c r="AC685" s="119" t="str">
        <f t="shared" si="149"/>
        <v>ITM_upsilon_TONOS</v>
      </c>
      <c r="AD685" s="249" t="str">
        <f>IF(ISNA(VLOOKUP(AA685,Sheet2!J:J,1,0)),"//","")</f>
        <v/>
      </c>
      <c r="AF685" s="250" t="str">
        <f t="shared" si="150"/>
        <v/>
      </c>
      <c r="AG685" s="119" t="b">
        <f t="shared" si="151"/>
        <v>1</v>
      </c>
    </row>
    <row r="686" spans="1:33" s="119" customFormat="1">
      <c r="A686" s="238">
        <f t="shared" si="144"/>
        <v>686</v>
      </c>
      <c r="B686" s="239">
        <f t="shared" si="142"/>
        <v>662</v>
      </c>
      <c r="C686" s="240" t="s">
        <v>3817</v>
      </c>
      <c r="D686" s="240" t="s">
        <v>2985</v>
      </c>
      <c r="E686" s="241" t="s">
        <v>524</v>
      </c>
      <c r="F686" s="241" t="s">
        <v>576</v>
      </c>
      <c r="G686" s="242">
        <v>0</v>
      </c>
      <c r="H686" s="242">
        <v>0</v>
      </c>
      <c r="I686" s="241" t="s">
        <v>1</v>
      </c>
      <c r="J686" s="241" t="s">
        <v>1396</v>
      </c>
      <c r="K686" s="243" t="s">
        <v>3830</v>
      </c>
      <c r="L686" s="244" t="s">
        <v>4851</v>
      </c>
      <c r="M686" s="244" t="s">
        <v>4910</v>
      </c>
      <c r="N686" s="245"/>
      <c r="O686" s="245"/>
      <c r="P686" s="243" t="s">
        <v>2985</v>
      </c>
      <c r="Q686" s="246"/>
      <c r="S686" s="119" t="str">
        <f t="shared" si="152"/>
        <v>NOT EQUAL</v>
      </c>
      <c r="T686" s="119" t="str">
        <f>IF(ISNA(VLOOKUP(AF686,#REF!,1)),"//","")</f>
        <v/>
      </c>
      <c r="V686" s="119" t="e">
        <f t="shared" si="145"/>
        <v>#REF!</v>
      </c>
      <c r="W686" s="247" t="s">
        <v>2263</v>
      </c>
      <c r="X686" s="79" t="s">
        <v>2263</v>
      </c>
      <c r="Y686" s="79" t="s">
        <v>2263</v>
      </c>
      <c r="Z686" s="119" t="str">
        <f t="shared" si="146"/>
        <v/>
      </c>
      <c r="AA686" s="119" t="str">
        <f t="shared" si="147"/>
        <v/>
      </c>
      <c r="AB686" s="248">
        <f t="shared" si="148"/>
        <v>662</v>
      </c>
      <c r="AC686" s="119" t="str">
        <f t="shared" si="149"/>
        <v>ITM_upsilon_DIALYTIKA_TONOS</v>
      </c>
      <c r="AD686" s="249" t="str">
        <f>IF(ISNA(VLOOKUP(AA686,Sheet2!J:J,1,0)),"//","")</f>
        <v/>
      </c>
      <c r="AF686" s="250" t="str">
        <f t="shared" si="150"/>
        <v/>
      </c>
      <c r="AG686" s="119" t="b">
        <f t="shared" si="151"/>
        <v>1</v>
      </c>
    </row>
    <row r="687" spans="1:33" s="119" customFormat="1">
      <c r="A687" s="238">
        <f t="shared" si="141"/>
        <v>687</v>
      </c>
      <c r="B687" s="239">
        <f t="shared" si="142"/>
        <v>663</v>
      </c>
      <c r="C687" s="240" t="s">
        <v>3817</v>
      </c>
      <c r="D687" s="240" t="s">
        <v>2990</v>
      </c>
      <c r="E687" s="241" t="s">
        <v>524</v>
      </c>
      <c r="F687" s="241" t="s">
        <v>580</v>
      </c>
      <c r="G687" s="242">
        <v>0</v>
      </c>
      <c r="H687" s="242">
        <v>0</v>
      </c>
      <c r="I687" s="241" t="s">
        <v>1</v>
      </c>
      <c r="J687" s="241" t="s">
        <v>1396</v>
      </c>
      <c r="K687" s="243" t="s">
        <v>3830</v>
      </c>
      <c r="L687" s="244" t="s">
        <v>4851</v>
      </c>
      <c r="M687" s="244" t="s">
        <v>4910</v>
      </c>
      <c r="N687" s="245"/>
      <c r="O687" s="245"/>
      <c r="P687" s="243" t="s">
        <v>2990</v>
      </c>
      <c r="Q687" s="246"/>
      <c r="S687" s="119" t="str">
        <f t="shared" si="143"/>
        <v>NOT EQUAL</v>
      </c>
      <c r="T687" s="119" t="str">
        <f>IF(ISNA(VLOOKUP(AF687,#REF!,1)),"//","")</f>
        <v/>
      </c>
      <c r="V687" s="119" t="e">
        <f>IF(AA687&lt;&gt;"",V677+1,V677)</f>
        <v>#REF!</v>
      </c>
      <c r="W687" s="247" t="s">
        <v>2263</v>
      </c>
      <c r="X687" s="79" t="s">
        <v>2263</v>
      </c>
      <c r="Y687" s="79" t="s">
        <v>2263</v>
      </c>
      <c r="Z687" s="119" t="str">
        <f t="shared" si="134"/>
        <v/>
      </c>
      <c r="AA687" s="119" t="str">
        <f t="shared" si="137"/>
        <v/>
      </c>
      <c r="AB687" s="248">
        <f t="shared" si="135"/>
        <v>663</v>
      </c>
      <c r="AC687" s="119" t="str">
        <f t="shared" si="138"/>
        <v>ITM_omega_TONOS</v>
      </c>
      <c r="AD687" s="249" t="str">
        <f>IF(ISNA(VLOOKUP(AA687,Sheet2!J:J,1,0)),"//","")</f>
        <v/>
      </c>
      <c r="AF687" s="250" t="str">
        <f t="shared" si="139"/>
        <v/>
      </c>
      <c r="AG687" s="119" t="b">
        <f t="shared" si="140"/>
        <v>1</v>
      </c>
    </row>
    <row r="688" spans="1:33">
      <c r="A688" s="50">
        <f t="shared" si="141"/>
        <v>688</v>
      </c>
      <c r="B688" s="49">
        <f t="shared" si="142"/>
        <v>664</v>
      </c>
      <c r="C688" s="229" t="s">
        <v>3817</v>
      </c>
      <c r="D688" s="229" t="s">
        <v>2991</v>
      </c>
      <c r="E688" s="224" t="s">
        <v>581</v>
      </c>
      <c r="F688" s="224" t="s">
        <v>581</v>
      </c>
      <c r="G688" s="233">
        <v>0</v>
      </c>
      <c r="H688" s="233">
        <v>0</v>
      </c>
      <c r="I688" s="224" t="s">
        <v>2511</v>
      </c>
      <c r="J688" s="224" t="s">
        <v>1396</v>
      </c>
      <c r="K688" s="231" t="s">
        <v>3830</v>
      </c>
      <c r="L688" s="232" t="s">
        <v>4851</v>
      </c>
      <c r="M688" s="232" t="s">
        <v>4910</v>
      </c>
      <c r="N688" s="57"/>
      <c r="O688" s="57"/>
      <c r="P688" s="237" t="s">
        <v>2991</v>
      </c>
      <c r="Q688" s="13"/>
      <c r="R688"/>
      <c r="S688" t="str">
        <f t="shared" si="143"/>
        <v/>
      </c>
      <c r="T688" t="str">
        <f>IF(ISNA(VLOOKUP(AF688,#REF!,1)),"//","")</f>
        <v/>
      </c>
      <c r="U688"/>
      <c r="V688" t="e">
        <f t="shared" si="136"/>
        <v>#REF!</v>
      </c>
      <c r="W688" s="81" t="s">
        <v>2263</v>
      </c>
      <c r="X688" s="59" t="s">
        <v>2263</v>
      </c>
      <c r="Y688" s="59" t="s">
        <v>2263</v>
      </c>
      <c r="Z688" s="25" t="str">
        <f t="shared" si="134"/>
        <v/>
      </c>
      <c r="AA688" s="25" t="str">
        <f t="shared" si="137"/>
        <v/>
      </c>
      <c r="AB688" s="1">
        <f t="shared" si="135"/>
        <v>664</v>
      </c>
      <c r="AC688" t="str">
        <f t="shared" si="138"/>
        <v>ITM_A_MACRON</v>
      </c>
      <c r="AD688" s="136" t="str">
        <f>IF(ISNA(VLOOKUP(AA688,Sheet2!J:J,1,0)),"//","")</f>
        <v/>
      </c>
      <c r="AF688" s="94" t="str">
        <f t="shared" si="139"/>
        <v/>
      </c>
      <c r="AG688" t="b">
        <f t="shared" si="140"/>
        <v>1</v>
      </c>
    </row>
    <row r="689" spans="1:33">
      <c r="A689" s="50">
        <f t="shared" si="141"/>
        <v>689</v>
      </c>
      <c r="B689" s="49">
        <f t="shared" si="142"/>
        <v>665</v>
      </c>
      <c r="C689" s="229" t="s">
        <v>3817</v>
      </c>
      <c r="D689" s="229" t="s">
        <v>2992</v>
      </c>
      <c r="E689" s="224" t="s">
        <v>582</v>
      </c>
      <c r="F689" s="224" t="s">
        <v>582</v>
      </c>
      <c r="G689" s="233">
        <v>0</v>
      </c>
      <c r="H689" s="233">
        <v>0</v>
      </c>
      <c r="I689" s="224" t="s">
        <v>2511</v>
      </c>
      <c r="J689" s="224" t="s">
        <v>1396</v>
      </c>
      <c r="K689" s="231" t="s">
        <v>3830</v>
      </c>
      <c r="L689" s="232" t="s">
        <v>4851</v>
      </c>
      <c r="M689" s="232" t="s">
        <v>4910</v>
      </c>
      <c r="N689" s="57"/>
      <c r="O689" s="57"/>
      <c r="P689" s="237" t="s">
        <v>2992</v>
      </c>
      <c r="Q689" s="13"/>
      <c r="R689"/>
      <c r="S689" t="str">
        <f t="shared" si="143"/>
        <v/>
      </c>
      <c r="T689" t="str">
        <f>IF(ISNA(VLOOKUP(AF689,#REF!,1)),"//","")</f>
        <v/>
      </c>
      <c r="U689"/>
      <c r="V689" t="e">
        <f t="shared" si="136"/>
        <v>#REF!</v>
      </c>
      <c r="W689" s="81" t="s">
        <v>2263</v>
      </c>
      <c r="X689" s="59" t="s">
        <v>2263</v>
      </c>
      <c r="Y689" s="59" t="s">
        <v>2263</v>
      </c>
      <c r="Z689" s="25" t="str">
        <f t="shared" si="134"/>
        <v/>
      </c>
      <c r="AA689" s="25" t="str">
        <f t="shared" si="137"/>
        <v/>
      </c>
      <c r="AB689" s="1">
        <f t="shared" si="135"/>
        <v>665</v>
      </c>
      <c r="AC689" t="str">
        <f t="shared" si="138"/>
        <v>ITM_A_ACUTE</v>
      </c>
      <c r="AD689" s="136" t="str">
        <f>IF(ISNA(VLOOKUP(AA689,Sheet2!J:J,1,0)),"//","")</f>
        <v/>
      </c>
      <c r="AF689" s="94" t="str">
        <f t="shared" si="139"/>
        <v/>
      </c>
      <c r="AG689" t="b">
        <f t="shared" si="140"/>
        <v>1</v>
      </c>
    </row>
    <row r="690" spans="1:33">
      <c r="A690" s="50">
        <f t="shared" si="141"/>
        <v>690</v>
      </c>
      <c r="B690" s="49">
        <f t="shared" si="142"/>
        <v>666</v>
      </c>
      <c r="C690" s="229" t="s">
        <v>3817</v>
      </c>
      <c r="D690" s="229" t="s">
        <v>2993</v>
      </c>
      <c r="E690" s="224" t="s">
        <v>583</v>
      </c>
      <c r="F690" s="224" t="s">
        <v>583</v>
      </c>
      <c r="G690" s="233">
        <v>0</v>
      </c>
      <c r="H690" s="233">
        <v>0</v>
      </c>
      <c r="I690" s="224" t="s">
        <v>2511</v>
      </c>
      <c r="J690" s="224" t="s">
        <v>1396</v>
      </c>
      <c r="K690" s="231" t="s">
        <v>3830</v>
      </c>
      <c r="L690" s="232" t="s">
        <v>4851</v>
      </c>
      <c r="M690" s="232" t="s">
        <v>4910</v>
      </c>
      <c r="N690" s="57"/>
      <c r="O690" s="57"/>
      <c r="P690" s="237" t="s">
        <v>2993</v>
      </c>
      <c r="Q690" s="13"/>
      <c r="R690"/>
      <c r="S690" t="str">
        <f t="shared" si="143"/>
        <v/>
      </c>
      <c r="T690" t="str">
        <f>IF(ISNA(VLOOKUP(AF690,#REF!,1)),"//","")</f>
        <v/>
      </c>
      <c r="U690"/>
      <c r="V690" t="e">
        <f t="shared" si="136"/>
        <v>#REF!</v>
      </c>
      <c r="W690" s="81" t="s">
        <v>2263</v>
      </c>
      <c r="X690" s="59" t="s">
        <v>2263</v>
      </c>
      <c r="Y690" s="59" t="s">
        <v>2263</v>
      </c>
      <c r="Z690" s="25" t="str">
        <f t="shared" si="134"/>
        <v/>
      </c>
      <c r="AA690" s="25" t="str">
        <f t="shared" si="137"/>
        <v/>
      </c>
      <c r="AB690" s="1">
        <f t="shared" si="135"/>
        <v>666</v>
      </c>
      <c r="AC690" t="str">
        <f t="shared" si="138"/>
        <v>ITM_A_BREVE</v>
      </c>
      <c r="AD690" s="136" t="str">
        <f>IF(ISNA(VLOOKUP(AA690,Sheet2!J:J,1,0)),"//","")</f>
        <v/>
      </c>
      <c r="AF690" s="94" t="str">
        <f t="shared" si="139"/>
        <v/>
      </c>
      <c r="AG690" t="b">
        <f t="shared" si="140"/>
        <v>1</v>
      </c>
    </row>
    <row r="691" spans="1:33">
      <c r="A691" s="50">
        <f t="shared" si="141"/>
        <v>691</v>
      </c>
      <c r="B691" s="49">
        <f t="shared" si="142"/>
        <v>667</v>
      </c>
      <c r="C691" s="229" t="s">
        <v>3817</v>
      </c>
      <c r="D691" s="229" t="s">
        <v>2994</v>
      </c>
      <c r="E691" s="224" t="s">
        <v>584</v>
      </c>
      <c r="F691" s="224" t="s">
        <v>584</v>
      </c>
      <c r="G691" s="233">
        <v>0</v>
      </c>
      <c r="H691" s="233">
        <v>0</v>
      </c>
      <c r="I691" s="224" t="s">
        <v>2511</v>
      </c>
      <c r="J691" s="224" t="s">
        <v>1396</v>
      </c>
      <c r="K691" s="231" t="s">
        <v>3830</v>
      </c>
      <c r="L691" s="232" t="s">
        <v>4851</v>
      </c>
      <c r="M691" s="232" t="s">
        <v>4910</v>
      </c>
      <c r="N691" s="57"/>
      <c r="O691" s="57"/>
      <c r="P691" s="237" t="s">
        <v>2994</v>
      </c>
      <c r="Q691" s="13"/>
      <c r="R691"/>
      <c r="S691" t="str">
        <f t="shared" si="143"/>
        <v/>
      </c>
      <c r="T691" t="str">
        <f>IF(ISNA(VLOOKUP(AF691,#REF!,1)),"//","")</f>
        <v/>
      </c>
      <c r="U691"/>
      <c r="V691" t="e">
        <f t="shared" si="136"/>
        <v>#REF!</v>
      </c>
      <c r="W691" s="81" t="s">
        <v>2263</v>
      </c>
      <c r="X691" s="59" t="s">
        <v>2263</v>
      </c>
      <c r="Y691" s="59" t="s">
        <v>2263</v>
      </c>
      <c r="Z691" s="25" t="str">
        <f t="shared" si="134"/>
        <v/>
      </c>
      <c r="AA691" s="25" t="str">
        <f t="shared" si="137"/>
        <v/>
      </c>
      <c r="AB691" s="1">
        <f t="shared" si="135"/>
        <v>667</v>
      </c>
      <c r="AC691" t="str">
        <f t="shared" si="138"/>
        <v>ITM_A_GRAVE</v>
      </c>
      <c r="AD691" s="136" t="str">
        <f>IF(ISNA(VLOOKUP(AA691,Sheet2!J:J,1,0)),"//","")</f>
        <v/>
      </c>
      <c r="AF691" s="94" t="str">
        <f t="shared" si="139"/>
        <v/>
      </c>
      <c r="AG691" t="b">
        <f t="shared" si="140"/>
        <v>1</v>
      </c>
    </row>
    <row r="692" spans="1:33">
      <c r="A692" s="50">
        <f t="shared" si="141"/>
        <v>692</v>
      </c>
      <c r="B692" s="49">
        <f t="shared" si="142"/>
        <v>668</v>
      </c>
      <c r="C692" s="229" t="s">
        <v>3817</v>
      </c>
      <c r="D692" s="229" t="s">
        <v>2995</v>
      </c>
      <c r="E692" s="224" t="s">
        <v>585</v>
      </c>
      <c r="F692" s="224" t="s">
        <v>585</v>
      </c>
      <c r="G692" s="233">
        <v>0</v>
      </c>
      <c r="H692" s="233">
        <v>0</v>
      </c>
      <c r="I692" s="224" t="s">
        <v>2511</v>
      </c>
      <c r="J692" s="224" t="s">
        <v>1396</v>
      </c>
      <c r="K692" s="231" t="s">
        <v>3830</v>
      </c>
      <c r="L692" s="232" t="s">
        <v>4851</v>
      </c>
      <c r="M692" s="232" t="s">
        <v>4910</v>
      </c>
      <c r="N692" s="57"/>
      <c r="O692" s="57"/>
      <c r="P692" s="237" t="s">
        <v>2995</v>
      </c>
      <c r="Q692" s="13"/>
      <c r="R692"/>
      <c r="S692" t="str">
        <f t="shared" si="143"/>
        <v/>
      </c>
      <c r="T692" t="str">
        <f>IF(ISNA(VLOOKUP(AF692,#REF!,1)),"//","")</f>
        <v/>
      </c>
      <c r="U692"/>
      <c r="V692" t="e">
        <f t="shared" si="136"/>
        <v>#REF!</v>
      </c>
      <c r="W692" s="81" t="s">
        <v>2263</v>
      </c>
      <c r="X692" s="59" t="s">
        <v>2263</v>
      </c>
      <c r="Y692" s="59" t="s">
        <v>2263</v>
      </c>
      <c r="Z692" s="25" t="str">
        <f t="shared" si="134"/>
        <v/>
      </c>
      <c r="AA692" s="25" t="str">
        <f t="shared" si="137"/>
        <v/>
      </c>
      <c r="AB692" s="1">
        <f t="shared" si="135"/>
        <v>668</v>
      </c>
      <c r="AC692" t="str">
        <f t="shared" si="138"/>
        <v>ITM_A_DIARESIS</v>
      </c>
      <c r="AD692" s="136" t="str">
        <f>IF(ISNA(VLOOKUP(AA692,Sheet2!J:J,1,0)),"//","")</f>
        <v/>
      </c>
      <c r="AF692" s="94" t="str">
        <f t="shared" si="139"/>
        <v/>
      </c>
      <c r="AG692" t="b">
        <f t="shared" si="140"/>
        <v>1</v>
      </c>
    </row>
    <row r="693" spans="1:33">
      <c r="A693" s="50">
        <f t="shared" si="141"/>
        <v>693</v>
      </c>
      <c r="B693" s="49">
        <f t="shared" si="142"/>
        <v>669</v>
      </c>
      <c r="C693" s="229" t="s">
        <v>3817</v>
      </c>
      <c r="D693" s="229" t="s">
        <v>2996</v>
      </c>
      <c r="E693" s="224" t="s">
        <v>586</v>
      </c>
      <c r="F693" s="224" t="s">
        <v>586</v>
      </c>
      <c r="G693" s="233">
        <v>0</v>
      </c>
      <c r="H693" s="233">
        <v>0</v>
      </c>
      <c r="I693" s="224" t="s">
        <v>2511</v>
      </c>
      <c r="J693" s="224" t="s">
        <v>1396</v>
      </c>
      <c r="K693" s="231" t="s">
        <v>3830</v>
      </c>
      <c r="L693" s="232" t="s">
        <v>4851</v>
      </c>
      <c r="M693" s="232" t="s">
        <v>4910</v>
      </c>
      <c r="N693" s="57"/>
      <c r="O693" s="57"/>
      <c r="P693" s="237" t="s">
        <v>2996</v>
      </c>
      <c r="Q693" s="13"/>
      <c r="R693"/>
      <c r="S693" t="str">
        <f t="shared" si="143"/>
        <v/>
      </c>
      <c r="T693" t="str">
        <f>IF(ISNA(VLOOKUP(AF693,#REF!,1)),"//","")</f>
        <v/>
      </c>
      <c r="U693"/>
      <c r="V693" t="e">
        <f t="shared" si="136"/>
        <v>#REF!</v>
      </c>
      <c r="W693" s="81" t="s">
        <v>2263</v>
      </c>
      <c r="X693" s="59" t="s">
        <v>2263</v>
      </c>
      <c r="Y693" s="59" t="s">
        <v>2263</v>
      </c>
      <c r="Z693" s="25" t="str">
        <f t="shared" si="134"/>
        <v/>
      </c>
      <c r="AA693" s="25" t="str">
        <f t="shared" si="137"/>
        <v/>
      </c>
      <c r="AB693" s="1">
        <f t="shared" si="135"/>
        <v>669</v>
      </c>
      <c r="AC693" t="str">
        <f t="shared" si="138"/>
        <v>ITM_A_TILDE</v>
      </c>
      <c r="AD693" s="136" t="str">
        <f>IF(ISNA(VLOOKUP(AA693,Sheet2!J:J,1,0)),"//","")</f>
        <v/>
      </c>
      <c r="AF693" s="94" t="str">
        <f t="shared" si="139"/>
        <v/>
      </c>
      <c r="AG693" t="b">
        <f t="shared" si="140"/>
        <v>1</v>
      </c>
    </row>
    <row r="694" spans="1:33">
      <c r="A694" s="50">
        <f t="shared" si="141"/>
        <v>694</v>
      </c>
      <c r="B694" s="49">
        <f t="shared" si="142"/>
        <v>670</v>
      </c>
      <c r="C694" s="229" t="s">
        <v>3817</v>
      </c>
      <c r="D694" s="229" t="s">
        <v>2997</v>
      </c>
      <c r="E694" s="224" t="s">
        <v>587</v>
      </c>
      <c r="F694" s="224" t="s">
        <v>587</v>
      </c>
      <c r="G694" s="233">
        <v>0</v>
      </c>
      <c r="H694" s="233">
        <v>0</v>
      </c>
      <c r="I694" s="224" t="s">
        <v>2511</v>
      </c>
      <c r="J694" s="224" t="s">
        <v>1396</v>
      </c>
      <c r="K694" s="231" t="s">
        <v>3830</v>
      </c>
      <c r="L694" s="232" t="s">
        <v>4851</v>
      </c>
      <c r="M694" s="232" t="s">
        <v>4910</v>
      </c>
      <c r="N694" s="57"/>
      <c r="O694" s="57"/>
      <c r="P694" s="237" t="s">
        <v>2997</v>
      </c>
      <c r="Q694" s="13"/>
      <c r="R694"/>
      <c r="S694" t="str">
        <f t="shared" si="143"/>
        <v/>
      </c>
      <c r="T694" t="str">
        <f>IF(ISNA(VLOOKUP(AF694,#REF!,1)),"//","")</f>
        <v/>
      </c>
      <c r="U694"/>
      <c r="V694" t="e">
        <f t="shared" si="136"/>
        <v>#REF!</v>
      </c>
      <c r="W694" s="81" t="s">
        <v>2263</v>
      </c>
      <c r="X694" s="59" t="s">
        <v>2263</v>
      </c>
      <c r="Y694" s="59" t="s">
        <v>2263</v>
      </c>
      <c r="Z694" s="25" t="str">
        <f t="shared" si="134"/>
        <v/>
      </c>
      <c r="AA694" s="25" t="str">
        <f t="shared" si="137"/>
        <v/>
      </c>
      <c r="AB694" s="1">
        <f t="shared" si="135"/>
        <v>670</v>
      </c>
      <c r="AC694" t="str">
        <f t="shared" si="138"/>
        <v>ITM_A_CIRC</v>
      </c>
      <c r="AD694" s="136" t="str">
        <f>IF(ISNA(VLOOKUP(AA694,Sheet2!J:J,1,0)),"//","")</f>
        <v/>
      </c>
      <c r="AF694" s="94" t="str">
        <f t="shared" si="139"/>
        <v/>
      </c>
      <c r="AG694" t="b">
        <f t="shared" si="140"/>
        <v>1</v>
      </c>
    </row>
    <row r="695" spans="1:33">
      <c r="A695" s="50">
        <f t="shared" si="141"/>
        <v>695</v>
      </c>
      <c r="B695" s="49">
        <f t="shared" si="142"/>
        <v>671</v>
      </c>
      <c r="C695" s="229" t="s">
        <v>3817</v>
      </c>
      <c r="D695" s="229" t="s">
        <v>2998</v>
      </c>
      <c r="E695" s="224" t="s">
        <v>588</v>
      </c>
      <c r="F695" s="224" t="s">
        <v>588</v>
      </c>
      <c r="G695" s="233">
        <v>0</v>
      </c>
      <c r="H695" s="233">
        <v>0</v>
      </c>
      <c r="I695" s="224" t="s">
        <v>2511</v>
      </c>
      <c r="J695" s="224" t="s">
        <v>1396</v>
      </c>
      <c r="K695" s="231" t="s">
        <v>3830</v>
      </c>
      <c r="L695" s="232" t="s">
        <v>4851</v>
      </c>
      <c r="M695" s="232" t="s">
        <v>4910</v>
      </c>
      <c r="N695" s="57"/>
      <c r="O695" s="57"/>
      <c r="P695" s="237" t="s">
        <v>2998</v>
      </c>
      <c r="Q695" s="13"/>
      <c r="R695"/>
      <c r="S695" t="str">
        <f t="shared" si="143"/>
        <v/>
      </c>
      <c r="T695" t="str">
        <f>IF(ISNA(VLOOKUP(AF695,#REF!,1)),"//","")</f>
        <v/>
      </c>
      <c r="U695"/>
      <c r="V695" t="e">
        <f t="shared" si="136"/>
        <v>#REF!</v>
      </c>
      <c r="W695" s="81" t="s">
        <v>2263</v>
      </c>
      <c r="X695" s="59" t="s">
        <v>2263</v>
      </c>
      <c r="Y695" s="59" t="s">
        <v>2263</v>
      </c>
      <c r="Z695" s="25" t="str">
        <f t="shared" si="134"/>
        <v/>
      </c>
      <c r="AA695" s="25" t="str">
        <f t="shared" si="137"/>
        <v/>
      </c>
      <c r="AB695" s="1">
        <f t="shared" si="135"/>
        <v>671</v>
      </c>
      <c r="AC695" t="str">
        <f t="shared" si="138"/>
        <v>ITM_A_RING</v>
      </c>
      <c r="AD695" s="136" t="str">
        <f>IF(ISNA(VLOOKUP(AA695,Sheet2!J:J,1,0)),"//","")</f>
        <v/>
      </c>
      <c r="AF695" s="94" t="str">
        <f t="shared" si="139"/>
        <v/>
      </c>
      <c r="AG695" t="b">
        <f t="shared" si="140"/>
        <v>1</v>
      </c>
    </row>
    <row r="696" spans="1:33">
      <c r="A696" s="50">
        <f t="shared" si="141"/>
        <v>696</v>
      </c>
      <c r="B696" s="49">
        <f t="shared" si="142"/>
        <v>672</v>
      </c>
      <c r="C696" s="229" t="s">
        <v>3817</v>
      </c>
      <c r="D696" s="229" t="s">
        <v>2999</v>
      </c>
      <c r="E696" s="224" t="s">
        <v>589</v>
      </c>
      <c r="F696" s="224" t="s">
        <v>589</v>
      </c>
      <c r="G696" s="233">
        <v>0</v>
      </c>
      <c r="H696" s="233">
        <v>0</v>
      </c>
      <c r="I696" s="224" t="s">
        <v>2511</v>
      </c>
      <c r="J696" s="224" t="s">
        <v>1396</v>
      </c>
      <c r="K696" s="231" t="s">
        <v>3830</v>
      </c>
      <c r="L696" s="232" t="s">
        <v>4851</v>
      </c>
      <c r="M696" s="232" t="s">
        <v>4910</v>
      </c>
      <c r="N696" s="57"/>
      <c r="O696" s="57"/>
      <c r="P696" s="237" t="s">
        <v>2999</v>
      </c>
      <c r="Q696" s="13"/>
      <c r="R696"/>
      <c r="S696" t="str">
        <f t="shared" si="143"/>
        <v/>
      </c>
      <c r="T696" t="str">
        <f>IF(ISNA(VLOOKUP(AF696,#REF!,1)),"//","")</f>
        <v/>
      </c>
      <c r="U696"/>
      <c r="V696" t="e">
        <f t="shared" si="136"/>
        <v>#REF!</v>
      </c>
      <c r="W696" s="81" t="s">
        <v>2263</v>
      </c>
      <c r="X696" s="59" t="s">
        <v>2263</v>
      </c>
      <c r="Y696" s="59" t="s">
        <v>2263</v>
      </c>
      <c r="Z696" s="25" t="str">
        <f t="shared" si="134"/>
        <v/>
      </c>
      <c r="AA696" s="25" t="str">
        <f t="shared" si="137"/>
        <v/>
      </c>
      <c r="AB696" s="1">
        <f t="shared" si="135"/>
        <v>672</v>
      </c>
      <c r="AC696" t="str">
        <f t="shared" si="138"/>
        <v>ITM_AE</v>
      </c>
      <c r="AD696" s="136" t="str">
        <f>IF(ISNA(VLOOKUP(AA696,Sheet2!J:J,1,0)),"//","")</f>
        <v/>
      </c>
      <c r="AF696" s="94" t="str">
        <f t="shared" si="139"/>
        <v/>
      </c>
      <c r="AG696" t="b">
        <f t="shared" si="140"/>
        <v>1</v>
      </c>
    </row>
    <row r="697" spans="1:33">
      <c r="A697" s="50">
        <f t="shared" si="141"/>
        <v>697</v>
      </c>
      <c r="B697" s="49">
        <f t="shared" si="142"/>
        <v>673</v>
      </c>
      <c r="C697" s="229" t="s">
        <v>3817</v>
      </c>
      <c r="D697" s="229" t="s">
        <v>3000</v>
      </c>
      <c r="E697" s="224" t="s">
        <v>590</v>
      </c>
      <c r="F697" s="224" t="s">
        <v>590</v>
      </c>
      <c r="G697" s="233">
        <v>0</v>
      </c>
      <c r="H697" s="233">
        <v>0</v>
      </c>
      <c r="I697" s="224" t="s">
        <v>2511</v>
      </c>
      <c r="J697" s="224" t="s">
        <v>1396</v>
      </c>
      <c r="K697" s="231" t="s">
        <v>3830</v>
      </c>
      <c r="L697" s="232" t="s">
        <v>4851</v>
      </c>
      <c r="M697" s="232" t="s">
        <v>4910</v>
      </c>
      <c r="N697" s="57"/>
      <c r="O697" s="57"/>
      <c r="P697" s="237" t="s">
        <v>3000</v>
      </c>
      <c r="Q697" s="13"/>
      <c r="R697"/>
      <c r="S697" t="str">
        <f t="shared" si="143"/>
        <v/>
      </c>
      <c r="T697" t="str">
        <f>IF(ISNA(VLOOKUP(AF697,#REF!,1)),"//","")</f>
        <v/>
      </c>
      <c r="U697"/>
      <c r="V697" t="e">
        <f t="shared" si="136"/>
        <v>#REF!</v>
      </c>
      <c r="W697" s="81" t="s">
        <v>2263</v>
      </c>
      <c r="X697" s="59" t="s">
        <v>2263</v>
      </c>
      <c r="Y697" s="59" t="s">
        <v>2263</v>
      </c>
      <c r="Z697" s="25" t="str">
        <f t="shared" si="134"/>
        <v/>
      </c>
      <c r="AA697" s="25" t="str">
        <f t="shared" si="137"/>
        <v/>
      </c>
      <c r="AB697" s="1">
        <f t="shared" si="135"/>
        <v>673</v>
      </c>
      <c r="AC697" t="str">
        <f t="shared" si="138"/>
        <v>ITM_A_OGONEK</v>
      </c>
      <c r="AD697" s="136" t="str">
        <f>IF(ISNA(VLOOKUP(AA697,Sheet2!J:J,1,0)),"//","")</f>
        <v/>
      </c>
      <c r="AF697" s="94" t="str">
        <f t="shared" si="139"/>
        <v/>
      </c>
      <c r="AG697" t="b">
        <f t="shared" si="140"/>
        <v>1</v>
      </c>
    </row>
    <row r="698" spans="1:33">
      <c r="A698" s="50">
        <f t="shared" si="141"/>
        <v>698</v>
      </c>
      <c r="B698" s="49">
        <f t="shared" si="142"/>
        <v>674</v>
      </c>
      <c r="C698" s="229" t="s">
        <v>3817</v>
      </c>
      <c r="D698" s="229" t="s">
        <v>3001</v>
      </c>
      <c r="E698" s="224" t="s">
        <v>591</v>
      </c>
      <c r="F698" s="224" t="s">
        <v>591</v>
      </c>
      <c r="G698" s="233">
        <v>0</v>
      </c>
      <c r="H698" s="233">
        <v>0</v>
      </c>
      <c r="I698" s="224" t="s">
        <v>2511</v>
      </c>
      <c r="J698" s="224" t="s">
        <v>1396</v>
      </c>
      <c r="K698" s="231" t="s">
        <v>3830</v>
      </c>
      <c r="L698" s="232" t="s">
        <v>4851</v>
      </c>
      <c r="M698" s="232" t="s">
        <v>4910</v>
      </c>
      <c r="N698" s="57"/>
      <c r="O698" s="57"/>
      <c r="P698" s="237" t="s">
        <v>3001</v>
      </c>
      <c r="Q698" s="13"/>
      <c r="R698"/>
      <c r="S698" t="str">
        <f t="shared" si="143"/>
        <v/>
      </c>
      <c r="T698" t="str">
        <f>IF(ISNA(VLOOKUP(AF698,#REF!,1)),"//","")</f>
        <v/>
      </c>
      <c r="U698"/>
      <c r="V698" t="e">
        <f t="shared" si="136"/>
        <v>#REF!</v>
      </c>
      <c r="W698" s="81" t="s">
        <v>2263</v>
      </c>
      <c r="X698" s="59" t="s">
        <v>2263</v>
      </c>
      <c r="Y698" s="59" t="s">
        <v>2263</v>
      </c>
      <c r="Z698" s="25" t="str">
        <f t="shared" si="134"/>
        <v/>
      </c>
      <c r="AA698" s="25" t="str">
        <f t="shared" si="137"/>
        <v/>
      </c>
      <c r="AB698" s="1">
        <f t="shared" si="135"/>
        <v>674</v>
      </c>
      <c r="AC698" t="str">
        <f t="shared" si="138"/>
        <v>ITM_C_ACUTE</v>
      </c>
      <c r="AD698" s="136" t="str">
        <f>IF(ISNA(VLOOKUP(AA698,Sheet2!J:J,1,0)),"//","")</f>
        <v/>
      </c>
      <c r="AF698" s="94" t="str">
        <f t="shared" si="139"/>
        <v/>
      </c>
      <c r="AG698" t="b">
        <f t="shared" si="140"/>
        <v>1</v>
      </c>
    </row>
    <row r="699" spans="1:33">
      <c r="A699" s="50">
        <f t="shared" si="141"/>
        <v>699</v>
      </c>
      <c r="B699" s="49">
        <f t="shared" si="142"/>
        <v>675</v>
      </c>
      <c r="C699" s="229" t="s">
        <v>3817</v>
      </c>
      <c r="D699" s="229" t="s">
        <v>3002</v>
      </c>
      <c r="E699" s="224" t="s">
        <v>592</v>
      </c>
      <c r="F699" s="224" t="s">
        <v>592</v>
      </c>
      <c r="G699" s="233">
        <v>0</v>
      </c>
      <c r="H699" s="233">
        <v>0</v>
      </c>
      <c r="I699" s="224" t="s">
        <v>2511</v>
      </c>
      <c r="J699" s="224" t="s">
        <v>1396</v>
      </c>
      <c r="K699" s="231" t="s">
        <v>3830</v>
      </c>
      <c r="L699" s="232" t="s">
        <v>4851</v>
      </c>
      <c r="M699" s="232" t="s">
        <v>4910</v>
      </c>
      <c r="N699" s="57"/>
      <c r="O699" s="57"/>
      <c r="P699" s="237" t="s">
        <v>3002</v>
      </c>
      <c r="Q699" s="13"/>
      <c r="R699"/>
      <c r="S699" t="str">
        <f t="shared" si="143"/>
        <v/>
      </c>
      <c r="T699" t="str">
        <f>IF(ISNA(VLOOKUP(AF699,#REF!,1)),"//","")</f>
        <v/>
      </c>
      <c r="U699"/>
      <c r="V699" t="e">
        <f t="shared" si="136"/>
        <v>#REF!</v>
      </c>
      <c r="W699" s="81" t="s">
        <v>2263</v>
      </c>
      <c r="X699" s="59" t="s">
        <v>2263</v>
      </c>
      <c r="Y699" s="59" t="s">
        <v>2263</v>
      </c>
      <c r="Z699" s="25" t="str">
        <f t="shared" si="134"/>
        <v/>
      </c>
      <c r="AA699" s="25" t="str">
        <f t="shared" si="137"/>
        <v/>
      </c>
      <c r="AB699" s="1">
        <f t="shared" si="135"/>
        <v>675</v>
      </c>
      <c r="AC699" t="str">
        <f t="shared" si="138"/>
        <v>ITM_C_CARON</v>
      </c>
      <c r="AD699" s="136" t="str">
        <f>IF(ISNA(VLOOKUP(AA699,Sheet2!J:J,1,0)),"//","")</f>
        <v/>
      </c>
      <c r="AF699" s="94" t="str">
        <f t="shared" si="139"/>
        <v/>
      </c>
      <c r="AG699" t="b">
        <f t="shared" si="140"/>
        <v>1</v>
      </c>
    </row>
    <row r="700" spans="1:33">
      <c r="A700" s="50">
        <f t="shared" si="141"/>
        <v>700</v>
      </c>
      <c r="B700" s="49">
        <f t="shared" si="142"/>
        <v>676</v>
      </c>
      <c r="C700" s="229" t="s">
        <v>3817</v>
      </c>
      <c r="D700" s="229" t="s">
        <v>3003</v>
      </c>
      <c r="E700" s="224" t="s">
        <v>593</v>
      </c>
      <c r="F700" s="224" t="s">
        <v>593</v>
      </c>
      <c r="G700" s="233">
        <v>0</v>
      </c>
      <c r="H700" s="233">
        <v>0</v>
      </c>
      <c r="I700" s="224" t="s">
        <v>2511</v>
      </c>
      <c r="J700" s="224" t="s">
        <v>1396</v>
      </c>
      <c r="K700" s="231" t="s">
        <v>3830</v>
      </c>
      <c r="L700" s="232" t="s">
        <v>4851</v>
      </c>
      <c r="M700" s="232" t="s">
        <v>4910</v>
      </c>
      <c r="N700" s="57"/>
      <c r="O700" s="57"/>
      <c r="P700" s="237" t="s">
        <v>3003</v>
      </c>
      <c r="Q700" s="13"/>
      <c r="R700"/>
      <c r="S700" t="str">
        <f t="shared" si="143"/>
        <v/>
      </c>
      <c r="T700" t="str">
        <f>IF(ISNA(VLOOKUP(AF700,#REF!,1)),"//","")</f>
        <v/>
      </c>
      <c r="U700"/>
      <c r="V700" t="e">
        <f t="shared" si="136"/>
        <v>#REF!</v>
      </c>
      <c r="W700" s="81" t="s">
        <v>2263</v>
      </c>
      <c r="X700" s="59" t="s">
        <v>2263</v>
      </c>
      <c r="Y700" s="59" t="s">
        <v>2263</v>
      </c>
      <c r="Z700" s="25" t="str">
        <f t="shared" si="134"/>
        <v/>
      </c>
      <c r="AA700" s="25" t="str">
        <f t="shared" si="137"/>
        <v/>
      </c>
      <c r="AB700" s="1">
        <f t="shared" si="135"/>
        <v>676</v>
      </c>
      <c r="AC700" t="str">
        <f t="shared" si="138"/>
        <v>ITM_C_CEDILLA</v>
      </c>
      <c r="AD700" s="136" t="str">
        <f>IF(ISNA(VLOOKUP(AA700,Sheet2!J:J,1,0)),"//","")</f>
        <v/>
      </c>
      <c r="AF700" s="94" t="str">
        <f t="shared" si="139"/>
        <v/>
      </c>
      <c r="AG700" t="b">
        <f t="shared" si="140"/>
        <v>1</v>
      </c>
    </row>
    <row r="701" spans="1:33">
      <c r="A701" s="50">
        <f t="shared" si="141"/>
        <v>701</v>
      </c>
      <c r="B701" s="49">
        <f t="shared" si="142"/>
        <v>677</v>
      </c>
      <c r="C701" s="229" t="s">
        <v>3817</v>
      </c>
      <c r="D701" s="229" t="s">
        <v>3004</v>
      </c>
      <c r="E701" s="224" t="s">
        <v>594</v>
      </c>
      <c r="F701" s="224" t="s">
        <v>594</v>
      </c>
      <c r="G701" s="233">
        <v>0</v>
      </c>
      <c r="H701" s="233">
        <v>0</v>
      </c>
      <c r="I701" s="224" t="s">
        <v>2511</v>
      </c>
      <c r="J701" s="224" t="s">
        <v>1396</v>
      </c>
      <c r="K701" s="231" t="s">
        <v>3830</v>
      </c>
      <c r="L701" s="232" t="s">
        <v>4851</v>
      </c>
      <c r="M701" s="232" t="s">
        <v>4910</v>
      </c>
      <c r="N701" s="57"/>
      <c r="O701" s="57"/>
      <c r="P701" s="237" t="s">
        <v>3004</v>
      </c>
      <c r="Q701" s="13"/>
      <c r="R701"/>
      <c r="S701" t="str">
        <f t="shared" si="143"/>
        <v/>
      </c>
      <c r="T701" t="str">
        <f>IF(ISNA(VLOOKUP(AF701,#REF!,1)),"//","")</f>
        <v/>
      </c>
      <c r="U701"/>
      <c r="V701" t="e">
        <f t="shared" si="136"/>
        <v>#REF!</v>
      </c>
      <c r="W701" s="81" t="s">
        <v>2263</v>
      </c>
      <c r="X701" s="59" t="s">
        <v>2263</v>
      </c>
      <c r="Y701" s="59" t="s">
        <v>2263</v>
      </c>
      <c r="Z701" s="25" t="str">
        <f t="shared" si="134"/>
        <v/>
      </c>
      <c r="AA701" s="25" t="str">
        <f t="shared" si="137"/>
        <v/>
      </c>
      <c r="AB701" s="1">
        <f t="shared" si="135"/>
        <v>677</v>
      </c>
      <c r="AC701" t="str">
        <f t="shared" si="138"/>
        <v>ITM_D_STROKE</v>
      </c>
      <c r="AD701" s="136" t="str">
        <f>IF(ISNA(VLOOKUP(AA701,Sheet2!J:J,1,0)),"//","")</f>
        <v/>
      </c>
      <c r="AF701" s="94" t="str">
        <f t="shared" si="139"/>
        <v/>
      </c>
      <c r="AG701" t="b">
        <f t="shared" si="140"/>
        <v>1</v>
      </c>
    </row>
    <row r="702" spans="1:33">
      <c r="A702" s="50">
        <f t="shared" si="141"/>
        <v>702</v>
      </c>
      <c r="B702" s="49">
        <f t="shared" si="142"/>
        <v>678</v>
      </c>
      <c r="C702" s="229" t="s">
        <v>3817</v>
      </c>
      <c r="D702" s="229" t="s">
        <v>3005</v>
      </c>
      <c r="E702" s="224" t="s">
        <v>595</v>
      </c>
      <c r="F702" s="224" t="s">
        <v>595</v>
      </c>
      <c r="G702" s="233">
        <v>0</v>
      </c>
      <c r="H702" s="233">
        <v>0</v>
      </c>
      <c r="I702" s="224" t="s">
        <v>2511</v>
      </c>
      <c r="J702" s="224" t="s">
        <v>1396</v>
      </c>
      <c r="K702" s="231" t="s">
        <v>3830</v>
      </c>
      <c r="L702" s="232" t="s">
        <v>4851</v>
      </c>
      <c r="M702" s="232" t="s">
        <v>4910</v>
      </c>
      <c r="N702" s="57"/>
      <c r="O702" s="57"/>
      <c r="P702" s="237" t="s">
        <v>3005</v>
      </c>
      <c r="Q702" s="13"/>
      <c r="R702"/>
      <c r="S702" t="str">
        <f t="shared" si="143"/>
        <v/>
      </c>
      <c r="T702" t="str">
        <f>IF(ISNA(VLOOKUP(AF702,#REF!,1)),"//","")</f>
        <v/>
      </c>
      <c r="U702"/>
      <c r="V702" t="e">
        <f t="shared" si="136"/>
        <v>#REF!</v>
      </c>
      <c r="W702" s="81" t="s">
        <v>2263</v>
      </c>
      <c r="X702" s="59" t="s">
        <v>2263</v>
      </c>
      <c r="Y702" s="59" t="s">
        <v>2263</v>
      </c>
      <c r="Z702" s="25" t="str">
        <f t="shared" si="134"/>
        <v/>
      </c>
      <c r="AA702" s="25" t="str">
        <f t="shared" si="137"/>
        <v/>
      </c>
      <c r="AB702" s="1">
        <f t="shared" si="135"/>
        <v>678</v>
      </c>
      <c r="AC702" t="str">
        <f t="shared" si="138"/>
        <v>ITM_D_CARON</v>
      </c>
      <c r="AD702" s="136" t="str">
        <f>IF(ISNA(VLOOKUP(AA702,Sheet2!J:J,1,0)),"//","")</f>
        <v/>
      </c>
      <c r="AF702" s="94" t="str">
        <f t="shared" si="139"/>
        <v/>
      </c>
      <c r="AG702" t="b">
        <f t="shared" si="140"/>
        <v>1</v>
      </c>
    </row>
    <row r="703" spans="1:33">
      <c r="A703" s="50">
        <f t="shared" si="141"/>
        <v>703</v>
      </c>
      <c r="B703" s="49">
        <f t="shared" si="142"/>
        <v>679</v>
      </c>
      <c r="C703" s="229" t="s">
        <v>3817</v>
      </c>
      <c r="D703" s="229" t="s">
        <v>3006</v>
      </c>
      <c r="E703" s="224" t="s">
        <v>596</v>
      </c>
      <c r="F703" s="224" t="s">
        <v>596</v>
      </c>
      <c r="G703" s="233">
        <v>0</v>
      </c>
      <c r="H703" s="233">
        <v>0</v>
      </c>
      <c r="I703" s="224" t="s">
        <v>2511</v>
      </c>
      <c r="J703" s="224" t="s">
        <v>1396</v>
      </c>
      <c r="K703" s="231" t="s">
        <v>3830</v>
      </c>
      <c r="L703" s="232" t="s">
        <v>4851</v>
      </c>
      <c r="M703" s="232" t="s">
        <v>4910</v>
      </c>
      <c r="N703" s="57"/>
      <c r="O703" s="57"/>
      <c r="P703" s="237" t="s">
        <v>3006</v>
      </c>
      <c r="Q703" s="13"/>
      <c r="R703"/>
      <c r="S703" t="str">
        <f t="shared" si="143"/>
        <v/>
      </c>
      <c r="T703" t="str">
        <f>IF(ISNA(VLOOKUP(AF703,#REF!,1)),"//","")</f>
        <v/>
      </c>
      <c r="U703"/>
      <c r="V703" t="e">
        <f t="shared" si="136"/>
        <v>#REF!</v>
      </c>
      <c r="W703" s="81" t="s">
        <v>2263</v>
      </c>
      <c r="X703" s="59" t="s">
        <v>2263</v>
      </c>
      <c r="Y703" s="59" t="s">
        <v>2263</v>
      </c>
      <c r="Z703" s="25" t="str">
        <f t="shared" si="134"/>
        <v/>
      </c>
      <c r="AA703" s="25" t="str">
        <f t="shared" si="137"/>
        <v/>
      </c>
      <c r="AB703" s="1">
        <f t="shared" si="135"/>
        <v>679</v>
      </c>
      <c r="AC703" t="str">
        <f t="shared" si="138"/>
        <v>ITM_E_MACRON</v>
      </c>
      <c r="AD703" s="136" t="str">
        <f>IF(ISNA(VLOOKUP(AA703,Sheet2!J:J,1,0)),"//","")</f>
        <v/>
      </c>
      <c r="AF703" s="94" t="str">
        <f t="shared" si="139"/>
        <v/>
      </c>
      <c r="AG703" t="b">
        <f t="shared" si="140"/>
        <v>1</v>
      </c>
    </row>
    <row r="704" spans="1:33">
      <c r="A704" s="50">
        <f t="shared" si="141"/>
        <v>704</v>
      </c>
      <c r="B704" s="49">
        <f t="shared" si="142"/>
        <v>680</v>
      </c>
      <c r="C704" s="229" t="s">
        <v>3817</v>
      </c>
      <c r="D704" s="229" t="s">
        <v>3007</v>
      </c>
      <c r="E704" s="224" t="s">
        <v>597</v>
      </c>
      <c r="F704" s="224" t="s">
        <v>597</v>
      </c>
      <c r="G704" s="233">
        <v>0</v>
      </c>
      <c r="H704" s="233">
        <v>0</v>
      </c>
      <c r="I704" s="224" t="s">
        <v>2511</v>
      </c>
      <c r="J704" s="224" t="s">
        <v>1396</v>
      </c>
      <c r="K704" s="231" t="s">
        <v>3830</v>
      </c>
      <c r="L704" s="232" t="s">
        <v>4851</v>
      </c>
      <c r="M704" s="232" t="s">
        <v>4910</v>
      </c>
      <c r="N704" s="57"/>
      <c r="O704" s="57"/>
      <c r="P704" s="237" t="s">
        <v>3007</v>
      </c>
      <c r="Q704" s="13"/>
      <c r="R704"/>
      <c r="S704" t="str">
        <f t="shared" si="143"/>
        <v/>
      </c>
      <c r="T704" t="str">
        <f>IF(ISNA(VLOOKUP(AF704,#REF!,1)),"//","")</f>
        <v/>
      </c>
      <c r="U704"/>
      <c r="V704" t="e">
        <f t="shared" si="136"/>
        <v>#REF!</v>
      </c>
      <c r="W704" s="81" t="s">
        <v>2263</v>
      </c>
      <c r="X704" s="59" t="s">
        <v>2263</v>
      </c>
      <c r="Y704" s="59" t="s">
        <v>2263</v>
      </c>
      <c r="Z704" s="25" t="str">
        <f t="shared" si="134"/>
        <v/>
      </c>
      <c r="AA704" s="25" t="str">
        <f t="shared" si="137"/>
        <v/>
      </c>
      <c r="AB704" s="1">
        <f t="shared" si="135"/>
        <v>680</v>
      </c>
      <c r="AC704" t="str">
        <f t="shared" si="138"/>
        <v>ITM_E_ACUTE</v>
      </c>
      <c r="AD704" s="136" t="str">
        <f>IF(ISNA(VLOOKUP(AA704,Sheet2!J:J,1,0)),"//","")</f>
        <v/>
      </c>
      <c r="AF704" s="94" t="str">
        <f t="shared" si="139"/>
        <v/>
      </c>
      <c r="AG704" t="b">
        <f t="shared" si="140"/>
        <v>1</v>
      </c>
    </row>
    <row r="705" spans="1:33">
      <c r="A705" s="50">
        <f t="shared" si="141"/>
        <v>705</v>
      </c>
      <c r="B705" s="49">
        <f t="shared" si="142"/>
        <v>681</v>
      </c>
      <c r="C705" s="229" t="s">
        <v>3817</v>
      </c>
      <c r="D705" s="229" t="s">
        <v>3008</v>
      </c>
      <c r="E705" s="224" t="s">
        <v>598</v>
      </c>
      <c r="F705" s="224" t="s">
        <v>598</v>
      </c>
      <c r="G705" s="233">
        <v>0</v>
      </c>
      <c r="H705" s="233">
        <v>0</v>
      </c>
      <c r="I705" s="224" t="s">
        <v>2511</v>
      </c>
      <c r="J705" s="224" t="s">
        <v>1396</v>
      </c>
      <c r="K705" s="231" t="s">
        <v>3830</v>
      </c>
      <c r="L705" s="232" t="s">
        <v>4851</v>
      </c>
      <c r="M705" s="232" t="s">
        <v>4910</v>
      </c>
      <c r="N705" s="57"/>
      <c r="O705" s="57"/>
      <c r="P705" s="237" t="s">
        <v>3008</v>
      </c>
      <c r="Q705" s="13"/>
      <c r="R705"/>
      <c r="S705" t="str">
        <f t="shared" si="143"/>
        <v/>
      </c>
      <c r="T705" t="str">
        <f>IF(ISNA(VLOOKUP(AF705,#REF!,1)),"//","")</f>
        <v/>
      </c>
      <c r="U705"/>
      <c r="V705" t="e">
        <f t="shared" si="136"/>
        <v>#REF!</v>
      </c>
      <c r="W705" s="81" t="s">
        <v>2263</v>
      </c>
      <c r="X705" s="59" t="s">
        <v>2263</v>
      </c>
      <c r="Y705" s="59" t="s">
        <v>2263</v>
      </c>
      <c r="Z705" s="25" t="str">
        <f t="shared" si="134"/>
        <v/>
      </c>
      <c r="AA705" s="25" t="str">
        <f t="shared" si="137"/>
        <v/>
      </c>
      <c r="AB705" s="1">
        <f t="shared" si="135"/>
        <v>681</v>
      </c>
      <c r="AC705" t="str">
        <f t="shared" si="138"/>
        <v>ITM_E_BREVE</v>
      </c>
      <c r="AD705" s="136" t="str">
        <f>IF(ISNA(VLOOKUP(AA705,Sheet2!J:J,1,0)),"//","")</f>
        <v/>
      </c>
      <c r="AF705" s="94" t="str">
        <f t="shared" si="139"/>
        <v/>
      </c>
      <c r="AG705" t="b">
        <f t="shared" si="140"/>
        <v>1</v>
      </c>
    </row>
    <row r="706" spans="1:33" s="17" customFormat="1">
      <c r="A706" s="50">
        <f t="shared" si="141"/>
        <v>706</v>
      </c>
      <c r="B706" s="49">
        <f t="shared" si="142"/>
        <v>682</v>
      </c>
      <c r="C706" s="229" t="s">
        <v>3817</v>
      </c>
      <c r="D706" s="229" t="s">
        <v>3009</v>
      </c>
      <c r="E706" s="225" t="s">
        <v>599</v>
      </c>
      <c r="F706" s="225" t="s">
        <v>599</v>
      </c>
      <c r="G706" s="234">
        <v>0</v>
      </c>
      <c r="H706" s="234">
        <v>0</v>
      </c>
      <c r="I706" s="224" t="s">
        <v>2511</v>
      </c>
      <c r="J706" s="224" t="s">
        <v>1396</v>
      </c>
      <c r="K706" s="231" t="s">
        <v>3830</v>
      </c>
      <c r="L706" s="232" t="s">
        <v>4851</v>
      </c>
      <c r="M706" s="232" t="s">
        <v>4910</v>
      </c>
      <c r="P706" s="237" t="s">
        <v>3009</v>
      </c>
      <c r="Q706" s="16"/>
      <c r="S706" s="17" t="str">
        <f t="shared" si="143"/>
        <v/>
      </c>
      <c r="T706" s="17" t="str">
        <f>IF(ISNA(VLOOKUP(AF706,#REF!,1)),"//","")</f>
        <v/>
      </c>
      <c r="V706" t="e">
        <f t="shared" si="136"/>
        <v>#REF!</v>
      </c>
      <c r="W706" s="94" t="s">
        <v>2263</v>
      </c>
      <c r="X706" s="98" t="s">
        <v>2263</v>
      </c>
      <c r="Y706" s="98" t="s">
        <v>2263</v>
      </c>
      <c r="Z706" s="25" t="str">
        <f t="shared" si="134"/>
        <v/>
      </c>
      <c r="AA706" s="25" t="str">
        <f t="shared" si="137"/>
        <v/>
      </c>
      <c r="AB706" s="1">
        <f t="shared" si="135"/>
        <v>682</v>
      </c>
      <c r="AC706" t="str">
        <f t="shared" si="138"/>
        <v>ITM_E_GRAVE</v>
      </c>
      <c r="AD706" s="136" t="str">
        <f>IF(ISNA(VLOOKUP(AA706,Sheet2!J:J,1,0)),"//","")</f>
        <v/>
      </c>
      <c r="AF706" s="94" t="str">
        <f t="shared" si="139"/>
        <v/>
      </c>
      <c r="AG706" t="b">
        <f t="shared" si="140"/>
        <v>1</v>
      </c>
    </row>
    <row r="707" spans="1:33" s="17" customFormat="1">
      <c r="A707" s="50">
        <f t="shared" si="141"/>
        <v>707</v>
      </c>
      <c r="B707" s="49">
        <f t="shared" si="142"/>
        <v>683</v>
      </c>
      <c r="C707" s="229" t="s">
        <v>3817</v>
      </c>
      <c r="D707" s="229" t="s">
        <v>3010</v>
      </c>
      <c r="E707" s="225" t="s">
        <v>600</v>
      </c>
      <c r="F707" s="225" t="s">
        <v>600</v>
      </c>
      <c r="G707" s="234">
        <v>0</v>
      </c>
      <c r="H707" s="234">
        <v>0</v>
      </c>
      <c r="I707" s="224" t="s">
        <v>2511</v>
      </c>
      <c r="J707" s="224" t="s">
        <v>1396</v>
      </c>
      <c r="K707" s="231" t="s">
        <v>3830</v>
      </c>
      <c r="L707" s="232" t="s">
        <v>4851</v>
      </c>
      <c r="M707" s="232" t="s">
        <v>4910</v>
      </c>
      <c r="P707" s="237" t="s">
        <v>3010</v>
      </c>
      <c r="Q707" s="16"/>
      <c r="S707" s="17" t="str">
        <f t="shared" si="143"/>
        <v/>
      </c>
      <c r="T707" s="17" t="str">
        <f>IF(ISNA(VLOOKUP(AF707,#REF!,1)),"//","")</f>
        <v/>
      </c>
      <c r="V707" t="e">
        <f t="shared" si="136"/>
        <v>#REF!</v>
      </c>
      <c r="W707" s="94" t="s">
        <v>2263</v>
      </c>
      <c r="X707" s="98" t="s">
        <v>2263</v>
      </c>
      <c r="Y707" s="98" t="s">
        <v>2263</v>
      </c>
      <c r="Z707" s="25" t="str">
        <f t="shared" si="134"/>
        <v/>
      </c>
      <c r="AA707" s="25" t="str">
        <f t="shared" si="137"/>
        <v/>
      </c>
      <c r="AB707" s="1">
        <f t="shared" si="135"/>
        <v>683</v>
      </c>
      <c r="AC707" t="str">
        <f t="shared" si="138"/>
        <v>ITM_E_DIARESIS</v>
      </c>
      <c r="AD707" s="136" t="str">
        <f>IF(ISNA(VLOOKUP(AA707,Sheet2!J:J,1,0)),"//","")</f>
        <v/>
      </c>
      <c r="AF707" s="94" t="str">
        <f t="shared" si="139"/>
        <v/>
      </c>
      <c r="AG707" t="b">
        <f t="shared" si="140"/>
        <v>1</v>
      </c>
    </row>
    <row r="708" spans="1:33" s="17" customFormat="1">
      <c r="A708" s="50">
        <f t="shared" si="141"/>
        <v>708</v>
      </c>
      <c r="B708" s="49">
        <f t="shared" si="142"/>
        <v>684</v>
      </c>
      <c r="C708" s="229" t="s">
        <v>3817</v>
      </c>
      <c r="D708" s="229" t="s">
        <v>3011</v>
      </c>
      <c r="E708" s="225" t="s">
        <v>601</v>
      </c>
      <c r="F708" s="225" t="s">
        <v>601</v>
      </c>
      <c r="G708" s="234">
        <v>0</v>
      </c>
      <c r="H708" s="234">
        <v>0</v>
      </c>
      <c r="I708" s="224" t="s">
        <v>2511</v>
      </c>
      <c r="J708" s="224" t="s">
        <v>1396</v>
      </c>
      <c r="K708" s="231" t="s">
        <v>3830</v>
      </c>
      <c r="L708" s="232" t="s">
        <v>4851</v>
      </c>
      <c r="M708" s="232" t="s">
        <v>4910</v>
      </c>
      <c r="P708" s="237" t="s">
        <v>3011</v>
      </c>
      <c r="Q708" s="16"/>
      <c r="S708" s="17" t="str">
        <f t="shared" si="143"/>
        <v/>
      </c>
      <c r="T708" s="17" t="str">
        <f>IF(ISNA(VLOOKUP(AF708,#REF!,1)),"//","")</f>
        <v/>
      </c>
      <c r="V708" t="e">
        <f t="shared" si="136"/>
        <v>#REF!</v>
      </c>
      <c r="W708" s="94" t="s">
        <v>2263</v>
      </c>
      <c r="X708" s="98" t="s">
        <v>2263</v>
      </c>
      <c r="Y708" s="98" t="s">
        <v>2263</v>
      </c>
      <c r="Z708" s="25" t="str">
        <f t="shared" si="134"/>
        <v/>
      </c>
      <c r="AA708" s="25" t="str">
        <f t="shared" si="137"/>
        <v/>
      </c>
      <c r="AB708" s="1">
        <f t="shared" si="135"/>
        <v>684</v>
      </c>
      <c r="AC708" t="str">
        <f t="shared" si="138"/>
        <v>ITM_E_CIRC</v>
      </c>
      <c r="AD708" s="136" t="str">
        <f>IF(ISNA(VLOOKUP(AA708,Sheet2!J:J,1,0)),"//","")</f>
        <v/>
      </c>
      <c r="AF708" s="94" t="str">
        <f t="shared" si="139"/>
        <v/>
      </c>
      <c r="AG708" t="b">
        <f t="shared" si="140"/>
        <v>1</v>
      </c>
    </row>
    <row r="709" spans="1:33" s="17" customFormat="1">
      <c r="A709" s="50">
        <f t="shared" si="141"/>
        <v>709</v>
      </c>
      <c r="B709" s="49">
        <f t="shared" si="142"/>
        <v>685</v>
      </c>
      <c r="C709" s="229" t="s">
        <v>3817</v>
      </c>
      <c r="D709" s="229" t="s">
        <v>3012</v>
      </c>
      <c r="E709" s="225" t="s">
        <v>602</v>
      </c>
      <c r="F709" s="225" t="s">
        <v>602</v>
      </c>
      <c r="G709" s="234">
        <v>0</v>
      </c>
      <c r="H709" s="234">
        <v>0</v>
      </c>
      <c r="I709" s="224" t="s">
        <v>2511</v>
      </c>
      <c r="J709" s="224" t="s">
        <v>1396</v>
      </c>
      <c r="K709" s="231" t="s">
        <v>3830</v>
      </c>
      <c r="L709" s="232" t="s">
        <v>4851</v>
      </c>
      <c r="M709" s="232" t="s">
        <v>4910</v>
      </c>
      <c r="P709" s="237" t="s">
        <v>3012</v>
      </c>
      <c r="Q709" s="16"/>
      <c r="S709" s="17" t="str">
        <f t="shared" si="143"/>
        <v/>
      </c>
      <c r="T709" s="17" t="str">
        <f>IF(ISNA(VLOOKUP(AF709,#REF!,1)),"//","")</f>
        <v/>
      </c>
      <c r="V709" t="e">
        <f t="shared" si="136"/>
        <v>#REF!</v>
      </c>
      <c r="W709" s="94" t="s">
        <v>2263</v>
      </c>
      <c r="X709" s="98" t="s">
        <v>2263</v>
      </c>
      <c r="Y709" s="98" t="s">
        <v>2263</v>
      </c>
      <c r="Z709" s="25" t="str">
        <f t="shared" si="134"/>
        <v/>
      </c>
      <c r="AA709" s="25" t="str">
        <f t="shared" si="137"/>
        <v/>
      </c>
      <c r="AB709" s="1">
        <f t="shared" si="135"/>
        <v>685</v>
      </c>
      <c r="AC709" t="str">
        <f t="shared" si="138"/>
        <v>ITM_E_OGONEK</v>
      </c>
      <c r="AD709" s="136" t="str">
        <f>IF(ISNA(VLOOKUP(AA709,Sheet2!J:J,1,0)),"//","")</f>
        <v/>
      </c>
      <c r="AF709" s="94" t="str">
        <f t="shared" si="139"/>
        <v/>
      </c>
      <c r="AG709" t="b">
        <f t="shared" si="140"/>
        <v>1</v>
      </c>
    </row>
    <row r="710" spans="1:33" s="17" customFormat="1">
      <c r="A710" s="50">
        <f t="shared" si="141"/>
        <v>710</v>
      </c>
      <c r="B710" s="49">
        <f t="shared" si="142"/>
        <v>686</v>
      </c>
      <c r="C710" s="229" t="s">
        <v>3817</v>
      </c>
      <c r="D710" s="229" t="s">
        <v>3013</v>
      </c>
      <c r="E710" s="225" t="s">
        <v>603</v>
      </c>
      <c r="F710" s="225" t="s">
        <v>603</v>
      </c>
      <c r="G710" s="234">
        <v>0</v>
      </c>
      <c r="H710" s="234">
        <v>0</v>
      </c>
      <c r="I710" s="224" t="s">
        <v>2511</v>
      </c>
      <c r="J710" s="224" t="s">
        <v>1396</v>
      </c>
      <c r="K710" s="231" t="s">
        <v>3830</v>
      </c>
      <c r="L710" s="232" t="s">
        <v>4851</v>
      </c>
      <c r="M710" s="232" t="s">
        <v>4910</v>
      </c>
      <c r="P710" s="237" t="s">
        <v>3013</v>
      </c>
      <c r="Q710" s="16"/>
      <c r="S710" s="17" t="str">
        <f t="shared" si="143"/>
        <v/>
      </c>
      <c r="T710" s="17" t="str">
        <f>IF(ISNA(VLOOKUP(AF710,#REF!,1)),"//","")</f>
        <v/>
      </c>
      <c r="V710" t="e">
        <f t="shared" si="136"/>
        <v>#REF!</v>
      </c>
      <c r="W710" s="94" t="s">
        <v>2263</v>
      </c>
      <c r="X710" s="98" t="s">
        <v>2263</v>
      </c>
      <c r="Y710" s="98" t="s">
        <v>2263</v>
      </c>
      <c r="Z710" s="25" t="str">
        <f t="shared" ref="Z710:Z773" si="153">IF( OR(X710="CNST", I710="CAT_REGS"),IF(E710=CHAR(34)&amp;CHAR(34),F710,E710),
IF(X710="YES",UPPER(IF(E710=CHAR(34)&amp;CHAR(34),F710,E710)),
IF(   AND(X710&lt;&gt;"NO",I710="CAT_FNCT",D710&lt;&gt;"multiply", D710&lt;&gt;"divide"),IF(J710="SLS_ENABLED",   UPPER(IF(E710=CHAR(34)&amp;CHAR(34),F710,E710)),""),"")))</f>
        <v/>
      </c>
      <c r="AA710" s="25" t="str">
        <f t="shared" si="137"/>
        <v/>
      </c>
      <c r="AB710" s="1">
        <f t="shared" ref="AB710:AB773" si="154">B710</f>
        <v>686</v>
      </c>
      <c r="AC710" t="str">
        <f t="shared" si="138"/>
        <v>ITM_G_BREVE</v>
      </c>
      <c r="AD710" s="136" t="str">
        <f>IF(ISNA(VLOOKUP(AA710,Sheet2!J:J,1,0)),"//","")</f>
        <v/>
      </c>
      <c r="AF710" s="94" t="str">
        <f t="shared" si="139"/>
        <v/>
      </c>
      <c r="AG710" t="b">
        <f t="shared" si="140"/>
        <v>1</v>
      </c>
    </row>
    <row r="711" spans="1:33" s="17" customFormat="1">
      <c r="A711" s="50">
        <f t="shared" si="141"/>
        <v>711</v>
      </c>
      <c r="B711" s="49">
        <f t="shared" si="142"/>
        <v>687</v>
      </c>
      <c r="C711" s="229" t="s">
        <v>3817</v>
      </c>
      <c r="D711" s="229" t="s">
        <v>3014</v>
      </c>
      <c r="E711" s="225" t="s">
        <v>604</v>
      </c>
      <c r="F711" s="225" t="s">
        <v>604</v>
      </c>
      <c r="G711" s="234">
        <v>0</v>
      </c>
      <c r="H711" s="234">
        <v>0</v>
      </c>
      <c r="I711" s="224" t="s">
        <v>2511</v>
      </c>
      <c r="J711" s="224" t="s">
        <v>1396</v>
      </c>
      <c r="K711" s="231" t="s">
        <v>3830</v>
      </c>
      <c r="L711" s="232" t="s">
        <v>4851</v>
      </c>
      <c r="M711" s="232" t="s">
        <v>4910</v>
      </c>
      <c r="P711" s="237" t="s">
        <v>3014</v>
      </c>
      <c r="Q711" s="16"/>
      <c r="S711" s="17" t="str">
        <f t="shared" si="143"/>
        <v/>
      </c>
      <c r="T711" s="17" t="str">
        <f>IF(ISNA(VLOOKUP(AF711,#REF!,1)),"//","")</f>
        <v/>
      </c>
      <c r="V711" t="e">
        <f t="shared" ref="V711:V774" si="155">IF(AA711&lt;&gt;"",V710+1,V710)</f>
        <v>#REF!</v>
      </c>
      <c r="W711" s="94" t="s">
        <v>2263</v>
      </c>
      <c r="X711" s="98" t="s">
        <v>2263</v>
      </c>
      <c r="Y711" s="98" t="s">
        <v>2263</v>
      </c>
      <c r="Z711" s="25" t="str">
        <f t="shared" si="153"/>
        <v/>
      </c>
      <c r="AA711" s="25" t="str">
        <f t="shared" ref="AA711:AA774" si="156">IF(LEN(Y711)&gt;0,Y711,SUBSTITUTE(SUBSTITUTE(SUBSTITUTE(SUBSTITUTE(SUBSTITUTE(SUBSTITUTE(SUBSTITUTE(SUBSTITUTE(SUBSTITUTE(SUBSTITUTE(SUBSTITUTE( (SUBSTITUTE( SUBSTITUTE( SUBSTITUTE( SUBSTITUTE(Z711,"STD_SIGMA","SUM"),"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11" s="1">
        <f t="shared" si="154"/>
        <v>687</v>
      </c>
      <c r="AC711" t="str">
        <f t="shared" ref="AC711:AC774" si="157">P711</f>
        <v>ITM_I_MACRON</v>
      </c>
      <c r="AD711" s="136" t="str">
        <f>IF(ISNA(VLOOKUP(AA711,Sheet2!J:J,1,0)),"//","")</f>
        <v/>
      </c>
      <c r="AF711" s="94" t="str">
        <f t="shared" ref="AF711:AF774" si="158">IF(LEN(AA711)=0,"",SUBSTITUTE(SUBSTITUTE(SUBSTITUTE(SUBSTITUTE(SUBSTITUTE(SUBSTITUTE(SUBSTITUTE(SUBSTITUTE(SUBSTITUTE(SUBSTITUTE(SUBSTITUTE(SUBSTITUTE(SUBSTITUTE(SUBSTITUTE(SUBSTITUTE(SUBSTITUTE(SUBSTITUTE( (SUBSTITUTE( SUBSTITUTE( SUBSTITUTE( SUBSTITUTE(Z711,"STD_SIGMA","SUM"),"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11" t="b">
        <f t="shared" ref="AG711:AG774" si="159">AA711=AF711</f>
        <v>1</v>
      </c>
    </row>
    <row r="712" spans="1:33">
      <c r="A712" s="50">
        <f t="shared" si="141"/>
        <v>712</v>
      </c>
      <c r="B712" s="49">
        <f t="shared" si="142"/>
        <v>688</v>
      </c>
      <c r="C712" s="229" t="s">
        <v>3817</v>
      </c>
      <c r="D712" s="229" t="s">
        <v>3015</v>
      </c>
      <c r="E712" s="224" t="s">
        <v>605</v>
      </c>
      <c r="F712" s="224" t="s">
        <v>605</v>
      </c>
      <c r="G712" s="233">
        <v>0</v>
      </c>
      <c r="H712" s="233">
        <v>0</v>
      </c>
      <c r="I712" s="224" t="s">
        <v>2511</v>
      </c>
      <c r="J712" s="224" t="s">
        <v>1396</v>
      </c>
      <c r="K712" s="231" t="s">
        <v>3830</v>
      </c>
      <c r="L712" s="232" t="s">
        <v>4851</v>
      </c>
      <c r="M712" s="232" t="s">
        <v>4910</v>
      </c>
      <c r="N712" s="57"/>
      <c r="O712" s="57"/>
      <c r="P712" s="237" t="s">
        <v>3015</v>
      </c>
      <c r="Q712" s="13"/>
      <c r="R712"/>
      <c r="S712" t="str">
        <f t="shared" si="143"/>
        <v/>
      </c>
      <c r="T712" t="str">
        <f>IF(ISNA(VLOOKUP(AF712,#REF!,1)),"//","")</f>
        <v/>
      </c>
      <c r="U712"/>
      <c r="V712" t="e">
        <f t="shared" si="155"/>
        <v>#REF!</v>
      </c>
      <c r="W712" s="81" t="s">
        <v>2263</v>
      </c>
      <c r="X712" s="59" t="s">
        <v>2263</v>
      </c>
      <c r="Y712" s="59" t="s">
        <v>2263</v>
      </c>
      <c r="Z712" s="25" t="str">
        <f t="shared" si="153"/>
        <v/>
      </c>
      <c r="AA712" s="25" t="str">
        <f t="shared" si="156"/>
        <v/>
      </c>
      <c r="AB712" s="1">
        <f t="shared" si="154"/>
        <v>688</v>
      </c>
      <c r="AC712" t="str">
        <f t="shared" si="157"/>
        <v>ITM_I_ACUTE</v>
      </c>
      <c r="AD712" s="136" t="str">
        <f>IF(ISNA(VLOOKUP(AA712,Sheet2!J:J,1,0)),"//","")</f>
        <v/>
      </c>
      <c r="AF712" s="94" t="str">
        <f t="shared" si="158"/>
        <v/>
      </c>
      <c r="AG712" t="b">
        <f t="shared" si="159"/>
        <v>1</v>
      </c>
    </row>
    <row r="713" spans="1:33">
      <c r="A713" s="50">
        <f t="shared" ref="A713:A776" si="160">IF(B713=INT(B713),ROW(),"")</f>
        <v>713</v>
      </c>
      <c r="B713" s="49">
        <f t="shared" ref="B713:B776" si="161">IF(AND(MID(C713,2,1)&lt;&gt;"/",MID(C713,1,1)="/"),INT(B712)+1,B712+0.01)</f>
        <v>689</v>
      </c>
      <c r="C713" s="229" t="s">
        <v>3817</v>
      </c>
      <c r="D713" s="229" t="s">
        <v>3016</v>
      </c>
      <c r="E713" s="224" t="s">
        <v>606</v>
      </c>
      <c r="F713" s="224" t="s">
        <v>606</v>
      </c>
      <c r="G713" s="233">
        <v>0</v>
      </c>
      <c r="H713" s="233">
        <v>0</v>
      </c>
      <c r="I713" s="224" t="s">
        <v>2511</v>
      </c>
      <c r="J713" s="224" t="s">
        <v>1396</v>
      </c>
      <c r="K713" s="231" t="s">
        <v>3830</v>
      </c>
      <c r="L713" s="232" t="s">
        <v>4851</v>
      </c>
      <c r="M713" s="232" t="s">
        <v>4910</v>
      </c>
      <c r="N713" s="57"/>
      <c r="O713" s="57"/>
      <c r="P713" s="237" t="s">
        <v>3016</v>
      </c>
      <c r="Q713" s="13"/>
      <c r="R713"/>
      <c r="S713" t="str">
        <f t="shared" si="143"/>
        <v/>
      </c>
      <c r="T713" t="str">
        <f>IF(ISNA(VLOOKUP(AF713,#REF!,1)),"//","")</f>
        <v/>
      </c>
      <c r="U713"/>
      <c r="V713" t="e">
        <f t="shared" si="155"/>
        <v>#REF!</v>
      </c>
      <c r="W713" s="81" t="s">
        <v>2263</v>
      </c>
      <c r="X713" s="59" t="s">
        <v>2263</v>
      </c>
      <c r="Y713" s="59" t="s">
        <v>2263</v>
      </c>
      <c r="Z713" s="25" t="str">
        <f t="shared" si="153"/>
        <v/>
      </c>
      <c r="AA713" s="25" t="str">
        <f t="shared" si="156"/>
        <v/>
      </c>
      <c r="AB713" s="1">
        <f t="shared" si="154"/>
        <v>689</v>
      </c>
      <c r="AC713" t="str">
        <f t="shared" si="157"/>
        <v>ITM_I_BREVE</v>
      </c>
      <c r="AD713" s="136" t="str">
        <f>IF(ISNA(VLOOKUP(AA713,Sheet2!J:J,1,0)),"//","")</f>
        <v/>
      </c>
      <c r="AF713" s="94" t="str">
        <f t="shared" si="158"/>
        <v/>
      </c>
      <c r="AG713" t="b">
        <f t="shared" si="159"/>
        <v>1</v>
      </c>
    </row>
    <row r="714" spans="1:33">
      <c r="A714" s="50">
        <f t="shared" si="160"/>
        <v>714</v>
      </c>
      <c r="B714" s="49">
        <f t="shared" si="161"/>
        <v>690</v>
      </c>
      <c r="C714" s="229" t="s">
        <v>3817</v>
      </c>
      <c r="D714" s="229" t="s">
        <v>3017</v>
      </c>
      <c r="E714" s="224" t="s">
        <v>607</v>
      </c>
      <c r="F714" s="224" t="s">
        <v>607</v>
      </c>
      <c r="G714" s="233">
        <v>0</v>
      </c>
      <c r="H714" s="233">
        <v>0</v>
      </c>
      <c r="I714" s="224" t="s">
        <v>2511</v>
      </c>
      <c r="J714" s="224" t="s">
        <v>1396</v>
      </c>
      <c r="K714" s="231" t="s">
        <v>3830</v>
      </c>
      <c r="L714" s="232" t="s">
        <v>4851</v>
      </c>
      <c r="M714" s="232" t="s">
        <v>4910</v>
      </c>
      <c r="N714" s="57"/>
      <c r="O714" s="57"/>
      <c r="P714" s="237" t="s">
        <v>3017</v>
      </c>
      <c r="Q714" s="13"/>
      <c r="R714"/>
      <c r="S714" t="str">
        <f t="shared" si="143"/>
        <v/>
      </c>
      <c r="T714" t="str">
        <f>IF(ISNA(VLOOKUP(AF714,#REF!,1)),"//","")</f>
        <v/>
      </c>
      <c r="U714"/>
      <c r="V714" t="e">
        <f t="shared" si="155"/>
        <v>#REF!</v>
      </c>
      <c r="W714" s="81" t="s">
        <v>2263</v>
      </c>
      <c r="X714" s="59" t="s">
        <v>2263</v>
      </c>
      <c r="Y714" s="59" t="s">
        <v>2263</v>
      </c>
      <c r="Z714" s="25" t="str">
        <f t="shared" si="153"/>
        <v/>
      </c>
      <c r="AA714" s="25" t="str">
        <f t="shared" si="156"/>
        <v/>
      </c>
      <c r="AB714" s="1">
        <f t="shared" si="154"/>
        <v>690</v>
      </c>
      <c r="AC714" t="str">
        <f t="shared" si="157"/>
        <v>ITM_I_GRAVE</v>
      </c>
      <c r="AD714" s="136" t="str">
        <f>IF(ISNA(VLOOKUP(AA714,Sheet2!J:J,1,0)),"//","")</f>
        <v/>
      </c>
      <c r="AF714" s="94" t="str">
        <f t="shared" si="158"/>
        <v/>
      </c>
      <c r="AG714" t="b">
        <f t="shared" si="159"/>
        <v>1</v>
      </c>
    </row>
    <row r="715" spans="1:33">
      <c r="A715" s="50">
        <f t="shared" si="160"/>
        <v>715</v>
      </c>
      <c r="B715" s="49">
        <f t="shared" si="161"/>
        <v>691</v>
      </c>
      <c r="C715" s="229" t="s">
        <v>3817</v>
      </c>
      <c r="D715" s="229" t="s">
        <v>3018</v>
      </c>
      <c r="E715" s="224" t="s">
        <v>608</v>
      </c>
      <c r="F715" s="224" t="s">
        <v>608</v>
      </c>
      <c r="G715" s="233">
        <v>0</v>
      </c>
      <c r="H715" s="233">
        <v>0</v>
      </c>
      <c r="I715" s="224" t="s">
        <v>2511</v>
      </c>
      <c r="J715" s="224" t="s">
        <v>1396</v>
      </c>
      <c r="K715" s="231" t="s">
        <v>3830</v>
      </c>
      <c r="L715" s="232" t="s">
        <v>4851</v>
      </c>
      <c r="M715" s="232" t="s">
        <v>4910</v>
      </c>
      <c r="N715" s="57"/>
      <c r="O715" s="57"/>
      <c r="P715" s="237" t="s">
        <v>3018</v>
      </c>
      <c r="Q715" s="13"/>
      <c r="R715"/>
      <c r="S715" t="str">
        <f t="shared" si="143"/>
        <v/>
      </c>
      <c r="T715" t="str">
        <f>IF(ISNA(VLOOKUP(AF715,#REF!,1)),"//","")</f>
        <v/>
      </c>
      <c r="U715"/>
      <c r="V715" t="e">
        <f t="shared" si="155"/>
        <v>#REF!</v>
      </c>
      <c r="W715" s="81" t="s">
        <v>2263</v>
      </c>
      <c r="X715" s="59" t="s">
        <v>2263</v>
      </c>
      <c r="Y715" s="59" t="s">
        <v>2263</v>
      </c>
      <c r="Z715" s="25" t="str">
        <f t="shared" si="153"/>
        <v/>
      </c>
      <c r="AA715" s="25" t="str">
        <f t="shared" si="156"/>
        <v/>
      </c>
      <c r="AB715" s="1">
        <f t="shared" si="154"/>
        <v>691</v>
      </c>
      <c r="AC715" t="str">
        <f t="shared" si="157"/>
        <v>ITM_I_DIARESIS</v>
      </c>
      <c r="AD715" s="136" t="str">
        <f>IF(ISNA(VLOOKUP(AA715,Sheet2!J:J,1,0)),"//","")</f>
        <v/>
      </c>
      <c r="AF715" s="94" t="str">
        <f t="shared" si="158"/>
        <v/>
      </c>
      <c r="AG715" t="b">
        <f t="shared" si="159"/>
        <v>1</v>
      </c>
    </row>
    <row r="716" spans="1:33">
      <c r="A716" s="50">
        <f t="shared" si="160"/>
        <v>716</v>
      </c>
      <c r="B716" s="49">
        <f t="shared" si="161"/>
        <v>692</v>
      </c>
      <c r="C716" s="229" t="s">
        <v>3817</v>
      </c>
      <c r="D716" s="229" t="s">
        <v>3019</v>
      </c>
      <c r="E716" s="224" t="s">
        <v>609</v>
      </c>
      <c r="F716" s="224" t="s">
        <v>609</v>
      </c>
      <c r="G716" s="233">
        <v>0</v>
      </c>
      <c r="H716" s="233">
        <v>0</v>
      </c>
      <c r="I716" s="224" t="s">
        <v>2511</v>
      </c>
      <c r="J716" s="224" t="s">
        <v>1396</v>
      </c>
      <c r="K716" s="231" t="s">
        <v>3830</v>
      </c>
      <c r="L716" s="232" t="s">
        <v>4851</v>
      </c>
      <c r="M716" s="232" t="s">
        <v>4910</v>
      </c>
      <c r="N716" s="57"/>
      <c r="O716" s="57"/>
      <c r="P716" s="237" t="s">
        <v>3019</v>
      </c>
      <c r="Q716" s="13"/>
      <c r="R716"/>
      <c r="S716" t="str">
        <f t="shared" si="143"/>
        <v/>
      </c>
      <c r="T716" t="str">
        <f>IF(ISNA(VLOOKUP(AF716,#REF!,1)),"//","")</f>
        <v/>
      </c>
      <c r="U716"/>
      <c r="V716" t="e">
        <f t="shared" si="155"/>
        <v>#REF!</v>
      </c>
      <c r="W716" s="81" t="s">
        <v>2263</v>
      </c>
      <c r="X716" s="59" t="s">
        <v>2263</v>
      </c>
      <c r="Y716" s="59" t="s">
        <v>2263</v>
      </c>
      <c r="Z716" s="25" t="str">
        <f t="shared" si="153"/>
        <v/>
      </c>
      <c r="AA716" s="25" t="str">
        <f t="shared" si="156"/>
        <v/>
      </c>
      <c r="AB716" s="1">
        <f t="shared" si="154"/>
        <v>692</v>
      </c>
      <c r="AC716" t="str">
        <f t="shared" si="157"/>
        <v>ITM_I_CIRC</v>
      </c>
      <c r="AD716" s="136" t="str">
        <f>IF(ISNA(VLOOKUP(AA716,Sheet2!J:J,1,0)),"//","")</f>
        <v/>
      </c>
      <c r="AF716" s="94" t="str">
        <f t="shared" si="158"/>
        <v/>
      </c>
      <c r="AG716" t="b">
        <f t="shared" si="159"/>
        <v>1</v>
      </c>
    </row>
    <row r="717" spans="1:33">
      <c r="A717" s="50">
        <f t="shared" si="160"/>
        <v>717</v>
      </c>
      <c r="B717" s="49">
        <f t="shared" si="161"/>
        <v>693</v>
      </c>
      <c r="C717" s="229" t="s">
        <v>3817</v>
      </c>
      <c r="D717" s="229" t="s">
        <v>3020</v>
      </c>
      <c r="E717" s="224" t="s">
        <v>610</v>
      </c>
      <c r="F717" s="224" t="s">
        <v>610</v>
      </c>
      <c r="G717" s="233">
        <v>0</v>
      </c>
      <c r="H717" s="233">
        <v>0</v>
      </c>
      <c r="I717" s="224" t="s">
        <v>2511</v>
      </c>
      <c r="J717" s="224" t="s">
        <v>1396</v>
      </c>
      <c r="K717" s="231" t="s">
        <v>3830</v>
      </c>
      <c r="L717" s="232" t="s">
        <v>4851</v>
      </c>
      <c r="M717" s="232" t="s">
        <v>4910</v>
      </c>
      <c r="N717" s="57"/>
      <c r="O717" s="57"/>
      <c r="P717" s="237" t="s">
        <v>3020</v>
      </c>
      <c r="Q717" s="13"/>
      <c r="R717"/>
      <c r="S717" t="str">
        <f t="shared" si="143"/>
        <v/>
      </c>
      <c r="T717" t="str">
        <f>IF(ISNA(VLOOKUP(AF717,#REF!,1)),"//","")</f>
        <v/>
      </c>
      <c r="U717"/>
      <c r="V717" t="e">
        <f t="shared" si="155"/>
        <v>#REF!</v>
      </c>
      <c r="W717" s="81" t="s">
        <v>2263</v>
      </c>
      <c r="X717" s="59" t="s">
        <v>2263</v>
      </c>
      <c r="Y717" s="59" t="s">
        <v>2263</v>
      </c>
      <c r="Z717" s="25" t="str">
        <f t="shared" si="153"/>
        <v/>
      </c>
      <c r="AA717" s="25" t="str">
        <f t="shared" si="156"/>
        <v/>
      </c>
      <c r="AB717" s="1">
        <f t="shared" si="154"/>
        <v>693</v>
      </c>
      <c r="AC717" t="str">
        <f t="shared" si="157"/>
        <v>ITM_I_OGONEK</v>
      </c>
      <c r="AD717" s="136" t="str">
        <f>IF(ISNA(VLOOKUP(AA717,Sheet2!J:J,1,0)),"//","")</f>
        <v/>
      </c>
      <c r="AF717" s="94" t="str">
        <f t="shared" si="158"/>
        <v/>
      </c>
      <c r="AG717" t="b">
        <f t="shared" si="159"/>
        <v>1</v>
      </c>
    </row>
    <row r="718" spans="1:33">
      <c r="A718" s="50">
        <f t="shared" si="160"/>
        <v>718</v>
      </c>
      <c r="B718" s="49">
        <f t="shared" si="161"/>
        <v>694</v>
      </c>
      <c r="C718" s="229" t="s">
        <v>3817</v>
      </c>
      <c r="D718" s="229" t="s">
        <v>3021</v>
      </c>
      <c r="E718" s="224" t="s">
        <v>611</v>
      </c>
      <c r="F718" s="224" t="s">
        <v>611</v>
      </c>
      <c r="G718" s="233">
        <v>0</v>
      </c>
      <c r="H718" s="233">
        <v>0</v>
      </c>
      <c r="I718" s="224" t="s">
        <v>2511</v>
      </c>
      <c r="J718" s="224" t="s">
        <v>1396</v>
      </c>
      <c r="K718" s="231" t="s">
        <v>3830</v>
      </c>
      <c r="L718" s="232" t="s">
        <v>4851</v>
      </c>
      <c r="M718" s="232" t="s">
        <v>4910</v>
      </c>
      <c r="N718" s="57"/>
      <c r="O718" s="57"/>
      <c r="P718" s="237" t="s">
        <v>3021</v>
      </c>
      <c r="Q718" s="13"/>
      <c r="R718"/>
      <c r="S718" t="str">
        <f t="shared" si="143"/>
        <v/>
      </c>
      <c r="T718" t="str">
        <f>IF(ISNA(VLOOKUP(AF718,#REF!,1)),"//","")</f>
        <v/>
      </c>
      <c r="U718"/>
      <c r="V718" t="e">
        <f t="shared" si="155"/>
        <v>#REF!</v>
      </c>
      <c r="W718" s="81" t="s">
        <v>2263</v>
      </c>
      <c r="X718" s="59" t="s">
        <v>2263</v>
      </c>
      <c r="Y718" s="59" t="s">
        <v>2263</v>
      </c>
      <c r="Z718" s="25" t="str">
        <f t="shared" si="153"/>
        <v/>
      </c>
      <c r="AA718" s="25" t="str">
        <f t="shared" si="156"/>
        <v/>
      </c>
      <c r="AB718" s="1">
        <f t="shared" si="154"/>
        <v>694</v>
      </c>
      <c r="AC718" t="str">
        <f t="shared" si="157"/>
        <v>ITM_I_DOT</v>
      </c>
      <c r="AD718" s="136" t="str">
        <f>IF(ISNA(VLOOKUP(AA718,Sheet2!J:J,1,0)),"//","")</f>
        <v/>
      </c>
      <c r="AF718" s="94" t="str">
        <f t="shared" si="158"/>
        <v/>
      </c>
      <c r="AG718" t="b">
        <f t="shared" si="159"/>
        <v>1</v>
      </c>
    </row>
    <row r="719" spans="1:33">
      <c r="A719" s="50">
        <f t="shared" si="160"/>
        <v>719</v>
      </c>
      <c r="B719" s="49">
        <f t="shared" si="161"/>
        <v>695</v>
      </c>
      <c r="C719" s="229" t="s">
        <v>3817</v>
      </c>
      <c r="D719" s="229" t="s">
        <v>3022</v>
      </c>
      <c r="E719" s="224" t="s">
        <v>138</v>
      </c>
      <c r="F719" s="224" t="s">
        <v>138</v>
      </c>
      <c r="G719" s="233">
        <v>0</v>
      </c>
      <c r="H719" s="233">
        <v>0</v>
      </c>
      <c r="I719" s="224" t="s">
        <v>1</v>
      </c>
      <c r="J719" s="224" t="s">
        <v>1396</v>
      </c>
      <c r="K719" s="231" t="s">
        <v>3830</v>
      </c>
      <c r="L719" s="232" t="s">
        <v>4851</v>
      </c>
      <c r="M719" s="232" t="s">
        <v>4910</v>
      </c>
      <c r="N719" s="57"/>
      <c r="O719" s="57"/>
      <c r="P719" s="237" t="s">
        <v>3022</v>
      </c>
      <c r="Q719" s="13"/>
      <c r="R719"/>
      <c r="S719" t="str">
        <f t="shared" si="143"/>
        <v/>
      </c>
      <c r="T719" t="str">
        <f>IF(ISNA(VLOOKUP(AF719,#REF!,1)),"//","")</f>
        <v/>
      </c>
      <c r="U719"/>
      <c r="V719" t="e">
        <f t="shared" si="155"/>
        <v>#REF!</v>
      </c>
      <c r="W719" s="81" t="s">
        <v>2263</v>
      </c>
      <c r="X719" s="59" t="s">
        <v>2263</v>
      </c>
      <c r="Y719" s="59" t="s">
        <v>2263</v>
      </c>
      <c r="Z719" s="25" t="str">
        <f t="shared" si="153"/>
        <v/>
      </c>
      <c r="AA719" s="25" t="str">
        <f t="shared" si="156"/>
        <v/>
      </c>
      <c r="AB719" s="1">
        <f t="shared" si="154"/>
        <v>695</v>
      </c>
      <c r="AC719" t="str">
        <f t="shared" si="157"/>
        <v>ITM_I_DOTLESS</v>
      </c>
      <c r="AD719" s="136" t="str">
        <f>IF(ISNA(VLOOKUP(AA719,Sheet2!J:J,1,0)),"//","")</f>
        <v/>
      </c>
      <c r="AF719" s="94" t="str">
        <f t="shared" si="158"/>
        <v/>
      </c>
      <c r="AG719" t="b">
        <f t="shared" si="159"/>
        <v>1</v>
      </c>
    </row>
    <row r="720" spans="1:33">
      <c r="A720" s="50">
        <f t="shared" si="160"/>
        <v>720</v>
      </c>
      <c r="B720" s="49">
        <f t="shared" si="161"/>
        <v>696</v>
      </c>
      <c r="C720" s="229" t="s">
        <v>3817</v>
      </c>
      <c r="D720" s="229" t="s">
        <v>3023</v>
      </c>
      <c r="E720" s="224" t="s">
        <v>612</v>
      </c>
      <c r="F720" s="224" t="s">
        <v>612</v>
      </c>
      <c r="G720" s="233">
        <v>0</v>
      </c>
      <c r="H720" s="233">
        <v>0</v>
      </c>
      <c r="I720" s="224" t="s">
        <v>2511</v>
      </c>
      <c r="J720" s="224" t="s">
        <v>1396</v>
      </c>
      <c r="K720" s="231" t="s">
        <v>3830</v>
      </c>
      <c r="L720" s="232" t="s">
        <v>4851</v>
      </c>
      <c r="M720" s="232" t="s">
        <v>4910</v>
      </c>
      <c r="N720" s="57"/>
      <c r="O720" s="57"/>
      <c r="P720" s="237" t="s">
        <v>3023</v>
      </c>
      <c r="Q720" s="13"/>
      <c r="R720"/>
      <c r="S720" t="str">
        <f t="shared" si="143"/>
        <v/>
      </c>
      <c r="T720" t="str">
        <f>IF(ISNA(VLOOKUP(AF720,#REF!,1)),"//","")</f>
        <v/>
      </c>
      <c r="U720"/>
      <c r="V720" t="e">
        <f t="shared" si="155"/>
        <v>#REF!</v>
      </c>
      <c r="W720" s="81" t="s">
        <v>2263</v>
      </c>
      <c r="X720" s="59" t="s">
        <v>2263</v>
      </c>
      <c r="Y720" s="59" t="s">
        <v>2263</v>
      </c>
      <c r="Z720" s="25" t="str">
        <f t="shared" si="153"/>
        <v/>
      </c>
      <c r="AA720" s="25" t="str">
        <f t="shared" si="156"/>
        <v/>
      </c>
      <c r="AB720" s="1">
        <f t="shared" si="154"/>
        <v>696</v>
      </c>
      <c r="AC720" t="str">
        <f t="shared" si="157"/>
        <v>ITM_L_STROKE</v>
      </c>
      <c r="AD720" s="136" t="str">
        <f>IF(ISNA(VLOOKUP(AA720,Sheet2!J:J,1,0)),"//","")</f>
        <v/>
      </c>
      <c r="AF720" s="94" t="str">
        <f t="shared" si="158"/>
        <v/>
      </c>
      <c r="AG720" t="b">
        <f t="shared" si="159"/>
        <v>1</v>
      </c>
    </row>
    <row r="721" spans="1:33">
      <c r="A721" s="50">
        <f t="shared" si="160"/>
        <v>721</v>
      </c>
      <c r="B721" s="49">
        <f t="shared" si="161"/>
        <v>697</v>
      </c>
      <c r="C721" s="229" t="s">
        <v>3817</v>
      </c>
      <c r="D721" s="229" t="s">
        <v>3024</v>
      </c>
      <c r="E721" s="224" t="s">
        <v>613</v>
      </c>
      <c r="F721" s="224" t="s">
        <v>613</v>
      </c>
      <c r="G721" s="233">
        <v>0</v>
      </c>
      <c r="H721" s="233">
        <v>0</v>
      </c>
      <c r="I721" s="224" t="s">
        <v>2511</v>
      </c>
      <c r="J721" s="224" t="s">
        <v>1396</v>
      </c>
      <c r="K721" s="231" t="s">
        <v>3830</v>
      </c>
      <c r="L721" s="232" t="s">
        <v>4851</v>
      </c>
      <c r="M721" s="232" t="s">
        <v>4910</v>
      </c>
      <c r="N721" s="57"/>
      <c r="O721" s="57"/>
      <c r="P721" s="237" t="s">
        <v>3024</v>
      </c>
      <c r="Q721" s="13"/>
      <c r="R721"/>
      <c r="S721" t="str">
        <f t="shared" si="143"/>
        <v/>
      </c>
      <c r="T721" t="str">
        <f>IF(ISNA(VLOOKUP(AF721,#REF!,1)),"//","")</f>
        <v/>
      </c>
      <c r="U721"/>
      <c r="V721" t="e">
        <f t="shared" si="155"/>
        <v>#REF!</v>
      </c>
      <c r="W721" s="81" t="s">
        <v>2263</v>
      </c>
      <c r="X721" s="59" t="s">
        <v>2263</v>
      </c>
      <c r="Y721" s="59" t="s">
        <v>2263</v>
      </c>
      <c r="Z721" s="25" t="str">
        <f t="shared" si="153"/>
        <v/>
      </c>
      <c r="AA721" s="25" t="str">
        <f t="shared" si="156"/>
        <v/>
      </c>
      <c r="AB721" s="1">
        <f t="shared" si="154"/>
        <v>697</v>
      </c>
      <c r="AC721" t="str">
        <f t="shared" si="157"/>
        <v>ITM_L_ACUTE</v>
      </c>
      <c r="AD721" s="136" t="str">
        <f>IF(ISNA(VLOOKUP(AA721,Sheet2!J:J,1,0)),"//","")</f>
        <v/>
      </c>
      <c r="AF721" s="94" t="str">
        <f t="shared" si="158"/>
        <v/>
      </c>
      <c r="AG721" t="b">
        <f t="shared" si="159"/>
        <v>1</v>
      </c>
    </row>
    <row r="722" spans="1:33">
      <c r="A722" s="50">
        <f t="shared" si="160"/>
        <v>722</v>
      </c>
      <c r="B722" s="49">
        <f t="shared" si="161"/>
        <v>698</v>
      </c>
      <c r="C722" s="229" t="s">
        <v>3817</v>
      </c>
      <c r="D722" s="229" t="s">
        <v>3025</v>
      </c>
      <c r="E722" s="224" t="s">
        <v>614</v>
      </c>
      <c r="F722" s="224" t="s">
        <v>614</v>
      </c>
      <c r="G722" s="233">
        <v>0</v>
      </c>
      <c r="H722" s="233">
        <v>0</v>
      </c>
      <c r="I722" s="224" t="s">
        <v>2511</v>
      </c>
      <c r="J722" s="224" t="s">
        <v>1396</v>
      </c>
      <c r="K722" s="231" t="s">
        <v>3830</v>
      </c>
      <c r="L722" s="232" t="s">
        <v>4851</v>
      </c>
      <c r="M722" s="232" t="s">
        <v>4910</v>
      </c>
      <c r="N722" s="57"/>
      <c r="O722" s="57"/>
      <c r="P722" s="237" t="s">
        <v>3025</v>
      </c>
      <c r="Q722" s="13"/>
      <c r="R722"/>
      <c r="S722" t="str">
        <f t="shared" si="143"/>
        <v/>
      </c>
      <c r="T722" t="str">
        <f>IF(ISNA(VLOOKUP(AF722,#REF!,1)),"//","")</f>
        <v/>
      </c>
      <c r="U722"/>
      <c r="V722" t="e">
        <f t="shared" si="155"/>
        <v>#REF!</v>
      </c>
      <c r="W722" s="81" t="s">
        <v>2263</v>
      </c>
      <c r="X722" s="59" t="s">
        <v>2263</v>
      </c>
      <c r="Y722" s="59" t="s">
        <v>2263</v>
      </c>
      <c r="Z722" s="25" t="str">
        <f t="shared" si="153"/>
        <v/>
      </c>
      <c r="AA722" s="25" t="str">
        <f t="shared" si="156"/>
        <v/>
      </c>
      <c r="AB722" s="1">
        <f t="shared" si="154"/>
        <v>698</v>
      </c>
      <c r="AC722" t="str">
        <f t="shared" si="157"/>
        <v>ITM_L_APOSTROPHE</v>
      </c>
      <c r="AD722" s="136" t="str">
        <f>IF(ISNA(VLOOKUP(AA722,Sheet2!J:J,1,0)),"//","")</f>
        <v/>
      </c>
      <c r="AF722" s="94" t="str">
        <f t="shared" si="158"/>
        <v/>
      </c>
      <c r="AG722" t="b">
        <f t="shared" si="159"/>
        <v>1</v>
      </c>
    </row>
    <row r="723" spans="1:33">
      <c r="A723" s="50">
        <f t="shared" si="160"/>
        <v>723</v>
      </c>
      <c r="B723" s="49">
        <f t="shared" si="161"/>
        <v>699</v>
      </c>
      <c r="C723" s="229" t="s">
        <v>3817</v>
      </c>
      <c r="D723" s="229" t="s">
        <v>3026</v>
      </c>
      <c r="E723" s="224" t="s">
        <v>615</v>
      </c>
      <c r="F723" s="224" t="s">
        <v>615</v>
      </c>
      <c r="G723" s="233">
        <v>0</v>
      </c>
      <c r="H723" s="233">
        <v>0</v>
      </c>
      <c r="I723" s="224" t="s">
        <v>2511</v>
      </c>
      <c r="J723" s="224" t="s">
        <v>1396</v>
      </c>
      <c r="K723" s="231" t="s">
        <v>3830</v>
      </c>
      <c r="L723" s="232" t="s">
        <v>4851</v>
      </c>
      <c r="M723" s="232" t="s">
        <v>4910</v>
      </c>
      <c r="N723" s="57"/>
      <c r="O723" s="57"/>
      <c r="P723" s="237" t="s">
        <v>3026</v>
      </c>
      <c r="Q723" s="13"/>
      <c r="R723"/>
      <c r="S723" t="str">
        <f t="shared" si="143"/>
        <v/>
      </c>
      <c r="T723" t="str">
        <f>IF(ISNA(VLOOKUP(AF723,#REF!,1)),"//","")</f>
        <v/>
      </c>
      <c r="U723"/>
      <c r="V723" t="e">
        <f t="shared" si="155"/>
        <v>#REF!</v>
      </c>
      <c r="W723" s="81" t="s">
        <v>2263</v>
      </c>
      <c r="X723" s="59" t="s">
        <v>2263</v>
      </c>
      <c r="Y723" s="59" t="s">
        <v>2263</v>
      </c>
      <c r="Z723" s="25" t="str">
        <f t="shared" si="153"/>
        <v/>
      </c>
      <c r="AA723" s="25" t="str">
        <f t="shared" si="156"/>
        <v/>
      </c>
      <c r="AB723" s="1">
        <f t="shared" si="154"/>
        <v>699</v>
      </c>
      <c r="AC723" t="str">
        <f t="shared" si="157"/>
        <v>ITM_N_ACUTE</v>
      </c>
      <c r="AD723" s="136" t="str">
        <f>IF(ISNA(VLOOKUP(AA723,Sheet2!J:J,1,0)),"//","")</f>
        <v/>
      </c>
      <c r="AF723" s="94" t="str">
        <f t="shared" si="158"/>
        <v/>
      </c>
      <c r="AG723" t="b">
        <f t="shared" si="159"/>
        <v>1</v>
      </c>
    </row>
    <row r="724" spans="1:33">
      <c r="A724" s="50">
        <f t="shared" si="160"/>
        <v>724</v>
      </c>
      <c r="B724" s="49">
        <f t="shared" si="161"/>
        <v>700</v>
      </c>
      <c r="C724" s="229" t="s">
        <v>3817</v>
      </c>
      <c r="D724" s="229" t="s">
        <v>3027</v>
      </c>
      <c r="E724" s="224" t="s">
        <v>616</v>
      </c>
      <c r="F724" s="224" t="s">
        <v>616</v>
      </c>
      <c r="G724" s="233">
        <v>0</v>
      </c>
      <c r="H724" s="233">
        <v>0</v>
      </c>
      <c r="I724" s="224" t="s">
        <v>2511</v>
      </c>
      <c r="J724" s="224" t="s">
        <v>1396</v>
      </c>
      <c r="K724" s="231" t="s">
        <v>3830</v>
      </c>
      <c r="L724" s="232" t="s">
        <v>4851</v>
      </c>
      <c r="M724" s="232" t="s">
        <v>4910</v>
      </c>
      <c r="N724" s="57"/>
      <c r="O724" s="57"/>
      <c r="P724" s="237" t="s">
        <v>3027</v>
      </c>
      <c r="Q724" s="13"/>
      <c r="R724"/>
      <c r="S724" t="str">
        <f t="shared" si="143"/>
        <v/>
      </c>
      <c r="T724" t="str">
        <f>IF(ISNA(VLOOKUP(AF724,#REF!,1)),"//","")</f>
        <v/>
      </c>
      <c r="U724"/>
      <c r="V724" t="e">
        <f t="shared" si="155"/>
        <v>#REF!</v>
      </c>
      <c r="W724" s="81" t="s">
        <v>2263</v>
      </c>
      <c r="X724" s="59" t="s">
        <v>2263</v>
      </c>
      <c r="Y724" s="59" t="s">
        <v>2263</v>
      </c>
      <c r="Z724" s="25" t="str">
        <f t="shared" si="153"/>
        <v/>
      </c>
      <c r="AA724" s="25" t="str">
        <f t="shared" si="156"/>
        <v/>
      </c>
      <c r="AB724" s="1">
        <f t="shared" si="154"/>
        <v>700</v>
      </c>
      <c r="AC724" t="str">
        <f t="shared" si="157"/>
        <v>ITM_N_CARON</v>
      </c>
      <c r="AD724" s="136" t="str">
        <f>IF(ISNA(VLOOKUP(AA724,Sheet2!J:J,1,0)),"//","")</f>
        <v/>
      </c>
      <c r="AF724" s="94" t="str">
        <f t="shared" si="158"/>
        <v/>
      </c>
      <c r="AG724" t="b">
        <f t="shared" si="159"/>
        <v>1</v>
      </c>
    </row>
    <row r="725" spans="1:33">
      <c r="A725" s="50">
        <f t="shared" si="160"/>
        <v>725</v>
      </c>
      <c r="B725" s="49">
        <f t="shared" si="161"/>
        <v>701</v>
      </c>
      <c r="C725" s="229" t="s">
        <v>3817</v>
      </c>
      <c r="D725" s="229" t="s">
        <v>3028</v>
      </c>
      <c r="E725" s="224" t="s">
        <v>617</v>
      </c>
      <c r="F725" s="224" t="s">
        <v>617</v>
      </c>
      <c r="G725" s="233">
        <v>0</v>
      </c>
      <c r="H725" s="233">
        <v>0</v>
      </c>
      <c r="I725" s="224" t="s">
        <v>2511</v>
      </c>
      <c r="J725" s="224" t="s">
        <v>1396</v>
      </c>
      <c r="K725" s="231" t="s">
        <v>3830</v>
      </c>
      <c r="L725" s="232" t="s">
        <v>4851</v>
      </c>
      <c r="M725" s="232" t="s">
        <v>4910</v>
      </c>
      <c r="N725" s="57"/>
      <c r="O725" s="57"/>
      <c r="P725" s="237" t="s">
        <v>3028</v>
      </c>
      <c r="Q725" s="13"/>
      <c r="R725"/>
      <c r="S725" t="str">
        <f t="shared" si="143"/>
        <v/>
      </c>
      <c r="T725" t="str">
        <f>IF(ISNA(VLOOKUP(AF725,#REF!,1)),"//","")</f>
        <v/>
      </c>
      <c r="U725"/>
      <c r="V725" t="e">
        <f t="shared" si="155"/>
        <v>#REF!</v>
      </c>
      <c r="W725" s="81" t="s">
        <v>2263</v>
      </c>
      <c r="X725" s="59" t="s">
        <v>2263</v>
      </c>
      <c r="Y725" s="59" t="s">
        <v>2263</v>
      </c>
      <c r="Z725" s="25" t="str">
        <f t="shared" si="153"/>
        <v/>
      </c>
      <c r="AA725" s="25" t="str">
        <f t="shared" si="156"/>
        <v/>
      </c>
      <c r="AB725" s="1">
        <f t="shared" si="154"/>
        <v>701</v>
      </c>
      <c r="AC725" t="str">
        <f t="shared" si="157"/>
        <v>ITM_N_TILDE</v>
      </c>
      <c r="AD725" s="136" t="str">
        <f>IF(ISNA(VLOOKUP(AA725,Sheet2!J:J,1,0)),"//","")</f>
        <v/>
      </c>
      <c r="AF725" s="94" t="str">
        <f t="shared" si="158"/>
        <v/>
      </c>
      <c r="AG725" t="b">
        <f t="shared" si="159"/>
        <v>1</v>
      </c>
    </row>
    <row r="726" spans="1:33">
      <c r="A726" s="50">
        <f t="shared" si="160"/>
        <v>726</v>
      </c>
      <c r="B726" s="49">
        <f t="shared" si="161"/>
        <v>702</v>
      </c>
      <c r="C726" s="229" t="s">
        <v>3817</v>
      </c>
      <c r="D726" s="229" t="s">
        <v>3029</v>
      </c>
      <c r="E726" s="224" t="s">
        <v>618</v>
      </c>
      <c r="F726" s="224" t="s">
        <v>618</v>
      </c>
      <c r="G726" s="233">
        <v>0</v>
      </c>
      <c r="H726" s="233">
        <v>0</v>
      </c>
      <c r="I726" s="224" t="s">
        <v>2511</v>
      </c>
      <c r="J726" s="224" t="s">
        <v>1396</v>
      </c>
      <c r="K726" s="231" t="s">
        <v>3830</v>
      </c>
      <c r="L726" s="232" t="s">
        <v>4851</v>
      </c>
      <c r="M726" s="232" t="s">
        <v>4910</v>
      </c>
      <c r="N726" s="57"/>
      <c r="O726" s="57"/>
      <c r="P726" s="237" t="s">
        <v>3029</v>
      </c>
      <c r="Q726" s="13"/>
      <c r="R726"/>
      <c r="S726" t="str">
        <f t="shared" si="143"/>
        <v/>
      </c>
      <c r="T726" t="str">
        <f>IF(ISNA(VLOOKUP(AF726,#REF!,1)),"//","")</f>
        <v/>
      </c>
      <c r="U726"/>
      <c r="V726" t="e">
        <f t="shared" si="155"/>
        <v>#REF!</v>
      </c>
      <c r="W726" s="81" t="s">
        <v>2263</v>
      </c>
      <c r="X726" s="59" t="s">
        <v>2263</v>
      </c>
      <c r="Y726" s="59" t="s">
        <v>2263</v>
      </c>
      <c r="Z726" s="25" t="str">
        <f t="shared" si="153"/>
        <v/>
      </c>
      <c r="AA726" s="25" t="str">
        <f t="shared" si="156"/>
        <v/>
      </c>
      <c r="AB726" s="1">
        <f t="shared" si="154"/>
        <v>702</v>
      </c>
      <c r="AC726" t="str">
        <f t="shared" si="157"/>
        <v>ITM_O_MACRON</v>
      </c>
      <c r="AD726" s="136" t="str">
        <f>IF(ISNA(VLOOKUP(AA726,Sheet2!J:J,1,0)),"//","")</f>
        <v/>
      </c>
      <c r="AF726" s="94" t="str">
        <f t="shared" si="158"/>
        <v/>
      </c>
      <c r="AG726" t="b">
        <f t="shared" si="159"/>
        <v>1</v>
      </c>
    </row>
    <row r="727" spans="1:33">
      <c r="A727" s="50">
        <f t="shared" si="160"/>
        <v>727</v>
      </c>
      <c r="B727" s="49">
        <f t="shared" si="161"/>
        <v>703</v>
      </c>
      <c r="C727" s="229" t="s">
        <v>3817</v>
      </c>
      <c r="D727" s="229" t="s">
        <v>3030</v>
      </c>
      <c r="E727" s="224" t="s">
        <v>619</v>
      </c>
      <c r="F727" s="224" t="s">
        <v>619</v>
      </c>
      <c r="G727" s="233">
        <v>0</v>
      </c>
      <c r="H727" s="233">
        <v>0</v>
      </c>
      <c r="I727" s="224" t="s">
        <v>2511</v>
      </c>
      <c r="J727" s="224" t="s">
        <v>1396</v>
      </c>
      <c r="K727" s="231" t="s">
        <v>3830</v>
      </c>
      <c r="L727" s="232" t="s">
        <v>4851</v>
      </c>
      <c r="M727" s="232" t="s">
        <v>4910</v>
      </c>
      <c r="N727" s="57"/>
      <c r="O727" s="57"/>
      <c r="P727" s="237" t="s">
        <v>3030</v>
      </c>
      <c r="Q727" s="13"/>
      <c r="R727"/>
      <c r="S727" t="str">
        <f t="shared" si="143"/>
        <v/>
      </c>
      <c r="T727" t="str">
        <f>IF(ISNA(VLOOKUP(AF727,#REF!,1)),"//","")</f>
        <v/>
      </c>
      <c r="U727"/>
      <c r="V727" t="e">
        <f t="shared" si="155"/>
        <v>#REF!</v>
      </c>
      <c r="W727" s="81" t="s">
        <v>2263</v>
      </c>
      <c r="X727" s="59" t="s">
        <v>2263</v>
      </c>
      <c r="Y727" s="59" t="s">
        <v>2263</v>
      </c>
      <c r="Z727" s="25" t="str">
        <f t="shared" si="153"/>
        <v/>
      </c>
      <c r="AA727" s="25" t="str">
        <f t="shared" si="156"/>
        <v/>
      </c>
      <c r="AB727" s="1">
        <f t="shared" si="154"/>
        <v>703</v>
      </c>
      <c r="AC727" t="str">
        <f t="shared" si="157"/>
        <v>ITM_O_ACUTE</v>
      </c>
      <c r="AD727" s="136" t="str">
        <f>IF(ISNA(VLOOKUP(AA727,Sheet2!J:J,1,0)),"//","")</f>
        <v/>
      </c>
      <c r="AF727" s="94" t="str">
        <f t="shared" si="158"/>
        <v/>
      </c>
      <c r="AG727" t="b">
        <f t="shared" si="159"/>
        <v>1</v>
      </c>
    </row>
    <row r="728" spans="1:33">
      <c r="A728" s="50">
        <f t="shared" si="160"/>
        <v>728</v>
      </c>
      <c r="B728" s="49">
        <f t="shared" si="161"/>
        <v>704</v>
      </c>
      <c r="C728" s="229" t="s">
        <v>3817</v>
      </c>
      <c r="D728" s="229" t="s">
        <v>3031</v>
      </c>
      <c r="E728" s="224" t="s">
        <v>620</v>
      </c>
      <c r="F728" s="224" t="s">
        <v>620</v>
      </c>
      <c r="G728" s="233">
        <v>0</v>
      </c>
      <c r="H728" s="233">
        <v>0</v>
      </c>
      <c r="I728" s="224" t="s">
        <v>2511</v>
      </c>
      <c r="J728" s="224" t="s">
        <v>1396</v>
      </c>
      <c r="K728" s="231" t="s">
        <v>3830</v>
      </c>
      <c r="L728" s="232" t="s">
        <v>4851</v>
      </c>
      <c r="M728" s="232" t="s">
        <v>4910</v>
      </c>
      <c r="N728" s="57"/>
      <c r="O728" s="57"/>
      <c r="P728" s="237" t="s">
        <v>3031</v>
      </c>
      <c r="Q728" s="13"/>
      <c r="R728"/>
      <c r="S728" t="str">
        <f t="shared" si="143"/>
        <v/>
      </c>
      <c r="T728" t="str">
        <f>IF(ISNA(VLOOKUP(AF728,#REF!,1)),"//","")</f>
        <v/>
      </c>
      <c r="U728"/>
      <c r="V728" t="e">
        <f t="shared" si="155"/>
        <v>#REF!</v>
      </c>
      <c r="W728" s="81" t="s">
        <v>2263</v>
      </c>
      <c r="X728" s="59" t="s">
        <v>2263</v>
      </c>
      <c r="Y728" s="59" t="s">
        <v>2263</v>
      </c>
      <c r="Z728" s="25" t="str">
        <f t="shared" si="153"/>
        <v/>
      </c>
      <c r="AA728" s="25" t="str">
        <f t="shared" si="156"/>
        <v/>
      </c>
      <c r="AB728" s="1">
        <f t="shared" si="154"/>
        <v>704</v>
      </c>
      <c r="AC728" t="str">
        <f t="shared" si="157"/>
        <v>ITM_O_BREVE</v>
      </c>
      <c r="AD728" s="136" t="str">
        <f>IF(ISNA(VLOOKUP(AA728,Sheet2!J:J,1,0)),"//","")</f>
        <v/>
      </c>
      <c r="AF728" s="94" t="str">
        <f t="shared" si="158"/>
        <v/>
      </c>
      <c r="AG728" t="b">
        <f t="shared" si="159"/>
        <v>1</v>
      </c>
    </row>
    <row r="729" spans="1:33">
      <c r="A729" s="50">
        <f t="shared" si="160"/>
        <v>729</v>
      </c>
      <c r="B729" s="49">
        <f t="shared" si="161"/>
        <v>705</v>
      </c>
      <c r="C729" s="229" t="s">
        <v>3817</v>
      </c>
      <c r="D729" s="229" t="s">
        <v>3032</v>
      </c>
      <c r="E729" s="224" t="s">
        <v>621</v>
      </c>
      <c r="F729" s="224" t="s">
        <v>621</v>
      </c>
      <c r="G729" s="233">
        <v>0</v>
      </c>
      <c r="H729" s="233">
        <v>0</v>
      </c>
      <c r="I729" s="224" t="s">
        <v>2511</v>
      </c>
      <c r="J729" s="224" t="s">
        <v>1396</v>
      </c>
      <c r="K729" s="231" t="s">
        <v>3830</v>
      </c>
      <c r="L729" s="232" t="s">
        <v>4851</v>
      </c>
      <c r="M729" s="232" t="s">
        <v>4910</v>
      </c>
      <c r="N729" s="57"/>
      <c r="O729" s="57"/>
      <c r="P729" s="237" t="s">
        <v>3032</v>
      </c>
      <c r="Q729" s="13"/>
      <c r="R729"/>
      <c r="S729" t="str">
        <f t="shared" si="143"/>
        <v/>
      </c>
      <c r="T729" t="str">
        <f>IF(ISNA(VLOOKUP(AF729,#REF!,1)),"//","")</f>
        <v/>
      </c>
      <c r="U729"/>
      <c r="V729" t="e">
        <f t="shared" si="155"/>
        <v>#REF!</v>
      </c>
      <c r="W729" s="81" t="s">
        <v>2263</v>
      </c>
      <c r="X729" s="59" t="s">
        <v>2263</v>
      </c>
      <c r="Y729" s="59" t="s">
        <v>2263</v>
      </c>
      <c r="Z729" s="25" t="str">
        <f t="shared" si="153"/>
        <v/>
      </c>
      <c r="AA729" s="25" t="str">
        <f t="shared" si="156"/>
        <v/>
      </c>
      <c r="AB729" s="1">
        <f t="shared" si="154"/>
        <v>705</v>
      </c>
      <c r="AC729" t="str">
        <f t="shared" si="157"/>
        <v>ITM_O_GRAVE</v>
      </c>
      <c r="AD729" s="136" t="str">
        <f>IF(ISNA(VLOOKUP(AA729,Sheet2!J:J,1,0)),"//","")</f>
        <v/>
      </c>
      <c r="AF729" s="94" t="str">
        <f t="shared" si="158"/>
        <v/>
      </c>
      <c r="AG729" t="b">
        <f t="shared" si="159"/>
        <v>1</v>
      </c>
    </row>
    <row r="730" spans="1:33">
      <c r="A730" s="50">
        <f t="shared" si="160"/>
        <v>730</v>
      </c>
      <c r="B730" s="49">
        <f t="shared" si="161"/>
        <v>706</v>
      </c>
      <c r="C730" s="229" t="s">
        <v>3817</v>
      </c>
      <c r="D730" s="229" t="s">
        <v>3033</v>
      </c>
      <c r="E730" s="224" t="s">
        <v>622</v>
      </c>
      <c r="F730" s="224" t="s">
        <v>622</v>
      </c>
      <c r="G730" s="233">
        <v>0</v>
      </c>
      <c r="H730" s="233">
        <v>0</v>
      </c>
      <c r="I730" s="224" t="s">
        <v>2511</v>
      </c>
      <c r="J730" s="224" t="s">
        <v>1396</v>
      </c>
      <c r="K730" s="231" t="s">
        <v>3830</v>
      </c>
      <c r="L730" s="232" t="s">
        <v>4851</v>
      </c>
      <c r="M730" s="232" t="s">
        <v>4910</v>
      </c>
      <c r="N730" s="57"/>
      <c r="O730" s="57"/>
      <c r="P730" s="237" t="s">
        <v>3033</v>
      </c>
      <c r="Q730" s="13"/>
      <c r="R730"/>
      <c r="S730" t="str">
        <f t="shared" si="143"/>
        <v/>
      </c>
      <c r="T730" t="str">
        <f>IF(ISNA(VLOOKUP(AF730,#REF!,1)),"//","")</f>
        <v/>
      </c>
      <c r="U730"/>
      <c r="V730" t="e">
        <f t="shared" si="155"/>
        <v>#REF!</v>
      </c>
      <c r="W730" s="81" t="s">
        <v>2263</v>
      </c>
      <c r="X730" s="59" t="s">
        <v>2263</v>
      </c>
      <c r="Y730" s="59" t="s">
        <v>2263</v>
      </c>
      <c r="Z730" s="25" t="str">
        <f t="shared" si="153"/>
        <v/>
      </c>
      <c r="AA730" s="25" t="str">
        <f t="shared" si="156"/>
        <v/>
      </c>
      <c r="AB730" s="1">
        <f t="shared" si="154"/>
        <v>706</v>
      </c>
      <c r="AC730" t="str">
        <f t="shared" si="157"/>
        <v>ITM_O_DIARESIS</v>
      </c>
      <c r="AD730" s="136" t="str">
        <f>IF(ISNA(VLOOKUP(AA730,Sheet2!J:J,1,0)),"//","")</f>
        <v/>
      </c>
      <c r="AF730" s="94" t="str">
        <f t="shared" si="158"/>
        <v/>
      </c>
      <c r="AG730" t="b">
        <f t="shared" si="159"/>
        <v>1</v>
      </c>
    </row>
    <row r="731" spans="1:33">
      <c r="A731" s="50">
        <f t="shared" si="160"/>
        <v>731</v>
      </c>
      <c r="B731" s="49">
        <f t="shared" si="161"/>
        <v>707</v>
      </c>
      <c r="C731" s="229" t="s">
        <v>3817</v>
      </c>
      <c r="D731" s="229" t="s">
        <v>3034</v>
      </c>
      <c r="E731" s="224" t="s">
        <v>623</v>
      </c>
      <c r="F731" s="224" t="s">
        <v>623</v>
      </c>
      <c r="G731" s="233">
        <v>0</v>
      </c>
      <c r="H731" s="233">
        <v>0</v>
      </c>
      <c r="I731" s="224" t="s">
        <v>2511</v>
      </c>
      <c r="J731" s="224" t="s">
        <v>1396</v>
      </c>
      <c r="K731" s="231" t="s">
        <v>3830</v>
      </c>
      <c r="L731" s="232" t="s">
        <v>4851</v>
      </c>
      <c r="M731" s="232" t="s">
        <v>4910</v>
      </c>
      <c r="N731" s="57"/>
      <c r="O731" s="57"/>
      <c r="P731" s="237" t="s">
        <v>3034</v>
      </c>
      <c r="Q731" s="13"/>
      <c r="R731"/>
      <c r="S731" t="str">
        <f t="shared" si="143"/>
        <v/>
      </c>
      <c r="T731" t="str">
        <f>IF(ISNA(VLOOKUP(AF731,#REF!,1)),"//","")</f>
        <v/>
      </c>
      <c r="U731"/>
      <c r="V731" t="e">
        <f t="shared" si="155"/>
        <v>#REF!</v>
      </c>
      <c r="W731" s="81" t="s">
        <v>2263</v>
      </c>
      <c r="X731" s="59" t="s">
        <v>2263</v>
      </c>
      <c r="Y731" s="59" t="s">
        <v>2263</v>
      </c>
      <c r="Z731" s="25" t="str">
        <f t="shared" si="153"/>
        <v/>
      </c>
      <c r="AA731" s="25" t="str">
        <f t="shared" si="156"/>
        <v/>
      </c>
      <c r="AB731" s="1">
        <f t="shared" si="154"/>
        <v>707</v>
      </c>
      <c r="AC731" t="str">
        <f t="shared" si="157"/>
        <v>ITM_O_TILDE</v>
      </c>
      <c r="AD731" s="136" t="str">
        <f>IF(ISNA(VLOOKUP(AA731,Sheet2!J:J,1,0)),"//","")</f>
        <v/>
      </c>
      <c r="AF731" s="94" t="str">
        <f t="shared" si="158"/>
        <v/>
      </c>
      <c r="AG731" t="b">
        <f t="shared" si="159"/>
        <v>1</v>
      </c>
    </row>
    <row r="732" spans="1:33">
      <c r="A732" s="50">
        <f t="shared" si="160"/>
        <v>732</v>
      </c>
      <c r="B732" s="49">
        <f t="shared" si="161"/>
        <v>708</v>
      </c>
      <c r="C732" s="229" t="s">
        <v>3817</v>
      </c>
      <c r="D732" s="229" t="s">
        <v>3035</v>
      </c>
      <c r="E732" s="224" t="s">
        <v>624</v>
      </c>
      <c r="F732" s="224" t="s">
        <v>624</v>
      </c>
      <c r="G732" s="233">
        <v>0</v>
      </c>
      <c r="H732" s="233">
        <v>0</v>
      </c>
      <c r="I732" s="224" t="s">
        <v>2511</v>
      </c>
      <c r="J732" s="224" t="s">
        <v>1396</v>
      </c>
      <c r="K732" s="231" t="s">
        <v>3830</v>
      </c>
      <c r="L732" s="236" t="s">
        <v>4851</v>
      </c>
      <c r="M732" s="232" t="s">
        <v>4910</v>
      </c>
      <c r="N732" s="62"/>
      <c r="O732" s="62"/>
      <c r="P732" s="237" t="s">
        <v>3035</v>
      </c>
      <c r="Q732" s="13"/>
      <c r="R732"/>
      <c r="S732" t="str">
        <f t="shared" si="143"/>
        <v/>
      </c>
      <c r="T732" t="str">
        <f>IF(ISNA(VLOOKUP(AF732,#REF!,1)),"//","")</f>
        <v/>
      </c>
      <c r="U732"/>
      <c r="V732" t="e">
        <f t="shared" si="155"/>
        <v>#REF!</v>
      </c>
      <c r="W732" s="81" t="s">
        <v>2263</v>
      </c>
      <c r="X732" s="59" t="s">
        <v>2263</v>
      </c>
      <c r="Y732" s="59" t="s">
        <v>2263</v>
      </c>
      <c r="Z732" s="25" t="str">
        <f t="shared" si="153"/>
        <v/>
      </c>
      <c r="AA732" s="25" t="str">
        <f t="shared" si="156"/>
        <v/>
      </c>
      <c r="AB732" s="1">
        <f t="shared" si="154"/>
        <v>708</v>
      </c>
      <c r="AC732" t="str">
        <f t="shared" si="157"/>
        <v>ITM_O_CIRC</v>
      </c>
      <c r="AD732" s="136" t="str">
        <f>IF(ISNA(VLOOKUP(AA732,Sheet2!J:J,1,0)),"//","")</f>
        <v/>
      </c>
      <c r="AF732" s="94" t="str">
        <f t="shared" si="158"/>
        <v/>
      </c>
      <c r="AG732" t="b">
        <f t="shared" si="159"/>
        <v>1</v>
      </c>
    </row>
    <row r="733" spans="1:33">
      <c r="A733" s="50">
        <f t="shared" si="160"/>
        <v>733</v>
      </c>
      <c r="B733" s="49">
        <f t="shared" si="161"/>
        <v>709</v>
      </c>
      <c r="C733" s="229" t="s">
        <v>3817</v>
      </c>
      <c r="D733" s="229" t="s">
        <v>3036</v>
      </c>
      <c r="E733" s="224" t="s">
        <v>625</v>
      </c>
      <c r="F733" s="224" t="s">
        <v>625</v>
      </c>
      <c r="G733" s="233">
        <v>0</v>
      </c>
      <c r="H733" s="233">
        <v>0</v>
      </c>
      <c r="I733" s="224" t="s">
        <v>2511</v>
      </c>
      <c r="J733" s="224" t="s">
        <v>1396</v>
      </c>
      <c r="K733" s="231" t="s">
        <v>3830</v>
      </c>
      <c r="L733" s="232" t="s">
        <v>4851</v>
      </c>
      <c r="M733" s="232" t="s">
        <v>4910</v>
      </c>
      <c r="N733" s="57"/>
      <c r="O733" s="57"/>
      <c r="P733" s="237" t="s">
        <v>3036</v>
      </c>
      <c r="Q733" s="13"/>
      <c r="R733"/>
      <c r="S733" t="str">
        <f t="shared" si="143"/>
        <v/>
      </c>
      <c r="T733" t="str">
        <f>IF(ISNA(VLOOKUP(AF733,#REF!,1)),"//","")</f>
        <v/>
      </c>
      <c r="U733"/>
      <c r="V733" t="e">
        <f t="shared" si="155"/>
        <v>#REF!</v>
      </c>
      <c r="W733" s="81" t="s">
        <v>2263</v>
      </c>
      <c r="X733" s="59" t="s">
        <v>2263</v>
      </c>
      <c r="Y733" s="59" t="s">
        <v>2263</v>
      </c>
      <c r="Z733" s="25" t="str">
        <f t="shared" si="153"/>
        <v/>
      </c>
      <c r="AA733" s="25" t="str">
        <f t="shared" si="156"/>
        <v/>
      </c>
      <c r="AB733" s="1">
        <f t="shared" si="154"/>
        <v>709</v>
      </c>
      <c r="AC733" t="str">
        <f t="shared" si="157"/>
        <v>ITM_O_STROKE</v>
      </c>
      <c r="AD733" s="136" t="str">
        <f>IF(ISNA(VLOOKUP(AA733,Sheet2!J:J,1,0)),"//","")</f>
        <v/>
      </c>
      <c r="AF733" s="94" t="str">
        <f t="shared" si="158"/>
        <v/>
      </c>
      <c r="AG733" t="b">
        <f t="shared" si="159"/>
        <v>1</v>
      </c>
    </row>
    <row r="734" spans="1:33">
      <c r="A734" s="50">
        <f t="shared" si="160"/>
        <v>734</v>
      </c>
      <c r="B734" s="49">
        <f t="shared" si="161"/>
        <v>710</v>
      </c>
      <c r="C734" s="229" t="s">
        <v>3817</v>
      </c>
      <c r="D734" s="229" t="s">
        <v>3037</v>
      </c>
      <c r="E734" s="224" t="s">
        <v>626</v>
      </c>
      <c r="F734" s="224" t="s">
        <v>626</v>
      </c>
      <c r="G734" s="233">
        <v>0</v>
      </c>
      <c r="H734" s="233">
        <v>0</v>
      </c>
      <c r="I734" s="224" t="s">
        <v>2511</v>
      </c>
      <c r="J734" s="224" t="s">
        <v>1396</v>
      </c>
      <c r="K734" s="231" t="s">
        <v>3830</v>
      </c>
      <c r="L734" s="232" t="s">
        <v>4851</v>
      </c>
      <c r="M734" s="232" t="s">
        <v>4910</v>
      </c>
      <c r="N734" s="57"/>
      <c r="O734" s="57"/>
      <c r="P734" s="237" t="s">
        <v>3037</v>
      </c>
      <c r="Q734" s="13"/>
      <c r="R734"/>
      <c r="S734" t="str">
        <f t="shared" si="143"/>
        <v/>
      </c>
      <c r="T734" t="str">
        <f>IF(ISNA(VLOOKUP(AF734,#REF!,1)),"//","")</f>
        <v/>
      </c>
      <c r="U734"/>
      <c r="V734" t="e">
        <f t="shared" si="155"/>
        <v>#REF!</v>
      </c>
      <c r="W734" s="81" t="s">
        <v>2263</v>
      </c>
      <c r="X734" s="59" t="s">
        <v>2263</v>
      </c>
      <c r="Y734" s="59" t="s">
        <v>2263</v>
      </c>
      <c r="Z734" s="25" t="str">
        <f t="shared" si="153"/>
        <v/>
      </c>
      <c r="AA734" s="25" t="str">
        <f t="shared" si="156"/>
        <v/>
      </c>
      <c r="AB734" s="1">
        <f t="shared" si="154"/>
        <v>710</v>
      </c>
      <c r="AC734" t="str">
        <f t="shared" si="157"/>
        <v>ITM_OE</v>
      </c>
      <c r="AD734" s="136" t="str">
        <f>IF(ISNA(VLOOKUP(AA734,Sheet2!J:J,1,0)),"//","")</f>
        <v/>
      </c>
      <c r="AF734" s="94" t="str">
        <f t="shared" si="158"/>
        <v/>
      </c>
      <c r="AG734" t="b">
        <f t="shared" si="159"/>
        <v>1</v>
      </c>
    </row>
    <row r="735" spans="1:33" s="17" customFormat="1">
      <c r="A735" s="50">
        <f t="shared" si="160"/>
        <v>735</v>
      </c>
      <c r="B735" s="49">
        <f t="shared" si="161"/>
        <v>711</v>
      </c>
      <c r="C735" s="229" t="s">
        <v>3817</v>
      </c>
      <c r="D735" s="229" t="s">
        <v>3038</v>
      </c>
      <c r="E735" s="225" t="s">
        <v>696</v>
      </c>
      <c r="F735" s="225" t="s">
        <v>696</v>
      </c>
      <c r="G735" s="234">
        <v>0</v>
      </c>
      <c r="H735" s="234">
        <v>0</v>
      </c>
      <c r="I735" s="224" t="s">
        <v>2511</v>
      </c>
      <c r="J735" s="224" t="s">
        <v>1396</v>
      </c>
      <c r="K735" s="231" t="s">
        <v>3830</v>
      </c>
      <c r="L735" s="232" t="s">
        <v>4851</v>
      </c>
      <c r="M735" s="232" t="s">
        <v>4910</v>
      </c>
      <c r="P735" s="237" t="s">
        <v>3038</v>
      </c>
      <c r="Q735" s="16"/>
      <c r="S735" s="17" t="str">
        <f t="shared" si="143"/>
        <v/>
      </c>
      <c r="T735" s="17" t="str">
        <f>IF(ISNA(VLOOKUP(AF735,#REF!,1)),"//","")</f>
        <v/>
      </c>
      <c r="V735" t="e">
        <f t="shared" si="155"/>
        <v>#REF!</v>
      </c>
      <c r="W735" s="94" t="s">
        <v>2263</v>
      </c>
      <c r="X735" s="98" t="s">
        <v>2263</v>
      </c>
      <c r="Y735" s="98" t="s">
        <v>2263</v>
      </c>
      <c r="Z735" s="25" t="str">
        <f t="shared" si="153"/>
        <v/>
      </c>
      <c r="AA735" s="25" t="str">
        <f t="shared" si="156"/>
        <v/>
      </c>
      <c r="AB735" s="1">
        <f t="shared" si="154"/>
        <v>711</v>
      </c>
      <c r="AC735" t="str">
        <f t="shared" si="157"/>
        <v>ITM_S_SHARP</v>
      </c>
      <c r="AD735" s="136" t="str">
        <f>IF(ISNA(VLOOKUP(AA735,Sheet2!J:J,1,0)),"//","")</f>
        <v/>
      </c>
      <c r="AF735" s="94" t="str">
        <f t="shared" si="158"/>
        <v/>
      </c>
      <c r="AG735" t="b">
        <f t="shared" si="159"/>
        <v>1</v>
      </c>
    </row>
    <row r="736" spans="1:33">
      <c r="A736" s="50">
        <f t="shared" si="160"/>
        <v>736</v>
      </c>
      <c r="B736" s="49">
        <f t="shared" si="161"/>
        <v>712</v>
      </c>
      <c r="C736" s="229" t="s">
        <v>3817</v>
      </c>
      <c r="D736" s="229" t="s">
        <v>3039</v>
      </c>
      <c r="E736" s="224" t="s">
        <v>627</v>
      </c>
      <c r="F736" s="224" t="s">
        <v>627</v>
      </c>
      <c r="G736" s="233">
        <v>0</v>
      </c>
      <c r="H736" s="233">
        <v>0</v>
      </c>
      <c r="I736" s="224" t="s">
        <v>2511</v>
      </c>
      <c r="J736" s="224" t="s">
        <v>1396</v>
      </c>
      <c r="K736" s="231" t="s">
        <v>3830</v>
      </c>
      <c r="L736" s="232" t="s">
        <v>4851</v>
      </c>
      <c r="M736" s="232" t="s">
        <v>4910</v>
      </c>
      <c r="N736" s="57"/>
      <c r="O736" s="57"/>
      <c r="P736" s="237" t="s">
        <v>3039</v>
      </c>
      <c r="Q736" s="13"/>
      <c r="R736"/>
      <c r="S736" t="str">
        <f t="shared" si="143"/>
        <v/>
      </c>
      <c r="T736" t="str">
        <f>IF(ISNA(VLOOKUP(AF736,#REF!,1)),"//","")</f>
        <v/>
      </c>
      <c r="U736"/>
      <c r="V736" t="e">
        <f t="shared" si="155"/>
        <v>#REF!</v>
      </c>
      <c r="W736" s="81" t="s">
        <v>2263</v>
      </c>
      <c r="X736" s="59" t="s">
        <v>2263</v>
      </c>
      <c r="Y736" s="59" t="s">
        <v>2263</v>
      </c>
      <c r="Z736" s="25" t="str">
        <f t="shared" si="153"/>
        <v/>
      </c>
      <c r="AA736" s="25" t="str">
        <f t="shared" si="156"/>
        <v/>
      </c>
      <c r="AB736" s="1">
        <f t="shared" si="154"/>
        <v>712</v>
      </c>
      <c r="AC736" t="str">
        <f t="shared" si="157"/>
        <v>ITM_S_ACUTE</v>
      </c>
      <c r="AD736" s="136" t="str">
        <f>IF(ISNA(VLOOKUP(AA736,Sheet2!J:J,1,0)),"//","")</f>
        <v/>
      </c>
      <c r="AF736" s="94" t="str">
        <f t="shared" si="158"/>
        <v/>
      </c>
      <c r="AG736" t="b">
        <f t="shared" si="159"/>
        <v>1</v>
      </c>
    </row>
    <row r="737" spans="1:33">
      <c r="A737" s="50">
        <f t="shared" si="160"/>
        <v>737</v>
      </c>
      <c r="B737" s="49">
        <f t="shared" si="161"/>
        <v>713</v>
      </c>
      <c r="C737" s="229" t="s">
        <v>3817</v>
      </c>
      <c r="D737" s="229" t="s">
        <v>3040</v>
      </c>
      <c r="E737" s="224" t="s">
        <v>628</v>
      </c>
      <c r="F737" s="226" t="s">
        <v>628</v>
      </c>
      <c r="G737" s="233">
        <v>0</v>
      </c>
      <c r="H737" s="233">
        <v>0</v>
      </c>
      <c r="I737" s="224" t="s">
        <v>2511</v>
      </c>
      <c r="J737" s="224" t="s">
        <v>1396</v>
      </c>
      <c r="K737" s="231" t="s">
        <v>3830</v>
      </c>
      <c r="L737" s="232" t="s">
        <v>4851</v>
      </c>
      <c r="M737" s="232" t="s">
        <v>4910</v>
      </c>
      <c r="N737" s="57"/>
      <c r="O737" s="57"/>
      <c r="P737" s="237" t="s">
        <v>3040</v>
      </c>
      <c r="Q737" s="13"/>
      <c r="R737"/>
      <c r="S737" t="str">
        <f t="shared" si="143"/>
        <v/>
      </c>
      <c r="T737" t="str">
        <f>IF(ISNA(VLOOKUP(AF737,#REF!,1)),"//","")</f>
        <v/>
      </c>
      <c r="U737"/>
      <c r="V737" t="e">
        <f t="shared" si="155"/>
        <v>#REF!</v>
      </c>
      <c r="W737" s="81" t="s">
        <v>2263</v>
      </c>
      <c r="X737" s="59" t="s">
        <v>2263</v>
      </c>
      <c r="Y737" s="59" t="s">
        <v>2263</v>
      </c>
      <c r="Z737" s="25" t="str">
        <f t="shared" si="153"/>
        <v/>
      </c>
      <c r="AA737" s="25" t="str">
        <f t="shared" si="156"/>
        <v/>
      </c>
      <c r="AB737" s="1">
        <f t="shared" si="154"/>
        <v>713</v>
      </c>
      <c r="AC737" t="str">
        <f t="shared" si="157"/>
        <v>ITM_S_CARON</v>
      </c>
      <c r="AD737" s="136" t="str">
        <f>IF(ISNA(VLOOKUP(AA737,Sheet2!J:J,1,0)),"//","")</f>
        <v/>
      </c>
      <c r="AF737" s="94" t="str">
        <f t="shared" si="158"/>
        <v/>
      </c>
      <c r="AG737" t="b">
        <f t="shared" si="159"/>
        <v>1</v>
      </c>
    </row>
    <row r="738" spans="1:33">
      <c r="A738" s="50">
        <f t="shared" si="160"/>
        <v>738</v>
      </c>
      <c r="B738" s="49">
        <f t="shared" si="161"/>
        <v>714</v>
      </c>
      <c r="C738" s="229" t="s">
        <v>3817</v>
      </c>
      <c r="D738" s="229" t="s">
        <v>3041</v>
      </c>
      <c r="E738" s="227" t="s">
        <v>629</v>
      </c>
      <c r="F738" s="228" t="s">
        <v>629</v>
      </c>
      <c r="G738" s="233">
        <v>0</v>
      </c>
      <c r="H738" s="233">
        <v>0</v>
      </c>
      <c r="I738" s="224" t="s">
        <v>2511</v>
      </c>
      <c r="J738" s="224" t="s">
        <v>1396</v>
      </c>
      <c r="K738" s="231" t="s">
        <v>3830</v>
      </c>
      <c r="L738" s="232" t="s">
        <v>4851</v>
      </c>
      <c r="M738" s="232" t="s">
        <v>4910</v>
      </c>
      <c r="N738" s="57"/>
      <c r="O738" s="57"/>
      <c r="P738" s="237" t="s">
        <v>3041</v>
      </c>
      <c r="Q738" s="13"/>
      <c r="R738"/>
      <c r="S738" t="str">
        <f t="shared" si="143"/>
        <v/>
      </c>
      <c r="T738" t="str">
        <f>IF(ISNA(VLOOKUP(AF738,#REF!,1)),"//","")</f>
        <v/>
      </c>
      <c r="U738"/>
      <c r="V738" t="e">
        <f t="shared" si="155"/>
        <v>#REF!</v>
      </c>
      <c r="W738" s="81" t="s">
        <v>2263</v>
      </c>
      <c r="X738" s="59" t="s">
        <v>2263</v>
      </c>
      <c r="Y738" s="59" t="s">
        <v>2263</v>
      </c>
      <c r="Z738" s="25" t="str">
        <f t="shared" si="153"/>
        <v/>
      </c>
      <c r="AA738" s="25" t="str">
        <f t="shared" si="156"/>
        <v/>
      </c>
      <c r="AB738" s="1">
        <f t="shared" si="154"/>
        <v>714</v>
      </c>
      <c r="AC738" t="str">
        <f t="shared" si="157"/>
        <v>ITM_S_CEDILLA</v>
      </c>
      <c r="AD738" s="136" t="str">
        <f>IF(ISNA(VLOOKUP(AA738,Sheet2!J:J,1,0)),"//","")</f>
        <v/>
      </c>
      <c r="AF738" s="94" t="str">
        <f t="shared" si="158"/>
        <v/>
      </c>
      <c r="AG738" t="b">
        <f t="shared" si="159"/>
        <v>1</v>
      </c>
    </row>
    <row r="739" spans="1:33">
      <c r="A739" s="50">
        <f t="shared" si="160"/>
        <v>739</v>
      </c>
      <c r="B739" s="49">
        <f t="shared" si="161"/>
        <v>715</v>
      </c>
      <c r="C739" s="229" t="s">
        <v>3817</v>
      </c>
      <c r="D739" s="229" t="s">
        <v>3042</v>
      </c>
      <c r="E739" s="227" t="s">
        <v>630</v>
      </c>
      <c r="F739" s="228" t="s">
        <v>630</v>
      </c>
      <c r="G739" s="233">
        <v>0</v>
      </c>
      <c r="H739" s="233">
        <v>0</v>
      </c>
      <c r="I739" s="224" t="s">
        <v>2511</v>
      </c>
      <c r="J739" s="224" t="s">
        <v>1396</v>
      </c>
      <c r="K739" s="231" t="s">
        <v>3830</v>
      </c>
      <c r="L739" s="232" t="s">
        <v>4851</v>
      </c>
      <c r="M739" s="232" t="s">
        <v>4910</v>
      </c>
      <c r="N739" s="57"/>
      <c r="O739" s="57"/>
      <c r="P739" s="237" t="s">
        <v>3042</v>
      </c>
      <c r="Q739" s="13"/>
      <c r="R739"/>
      <c r="S739" t="str">
        <f t="shared" si="143"/>
        <v/>
      </c>
      <c r="T739" t="str">
        <f>IF(ISNA(VLOOKUP(AF739,#REF!,1)),"//","")</f>
        <v/>
      </c>
      <c r="U739"/>
      <c r="V739" t="e">
        <f t="shared" si="155"/>
        <v>#REF!</v>
      </c>
      <c r="W739" s="81" t="s">
        <v>2263</v>
      </c>
      <c r="X739" s="59" t="s">
        <v>2263</v>
      </c>
      <c r="Y739" s="59" t="s">
        <v>2263</v>
      </c>
      <c r="Z739" s="25" t="str">
        <f t="shared" si="153"/>
        <v/>
      </c>
      <c r="AA739" s="25" t="str">
        <f t="shared" si="156"/>
        <v/>
      </c>
      <c r="AB739" s="1">
        <f t="shared" si="154"/>
        <v>715</v>
      </c>
      <c r="AC739" t="str">
        <f t="shared" si="157"/>
        <v>ITM_T_CARON</v>
      </c>
      <c r="AD739" s="136" t="str">
        <f>IF(ISNA(VLOOKUP(AA739,Sheet2!J:J,1,0)),"//","")</f>
        <v/>
      </c>
      <c r="AF739" s="94" t="str">
        <f t="shared" si="158"/>
        <v/>
      </c>
      <c r="AG739" t="b">
        <f t="shared" si="159"/>
        <v>1</v>
      </c>
    </row>
    <row r="740" spans="1:33">
      <c r="A740" s="50">
        <f t="shared" si="160"/>
        <v>740</v>
      </c>
      <c r="B740" s="49">
        <f t="shared" si="161"/>
        <v>716</v>
      </c>
      <c r="C740" s="229" t="s">
        <v>3817</v>
      </c>
      <c r="D740" s="229" t="s">
        <v>3043</v>
      </c>
      <c r="E740" s="224" t="s">
        <v>631</v>
      </c>
      <c r="F740" s="224" t="s">
        <v>631</v>
      </c>
      <c r="G740" s="233">
        <v>0</v>
      </c>
      <c r="H740" s="233">
        <v>0</v>
      </c>
      <c r="I740" s="224" t="s">
        <v>2511</v>
      </c>
      <c r="J740" s="224" t="s">
        <v>1396</v>
      </c>
      <c r="K740" s="231" t="s">
        <v>3830</v>
      </c>
      <c r="L740" s="232" t="s">
        <v>4851</v>
      </c>
      <c r="M740" s="232" t="s">
        <v>4910</v>
      </c>
      <c r="N740" s="57"/>
      <c r="O740" s="57"/>
      <c r="P740" s="237" t="s">
        <v>3043</v>
      </c>
      <c r="Q740" s="13"/>
      <c r="R740"/>
      <c r="S740" t="str">
        <f t="shared" si="143"/>
        <v/>
      </c>
      <c r="T740" t="str">
        <f>IF(ISNA(VLOOKUP(AF740,#REF!,1)),"//","")</f>
        <v/>
      </c>
      <c r="U740"/>
      <c r="V740" t="e">
        <f t="shared" si="155"/>
        <v>#REF!</v>
      </c>
      <c r="W740" s="81" t="s">
        <v>2263</v>
      </c>
      <c r="X740" s="59" t="s">
        <v>2263</v>
      </c>
      <c r="Y740" s="59" t="s">
        <v>2263</v>
      </c>
      <c r="Z740" s="25" t="str">
        <f t="shared" si="153"/>
        <v/>
      </c>
      <c r="AA740" s="25" t="str">
        <f t="shared" si="156"/>
        <v/>
      </c>
      <c r="AB740" s="1">
        <f t="shared" si="154"/>
        <v>716</v>
      </c>
      <c r="AC740" t="str">
        <f t="shared" si="157"/>
        <v>ITM_T_CEDILLA</v>
      </c>
      <c r="AD740" s="136" t="str">
        <f>IF(ISNA(VLOOKUP(AA740,Sheet2!J:J,1,0)),"//","")</f>
        <v/>
      </c>
      <c r="AF740" s="94" t="str">
        <f t="shared" si="158"/>
        <v/>
      </c>
      <c r="AG740" t="b">
        <f t="shared" si="159"/>
        <v>1</v>
      </c>
    </row>
    <row r="741" spans="1:33">
      <c r="A741" s="50">
        <f t="shared" si="160"/>
        <v>741</v>
      </c>
      <c r="B741" s="49">
        <f t="shared" si="161"/>
        <v>717</v>
      </c>
      <c r="C741" s="229" t="s">
        <v>3817</v>
      </c>
      <c r="D741" s="229" t="s">
        <v>3044</v>
      </c>
      <c r="E741" s="224" t="s">
        <v>632</v>
      </c>
      <c r="F741" s="224" t="s">
        <v>632</v>
      </c>
      <c r="G741" s="233">
        <v>0</v>
      </c>
      <c r="H741" s="233">
        <v>0</v>
      </c>
      <c r="I741" s="224" t="s">
        <v>2511</v>
      </c>
      <c r="J741" s="224" t="s">
        <v>1396</v>
      </c>
      <c r="K741" s="231" t="s">
        <v>3830</v>
      </c>
      <c r="L741" s="232" t="s">
        <v>4851</v>
      </c>
      <c r="M741" s="232" t="s">
        <v>4910</v>
      </c>
      <c r="N741" s="57"/>
      <c r="O741" s="57"/>
      <c r="P741" s="237" t="s">
        <v>3044</v>
      </c>
      <c r="Q741" s="13"/>
      <c r="R741"/>
      <c r="S741" t="str">
        <f t="shared" si="143"/>
        <v/>
      </c>
      <c r="T741" t="str">
        <f>IF(ISNA(VLOOKUP(AF741,#REF!,1)),"//","")</f>
        <v/>
      </c>
      <c r="U741"/>
      <c r="V741" t="e">
        <f t="shared" si="155"/>
        <v>#REF!</v>
      </c>
      <c r="W741" s="81" t="s">
        <v>2263</v>
      </c>
      <c r="X741" s="59" t="s">
        <v>2263</v>
      </c>
      <c r="Y741" s="59" t="s">
        <v>2263</v>
      </c>
      <c r="Z741" s="25" t="str">
        <f t="shared" si="153"/>
        <v/>
      </c>
      <c r="AA741" s="25" t="str">
        <f t="shared" si="156"/>
        <v/>
      </c>
      <c r="AB741" s="1">
        <f t="shared" si="154"/>
        <v>717</v>
      </c>
      <c r="AC741" t="str">
        <f t="shared" si="157"/>
        <v>ITM_U_MACRON</v>
      </c>
      <c r="AD741" s="136" t="str">
        <f>IF(ISNA(VLOOKUP(AA741,Sheet2!J:J,1,0)),"//","")</f>
        <v/>
      </c>
      <c r="AF741" s="94" t="str">
        <f t="shared" si="158"/>
        <v/>
      </c>
      <c r="AG741" t="b">
        <f t="shared" si="159"/>
        <v>1</v>
      </c>
    </row>
    <row r="742" spans="1:33">
      <c r="A742" s="50">
        <f t="shared" si="160"/>
        <v>742</v>
      </c>
      <c r="B742" s="49">
        <f t="shared" si="161"/>
        <v>718</v>
      </c>
      <c r="C742" s="229" t="s">
        <v>3817</v>
      </c>
      <c r="D742" s="229" t="s">
        <v>3045</v>
      </c>
      <c r="E742" s="224" t="s">
        <v>633</v>
      </c>
      <c r="F742" s="224" t="s">
        <v>633</v>
      </c>
      <c r="G742" s="233">
        <v>0</v>
      </c>
      <c r="H742" s="233">
        <v>0</v>
      </c>
      <c r="I742" s="224" t="s">
        <v>2511</v>
      </c>
      <c r="J742" s="224" t="s">
        <v>1396</v>
      </c>
      <c r="K742" s="231" t="s">
        <v>3830</v>
      </c>
      <c r="L742" s="232" t="s">
        <v>4851</v>
      </c>
      <c r="M742" s="232" t="s">
        <v>4910</v>
      </c>
      <c r="N742" s="57"/>
      <c r="O742" s="57"/>
      <c r="P742" s="237" t="s">
        <v>3045</v>
      </c>
      <c r="Q742" s="13"/>
      <c r="R742"/>
      <c r="S742" t="str">
        <f t="shared" si="143"/>
        <v/>
      </c>
      <c r="T742" t="str">
        <f>IF(ISNA(VLOOKUP(AF742,#REF!,1)),"//","")</f>
        <v/>
      </c>
      <c r="U742"/>
      <c r="V742" t="e">
        <f t="shared" si="155"/>
        <v>#REF!</v>
      </c>
      <c r="W742" s="81" t="s">
        <v>2263</v>
      </c>
      <c r="X742" s="59" t="s">
        <v>2263</v>
      </c>
      <c r="Y742" s="59" t="s">
        <v>2263</v>
      </c>
      <c r="Z742" s="25" t="str">
        <f t="shared" si="153"/>
        <v/>
      </c>
      <c r="AA742" s="25" t="str">
        <f t="shared" si="156"/>
        <v/>
      </c>
      <c r="AB742" s="1">
        <f t="shared" si="154"/>
        <v>718</v>
      </c>
      <c r="AC742" t="str">
        <f t="shared" si="157"/>
        <v>ITM_U_ACUTE</v>
      </c>
      <c r="AD742" s="136" t="str">
        <f>IF(ISNA(VLOOKUP(AA742,Sheet2!J:J,1,0)),"//","")</f>
        <v/>
      </c>
      <c r="AF742" s="94" t="str">
        <f t="shared" si="158"/>
        <v/>
      </c>
      <c r="AG742" t="b">
        <f t="shared" si="159"/>
        <v>1</v>
      </c>
    </row>
    <row r="743" spans="1:33">
      <c r="A743" s="50">
        <f t="shared" si="160"/>
        <v>743</v>
      </c>
      <c r="B743" s="49">
        <f t="shared" si="161"/>
        <v>719</v>
      </c>
      <c r="C743" s="229" t="s">
        <v>3817</v>
      </c>
      <c r="D743" s="229" t="s">
        <v>3046</v>
      </c>
      <c r="E743" s="224" t="s">
        <v>634</v>
      </c>
      <c r="F743" s="224" t="s">
        <v>634</v>
      </c>
      <c r="G743" s="233">
        <v>0</v>
      </c>
      <c r="H743" s="233">
        <v>0</v>
      </c>
      <c r="I743" s="224" t="s">
        <v>2511</v>
      </c>
      <c r="J743" s="224" t="s">
        <v>1396</v>
      </c>
      <c r="K743" s="231" t="s">
        <v>3830</v>
      </c>
      <c r="L743" s="232" t="s">
        <v>4851</v>
      </c>
      <c r="M743" s="232" t="s">
        <v>4910</v>
      </c>
      <c r="N743" s="57"/>
      <c r="O743" s="57"/>
      <c r="P743" s="237" t="s">
        <v>3046</v>
      </c>
      <c r="Q743" s="13"/>
      <c r="R743"/>
      <c r="S743" t="str">
        <f t="shared" ref="S743:S806" si="162">IF(E743=F743,"","NOT EQUAL")</f>
        <v/>
      </c>
      <c r="T743" t="str">
        <f>IF(ISNA(VLOOKUP(AF743,#REF!,1)),"//","")</f>
        <v/>
      </c>
      <c r="U743"/>
      <c r="V743" t="e">
        <f t="shared" si="155"/>
        <v>#REF!</v>
      </c>
      <c r="W743" s="81" t="s">
        <v>2263</v>
      </c>
      <c r="X743" s="59" t="s">
        <v>2263</v>
      </c>
      <c r="Y743" s="59" t="s">
        <v>2263</v>
      </c>
      <c r="Z743" s="25" t="str">
        <f t="shared" si="153"/>
        <v/>
      </c>
      <c r="AA743" s="25" t="str">
        <f t="shared" si="156"/>
        <v/>
      </c>
      <c r="AB743" s="1">
        <f t="shared" si="154"/>
        <v>719</v>
      </c>
      <c r="AC743" t="str">
        <f t="shared" si="157"/>
        <v>ITM_U_BREVE</v>
      </c>
      <c r="AD743" s="136" t="str">
        <f>IF(ISNA(VLOOKUP(AA743,Sheet2!J:J,1,0)),"//","")</f>
        <v/>
      </c>
      <c r="AF743" s="94" t="str">
        <f t="shared" si="158"/>
        <v/>
      </c>
      <c r="AG743" t="b">
        <f t="shared" si="159"/>
        <v>1</v>
      </c>
    </row>
    <row r="744" spans="1:33">
      <c r="A744" s="50">
        <f t="shared" si="160"/>
        <v>744</v>
      </c>
      <c r="B744" s="49">
        <f t="shared" si="161"/>
        <v>720</v>
      </c>
      <c r="C744" s="229" t="s">
        <v>3817</v>
      </c>
      <c r="D744" s="229" t="s">
        <v>3047</v>
      </c>
      <c r="E744" s="224" t="s">
        <v>635</v>
      </c>
      <c r="F744" s="224" t="s">
        <v>635</v>
      </c>
      <c r="G744" s="233">
        <v>0</v>
      </c>
      <c r="H744" s="233">
        <v>0</v>
      </c>
      <c r="I744" s="224" t="s">
        <v>2511</v>
      </c>
      <c r="J744" s="224" t="s">
        <v>1396</v>
      </c>
      <c r="K744" s="231" t="s">
        <v>3830</v>
      </c>
      <c r="L744" s="232" t="s">
        <v>4851</v>
      </c>
      <c r="M744" s="232" t="s">
        <v>4910</v>
      </c>
      <c r="N744" s="57"/>
      <c r="O744" s="57"/>
      <c r="P744" s="237" t="s">
        <v>3047</v>
      </c>
      <c r="Q744" s="13"/>
      <c r="R744"/>
      <c r="S744" t="str">
        <f t="shared" si="162"/>
        <v/>
      </c>
      <c r="T744" t="str">
        <f>IF(ISNA(VLOOKUP(AF744,#REF!,1)),"//","")</f>
        <v/>
      </c>
      <c r="U744"/>
      <c r="V744" t="e">
        <f t="shared" si="155"/>
        <v>#REF!</v>
      </c>
      <c r="W744" s="81" t="s">
        <v>2263</v>
      </c>
      <c r="X744" s="59" t="s">
        <v>2263</v>
      </c>
      <c r="Y744" s="59" t="s">
        <v>2263</v>
      </c>
      <c r="Z744" s="25" t="str">
        <f t="shared" si="153"/>
        <v/>
      </c>
      <c r="AA744" s="25" t="str">
        <f t="shared" si="156"/>
        <v/>
      </c>
      <c r="AB744" s="1">
        <f t="shared" si="154"/>
        <v>720</v>
      </c>
      <c r="AC744" t="str">
        <f t="shared" si="157"/>
        <v>ITM_U_GRAVE</v>
      </c>
      <c r="AD744" s="136" t="str">
        <f>IF(ISNA(VLOOKUP(AA744,Sheet2!J:J,1,0)),"//","")</f>
        <v/>
      </c>
      <c r="AF744" s="94" t="str">
        <f t="shared" si="158"/>
        <v/>
      </c>
      <c r="AG744" t="b">
        <f t="shared" si="159"/>
        <v>1</v>
      </c>
    </row>
    <row r="745" spans="1:33">
      <c r="A745" s="50">
        <f t="shared" si="160"/>
        <v>745</v>
      </c>
      <c r="B745" s="49">
        <f t="shared" si="161"/>
        <v>721</v>
      </c>
      <c r="C745" s="229" t="s">
        <v>3817</v>
      </c>
      <c r="D745" s="229" t="s">
        <v>3048</v>
      </c>
      <c r="E745" s="224" t="s">
        <v>636</v>
      </c>
      <c r="F745" s="224" t="s">
        <v>636</v>
      </c>
      <c r="G745" s="233">
        <v>0</v>
      </c>
      <c r="H745" s="233">
        <v>0</v>
      </c>
      <c r="I745" s="224" t="s">
        <v>2511</v>
      </c>
      <c r="J745" s="224" t="s">
        <v>1396</v>
      </c>
      <c r="K745" s="231" t="s">
        <v>3830</v>
      </c>
      <c r="L745" s="232" t="s">
        <v>4851</v>
      </c>
      <c r="M745" s="232" t="s">
        <v>4910</v>
      </c>
      <c r="N745" s="57"/>
      <c r="O745" s="57"/>
      <c r="P745" s="237" t="s">
        <v>3048</v>
      </c>
      <c r="Q745" s="13"/>
      <c r="R745"/>
      <c r="S745" t="str">
        <f t="shared" si="162"/>
        <v/>
      </c>
      <c r="T745" t="str">
        <f>IF(ISNA(VLOOKUP(AF745,#REF!,1)),"//","")</f>
        <v/>
      </c>
      <c r="U745"/>
      <c r="V745" t="e">
        <f t="shared" si="155"/>
        <v>#REF!</v>
      </c>
      <c r="W745" s="81" t="s">
        <v>2263</v>
      </c>
      <c r="X745" s="59" t="s">
        <v>2263</v>
      </c>
      <c r="Y745" s="59" t="s">
        <v>2263</v>
      </c>
      <c r="Z745" s="25" t="str">
        <f t="shared" si="153"/>
        <v/>
      </c>
      <c r="AA745" s="25" t="str">
        <f t="shared" si="156"/>
        <v/>
      </c>
      <c r="AB745" s="1">
        <f t="shared" si="154"/>
        <v>721</v>
      </c>
      <c r="AC745" t="str">
        <f t="shared" si="157"/>
        <v>ITM_U_DIARESIS</v>
      </c>
      <c r="AD745" s="136" t="str">
        <f>IF(ISNA(VLOOKUP(AA745,Sheet2!J:J,1,0)),"//","")</f>
        <v/>
      </c>
      <c r="AF745" s="94" t="str">
        <f t="shared" si="158"/>
        <v/>
      </c>
      <c r="AG745" t="b">
        <f t="shared" si="159"/>
        <v>1</v>
      </c>
    </row>
    <row r="746" spans="1:33">
      <c r="A746" s="50">
        <f t="shared" si="160"/>
        <v>746</v>
      </c>
      <c r="B746" s="49">
        <f t="shared" si="161"/>
        <v>722</v>
      </c>
      <c r="C746" s="229" t="s">
        <v>3817</v>
      </c>
      <c r="D746" s="229" t="s">
        <v>3049</v>
      </c>
      <c r="E746" s="224" t="s">
        <v>637</v>
      </c>
      <c r="F746" s="224" t="s">
        <v>637</v>
      </c>
      <c r="G746" s="233">
        <v>0</v>
      </c>
      <c r="H746" s="233">
        <v>0</v>
      </c>
      <c r="I746" s="224" t="s">
        <v>2511</v>
      </c>
      <c r="J746" s="224" t="s">
        <v>1396</v>
      </c>
      <c r="K746" s="231" t="s">
        <v>3830</v>
      </c>
      <c r="L746" s="232" t="s">
        <v>4851</v>
      </c>
      <c r="M746" s="232" t="s">
        <v>4910</v>
      </c>
      <c r="N746" s="57"/>
      <c r="O746" s="57"/>
      <c r="P746" s="237" t="s">
        <v>3049</v>
      </c>
      <c r="Q746" s="13"/>
      <c r="R746"/>
      <c r="S746" t="str">
        <f t="shared" si="162"/>
        <v/>
      </c>
      <c r="T746" t="str">
        <f>IF(ISNA(VLOOKUP(AF746,#REF!,1)),"//","")</f>
        <v/>
      </c>
      <c r="U746"/>
      <c r="V746" t="e">
        <f t="shared" si="155"/>
        <v>#REF!</v>
      </c>
      <c r="W746" s="81" t="s">
        <v>2263</v>
      </c>
      <c r="X746" s="59" t="s">
        <v>2263</v>
      </c>
      <c r="Y746" s="59" t="s">
        <v>2263</v>
      </c>
      <c r="Z746" s="25" t="str">
        <f t="shared" si="153"/>
        <v/>
      </c>
      <c r="AA746" s="25" t="str">
        <f t="shared" si="156"/>
        <v/>
      </c>
      <c r="AB746" s="1">
        <f t="shared" si="154"/>
        <v>722</v>
      </c>
      <c r="AC746" t="str">
        <f t="shared" si="157"/>
        <v>ITM_U_TILDE</v>
      </c>
      <c r="AD746" s="136" t="str">
        <f>IF(ISNA(VLOOKUP(AA746,Sheet2!J:J,1,0)),"//","")</f>
        <v/>
      </c>
      <c r="AF746" s="94" t="str">
        <f t="shared" si="158"/>
        <v/>
      </c>
      <c r="AG746" t="b">
        <f t="shared" si="159"/>
        <v>1</v>
      </c>
    </row>
    <row r="747" spans="1:33">
      <c r="A747" s="50">
        <f t="shared" si="160"/>
        <v>747</v>
      </c>
      <c r="B747" s="49">
        <f t="shared" si="161"/>
        <v>723</v>
      </c>
      <c r="C747" s="229" t="s">
        <v>3817</v>
      </c>
      <c r="D747" s="229" t="s">
        <v>3050</v>
      </c>
      <c r="E747" s="224" t="s">
        <v>638</v>
      </c>
      <c r="F747" s="224" t="s">
        <v>638</v>
      </c>
      <c r="G747" s="233">
        <v>0</v>
      </c>
      <c r="H747" s="233">
        <v>0</v>
      </c>
      <c r="I747" s="224" t="s">
        <v>2511</v>
      </c>
      <c r="J747" s="224" t="s">
        <v>1396</v>
      </c>
      <c r="K747" s="231" t="s">
        <v>3830</v>
      </c>
      <c r="L747" s="232" t="s">
        <v>4851</v>
      </c>
      <c r="M747" s="232" t="s">
        <v>4910</v>
      </c>
      <c r="N747" s="57"/>
      <c r="O747" s="57"/>
      <c r="P747" s="237" t="s">
        <v>3050</v>
      </c>
      <c r="Q747" s="13"/>
      <c r="R747"/>
      <c r="S747" t="str">
        <f t="shared" si="162"/>
        <v/>
      </c>
      <c r="T747" t="str">
        <f>IF(ISNA(VLOOKUP(AF747,#REF!,1)),"//","")</f>
        <v/>
      </c>
      <c r="U747"/>
      <c r="V747" t="e">
        <f t="shared" si="155"/>
        <v>#REF!</v>
      </c>
      <c r="W747" s="81" t="s">
        <v>2263</v>
      </c>
      <c r="X747" s="59" t="s">
        <v>2263</v>
      </c>
      <c r="Y747" s="59" t="s">
        <v>2263</v>
      </c>
      <c r="Z747" s="25" t="str">
        <f t="shared" si="153"/>
        <v/>
      </c>
      <c r="AA747" s="25" t="str">
        <f t="shared" si="156"/>
        <v/>
      </c>
      <c r="AB747" s="1">
        <f t="shared" si="154"/>
        <v>723</v>
      </c>
      <c r="AC747" t="str">
        <f t="shared" si="157"/>
        <v>ITM_U_CIRC</v>
      </c>
      <c r="AD747" s="136" t="str">
        <f>IF(ISNA(VLOOKUP(AA747,Sheet2!J:J,1,0)),"//","")</f>
        <v/>
      </c>
      <c r="AF747" s="94" t="str">
        <f t="shared" si="158"/>
        <v/>
      </c>
      <c r="AG747" t="b">
        <f t="shared" si="159"/>
        <v>1</v>
      </c>
    </row>
    <row r="748" spans="1:33">
      <c r="A748" s="50">
        <f t="shared" si="160"/>
        <v>748</v>
      </c>
      <c r="B748" s="49">
        <f t="shared" si="161"/>
        <v>724</v>
      </c>
      <c r="C748" s="229" t="s">
        <v>3817</v>
      </c>
      <c r="D748" s="229" t="s">
        <v>3051</v>
      </c>
      <c r="E748" s="224" t="s">
        <v>639</v>
      </c>
      <c r="F748" s="224" t="s">
        <v>639</v>
      </c>
      <c r="G748" s="233">
        <v>0</v>
      </c>
      <c r="H748" s="233">
        <v>0</v>
      </c>
      <c r="I748" s="224" t="s">
        <v>2511</v>
      </c>
      <c r="J748" s="224" t="s">
        <v>1396</v>
      </c>
      <c r="K748" s="231" t="s">
        <v>3830</v>
      </c>
      <c r="L748" s="232" t="s">
        <v>4851</v>
      </c>
      <c r="M748" s="232" t="s">
        <v>4910</v>
      </c>
      <c r="N748" s="57"/>
      <c r="O748" s="57"/>
      <c r="P748" s="237" t="s">
        <v>3051</v>
      </c>
      <c r="Q748" s="13"/>
      <c r="R748"/>
      <c r="S748" t="str">
        <f t="shared" si="162"/>
        <v/>
      </c>
      <c r="T748" t="str">
        <f>IF(ISNA(VLOOKUP(AF748,#REF!,1)),"//","")</f>
        <v/>
      </c>
      <c r="U748"/>
      <c r="V748" t="e">
        <f t="shared" si="155"/>
        <v>#REF!</v>
      </c>
      <c r="W748" s="81" t="s">
        <v>2263</v>
      </c>
      <c r="X748" s="59" t="s">
        <v>2263</v>
      </c>
      <c r="Y748" s="59" t="s">
        <v>2263</v>
      </c>
      <c r="Z748" s="25" t="str">
        <f t="shared" si="153"/>
        <v/>
      </c>
      <c r="AA748" s="25" t="str">
        <f t="shared" si="156"/>
        <v/>
      </c>
      <c r="AB748" s="1">
        <f t="shared" si="154"/>
        <v>724</v>
      </c>
      <c r="AC748" t="str">
        <f t="shared" si="157"/>
        <v>ITM_U_RING</v>
      </c>
      <c r="AD748" s="136" t="str">
        <f>IF(ISNA(VLOOKUP(AA748,Sheet2!J:J,1,0)),"//","")</f>
        <v/>
      </c>
      <c r="AF748" s="94" t="str">
        <f t="shared" si="158"/>
        <v/>
      </c>
      <c r="AG748" t="b">
        <f t="shared" si="159"/>
        <v>1</v>
      </c>
    </row>
    <row r="749" spans="1:33">
      <c r="A749" s="50">
        <f t="shared" si="160"/>
        <v>749</v>
      </c>
      <c r="B749" s="49">
        <f t="shared" si="161"/>
        <v>725</v>
      </c>
      <c r="C749" s="229" t="s">
        <v>3817</v>
      </c>
      <c r="D749" s="229" t="s">
        <v>3052</v>
      </c>
      <c r="E749" s="224" t="s">
        <v>640</v>
      </c>
      <c r="F749" s="224" t="s">
        <v>640</v>
      </c>
      <c r="G749" s="233">
        <v>0</v>
      </c>
      <c r="H749" s="233">
        <v>0</v>
      </c>
      <c r="I749" s="224" t="s">
        <v>2511</v>
      </c>
      <c r="J749" s="224" t="s">
        <v>1396</v>
      </c>
      <c r="K749" s="231" t="s">
        <v>3830</v>
      </c>
      <c r="L749" s="232" t="s">
        <v>4851</v>
      </c>
      <c r="M749" s="232" t="s">
        <v>4910</v>
      </c>
      <c r="N749" s="57"/>
      <c r="O749" s="57"/>
      <c r="P749" s="237" t="s">
        <v>3052</v>
      </c>
      <c r="Q749" s="13"/>
      <c r="R749"/>
      <c r="S749" t="str">
        <f t="shared" si="162"/>
        <v/>
      </c>
      <c r="T749" t="str">
        <f>IF(ISNA(VLOOKUP(AF749,#REF!,1)),"//","")</f>
        <v/>
      </c>
      <c r="U749"/>
      <c r="V749" t="e">
        <f t="shared" si="155"/>
        <v>#REF!</v>
      </c>
      <c r="W749" s="81" t="s">
        <v>2263</v>
      </c>
      <c r="X749" s="59" t="s">
        <v>2263</v>
      </c>
      <c r="Y749" s="59" t="s">
        <v>2263</v>
      </c>
      <c r="Z749" s="25" t="str">
        <f t="shared" si="153"/>
        <v/>
      </c>
      <c r="AA749" s="25" t="str">
        <f t="shared" si="156"/>
        <v/>
      </c>
      <c r="AB749" s="1">
        <f t="shared" si="154"/>
        <v>725</v>
      </c>
      <c r="AC749" t="str">
        <f t="shared" si="157"/>
        <v>ITM_W_CIRC</v>
      </c>
      <c r="AD749" s="136" t="str">
        <f>IF(ISNA(VLOOKUP(AA749,Sheet2!J:J,1,0)),"//","")</f>
        <v/>
      </c>
      <c r="AF749" s="94" t="str">
        <f t="shared" si="158"/>
        <v/>
      </c>
      <c r="AG749" t="b">
        <f t="shared" si="159"/>
        <v>1</v>
      </c>
    </row>
    <row r="750" spans="1:33">
      <c r="A750" s="50">
        <f t="shared" si="160"/>
        <v>750</v>
      </c>
      <c r="B750" s="49">
        <f t="shared" si="161"/>
        <v>726</v>
      </c>
      <c r="C750" s="229" t="s">
        <v>3817</v>
      </c>
      <c r="D750" s="229" t="s">
        <v>3053</v>
      </c>
      <c r="E750" s="224" t="s">
        <v>641</v>
      </c>
      <c r="F750" s="224" t="s">
        <v>641</v>
      </c>
      <c r="G750" s="233">
        <v>0</v>
      </c>
      <c r="H750" s="233">
        <v>0</v>
      </c>
      <c r="I750" s="224" t="s">
        <v>2511</v>
      </c>
      <c r="J750" s="224" t="s">
        <v>1396</v>
      </c>
      <c r="K750" s="231" t="s">
        <v>3830</v>
      </c>
      <c r="L750" s="232" t="s">
        <v>4851</v>
      </c>
      <c r="M750" s="232" t="s">
        <v>4910</v>
      </c>
      <c r="N750" s="57"/>
      <c r="O750" s="57"/>
      <c r="P750" s="237" t="s">
        <v>3053</v>
      </c>
      <c r="Q750" s="13"/>
      <c r="R750"/>
      <c r="S750" t="str">
        <f t="shared" si="162"/>
        <v/>
      </c>
      <c r="T750" t="str">
        <f>IF(ISNA(VLOOKUP(AF750,#REF!,1)),"//","")</f>
        <v/>
      </c>
      <c r="U750"/>
      <c r="V750" t="e">
        <f t="shared" si="155"/>
        <v>#REF!</v>
      </c>
      <c r="W750" s="81" t="s">
        <v>2263</v>
      </c>
      <c r="X750" s="59" t="s">
        <v>2263</v>
      </c>
      <c r="Y750" s="59" t="s">
        <v>2263</v>
      </c>
      <c r="Z750" s="25" t="str">
        <f t="shared" si="153"/>
        <v/>
      </c>
      <c r="AA750" s="25" t="str">
        <f t="shared" si="156"/>
        <v/>
      </c>
      <c r="AB750" s="1">
        <f t="shared" si="154"/>
        <v>726</v>
      </c>
      <c r="AC750" t="str">
        <f t="shared" si="157"/>
        <v>ITM_Y_CIRC</v>
      </c>
      <c r="AD750" s="136" t="str">
        <f>IF(ISNA(VLOOKUP(AA750,Sheet2!J:J,1,0)),"//","")</f>
        <v/>
      </c>
      <c r="AF750" s="94" t="str">
        <f t="shared" si="158"/>
        <v/>
      </c>
      <c r="AG750" t="b">
        <f t="shared" si="159"/>
        <v>1</v>
      </c>
    </row>
    <row r="751" spans="1:33">
      <c r="A751" s="50">
        <f t="shared" si="160"/>
        <v>751</v>
      </c>
      <c r="B751" s="49">
        <f t="shared" si="161"/>
        <v>727</v>
      </c>
      <c r="C751" s="229" t="s">
        <v>3817</v>
      </c>
      <c r="D751" s="229" t="s">
        <v>3054</v>
      </c>
      <c r="E751" s="224" t="s">
        <v>642</v>
      </c>
      <c r="F751" s="224" t="s">
        <v>642</v>
      </c>
      <c r="G751" s="233">
        <v>0</v>
      </c>
      <c r="H751" s="233">
        <v>0</v>
      </c>
      <c r="I751" s="224" t="s">
        <v>2511</v>
      </c>
      <c r="J751" s="224" t="s">
        <v>1396</v>
      </c>
      <c r="K751" s="231" t="s">
        <v>3830</v>
      </c>
      <c r="L751" s="232" t="s">
        <v>4851</v>
      </c>
      <c r="M751" s="232" t="s">
        <v>4910</v>
      </c>
      <c r="N751" s="57"/>
      <c r="O751" s="57"/>
      <c r="P751" s="237" t="s">
        <v>3054</v>
      </c>
      <c r="Q751" s="13"/>
      <c r="R751"/>
      <c r="S751" t="str">
        <f t="shared" si="162"/>
        <v/>
      </c>
      <c r="T751" t="str">
        <f>IF(ISNA(VLOOKUP(AF751,#REF!,1)),"//","")</f>
        <v/>
      </c>
      <c r="U751"/>
      <c r="V751" t="e">
        <f t="shared" si="155"/>
        <v>#REF!</v>
      </c>
      <c r="W751" s="81" t="s">
        <v>2263</v>
      </c>
      <c r="X751" s="59" t="s">
        <v>2263</v>
      </c>
      <c r="Y751" s="59" t="s">
        <v>2263</v>
      </c>
      <c r="Z751" s="25" t="str">
        <f t="shared" si="153"/>
        <v/>
      </c>
      <c r="AA751" s="25" t="str">
        <f t="shared" si="156"/>
        <v/>
      </c>
      <c r="AB751" s="1">
        <f t="shared" si="154"/>
        <v>727</v>
      </c>
      <c r="AC751" t="str">
        <f t="shared" si="157"/>
        <v>ITM_Y_ACUTE</v>
      </c>
      <c r="AD751" s="136" t="str">
        <f>IF(ISNA(VLOOKUP(AA751,Sheet2!J:J,1,0)),"//","")</f>
        <v/>
      </c>
      <c r="AF751" s="94" t="str">
        <f t="shared" si="158"/>
        <v/>
      </c>
      <c r="AG751" t="b">
        <f t="shared" si="159"/>
        <v>1</v>
      </c>
    </row>
    <row r="752" spans="1:33">
      <c r="A752" s="50">
        <f t="shared" si="160"/>
        <v>752</v>
      </c>
      <c r="B752" s="49">
        <f t="shared" si="161"/>
        <v>728</v>
      </c>
      <c r="C752" s="229" t="s">
        <v>3817</v>
      </c>
      <c r="D752" s="229" t="s">
        <v>3055</v>
      </c>
      <c r="E752" s="224" t="s">
        <v>643</v>
      </c>
      <c r="F752" s="224" t="s">
        <v>643</v>
      </c>
      <c r="G752" s="233">
        <v>0</v>
      </c>
      <c r="H752" s="233">
        <v>0</v>
      </c>
      <c r="I752" s="224" t="s">
        <v>2511</v>
      </c>
      <c r="J752" s="224" t="s">
        <v>1396</v>
      </c>
      <c r="K752" s="231" t="s">
        <v>3830</v>
      </c>
      <c r="L752" s="232" t="s">
        <v>4851</v>
      </c>
      <c r="M752" s="232" t="s">
        <v>4910</v>
      </c>
      <c r="N752" s="57"/>
      <c r="O752" s="57"/>
      <c r="P752" s="237" t="s">
        <v>3055</v>
      </c>
      <c r="Q752" s="13"/>
      <c r="R752"/>
      <c r="S752" t="str">
        <f t="shared" si="162"/>
        <v/>
      </c>
      <c r="T752" t="str">
        <f>IF(ISNA(VLOOKUP(AF752,#REF!,1)),"//","")</f>
        <v/>
      </c>
      <c r="U752"/>
      <c r="V752" t="e">
        <f t="shared" si="155"/>
        <v>#REF!</v>
      </c>
      <c r="W752" s="81" t="s">
        <v>2263</v>
      </c>
      <c r="X752" s="59" t="s">
        <v>2263</v>
      </c>
      <c r="Y752" s="59" t="s">
        <v>2263</v>
      </c>
      <c r="Z752" s="25" t="str">
        <f t="shared" si="153"/>
        <v/>
      </c>
      <c r="AA752" s="25" t="str">
        <f t="shared" si="156"/>
        <v/>
      </c>
      <c r="AB752" s="1">
        <f t="shared" si="154"/>
        <v>728</v>
      </c>
      <c r="AC752" t="str">
        <f t="shared" si="157"/>
        <v>ITM_Y_DIARESIS</v>
      </c>
      <c r="AD752" s="136" t="str">
        <f>IF(ISNA(VLOOKUP(AA752,Sheet2!J:J,1,0)),"//","")</f>
        <v/>
      </c>
      <c r="AF752" s="94" t="str">
        <f t="shared" si="158"/>
        <v/>
      </c>
      <c r="AG752" t="b">
        <f t="shared" si="159"/>
        <v>1</v>
      </c>
    </row>
    <row r="753" spans="1:33">
      <c r="A753" s="50">
        <f t="shared" si="160"/>
        <v>753</v>
      </c>
      <c r="B753" s="49">
        <f t="shared" si="161"/>
        <v>729</v>
      </c>
      <c r="C753" s="229" t="s">
        <v>3817</v>
      </c>
      <c r="D753" s="229" t="s">
        <v>3056</v>
      </c>
      <c r="E753" s="224" t="s">
        <v>644</v>
      </c>
      <c r="F753" s="224" t="s">
        <v>644</v>
      </c>
      <c r="G753" s="233">
        <v>0</v>
      </c>
      <c r="H753" s="233">
        <v>0</v>
      </c>
      <c r="I753" s="224" t="s">
        <v>2511</v>
      </c>
      <c r="J753" s="224" t="s">
        <v>1396</v>
      </c>
      <c r="K753" s="231" t="s">
        <v>3830</v>
      </c>
      <c r="L753" s="232" t="s">
        <v>4851</v>
      </c>
      <c r="M753" s="232" t="s">
        <v>4910</v>
      </c>
      <c r="N753" s="57"/>
      <c r="O753" s="57"/>
      <c r="P753" s="237" t="s">
        <v>3056</v>
      </c>
      <c r="Q753" s="13"/>
      <c r="R753"/>
      <c r="S753" t="str">
        <f t="shared" si="162"/>
        <v/>
      </c>
      <c r="T753" t="str">
        <f>IF(ISNA(VLOOKUP(AF753,#REF!,1)),"//","")</f>
        <v/>
      </c>
      <c r="U753"/>
      <c r="V753" t="e">
        <f t="shared" si="155"/>
        <v>#REF!</v>
      </c>
      <c r="W753" s="81" t="s">
        <v>2263</v>
      </c>
      <c r="X753" s="59" t="s">
        <v>2263</v>
      </c>
      <c r="Y753" s="59" t="s">
        <v>2263</v>
      </c>
      <c r="Z753" s="25" t="str">
        <f t="shared" si="153"/>
        <v/>
      </c>
      <c r="AA753" s="25" t="str">
        <f t="shared" si="156"/>
        <v/>
      </c>
      <c r="AB753" s="1">
        <f t="shared" si="154"/>
        <v>729</v>
      </c>
      <c r="AC753" t="str">
        <f t="shared" si="157"/>
        <v>ITM_Z_ACUTE</v>
      </c>
      <c r="AD753" s="136" t="str">
        <f>IF(ISNA(VLOOKUP(AA753,Sheet2!J:J,1,0)),"//","")</f>
        <v/>
      </c>
      <c r="AF753" s="94" t="str">
        <f t="shared" si="158"/>
        <v/>
      </c>
      <c r="AG753" t="b">
        <f t="shared" si="159"/>
        <v>1</v>
      </c>
    </row>
    <row r="754" spans="1:33">
      <c r="A754" s="50">
        <f t="shared" si="160"/>
        <v>754</v>
      </c>
      <c r="B754" s="49">
        <f t="shared" si="161"/>
        <v>730</v>
      </c>
      <c r="C754" s="229" t="s">
        <v>3817</v>
      </c>
      <c r="D754" s="229" t="s">
        <v>3057</v>
      </c>
      <c r="E754" s="224" t="s">
        <v>645</v>
      </c>
      <c r="F754" s="224" t="s">
        <v>645</v>
      </c>
      <c r="G754" s="233">
        <v>0</v>
      </c>
      <c r="H754" s="233">
        <v>0</v>
      </c>
      <c r="I754" s="224" t="s">
        <v>2511</v>
      </c>
      <c r="J754" s="224" t="s">
        <v>1396</v>
      </c>
      <c r="K754" s="231" t="s">
        <v>3830</v>
      </c>
      <c r="L754" s="232" t="s">
        <v>4851</v>
      </c>
      <c r="M754" s="232" t="s">
        <v>4910</v>
      </c>
      <c r="N754" s="57"/>
      <c r="O754" s="57"/>
      <c r="P754" s="237" t="s">
        <v>3057</v>
      </c>
      <c r="Q754" s="13"/>
      <c r="R754"/>
      <c r="S754" t="str">
        <f t="shared" si="162"/>
        <v/>
      </c>
      <c r="T754" t="str">
        <f>IF(ISNA(VLOOKUP(AF754,#REF!,1)),"//","")</f>
        <v/>
      </c>
      <c r="U754"/>
      <c r="V754" t="e">
        <f t="shared" si="155"/>
        <v>#REF!</v>
      </c>
      <c r="W754" s="81" t="s">
        <v>2263</v>
      </c>
      <c r="X754" s="59" t="s">
        <v>2263</v>
      </c>
      <c r="Y754" s="59" t="s">
        <v>2263</v>
      </c>
      <c r="Z754" s="25" t="str">
        <f t="shared" si="153"/>
        <v/>
      </c>
      <c r="AA754" s="25" t="str">
        <f t="shared" si="156"/>
        <v/>
      </c>
      <c r="AB754" s="1">
        <f t="shared" si="154"/>
        <v>730</v>
      </c>
      <c r="AC754" t="str">
        <f t="shared" si="157"/>
        <v>ITM_Z_CARON</v>
      </c>
      <c r="AD754" s="136" t="str">
        <f>IF(ISNA(VLOOKUP(AA754,Sheet2!J:J,1,0)),"//","")</f>
        <v/>
      </c>
      <c r="AF754" s="94" t="str">
        <f t="shared" si="158"/>
        <v/>
      </c>
      <c r="AG754" t="b">
        <f t="shared" si="159"/>
        <v>1</v>
      </c>
    </row>
    <row r="755" spans="1:33">
      <c r="A755" s="50">
        <f t="shared" si="160"/>
        <v>755</v>
      </c>
      <c r="B755" s="49">
        <f t="shared" si="161"/>
        <v>731</v>
      </c>
      <c r="C755" s="229" t="s">
        <v>3817</v>
      </c>
      <c r="D755" s="229" t="s">
        <v>3058</v>
      </c>
      <c r="E755" s="224" t="s">
        <v>646</v>
      </c>
      <c r="F755" s="224" t="s">
        <v>646</v>
      </c>
      <c r="G755" s="233">
        <v>0</v>
      </c>
      <c r="H755" s="233">
        <v>0</v>
      </c>
      <c r="I755" s="224" t="s">
        <v>2511</v>
      </c>
      <c r="J755" s="224" t="s">
        <v>1396</v>
      </c>
      <c r="K755" s="231" t="s">
        <v>3830</v>
      </c>
      <c r="L755" s="232" t="s">
        <v>4851</v>
      </c>
      <c r="M755" s="232" t="s">
        <v>4910</v>
      </c>
      <c r="N755" s="57"/>
      <c r="O755" s="57"/>
      <c r="P755" s="237" t="s">
        <v>3058</v>
      </c>
      <c r="Q755" s="13"/>
      <c r="R755"/>
      <c r="S755" t="str">
        <f t="shared" si="162"/>
        <v/>
      </c>
      <c r="T755" t="str">
        <f>IF(ISNA(VLOOKUP(AF755,#REF!,1)),"//","")</f>
        <v/>
      </c>
      <c r="U755"/>
      <c r="V755" t="e">
        <f t="shared" si="155"/>
        <v>#REF!</v>
      </c>
      <c r="W755" s="81" t="s">
        <v>2263</v>
      </c>
      <c r="X755" s="59" t="s">
        <v>2263</v>
      </c>
      <c r="Y755" s="59" t="s">
        <v>2263</v>
      </c>
      <c r="Z755" s="25" t="str">
        <f t="shared" si="153"/>
        <v/>
      </c>
      <c r="AA755" s="25" t="str">
        <f t="shared" si="156"/>
        <v/>
      </c>
      <c r="AB755" s="1">
        <f t="shared" si="154"/>
        <v>731</v>
      </c>
      <c r="AC755" t="str">
        <f t="shared" si="157"/>
        <v>ITM_Z_DOT</v>
      </c>
      <c r="AD755" s="136" t="str">
        <f>IF(ISNA(VLOOKUP(AA755,Sheet2!J:J,1,0)),"//","")</f>
        <v/>
      </c>
      <c r="AF755" s="94" t="str">
        <f t="shared" si="158"/>
        <v/>
      </c>
      <c r="AG755" t="b">
        <f t="shared" si="159"/>
        <v>1</v>
      </c>
    </row>
    <row r="756" spans="1:33">
      <c r="A756" s="50">
        <f t="shared" si="160"/>
        <v>756</v>
      </c>
      <c r="B756" s="49">
        <f t="shared" si="161"/>
        <v>732</v>
      </c>
      <c r="C756" s="229" t="s">
        <v>3817</v>
      </c>
      <c r="D756" s="229" t="s">
        <v>3059</v>
      </c>
      <c r="E756" s="224" t="s">
        <v>647</v>
      </c>
      <c r="F756" s="224" t="s">
        <v>647</v>
      </c>
      <c r="G756" s="233">
        <v>0</v>
      </c>
      <c r="H756" s="233">
        <v>0</v>
      </c>
      <c r="I756" s="224" t="s">
        <v>2512</v>
      </c>
      <c r="J756" s="224" t="s">
        <v>1396</v>
      </c>
      <c r="K756" s="231" t="s">
        <v>3830</v>
      </c>
      <c r="L756" s="232" t="s">
        <v>4851</v>
      </c>
      <c r="M756" s="232" t="s">
        <v>4910</v>
      </c>
      <c r="N756" s="57"/>
      <c r="O756" s="57"/>
      <c r="P756" s="237" t="s">
        <v>3059</v>
      </c>
      <c r="Q756" s="13"/>
      <c r="R756"/>
      <c r="S756" t="str">
        <f t="shared" si="162"/>
        <v/>
      </c>
      <c r="T756" t="str">
        <f>IF(ISNA(VLOOKUP(AF756,#REF!,1)),"//","")</f>
        <v/>
      </c>
      <c r="U756"/>
      <c r="V756" t="e">
        <f t="shared" si="155"/>
        <v>#REF!</v>
      </c>
      <c r="W756" s="81" t="s">
        <v>2263</v>
      </c>
      <c r="X756" s="59" t="s">
        <v>2263</v>
      </c>
      <c r="Y756" s="59" t="s">
        <v>2263</v>
      </c>
      <c r="Z756" s="25" t="str">
        <f t="shared" si="153"/>
        <v/>
      </c>
      <c r="AA756" s="25" t="str">
        <f t="shared" si="156"/>
        <v/>
      </c>
      <c r="AB756" s="1">
        <f t="shared" si="154"/>
        <v>732</v>
      </c>
      <c r="AC756" t="str">
        <f t="shared" si="157"/>
        <v>ITM_a_MACRON</v>
      </c>
      <c r="AD756" s="136" t="str">
        <f>IF(ISNA(VLOOKUP(AA756,Sheet2!J:J,1,0)),"//","")</f>
        <v/>
      </c>
      <c r="AF756" s="94" t="str">
        <f t="shared" si="158"/>
        <v/>
      </c>
      <c r="AG756" t="b">
        <f t="shared" si="159"/>
        <v>1</v>
      </c>
    </row>
    <row r="757" spans="1:33">
      <c r="A757" s="50">
        <f t="shared" si="160"/>
        <v>757</v>
      </c>
      <c r="B757" s="49">
        <f t="shared" si="161"/>
        <v>733</v>
      </c>
      <c r="C757" s="229" t="s">
        <v>3817</v>
      </c>
      <c r="D757" s="229" t="s">
        <v>3060</v>
      </c>
      <c r="E757" s="224" t="s">
        <v>648</v>
      </c>
      <c r="F757" s="224" t="s">
        <v>648</v>
      </c>
      <c r="G757" s="233">
        <v>0</v>
      </c>
      <c r="H757" s="233">
        <v>0</v>
      </c>
      <c r="I757" s="224" t="s">
        <v>2512</v>
      </c>
      <c r="J757" s="224" t="s">
        <v>1396</v>
      </c>
      <c r="K757" s="231" t="s">
        <v>3830</v>
      </c>
      <c r="L757" s="232" t="s">
        <v>4851</v>
      </c>
      <c r="M757" s="232" t="s">
        <v>4910</v>
      </c>
      <c r="N757" s="57"/>
      <c r="O757" s="57"/>
      <c r="P757" s="237" t="s">
        <v>3060</v>
      </c>
      <c r="Q757" s="13"/>
      <c r="R757"/>
      <c r="S757" t="str">
        <f t="shared" si="162"/>
        <v/>
      </c>
      <c r="T757" t="str">
        <f>IF(ISNA(VLOOKUP(AF757,#REF!,1)),"//","")</f>
        <v/>
      </c>
      <c r="U757"/>
      <c r="V757" t="e">
        <f t="shared" si="155"/>
        <v>#REF!</v>
      </c>
      <c r="W757" s="81" t="s">
        <v>2263</v>
      </c>
      <c r="X757" s="59" t="s">
        <v>2263</v>
      </c>
      <c r="Y757" s="59" t="s">
        <v>2263</v>
      </c>
      <c r="Z757" s="25" t="str">
        <f t="shared" si="153"/>
        <v/>
      </c>
      <c r="AA757" s="25" t="str">
        <f t="shared" si="156"/>
        <v/>
      </c>
      <c r="AB757" s="1">
        <f t="shared" si="154"/>
        <v>733</v>
      </c>
      <c r="AC757" t="str">
        <f t="shared" si="157"/>
        <v>ITM_a_ACUTE</v>
      </c>
      <c r="AD757" s="136" t="str">
        <f>IF(ISNA(VLOOKUP(AA757,Sheet2!J:J,1,0)),"//","")</f>
        <v/>
      </c>
      <c r="AF757" s="94" t="str">
        <f t="shared" si="158"/>
        <v/>
      </c>
      <c r="AG757" t="b">
        <f t="shared" si="159"/>
        <v>1</v>
      </c>
    </row>
    <row r="758" spans="1:33">
      <c r="A758" s="50">
        <f t="shared" si="160"/>
        <v>758</v>
      </c>
      <c r="B758" s="49">
        <f t="shared" si="161"/>
        <v>734</v>
      </c>
      <c r="C758" s="229" t="s">
        <v>3817</v>
      </c>
      <c r="D758" s="229" t="s">
        <v>3061</v>
      </c>
      <c r="E758" s="224" t="s">
        <v>649</v>
      </c>
      <c r="F758" s="224" t="s">
        <v>649</v>
      </c>
      <c r="G758" s="233">
        <v>0</v>
      </c>
      <c r="H758" s="233">
        <v>0</v>
      </c>
      <c r="I758" s="224" t="s">
        <v>2512</v>
      </c>
      <c r="J758" s="224" t="s">
        <v>1396</v>
      </c>
      <c r="K758" s="231" t="s">
        <v>3830</v>
      </c>
      <c r="L758" s="232" t="s">
        <v>4851</v>
      </c>
      <c r="M758" s="232" t="s">
        <v>4910</v>
      </c>
      <c r="N758" s="57"/>
      <c r="O758" s="57"/>
      <c r="P758" s="237" t="s">
        <v>3061</v>
      </c>
      <c r="Q758" s="13"/>
      <c r="R758"/>
      <c r="S758" t="str">
        <f t="shared" si="162"/>
        <v/>
      </c>
      <c r="T758" t="str">
        <f>IF(ISNA(VLOOKUP(AF758,#REF!,1)),"//","")</f>
        <v/>
      </c>
      <c r="U758"/>
      <c r="V758" t="e">
        <f t="shared" si="155"/>
        <v>#REF!</v>
      </c>
      <c r="W758" s="81" t="s">
        <v>2263</v>
      </c>
      <c r="X758" s="59" t="s">
        <v>2263</v>
      </c>
      <c r="Y758" s="59" t="s">
        <v>2263</v>
      </c>
      <c r="Z758" s="25" t="str">
        <f t="shared" si="153"/>
        <v/>
      </c>
      <c r="AA758" s="25" t="str">
        <f t="shared" si="156"/>
        <v/>
      </c>
      <c r="AB758" s="1">
        <f t="shared" si="154"/>
        <v>734</v>
      </c>
      <c r="AC758" t="str">
        <f t="shared" si="157"/>
        <v>ITM_a_BREVE</v>
      </c>
      <c r="AD758" s="136" t="str">
        <f>IF(ISNA(VLOOKUP(AA758,Sheet2!J:J,1,0)),"//","")</f>
        <v/>
      </c>
      <c r="AF758" s="94" t="str">
        <f t="shared" si="158"/>
        <v/>
      </c>
      <c r="AG758" t="b">
        <f t="shared" si="159"/>
        <v>1</v>
      </c>
    </row>
    <row r="759" spans="1:33">
      <c r="A759" s="50">
        <f t="shared" si="160"/>
        <v>759</v>
      </c>
      <c r="B759" s="49">
        <f t="shared" si="161"/>
        <v>735</v>
      </c>
      <c r="C759" s="229" t="s">
        <v>3817</v>
      </c>
      <c r="D759" s="229" t="s">
        <v>3062</v>
      </c>
      <c r="E759" s="224" t="s">
        <v>650</v>
      </c>
      <c r="F759" s="224" t="s">
        <v>650</v>
      </c>
      <c r="G759" s="233">
        <v>0</v>
      </c>
      <c r="H759" s="233">
        <v>0</v>
      </c>
      <c r="I759" s="224" t="s">
        <v>2512</v>
      </c>
      <c r="J759" s="224" t="s">
        <v>1396</v>
      </c>
      <c r="K759" s="231" t="s">
        <v>3830</v>
      </c>
      <c r="L759" s="232" t="s">
        <v>4851</v>
      </c>
      <c r="M759" s="232" t="s">
        <v>4910</v>
      </c>
      <c r="N759" s="57"/>
      <c r="O759" s="57"/>
      <c r="P759" s="237" t="s">
        <v>3062</v>
      </c>
      <c r="Q759" s="13"/>
      <c r="R759"/>
      <c r="S759" t="str">
        <f t="shared" si="162"/>
        <v/>
      </c>
      <c r="T759" t="str">
        <f>IF(ISNA(VLOOKUP(AF759,#REF!,1)),"//","")</f>
        <v/>
      </c>
      <c r="U759"/>
      <c r="V759" t="e">
        <f t="shared" si="155"/>
        <v>#REF!</v>
      </c>
      <c r="W759" s="81" t="s">
        <v>2263</v>
      </c>
      <c r="X759" s="59" t="s">
        <v>2263</v>
      </c>
      <c r="Y759" s="59" t="s">
        <v>2263</v>
      </c>
      <c r="Z759" s="25" t="str">
        <f t="shared" si="153"/>
        <v/>
      </c>
      <c r="AA759" s="25" t="str">
        <f t="shared" si="156"/>
        <v/>
      </c>
      <c r="AB759" s="1">
        <f t="shared" si="154"/>
        <v>735</v>
      </c>
      <c r="AC759" t="str">
        <f t="shared" si="157"/>
        <v>ITM_a_GRAVE</v>
      </c>
      <c r="AD759" s="136" t="str">
        <f>IF(ISNA(VLOOKUP(AA759,Sheet2!J:J,1,0)),"//","")</f>
        <v/>
      </c>
      <c r="AF759" s="94" t="str">
        <f t="shared" si="158"/>
        <v/>
      </c>
      <c r="AG759" t="b">
        <f t="shared" si="159"/>
        <v>1</v>
      </c>
    </row>
    <row r="760" spans="1:33" s="17" customFormat="1">
      <c r="A760" s="50">
        <f t="shared" si="160"/>
        <v>760</v>
      </c>
      <c r="B760" s="49">
        <f t="shared" si="161"/>
        <v>736</v>
      </c>
      <c r="C760" s="229" t="s">
        <v>3817</v>
      </c>
      <c r="D760" s="229" t="s">
        <v>3063</v>
      </c>
      <c r="E760" s="225" t="s">
        <v>651</v>
      </c>
      <c r="F760" s="225" t="s">
        <v>651</v>
      </c>
      <c r="G760" s="234">
        <v>0</v>
      </c>
      <c r="H760" s="234">
        <v>0</v>
      </c>
      <c r="I760" s="224" t="s">
        <v>2512</v>
      </c>
      <c r="J760" s="224" t="s">
        <v>1396</v>
      </c>
      <c r="K760" s="231" t="s">
        <v>3830</v>
      </c>
      <c r="L760" s="232" t="s">
        <v>4851</v>
      </c>
      <c r="M760" s="232" t="s">
        <v>4910</v>
      </c>
      <c r="P760" s="237" t="s">
        <v>3063</v>
      </c>
      <c r="Q760" s="16"/>
      <c r="S760" s="17" t="str">
        <f t="shared" si="162"/>
        <v/>
      </c>
      <c r="T760" s="17" t="str">
        <f>IF(ISNA(VLOOKUP(AF760,#REF!,1)),"//","")</f>
        <v/>
      </c>
      <c r="V760" t="e">
        <f t="shared" si="155"/>
        <v>#REF!</v>
      </c>
      <c r="W760" s="94" t="s">
        <v>2263</v>
      </c>
      <c r="X760" s="98" t="s">
        <v>2263</v>
      </c>
      <c r="Y760" s="98" t="s">
        <v>2263</v>
      </c>
      <c r="Z760" s="25" t="str">
        <f t="shared" si="153"/>
        <v/>
      </c>
      <c r="AA760" s="25" t="str">
        <f t="shared" si="156"/>
        <v/>
      </c>
      <c r="AB760" s="1">
        <f t="shared" si="154"/>
        <v>736</v>
      </c>
      <c r="AC760" t="str">
        <f t="shared" si="157"/>
        <v>ITM_a_DIARESIS</v>
      </c>
      <c r="AD760" s="136" t="str">
        <f>IF(ISNA(VLOOKUP(AA760,Sheet2!J:J,1,0)),"//","")</f>
        <v/>
      </c>
      <c r="AF760" s="94" t="str">
        <f t="shared" si="158"/>
        <v/>
      </c>
      <c r="AG760" t="b">
        <f t="shared" si="159"/>
        <v>1</v>
      </c>
    </row>
    <row r="761" spans="1:33" s="17" customFormat="1">
      <c r="A761" s="50">
        <f t="shared" si="160"/>
        <v>761</v>
      </c>
      <c r="B761" s="49">
        <f t="shared" si="161"/>
        <v>737</v>
      </c>
      <c r="C761" s="229" t="s">
        <v>3817</v>
      </c>
      <c r="D761" s="229" t="s">
        <v>3064</v>
      </c>
      <c r="E761" s="225" t="s">
        <v>652</v>
      </c>
      <c r="F761" s="225" t="s">
        <v>652</v>
      </c>
      <c r="G761" s="234">
        <v>0</v>
      </c>
      <c r="H761" s="234">
        <v>0</v>
      </c>
      <c r="I761" s="224" t="s">
        <v>2512</v>
      </c>
      <c r="J761" s="224" t="s">
        <v>1396</v>
      </c>
      <c r="K761" s="231" t="s">
        <v>3830</v>
      </c>
      <c r="L761" s="232" t="s">
        <v>4851</v>
      </c>
      <c r="M761" s="232" t="s">
        <v>4910</v>
      </c>
      <c r="P761" s="237" t="s">
        <v>3064</v>
      </c>
      <c r="Q761" s="16"/>
      <c r="S761" s="17" t="str">
        <f t="shared" si="162"/>
        <v/>
      </c>
      <c r="T761" s="17" t="str">
        <f>IF(ISNA(VLOOKUP(AF761,#REF!,1)),"//","")</f>
        <v/>
      </c>
      <c r="V761" t="e">
        <f t="shared" si="155"/>
        <v>#REF!</v>
      </c>
      <c r="W761" s="94" t="s">
        <v>2263</v>
      </c>
      <c r="X761" s="98" t="s">
        <v>2263</v>
      </c>
      <c r="Y761" s="98" t="s">
        <v>2263</v>
      </c>
      <c r="Z761" s="25" t="str">
        <f t="shared" si="153"/>
        <v/>
      </c>
      <c r="AA761" s="25" t="str">
        <f t="shared" si="156"/>
        <v/>
      </c>
      <c r="AB761" s="1">
        <f t="shared" si="154"/>
        <v>737</v>
      </c>
      <c r="AC761" t="str">
        <f t="shared" si="157"/>
        <v>ITM_a_TILDE</v>
      </c>
      <c r="AD761" s="136" t="str">
        <f>IF(ISNA(VLOOKUP(AA761,Sheet2!J:J,1,0)),"//","")</f>
        <v/>
      </c>
      <c r="AF761" s="94" t="str">
        <f t="shared" si="158"/>
        <v/>
      </c>
      <c r="AG761" t="b">
        <f t="shared" si="159"/>
        <v>1</v>
      </c>
    </row>
    <row r="762" spans="1:33">
      <c r="A762" s="50">
        <f t="shared" si="160"/>
        <v>762</v>
      </c>
      <c r="B762" s="49">
        <f t="shared" si="161"/>
        <v>738</v>
      </c>
      <c r="C762" s="229" t="s">
        <v>3817</v>
      </c>
      <c r="D762" s="229" t="s">
        <v>3065</v>
      </c>
      <c r="E762" s="224" t="s">
        <v>653</v>
      </c>
      <c r="F762" s="224" t="s">
        <v>653</v>
      </c>
      <c r="G762" s="233">
        <v>0</v>
      </c>
      <c r="H762" s="233">
        <v>0</v>
      </c>
      <c r="I762" s="224" t="s">
        <v>2512</v>
      </c>
      <c r="J762" s="224" t="s">
        <v>1396</v>
      </c>
      <c r="K762" s="231" t="s">
        <v>3830</v>
      </c>
      <c r="L762" s="232" t="s">
        <v>4851</v>
      </c>
      <c r="M762" s="232" t="s">
        <v>4910</v>
      </c>
      <c r="N762" s="57"/>
      <c r="O762" s="57"/>
      <c r="P762" s="237" t="s">
        <v>3065</v>
      </c>
      <c r="Q762" s="13"/>
      <c r="R762"/>
      <c r="S762" t="str">
        <f t="shared" si="162"/>
        <v/>
      </c>
      <c r="T762" t="str">
        <f>IF(ISNA(VLOOKUP(AF762,#REF!,1)),"//","")</f>
        <v/>
      </c>
      <c r="U762"/>
      <c r="V762" t="e">
        <f t="shared" si="155"/>
        <v>#REF!</v>
      </c>
      <c r="W762" s="81" t="s">
        <v>2263</v>
      </c>
      <c r="X762" s="59" t="s">
        <v>2263</v>
      </c>
      <c r="Y762" s="59" t="s">
        <v>2263</v>
      </c>
      <c r="Z762" s="25" t="str">
        <f t="shared" si="153"/>
        <v/>
      </c>
      <c r="AA762" s="25" t="str">
        <f t="shared" si="156"/>
        <v/>
      </c>
      <c r="AB762" s="1">
        <f t="shared" si="154"/>
        <v>738</v>
      </c>
      <c r="AC762" t="str">
        <f t="shared" si="157"/>
        <v>ITM_a_CIRC</v>
      </c>
      <c r="AD762" s="136" t="str">
        <f>IF(ISNA(VLOOKUP(AA762,Sheet2!J:J,1,0)),"//","")</f>
        <v/>
      </c>
      <c r="AF762" s="94" t="str">
        <f t="shared" si="158"/>
        <v/>
      </c>
      <c r="AG762" t="b">
        <f t="shared" si="159"/>
        <v>1</v>
      </c>
    </row>
    <row r="763" spans="1:33">
      <c r="A763" s="50">
        <f t="shared" si="160"/>
        <v>763</v>
      </c>
      <c r="B763" s="49">
        <f t="shared" si="161"/>
        <v>739</v>
      </c>
      <c r="C763" s="229" t="s">
        <v>3817</v>
      </c>
      <c r="D763" s="229" t="s">
        <v>3066</v>
      </c>
      <c r="E763" s="224" t="s">
        <v>654</v>
      </c>
      <c r="F763" s="224" t="s">
        <v>654</v>
      </c>
      <c r="G763" s="233">
        <v>0</v>
      </c>
      <c r="H763" s="233">
        <v>0</v>
      </c>
      <c r="I763" s="224" t="s">
        <v>2512</v>
      </c>
      <c r="J763" s="224" t="s">
        <v>1396</v>
      </c>
      <c r="K763" s="231" t="s">
        <v>3830</v>
      </c>
      <c r="L763" s="232" t="s">
        <v>4851</v>
      </c>
      <c r="M763" s="232" t="s">
        <v>4910</v>
      </c>
      <c r="N763" s="57"/>
      <c r="O763" s="57"/>
      <c r="P763" s="237" t="s">
        <v>3066</v>
      </c>
      <c r="Q763" s="13"/>
      <c r="R763"/>
      <c r="S763" t="str">
        <f t="shared" si="162"/>
        <v/>
      </c>
      <c r="T763" t="str">
        <f>IF(ISNA(VLOOKUP(AF763,#REF!,1)),"//","")</f>
        <v/>
      </c>
      <c r="U763"/>
      <c r="V763" t="e">
        <f t="shared" si="155"/>
        <v>#REF!</v>
      </c>
      <c r="W763" s="81" t="s">
        <v>2263</v>
      </c>
      <c r="X763" s="59" t="s">
        <v>2263</v>
      </c>
      <c r="Y763" s="59" t="s">
        <v>2263</v>
      </c>
      <c r="Z763" s="25" t="str">
        <f t="shared" si="153"/>
        <v/>
      </c>
      <c r="AA763" s="25" t="str">
        <f t="shared" si="156"/>
        <v/>
      </c>
      <c r="AB763" s="1">
        <f t="shared" si="154"/>
        <v>739</v>
      </c>
      <c r="AC763" t="str">
        <f t="shared" si="157"/>
        <v>ITM_a_RING</v>
      </c>
      <c r="AD763" s="136" t="str">
        <f>IF(ISNA(VLOOKUP(AA763,Sheet2!J:J,1,0)),"//","")</f>
        <v/>
      </c>
      <c r="AF763" s="94" t="str">
        <f t="shared" si="158"/>
        <v/>
      </c>
      <c r="AG763" t="b">
        <f t="shared" si="159"/>
        <v>1</v>
      </c>
    </row>
    <row r="764" spans="1:33">
      <c r="A764" s="50">
        <f t="shared" si="160"/>
        <v>764</v>
      </c>
      <c r="B764" s="49">
        <f t="shared" si="161"/>
        <v>740</v>
      </c>
      <c r="C764" s="229" t="s">
        <v>3817</v>
      </c>
      <c r="D764" s="229" t="s">
        <v>3067</v>
      </c>
      <c r="E764" s="224" t="s">
        <v>655</v>
      </c>
      <c r="F764" s="224" t="s">
        <v>655</v>
      </c>
      <c r="G764" s="233">
        <v>0</v>
      </c>
      <c r="H764" s="233">
        <v>0</v>
      </c>
      <c r="I764" s="224" t="s">
        <v>2512</v>
      </c>
      <c r="J764" s="224" t="s">
        <v>1396</v>
      </c>
      <c r="K764" s="231" t="s">
        <v>3830</v>
      </c>
      <c r="L764" s="232" t="s">
        <v>4851</v>
      </c>
      <c r="M764" s="232" t="s">
        <v>4910</v>
      </c>
      <c r="N764" s="57"/>
      <c r="O764" s="57"/>
      <c r="P764" s="237" t="s">
        <v>3067</v>
      </c>
      <c r="Q764" s="13"/>
      <c r="R764"/>
      <c r="S764" t="str">
        <f t="shared" si="162"/>
        <v/>
      </c>
      <c r="T764" t="str">
        <f>IF(ISNA(VLOOKUP(AF764,#REF!,1)),"//","")</f>
        <v/>
      </c>
      <c r="U764"/>
      <c r="V764" t="e">
        <f t="shared" si="155"/>
        <v>#REF!</v>
      </c>
      <c r="W764" s="81" t="s">
        <v>2263</v>
      </c>
      <c r="X764" s="59" t="s">
        <v>2263</v>
      </c>
      <c r="Y764" s="59" t="s">
        <v>2263</v>
      </c>
      <c r="Z764" s="25" t="str">
        <f t="shared" si="153"/>
        <v/>
      </c>
      <c r="AA764" s="25" t="str">
        <f t="shared" si="156"/>
        <v/>
      </c>
      <c r="AB764" s="1">
        <f t="shared" si="154"/>
        <v>740</v>
      </c>
      <c r="AC764" t="str">
        <f t="shared" si="157"/>
        <v>ITM_ae</v>
      </c>
      <c r="AD764" s="136" t="str">
        <f>IF(ISNA(VLOOKUP(AA764,Sheet2!J:J,1,0)),"//","")</f>
        <v/>
      </c>
      <c r="AF764" s="94" t="str">
        <f t="shared" si="158"/>
        <v/>
      </c>
      <c r="AG764" t="b">
        <f t="shared" si="159"/>
        <v>1</v>
      </c>
    </row>
    <row r="765" spans="1:33">
      <c r="A765" s="50">
        <f t="shared" si="160"/>
        <v>765</v>
      </c>
      <c r="B765" s="49">
        <f t="shared" si="161"/>
        <v>741</v>
      </c>
      <c r="C765" s="229" t="s">
        <v>3817</v>
      </c>
      <c r="D765" s="229" t="s">
        <v>3068</v>
      </c>
      <c r="E765" s="224" t="s">
        <v>656</v>
      </c>
      <c r="F765" s="224" t="s">
        <v>656</v>
      </c>
      <c r="G765" s="233">
        <v>0</v>
      </c>
      <c r="H765" s="233">
        <v>0</v>
      </c>
      <c r="I765" s="224" t="s">
        <v>2512</v>
      </c>
      <c r="J765" s="224" t="s">
        <v>1396</v>
      </c>
      <c r="K765" s="231" t="s">
        <v>3830</v>
      </c>
      <c r="L765" s="232" t="s">
        <v>4851</v>
      </c>
      <c r="M765" s="232" t="s">
        <v>4910</v>
      </c>
      <c r="N765" s="57"/>
      <c r="O765" s="57"/>
      <c r="P765" s="237" t="s">
        <v>3068</v>
      </c>
      <c r="Q765" s="13"/>
      <c r="R765"/>
      <c r="S765" t="str">
        <f t="shared" si="162"/>
        <v/>
      </c>
      <c r="T765" t="str">
        <f>IF(ISNA(VLOOKUP(AF765,#REF!,1)),"//","")</f>
        <v/>
      </c>
      <c r="U765"/>
      <c r="V765" t="e">
        <f t="shared" si="155"/>
        <v>#REF!</v>
      </c>
      <c r="W765" s="81" t="s">
        <v>2263</v>
      </c>
      <c r="X765" s="59" t="s">
        <v>2263</v>
      </c>
      <c r="Y765" s="59" t="s">
        <v>2263</v>
      </c>
      <c r="Z765" s="25" t="str">
        <f t="shared" si="153"/>
        <v/>
      </c>
      <c r="AA765" s="25" t="str">
        <f t="shared" si="156"/>
        <v/>
      </c>
      <c r="AB765" s="1">
        <f t="shared" si="154"/>
        <v>741</v>
      </c>
      <c r="AC765" t="str">
        <f t="shared" si="157"/>
        <v>ITM_a_OGONEK</v>
      </c>
      <c r="AD765" s="136" t="str">
        <f>IF(ISNA(VLOOKUP(AA765,Sheet2!J:J,1,0)),"//","")</f>
        <v/>
      </c>
      <c r="AF765" s="94" t="str">
        <f t="shared" si="158"/>
        <v/>
      </c>
      <c r="AG765" t="b">
        <f t="shared" si="159"/>
        <v>1</v>
      </c>
    </row>
    <row r="766" spans="1:33">
      <c r="A766" s="50">
        <f t="shared" si="160"/>
        <v>766</v>
      </c>
      <c r="B766" s="49">
        <f t="shared" si="161"/>
        <v>742</v>
      </c>
      <c r="C766" s="229" t="s">
        <v>3817</v>
      </c>
      <c r="D766" s="229" t="s">
        <v>3069</v>
      </c>
      <c r="E766" s="224" t="s">
        <v>657</v>
      </c>
      <c r="F766" s="224" t="s">
        <v>657</v>
      </c>
      <c r="G766" s="233">
        <v>0</v>
      </c>
      <c r="H766" s="233">
        <v>0</v>
      </c>
      <c r="I766" s="224" t="s">
        <v>2512</v>
      </c>
      <c r="J766" s="224" t="s">
        <v>1396</v>
      </c>
      <c r="K766" s="231" t="s">
        <v>3830</v>
      </c>
      <c r="L766" s="232" t="s">
        <v>4851</v>
      </c>
      <c r="M766" s="232" t="s">
        <v>4910</v>
      </c>
      <c r="N766" s="57"/>
      <c r="O766" s="57"/>
      <c r="P766" s="237" t="s">
        <v>3069</v>
      </c>
      <c r="Q766" s="13"/>
      <c r="R766"/>
      <c r="S766" t="str">
        <f t="shared" si="162"/>
        <v/>
      </c>
      <c r="T766" t="str">
        <f>IF(ISNA(VLOOKUP(AF766,#REF!,1)),"//","")</f>
        <v/>
      </c>
      <c r="U766"/>
      <c r="V766" t="e">
        <f t="shared" si="155"/>
        <v>#REF!</v>
      </c>
      <c r="W766" s="81" t="s">
        <v>2263</v>
      </c>
      <c r="X766" s="59" t="s">
        <v>2263</v>
      </c>
      <c r="Y766" s="59" t="s">
        <v>2263</v>
      </c>
      <c r="Z766" s="25" t="str">
        <f t="shared" si="153"/>
        <v/>
      </c>
      <c r="AA766" s="25" t="str">
        <f t="shared" si="156"/>
        <v/>
      </c>
      <c r="AB766" s="1">
        <f t="shared" si="154"/>
        <v>742</v>
      </c>
      <c r="AC766" t="str">
        <f t="shared" si="157"/>
        <v>ITM_c_ACUTE</v>
      </c>
      <c r="AD766" s="136" t="str">
        <f>IF(ISNA(VLOOKUP(AA766,Sheet2!J:J,1,0)),"//","")</f>
        <v/>
      </c>
      <c r="AF766" s="94" t="str">
        <f t="shared" si="158"/>
        <v/>
      </c>
      <c r="AG766" t="b">
        <f t="shared" si="159"/>
        <v>1</v>
      </c>
    </row>
    <row r="767" spans="1:33">
      <c r="A767" s="50">
        <f t="shared" si="160"/>
        <v>767</v>
      </c>
      <c r="B767" s="49">
        <f t="shared" si="161"/>
        <v>743</v>
      </c>
      <c r="C767" s="229" t="s">
        <v>3817</v>
      </c>
      <c r="D767" s="229" t="s">
        <v>3070</v>
      </c>
      <c r="E767" s="224" t="s">
        <v>658</v>
      </c>
      <c r="F767" s="224" t="s">
        <v>658</v>
      </c>
      <c r="G767" s="233">
        <v>0</v>
      </c>
      <c r="H767" s="233">
        <v>0</v>
      </c>
      <c r="I767" s="224" t="s">
        <v>2512</v>
      </c>
      <c r="J767" s="224" t="s">
        <v>1396</v>
      </c>
      <c r="K767" s="231" t="s">
        <v>3830</v>
      </c>
      <c r="L767" s="232" t="s">
        <v>4851</v>
      </c>
      <c r="M767" s="232" t="s">
        <v>4910</v>
      </c>
      <c r="N767" s="57"/>
      <c r="O767" s="57"/>
      <c r="P767" s="237" t="s">
        <v>3070</v>
      </c>
      <c r="Q767" s="13"/>
      <c r="R767"/>
      <c r="S767" t="str">
        <f t="shared" si="162"/>
        <v/>
      </c>
      <c r="T767" t="str">
        <f>IF(ISNA(VLOOKUP(AF767,#REF!,1)),"//","")</f>
        <v/>
      </c>
      <c r="U767"/>
      <c r="V767" t="e">
        <f t="shared" si="155"/>
        <v>#REF!</v>
      </c>
      <c r="W767" s="81" t="s">
        <v>2263</v>
      </c>
      <c r="X767" s="59" t="s">
        <v>2263</v>
      </c>
      <c r="Y767" s="59" t="s">
        <v>2263</v>
      </c>
      <c r="Z767" s="25" t="str">
        <f t="shared" si="153"/>
        <v/>
      </c>
      <c r="AA767" s="25" t="str">
        <f t="shared" si="156"/>
        <v/>
      </c>
      <c r="AB767" s="1">
        <f t="shared" si="154"/>
        <v>743</v>
      </c>
      <c r="AC767" t="str">
        <f t="shared" si="157"/>
        <v>ITM_c_CARON</v>
      </c>
      <c r="AD767" s="136" t="str">
        <f>IF(ISNA(VLOOKUP(AA767,Sheet2!J:J,1,0)),"//","")</f>
        <v/>
      </c>
      <c r="AF767" s="94" t="str">
        <f t="shared" si="158"/>
        <v/>
      </c>
      <c r="AG767" t="b">
        <f t="shared" si="159"/>
        <v>1</v>
      </c>
    </row>
    <row r="768" spans="1:33">
      <c r="A768" s="50">
        <f t="shared" si="160"/>
        <v>768</v>
      </c>
      <c r="B768" s="49">
        <f t="shared" si="161"/>
        <v>744</v>
      </c>
      <c r="C768" s="229" t="s">
        <v>3817</v>
      </c>
      <c r="D768" s="229" t="s">
        <v>3071</v>
      </c>
      <c r="E768" s="224" t="s">
        <v>659</v>
      </c>
      <c r="F768" s="224" t="s">
        <v>659</v>
      </c>
      <c r="G768" s="233">
        <v>0</v>
      </c>
      <c r="H768" s="233">
        <v>0</v>
      </c>
      <c r="I768" s="224" t="s">
        <v>2512</v>
      </c>
      <c r="J768" s="224" t="s">
        <v>1396</v>
      </c>
      <c r="K768" s="231" t="s">
        <v>3830</v>
      </c>
      <c r="L768" s="232" t="s">
        <v>4851</v>
      </c>
      <c r="M768" s="232" t="s">
        <v>4910</v>
      </c>
      <c r="N768" s="57"/>
      <c r="O768" s="57"/>
      <c r="P768" s="237" t="s">
        <v>3071</v>
      </c>
      <c r="Q768" s="13"/>
      <c r="R768"/>
      <c r="S768" t="str">
        <f t="shared" si="162"/>
        <v/>
      </c>
      <c r="T768" t="str">
        <f>IF(ISNA(VLOOKUP(AF768,#REF!,1)),"//","")</f>
        <v/>
      </c>
      <c r="U768"/>
      <c r="V768" t="e">
        <f t="shared" si="155"/>
        <v>#REF!</v>
      </c>
      <c r="W768" s="81" t="s">
        <v>2263</v>
      </c>
      <c r="X768" s="59" t="s">
        <v>2263</v>
      </c>
      <c r="Y768" s="59" t="s">
        <v>2263</v>
      </c>
      <c r="Z768" s="25" t="str">
        <f t="shared" si="153"/>
        <v/>
      </c>
      <c r="AA768" s="25" t="str">
        <f t="shared" si="156"/>
        <v/>
      </c>
      <c r="AB768" s="1">
        <f t="shared" si="154"/>
        <v>744</v>
      </c>
      <c r="AC768" t="str">
        <f t="shared" si="157"/>
        <v>ITM_c_CEDILLA</v>
      </c>
      <c r="AD768" s="136" t="str">
        <f>IF(ISNA(VLOOKUP(AA768,Sheet2!J:J,1,0)),"//","")</f>
        <v/>
      </c>
      <c r="AF768" s="94" t="str">
        <f t="shared" si="158"/>
        <v/>
      </c>
      <c r="AG768" t="b">
        <f t="shared" si="159"/>
        <v>1</v>
      </c>
    </row>
    <row r="769" spans="1:33">
      <c r="A769" s="50">
        <f t="shared" si="160"/>
        <v>769</v>
      </c>
      <c r="B769" s="49">
        <f t="shared" si="161"/>
        <v>745</v>
      </c>
      <c r="C769" s="229" t="s">
        <v>3817</v>
      </c>
      <c r="D769" s="229" t="s">
        <v>3072</v>
      </c>
      <c r="E769" s="224" t="s">
        <v>660</v>
      </c>
      <c r="F769" s="224" t="s">
        <v>660</v>
      </c>
      <c r="G769" s="233">
        <v>0</v>
      </c>
      <c r="H769" s="233">
        <v>0</v>
      </c>
      <c r="I769" s="224" t="s">
        <v>2512</v>
      </c>
      <c r="J769" s="224" t="s">
        <v>1396</v>
      </c>
      <c r="K769" s="231" t="s">
        <v>3830</v>
      </c>
      <c r="L769" s="232" t="s">
        <v>4851</v>
      </c>
      <c r="M769" s="232" t="s">
        <v>4910</v>
      </c>
      <c r="N769" s="57"/>
      <c r="O769" s="57"/>
      <c r="P769" s="237" t="s">
        <v>3072</v>
      </c>
      <c r="Q769" s="13"/>
      <c r="R769"/>
      <c r="S769" t="str">
        <f t="shared" si="162"/>
        <v/>
      </c>
      <c r="T769" t="str">
        <f>IF(ISNA(VLOOKUP(AF769,#REF!,1)),"//","")</f>
        <v/>
      </c>
      <c r="U769"/>
      <c r="V769" t="e">
        <f t="shared" si="155"/>
        <v>#REF!</v>
      </c>
      <c r="W769" s="81" t="s">
        <v>2263</v>
      </c>
      <c r="X769" s="59" t="s">
        <v>2263</v>
      </c>
      <c r="Y769" s="59" t="s">
        <v>2263</v>
      </c>
      <c r="Z769" s="25" t="str">
        <f t="shared" si="153"/>
        <v/>
      </c>
      <c r="AA769" s="25" t="str">
        <f t="shared" si="156"/>
        <v/>
      </c>
      <c r="AB769" s="1">
        <f t="shared" si="154"/>
        <v>745</v>
      </c>
      <c r="AC769" t="str">
        <f t="shared" si="157"/>
        <v>ITM_d_STROKE</v>
      </c>
      <c r="AD769" s="136" t="str">
        <f>IF(ISNA(VLOOKUP(AA769,Sheet2!J:J,1,0)),"//","")</f>
        <v/>
      </c>
      <c r="AF769" s="94" t="str">
        <f t="shared" si="158"/>
        <v/>
      </c>
      <c r="AG769" t="b">
        <f t="shared" si="159"/>
        <v>1</v>
      </c>
    </row>
    <row r="770" spans="1:33">
      <c r="A770" s="50">
        <f t="shared" si="160"/>
        <v>770</v>
      </c>
      <c r="B770" s="49">
        <f t="shared" si="161"/>
        <v>746</v>
      </c>
      <c r="C770" s="229" t="s">
        <v>3817</v>
      </c>
      <c r="D770" s="229" t="s">
        <v>3073</v>
      </c>
      <c r="E770" s="224" t="s">
        <v>661</v>
      </c>
      <c r="F770" s="224" t="s">
        <v>661</v>
      </c>
      <c r="G770" s="233">
        <v>0</v>
      </c>
      <c r="H770" s="233">
        <v>0</v>
      </c>
      <c r="I770" s="224" t="s">
        <v>2512</v>
      </c>
      <c r="J770" s="224" t="s">
        <v>1396</v>
      </c>
      <c r="K770" s="231" t="s">
        <v>3830</v>
      </c>
      <c r="L770" s="232" t="s">
        <v>4851</v>
      </c>
      <c r="M770" s="232" t="s">
        <v>4910</v>
      </c>
      <c r="N770" s="57"/>
      <c r="O770" s="57"/>
      <c r="P770" s="237" t="s">
        <v>3073</v>
      </c>
      <c r="Q770" s="13"/>
      <c r="R770"/>
      <c r="S770" t="str">
        <f t="shared" si="162"/>
        <v/>
      </c>
      <c r="T770" t="str">
        <f>IF(ISNA(VLOOKUP(AF770,#REF!,1)),"//","")</f>
        <v/>
      </c>
      <c r="U770"/>
      <c r="V770" t="e">
        <f t="shared" si="155"/>
        <v>#REF!</v>
      </c>
      <c r="W770" s="81" t="s">
        <v>2263</v>
      </c>
      <c r="X770" s="59" t="s">
        <v>2263</v>
      </c>
      <c r="Y770" s="59" t="s">
        <v>2263</v>
      </c>
      <c r="Z770" s="25" t="str">
        <f t="shared" si="153"/>
        <v/>
      </c>
      <c r="AA770" s="25" t="str">
        <f t="shared" si="156"/>
        <v/>
      </c>
      <c r="AB770" s="1">
        <f t="shared" si="154"/>
        <v>746</v>
      </c>
      <c r="AC770" t="str">
        <f t="shared" si="157"/>
        <v>ITM_d_APOSTROPHE</v>
      </c>
      <c r="AD770" s="136" t="str">
        <f>IF(ISNA(VLOOKUP(AA770,Sheet2!J:J,1,0)),"//","")</f>
        <v/>
      </c>
      <c r="AF770" s="94" t="str">
        <f t="shared" si="158"/>
        <v/>
      </c>
      <c r="AG770" t="b">
        <f t="shared" si="159"/>
        <v>1</v>
      </c>
    </row>
    <row r="771" spans="1:33">
      <c r="A771" s="50">
        <f t="shared" si="160"/>
        <v>771</v>
      </c>
      <c r="B771" s="49">
        <f t="shared" si="161"/>
        <v>747</v>
      </c>
      <c r="C771" s="229" t="s">
        <v>3817</v>
      </c>
      <c r="D771" s="229" t="s">
        <v>3074</v>
      </c>
      <c r="E771" s="224" t="s">
        <v>662</v>
      </c>
      <c r="F771" s="224" t="s">
        <v>662</v>
      </c>
      <c r="G771" s="233">
        <v>0</v>
      </c>
      <c r="H771" s="233">
        <v>0</v>
      </c>
      <c r="I771" s="224" t="s">
        <v>2512</v>
      </c>
      <c r="J771" s="224" t="s">
        <v>1396</v>
      </c>
      <c r="K771" s="231" t="s">
        <v>3830</v>
      </c>
      <c r="L771" s="232" t="s">
        <v>4851</v>
      </c>
      <c r="M771" s="232" t="s">
        <v>4910</v>
      </c>
      <c r="N771" s="57"/>
      <c r="O771" s="57"/>
      <c r="P771" s="237" t="s">
        <v>3074</v>
      </c>
      <c r="Q771" s="13"/>
      <c r="R771"/>
      <c r="S771" t="str">
        <f t="shared" si="162"/>
        <v/>
      </c>
      <c r="T771" t="str">
        <f>IF(ISNA(VLOOKUP(AF771,#REF!,1)),"//","")</f>
        <v/>
      </c>
      <c r="U771"/>
      <c r="V771" t="e">
        <f t="shared" si="155"/>
        <v>#REF!</v>
      </c>
      <c r="W771" s="81" t="s">
        <v>2263</v>
      </c>
      <c r="X771" s="59" t="s">
        <v>2263</v>
      </c>
      <c r="Y771" s="59" t="s">
        <v>2263</v>
      </c>
      <c r="Z771" s="25" t="str">
        <f t="shared" si="153"/>
        <v/>
      </c>
      <c r="AA771" s="25" t="str">
        <f t="shared" si="156"/>
        <v/>
      </c>
      <c r="AB771" s="1">
        <f t="shared" si="154"/>
        <v>747</v>
      </c>
      <c r="AC771" t="str">
        <f t="shared" si="157"/>
        <v>ITM_e_MACRON</v>
      </c>
      <c r="AD771" s="136" t="str">
        <f>IF(ISNA(VLOOKUP(AA771,Sheet2!J:J,1,0)),"//","")</f>
        <v/>
      </c>
      <c r="AF771" s="94" t="str">
        <f t="shared" si="158"/>
        <v/>
      </c>
      <c r="AG771" t="b">
        <f t="shared" si="159"/>
        <v>1</v>
      </c>
    </row>
    <row r="772" spans="1:33">
      <c r="A772" s="50">
        <f t="shared" si="160"/>
        <v>772</v>
      </c>
      <c r="B772" s="49">
        <f t="shared" si="161"/>
        <v>748</v>
      </c>
      <c r="C772" s="229" t="s">
        <v>3817</v>
      </c>
      <c r="D772" s="229" t="s">
        <v>3075</v>
      </c>
      <c r="E772" s="224" t="s">
        <v>663</v>
      </c>
      <c r="F772" s="224" t="s">
        <v>663</v>
      </c>
      <c r="G772" s="233">
        <v>0</v>
      </c>
      <c r="H772" s="233">
        <v>0</v>
      </c>
      <c r="I772" s="224" t="s">
        <v>2512</v>
      </c>
      <c r="J772" s="224" t="s">
        <v>1396</v>
      </c>
      <c r="K772" s="231" t="s">
        <v>3830</v>
      </c>
      <c r="L772" s="232" t="s">
        <v>4851</v>
      </c>
      <c r="M772" s="232" t="s">
        <v>4910</v>
      </c>
      <c r="N772" s="57"/>
      <c r="O772" s="57"/>
      <c r="P772" s="237" t="s">
        <v>3075</v>
      </c>
      <c r="Q772" s="13"/>
      <c r="R772"/>
      <c r="S772" t="str">
        <f t="shared" si="162"/>
        <v/>
      </c>
      <c r="T772" t="str">
        <f>IF(ISNA(VLOOKUP(AF772,#REF!,1)),"//","")</f>
        <v/>
      </c>
      <c r="U772"/>
      <c r="V772" t="e">
        <f t="shared" si="155"/>
        <v>#REF!</v>
      </c>
      <c r="W772" s="81" t="s">
        <v>2263</v>
      </c>
      <c r="X772" s="59" t="s">
        <v>2263</v>
      </c>
      <c r="Y772" s="59" t="s">
        <v>2263</v>
      </c>
      <c r="Z772" s="25" t="str">
        <f t="shared" si="153"/>
        <v/>
      </c>
      <c r="AA772" s="25" t="str">
        <f t="shared" si="156"/>
        <v/>
      </c>
      <c r="AB772" s="1">
        <f t="shared" si="154"/>
        <v>748</v>
      </c>
      <c r="AC772" t="str">
        <f t="shared" si="157"/>
        <v>ITM_e_ACUTE</v>
      </c>
      <c r="AD772" s="136" t="str">
        <f>IF(ISNA(VLOOKUP(AA772,Sheet2!J:J,1,0)),"//","")</f>
        <v/>
      </c>
      <c r="AF772" s="94" t="str">
        <f t="shared" si="158"/>
        <v/>
      </c>
      <c r="AG772" t="b">
        <f t="shared" si="159"/>
        <v>1</v>
      </c>
    </row>
    <row r="773" spans="1:33">
      <c r="A773" s="50">
        <f t="shared" si="160"/>
        <v>773</v>
      </c>
      <c r="B773" s="49">
        <f t="shared" si="161"/>
        <v>749</v>
      </c>
      <c r="C773" s="229" t="s">
        <v>3817</v>
      </c>
      <c r="D773" s="229" t="s">
        <v>3076</v>
      </c>
      <c r="E773" s="224" t="s">
        <v>664</v>
      </c>
      <c r="F773" s="224" t="s">
        <v>664</v>
      </c>
      <c r="G773" s="233">
        <v>0</v>
      </c>
      <c r="H773" s="233">
        <v>0</v>
      </c>
      <c r="I773" s="224" t="s">
        <v>2512</v>
      </c>
      <c r="J773" s="224" t="s">
        <v>1396</v>
      </c>
      <c r="K773" s="231" t="s">
        <v>3830</v>
      </c>
      <c r="L773" s="232" t="s">
        <v>4851</v>
      </c>
      <c r="M773" s="232" t="s">
        <v>4910</v>
      </c>
      <c r="N773" s="57"/>
      <c r="O773" s="57"/>
      <c r="P773" s="237" t="s">
        <v>3076</v>
      </c>
      <c r="Q773" s="13"/>
      <c r="R773"/>
      <c r="S773" t="str">
        <f t="shared" si="162"/>
        <v/>
      </c>
      <c r="T773" t="str">
        <f>IF(ISNA(VLOOKUP(AF773,#REF!,1)),"//","")</f>
        <v/>
      </c>
      <c r="U773"/>
      <c r="V773" t="e">
        <f t="shared" si="155"/>
        <v>#REF!</v>
      </c>
      <c r="W773" s="81" t="s">
        <v>2263</v>
      </c>
      <c r="X773" s="59" t="s">
        <v>2263</v>
      </c>
      <c r="Y773" s="59" t="s">
        <v>2263</v>
      </c>
      <c r="Z773" s="25" t="str">
        <f t="shared" si="153"/>
        <v/>
      </c>
      <c r="AA773" s="25" t="str">
        <f t="shared" si="156"/>
        <v/>
      </c>
      <c r="AB773" s="1">
        <f t="shared" si="154"/>
        <v>749</v>
      </c>
      <c r="AC773" t="str">
        <f t="shared" si="157"/>
        <v>ITM_e_BREVE</v>
      </c>
      <c r="AD773" s="136" t="str">
        <f>IF(ISNA(VLOOKUP(AA773,Sheet2!J:J,1,0)),"//","")</f>
        <v/>
      </c>
      <c r="AF773" s="94" t="str">
        <f t="shared" si="158"/>
        <v/>
      </c>
      <c r="AG773" t="b">
        <f t="shared" si="159"/>
        <v>1</v>
      </c>
    </row>
    <row r="774" spans="1:33">
      <c r="A774" s="50">
        <f t="shared" si="160"/>
        <v>774</v>
      </c>
      <c r="B774" s="49">
        <f t="shared" si="161"/>
        <v>750</v>
      </c>
      <c r="C774" s="229" t="s">
        <v>3817</v>
      </c>
      <c r="D774" s="229" t="s">
        <v>3077</v>
      </c>
      <c r="E774" s="224" t="s">
        <v>665</v>
      </c>
      <c r="F774" s="224" t="s">
        <v>665</v>
      </c>
      <c r="G774" s="233">
        <v>0</v>
      </c>
      <c r="H774" s="233">
        <v>0</v>
      </c>
      <c r="I774" s="224" t="s">
        <v>2512</v>
      </c>
      <c r="J774" s="224" t="s">
        <v>1396</v>
      </c>
      <c r="K774" s="231" t="s">
        <v>3830</v>
      </c>
      <c r="L774" s="232" t="s">
        <v>4851</v>
      </c>
      <c r="M774" s="232" t="s">
        <v>4910</v>
      </c>
      <c r="N774" s="57"/>
      <c r="O774" s="57"/>
      <c r="P774" s="237" t="s">
        <v>3077</v>
      </c>
      <c r="Q774" s="13"/>
      <c r="R774"/>
      <c r="S774" t="str">
        <f t="shared" si="162"/>
        <v/>
      </c>
      <c r="T774" t="str">
        <f>IF(ISNA(VLOOKUP(AF774,#REF!,1)),"//","")</f>
        <v/>
      </c>
      <c r="U774"/>
      <c r="V774" t="e">
        <f t="shared" si="155"/>
        <v>#REF!</v>
      </c>
      <c r="W774" s="81" t="s">
        <v>2263</v>
      </c>
      <c r="X774" s="59" t="s">
        <v>2263</v>
      </c>
      <c r="Y774" s="59" t="s">
        <v>2263</v>
      </c>
      <c r="Z774" s="25" t="str">
        <f t="shared" ref="Z774:Z837" si="163">IF( OR(X774="CNST", I774="CAT_REGS"),IF(E774=CHAR(34)&amp;CHAR(34),F774,E774),
IF(X774="YES",UPPER(IF(E774=CHAR(34)&amp;CHAR(34),F774,E774)),
IF(   AND(X774&lt;&gt;"NO",I774="CAT_FNCT",D774&lt;&gt;"multiply", D774&lt;&gt;"divide"),IF(J774="SLS_ENABLED",   UPPER(IF(E774=CHAR(34)&amp;CHAR(34),F774,E774)),""),"")))</f>
        <v/>
      </c>
      <c r="AA774" s="25" t="str">
        <f t="shared" si="156"/>
        <v/>
      </c>
      <c r="AB774" s="1">
        <f t="shared" ref="AB774:AB837" si="164">B774</f>
        <v>750</v>
      </c>
      <c r="AC774" t="str">
        <f t="shared" si="157"/>
        <v>ITM_e_GRAVE</v>
      </c>
      <c r="AD774" s="136" t="str">
        <f>IF(ISNA(VLOOKUP(AA774,Sheet2!J:J,1,0)),"//","")</f>
        <v/>
      </c>
      <c r="AF774" s="94" t="str">
        <f t="shared" si="158"/>
        <v/>
      </c>
      <c r="AG774" t="b">
        <f t="shared" si="159"/>
        <v>1</v>
      </c>
    </row>
    <row r="775" spans="1:33">
      <c r="A775" s="50">
        <f t="shared" si="160"/>
        <v>775</v>
      </c>
      <c r="B775" s="49">
        <f t="shared" si="161"/>
        <v>751</v>
      </c>
      <c r="C775" s="229" t="s">
        <v>3817</v>
      </c>
      <c r="D775" s="229" t="s">
        <v>3078</v>
      </c>
      <c r="E775" s="224" t="s">
        <v>666</v>
      </c>
      <c r="F775" s="224" t="s">
        <v>666</v>
      </c>
      <c r="G775" s="233">
        <v>0</v>
      </c>
      <c r="H775" s="233">
        <v>0</v>
      </c>
      <c r="I775" s="224" t="s">
        <v>2512</v>
      </c>
      <c r="J775" s="224" t="s">
        <v>1396</v>
      </c>
      <c r="K775" s="231" t="s">
        <v>3830</v>
      </c>
      <c r="L775" s="232" t="s">
        <v>4851</v>
      </c>
      <c r="M775" s="232" t="s">
        <v>4910</v>
      </c>
      <c r="N775" s="57"/>
      <c r="O775" s="57"/>
      <c r="P775" s="237" t="s">
        <v>3078</v>
      </c>
      <c r="Q775" s="13"/>
      <c r="R775"/>
      <c r="S775" t="str">
        <f t="shared" si="162"/>
        <v/>
      </c>
      <c r="T775" t="str">
        <f>IF(ISNA(VLOOKUP(AF775,#REF!,1)),"//","")</f>
        <v/>
      </c>
      <c r="U775"/>
      <c r="V775" t="e">
        <f t="shared" ref="V775:V838" si="165">IF(AA775&lt;&gt;"",V774+1,V774)</f>
        <v>#REF!</v>
      </c>
      <c r="W775" s="81" t="s">
        <v>2263</v>
      </c>
      <c r="X775" s="59" t="s">
        <v>2263</v>
      </c>
      <c r="Y775" s="59" t="s">
        <v>2263</v>
      </c>
      <c r="Z775" s="25" t="str">
        <f t="shared" si="163"/>
        <v/>
      </c>
      <c r="AA775" s="25" t="str">
        <f t="shared" ref="AA775:AA838" si="166">IF(LEN(Y775)&gt;0,Y775,SUBSTITUTE(SUBSTITUTE(SUBSTITUTE(SUBSTITUTE(SUBSTITUTE(SUBSTITUTE(SUBSTITUTE(SUBSTITUTE(SUBSTITUTE(SUBSTITUTE(SUBSTITUTE( (SUBSTITUTE( SUBSTITUTE( SUBSTITUTE( SUBSTITUTE(Z775,"STD_SIGMA","SUM"),"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75" s="1">
        <f t="shared" si="164"/>
        <v>751</v>
      </c>
      <c r="AC775" t="str">
        <f t="shared" ref="AC775:AC838" si="167">P775</f>
        <v>ITM_e_DIARESIS</v>
      </c>
      <c r="AD775" s="136" t="str">
        <f>IF(ISNA(VLOOKUP(AA775,Sheet2!J:J,1,0)),"//","")</f>
        <v/>
      </c>
      <c r="AF775" s="94" t="str">
        <f t="shared" ref="AF775:AF838" si="168">IF(LEN(AA775)=0,"",SUBSTITUTE(SUBSTITUTE(SUBSTITUTE(SUBSTITUTE(SUBSTITUTE(SUBSTITUTE(SUBSTITUTE(SUBSTITUTE(SUBSTITUTE(SUBSTITUTE(SUBSTITUTE(SUBSTITUTE(SUBSTITUTE(SUBSTITUTE(SUBSTITUTE(SUBSTITUTE(SUBSTITUTE( (SUBSTITUTE( SUBSTITUTE( SUBSTITUTE( SUBSTITUTE(Z775,"STD_SIGMA","SUM"),"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75" t="b">
        <f t="shared" ref="AG775:AG838" si="169">AA775=AF775</f>
        <v>1</v>
      </c>
    </row>
    <row r="776" spans="1:33">
      <c r="A776" s="50">
        <f t="shared" si="160"/>
        <v>776</v>
      </c>
      <c r="B776" s="49">
        <f t="shared" si="161"/>
        <v>752</v>
      </c>
      <c r="C776" s="229" t="s">
        <v>3817</v>
      </c>
      <c r="D776" s="229" t="s">
        <v>3079</v>
      </c>
      <c r="E776" s="224" t="s">
        <v>667</v>
      </c>
      <c r="F776" s="224" t="s">
        <v>667</v>
      </c>
      <c r="G776" s="233">
        <v>0</v>
      </c>
      <c r="H776" s="233">
        <v>0</v>
      </c>
      <c r="I776" s="224" t="s">
        <v>2512</v>
      </c>
      <c r="J776" s="224" t="s">
        <v>1396</v>
      </c>
      <c r="K776" s="231" t="s">
        <v>3830</v>
      </c>
      <c r="L776" s="232" t="s">
        <v>4851</v>
      </c>
      <c r="M776" s="232" t="s">
        <v>4910</v>
      </c>
      <c r="N776" s="57"/>
      <c r="O776" s="57"/>
      <c r="P776" s="237" t="s">
        <v>3079</v>
      </c>
      <c r="Q776" s="13"/>
      <c r="R776"/>
      <c r="S776" t="str">
        <f t="shared" si="162"/>
        <v/>
      </c>
      <c r="T776" t="str">
        <f>IF(ISNA(VLOOKUP(AF776,#REF!,1)),"//","")</f>
        <v/>
      </c>
      <c r="U776"/>
      <c r="V776" t="e">
        <f t="shared" si="165"/>
        <v>#REF!</v>
      </c>
      <c r="W776" s="81" t="s">
        <v>2263</v>
      </c>
      <c r="X776" s="59" t="s">
        <v>2263</v>
      </c>
      <c r="Y776" s="59" t="s">
        <v>2263</v>
      </c>
      <c r="Z776" s="25" t="str">
        <f t="shared" si="163"/>
        <v/>
      </c>
      <c r="AA776" s="25" t="str">
        <f t="shared" si="166"/>
        <v/>
      </c>
      <c r="AB776" s="1">
        <f t="shared" si="164"/>
        <v>752</v>
      </c>
      <c r="AC776" t="str">
        <f t="shared" si="167"/>
        <v>ITM_e_CIRC</v>
      </c>
      <c r="AD776" s="136" t="str">
        <f>IF(ISNA(VLOOKUP(AA776,Sheet2!J:J,1,0)),"//","")</f>
        <v/>
      </c>
      <c r="AF776" s="94" t="str">
        <f t="shared" si="168"/>
        <v/>
      </c>
      <c r="AG776" t="b">
        <f t="shared" si="169"/>
        <v>1</v>
      </c>
    </row>
    <row r="777" spans="1:33" s="17" customFormat="1">
      <c r="A777" s="50">
        <f t="shared" ref="A777:A840" si="170">IF(B777=INT(B777),ROW(),"")</f>
        <v>777</v>
      </c>
      <c r="B777" s="49">
        <f t="shared" ref="B777:B840" si="171">IF(AND(MID(C777,2,1)&lt;&gt;"/",MID(C777,1,1)="/"),INT(B776)+1,B776+0.01)</f>
        <v>753</v>
      </c>
      <c r="C777" s="229" t="s">
        <v>3817</v>
      </c>
      <c r="D777" s="229" t="s">
        <v>3080</v>
      </c>
      <c r="E777" s="225" t="s">
        <v>668</v>
      </c>
      <c r="F777" s="225" t="s">
        <v>668</v>
      </c>
      <c r="G777" s="234">
        <v>0</v>
      </c>
      <c r="H777" s="234">
        <v>0</v>
      </c>
      <c r="I777" s="224" t="s">
        <v>2512</v>
      </c>
      <c r="J777" s="224" t="s">
        <v>1396</v>
      </c>
      <c r="K777" s="231" t="s">
        <v>3830</v>
      </c>
      <c r="L777" s="232" t="s">
        <v>4851</v>
      </c>
      <c r="M777" s="232" t="s">
        <v>4910</v>
      </c>
      <c r="P777" s="237" t="s">
        <v>3080</v>
      </c>
      <c r="Q777" s="16"/>
      <c r="S777" s="17" t="str">
        <f t="shared" si="162"/>
        <v/>
      </c>
      <c r="T777" s="17" t="str">
        <f>IF(ISNA(VLOOKUP(AF777,#REF!,1)),"//","")</f>
        <v/>
      </c>
      <c r="V777" t="e">
        <f t="shared" si="165"/>
        <v>#REF!</v>
      </c>
      <c r="W777" s="94" t="s">
        <v>2263</v>
      </c>
      <c r="X777" s="98" t="s">
        <v>2263</v>
      </c>
      <c r="Y777" s="98" t="s">
        <v>2263</v>
      </c>
      <c r="Z777" s="25" t="str">
        <f t="shared" si="163"/>
        <v/>
      </c>
      <c r="AA777" s="25" t="str">
        <f t="shared" si="166"/>
        <v/>
      </c>
      <c r="AB777" s="1">
        <f t="shared" si="164"/>
        <v>753</v>
      </c>
      <c r="AC777" t="str">
        <f t="shared" si="167"/>
        <v>ITM_e_OGONEK</v>
      </c>
      <c r="AD777" s="136" t="str">
        <f>IF(ISNA(VLOOKUP(AA777,Sheet2!J:J,1,0)),"//","")</f>
        <v/>
      </c>
      <c r="AF777" s="94" t="str">
        <f t="shared" si="168"/>
        <v/>
      </c>
      <c r="AG777" t="b">
        <f t="shared" si="169"/>
        <v>1</v>
      </c>
    </row>
    <row r="778" spans="1:33" s="17" customFormat="1">
      <c r="A778" s="50">
        <f t="shared" si="170"/>
        <v>778</v>
      </c>
      <c r="B778" s="49">
        <f t="shared" si="171"/>
        <v>754</v>
      </c>
      <c r="C778" s="229" t="s">
        <v>3817</v>
      </c>
      <c r="D778" s="229" t="s">
        <v>3081</v>
      </c>
      <c r="E778" s="225" t="s">
        <v>669</v>
      </c>
      <c r="F778" s="225" t="s">
        <v>669</v>
      </c>
      <c r="G778" s="234">
        <v>0</v>
      </c>
      <c r="H778" s="234">
        <v>0</v>
      </c>
      <c r="I778" s="224" t="s">
        <v>2512</v>
      </c>
      <c r="J778" s="224" t="s">
        <v>1396</v>
      </c>
      <c r="K778" s="231" t="s">
        <v>3830</v>
      </c>
      <c r="L778" s="232" t="s">
        <v>4851</v>
      </c>
      <c r="M778" s="232" t="s">
        <v>4910</v>
      </c>
      <c r="P778" s="237" t="s">
        <v>3081</v>
      </c>
      <c r="Q778" s="16"/>
      <c r="S778" s="17" t="str">
        <f t="shared" si="162"/>
        <v/>
      </c>
      <c r="T778" s="17" t="str">
        <f>IF(ISNA(VLOOKUP(AF778,#REF!,1)),"//","")</f>
        <v/>
      </c>
      <c r="V778" t="e">
        <f t="shared" si="165"/>
        <v>#REF!</v>
      </c>
      <c r="W778" s="94" t="s">
        <v>2263</v>
      </c>
      <c r="X778" s="98" t="s">
        <v>2263</v>
      </c>
      <c r="Y778" s="98" t="s">
        <v>2263</v>
      </c>
      <c r="Z778" s="25" t="str">
        <f t="shared" si="163"/>
        <v/>
      </c>
      <c r="AA778" s="25" t="str">
        <f t="shared" si="166"/>
        <v/>
      </c>
      <c r="AB778" s="1">
        <f t="shared" si="164"/>
        <v>754</v>
      </c>
      <c r="AC778" t="str">
        <f t="shared" si="167"/>
        <v>ITM_g_BREVE</v>
      </c>
      <c r="AD778" s="136" t="str">
        <f>IF(ISNA(VLOOKUP(AA778,Sheet2!J:J,1,0)),"//","")</f>
        <v/>
      </c>
      <c r="AF778" s="94" t="str">
        <f t="shared" si="168"/>
        <v/>
      </c>
      <c r="AG778" t="b">
        <f t="shared" si="169"/>
        <v>1</v>
      </c>
    </row>
    <row r="779" spans="1:33" s="17" customFormat="1">
      <c r="A779" s="50">
        <f t="shared" si="170"/>
        <v>779</v>
      </c>
      <c r="B779" s="49">
        <f t="shared" si="171"/>
        <v>755</v>
      </c>
      <c r="C779" s="229" t="s">
        <v>3817</v>
      </c>
      <c r="D779" s="229" t="s">
        <v>3082</v>
      </c>
      <c r="E779" s="225" t="s">
        <v>524</v>
      </c>
      <c r="F779" s="225" t="s">
        <v>670</v>
      </c>
      <c r="G779" s="234">
        <v>0</v>
      </c>
      <c r="H779" s="234">
        <v>0</v>
      </c>
      <c r="I779" s="224" t="s">
        <v>1</v>
      </c>
      <c r="J779" s="224" t="s">
        <v>1396</v>
      </c>
      <c r="K779" s="231" t="s">
        <v>3830</v>
      </c>
      <c r="L779" s="232" t="s">
        <v>4851</v>
      </c>
      <c r="M779" s="232" t="s">
        <v>4910</v>
      </c>
      <c r="P779" s="237" t="s">
        <v>3082</v>
      </c>
      <c r="Q779" s="16"/>
      <c r="S779" s="17" t="str">
        <f t="shared" si="162"/>
        <v>NOT EQUAL</v>
      </c>
      <c r="T779" s="17" t="str">
        <f>IF(ISNA(VLOOKUP(AF779,#REF!,1)),"//","")</f>
        <v/>
      </c>
      <c r="V779" t="e">
        <f t="shared" si="165"/>
        <v>#REF!</v>
      </c>
      <c r="W779" s="94" t="s">
        <v>2263</v>
      </c>
      <c r="X779" s="98" t="s">
        <v>2263</v>
      </c>
      <c r="Y779" s="98" t="s">
        <v>2263</v>
      </c>
      <c r="Z779" s="25" t="str">
        <f t="shared" si="163"/>
        <v/>
      </c>
      <c r="AA779" s="25" t="str">
        <f t="shared" si="166"/>
        <v/>
      </c>
      <c r="AB779" s="1">
        <f t="shared" si="164"/>
        <v>755</v>
      </c>
      <c r="AC779" t="str">
        <f t="shared" si="167"/>
        <v>ITM_h_STROKE</v>
      </c>
      <c r="AD779" s="136" t="str">
        <f>IF(ISNA(VLOOKUP(AA779,Sheet2!J:J,1,0)),"//","")</f>
        <v/>
      </c>
      <c r="AF779" s="94" t="str">
        <f t="shared" si="168"/>
        <v/>
      </c>
      <c r="AG779" t="b">
        <f t="shared" si="169"/>
        <v>1</v>
      </c>
    </row>
    <row r="780" spans="1:33">
      <c r="A780" s="50">
        <f t="shared" si="170"/>
        <v>780</v>
      </c>
      <c r="B780" s="49">
        <f t="shared" si="171"/>
        <v>756</v>
      </c>
      <c r="C780" s="229" t="s">
        <v>3817</v>
      </c>
      <c r="D780" s="229" t="s">
        <v>3083</v>
      </c>
      <c r="E780" s="224" t="s">
        <v>671</v>
      </c>
      <c r="F780" s="224" t="s">
        <v>671</v>
      </c>
      <c r="G780" s="233">
        <v>0</v>
      </c>
      <c r="H780" s="233">
        <v>0</v>
      </c>
      <c r="I780" s="224" t="s">
        <v>2512</v>
      </c>
      <c r="J780" s="224" t="s">
        <v>1396</v>
      </c>
      <c r="K780" s="231" t="s">
        <v>3830</v>
      </c>
      <c r="L780" s="232" t="s">
        <v>4851</v>
      </c>
      <c r="M780" s="232" t="s">
        <v>4910</v>
      </c>
      <c r="N780" s="57"/>
      <c r="O780" s="57"/>
      <c r="P780" s="237" t="s">
        <v>3083</v>
      </c>
      <c r="Q780" s="13"/>
      <c r="R780"/>
      <c r="S780" t="str">
        <f t="shared" si="162"/>
        <v/>
      </c>
      <c r="T780" t="str">
        <f>IF(ISNA(VLOOKUP(AF780,#REF!,1)),"//","")</f>
        <v/>
      </c>
      <c r="U780"/>
      <c r="V780" t="e">
        <f t="shared" si="165"/>
        <v>#REF!</v>
      </c>
      <c r="W780" s="81" t="s">
        <v>2263</v>
      </c>
      <c r="X780" s="59" t="s">
        <v>2263</v>
      </c>
      <c r="Y780" s="59" t="s">
        <v>2263</v>
      </c>
      <c r="Z780" s="25" t="str">
        <f t="shared" si="163"/>
        <v/>
      </c>
      <c r="AA780" s="25" t="str">
        <f t="shared" si="166"/>
        <v/>
      </c>
      <c r="AB780" s="1">
        <f t="shared" si="164"/>
        <v>756</v>
      </c>
      <c r="AC780" t="str">
        <f t="shared" si="167"/>
        <v>ITM_i_MACRON</v>
      </c>
      <c r="AD780" s="136" t="str">
        <f>IF(ISNA(VLOOKUP(AA780,Sheet2!J:J,1,0)),"//","")</f>
        <v/>
      </c>
      <c r="AF780" s="94" t="str">
        <f t="shared" si="168"/>
        <v/>
      </c>
      <c r="AG780" t="b">
        <f t="shared" si="169"/>
        <v>1</v>
      </c>
    </row>
    <row r="781" spans="1:33">
      <c r="A781" s="50">
        <f t="shared" si="170"/>
        <v>781</v>
      </c>
      <c r="B781" s="49">
        <f t="shared" si="171"/>
        <v>757</v>
      </c>
      <c r="C781" s="229" t="s">
        <v>3817</v>
      </c>
      <c r="D781" s="229" t="s">
        <v>3084</v>
      </c>
      <c r="E781" s="224" t="s">
        <v>672</v>
      </c>
      <c r="F781" s="224" t="s">
        <v>672</v>
      </c>
      <c r="G781" s="233">
        <v>0</v>
      </c>
      <c r="H781" s="233">
        <v>0</v>
      </c>
      <c r="I781" s="224" t="s">
        <v>2512</v>
      </c>
      <c r="J781" s="224" t="s">
        <v>1396</v>
      </c>
      <c r="K781" s="231" t="s">
        <v>3830</v>
      </c>
      <c r="L781" s="232" t="s">
        <v>4851</v>
      </c>
      <c r="M781" s="232" t="s">
        <v>4910</v>
      </c>
      <c r="N781" s="57"/>
      <c r="O781" s="57"/>
      <c r="P781" s="237" t="s">
        <v>3084</v>
      </c>
      <c r="Q781" s="13"/>
      <c r="R781"/>
      <c r="S781" t="str">
        <f t="shared" si="162"/>
        <v/>
      </c>
      <c r="T781" t="str">
        <f>IF(ISNA(VLOOKUP(AF781,#REF!,1)),"//","")</f>
        <v/>
      </c>
      <c r="U781"/>
      <c r="V781" t="e">
        <f t="shared" si="165"/>
        <v>#REF!</v>
      </c>
      <c r="W781" s="81" t="s">
        <v>2263</v>
      </c>
      <c r="X781" s="59" t="s">
        <v>2263</v>
      </c>
      <c r="Y781" s="59" t="s">
        <v>2263</v>
      </c>
      <c r="Z781" s="25" t="str">
        <f t="shared" si="163"/>
        <v/>
      </c>
      <c r="AA781" s="25" t="str">
        <f t="shared" si="166"/>
        <v/>
      </c>
      <c r="AB781" s="1">
        <f t="shared" si="164"/>
        <v>757</v>
      </c>
      <c r="AC781" t="str">
        <f t="shared" si="167"/>
        <v>ITM_i_ACUTE</v>
      </c>
      <c r="AD781" s="136" t="str">
        <f>IF(ISNA(VLOOKUP(AA781,Sheet2!J:J,1,0)),"//","")</f>
        <v/>
      </c>
      <c r="AF781" s="94" t="str">
        <f t="shared" si="168"/>
        <v/>
      </c>
      <c r="AG781" t="b">
        <f t="shared" si="169"/>
        <v>1</v>
      </c>
    </row>
    <row r="782" spans="1:33">
      <c r="A782" s="50">
        <f t="shared" si="170"/>
        <v>782</v>
      </c>
      <c r="B782" s="49">
        <f t="shared" si="171"/>
        <v>758</v>
      </c>
      <c r="C782" s="229" t="s">
        <v>3817</v>
      </c>
      <c r="D782" s="229" t="s">
        <v>3085</v>
      </c>
      <c r="E782" s="224" t="s">
        <v>673</v>
      </c>
      <c r="F782" s="224" t="s">
        <v>673</v>
      </c>
      <c r="G782" s="233">
        <v>0</v>
      </c>
      <c r="H782" s="233">
        <v>0</v>
      </c>
      <c r="I782" s="224" t="s">
        <v>2512</v>
      </c>
      <c r="J782" s="224" t="s">
        <v>1396</v>
      </c>
      <c r="K782" s="231" t="s">
        <v>3830</v>
      </c>
      <c r="L782" s="232" t="s">
        <v>4851</v>
      </c>
      <c r="M782" s="232" t="s">
        <v>4910</v>
      </c>
      <c r="N782" s="57"/>
      <c r="O782" s="57"/>
      <c r="P782" s="237" t="s">
        <v>3085</v>
      </c>
      <c r="Q782" s="13"/>
      <c r="R782"/>
      <c r="S782" t="str">
        <f t="shared" si="162"/>
        <v/>
      </c>
      <c r="T782" t="str">
        <f>IF(ISNA(VLOOKUP(AF782,#REF!,1)),"//","")</f>
        <v/>
      </c>
      <c r="U782"/>
      <c r="V782" t="e">
        <f t="shared" si="165"/>
        <v>#REF!</v>
      </c>
      <c r="W782" s="81" t="s">
        <v>2263</v>
      </c>
      <c r="X782" s="59" t="s">
        <v>2263</v>
      </c>
      <c r="Y782" s="59" t="s">
        <v>2263</v>
      </c>
      <c r="Z782" s="25" t="str">
        <f t="shared" si="163"/>
        <v/>
      </c>
      <c r="AA782" s="25" t="str">
        <f t="shared" si="166"/>
        <v/>
      </c>
      <c r="AB782" s="1">
        <f t="shared" si="164"/>
        <v>758</v>
      </c>
      <c r="AC782" t="str">
        <f t="shared" si="167"/>
        <v>ITM_i_BREVE</v>
      </c>
      <c r="AD782" s="136" t="str">
        <f>IF(ISNA(VLOOKUP(AA782,Sheet2!J:J,1,0)),"//","")</f>
        <v/>
      </c>
      <c r="AF782" s="94" t="str">
        <f t="shared" si="168"/>
        <v/>
      </c>
      <c r="AG782" t="b">
        <f t="shared" si="169"/>
        <v>1</v>
      </c>
    </row>
    <row r="783" spans="1:33">
      <c r="A783" s="50">
        <f t="shared" si="170"/>
        <v>783</v>
      </c>
      <c r="B783" s="49">
        <f t="shared" si="171"/>
        <v>759</v>
      </c>
      <c r="C783" s="229" t="s">
        <v>3817</v>
      </c>
      <c r="D783" s="229" t="s">
        <v>3086</v>
      </c>
      <c r="E783" s="224" t="s">
        <v>674</v>
      </c>
      <c r="F783" s="224" t="s">
        <v>674</v>
      </c>
      <c r="G783" s="233">
        <v>0</v>
      </c>
      <c r="H783" s="233">
        <v>0</v>
      </c>
      <c r="I783" s="224" t="s">
        <v>2512</v>
      </c>
      <c r="J783" s="224" t="s">
        <v>1396</v>
      </c>
      <c r="K783" s="231" t="s">
        <v>3830</v>
      </c>
      <c r="L783" s="232" t="s">
        <v>4851</v>
      </c>
      <c r="M783" s="232" t="s">
        <v>4910</v>
      </c>
      <c r="N783" s="57"/>
      <c r="O783" s="57"/>
      <c r="P783" s="237" t="s">
        <v>3086</v>
      </c>
      <c r="Q783" s="13"/>
      <c r="R783"/>
      <c r="S783" t="str">
        <f t="shared" si="162"/>
        <v/>
      </c>
      <c r="T783" t="str">
        <f>IF(ISNA(VLOOKUP(AF783,#REF!,1)),"//","")</f>
        <v/>
      </c>
      <c r="U783"/>
      <c r="V783" t="e">
        <f t="shared" si="165"/>
        <v>#REF!</v>
      </c>
      <c r="W783" s="81" t="s">
        <v>2263</v>
      </c>
      <c r="X783" s="59" t="s">
        <v>2263</v>
      </c>
      <c r="Y783" s="59" t="s">
        <v>2263</v>
      </c>
      <c r="Z783" s="25" t="str">
        <f t="shared" si="163"/>
        <v/>
      </c>
      <c r="AA783" s="25" t="str">
        <f t="shared" si="166"/>
        <v/>
      </c>
      <c r="AB783" s="1">
        <f t="shared" si="164"/>
        <v>759</v>
      </c>
      <c r="AC783" t="str">
        <f t="shared" si="167"/>
        <v>ITM_i_GRAVE</v>
      </c>
      <c r="AD783" s="136" t="str">
        <f>IF(ISNA(VLOOKUP(AA783,Sheet2!J:J,1,0)),"//","")</f>
        <v/>
      </c>
      <c r="AF783" s="94" t="str">
        <f t="shared" si="168"/>
        <v/>
      </c>
      <c r="AG783" t="b">
        <f t="shared" si="169"/>
        <v>1</v>
      </c>
    </row>
    <row r="784" spans="1:33">
      <c r="A784" s="50">
        <f t="shared" si="170"/>
        <v>784</v>
      </c>
      <c r="B784" s="49">
        <f t="shared" si="171"/>
        <v>760</v>
      </c>
      <c r="C784" s="229" t="s">
        <v>3817</v>
      </c>
      <c r="D784" s="229" t="s">
        <v>3087</v>
      </c>
      <c r="E784" s="224" t="s">
        <v>675</v>
      </c>
      <c r="F784" s="224" t="s">
        <v>675</v>
      </c>
      <c r="G784" s="233">
        <v>0</v>
      </c>
      <c r="H784" s="233">
        <v>0</v>
      </c>
      <c r="I784" s="224" t="s">
        <v>2512</v>
      </c>
      <c r="J784" s="224" t="s">
        <v>1396</v>
      </c>
      <c r="K784" s="231" t="s">
        <v>3830</v>
      </c>
      <c r="L784" s="232" t="s">
        <v>4851</v>
      </c>
      <c r="M784" s="232" t="s">
        <v>4910</v>
      </c>
      <c r="N784" s="57"/>
      <c r="O784" s="57"/>
      <c r="P784" s="237" t="s">
        <v>3087</v>
      </c>
      <c r="Q784" s="13"/>
      <c r="R784"/>
      <c r="S784" t="str">
        <f t="shared" si="162"/>
        <v/>
      </c>
      <c r="T784" t="str">
        <f>IF(ISNA(VLOOKUP(AF784,#REF!,1)),"//","")</f>
        <v/>
      </c>
      <c r="U784"/>
      <c r="V784" t="e">
        <f t="shared" si="165"/>
        <v>#REF!</v>
      </c>
      <c r="W784" s="81" t="s">
        <v>2263</v>
      </c>
      <c r="X784" s="59" t="s">
        <v>2263</v>
      </c>
      <c r="Y784" s="59" t="s">
        <v>2263</v>
      </c>
      <c r="Z784" s="25" t="str">
        <f t="shared" si="163"/>
        <v/>
      </c>
      <c r="AA784" s="25" t="str">
        <f t="shared" si="166"/>
        <v/>
      </c>
      <c r="AB784" s="1">
        <f t="shared" si="164"/>
        <v>760</v>
      </c>
      <c r="AC784" t="str">
        <f t="shared" si="167"/>
        <v>ITM_i_DIARESIS</v>
      </c>
      <c r="AD784" s="136" t="str">
        <f>IF(ISNA(VLOOKUP(AA784,Sheet2!J:J,1,0)),"//","")</f>
        <v/>
      </c>
      <c r="AF784" s="94" t="str">
        <f t="shared" si="168"/>
        <v/>
      </c>
      <c r="AG784" t="b">
        <f t="shared" si="169"/>
        <v>1</v>
      </c>
    </row>
    <row r="785" spans="1:33">
      <c r="A785" s="50">
        <f t="shared" si="170"/>
        <v>785</v>
      </c>
      <c r="B785" s="49">
        <f t="shared" si="171"/>
        <v>761</v>
      </c>
      <c r="C785" s="229" t="s">
        <v>3817</v>
      </c>
      <c r="D785" s="229" t="s">
        <v>3088</v>
      </c>
      <c r="E785" s="224" t="s">
        <v>676</v>
      </c>
      <c r="F785" s="224" t="s">
        <v>676</v>
      </c>
      <c r="G785" s="233">
        <v>0</v>
      </c>
      <c r="H785" s="233">
        <v>0</v>
      </c>
      <c r="I785" s="224" t="s">
        <v>2512</v>
      </c>
      <c r="J785" s="224" t="s">
        <v>1396</v>
      </c>
      <c r="K785" s="231" t="s">
        <v>3830</v>
      </c>
      <c r="L785" s="232" t="s">
        <v>4851</v>
      </c>
      <c r="M785" s="232" t="s">
        <v>4910</v>
      </c>
      <c r="N785" s="57"/>
      <c r="O785" s="57"/>
      <c r="P785" s="237" t="s">
        <v>3088</v>
      </c>
      <c r="Q785" s="13"/>
      <c r="R785"/>
      <c r="S785" t="str">
        <f t="shared" si="162"/>
        <v/>
      </c>
      <c r="T785" t="str">
        <f>IF(ISNA(VLOOKUP(AF785,#REF!,1)),"//","")</f>
        <v/>
      </c>
      <c r="U785"/>
      <c r="V785" t="e">
        <f t="shared" si="165"/>
        <v>#REF!</v>
      </c>
      <c r="W785" s="81" t="s">
        <v>2263</v>
      </c>
      <c r="X785" s="59" t="s">
        <v>2263</v>
      </c>
      <c r="Y785" s="59" t="s">
        <v>2263</v>
      </c>
      <c r="Z785" s="25" t="str">
        <f t="shared" si="163"/>
        <v/>
      </c>
      <c r="AA785" s="25" t="str">
        <f t="shared" si="166"/>
        <v/>
      </c>
      <c r="AB785" s="1">
        <f t="shared" si="164"/>
        <v>761</v>
      </c>
      <c r="AC785" t="str">
        <f t="shared" si="167"/>
        <v>ITM_i_CIRC</v>
      </c>
      <c r="AD785" s="136" t="str">
        <f>IF(ISNA(VLOOKUP(AA785,Sheet2!J:J,1,0)),"//","")</f>
        <v/>
      </c>
      <c r="AF785" s="94" t="str">
        <f t="shared" si="168"/>
        <v/>
      </c>
      <c r="AG785" t="b">
        <f t="shared" si="169"/>
        <v>1</v>
      </c>
    </row>
    <row r="786" spans="1:33" s="17" customFormat="1">
      <c r="A786" s="50">
        <f t="shared" si="170"/>
        <v>786</v>
      </c>
      <c r="B786" s="49">
        <f t="shared" si="171"/>
        <v>762</v>
      </c>
      <c r="C786" s="229" t="s">
        <v>3817</v>
      </c>
      <c r="D786" s="229" t="s">
        <v>3089</v>
      </c>
      <c r="E786" s="225" t="s">
        <v>677</v>
      </c>
      <c r="F786" s="225" t="s">
        <v>677</v>
      </c>
      <c r="G786" s="234">
        <v>0</v>
      </c>
      <c r="H786" s="234">
        <v>0</v>
      </c>
      <c r="I786" s="224" t="s">
        <v>2512</v>
      </c>
      <c r="J786" s="224" t="s">
        <v>1396</v>
      </c>
      <c r="K786" s="231" t="s">
        <v>3830</v>
      </c>
      <c r="L786" s="232" t="s">
        <v>4851</v>
      </c>
      <c r="M786" s="232" t="s">
        <v>4910</v>
      </c>
      <c r="P786" s="237" t="s">
        <v>3089</v>
      </c>
      <c r="Q786" s="16"/>
      <c r="S786" s="17" t="str">
        <f t="shared" si="162"/>
        <v/>
      </c>
      <c r="T786" s="17" t="str">
        <f>IF(ISNA(VLOOKUP(AF786,#REF!,1)),"//","")</f>
        <v/>
      </c>
      <c r="V786" t="e">
        <f t="shared" si="165"/>
        <v>#REF!</v>
      </c>
      <c r="W786" s="94" t="s">
        <v>2263</v>
      </c>
      <c r="X786" s="98" t="s">
        <v>2263</v>
      </c>
      <c r="Y786" s="98" t="s">
        <v>2263</v>
      </c>
      <c r="Z786" s="25" t="str">
        <f t="shared" si="163"/>
        <v/>
      </c>
      <c r="AA786" s="25" t="str">
        <f t="shared" si="166"/>
        <v/>
      </c>
      <c r="AB786" s="1">
        <f t="shared" si="164"/>
        <v>762</v>
      </c>
      <c r="AC786" t="str">
        <f t="shared" si="167"/>
        <v>ITM_i_OGONEK</v>
      </c>
      <c r="AD786" s="136" t="str">
        <f>IF(ISNA(VLOOKUP(AA786,Sheet2!J:J,1,0)),"//","")</f>
        <v/>
      </c>
      <c r="AF786" s="94" t="str">
        <f t="shared" si="168"/>
        <v/>
      </c>
      <c r="AG786" t="b">
        <f t="shared" si="169"/>
        <v>1</v>
      </c>
    </row>
    <row r="787" spans="1:33" s="17" customFormat="1">
      <c r="A787" s="50">
        <f t="shared" si="170"/>
        <v>787</v>
      </c>
      <c r="B787" s="49">
        <f t="shared" si="171"/>
        <v>763</v>
      </c>
      <c r="C787" s="229" t="s">
        <v>3817</v>
      </c>
      <c r="D787" s="229" t="s">
        <v>3090</v>
      </c>
      <c r="E787" s="225" t="s">
        <v>507</v>
      </c>
      <c r="F787" s="225" t="s">
        <v>507</v>
      </c>
      <c r="G787" s="234">
        <v>0</v>
      </c>
      <c r="H787" s="234">
        <v>0</v>
      </c>
      <c r="I787" s="224" t="s">
        <v>1</v>
      </c>
      <c r="J787" s="224" t="s">
        <v>1396</v>
      </c>
      <c r="K787" s="231" t="s">
        <v>3830</v>
      </c>
      <c r="L787" s="232" t="s">
        <v>4851</v>
      </c>
      <c r="M787" s="232" t="s">
        <v>4910</v>
      </c>
      <c r="P787" s="237" t="s">
        <v>3090</v>
      </c>
      <c r="Q787" s="16"/>
      <c r="S787" s="17" t="str">
        <f t="shared" si="162"/>
        <v/>
      </c>
      <c r="T787" s="17" t="str">
        <f>IF(ISNA(VLOOKUP(AF787,#REF!,1)),"//","")</f>
        <v/>
      </c>
      <c r="V787" t="e">
        <f t="shared" si="165"/>
        <v>#REF!</v>
      </c>
      <c r="W787" s="94" t="s">
        <v>2263</v>
      </c>
      <c r="X787" s="98" t="s">
        <v>2263</v>
      </c>
      <c r="Y787" s="98" t="s">
        <v>2263</v>
      </c>
      <c r="Z787" s="25" t="str">
        <f t="shared" si="163"/>
        <v/>
      </c>
      <c r="AA787" s="25" t="str">
        <f t="shared" si="166"/>
        <v/>
      </c>
      <c r="AB787" s="1">
        <f t="shared" si="164"/>
        <v>763</v>
      </c>
      <c r="AC787" t="str">
        <f t="shared" si="167"/>
        <v>ITM_i_DOT</v>
      </c>
      <c r="AD787" s="136" t="str">
        <f>IF(ISNA(VLOOKUP(AA787,Sheet2!J:J,1,0)),"//","")</f>
        <v/>
      </c>
      <c r="AF787" s="94" t="str">
        <f t="shared" si="168"/>
        <v/>
      </c>
      <c r="AG787" t="b">
        <f t="shared" si="169"/>
        <v>1</v>
      </c>
    </row>
    <row r="788" spans="1:33" s="17" customFormat="1">
      <c r="A788" s="50">
        <f t="shared" si="170"/>
        <v>788</v>
      </c>
      <c r="B788" s="49">
        <f t="shared" si="171"/>
        <v>764</v>
      </c>
      <c r="C788" s="229" t="s">
        <v>3817</v>
      </c>
      <c r="D788" s="229" t="s">
        <v>3091</v>
      </c>
      <c r="E788" s="225" t="s">
        <v>678</v>
      </c>
      <c r="F788" s="225" t="s">
        <v>678</v>
      </c>
      <c r="G788" s="234">
        <v>0</v>
      </c>
      <c r="H788" s="234">
        <v>0</v>
      </c>
      <c r="I788" s="224" t="s">
        <v>2512</v>
      </c>
      <c r="J788" s="224" t="s">
        <v>1396</v>
      </c>
      <c r="K788" s="231" t="s">
        <v>3830</v>
      </c>
      <c r="L788" s="232" t="s">
        <v>4851</v>
      </c>
      <c r="M788" s="232" t="s">
        <v>4910</v>
      </c>
      <c r="P788" s="237" t="s">
        <v>3091</v>
      </c>
      <c r="Q788" s="16"/>
      <c r="S788" s="17" t="str">
        <f t="shared" si="162"/>
        <v/>
      </c>
      <c r="T788" s="17" t="str">
        <f>IF(ISNA(VLOOKUP(AF788,#REF!,1)),"//","")</f>
        <v/>
      </c>
      <c r="V788" t="e">
        <f t="shared" si="165"/>
        <v>#REF!</v>
      </c>
      <c r="W788" s="94" t="s">
        <v>2263</v>
      </c>
      <c r="X788" s="98" t="s">
        <v>2263</v>
      </c>
      <c r="Y788" s="98" t="s">
        <v>2263</v>
      </c>
      <c r="Z788" s="25" t="str">
        <f t="shared" si="163"/>
        <v/>
      </c>
      <c r="AA788" s="25" t="str">
        <f t="shared" si="166"/>
        <v/>
      </c>
      <c r="AB788" s="1">
        <f t="shared" si="164"/>
        <v>764</v>
      </c>
      <c r="AC788" t="str">
        <f t="shared" si="167"/>
        <v>ITM_i_DOTLESS</v>
      </c>
      <c r="AD788" s="136" t="str">
        <f>IF(ISNA(VLOOKUP(AA788,Sheet2!J:J,1,0)),"//","")</f>
        <v/>
      </c>
      <c r="AF788" s="94" t="str">
        <f t="shared" si="168"/>
        <v/>
      </c>
      <c r="AG788" t="b">
        <f t="shared" si="169"/>
        <v>1</v>
      </c>
    </row>
    <row r="789" spans="1:33" s="17" customFormat="1">
      <c r="A789" s="50">
        <f t="shared" si="170"/>
        <v>789</v>
      </c>
      <c r="B789" s="49">
        <f t="shared" si="171"/>
        <v>765</v>
      </c>
      <c r="C789" s="229" t="s">
        <v>3817</v>
      </c>
      <c r="D789" s="229" t="s">
        <v>3092</v>
      </c>
      <c r="E789" s="225" t="s">
        <v>679</v>
      </c>
      <c r="F789" s="225" t="s">
        <v>679</v>
      </c>
      <c r="G789" s="234">
        <v>0</v>
      </c>
      <c r="H789" s="234">
        <v>0</v>
      </c>
      <c r="I789" s="224" t="s">
        <v>2512</v>
      </c>
      <c r="J789" s="224" t="s">
        <v>1396</v>
      </c>
      <c r="K789" s="231" t="s">
        <v>3830</v>
      </c>
      <c r="L789" s="232" t="s">
        <v>4851</v>
      </c>
      <c r="M789" s="232" t="s">
        <v>4910</v>
      </c>
      <c r="P789" s="237" t="s">
        <v>3092</v>
      </c>
      <c r="Q789" s="16"/>
      <c r="S789" s="17" t="str">
        <f t="shared" si="162"/>
        <v/>
      </c>
      <c r="T789" s="17" t="str">
        <f>IF(ISNA(VLOOKUP(AF789,#REF!,1)),"//","")</f>
        <v/>
      </c>
      <c r="V789" t="e">
        <f t="shared" si="165"/>
        <v>#REF!</v>
      </c>
      <c r="W789" s="94" t="s">
        <v>2263</v>
      </c>
      <c r="X789" s="98" t="s">
        <v>2263</v>
      </c>
      <c r="Y789" s="98" t="s">
        <v>2263</v>
      </c>
      <c r="Z789" s="25" t="str">
        <f t="shared" si="163"/>
        <v/>
      </c>
      <c r="AA789" s="25" t="str">
        <f t="shared" si="166"/>
        <v/>
      </c>
      <c r="AB789" s="1">
        <f t="shared" si="164"/>
        <v>765</v>
      </c>
      <c r="AC789" t="str">
        <f t="shared" si="167"/>
        <v>ITM_l_STROKE</v>
      </c>
      <c r="AD789" s="136" t="str">
        <f>IF(ISNA(VLOOKUP(AA789,Sheet2!J:J,1,0)),"//","")</f>
        <v/>
      </c>
      <c r="AF789" s="94" t="str">
        <f t="shared" si="168"/>
        <v/>
      </c>
      <c r="AG789" t="b">
        <f t="shared" si="169"/>
        <v>1</v>
      </c>
    </row>
    <row r="790" spans="1:33" s="17" customFormat="1">
      <c r="A790" s="50">
        <f t="shared" si="170"/>
        <v>790</v>
      </c>
      <c r="B790" s="49">
        <f t="shared" si="171"/>
        <v>766</v>
      </c>
      <c r="C790" s="229" t="s">
        <v>3817</v>
      </c>
      <c r="D790" s="229" t="s">
        <v>3093</v>
      </c>
      <c r="E790" s="225" t="s">
        <v>680</v>
      </c>
      <c r="F790" s="225" t="s">
        <v>680</v>
      </c>
      <c r="G790" s="234">
        <v>0</v>
      </c>
      <c r="H790" s="234">
        <v>0</v>
      </c>
      <c r="I790" s="224" t="s">
        <v>2512</v>
      </c>
      <c r="J790" s="224" t="s">
        <v>1396</v>
      </c>
      <c r="K790" s="231" t="s">
        <v>3830</v>
      </c>
      <c r="L790" s="232" t="s">
        <v>4851</v>
      </c>
      <c r="M790" s="232" t="s">
        <v>4910</v>
      </c>
      <c r="P790" s="237" t="s">
        <v>3093</v>
      </c>
      <c r="Q790" s="16"/>
      <c r="S790" s="17" t="str">
        <f t="shared" si="162"/>
        <v/>
      </c>
      <c r="T790" s="17" t="str">
        <f>IF(ISNA(VLOOKUP(AF790,#REF!,1)),"//","")</f>
        <v/>
      </c>
      <c r="V790" t="e">
        <f t="shared" si="165"/>
        <v>#REF!</v>
      </c>
      <c r="W790" s="94" t="s">
        <v>2263</v>
      </c>
      <c r="X790" s="98" t="s">
        <v>2263</v>
      </c>
      <c r="Y790" s="98" t="s">
        <v>2263</v>
      </c>
      <c r="Z790" s="25" t="str">
        <f t="shared" si="163"/>
        <v/>
      </c>
      <c r="AA790" s="25" t="str">
        <f t="shared" si="166"/>
        <v/>
      </c>
      <c r="AB790" s="1">
        <f t="shared" si="164"/>
        <v>766</v>
      </c>
      <c r="AC790" t="str">
        <f t="shared" si="167"/>
        <v>ITM_l_ACUTE</v>
      </c>
      <c r="AD790" s="136" t="str">
        <f>IF(ISNA(VLOOKUP(AA790,Sheet2!J:J,1,0)),"//","")</f>
        <v/>
      </c>
      <c r="AF790" s="94" t="str">
        <f t="shared" si="168"/>
        <v/>
      </c>
      <c r="AG790" t="b">
        <f t="shared" si="169"/>
        <v>1</v>
      </c>
    </row>
    <row r="791" spans="1:33" s="17" customFormat="1">
      <c r="A791" s="50">
        <f t="shared" si="170"/>
        <v>791</v>
      </c>
      <c r="B791" s="49">
        <f t="shared" si="171"/>
        <v>767</v>
      </c>
      <c r="C791" s="229" t="s">
        <v>3817</v>
      </c>
      <c r="D791" s="229" t="s">
        <v>3094</v>
      </c>
      <c r="E791" s="225" t="s">
        <v>681</v>
      </c>
      <c r="F791" s="225" t="s">
        <v>681</v>
      </c>
      <c r="G791" s="234">
        <v>0</v>
      </c>
      <c r="H791" s="234">
        <v>0</v>
      </c>
      <c r="I791" s="224" t="s">
        <v>2512</v>
      </c>
      <c r="J791" s="224" t="s">
        <v>1396</v>
      </c>
      <c r="K791" s="231" t="s">
        <v>3830</v>
      </c>
      <c r="L791" s="232" t="s">
        <v>4851</v>
      </c>
      <c r="M791" s="232" t="s">
        <v>4910</v>
      </c>
      <c r="P791" s="237" t="s">
        <v>3094</v>
      </c>
      <c r="Q791" s="16"/>
      <c r="S791" s="17" t="str">
        <f t="shared" si="162"/>
        <v/>
      </c>
      <c r="T791" s="17" t="str">
        <f>IF(ISNA(VLOOKUP(AF791,#REF!,1)),"//","")</f>
        <v/>
      </c>
      <c r="V791" t="e">
        <f t="shared" si="165"/>
        <v>#REF!</v>
      </c>
      <c r="W791" s="94" t="s">
        <v>2263</v>
      </c>
      <c r="X791" s="98" t="s">
        <v>2263</v>
      </c>
      <c r="Y791" s="98" t="s">
        <v>2263</v>
      </c>
      <c r="Z791" s="25" t="str">
        <f t="shared" si="163"/>
        <v/>
      </c>
      <c r="AA791" s="25" t="str">
        <f t="shared" si="166"/>
        <v/>
      </c>
      <c r="AB791" s="1">
        <f t="shared" si="164"/>
        <v>767</v>
      </c>
      <c r="AC791" t="str">
        <f t="shared" si="167"/>
        <v>ITM_l_APOSTROPHE</v>
      </c>
      <c r="AD791" s="136" t="str">
        <f>IF(ISNA(VLOOKUP(AA791,Sheet2!J:J,1,0)),"//","")</f>
        <v/>
      </c>
      <c r="AF791" s="94" t="str">
        <f t="shared" si="168"/>
        <v/>
      </c>
      <c r="AG791" t="b">
        <f t="shared" si="169"/>
        <v>1</v>
      </c>
    </row>
    <row r="792" spans="1:33">
      <c r="A792" s="50">
        <f t="shared" si="170"/>
        <v>792</v>
      </c>
      <c r="B792" s="49">
        <f t="shared" si="171"/>
        <v>768</v>
      </c>
      <c r="C792" s="229" t="s">
        <v>3817</v>
      </c>
      <c r="D792" s="229" t="s">
        <v>3095</v>
      </c>
      <c r="E792" s="224" t="s">
        <v>682</v>
      </c>
      <c r="F792" s="224" t="s">
        <v>682</v>
      </c>
      <c r="G792" s="233">
        <v>0</v>
      </c>
      <c r="H792" s="233">
        <v>0</v>
      </c>
      <c r="I792" s="224" t="s">
        <v>2512</v>
      </c>
      <c r="J792" s="224" t="s">
        <v>1396</v>
      </c>
      <c r="K792" s="231" t="s">
        <v>3830</v>
      </c>
      <c r="L792" s="232" t="s">
        <v>4851</v>
      </c>
      <c r="M792" s="232" t="s">
        <v>4910</v>
      </c>
      <c r="N792" s="57"/>
      <c r="O792" s="57"/>
      <c r="P792" s="237" t="s">
        <v>3095</v>
      </c>
      <c r="Q792" s="13"/>
      <c r="R792"/>
      <c r="S792" t="str">
        <f t="shared" si="162"/>
        <v/>
      </c>
      <c r="T792" t="str">
        <f>IF(ISNA(VLOOKUP(AF792,#REF!,1)),"//","")</f>
        <v/>
      </c>
      <c r="U792"/>
      <c r="V792" t="e">
        <f t="shared" si="165"/>
        <v>#REF!</v>
      </c>
      <c r="W792" s="81" t="s">
        <v>2263</v>
      </c>
      <c r="X792" s="59" t="s">
        <v>2263</v>
      </c>
      <c r="Y792" s="59" t="s">
        <v>2263</v>
      </c>
      <c r="Z792" s="25" t="str">
        <f t="shared" si="163"/>
        <v/>
      </c>
      <c r="AA792" s="25" t="str">
        <f t="shared" si="166"/>
        <v/>
      </c>
      <c r="AB792" s="1">
        <f t="shared" si="164"/>
        <v>768</v>
      </c>
      <c r="AC792" t="str">
        <f t="shared" si="167"/>
        <v>ITM_n_ACUTE</v>
      </c>
      <c r="AD792" s="136" t="str">
        <f>IF(ISNA(VLOOKUP(AA792,Sheet2!J:J,1,0)),"//","")</f>
        <v/>
      </c>
      <c r="AF792" s="94" t="str">
        <f t="shared" si="168"/>
        <v/>
      </c>
      <c r="AG792" t="b">
        <f t="shared" si="169"/>
        <v>1</v>
      </c>
    </row>
    <row r="793" spans="1:33">
      <c r="A793" s="50">
        <f t="shared" si="170"/>
        <v>793</v>
      </c>
      <c r="B793" s="49">
        <f t="shared" si="171"/>
        <v>769</v>
      </c>
      <c r="C793" s="229" t="s">
        <v>3817</v>
      </c>
      <c r="D793" s="229" t="s">
        <v>3096</v>
      </c>
      <c r="E793" s="224" t="s">
        <v>683</v>
      </c>
      <c r="F793" s="224" t="s">
        <v>683</v>
      </c>
      <c r="G793" s="233">
        <v>0</v>
      </c>
      <c r="H793" s="233">
        <v>0</v>
      </c>
      <c r="I793" s="224" t="s">
        <v>2512</v>
      </c>
      <c r="J793" s="224" t="s">
        <v>1396</v>
      </c>
      <c r="K793" s="231" t="s">
        <v>3830</v>
      </c>
      <c r="L793" s="232" t="s">
        <v>4851</v>
      </c>
      <c r="M793" s="232" t="s">
        <v>4910</v>
      </c>
      <c r="N793" s="57"/>
      <c r="O793" s="57"/>
      <c r="P793" s="237" t="s">
        <v>3096</v>
      </c>
      <c r="Q793" s="13"/>
      <c r="R793"/>
      <c r="S793" t="str">
        <f t="shared" si="162"/>
        <v/>
      </c>
      <c r="T793" t="str">
        <f>IF(ISNA(VLOOKUP(AF793,#REF!,1)),"//","")</f>
        <v/>
      </c>
      <c r="U793"/>
      <c r="V793" t="e">
        <f t="shared" si="165"/>
        <v>#REF!</v>
      </c>
      <c r="W793" s="81" t="s">
        <v>2263</v>
      </c>
      <c r="X793" s="59" t="s">
        <v>2263</v>
      </c>
      <c r="Y793" s="59" t="s">
        <v>2263</v>
      </c>
      <c r="Z793" s="25" t="str">
        <f t="shared" si="163"/>
        <v/>
      </c>
      <c r="AA793" s="25" t="str">
        <f t="shared" si="166"/>
        <v/>
      </c>
      <c r="AB793" s="1">
        <f t="shared" si="164"/>
        <v>769</v>
      </c>
      <c r="AC793" t="str">
        <f t="shared" si="167"/>
        <v>ITM_n_CARON</v>
      </c>
      <c r="AD793" s="136" t="str">
        <f>IF(ISNA(VLOOKUP(AA793,Sheet2!J:J,1,0)),"//","")</f>
        <v/>
      </c>
      <c r="AF793" s="94" t="str">
        <f t="shared" si="168"/>
        <v/>
      </c>
      <c r="AG793" t="b">
        <f t="shared" si="169"/>
        <v>1</v>
      </c>
    </row>
    <row r="794" spans="1:33">
      <c r="A794" s="50">
        <f t="shared" si="170"/>
        <v>794</v>
      </c>
      <c r="B794" s="49">
        <f t="shared" si="171"/>
        <v>770</v>
      </c>
      <c r="C794" s="229" t="s">
        <v>3817</v>
      </c>
      <c r="D794" s="229" t="s">
        <v>3097</v>
      </c>
      <c r="E794" s="224" t="s">
        <v>684</v>
      </c>
      <c r="F794" s="224" t="s">
        <v>684</v>
      </c>
      <c r="G794" s="233">
        <v>0</v>
      </c>
      <c r="H794" s="233">
        <v>0</v>
      </c>
      <c r="I794" s="224" t="s">
        <v>2512</v>
      </c>
      <c r="J794" s="224" t="s">
        <v>1396</v>
      </c>
      <c r="K794" s="231" t="s">
        <v>3830</v>
      </c>
      <c r="L794" s="232" t="s">
        <v>4851</v>
      </c>
      <c r="M794" s="232" t="s">
        <v>4910</v>
      </c>
      <c r="N794" s="57"/>
      <c r="O794" s="57"/>
      <c r="P794" s="237" t="s">
        <v>3097</v>
      </c>
      <c r="Q794" s="13"/>
      <c r="R794"/>
      <c r="S794" t="str">
        <f t="shared" si="162"/>
        <v/>
      </c>
      <c r="T794" t="str">
        <f>IF(ISNA(VLOOKUP(AF794,#REF!,1)),"//","")</f>
        <v/>
      </c>
      <c r="U794"/>
      <c r="V794" t="e">
        <f t="shared" si="165"/>
        <v>#REF!</v>
      </c>
      <c r="W794" s="81" t="s">
        <v>2263</v>
      </c>
      <c r="X794" s="59" t="s">
        <v>2263</v>
      </c>
      <c r="Y794" s="59" t="s">
        <v>2263</v>
      </c>
      <c r="Z794" s="25" t="str">
        <f t="shared" si="163"/>
        <v/>
      </c>
      <c r="AA794" s="25" t="str">
        <f t="shared" si="166"/>
        <v/>
      </c>
      <c r="AB794" s="1">
        <f t="shared" si="164"/>
        <v>770</v>
      </c>
      <c r="AC794" t="str">
        <f t="shared" si="167"/>
        <v>ITM_n_TILDE</v>
      </c>
      <c r="AD794" s="136" t="str">
        <f>IF(ISNA(VLOOKUP(AA794,Sheet2!J:J,1,0)),"//","")</f>
        <v/>
      </c>
      <c r="AF794" s="94" t="str">
        <f t="shared" si="168"/>
        <v/>
      </c>
      <c r="AG794" t="b">
        <f t="shared" si="169"/>
        <v>1</v>
      </c>
    </row>
    <row r="795" spans="1:33">
      <c r="A795" s="50">
        <f t="shared" si="170"/>
        <v>795</v>
      </c>
      <c r="B795" s="49">
        <f t="shared" si="171"/>
        <v>771</v>
      </c>
      <c r="C795" s="229" t="s">
        <v>3817</v>
      </c>
      <c r="D795" s="229" t="s">
        <v>3098</v>
      </c>
      <c r="E795" s="224" t="s">
        <v>685</v>
      </c>
      <c r="F795" s="224" t="s">
        <v>685</v>
      </c>
      <c r="G795" s="233">
        <v>0</v>
      </c>
      <c r="H795" s="233">
        <v>0</v>
      </c>
      <c r="I795" s="224" t="s">
        <v>2512</v>
      </c>
      <c r="J795" s="224" t="s">
        <v>1396</v>
      </c>
      <c r="K795" s="231" t="s">
        <v>3830</v>
      </c>
      <c r="L795" s="232" t="s">
        <v>4851</v>
      </c>
      <c r="M795" s="232" t="s">
        <v>4910</v>
      </c>
      <c r="N795" s="57"/>
      <c r="O795" s="57"/>
      <c r="P795" s="237" t="s">
        <v>3098</v>
      </c>
      <c r="Q795" s="13"/>
      <c r="R795"/>
      <c r="S795" t="str">
        <f t="shared" si="162"/>
        <v/>
      </c>
      <c r="T795" t="str">
        <f>IF(ISNA(VLOOKUP(AF795,#REF!,1)),"//","")</f>
        <v/>
      </c>
      <c r="U795"/>
      <c r="V795" t="e">
        <f t="shared" si="165"/>
        <v>#REF!</v>
      </c>
      <c r="W795" s="81" t="s">
        <v>2263</v>
      </c>
      <c r="X795" s="59" t="s">
        <v>2263</v>
      </c>
      <c r="Y795" s="59" t="s">
        <v>2263</v>
      </c>
      <c r="Z795" s="25" t="str">
        <f t="shared" si="163"/>
        <v/>
      </c>
      <c r="AA795" s="25" t="str">
        <f t="shared" si="166"/>
        <v/>
      </c>
      <c r="AB795" s="1">
        <f t="shared" si="164"/>
        <v>771</v>
      </c>
      <c r="AC795" t="str">
        <f t="shared" si="167"/>
        <v>ITM_o_MACRON</v>
      </c>
      <c r="AD795" s="136" t="str">
        <f>IF(ISNA(VLOOKUP(AA795,Sheet2!J:J,1,0)),"//","")</f>
        <v/>
      </c>
      <c r="AF795" s="94" t="str">
        <f t="shared" si="168"/>
        <v/>
      </c>
      <c r="AG795" t="b">
        <f t="shared" si="169"/>
        <v>1</v>
      </c>
    </row>
    <row r="796" spans="1:33">
      <c r="A796" s="50">
        <f t="shared" si="170"/>
        <v>796</v>
      </c>
      <c r="B796" s="49">
        <f t="shared" si="171"/>
        <v>772</v>
      </c>
      <c r="C796" s="229" t="s">
        <v>3817</v>
      </c>
      <c r="D796" s="229" t="s">
        <v>3099</v>
      </c>
      <c r="E796" s="224" t="s">
        <v>686</v>
      </c>
      <c r="F796" s="224" t="s">
        <v>686</v>
      </c>
      <c r="G796" s="233">
        <v>0</v>
      </c>
      <c r="H796" s="233">
        <v>0</v>
      </c>
      <c r="I796" s="224" t="s">
        <v>2512</v>
      </c>
      <c r="J796" s="224" t="s">
        <v>1396</v>
      </c>
      <c r="K796" s="231" t="s">
        <v>3830</v>
      </c>
      <c r="L796" s="232" t="s">
        <v>4851</v>
      </c>
      <c r="M796" s="232" t="s">
        <v>4910</v>
      </c>
      <c r="N796" s="57"/>
      <c r="O796" s="57"/>
      <c r="P796" s="237" t="s">
        <v>3099</v>
      </c>
      <c r="Q796" s="13"/>
      <c r="R796"/>
      <c r="S796" t="str">
        <f t="shared" si="162"/>
        <v/>
      </c>
      <c r="T796" t="str">
        <f>IF(ISNA(VLOOKUP(AF796,#REF!,1)),"//","")</f>
        <v/>
      </c>
      <c r="U796"/>
      <c r="V796" t="e">
        <f t="shared" si="165"/>
        <v>#REF!</v>
      </c>
      <c r="W796" s="81" t="s">
        <v>2263</v>
      </c>
      <c r="X796" s="59" t="s">
        <v>2263</v>
      </c>
      <c r="Y796" s="59" t="s">
        <v>2263</v>
      </c>
      <c r="Z796" s="25" t="str">
        <f t="shared" si="163"/>
        <v/>
      </c>
      <c r="AA796" s="25" t="str">
        <f t="shared" si="166"/>
        <v/>
      </c>
      <c r="AB796" s="1">
        <f t="shared" si="164"/>
        <v>772</v>
      </c>
      <c r="AC796" t="str">
        <f t="shared" si="167"/>
        <v>ITM_o_ACUTE</v>
      </c>
      <c r="AD796" s="136" t="str">
        <f>IF(ISNA(VLOOKUP(AA796,Sheet2!J:J,1,0)),"//","")</f>
        <v/>
      </c>
      <c r="AF796" s="94" t="str">
        <f t="shared" si="168"/>
        <v/>
      </c>
      <c r="AG796" t="b">
        <f t="shared" si="169"/>
        <v>1</v>
      </c>
    </row>
    <row r="797" spans="1:33">
      <c r="A797" s="50">
        <f t="shared" si="170"/>
        <v>797</v>
      </c>
      <c r="B797" s="49">
        <f t="shared" si="171"/>
        <v>773</v>
      </c>
      <c r="C797" s="229" t="s">
        <v>3817</v>
      </c>
      <c r="D797" s="229" t="s">
        <v>3100</v>
      </c>
      <c r="E797" s="224" t="s">
        <v>687</v>
      </c>
      <c r="F797" s="224" t="s">
        <v>687</v>
      </c>
      <c r="G797" s="233">
        <v>0</v>
      </c>
      <c r="H797" s="233">
        <v>0</v>
      </c>
      <c r="I797" s="224" t="s">
        <v>2512</v>
      </c>
      <c r="J797" s="224" t="s">
        <v>1396</v>
      </c>
      <c r="K797" s="231" t="s">
        <v>3830</v>
      </c>
      <c r="L797" s="232" t="s">
        <v>4851</v>
      </c>
      <c r="M797" s="232" t="s">
        <v>4910</v>
      </c>
      <c r="N797" s="57"/>
      <c r="O797" s="57"/>
      <c r="P797" s="237" t="s">
        <v>3100</v>
      </c>
      <c r="Q797" s="13"/>
      <c r="R797"/>
      <c r="S797" t="str">
        <f t="shared" si="162"/>
        <v/>
      </c>
      <c r="T797" t="str">
        <f>IF(ISNA(VLOOKUP(AF797,#REF!,1)),"//","")</f>
        <v/>
      </c>
      <c r="U797"/>
      <c r="V797" t="e">
        <f t="shared" si="165"/>
        <v>#REF!</v>
      </c>
      <c r="W797" s="81" t="s">
        <v>2263</v>
      </c>
      <c r="X797" s="59" t="s">
        <v>2263</v>
      </c>
      <c r="Y797" s="59" t="s">
        <v>2263</v>
      </c>
      <c r="Z797" s="25" t="str">
        <f t="shared" si="163"/>
        <v/>
      </c>
      <c r="AA797" s="25" t="str">
        <f t="shared" si="166"/>
        <v/>
      </c>
      <c r="AB797" s="1">
        <f t="shared" si="164"/>
        <v>773</v>
      </c>
      <c r="AC797" t="str">
        <f t="shared" si="167"/>
        <v>ITM_o_BREVE</v>
      </c>
      <c r="AD797" s="136" t="str">
        <f>IF(ISNA(VLOOKUP(AA797,Sheet2!J:J,1,0)),"//","")</f>
        <v/>
      </c>
      <c r="AF797" s="94" t="str">
        <f t="shared" si="168"/>
        <v/>
      </c>
      <c r="AG797" t="b">
        <f t="shared" si="169"/>
        <v>1</v>
      </c>
    </row>
    <row r="798" spans="1:33">
      <c r="A798" s="50">
        <f t="shared" si="170"/>
        <v>798</v>
      </c>
      <c r="B798" s="49">
        <f t="shared" si="171"/>
        <v>774</v>
      </c>
      <c r="C798" s="229" t="s">
        <v>3817</v>
      </c>
      <c r="D798" s="229" t="s">
        <v>3101</v>
      </c>
      <c r="E798" s="224" t="s">
        <v>688</v>
      </c>
      <c r="F798" s="224" t="s">
        <v>688</v>
      </c>
      <c r="G798" s="233">
        <v>0</v>
      </c>
      <c r="H798" s="233">
        <v>0</v>
      </c>
      <c r="I798" s="224" t="s">
        <v>2512</v>
      </c>
      <c r="J798" s="224" t="s">
        <v>1396</v>
      </c>
      <c r="K798" s="231" t="s">
        <v>3830</v>
      </c>
      <c r="L798" s="232" t="s">
        <v>4851</v>
      </c>
      <c r="M798" s="232" t="s">
        <v>4910</v>
      </c>
      <c r="N798" s="57"/>
      <c r="O798" s="57"/>
      <c r="P798" s="237" t="s">
        <v>3101</v>
      </c>
      <c r="Q798" s="13"/>
      <c r="R798"/>
      <c r="S798" t="str">
        <f t="shared" si="162"/>
        <v/>
      </c>
      <c r="T798" t="str">
        <f>IF(ISNA(VLOOKUP(AF798,#REF!,1)),"//","")</f>
        <v/>
      </c>
      <c r="U798"/>
      <c r="V798" t="e">
        <f t="shared" si="165"/>
        <v>#REF!</v>
      </c>
      <c r="W798" s="81" t="s">
        <v>2263</v>
      </c>
      <c r="X798" s="59" t="s">
        <v>2263</v>
      </c>
      <c r="Y798" s="59" t="s">
        <v>2263</v>
      </c>
      <c r="Z798" s="25" t="str">
        <f t="shared" si="163"/>
        <v/>
      </c>
      <c r="AA798" s="25" t="str">
        <f t="shared" si="166"/>
        <v/>
      </c>
      <c r="AB798" s="1">
        <f t="shared" si="164"/>
        <v>774</v>
      </c>
      <c r="AC798" t="str">
        <f t="shared" si="167"/>
        <v>ITM_o_GRAVE</v>
      </c>
      <c r="AD798" s="136" t="str">
        <f>IF(ISNA(VLOOKUP(AA798,Sheet2!J:J,1,0)),"//","")</f>
        <v/>
      </c>
      <c r="AF798" s="94" t="str">
        <f t="shared" si="168"/>
        <v/>
      </c>
      <c r="AG798" t="b">
        <f t="shared" si="169"/>
        <v>1</v>
      </c>
    </row>
    <row r="799" spans="1:33">
      <c r="A799" s="50">
        <f t="shared" si="170"/>
        <v>799</v>
      </c>
      <c r="B799" s="49">
        <f t="shared" si="171"/>
        <v>775</v>
      </c>
      <c r="C799" s="229" t="s">
        <v>3817</v>
      </c>
      <c r="D799" s="229" t="s">
        <v>3102</v>
      </c>
      <c r="E799" s="224" t="s">
        <v>689</v>
      </c>
      <c r="F799" s="224" t="s">
        <v>689</v>
      </c>
      <c r="G799" s="233">
        <v>0</v>
      </c>
      <c r="H799" s="233">
        <v>0</v>
      </c>
      <c r="I799" s="224" t="s">
        <v>2512</v>
      </c>
      <c r="J799" s="224" t="s">
        <v>1396</v>
      </c>
      <c r="K799" s="231" t="s">
        <v>3830</v>
      </c>
      <c r="L799" s="232" t="s">
        <v>4851</v>
      </c>
      <c r="M799" s="232" t="s">
        <v>4910</v>
      </c>
      <c r="N799" s="57"/>
      <c r="O799" s="57"/>
      <c r="P799" s="237" t="s">
        <v>3102</v>
      </c>
      <c r="Q799" s="13"/>
      <c r="R799"/>
      <c r="S799" t="str">
        <f t="shared" si="162"/>
        <v/>
      </c>
      <c r="T799" t="str">
        <f>IF(ISNA(VLOOKUP(AF799,#REF!,1)),"//","")</f>
        <v/>
      </c>
      <c r="U799"/>
      <c r="V799" t="e">
        <f t="shared" si="165"/>
        <v>#REF!</v>
      </c>
      <c r="W799" s="81" t="s">
        <v>2263</v>
      </c>
      <c r="X799" s="59" t="s">
        <v>2263</v>
      </c>
      <c r="Y799" s="59" t="s">
        <v>2263</v>
      </c>
      <c r="Z799" s="25" t="str">
        <f t="shared" si="163"/>
        <v/>
      </c>
      <c r="AA799" s="25" t="str">
        <f t="shared" si="166"/>
        <v/>
      </c>
      <c r="AB799" s="1">
        <f t="shared" si="164"/>
        <v>775</v>
      </c>
      <c r="AC799" t="str">
        <f t="shared" si="167"/>
        <v>ITM_o_DIARESIS</v>
      </c>
      <c r="AD799" s="136" t="str">
        <f>IF(ISNA(VLOOKUP(AA799,Sheet2!J:J,1,0)),"//","")</f>
        <v/>
      </c>
      <c r="AF799" s="94" t="str">
        <f t="shared" si="168"/>
        <v/>
      </c>
      <c r="AG799" t="b">
        <f t="shared" si="169"/>
        <v>1</v>
      </c>
    </row>
    <row r="800" spans="1:33">
      <c r="A800" s="50">
        <f t="shared" si="170"/>
        <v>800</v>
      </c>
      <c r="B800" s="49">
        <f t="shared" si="171"/>
        <v>776</v>
      </c>
      <c r="C800" s="229" t="s">
        <v>3817</v>
      </c>
      <c r="D800" s="229" t="s">
        <v>3103</v>
      </c>
      <c r="E800" s="224" t="s">
        <v>690</v>
      </c>
      <c r="F800" s="224" t="s">
        <v>690</v>
      </c>
      <c r="G800" s="233">
        <v>0</v>
      </c>
      <c r="H800" s="233">
        <v>0</v>
      </c>
      <c r="I800" s="224" t="s">
        <v>2512</v>
      </c>
      <c r="J800" s="224" t="s">
        <v>1396</v>
      </c>
      <c r="K800" s="231" t="s">
        <v>3830</v>
      </c>
      <c r="L800" s="232" t="s">
        <v>4851</v>
      </c>
      <c r="M800" s="232" t="s">
        <v>4910</v>
      </c>
      <c r="N800" s="57"/>
      <c r="O800" s="57"/>
      <c r="P800" s="237" t="s">
        <v>3103</v>
      </c>
      <c r="Q800" s="13"/>
      <c r="R800"/>
      <c r="S800" t="str">
        <f t="shared" si="162"/>
        <v/>
      </c>
      <c r="T800" t="str">
        <f>IF(ISNA(VLOOKUP(AF800,#REF!,1)),"//","")</f>
        <v/>
      </c>
      <c r="U800"/>
      <c r="V800" t="e">
        <f t="shared" si="165"/>
        <v>#REF!</v>
      </c>
      <c r="W800" s="81" t="s">
        <v>2263</v>
      </c>
      <c r="X800" s="59" t="s">
        <v>2263</v>
      </c>
      <c r="Y800" s="59" t="s">
        <v>2263</v>
      </c>
      <c r="Z800" s="25" t="str">
        <f t="shared" si="163"/>
        <v/>
      </c>
      <c r="AA800" s="25" t="str">
        <f t="shared" si="166"/>
        <v/>
      </c>
      <c r="AB800" s="1">
        <f t="shared" si="164"/>
        <v>776</v>
      </c>
      <c r="AC800" t="str">
        <f t="shared" si="167"/>
        <v>ITM_o_TILDE</v>
      </c>
      <c r="AD800" s="136" t="str">
        <f>IF(ISNA(VLOOKUP(AA800,Sheet2!J:J,1,0)),"//","")</f>
        <v/>
      </c>
      <c r="AF800" s="94" t="str">
        <f t="shared" si="168"/>
        <v/>
      </c>
      <c r="AG800" t="b">
        <f t="shared" si="169"/>
        <v>1</v>
      </c>
    </row>
    <row r="801" spans="1:33">
      <c r="A801" s="50">
        <f t="shared" si="170"/>
        <v>801</v>
      </c>
      <c r="B801" s="49">
        <f t="shared" si="171"/>
        <v>777</v>
      </c>
      <c r="C801" s="229" t="s">
        <v>3817</v>
      </c>
      <c r="D801" s="229" t="s">
        <v>3104</v>
      </c>
      <c r="E801" s="224" t="s">
        <v>691</v>
      </c>
      <c r="F801" s="224" t="s">
        <v>691</v>
      </c>
      <c r="G801" s="233">
        <v>0</v>
      </c>
      <c r="H801" s="233">
        <v>0</v>
      </c>
      <c r="I801" s="224" t="s">
        <v>2512</v>
      </c>
      <c r="J801" s="224" t="s">
        <v>1396</v>
      </c>
      <c r="K801" s="231" t="s">
        <v>3830</v>
      </c>
      <c r="L801" s="232" t="s">
        <v>4851</v>
      </c>
      <c r="M801" s="232" t="s">
        <v>4910</v>
      </c>
      <c r="N801" s="57"/>
      <c r="O801" s="57"/>
      <c r="P801" s="237" t="s">
        <v>3104</v>
      </c>
      <c r="Q801" s="13"/>
      <c r="R801"/>
      <c r="S801" t="str">
        <f t="shared" si="162"/>
        <v/>
      </c>
      <c r="T801" t="str">
        <f>IF(ISNA(VLOOKUP(AF801,#REF!,1)),"//","")</f>
        <v/>
      </c>
      <c r="U801"/>
      <c r="V801" t="e">
        <f t="shared" si="165"/>
        <v>#REF!</v>
      </c>
      <c r="W801" s="81" t="s">
        <v>2263</v>
      </c>
      <c r="X801" s="59" t="s">
        <v>2263</v>
      </c>
      <c r="Y801" s="59" t="s">
        <v>2263</v>
      </c>
      <c r="Z801" s="25" t="str">
        <f t="shared" si="163"/>
        <v/>
      </c>
      <c r="AA801" s="25" t="str">
        <f t="shared" si="166"/>
        <v/>
      </c>
      <c r="AB801" s="1">
        <f t="shared" si="164"/>
        <v>777</v>
      </c>
      <c r="AC801" t="str">
        <f t="shared" si="167"/>
        <v>ITM_o_CIRC</v>
      </c>
      <c r="AD801" s="136" t="str">
        <f>IF(ISNA(VLOOKUP(AA801,Sheet2!J:J,1,0)),"//","")</f>
        <v/>
      </c>
      <c r="AF801" s="94" t="str">
        <f t="shared" si="168"/>
        <v/>
      </c>
      <c r="AG801" t="b">
        <f t="shared" si="169"/>
        <v>1</v>
      </c>
    </row>
    <row r="802" spans="1:33">
      <c r="A802" s="50">
        <f t="shared" si="170"/>
        <v>802</v>
      </c>
      <c r="B802" s="49">
        <f t="shared" si="171"/>
        <v>778</v>
      </c>
      <c r="C802" s="229" t="s">
        <v>3817</v>
      </c>
      <c r="D802" s="229" t="s">
        <v>3105</v>
      </c>
      <c r="E802" s="224" t="s">
        <v>692</v>
      </c>
      <c r="F802" s="224" t="s">
        <v>692</v>
      </c>
      <c r="G802" s="235">
        <v>0</v>
      </c>
      <c r="H802" s="235">
        <v>0</v>
      </c>
      <c r="I802" s="224" t="s">
        <v>2512</v>
      </c>
      <c r="J802" s="224" t="s">
        <v>1396</v>
      </c>
      <c r="K802" s="231" t="s">
        <v>3830</v>
      </c>
      <c r="L802" s="232" t="s">
        <v>4851</v>
      </c>
      <c r="M802" s="232" t="s">
        <v>4910</v>
      </c>
      <c r="N802" s="57"/>
      <c r="O802" s="57"/>
      <c r="P802" s="237" t="s">
        <v>3105</v>
      </c>
      <c r="Q802" s="13"/>
      <c r="R802"/>
      <c r="S802" t="str">
        <f t="shared" si="162"/>
        <v/>
      </c>
      <c r="T802" t="str">
        <f>IF(ISNA(VLOOKUP(AF802,#REF!,1)),"//","")</f>
        <v/>
      </c>
      <c r="U802"/>
      <c r="V802" t="e">
        <f t="shared" si="165"/>
        <v>#REF!</v>
      </c>
      <c r="W802" s="81" t="s">
        <v>2263</v>
      </c>
      <c r="X802" s="59" t="s">
        <v>2263</v>
      </c>
      <c r="Y802" s="59" t="s">
        <v>2263</v>
      </c>
      <c r="Z802" s="25" t="str">
        <f t="shared" si="163"/>
        <v/>
      </c>
      <c r="AA802" s="25" t="str">
        <f t="shared" si="166"/>
        <v/>
      </c>
      <c r="AB802" s="1">
        <f t="shared" si="164"/>
        <v>778</v>
      </c>
      <c r="AC802" t="str">
        <f t="shared" si="167"/>
        <v>ITM_o_STROKE</v>
      </c>
      <c r="AD802" s="136" t="str">
        <f>IF(ISNA(VLOOKUP(AA802,Sheet2!J:J,1,0)),"//","")</f>
        <v/>
      </c>
      <c r="AF802" s="94" t="str">
        <f t="shared" si="168"/>
        <v/>
      </c>
      <c r="AG802" t="b">
        <f t="shared" si="169"/>
        <v>1</v>
      </c>
    </row>
    <row r="803" spans="1:33">
      <c r="A803" s="50">
        <f t="shared" si="170"/>
        <v>803</v>
      </c>
      <c r="B803" s="49">
        <f t="shared" si="171"/>
        <v>779</v>
      </c>
      <c r="C803" s="229" t="s">
        <v>3817</v>
      </c>
      <c r="D803" s="229" t="s">
        <v>3106</v>
      </c>
      <c r="E803" s="224" t="s">
        <v>693</v>
      </c>
      <c r="F803" s="224" t="s">
        <v>693</v>
      </c>
      <c r="G803" s="235">
        <v>0</v>
      </c>
      <c r="H803" s="235">
        <v>0</v>
      </c>
      <c r="I803" s="224" t="s">
        <v>2512</v>
      </c>
      <c r="J803" s="224" t="s">
        <v>1396</v>
      </c>
      <c r="K803" s="231" t="s">
        <v>3830</v>
      </c>
      <c r="L803" s="232" t="s">
        <v>4851</v>
      </c>
      <c r="M803" s="232" t="s">
        <v>4910</v>
      </c>
      <c r="N803" s="57"/>
      <c r="O803" s="57"/>
      <c r="P803" s="237" t="s">
        <v>3106</v>
      </c>
      <c r="Q803" s="13"/>
      <c r="R803"/>
      <c r="S803" t="str">
        <f t="shared" si="162"/>
        <v/>
      </c>
      <c r="T803" t="str">
        <f>IF(ISNA(VLOOKUP(AF803,#REF!,1)),"//","")</f>
        <v/>
      </c>
      <c r="U803"/>
      <c r="V803" t="e">
        <f t="shared" si="165"/>
        <v>#REF!</v>
      </c>
      <c r="W803" s="81" t="s">
        <v>2263</v>
      </c>
      <c r="X803" s="59" t="s">
        <v>2263</v>
      </c>
      <c r="Y803" s="59" t="s">
        <v>2263</v>
      </c>
      <c r="Z803" s="25" t="str">
        <f t="shared" si="163"/>
        <v/>
      </c>
      <c r="AA803" s="25" t="str">
        <f t="shared" si="166"/>
        <v/>
      </c>
      <c r="AB803" s="1">
        <f t="shared" si="164"/>
        <v>779</v>
      </c>
      <c r="AC803" t="str">
        <f t="shared" si="167"/>
        <v>ITM_oe</v>
      </c>
      <c r="AD803" s="136" t="str">
        <f>IF(ISNA(VLOOKUP(AA803,Sheet2!J:J,1,0)),"//","")</f>
        <v/>
      </c>
      <c r="AF803" s="94" t="str">
        <f t="shared" si="168"/>
        <v/>
      </c>
      <c r="AG803" t="b">
        <f t="shared" si="169"/>
        <v>1</v>
      </c>
    </row>
    <row r="804" spans="1:33">
      <c r="A804" s="50">
        <f t="shared" si="170"/>
        <v>804</v>
      </c>
      <c r="B804" s="49">
        <f t="shared" si="171"/>
        <v>780</v>
      </c>
      <c r="C804" s="229" t="s">
        <v>3817</v>
      </c>
      <c r="D804" s="229" t="s">
        <v>3107</v>
      </c>
      <c r="E804" s="224" t="s">
        <v>694</v>
      </c>
      <c r="F804" s="224" t="s">
        <v>694</v>
      </c>
      <c r="G804" s="233">
        <v>0</v>
      </c>
      <c r="H804" s="233">
        <v>0</v>
      </c>
      <c r="I804" s="224" t="s">
        <v>2512</v>
      </c>
      <c r="J804" s="224" t="s">
        <v>1396</v>
      </c>
      <c r="K804" s="231" t="s">
        <v>3830</v>
      </c>
      <c r="L804" s="232" t="s">
        <v>4851</v>
      </c>
      <c r="M804" s="232" t="s">
        <v>4910</v>
      </c>
      <c r="N804" s="57"/>
      <c r="O804" s="57"/>
      <c r="P804" s="237" t="s">
        <v>3107</v>
      </c>
      <c r="Q804" s="13"/>
      <c r="R804"/>
      <c r="S804" t="str">
        <f t="shared" si="162"/>
        <v/>
      </c>
      <c r="T804" t="str">
        <f>IF(ISNA(VLOOKUP(AF804,#REF!,1)),"//","")</f>
        <v/>
      </c>
      <c r="U804"/>
      <c r="V804" t="e">
        <f t="shared" si="165"/>
        <v>#REF!</v>
      </c>
      <c r="W804" s="81" t="s">
        <v>2263</v>
      </c>
      <c r="X804" s="59" t="s">
        <v>2263</v>
      </c>
      <c r="Y804" s="59" t="s">
        <v>2263</v>
      </c>
      <c r="Z804" s="25" t="str">
        <f t="shared" si="163"/>
        <v/>
      </c>
      <c r="AA804" s="25" t="str">
        <f t="shared" si="166"/>
        <v/>
      </c>
      <c r="AB804" s="1">
        <f t="shared" si="164"/>
        <v>780</v>
      </c>
      <c r="AC804" t="str">
        <f t="shared" si="167"/>
        <v>ITM_r_CARON</v>
      </c>
      <c r="AD804" s="136" t="str">
        <f>IF(ISNA(VLOOKUP(AA804,Sheet2!J:J,1,0)),"//","")</f>
        <v/>
      </c>
      <c r="AF804" s="94" t="str">
        <f t="shared" si="168"/>
        <v/>
      </c>
      <c r="AG804" t="b">
        <f t="shared" si="169"/>
        <v>1</v>
      </c>
    </row>
    <row r="805" spans="1:33">
      <c r="A805" s="50">
        <f t="shared" si="170"/>
        <v>805</v>
      </c>
      <c r="B805" s="49">
        <f t="shared" si="171"/>
        <v>781</v>
      </c>
      <c r="C805" s="229" t="s">
        <v>3817</v>
      </c>
      <c r="D805" s="229" t="s">
        <v>3108</v>
      </c>
      <c r="E805" s="224" t="s">
        <v>695</v>
      </c>
      <c r="F805" s="224" t="s">
        <v>695</v>
      </c>
      <c r="G805" s="233">
        <v>0</v>
      </c>
      <c r="H805" s="233">
        <v>0</v>
      </c>
      <c r="I805" s="224" t="s">
        <v>2512</v>
      </c>
      <c r="J805" s="224" t="s">
        <v>1396</v>
      </c>
      <c r="K805" s="231" t="s">
        <v>3830</v>
      </c>
      <c r="L805" s="232" t="s">
        <v>4851</v>
      </c>
      <c r="M805" s="232" t="s">
        <v>4910</v>
      </c>
      <c r="N805" s="57"/>
      <c r="O805" s="57"/>
      <c r="P805" s="237" t="s">
        <v>3108</v>
      </c>
      <c r="Q805" s="13"/>
      <c r="R805"/>
      <c r="S805" t="str">
        <f t="shared" si="162"/>
        <v/>
      </c>
      <c r="T805" t="str">
        <f>IF(ISNA(VLOOKUP(AF805,#REF!,1)),"//","")</f>
        <v/>
      </c>
      <c r="U805"/>
      <c r="V805" t="e">
        <f t="shared" si="165"/>
        <v>#REF!</v>
      </c>
      <c r="W805" s="81" t="s">
        <v>2263</v>
      </c>
      <c r="X805" s="59" t="s">
        <v>2263</v>
      </c>
      <c r="Y805" s="59" t="s">
        <v>2263</v>
      </c>
      <c r="Z805" s="25" t="str">
        <f t="shared" si="163"/>
        <v/>
      </c>
      <c r="AA805" s="25" t="str">
        <f t="shared" si="166"/>
        <v/>
      </c>
      <c r="AB805" s="1">
        <f t="shared" si="164"/>
        <v>781</v>
      </c>
      <c r="AC805" t="str">
        <f t="shared" si="167"/>
        <v>ITM_r_ACUTE</v>
      </c>
      <c r="AD805" s="136" t="str">
        <f>IF(ISNA(VLOOKUP(AA805,Sheet2!J:J,1,0)),"//","")</f>
        <v/>
      </c>
      <c r="AF805" s="94" t="str">
        <f t="shared" si="168"/>
        <v/>
      </c>
      <c r="AG805" t="b">
        <f t="shared" si="169"/>
        <v>1</v>
      </c>
    </row>
    <row r="806" spans="1:33">
      <c r="A806" s="50">
        <f t="shared" si="170"/>
        <v>806</v>
      </c>
      <c r="B806" s="49">
        <f t="shared" si="171"/>
        <v>782</v>
      </c>
      <c r="C806" s="229" t="s">
        <v>3817</v>
      </c>
      <c r="D806" s="229" t="s">
        <v>3109</v>
      </c>
      <c r="E806" s="224" t="s">
        <v>696</v>
      </c>
      <c r="F806" s="224" t="s">
        <v>696</v>
      </c>
      <c r="G806" s="233">
        <v>0</v>
      </c>
      <c r="H806" s="233">
        <v>0</v>
      </c>
      <c r="I806" s="224" t="s">
        <v>2512</v>
      </c>
      <c r="J806" s="224" t="s">
        <v>1396</v>
      </c>
      <c r="K806" s="231" t="s">
        <v>3830</v>
      </c>
      <c r="L806" s="232" t="s">
        <v>4851</v>
      </c>
      <c r="M806" s="232" t="s">
        <v>4910</v>
      </c>
      <c r="N806" s="57"/>
      <c r="O806" s="57"/>
      <c r="P806" s="237" t="s">
        <v>3109</v>
      </c>
      <c r="Q806" s="13"/>
      <c r="R806"/>
      <c r="S806" t="str">
        <f t="shared" si="162"/>
        <v/>
      </c>
      <c r="T806" t="str">
        <f>IF(ISNA(VLOOKUP(AF806,#REF!,1)),"//","")</f>
        <v/>
      </c>
      <c r="U806"/>
      <c r="V806" t="e">
        <f t="shared" si="165"/>
        <v>#REF!</v>
      </c>
      <c r="W806" s="81" t="s">
        <v>2263</v>
      </c>
      <c r="X806" s="59" t="s">
        <v>2263</v>
      </c>
      <c r="Y806" s="59" t="s">
        <v>2263</v>
      </c>
      <c r="Z806" s="25" t="str">
        <f t="shared" si="163"/>
        <v/>
      </c>
      <c r="AA806" s="25" t="str">
        <f t="shared" si="166"/>
        <v/>
      </c>
      <c r="AB806" s="1">
        <f t="shared" si="164"/>
        <v>782</v>
      </c>
      <c r="AC806" t="str">
        <f t="shared" si="167"/>
        <v>ITM_s_SHARP</v>
      </c>
      <c r="AD806" s="136" t="str">
        <f>IF(ISNA(VLOOKUP(AA806,Sheet2!J:J,1,0)),"//","")</f>
        <v/>
      </c>
      <c r="AF806" s="94" t="str">
        <f t="shared" si="168"/>
        <v/>
      </c>
      <c r="AG806" t="b">
        <f t="shared" si="169"/>
        <v>1</v>
      </c>
    </row>
    <row r="807" spans="1:33">
      <c r="A807" s="50">
        <f t="shared" si="170"/>
        <v>807</v>
      </c>
      <c r="B807" s="49">
        <f t="shared" si="171"/>
        <v>783</v>
      </c>
      <c r="C807" s="229" t="s">
        <v>3817</v>
      </c>
      <c r="D807" s="229" t="s">
        <v>3110</v>
      </c>
      <c r="E807" s="224" t="s">
        <v>697</v>
      </c>
      <c r="F807" s="224" t="s">
        <v>697</v>
      </c>
      <c r="G807" s="233">
        <v>0</v>
      </c>
      <c r="H807" s="233">
        <v>0</v>
      </c>
      <c r="I807" s="224" t="s">
        <v>2512</v>
      </c>
      <c r="J807" s="224" t="s">
        <v>1396</v>
      </c>
      <c r="K807" s="231" t="s">
        <v>3830</v>
      </c>
      <c r="L807" s="232" t="s">
        <v>4851</v>
      </c>
      <c r="M807" s="232" t="s">
        <v>4910</v>
      </c>
      <c r="N807" s="57"/>
      <c r="O807" s="57"/>
      <c r="P807" s="237" t="s">
        <v>3110</v>
      </c>
      <c r="Q807" s="13"/>
      <c r="R807"/>
      <c r="S807" t="str">
        <f t="shared" ref="S807:S870" si="172">IF(E807=F807,"","NOT EQUAL")</f>
        <v/>
      </c>
      <c r="T807" t="str">
        <f>IF(ISNA(VLOOKUP(AF807,#REF!,1)),"//","")</f>
        <v/>
      </c>
      <c r="U807"/>
      <c r="V807" t="e">
        <f t="shared" si="165"/>
        <v>#REF!</v>
      </c>
      <c r="W807" s="81" t="s">
        <v>2263</v>
      </c>
      <c r="X807" s="59" t="s">
        <v>2263</v>
      </c>
      <c r="Y807" s="59" t="s">
        <v>2263</v>
      </c>
      <c r="Z807" s="25" t="str">
        <f t="shared" si="163"/>
        <v/>
      </c>
      <c r="AA807" s="25" t="str">
        <f t="shared" si="166"/>
        <v/>
      </c>
      <c r="AB807" s="1">
        <f t="shared" si="164"/>
        <v>783</v>
      </c>
      <c r="AC807" t="str">
        <f t="shared" si="167"/>
        <v>ITM_s_ACUTE</v>
      </c>
      <c r="AD807" s="136" t="str">
        <f>IF(ISNA(VLOOKUP(AA807,Sheet2!J:J,1,0)),"//","")</f>
        <v/>
      </c>
      <c r="AF807" s="94" t="str">
        <f t="shared" si="168"/>
        <v/>
      </c>
      <c r="AG807" t="b">
        <f t="shared" si="169"/>
        <v>1</v>
      </c>
    </row>
    <row r="808" spans="1:33">
      <c r="A808" s="50">
        <f t="shared" si="170"/>
        <v>808</v>
      </c>
      <c r="B808" s="49">
        <f t="shared" si="171"/>
        <v>784</v>
      </c>
      <c r="C808" s="229" t="s">
        <v>3817</v>
      </c>
      <c r="D808" s="229" t="s">
        <v>3111</v>
      </c>
      <c r="E808" s="224" t="s">
        <v>698</v>
      </c>
      <c r="F808" s="224" t="s">
        <v>698</v>
      </c>
      <c r="G808" s="233">
        <v>0</v>
      </c>
      <c r="H808" s="233">
        <v>0</v>
      </c>
      <c r="I808" s="224" t="s">
        <v>2512</v>
      </c>
      <c r="J808" s="224" t="s">
        <v>1396</v>
      </c>
      <c r="K808" s="231" t="s">
        <v>3830</v>
      </c>
      <c r="L808" s="232" t="s">
        <v>4851</v>
      </c>
      <c r="M808" s="232" t="s">
        <v>4910</v>
      </c>
      <c r="N808" s="57"/>
      <c r="O808" s="57"/>
      <c r="P808" s="237" t="s">
        <v>3111</v>
      </c>
      <c r="Q808" s="13"/>
      <c r="R808"/>
      <c r="S808" t="str">
        <f t="shared" si="172"/>
        <v/>
      </c>
      <c r="T808" t="str">
        <f>IF(ISNA(VLOOKUP(AF808,#REF!,1)),"//","")</f>
        <v/>
      </c>
      <c r="U808"/>
      <c r="V808" t="e">
        <f t="shared" si="165"/>
        <v>#REF!</v>
      </c>
      <c r="W808" s="81" t="s">
        <v>2263</v>
      </c>
      <c r="X808" s="59" t="s">
        <v>2263</v>
      </c>
      <c r="Y808" s="59" t="s">
        <v>2263</v>
      </c>
      <c r="Z808" s="25" t="str">
        <f t="shared" si="163"/>
        <v/>
      </c>
      <c r="AA808" s="25" t="str">
        <f t="shared" si="166"/>
        <v/>
      </c>
      <c r="AB808" s="1">
        <f t="shared" si="164"/>
        <v>784</v>
      </c>
      <c r="AC808" t="str">
        <f t="shared" si="167"/>
        <v>ITM_s_CARON</v>
      </c>
      <c r="AD808" s="136" t="str">
        <f>IF(ISNA(VLOOKUP(AA808,Sheet2!J:J,1,0)),"//","")</f>
        <v/>
      </c>
      <c r="AF808" s="94" t="str">
        <f t="shared" si="168"/>
        <v/>
      </c>
      <c r="AG808" t="b">
        <f t="shared" si="169"/>
        <v>1</v>
      </c>
    </row>
    <row r="809" spans="1:33">
      <c r="A809" s="50">
        <f t="shared" si="170"/>
        <v>809</v>
      </c>
      <c r="B809" s="49">
        <f t="shared" si="171"/>
        <v>785</v>
      </c>
      <c r="C809" s="229" t="s">
        <v>3817</v>
      </c>
      <c r="D809" s="229" t="s">
        <v>3112</v>
      </c>
      <c r="E809" s="224" t="s">
        <v>699</v>
      </c>
      <c r="F809" s="224" t="s">
        <v>699</v>
      </c>
      <c r="G809" s="233">
        <v>0</v>
      </c>
      <c r="H809" s="233">
        <v>0</v>
      </c>
      <c r="I809" s="224" t="s">
        <v>2512</v>
      </c>
      <c r="J809" s="224" t="s">
        <v>1396</v>
      </c>
      <c r="K809" s="231" t="s">
        <v>3830</v>
      </c>
      <c r="L809" s="232" t="s">
        <v>4851</v>
      </c>
      <c r="M809" s="232" t="s">
        <v>4910</v>
      </c>
      <c r="N809" s="57"/>
      <c r="O809" s="57"/>
      <c r="P809" s="237" t="s">
        <v>3112</v>
      </c>
      <c r="Q809" s="13"/>
      <c r="R809"/>
      <c r="S809" t="str">
        <f t="shared" si="172"/>
        <v/>
      </c>
      <c r="T809" t="str">
        <f>IF(ISNA(VLOOKUP(AF809,#REF!,1)),"//","")</f>
        <v/>
      </c>
      <c r="U809"/>
      <c r="V809" t="e">
        <f t="shared" si="165"/>
        <v>#REF!</v>
      </c>
      <c r="W809" s="81" t="s">
        <v>2263</v>
      </c>
      <c r="X809" s="59" t="s">
        <v>2263</v>
      </c>
      <c r="Y809" s="59" t="s">
        <v>2263</v>
      </c>
      <c r="Z809" s="25" t="str">
        <f t="shared" si="163"/>
        <v/>
      </c>
      <c r="AA809" s="25" t="str">
        <f t="shared" si="166"/>
        <v/>
      </c>
      <c r="AB809" s="1">
        <f t="shared" si="164"/>
        <v>785</v>
      </c>
      <c r="AC809" t="str">
        <f t="shared" si="167"/>
        <v>ITM_s_CEDILLA</v>
      </c>
      <c r="AD809" s="136" t="str">
        <f>IF(ISNA(VLOOKUP(AA809,Sheet2!J:J,1,0)),"//","")</f>
        <v/>
      </c>
      <c r="AF809" s="94" t="str">
        <f t="shared" si="168"/>
        <v/>
      </c>
      <c r="AG809" t="b">
        <f t="shared" si="169"/>
        <v>1</v>
      </c>
    </row>
    <row r="810" spans="1:33">
      <c r="A810" s="50">
        <f t="shared" si="170"/>
        <v>810</v>
      </c>
      <c r="B810" s="49">
        <f t="shared" si="171"/>
        <v>786</v>
      </c>
      <c r="C810" s="229" t="s">
        <v>3817</v>
      </c>
      <c r="D810" s="229" t="s">
        <v>3113</v>
      </c>
      <c r="E810" s="224" t="s">
        <v>700</v>
      </c>
      <c r="F810" s="224" t="s">
        <v>700</v>
      </c>
      <c r="G810" s="233">
        <v>0</v>
      </c>
      <c r="H810" s="233">
        <v>0</v>
      </c>
      <c r="I810" s="224" t="s">
        <v>2512</v>
      </c>
      <c r="J810" s="224" t="s">
        <v>1396</v>
      </c>
      <c r="K810" s="231" t="s">
        <v>3830</v>
      </c>
      <c r="L810" s="232" t="s">
        <v>4851</v>
      </c>
      <c r="M810" s="232" t="s">
        <v>4910</v>
      </c>
      <c r="N810" s="57"/>
      <c r="O810" s="57"/>
      <c r="P810" s="237" t="s">
        <v>3113</v>
      </c>
      <c r="Q810" s="13"/>
      <c r="R810"/>
      <c r="S810" t="str">
        <f t="shared" si="172"/>
        <v/>
      </c>
      <c r="T810" t="str">
        <f>IF(ISNA(VLOOKUP(AF810,#REF!,1)),"//","")</f>
        <v/>
      </c>
      <c r="U810"/>
      <c r="V810" t="e">
        <f t="shared" si="165"/>
        <v>#REF!</v>
      </c>
      <c r="W810" s="81" t="s">
        <v>2263</v>
      </c>
      <c r="X810" s="59" t="s">
        <v>2263</v>
      </c>
      <c r="Y810" s="59" t="s">
        <v>2263</v>
      </c>
      <c r="Z810" s="25" t="str">
        <f t="shared" si="163"/>
        <v/>
      </c>
      <c r="AA810" s="25" t="str">
        <f t="shared" si="166"/>
        <v/>
      </c>
      <c r="AB810" s="1">
        <f t="shared" si="164"/>
        <v>786</v>
      </c>
      <c r="AC810" t="str">
        <f t="shared" si="167"/>
        <v>ITM_t_APOSTROPHE</v>
      </c>
      <c r="AD810" s="136" t="str">
        <f>IF(ISNA(VLOOKUP(AA810,Sheet2!J:J,1,0)),"//","")</f>
        <v/>
      </c>
      <c r="AF810" s="94" t="str">
        <f t="shared" si="168"/>
        <v/>
      </c>
      <c r="AG810" t="b">
        <f t="shared" si="169"/>
        <v>1</v>
      </c>
    </row>
    <row r="811" spans="1:33">
      <c r="A811" s="50">
        <f t="shared" si="170"/>
        <v>811</v>
      </c>
      <c r="B811" s="49">
        <f t="shared" si="171"/>
        <v>787</v>
      </c>
      <c r="C811" s="229" t="s">
        <v>3817</v>
      </c>
      <c r="D811" s="229" t="s">
        <v>3114</v>
      </c>
      <c r="E811" s="224" t="s">
        <v>701</v>
      </c>
      <c r="F811" s="224" t="s">
        <v>701</v>
      </c>
      <c r="G811" s="233">
        <v>0</v>
      </c>
      <c r="H811" s="233">
        <v>0</v>
      </c>
      <c r="I811" s="224" t="s">
        <v>2512</v>
      </c>
      <c r="J811" s="224" t="s">
        <v>1396</v>
      </c>
      <c r="K811" s="231" t="s">
        <v>3830</v>
      </c>
      <c r="L811" s="232" t="s">
        <v>4851</v>
      </c>
      <c r="M811" s="232" t="s">
        <v>4910</v>
      </c>
      <c r="N811" s="57"/>
      <c r="O811" s="57"/>
      <c r="P811" s="237" t="s">
        <v>3114</v>
      </c>
      <c r="Q811" s="13"/>
      <c r="R811"/>
      <c r="S811" t="str">
        <f t="shared" si="172"/>
        <v/>
      </c>
      <c r="T811" t="str">
        <f>IF(ISNA(VLOOKUP(AF811,#REF!,1)),"//","")</f>
        <v/>
      </c>
      <c r="U811"/>
      <c r="V811" t="e">
        <f t="shared" si="165"/>
        <v>#REF!</v>
      </c>
      <c r="W811" s="81" t="s">
        <v>2263</v>
      </c>
      <c r="X811" s="59" t="s">
        <v>2263</v>
      </c>
      <c r="Y811" s="59" t="s">
        <v>2263</v>
      </c>
      <c r="Z811" s="25" t="str">
        <f t="shared" si="163"/>
        <v/>
      </c>
      <c r="AA811" s="25" t="str">
        <f t="shared" si="166"/>
        <v/>
      </c>
      <c r="AB811" s="1">
        <f t="shared" si="164"/>
        <v>787</v>
      </c>
      <c r="AC811" t="str">
        <f t="shared" si="167"/>
        <v>ITM_t_CEDILLA</v>
      </c>
      <c r="AD811" s="136" t="str">
        <f>IF(ISNA(VLOOKUP(AA811,Sheet2!J:J,1,0)),"//","")</f>
        <v/>
      </c>
      <c r="AF811" s="94" t="str">
        <f t="shared" si="168"/>
        <v/>
      </c>
      <c r="AG811" t="b">
        <f t="shared" si="169"/>
        <v>1</v>
      </c>
    </row>
    <row r="812" spans="1:33">
      <c r="A812" s="50">
        <f t="shared" si="170"/>
        <v>812</v>
      </c>
      <c r="B812" s="49">
        <f t="shared" si="171"/>
        <v>788</v>
      </c>
      <c r="C812" s="229" t="s">
        <v>3817</v>
      </c>
      <c r="D812" s="229" t="s">
        <v>3115</v>
      </c>
      <c r="E812" s="224" t="s">
        <v>702</v>
      </c>
      <c r="F812" s="224" t="s">
        <v>702</v>
      </c>
      <c r="G812" s="233">
        <v>0</v>
      </c>
      <c r="H812" s="233">
        <v>0</v>
      </c>
      <c r="I812" s="224" t="s">
        <v>2512</v>
      </c>
      <c r="J812" s="224" t="s">
        <v>1396</v>
      </c>
      <c r="K812" s="231" t="s">
        <v>3830</v>
      </c>
      <c r="L812" s="232" t="s">
        <v>4851</v>
      </c>
      <c r="M812" s="232" t="s">
        <v>4910</v>
      </c>
      <c r="N812" s="57"/>
      <c r="O812" s="57"/>
      <c r="P812" s="237" t="s">
        <v>3115</v>
      </c>
      <c r="Q812" s="13"/>
      <c r="R812"/>
      <c r="S812" t="str">
        <f t="shared" si="172"/>
        <v/>
      </c>
      <c r="T812" t="str">
        <f>IF(ISNA(VLOOKUP(AF812,#REF!,1)),"//","")</f>
        <v/>
      </c>
      <c r="U812"/>
      <c r="V812" t="e">
        <f t="shared" si="165"/>
        <v>#REF!</v>
      </c>
      <c r="W812" s="81" t="s">
        <v>2263</v>
      </c>
      <c r="X812" s="59" t="s">
        <v>2263</v>
      </c>
      <c r="Y812" s="59" t="s">
        <v>2263</v>
      </c>
      <c r="Z812" s="25" t="str">
        <f t="shared" si="163"/>
        <v/>
      </c>
      <c r="AA812" s="25" t="str">
        <f t="shared" si="166"/>
        <v/>
      </c>
      <c r="AB812" s="1">
        <f t="shared" si="164"/>
        <v>788</v>
      </c>
      <c r="AC812" t="str">
        <f t="shared" si="167"/>
        <v>ITM_u_MACRON</v>
      </c>
      <c r="AD812" s="136" t="str">
        <f>IF(ISNA(VLOOKUP(AA812,Sheet2!J:J,1,0)),"//","")</f>
        <v/>
      </c>
      <c r="AF812" s="94" t="str">
        <f t="shared" si="168"/>
        <v/>
      </c>
      <c r="AG812" t="b">
        <f t="shared" si="169"/>
        <v>1</v>
      </c>
    </row>
    <row r="813" spans="1:33">
      <c r="A813" s="50">
        <f t="shared" si="170"/>
        <v>813</v>
      </c>
      <c r="B813" s="49">
        <f t="shared" si="171"/>
        <v>789</v>
      </c>
      <c r="C813" s="229" t="s">
        <v>3817</v>
      </c>
      <c r="D813" s="229" t="s">
        <v>3116</v>
      </c>
      <c r="E813" s="224" t="s">
        <v>703</v>
      </c>
      <c r="F813" s="224" t="s">
        <v>703</v>
      </c>
      <c r="G813" s="233">
        <v>0</v>
      </c>
      <c r="H813" s="233">
        <v>0</v>
      </c>
      <c r="I813" s="224" t="s">
        <v>2512</v>
      </c>
      <c r="J813" s="224" t="s">
        <v>1396</v>
      </c>
      <c r="K813" s="231" t="s">
        <v>3830</v>
      </c>
      <c r="L813" s="232" t="s">
        <v>4851</v>
      </c>
      <c r="M813" s="232" t="s">
        <v>4910</v>
      </c>
      <c r="N813" s="57"/>
      <c r="O813" s="57"/>
      <c r="P813" s="237" t="s">
        <v>3116</v>
      </c>
      <c r="Q813" s="13"/>
      <c r="R813"/>
      <c r="S813" t="str">
        <f t="shared" si="172"/>
        <v/>
      </c>
      <c r="T813" t="str">
        <f>IF(ISNA(VLOOKUP(AF813,#REF!,1)),"//","")</f>
        <v/>
      </c>
      <c r="U813"/>
      <c r="V813" t="e">
        <f t="shared" si="165"/>
        <v>#REF!</v>
      </c>
      <c r="W813" s="81" t="s">
        <v>2263</v>
      </c>
      <c r="X813" s="59" t="s">
        <v>2263</v>
      </c>
      <c r="Y813" s="59" t="s">
        <v>2263</v>
      </c>
      <c r="Z813" s="25" t="str">
        <f t="shared" si="163"/>
        <v/>
      </c>
      <c r="AA813" s="25" t="str">
        <f t="shared" si="166"/>
        <v/>
      </c>
      <c r="AB813" s="1">
        <f t="shared" si="164"/>
        <v>789</v>
      </c>
      <c r="AC813" t="str">
        <f t="shared" si="167"/>
        <v>ITM_u_ACUTE</v>
      </c>
      <c r="AD813" s="136" t="str">
        <f>IF(ISNA(VLOOKUP(AA813,Sheet2!J:J,1,0)),"//","")</f>
        <v/>
      </c>
      <c r="AF813" s="94" t="str">
        <f t="shared" si="168"/>
        <v/>
      </c>
      <c r="AG813" t="b">
        <f t="shared" si="169"/>
        <v>1</v>
      </c>
    </row>
    <row r="814" spans="1:33">
      <c r="A814" s="50">
        <f t="shared" si="170"/>
        <v>814</v>
      </c>
      <c r="B814" s="49">
        <f t="shared" si="171"/>
        <v>790</v>
      </c>
      <c r="C814" s="229" t="s">
        <v>3817</v>
      </c>
      <c r="D814" s="229" t="s">
        <v>3117</v>
      </c>
      <c r="E814" s="224" t="s">
        <v>704</v>
      </c>
      <c r="F814" s="224" t="s">
        <v>704</v>
      </c>
      <c r="G814" s="233">
        <v>0</v>
      </c>
      <c r="H814" s="233">
        <v>0</v>
      </c>
      <c r="I814" s="224" t="s">
        <v>2512</v>
      </c>
      <c r="J814" s="224" t="s">
        <v>1396</v>
      </c>
      <c r="K814" s="231" t="s">
        <v>3830</v>
      </c>
      <c r="L814" s="232" t="s">
        <v>4851</v>
      </c>
      <c r="M814" s="232" t="s">
        <v>4910</v>
      </c>
      <c r="N814" s="57"/>
      <c r="O814" s="57"/>
      <c r="P814" s="237" t="s">
        <v>3117</v>
      </c>
      <c r="Q814" s="13"/>
      <c r="R814"/>
      <c r="S814" t="str">
        <f t="shared" si="172"/>
        <v/>
      </c>
      <c r="T814" t="str">
        <f>IF(ISNA(VLOOKUP(AF814,#REF!,1)),"//","")</f>
        <v/>
      </c>
      <c r="U814"/>
      <c r="V814" t="e">
        <f t="shared" si="165"/>
        <v>#REF!</v>
      </c>
      <c r="W814" s="81" t="s">
        <v>2263</v>
      </c>
      <c r="X814" s="59" t="s">
        <v>2263</v>
      </c>
      <c r="Y814" s="59" t="s">
        <v>2263</v>
      </c>
      <c r="Z814" s="25" t="str">
        <f t="shared" si="163"/>
        <v/>
      </c>
      <c r="AA814" s="25" t="str">
        <f t="shared" si="166"/>
        <v/>
      </c>
      <c r="AB814" s="1">
        <f t="shared" si="164"/>
        <v>790</v>
      </c>
      <c r="AC814" t="str">
        <f t="shared" si="167"/>
        <v>ITM_u_BREVE</v>
      </c>
      <c r="AD814" s="136" t="str">
        <f>IF(ISNA(VLOOKUP(AA814,Sheet2!J:J,1,0)),"//","")</f>
        <v/>
      </c>
      <c r="AF814" s="94" t="str">
        <f t="shared" si="168"/>
        <v/>
      </c>
      <c r="AG814" t="b">
        <f t="shared" si="169"/>
        <v>1</v>
      </c>
    </row>
    <row r="815" spans="1:33">
      <c r="A815" s="50">
        <f t="shared" si="170"/>
        <v>815</v>
      </c>
      <c r="B815" s="49">
        <f t="shared" si="171"/>
        <v>791</v>
      </c>
      <c r="C815" s="229" t="s">
        <v>3817</v>
      </c>
      <c r="D815" s="229" t="s">
        <v>3118</v>
      </c>
      <c r="E815" s="224" t="s">
        <v>705</v>
      </c>
      <c r="F815" s="224" t="s">
        <v>705</v>
      </c>
      <c r="G815" s="233">
        <v>0</v>
      </c>
      <c r="H815" s="233">
        <v>0</v>
      </c>
      <c r="I815" s="224" t="s">
        <v>2512</v>
      </c>
      <c r="J815" s="224" t="s">
        <v>1396</v>
      </c>
      <c r="K815" s="231" t="s">
        <v>3830</v>
      </c>
      <c r="L815" s="232" t="s">
        <v>4851</v>
      </c>
      <c r="M815" s="232" t="s">
        <v>4910</v>
      </c>
      <c r="N815" s="57"/>
      <c r="O815" s="57"/>
      <c r="P815" s="237" t="s">
        <v>3118</v>
      </c>
      <c r="Q815" s="13"/>
      <c r="R815"/>
      <c r="S815" t="str">
        <f t="shared" si="172"/>
        <v/>
      </c>
      <c r="T815" t="str">
        <f>IF(ISNA(VLOOKUP(AF815,#REF!,1)),"//","")</f>
        <v/>
      </c>
      <c r="U815"/>
      <c r="V815" t="e">
        <f t="shared" si="165"/>
        <v>#REF!</v>
      </c>
      <c r="W815" s="81" t="s">
        <v>2263</v>
      </c>
      <c r="X815" s="59" t="s">
        <v>2263</v>
      </c>
      <c r="Y815" s="59" t="s">
        <v>2263</v>
      </c>
      <c r="Z815" s="25" t="str">
        <f t="shared" si="163"/>
        <v/>
      </c>
      <c r="AA815" s="25" t="str">
        <f t="shared" si="166"/>
        <v/>
      </c>
      <c r="AB815" s="1">
        <f t="shared" si="164"/>
        <v>791</v>
      </c>
      <c r="AC815" t="str">
        <f t="shared" si="167"/>
        <v>ITM_u_GRAVE</v>
      </c>
      <c r="AD815" s="136" t="str">
        <f>IF(ISNA(VLOOKUP(AA815,Sheet2!J:J,1,0)),"//","")</f>
        <v/>
      </c>
      <c r="AF815" s="94" t="str">
        <f t="shared" si="168"/>
        <v/>
      </c>
      <c r="AG815" t="b">
        <f t="shared" si="169"/>
        <v>1</v>
      </c>
    </row>
    <row r="816" spans="1:33">
      <c r="A816" s="50">
        <f t="shared" si="170"/>
        <v>816</v>
      </c>
      <c r="B816" s="49">
        <f t="shared" si="171"/>
        <v>792</v>
      </c>
      <c r="C816" s="229" t="s">
        <v>3817</v>
      </c>
      <c r="D816" s="229" t="s">
        <v>3119</v>
      </c>
      <c r="E816" s="224" t="s">
        <v>706</v>
      </c>
      <c r="F816" s="224" t="s">
        <v>706</v>
      </c>
      <c r="G816" s="233">
        <v>0</v>
      </c>
      <c r="H816" s="233">
        <v>0</v>
      </c>
      <c r="I816" s="224" t="s">
        <v>2512</v>
      </c>
      <c r="J816" s="224" t="s">
        <v>1396</v>
      </c>
      <c r="K816" s="231" t="s">
        <v>3830</v>
      </c>
      <c r="L816" s="232" t="s">
        <v>4851</v>
      </c>
      <c r="M816" s="232" t="s">
        <v>4910</v>
      </c>
      <c r="N816" s="57"/>
      <c r="O816" s="57"/>
      <c r="P816" s="237" t="s">
        <v>3119</v>
      </c>
      <c r="Q816" s="13"/>
      <c r="R816"/>
      <c r="S816" t="str">
        <f t="shared" si="172"/>
        <v/>
      </c>
      <c r="T816" t="str">
        <f>IF(ISNA(VLOOKUP(AF816,#REF!,1)),"//","")</f>
        <v/>
      </c>
      <c r="U816"/>
      <c r="V816" t="e">
        <f t="shared" si="165"/>
        <v>#REF!</v>
      </c>
      <c r="W816" s="81" t="s">
        <v>2263</v>
      </c>
      <c r="X816" s="59" t="s">
        <v>2263</v>
      </c>
      <c r="Y816" s="59" t="s">
        <v>2263</v>
      </c>
      <c r="Z816" s="25" t="str">
        <f t="shared" si="163"/>
        <v/>
      </c>
      <c r="AA816" s="25" t="str">
        <f t="shared" si="166"/>
        <v/>
      </c>
      <c r="AB816" s="1">
        <f t="shared" si="164"/>
        <v>792</v>
      </c>
      <c r="AC816" t="str">
        <f t="shared" si="167"/>
        <v>ITM_u_DIARESIS</v>
      </c>
      <c r="AD816" s="136" t="str">
        <f>IF(ISNA(VLOOKUP(AA816,Sheet2!J:J,1,0)),"//","")</f>
        <v/>
      </c>
      <c r="AF816" s="94" t="str">
        <f t="shared" si="168"/>
        <v/>
      </c>
      <c r="AG816" t="b">
        <f t="shared" si="169"/>
        <v>1</v>
      </c>
    </row>
    <row r="817" spans="1:33">
      <c r="A817" s="50">
        <f t="shared" si="170"/>
        <v>817</v>
      </c>
      <c r="B817" s="49">
        <f t="shared" si="171"/>
        <v>793</v>
      </c>
      <c r="C817" s="229" t="s">
        <v>3817</v>
      </c>
      <c r="D817" s="229" t="s">
        <v>3120</v>
      </c>
      <c r="E817" s="224" t="s">
        <v>707</v>
      </c>
      <c r="F817" s="224" t="s">
        <v>707</v>
      </c>
      <c r="G817" s="233">
        <v>0</v>
      </c>
      <c r="H817" s="233">
        <v>0</v>
      </c>
      <c r="I817" s="224" t="s">
        <v>2512</v>
      </c>
      <c r="J817" s="224" t="s">
        <v>1396</v>
      </c>
      <c r="K817" s="231" t="s">
        <v>3830</v>
      </c>
      <c r="L817" s="232" t="s">
        <v>4851</v>
      </c>
      <c r="M817" s="232" t="s">
        <v>4910</v>
      </c>
      <c r="N817" s="57"/>
      <c r="O817" s="57"/>
      <c r="P817" s="237" t="s">
        <v>3120</v>
      </c>
      <c r="Q817" s="13"/>
      <c r="R817"/>
      <c r="S817" t="str">
        <f t="shared" si="172"/>
        <v/>
      </c>
      <c r="T817" t="str">
        <f>IF(ISNA(VLOOKUP(AF817,#REF!,1)),"//","")</f>
        <v/>
      </c>
      <c r="U817"/>
      <c r="V817" t="e">
        <f t="shared" si="165"/>
        <v>#REF!</v>
      </c>
      <c r="W817" s="81" t="s">
        <v>2263</v>
      </c>
      <c r="X817" s="59" t="s">
        <v>2263</v>
      </c>
      <c r="Y817" s="59" t="s">
        <v>2263</v>
      </c>
      <c r="Z817" s="25" t="str">
        <f t="shared" si="163"/>
        <v/>
      </c>
      <c r="AA817" s="25" t="str">
        <f t="shared" si="166"/>
        <v/>
      </c>
      <c r="AB817" s="1">
        <f t="shared" si="164"/>
        <v>793</v>
      </c>
      <c r="AC817" t="str">
        <f t="shared" si="167"/>
        <v>ITM_u_TILDE</v>
      </c>
      <c r="AD817" s="136" t="str">
        <f>IF(ISNA(VLOOKUP(AA817,Sheet2!J:J,1,0)),"//","")</f>
        <v/>
      </c>
      <c r="AF817" s="94" t="str">
        <f t="shared" si="168"/>
        <v/>
      </c>
      <c r="AG817" t="b">
        <f t="shared" si="169"/>
        <v>1</v>
      </c>
    </row>
    <row r="818" spans="1:33">
      <c r="A818" s="50">
        <f t="shared" si="170"/>
        <v>818</v>
      </c>
      <c r="B818" s="49">
        <f t="shared" si="171"/>
        <v>794</v>
      </c>
      <c r="C818" s="229" t="s">
        <v>3817</v>
      </c>
      <c r="D818" s="229" t="s">
        <v>3121</v>
      </c>
      <c r="E818" s="224" t="s">
        <v>708</v>
      </c>
      <c r="F818" s="224" t="s">
        <v>708</v>
      </c>
      <c r="G818" s="233">
        <v>0</v>
      </c>
      <c r="H818" s="233">
        <v>0</v>
      </c>
      <c r="I818" s="224" t="s">
        <v>2512</v>
      </c>
      <c r="J818" s="224" t="s">
        <v>1396</v>
      </c>
      <c r="K818" s="231" t="s">
        <v>3830</v>
      </c>
      <c r="L818" s="232" t="s">
        <v>4851</v>
      </c>
      <c r="M818" s="232" t="s">
        <v>4910</v>
      </c>
      <c r="N818" s="57"/>
      <c r="O818" s="57"/>
      <c r="P818" s="237" t="s">
        <v>3121</v>
      </c>
      <c r="Q818" s="13"/>
      <c r="R818"/>
      <c r="S818" t="str">
        <f t="shared" si="172"/>
        <v/>
      </c>
      <c r="T818" t="str">
        <f>IF(ISNA(VLOOKUP(AF818,#REF!,1)),"//","")</f>
        <v/>
      </c>
      <c r="U818"/>
      <c r="V818" t="e">
        <f t="shared" si="165"/>
        <v>#REF!</v>
      </c>
      <c r="W818" s="81" t="s">
        <v>2263</v>
      </c>
      <c r="X818" s="59" t="s">
        <v>2263</v>
      </c>
      <c r="Y818" s="59" t="s">
        <v>2263</v>
      </c>
      <c r="Z818" s="25" t="str">
        <f t="shared" si="163"/>
        <v/>
      </c>
      <c r="AA818" s="25" t="str">
        <f t="shared" si="166"/>
        <v/>
      </c>
      <c r="AB818" s="1">
        <f t="shared" si="164"/>
        <v>794</v>
      </c>
      <c r="AC818" t="str">
        <f t="shared" si="167"/>
        <v>ITM_u_CIRC</v>
      </c>
      <c r="AD818" s="136" t="str">
        <f>IF(ISNA(VLOOKUP(AA818,Sheet2!J:J,1,0)),"//","")</f>
        <v/>
      </c>
      <c r="AF818" s="94" t="str">
        <f t="shared" si="168"/>
        <v/>
      </c>
      <c r="AG818" t="b">
        <f t="shared" si="169"/>
        <v>1</v>
      </c>
    </row>
    <row r="819" spans="1:33">
      <c r="A819" s="50">
        <f t="shared" si="170"/>
        <v>819</v>
      </c>
      <c r="B819" s="49">
        <f t="shared" si="171"/>
        <v>795</v>
      </c>
      <c r="C819" s="229" t="s">
        <v>3817</v>
      </c>
      <c r="D819" s="229" t="s">
        <v>3122</v>
      </c>
      <c r="E819" s="224" t="s">
        <v>709</v>
      </c>
      <c r="F819" s="224" t="s">
        <v>709</v>
      </c>
      <c r="G819" s="233">
        <v>0</v>
      </c>
      <c r="H819" s="233">
        <v>0</v>
      </c>
      <c r="I819" s="224" t="s">
        <v>2512</v>
      </c>
      <c r="J819" s="224" t="s">
        <v>1396</v>
      </c>
      <c r="K819" s="231" t="s">
        <v>3830</v>
      </c>
      <c r="L819" s="232" t="s">
        <v>4851</v>
      </c>
      <c r="M819" s="232" t="s">
        <v>4910</v>
      </c>
      <c r="N819" s="57"/>
      <c r="O819" s="57"/>
      <c r="P819" s="237" t="s">
        <v>3122</v>
      </c>
      <c r="Q819" s="13"/>
      <c r="R819"/>
      <c r="S819" t="str">
        <f t="shared" si="172"/>
        <v/>
      </c>
      <c r="T819" t="str">
        <f>IF(ISNA(VLOOKUP(AF819,#REF!,1)),"//","")</f>
        <v/>
      </c>
      <c r="U819"/>
      <c r="V819" t="e">
        <f t="shared" si="165"/>
        <v>#REF!</v>
      </c>
      <c r="W819" s="81" t="s">
        <v>2263</v>
      </c>
      <c r="X819" s="59" t="s">
        <v>2263</v>
      </c>
      <c r="Y819" s="59" t="s">
        <v>2263</v>
      </c>
      <c r="Z819" s="25" t="str">
        <f t="shared" si="163"/>
        <v/>
      </c>
      <c r="AA819" s="25" t="str">
        <f t="shared" si="166"/>
        <v/>
      </c>
      <c r="AB819" s="1">
        <f t="shared" si="164"/>
        <v>795</v>
      </c>
      <c r="AC819" t="str">
        <f t="shared" si="167"/>
        <v>ITM_u_RING</v>
      </c>
      <c r="AD819" s="136" t="str">
        <f>IF(ISNA(VLOOKUP(AA819,Sheet2!J:J,1,0)),"//","")</f>
        <v/>
      </c>
      <c r="AF819" s="94" t="str">
        <f t="shared" si="168"/>
        <v/>
      </c>
      <c r="AG819" t="b">
        <f t="shared" si="169"/>
        <v>1</v>
      </c>
    </row>
    <row r="820" spans="1:33">
      <c r="A820" s="50">
        <f t="shared" si="170"/>
        <v>820</v>
      </c>
      <c r="B820" s="49">
        <f t="shared" si="171"/>
        <v>796</v>
      </c>
      <c r="C820" s="229" t="s">
        <v>3817</v>
      </c>
      <c r="D820" s="229" t="s">
        <v>3123</v>
      </c>
      <c r="E820" s="224" t="s">
        <v>710</v>
      </c>
      <c r="F820" s="224" t="s">
        <v>710</v>
      </c>
      <c r="G820" s="233">
        <v>0</v>
      </c>
      <c r="H820" s="233">
        <v>0</v>
      </c>
      <c r="I820" s="224" t="s">
        <v>2512</v>
      </c>
      <c r="J820" s="224" t="s">
        <v>1396</v>
      </c>
      <c r="K820" s="231" t="s">
        <v>3830</v>
      </c>
      <c r="L820" s="232" t="s">
        <v>4851</v>
      </c>
      <c r="M820" s="232" t="s">
        <v>4910</v>
      </c>
      <c r="N820" s="57"/>
      <c r="O820" s="57"/>
      <c r="P820" s="237" t="s">
        <v>3123</v>
      </c>
      <c r="Q820" s="13"/>
      <c r="R820"/>
      <c r="S820" t="str">
        <f t="shared" si="172"/>
        <v/>
      </c>
      <c r="T820" t="str">
        <f>IF(ISNA(VLOOKUP(AF820,#REF!,1)),"//","")</f>
        <v/>
      </c>
      <c r="U820"/>
      <c r="V820" t="e">
        <f t="shared" si="165"/>
        <v>#REF!</v>
      </c>
      <c r="W820" s="81" t="s">
        <v>2263</v>
      </c>
      <c r="X820" s="59" t="s">
        <v>2263</v>
      </c>
      <c r="Y820" s="59" t="s">
        <v>2263</v>
      </c>
      <c r="Z820" s="25" t="str">
        <f t="shared" si="163"/>
        <v/>
      </c>
      <c r="AA820" s="25" t="str">
        <f t="shared" si="166"/>
        <v/>
      </c>
      <c r="AB820" s="1">
        <f t="shared" si="164"/>
        <v>796</v>
      </c>
      <c r="AC820" t="str">
        <f t="shared" si="167"/>
        <v>ITM_w_CIRC</v>
      </c>
      <c r="AD820" s="136" t="str">
        <f>IF(ISNA(VLOOKUP(AA820,Sheet2!J:J,1,0)),"//","")</f>
        <v/>
      </c>
      <c r="AF820" s="94" t="str">
        <f t="shared" si="168"/>
        <v/>
      </c>
      <c r="AG820" t="b">
        <f t="shared" si="169"/>
        <v>1</v>
      </c>
    </row>
    <row r="821" spans="1:33">
      <c r="A821" s="50">
        <f t="shared" si="170"/>
        <v>821</v>
      </c>
      <c r="B821" s="49">
        <f t="shared" si="171"/>
        <v>797</v>
      </c>
      <c r="C821" s="229" t="s">
        <v>3817</v>
      </c>
      <c r="D821" s="229" t="s">
        <v>3124</v>
      </c>
      <c r="E821" s="224" t="s">
        <v>524</v>
      </c>
      <c r="F821" s="224" t="s">
        <v>711</v>
      </c>
      <c r="G821" s="233">
        <v>0</v>
      </c>
      <c r="H821" s="233">
        <v>0</v>
      </c>
      <c r="I821" s="224" t="s">
        <v>1</v>
      </c>
      <c r="J821" s="224" t="s">
        <v>1396</v>
      </c>
      <c r="K821" s="231" t="s">
        <v>3830</v>
      </c>
      <c r="L821" s="232" t="s">
        <v>4851</v>
      </c>
      <c r="M821" s="232" t="s">
        <v>4910</v>
      </c>
      <c r="N821" s="57"/>
      <c r="O821" s="57"/>
      <c r="P821" s="237" t="s">
        <v>3124</v>
      </c>
      <c r="Q821" s="13"/>
      <c r="R821"/>
      <c r="S821" t="str">
        <f t="shared" si="172"/>
        <v>NOT EQUAL</v>
      </c>
      <c r="T821" t="str">
        <f>IF(ISNA(VLOOKUP(AF821,#REF!,1)),"//","")</f>
        <v/>
      </c>
      <c r="U821"/>
      <c r="V821" t="e">
        <f t="shared" si="165"/>
        <v>#REF!</v>
      </c>
      <c r="W821" s="81" t="s">
        <v>2263</v>
      </c>
      <c r="X821" s="59" t="s">
        <v>2263</v>
      </c>
      <c r="Y821" s="59" t="s">
        <v>2263</v>
      </c>
      <c r="Z821" s="25" t="str">
        <f t="shared" si="163"/>
        <v/>
      </c>
      <c r="AA821" s="25" t="str">
        <f t="shared" si="166"/>
        <v/>
      </c>
      <c r="AB821" s="1">
        <f t="shared" si="164"/>
        <v>797</v>
      </c>
      <c r="AC821" t="str">
        <f t="shared" si="167"/>
        <v>ITM_x_BAR</v>
      </c>
      <c r="AD821" s="136" t="str">
        <f>IF(ISNA(VLOOKUP(AA821,Sheet2!J:J,1,0)),"//","")</f>
        <v/>
      </c>
      <c r="AF821" s="94" t="str">
        <f t="shared" si="168"/>
        <v/>
      </c>
      <c r="AG821" t="b">
        <f t="shared" si="169"/>
        <v>1</v>
      </c>
    </row>
    <row r="822" spans="1:33">
      <c r="A822" s="50">
        <f t="shared" si="170"/>
        <v>822</v>
      </c>
      <c r="B822" s="49">
        <f t="shared" si="171"/>
        <v>798</v>
      </c>
      <c r="C822" s="229" t="s">
        <v>3817</v>
      </c>
      <c r="D822" s="229" t="s">
        <v>3125</v>
      </c>
      <c r="E822" s="224" t="s">
        <v>524</v>
      </c>
      <c r="F822" s="224" t="s">
        <v>378</v>
      </c>
      <c r="G822" s="233">
        <v>0</v>
      </c>
      <c r="H822" s="233">
        <v>0</v>
      </c>
      <c r="I822" s="224" t="s">
        <v>1</v>
      </c>
      <c r="J822" s="224" t="s">
        <v>1396</v>
      </c>
      <c r="K822" s="231" t="s">
        <v>3830</v>
      </c>
      <c r="L822" s="232" t="s">
        <v>4851</v>
      </c>
      <c r="M822" s="232" t="s">
        <v>4910</v>
      </c>
      <c r="N822" s="57"/>
      <c r="O822" s="57"/>
      <c r="P822" s="237" t="s">
        <v>3125</v>
      </c>
      <c r="Q822" s="13"/>
      <c r="R822"/>
      <c r="S822" t="str">
        <f t="shared" si="172"/>
        <v>NOT EQUAL</v>
      </c>
      <c r="T822" t="str">
        <f>IF(ISNA(VLOOKUP(AF822,#REF!,1)),"//","")</f>
        <v/>
      </c>
      <c r="U822"/>
      <c r="V822" t="e">
        <f t="shared" si="165"/>
        <v>#REF!</v>
      </c>
      <c r="W822" s="81" t="s">
        <v>2263</v>
      </c>
      <c r="X822" s="59" t="s">
        <v>2263</v>
      </c>
      <c r="Y822" s="59" t="s">
        <v>2263</v>
      </c>
      <c r="Z822" s="25" t="str">
        <f t="shared" si="163"/>
        <v/>
      </c>
      <c r="AA822" s="25" t="str">
        <f t="shared" si="166"/>
        <v/>
      </c>
      <c r="AB822" s="1">
        <f t="shared" si="164"/>
        <v>798</v>
      </c>
      <c r="AC822" t="str">
        <f t="shared" si="167"/>
        <v>ITM_x_CIRC</v>
      </c>
      <c r="AD822" s="136" t="str">
        <f>IF(ISNA(VLOOKUP(AA822,Sheet2!J:J,1,0)),"//","")</f>
        <v/>
      </c>
      <c r="AF822" s="94" t="str">
        <f t="shared" si="168"/>
        <v/>
      </c>
      <c r="AG822" t="b">
        <f t="shared" si="169"/>
        <v>1</v>
      </c>
    </row>
    <row r="823" spans="1:33">
      <c r="A823" s="50">
        <f t="shared" si="170"/>
        <v>823</v>
      </c>
      <c r="B823" s="49">
        <f t="shared" si="171"/>
        <v>799</v>
      </c>
      <c r="C823" s="229" t="s">
        <v>3817</v>
      </c>
      <c r="D823" s="229" t="s">
        <v>3126</v>
      </c>
      <c r="E823" s="224" t="s">
        <v>524</v>
      </c>
      <c r="F823" s="224" t="s">
        <v>712</v>
      </c>
      <c r="G823" s="233">
        <v>0</v>
      </c>
      <c r="H823" s="233">
        <v>0</v>
      </c>
      <c r="I823" s="224" t="s">
        <v>1</v>
      </c>
      <c r="J823" s="224" t="s">
        <v>1396</v>
      </c>
      <c r="K823" s="231" t="s">
        <v>3830</v>
      </c>
      <c r="L823" s="232" t="s">
        <v>4851</v>
      </c>
      <c r="M823" s="232" t="s">
        <v>4910</v>
      </c>
      <c r="N823" s="57"/>
      <c r="O823" s="57"/>
      <c r="P823" s="237" t="s">
        <v>3126</v>
      </c>
      <c r="Q823" s="13"/>
      <c r="R823"/>
      <c r="S823" t="str">
        <f t="shared" si="172"/>
        <v>NOT EQUAL</v>
      </c>
      <c r="T823" t="str">
        <f>IF(ISNA(VLOOKUP(AF823,#REF!,1)),"//","")</f>
        <v/>
      </c>
      <c r="U823"/>
      <c r="V823" t="e">
        <f t="shared" si="165"/>
        <v>#REF!</v>
      </c>
      <c r="W823" s="81" t="s">
        <v>2263</v>
      </c>
      <c r="X823" s="59" t="s">
        <v>2263</v>
      </c>
      <c r="Y823" s="59" t="s">
        <v>2263</v>
      </c>
      <c r="Z823" s="25" t="str">
        <f t="shared" si="163"/>
        <v/>
      </c>
      <c r="AA823" s="25" t="str">
        <f t="shared" si="166"/>
        <v/>
      </c>
      <c r="AB823" s="1">
        <f t="shared" si="164"/>
        <v>799</v>
      </c>
      <c r="AC823" t="str">
        <f t="shared" si="167"/>
        <v>ITM_y_BAR</v>
      </c>
      <c r="AD823" s="136" t="str">
        <f>IF(ISNA(VLOOKUP(AA823,Sheet2!J:J,1,0)),"//","")</f>
        <v/>
      </c>
      <c r="AF823" s="94" t="str">
        <f t="shared" si="168"/>
        <v/>
      </c>
      <c r="AG823" t="b">
        <f t="shared" si="169"/>
        <v>1</v>
      </c>
    </row>
    <row r="824" spans="1:33">
      <c r="A824" s="50">
        <f t="shared" si="170"/>
        <v>824</v>
      </c>
      <c r="B824" s="49">
        <f t="shared" si="171"/>
        <v>800</v>
      </c>
      <c r="C824" s="229" t="s">
        <v>3817</v>
      </c>
      <c r="D824" s="229" t="s">
        <v>3127</v>
      </c>
      <c r="E824" s="224" t="s">
        <v>390</v>
      </c>
      <c r="F824" s="224" t="s">
        <v>390</v>
      </c>
      <c r="G824" s="233">
        <v>0</v>
      </c>
      <c r="H824" s="233">
        <v>0</v>
      </c>
      <c r="I824" s="224" t="s">
        <v>2512</v>
      </c>
      <c r="J824" s="224" t="s">
        <v>1396</v>
      </c>
      <c r="K824" s="231" t="s">
        <v>3830</v>
      </c>
      <c r="L824" s="232" t="s">
        <v>4851</v>
      </c>
      <c r="M824" s="232" t="s">
        <v>4910</v>
      </c>
      <c r="N824" s="57"/>
      <c r="O824" s="57"/>
      <c r="P824" s="237" t="s">
        <v>3127</v>
      </c>
      <c r="Q824" s="13"/>
      <c r="R824"/>
      <c r="S824" t="str">
        <f t="shared" si="172"/>
        <v/>
      </c>
      <c r="T824" t="str">
        <f>IF(ISNA(VLOOKUP(AF824,#REF!,1)),"//","")</f>
        <v/>
      </c>
      <c r="U824"/>
      <c r="V824" t="e">
        <f t="shared" si="165"/>
        <v>#REF!</v>
      </c>
      <c r="W824" s="81" t="s">
        <v>2263</v>
      </c>
      <c r="X824" s="59" t="s">
        <v>2263</v>
      </c>
      <c r="Y824" s="59" t="s">
        <v>2263</v>
      </c>
      <c r="Z824" s="25" t="str">
        <f t="shared" si="163"/>
        <v/>
      </c>
      <c r="AA824" s="25" t="str">
        <f t="shared" si="166"/>
        <v/>
      </c>
      <c r="AB824" s="1">
        <f t="shared" si="164"/>
        <v>800</v>
      </c>
      <c r="AC824" t="str">
        <f t="shared" si="167"/>
        <v>ITM_y_CIRC</v>
      </c>
      <c r="AD824" s="136" t="str">
        <f>IF(ISNA(VLOOKUP(AA824,Sheet2!J:J,1,0)),"//","")</f>
        <v/>
      </c>
      <c r="AF824" s="94" t="str">
        <f t="shared" si="168"/>
        <v/>
      </c>
      <c r="AG824" t="b">
        <f t="shared" si="169"/>
        <v>1</v>
      </c>
    </row>
    <row r="825" spans="1:33">
      <c r="A825" s="50">
        <f t="shared" si="170"/>
        <v>825</v>
      </c>
      <c r="B825" s="49">
        <f t="shared" si="171"/>
        <v>801</v>
      </c>
      <c r="C825" s="229" t="s">
        <v>3817</v>
      </c>
      <c r="D825" s="229" t="s">
        <v>3128</v>
      </c>
      <c r="E825" s="224" t="s">
        <v>713</v>
      </c>
      <c r="F825" s="224" t="s">
        <v>713</v>
      </c>
      <c r="G825" s="233">
        <v>0</v>
      </c>
      <c r="H825" s="233">
        <v>0</v>
      </c>
      <c r="I825" s="224" t="s">
        <v>2512</v>
      </c>
      <c r="J825" s="224" t="s">
        <v>1396</v>
      </c>
      <c r="K825" s="231" t="s">
        <v>3830</v>
      </c>
      <c r="L825" s="232" t="s">
        <v>4851</v>
      </c>
      <c r="M825" s="232" t="s">
        <v>4910</v>
      </c>
      <c r="N825" s="57"/>
      <c r="O825" s="57"/>
      <c r="P825" s="237" t="s">
        <v>3128</v>
      </c>
      <c r="Q825" s="13"/>
      <c r="R825"/>
      <c r="S825" t="str">
        <f t="shared" si="172"/>
        <v/>
      </c>
      <c r="T825" t="str">
        <f>IF(ISNA(VLOOKUP(AF825,#REF!,1)),"//","")</f>
        <v/>
      </c>
      <c r="U825"/>
      <c r="V825" t="e">
        <f t="shared" si="165"/>
        <v>#REF!</v>
      </c>
      <c r="W825" s="81" t="s">
        <v>2263</v>
      </c>
      <c r="X825" s="59" t="s">
        <v>2263</v>
      </c>
      <c r="Y825" s="59" t="s">
        <v>2263</v>
      </c>
      <c r="Z825" s="25" t="str">
        <f t="shared" si="163"/>
        <v/>
      </c>
      <c r="AA825" s="25" t="str">
        <f t="shared" si="166"/>
        <v/>
      </c>
      <c r="AB825" s="1">
        <f t="shared" si="164"/>
        <v>801</v>
      </c>
      <c r="AC825" t="str">
        <f t="shared" si="167"/>
        <v>ITM_y_ACUTE</v>
      </c>
      <c r="AD825" s="136" t="str">
        <f>IF(ISNA(VLOOKUP(AA825,Sheet2!J:J,1,0)),"//","")</f>
        <v/>
      </c>
      <c r="AF825" s="94" t="str">
        <f t="shared" si="168"/>
        <v/>
      </c>
      <c r="AG825" t="b">
        <f t="shared" si="169"/>
        <v>1</v>
      </c>
    </row>
    <row r="826" spans="1:33">
      <c r="A826" s="50">
        <f t="shared" si="170"/>
        <v>826</v>
      </c>
      <c r="B826" s="49">
        <f t="shared" si="171"/>
        <v>802</v>
      </c>
      <c r="C826" s="229" t="s">
        <v>3817</v>
      </c>
      <c r="D826" s="229" t="s">
        <v>3129</v>
      </c>
      <c r="E826" s="224" t="s">
        <v>714</v>
      </c>
      <c r="F826" s="224" t="s">
        <v>714</v>
      </c>
      <c r="G826" s="233">
        <v>0</v>
      </c>
      <c r="H826" s="233">
        <v>0</v>
      </c>
      <c r="I826" s="224" t="s">
        <v>2512</v>
      </c>
      <c r="J826" s="224" t="s">
        <v>1396</v>
      </c>
      <c r="K826" s="231" t="s">
        <v>3830</v>
      </c>
      <c r="L826" s="232" t="s">
        <v>4851</v>
      </c>
      <c r="M826" s="232" t="s">
        <v>4910</v>
      </c>
      <c r="N826" s="57"/>
      <c r="O826" s="57"/>
      <c r="P826" s="237" t="s">
        <v>3129</v>
      </c>
      <c r="Q826" s="13"/>
      <c r="R826"/>
      <c r="S826" t="str">
        <f t="shared" si="172"/>
        <v/>
      </c>
      <c r="T826" t="str">
        <f>IF(ISNA(VLOOKUP(AF826,#REF!,1)),"//","")</f>
        <v/>
      </c>
      <c r="U826"/>
      <c r="V826" t="e">
        <f t="shared" si="165"/>
        <v>#REF!</v>
      </c>
      <c r="W826" s="81" t="s">
        <v>2263</v>
      </c>
      <c r="X826" s="59" t="s">
        <v>2263</v>
      </c>
      <c r="Y826" s="59" t="s">
        <v>2263</v>
      </c>
      <c r="Z826" s="25" t="str">
        <f t="shared" si="163"/>
        <v/>
      </c>
      <c r="AA826" s="25" t="str">
        <f t="shared" si="166"/>
        <v/>
      </c>
      <c r="AB826" s="1">
        <f t="shared" si="164"/>
        <v>802</v>
      </c>
      <c r="AC826" t="str">
        <f t="shared" si="167"/>
        <v>ITM_y_DIARESIS</v>
      </c>
      <c r="AD826" s="136" t="str">
        <f>IF(ISNA(VLOOKUP(AA826,Sheet2!J:J,1,0)),"//","")</f>
        <v/>
      </c>
      <c r="AF826" s="94" t="str">
        <f t="shared" si="168"/>
        <v/>
      </c>
      <c r="AG826" t="b">
        <f t="shared" si="169"/>
        <v>1</v>
      </c>
    </row>
    <row r="827" spans="1:33">
      <c r="A827" s="50">
        <f t="shared" si="170"/>
        <v>827</v>
      </c>
      <c r="B827" s="49">
        <f t="shared" si="171"/>
        <v>803</v>
      </c>
      <c r="C827" s="229" t="s">
        <v>3817</v>
      </c>
      <c r="D827" s="229" t="s">
        <v>3130</v>
      </c>
      <c r="E827" s="224" t="s">
        <v>715</v>
      </c>
      <c r="F827" s="224" t="s">
        <v>715</v>
      </c>
      <c r="G827" s="233">
        <v>0</v>
      </c>
      <c r="H827" s="233">
        <v>0</v>
      </c>
      <c r="I827" s="224" t="s">
        <v>2512</v>
      </c>
      <c r="J827" s="224" t="s">
        <v>1396</v>
      </c>
      <c r="K827" s="231" t="s">
        <v>3830</v>
      </c>
      <c r="L827" s="232" t="s">
        <v>4851</v>
      </c>
      <c r="M827" s="232" t="s">
        <v>4910</v>
      </c>
      <c r="N827" s="57"/>
      <c r="O827" s="57"/>
      <c r="P827" s="237" t="s">
        <v>3130</v>
      </c>
      <c r="Q827" s="13"/>
      <c r="R827"/>
      <c r="S827" t="str">
        <f t="shared" si="172"/>
        <v/>
      </c>
      <c r="T827" t="str">
        <f>IF(ISNA(VLOOKUP(AF827,#REF!,1)),"//","")</f>
        <v/>
      </c>
      <c r="U827"/>
      <c r="V827" t="e">
        <f t="shared" si="165"/>
        <v>#REF!</v>
      </c>
      <c r="W827" s="81" t="s">
        <v>2263</v>
      </c>
      <c r="X827" s="59" t="s">
        <v>2263</v>
      </c>
      <c r="Y827" s="59" t="s">
        <v>2263</v>
      </c>
      <c r="Z827" s="25" t="str">
        <f t="shared" si="163"/>
        <v/>
      </c>
      <c r="AA827" s="25" t="str">
        <f t="shared" si="166"/>
        <v/>
      </c>
      <c r="AB827" s="1">
        <f t="shared" si="164"/>
        <v>803</v>
      </c>
      <c r="AC827" t="str">
        <f t="shared" si="167"/>
        <v>ITM_z_ACUTE</v>
      </c>
      <c r="AD827" s="136" t="str">
        <f>IF(ISNA(VLOOKUP(AA827,Sheet2!J:J,1,0)),"//","")</f>
        <v/>
      </c>
      <c r="AF827" s="94" t="str">
        <f t="shared" si="168"/>
        <v/>
      </c>
      <c r="AG827" t="b">
        <f t="shared" si="169"/>
        <v>1</v>
      </c>
    </row>
    <row r="828" spans="1:33">
      <c r="A828" s="50">
        <f t="shared" si="170"/>
        <v>828</v>
      </c>
      <c r="B828" s="49">
        <f t="shared" si="171"/>
        <v>804</v>
      </c>
      <c r="C828" s="229" t="s">
        <v>3817</v>
      </c>
      <c r="D828" s="229" t="s">
        <v>3131</v>
      </c>
      <c r="E828" s="224" t="s">
        <v>716</v>
      </c>
      <c r="F828" s="224" t="s">
        <v>716</v>
      </c>
      <c r="G828" s="233">
        <v>0</v>
      </c>
      <c r="H828" s="233">
        <v>0</v>
      </c>
      <c r="I828" s="224" t="s">
        <v>2512</v>
      </c>
      <c r="J828" s="224" t="s">
        <v>1396</v>
      </c>
      <c r="K828" s="231" t="s">
        <v>3830</v>
      </c>
      <c r="L828" s="232" t="s">
        <v>4851</v>
      </c>
      <c r="M828" s="232" t="s">
        <v>4910</v>
      </c>
      <c r="N828" s="57"/>
      <c r="O828" s="57"/>
      <c r="P828" s="237" t="s">
        <v>3131</v>
      </c>
      <c r="Q828" s="13"/>
      <c r="R828"/>
      <c r="S828" t="str">
        <f t="shared" si="172"/>
        <v/>
      </c>
      <c r="T828" t="str">
        <f>IF(ISNA(VLOOKUP(AF828,#REF!,1)),"//","")</f>
        <v/>
      </c>
      <c r="U828"/>
      <c r="V828" t="e">
        <f t="shared" si="165"/>
        <v>#REF!</v>
      </c>
      <c r="W828" s="81" t="s">
        <v>2263</v>
      </c>
      <c r="X828" s="59" t="s">
        <v>2263</v>
      </c>
      <c r="Y828" s="59" t="s">
        <v>2263</v>
      </c>
      <c r="Z828" s="25" t="str">
        <f t="shared" si="163"/>
        <v/>
      </c>
      <c r="AA828" s="25" t="str">
        <f t="shared" si="166"/>
        <v/>
      </c>
      <c r="AB828" s="1">
        <f t="shared" si="164"/>
        <v>804</v>
      </c>
      <c r="AC828" t="str">
        <f t="shared" si="167"/>
        <v>ITM_z_CARON</v>
      </c>
      <c r="AD828" s="136" t="str">
        <f>IF(ISNA(VLOOKUP(AA828,Sheet2!J:J,1,0)),"//","")</f>
        <v/>
      </c>
      <c r="AF828" s="94" t="str">
        <f t="shared" si="168"/>
        <v/>
      </c>
      <c r="AG828" t="b">
        <f t="shared" si="169"/>
        <v>1</v>
      </c>
    </row>
    <row r="829" spans="1:33">
      <c r="A829" s="50">
        <f t="shared" si="170"/>
        <v>829</v>
      </c>
      <c r="B829" s="49">
        <f t="shared" si="171"/>
        <v>805</v>
      </c>
      <c r="C829" s="229" t="s">
        <v>3817</v>
      </c>
      <c r="D829" s="229" t="s">
        <v>3132</v>
      </c>
      <c r="E829" s="224" t="s">
        <v>717</v>
      </c>
      <c r="F829" s="224" t="s">
        <v>717</v>
      </c>
      <c r="G829" s="233">
        <v>0</v>
      </c>
      <c r="H829" s="233">
        <v>0</v>
      </c>
      <c r="I829" s="224" t="s">
        <v>2512</v>
      </c>
      <c r="J829" s="224" t="s">
        <v>1396</v>
      </c>
      <c r="K829" s="231" t="s">
        <v>3830</v>
      </c>
      <c r="L829" s="232" t="s">
        <v>4851</v>
      </c>
      <c r="M829" s="232" t="s">
        <v>4910</v>
      </c>
      <c r="N829" s="57"/>
      <c r="O829" s="57"/>
      <c r="P829" s="237" t="s">
        <v>3132</v>
      </c>
      <c r="Q829" s="13"/>
      <c r="R829"/>
      <c r="S829" t="str">
        <f t="shared" si="172"/>
        <v/>
      </c>
      <c r="T829" t="str">
        <f>IF(ISNA(VLOOKUP(AF829,#REF!,1)),"//","")</f>
        <v/>
      </c>
      <c r="U829"/>
      <c r="V829" t="e">
        <f t="shared" si="165"/>
        <v>#REF!</v>
      </c>
      <c r="W829" s="81" t="s">
        <v>2263</v>
      </c>
      <c r="X829" s="59" t="s">
        <v>2263</v>
      </c>
      <c r="Y829" s="59" t="s">
        <v>2263</v>
      </c>
      <c r="Z829" s="25" t="str">
        <f t="shared" si="163"/>
        <v/>
      </c>
      <c r="AA829" s="25" t="str">
        <f t="shared" si="166"/>
        <v/>
      </c>
      <c r="AB829" s="1">
        <f t="shared" si="164"/>
        <v>805</v>
      </c>
      <c r="AC829" t="str">
        <f t="shared" si="167"/>
        <v>ITM_z_DOT</v>
      </c>
      <c r="AD829" s="136" t="str">
        <f>IF(ISNA(VLOOKUP(AA829,Sheet2!J:J,1,0)),"//","")</f>
        <v/>
      </c>
      <c r="AF829" s="94" t="str">
        <f t="shared" si="168"/>
        <v/>
      </c>
      <c r="AG829" t="b">
        <f t="shared" si="169"/>
        <v>1</v>
      </c>
    </row>
    <row r="830" spans="1:33">
      <c r="A830" s="50">
        <f t="shared" si="170"/>
        <v>830</v>
      </c>
      <c r="B830" s="49">
        <f t="shared" si="171"/>
        <v>806</v>
      </c>
      <c r="C830" s="229" t="s">
        <v>3817</v>
      </c>
      <c r="D830" s="229" t="s">
        <v>3141</v>
      </c>
      <c r="E830" s="224" t="s">
        <v>524</v>
      </c>
      <c r="F830" s="224" t="s">
        <v>719</v>
      </c>
      <c r="G830" s="233">
        <v>0</v>
      </c>
      <c r="H830" s="233">
        <v>0</v>
      </c>
      <c r="I830" s="224" t="s">
        <v>1</v>
      </c>
      <c r="J830" s="224" t="s">
        <v>1396</v>
      </c>
      <c r="K830" s="231" t="s">
        <v>3830</v>
      </c>
      <c r="L830" s="232" t="s">
        <v>4851</v>
      </c>
      <c r="M830" s="232" t="s">
        <v>4910</v>
      </c>
      <c r="N830" s="57"/>
      <c r="O830" s="57"/>
      <c r="P830" s="237" t="s">
        <v>3141</v>
      </c>
      <c r="Q830" s="13"/>
      <c r="R830"/>
      <c r="S830" t="str">
        <f t="shared" si="172"/>
        <v>NOT EQUAL</v>
      </c>
      <c r="T830" t="str">
        <f>IF(ISNA(VLOOKUP(AF830,#REF!,1)),"//","")</f>
        <v/>
      </c>
      <c r="U830"/>
      <c r="V830" t="e">
        <f t="shared" si="165"/>
        <v>#REF!</v>
      </c>
      <c r="W830" s="81" t="s">
        <v>2263</v>
      </c>
      <c r="X830" s="59" t="s">
        <v>2263</v>
      </c>
      <c r="Y830" s="59" t="s">
        <v>2263</v>
      </c>
      <c r="Z830" s="25" t="str">
        <f t="shared" si="163"/>
        <v/>
      </c>
      <c r="AA830" s="25" t="str">
        <f t="shared" si="166"/>
        <v/>
      </c>
      <c r="AB830" s="1">
        <f t="shared" si="164"/>
        <v>806</v>
      </c>
      <c r="AC830" t="str">
        <f t="shared" si="167"/>
        <v>ITM_SPACE</v>
      </c>
      <c r="AD830" s="136" t="str">
        <f>IF(ISNA(VLOOKUP(AA830,Sheet2!J:J,1,0)),"//","")</f>
        <v/>
      </c>
      <c r="AF830" s="94" t="str">
        <f t="shared" si="168"/>
        <v/>
      </c>
      <c r="AG830" t="b">
        <f t="shared" si="169"/>
        <v>1</v>
      </c>
    </row>
    <row r="831" spans="1:33">
      <c r="A831" s="50">
        <f t="shared" si="170"/>
        <v>831</v>
      </c>
      <c r="B831" s="49">
        <f t="shared" si="171"/>
        <v>807</v>
      </c>
      <c r="C831" s="229" t="s">
        <v>3817</v>
      </c>
      <c r="D831" s="229" t="s">
        <v>3142</v>
      </c>
      <c r="E831" s="224" t="s">
        <v>524</v>
      </c>
      <c r="F831" s="224" t="s">
        <v>720</v>
      </c>
      <c r="G831" s="233">
        <v>0</v>
      </c>
      <c r="H831" s="233">
        <v>0</v>
      </c>
      <c r="I831" s="224" t="s">
        <v>1</v>
      </c>
      <c r="J831" s="224" t="s">
        <v>1396</v>
      </c>
      <c r="K831" s="231" t="s">
        <v>3830</v>
      </c>
      <c r="L831" s="232" t="s">
        <v>4851</v>
      </c>
      <c r="M831" s="232" t="s">
        <v>4910</v>
      </c>
      <c r="N831" s="57"/>
      <c r="O831" s="57"/>
      <c r="P831" s="237" t="s">
        <v>3142</v>
      </c>
      <c r="Q831" s="13"/>
      <c r="R831"/>
      <c r="S831" t="str">
        <f t="shared" si="172"/>
        <v>NOT EQUAL</v>
      </c>
      <c r="T831" t="str">
        <f>IF(ISNA(VLOOKUP(AF831,#REF!,1)),"//","")</f>
        <v/>
      </c>
      <c r="U831"/>
      <c r="V831" t="e">
        <f t="shared" si="165"/>
        <v>#REF!</v>
      </c>
      <c r="W831" s="81" t="s">
        <v>2263</v>
      </c>
      <c r="X831" s="59" t="s">
        <v>2263</v>
      </c>
      <c r="Y831" s="59" t="s">
        <v>2263</v>
      </c>
      <c r="Z831" s="25" t="str">
        <f t="shared" si="163"/>
        <v/>
      </c>
      <c r="AA831" s="25" t="str">
        <f t="shared" si="166"/>
        <v/>
      </c>
      <c r="AB831" s="1">
        <f t="shared" si="164"/>
        <v>807</v>
      </c>
      <c r="AC831" t="str">
        <f t="shared" si="167"/>
        <v>ITM_EXCLAMATION_MARK</v>
      </c>
      <c r="AD831" s="136" t="str">
        <f>IF(ISNA(VLOOKUP(AA831,Sheet2!J:J,1,0)),"//","")</f>
        <v/>
      </c>
      <c r="AF831" s="94" t="str">
        <f t="shared" si="168"/>
        <v/>
      </c>
      <c r="AG831" t="b">
        <f t="shared" si="169"/>
        <v>1</v>
      </c>
    </row>
    <row r="832" spans="1:33">
      <c r="A832" s="50">
        <f t="shared" si="170"/>
        <v>832</v>
      </c>
      <c r="B832" s="49">
        <f t="shared" si="171"/>
        <v>808</v>
      </c>
      <c r="C832" s="229" t="s">
        <v>3817</v>
      </c>
      <c r="D832" s="229" t="s">
        <v>3143</v>
      </c>
      <c r="E832" s="224" t="s">
        <v>524</v>
      </c>
      <c r="F832" s="224" t="s">
        <v>721</v>
      </c>
      <c r="G832" s="233">
        <v>0</v>
      </c>
      <c r="H832" s="233">
        <v>0</v>
      </c>
      <c r="I832" s="224" t="s">
        <v>1</v>
      </c>
      <c r="J832" s="224" t="s">
        <v>1396</v>
      </c>
      <c r="K832" s="231" t="s">
        <v>3830</v>
      </c>
      <c r="L832" s="232" t="s">
        <v>4851</v>
      </c>
      <c r="M832" s="232" t="s">
        <v>4910</v>
      </c>
      <c r="N832" s="57"/>
      <c r="O832" s="57"/>
      <c r="P832" s="237" t="s">
        <v>3143</v>
      </c>
      <c r="Q832" s="13"/>
      <c r="R832"/>
      <c r="S832" t="str">
        <f t="shared" si="172"/>
        <v>NOT EQUAL</v>
      </c>
      <c r="T832" t="str">
        <f>IF(ISNA(VLOOKUP(AF832,#REF!,1)),"//","")</f>
        <v/>
      </c>
      <c r="U832"/>
      <c r="V832" t="e">
        <f t="shared" si="165"/>
        <v>#REF!</v>
      </c>
      <c r="W832" s="81" t="s">
        <v>2263</v>
      </c>
      <c r="X832" s="59" t="s">
        <v>2263</v>
      </c>
      <c r="Y832" s="59" t="s">
        <v>2263</v>
      </c>
      <c r="Z832" s="25" t="str">
        <f t="shared" si="163"/>
        <v/>
      </c>
      <c r="AA832" s="25" t="str">
        <f t="shared" si="166"/>
        <v/>
      </c>
      <c r="AB832" s="1">
        <f t="shared" si="164"/>
        <v>808</v>
      </c>
      <c r="AC832" t="str">
        <f t="shared" si="167"/>
        <v>ITM_DOUBLE_QUOTE</v>
      </c>
      <c r="AD832" s="136" t="str">
        <f>IF(ISNA(VLOOKUP(AA832,Sheet2!J:J,1,0)),"//","")</f>
        <v/>
      </c>
      <c r="AF832" s="94" t="str">
        <f t="shared" si="168"/>
        <v/>
      </c>
      <c r="AG832" t="b">
        <f t="shared" si="169"/>
        <v>1</v>
      </c>
    </row>
    <row r="833" spans="1:33">
      <c r="A833" s="50">
        <f t="shared" si="170"/>
        <v>833</v>
      </c>
      <c r="B833" s="49">
        <f t="shared" si="171"/>
        <v>809</v>
      </c>
      <c r="C833" s="229" t="s">
        <v>3817</v>
      </c>
      <c r="D833" s="229" t="s">
        <v>3144</v>
      </c>
      <c r="E833" s="224" t="s">
        <v>524</v>
      </c>
      <c r="F833" s="224" t="s">
        <v>722</v>
      </c>
      <c r="G833" s="233">
        <v>0</v>
      </c>
      <c r="H833" s="233">
        <v>0</v>
      </c>
      <c r="I833" s="224" t="s">
        <v>1</v>
      </c>
      <c r="J833" s="224" t="s">
        <v>1396</v>
      </c>
      <c r="K833" s="231" t="s">
        <v>3830</v>
      </c>
      <c r="L833" s="232" t="s">
        <v>4851</v>
      </c>
      <c r="M833" s="232" t="s">
        <v>4910</v>
      </c>
      <c r="N833" s="57"/>
      <c r="O833" s="57"/>
      <c r="P833" s="237" t="s">
        <v>3144</v>
      </c>
      <c r="Q833" s="13"/>
      <c r="R833"/>
      <c r="S833" t="str">
        <f t="shared" si="172"/>
        <v>NOT EQUAL</v>
      </c>
      <c r="T833" t="str">
        <f>IF(ISNA(VLOOKUP(AF833,#REF!,1)),"//","")</f>
        <v/>
      </c>
      <c r="U833"/>
      <c r="V833" t="e">
        <f t="shared" si="165"/>
        <v>#REF!</v>
      </c>
      <c r="W833" s="81" t="s">
        <v>2263</v>
      </c>
      <c r="X833" s="59" t="s">
        <v>2263</v>
      </c>
      <c r="Y833" s="59" t="s">
        <v>2263</v>
      </c>
      <c r="Z833" s="25" t="str">
        <f t="shared" si="163"/>
        <v/>
      </c>
      <c r="AA833" s="25" t="str">
        <f t="shared" si="166"/>
        <v/>
      </c>
      <c r="AB833" s="1">
        <f t="shared" si="164"/>
        <v>809</v>
      </c>
      <c r="AC833" t="str">
        <f t="shared" si="167"/>
        <v>ITM_NUMBER_SIGN</v>
      </c>
      <c r="AD833" s="136" t="str">
        <f>IF(ISNA(VLOOKUP(AA833,Sheet2!J:J,1,0)),"//","")</f>
        <v/>
      </c>
      <c r="AF833" s="94" t="str">
        <f t="shared" si="168"/>
        <v/>
      </c>
      <c r="AG833" t="b">
        <f t="shared" si="169"/>
        <v>1</v>
      </c>
    </row>
    <row r="834" spans="1:33">
      <c r="A834" s="50">
        <f t="shared" si="170"/>
        <v>834</v>
      </c>
      <c r="B834" s="49">
        <f t="shared" si="171"/>
        <v>810</v>
      </c>
      <c r="C834" s="229" t="s">
        <v>3817</v>
      </c>
      <c r="D834" s="229" t="s">
        <v>3145</v>
      </c>
      <c r="E834" s="224" t="s">
        <v>524</v>
      </c>
      <c r="F834" s="224" t="s">
        <v>723</v>
      </c>
      <c r="G834" s="233">
        <v>0</v>
      </c>
      <c r="H834" s="233">
        <v>0</v>
      </c>
      <c r="I834" s="224" t="s">
        <v>1</v>
      </c>
      <c r="J834" s="224" t="s">
        <v>1396</v>
      </c>
      <c r="K834" s="231" t="s">
        <v>3830</v>
      </c>
      <c r="L834" s="232" t="s">
        <v>4851</v>
      </c>
      <c r="M834" s="232" t="s">
        <v>4910</v>
      </c>
      <c r="N834" s="57"/>
      <c r="O834" s="57"/>
      <c r="P834" s="237" t="s">
        <v>3145</v>
      </c>
      <c r="Q834" s="13"/>
      <c r="R834"/>
      <c r="S834" t="str">
        <f t="shared" si="172"/>
        <v>NOT EQUAL</v>
      </c>
      <c r="T834" t="str">
        <f>IF(ISNA(VLOOKUP(AF834,#REF!,1)),"//","")</f>
        <v/>
      </c>
      <c r="U834"/>
      <c r="V834" t="e">
        <f t="shared" si="165"/>
        <v>#REF!</v>
      </c>
      <c r="W834" s="81" t="s">
        <v>2263</v>
      </c>
      <c r="X834" s="59" t="s">
        <v>2263</v>
      </c>
      <c r="Y834" s="59" t="s">
        <v>2263</v>
      </c>
      <c r="Z834" s="25" t="str">
        <f t="shared" si="163"/>
        <v/>
      </c>
      <c r="AA834" s="25" t="str">
        <f t="shared" si="166"/>
        <v/>
      </c>
      <c r="AB834" s="1">
        <f t="shared" si="164"/>
        <v>810</v>
      </c>
      <c r="AC834" t="str">
        <f t="shared" si="167"/>
        <v>ITM_DOLLAR</v>
      </c>
      <c r="AD834" s="136" t="str">
        <f>IF(ISNA(VLOOKUP(AA834,Sheet2!J:J,1,0)),"//","")</f>
        <v/>
      </c>
      <c r="AF834" s="94" t="str">
        <f t="shared" si="168"/>
        <v/>
      </c>
      <c r="AG834" t="b">
        <f t="shared" si="169"/>
        <v>1</v>
      </c>
    </row>
    <row r="835" spans="1:33">
      <c r="A835" s="50">
        <f t="shared" si="170"/>
        <v>835</v>
      </c>
      <c r="B835" s="49">
        <f t="shared" si="171"/>
        <v>811</v>
      </c>
      <c r="C835" s="229" t="s">
        <v>3817</v>
      </c>
      <c r="D835" s="229" t="s">
        <v>3146</v>
      </c>
      <c r="E835" s="224" t="s">
        <v>524</v>
      </c>
      <c r="F835" s="224" t="s">
        <v>724</v>
      </c>
      <c r="G835" s="233">
        <v>0</v>
      </c>
      <c r="H835" s="233">
        <v>0</v>
      </c>
      <c r="I835" s="224" t="s">
        <v>1</v>
      </c>
      <c r="J835" s="224" t="s">
        <v>1396</v>
      </c>
      <c r="K835" s="231" t="s">
        <v>3830</v>
      </c>
      <c r="L835" s="232" t="s">
        <v>4851</v>
      </c>
      <c r="M835" s="232" t="s">
        <v>4910</v>
      </c>
      <c r="N835" s="57"/>
      <c r="O835" s="57"/>
      <c r="P835" s="237" t="s">
        <v>3146</v>
      </c>
      <c r="Q835" s="13"/>
      <c r="R835"/>
      <c r="S835" t="str">
        <f t="shared" si="172"/>
        <v>NOT EQUAL</v>
      </c>
      <c r="T835" t="str">
        <f>IF(ISNA(VLOOKUP(AF835,#REF!,1)),"//","")</f>
        <v/>
      </c>
      <c r="U835"/>
      <c r="V835" t="e">
        <f t="shared" si="165"/>
        <v>#REF!</v>
      </c>
      <c r="W835" s="81" t="s">
        <v>2263</v>
      </c>
      <c r="X835" s="59" t="s">
        <v>2263</v>
      </c>
      <c r="Y835" s="59" t="s">
        <v>2263</v>
      </c>
      <c r="Z835" s="25" t="str">
        <f t="shared" si="163"/>
        <v/>
      </c>
      <c r="AA835" s="25" t="str">
        <f t="shared" si="166"/>
        <v/>
      </c>
      <c r="AB835" s="1">
        <f t="shared" si="164"/>
        <v>811</v>
      </c>
      <c r="AC835" t="str">
        <f t="shared" si="167"/>
        <v>ITM_PERCENT</v>
      </c>
      <c r="AD835" s="136" t="str">
        <f>IF(ISNA(VLOOKUP(AA835,Sheet2!J:J,1,0)),"//","")</f>
        <v/>
      </c>
      <c r="AF835" s="94" t="str">
        <f t="shared" si="168"/>
        <v/>
      </c>
      <c r="AG835" t="b">
        <f t="shared" si="169"/>
        <v>1</v>
      </c>
    </row>
    <row r="836" spans="1:33">
      <c r="A836" s="50">
        <f t="shared" si="170"/>
        <v>836</v>
      </c>
      <c r="B836" s="49">
        <f t="shared" si="171"/>
        <v>812</v>
      </c>
      <c r="C836" s="229" t="s">
        <v>3817</v>
      </c>
      <c r="D836" s="229" t="s">
        <v>3147</v>
      </c>
      <c r="E836" s="224" t="s">
        <v>524</v>
      </c>
      <c r="F836" s="224" t="s">
        <v>725</v>
      </c>
      <c r="G836" s="233">
        <v>0</v>
      </c>
      <c r="H836" s="233">
        <v>0</v>
      </c>
      <c r="I836" s="224" t="s">
        <v>1</v>
      </c>
      <c r="J836" s="224" t="s">
        <v>1396</v>
      </c>
      <c r="K836" s="231" t="s">
        <v>3830</v>
      </c>
      <c r="L836" s="232" t="s">
        <v>4851</v>
      </c>
      <c r="M836" s="232" t="s">
        <v>4910</v>
      </c>
      <c r="N836" s="57"/>
      <c r="O836" s="57"/>
      <c r="P836" s="237" t="s">
        <v>3147</v>
      </c>
      <c r="Q836" s="13"/>
      <c r="R836"/>
      <c r="S836" t="str">
        <f t="shared" si="172"/>
        <v>NOT EQUAL</v>
      </c>
      <c r="T836" t="str">
        <f>IF(ISNA(VLOOKUP(AF836,#REF!,1)),"//","")</f>
        <v/>
      </c>
      <c r="U836"/>
      <c r="V836" t="e">
        <f t="shared" si="165"/>
        <v>#REF!</v>
      </c>
      <c r="W836" s="81" t="s">
        <v>2263</v>
      </c>
      <c r="X836" s="59" t="s">
        <v>2263</v>
      </c>
      <c r="Y836" s="59" t="s">
        <v>2263</v>
      </c>
      <c r="Z836" s="25" t="str">
        <f t="shared" si="163"/>
        <v/>
      </c>
      <c r="AA836" s="25" t="str">
        <f t="shared" si="166"/>
        <v/>
      </c>
      <c r="AB836" s="1">
        <f t="shared" si="164"/>
        <v>812</v>
      </c>
      <c r="AC836" t="str">
        <f t="shared" si="167"/>
        <v>ITM_AMPERSAND</v>
      </c>
      <c r="AD836" s="136" t="str">
        <f>IF(ISNA(VLOOKUP(AA836,Sheet2!J:J,1,0)),"//","")</f>
        <v/>
      </c>
      <c r="AF836" s="94" t="str">
        <f t="shared" si="168"/>
        <v/>
      </c>
      <c r="AG836" t="b">
        <f t="shared" si="169"/>
        <v>1</v>
      </c>
    </row>
    <row r="837" spans="1:33">
      <c r="A837" s="50">
        <f t="shared" si="170"/>
        <v>837</v>
      </c>
      <c r="B837" s="49">
        <f t="shared" si="171"/>
        <v>813</v>
      </c>
      <c r="C837" s="229" t="s">
        <v>3817</v>
      </c>
      <c r="D837" s="229" t="s">
        <v>3148</v>
      </c>
      <c r="E837" s="224" t="s">
        <v>524</v>
      </c>
      <c r="F837" s="224" t="s">
        <v>726</v>
      </c>
      <c r="G837" s="233">
        <v>0</v>
      </c>
      <c r="H837" s="233">
        <v>0</v>
      </c>
      <c r="I837" s="224" t="s">
        <v>1</v>
      </c>
      <c r="J837" s="224" t="s">
        <v>1396</v>
      </c>
      <c r="K837" s="231" t="s">
        <v>3830</v>
      </c>
      <c r="L837" s="232" t="s">
        <v>4851</v>
      </c>
      <c r="M837" s="232" t="s">
        <v>4910</v>
      </c>
      <c r="N837" s="57"/>
      <c r="O837" s="57"/>
      <c r="P837" s="237" t="s">
        <v>3148</v>
      </c>
      <c r="Q837" s="13"/>
      <c r="R837"/>
      <c r="S837" t="str">
        <f t="shared" si="172"/>
        <v>NOT EQUAL</v>
      </c>
      <c r="T837" t="str">
        <f>IF(ISNA(VLOOKUP(AF837,#REF!,1)),"//","")</f>
        <v/>
      </c>
      <c r="U837"/>
      <c r="V837" t="e">
        <f t="shared" si="165"/>
        <v>#REF!</v>
      </c>
      <c r="W837" s="81" t="s">
        <v>2263</v>
      </c>
      <c r="X837" s="59" t="s">
        <v>2263</v>
      </c>
      <c r="Y837" s="59" t="s">
        <v>2263</v>
      </c>
      <c r="Z837" s="25" t="str">
        <f t="shared" si="163"/>
        <v/>
      </c>
      <c r="AA837" s="25" t="str">
        <f t="shared" si="166"/>
        <v/>
      </c>
      <c r="AB837" s="1">
        <f t="shared" si="164"/>
        <v>813</v>
      </c>
      <c r="AC837" t="str">
        <f t="shared" si="167"/>
        <v>ITM_QUOTE</v>
      </c>
      <c r="AD837" s="136" t="str">
        <f>IF(ISNA(VLOOKUP(AA837,Sheet2!J:J,1,0)),"//","")</f>
        <v/>
      </c>
      <c r="AF837" s="94" t="str">
        <f t="shared" si="168"/>
        <v/>
      </c>
      <c r="AG837" t="b">
        <f t="shared" si="169"/>
        <v>1</v>
      </c>
    </row>
    <row r="838" spans="1:33">
      <c r="A838" s="50">
        <f t="shared" si="170"/>
        <v>838</v>
      </c>
      <c r="B838" s="49">
        <f t="shared" si="171"/>
        <v>814</v>
      </c>
      <c r="C838" s="229" t="s">
        <v>3817</v>
      </c>
      <c r="D838" s="229" t="s">
        <v>3149</v>
      </c>
      <c r="E838" s="224" t="s">
        <v>524</v>
      </c>
      <c r="F838" s="224" t="s">
        <v>727</v>
      </c>
      <c r="G838" s="233">
        <v>0</v>
      </c>
      <c r="H838" s="233">
        <v>0</v>
      </c>
      <c r="I838" s="224" t="s">
        <v>1</v>
      </c>
      <c r="J838" s="224" t="s">
        <v>1396</v>
      </c>
      <c r="K838" s="231" t="s">
        <v>3830</v>
      </c>
      <c r="L838" s="232" t="s">
        <v>4851</v>
      </c>
      <c r="M838" s="232" t="s">
        <v>4910</v>
      </c>
      <c r="N838" s="57"/>
      <c r="O838" s="57"/>
      <c r="P838" s="237" t="s">
        <v>3149</v>
      </c>
      <c r="Q838" s="13"/>
      <c r="R838"/>
      <c r="S838" t="str">
        <f t="shared" si="172"/>
        <v>NOT EQUAL</v>
      </c>
      <c r="T838" t="str">
        <f>IF(ISNA(VLOOKUP(AF838,#REF!,1)),"//","")</f>
        <v/>
      </c>
      <c r="U838"/>
      <c r="V838" t="e">
        <f t="shared" si="165"/>
        <v>#REF!</v>
      </c>
      <c r="W838" s="81" t="s">
        <v>2263</v>
      </c>
      <c r="X838" s="59" t="s">
        <v>2263</v>
      </c>
      <c r="Y838" s="59" t="s">
        <v>2263</v>
      </c>
      <c r="Z838" s="25" t="str">
        <f t="shared" ref="Z838:Z901" si="173">IF( OR(X838="CNST", I838="CAT_REGS"),IF(E838=CHAR(34)&amp;CHAR(34),F838,E838),
IF(X838="YES",UPPER(IF(E838=CHAR(34)&amp;CHAR(34),F838,E838)),
IF(   AND(X838&lt;&gt;"NO",I838="CAT_FNCT",D838&lt;&gt;"multiply", D838&lt;&gt;"divide"),IF(J838="SLS_ENABLED",   UPPER(IF(E838=CHAR(34)&amp;CHAR(34),F838,E838)),""),"")))</f>
        <v/>
      </c>
      <c r="AA838" s="25" t="str">
        <f t="shared" si="166"/>
        <v/>
      </c>
      <c r="AB838" s="1">
        <f t="shared" ref="AB838:AB901" si="174">B838</f>
        <v>814</v>
      </c>
      <c r="AC838" t="str">
        <f t="shared" si="167"/>
        <v>ITM_LEFT_PARENTHESIS</v>
      </c>
      <c r="AD838" s="136" t="str">
        <f>IF(ISNA(VLOOKUP(AA838,Sheet2!J:J,1,0)),"//","")</f>
        <v/>
      </c>
      <c r="AF838" s="94" t="str">
        <f t="shared" si="168"/>
        <v/>
      </c>
      <c r="AG838" t="b">
        <f t="shared" si="169"/>
        <v>1</v>
      </c>
    </row>
    <row r="839" spans="1:33">
      <c r="A839" s="50">
        <f t="shared" si="170"/>
        <v>839</v>
      </c>
      <c r="B839" s="49">
        <f t="shared" si="171"/>
        <v>815</v>
      </c>
      <c r="C839" s="229" t="s">
        <v>3817</v>
      </c>
      <c r="D839" s="229" t="s">
        <v>3150</v>
      </c>
      <c r="E839" s="224" t="s">
        <v>524</v>
      </c>
      <c r="F839" s="224" t="s">
        <v>728</v>
      </c>
      <c r="G839" s="233">
        <v>0</v>
      </c>
      <c r="H839" s="233">
        <v>0</v>
      </c>
      <c r="I839" s="224" t="s">
        <v>1</v>
      </c>
      <c r="J839" s="224" t="s">
        <v>1396</v>
      </c>
      <c r="K839" s="231" t="s">
        <v>3830</v>
      </c>
      <c r="L839" s="232" t="s">
        <v>4851</v>
      </c>
      <c r="M839" s="232" t="s">
        <v>4910</v>
      </c>
      <c r="N839" s="57"/>
      <c r="O839" s="57"/>
      <c r="P839" s="237" t="s">
        <v>3150</v>
      </c>
      <c r="Q839" s="13"/>
      <c r="R839"/>
      <c r="S839" t="str">
        <f t="shared" si="172"/>
        <v>NOT EQUAL</v>
      </c>
      <c r="T839" t="str">
        <f>IF(ISNA(VLOOKUP(AF839,#REF!,1)),"//","")</f>
        <v/>
      </c>
      <c r="U839"/>
      <c r="V839" t="e">
        <f t="shared" ref="V839:V902" si="175">IF(AA839&lt;&gt;"",V838+1,V838)</f>
        <v>#REF!</v>
      </c>
      <c r="W839" s="81" t="s">
        <v>2263</v>
      </c>
      <c r="X839" s="59" t="s">
        <v>2263</v>
      </c>
      <c r="Y839" s="59" t="s">
        <v>2263</v>
      </c>
      <c r="Z839" s="25" t="str">
        <f t="shared" si="173"/>
        <v/>
      </c>
      <c r="AA839" s="25" t="str">
        <f t="shared" ref="AA839:AA902" si="176">IF(LEN(Y839)&gt;0,Y839,SUBSTITUTE(SUBSTITUTE(SUBSTITUTE(SUBSTITUTE(SUBSTITUTE(SUBSTITUTE(SUBSTITUTE(SUBSTITUTE(SUBSTITUTE(SUBSTITUTE(SUBSTITUTE( (SUBSTITUTE( SUBSTITUTE( SUBSTITUTE( SUBSTITUTE(Z839,"STD_SIGMA","SUM"),"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839" s="1">
        <f t="shared" si="174"/>
        <v>815</v>
      </c>
      <c r="AC839" t="str">
        <f t="shared" ref="AC839:AC902" si="177">P839</f>
        <v>ITM_RIGHT_PARENTHESIS</v>
      </c>
      <c r="AD839" s="136" t="str">
        <f>IF(ISNA(VLOOKUP(AA839,Sheet2!J:J,1,0)),"//","")</f>
        <v/>
      </c>
      <c r="AF839" s="94" t="str">
        <f t="shared" ref="AF839:AF902" si="178">IF(LEN(AA839)=0,"",SUBSTITUTE(SUBSTITUTE(SUBSTITUTE(SUBSTITUTE(SUBSTITUTE(SUBSTITUTE(SUBSTITUTE(SUBSTITUTE(SUBSTITUTE(SUBSTITUTE(SUBSTITUTE(SUBSTITUTE(SUBSTITUTE(SUBSTITUTE(SUBSTITUTE(SUBSTITUTE(SUBSTITUTE( (SUBSTITUTE( SUBSTITUTE( SUBSTITUTE( SUBSTITUTE(Z839,"STD_SIGMA","SUM"),"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839" t="b">
        <f t="shared" ref="AG839:AG902" si="179">AA839=AF839</f>
        <v>1</v>
      </c>
    </row>
    <row r="840" spans="1:33">
      <c r="A840" s="50">
        <f t="shared" si="170"/>
        <v>840</v>
      </c>
      <c r="B840" s="49">
        <f t="shared" si="171"/>
        <v>816</v>
      </c>
      <c r="C840" s="229" t="s">
        <v>3817</v>
      </c>
      <c r="D840" s="229" t="s">
        <v>3151</v>
      </c>
      <c r="E840" s="224" t="s">
        <v>524</v>
      </c>
      <c r="F840" s="224" t="s">
        <v>729</v>
      </c>
      <c r="G840" s="233">
        <v>0</v>
      </c>
      <c r="H840" s="233">
        <v>0</v>
      </c>
      <c r="I840" s="224" t="s">
        <v>1</v>
      </c>
      <c r="J840" s="224" t="s">
        <v>1396</v>
      </c>
      <c r="K840" s="231" t="s">
        <v>3830</v>
      </c>
      <c r="L840" s="232" t="s">
        <v>4851</v>
      </c>
      <c r="M840" s="232" t="s">
        <v>4910</v>
      </c>
      <c r="N840" s="57"/>
      <c r="O840" s="57"/>
      <c r="P840" s="237" t="s">
        <v>3151</v>
      </c>
      <c r="Q840" s="13"/>
      <c r="R840"/>
      <c r="S840" t="str">
        <f t="shared" si="172"/>
        <v>NOT EQUAL</v>
      </c>
      <c r="T840" t="str">
        <f>IF(ISNA(VLOOKUP(AF840,#REF!,1)),"//","")</f>
        <v/>
      </c>
      <c r="U840"/>
      <c r="V840" t="e">
        <f t="shared" si="175"/>
        <v>#REF!</v>
      </c>
      <c r="W840" s="81" t="s">
        <v>2263</v>
      </c>
      <c r="X840" s="59" t="s">
        <v>2263</v>
      </c>
      <c r="Y840" s="59" t="s">
        <v>2263</v>
      </c>
      <c r="Z840" s="25" t="str">
        <f t="shared" si="173"/>
        <v/>
      </c>
      <c r="AA840" s="25" t="str">
        <f t="shared" si="176"/>
        <v/>
      </c>
      <c r="AB840" s="1">
        <f t="shared" si="174"/>
        <v>816</v>
      </c>
      <c r="AC840" t="str">
        <f t="shared" si="177"/>
        <v>ITM_ASTERISK</v>
      </c>
      <c r="AD840" s="136" t="str">
        <f>IF(ISNA(VLOOKUP(AA840,Sheet2!J:J,1,0)),"//","")</f>
        <v/>
      </c>
      <c r="AF840" s="94" t="str">
        <f t="shared" si="178"/>
        <v/>
      </c>
      <c r="AG840" t="b">
        <f t="shared" si="179"/>
        <v>1</v>
      </c>
    </row>
    <row r="841" spans="1:33">
      <c r="A841" s="50">
        <f t="shared" ref="A841:A904" si="180">IF(B841=INT(B841),ROW(),"")</f>
        <v>841</v>
      </c>
      <c r="B841" s="49">
        <f t="shared" ref="B841:B904" si="181">IF(AND(MID(C841,2,1)&lt;&gt;"/",MID(C841,1,1)="/"),INT(B840)+1,B840+0.01)</f>
        <v>817</v>
      </c>
      <c r="C841" s="229" t="s">
        <v>3817</v>
      </c>
      <c r="D841" s="229" t="s">
        <v>3152</v>
      </c>
      <c r="E841" s="224" t="s">
        <v>524</v>
      </c>
      <c r="F841" s="224" t="s">
        <v>730</v>
      </c>
      <c r="G841" s="233">
        <v>0</v>
      </c>
      <c r="H841" s="233">
        <v>0</v>
      </c>
      <c r="I841" s="224" t="s">
        <v>1</v>
      </c>
      <c r="J841" s="224" t="s">
        <v>1396</v>
      </c>
      <c r="K841" s="231" t="s">
        <v>3830</v>
      </c>
      <c r="L841" s="232" t="s">
        <v>4851</v>
      </c>
      <c r="M841" s="232" t="s">
        <v>4910</v>
      </c>
      <c r="N841" s="57"/>
      <c r="O841" s="57"/>
      <c r="P841" s="237" t="s">
        <v>3152</v>
      </c>
      <c r="Q841" s="13"/>
      <c r="R841"/>
      <c r="S841" t="str">
        <f t="shared" si="172"/>
        <v>NOT EQUAL</v>
      </c>
      <c r="T841" t="str">
        <f>IF(ISNA(VLOOKUP(AF841,#REF!,1)),"//","")</f>
        <v/>
      </c>
      <c r="U841"/>
      <c r="V841" t="e">
        <f t="shared" si="175"/>
        <v>#REF!</v>
      </c>
      <c r="W841" s="81" t="s">
        <v>2263</v>
      </c>
      <c r="X841" s="59" t="s">
        <v>2263</v>
      </c>
      <c r="Y841" s="59" t="s">
        <v>2263</v>
      </c>
      <c r="Z841" s="25" t="str">
        <f t="shared" si="173"/>
        <v/>
      </c>
      <c r="AA841" s="25" t="str">
        <f t="shared" si="176"/>
        <v/>
      </c>
      <c r="AB841" s="1">
        <f t="shared" si="174"/>
        <v>817</v>
      </c>
      <c r="AC841" t="str">
        <f t="shared" si="177"/>
        <v>ITM_PLUS</v>
      </c>
      <c r="AD841" s="136" t="str">
        <f>IF(ISNA(VLOOKUP(AA841,Sheet2!J:J,1,0)),"//","")</f>
        <v/>
      </c>
      <c r="AF841" s="94" t="str">
        <f t="shared" si="178"/>
        <v/>
      </c>
      <c r="AG841" t="b">
        <f t="shared" si="179"/>
        <v>1</v>
      </c>
    </row>
    <row r="842" spans="1:33">
      <c r="A842" s="50">
        <f t="shared" si="180"/>
        <v>842</v>
      </c>
      <c r="B842" s="49">
        <f t="shared" si="181"/>
        <v>818</v>
      </c>
      <c r="C842" s="229" t="s">
        <v>3817</v>
      </c>
      <c r="D842" s="229" t="s">
        <v>3153</v>
      </c>
      <c r="E842" s="224" t="s">
        <v>524</v>
      </c>
      <c r="F842" s="224" t="s">
        <v>731</v>
      </c>
      <c r="G842" s="233">
        <v>0</v>
      </c>
      <c r="H842" s="233">
        <v>0</v>
      </c>
      <c r="I842" s="224" t="s">
        <v>1</v>
      </c>
      <c r="J842" s="224" t="s">
        <v>1396</v>
      </c>
      <c r="K842" s="231" t="s">
        <v>3830</v>
      </c>
      <c r="L842" s="232" t="s">
        <v>4851</v>
      </c>
      <c r="M842" s="232" t="s">
        <v>4910</v>
      </c>
      <c r="N842" s="57"/>
      <c r="O842" s="57"/>
      <c r="P842" s="237" t="s">
        <v>3153</v>
      </c>
      <c r="Q842" s="13"/>
      <c r="R842"/>
      <c r="S842" t="str">
        <f t="shared" si="172"/>
        <v>NOT EQUAL</v>
      </c>
      <c r="T842" t="str">
        <f>IF(ISNA(VLOOKUP(AF842,#REF!,1)),"//","")</f>
        <v/>
      </c>
      <c r="U842"/>
      <c r="V842" t="e">
        <f t="shared" si="175"/>
        <v>#REF!</v>
      </c>
      <c r="W842" s="81" t="s">
        <v>2263</v>
      </c>
      <c r="X842" s="59" t="s">
        <v>2263</v>
      </c>
      <c r="Y842" s="59" t="s">
        <v>2263</v>
      </c>
      <c r="Z842" s="25" t="str">
        <f t="shared" si="173"/>
        <v/>
      </c>
      <c r="AA842" s="25" t="str">
        <f t="shared" si="176"/>
        <v/>
      </c>
      <c r="AB842" s="1">
        <f t="shared" si="174"/>
        <v>818</v>
      </c>
      <c r="AC842" t="str">
        <f t="shared" si="177"/>
        <v>ITM_COMMA</v>
      </c>
      <c r="AD842" s="136" t="str">
        <f>IF(ISNA(VLOOKUP(AA842,Sheet2!J:J,1,0)),"//","")</f>
        <v/>
      </c>
      <c r="AF842" s="94" t="str">
        <f t="shared" si="178"/>
        <v/>
      </c>
      <c r="AG842" t="b">
        <f t="shared" si="179"/>
        <v>1</v>
      </c>
    </row>
    <row r="843" spans="1:33">
      <c r="A843" s="50">
        <f t="shared" si="180"/>
        <v>843</v>
      </c>
      <c r="B843" s="49">
        <f t="shared" si="181"/>
        <v>819</v>
      </c>
      <c r="C843" s="229" t="s">
        <v>3817</v>
      </c>
      <c r="D843" s="229" t="s">
        <v>3154</v>
      </c>
      <c r="E843" s="224" t="s">
        <v>524</v>
      </c>
      <c r="F843" s="224" t="s">
        <v>732</v>
      </c>
      <c r="G843" s="233">
        <v>0</v>
      </c>
      <c r="H843" s="233">
        <v>0</v>
      </c>
      <c r="I843" s="224" t="s">
        <v>1</v>
      </c>
      <c r="J843" s="224" t="s">
        <v>1396</v>
      </c>
      <c r="K843" s="231" t="s">
        <v>3830</v>
      </c>
      <c r="L843" s="232" t="s">
        <v>4851</v>
      </c>
      <c r="M843" s="232" t="s">
        <v>4910</v>
      </c>
      <c r="N843" s="57"/>
      <c r="O843" s="57"/>
      <c r="P843" s="237" t="s">
        <v>3154</v>
      </c>
      <c r="Q843" s="13"/>
      <c r="R843"/>
      <c r="S843" t="str">
        <f t="shared" si="172"/>
        <v>NOT EQUAL</v>
      </c>
      <c r="T843" t="str">
        <f>IF(ISNA(VLOOKUP(AF843,#REF!,1)),"//","")</f>
        <v/>
      </c>
      <c r="U843"/>
      <c r="V843" t="e">
        <f t="shared" si="175"/>
        <v>#REF!</v>
      </c>
      <c r="W843" s="81" t="s">
        <v>2263</v>
      </c>
      <c r="X843" s="59" t="s">
        <v>2263</v>
      </c>
      <c r="Y843" s="59" t="s">
        <v>2263</v>
      </c>
      <c r="Z843" s="25" t="str">
        <f t="shared" si="173"/>
        <v/>
      </c>
      <c r="AA843" s="25" t="str">
        <f t="shared" si="176"/>
        <v/>
      </c>
      <c r="AB843" s="1">
        <f t="shared" si="174"/>
        <v>819</v>
      </c>
      <c r="AC843" t="str">
        <f t="shared" si="177"/>
        <v>ITM_MINUS</v>
      </c>
      <c r="AD843" s="136" t="str">
        <f>IF(ISNA(VLOOKUP(AA843,Sheet2!J:J,1,0)),"//","")</f>
        <v/>
      </c>
      <c r="AF843" s="94" t="str">
        <f t="shared" si="178"/>
        <v/>
      </c>
      <c r="AG843" t="b">
        <f t="shared" si="179"/>
        <v>1</v>
      </c>
    </row>
    <row r="844" spans="1:33">
      <c r="A844" s="50">
        <f t="shared" si="180"/>
        <v>844</v>
      </c>
      <c r="B844" s="49">
        <f t="shared" si="181"/>
        <v>820</v>
      </c>
      <c r="C844" s="229" t="s">
        <v>3817</v>
      </c>
      <c r="D844" s="229" t="s">
        <v>3155</v>
      </c>
      <c r="E844" s="224" t="s">
        <v>524</v>
      </c>
      <c r="F844" s="224" t="s">
        <v>733</v>
      </c>
      <c r="G844" s="233">
        <v>0</v>
      </c>
      <c r="H844" s="233">
        <v>0</v>
      </c>
      <c r="I844" s="224" t="s">
        <v>1</v>
      </c>
      <c r="J844" s="224" t="s">
        <v>1396</v>
      </c>
      <c r="K844" s="231" t="s">
        <v>3830</v>
      </c>
      <c r="L844" s="232" t="s">
        <v>4851</v>
      </c>
      <c r="M844" s="232" t="s">
        <v>4910</v>
      </c>
      <c r="N844" s="57"/>
      <c r="O844" s="57"/>
      <c r="P844" s="237" t="s">
        <v>3155</v>
      </c>
      <c r="Q844" s="13"/>
      <c r="R844"/>
      <c r="S844" t="str">
        <f t="shared" si="172"/>
        <v>NOT EQUAL</v>
      </c>
      <c r="T844" t="str">
        <f>IF(ISNA(VLOOKUP(AF844,#REF!,1)),"//","")</f>
        <v/>
      </c>
      <c r="U844"/>
      <c r="V844" t="e">
        <f t="shared" si="175"/>
        <v>#REF!</v>
      </c>
      <c r="W844" s="81" t="s">
        <v>2263</v>
      </c>
      <c r="X844" s="59" t="s">
        <v>2263</v>
      </c>
      <c r="Y844" s="59" t="s">
        <v>2263</v>
      </c>
      <c r="Z844" s="25" t="str">
        <f t="shared" si="173"/>
        <v/>
      </c>
      <c r="AA844" s="25" t="str">
        <f t="shared" si="176"/>
        <v/>
      </c>
      <c r="AB844" s="1">
        <f t="shared" si="174"/>
        <v>820</v>
      </c>
      <c r="AC844" t="str">
        <f t="shared" si="177"/>
        <v>ITM_PERIOD</v>
      </c>
      <c r="AD844" s="136" t="str">
        <f>IF(ISNA(VLOOKUP(AA844,Sheet2!J:J,1,0)),"//","")</f>
        <v/>
      </c>
      <c r="AF844" s="94" t="str">
        <f t="shared" si="178"/>
        <v/>
      </c>
      <c r="AG844" t="b">
        <f t="shared" si="179"/>
        <v>1</v>
      </c>
    </row>
    <row r="845" spans="1:33">
      <c r="A845" s="50">
        <f t="shared" si="180"/>
        <v>845</v>
      </c>
      <c r="B845" s="49">
        <f t="shared" si="181"/>
        <v>821</v>
      </c>
      <c r="C845" s="229" t="s">
        <v>3817</v>
      </c>
      <c r="D845" s="229" t="s">
        <v>3156</v>
      </c>
      <c r="E845" s="224" t="s">
        <v>524</v>
      </c>
      <c r="F845" s="224" t="s">
        <v>734</v>
      </c>
      <c r="G845" s="233">
        <v>0</v>
      </c>
      <c r="H845" s="233">
        <v>0</v>
      </c>
      <c r="I845" s="224" t="s">
        <v>1</v>
      </c>
      <c r="J845" s="224" t="s">
        <v>1396</v>
      </c>
      <c r="K845" s="231" t="s">
        <v>3830</v>
      </c>
      <c r="L845" s="232" t="s">
        <v>4851</v>
      </c>
      <c r="M845" s="232" t="s">
        <v>4910</v>
      </c>
      <c r="N845" s="57"/>
      <c r="O845" s="57"/>
      <c r="P845" s="237" t="s">
        <v>3156</v>
      </c>
      <c r="Q845" s="13"/>
      <c r="R845"/>
      <c r="S845" t="str">
        <f t="shared" si="172"/>
        <v>NOT EQUAL</v>
      </c>
      <c r="T845" t="str">
        <f>IF(ISNA(VLOOKUP(AF845,#REF!,1)),"//","")</f>
        <v/>
      </c>
      <c r="U845"/>
      <c r="V845" t="e">
        <f t="shared" si="175"/>
        <v>#REF!</v>
      </c>
      <c r="W845" s="81" t="s">
        <v>2263</v>
      </c>
      <c r="X845" s="59" t="s">
        <v>2263</v>
      </c>
      <c r="Y845" s="59" t="s">
        <v>2263</v>
      </c>
      <c r="Z845" s="25" t="str">
        <f t="shared" si="173"/>
        <v/>
      </c>
      <c r="AA845" s="25" t="str">
        <f t="shared" si="176"/>
        <v/>
      </c>
      <c r="AB845" s="1">
        <f t="shared" si="174"/>
        <v>821</v>
      </c>
      <c r="AC845" t="str">
        <f t="shared" si="177"/>
        <v>ITM_SLASH</v>
      </c>
      <c r="AD845" s="136" t="str">
        <f>IF(ISNA(VLOOKUP(AA845,Sheet2!J:J,1,0)),"//","")</f>
        <v/>
      </c>
      <c r="AF845" s="94" t="str">
        <f t="shared" si="178"/>
        <v/>
      </c>
      <c r="AG845" t="b">
        <f t="shared" si="179"/>
        <v>1</v>
      </c>
    </row>
    <row r="846" spans="1:33">
      <c r="A846" s="50">
        <f t="shared" si="180"/>
        <v>846</v>
      </c>
      <c r="B846" s="49">
        <f t="shared" si="181"/>
        <v>822</v>
      </c>
      <c r="C846" s="229" t="s">
        <v>3817</v>
      </c>
      <c r="D846" s="229" t="s">
        <v>3157</v>
      </c>
      <c r="E846" s="224" t="s">
        <v>524</v>
      </c>
      <c r="F846" s="224" t="s">
        <v>735</v>
      </c>
      <c r="G846" s="233">
        <v>0</v>
      </c>
      <c r="H846" s="233">
        <v>0</v>
      </c>
      <c r="I846" s="224" t="s">
        <v>1</v>
      </c>
      <c r="J846" s="224" t="s">
        <v>1396</v>
      </c>
      <c r="K846" s="231" t="s">
        <v>3830</v>
      </c>
      <c r="L846" s="232" t="s">
        <v>4851</v>
      </c>
      <c r="M846" s="232" t="s">
        <v>4910</v>
      </c>
      <c r="N846" s="57"/>
      <c r="O846" s="57"/>
      <c r="P846" s="237" t="s">
        <v>3157</v>
      </c>
      <c r="Q846" s="13"/>
      <c r="R846"/>
      <c r="S846" t="str">
        <f t="shared" si="172"/>
        <v>NOT EQUAL</v>
      </c>
      <c r="T846" t="str">
        <f>IF(ISNA(VLOOKUP(AF846,#REF!,1)),"//","")</f>
        <v/>
      </c>
      <c r="U846"/>
      <c r="V846" t="e">
        <f t="shared" si="175"/>
        <v>#REF!</v>
      </c>
      <c r="W846" s="81" t="s">
        <v>2263</v>
      </c>
      <c r="X846" s="59" t="s">
        <v>2263</v>
      </c>
      <c r="Y846" s="59" t="s">
        <v>2263</v>
      </c>
      <c r="Z846" s="25" t="str">
        <f t="shared" si="173"/>
        <v/>
      </c>
      <c r="AA846" s="25" t="str">
        <f t="shared" si="176"/>
        <v/>
      </c>
      <c r="AB846" s="1">
        <f t="shared" si="174"/>
        <v>822</v>
      </c>
      <c r="AC846" t="str">
        <f t="shared" si="177"/>
        <v>ITM_COLON</v>
      </c>
      <c r="AD846" s="136" t="str">
        <f>IF(ISNA(VLOOKUP(AA846,Sheet2!J:J,1,0)),"//","")</f>
        <v/>
      </c>
      <c r="AF846" s="94" t="str">
        <f t="shared" si="178"/>
        <v/>
      </c>
      <c r="AG846" t="b">
        <f t="shared" si="179"/>
        <v>1</v>
      </c>
    </row>
    <row r="847" spans="1:33">
      <c r="A847" s="50">
        <f t="shared" si="180"/>
        <v>847</v>
      </c>
      <c r="B847" s="49">
        <f t="shared" si="181"/>
        <v>823</v>
      </c>
      <c r="C847" s="229" t="s">
        <v>3817</v>
      </c>
      <c r="D847" s="229" t="s">
        <v>3158</v>
      </c>
      <c r="E847" s="224" t="s">
        <v>524</v>
      </c>
      <c r="F847" s="224" t="s">
        <v>736</v>
      </c>
      <c r="G847" s="233">
        <v>0</v>
      </c>
      <c r="H847" s="233">
        <v>0</v>
      </c>
      <c r="I847" s="224" t="s">
        <v>1</v>
      </c>
      <c r="J847" s="224" t="s">
        <v>1396</v>
      </c>
      <c r="K847" s="231" t="s">
        <v>3830</v>
      </c>
      <c r="L847" s="232" t="s">
        <v>4851</v>
      </c>
      <c r="M847" s="232" t="s">
        <v>4910</v>
      </c>
      <c r="N847" s="57"/>
      <c r="O847" s="57"/>
      <c r="P847" s="237" t="s">
        <v>3158</v>
      </c>
      <c r="Q847" s="13"/>
      <c r="R847"/>
      <c r="S847" t="str">
        <f t="shared" si="172"/>
        <v>NOT EQUAL</v>
      </c>
      <c r="T847" t="str">
        <f>IF(ISNA(VLOOKUP(AF847,#REF!,1)),"//","")</f>
        <v/>
      </c>
      <c r="U847"/>
      <c r="V847" t="e">
        <f t="shared" si="175"/>
        <v>#REF!</v>
      </c>
      <c r="W847" s="81" t="s">
        <v>2263</v>
      </c>
      <c r="X847" s="59" t="s">
        <v>2263</v>
      </c>
      <c r="Y847" s="59" t="s">
        <v>2263</v>
      </c>
      <c r="Z847" s="25" t="str">
        <f t="shared" si="173"/>
        <v/>
      </c>
      <c r="AA847" s="25" t="str">
        <f t="shared" si="176"/>
        <v/>
      </c>
      <c r="AB847" s="1">
        <f t="shared" si="174"/>
        <v>823</v>
      </c>
      <c r="AC847" t="str">
        <f t="shared" si="177"/>
        <v>ITM_SEMICOLON</v>
      </c>
      <c r="AD847" s="136" t="str">
        <f>IF(ISNA(VLOOKUP(AA847,Sheet2!J:J,1,0)),"//","")</f>
        <v/>
      </c>
      <c r="AF847" s="94" t="str">
        <f t="shared" si="178"/>
        <v/>
      </c>
      <c r="AG847" t="b">
        <f t="shared" si="179"/>
        <v>1</v>
      </c>
    </row>
    <row r="848" spans="1:33">
      <c r="A848" s="50">
        <f t="shared" si="180"/>
        <v>848</v>
      </c>
      <c r="B848" s="49">
        <f t="shared" si="181"/>
        <v>824</v>
      </c>
      <c r="C848" s="229" t="s">
        <v>3817</v>
      </c>
      <c r="D848" s="229" t="s">
        <v>3159</v>
      </c>
      <c r="E848" s="224" t="s">
        <v>524</v>
      </c>
      <c r="F848" s="224" t="s">
        <v>737</v>
      </c>
      <c r="G848" s="233">
        <v>0</v>
      </c>
      <c r="H848" s="233">
        <v>0</v>
      </c>
      <c r="I848" s="224" t="s">
        <v>1</v>
      </c>
      <c r="J848" s="224" t="s">
        <v>1396</v>
      </c>
      <c r="K848" s="231" t="s">
        <v>3830</v>
      </c>
      <c r="L848" s="232" t="s">
        <v>4851</v>
      </c>
      <c r="M848" s="232" t="s">
        <v>4910</v>
      </c>
      <c r="N848" s="57"/>
      <c r="O848" s="57"/>
      <c r="P848" s="237" t="s">
        <v>3159</v>
      </c>
      <c r="Q848" s="13"/>
      <c r="R848"/>
      <c r="S848" t="str">
        <f t="shared" si="172"/>
        <v>NOT EQUAL</v>
      </c>
      <c r="T848" t="str">
        <f>IF(ISNA(VLOOKUP(AF848,#REF!,1)),"//","")</f>
        <v/>
      </c>
      <c r="U848"/>
      <c r="V848" t="e">
        <f t="shared" si="175"/>
        <v>#REF!</v>
      </c>
      <c r="W848" s="81" t="s">
        <v>2263</v>
      </c>
      <c r="X848" s="59" t="s">
        <v>2263</v>
      </c>
      <c r="Y848" s="59" t="s">
        <v>2263</v>
      </c>
      <c r="Z848" s="25" t="str">
        <f t="shared" si="173"/>
        <v/>
      </c>
      <c r="AA848" s="25" t="str">
        <f t="shared" si="176"/>
        <v/>
      </c>
      <c r="AB848" s="1">
        <f t="shared" si="174"/>
        <v>824</v>
      </c>
      <c r="AC848" t="str">
        <f t="shared" si="177"/>
        <v>ITM_LESS_THAN</v>
      </c>
      <c r="AD848" s="136" t="str">
        <f>IF(ISNA(VLOOKUP(AA848,Sheet2!J:J,1,0)),"//","")</f>
        <v/>
      </c>
      <c r="AF848" s="94" t="str">
        <f t="shared" si="178"/>
        <v/>
      </c>
      <c r="AG848" t="b">
        <f t="shared" si="179"/>
        <v>1</v>
      </c>
    </row>
    <row r="849" spans="1:33">
      <c r="A849" s="50">
        <f t="shared" si="180"/>
        <v>849</v>
      </c>
      <c r="B849" s="49">
        <f t="shared" si="181"/>
        <v>825</v>
      </c>
      <c r="C849" s="229" t="s">
        <v>3817</v>
      </c>
      <c r="D849" s="229" t="s">
        <v>3160</v>
      </c>
      <c r="E849" s="224" t="s">
        <v>524</v>
      </c>
      <c r="F849" s="224" t="s">
        <v>738</v>
      </c>
      <c r="G849" s="233">
        <v>0</v>
      </c>
      <c r="H849" s="233">
        <v>0</v>
      </c>
      <c r="I849" s="224" t="s">
        <v>1</v>
      </c>
      <c r="J849" s="224" t="s">
        <v>1396</v>
      </c>
      <c r="K849" s="231" t="s">
        <v>3830</v>
      </c>
      <c r="L849" s="232" t="s">
        <v>4851</v>
      </c>
      <c r="M849" s="232" t="s">
        <v>4910</v>
      </c>
      <c r="N849" s="57"/>
      <c r="O849" s="57"/>
      <c r="P849" s="237" t="s">
        <v>3160</v>
      </c>
      <c r="Q849" s="13"/>
      <c r="R849"/>
      <c r="S849" t="str">
        <f t="shared" si="172"/>
        <v>NOT EQUAL</v>
      </c>
      <c r="T849" t="str">
        <f>IF(ISNA(VLOOKUP(AF849,#REF!,1)),"//","")</f>
        <v/>
      </c>
      <c r="U849"/>
      <c r="V849" t="e">
        <f t="shared" si="175"/>
        <v>#REF!</v>
      </c>
      <c r="W849" s="81" t="s">
        <v>2263</v>
      </c>
      <c r="X849" s="59" t="s">
        <v>2263</v>
      </c>
      <c r="Y849" s="59" t="s">
        <v>2263</v>
      </c>
      <c r="Z849" s="25" t="str">
        <f t="shared" si="173"/>
        <v/>
      </c>
      <c r="AA849" s="25" t="str">
        <f t="shared" si="176"/>
        <v/>
      </c>
      <c r="AB849" s="1">
        <f t="shared" si="174"/>
        <v>825</v>
      </c>
      <c r="AC849" t="str">
        <f t="shared" si="177"/>
        <v>ITM_EQUAL</v>
      </c>
      <c r="AD849" s="136" t="str">
        <f>IF(ISNA(VLOOKUP(AA849,Sheet2!J:J,1,0)),"//","")</f>
        <v/>
      </c>
      <c r="AF849" s="94" t="str">
        <f t="shared" si="178"/>
        <v/>
      </c>
      <c r="AG849" t="b">
        <f t="shared" si="179"/>
        <v>1</v>
      </c>
    </row>
    <row r="850" spans="1:33">
      <c r="A850" s="50">
        <f t="shared" si="180"/>
        <v>850</v>
      </c>
      <c r="B850" s="49">
        <f t="shared" si="181"/>
        <v>826</v>
      </c>
      <c r="C850" s="229" t="s">
        <v>3817</v>
      </c>
      <c r="D850" s="229" t="s">
        <v>3161</v>
      </c>
      <c r="E850" s="224" t="s">
        <v>524</v>
      </c>
      <c r="F850" s="224" t="s">
        <v>739</v>
      </c>
      <c r="G850" s="233">
        <v>0</v>
      </c>
      <c r="H850" s="233">
        <v>0</v>
      </c>
      <c r="I850" s="224" t="s">
        <v>1</v>
      </c>
      <c r="J850" s="224" t="s">
        <v>1396</v>
      </c>
      <c r="K850" s="231" t="s">
        <v>3830</v>
      </c>
      <c r="L850" s="232" t="s">
        <v>4851</v>
      </c>
      <c r="M850" s="232" t="s">
        <v>4910</v>
      </c>
      <c r="N850" s="57"/>
      <c r="O850" s="57"/>
      <c r="P850" s="237" t="s">
        <v>3161</v>
      </c>
      <c r="Q850" s="13"/>
      <c r="R850"/>
      <c r="S850" t="str">
        <f t="shared" si="172"/>
        <v>NOT EQUAL</v>
      </c>
      <c r="T850" t="str">
        <f>IF(ISNA(VLOOKUP(AF850,#REF!,1)),"//","")</f>
        <v/>
      </c>
      <c r="U850"/>
      <c r="V850" t="e">
        <f t="shared" si="175"/>
        <v>#REF!</v>
      </c>
      <c r="W850" s="81" t="s">
        <v>2263</v>
      </c>
      <c r="X850" s="59" t="s">
        <v>2263</v>
      </c>
      <c r="Y850" s="59" t="s">
        <v>2263</v>
      </c>
      <c r="Z850" s="25" t="str">
        <f t="shared" si="173"/>
        <v/>
      </c>
      <c r="AA850" s="25" t="str">
        <f t="shared" si="176"/>
        <v/>
      </c>
      <c r="AB850" s="1">
        <f t="shared" si="174"/>
        <v>826</v>
      </c>
      <c r="AC850" t="str">
        <f t="shared" si="177"/>
        <v>ITM_GREATER_THAN</v>
      </c>
      <c r="AD850" s="136" t="str">
        <f>IF(ISNA(VLOOKUP(AA850,Sheet2!J:J,1,0)),"//","")</f>
        <v/>
      </c>
      <c r="AF850" s="94" t="str">
        <f t="shared" si="178"/>
        <v/>
      </c>
      <c r="AG850" t="b">
        <f t="shared" si="179"/>
        <v>1</v>
      </c>
    </row>
    <row r="851" spans="1:33">
      <c r="A851" s="50">
        <f t="shared" si="180"/>
        <v>851</v>
      </c>
      <c r="B851" s="49">
        <f t="shared" si="181"/>
        <v>827</v>
      </c>
      <c r="C851" s="229" t="s">
        <v>3817</v>
      </c>
      <c r="D851" s="229" t="s">
        <v>3162</v>
      </c>
      <c r="E851" s="224" t="s">
        <v>524</v>
      </c>
      <c r="F851" s="224" t="s">
        <v>740</v>
      </c>
      <c r="G851" s="233">
        <v>0</v>
      </c>
      <c r="H851" s="233">
        <v>0</v>
      </c>
      <c r="I851" s="224" t="s">
        <v>1</v>
      </c>
      <c r="J851" s="224" t="s">
        <v>1396</v>
      </c>
      <c r="K851" s="231" t="s">
        <v>3830</v>
      </c>
      <c r="L851" s="232" t="s">
        <v>4851</v>
      </c>
      <c r="M851" s="232" t="s">
        <v>4910</v>
      </c>
      <c r="N851" s="57"/>
      <c r="O851" s="57"/>
      <c r="P851" s="237" t="s">
        <v>3162</v>
      </c>
      <c r="Q851" s="13"/>
      <c r="R851"/>
      <c r="S851" t="str">
        <f t="shared" si="172"/>
        <v>NOT EQUAL</v>
      </c>
      <c r="T851" t="str">
        <f>IF(ISNA(VLOOKUP(AF851,#REF!,1)),"//","")</f>
        <v/>
      </c>
      <c r="U851"/>
      <c r="V851" t="e">
        <f t="shared" si="175"/>
        <v>#REF!</v>
      </c>
      <c r="W851" s="81" t="s">
        <v>2263</v>
      </c>
      <c r="X851" s="59" t="s">
        <v>2263</v>
      </c>
      <c r="Y851" s="59" t="s">
        <v>2263</v>
      </c>
      <c r="Z851" s="25" t="str">
        <f t="shared" si="173"/>
        <v/>
      </c>
      <c r="AA851" s="25" t="str">
        <f t="shared" si="176"/>
        <v/>
      </c>
      <c r="AB851" s="1">
        <f t="shared" si="174"/>
        <v>827</v>
      </c>
      <c r="AC851" t="str">
        <f t="shared" si="177"/>
        <v>ITM_QUESTION_MARK</v>
      </c>
      <c r="AD851" s="136" t="str">
        <f>IF(ISNA(VLOOKUP(AA851,Sheet2!J:J,1,0)),"//","")</f>
        <v/>
      </c>
      <c r="AF851" s="94" t="str">
        <f t="shared" si="178"/>
        <v/>
      </c>
      <c r="AG851" t="b">
        <f t="shared" si="179"/>
        <v>1</v>
      </c>
    </row>
    <row r="852" spans="1:33">
      <c r="A852" s="50">
        <f t="shared" si="180"/>
        <v>852</v>
      </c>
      <c r="B852" s="49">
        <f t="shared" si="181"/>
        <v>828</v>
      </c>
      <c r="C852" s="229" t="s">
        <v>3817</v>
      </c>
      <c r="D852" s="229" t="s">
        <v>3163</v>
      </c>
      <c r="E852" s="224" t="s">
        <v>524</v>
      </c>
      <c r="F852" s="224" t="s">
        <v>741</v>
      </c>
      <c r="G852" s="233">
        <v>0</v>
      </c>
      <c r="H852" s="233">
        <v>0</v>
      </c>
      <c r="I852" s="224" t="s">
        <v>1</v>
      </c>
      <c r="J852" s="224" t="s">
        <v>1396</v>
      </c>
      <c r="K852" s="231" t="s">
        <v>3830</v>
      </c>
      <c r="L852" s="232" t="s">
        <v>4851</v>
      </c>
      <c r="M852" s="232" t="s">
        <v>4910</v>
      </c>
      <c r="N852" s="57"/>
      <c r="O852" s="57"/>
      <c r="P852" s="237" t="s">
        <v>3163</v>
      </c>
      <c r="Q852" s="13"/>
      <c r="R852"/>
      <c r="S852" t="str">
        <f t="shared" si="172"/>
        <v>NOT EQUAL</v>
      </c>
      <c r="T852" t="str">
        <f>IF(ISNA(VLOOKUP(AF852,#REF!,1)),"//","")</f>
        <v/>
      </c>
      <c r="U852"/>
      <c r="V852" t="e">
        <f t="shared" si="175"/>
        <v>#REF!</v>
      </c>
      <c r="W852" s="81" t="s">
        <v>2263</v>
      </c>
      <c r="X852" s="59" t="s">
        <v>2263</v>
      </c>
      <c r="Y852" s="59" t="s">
        <v>2263</v>
      </c>
      <c r="Z852" s="25" t="str">
        <f t="shared" si="173"/>
        <v/>
      </c>
      <c r="AA852" s="25" t="str">
        <f t="shared" si="176"/>
        <v/>
      </c>
      <c r="AB852" s="1">
        <f t="shared" si="174"/>
        <v>828</v>
      </c>
      <c r="AC852" t="str">
        <f t="shared" si="177"/>
        <v>ITM_AT</v>
      </c>
      <c r="AD852" s="136" t="str">
        <f>IF(ISNA(VLOOKUP(AA852,Sheet2!J:J,1,0)),"//","")</f>
        <v/>
      </c>
      <c r="AF852" s="94" t="str">
        <f t="shared" si="178"/>
        <v/>
      </c>
      <c r="AG852" t="b">
        <f t="shared" si="179"/>
        <v>1</v>
      </c>
    </row>
    <row r="853" spans="1:33">
      <c r="A853" s="50">
        <f t="shared" si="180"/>
        <v>853</v>
      </c>
      <c r="B853" s="49">
        <f t="shared" si="181"/>
        <v>829</v>
      </c>
      <c r="C853" s="229" t="s">
        <v>3817</v>
      </c>
      <c r="D853" s="229" t="s">
        <v>3164</v>
      </c>
      <c r="E853" s="224" t="s">
        <v>524</v>
      </c>
      <c r="F853" s="224" t="s">
        <v>742</v>
      </c>
      <c r="G853" s="233">
        <v>0</v>
      </c>
      <c r="H853" s="233">
        <v>0</v>
      </c>
      <c r="I853" s="224" t="s">
        <v>1</v>
      </c>
      <c r="J853" s="224" t="s">
        <v>1396</v>
      </c>
      <c r="K853" s="231" t="s">
        <v>3830</v>
      </c>
      <c r="L853" s="232" t="s">
        <v>4851</v>
      </c>
      <c r="M853" s="232" t="s">
        <v>4910</v>
      </c>
      <c r="N853" s="57"/>
      <c r="O853" s="57"/>
      <c r="P853" s="237" t="s">
        <v>3164</v>
      </c>
      <c r="Q853" s="13"/>
      <c r="R853"/>
      <c r="S853" t="str">
        <f t="shared" si="172"/>
        <v>NOT EQUAL</v>
      </c>
      <c r="T853" t="str">
        <f>IF(ISNA(VLOOKUP(AF853,#REF!,1)),"//","")</f>
        <v/>
      </c>
      <c r="U853"/>
      <c r="V853" t="e">
        <f t="shared" si="175"/>
        <v>#REF!</v>
      </c>
      <c r="W853" s="81" t="s">
        <v>2263</v>
      </c>
      <c r="X853" s="59" t="s">
        <v>2263</v>
      </c>
      <c r="Y853" s="59" t="s">
        <v>2263</v>
      </c>
      <c r="Z853" s="25" t="str">
        <f t="shared" si="173"/>
        <v/>
      </c>
      <c r="AA853" s="25" t="str">
        <f t="shared" si="176"/>
        <v/>
      </c>
      <c r="AB853" s="1">
        <f t="shared" si="174"/>
        <v>829</v>
      </c>
      <c r="AC853" t="str">
        <f t="shared" si="177"/>
        <v>ITM_LEFT_SQUARE_BRACKET</v>
      </c>
      <c r="AD853" s="136" t="str">
        <f>IF(ISNA(VLOOKUP(AA853,Sheet2!J:J,1,0)),"//","")</f>
        <v/>
      </c>
      <c r="AF853" s="94" t="str">
        <f t="shared" si="178"/>
        <v/>
      </c>
      <c r="AG853" t="b">
        <f t="shared" si="179"/>
        <v>1</v>
      </c>
    </row>
    <row r="854" spans="1:33">
      <c r="A854" s="50">
        <f t="shared" si="180"/>
        <v>854</v>
      </c>
      <c r="B854" s="49">
        <f t="shared" si="181"/>
        <v>830</v>
      </c>
      <c r="C854" s="229" t="s">
        <v>3817</v>
      </c>
      <c r="D854" s="229" t="s">
        <v>3165</v>
      </c>
      <c r="E854" s="224" t="s">
        <v>524</v>
      </c>
      <c r="F854" s="224" t="s">
        <v>743</v>
      </c>
      <c r="G854" s="233">
        <v>0</v>
      </c>
      <c r="H854" s="233">
        <v>0</v>
      </c>
      <c r="I854" s="224" t="s">
        <v>1</v>
      </c>
      <c r="J854" s="224" t="s">
        <v>1396</v>
      </c>
      <c r="K854" s="231" t="s">
        <v>3830</v>
      </c>
      <c r="L854" s="232" t="s">
        <v>4851</v>
      </c>
      <c r="M854" s="232" t="s">
        <v>4910</v>
      </c>
      <c r="N854" s="57"/>
      <c r="O854" s="57"/>
      <c r="P854" s="237" t="s">
        <v>3165</v>
      </c>
      <c r="Q854" s="13"/>
      <c r="R854"/>
      <c r="S854" t="str">
        <f t="shared" si="172"/>
        <v>NOT EQUAL</v>
      </c>
      <c r="T854" t="str">
        <f>IF(ISNA(VLOOKUP(AF854,#REF!,1)),"//","")</f>
        <v/>
      </c>
      <c r="U854"/>
      <c r="V854" t="e">
        <f t="shared" si="175"/>
        <v>#REF!</v>
      </c>
      <c r="W854" s="81" t="s">
        <v>2263</v>
      </c>
      <c r="X854" s="59" t="s">
        <v>2263</v>
      </c>
      <c r="Y854" s="59" t="s">
        <v>2263</v>
      </c>
      <c r="Z854" s="25" t="str">
        <f t="shared" si="173"/>
        <v/>
      </c>
      <c r="AA854" s="25" t="str">
        <f t="shared" si="176"/>
        <v/>
      </c>
      <c r="AB854" s="1">
        <f t="shared" si="174"/>
        <v>830</v>
      </c>
      <c r="AC854" t="str">
        <f t="shared" si="177"/>
        <v>ITM_BACK_SLASH</v>
      </c>
      <c r="AD854" s="136" t="str">
        <f>IF(ISNA(VLOOKUP(AA854,Sheet2!J:J,1,0)),"//","")</f>
        <v/>
      </c>
      <c r="AF854" s="94" t="str">
        <f t="shared" si="178"/>
        <v/>
      </c>
      <c r="AG854" t="b">
        <f t="shared" si="179"/>
        <v>1</v>
      </c>
    </row>
    <row r="855" spans="1:33">
      <c r="A855" s="50">
        <f t="shared" si="180"/>
        <v>855</v>
      </c>
      <c r="B855" s="49">
        <f t="shared" si="181"/>
        <v>831</v>
      </c>
      <c r="C855" s="229" t="s">
        <v>3817</v>
      </c>
      <c r="D855" s="229" t="s">
        <v>3166</v>
      </c>
      <c r="E855" s="224" t="s">
        <v>524</v>
      </c>
      <c r="F855" s="224" t="s">
        <v>744</v>
      </c>
      <c r="G855" s="233">
        <v>0</v>
      </c>
      <c r="H855" s="233">
        <v>0</v>
      </c>
      <c r="I855" s="224" t="s">
        <v>1</v>
      </c>
      <c r="J855" s="224" t="s">
        <v>1396</v>
      </c>
      <c r="K855" s="231" t="s">
        <v>3830</v>
      </c>
      <c r="L855" s="232" t="s">
        <v>4851</v>
      </c>
      <c r="M855" s="232" t="s">
        <v>4910</v>
      </c>
      <c r="N855" s="57"/>
      <c r="O855" s="57"/>
      <c r="P855" s="237" t="s">
        <v>3166</v>
      </c>
      <c r="Q855" s="13"/>
      <c r="R855"/>
      <c r="S855" t="str">
        <f t="shared" si="172"/>
        <v>NOT EQUAL</v>
      </c>
      <c r="T855" t="str">
        <f>IF(ISNA(VLOOKUP(AF855,#REF!,1)),"//","")</f>
        <v/>
      </c>
      <c r="U855"/>
      <c r="V855" t="e">
        <f t="shared" si="175"/>
        <v>#REF!</v>
      </c>
      <c r="W855" s="81" t="s">
        <v>2263</v>
      </c>
      <c r="X855" s="59" t="s">
        <v>2263</v>
      </c>
      <c r="Y855" s="59" t="s">
        <v>2263</v>
      </c>
      <c r="Z855" s="25" t="str">
        <f t="shared" si="173"/>
        <v/>
      </c>
      <c r="AA855" s="25" t="str">
        <f t="shared" si="176"/>
        <v/>
      </c>
      <c r="AB855" s="1">
        <f t="shared" si="174"/>
        <v>831</v>
      </c>
      <c r="AC855" t="str">
        <f t="shared" si="177"/>
        <v>ITM_RIGHT_SQUARE_BRACKET</v>
      </c>
      <c r="AD855" s="136" t="str">
        <f>IF(ISNA(VLOOKUP(AA855,Sheet2!J:J,1,0)),"//","")</f>
        <v/>
      </c>
      <c r="AF855" s="94" t="str">
        <f t="shared" si="178"/>
        <v/>
      </c>
      <c r="AG855" t="b">
        <f t="shared" si="179"/>
        <v>1</v>
      </c>
    </row>
    <row r="856" spans="1:33">
      <c r="A856" s="50">
        <f t="shared" si="180"/>
        <v>856</v>
      </c>
      <c r="B856" s="49">
        <f t="shared" si="181"/>
        <v>832</v>
      </c>
      <c r="C856" s="229" t="s">
        <v>3817</v>
      </c>
      <c r="D856" s="229" t="s">
        <v>3167</v>
      </c>
      <c r="E856" s="224" t="s">
        <v>524</v>
      </c>
      <c r="F856" s="224" t="s">
        <v>745</v>
      </c>
      <c r="G856" s="233">
        <v>0</v>
      </c>
      <c r="H856" s="233">
        <v>0</v>
      </c>
      <c r="I856" s="224" t="s">
        <v>1</v>
      </c>
      <c r="J856" s="224" t="s">
        <v>1396</v>
      </c>
      <c r="K856" s="231" t="s">
        <v>3830</v>
      </c>
      <c r="L856" s="232" t="s">
        <v>4851</v>
      </c>
      <c r="M856" s="232" t="s">
        <v>4910</v>
      </c>
      <c r="N856" s="57"/>
      <c r="O856" s="57"/>
      <c r="P856" s="237" t="s">
        <v>3167</v>
      </c>
      <c r="Q856" s="13"/>
      <c r="R856"/>
      <c r="S856" t="str">
        <f t="shared" si="172"/>
        <v>NOT EQUAL</v>
      </c>
      <c r="T856" t="str">
        <f>IF(ISNA(VLOOKUP(AF856,#REF!,1)),"//","")</f>
        <v/>
      </c>
      <c r="U856"/>
      <c r="V856" t="e">
        <f t="shared" si="175"/>
        <v>#REF!</v>
      </c>
      <c r="W856" s="81" t="s">
        <v>2263</v>
      </c>
      <c r="X856" s="59" t="s">
        <v>2263</v>
      </c>
      <c r="Y856" s="59" t="s">
        <v>2263</v>
      </c>
      <c r="Z856" s="25" t="str">
        <f t="shared" si="173"/>
        <v/>
      </c>
      <c r="AA856" s="25" t="str">
        <f t="shared" si="176"/>
        <v/>
      </c>
      <c r="AB856" s="1">
        <f t="shared" si="174"/>
        <v>832</v>
      </c>
      <c r="AC856" t="str">
        <f t="shared" si="177"/>
        <v>ITM_CIRCUMFLEX</v>
      </c>
      <c r="AD856" s="136" t="str">
        <f>IF(ISNA(VLOOKUP(AA856,Sheet2!J:J,1,0)),"//","")</f>
        <v/>
      </c>
      <c r="AF856" s="94" t="str">
        <f t="shared" si="178"/>
        <v/>
      </c>
      <c r="AG856" t="b">
        <f t="shared" si="179"/>
        <v>1</v>
      </c>
    </row>
    <row r="857" spans="1:33">
      <c r="A857" s="50">
        <f t="shared" si="180"/>
        <v>857</v>
      </c>
      <c r="B857" s="49">
        <f t="shared" si="181"/>
        <v>833</v>
      </c>
      <c r="C857" s="229" t="s">
        <v>3817</v>
      </c>
      <c r="D857" s="229" t="s">
        <v>3168</v>
      </c>
      <c r="E857" s="224" t="s">
        <v>524</v>
      </c>
      <c r="F857" s="224" t="s">
        <v>746</v>
      </c>
      <c r="G857" s="233">
        <v>0</v>
      </c>
      <c r="H857" s="233">
        <v>0</v>
      </c>
      <c r="I857" s="224" t="s">
        <v>1</v>
      </c>
      <c r="J857" s="224" t="s">
        <v>1396</v>
      </c>
      <c r="K857" s="231" t="s">
        <v>3830</v>
      </c>
      <c r="L857" s="232" t="s">
        <v>4851</v>
      </c>
      <c r="M857" s="232" t="s">
        <v>4910</v>
      </c>
      <c r="N857" s="57"/>
      <c r="O857" s="57"/>
      <c r="P857" s="237" t="s">
        <v>3168</v>
      </c>
      <c r="Q857" s="13"/>
      <c r="R857"/>
      <c r="S857" t="str">
        <f t="shared" si="172"/>
        <v>NOT EQUAL</v>
      </c>
      <c r="T857" t="str">
        <f>IF(ISNA(VLOOKUP(AF857,#REF!,1)),"//","")</f>
        <v/>
      </c>
      <c r="U857"/>
      <c r="V857" t="e">
        <f t="shared" si="175"/>
        <v>#REF!</v>
      </c>
      <c r="W857" s="81" t="s">
        <v>2263</v>
      </c>
      <c r="X857" s="59" t="s">
        <v>2263</v>
      </c>
      <c r="Y857" s="59" t="s">
        <v>2263</v>
      </c>
      <c r="Z857" s="25" t="str">
        <f t="shared" si="173"/>
        <v/>
      </c>
      <c r="AA857" s="25" t="str">
        <f t="shared" si="176"/>
        <v/>
      </c>
      <c r="AB857" s="1">
        <f t="shared" si="174"/>
        <v>833</v>
      </c>
      <c r="AC857" t="str">
        <f t="shared" si="177"/>
        <v>ITM_UNDERSCORE</v>
      </c>
      <c r="AD857" s="136" t="str">
        <f>IF(ISNA(VLOOKUP(AA857,Sheet2!J:J,1,0)),"//","")</f>
        <v/>
      </c>
      <c r="AF857" s="94" t="str">
        <f t="shared" si="178"/>
        <v/>
      </c>
      <c r="AG857" t="b">
        <f t="shared" si="179"/>
        <v>1</v>
      </c>
    </row>
    <row r="858" spans="1:33">
      <c r="A858" s="50">
        <f t="shared" si="180"/>
        <v>858</v>
      </c>
      <c r="B858" s="49">
        <f t="shared" si="181"/>
        <v>834</v>
      </c>
      <c r="C858" s="229" t="s">
        <v>3817</v>
      </c>
      <c r="D858" s="229" t="s">
        <v>3169</v>
      </c>
      <c r="E858" s="224" t="s">
        <v>524</v>
      </c>
      <c r="F858" s="224" t="s">
        <v>747</v>
      </c>
      <c r="G858" s="233">
        <v>0</v>
      </c>
      <c r="H858" s="233">
        <v>0</v>
      </c>
      <c r="I858" s="224" t="s">
        <v>1</v>
      </c>
      <c r="J858" s="224" t="s">
        <v>1396</v>
      </c>
      <c r="K858" s="231" t="s">
        <v>3830</v>
      </c>
      <c r="L858" s="232" t="s">
        <v>4851</v>
      </c>
      <c r="M858" s="232" t="s">
        <v>4910</v>
      </c>
      <c r="N858" s="57"/>
      <c r="O858" s="57"/>
      <c r="P858" s="237" t="s">
        <v>3169</v>
      </c>
      <c r="Q858" s="13"/>
      <c r="R858"/>
      <c r="S858" t="str">
        <f t="shared" si="172"/>
        <v>NOT EQUAL</v>
      </c>
      <c r="T858" t="str">
        <f>IF(ISNA(VLOOKUP(AF858,#REF!,1)),"//","")</f>
        <v/>
      </c>
      <c r="U858"/>
      <c r="V858" t="e">
        <f t="shared" si="175"/>
        <v>#REF!</v>
      </c>
      <c r="W858" s="81" t="s">
        <v>2263</v>
      </c>
      <c r="X858" s="59" t="s">
        <v>2263</v>
      </c>
      <c r="Y858" s="59" t="s">
        <v>2263</v>
      </c>
      <c r="Z858" s="25" t="str">
        <f t="shared" si="173"/>
        <v/>
      </c>
      <c r="AA858" s="25" t="str">
        <f t="shared" si="176"/>
        <v/>
      </c>
      <c r="AB858" s="1">
        <f t="shared" si="174"/>
        <v>834</v>
      </c>
      <c r="AC858" t="str">
        <f t="shared" si="177"/>
        <v>ITM_LEFT_CURLY_BRACKET</v>
      </c>
      <c r="AD858" s="136" t="str">
        <f>IF(ISNA(VLOOKUP(AA858,Sheet2!J:J,1,0)),"//","")</f>
        <v/>
      </c>
      <c r="AF858" s="94" t="str">
        <f t="shared" si="178"/>
        <v/>
      </c>
      <c r="AG858" t="b">
        <f t="shared" si="179"/>
        <v>1</v>
      </c>
    </row>
    <row r="859" spans="1:33">
      <c r="A859" s="50">
        <f t="shared" si="180"/>
        <v>859</v>
      </c>
      <c r="B859" s="49">
        <f t="shared" si="181"/>
        <v>835</v>
      </c>
      <c r="C859" s="229" t="s">
        <v>3817</v>
      </c>
      <c r="D859" s="229" t="s">
        <v>3170</v>
      </c>
      <c r="E859" s="224" t="s">
        <v>524</v>
      </c>
      <c r="F859" s="224" t="s">
        <v>748</v>
      </c>
      <c r="G859" s="233">
        <v>0</v>
      </c>
      <c r="H859" s="233">
        <v>0</v>
      </c>
      <c r="I859" s="224" t="s">
        <v>1</v>
      </c>
      <c r="J859" s="224" t="s">
        <v>1396</v>
      </c>
      <c r="K859" s="231" t="s">
        <v>3830</v>
      </c>
      <c r="L859" s="232" t="s">
        <v>4851</v>
      </c>
      <c r="M859" s="232" t="s">
        <v>4910</v>
      </c>
      <c r="N859" s="57"/>
      <c r="O859" s="57"/>
      <c r="P859" s="237" t="s">
        <v>3170</v>
      </c>
      <c r="Q859" s="13"/>
      <c r="R859"/>
      <c r="S859" t="str">
        <f t="shared" si="172"/>
        <v>NOT EQUAL</v>
      </c>
      <c r="T859" t="str">
        <f>IF(ISNA(VLOOKUP(AF859,#REF!,1)),"//","")</f>
        <v/>
      </c>
      <c r="U859"/>
      <c r="V859" t="e">
        <f t="shared" si="175"/>
        <v>#REF!</v>
      </c>
      <c r="W859" s="81" t="s">
        <v>2263</v>
      </c>
      <c r="X859" s="59" t="s">
        <v>2263</v>
      </c>
      <c r="Y859" s="59" t="s">
        <v>2263</v>
      </c>
      <c r="Z859" s="25" t="str">
        <f t="shared" si="173"/>
        <v/>
      </c>
      <c r="AA859" s="25" t="str">
        <f t="shared" si="176"/>
        <v/>
      </c>
      <c r="AB859" s="1">
        <f t="shared" si="174"/>
        <v>835</v>
      </c>
      <c r="AC859" t="str">
        <f t="shared" si="177"/>
        <v>ITM_PIPE</v>
      </c>
      <c r="AD859" s="136" t="str">
        <f>IF(ISNA(VLOOKUP(AA859,Sheet2!J:J,1,0)),"//","")</f>
        <v/>
      </c>
      <c r="AF859" s="94" t="str">
        <f t="shared" si="178"/>
        <v/>
      </c>
      <c r="AG859" t="b">
        <f t="shared" si="179"/>
        <v>1</v>
      </c>
    </row>
    <row r="860" spans="1:33">
      <c r="A860" s="50">
        <f t="shared" si="180"/>
        <v>860</v>
      </c>
      <c r="B860" s="49">
        <f t="shared" si="181"/>
        <v>836</v>
      </c>
      <c r="C860" s="229" t="s">
        <v>3817</v>
      </c>
      <c r="D860" s="229" t="s">
        <v>3171</v>
      </c>
      <c r="E860" s="224" t="s">
        <v>524</v>
      </c>
      <c r="F860" s="224" t="s">
        <v>749</v>
      </c>
      <c r="G860" s="233">
        <v>0</v>
      </c>
      <c r="H860" s="233">
        <v>0</v>
      </c>
      <c r="I860" s="224" t="s">
        <v>1</v>
      </c>
      <c r="J860" s="224" t="s">
        <v>1396</v>
      </c>
      <c r="K860" s="231" t="s">
        <v>3830</v>
      </c>
      <c r="L860" s="232" t="s">
        <v>4851</v>
      </c>
      <c r="M860" s="232" t="s">
        <v>4910</v>
      </c>
      <c r="N860" s="57"/>
      <c r="O860" s="57"/>
      <c r="P860" s="237" t="s">
        <v>3171</v>
      </c>
      <c r="Q860" s="13"/>
      <c r="R860"/>
      <c r="S860" t="str">
        <f t="shared" si="172"/>
        <v>NOT EQUAL</v>
      </c>
      <c r="T860" t="str">
        <f>IF(ISNA(VLOOKUP(AF860,#REF!,1)),"//","")</f>
        <v/>
      </c>
      <c r="U860"/>
      <c r="V860" t="e">
        <f t="shared" si="175"/>
        <v>#REF!</v>
      </c>
      <c r="W860" s="81" t="s">
        <v>2263</v>
      </c>
      <c r="X860" s="59" t="s">
        <v>2263</v>
      </c>
      <c r="Y860" s="59" t="s">
        <v>2263</v>
      </c>
      <c r="Z860" s="25" t="str">
        <f t="shared" si="173"/>
        <v/>
      </c>
      <c r="AA860" s="25" t="str">
        <f t="shared" si="176"/>
        <v/>
      </c>
      <c r="AB860" s="1">
        <f t="shared" si="174"/>
        <v>836</v>
      </c>
      <c r="AC860" t="str">
        <f t="shared" si="177"/>
        <v>ITM_RIGHT_CURLY_BRACKET</v>
      </c>
      <c r="AD860" s="136" t="str">
        <f>IF(ISNA(VLOOKUP(AA860,Sheet2!J:J,1,0)),"//","")</f>
        <v/>
      </c>
      <c r="AF860" s="94" t="str">
        <f t="shared" si="178"/>
        <v/>
      </c>
      <c r="AG860" t="b">
        <f t="shared" si="179"/>
        <v>1</v>
      </c>
    </row>
    <row r="861" spans="1:33">
      <c r="A861" s="50">
        <f t="shared" si="180"/>
        <v>861</v>
      </c>
      <c r="B861" s="49">
        <f t="shared" si="181"/>
        <v>837</v>
      </c>
      <c r="C861" s="229" t="s">
        <v>3817</v>
      </c>
      <c r="D861" s="229" t="s">
        <v>3172</v>
      </c>
      <c r="E861" s="224" t="s">
        <v>524</v>
      </c>
      <c r="F861" s="224" t="s">
        <v>750</v>
      </c>
      <c r="G861" s="233">
        <v>0</v>
      </c>
      <c r="H861" s="233">
        <v>0</v>
      </c>
      <c r="I861" s="224" t="s">
        <v>1</v>
      </c>
      <c r="J861" s="224" t="s">
        <v>1396</v>
      </c>
      <c r="K861" s="231" t="s">
        <v>3830</v>
      </c>
      <c r="L861" s="232" t="s">
        <v>4851</v>
      </c>
      <c r="M861" s="232" t="s">
        <v>4910</v>
      </c>
      <c r="N861" s="57"/>
      <c r="O861" s="57"/>
      <c r="P861" s="237" t="s">
        <v>3172</v>
      </c>
      <c r="Q861" s="13"/>
      <c r="R861"/>
      <c r="S861" t="str">
        <f t="shared" si="172"/>
        <v>NOT EQUAL</v>
      </c>
      <c r="T861" t="str">
        <f>IF(ISNA(VLOOKUP(AF861,#REF!,1)),"//","")</f>
        <v/>
      </c>
      <c r="U861"/>
      <c r="V861" t="e">
        <f t="shared" si="175"/>
        <v>#REF!</v>
      </c>
      <c r="W861" s="81" t="s">
        <v>2263</v>
      </c>
      <c r="X861" s="59" t="s">
        <v>2263</v>
      </c>
      <c r="Y861" s="59" t="s">
        <v>2263</v>
      </c>
      <c r="Z861" s="25" t="str">
        <f t="shared" si="173"/>
        <v/>
      </c>
      <c r="AA861" s="25" t="str">
        <f t="shared" si="176"/>
        <v/>
      </c>
      <c r="AB861" s="1">
        <f t="shared" si="174"/>
        <v>837</v>
      </c>
      <c r="AC861" t="str">
        <f t="shared" si="177"/>
        <v>ITM_TILDE</v>
      </c>
      <c r="AD861" s="136" t="str">
        <f>IF(ISNA(VLOOKUP(AA861,Sheet2!J:J,1,0)),"//","")</f>
        <v/>
      </c>
      <c r="AF861" s="94" t="str">
        <f t="shared" si="178"/>
        <v/>
      </c>
      <c r="AG861" t="b">
        <f t="shared" si="179"/>
        <v>1</v>
      </c>
    </row>
    <row r="862" spans="1:33">
      <c r="A862" s="50">
        <f t="shared" si="180"/>
        <v>862</v>
      </c>
      <c r="B862" s="49">
        <f t="shared" si="181"/>
        <v>838</v>
      </c>
      <c r="C862" s="229" t="s">
        <v>3817</v>
      </c>
      <c r="D862" s="229" t="s">
        <v>3173</v>
      </c>
      <c r="E862" s="224" t="s">
        <v>524</v>
      </c>
      <c r="F862" s="224" t="s">
        <v>751</v>
      </c>
      <c r="G862" s="233">
        <v>0</v>
      </c>
      <c r="H862" s="233">
        <v>0</v>
      </c>
      <c r="I862" s="224" t="s">
        <v>1</v>
      </c>
      <c r="J862" s="224" t="s">
        <v>1396</v>
      </c>
      <c r="K862" s="231" t="s">
        <v>3830</v>
      </c>
      <c r="L862" s="232" t="s">
        <v>4851</v>
      </c>
      <c r="M862" s="232" t="s">
        <v>4910</v>
      </c>
      <c r="N862" s="57"/>
      <c r="O862" s="57"/>
      <c r="P862" s="237" t="s">
        <v>3173</v>
      </c>
      <c r="Q862" s="13"/>
      <c r="R862"/>
      <c r="S862" t="str">
        <f t="shared" si="172"/>
        <v>NOT EQUAL</v>
      </c>
      <c r="T862" t="str">
        <f>IF(ISNA(VLOOKUP(AF862,#REF!,1)),"//","")</f>
        <v/>
      </c>
      <c r="U862"/>
      <c r="V862" t="e">
        <f t="shared" si="175"/>
        <v>#REF!</v>
      </c>
      <c r="W862" s="81" t="s">
        <v>2263</v>
      </c>
      <c r="X862" s="59" t="s">
        <v>2263</v>
      </c>
      <c r="Y862" s="59" t="s">
        <v>2263</v>
      </c>
      <c r="Z862" s="25" t="str">
        <f t="shared" si="173"/>
        <v/>
      </c>
      <c r="AA862" s="25" t="str">
        <f t="shared" si="176"/>
        <v/>
      </c>
      <c r="AB862" s="1">
        <f t="shared" si="174"/>
        <v>838</v>
      </c>
      <c r="AC862" t="str">
        <f t="shared" si="177"/>
        <v>ITM_INVERTED_EXCLAMATION_MARK</v>
      </c>
      <c r="AD862" s="136" t="str">
        <f>IF(ISNA(VLOOKUP(AA862,Sheet2!J:J,1,0)),"//","")</f>
        <v/>
      </c>
      <c r="AF862" s="94" t="str">
        <f t="shared" si="178"/>
        <v/>
      </c>
      <c r="AG862" t="b">
        <f t="shared" si="179"/>
        <v>1</v>
      </c>
    </row>
    <row r="863" spans="1:33">
      <c r="A863" s="50">
        <f t="shared" si="180"/>
        <v>863</v>
      </c>
      <c r="B863" s="49">
        <f t="shared" si="181"/>
        <v>839</v>
      </c>
      <c r="C863" s="229" t="s">
        <v>3816</v>
      </c>
      <c r="D863" s="229" t="s">
        <v>7</v>
      </c>
      <c r="E863" s="224" t="s">
        <v>524</v>
      </c>
      <c r="F863" s="224" t="s">
        <v>752</v>
      </c>
      <c r="G863" s="233">
        <v>0</v>
      </c>
      <c r="H863" s="233">
        <v>0</v>
      </c>
      <c r="I863" s="224" t="s">
        <v>1</v>
      </c>
      <c r="J863" s="224" t="s">
        <v>1396</v>
      </c>
      <c r="K863" s="231" t="s">
        <v>3830</v>
      </c>
      <c r="L863" s="232" t="s">
        <v>4851</v>
      </c>
      <c r="M863" s="232" t="s">
        <v>4910</v>
      </c>
      <c r="N863" s="57"/>
      <c r="O863" s="57"/>
      <c r="P863" s="237" t="s">
        <v>3351</v>
      </c>
      <c r="Q863" s="13"/>
      <c r="R863"/>
      <c r="S863" t="str">
        <f t="shared" si="172"/>
        <v>NOT EQUAL</v>
      </c>
      <c r="T863" t="str">
        <f>IF(ISNA(VLOOKUP(AF863,#REF!,1)),"//","")</f>
        <v/>
      </c>
      <c r="U863"/>
      <c r="V863" t="e">
        <f t="shared" si="175"/>
        <v>#REF!</v>
      </c>
      <c r="W863" s="81" t="s">
        <v>2263</v>
      </c>
      <c r="X863" s="59" t="s">
        <v>2263</v>
      </c>
      <c r="Y863" s="59" t="s">
        <v>2263</v>
      </c>
      <c r="Z863" s="25" t="str">
        <f t="shared" si="173"/>
        <v/>
      </c>
      <c r="AA863" s="25" t="str">
        <f t="shared" si="176"/>
        <v/>
      </c>
      <c r="AB863" s="1">
        <f t="shared" si="174"/>
        <v>839</v>
      </c>
      <c r="AC863" t="str">
        <f t="shared" si="177"/>
        <v>ITM_CENT</v>
      </c>
      <c r="AD863" s="136" t="str">
        <f>IF(ISNA(VLOOKUP(AA863,Sheet2!J:J,1,0)),"//","")</f>
        <v/>
      </c>
      <c r="AF863" s="94" t="str">
        <f t="shared" si="178"/>
        <v/>
      </c>
      <c r="AG863" t="b">
        <f t="shared" si="179"/>
        <v>1</v>
      </c>
    </row>
    <row r="864" spans="1:33">
      <c r="A864" s="50">
        <f t="shared" si="180"/>
        <v>864</v>
      </c>
      <c r="B864" s="49">
        <f t="shared" si="181"/>
        <v>840</v>
      </c>
      <c r="C864" s="229" t="s">
        <v>3817</v>
      </c>
      <c r="D864" s="229" t="s">
        <v>3174</v>
      </c>
      <c r="E864" s="224" t="s">
        <v>524</v>
      </c>
      <c r="F864" s="224" t="s">
        <v>753</v>
      </c>
      <c r="G864" s="235">
        <v>0</v>
      </c>
      <c r="H864" s="235">
        <v>0</v>
      </c>
      <c r="I864" s="224" t="s">
        <v>1</v>
      </c>
      <c r="J864" s="224" t="s">
        <v>1396</v>
      </c>
      <c r="K864" s="231" t="s">
        <v>3830</v>
      </c>
      <c r="L864" s="232" t="s">
        <v>4851</v>
      </c>
      <c r="M864" s="232" t="s">
        <v>4910</v>
      </c>
      <c r="N864" s="57"/>
      <c r="O864" s="57"/>
      <c r="P864" s="237" t="s">
        <v>3174</v>
      </c>
      <c r="Q864" s="13"/>
      <c r="R864"/>
      <c r="S864" t="str">
        <f t="shared" si="172"/>
        <v>NOT EQUAL</v>
      </c>
      <c r="T864" t="str">
        <f>IF(ISNA(VLOOKUP(AF864,#REF!,1)),"//","")</f>
        <v/>
      </c>
      <c r="U864"/>
      <c r="V864" t="e">
        <f t="shared" si="175"/>
        <v>#REF!</v>
      </c>
      <c r="W864" s="81" t="s">
        <v>2263</v>
      </c>
      <c r="X864" s="59" t="s">
        <v>2263</v>
      </c>
      <c r="Y864" s="59" t="s">
        <v>2263</v>
      </c>
      <c r="Z864" s="25" t="str">
        <f t="shared" si="173"/>
        <v/>
      </c>
      <c r="AA864" s="25" t="str">
        <f t="shared" si="176"/>
        <v/>
      </c>
      <c r="AB864" s="1">
        <f t="shared" si="174"/>
        <v>840</v>
      </c>
      <c r="AC864" t="str">
        <f t="shared" si="177"/>
        <v>ITM_POUND</v>
      </c>
      <c r="AD864" s="136" t="str">
        <f>IF(ISNA(VLOOKUP(AA864,Sheet2!J:J,1,0)),"//","")</f>
        <v/>
      </c>
      <c r="AF864" s="94" t="str">
        <f t="shared" si="178"/>
        <v/>
      </c>
      <c r="AG864" t="b">
        <f t="shared" si="179"/>
        <v>1</v>
      </c>
    </row>
    <row r="865" spans="1:33">
      <c r="A865" s="50">
        <f t="shared" si="180"/>
        <v>865</v>
      </c>
      <c r="B865" s="49">
        <f t="shared" si="181"/>
        <v>841</v>
      </c>
      <c r="C865" s="229" t="s">
        <v>3817</v>
      </c>
      <c r="D865" s="229" t="s">
        <v>3175</v>
      </c>
      <c r="E865" s="224" t="s">
        <v>524</v>
      </c>
      <c r="F865" s="226" t="s">
        <v>754</v>
      </c>
      <c r="G865" s="235">
        <v>0</v>
      </c>
      <c r="H865" s="235">
        <v>0</v>
      </c>
      <c r="I865" s="224" t="s">
        <v>1</v>
      </c>
      <c r="J865" s="224" t="s">
        <v>1396</v>
      </c>
      <c r="K865" s="231" t="s">
        <v>3830</v>
      </c>
      <c r="L865" s="232" t="s">
        <v>4851</v>
      </c>
      <c r="M865" s="232" t="s">
        <v>4910</v>
      </c>
      <c r="N865" s="57"/>
      <c r="O865" s="57"/>
      <c r="P865" s="237" t="s">
        <v>3175</v>
      </c>
      <c r="Q865" s="13"/>
      <c r="R865"/>
      <c r="S865" t="str">
        <f t="shared" si="172"/>
        <v>NOT EQUAL</v>
      </c>
      <c r="T865" t="str">
        <f>IF(ISNA(VLOOKUP(AF865,#REF!,1)),"//","")</f>
        <v/>
      </c>
      <c r="U865"/>
      <c r="V865" t="e">
        <f t="shared" si="175"/>
        <v>#REF!</v>
      </c>
      <c r="W865" s="81" t="s">
        <v>2263</v>
      </c>
      <c r="X865" s="59" t="s">
        <v>2263</v>
      </c>
      <c r="Y865" s="59" t="s">
        <v>2263</v>
      </c>
      <c r="Z865" s="25" t="str">
        <f t="shared" si="173"/>
        <v/>
      </c>
      <c r="AA865" s="25" t="str">
        <f t="shared" si="176"/>
        <v/>
      </c>
      <c r="AB865" s="1">
        <f t="shared" si="174"/>
        <v>841</v>
      </c>
      <c r="AC865" t="str">
        <f t="shared" si="177"/>
        <v>ITM_YEN</v>
      </c>
      <c r="AD865" s="136" t="str">
        <f>IF(ISNA(VLOOKUP(AA865,Sheet2!J:J,1,0)),"//","")</f>
        <v/>
      </c>
      <c r="AF865" s="94" t="str">
        <f t="shared" si="178"/>
        <v/>
      </c>
      <c r="AG865" t="b">
        <f t="shared" si="179"/>
        <v>1</v>
      </c>
    </row>
    <row r="866" spans="1:33" s="17" customFormat="1">
      <c r="A866" s="50">
        <f t="shared" si="180"/>
        <v>866</v>
      </c>
      <c r="B866" s="49">
        <f t="shared" si="181"/>
        <v>842</v>
      </c>
      <c r="C866" s="229" t="s">
        <v>3817</v>
      </c>
      <c r="D866" s="229" t="s">
        <v>3176</v>
      </c>
      <c r="E866" s="224" t="s">
        <v>524</v>
      </c>
      <c r="F866" s="225" t="s">
        <v>755</v>
      </c>
      <c r="G866" s="234">
        <v>0</v>
      </c>
      <c r="H866" s="234">
        <v>0</v>
      </c>
      <c r="I866" s="224" t="s">
        <v>1</v>
      </c>
      <c r="J866" s="224" t="s">
        <v>1396</v>
      </c>
      <c r="K866" s="231" t="s">
        <v>3830</v>
      </c>
      <c r="L866" s="232" t="s">
        <v>4851</v>
      </c>
      <c r="M866" s="232" t="s">
        <v>4910</v>
      </c>
      <c r="P866" s="237" t="s">
        <v>3176</v>
      </c>
      <c r="Q866" s="16"/>
      <c r="S866" s="17" t="str">
        <f t="shared" si="172"/>
        <v>NOT EQUAL</v>
      </c>
      <c r="T866" s="17" t="str">
        <f>IF(ISNA(VLOOKUP(AF866,#REF!,1)),"//","")</f>
        <v/>
      </c>
      <c r="V866" t="e">
        <f t="shared" si="175"/>
        <v>#REF!</v>
      </c>
      <c r="W866" s="94" t="s">
        <v>2263</v>
      </c>
      <c r="X866" s="98" t="s">
        <v>2263</v>
      </c>
      <c r="Y866" s="98" t="s">
        <v>2263</v>
      </c>
      <c r="Z866" s="25" t="str">
        <f t="shared" si="173"/>
        <v/>
      </c>
      <c r="AA866" s="25" t="str">
        <f t="shared" si="176"/>
        <v/>
      </c>
      <c r="AB866" s="1">
        <f t="shared" si="174"/>
        <v>842</v>
      </c>
      <c r="AC866" t="str">
        <f t="shared" si="177"/>
        <v>ITM_SECTION</v>
      </c>
      <c r="AD866" s="136" t="str">
        <f>IF(ISNA(VLOOKUP(AA866,Sheet2!J:J,1,0)),"//","")</f>
        <v/>
      </c>
      <c r="AF866" s="94" t="str">
        <f t="shared" si="178"/>
        <v/>
      </c>
      <c r="AG866" t="b">
        <f t="shared" si="179"/>
        <v>1</v>
      </c>
    </row>
    <row r="867" spans="1:33" s="17" customFormat="1">
      <c r="A867" s="50">
        <f t="shared" si="180"/>
        <v>867</v>
      </c>
      <c r="B867" s="49">
        <f t="shared" si="181"/>
        <v>843</v>
      </c>
      <c r="C867" s="229" t="s">
        <v>3816</v>
      </c>
      <c r="D867" s="229" t="s">
        <v>7</v>
      </c>
      <c r="E867" s="224" t="s">
        <v>524</v>
      </c>
      <c r="F867" s="225" t="s">
        <v>756</v>
      </c>
      <c r="G867" s="234">
        <v>0</v>
      </c>
      <c r="H867" s="234">
        <v>0</v>
      </c>
      <c r="I867" s="224" t="s">
        <v>1</v>
      </c>
      <c r="J867" s="224" t="s">
        <v>1396</v>
      </c>
      <c r="K867" s="231" t="s">
        <v>3830</v>
      </c>
      <c r="L867" s="232" t="s">
        <v>4851</v>
      </c>
      <c r="M867" s="232" t="s">
        <v>4910</v>
      </c>
      <c r="P867" s="237" t="s">
        <v>3352</v>
      </c>
      <c r="Q867" s="16"/>
      <c r="S867" s="17" t="str">
        <f t="shared" si="172"/>
        <v>NOT EQUAL</v>
      </c>
      <c r="T867" s="17" t="str">
        <f>IF(ISNA(VLOOKUP(AF867,#REF!,1)),"//","")</f>
        <v/>
      </c>
      <c r="V867" t="e">
        <f t="shared" si="175"/>
        <v>#REF!</v>
      </c>
      <c r="W867" s="94" t="s">
        <v>2263</v>
      </c>
      <c r="X867" s="98" t="s">
        <v>2263</v>
      </c>
      <c r="Y867" s="98" t="s">
        <v>2263</v>
      </c>
      <c r="Z867" s="25" t="str">
        <f t="shared" si="173"/>
        <v/>
      </c>
      <c r="AA867" s="25" t="str">
        <f t="shared" si="176"/>
        <v/>
      </c>
      <c r="AB867" s="1">
        <f t="shared" si="174"/>
        <v>843</v>
      </c>
      <c r="AC867" t="str">
        <f t="shared" si="177"/>
        <v>ITM_OVERFLOW_CARRY</v>
      </c>
      <c r="AD867" s="136" t="str">
        <f>IF(ISNA(VLOOKUP(AA867,Sheet2!J:J,1,0)),"//","")</f>
        <v/>
      </c>
      <c r="AF867" s="94" t="str">
        <f t="shared" si="178"/>
        <v/>
      </c>
      <c r="AG867" t="b">
        <f t="shared" si="179"/>
        <v>1</v>
      </c>
    </row>
    <row r="868" spans="1:33" s="17" customFormat="1">
      <c r="A868" s="50">
        <f t="shared" si="180"/>
        <v>868</v>
      </c>
      <c r="B868" s="49">
        <f t="shared" si="181"/>
        <v>844</v>
      </c>
      <c r="C868" s="229" t="s">
        <v>3817</v>
      </c>
      <c r="D868" s="229" t="s">
        <v>3177</v>
      </c>
      <c r="E868" s="224" t="s">
        <v>524</v>
      </c>
      <c r="F868" s="225" t="s">
        <v>757</v>
      </c>
      <c r="G868" s="234">
        <v>0</v>
      </c>
      <c r="H868" s="234">
        <v>0</v>
      </c>
      <c r="I868" s="224" t="s">
        <v>1</v>
      </c>
      <c r="J868" s="224" t="s">
        <v>1396</v>
      </c>
      <c r="K868" s="231" t="s">
        <v>3830</v>
      </c>
      <c r="L868" s="232" t="s">
        <v>4851</v>
      </c>
      <c r="M868" s="232" t="s">
        <v>4910</v>
      </c>
      <c r="P868" s="237" t="s">
        <v>3177</v>
      </c>
      <c r="Q868" s="16"/>
      <c r="S868" s="17" t="str">
        <f t="shared" si="172"/>
        <v>NOT EQUAL</v>
      </c>
      <c r="T868" s="17" t="str">
        <f>IF(ISNA(VLOOKUP(AF868,#REF!,1)),"//","")</f>
        <v/>
      </c>
      <c r="V868" t="e">
        <f t="shared" si="175"/>
        <v>#REF!</v>
      </c>
      <c r="W868" s="94" t="s">
        <v>2263</v>
      </c>
      <c r="X868" s="98" t="s">
        <v>2263</v>
      </c>
      <c r="Y868" s="98" t="s">
        <v>2263</v>
      </c>
      <c r="Z868" s="25" t="str">
        <f t="shared" si="173"/>
        <v/>
      </c>
      <c r="AA868" s="25" t="str">
        <f t="shared" si="176"/>
        <v/>
      </c>
      <c r="AB868" s="1">
        <f t="shared" si="174"/>
        <v>844</v>
      </c>
      <c r="AC868" t="str">
        <f t="shared" si="177"/>
        <v>ITM_LEFT_DOUBLE_ANGLE</v>
      </c>
      <c r="AD868" s="136" t="str">
        <f>IF(ISNA(VLOOKUP(AA868,Sheet2!J:J,1,0)),"//","")</f>
        <v/>
      </c>
      <c r="AF868" s="94" t="str">
        <f t="shared" si="178"/>
        <v/>
      </c>
      <c r="AG868" t="b">
        <f t="shared" si="179"/>
        <v>1</v>
      </c>
    </row>
    <row r="869" spans="1:33" s="17" customFormat="1">
      <c r="A869" s="50">
        <f t="shared" si="180"/>
        <v>869</v>
      </c>
      <c r="B869" s="49">
        <f t="shared" si="181"/>
        <v>845</v>
      </c>
      <c r="C869" s="229" t="s">
        <v>3817</v>
      </c>
      <c r="D869" s="229" t="s">
        <v>1773</v>
      </c>
      <c r="E869" s="224" t="s">
        <v>524</v>
      </c>
      <c r="F869" s="225" t="s">
        <v>758</v>
      </c>
      <c r="G869" s="234">
        <v>0</v>
      </c>
      <c r="H869" s="234">
        <v>0</v>
      </c>
      <c r="I869" s="224" t="s">
        <v>1</v>
      </c>
      <c r="J869" s="224" t="s">
        <v>1396</v>
      </c>
      <c r="K869" s="231" t="s">
        <v>3830</v>
      </c>
      <c r="L869" s="232" t="s">
        <v>4851</v>
      </c>
      <c r="M869" s="232" t="s">
        <v>4910</v>
      </c>
      <c r="P869" s="237" t="s">
        <v>1773</v>
      </c>
      <c r="Q869" s="16"/>
      <c r="S869" s="17" t="str">
        <f t="shared" si="172"/>
        <v>NOT EQUAL</v>
      </c>
      <c r="T869" s="17" t="str">
        <f>IF(ISNA(VLOOKUP(AF869,#REF!,1)),"//","")</f>
        <v/>
      </c>
      <c r="V869" t="e">
        <f t="shared" si="175"/>
        <v>#REF!</v>
      </c>
      <c r="W869" s="94" t="s">
        <v>2263</v>
      </c>
      <c r="X869" s="98" t="s">
        <v>2263</v>
      </c>
      <c r="Y869" s="98" t="s">
        <v>2263</v>
      </c>
      <c r="Z869" s="25" t="str">
        <f t="shared" si="173"/>
        <v/>
      </c>
      <c r="AA869" s="25" t="str">
        <f t="shared" si="176"/>
        <v/>
      </c>
      <c r="AB869" s="1">
        <f t="shared" si="174"/>
        <v>845</v>
      </c>
      <c r="AC869" t="str">
        <f t="shared" si="177"/>
        <v>ITM_NOT</v>
      </c>
      <c r="AD869" s="136" t="str">
        <f>IF(ISNA(VLOOKUP(AA869,Sheet2!J:J,1,0)),"//","")</f>
        <v/>
      </c>
      <c r="AF869" s="94" t="str">
        <f t="shared" si="178"/>
        <v/>
      </c>
      <c r="AG869" t="b">
        <f t="shared" si="179"/>
        <v>1</v>
      </c>
    </row>
    <row r="870" spans="1:33" s="17" customFormat="1">
      <c r="A870" s="50">
        <f t="shared" si="180"/>
        <v>870</v>
      </c>
      <c r="B870" s="49">
        <f t="shared" si="181"/>
        <v>846</v>
      </c>
      <c r="C870" s="229" t="s">
        <v>3816</v>
      </c>
      <c r="D870" s="229" t="s">
        <v>7</v>
      </c>
      <c r="E870" s="224" t="s">
        <v>524</v>
      </c>
      <c r="F870" s="225" t="s">
        <v>759</v>
      </c>
      <c r="G870" s="234">
        <v>0</v>
      </c>
      <c r="H870" s="234">
        <v>0</v>
      </c>
      <c r="I870" s="224" t="s">
        <v>1</v>
      </c>
      <c r="J870" s="224" t="s">
        <v>1396</v>
      </c>
      <c r="K870" s="231" t="s">
        <v>3830</v>
      </c>
      <c r="L870" s="232" t="s">
        <v>4851</v>
      </c>
      <c r="M870" s="232" t="s">
        <v>4910</v>
      </c>
      <c r="P870" s="237" t="s">
        <v>3353</v>
      </c>
      <c r="Q870" s="16"/>
      <c r="S870" s="17" t="str">
        <f t="shared" si="172"/>
        <v>NOT EQUAL</v>
      </c>
      <c r="T870" s="17" t="str">
        <f>IF(ISNA(VLOOKUP(AF870,#REF!,1)),"//","")</f>
        <v/>
      </c>
      <c r="V870" t="e">
        <f t="shared" si="175"/>
        <v>#REF!</v>
      </c>
      <c r="W870" s="94" t="s">
        <v>2263</v>
      </c>
      <c r="X870" s="98" t="s">
        <v>2263</v>
      </c>
      <c r="Y870" s="98" t="s">
        <v>2263</v>
      </c>
      <c r="Z870" s="25" t="str">
        <f t="shared" si="173"/>
        <v/>
      </c>
      <c r="AA870" s="25" t="str">
        <f t="shared" si="176"/>
        <v/>
      </c>
      <c r="AB870" s="1">
        <f t="shared" si="174"/>
        <v>846</v>
      </c>
      <c r="AC870" t="str">
        <f t="shared" si="177"/>
        <v>ITM_DEGREE</v>
      </c>
      <c r="AD870" s="136" t="str">
        <f>IF(ISNA(VLOOKUP(AA870,Sheet2!J:J,1,0)),"//","")</f>
        <v/>
      </c>
      <c r="AF870" s="94" t="str">
        <f t="shared" si="178"/>
        <v/>
      </c>
      <c r="AG870" t="b">
        <f t="shared" si="179"/>
        <v>1</v>
      </c>
    </row>
    <row r="871" spans="1:33" s="17" customFormat="1">
      <c r="A871" s="50">
        <f t="shared" si="180"/>
        <v>871</v>
      </c>
      <c r="B871" s="49">
        <f t="shared" si="181"/>
        <v>847</v>
      </c>
      <c r="C871" s="229" t="s">
        <v>3817</v>
      </c>
      <c r="D871" s="229" t="s">
        <v>3178</v>
      </c>
      <c r="E871" s="224" t="s">
        <v>524</v>
      </c>
      <c r="F871" s="225" t="s">
        <v>760</v>
      </c>
      <c r="G871" s="234">
        <v>0</v>
      </c>
      <c r="H871" s="234">
        <v>0</v>
      </c>
      <c r="I871" s="224" t="s">
        <v>1</v>
      </c>
      <c r="J871" s="224" t="s">
        <v>1396</v>
      </c>
      <c r="K871" s="231" t="s">
        <v>3830</v>
      </c>
      <c r="L871" s="232" t="s">
        <v>4851</v>
      </c>
      <c r="M871" s="232" t="s">
        <v>4910</v>
      </c>
      <c r="P871" s="237" t="s">
        <v>3178</v>
      </c>
      <c r="Q871" s="16"/>
      <c r="S871" s="17" t="str">
        <f t="shared" ref="S871:S934" si="182">IF(E871=F871,"","NOT EQUAL")</f>
        <v>NOT EQUAL</v>
      </c>
      <c r="T871" s="17" t="str">
        <f>IF(ISNA(VLOOKUP(AF871,#REF!,1)),"//","")</f>
        <v/>
      </c>
      <c r="V871" t="e">
        <f t="shared" si="175"/>
        <v>#REF!</v>
      </c>
      <c r="W871" s="94" t="s">
        <v>2263</v>
      </c>
      <c r="X871" s="98" t="s">
        <v>2263</v>
      </c>
      <c r="Y871" s="98" t="s">
        <v>2263</v>
      </c>
      <c r="Z871" s="25" t="str">
        <f t="shared" si="173"/>
        <v/>
      </c>
      <c r="AA871" s="25" t="str">
        <f t="shared" si="176"/>
        <v/>
      </c>
      <c r="AB871" s="1">
        <f t="shared" si="174"/>
        <v>847</v>
      </c>
      <c r="AC871" t="str">
        <f t="shared" si="177"/>
        <v>ITM_PLUS_MINUS</v>
      </c>
      <c r="AD871" s="136" t="str">
        <f>IF(ISNA(VLOOKUP(AA871,Sheet2!J:J,1,0)),"//","")</f>
        <v/>
      </c>
      <c r="AF871" s="94" t="str">
        <f t="shared" si="178"/>
        <v/>
      </c>
      <c r="AG871" t="b">
        <f t="shared" si="179"/>
        <v>1</v>
      </c>
    </row>
    <row r="872" spans="1:33">
      <c r="A872" s="50">
        <f t="shared" si="180"/>
        <v>872</v>
      </c>
      <c r="B872" s="49">
        <f t="shared" si="181"/>
        <v>848</v>
      </c>
      <c r="C872" s="229" t="s">
        <v>3816</v>
      </c>
      <c r="D872" s="229" t="s">
        <v>7</v>
      </c>
      <c r="E872" s="224" t="s">
        <v>524</v>
      </c>
      <c r="F872" s="224" t="s">
        <v>761</v>
      </c>
      <c r="G872" s="233">
        <v>0</v>
      </c>
      <c r="H872" s="233">
        <v>0</v>
      </c>
      <c r="I872" s="224" t="s">
        <v>1</v>
      </c>
      <c r="J872" s="224" t="s">
        <v>1396</v>
      </c>
      <c r="K872" s="231" t="s">
        <v>3830</v>
      </c>
      <c r="L872" s="232" t="s">
        <v>4851</v>
      </c>
      <c r="M872" s="232" t="s">
        <v>4910</v>
      </c>
      <c r="N872" s="57"/>
      <c r="O872" s="57"/>
      <c r="P872" s="237" t="s">
        <v>3354</v>
      </c>
      <c r="Q872" s="13"/>
      <c r="R872"/>
      <c r="S872" t="str">
        <f t="shared" si="182"/>
        <v>NOT EQUAL</v>
      </c>
      <c r="T872" t="str">
        <f>IF(ISNA(VLOOKUP(AF872,#REF!,1)),"//","")</f>
        <v/>
      </c>
      <c r="U872"/>
      <c r="V872" t="e">
        <f t="shared" si="175"/>
        <v>#REF!</v>
      </c>
      <c r="W872" s="81" t="s">
        <v>2263</v>
      </c>
      <c r="X872" s="59" t="s">
        <v>2263</v>
      </c>
      <c r="Y872" s="59" t="s">
        <v>2263</v>
      </c>
      <c r="Z872" s="25" t="str">
        <f t="shared" si="173"/>
        <v/>
      </c>
      <c r="AA872" s="25" t="str">
        <f t="shared" si="176"/>
        <v/>
      </c>
      <c r="AB872" s="1">
        <f t="shared" si="174"/>
        <v>848</v>
      </c>
      <c r="AC872" t="str">
        <f t="shared" si="177"/>
        <v>ITM_mu_b</v>
      </c>
      <c r="AD872" s="136" t="str">
        <f>IF(ISNA(VLOOKUP(AA872,Sheet2!J:J,1,0)),"//","")</f>
        <v/>
      </c>
      <c r="AF872" s="94" t="str">
        <f t="shared" si="178"/>
        <v/>
      </c>
      <c r="AG872" t="b">
        <f t="shared" si="179"/>
        <v>1</v>
      </c>
    </row>
    <row r="873" spans="1:33">
      <c r="A873" s="50">
        <f t="shared" si="180"/>
        <v>873</v>
      </c>
      <c r="B873" s="49">
        <f t="shared" si="181"/>
        <v>849</v>
      </c>
      <c r="C873" s="229" t="s">
        <v>3817</v>
      </c>
      <c r="D873" s="229" t="s">
        <v>1516</v>
      </c>
      <c r="E873" s="224" t="s">
        <v>524</v>
      </c>
      <c r="F873" s="228" t="s">
        <v>762</v>
      </c>
      <c r="G873" s="235">
        <v>0</v>
      </c>
      <c r="H873" s="235">
        <v>0</v>
      </c>
      <c r="I873" s="224" t="s">
        <v>1</v>
      </c>
      <c r="J873" s="224" t="s">
        <v>1396</v>
      </c>
      <c r="K873" s="231" t="s">
        <v>3830</v>
      </c>
      <c r="L873" s="232" t="s">
        <v>4851</v>
      </c>
      <c r="M873" s="232" t="s">
        <v>4910</v>
      </c>
      <c r="N873" s="57"/>
      <c r="O873" s="57"/>
      <c r="P873" s="237" t="s">
        <v>1516</v>
      </c>
      <c r="Q873" s="13"/>
      <c r="R873"/>
      <c r="S873" t="str">
        <f t="shared" si="182"/>
        <v>NOT EQUAL</v>
      </c>
      <c r="T873" t="str">
        <f>IF(ISNA(VLOOKUP(AF873,#REF!,1)),"//","")</f>
        <v/>
      </c>
      <c r="U873"/>
      <c r="V873" t="e">
        <f t="shared" si="175"/>
        <v>#REF!</v>
      </c>
      <c r="W873" s="81" t="s">
        <v>2263</v>
      </c>
      <c r="X873" s="59" t="s">
        <v>2263</v>
      </c>
      <c r="Y873" s="59" t="s">
        <v>2263</v>
      </c>
      <c r="Z873" s="25" t="str">
        <f t="shared" si="173"/>
        <v/>
      </c>
      <c r="AA873" s="25" t="str">
        <f t="shared" si="176"/>
        <v/>
      </c>
      <c r="AB873" s="1">
        <f t="shared" si="174"/>
        <v>849</v>
      </c>
      <c r="AC873" t="str">
        <f t="shared" si="177"/>
        <v>ITM_DOT</v>
      </c>
      <c r="AD873" s="136" t="str">
        <f>IF(ISNA(VLOOKUP(AA873,Sheet2!J:J,1,0)),"//","")</f>
        <v/>
      </c>
      <c r="AF873" s="94" t="str">
        <f t="shared" si="178"/>
        <v/>
      </c>
      <c r="AG873" t="b">
        <f t="shared" si="179"/>
        <v>1</v>
      </c>
    </row>
    <row r="874" spans="1:33">
      <c r="A874" s="50">
        <f t="shared" si="180"/>
        <v>874</v>
      </c>
      <c r="B874" s="49">
        <f t="shared" si="181"/>
        <v>850</v>
      </c>
      <c r="C874" s="229" t="s">
        <v>3817</v>
      </c>
      <c r="D874" s="229" t="s">
        <v>3179</v>
      </c>
      <c r="E874" s="224" t="s">
        <v>524</v>
      </c>
      <c r="F874" s="224" t="s">
        <v>763</v>
      </c>
      <c r="G874" s="235">
        <v>0</v>
      </c>
      <c r="H874" s="235">
        <v>0</v>
      </c>
      <c r="I874" s="224" t="s">
        <v>1</v>
      </c>
      <c r="J874" s="224" t="s">
        <v>1396</v>
      </c>
      <c r="K874" s="231" t="s">
        <v>3830</v>
      </c>
      <c r="L874" s="232" t="s">
        <v>4851</v>
      </c>
      <c r="M874" s="232" t="s">
        <v>4910</v>
      </c>
      <c r="N874" s="57"/>
      <c r="O874" s="57"/>
      <c r="P874" s="237" t="s">
        <v>3179</v>
      </c>
      <c r="Q874" s="13"/>
      <c r="R874"/>
      <c r="S874" t="str">
        <f t="shared" si="182"/>
        <v>NOT EQUAL</v>
      </c>
      <c r="T874" t="str">
        <f>IF(ISNA(VLOOKUP(AF874,#REF!,1)),"//","")</f>
        <v/>
      </c>
      <c r="U874"/>
      <c r="V874" t="e">
        <f t="shared" si="175"/>
        <v>#REF!</v>
      </c>
      <c r="W874" s="81" t="s">
        <v>2263</v>
      </c>
      <c r="X874" s="59" t="s">
        <v>2263</v>
      </c>
      <c r="Y874" s="59" t="s">
        <v>2263</v>
      </c>
      <c r="Z874" s="25" t="str">
        <f t="shared" si="173"/>
        <v/>
      </c>
      <c r="AA874" s="25" t="str">
        <f t="shared" si="176"/>
        <v/>
      </c>
      <c r="AB874" s="1">
        <f t="shared" si="174"/>
        <v>850</v>
      </c>
      <c r="AC874" t="str">
        <f t="shared" si="177"/>
        <v>ITM_RIGHT_DOUBLE_ANGLE</v>
      </c>
      <c r="AD874" s="136" t="str">
        <f>IF(ISNA(VLOOKUP(AA874,Sheet2!J:J,1,0)),"//","")</f>
        <v/>
      </c>
      <c r="AF874" s="94" t="str">
        <f t="shared" si="178"/>
        <v/>
      </c>
      <c r="AG874" t="b">
        <f t="shared" si="179"/>
        <v>1</v>
      </c>
    </row>
    <row r="875" spans="1:33">
      <c r="A875" s="50">
        <f t="shared" si="180"/>
        <v>875</v>
      </c>
      <c r="B875" s="49">
        <f t="shared" si="181"/>
        <v>851</v>
      </c>
      <c r="C875" s="229" t="s">
        <v>3816</v>
      </c>
      <c r="D875" s="229" t="s">
        <v>7</v>
      </c>
      <c r="E875" s="224" t="s">
        <v>524</v>
      </c>
      <c r="F875" s="224" t="s">
        <v>5</v>
      </c>
      <c r="G875" s="235">
        <v>0</v>
      </c>
      <c r="H875" s="235">
        <v>0</v>
      </c>
      <c r="I875" s="224" t="s">
        <v>1</v>
      </c>
      <c r="J875" s="224" t="s">
        <v>1396</v>
      </c>
      <c r="K875" s="231" t="s">
        <v>3830</v>
      </c>
      <c r="L875" s="232" t="s">
        <v>4851</v>
      </c>
      <c r="M875" s="232" t="s">
        <v>4910</v>
      </c>
      <c r="N875" s="57"/>
      <c r="O875" s="57"/>
      <c r="P875" s="237" t="s">
        <v>3355</v>
      </c>
      <c r="Q875" s="13"/>
      <c r="R875"/>
      <c r="S875" t="str">
        <f t="shared" si="182"/>
        <v>NOT EQUAL</v>
      </c>
      <c r="T875" t="str">
        <f>IF(ISNA(VLOOKUP(AF875,#REF!,1)),"//","")</f>
        <v/>
      </c>
      <c r="U875"/>
      <c r="V875" t="e">
        <f t="shared" si="175"/>
        <v>#REF!</v>
      </c>
      <c r="W875" s="81" t="s">
        <v>2263</v>
      </c>
      <c r="X875" s="59" t="s">
        <v>2263</v>
      </c>
      <c r="Y875" s="59" t="s">
        <v>2263</v>
      </c>
      <c r="Z875" s="25" t="str">
        <f t="shared" si="173"/>
        <v/>
      </c>
      <c r="AA875" s="25" t="str">
        <f t="shared" si="176"/>
        <v/>
      </c>
      <c r="AB875" s="1">
        <f t="shared" si="174"/>
        <v>851</v>
      </c>
      <c r="AC875" t="str">
        <f t="shared" si="177"/>
        <v>ITM_ONE_HALF</v>
      </c>
      <c r="AD875" s="136" t="str">
        <f>IF(ISNA(VLOOKUP(AA875,Sheet2!J:J,1,0)),"//","")</f>
        <v/>
      </c>
      <c r="AF875" s="94" t="str">
        <f t="shared" si="178"/>
        <v/>
      </c>
      <c r="AG875" t="b">
        <f t="shared" si="179"/>
        <v>1</v>
      </c>
    </row>
    <row r="876" spans="1:33" s="17" customFormat="1">
      <c r="A876" s="50">
        <f t="shared" ref="A876" si="183">IF(B876=INT(B876),ROW(),"")</f>
        <v>876</v>
      </c>
      <c r="B876" s="49">
        <f t="shared" si="181"/>
        <v>852</v>
      </c>
      <c r="C876" s="229" t="s">
        <v>3816</v>
      </c>
      <c r="D876" s="229" t="s">
        <v>7</v>
      </c>
      <c r="E876" s="224" t="s">
        <v>524</v>
      </c>
      <c r="F876" s="225" t="s">
        <v>764</v>
      </c>
      <c r="G876" s="234">
        <v>0</v>
      </c>
      <c r="H876" s="234">
        <v>0</v>
      </c>
      <c r="I876" s="224" t="s">
        <v>1</v>
      </c>
      <c r="J876" s="224" t="s">
        <v>1396</v>
      </c>
      <c r="K876" s="231" t="s">
        <v>3830</v>
      </c>
      <c r="L876" s="232" t="s">
        <v>4851</v>
      </c>
      <c r="M876" s="232" t="s">
        <v>4910</v>
      </c>
      <c r="P876" s="237" t="s">
        <v>3356</v>
      </c>
      <c r="Q876" s="16"/>
      <c r="S876" s="17" t="str">
        <f t="shared" si="182"/>
        <v>NOT EQUAL</v>
      </c>
      <c r="T876" s="17" t="str">
        <f>IF(ISNA(VLOOKUP(AF876,#REF!,1)),"//","")</f>
        <v/>
      </c>
      <c r="V876" t="e">
        <f t="shared" ref="V876" si="184">IF(AA876&lt;&gt;"",V875+1,V875)</f>
        <v>#REF!</v>
      </c>
      <c r="W876" s="94" t="s">
        <v>2263</v>
      </c>
      <c r="X876" s="98" t="s">
        <v>2263</v>
      </c>
      <c r="Y876" s="98" t="s">
        <v>2263</v>
      </c>
      <c r="Z876" s="25" t="str">
        <f t="shared" ref="Z876" si="185">IF( OR(X876="CNST", I876="CAT_REGS"),IF(E876=CHAR(34)&amp;CHAR(34),F876,E876),
IF(X876="YES",UPPER(IF(E876=CHAR(34)&amp;CHAR(34),F876,E876)),
IF(   AND(X876&lt;&gt;"NO",I876="CAT_FNCT",D876&lt;&gt;"multiply", D876&lt;&gt;"divide"),IF(J876="SLS_ENABLED",   UPPER(IF(E876=CHAR(34)&amp;CHAR(34),F876,E876)),""),"")))</f>
        <v/>
      </c>
      <c r="AA876" s="25" t="str">
        <f t="shared" ref="AA876" si="186">IF(LEN(Y876)&gt;0,Y876,SUBSTITUTE(SUBSTITUTE(SUBSTITUTE(SUBSTITUTE(SUBSTITUTE(SUBSTITUTE(SUBSTITUTE(SUBSTITUTE(SUBSTITUTE(SUBSTITUTE(SUBSTITUTE( (SUBSTITUTE( SUBSTITUTE( SUBSTITUTE( SUBSTITUTE(Z876,"STD_SIGMA","SUM"),"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876" s="1">
        <f t="shared" ref="AB876" si="187">B876</f>
        <v>852</v>
      </c>
      <c r="AC876" t="str">
        <f t="shared" ref="AC876" si="188">P876</f>
        <v>ITM_ONE_QUARTER</v>
      </c>
      <c r="AD876" s="136" t="str">
        <f>IF(ISNA(VLOOKUP(AA876,Sheet2!J:J,1,0)),"//","")</f>
        <v/>
      </c>
      <c r="AF876" s="94" t="str">
        <f t="shared" ref="AF876" si="189">IF(LEN(AA876)=0,"",SUBSTITUTE(SUBSTITUTE(SUBSTITUTE(SUBSTITUTE(SUBSTITUTE(SUBSTITUTE(SUBSTITUTE(SUBSTITUTE(SUBSTITUTE(SUBSTITUTE(SUBSTITUTE(SUBSTITUTE(SUBSTITUTE(SUBSTITUTE(SUBSTITUTE(SUBSTITUTE(SUBSTITUTE( (SUBSTITUTE( SUBSTITUTE( SUBSTITUTE( SUBSTITUTE(Z876,"STD_SIGMA","SUM"),"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876" t="b">
        <f t="shared" ref="AG876" si="190">AA876=AF876</f>
        <v>1</v>
      </c>
    </row>
    <row r="877" spans="1:33">
      <c r="A877" s="50">
        <f t="shared" si="180"/>
        <v>877</v>
      </c>
      <c r="B877" s="49">
        <f t="shared" si="181"/>
        <v>853</v>
      </c>
      <c r="C877" s="229" t="s">
        <v>3817</v>
      </c>
      <c r="D877" s="229" t="s">
        <v>3180</v>
      </c>
      <c r="E877" s="224" t="s">
        <v>524</v>
      </c>
      <c r="F877" s="224" t="s">
        <v>765</v>
      </c>
      <c r="G877" s="235">
        <v>0</v>
      </c>
      <c r="H877" s="235">
        <v>0</v>
      </c>
      <c r="I877" s="224" t="s">
        <v>1</v>
      </c>
      <c r="J877" s="224" t="s">
        <v>1396</v>
      </c>
      <c r="K877" s="231" t="s">
        <v>3830</v>
      </c>
      <c r="L877" s="232" t="s">
        <v>4851</v>
      </c>
      <c r="M877" s="232" t="s">
        <v>4910</v>
      </c>
      <c r="N877" s="57"/>
      <c r="O877" s="57"/>
      <c r="P877" s="237" t="s">
        <v>3180</v>
      </c>
      <c r="Q877" s="13"/>
      <c r="R877"/>
      <c r="S877" t="str">
        <f t="shared" si="182"/>
        <v>NOT EQUAL</v>
      </c>
      <c r="T877" t="str">
        <f>IF(ISNA(VLOOKUP(AF877,#REF!,1)),"//","")</f>
        <v/>
      </c>
      <c r="U877"/>
      <c r="V877" t="e">
        <f t="shared" si="175"/>
        <v>#REF!</v>
      </c>
      <c r="W877" s="81" t="s">
        <v>2263</v>
      </c>
      <c r="X877" s="59" t="s">
        <v>2263</v>
      </c>
      <c r="Y877" s="59" t="s">
        <v>2263</v>
      </c>
      <c r="Z877" s="25" t="str">
        <f t="shared" si="173"/>
        <v/>
      </c>
      <c r="AA877" s="25" t="str">
        <f t="shared" si="176"/>
        <v/>
      </c>
      <c r="AB877" s="1">
        <f t="shared" si="174"/>
        <v>853</v>
      </c>
      <c r="AC877" t="str">
        <f t="shared" si="177"/>
        <v>ITM_INVERTED_QUESTION_MARK</v>
      </c>
      <c r="AD877" s="136" t="str">
        <f>IF(ISNA(VLOOKUP(AA877,Sheet2!J:J,1,0)),"//","")</f>
        <v/>
      </c>
      <c r="AF877" s="94" t="str">
        <f t="shared" si="178"/>
        <v/>
      </c>
      <c r="AG877" t="b">
        <f t="shared" si="179"/>
        <v>1</v>
      </c>
    </row>
    <row r="878" spans="1:33" s="17" customFormat="1">
      <c r="A878" s="50">
        <f t="shared" si="180"/>
        <v>878</v>
      </c>
      <c r="B878" s="49">
        <f t="shared" si="181"/>
        <v>854</v>
      </c>
      <c r="C878" s="229" t="s">
        <v>3816</v>
      </c>
      <c r="D878" s="229" t="s">
        <v>7</v>
      </c>
      <c r="E878" s="224" t="s">
        <v>524</v>
      </c>
      <c r="F878" s="225" t="s">
        <v>766</v>
      </c>
      <c r="G878" s="234">
        <v>0</v>
      </c>
      <c r="H878" s="234">
        <v>0</v>
      </c>
      <c r="I878" s="224" t="s">
        <v>1</v>
      </c>
      <c r="J878" s="224" t="s">
        <v>1396</v>
      </c>
      <c r="K878" s="231" t="s">
        <v>3830</v>
      </c>
      <c r="L878" s="232" t="s">
        <v>4851</v>
      </c>
      <c r="M878" s="232" t="s">
        <v>4910</v>
      </c>
      <c r="P878" s="237" t="s">
        <v>3357</v>
      </c>
      <c r="Q878" s="16"/>
      <c r="S878" s="17" t="str">
        <f t="shared" ref="S878" si="191">IF(E878=F878,"","NOT EQUAL")</f>
        <v>NOT EQUAL</v>
      </c>
      <c r="T878" s="17" t="str">
        <f>IF(ISNA(VLOOKUP(AF878,#REF!,1)),"//","")</f>
        <v/>
      </c>
      <c r="V878" t="e">
        <f t="shared" si="175"/>
        <v>#REF!</v>
      </c>
      <c r="W878" s="94" t="s">
        <v>2263</v>
      </c>
      <c r="X878" s="98" t="s">
        <v>2263</v>
      </c>
      <c r="Y878" s="98" t="s">
        <v>2263</v>
      </c>
      <c r="Z878" s="25" t="str">
        <f t="shared" si="173"/>
        <v/>
      </c>
      <c r="AA878" s="25" t="str">
        <f t="shared" si="176"/>
        <v/>
      </c>
      <c r="AB878" s="1">
        <f t="shared" si="174"/>
        <v>854</v>
      </c>
      <c r="AC878" t="str">
        <f t="shared" si="177"/>
        <v>ITM_ETH</v>
      </c>
      <c r="AD878" s="136" t="str">
        <f>IF(ISNA(VLOOKUP(AA878,Sheet2!J:J,1,0)),"//","")</f>
        <v/>
      </c>
      <c r="AF878" s="94" t="str">
        <f t="shared" si="178"/>
        <v/>
      </c>
      <c r="AG878" t="b">
        <f t="shared" si="179"/>
        <v>1</v>
      </c>
    </row>
    <row r="879" spans="1:33">
      <c r="A879" s="50">
        <f t="shared" si="180"/>
        <v>879</v>
      </c>
      <c r="B879" s="49">
        <f t="shared" si="181"/>
        <v>855</v>
      </c>
      <c r="C879" s="229" t="s">
        <v>3817</v>
      </c>
      <c r="D879" s="229" t="s">
        <v>1501</v>
      </c>
      <c r="E879" s="224" t="s">
        <v>524</v>
      </c>
      <c r="F879" s="224" t="s">
        <v>435</v>
      </c>
      <c r="G879" s="235">
        <v>0</v>
      </c>
      <c r="H879" s="235">
        <v>0</v>
      </c>
      <c r="I879" s="224" t="s">
        <v>1</v>
      </c>
      <c r="J879" s="224" t="s">
        <v>1396</v>
      </c>
      <c r="K879" s="231" t="s">
        <v>3830</v>
      </c>
      <c r="L879" s="232" t="s">
        <v>4851</v>
      </c>
      <c r="M879" s="232" t="s">
        <v>4910</v>
      </c>
      <c r="N879" s="57"/>
      <c r="O879" s="57"/>
      <c r="P879" s="237" t="s">
        <v>1501</v>
      </c>
      <c r="Q879" s="13"/>
      <c r="R879"/>
      <c r="S879" t="str">
        <f t="shared" si="182"/>
        <v>NOT EQUAL</v>
      </c>
      <c r="T879" t="str">
        <f>IF(ISNA(VLOOKUP(AF879,#REF!,1)),"//","")</f>
        <v/>
      </c>
      <c r="U879"/>
      <c r="V879" t="e">
        <f t="shared" si="175"/>
        <v>#REF!</v>
      </c>
      <c r="W879" s="81" t="s">
        <v>2263</v>
      </c>
      <c r="X879" s="59" t="s">
        <v>2263</v>
      </c>
      <c r="Y879" s="59" t="s">
        <v>2263</v>
      </c>
      <c r="Z879" s="25" t="str">
        <f t="shared" si="173"/>
        <v/>
      </c>
      <c r="AA879" s="25" t="str">
        <f t="shared" si="176"/>
        <v/>
      </c>
      <c r="AB879" s="1">
        <f t="shared" si="174"/>
        <v>855</v>
      </c>
      <c r="AC879" t="str">
        <f t="shared" si="177"/>
        <v>ITM_CROSS</v>
      </c>
      <c r="AD879" s="136" t="str">
        <f>IF(ISNA(VLOOKUP(AA879,Sheet2!J:J,1,0)),"//","")</f>
        <v/>
      </c>
      <c r="AF879" s="94" t="str">
        <f t="shared" si="178"/>
        <v/>
      </c>
      <c r="AG879" t="b">
        <f t="shared" si="179"/>
        <v>1</v>
      </c>
    </row>
    <row r="880" spans="1:33">
      <c r="A880" s="50">
        <f t="shared" si="180"/>
        <v>880</v>
      </c>
      <c r="B880" s="49">
        <f t="shared" si="181"/>
        <v>856</v>
      </c>
      <c r="C880" s="229" t="s">
        <v>3816</v>
      </c>
      <c r="D880" s="229" t="s">
        <v>7</v>
      </c>
      <c r="E880" s="224" t="s">
        <v>524</v>
      </c>
      <c r="F880" s="224" t="s">
        <v>767</v>
      </c>
      <c r="G880" s="235">
        <v>0</v>
      </c>
      <c r="H880" s="235">
        <v>0</v>
      </c>
      <c r="I880" s="224" t="s">
        <v>1</v>
      </c>
      <c r="J880" s="224" t="s">
        <v>1396</v>
      </c>
      <c r="K880" s="231" t="s">
        <v>3830</v>
      </c>
      <c r="L880" s="232" t="s">
        <v>4851</v>
      </c>
      <c r="M880" s="232" t="s">
        <v>4910</v>
      </c>
      <c r="N880" s="57"/>
      <c r="O880" s="57"/>
      <c r="P880" s="237" t="s">
        <v>3358</v>
      </c>
      <c r="Q880" s="13"/>
      <c r="R880"/>
      <c r="S880" t="str">
        <f t="shared" si="182"/>
        <v>NOT EQUAL</v>
      </c>
      <c r="T880" t="str">
        <f>IF(ISNA(VLOOKUP(AF880,#REF!,1)),"//","")</f>
        <v/>
      </c>
      <c r="U880"/>
      <c r="V880" t="e">
        <f t="shared" si="175"/>
        <v>#REF!</v>
      </c>
      <c r="W880" s="81" t="s">
        <v>2263</v>
      </c>
      <c r="X880" s="59" t="s">
        <v>2263</v>
      </c>
      <c r="Y880" s="59" t="s">
        <v>2263</v>
      </c>
      <c r="Z880" s="25" t="str">
        <f t="shared" si="173"/>
        <v/>
      </c>
      <c r="AA880" s="25" t="str">
        <f t="shared" si="176"/>
        <v/>
      </c>
      <c r="AB880" s="1">
        <f t="shared" si="174"/>
        <v>856</v>
      </c>
      <c r="AC880" t="str">
        <f t="shared" si="177"/>
        <v>ITM_eth</v>
      </c>
      <c r="AD880" s="136" t="str">
        <f>IF(ISNA(VLOOKUP(AA880,Sheet2!J:J,1,0)),"//","")</f>
        <v/>
      </c>
      <c r="AF880" s="94" t="str">
        <f t="shared" si="178"/>
        <v/>
      </c>
      <c r="AG880" t="b">
        <f t="shared" si="179"/>
        <v>1</v>
      </c>
    </row>
    <row r="881" spans="1:33">
      <c r="A881" s="50">
        <f t="shared" si="180"/>
        <v>881</v>
      </c>
      <c r="B881" s="49">
        <f t="shared" si="181"/>
        <v>857</v>
      </c>
      <c r="C881" s="229" t="s">
        <v>3817</v>
      </c>
      <c r="D881" s="229" t="s">
        <v>3181</v>
      </c>
      <c r="E881" s="224" t="s">
        <v>524</v>
      </c>
      <c r="F881" s="224" t="s">
        <v>768</v>
      </c>
      <c r="G881" s="235">
        <v>0</v>
      </c>
      <c r="H881" s="235">
        <v>0</v>
      </c>
      <c r="I881" s="224" t="s">
        <v>1</v>
      </c>
      <c r="J881" s="224" t="s">
        <v>1396</v>
      </c>
      <c r="K881" s="231" t="s">
        <v>3830</v>
      </c>
      <c r="L881" s="232" t="s">
        <v>4851</v>
      </c>
      <c r="M881" s="232" t="s">
        <v>4910</v>
      </c>
      <c r="N881" s="57"/>
      <c r="O881" s="57"/>
      <c r="P881" s="237" t="s">
        <v>3181</v>
      </c>
      <c r="Q881" s="13"/>
      <c r="R881"/>
      <c r="S881" t="str">
        <f t="shared" si="182"/>
        <v>NOT EQUAL</v>
      </c>
      <c r="T881" t="str">
        <f>IF(ISNA(VLOOKUP(AF881,#REF!,1)),"//","")</f>
        <v/>
      </c>
      <c r="U881"/>
      <c r="V881" t="e">
        <f t="shared" si="175"/>
        <v>#REF!</v>
      </c>
      <c r="W881" s="81" t="s">
        <v>2263</v>
      </c>
      <c r="X881" s="59" t="s">
        <v>2263</v>
      </c>
      <c r="Y881" s="59" t="s">
        <v>2263</v>
      </c>
      <c r="Z881" s="25" t="str">
        <f t="shared" si="173"/>
        <v/>
      </c>
      <c r="AA881" s="25" t="str">
        <f t="shared" si="176"/>
        <v/>
      </c>
      <c r="AB881" s="1">
        <f t="shared" si="174"/>
        <v>857</v>
      </c>
      <c r="AC881" t="str">
        <f t="shared" si="177"/>
        <v>ITM_OBELUS</v>
      </c>
      <c r="AD881" s="136" t="str">
        <f>IF(ISNA(VLOOKUP(AA881,Sheet2!J:J,1,0)),"//","")</f>
        <v/>
      </c>
      <c r="AF881" s="94" t="str">
        <f t="shared" si="178"/>
        <v/>
      </c>
      <c r="AG881" t="b">
        <f t="shared" si="179"/>
        <v>1</v>
      </c>
    </row>
    <row r="882" spans="1:33">
      <c r="A882" s="50">
        <f t="shared" si="180"/>
        <v>882</v>
      </c>
      <c r="B882" s="49">
        <f t="shared" si="181"/>
        <v>858</v>
      </c>
      <c r="C882" s="229" t="s">
        <v>3817</v>
      </c>
      <c r="D882" s="229" t="s">
        <v>3182</v>
      </c>
      <c r="E882" s="224" t="s">
        <v>769</v>
      </c>
      <c r="F882" s="224" t="s">
        <v>769</v>
      </c>
      <c r="G882" s="235">
        <v>0</v>
      </c>
      <c r="H882" s="235">
        <v>0</v>
      </c>
      <c r="I882" s="224" t="s">
        <v>2511</v>
      </c>
      <c r="J882" s="224" t="s">
        <v>1396</v>
      </c>
      <c r="K882" s="231" t="s">
        <v>3830</v>
      </c>
      <c r="L882" s="232" t="s">
        <v>4851</v>
      </c>
      <c r="M882" s="232" t="s">
        <v>4910</v>
      </c>
      <c r="N882" s="57"/>
      <c r="O882" s="57"/>
      <c r="P882" s="237" t="s">
        <v>3182</v>
      </c>
      <c r="Q882" s="13"/>
      <c r="R882"/>
      <c r="S882" t="str">
        <f t="shared" si="182"/>
        <v/>
      </c>
      <c r="T882" t="str">
        <f>IF(ISNA(VLOOKUP(AF882,#REF!,1)),"//","")</f>
        <v/>
      </c>
      <c r="U882"/>
      <c r="V882" t="e">
        <f t="shared" si="175"/>
        <v>#REF!</v>
      </c>
      <c r="W882" s="81" t="s">
        <v>2263</v>
      </c>
      <c r="X882" s="59" t="s">
        <v>2263</v>
      </c>
      <c r="Y882" s="59" t="s">
        <v>2263</v>
      </c>
      <c r="Z882" s="25" t="str">
        <f t="shared" si="173"/>
        <v/>
      </c>
      <c r="AA882" s="25" t="str">
        <f t="shared" si="176"/>
        <v/>
      </c>
      <c r="AB882" s="1">
        <f t="shared" si="174"/>
        <v>858</v>
      </c>
      <c r="AC882" t="str">
        <f t="shared" si="177"/>
        <v>ITM_E_DOT</v>
      </c>
      <c r="AD882" s="136" t="str">
        <f>IF(ISNA(VLOOKUP(AA882,Sheet2!J:J,1,0)),"//","")</f>
        <v/>
      </c>
      <c r="AF882" s="94" t="str">
        <f t="shared" si="178"/>
        <v/>
      </c>
      <c r="AG882" t="b">
        <f t="shared" si="179"/>
        <v>1</v>
      </c>
    </row>
    <row r="883" spans="1:33">
      <c r="A883" s="50">
        <f t="shared" si="180"/>
        <v>883</v>
      </c>
      <c r="B883" s="49">
        <f t="shared" si="181"/>
        <v>859</v>
      </c>
      <c r="C883" s="229" t="s">
        <v>3817</v>
      </c>
      <c r="D883" s="229" t="s">
        <v>3183</v>
      </c>
      <c r="E883" s="224" t="s">
        <v>770</v>
      </c>
      <c r="F883" s="224" t="s">
        <v>770</v>
      </c>
      <c r="G883" s="235">
        <v>0</v>
      </c>
      <c r="H883" s="235">
        <v>0</v>
      </c>
      <c r="I883" s="224" t="s">
        <v>2512</v>
      </c>
      <c r="J883" s="224" t="s">
        <v>1396</v>
      </c>
      <c r="K883" s="231" t="s">
        <v>3830</v>
      </c>
      <c r="L883" s="232" t="s">
        <v>4851</v>
      </c>
      <c r="M883" s="232" t="s">
        <v>4910</v>
      </c>
      <c r="N883" s="57"/>
      <c r="O883" s="57"/>
      <c r="P883" s="237" t="s">
        <v>3183</v>
      </c>
      <c r="Q883" s="13"/>
      <c r="R883"/>
      <c r="S883" t="str">
        <f t="shared" si="182"/>
        <v/>
      </c>
      <c r="T883" t="str">
        <f>IF(ISNA(VLOOKUP(AF883,#REF!,1)),"//","")</f>
        <v/>
      </c>
      <c r="U883"/>
      <c r="V883" t="e">
        <f t="shared" si="175"/>
        <v>#REF!</v>
      </c>
      <c r="W883" s="81" t="s">
        <v>2263</v>
      </c>
      <c r="X883" s="59" t="s">
        <v>2263</v>
      </c>
      <c r="Y883" s="59" t="s">
        <v>2263</v>
      </c>
      <c r="Z883" s="25" t="str">
        <f t="shared" si="173"/>
        <v/>
      </c>
      <c r="AA883" s="25" t="str">
        <f t="shared" si="176"/>
        <v/>
      </c>
      <c r="AB883" s="1">
        <f t="shared" si="174"/>
        <v>859</v>
      </c>
      <c r="AC883" t="str">
        <f t="shared" si="177"/>
        <v>ITM_e_DOT</v>
      </c>
      <c r="AD883" s="136" t="str">
        <f>IF(ISNA(VLOOKUP(AA883,Sheet2!J:J,1,0)),"//","")</f>
        <v/>
      </c>
      <c r="AF883" s="94" t="str">
        <f t="shared" si="178"/>
        <v/>
      </c>
      <c r="AG883" t="b">
        <f t="shared" si="179"/>
        <v>1</v>
      </c>
    </row>
    <row r="884" spans="1:33">
      <c r="A884" s="50">
        <f t="shared" si="180"/>
        <v>884</v>
      </c>
      <c r="B884" s="49">
        <f t="shared" si="181"/>
        <v>860</v>
      </c>
      <c r="C884" s="229" t="s">
        <v>3817</v>
      </c>
      <c r="D884" s="229" t="s">
        <v>3184</v>
      </c>
      <c r="E884" s="224" t="s">
        <v>771</v>
      </c>
      <c r="F884" s="224" t="s">
        <v>771</v>
      </c>
      <c r="G884" s="235">
        <v>0</v>
      </c>
      <c r="H884" s="235">
        <v>0</v>
      </c>
      <c r="I884" s="224" t="s">
        <v>2511</v>
      </c>
      <c r="J884" s="224" t="s">
        <v>1396</v>
      </c>
      <c r="K884" s="231" t="s">
        <v>3830</v>
      </c>
      <c r="L884" s="232" t="s">
        <v>4851</v>
      </c>
      <c r="M884" s="232" t="s">
        <v>4910</v>
      </c>
      <c r="N884" s="57"/>
      <c r="O884" s="57"/>
      <c r="P884" s="237" t="s">
        <v>3184</v>
      </c>
      <c r="Q884" s="13"/>
      <c r="R884"/>
      <c r="S884" t="str">
        <f t="shared" si="182"/>
        <v/>
      </c>
      <c r="T884" t="str">
        <f>IF(ISNA(VLOOKUP(AF884,#REF!,1)),"//","")</f>
        <v/>
      </c>
      <c r="U884"/>
      <c r="V884" t="e">
        <f t="shared" si="175"/>
        <v>#REF!</v>
      </c>
      <c r="W884" s="81" t="s">
        <v>2263</v>
      </c>
      <c r="X884" s="59" t="s">
        <v>2263</v>
      </c>
      <c r="Y884" s="59" t="s">
        <v>2263</v>
      </c>
      <c r="Z884" s="25" t="str">
        <f t="shared" si="173"/>
        <v/>
      </c>
      <c r="AA884" s="25" t="str">
        <f t="shared" si="176"/>
        <v/>
      </c>
      <c r="AB884" s="1">
        <f t="shared" si="174"/>
        <v>860</v>
      </c>
      <c r="AC884" t="str">
        <f t="shared" si="177"/>
        <v>ITM_E_CARON</v>
      </c>
      <c r="AD884" s="136" t="str">
        <f>IF(ISNA(VLOOKUP(AA884,Sheet2!J:J,1,0)),"//","")</f>
        <v/>
      </c>
      <c r="AF884" s="94" t="str">
        <f t="shared" si="178"/>
        <v/>
      </c>
      <c r="AG884" t="b">
        <f t="shared" si="179"/>
        <v>1</v>
      </c>
    </row>
    <row r="885" spans="1:33">
      <c r="A885" s="50">
        <f t="shared" si="180"/>
        <v>885</v>
      </c>
      <c r="B885" s="49">
        <f t="shared" si="181"/>
        <v>861</v>
      </c>
      <c r="C885" s="229" t="s">
        <v>3817</v>
      </c>
      <c r="D885" s="229" t="s">
        <v>3185</v>
      </c>
      <c r="E885" s="224" t="s">
        <v>772</v>
      </c>
      <c r="F885" s="224" t="s">
        <v>772</v>
      </c>
      <c r="G885" s="235">
        <v>0</v>
      </c>
      <c r="H885" s="235">
        <v>0</v>
      </c>
      <c r="I885" s="224" t="s">
        <v>2512</v>
      </c>
      <c r="J885" s="224" t="s">
        <v>1396</v>
      </c>
      <c r="K885" s="231" t="s">
        <v>3830</v>
      </c>
      <c r="L885" s="232" t="s">
        <v>4851</v>
      </c>
      <c r="M885" s="232" t="s">
        <v>4910</v>
      </c>
      <c r="N885" s="57"/>
      <c r="O885" s="57"/>
      <c r="P885" s="237" t="s">
        <v>3185</v>
      </c>
      <c r="Q885" s="13"/>
      <c r="R885"/>
      <c r="S885" t="str">
        <f t="shared" si="182"/>
        <v/>
      </c>
      <c r="T885" t="str">
        <f>IF(ISNA(VLOOKUP(AF885,#REF!,1)),"//","")</f>
        <v/>
      </c>
      <c r="U885"/>
      <c r="V885" t="e">
        <f t="shared" si="175"/>
        <v>#REF!</v>
      </c>
      <c r="W885" s="81" t="s">
        <v>2263</v>
      </c>
      <c r="X885" s="59" t="s">
        <v>2263</v>
      </c>
      <c r="Y885" s="59" t="s">
        <v>2263</v>
      </c>
      <c r="Z885" s="25" t="str">
        <f t="shared" si="173"/>
        <v/>
      </c>
      <c r="AA885" s="25" t="str">
        <f t="shared" si="176"/>
        <v/>
      </c>
      <c r="AB885" s="1">
        <f t="shared" si="174"/>
        <v>861</v>
      </c>
      <c r="AC885" t="str">
        <f t="shared" si="177"/>
        <v>ITM_e_CARON</v>
      </c>
      <c r="AD885" s="136" t="str">
        <f>IF(ISNA(VLOOKUP(AA885,Sheet2!J:J,1,0)),"//","")</f>
        <v/>
      </c>
      <c r="AF885" s="94" t="str">
        <f t="shared" si="178"/>
        <v/>
      </c>
      <c r="AG885" t="b">
        <f t="shared" si="179"/>
        <v>1</v>
      </c>
    </row>
    <row r="886" spans="1:33">
      <c r="A886" s="50">
        <f t="shared" si="180"/>
        <v>886</v>
      </c>
      <c r="B886" s="49">
        <f t="shared" si="181"/>
        <v>862</v>
      </c>
      <c r="C886" s="229" t="s">
        <v>3817</v>
      </c>
      <c r="D886" s="229" t="s">
        <v>3186</v>
      </c>
      <c r="E886" s="224" t="s">
        <v>773</v>
      </c>
      <c r="F886" s="224" t="s">
        <v>773</v>
      </c>
      <c r="G886" s="235">
        <v>0</v>
      </c>
      <c r="H886" s="235">
        <v>0</v>
      </c>
      <c r="I886" s="224" t="s">
        <v>2511</v>
      </c>
      <c r="J886" s="224" t="s">
        <v>1396</v>
      </c>
      <c r="K886" s="231" t="s">
        <v>3830</v>
      </c>
      <c r="L886" s="232" t="s">
        <v>4851</v>
      </c>
      <c r="M886" s="232" t="s">
        <v>4910</v>
      </c>
      <c r="N886" s="57"/>
      <c r="O886" s="57"/>
      <c r="P886" s="237" t="s">
        <v>3186</v>
      </c>
      <c r="Q886" s="13"/>
      <c r="R886"/>
      <c r="S886" t="str">
        <f t="shared" si="182"/>
        <v/>
      </c>
      <c r="T886" t="str">
        <f>IF(ISNA(VLOOKUP(AF886,#REF!,1)),"//","")</f>
        <v/>
      </c>
      <c r="U886"/>
      <c r="V886" t="e">
        <f t="shared" si="175"/>
        <v>#REF!</v>
      </c>
      <c r="W886" s="81" t="s">
        <v>2263</v>
      </c>
      <c r="X886" s="59" t="s">
        <v>2263</v>
      </c>
      <c r="Y886" s="59" t="s">
        <v>2263</v>
      </c>
      <c r="Z886" s="25" t="str">
        <f t="shared" si="173"/>
        <v/>
      </c>
      <c r="AA886" s="25" t="str">
        <f t="shared" si="176"/>
        <v/>
      </c>
      <c r="AB886" s="1">
        <f t="shared" si="174"/>
        <v>862</v>
      </c>
      <c r="AC886" t="str">
        <f t="shared" si="177"/>
        <v>ITM_R_ACUTE</v>
      </c>
      <c r="AD886" s="136" t="str">
        <f>IF(ISNA(VLOOKUP(AA886,Sheet2!J:J,1,0)),"//","")</f>
        <v/>
      </c>
      <c r="AF886" s="94" t="str">
        <f t="shared" si="178"/>
        <v/>
      </c>
      <c r="AG886" t="b">
        <f t="shared" si="179"/>
        <v>1</v>
      </c>
    </row>
    <row r="887" spans="1:33">
      <c r="A887" s="50">
        <f t="shared" si="180"/>
        <v>887</v>
      </c>
      <c r="B887" s="49">
        <f t="shared" si="181"/>
        <v>863</v>
      </c>
      <c r="C887" s="229" t="s">
        <v>3817</v>
      </c>
      <c r="D887" s="229" t="s">
        <v>3187</v>
      </c>
      <c r="E887" s="224" t="s">
        <v>774</v>
      </c>
      <c r="F887" s="224" t="s">
        <v>774</v>
      </c>
      <c r="G887" s="235">
        <v>0</v>
      </c>
      <c r="H887" s="235">
        <v>0</v>
      </c>
      <c r="I887" s="224" t="s">
        <v>2511</v>
      </c>
      <c r="J887" s="224" t="s">
        <v>1396</v>
      </c>
      <c r="K887" s="231" t="s">
        <v>3830</v>
      </c>
      <c r="L887" s="232" t="s">
        <v>4851</v>
      </c>
      <c r="M887" s="232" t="s">
        <v>4910</v>
      </c>
      <c r="N887" s="57"/>
      <c r="O887" s="57"/>
      <c r="P887" s="237" t="s">
        <v>3187</v>
      </c>
      <c r="Q887" s="13"/>
      <c r="R887"/>
      <c r="S887" t="str">
        <f t="shared" si="182"/>
        <v/>
      </c>
      <c r="T887" t="str">
        <f>IF(ISNA(VLOOKUP(AF887,#REF!,1)),"//","")</f>
        <v/>
      </c>
      <c r="U887"/>
      <c r="V887" t="e">
        <f t="shared" si="175"/>
        <v>#REF!</v>
      </c>
      <c r="W887" s="81" t="s">
        <v>2263</v>
      </c>
      <c r="X887" s="59" t="s">
        <v>2263</v>
      </c>
      <c r="Y887" s="59" t="s">
        <v>2263</v>
      </c>
      <c r="Z887" s="25" t="str">
        <f t="shared" si="173"/>
        <v/>
      </c>
      <c r="AA887" s="25" t="str">
        <f t="shared" si="176"/>
        <v/>
      </c>
      <c r="AB887" s="1">
        <f t="shared" si="174"/>
        <v>863</v>
      </c>
      <c r="AC887" t="str">
        <f t="shared" si="177"/>
        <v>ITM_R_CARON</v>
      </c>
      <c r="AD887" s="136" t="str">
        <f>IF(ISNA(VLOOKUP(AA887,Sheet2!J:J,1,0)),"//","")</f>
        <v/>
      </c>
      <c r="AF887" s="94" t="str">
        <f t="shared" si="178"/>
        <v/>
      </c>
      <c r="AG887" t="b">
        <f t="shared" si="179"/>
        <v>1</v>
      </c>
    </row>
    <row r="888" spans="1:33">
      <c r="A888" s="50">
        <f t="shared" si="180"/>
        <v>888</v>
      </c>
      <c r="B888" s="49">
        <f t="shared" si="181"/>
        <v>864</v>
      </c>
      <c r="C888" s="229" t="s">
        <v>3817</v>
      </c>
      <c r="D888" s="229" t="s">
        <v>3188</v>
      </c>
      <c r="E888" s="224" t="s">
        <v>775</v>
      </c>
      <c r="F888" s="224" t="s">
        <v>775</v>
      </c>
      <c r="G888" s="235">
        <v>0</v>
      </c>
      <c r="H888" s="235">
        <v>0</v>
      </c>
      <c r="I888" s="224" t="s">
        <v>2511</v>
      </c>
      <c r="J888" s="224" t="s">
        <v>1396</v>
      </c>
      <c r="K888" s="231" t="s">
        <v>3830</v>
      </c>
      <c r="L888" s="232" t="s">
        <v>4851</v>
      </c>
      <c r="M888" s="232" t="s">
        <v>4910</v>
      </c>
      <c r="N888" s="57"/>
      <c r="O888" s="57"/>
      <c r="P888" s="237" t="s">
        <v>3188</v>
      </c>
      <c r="Q888" s="13"/>
      <c r="R888"/>
      <c r="S888" t="str">
        <f t="shared" si="182"/>
        <v/>
      </c>
      <c r="T888" t="str">
        <f>IF(ISNA(VLOOKUP(AF888,#REF!,1)),"//","")</f>
        <v/>
      </c>
      <c r="U888"/>
      <c r="V888" t="e">
        <f t="shared" si="175"/>
        <v>#REF!</v>
      </c>
      <c r="W888" s="81" t="s">
        <v>2263</v>
      </c>
      <c r="X888" s="59" t="s">
        <v>2263</v>
      </c>
      <c r="Y888" s="59" t="s">
        <v>2263</v>
      </c>
      <c r="Z888" s="25" t="str">
        <f t="shared" si="173"/>
        <v/>
      </c>
      <c r="AA888" s="25" t="str">
        <f t="shared" si="176"/>
        <v/>
      </c>
      <c r="AB888" s="1">
        <f t="shared" si="174"/>
        <v>864</v>
      </c>
      <c r="AC888" t="str">
        <f t="shared" si="177"/>
        <v>ITM_U_OGONEK</v>
      </c>
      <c r="AD888" s="136" t="str">
        <f>IF(ISNA(VLOOKUP(AA888,Sheet2!J:J,1,0)),"//","")</f>
        <v/>
      </c>
      <c r="AF888" s="94" t="str">
        <f t="shared" si="178"/>
        <v/>
      </c>
      <c r="AG888" t="b">
        <f t="shared" si="179"/>
        <v>1</v>
      </c>
    </row>
    <row r="889" spans="1:33">
      <c r="A889" s="50">
        <f t="shared" si="180"/>
        <v>889</v>
      </c>
      <c r="B889" s="49">
        <f t="shared" si="181"/>
        <v>865</v>
      </c>
      <c r="C889" s="229" t="s">
        <v>3817</v>
      </c>
      <c r="D889" s="229" t="s">
        <v>3189</v>
      </c>
      <c r="E889" s="224" t="s">
        <v>776</v>
      </c>
      <c r="F889" s="224" t="s">
        <v>776</v>
      </c>
      <c r="G889" s="235">
        <v>0</v>
      </c>
      <c r="H889" s="235">
        <v>0</v>
      </c>
      <c r="I889" s="224" t="s">
        <v>2512</v>
      </c>
      <c r="J889" s="224" t="s">
        <v>1396</v>
      </c>
      <c r="K889" s="231" t="s">
        <v>3830</v>
      </c>
      <c r="L889" s="232" t="s">
        <v>4851</v>
      </c>
      <c r="M889" s="232" t="s">
        <v>4910</v>
      </c>
      <c r="N889" s="57"/>
      <c r="O889" s="57"/>
      <c r="P889" s="237" t="s">
        <v>3189</v>
      </c>
      <c r="Q889" s="13"/>
      <c r="R889"/>
      <c r="S889" t="str">
        <f t="shared" si="182"/>
        <v/>
      </c>
      <c r="T889" t="str">
        <f>IF(ISNA(VLOOKUP(AF889,#REF!,1)),"//","")</f>
        <v/>
      </c>
      <c r="U889"/>
      <c r="V889" t="e">
        <f t="shared" si="175"/>
        <v>#REF!</v>
      </c>
      <c r="W889" s="81" t="s">
        <v>2263</v>
      </c>
      <c r="X889" s="59" t="s">
        <v>2263</v>
      </c>
      <c r="Y889" s="59" t="s">
        <v>2263</v>
      </c>
      <c r="Z889" s="25" t="str">
        <f t="shared" si="173"/>
        <v/>
      </c>
      <c r="AA889" s="25" t="str">
        <f t="shared" si="176"/>
        <v/>
      </c>
      <c r="AB889" s="1">
        <f t="shared" si="174"/>
        <v>865</v>
      </c>
      <c r="AC889" t="str">
        <f t="shared" si="177"/>
        <v>ITM_u_OGONEK</v>
      </c>
      <c r="AD889" s="136" t="str">
        <f>IF(ISNA(VLOOKUP(AA889,Sheet2!J:J,1,0)),"//","")</f>
        <v/>
      </c>
      <c r="AF889" s="94" t="str">
        <f t="shared" si="178"/>
        <v/>
      </c>
      <c r="AG889" t="b">
        <f t="shared" si="179"/>
        <v>1</v>
      </c>
    </row>
    <row r="890" spans="1:33">
      <c r="A890" s="50">
        <f t="shared" si="180"/>
        <v>890</v>
      </c>
      <c r="B890" s="49">
        <f t="shared" si="181"/>
        <v>866</v>
      </c>
      <c r="C890" s="229" t="s">
        <v>3817</v>
      </c>
      <c r="D890" s="229" t="s">
        <v>3190</v>
      </c>
      <c r="E890" s="224" t="s">
        <v>524</v>
      </c>
      <c r="F890" s="224" t="s">
        <v>777</v>
      </c>
      <c r="G890" s="235">
        <v>0</v>
      </c>
      <c r="H890" s="235">
        <v>0</v>
      </c>
      <c r="I890" s="224" t="s">
        <v>1</v>
      </c>
      <c r="J890" s="224" t="s">
        <v>1396</v>
      </c>
      <c r="K890" s="231" t="s">
        <v>3830</v>
      </c>
      <c r="L890" s="232" t="s">
        <v>4851</v>
      </c>
      <c r="M890" s="232" t="s">
        <v>4910</v>
      </c>
      <c r="N890" s="57"/>
      <c r="O890" s="57"/>
      <c r="P890" s="237" t="s">
        <v>3190</v>
      </c>
      <c r="Q890" s="13"/>
      <c r="R890"/>
      <c r="S890" t="str">
        <f t="shared" si="182"/>
        <v>NOT EQUAL</v>
      </c>
      <c r="T890" t="str">
        <f>IF(ISNA(VLOOKUP(AF890,#REF!,1)),"//","")</f>
        <v/>
      </c>
      <c r="U890"/>
      <c r="V890" t="e">
        <f t="shared" si="175"/>
        <v>#REF!</v>
      </c>
      <c r="W890" s="81" t="s">
        <v>2263</v>
      </c>
      <c r="X890" s="59" t="s">
        <v>2263</v>
      </c>
      <c r="Y890" s="59" t="s">
        <v>2263</v>
      </c>
      <c r="Z890" s="25" t="str">
        <f t="shared" si="173"/>
        <v/>
      </c>
      <c r="AA890" s="25" t="str">
        <f t="shared" si="176"/>
        <v/>
      </c>
      <c r="AB890" s="1">
        <f t="shared" si="174"/>
        <v>866</v>
      </c>
      <c r="AC890" t="str">
        <f t="shared" si="177"/>
        <v>ITM_y_UNDER_ROOT</v>
      </c>
      <c r="AD890" s="136" t="str">
        <f>IF(ISNA(VLOOKUP(AA890,Sheet2!J:J,1,0)),"//","")</f>
        <v/>
      </c>
      <c r="AF890" s="94" t="str">
        <f t="shared" si="178"/>
        <v/>
      </c>
      <c r="AG890" t="b">
        <f t="shared" si="179"/>
        <v>1</v>
      </c>
    </row>
    <row r="891" spans="1:33">
      <c r="A891" s="50">
        <f t="shared" si="180"/>
        <v>891</v>
      </c>
      <c r="B891" s="49">
        <f t="shared" si="181"/>
        <v>867</v>
      </c>
      <c r="C891" s="229" t="s">
        <v>3817</v>
      </c>
      <c r="D891" s="229" t="s">
        <v>3191</v>
      </c>
      <c r="E891" s="224" t="s">
        <v>524</v>
      </c>
      <c r="F891" s="224" t="s">
        <v>778</v>
      </c>
      <c r="G891" s="235">
        <v>0</v>
      </c>
      <c r="H891" s="235">
        <v>0</v>
      </c>
      <c r="I891" s="224" t="s">
        <v>1</v>
      </c>
      <c r="J891" s="224" t="s">
        <v>1396</v>
      </c>
      <c r="K891" s="231" t="s">
        <v>3830</v>
      </c>
      <c r="L891" s="232" t="s">
        <v>4851</v>
      </c>
      <c r="M891" s="232" t="s">
        <v>4910</v>
      </c>
      <c r="N891" s="57"/>
      <c r="O891" s="57"/>
      <c r="P891" s="237" t="s">
        <v>3191</v>
      </c>
      <c r="Q891" s="13"/>
      <c r="R891"/>
      <c r="S891" t="str">
        <f t="shared" si="182"/>
        <v>NOT EQUAL</v>
      </c>
      <c r="T891" t="str">
        <f>IF(ISNA(VLOOKUP(AF891,#REF!,1)),"//","")</f>
        <v/>
      </c>
      <c r="U891"/>
      <c r="V891" t="e">
        <f t="shared" si="175"/>
        <v>#REF!</v>
      </c>
      <c r="W891" s="81" t="s">
        <v>2263</v>
      </c>
      <c r="X891" s="59" t="s">
        <v>2263</v>
      </c>
      <c r="Y891" s="59" t="s">
        <v>2263</v>
      </c>
      <c r="Z891" s="25" t="str">
        <f t="shared" si="173"/>
        <v/>
      </c>
      <c r="AA891" s="25" t="str">
        <f t="shared" si="176"/>
        <v/>
      </c>
      <c r="AB891" s="1">
        <f t="shared" si="174"/>
        <v>867</v>
      </c>
      <c r="AC891" t="str">
        <f t="shared" si="177"/>
        <v>ITM_x_UNDER_ROOT</v>
      </c>
      <c r="AD891" s="136" t="str">
        <f>IF(ISNA(VLOOKUP(AA891,Sheet2!J:J,1,0)),"//","")</f>
        <v/>
      </c>
      <c r="AF891" s="94" t="str">
        <f t="shared" si="178"/>
        <v/>
      </c>
      <c r="AG891" t="b">
        <f t="shared" si="179"/>
        <v>1</v>
      </c>
    </row>
    <row r="892" spans="1:33">
      <c r="A892" s="50">
        <f t="shared" si="180"/>
        <v>892</v>
      </c>
      <c r="B892" s="49">
        <f t="shared" si="181"/>
        <v>868</v>
      </c>
      <c r="C892" s="229" t="s">
        <v>3816</v>
      </c>
      <c r="D892" s="229" t="s">
        <v>7</v>
      </c>
      <c r="E892" s="224" t="s">
        <v>524</v>
      </c>
      <c r="F892" s="224" t="s">
        <v>779</v>
      </c>
      <c r="G892" s="235">
        <v>0</v>
      </c>
      <c r="H892" s="235">
        <v>0</v>
      </c>
      <c r="I892" s="224" t="s">
        <v>1</v>
      </c>
      <c r="J892" s="224" t="s">
        <v>1396</v>
      </c>
      <c r="K892" s="231" t="s">
        <v>3830</v>
      </c>
      <c r="L892" s="232" t="s">
        <v>4851</v>
      </c>
      <c r="M892" s="232" t="s">
        <v>4910</v>
      </c>
      <c r="N892" s="57"/>
      <c r="O892" s="57"/>
      <c r="P892" s="237" t="s">
        <v>3359</v>
      </c>
      <c r="Q892" s="13"/>
      <c r="R892"/>
      <c r="S892" t="str">
        <f t="shared" si="182"/>
        <v>NOT EQUAL</v>
      </c>
      <c r="T892" t="str">
        <f>IF(ISNA(VLOOKUP(AF892,#REF!,1)),"//","")</f>
        <v/>
      </c>
      <c r="U892"/>
      <c r="V892" t="e">
        <f t="shared" si="175"/>
        <v>#REF!</v>
      </c>
      <c r="W892" s="81" t="s">
        <v>2263</v>
      </c>
      <c r="X892" s="59" t="s">
        <v>2263</v>
      </c>
      <c r="Y892" s="59" t="s">
        <v>2263</v>
      </c>
      <c r="Z892" s="25" t="str">
        <f t="shared" si="173"/>
        <v/>
      </c>
      <c r="AA892" s="25" t="str">
        <f t="shared" si="176"/>
        <v/>
      </c>
      <c r="AB892" s="1">
        <f t="shared" si="174"/>
        <v>868</v>
      </c>
      <c r="AC892" t="str">
        <f t="shared" si="177"/>
        <v>ITM_SPACE_EM</v>
      </c>
      <c r="AD892" s="136" t="str">
        <f>IF(ISNA(VLOOKUP(AA892,Sheet2!J:J,1,0)),"//","")</f>
        <v/>
      </c>
      <c r="AF892" s="94" t="str">
        <f t="shared" si="178"/>
        <v/>
      </c>
      <c r="AG892" t="b">
        <f t="shared" si="179"/>
        <v>1</v>
      </c>
    </row>
    <row r="893" spans="1:33">
      <c r="A893" s="50">
        <f t="shared" si="180"/>
        <v>893</v>
      </c>
      <c r="B893" s="49">
        <f t="shared" si="181"/>
        <v>869</v>
      </c>
      <c r="C893" s="229" t="s">
        <v>3816</v>
      </c>
      <c r="D893" s="229" t="s">
        <v>7</v>
      </c>
      <c r="E893" s="224" t="s">
        <v>524</v>
      </c>
      <c r="F893" s="224" t="s">
        <v>780</v>
      </c>
      <c r="G893" s="233">
        <v>0</v>
      </c>
      <c r="H893" s="233">
        <v>0</v>
      </c>
      <c r="I893" s="224" t="s">
        <v>1</v>
      </c>
      <c r="J893" s="224" t="s">
        <v>1396</v>
      </c>
      <c r="K893" s="231" t="s">
        <v>3830</v>
      </c>
      <c r="L893" s="232" t="s">
        <v>4851</v>
      </c>
      <c r="M893" s="232" t="s">
        <v>4910</v>
      </c>
      <c r="N893" s="57"/>
      <c r="O893" s="57"/>
      <c r="P893" s="237" t="s">
        <v>3360</v>
      </c>
      <c r="Q893" s="13"/>
      <c r="R893"/>
      <c r="S893" t="str">
        <f t="shared" si="182"/>
        <v>NOT EQUAL</v>
      </c>
      <c r="T893" t="str">
        <f>IF(ISNA(VLOOKUP(AF893,#REF!,1)),"//","")</f>
        <v/>
      </c>
      <c r="U893"/>
      <c r="V893" t="e">
        <f t="shared" si="175"/>
        <v>#REF!</v>
      </c>
      <c r="W893" s="81" t="s">
        <v>2263</v>
      </c>
      <c r="X893" s="59" t="s">
        <v>2263</v>
      </c>
      <c r="Y893" s="59" t="s">
        <v>2263</v>
      </c>
      <c r="Z893" s="25" t="str">
        <f t="shared" si="173"/>
        <v/>
      </c>
      <c r="AA893" s="25" t="str">
        <f t="shared" si="176"/>
        <v/>
      </c>
      <c r="AB893" s="1">
        <f t="shared" si="174"/>
        <v>869</v>
      </c>
      <c r="AC893" t="str">
        <f t="shared" si="177"/>
        <v>ITM_SPACE_3_PER_EM</v>
      </c>
      <c r="AD893" s="136" t="str">
        <f>IF(ISNA(VLOOKUP(AA893,Sheet2!J:J,1,0)),"//","")</f>
        <v/>
      </c>
      <c r="AF893" s="94" t="str">
        <f t="shared" si="178"/>
        <v/>
      </c>
      <c r="AG893" t="b">
        <f t="shared" si="179"/>
        <v>1</v>
      </c>
    </row>
    <row r="894" spans="1:33">
      <c r="A894" s="50">
        <f t="shared" si="180"/>
        <v>894</v>
      </c>
      <c r="B894" s="49">
        <f t="shared" si="181"/>
        <v>870</v>
      </c>
      <c r="C894" s="229" t="s">
        <v>3816</v>
      </c>
      <c r="D894" s="229" t="s">
        <v>7</v>
      </c>
      <c r="E894" s="224" t="s">
        <v>524</v>
      </c>
      <c r="F894" s="224" t="s">
        <v>781</v>
      </c>
      <c r="G894" s="233">
        <v>0</v>
      </c>
      <c r="H894" s="233">
        <v>0</v>
      </c>
      <c r="I894" s="224" t="s">
        <v>1</v>
      </c>
      <c r="J894" s="224" t="s">
        <v>1396</v>
      </c>
      <c r="K894" s="231" t="s">
        <v>3830</v>
      </c>
      <c r="L894" s="232" t="s">
        <v>4851</v>
      </c>
      <c r="M894" s="232" t="s">
        <v>4910</v>
      </c>
      <c r="N894" s="57"/>
      <c r="O894" s="57"/>
      <c r="P894" s="237" t="s">
        <v>3361</v>
      </c>
      <c r="Q894" s="13"/>
      <c r="R894"/>
      <c r="S894" t="str">
        <f t="shared" si="182"/>
        <v>NOT EQUAL</v>
      </c>
      <c r="T894" t="str">
        <f>IF(ISNA(VLOOKUP(AF894,#REF!,1)),"//","")</f>
        <v/>
      </c>
      <c r="U894"/>
      <c r="V894" t="e">
        <f t="shared" si="175"/>
        <v>#REF!</v>
      </c>
      <c r="W894" s="81" t="s">
        <v>2263</v>
      </c>
      <c r="X894" s="59" t="s">
        <v>2263</v>
      </c>
      <c r="Y894" s="59" t="s">
        <v>2263</v>
      </c>
      <c r="Z894" s="25" t="str">
        <f t="shared" si="173"/>
        <v/>
      </c>
      <c r="AA894" s="25" t="str">
        <f t="shared" si="176"/>
        <v/>
      </c>
      <c r="AB894" s="1">
        <f t="shared" si="174"/>
        <v>870</v>
      </c>
      <c r="AC894" t="str">
        <f t="shared" si="177"/>
        <v>ITM_SPACE_4_PER_EM</v>
      </c>
      <c r="AD894" s="136" t="str">
        <f>IF(ISNA(VLOOKUP(AA894,Sheet2!J:J,1,0)),"//","")</f>
        <v/>
      </c>
      <c r="AF894" s="94" t="str">
        <f t="shared" si="178"/>
        <v/>
      </c>
      <c r="AG894" t="b">
        <f t="shared" si="179"/>
        <v>1</v>
      </c>
    </row>
    <row r="895" spans="1:33">
      <c r="A895" s="50">
        <f t="shared" si="180"/>
        <v>895</v>
      </c>
      <c r="B895" s="49">
        <f t="shared" si="181"/>
        <v>871</v>
      </c>
      <c r="C895" s="229" t="s">
        <v>3816</v>
      </c>
      <c r="D895" s="229" t="s">
        <v>7</v>
      </c>
      <c r="E895" s="224" t="s">
        <v>524</v>
      </c>
      <c r="F895" s="224" t="s">
        <v>782</v>
      </c>
      <c r="G895" s="233">
        <v>0</v>
      </c>
      <c r="H895" s="233">
        <v>0</v>
      </c>
      <c r="I895" s="224" t="s">
        <v>1</v>
      </c>
      <c r="J895" s="224" t="s">
        <v>1396</v>
      </c>
      <c r="K895" s="231" t="s">
        <v>3830</v>
      </c>
      <c r="L895" s="232" t="s">
        <v>4851</v>
      </c>
      <c r="M895" s="232" t="s">
        <v>4910</v>
      </c>
      <c r="N895" s="57"/>
      <c r="O895" s="57"/>
      <c r="P895" s="237" t="s">
        <v>3362</v>
      </c>
      <c r="Q895" s="13"/>
      <c r="R895"/>
      <c r="S895" t="str">
        <f t="shared" si="182"/>
        <v>NOT EQUAL</v>
      </c>
      <c r="T895" t="str">
        <f>IF(ISNA(VLOOKUP(AF895,#REF!,1)),"//","")</f>
        <v/>
      </c>
      <c r="U895"/>
      <c r="V895" t="e">
        <f t="shared" si="175"/>
        <v>#REF!</v>
      </c>
      <c r="W895" s="81" t="s">
        <v>2263</v>
      </c>
      <c r="X895" s="59" t="s">
        <v>2263</v>
      </c>
      <c r="Y895" s="59" t="s">
        <v>2263</v>
      </c>
      <c r="Z895" s="25" t="str">
        <f t="shared" si="173"/>
        <v/>
      </c>
      <c r="AA895" s="25" t="str">
        <f t="shared" si="176"/>
        <v/>
      </c>
      <c r="AB895" s="1">
        <f t="shared" si="174"/>
        <v>871</v>
      </c>
      <c r="AC895" t="str">
        <f t="shared" si="177"/>
        <v>ITM_SPACE_6_PER_EM</v>
      </c>
      <c r="AD895" s="136" t="str">
        <f>IF(ISNA(VLOOKUP(AA895,Sheet2!J:J,1,0)),"//","")</f>
        <v/>
      </c>
      <c r="AF895" s="94" t="str">
        <f t="shared" si="178"/>
        <v/>
      </c>
      <c r="AG895" t="b">
        <f t="shared" si="179"/>
        <v>1</v>
      </c>
    </row>
    <row r="896" spans="1:33">
      <c r="A896" s="50">
        <f t="shared" si="180"/>
        <v>896</v>
      </c>
      <c r="B896" s="49">
        <f t="shared" si="181"/>
        <v>872</v>
      </c>
      <c r="C896" s="229" t="s">
        <v>3816</v>
      </c>
      <c r="D896" s="229" t="s">
        <v>7</v>
      </c>
      <c r="E896" s="224" t="s">
        <v>524</v>
      </c>
      <c r="F896" s="224" t="s">
        <v>783</v>
      </c>
      <c r="G896" s="233">
        <v>0</v>
      </c>
      <c r="H896" s="233">
        <v>0</v>
      </c>
      <c r="I896" s="224" t="s">
        <v>1</v>
      </c>
      <c r="J896" s="224" t="s">
        <v>1396</v>
      </c>
      <c r="K896" s="231" t="s">
        <v>3830</v>
      </c>
      <c r="L896" s="232" t="s">
        <v>4851</v>
      </c>
      <c r="M896" s="232" t="s">
        <v>4910</v>
      </c>
      <c r="N896" s="57"/>
      <c r="O896" s="57"/>
      <c r="P896" s="237" t="s">
        <v>3363</v>
      </c>
      <c r="Q896" s="13"/>
      <c r="R896"/>
      <c r="S896" t="str">
        <f t="shared" si="182"/>
        <v>NOT EQUAL</v>
      </c>
      <c r="T896" t="str">
        <f>IF(ISNA(VLOOKUP(AF896,#REF!,1)),"//","")</f>
        <v/>
      </c>
      <c r="U896"/>
      <c r="V896" t="e">
        <f t="shared" si="175"/>
        <v>#REF!</v>
      </c>
      <c r="W896" s="81" t="s">
        <v>2263</v>
      </c>
      <c r="X896" s="59" t="s">
        <v>2263</v>
      </c>
      <c r="Y896" s="59" t="s">
        <v>2263</v>
      </c>
      <c r="Z896" s="25" t="str">
        <f t="shared" si="173"/>
        <v/>
      </c>
      <c r="AA896" s="25" t="str">
        <f t="shared" si="176"/>
        <v/>
      </c>
      <c r="AB896" s="1">
        <f t="shared" si="174"/>
        <v>872</v>
      </c>
      <c r="AC896" t="str">
        <f t="shared" si="177"/>
        <v>ITM_SPACE_FIGURE</v>
      </c>
      <c r="AD896" s="136" t="str">
        <f>IF(ISNA(VLOOKUP(AA896,Sheet2!J:J,1,0)),"//","")</f>
        <v/>
      </c>
      <c r="AF896" s="94" t="str">
        <f t="shared" si="178"/>
        <v/>
      </c>
      <c r="AG896" t="b">
        <f t="shared" si="179"/>
        <v>1</v>
      </c>
    </row>
    <row r="897" spans="1:33">
      <c r="A897" s="50">
        <f t="shared" si="180"/>
        <v>897</v>
      </c>
      <c r="B897" s="49">
        <f t="shared" si="181"/>
        <v>873</v>
      </c>
      <c r="C897" s="229" t="s">
        <v>3816</v>
      </c>
      <c r="D897" s="229" t="s">
        <v>7</v>
      </c>
      <c r="E897" s="224" t="s">
        <v>524</v>
      </c>
      <c r="F897" s="224" t="s">
        <v>784</v>
      </c>
      <c r="G897" s="233">
        <v>0</v>
      </c>
      <c r="H897" s="233">
        <v>0</v>
      </c>
      <c r="I897" s="224" t="s">
        <v>1</v>
      </c>
      <c r="J897" s="224" t="s">
        <v>1396</v>
      </c>
      <c r="K897" s="231" t="s">
        <v>3830</v>
      </c>
      <c r="L897" s="232" t="s">
        <v>4851</v>
      </c>
      <c r="M897" s="232" t="s">
        <v>4910</v>
      </c>
      <c r="N897" s="57"/>
      <c r="O897" s="57"/>
      <c r="P897" s="237" t="s">
        <v>3364</v>
      </c>
      <c r="Q897" s="13"/>
      <c r="R897"/>
      <c r="S897" t="str">
        <f t="shared" si="182"/>
        <v>NOT EQUAL</v>
      </c>
      <c r="T897" t="str">
        <f>IF(ISNA(VLOOKUP(AF897,#REF!,1)),"//","")</f>
        <v/>
      </c>
      <c r="U897"/>
      <c r="V897" t="e">
        <f t="shared" si="175"/>
        <v>#REF!</v>
      </c>
      <c r="W897" s="81" t="s">
        <v>2263</v>
      </c>
      <c r="X897" s="59" t="s">
        <v>2263</v>
      </c>
      <c r="Y897" s="59" t="s">
        <v>2263</v>
      </c>
      <c r="Z897" s="25" t="str">
        <f t="shared" si="173"/>
        <v/>
      </c>
      <c r="AA897" s="25" t="str">
        <f t="shared" si="176"/>
        <v/>
      </c>
      <c r="AB897" s="1">
        <f t="shared" si="174"/>
        <v>873</v>
      </c>
      <c r="AC897" t="str">
        <f t="shared" si="177"/>
        <v>ITM_SPACE_PUNCTUATION</v>
      </c>
      <c r="AD897" s="136" t="str">
        <f>IF(ISNA(VLOOKUP(AA897,Sheet2!J:J,1,0)),"//","")</f>
        <v/>
      </c>
      <c r="AF897" s="94" t="str">
        <f t="shared" si="178"/>
        <v/>
      </c>
      <c r="AG897" t="b">
        <f t="shared" si="179"/>
        <v>1</v>
      </c>
    </row>
    <row r="898" spans="1:33">
      <c r="A898" s="50">
        <f t="shared" si="180"/>
        <v>898</v>
      </c>
      <c r="B898" s="49">
        <f t="shared" si="181"/>
        <v>874</v>
      </c>
      <c r="C898" s="229" t="s">
        <v>3816</v>
      </c>
      <c r="D898" s="229" t="s">
        <v>7</v>
      </c>
      <c r="E898" s="224" t="s">
        <v>524</v>
      </c>
      <c r="F898" s="224" t="s">
        <v>785</v>
      </c>
      <c r="G898" s="233">
        <v>0</v>
      </c>
      <c r="H898" s="233">
        <v>0</v>
      </c>
      <c r="I898" s="224" t="s">
        <v>1</v>
      </c>
      <c r="J898" s="224" t="s">
        <v>1396</v>
      </c>
      <c r="K898" s="231" t="s">
        <v>3830</v>
      </c>
      <c r="L898" s="232" t="s">
        <v>4851</v>
      </c>
      <c r="M898" s="232" t="s">
        <v>4910</v>
      </c>
      <c r="N898" s="57"/>
      <c r="O898" s="57"/>
      <c r="P898" s="237" t="s">
        <v>3365</v>
      </c>
      <c r="Q898" s="13"/>
      <c r="R898"/>
      <c r="S898" t="str">
        <f t="shared" si="182"/>
        <v>NOT EQUAL</v>
      </c>
      <c r="T898" t="str">
        <f>IF(ISNA(VLOOKUP(AF898,#REF!,1)),"//","")</f>
        <v/>
      </c>
      <c r="U898"/>
      <c r="V898" t="e">
        <f t="shared" si="175"/>
        <v>#REF!</v>
      </c>
      <c r="W898" s="81" t="s">
        <v>2263</v>
      </c>
      <c r="X898" s="59" t="s">
        <v>2263</v>
      </c>
      <c r="Y898" s="59" t="s">
        <v>2263</v>
      </c>
      <c r="Z898" s="25" t="str">
        <f t="shared" si="173"/>
        <v/>
      </c>
      <c r="AA898" s="25" t="str">
        <f t="shared" si="176"/>
        <v/>
      </c>
      <c r="AB898" s="1">
        <f t="shared" si="174"/>
        <v>874</v>
      </c>
      <c r="AC898" t="str">
        <f t="shared" si="177"/>
        <v>ITM_SPACE_HAIR</v>
      </c>
      <c r="AD898" s="136" t="str">
        <f>IF(ISNA(VLOOKUP(AA898,Sheet2!J:J,1,0)),"//","")</f>
        <v/>
      </c>
      <c r="AF898" s="94" t="str">
        <f t="shared" si="178"/>
        <v/>
      </c>
      <c r="AG898" t="b">
        <f t="shared" si="179"/>
        <v>1</v>
      </c>
    </row>
    <row r="899" spans="1:33">
      <c r="A899" s="50">
        <f t="shared" si="180"/>
        <v>899</v>
      </c>
      <c r="B899" s="49">
        <f t="shared" si="181"/>
        <v>875</v>
      </c>
      <c r="C899" s="229" t="s">
        <v>3816</v>
      </c>
      <c r="D899" s="229" t="s">
        <v>7</v>
      </c>
      <c r="E899" s="224" t="s">
        <v>524</v>
      </c>
      <c r="F899" s="224" t="s">
        <v>786</v>
      </c>
      <c r="G899" s="233">
        <v>0</v>
      </c>
      <c r="H899" s="233">
        <v>0</v>
      </c>
      <c r="I899" s="224" t="s">
        <v>1</v>
      </c>
      <c r="J899" s="224" t="s">
        <v>1396</v>
      </c>
      <c r="K899" s="231" t="s">
        <v>3830</v>
      </c>
      <c r="L899" s="232" t="s">
        <v>4851</v>
      </c>
      <c r="M899" s="232" t="s">
        <v>4910</v>
      </c>
      <c r="N899" s="57"/>
      <c r="O899" s="57"/>
      <c r="P899" s="237" t="s">
        <v>3366</v>
      </c>
      <c r="Q899" s="13"/>
      <c r="R899"/>
      <c r="S899" t="str">
        <f t="shared" si="182"/>
        <v>NOT EQUAL</v>
      </c>
      <c r="T899" t="str">
        <f>IF(ISNA(VLOOKUP(AF899,#REF!,1)),"//","")</f>
        <v/>
      </c>
      <c r="U899"/>
      <c r="V899" t="e">
        <f t="shared" si="175"/>
        <v>#REF!</v>
      </c>
      <c r="W899" s="81" t="s">
        <v>2263</v>
      </c>
      <c r="X899" s="59" t="s">
        <v>2263</v>
      </c>
      <c r="Y899" s="59" t="s">
        <v>2263</v>
      </c>
      <c r="Z899" s="25" t="str">
        <f t="shared" si="173"/>
        <v/>
      </c>
      <c r="AA899" s="25" t="str">
        <f t="shared" si="176"/>
        <v/>
      </c>
      <c r="AB899" s="1">
        <f t="shared" si="174"/>
        <v>875</v>
      </c>
      <c r="AC899" t="str">
        <f t="shared" si="177"/>
        <v>ITM_LEFT_SINGLE_QUOTE</v>
      </c>
      <c r="AD899" s="136" t="str">
        <f>IF(ISNA(VLOOKUP(AA899,Sheet2!J:J,1,0)),"//","")</f>
        <v/>
      </c>
      <c r="AF899" s="94" t="str">
        <f t="shared" si="178"/>
        <v/>
      </c>
      <c r="AG899" t="b">
        <f t="shared" si="179"/>
        <v>1</v>
      </c>
    </row>
    <row r="900" spans="1:33">
      <c r="A900" s="50">
        <f t="shared" si="180"/>
        <v>900</v>
      </c>
      <c r="B900" s="49">
        <f t="shared" si="181"/>
        <v>876</v>
      </c>
      <c r="C900" s="229" t="s">
        <v>3816</v>
      </c>
      <c r="D900" s="229" t="s">
        <v>7</v>
      </c>
      <c r="E900" s="224" t="s">
        <v>524</v>
      </c>
      <c r="F900" s="224" t="s">
        <v>787</v>
      </c>
      <c r="G900" s="233">
        <v>0</v>
      </c>
      <c r="H900" s="233">
        <v>0</v>
      </c>
      <c r="I900" s="224" t="s">
        <v>1</v>
      </c>
      <c r="J900" s="224" t="s">
        <v>1396</v>
      </c>
      <c r="K900" s="231" t="s">
        <v>3830</v>
      </c>
      <c r="L900" s="232" t="s">
        <v>4851</v>
      </c>
      <c r="M900" s="232" t="s">
        <v>4910</v>
      </c>
      <c r="N900" s="57"/>
      <c r="O900" s="57"/>
      <c r="P900" s="237" t="s">
        <v>3367</v>
      </c>
      <c r="Q900" s="13"/>
      <c r="R900"/>
      <c r="S900" t="str">
        <f t="shared" si="182"/>
        <v>NOT EQUAL</v>
      </c>
      <c r="T900" t="str">
        <f>IF(ISNA(VLOOKUP(AF900,#REF!,1)),"//","")</f>
        <v/>
      </c>
      <c r="U900"/>
      <c r="V900" t="e">
        <f t="shared" si="175"/>
        <v>#REF!</v>
      </c>
      <c r="W900" s="81" t="s">
        <v>2263</v>
      </c>
      <c r="X900" s="59" t="s">
        <v>2263</v>
      </c>
      <c r="Y900" s="59" t="s">
        <v>2263</v>
      </c>
      <c r="Z900" s="25" t="str">
        <f t="shared" si="173"/>
        <v/>
      </c>
      <c r="AA900" s="25" t="str">
        <f t="shared" si="176"/>
        <v/>
      </c>
      <c r="AB900" s="1">
        <f t="shared" si="174"/>
        <v>876</v>
      </c>
      <c r="AC900" t="str">
        <f t="shared" si="177"/>
        <v>ITM_RIGHT_SINGLE_QUOTE</v>
      </c>
      <c r="AD900" s="136" t="str">
        <f>IF(ISNA(VLOOKUP(AA900,Sheet2!J:J,1,0)),"//","")</f>
        <v/>
      </c>
      <c r="AF900" s="94" t="str">
        <f t="shared" si="178"/>
        <v/>
      </c>
      <c r="AG900" t="b">
        <f t="shared" si="179"/>
        <v>1</v>
      </c>
    </row>
    <row r="901" spans="1:33">
      <c r="A901" s="50">
        <f t="shared" si="180"/>
        <v>901</v>
      </c>
      <c r="B901" s="49">
        <f t="shared" si="181"/>
        <v>877</v>
      </c>
      <c r="C901" s="229" t="s">
        <v>3816</v>
      </c>
      <c r="D901" s="229" t="s">
        <v>7</v>
      </c>
      <c r="E901" s="224" t="s">
        <v>524</v>
      </c>
      <c r="F901" s="224" t="s">
        <v>788</v>
      </c>
      <c r="G901" s="233">
        <v>0</v>
      </c>
      <c r="H901" s="233">
        <v>0</v>
      </c>
      <c r="I901" s="224" t="s">
        <v>1</v>
      </c>
      <c r="J901" s="224" t="s">
        <v>1396</v>
      </c>
      <c r="K901" s="231" t="s">
        <v>3830</v>
      </c>
      <c r="L901" s="232" t="s">
        <v>4851</v>
      </c>
      <c r="M901" s="232" t="s">
        <v>4910</v>
      </c>
      <c r="N901" s="57"/>
      <c r="O901" s="57"/>
      <c r="P901" s="237" t="s">
        <v>3368</v>
      </c>
      <c r="Q901" s="13"/>
      <c r="R901"/>
      <c r="S901" t="str">
        <f t="shared" si="182"/>
        <v>NOT EQUAL</v>
      </c>
      <c r="T901" t="str">
        <f>IF(ISNA(VLOOKUP(AF901,#REF!,1)),"//","")</f>
        <v/>
      </c>
      <c r="U901"/>
      <c r="V901" t="e">
        <f t="shared" si="175"/>
        <v>#REF!</v>
      </c>
      <c r="W901" s="81" t="s">
        <v>2263</v>
      </c>
      <c r="X901" s="59" t="s">
        <v>2263</v>
      </c>
      <c r="Y901" s="59" t="s">
        <v>2263</v>
      </c>
      <c r="Z901" s="25" t="str">
        <f t="shared" si="173"/>
        <v/>
      </c>
      <c r="AA901" s="25" t="str">
        <f t="shared" si="176"/>
        <v/>
      </c>
      <c r="AB901" s="1">
        <f t="shared" si="174"/>
        <v>877</v>
      </c>
      <c r="AC901" t="str">
        <f t="shared" si="177"/>
        <v>ITM_SINGLE_LOW_QUOTE</v>
      </c>
      <c r="AD901" s="136" t="str">
        <f>IF(ISNA(VLOOKUP(AA901,Sheet2!J:J,1,0)),"//","")</f>
        <v/>
      </c>
      <c r="AF901" s="94" t="str">
        <f t="shared" si="178"/>
        <v/>
      </c>
      <c r="AG901" t="b">
        <f t="shared" si="179"/>
        <v>1</v>
      </c>
    </row>
    <row r="902" spans="1:33">
      <c r="A902" s="50">
        <f t="shared" si="180"/>
        <v>902</v>
      </c>
      <c r="B902" s="49">
        <f t="shared" si="181"/>
        <v>878</v>
      </c>
      <c r="C902" s="229" t="s">
        <v>3816</v>
      </c>
      <c r="D902" s="229" t="s">
        <v>7</v>
      </c>
      <c r="E902" s="224" t="s">
        <v>524</v>
      </c>
      <c r="F902" s="224" t="s">
        <v>789</v>
      </c>
      <c r="G902" s="233">
        <v>0</v>
      </c>
      <c r="H902" s="233">
        <v>0</v>
      </c>
      <c r="I902" s="224" t="s">
        <v>1</v>
      </c>
      <c r="J902" s="224" t="s">
        <v>1396</v>
      </c>
      <c r="K902" s="231" t="s">
        <v>3830</v>
      </c>
      <c r="L902" s="232" t="s">
        <v>4851</v>
      </c>
      <c r="M902" s="232" t="s">
        <v>4910</v>
      </c>
      <c r="N902" s="57"/>
      <c r="O902" s="57"/>
      <c r="P902" s="237" t="s">
        <v>3369</v>
      </c>
      <c r="Q902" s="13"/>
      <c r="R902"/>
      <c r="S902" t="str">
        <f t="shared" si="182"/>
        <v>NOT EQUAL</v>
      </c>
      <c r="T902" t="str">
        <f>IF(ISNA(VLOOKUP(AF902,#REF!,1)),"//","")</f>
        <v/>
      </c>
      <c r="U902"/>
      <c r="V902" t="e">
        <f t="shared" si="175"/>
        <v>#REF!</v>
      </c>
      <c r="W902" s="81" t="s">
        <v>2263</v>
      </c>
      <c r="X902" s="59" t="s">
        <v>2263</v>
      </c>
      <c r="Y902" s="59" t="s">
        <v>2263</v>
      </c>
      <c r="Z902" s="25" t="str">
        <f t="shared" ref="Z902:Z965" si="192">IF( OR(X902="CNST", I902="CAT_REGS"),IF(E902=CHAR(34)&amp;CHAR(34),F902,E902),
IF(X902="YES",UPPER(IF(E902=CHAR(34)&amp;CHAR(34),F902,E902)),
IF(   AND(X902&lt;&gt;"NO",I902="CAT_FNCT",D902&lt;&gt;"multiply", D902&lt;&gt;"divide"),IF(J902="SLS_ENABLED",   UPPER(IF(E902=CHAR(34)&amp;CHAR(34),F902,E902)),""),"")))</f>
        <v/>
      </c>
      <c r="AA902" s="25" t="str">
        <f t="shared" si="176"/>
        <v/>
      </c>
      <c r="AB902" s="1">
        <f t="shared" ref="AB902:AB965" si="193">B902</f>
        <v>878</v>
      </c>
      <c r="AC902" t="str">
        <f t="shared" si="177"/>
        <v>ITM_SINGLE_HIGH_QUOTE</v>
      </c>
      <c r="AD902" s="136" t="str">
        <f>IF(ISNA(VLOOKUP(AA902,Sheet2!J:J,1,0)),"//","")</f>
        <v/>
      </c>
      <c r="AF902" s="94" t="str">
        <f t="shared" si="178"/>
        <v/>
      </c>
      <c r="AG902" t="b">
        <f t="shared" si="179"/>
        <v>1</v>
      </c>
    </row>
    <row r="903" spans="1:33">
      <c r="A903" s="50">
        <f t="shared" si="180"/>
        <v>903</v>
      </c>
      <c r="B903" s="49">
        <f t="shared" si="181"/>
        <v>879</v>
      </c>
      <c r="C903" s="229" t="s">
        <v>3816</v>
      </c>
      <c r="D903" s="229" t="s">
        <v>7</v>
      </c>
      <c r="E903" s="224" t="s">
        <v>524</v>
      </c>
      <c r="F903" s="224" t="s">
        <v>790</v>
      </c>
      <c r="G903" s="233">
        <v>0</v>
      </c>
      <c r="H903" s="233">
        <v>0</v>
      </c>
      <c r="I903" s="224" t="s">
        <v>1</v>
      </c>
      <c r="J903" s="224" t="s">
        <v>1396</v>
      </c>
      <c r="K903" s="231" t="s">
        <v>3830</v>
      </c>
      <c r="L903" s="232" t="s">
        <v>4851</v>
      </c>
      <c r="M903" s="232" t="s">
        <v>4910</v>
      </c>
      <c r="N903" s="57"/>
      <c r="O903" s="57"/>
      <c r="P903" s="237" t="s">
        <v>3370</v>
      </c>
      <c r="Q903" s="13"/>
      <c r="R903"/>
      <c r="S903" t="str">
        <f t="shared" si="182"/>
        <v>NOT EQUAL</v>
      </c>
      <c r="T903" t="str">
        <f>IF(ISNA(VLOOKUP(AF903,#REF!,1)),"//","")</f>
        <v/>
      </c>
      <c r="U903"/>
      <c r="V903" t="e">
        <f t="shared" ref="V903:V966" si="194">IF(AA903&lt;&gt;"",V902+1,V902)</f>
        <v>#REF!</v>
      </c>
      <c r="W903" s="81" t="s">
        <v>2263</v>
      </c>
      <c r="X903" s="59" t="s">
        <v>2263</v>
      </c>
      <c r="Y903" s="59" t="s">
        <v>2263</v>
      </c>
      <c r="Z903" s="25" t="str">
        <f t="shared" si="192"/>
        <v/>
      </c>
      <c r="AA903" s="25" t="str">
        <f t="shared" ref="AA903:AA966" si="195">IF(LEN(Y903)&gt;0,Y903,SUBSTITUTE(SUBSTITUTE(SUBSTITUTE(SUBSTITUTE(SUBSTITUTE(SUBSTITUTE(SUBSTITUTE(SUBSTITUTE(SUBSTITUTE(SUBSTITUTE(SUBSTITUTE( (SUBSTITUTE( SUBSTITUTE( SUBSTITUTE( SUBSTITUTE(Z903,"STD_SIGMA","SUM"),"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903" s="1">
        <f t="shared" si="193"/>
        <v>879</v>
      </c>
      <c r="AC903" t="str">
        <f t="shared" ref="AC903:AC966" si="196">P903</f>
        <v>ITM_LEFT_DOUBLE_QUOTE</v>
      </c>
      <c r="AD903" s="136" t="str">
        <f>IF(ISNA(VLOOKUP(AA903,Sheet2!J:J,1,0)),"//","")</f>
        <v/>
      </c>
      <c r="AF903" s="94" t="str">
        <f t="shared" ref="AF903:AF966" si="197">IF(LEN(AA903)=0,"",SUBSTITUTE(SUBSTITUTE(SUBSTITUTE(SUBSTITUTE(SUBSTITUTE(SUBSTITUTE(SUBSTITUTE(SUBSTITUTE(SUBSTITUTE(SUBSTITUTE(SUBSTITUTE(SUBSTITUTE(SUBSTITUTE(SUBSTITUTE(SUBSTITUTE(SUBSTITUTE(SUBSTITUTE( (SUBSTITUTE( SUBSTITUTE( SUBSTITUTE( SUBSTITUTE(Z903,"STD_SIGMA","SUM"),"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903" t="b">
        <f t="shared" ref="AG903:AG966" si="198">AA903=AF903</f>
        <v>1</v>
      </c>
    </row>
    <row r="904" spans="1:33">
      <c r="A904" s="50">
        <f t="shared" si="180"/>
        <v>904</v>
      </c>
      <c r="B904" s="49">
        <f t="shared" si="181"/>
        <v>880</v>
      </c>
      <c r="C904" s="229" t="s">
        <v>3817</v>
      </c>
      <c r="D904" s="229" t="s">
        <v>3371</v>
      </c>
      <c r="E904" s="224" t="s">
        <v>524</v>
      </c>
      <c r="F904" s="224" t="s">
        <v>791</v>
      </c>
      <c r="G904" s="233">
        <v>0</v>
      </c>
      <c r="H904" s="233">
        <v>0</v>
      </c>
      <c r="I904" s="224" t="s">
        <v>1</v>
      </c>
      <c r="J904" s="224" t="s">
        <v>1396</v>
      </c>
      <c r="K904" s="231" t="s">
        <v>3830</v>
      </c>
      <c r="L904" s="232" t="s">
        <v>4851</v>
      </c>
      <c r="M904" s="232" t="s">
        <v>4910</v>
      </c>
      <c r="N904" s="57"/>
      <c r="O904" s="57"/>
      <c r="P904" s="237" t="s">
        <v>3371</v>
      </c>
      <c r="Q904" s="13"/>
      <c r="R904"/>
      <c r="S904" t="str">
        <f t="shared" si="182"/>
        <v>NOT EQUAL</v>
      </c>
      <c r="T904" t="str">
        <f>IF(ISNA(VLOOKUP(AF904,#REF!,1)),"//","")</f>
        <v/>
      </c>
      <c r="U904"/>
      <c r="V904" t="e">
        <f t="shared" si="194"/>
        <v>#REF!</v>
      </c>
      <c r="W904" s="81" t="s">
        <v>2263</v>
      </c>
      <c r="X904" s="59" t="s">
        <v>2263</v>
      </c>
      <c r="Y904" s="59" t="s">
        <v>2263</v>
      </c>
      <c r="Z904" s="25" t="str">
        <f t="shared" si="192"/>
        <v/>
      </c>
      <c r="AA904" s="25" t="str">
        <f t="shared" si="195"/>
        <v/>
      </c>
      <c r="AB904" s="1">
        <f t="shared" si="193"/>
        <v>880</v>
      </c>
      <c r="AC904" t="str">
        <f t="shared" si="196"/>
        <v>ITM_RIGHT_DOUBLE_QUOTE</v>
      </c>
      <c r="AD904" s="136" t="str">
        <f>IF(ISNA(VLOOKUP(AA904,Sheet2!J:J,1,0)),"//","")</f>
        <v/>
      </c>
      <c r="AF904" s="94" t="str">
        <f t="shared" si="197"/>
        <v/>
      </c>
      <c r="AG904" t="b">
        <f t="shared" si="198"/>
        <v>1</v>
      </c>
    </row>
    <row r="905" spans="1:33">
      <c r="A905" s="50">
        <f t="shared" ref="A905:A968" si="199">IF(B905=INT(B905),ROW(),"")</f>
        <v>905</v>
      </c>
      <c r="B905" s="49">
        <f t="shared" ref="B905:B968" si="200">IF(AND(MID(C905,2,1)&lt;&gt;"/",MID(C905,1,1)="/"),INT(B904)+1,B904+0.01)</f>
        <v>881</v>
      </c>
      <c r="C905" s="229" t="s">
        <v>3817</v>
      </c>
      <c r="D905" s="229" t="s">
        <v>3372</v>
      </c>
      <c r="E905" s="224" t="s">
        <v>524</v>
      </c>
      <c r="F905" s="224" t="s">
        <v>792</v>
      </c>
      <c r="G905" s="233">
        <v>0</v>
      </c>
      <c r="H905" s="233">
        <v>0</v>
      </c>
      <c r="I905" s="224" t="s">
        <v>1</v>
      </c>
      <c r="J905" s="224" t="s">
        <v>1396</v>
      </c>
      <c r="K905" s="231" t="s">
        <v>3830</v>
      </c>
      <c r="L905" s="232" t="s">
        <v>4851</v>
      </c>
      <c r="M905" s="232" t="s">
        <v>4910</v>
      </c>
      <c r="N905" s="57"/>
      <c r="O905" s="57"/>
      <c r="P905" s="237" t="s">
        <v>3372</v>
      </c>
      <c r="Q905" s="13"/>
      <c r="R905"/>
      <c r="S905" t="str">
        <f t="shared" si="182"/>
        <v>NOT EQUAL</v>
      </c>
      <c r="T905" t="str">
        <f>IF(ISNA(VLOOKUP(AF905,#REF!,1)),"//","")</f>
        <v/>
      </c>
      <c r="U905"/>
      <c r="V905" t="e">
        <f t="shared" si="194"/>
        <v>#REF!</v>
      </c>
      <c r="W905" s="81" t="s">
        <v>2263</v>
      </c>
      <c r="X905" s="59" t="s">
        <v>2263</v>
      </c>
      <c r="Y905" s="59" t="s">
        <v>2263</v>
      </c>
      <c r="Z905" s="25" t="str">
        <f t="shared" si="192"/>
        <v/>
      </c>
      <c r="AA905" s="25" t="str">
        <f t="shared" si="195"/>
        <v/>
      </c>
      <c r="AB905" s="1">
        <f t="shared" si="193"/>
        <v>881</v>
      </c>
      <c r="AC905" t="str">
        <f t="shared" si="196"/>
        <v>ITM_DOUBLE_LOW_QUOTE</v>
      </c>
      <c r="AD905" s="136" t="str">
        <f>IF(ISNA(VLOOKUP(AA905,Sheet2!J:J,1,0)),"//","")</f>
        <v/>
      </c>
      <c r="AF905" s="94" t="str">
        <f t="shared" si="197"/>
        <v/>
      </c>
      <c r="AG905" t="b">
        <f t="shared" si="198"/>
        <v>1</v>
      </c>
    </row>
    <row r="906" spans="1:33">
      <c r="A906" s="50">
        <f t="shared" si="199"/>
        <v>906</v>
      </c>
      <c r="B906" s="49">
        <f t="shared" si="200"/>
        <v>882</v>
      </c>
      <c r="C906" s="229" t="s">
        <v>3816</v>
      </c>
      <c r="D906" s="229" t="s">
        <v>7</v>
      </c>
      <c r="E906" s="224" t="s">
        <v>524</v>
      </c>
      <c r="F906" s="224" t="s">
        <v>793</v>
      </c>
      <c r="G906" s="233">
        <v>0</v>
      </c>
      <c r="H906" s="233">
        <v>0</v>
      </c>
      <c r="I906" s="224" t="s">
        <v>1</v>
      </c>
      <c r="J906" s="224" t="s">
        <v>1396</v>
      </c>
      <c r="K906" s="231" t="s">
        <v>3830</v>
      </c>
      <c r="L906" s="232" t="s">
        <v>4851</v>
      </c>
      <c r="M906" s="232" t="s">
        <v>4910</v>
      </c>
      <c r="N906" s="57"/>
      <c r="O906" s="57"/>
      <c r="P906" s="237" t="s">
        <v>3373</v>
      </c>
      <c r="Q906" s="13"/>
      <c r="R906"/>
      <c r="S906" t="str">
        <f t="shared" si="182"/>
        <v>NOT EQUAL</v>
      </c>
      <c r="T906" t="str">
        <f>IF(ISNA(VLOOKUP(AF906,#REF!,1)),"//","")</f>
        <v/>
      </c>
      <c r="U906"/>
      <c r="V906" t="e">
        <f t="shared" si="194"/>
        <v>#REF!</v>
      </c>
      <c r="W906" s="81" t="s">
        <v>2263</v>
      </c>
      <c r="X906" s="59" t="s">
        <v>2263</v>
      </c>
      <c r="Y906" s="59" t="s">
        <v>2263</v>
      </c>
      <c r="Z906" s="25" t="str">
        <f t="shared" si="192"/>
        <v/>
      </c>
      <c r="AA906" s="25" t="str">
        <f t="shared" si="195"/>
        <v/>
      </c>
      <c r="AB906" s="1">
        <f t="shared" si="193"/>
        <v>882</v>
      </c>
      <c r="AC906" t="str">
        <f t="shared" si="196"/>
        <v>ITM_DOUBLE_HIGH_QUOTE</v>
      </c>
      <c r="AD906" s="136" t="str">
        <f>IF(ISNA(VLOOKUP(AA906,Sheet2!J:J,1,0)),"//","")</f>
        <v/>
      </c>
      <c r="AF906" s="94" t="str">
        <f t="shared" si="197"/>
        <v/>
      </c>
      <c r="AG906" t="b">
        <f t="shared" si="198"/>
        <v>1</v>
      </c>
    </row>
    <row r="907" spans="1:33">
      <c r="A907" s="50">
        <f t="shared" si="199"/>
        <v>907</v>
      </c>
      <c r="B907" s="49">
        <f t="shared" si="200"/>
        <v>883</v>
      </c>
      <c r="C907" s="229" t="s">
        <v>3817</v>
      </c>
      <c r="D907" s="229" t="s">
        <v>3374</v>
      </c>
      <c r="E907" s="224" t="s">
        <v>524</v>
      </c>
      <c r="F907" s="224" t="s">
        <v>794</v>
      </c>
      <c r="G907" s="233">
        <v>0</v>
      </c>
      <c r="H907" s="233">
        <v>0</v>
      </c>
      <c r="I907" s="224" t="s">
        <v>1</v>
      </c>
      <c r="J907" s="224" t="s">
        <v>1396</v>
      </c>
      <c r="K907" s="231" t="s">
        <v>3830</v>
      </c>
      <c r="L907" s="232" t="s">
        <v>4851</v>
      </c>
      <c r="M907" s="232" t="s">
        <v>4910</v>
      </c>
      <c r="N907" s="57"/>
      <c r="O907" s="57"/>
      <c r="P907" s="237" t="s">
        <v>3374</v>
      </c>
      <c r="Q907" s="13"/>
      <c r="R907"/>
      <c r="S907" t="str">
        <f t="shared" si="182"/>
        <v>NOT EQUAL</v>
      </c>
      <c r="T907" t="str">
        <f>IF(ISNA(VLOOKUP(AF907,#REF!,1)),"//","")</f>
        <v/>
      </c>
      <c r="U907"/>
      <c r="V907" t="e">
        <f t="shared" si="194"/>
        <v>#REF!</v>
      </c>
      <c r="W907" s="81" t="s">
        <v>2263</v>
      </c>
      <c r="X907" s="59" t="s">
        <v>2263</v>
      </c>
      <c r="Y907" s="59" t="s">
        <v>2263</v>
      </c>
      <c r="Z907" s="25" t="str">
        <f t="shared" si="192"/>
        <v/>
      </c>
      <c r="AA907" s="25" t="str">
        <f t="shared" si="195"/>
        <v/>
      </c>
      <c r="AB907" s="1">
        <f t="shared" si="193"/>
        <v>883</v>
      </c>
      <c r="AC907" t="str">
        <f t="shared" si="196"/>
        <v>ITM_ELLIPSIS</v>
      </c>
      <c r="AD907" s="136" t="str">
        <f>IF(ISNA(VLOOKUP(AA907,Sheet2!J:J,1,0)),"//","")</f>
        <v/>
      </c>
      <c r="AF907" s="94" t="str">
        <f t="shared" si="197"/>
        <v/>
      </c>
      <c r="AG907" t="b">
        <f t="shared" si="198"/>
        <v>1</v>
      </c>
    </row>
    <row r="908" spans="1:33">
      <c r="A908" s="50">
        <f t="shared" si="199"/>
        <v>908</v>
      </c>
      <c r="B908" s="49">
        <f t="shared" si="200"/>
        <v>884</v>
      </c>
      <c r="C908" s="229" t="s">
        <v>3816</v>
      </c>
      <c r="D908" s="229" t="s">
        <v>7</v>
      </c>
      <c r="E908" s="224" t="s">
        <v>524</v>
      </c>
      <c r="F908" s="224" t="s">
        <v>5083</v>
      </c>
      <c r="G908" s="233">
        <v>0</v>
      </c>
      <c r="H908" s="233">
        <v>0</v>
      </c>
      <c r="I908" s="224" t="s">
        <v>1</v>
      </c>
      <c r="J908" s="224" t="s">
        <v>1396</v>
      </c>
      <c r="K908" s="231" t="s">
        <v>3830</v>
      </c>
      <c r="L908" s="232" t="s">
        <v>4851</v>
      </c>
      <c r="M908" s="232" t="s">
        <v>4910</v>
      </c>
      <c r="N908" s="57"/>
      <c r="O908" s="57"/>
      <c r="P908" s="237" t="s">
        <v>5033</v>
      </c>
      <c r="Q908" s="13"/>
      <c r="R908"/>
      <c r="S908" t="str">
        <f t="shared" si="182"/>
        <v>NOT EQUAL</v>
      </c>
      <c r="T908" t="str">
        <f>IF(ISNA(VLOOKUP(AF908,#REF!,1)),"//","")</f>
        <v/>
      </c>
      <c r="U908"/>
      <c r="V908" t="e">
        <f t="shared" si="194"/>
        <v>#REF!</v>
      </c>
      <c r="W908" s="81" t="s">
        <v>2263</v>
      </c>
      <c r="X908" s="59" t="s">
        <v>2263</v>
      </c>
      <c r="Y908" s="59" t="s">
        <v>2263</v>
      </c>
      <c r="Z908" s="25" t="str">
        <f t="shared" si="192"/>
        <v/>
      </c>
      <c r="AA908" s="25" t="str">
        <f t="shared" si="195"/>
        <v/>
      </c>
      <c r="AB908" s="1">
        <f t="shared" si="193"/>
        <v>884</v>
      </c>
      <c r="AC908" t="str">
        <f t="shared" si="196"/>
        <v>ITM_BINARY_ONE</v>
      </c>
      <c r="AD908" s="136" t="str">
        <f>IF(ISNA(VLOOKUP(AA908,Sheet2!J:J,1,0)),"//","")</f>
        <v/>
      </c>
      <c r="AF908" s="94" t="str">
        <f t="shared" si="197"/>
        <v/>
      </c>
      <c r="AG908" t="b">
        <f t="shared" si="198"/>
        <v>1</v>
      </c>
    </row>
    <row r="909" spans="1:33">
      <c r="A909" s="50">
        <f t="shared" si="199"/>
        <v>909</v>
      </c>
      <c r="B909" s="49">
        <f t="shared" si="200"/>
        <v>885</v>
      </c>
      <c r="C909" s="229" t="s">
        <v>3817</v>
      </c>
      <c r="D909" s="229" t="s">
        <v>3192</v>
      </c>
      <c r="E909" s="224" t="s">
        <v>524</v>
      </c>
      <c r="F909" s="224" t="s">
        <v>795</v>
      </c>
      <c r="G909" s="233">
        <v>0</v>
      </c>
      <c r="H909" s="233">
        <v>0</v>
      </c>
      <c r="I909" s="224" t="s">
        <v>1</v>
      </c>
      <c r="J909" s="224" t="s">
        <v>1396</v>
      </c>
      <c r="K909" s="231" t="s">
        <v>3830</v>
      </c>
      <c r="L909" s="232" t="s">
        <v>4851</v>
      </c>
      <c r="M909" s="232" t="s">
        <v>4910</v>
      </c>
      <c r="N909" s="57"/>
      <c r="O909" s="57"/>
      <c r="P909" s="237" t="s">
        <v>3192</v>
      </c>
      <c r="Q909" s="13"/>
      <c r="R909"/>
      <c r="S909" t="str">
        <f t="shared" si="182"/>
        <v>NOT EQUAL</v>
      </c>
      <c r="T909" t="str">
        <f>IF(ISNA(VLOOKUP(AF909,#REF!,1)),"//","")</f>
        <v/>
      </c>
      <c r="U909"/>
      <c r="V909" t="e">
        <f t="shared" si="194"/>
        <v>#REF!</v>
      </c>
      <c r="W909" s="81" t="s">
        <v>2263</v>
      </c>
      <c r="X909" s="59" t="s">
        <v>2263</v>
      </c>
      <c r="Y909" s="59" t="s">
        <v>2263</v>
      </c>
      <c r="Z909" s="25" t="str">
        <f t="shared" si="192"/>
        <v/>
      </c>
      <c r="AA909" s="25" t="str">
        <f t="shared" si="195"/>
        <v/>
      </c>
      <c r="AB909" s="1">
        <f t="shared" si="193"/>
        <v>885</v>
      </c>
      <c r="AC909" t="str">
        <f t="shared" si="196"/>
        <v>ITM_EURO</v>
      </c>
      <c r="AD909" s="136" t="str">
        <f>IF(ISNA(VLOOKUP(AA909,Sheet2!J:J,1,0)),"//","")</f>
        <v/>
      </c>
      <c r="AF909" s="94" t="str">
        <f t="shared" si="197"/>
        <v/>
      </c>
      <c r="AG909" t="b">
        <f t="shared" si="198"/>
        <v>1</v>
      </c>
    </row>
    <row r="910" spans="1:33">
      <c r="A910" s="50">
        <f t="shared" si="199"/>
        <v>910</v>
      </c>
      <c r="B910" s="49">
        <f t="shared" si="200"/>
        <v>886</v>
      </c>
      <c r="C910" s="229" t="s">
        <v>3817</v>
      </c>
      <c r="D910" s="229" t="s">
        <v>3193</v>
      </c>
      <c r="E910" s="224" t="s">
        <v>524</v>
      </c>
      <c r="F910" s="224" t="s">
        <v>796</v>
      </c>
      <c r="G910" s="233">
        <v>0</v>
      </c>
      <c r="H910" s="233">
        <v>0</v>
      </c>
      <c r="I910" s="224" t="s">
        <v>1</v>
      </c>
      <c r="J910" s="224" t="s">
        <v>1396</v>
      </c>
      <c r="K910" s="231" t="s">
        <v>3830</v>
      </c>
      <c r="L910" s="232" t="s">
        <v>4851</v>
      </c>
      <c r="M910" s="232" t="s">
        <v>4910</v>
      </c>
      <c r="N910" s="57"/>
      <c r="O910" s="57"/>
      <c r="P910" s="237" t="s">
        <v>3193</v>
      </c>
      <c r="Q910" s="13"/>
      <c r="R910"/>
      <c r="S910" t="str">
        <f t="shared" si="182"/>
        <v>NOT EQUAL</v>
      </c>
      <c r="T910" t="str">
        <f>IF(ISNA(VLOOKUP(AF910,#REF!,1)),"//","")</f>
        <v/>
      </c>
      <c r="U910"/>
      <c r="V910" t="e">
        <f t="shared" si="194"/>
        <v>#REF!</v>
      </c>
      <c r="W910" s="81" t="s">
        <v>2263</v>
      </c>
      <c r="X910" s="59" t="s">
        <v>2263</v>
      </c>
      <c r="Y910" s="59" t="s">
        <v>2263</v>
      </c>
      <c r="Z910" s="25" t="str">
        <f t="shared" si="192"/>
        <v/>
      </c>
      <c r="AA910" s="25" t="str">
        <f t="shared" si="195"/>
        <v/>
      </c>
      <c r="AB910" s="1">
        <f t="shared" si="193"/>
        <v>886</v>
      </c>
      <c r="AC910" t="str">
        <f t="shared" si="196"/>
        <v>ITM_COMPLEX_C</v>
      </c>
      <c r="AD910" s="136" t="str">
        <f>IF(ISNA(VLOOKUP(AA910,Sheet2!J:J,1,0)),"//","")</f>
        <v/>
      </c>
      <c r="AF910" s="94" t="str">
        <f t="shared" si="197"/>
        <v/>
      </c>
      <c r="AG910" t="b">
        <f t="shared" si="198"/>
        <v>1</v>
      </c>
    </row>
    <row r="911" spans="1:33">
      <c r="A911" s="50">
        <f t="shared" si="199"/>
        <v>911</v>
      </c>
      <c r="B911" s="49">
        <f t="shared" si="200"/>
        <v>887</v>
      </c>
      <c r="C911" s="229" t="s">
        <v>3816</v>
      </c>
      <c r="D911" s="229" t="s">
        <v>7</v>
      </c>
      <c r="E911" s="224" t="s">
        <v>524</v>
      </c>
      <c r="F911" s="224" t="s">
        <v>132</v>
      </c>
      <c r="G911" s="233">
        <v>0</v>
      </c>
      <c r="H911" s="233">
        <v>0</v>
      </c>
      <c r="I911" s="224" t="s">
        <v>1</v>
      </c>
      <c r="J911" s="224" t="s">
        <v>1396</v>
      </c>
      <c r="K911" s="231" t="s">
        <v>3830</v>
      </c>
      <c r="L911" s="232" t="s">
        <v>4851</v>
      </c>
      <c r="M911" s="232" t="s">
        <v>4910</v>
      </c>
      <c r="N911" s="57"/>
      <c r="O911" s="57"/>
      <c r="P911" s="237" t="s">
        <v>3375</v>
      </c>
      <c r="Q911" s="13"/>
      <c r="R911"/>
      <c r="S911" t="str">
        <f t="shared" si="182"/>
        <v>NOT EQUAL</v>
      </c>
      <c r="T911" t="str">
        <f>IF(ISNA(VLOOKUP(AF911,#REF!,1)),"//","")</f>
        <v/>
      </c>
      <c r="U911"/>
      <c r="V911" t="e">
        <f t="shared" si="194"/>
        <v>#REF!</v>
      </c>
      <c r="W911" s="81" t="s">
        <v>2263</v>
      </c>
      <c r="X911" s="59" t="s">
        <v>2263</v>
      </c>
      <c r="Y911" s="59" t="s">
        <v>2263</v>
      </c>
      <c r="Z911" s="25" t="str">
        <f t="shared" si="192"/>
        <v/>
      </c>
      <c r="AA911" s="25" t="str">
        <f t="shared" si="195"/>
        <v/>
      </c>
      <c r="AB911" s="1">
        <f t="shared" si="193"/>
        <v>887</v>
      </c>
      <c r="AC911" t="str">
        <f t="shared" si="196"/>
        <v>ITM_PLANCK</v>
      </c>
      <c r="AD911" s="136" t="str">
        <f>IF(ISNA(VLOOKUP(AA911,Sheet2!J:J,1,0)),"//","")</f>
        <v/>
      </c>
      <c r="AF911" s="94" t="str">
        <f t="shared" si="197"/>
        <v/>
      </c>
      <c r="AG911" t="b">
        <f t="shared" si="198"/>
        <v>1</v>
      </c>
    </row>
    <row r="912" spans="1:33">
      <c r="A912" s="50">
        <f t="shared" si="199"/>
        <v>912</v>
      </c>
      <c r="B912" s="49">
        <f t="shared" si="200"/>
        <v>888</v>
      </c>
      <c r="C912" s="229" t="s">
        <v>3817</v>
      </c>
      <c r="D912" s="229" t="s">
        <v>3194</v>
      </c>
      <c r="E912" s="224" t="s">
        <v>524</v>
      </c>
      <c r="F912" s="224" t="s">
        <v>137</v>
      </c>
      <c r="G912" s="233">
        <v>0</v>
      </c>
      <c r="H912" s="233">
        <v>0</v>
      </c>
      <c r="I912" s="224" t="s">
        <v>1</v>
      </c>
      <c r="J912" s="224" t="s">
        <v>1396</v>
      </c>
      <c r="K912" s="231" t="s">
        <v>3830</v>
      </c>
      <c r="L912" s="232" t="s">
        <v>4851</v>
      </c>
      <c r="M912" s="232" t="s">
        <v>4910</v>
      </c>
      <c r="N912" s="57"/>
      <c r="O912" s="57"/>
      <c r="P912" s="237" t="s">
        <v>3194</v>
      </c>
      <c r="Q912" s="13"/>
      <c r="R912"/>
      <c r="S912" t="str">
        <f t="shared" si="182"/>
        <v>NOT EQUAL</v>
      </c>
      <c r="T912" t="str">
        <f>IF(ISNA(VLOOKUP(AF912,#REF!,1)),"//","")</f>
        <v/>
      </c>
      <c r="U912"/>
      <c r="V912" t="e">
        <f t="shared" si="194"/>
        <v>#REF!</v>
      </c>
      <c r="W912" s="81" t="s">
        <v>2263</v>
      </c>
      <c r="X912" s="59" t="s">
        <v>2263</v>
      </c>
      <c r="Y912" s="59" t="s">
        <v>2263</v>
      </c>
      <c r="Z912" s="25" t="str">
        <f t="shared" si="192"/>
        <v/>
      </c>
      <c r="AA912" s="25" t="str">
        <f t="shared" si="195"/>
        <v/>
      </c>
      <c r="AB912" s="1">
        <f t="shared" si="193"/>
        <v>888</v>
      </c>
      <c r="AC912" t="str">
        <f t="shared" si="196"/>
        <v>ITM_PLANCK_2PI</v>
      </c>
      <c r="AD912" s="136" t="str">
        <f>IF(ISNA(VLOOKUP(AA912,Sheet2!J:J,1,0)),"//","")</f>
        <v/>
      </c>
      <c r="AF912" s="94" t="str">
        <f t="shared" si="197"/>
        <v/>
      </c>
      <c r="AG912" t="b">
        <f t="shared" si="198"/>
        <v>1</v>
      </c>
    </row>
    <row r="913" spans="1:33">
      <c r="A913" s="50">
        <f t="shared" si="199"/>
        <v>913</v>
      </c>
      <c r="B913" s="49">
        <f t="shared" si="200"/>
        <v>889</v>
      </c>
      <c r="C913" s="229" t="s">
        <v>3816</v>
      </c>
      <c r="D913" s="229" t="s">
        <v>7</v>
      </c>
      <c r="E913" s="224" t="s">
        <v>524</v>
      </c>
      <c r="F913" s="224" t="s">
        <v>797</v>
      </c>
      <c r="G913" s="233">
        <v>0</v>
      </c>
      <c r="H913" s="233">
        <v>0</v>
      </c>
      <c r="I913" s="224" t="s">
        <v>1</v>
      </c>
      <c r="J913" s="224" t="s">
        <v>1396</v>
      </c>
      <c r="K913" s="231" t="s">
        <v>3830</v>
      </c>
      <c r="L913" s="232" t="s">
        <v>4851</v>
      </c>
      <c r="M913" s="232" t="s">
        <v>4910</v>
      </c>
      <c r="N913" s="57"/>
      <c r="O913" s="57"/>
      <c r="P913" s="237" t="s">
        <v>3376</v>
      </c>
      <c r="Q913" s="13"/>
      <c r="R913"/>
      <c r="S913" t="str">
        <f t="shared" si="182"/>
        <v>NOT EQUAL</v>
      </c>
      <c r="T913" t="str">
        <f>IF(ISNA(VLOOKUP(AF913,#REF!,1)),"//","")</f>
        <v/>
      </c>
      <c r="U913"/>
      <c r="V913" t="e">
        <f t="shared" si="194"/>
        <v>#REF!</v>
      </c>
      <c r="W913" s="81" t="s">
        <v>2263</v>
      </c>
      <c r="X913" s="59" t="s">
        <v>2263</v>
      </c>
      <c r="Y913" s="59" t="s">
        <v>2263</v>
      </c>
      <c r="Z913" s="25" t="str">
        <f t="shared" si="192"/>
        <v/>
      </c>
      <c r="AA913" s="25" t="str">
        <f t="shared" si="195"/>
        <v/>
      </c>
      <c r="AB913" s="1">
        <f t="shared" si="193"/>
        <v>889</v>
      </c>
      <c r="AC913" t="str">
        <f t="shared" si="196"/>
        <v>ITM_NATURAL_N</v>
      </c>
      <c r="AD913" s="136" t="str">
        <f>IF(ISNA(VLOOKUP(AA913,Sheet2!J:J,1,0)),"//","")</f>
        <v/>
      </c>
      <c r="AF913" s="94" t="str">
        <f t="shared" si="197"/>
        <v/>
      </c>
      <c r="AG913" t="b">
        <f t="shared" si="198"/>
        <v>1</v>
      </c>
    </row>
    <row r="914" spans="1:33">
      <c r="A914" s="50">
        <f t="shared" si="199"/>
        <v>914</v>
      </c>
      <c r="B914" s="49">
        <f t="shared" si="200"/>
        <v>890</v>
      </c>
      <c r="C914" s="229" t="s">
        <v>3816</v>
      </c>
      <c r="D914" s="229" t="s">
        <v>7</v>
      </c>
      <c r="E914" s="224" t="s">
        <v>524</v>
      </c>
      <c r="F914" s="224" t="s">
        <v>798</v>
      </c>
      <c r="G914" s="233">
        <v>0</v>
      </c>
      <c r="H914" s="233">
        <v>0</v>
      </c>
      <c r="I914" s="224" t="s">
        <v>1</v>
      </c>
      <c r="J914" s="224" t="s">
        <v>1396</v>
      </c>
      <c r="K914" s="231" t="s">
        <v>3830</v>
      </c>
      <c r="L914" s="232" t="s">
        <v>4851</v>
      </c>
      <c r="M914" s="232" t="s">
        <v>4910</v>
      </c>
      <c r="N914" s="57"/>
      <c r="O914" s="57"/>
      <c r="P914" s="237" t="s">
        <v>3377</v>
      </c>
      <c r="Q914" s="13"/>
      <c r="R914"/>
      <c r="S914" t="str">
        <f t="shared" si="182"/>
        <v>NOT EQUAL</v>
      </c>
      <c r="T914" t="str">
        <f>IF(ISNA(VLOOKUP(AF914,#REF!,1)),"//","")</f>
        <v/>
      </c>
      <c r="U914"/>
      <c r="V914" t="e">
        <f t="shared" si="194"/>
        <v>#REF!</v>
      </c>
      <c r="W914" s="81" t="s">
        <v>2263</v>
      </c>
      <c r="X914" s="59" t="s">
        <v>2263</v>
      </c>
      <c r="Y914" s="59" t="s">
        <v>2263</v>
      </c>
      <c r="Z914" s="25" t="str">
        <f t="shared" si="192"/>
        <v/>
      </c>
      <c r="AA914" s="25" t="str">
        <f t="shared" si="195"/>
        <v/>
      </c>
      <c r="AB914" s="1">
        <f t="shared" si="193"/>
        <v>890</v>
      </c>
      <c r="AC914" t="str">
        <f t="shared" si="196"/>
        <v>ITM_RATIONAL_Q</v>
      </c>
      <c r="AD914" s="136" t="str">
        <f>IF(ISNA(VLOOKUP(AA914,Sheet2!J:J,1,0)),"//","")</f>
        <v/>
      </c>
      <c r="AF914" s="94" t="str">
        <f t="shared" si="197"/>
        <v/>
      </c>
      <c r="AG914" t="b">
        <f t="shared" si="198"/>
        <v>1</v>
      </c>
    </row>
    <row r="915" spans="1:33">
      <c r="A915" s="50">
        <f t="shared" si="199"/>
        <v>915</v>
      </c>
      <c r="B915" s="49">
        <f t="shared" si="200"/>
        <v>891</v>
      </c>
      <c r="C915" s="229" t="s">
        <v>3817</v>
      </c>
      <c r="D915" s="229" t="s">
        <v>3195</v>
      </c>
      <c r="E915" s="224" t="s">
        <v>524</v>
      </c>
      <c r="F915" s="224" t="s">
        <v>799</v>
      </c>
      <c r="G915" s="233">
        <v>0</v>
      </c>
      <c r="H915" s="233">
        <v>0</v>
      </c>
      <c r="I915" s="224" t="s">
        <v>1</v>
      </c>
      <c r="J915" s="224" t="s">
        <v>1396</v>
      </c>
      <c r="K915" s="231" t="s">
        <v>3830</v>
      </c>
      <c r="L915" s="232" t="s">
        <v>4851</v>
      </c>
      <c r="M915" s="232" t="s">
        <v>4910</v>
      </c>
      <c r="N915" s="57"/>
      <c r="O915" s="57"/>
      <c r="P915" s="237" t="s">
        <v>3195</v>
      </c>
      <c r="Q915" s="13"/>
      <c r="R915"/>
      <c r="S915" t="str">
        <f t="shared" si="182"/>
        <v>NOT EQUAL</v>
      </c>
      <c r="T915" t="str">
        <f>IF(ISNA(VLOOKUP(AF915,#REF!,1)),"//","")</f>
        <v/>
      </c>
      <c r="U915"/>
      <c r="V915" t="e">
        <f t="shared" si="194"/>
        <v>#REF!</v>
      </c>
      <c r="W915" s="81" t="s">
        <v>2263</v>
      </c>
      <c r="X915" s="59" t="s">
        <v>2263</v>
      </c>
      <c r="Y915" s="59" t="s">
        <v>2263</v>
      </c>
      <c r="Z915" s="25" t="str">
        <f t="shared" si="192"/>
        <v/>
      </c>
      <c r="AA915" s="25" t="str">
        <f t="shared" si="195"/>
        <v/>
      </c>
      <c r="AB915" s="1">
        <f t="shared" si="193"/>
        <v>891</v>
      </c>
      <c r="AC915" t="str">
        <f t="shared" si="196"/>
        <v>ITM_REAL_R</v>
      </c>
      <c r="AD915" s="136" t="str">
        <f>IF(ISNA(VLOOKUP(AA915,Sheet2!J:J,1,0)),"//","")</f>
        <v/>
      </c>
      <c r="AF915" s="94" t="str">
        <f t="shared" si="197"/>
        <v/>
      </c>
      <c r="AG915" t="b">
        <f t="shared" si="198"/>
        <v>1</v>
      </c>
    </row>
    <row r="916" spans="1:33">
      <c r="A916" s="50">
        <f t="shared" si="199"/>
        <v>916</v>
      </c>
      <c r="B916" s="49">
        <f t="shared" si="200"/>
        <v>892</v>
      </c>
      <c r="C916" s="229" t="s">
        <v>3817</v>
      </c>
      <c r="D916" s="229" t="s">
        <v>3196</v>
      </c>
      <c r="E916" s="224" t="s">
        <v>524</v>
      </c>
      <c r="F916" s="224" t="s">
        <v>800</v>
      </c>
      <c r="G916" s="233">
        <v>0</v>
      </c>
      <c r="H916" s="233">
        <v>0</v>
      </c>
      <c r="I916" s="224" t="s">
        <v>1</v>
      </c>
      <c r="J916" s="224" t="s">
        <v>1396</v>
      </c>
      <c r="K916" s="231" t="s">
        <v>3830</v>
      </c>
      <c r="L916" s="232" t="s">
        <v>4851</v>
      </c>
      <c r="M916" s="232" t="s">
        <v>4910</v>
      </c>
      <c r="N916" s="57"/>
      <c r="O916" s="57"/>
      <c r="P916" s="237" t="s">
        <v>3196</v>
      </c>
      <c r="Q916" s="13"/>
      <c r="R916"/>
      <c r="S916" t="str">
        <f t="shared" si="182"/>
        <v>NOT EQUAL</v>
      </c>
      <c r="T916" t="str">
        <f>IF(ISNA(VLOOKUP(AF916,#REF!,1)),"//","")</f>
        <v/>
      </c>
      <c r="U916"/>
      <c r="V916" t="e">
        <f t="shared" si="194"/>
        <v>#REF!</v>
      </c>
      <c r="W916" s="81" t="s">
        <v>2263</v>
      </c>
      <c r="X916" s="59" t="s">
        <v>2263</v>
      </c>
      <c r="Y916" s="59" t="s">
        <v>2263</v>
      </c>
      <c r="Z916" s="25" t="str">
        <f t="shared" si="192"/>
        <v/>
      </c>
      <c r="AA916" s="25" t="str">
        <f t="shared" si="195"/>
        <v/>
      </c>
      <c r="AB916" s="1">
        <f t="shared" si="193"/>
        <v>892</v>
      </c>
      <c r="AC916" t="str">
        <f t="shared" si="196"/>
        <v>ITM_LEFT_ARROW</v>
      </c>
      <c r="AD916" s="136" t="str">
        <f>IF(ISNA(VLOOKUP(AA916,Sheet2!J:J,1,0)),"//","")</f>
        <v/>
      </c>
      <c r="AF916" s="94" t="str">
        <f t="shared" si="197"/>
        <v/>
      </c>
      <c r="AG916" t="b">
        <f t="shared" si="198"/>
        <v>1</v>
      </c>
    </row>
    <row r="917" spans="1:33">
      <c r="A917" s="50">
        <f t="shared" si="199"/>
        <v>917</v>
      </c>
      <c r="B917" s="49">
        <f t="shared" si="200"/>
        <v>893</v>
      </c>
      <c r="C917" s="229" t="s">
        <v>3817</v>
      </c>
      <c r="D917" s="229" t="s">
        <v>3197</v>
      </c>
      <c r="E917" s="224" t="s">
        <v>524</v>
      </c>
      <c r="F917" s="224" t="s">
        <v>801</v>
      </c>
      <c r="G917" s="233">
        <v>0</v>
      </c>
      <c r="H917" s="233">
        <v>0</v>
      </c>
      <c r="I917" s="224" t="s">
        <v>1</v>
      </c>
      <c r="J917" s="224" t="s">
        <v>1396</v>
      </c>
      <c r="K917" s="231" t="s">
        <v>3830</v>
      </c>
      <c r="L917" s="232" t="s">
        <v>4851</v>
      </c>
      <c r="M917" s="232" t="s">
        <v>4910</v>
      </c>
      <c r="N917" s="57"/>
      <c r="O917" s="57"/>
      <c r="P917" s="237" t="s">
        <v>3197</v>
      </c>
      <c r="Q917" s="13"/>
      <c r="R917"/>
      <c r="S917" t="str">
        <f t="shared" si="182"/>
        <v>NOT EQUAL</v>
      </c>
      <c r="T917" t="str">
        <f>IF(ISNA(VLOOKUP(AF917,#REF!,1)),"//","")</f>
        <v/>
      </c>
      <c r="U917"/>
      <c r="V917" t="e">
        <f t="shared" si="194"/>
        <v>#REF!</v>
      </c>
      <c r="W917" s="81" t="s">
        <v>2263</v>
      </c>
      <c r="X917" s="59" t="s">
        <v>2263</v>
      </c>
      <c r="Y917" s="59" t="s">
        <v>2263</v>
      </c>
      <c r="Z917" s="25" t="str">
        <f t="shared" si="192"/>
        <v/>
      </c>
      <c r="AA917" s="25" t="str">
        <f t="shared" si="195"/>
        <v/>
      </c>
      <c r="AB917" s="1">
        <f t="shared" si="193"/>
        <v>893</v>
      </c>
      <c r="AC917" t="str">
        <f t="shared" si="196"/>
        <v>ITM_UP_ARROW</v>
      </c>
      <c r="AD917" s="136" t="str">
        <f>IF(ISNA(VLOOKUP(AA917,Sheet2!J:J,1,0)),"//","")</f>
        <v/>
      </c>
      <c r="AF917" s="94" t="str">
        <f t="shared" si="197"/>
        <v/>
      </c>
      <c r="AG917" t="b">
        <f t="shared" si="198"/>
        <v>1</v>
      </c>
    </row>
    <row r="918" spans="1:33">
      <c r="A918" s="50">
        <f t="shared" si="199"/>
        <v>918</v>
      </c>
      <c r="B918" s="49">
        <f t="shared" si="200"/>
        <v>894</v>
      </c>
      <c r="C918" s="229" t="s">
        <v>3817</v>
      </c>
      <c r="D918" s="229" t="s">
        <v>3198</v>
      </c>
      <c r="E918" s="224" t="s">
        <v>524</v>
      </c>
      <c r="F918" s="224" t="s">
        <v>802</v>
      </c>
      <c r="G918" s="233">
        <v>0</v>
      </c>
      <c r="H918" s="233">
        <v>0</v>
      </c>
      <c r="I918" s="224" t="s">
        <v>1</v>
      </c>
      <c r="J918" s="224" t="s">
        <v>1396</v>
      </c>
      <c r="K918" s="231" t="s">
        <v>3830</v>
      </c>
      <c r="L918" s="232" t="s">
        <v>4851</v>
      </c>
      <c r="M918" s="232" t="s">
        <v>4910</v>
      </c>
      <c r="N918" s="57"/>
      <c r="O918" s="57"/>
      <c r="P918" s="237" t="s">
        <v>3198</v>
      </c>
      <c r="Q918" s="13"/>
      <c r="R918"/>
      <c r="S918" t="str">
        <f t="shared" si="182"/>
        <v>NOT EQUAL</v>
      </c>
      <c r="T918" t="str">
        <f>IF(ISNA(VLOOKUP(AF918,#REF!,1)),"//","")</f>
        <v/>
      </c>
      <c r="U918"/>
      <c r="V918" t="e">
        <f t="shared" si="194"/>
        <v>#REF!</v>
      </c>
      <c r="W918" s="81" t="s">
        <v>2263</v>
      </c>
      <c r="X918" s="59" t="s">
        <v>2263</v>
      </c>
      <c r="Y918" s="59" t="s">
        <v>2263</v>
      </c>
      <c r="Z918" s="25" t="str">
        <f t="shared" si="192"/>
        <v/>
      </c>
      <c r="AA918" s="25" t="str">
        <f t="shared" si="195"/>
        <v/>
      </c>
      <c r="AB918" s="1">
        <f t="shared" si="193"/>
        <v>894</v>
      </c>
      <c r="AC918" t="str">
        <f t="shared" si="196"/>
        <v>ITM_RIGHT_ARROW</v>
      </c>
      <c r="AD918" s="136" t="str">
        <f>IF(ISNA(VLOOKUP(AA918,Sheet2!J:J,1,0)),"//","")</f>
        <v/>
      </c>
      <c r="AF918" s="94" t="str">
        <f t="shared" si="197"/>
        <v/>
      </c>
      <c r="AG918" t="b">
        <f t="shared" si="198"/>
        <v>1</v>
      </c>
    </row>
    <row r="919" spans="1:33">
      <c r="A919" s="50">
        <f t="shared" si="199"/>
        <v>919</v>
      </c>
      <c r="B919" s="49">
        <f t="shared" si="200"/>
        <v>895</v>
      </c>
      <c r="C919" s="229" t="s">
        <v>3817</v>
      </c>
      <c r="D919" s="229" t="s">
        <v>3199</v>
      </c>
      <c r="E919" s="224" t="s">
        <v>524</v>
      </c>
      <c r="F919" s="224" t="s">
        <v>803</v>
      </c>
      <c r="G919" s="233">
        <v>0</v>
      </c>
      <c r="H919" s="233">
        <v>0</v>
      </c>
      <c r="I919" s="224" t="s">
        <v>1</v>
      </c>
      <c r="J919" s="224" t="s">
        <v>1396</v>
      </c>
      <c r="K919" s="231" t="s">
        <v>3830</v>
      </c>
      <c r="L919" s="232" t="s">
        <v>4851</v>
      </c>
      <c r="M919" s="232" t="s">
        <v>4910</v>
      </c>
      <c r="N919" s="57"/>
      <c r="O919" s="57"/>
      <c r="P919" s="237" t="s">
        <v>3199</v>
      </c>
      <c r="Q919" s="13"/>
      <c r="R919"/>
      <c r="S919" t="str">
        <f t="shared" si="182"/>
        <v>NOT EQUAL</v>
      </c>
      <c r="T919" t="str">
        <f>IF(ISNA(VLOOKUP(AF919,#REF!,1)),"//","")</f>
        <v/>
      </c>
      <c r="U919"/>
      <c r="V919" t="e">
        <f t="shared" si="194"/>
        <v>#REF!</v>
      </c>
      <c r="W919" s="81" t="s">
        <v>2263</v>
      </c>
      <c r="X919" s="59" t="s">
        <v>2263</v>
      </c>
      <c r="Y919" s="59" t="s">
        <v>2263</v>
      </c>
      <c r="Z919" s="25" t="str">
        <f t="shared" si="192"/>
        <v/>
      </c>
      <c r="AA919" s="25" t="str">
        <f t="shared" si="195"/>
        <v/>
      </c>
      <c r="AB919" s="1">
        <f t="shared" si="193"/>
        <v>895</v>
      </c>
      <c r="AC919" t="str">
        <f t="shared" si="196"/>
        <v>ITM_DOWN_ARROW</v>
      </c>
      <c r="AD919" s="136" t="str">
        <f>IF(ISNA(VLOOKUP(AA919,Sheet2!J:J,1,0)),"//","")</f>
        <v/>
      </c>
      <c r="AF919" s="94" t="str">
        <f t="shared" si="197"/>
        <v/>
      </c>
      <c r="AG919" t="b">
        <f t="shared" si="198"/>
        <v>1</v>
      </c>
    </row>
    <row r="920" spans="1:33">
      <c r="A920" s="50">
        <f t="shared" si="199"/>
        <v>920</v>
      </c>
      <c r="B920" s="49">
        <f t="shared" si="200"/>
        <v>896</v>
      </c>
      <c r="C920" s="229" t="s">
        <v>3817</v>
      </c>
      <c r="D920" s="229" t="s">
        <v>3200</v>
      </c>
      <c r="E920" s="224" t="s">
        <v>524</v>
      </c>
      <c r="F920" s="224" t="s">
        <v>804</v>
      </c>
      <c r="G920" s="233">
        <v>0</v>
      </c>
      <c r="H920" s="233">
        <v>0</v>
      </c>
      <c r="I920" s="224" t="s">
        <v>1</v>
      </c>
      <c r="J920" s="224" t="s">
        <v>1396</v>
      </c>
      <c r="K920" s="231" t="s">
        <v>3830</v>
      </c>
      <c r="L920" s="232" t="s">
        <v>4851</v>
      </c>
      <c r="M920" s="232" t="s">
        <v>4910</v>
      </c>
      <c r="N920" s="57"/>
      <c r="O920" s="57"/>
      <c r="P920" s="237" t="s">
        <v>3200</v>
      </c>
      <c r="Q920" s="13"/>
      <c r="R920"/>
      <c r="S920" t="str">
        <f t="shared" si="182"/>
        <v>NOT EQUAL</v>
      </c>
      <c r="T920" t="str">
        <f>IF(ISNA(VLOOKUP(AF920,#REF!,1)),"//","")</f>
        <v/>
      </c>
      <c r="U920"/>
      <c r="V920" t="e">
        <f t="shared" si="194"/>
        <v>#REF!</v>
      </c>
      <c r="W920" s="81" t="s">
        <v>2263</v>
      </c>
      <c r="X920" s="59" t="s">
        <v>2263</v>
      </c>
      <c r="Y920" s="59" t="s">
        <v>2263</v>
      </c>
      <c r="Z920" s="25" t="str">
        <f t="shared" si="192"/>
        <v/>
      </c>
      <c r="AA920" s="25" t="str">
        <f t="shared" si="195"/>
        <v/>
      </c>
      <c r="AB920" s="1">
        <f t="shared" si="193"/>
        <v>896</v>
      </c>
      <c r="AC920" t="str">
        <f t="shared" si="196"/>
        <v>ITM_SERIAL_IO</v>
      </c>
      <c r="AD920" s="136" t="str">
        <f>IF(ISNA(VLOOKUP(AA920,Sheet2!J:J,1,0)),"//","")</f>
        <v/>
      </c>
      <c r="AF920" s="94" t="str">
        <f t="shared" si="197"/>
        <v/>
      </c>
      <c r="AG920" t="b">
        <f t="shared" si="198"/>
        <v>1</v>
      </c>
    </row>
    <row r="921" spans="1:33">
      <c r="A921" s="50">
        <f t="shared" si="199"/>
        <v>921</v>
      </c>
      <c r="B921" s="49">
        <f t="shared" si="200"/>
        <v>897</v>
      </c>
      <c r="C921" s="229" t="s">
        <v>3816</v>
      </c>
      <c r="D921" s="229" t="s">
        <v>7</v>
      </c>
      <c r="E921" s="224" t="s">
        <v>524</v>
      </c>
      <c r="F921" s="224" t="s">
        <v>805</v>
      </c>
      <c r="G921" s="233">
        <v>0</v>
      </c>
      <c r="H921" s="233">
        <v>0</v>
      </c>
      <c r="I921" s="224" t="s">
        <v>1</v>
      </c>
      <c r="J921" s="224" t="s">
        <v>1396</v>
      </c>
      <c r="K921" s="231" t="s">
        <v>3830</v>
      </c>
      <c r="L921" s="232" t="s">
        <v>4851</v>
      </c>
      <c r="M921" s="232" t="s">
        <v>4910</v>
      </c>
      <c r="N921" s="57"/>
      <c r="O921" s="57"/>
      <c r="P921" s="237" t="s">
        <v>3378</v>
      </c>
      <c r="Q921" s="13"/>
      <c r="R921"/>
      <c r="S921" t="str">
        <f t="shared" si="182"/>
        <v>NOT EQUAL</v>
      </c>
      <c r="T921" t="str">
        <f>IF(ISNA(VLOOKUP(AF921,#REF!,1)),"//","")</f>
        <v/>
      </c>
      <c r="U921"/>
      <c r="V921" t="e">
        <f t="shared" si="194"/>
        <v>#REF!</v>
      </c>
      <c r="W921" s="81" t="s">
        <v>2263</v>
      </c>
      <c r="X921" s="59" t="s">
        <v>2263</v>
      </c>
      <c r="Y921" s="59" t="s">
        <v>2263</v>
      </c>
      <c r="Z921" s="25" t="str">
        <f t="shared" si="192"/>
        <v/>
      </c>
      <c r="AA921" s="25" t="str">
        <f t="shared" si="195"/>
        <v/>
      </c>
      <c r="AB921" s="1">
        <f t="shared" si="193"/>
        <v>897</v>
      </c>
      <c r="AC921" t="str">
        <f t="shared" si="196"/>
        <v>ITM_RIGHT_SHORT_ARROW</v>
      </c>
      <c r="AD921" s="136" t="str">
        <f>IF(ISNA(VLOOKUP(AA921,Sheet2!J:J,1,0)),"//","")</f>
        <v/>
      </c>
      <c r="AF921" s="94" t="str">
        <f t="shared" si="197"/>
        <v/>
      </c>
      <c r="AG921" t="b">
        <f t="shared" si="198"/>
        <v>1</v>
      </c>
    </row>
    <row r="922" spans="1:33">
      <c r="A922" s="50">
        <f t="shared" si="199"/>
        <v>922</v>
      </c>
      <c r="B922" s="49">
        <f t="shared" si="200"/>
        <v>898</v>
      </c>
      <c r="C922" s="229" t="s">
        <v>3817</v>
      </c>
      <c r="D922" s="229" t="s">
        <v>3379</v>
      </c>
      <c r="E922" s="224" t="s">
        <v>524</v>
      </c>
      <c r="F922" s="224" t="s">
        <v>806</v>
      </c>
      <c r="G922" s="233">
        <v>0</v>
      </c>
      <c r="H922" s="233">
        <v>0</v>
      </c>
      <c r="I922" s="224" t="s">
        <v>1</v>
      </c>
      <c r="J922" s="224" t="s">
        <v>1396</v>
      </c>
      <c r="K922" s="231" t="s">
        <v>3830</v>
      </c>
      <c r="L922" s="232" t="s">
        <v>4851</v>
      </c>
      <c r="M922" s="232" t="s">
        <v>4910</v>
      </c>
      <c r="N922" s="57"/>
      <c r="O922" s="57"/>
      <c r="P922" s="237" t="s">
        <v>3379</v>
      </c>
      <c r="Q922" s="13"/>
      <c r="R922"/>
      <c r="S922" t="str">
        <f t="shared" si="182"/>
        <v>NOT EQUAL</v>
      </c>
      <c r="T922" t="str">
        <f>IF(ISNA(VLOOKUP(AF922,#REF!,1)),"//","")</f>
        <v/>
      </c>
      <c r="U922"/>
      <c r="V922" t="e">
        <f t="shared" si="194"/>
        <v>#REF!</v>
      </c>
      <c r="W922" s="81" t="s">
        <v>2263</v>
      </c>
      <c r="X922" s="59" t="s">
        <v>2263</v>
      </c>
      <c r="Y922" s="59" t="s">
        <v>2263</v>
      </c>
      <c r="Z922" s="25" t="str">
        <f t="shared" si="192"/>
        <v/>
      </c>
      <c r="AA922" s="25" t="str">
        <f t="shared" si="195"/>
        <v/>
      </c>
      <c r="AB922" s="1">
        <f t="shared" si="193"/>
        <v>898</v>
      </c>
      <c r="AC922" t="str">
        <f t="shared" si="196"/>
        <v>ITM_LEFT_RIGHT_ARROWS</v>
      </c>
      <c r="AD922" s="136" t="str">
        <f>IF(ISNA(VLOOKUP(AA922,Sheet2!J:J,1,0)),"//","")</f>
        <v/>
      </c>
      <c r="AF922" s="94" t="str">
        <f t="shared" si="197"/>
        <v/>
      </c>
      <c r="AG922" t="b">
        <f t="shared" si="198"/>
        <v>1</v>
      </c>
    </row>
    <row r="923" spans="1:33">
      <c r="A923" s="50">
        <f t="shared" si="199"/>
        <v>923</v>
      </c>
      <c r="B923" s="49">
        <f t="shared" si="200"/>
        <v>899</v>
      </c>
      <c r="C923" s="229" t="s">
        <v>3816</v>
      </c>
      <c r="D923" s="229" t="s">
        <v>7</v>
      </c>
      <c r="E923" s="224" t="s">
        <v>524</v>
      </c>
      <c r="F923" s="224" t="s">
        <v>807</v>
      </c>
      <c r="G923" s="233">
        <v>0</v>
      </c>
      <c r="H923" s="233">
        <v>0</v>
      </c>
      <c r="I923" s="224" t="s">
        <v>1</v>
      </c>
      <c r="J923" s="224" t="s">
        <v>1396</v>
      </c>
      <c r="K923" s="231" t="s">
        <v>3830</v>
      </c>
      <c r="L923" s="232" t="s">
        <v>4851</v>
      </c>
      <c r="M923" s="232" t="s">
        <v>4910</v>
      </c>
      <c r="N923" s="57"/>
      <c r="O923" s="57"/>
      <c r="P923" s="237" t="s">
        <v>3380</v>
      </c>
      <c r="Q923" s="13"/>
      <c r="R923"/>
      <c r="S923" t="str">
        <f t="shared" si="182"/>
        <v>NOT EQUAL</v>
      </c>
      <c r="T923" t="str">
        <f>IF(ISNA(VLOOKUP(AF923,#REF!,1)),"//","")</f>
        <v/>
      </c>
      <c r="U923"/>
      <c r="V923" t="e">
        <f t="shared" si="194"/>
        <v>#REF!</v>
      </c>
      <c r="W923" s="81" t="s">
        <v>2263</v>
      </c>
      <c r="X923" s="59" t="s">
        <v>2263</v>
      </c>
      <c r="Y923" s="59" t="s">
        <v>2263</v>
      </c>
      <c r="Z923" s="25" t="str">
        <f t="shared" si="192"/>
        <v/>
      </c>
      <c r="AA923" s="25" t="str">
        <f t="shared" si="195"/>
        <v/>
      </c>
      <c r="AB923" s="1">
        <f t="shared" si="193"/>
        <v>899</v>
      </c>
      <c r="AC923" t="str">
        <f t="shared" si="196"/>
        <v>ITM_BST_SIGN</v>
      </c>
      <c r="AD923" s="136" t="str">
        <f>IF(ISNA(VLOOKUP(AA923,Sheet2!J:J,1,0)),"//","")</f>
        <v/>
      </c>
      <c r="AF923" s="94" t="str">
        <f t="shared" si="197"/>
        <v/>
      </c>
      <c r="AG923" t="b">
        <f t="shared" si="198"/>
        <v>1</v>
      </c>
    </row>
    <row r="924" spans="1:33">
      <c r="A924" s="50">
        <f t="shared" si="199"/>
        <v>924</v>
      </c>
      <c r="B924" s="49">
        <f t="shared" si="200"/>
        <v>900</v>
      </c>
      <c r="C924" s="229" t="s">
        <v>3816</v>
      </c>
      <c r="D924" s="229" t="s">
        <v>7</v>
      </c>
      <c r="E924" s="224" t="s">
        <v>524</v>
      </c>
      <c r="F924" s="224" t="s">
        <v>808</v>
      </c>
      <c r="G924" s="233">
        <v>0</v>
      </c>
      <c r="H924" s="233">
        <v>0</v>
      </c>
      <c r="I924" s="224" t="s">
        <v>1</v>
      </c>
      <c r="J924" s="224" t="s">
        <v>1396</v>
      </c>
      <c r="K924" s="231" t="s">
        <v>3830</v>
      </c>
      <c r="L924" s="232" t="s">
        <v>4851</v>
      </c>
      <c r="M924" s="232" t="s">
        <v>4910</v>
      </c>
      <c r="N924" s="57"/>
      <c r="O924" s="57"/>
      <c r="P924" s="237" t="s">
        <v>3381</v>
      </c>
      <c r="Q924" s="13"/>
      <c r="R924"/>
      <c r="S924" t="str">
        <f t="shared" si="182"/>
        <v>NOT EQUAL</v>
      </c>
      <c r="T924" t="str">
        <f>IF(ISNA(VLOOKUP(AF924,#REF!,1)),"//","")</f>
        <v/>
      </c>
      <c r="U924"/>
      <c r="V924" t="e">
        <f t="shared" si="194"/>
        <v>#REF!</v>
      </c>
      <c r="W924" s="81" t="s">
        <v>2263</v>
      </c>
      <c r="X924" s="59" t="s">
        <v>2263</v>
      </c>
      <c r="Y924" s="59" t="s">
        <v>2263</v>
      </c>
      <c r="Z924" s="25" t="str">
        <f t="shared" si="192"/>
        <v/>
      </c>
      <c r="AA924" s="25" t="str">
        <f t="shared" si="195"/>
        <v/>
      </c>
      <c r="AB924" s="1">
        <f t="shared" si="193"/>
        <v>900</v>
      </c>
      <c r="AC924" t="str">
        <f t="shared" si="196"/>
        <v>ITM_SST_SIGN</v>
      </c>
      <c r="AD924" s="136" t="str">
        <f>IF(ISNA(VLOOKUP(AA924,Sheet2!J:J,1,0)),"//","")</f>
        <v/>
      </c>
      <c r="AF924" s="94" t="str">
        <f t="shared" si="197"/>
        <v/>
      </c>
      <c r="AG924" t="b">
        <f t="shared" si="198"/>
        <v>1</v>
      </c>
    </row>
    <row r="925" spans="1:33">
      <c r="A925" s="50">
        <f t="shared" si="199"/>
        <v>925</v>
      </c>
      <c r="B925" s="49">
        <f t="shared" si="200"/>
        <v>901</v>
      </c>
      <c r="C925" s="229" t="s">
        <v>3816</v>
      </c>
      <c r="D925" s="229" t="s">
        <v>7</v>
      </c>
      <c r="E925" s="224" t="s">
        <v>524</v>
      </c>
      <c r="F925" s="224" t="s">
        <v>809</v>
      </c>
      <c r="G925" s="233">
        <v>0</v>
      </c>
      <c r="H925" s="233">
        <v>0</v>
      </c>
      <c r="I925" s="224" t="s">
        <v>1</v>
      </c>
      <c r="J925" s="224" t="s">
        <v>1396</v>
      </c>
      <c r="K925" s="231" t="s">
        <v>3830</v>
      </c>
      <c r="L925" s="232" t="s">
        <v>4851</v>
      </c>
      <c r="M925" s="232" t="s">
        <v>4910</v>
      </c>
      <c r="N925" s="57"/>
      <c r="O925" s="57"/>
      <c r="P925" s="237" t="s">
        <v>3382</v>
      </c>
      <c r="Q925" s="13"/>
      <c r="R925"/>
      <c r="S925" t="str">
        <f t="shared" si="182"/>
        <v>NOT EQUAL</v>
      </c>
      <c r="T925" t="str">
        <f>IF(ISNA(VLOOKUP(AF925,#REF!,1)),"//","")</f>
        <v/>
      </c>
      <c r="U925"/>
      <c r="V925" t="e">
        <f t="shared" si="194"/>
        <v>#REF!</v>
      </c>
      <c r="W925" s="81" t="s">
        <v>2263</v>
      </c>
      <c r="X925" s="59" t="s">
        <v>2263</v>
      </c>
      <c r="Y925" s="59" t="s">
        <v>2263</v>
      </c>
      <c r="Z925" s="25" t="str">
        <f t="shared" si="192"/>
        <v/>
      </c>
      <c r="AA925" s="25" t="str">
        <f t="shared" si="195"/>
        <v/>
      </c>
      <c r="AB925" s="1">
        <f t="shared" si="193"/>
        <v>901</v>
      </c>
      <c r="AC925" t="str">
        <f t="shared" si="196"/>
        <v>ITM_HAMBURGER</v>
      </c>
      <c r="AD925" s="136" t="str">
        <f>IF(ISNA(VLOOKUP(AA925,Sheet2!J:J,1,0)),"//","")</f>
        <v/>
      </c>
      <c r="AF925" s="94" t="str">
        <f t="shared" si="197"/>
        <v/>
      </c>
      <c r="AG925" t="b">
        <f t="shared" si="198"/>
        <v>1</v>
      </c>
    </row>
    <row r="926" spans="1:33">
      <c r="A926" s="50">
        <f t="shared" si="199"/>
        <v>926</v>
      </c>
      <c r="B926" s="49">
        <f t="shared" si="200"/>
        <v>902</v>
      </c>
      <c r="C926" s="229" t="s">
        <v>3816</v>
      </c>
      <c r="D926" s="229" t="s">
        <v>7</v>
      </c>
      <c r="E926" s="224" t="s">
        <v>524</v>
      </c>
      <c r="F926" s="224" t="s">
        <v>810</v>
      </c>
      <c r="G926" s="233">
        <v>0</v>
      </c>
      <c r="H926" s="233">
        <v>0</v>
      </c>
      <c r="I926" s="224" t="s">
        <v>1</v>
      </c>
      <c r="J926" s="224" t="s">
        <v>1396</v>
      </c>
      <c r="K926" s="231" t="s">
        <v>3830</v>
      </c>
      <c r="L926" s="232" t="s">
        <v>4851</v>
      </c>
      <c r="M926" s="232" t="s">
        <v>4910</v>
      </c>
      <c r="N926" s="57"/>
      <c r="O926" s="57"/>
      <c r="P926" s="237" t="s">
        <v>3383</v>
      </c>
      <c r="Q926" s="13"/>
      <c r="R926"/>
      <c r="S926" t="str">
        <f t="shared" si="182"/>
        <v>NOT EQUAL</v>
      </c>
      <c r="T926" t="str">
        <f>IF(ISNA(VLOOKUP(AF926,#REF!,1)),"//","")</f>
        <v/>
      </c>
      <c r="U926"/>
      <c r="V926" t="e">
        <f t="shared" si="194"/>
        <v>#REF!</v>
      </c>
      <c r="W926" s="81" t="s">
        <v>2263</v>
      </c>
      <c r="X926" s="59" t="s">
        <v>2263</v>
      </c>
      <c r="Y926" s="59" t="s">
        <v>2263</v>
      </c>
      <c r="Z926" s="25" t="str">
        <f t="shared" si="192"/>
        <v/>
      </c>
      <c r="AA926" s="25" t="str">
        <f t="shared" si="195"/>
        <v/>
      </c>
      <c r="AB926" s="1">
        <f t="shared" si="193"/>
        <v>902</v>
      </c>
      <c r="AC926" t="str">
        <f t="shared" si="196"/>
        <v>ITM_UNDO_SIGN</v>
      </c>
      <c r="AD926" s="136" t="str">
        <f>IF(ISNA(VLOOKUP(AA926,Sheet2!J:J,1,0)),"//","")</f>
        <v/>
      </c>
      <c r="AF926" s="94" t="str">
        <f t="shared" si="197"/>
        <v/>
      </c>
      <c r="AG926" t="b">
        <f t="shared" si="198"/>
        <v>1</v>
      </c>
    </row>
    <row r="927" spans="1:33">
      <c r="A927" s="50">
        <f t="shared" si="199"/>
        <v>927</v>
      </c>
      <c r="B927" s="49">
        <f t="shared" si="200"/>
        <v>903</v>
      </c>
      <c r="C927" s="229" t="s">
        <v>3816</v>
      </c>
      <c r="D927" s="229" t="s">
        <v>7</v>
      </c>
      <c r="E927" s="224" t="s">
        <v>524</v>
      </c>
      <c r="F927" s="224" t="s">
        <v>811</v>
      </c>
      <c r="G927" s="233">
        <v>0</v>
      </c>
      <c r="H927" s="233">
        <v>0</v>
      </c>
      <c r="I927" s="224" t="s">
        <v>1</v>
      </c>
      <c r="J927" s="224" t="s">
        <v>1396</v>
      </c>
      <c r="K927" s="231" t="s">
        <v>3830</v>
      </c>
      <c r="L927" s="232" t="s">
        <v>4851</v>
      </c>
      <c r="M927" s="232" t="s">
        <v>4910</v>
      </c>
      <c r="N927" s="57"/>
      <c r="O927" s="57"/>
      <c r="P927" s="237" t="s">
        <v>3384</v>
      </c>
      <c r="Q927" s="13"/>
      <c r="R927"/>
      <c r="S927" t="str">
        <f t="shared" si="182"/>
        <v>NOT EQUAL</v>
      </c>
      <c r="T927" t="str">
        <f>IF(ISNA(VLOOKUP(AF927,#REF!,1)),"//","")</f>
        <v/>
      </c>
      <c r="U927"/>
      <c r="V927" t="e">
        <f t="shared" si="194"/>
        <v>#REF!</v>
      </c>
      <c r="W927" s="81" t="s">
        <v>2263</v>
      </c>
      <c r="X927" s="59" t="s">
        <v>2263</v>
      </c>
      <c r="Y927" s="59" t="s">
        <v>2263</v>
      </c>
      <c r="Z927" s="25" t="str">
        <f t="shared" si="192"/>
        <v/>
      </c>
      <c r="AA927" s="25" t="str">
        <f t="shared" si="195"/>
        <v/>
      </c>
      <c r="AB927" s="1">
        <f t="shared" si="193"/>
        <v>903</v>
      </c>
      <c r="AC927" t="str">
        <f t="shared" si="196"/>
        <v>ITM_FOR_ALL</v>
      </c>
      <c r="AD927" s="136" t="str">
        <f>IF(ISNA(VLOOKUP(AA927,Sheet2!J:J,1,0)),"//","")</f>
        <v/>
      </c>
      <c r="AF927" s="94" t="str">
        <f t="shared" si="197"/>
        <v/>
      </c>
      <c r="AG927" t="b">
        <f t="shared" si="198"/>
        <v>1</v>
      </c>
    </row>
    <row r="928" spans="1:33">
      <c r="A928" s="50">
        <f t="shared" si="199"/>
        <v>928</v>
      </c>
      <c r="B928" s="49">
        <f t="shared" si="200"/>
        <v>904</v>
      </c>
      <c r="C928" s="229" t="s">
        <v>3816</v>
      </c>
      <c r="D928" s="229" t="s">
        <v>7</v>
      </c>
      <c r="E928" s="224" t="s">
        <v>524</v>
      </c>
      <c r="F928" s="224" t="s">
        <v>812</v>
      </c>
      <c r="G928" s="233">
        <v>0</v>
      </c>
      <c r="H928" s="233">
        <v>0</v>
      </c>
      <c r="I928" s="224" t="s">
        <v>1</v>
      </c>
      <c r="J928" s="224" t="s">
        <v>1396</v>
      </c>
      <c r="K928" s="231" t="s">
        <v>3830</v>
      </c>
      <c r="L928" s="232" t="s">
        <v>4851</v>
      </c>
      <c r="M928" s="232" t="s">
        <v>4910</v>
      </c>
      <c r="N928" s="57"/>
      <c r="O928" s="57"/>
      <c r="P928" s="237" t="s">
        <v>3385</v>
      </c>
      <c r="Q928" s="13"/>
      <c r="R928"/>
      <c r="S928" t="str">
        <f t="shared" si="182"/>
        <v>NOT EQUAL</v>
      </c>
      <c r="T928" t="str">
        <f>IF(ISNA(VLOOKUP(AF928,#REF!,1)),"//","")</f>
        <v/>
      </c>
      <c r="U928"/>
      <c r="V928" t="e">
        <f t="shared" si="194"/>
        <v>#REF!</v>
      </c>
      <c r="W928" s="81" t="s">
        <v>2263</v>
      </c>
      <c r="X928" s="59" t="s">
        <v>2263</v>
      </c>
      <c r="Y928" s="59" t="s">
        <v>2263</v>
      </c>
      <c r="Z928" s="25" t="str">
        <f t="shared" si="192"/>
        <v/>
      </c>
      <c r="AA928" s="25" t="str">
        <f t="shared" si="195"/>
        <v/>
      </c>
      <c r="AB928" s="1">
        <f t="shared" si="193"/>
        <v>904</v>
      </c>
      <c r="AC928" t="str">
        <f t="shared" si="196"/>
        <v>ITM_COMPLEMENT</v>
      </c>
      <c r="AD928" s="136" t="str">
        <f>IF(ISNA(VLOOKUP(AA928,Sheet2!J:J,1,0)),"//","")</f>
        <v/>
      </c>
      <c r="AF928" s="94" t="str">
        <f t="shared" si="197"/>
        <v/>
      </c>
      <c r="AG928" t="b">
        <f t="shared" si="198"/>
        <v>1</v>
      </c>
    </row>
    <row r="929" spans="1:33">
      <c r="A929" s="50">
        <f t="shared" si="199"/>
        <v>929</v>
      </c>
      <c r="B929" s="49">
        <f t="shared" si="200"/>
        <v>905</v>
      </c>
      <c r="C929" s="229" t="s">
        <v>3816</v>
      </c>
      <c r="D929" s="229" t="s">
        <v>7</v>
      </c>
      <c r="E929" s="224" t="s">
        <v>524</v>
      </c>
      <c r="F929" s="224" t="s">
        <v>813</v>
      </c>
      <c r="G929" s="233">
        <v>0</v>
      </c>
      <c r="H929" s="233">
        <v>0</v>
      </c>
      <c r="I929" s="224" t="s">
        <v>1</v>
      </c>
      <c r="J929" s="224" t="s">
        <v>1396</v>
      </c>
      <c r="K929" s="231" t="s">
        <v>3830</v>
      </c>
      <c r="L929" s="232" t="s">
        <v>4851</v>
      </c>
      <c r="M929" s="232" t="s">
        <v>4910</v>
      </c>
      <c r="N929" s="57"/>
      <c r="O929" s="57"/>
      <c r="P929" s="237" t="s">
        <v>3386</v>
      </c>
      <c r="Q929" s="13"/>
      <c r="R929"/>
      <c r="S929" t="str">
        <f t="shared" si="182"/>
        <v>NOT EQUAL</v>
      </c>
      <c r="T929" t="str">
        <f>IF(ISNA(VLOOKUP(AF929,#REF!,1)),"//","")</f>
        <v/>
      </c>
      <c r="U929"/>
      <c r="V929" t="e">
        <f t="shared" si="194"/>
        <v>#REF!</v>
      </c>
      <c r="W929" s="81" t="s">
        <v>2263</v>
      </c>
      <c r="X929" s="59" t="s">
        <v>2263</v>
      </c>
      <c r="Y929" s="59" t="s">
        <v>2263</v>
      </c>
      <c r="Z929" s="25" t="str">
        <f t="shared" si="192"/>
        <v/>
      </c>
      <c r="AA929" s="25" t="str">
        <f t="shared" si="195"/>
        <v/>
      </c>
      <c r="AB929" s="1">
        <f t="shared" si="193"/>
        <v>905</v>
      </c>
      <c r="AC929" t="str">
        <f t="shared" si="196"/>
        <v>ITM_PARTIAL_DIFF</v>
      </c>
      <c r="AD929" s="136" t="str">
        <f>IF(ISNA(VLOOKUP(AA929,Sheet2!J:J,1,0)),"//","")</f>
        <v/>
      </c>
      <c r="AF929" s="94" t="str">
        <f t="shared" si="197"/>
        <v/>
      </c>
      <c r="AG929" t="b">
        <f t="shared" si="198"/>
        <v>1</v>
      </c>
    </row>
    <row r="930" spans="1:33">
      <c r="A930" s="50">
        <f t="shared" si="199"/>
        <v>930</v>
      </c>
      <c r="B930" s="49">
        <f t="shared" si="200"/>
        <v>906</v>
      </c>
      <c r="C930" s="229" t="s">
        <v>3816</v>
      </c>
      <c r="D930" s="229" t="s">
        <v>7</v>
      </c>
      <c r="E930" s="224" t="s">
        <v>524</v>
      </c>
      <c r="F930" s="224" t="s">
        <v>814</v>
      </c>
      <c r="G930" s="233">
        <v>0</v>
      </c>
      <c r="H930" s="233">
        <v>0</v>
      </c>
      <c r="I930" s="224" t="s">
        <v>1</v>
      </c>
      <c r="J930" s="224" t="s">
        <v>1396</v>
      </c>
      <c r="K930" s="231" t="s">
        <v>3830</v>
      </c>
      <c r="L930" s="232" t="s">
        <v>4851</v>
      </c>
      <c r="M930" s="232" t="s">
        <v>4910</v>
      </c>
      <c r="N930" s="57"/>
      <c r="O930" s="57"/>
      <c r="P930" s="237" t="s">
        <v>3387</v>
      </c>
      <c r="Q930" s="13"/>
      <c r="R930"/>
      <c r="S930" t="str">
        <f t="shared" si="182"/>
        <v>NOT EQUAL</v>
      </c>
      <c r="T930" t="str">
        <f>IF(ISNA(VLOOKUP(AF930,#REF!,1)),"//","")</f>
        <v/>
      </c>
      <c r="U930"/>
      <c r="V930" t="e">
        <f t="shared" si="194"/>
        <v>#REF!</v>
      </c>
      <c r="W930" s="81" t="s">
        <v>2263</v>
      </c>
      <c r="X930" s="59" t="s">
        <v>2263</v>
      </c>
      <c r="Y930" s="59" t="s">
        <v>2263</v>
      </c>
      <c r="Z930" s="25" t="str">
        <f t="shared" si="192"/>
        <v/>
      </c>
      <c r="AA930" s="25" t="str">
        <f t="shared" si="195"/>
        <v/>
      </c>
      <c r="AB930" s="1">
        <f t="shared" si="193"/>
        <v>906</v>
      </c>
      <c r="AC930" t="str">
        <f t="shared" si="196"/>
        <v>ITM_THERE_EXISTS</v>
      </c>
      <c r="AD930" s="136" t="str">
        <f>IF(ISNA(VLOOKUP(AA930,Sheet2!J:J,1,0)),"//","")</f>
        <v/>
      </c>
      <c r="AF930" s="94" t="str">
        <f t="shared" si="197"/>
        <v/>
      </c>
      <c r="AG930" t="b">
        <f t="shared" si="198"/>
        <v>1</v>
      </c>
    </row>
    <row r="931" spans="1:33">
      <c r="A931" s="50">
        <f t="shared" si="199"/>
        <v>931</v>
      </c>
      <c r="B931" s="49">
        <f t="shared" si="200"/>
        <v>907</v>
      </c>
      <c r="C931" s="229" t="s">
        <v>3816</v>
      </c>
      <c r="D931" s="229" t="s">
        <v>7</v>
      </c>
      <c r="E931" s="224" t="s">
        <v>524</v>
      </c>
      <c r="F931" s="224" t="s">
        <v>815</v>
      </c>
      <c r="G931" s="233">
        <v>0</v>
      </c>
      <c r="H931" s="233">
        <v>0</v>
      </c>
      <c r="I931" s="224" t="s">
        <v>1</v>
      </c>
      <c r="J931" s="224" t="s">
        <v>1396</v>
      </c>
      <c r="K931" s="231" t="s">
        <v>3830</v>
      </c>
      <c r="L931" s="232" t="s">
        <v>4851</v>
      </c>
      <c r="M931" s="232" t="s">
        <v>4910</v>
      </c>
      <c r="N931" s="57"/>
      <c r="O931" s="57"/>
      <c r="P931" s="237" t="s">
        <v>3388</v>
      </c>
      <c r="Q931" s="13"/>
      <c r="R931"/>
      <c r="S931" t="str">
        <f t="shared" si="182"/>
        <v>NOT EQUAL</v>
      </c>
      <c r="T931" t="str">
        <f>IF(ISNA(VLOOKUP(AF931,#REF!,1)),"//","")</f>
        <v/>
      </c>
      <c r="U931"/>
      <c r="V931" t="e">
        <f t="shared" si="194"/>
        <v>#REF!</v>
      </c>
      <c r="W931" s="81" t="s">
        <v>2263</v>
      </c>
      <c r="X931" s="59" t="s">
        <v>2263</v>
      </c>
      <c r="Y931" s="59" t="s">
        <v>2263</v>
      </c>
      <c r="Z931" s="25" t="str">
        <f t="shared" si="192"/>
        <v/>
      </c>
      <c r="AA931" s="25" t="str">
        <f t="shared" si="195"/>
        <v/>
      </c>
      <c r="AB931" s="1">
        <f t="shared" si="193"/>
        <v>907</v>
      </c>
      <c r="AC931" t="str">
        <f t="shared" si="196"/>
        <v>ITM_THERE_DOES_NOT_EXIST</v>
      </c>
      <c r="AD931" s="136" t="str">
        <f>IF(ISNA(VLOOKUP(AA931,Sheet2!J:J,1,0)),"//","")</f>
        <v/>
      </c>
      <c r="AF931" s="94" t="str">
        <f t="shared" si="197"/>
        <v/>
      </c>
      <c r="AG931" t="b">
        <f t="shared" si="198"/>
        <v>1</v>
      </c>
    </row>
    <row r="932" spans="1:33">
      <c r="A932" s="50">
        <f t="shared" si="199"/>
        <v>932</v>
      </c>
      <c r="B932" s="49">
        <f t="shared" si="200"/>
        <v>908</v>
      </c>
      <c r="C932" s="229" t="s">
        <v>3817</v>
      </c>
      <c r="D932" s="229" t="s">
        <v>3201</v>
      </c>
      <c r="E932" s="224" t="s">
        <v>524</v>
      </c>
      <c r="F932" s="224" t="s">
        <v>816</v>
      </c>
      <c r="G932" s="233">
        <v>0</v>
      </c>
      <c r="H932" s="233">
        <v>0</v>
      </c>
      <c r="I932" s="224" t="s">
        <v>1</v>
      </c>
      <c r="J932" s="224" t="s">
        <v>1396</v>
      </c>
      <c r="K932" s="231" t="s">
        <v>3830</v>
      </c>
      <c r="L932" s="232" t="s">
        <v>4851</v>
      </c>
      <c r="M932" s="232" t="s">
        <v>4910</v>
      </c>
      <c r="N932" s="57"/>
      <c r="O932" s="57"/>
      <c r="P932" s="237" t="s">
        <v>3201</v>
      </c>
      <c r="Q932" s="13"/>
      <c r="R932"/>
      <c r="S932" t="str">
        <f t="shared" si="182"/>
        <v>NOT EQUAL</v>
      </c>
      <c r="T932" t="str">
        <f>IF(ISNA(VLOOKUP(AF932,#REF!,1)),"//","")</f>
        <v/>
      </c>
      <c r="U932"/>
      <c r="V932" t="e">
        <f t="shared" si="194"/>
        <v>#REF!</v>
      </c>
      <c r="W932" s="81" t="s">
        <v>2263</v>
      </c>
      <c r="X932" s="59" t="s">
        <v>2263</v>
      </c>
      <c r="Y932" s="59" t="s">
        <v>2263</v>
      </c>
      <c r="Z932" s="25" t="str">
        <f t="shared" si="192"/>
        <v/>
      </c>
      <c r="AA932" s="25" t="str">
        <f t="shared" si="195"/>
        <v/>
      </c>
      <c r="AB932" s="1">
        <f t="shared" si="193"/>
        <v>908</v>
      </c>
      <c r="AC932" t="str">
        <f t="shared" si="196"/>
        <v>ITM_EMPTY_SET</v>
      </c>
      <c r="AD932" s="136" t="str">
        <f>IF(ISNA(VLOOKUP(AA932,Sheet2!J:J,1,0)),"//","")</f>
        <v/>
      </c>
      <c r="AF932" s="94" t="str">
        <f t="shared" si="197"/>
        <v/>
      </c>
      <c r="AG932" t="b">
        <f t="shared" si="198"/>
        <v>1</v>
      </c>
    </row>
    <row r="933" spans="1:33">
      <c r="A933" s="50">
        <f t="shared" si="199"/>
        <v>933</v>
      </c>
      <c r="B933" s="49">
        <f t="shared" si="200"/>
        <v>909</v>
      </c>
      <c r="C933" s="229" t="s">
        <v>3816</v>
      </c>
      <c r="D933" s="229" t="s">
        <v>7</v>
      </c>
      <c r="E933" s="224" t="s">
        <v>524</v>
      </c>
      <c r="F933" s="224" t="s">
        <v>817</v>
      </c>
      <c r="G933" s="233">
        <v>0</v>
      </c>
      <c r="H933" s="233">
        <v>0</v>
      </c>
      <c r="I933" s="224" t="s">
        <v>1</v>
      </c>
      <c r="J933" s="224" t="s">
        <v>1396</v>
      </c>
      <c r="K933" s="231" t="s">
        <v>3830</v>
      </c>
      <c r="L933" s="232" t="s">
        <v>4851</v>
      </c>
      <c r="M933" s="232" t="s">
        <v>4910</v>
      </c>
      <c r="N933" s="57"/>
      <c r="O933" s="57"/>
      <c r="P933" s="237" t="s">
        <v>3389</v>
      </c>
      <c r="Q933" s="13"/>
      <c r="R933"/>
      <c r="S933" t="str">
        <f t="shared" si="182"/>
        <v>NOT EQUAL</v>
      </c>
      <c r="T933" t="str">
        <f>IF(ISNA(VLOOKUP(AF933,#REF!,1)),"//","")</f>
        <v/>
      </c>
      <c r="U933"/>
      <c r="V933" t="e">
        <f t="shared" si="194"/>
        <v>#REF!</v>
      </c>
      <c r="W933" s="81" t="s">
        <v>2263</v>
      </c>
      <c r="X933" s="59" t="s">
        <v>2263</v>
      </c>
      <c r="Y933" s="59" t="s">
        <v>2263</v>
      </c>
      <c r="Z933" s="25" t="str">
        <f t="shared" si="192"/>
        <v/>
      </c>
      <c r="AA933" s="25" t="str">
        <f t="shared" si="195"/>
        <v/>
      </c>
      <c r="AB933" s="1">
        <f t="shared" si="193"/>
        <v>909</v>
      </c>
      <c r="AC933" t="str">
        <f t="shared" si="196"/>
        <v>ITM_INCREMENT</v>
      </c>
      <c r="AD933" s="136" t="str">
        <f>IF(ISNA(VLOOKUP(AA933,Sheet2!J:J,1,0)),"//","")</f>
        <v/>
      </c>
      <c r="AF933" s="94" t="str">
        <f t="shared" si="197"/>
        <v/>
      </c>
      <c r="AG933" t="b">
        <f t="shared" si="198"/>
        <v>1</v>
      </c>
    </row>
    <row r="934" spans="1:33">
      <c r="A934" s="50">
        <f t="shared" si="199"/>
        <v>934</v>
      </c>
      <c r="B934" s="49">
        <f t="shared" si="200"/>
        <v>910</v>
      </c>
      <c r="C934" s="229" t="s">
        <v>3816</v>
      </c>
      <c r="D934" s="229" t="s">
        <v>7</v>
      </c>
      <c r="E934" s="224" t="s">
        <v>524</v>
      </c>
      <c r="F934" s="224" t="s">
        <v>818</v>
      </c>
      <c r="G934" s="233">
        <v>0</v>
      </c>
      <c r="H934" s="233">
        <v>0</v>
      </c>
      <c r="I934" s="224" t="s">
        <v>1</v>
      </c>
      <c r="J934" s="224" t="s">
        <v>1396</v>
      </c>
      <c r="K934" s="231" t="s">
        <v>3830</v>
      </c>
      <c r="L934" s="232" t="s">
        <v>4851</v>
      </c>
      <c r="M934" s="232" t="s">
        <v>4910</v>
      </c>
      <c r="N934" s="57"/>
      <c r="O934" s="57"/>
      <c r="P934" s="237" t="s">
        <v>3390</v>
      </c>
      <c r="Q934" s="13"/>
      <c r="R934"/>
      <c r="S934" t="str">
        <f t="shared" si="182"/>
        <v>NOT EQUAL</v>
      </c>
      <c r="T934" t="str">
        <f>IF(ISNA(VLOOKUP(AF934,#REF!,1)),"//","")</f>
        <v/>
      </c>
      <c r="U934"/>
      <c r="V934" t="e">
        <f t="shared" si="194"/>
        <v>#REF!</v>
      </c>
      <c r="W934" s="81" t="s">
        <v>2263</v>
      </c>
      <c r="X934" s="59" t="s">
        <v>2263</v>
      </c>
      <c r="Y934" s="59" t="s">
        <v>2263</v>
      </c>
      <c r="Z934" s="25" t="str">
        <f t="shared" si="192"/>
        <v/>
      </c>
      <c r="AA934" s="25" t="str">
        <f t="shared" si="195"/>
        <v/>
      </c>
      <c r="AB934" s="1">
        <f t="shared" si="193"/>
        <v>910</v>
      </c>
      <c r="AC934" t="str">
        <f t="shared" si="196"/>
        <v>ITM_NABLA</v>
      </c>
      <c r="AD934" s="136" t="str">
        <f>IF(ISNA(VLOOKUP(AA934,Sheet2!J:J,1,0)),"//","")</f>
        <v/>
      </c>
      <c r="AF934" s="94" t="str">
        <f t="shared" si="197"/>
        <v/>
      </c>
      <c r="AG934" t="b">
        <f t="shared" si="198"/>
        <v>1</v>
      </c>
    </row>
    <row r="935" spans="1:33">
      <c r="A935" s="50">
        <f t="shared" si="199"/>
        <v>935</v>
      </c>
      <c r="B935" s="49">
        <f t="shared" si="200"/>
        <v>911</v>
      </c>
      <c r="C935" s="229" t="s">
        <v>3816</v>
      </c>
      <c r="D935" s="229" t="s">
        <v>7</v>
      </c>
      <c r="E935" s="224" t="s">
        <v>524</v>
      </c>
      <c r="F935" s="224" t="s">
        <v>819</v>
      </c>
      <c r="G935" s="233">
        <v>0</v>
      </c>
      <c r="H935" s="233">
        <v>0</v>
      </c>
      <c r="I935" s="224" t="s">
        <v>1</v>
      </c>
      <c r="J935" s="224" t="s">
        <v>1396</v>
      </c>
      <c r="K935" s="231" t="s">
        <v>3830</v>
      </c>
      <c r="L935" s="232" t="s">
        <v>4851</v>
      </c>
      <c r="M935" s="232" t="s">
        <v>4910</v>
      </c>
      <c r="N935" s="57"/>
      <c r="O935" s="57"/>
      <c r="P935" s="237" t="s">
        <v>3391</v>
      </c>
      <c r="Q935" s="13"/>
      <c r="R935"/>
      <c r="S935" t="str">
        <f t="shared" ref="S935:S998" si="201">IF(E935=F935,"","NOT EQUAL")</f>
        <v>NOT EQUAL</v>
      </c>
      <c r="T935" t="str">
        <f>IF(ISNA(VLOOKUP(AF935,#REF!,1)),"//","")</f>
        <v/>
      </c>
      <c r="U935"/>
      <c r="V935" t="e">
        <f t="shared" si="194"/>
        <v>#REF!</v>
      </c>
      <c r="W935" s="81" t="s">
        <v>2263</v>
      </c>
      <c r="X935" s="59" t="s">
        <v>2263</v>
      </c>
      <c r="Y935" s="59" t="s">
        <v>2263</v>
      </c>
      <c r="Z935" s="25" t="str">
        <f t="shared" si="192"/>
        <v/>
      </c>
      <c r="AA935" s="25" t="str">
        <f t="shared" si="195"/>
        <v/>
      </c>
      <c r="AB935" s="1">
        <f t="shared" si="193"/>
        <v>911</v>
      </c>
      <c r="AC935" t="str">
        <f t="shared" si="196"/>
        <v>ITM_ELEMENT_OF</v>
      </c>
      <c r="AD935" s="136" t="str">
        <f>IF(ISNA(VLOOKUP(AA935,Sheet2!J:J,1,0)),"//","")</f>
        <v/>
      </c>
      <c r="AF935" s="94" t="str">
        <f t="shared" si="197"/>
        <v/>
      </c>
      <c r="AG935" t="b">
        <f t="shared" si="198"/>
        <v>1</v>
      </c>
    </row>
    <row r="936" spans="1:33">
      <c r="A936" s="50">
        <f t="shared" si="199"/>
        <v>936</v>
      </c>
      <c r="B936" s="49">
        <f t="shared" si="200"/>
        <v>912</v>
      </c>
      <c r="C936" s="229" t="s">
        <v>3816</v>
      </c>
      <c r="D936" s="229" t="s">
        <v>7</v>
      </c>
      <c r="E936" s="224" t="s">
        <v>524</v>
      </c>
      <c r="F936" s="224" t="s">
        <v>820</v>
      </c>
      <c r="G936" s="233">
        <v>0</v>
      </c>
      <c r="H936" s="233">
        <v>0</v>
      </c>
      <c r="I936" s="224" t="s">
        <v>1</v>
      </c>
      <c r="J936" s="224" t="s">
        <v>1396</v>
      </c>
      <c r="K936" s="231" t="s">
        <v>3830</v>
      </c>
      <c r="L936" s="232" t="s">
        <v>4851</v>
      </c>
      <c r="M936" s="232" t="s">
        <v>4910</v>
      </c>
      <c r="N936" s="57"/>
      <c r="O936" s="57"/>
      <c r="P936" s="237" t="s">
        <v>3392</v>
      </c>
      <c r="Q936" s="13"/>
      <c r="R936"/>
      <c r="S936" t="str">
        <f t="shared" si="201"/>
        <v>NOT EQUAL</v>
      </c>
      <c r="T936" t="str">
        <f>IF(ISNA(VLOOKUP(AF936,#REF!,1)),"//","")</f>
        <v/>
      </c>
      <c r="U936"/>
      <c r="V936" t="e">
        <f t="shared" si="194"/>
        <v>#REF!</v>
      </c>
      <c r="W936" s="81" t="s">
        <v>2263</v>
      </c>
      <c r="X936" s="59" t="s">
        <v>2263</v>
      </c>
      <c r="Y936" s="59" t="s">
        <v>2263</v>
      </c>
      <c r="Z936" s="25" t="str">
        <f t="shared" si="192"/>
        <v/>
      </c>
      <c r="AA936" s="25" t="str">
        <f t="shared" si="195"/>
        <v/>
      </c>
      <c r="AB936" s="1">
        <f t="shared" si="193"/>
        <v>912</v>
      </c>
      <c r="AC936" t="str">
        <f t="shared" si="196"/>
        <v>ITM_NOT_ELEMENT_OF</v>
      </c>
      <c r="AD936" s="136" t="str">
        <f>IF(ISNA(VLOOKUP(AA936,Sheet2!J:J,1,0)),"//","")</f>
        <v/>
      </c>
      <c r="AF936" s="94" t="str">
        <f t="shared" si="197"/>
        <v/>
      </c>
      <c r="AG936" t="b">
        <f t="shared" si="198"/>
        <v>1</v>
      </c>
    </row>
    <row r="937" spans="1:33">
      <c r="A937" s="50">
        <f t="shared" si="199"/>
        <v>937</v>
      </c>
      <c r="B937" s="49">
        <f t="shared" si="200"/>
        <v>913</v>
      </c>
      <c r="C937" s="229" t="s">
        <v>3816</v>
      </c>
      <c r="D937" s="229" t="s">
        <v>7</v>
      </c>
      <c r="E937" s="224" t="s">
        <v>524</v>
      </c>
      <c r="F937" s="224" t="s">
        <v>821</v>
      </c>
      <c r="G937" s="233">
        <v>0</v>
      </c>
      <c r="H937" s="233">
        <v>0</v>
      </c>
      <c r="I937" s="224" t="s">
        <v>1</v>
      </c>
      <c r="J937" s="224" t="s">
        <v>1396</v>
      </c>
      <c r="K937" s="231" t="s">
        <v>3830</v>
      </c>
      <c r="L937" s="232" t="s">
        <v>4851</v>
      </c>
      <c r="M937" s="232" t="s">
        <v>4910</v>
      </c>
      <c r="N937" s="57"/>
      <c r="O937" s="57"/>
      <c r="P937" s="237" t="s">
        <v>3393</v>
      </c>
      <c r="Q937" s="13"/>
      <c r="R937"/>
      <c r="S937" t="str">
        <f t="shared" si="201"/>
        <v>NOT EQUAL</v>
      </c>
      <c r="T937" t="str">
        <f>IF(ISNA(VLOOKUP(AF937,#REF!,1)),"//","")</f>
        <v/>
      </c>
      <c r="U937"/>
      <c r="V937" t="e">
        <f t="shared" si="194"/>
        <v>#REF!</v>
      </c>
      <c r="W937" s="81" t="s">
        <v>2263</v>
      </c>
      <c r="X937" s="59" t="s">
        <v>2263</v>
      </c>
      <c r="Y937" s="59" t="s">
        <v>2263</v>
      </c>
      <c r="Z937" s="25" t="str">
        <f t="shared" si="192"/>
        <v/>
      </c>
      <c r="AA937" s="25" t="str">
        <f t="shared" si="195"/>
        <v/>
      </c>
      <c r="AB937" s="1">
        <f t="shared" si="193"/>
        <v>913</v>
      </c>
      <c r="AC937" t="str">
        <f t="shared" si="196"/>
        <v>ITM_CONTAINS</v>
      </c>
      <c r="AD937" s="136" t="str">
        <f>IF(ISNA(VLOOKUP(AA937,Sheet2!J:J,1,0)),"//","")</f>
        <v/>
      </c>
      <c r="AF937" s="94" t="str">
        <f t="shared" si="197"/>
        <v/>
      </c>
      <c r="AG937" t="b">
        <f t="shared" si="198"/>
        <v>1</v>
      </c>
    </row>
    <row r="938" spans="1:33">
      <c r="A938" s="50">
        <f t="shared" si="199"/>
        <v>938</v>
      </c>
      <c r="B938" s="49">
        <f t="shared" si="200"/>
        <v>914</v>
      </c>
      <c r="C938" s="229" t="s">
        <v>3816</v>
      </c>
      <c r="D938" s="229" t="s">
        <v>7</v>
      </c>
      <c r="E938" s="224" t="s">
        <v>524</v>
      </c>
      <c r="F938" s="224" t="s">
        <v>822</v>
      </c>
      <c r="G938" s="233">
        <v>0</v>
      </c>
      <c r="H938" s="233">
        <v>0</v>
      </c>
      <c r="I938" s="224" t="s">
        <v>1</v>
      </c>
      <c r="J938" s="224" t="s">
        <v>1396</v>
      </c>
      <c r="K938" s="231" t="s">
        <v>3830</v>
      </c>
      <c r="L938" s="232" t="s">
        <v>4851</v>
      </c>
      <c r="M938" s="232" t="s">
        <v>4910</v>
      </c>
      <c r="N938" s="57"/>
      <c r="O938" s="57"/>
      <c r="P938" s="237" t="s">
        <v>3394</v>
      </c>
      <c r="Q938" s="13"/>
      <c r="R938"/>
      <c r="S938" t="str">
        <f t="shared" si="201"/>
        <v>NOT EQUAL</v>
      </c>
      <c r="T938" t="str">
        <f>IF(ISNA(VLOOKUP(AF938,#REF!,1)),"//","")</f>
        <v/>
      </c>
      <c r="U938"/>
      <c r="V938" t="e">
        <f t="shared" si="194"/>
        <v>#REF!</v>
      </c>
      <c r="W938" s="81" t="s">
        <v>2263</v>
      </c>
      <c r="X938" s="59" t="s">
        <v>2263</v>
      </c>
      <c r="Y938" s="59" t="s">
        <v>2263</v>
      </c>
      <c r="Z938" s="25" t="str">
        <f t="shared" si="192"/>
        <v/>
      </c>
      <c r="AA938" s="25" t="str">
        <f t="shared" si="195"/>
        <v/>
      </c>
      <c r="AB938" s="1">
        <f t="shared" si="193"/>
        <v>914</v>
      </c>
      <c r="AC938" t="str">
        <f t="shared" si="196"/>
        <v>ITM_DOES_NOT_CONTAIN</v>
      </c>
      <c r="AD938" s="136" t="str">
        <f>IF(ISNA(VLOOKUP(AA938,Sheet2!J:J,1,0)),"//","")</f>
        <v/>
      </c>
      <c r="AF938" s="94" t="str">
        <f t="shared" si="197"/>
        <v/>
      </c>
      <c r="AG938" t="b">
        <f t="shared" si="198"/>
        <v>1</v>
      </c>
    </row>
    <row r="939" spans="1:33">
      <c r="A939" s="50">
        <f t="shared" si="199"/>
        <v>939</v>
      </c>
      <c r="B939" s="49">
        <f t="shared" si="200"/>
        <v>915</v>
      </c>
      <c r="C939" s="229" t="s">
        <v>3816</v>
      </c>
      <c r="D939" s="229" t="s">
        <v>7</v>
      </c>
      <c r="E939" s="224" t="s">
        <v>524</v>
      </c>
      <c r="F939" s="224" t="s">
        <v>5084</v>
      </c>
      <c r="G939" s="233">
        <v>0</v>
      </c>
      <c r="H939" s="233">
        <v>0</v>
      </c>
      <c r="I939" s="224" t="s">
        <v>1</v>
      </c>
      <c r="J939" s="224" t="s">
        <v>1396</v>
      </c>
      <c r="K939" s="231" t="s">
        <v>3830</v>
      </c>
      <c r="L939" s="232" t="s">
        <v>4851</v>
      </c>
      <c r="M939" s="232" t="s">
        <v>4910</v>
      </c>
      <c r="N939" s="57"/>
      <c r="O939" s="57"/>
      <c r="P939" s="237" t="s">
        <v>5034</v>
      </c>
      <c r="Q939" s="13"/>
      <c r="R939"/>
      <c r="S939" t="str">
        <f t="shared" si="201"/>
        <v>NOT EQUAL</v>
      </c>
      <c r="T939" t="str">
        <f>IF(ISNA(VLOOKUP(AF939,#REF!,1)),"//","")</f>
        <v/>
      </c>
      <c r="U939"/>
      <c r="V939" t="e">
        <f t="shared" si="194"/>
        <v>#REF!</v>
      </c>
      <c r="W939" s="81" t="s">
        <v>2263</v>
      </c>
      <c r="X939" s="59" t="s">
        <v>2263</v>
      </c>
      <c r="Y939" s="59" t="s">
        <v>2263</v>
      </c>
      <c r="Z939" s="25" t="str">
        <f t="shared" si="192"/>
        <v/>
      </c>
      <c r="AA939" s="25" t="str">
        <f t="shared" si="195"/>
        <v/>
      </c>
      <c r="AB939" s="1">
        <f t="shared" si="193"/>
        <v>915</v>
      </c>
      <c r="AC939" t="str">
        <f t="shared" si="196"/>
        <v>ITM_BINARY_ZERO</v>
      </c>
      <c r="AD939" s="136" t="str">
        <f>IF(ISNA(VLOOKUP(AA939,Sheet2!J:J,1,0)),"//","")</f>
        <v/>
      </c>
      <c r="AF939" s="94" t="str">
        <f t="shared" si="197"/>
        <v/>
      </c>
      <c r="AG939" t="b">
        <f t="shared" si="198"/>
        <v>1</v>
      </c>
    </row>
    <row r="940" spans="1:33">
      <c r="A940" s="50">
        <f t="shared" si="199"/>
        <v>940</v>
      </c>
      <c r="B940" s="49">
        <f t="shared" si="200"/>
        <v>916</v>
      </c>
      <c r="C940" s="229" t="s">
        <v>3816</v>
      </c>
      <c r="D940" s="229" t="s">
        <v>7</v>
      </c>
      <c r="E940" s="224" t="s">
        <v>524</v>
      </c>
      <c r="F940" s="224" t="s">
        <v>823</v>
      </c>
      <c r="G940" s="233">
        <v>0</v>
      </c>
      <c r="H940" s="233">
        <v>0</v>
      </c>
      <c r="I940" s="224" t="s">
        <v>1</v>
      </c>
      <c r="J940" s="224" t="s">
        <v>1396</v>
      </c>
      <c r="K940" s="231" t="s">
        <v>3830</v>
      </c>
      <c r="L940" s="232" t="s">
        <v>4851</v>
      </c>
      <c r="M940" s="232" t="s">
        <v>4910</v>
      </c>
      <c r="N940" s="57"/>
      <c r="O940" s="57"/>
      <c r="P940" s="237" t="s">
        <v>3395</v>
      </c>
      <c r="Q940" s="13"/>
      <c r="R940"/>
      <c r="S940" t="str">
        <f t="shared" si="201"/>
        <v>NOT EQUAL</v>
      </c>
      <c r="T940" t="str">
        <f>IF(ISNA(VLOOKUP(AF940,#REF!,1)),"//","")</f>
        <v/>
      </c>
      <c r="U940"/>
      <c r="V940" t="e">
        <f t="shared" si="194"/>
        <v>#REF!</v>
      </c>
      <c r="W940" s="81" t="s">
        <v>2263</v>
      </c>
      <c r="X940" s="59" t="s">
        <v>2263</v>
      </c>
      <c r="Y940" s="59" t="s">
        <v>2263</v>
      </c>
      <c r="Z940" s="25" t="str">
        <f t="shared" si="192"/>
        <v/>
      </c>
      <c r="AA940" s="25" t="str">
        <f t="shared" si="195"/>
        <v/>
      </c>
      <c r="AB940" s="1">
        <f t="shared" si="193"/>
        <v>916</v>
      </c>
      <c r="AC940" t="str">
        <f t="shared" si="196"/>
        <v>ITM_PRODUCT</v>
      </c>
      <c r="AD940" s="136" t="str">
        <f>IF(ISNA(VLOOKUP(AA940,Sheet2!J:J,1,0)),"//","")</f>
        <v/>
      </c>
      <c r="AF940" s="94" t="str">
        <f t="shared" si="197"/>
        <v/>
      </c>
      <c r="AG940" t="b">
        <f t="shared" si="198"/>
        <v>1</v>
      </c>
    </row>
    <row r="941" spans="1:33">
      <c r="A941" s="50">
        <f t="shared" si="199"/>
        <v>941</v>
      </c>
      <c r="B941" s="49">
        <f t="shared" si="200"/>
        <v>917</v>
      </c>
      <c r="C941" s="229" t="s">
        <v>3816</v>
      </c>
      <c r="D941" s="229" t="s">
        <v>7</v>
      </c>
      <c r="E941" s="224" t="s">
        <v>524</v>
      </c>
      <c r="F941" s="224" t="s">
        <v>824</v>
      </c>
      <c r="G941" s="233">
        <v>0</v>
      </c>
      <c r="H941" s="233">
        <v>0</v>
      </c>
      <c r="I941" s="224" t="s">
        <v>1</v>
      </c>
      <c r="J941" s="224" t="s">
        <v>1396</v>
      </c>
      <c r="K941" s="231" t="s">
        <v>3830</v>
      </c>
      <c r="L941" s="232" t="s">
        <v>4851</v>
      </c>
      <c r="M941" s="232" t="s">
        <v>4910</v>
      </c>
      <c r="N941" s="57"/>
      <c r="O941" s="57"/>
      <c r="P941" s="237" t="s">
        <v>3396</v>
      </c>
      <c r="Q941" s="13"/>
      <c r="R941"/>
      <c r="S941" t="str">
        <f t="shared" si="201"/>
        <v>NOT EQUAL</v>
      </c>
      <c r="T941" t="str">
        <f>IF(ISNA(VLOOKUP(AF941,#REF!,1)),"//","")</f>
        <v/>
      </c>
      <c r="U941"/>
      <c r="V941" t="e">
        <f t="shared" si="194"/>
        <v>#REF!</v>
      </c>
      <c r="W941" s="81" t="s">
        <v>2263</v>
      </c>
      <c r="X941" s="59" t="s">
        <v>2263</v>
      </c>
      <c r="Y941" s="59" t="s">
        <v>2263</v>
      </c>
      <c r="Z941" s="25" t="str">
        <f t="shared" si="192"/>
        <v/>
      </c>
      <c r="AA941" s="25" t="str">
        <f t="shared" si="195"/>
        <v/>
      </c>
      <c r="AB941" s="1">
        <f t="shared" si="193"/>
        <v>917</v>
      </c>
      <c r="AC941" t="str">
        <f t="shared" si="196"/>
        <v>ITM_MINUS_PLUS</v>
      </c>
      <c r="AD941" s="136" t="str">
        <f>IF(ISNA(VLOOKUP(AA941,Sheet2!J:J,1,0)),"//","")</f>
        <v/>
      </c>
      <c r="AF941" s="94" t="str">
        <f t="shared" si="197"/>
        <v/>
      </c>
      <c r="AG941" t="b">
        <f t="shared" si="198"/>
        <v>1</v>
      </c>
    </row>
    <row r="942" spans="1:33">
      <c r="A942" s="50">
        <f t="shared" si="199"/>
        <v>942</v>
      </c>
      <c r="B942" s="49">
        <f t="shared" si="200"/>
        <v>918</v>
      </c>
      <c r="C942" s="229" t="s">
        <v>3816</v>
      </c>
      <c r="D942" s="229" t="s">
        <v>7</v>
      </c>
      <c r="E942" s="224" t="s">
        <v>524</v>
      </c>
      <c r="F942" s="224" t="s">
        <v>825</v>
      </c>
      <c r="G942" s="233">
        <v>0</v>
      </c>
      <c r="H942" s="233">
        <v>0</v>
      </c>
      <c r="I942" s="224" t="s">
        <v>1</v>
      </c>
      <c r="J942" s="224" t="s">
        <v>1396</v>
      </c>
      <c r="K942" s="231" t="s">
        <v>3830</v>
      </c>
      <c r="L942" s="232" t="s">
        <v>4851</v>
      </c>
      <c r="M942" s="232" t="s">
        <v>4910</v>
      </c>
      <c r="N942" s="57"/>
      <c r="O942" s="57"/>
      <c r="P942" s="237" t="s">
        <v>3397</v>
      </c>
      <c r="Q942" s="13"/>
      <c r="R942"/>
      <c r="S942" t="str">
        <f t="shared" si="201"/>
        <v>NOT EQUAL</v>
      </c>
      <c r="T942" t="str">
        <f>IF(ISNA(VLOOKUP(AF942,#REF!,1)),"//","")</f>
        <v/>
      </c>
      <c r="U942"/>
      <c r="V942" t="e">
        <f t="shared" si="194"/>
        <v>#REF!</v>
      </c>
      <c r="W942" s="81" t="s">
        <v>2263</v>
      </c>
      <c r="X942" s="59" t="s">
        <v>2263</v>
      </c>
      <c r="Y942" s="59" t="s">
        <v>2263</v>
      </c>
      <c r="Z942" s="25" t="str">
        <f t="shared" si="192"/>
        <v/>
      </c>
      <c r="AA942" s="25" t="str">
        <f t="shared" si="195"/>
        <v/>
      </c>
      <c r="AB942" s="1">
        <f t="shared" si="193"/>
        <v>918</v>
      </c>
      <c r="AC942" t="str">
        <f t="shared" si="196"/>
        <v>ITM_RING</v>
      </c>
      <c r="AD942" s="136" t="str">
        <f>IF(ISNA(VLOOKUP(AA942,Sheet2!J:J,1,0)),"//","")</f>
        <v/>
      </c>
      <c r="AF942" s="94" t="str">
        <f t="shared" si="197"/>
        <v/>
      </c>
      <c r="AG942" t="b">
        <f t="shared" si="198"/>
        <v>1</v>
      </c>
    </row>
    <row r="943" spans="1:33">
      <c r="A943" s="50">
        <f t="shared" si="199"/>
        <v>943</v>
      </c>
      <c r="B943" s="49">
        <f t="shared" si="200"/>
        <v>919</v>
      </c>
      <c r="C943" s="229" t="s">
        <v>3817</v>
      </c>
      <c r="D943" s="229" t="s">
        <v>3202</v>
      </c>
      <c r="E943" s="224" t="s">
        <v>524</v>
      </c>
      <c r="F943" s="224" t="s">
        <v>826</v>
      </c>
      <c r="G943" s="233">
        <v>0</v>
      </c>
      <c r="H943" s="233">
        <v>0</v>
      </c>
      <c r="I943" s="224" t="s">
        <v>1</v>
      </c>
      <c r="J943" s="224" t="s">
        <v>1396</v>
      </c>
      <c r="K943" s="231" t="s">
        <v>3830</v>
      </c>
      <c r="L943" s="232" t="s">
        <v>4851</v>
      </c>
      <c r="M943" s="232" t="s">
        <v>4910</v>
      </c>
      <c r="N943" s="57"/>
      <c r="O943" s="57"/>
      <c r="P943" s="237" t="s">
        <v>3202</v>
      </c>
      <c r="Q943" s="13"/>
      <c r="R943"/>
      <c r="S943" t="str">
        <f t="shared" si="201"/>
        <v>NOT EQUAL</v>
      </c>
      <c r="T943" t="str">
        <f>IF(ISNA(VLOOKUP(AF943,#REF!,1)),"//","")</f>
        <v/>
      </c>
      <c r="U943"/>
      <c r="V943" t="e">
        <f t="shared" si="194"/>
        <v>#REF!</v>
      </c>
      <c r="W943" s="81" t="s">
        <v>2263</v>
      </c>
      <c r="X943" s="59" t="s">
        <v>2263</v>
      </c>
      <c r="Y943" s="59" t="s">
        <v>2263</v>
      </c>
      <c r="Z943" s="25" t="str">
        <f t="shared" si="192"/>
        <v/>
      </c>
      <c r="AA943" s="25" t="str">
        <f t="shared" si="195"/>
        <v/>
      </c>
      <c r="AB943" s="1">
        <f t="shared" si="193"/>
        <v>919</v>
      </c>
      <c r="AC943" t="str">
        <f t="shared" si="196"/>
        <v>ITM_BULLET</v>
      </c>
      <c r="AD943" s="136" t="str">
        <f>IF(ISNA(VLOOKUP(AA943,Sheet2!J:J,1,0)),"//","")</f>
        <v/>
      </c>
      <c r="AF943" s="94" t="str">
        <f t="shared" si="197"/>
        <v/>
      </c>
      <c r="AG943" t="b">
        <f t="shared" si="198"/>
        <v>1</v>
      </c>
    </row>
    <row r="944" spans="1:33">
      <c r="A944" s="50">
        <f t="shared" si="199"/>
        <v>944</v>
      </c>
      <c r="B944" s="49">
        <f t="shared" si="200"/>
        <v>920</v>
      </c>
      <c r="C944" s="229" t="s">
        <v>3817</v>
      </c>
      <c r="D944" s="229" t="s">
        <v>3203</v>
      </c>
      <c r="E944" s="224" t="s">
        <v>524</v>
      </c>
      <c r="F944" s="224" t="s">
        <v>827</v>
      </c>
      <c r="G944" s="233">
        <v>0</v>
      </c>
      <c r="H944" s="233">
        <v>0</v>
      </c>
      <c r="I944" s="224" t="s">
        <v>1</v>
      </c>
      <c r="J944" s="224" t="s">
        <v>1396</v>
      </c>
      <c r="K944" s="231" t="s">
        <v>3830</v>
      </c>
      <c r="L944" s="232" t="s">
        <v>4851</v>
      </c>
      <c r="M944" s="232" t="s">
        <v>4910</v>
      </c>
      <c r="N944" s="57"/>
      <c r="O944" s="57"/>
      <c r="P944" s="237" t="s">
        <v>3203</v>
      </c>
      <c r="Q944" s="13"/>
      <c r="R944"/>
      <c r="S944" t="str">
        <f t="shared" si="201"/>
        <v>NOT EQUAL</v>
      </c>
      <c r="T944" t="str">
        <f>IF(ISNA(VLOOKUP(AF944,#REF!,1)),"//","")</f>
        <v/>
      </c>
      <c r="U944"/>
      <c r="V944" t="e">
        <f t="shared" si="194"/>
        <v>#REF!</v>
      </c>
      <c r="W944" s="81" t="s">
        <v>2263</v>
      </c>
      <c r="X944" s="59" t="s">
        <v>2263</v>
      </c>
      <c r="Y944" s="59" t="s">
        <v>2263</v>
      </c>
      <c r="Z944" s="25" t="str">
        <f t="shared" si="192"/>
        <v/>
      </c>
      <c r="AA944" s="25" t="str">
        <f t="shared" si="195"/>
        <v/>
      </c>
      <c r="AB944" s="1">
        <f t="shared" si="193"/>
        <v>920</v>
      </c>
      <c r="AC944" t="str">
        <f t="shared" si="196"/>
        <v>ITM_SQUARE_ROOT</v>
      </c>
      <c r="AD944" s="136" t="str">
        <f>IF(ISNA(VLOOKUP(AA944,Sheet2!J:J,1,0)),"//","")</f>
        <v/>
      </c>
      <c r="AF944" s="94" t="str">
        <f t="shared" si="197"/>
        <v/>
      </c>
      <c r="AG944" t="b">
        <f t="shared" si="198"/>
        <v>1</v>
      </c>
    </row>
    <row r="945" spans="1:33">
      <c r="A945" s="50">
        <f t="shared" si="199"/>
        <v>945</v>
      </c>
      <c r="B945" s="49">
        <f t="shared" si="200"/>
        <v>921</v>
      </c>
      <c r="C945" s="229" t="s">
        <v>3817</v>
      </c>
      <c r="D945" s="229" t="s">
        <v>3204</v>
      </c>
      <c r="E945" s="224" t="s">
        <v>524</v>
      </c>
      <c r="F945" s="224" t="s">
        <v>828</v>
      </c>
      <c r="G945" s="233">
        <v>0</v>
      </c>
      <c r="H945" s="233">
        <v>0</v>
      </c>
      <c r="I945" s="224" t="s">
        <v>1</v>
      </c>
      <c r="J945" s="224" t="s">
        <v>1396</v>
      </c>
      <c r="K945" s="231" t="s">
        <v>3830</v>
      </c>
      <c r="L945" s="232" t="s">
        <v>4851</v>
      </c>
      <c r="M945" s="232" t="s">
        <v>4910</v>
      </c>
      <c r="N945" s="57"/>
      <c r="O945" s="57"/>
      <c r="P945" s="237" t="s">
        <v>3204</v>
      </c>
      <c r="Q945" s="13"/>
      <c r="R945"/>
      <c r="S945" t="str">
        <f t="shared" si="201"/>
        <v>NOT EQUAL</v>
      </c>
      <c r="T945" t="str">
        <f>IF(ISNA(VLOOKUP(AF945,#REF!,1)),"//","")</f>
        <v/>
      </c>
      <c r="U945"/>
      <c r="V945" t="e">
        <f t="shared" si="194"/>
        <v>#REF!</v>
      </c>
      <c r="W945" s="81" t="s">
        <v>2263</v>
      </c>
      <c r="X945" s="59" t="s">
        <v>2263</v>
      </c>
      <c r="Y945" s="59" t="s">
        <v>2263</v>
      </c>
      <c r="Z945" s="25" t="str">
        <f t="shared" si="192"/>
        <v/>
      </c>
      <c r="AA945" s="25" t="str">
        <f t="shared" si="195"/>
        <v/>
      </c>
      <c r="AB945" s="1">
        <f t="shared" si="193"/>
        <v>921</v>
      </c>
      <c r="AC945" t="str">
        <f t="shared" si="196"/>
        <v>ITM_CUBE_ROOT</v>
      </c>
      <c r="AD945" s="136" t="str">
        <f>IF(ISNA(VLOOKUP(AA945,Sheet2!J:J,1,0)),"//","")</f>
        <v/>
      </c>
      <c r="AF945" s="94" t="str">
        <f t="shared" si="197"/>
        <v/>
      </c>
      <c r="AG945" t="b">
        <f t="shared" si="198"/>
        <v>1</v>
      </c>
    </row>
    <row r="946" spans="1:33">
      <c r="A946" s="50">
        <f t="shared" si="199"/>
        <v>946</v>
      </c>
      <c r="B946" s="49">
        <f t="shared" si="200"/>
        <v>922</v>
      </c>
      <c r="C946" s="229" t="s">
        <v>3817</v>
      </c>
      <c r="D946" s="229" t="s">
        <v>3205</v>
      </c>
      <c r="E946" s="224" t="s">
        <v>524</v>
      </c>
      <c r="F946" s="224" t="s">
        <v>829</v>
      </c>
      <c r="G946" s="233">
        <v>0</v>
      </c>
      <c r="H946" s="233">
        <v>0</v>
      </c>
      <c r="I946" s="224" t="s">
        <v>1</v>
      </c>
      <c r="J946" s="224" t="s">
        <v>1396</v>
      </c>
      <c r="K946" s="231" t="s">
        <v>3830</v>
      </c>
      <c r="L946" s="232" t="s">
        <v>4851</v>
      </c>
      <c r="M946" s="232" t="s">
        <v>4910</v>
      </c>
      <c r="N946" s="57"/>
      <c r="O946" s="57"/>
      <c r="P946" s="237" t="s">
        <v>3205</v>
      </c>
      <c r="Q946" s="13"/>
      <c r="R946"/>
      <c r="S946" t="str">
        <f t="shared" si="201"/>
        <v>NOT EQUAL</v>
      </c>
      <c r="T946" t="str">
        <f>IF(ISNA(VLOOKUP(AF946,#REF!,1)),"//","")</f>
        <v/>
      </c>
      <c r="U946"/>
      <c r="V946" t="e">
        <f t="shared" si="194"/>
        <v>#REF!</v>
      </c>
      <c r="W946" s="81" t="s">
        <v>2263</v>
      </c>
      <c r="X946" s="59" t="s">
        <v>2263</v>
      </c>
      <c r="Y946" s="59" t="s">
        <v>2263</v>
      </c>
      <c r="Z946" s="25" t="str">
        <f t="shared" si="192"/>
        <v/>
      </c>
      <c r="AA946" s="25" t="str">
        <f t="shared" si="195"/>
        <v/>
      </c>
      <c r="AB946" s="1">
        <f t="shared" si="193"/>
        <v>922</v>
      </c>
      <c r="AC946" t="str">
        <f t="shared" si="196"/>
        <v>ITM_xTH_ROOT</v>
      </c>
      <c r="AD946" s="136" t="str">
        <f>IF(ISNA(VLOOKUP(AA946,Sheet2!J:J,1,0)),"//","")</f>
        <v/>
      </c>
      <c r="AF946" s="94" t="str">
        <f t="shared" si="197"/>
        <v/>
      </c>
      <c r="AG946" t="b">
        <f t="shared" si="198"/>
        <v>1</v>
      </c>
    </row>
    <row r="947" spans="1:33">
      <c r="A947" s="50">
        <f t="shared" si="199"/>
        <v>947</v>
      </c>
      <c r="B947" s="49">
        <f t="shared" si="200"/>
        <v>923</v>
      </c>
      <c r="C947" s="229" t="s">
        <v>3816</v>
      </c>
      <c r="D947" s="229" t="s">
        <v>7</v>
      </c>
      <c r="E947" s="224" t="s">
        <v>524</v>
      </c>
      <c r="F947" s="224" t="s">
        <v>830</v>
      </c>
      <c r="G947" s="233">
        <v>0</v>
      </c>
      <c r="H947" s="233">
        <v>0</v>
      </c>
      <c r="I947" s="224" t="s">
        <v>1</v>
      </c>
      <c r="J947" s="224" t="s">
        <v>1396</v>
      </c>
      <c r="K947" s="231" t="s">
        <v>3830</v>
      </c>
      <c r="L947" s="232" t="s">
        <v>4851</v>
      </c>
      <c r="M947" s="232" t="s">
        <v>4910</v>
      </c>
      <c r="N947" s="57"/>
      <c r="O947" s="57"/>
      <c r="P947" s="237" t="s">
        <v>3398</v>
      </c>
      <c r="Q947" s="13"/>
      <c r="R947"/>
      <c r="S947" t="str">
        <f t="shared" si="201"/>
        <v>NOT EQUAL</v>
      </c>
      <c r="T947" t="str">
        <f>IF(ISNA(VLOOKUP(AF947,#REF!,1)),"//","")</f>
        <v/>
      </c>
      <c r="U947"/>
      <c r="V947" t="e">
        <f t="shared" si="194"/>
        <v>#REF!</v>
      </c>
      <c r="W947" s="81" t="s">
        <v>2263</v>
      </c>
      <c r="X947" s="59" t="s">
        <v>2263</v>
      </c>
      <c r="Y947" s="59" t="s">
        <v>2263</v>
      </c>
      <c r="Z947" s="25" t="str">
        <f t="shared" si="192"/>
        <v/>
      </c>
      <c r="AA947" s="25" t="str">
        <f t="shared" si="195"/>
        <v/>
      </c>
      <c r="AB947" s="1">
        <f t="shared" si="193"/>
        <v>923</v>
      </c>
      <c r="AC947" t="str">
        <f t="shared" si="196"/>
        <v>ITM_PROPORTIONAL</v>
      </c>
      <c r="AD947" s="136" t="str">
        <f>IF(ISNA(VLOOKUP(AA947,Sheet2!J:J,1,0)),"//","")</f>
        <v/>
      </c>
      <c r="AF947" s="94" t="str">
        <f t="shared" si="197"/>
        <v/>
      </c>
      <c r="AG947" t="b">
        <f t="shared" si="198"/>
        <v>1</v>
      </c>
    </row>
    <row r="948" spans="1:33">
      <c r="A948" s="50">
        <f t="shared" si="199"/>
        <v>948</v>
      </c>
      <c r="B948" s="49">
        <f t="shared" si="200"/>
        <v>924</v>
      </c>
      <c r="C948" s="229" t="s">
        <v>3817</v>
      </c>
      <c r="D948" s="229" t="s">
        <v>3206</v>
      </c>
      <c r="E948" s="224" t="s">
        <v>524</v>
      </c>
      <c r="F948" s="224" t="s">
        <v>453</v>
      </c>
      <c r="G948" s="233">
        <v>0</v>
      </c>
      <c r="H948" s="233">
        <v>0</v>
      </c>
      <c r="I948" s="224" t="s">
        <v>1</v>
      </c>
      <c r="J948" s="224" t="s">
        <v>1396</v>
      </c>
      <c r="K948" s="231" t="s">
        <v>3830</v>
      </c>
      <c r="L948" s="232" t="s">
        <v>4851</v>
      </c>
      <c r="M948" s="232" t="s">
        <v>4910</v>
      </c>
      <c r="N948" s="57"/>
      <c r="O948" s="57"/>
      <c r="P948" s="237" t="s">
        <v>3206</v>
      </c>
      <c r="Q948" s="13"/>
      <c r="R948"/>
      <c r="S948" t="str">
        <f t="shared" si="201"/>
        <v>NOT EQUAL</v>
      </c>
      <c r="T948" t="str">
        <f>IF(ISNA(VLOOKUP(AF948,#REF!,1)),"//","")</f>
        <v/>
      </c>
      <c r="U948"/>
      <c r="V948" t="e">
        <f t="shared" si="194"/>
        <v>#REF!</v>
      </c>
      <c r="W948" s="81" t="s">
        <v>2263</v>
      </c>
      <c r="X948" s="59" t="s">
        <v>2263</v>
      </c>
      <c r="Y948" s="59" t="s">
        <v>2263</v>
      </c>
      <c r="Z948" s="25" t="str">
        <f t="shared" si="192"/>
        <v/>
      </c>
      <c r="AA948" s="25" t="str">
        <f t="shared" si="195"/>
        <v/>
      </c>
      <c r="AB948" s="1">
        <f t="shared" si="193"/>
        <v>924</v>
      </c>
      <c r="AC948" t="str">
        <f t="shared" si="196"/>
        <v>ITM_INFINITY</v>
      </c>
      <c r="AD948" s="136" t="str">
        <f>IF(ISNA(VLOOKUP(AA948,Sheet2!J:J,1,0)),"//","")</f>
        <v/>
      </c>
      <c r="AF948" s="94" t="str">
        <f t="shared" si="197"/>
        <v/>
      </c>
      <c r="AG948" t="b">
        <f t="shared" si="198"/>
        <v>1</v>
      </c>
    </row>
    <row r="949" spans="1:33">
      <c r="A949" s="50">
        <f t="shared" si="199"/>
        <v>949</v>
      </c>
      <c r="B949" s="49">
        <f t="shared" si="200"/>
        <v>925</v>
      </c>
      <c r="C949" s="229" t="s">
        <v>3817</v>
      </c>
      <c r="D949" s="229" t="s">
        <v>3207</v>
      </c>
      <c r="E949" s="224" t="s">
        <v>524</v>
      </c>
      <c r="F949" s="224" t="s">
        <v>831</v>
      </c>
      <c r="G949" s="233">
        <v>0</v>
      </c>
      <c r="H949" s="233">
        <v>0</v>
      </c>
      <c r="I949" s="224" t="s">
        <v>1</v>
      </c>
      <c r="J949" s="224" t="s">
        <v>1396</v>
      </c>
      <c r="K949" s="231" t="s">
        <v>3830</v>
      </c>
      <c r="L949" s="232" t="s">
        <v>4851</v>
      </c>
      <c r="M949" s="232" t="s">
        <v>4910</v>
      </c>
      <c r="N949" s="57"/>
      <c r="O949" s="57"/>
      <c r="P949" s="237" t="s">
        <v>3207</v>
      </c>
      <c r="Q949" s="13"/>
      <c r="R949"/>
      <c r="S949" t="str">
        <f t="shared" si="201"/>
        <v>NOT EQUAL</v>
      </c>
      <c r="T949" t="str">
        <f>IF(ISNA(VLOOKUP(AF949,#REF!,1)),"//","")</f>
        <v/>
      </c>
      <c r="U949"/>
      <c r="V949" t="e">
        <f t="shared" si="194"/>
        <v>#REF!</v>
      </c>
      <c r="W949" s="81" t="s">
        <v>2263</v>
      </c>
      <c r="X949" s="59" t="s">
        <v>2263</v>
      </c>
      <c r="Y949" s="59" t="s">
        <v>2263</v>
      </c>
      <c r="Z949" s="25" t="str">
        <f t="shared" si="192"/>
        <v/>
      </c>
      <c r="AA949" s="25" t="str">
        <f t="shared" si="195"/>
        <v/>
      </c>
      <c r="AB949" s="1">
        <f t="shared" si="193"/>
        <v>925</v>
      </c>
      <c r="AC949" t="str">
        <f t="shared" si="196"/>
        <v>ITM_RIGHT_ANGLE</v>
      </c>
      <c r="AD949" s="136" t="str">
        <f>IF(ISNA(VLOOKUP(AA949,Sheet2!J:J,1,0)),"//","")</f>
        <v/>
      </c>
      <c r="AF949" s="94" t="str">
        <f t="shared" si="197"/>
        <v/>
      </c>
      <c r="AG949" t="b">
        <f t="shared" si="198"/>
        <v>1</v>
      </c>
    </row>
    <row r="950" spans="1:33">
      <c r="A950" s="50">
        <f t="shared" si="199"/>
        <v>950</v>
      </c>
      <c r="B950" s="49">
        <f t="shared" si="200"/>
        <v>926</v>
      </c>
      <c r="C950" s="229" t="s">
        <v>3816</v>
      </c>
      <c r="D950" s="229" t="s">
        <v>7</v>
      </c>
      <c r="E950" s="224" t="s">
        <v>524</v>
      </c>
      <c r="F950" s="224" t="s">
        <v>832</v>
      </c>
      <c r="G950" s="233">
        <v>0</v>
      </c>
      <c r="H950" s="233">
        <v>0</v>
      </c>
      <c r="I950" s="224" t="s">
        <v>1</v>
      </c>
      <c r="J950" s="224" t="s">
        <v>1396</v>
      </c>
      <c r="K950" s="231" t="s">
        <v>3830</v>
      </c>
      <c r="L950" s="232" t="s">
        <v>4851</v>
      </c>
      <c r="M950" s="232" t="s">
        <v>4910</v>
      </c>
      <c r="N950" s="57"/>
      <c r="O950" s="57"/>
      <c r="P950" s="237" t="s">
        <v>3399</v>
      </c>
      <c r="Q950" s="13"/>
      <c r="R950"/>
      <c r="S950" t="str">
        <f t="shared" si="201"/>
        <v>NOT EQUAL</v>
      </c>
      <c r="T950" t="str">
        <f>IF(ISNA(VLOOKUP(AF950,#REF!,1)),"//","")</f>
        <v/>
      </c>
      <c r="U950"/>
      <c r="V950" t="e">
        <f t="shared" si="194"/>
        <v>#REF!</v>
      </c>
      <c r="W950" s="81" t="s">
        <v>2263</v>
      </c>
      <c r="X950" s="59" t="s">
        <v>2263</v>
      </c>
      <c r="Y950" s="59" t="s">
        <v>2263</v>
      </c>
      <c r="Z950" s="25" t="str">
        <f t="shared" si="192"/>
        <v/>
      </c>
      <c r="AA950" s="25" t="str">
        <f t="shared" si="195"/>
        <v/>
      </c>
      <c r="AB950" s="1">
        <f t="shared" si="193"/>
        <v>926</v>
      </c>
      <c r="AC950" t="str">
        <f t="shared" si="196"/>
        <v>ITM_ANGLE_SIGN</v>
      </c>
      <c r="AD950" s="136" t="str">
        <f>IF(ISNA(VLOOKUP(AA950,Sheet2!J:J,1,0)),"//","")</f>
        <v/>
      </c>
      <c r="AF950" s="94" t="str">
        <f t="shared" si="197"/>
        <v/>
      </c>
      <c r="AG950" t="b">
        <f t="shared" si="198"/>
        <v>1</v>
      </c>
    </row>
    <row r="951" spans="1:33">
      <c r="A951" s="50">
        <f t="shared" si="199"/>
        <v>951</v>
      </c>
      <c r="B951" s="49">
        <f t="shared" si="200"/>
        <v>927</v>
      </c>
      <c r="C951" s="229" t="s">
        <v>3817</v>
      </c>
      <c r="D951" s="229" t="s">
        <v>3208</v>
      </c>
      <c r="E951" s="224" t="s">
        <v>524</v>
      </c>
      <c r="F951" s="224" t="s">
        <v>456</v>
      </c>
      <c r="G951" s="233">
        <v>0</v>
      </c>
      <c r="H951" s="233">
        <v>0</v>
      </c>
      <c r="I951" s="224" t="s">
        <v>1</v>
      </c>
      <c r="J951" s="224" t="s">
        <v>1396</v>
      </c>
      <c r="K951" s="231" t="s">
        <v>3830</v>
      </c>
      <c r="L951" s="232" t="s">
        <v>4851</v>
      </c>
      <c r="M951" s="232" t="s">
        <v>4910</v>
      </c>
      <c r="N951" s="57"/>
      <c r="O951" s="57"/>
      <c r="P951" s="237" t="s">
        <v>3208</v>
      </c>
      <c r="Q951" s="13"/>
      <c r="R951"/>
      <c r="S951" t="str">
        <f t="shared" si="201"/>
        <v>NOT EQUAL</v>
      </c>
      <c r="T951" t="str">
        <f>IF(ISNA(VLOOKUP(AF951,#REF!,1)),"//","")</f>
        <v/>
      </c>
      <c r="U951"/>
      <c r="V951" t="e">
        <f t="shared" si="194"/>
        <v>#REF!</v>
      </c>
      <c r="W951" s="81" t="s">
        <v>2263</v>
      </c>
      <c r="X951" s="59" t="s">
        <v>2263</v>
      </c>
      <c r="Y951" s="59" t="s">
        <v>2263</v>
      </c>
      <c r="Z951" s="25" t="str">
        <f t="shared" si="192"/>
        <v/>
      </c>
      <c r="AA951" s="25" t="str">
        <f t="shared" si="195"/>
        <v/>
      </c>
      <c r="AB951" s="1">
        <f t="shared" si="193"/>
        <v>927</v>
      </c>
      <c r="AC951" t="str">
        <f t="shared" si="196"/>
        <v>ITM_MEASURED_ANGLE</v>
      </c>
      <c r="AD951" s="136" t="str">
        <f>IF(ISNA(VLOOKUP(AA951,Sheet2!J:J,1,0)),"//","")</f>
        <v/>
      </c>
      <c r="AF951" s="94" t="str">
        <f t="shared" si="197"/>
        <v/>
      </c>
      <c r="AG951" t="b">
        <f t="shared" si="198"/>
        <v>1</v>
      </c>
    </row>
    <row r="952" spans="1:33">
      <c r="A952" s="50">
        <f t="shared" si="199"/>
        <v>952</v>
      </c>
      <c r="B952" s="49">
        <f t="shared" si="200"/>
        <v>928</v>
      </c>
      <c r="C952" s="229" t="s">
        <v>3816</v>
      </c>
      <c r="D952" s="229" t="s">
        <v>7</v>
      </c>
      <c r="E952" s="224" t="s">
        <v>524</v>
      </c>
      <c r="F952" s="224" t="s">
        <v>833</v>
      </c>
      <c r="G952" s="233">
        <v>0</v>
      </c>
      <c r="H952" s="233">
        <v>0</v>
      </c>
      <c r="I952" s="224" t="s">
        <v>1</v>
      </c>
      <c r="J952" s="224" t="s">
        <v>1396</v>
      </c>
      <c r="K952" s="231" t="s">
        <v>3830</v>
      </c>
      <c r="L952" s="232" t="s">
        <v>4851</v>
      </c>
      <c r="M952" s="232" t="s">
        <v>4910</v>
      </c>
      <c r="N952" s="57"/>
      <c r="O952" s="57"/>
      <c r="P952" s="237" t="s">
        <v>3400</v>
      </c>
      <c r="Q952" s="13"/>
      <c r="R952"/>
      <c r="S952" t="str">
        <f t="shared" si="201"/>
        <v>NOT EQUAL</v>
      </c>
      <c r="T952" t="str">
        <f>IF(ISNA(VLOOKUP(AF952,#REF!,1)),"//","")</f>
        <v/>
      </c>
      <c r="U952"/>
      <c r="V952" t="e">
        <f t="shared" si="194"/>
        <v>#REF!</v>
      </c>
      <c r="W952" s="81" t="s">
        <v>2263</v>
      </c>
      <c r="X952" s="59" t="s">
        <v>2263</v>
      </c>
      <c r="Y952" s="59" t="s">
        <v>2263</v>
      </c>
      <c r="Z952" s="25" t="str">
        <f t="shared" si="192"/>
        <v/>
      </c>
      <c r="AA952" s="25" t="str">
        <f t="shared" si="195"/>
        <v/>
      </c>
      <c r="AB952" s="1">
        <f t="shared" si="193"/>
        <v>928</v>
      </c>
      <c r="AC952" t="str">
        <f t="shared" si="196"/>
        <v>ITM_DIVIDES</v>
      </c>
      <c r="AD952" s="136" t="str">
        <f>IF(ISNA(VLOOKUP(AA952,Sheet2!J:J,1,0)),"//","")</f>
        <v/>
      </c>
      <c r="AF952" s="94" t="str">
        <f t="shared" si="197"/>
        <v/>
      </c>
      <c r="AG952" t="b">
        <f t="shared" si="198"/>
        <v>1</v>
      </c>
    </row>
    <row r="953" spans="1:33">
      <c r="A953" s="50">
        <f t="shared" si="199"/>
        <v>953</v>
      </c>
      <c r="B953" s="49">
        <f t="shared" si="200"/>
        <v>929</v>
      </c>
      <c r="C953" s="229" t="s">
        <v>3816</v>
      </c>
      <c r="D953" s="229" t="s">
        <v>7</v>
      </c>
      <c r="E953" s="224" t="s">
        <v>524</v>
      </c>
      <c r="F953" s="224" t="s">
        <v>834</v>
      </c>
      <c r="G953" s="233">
        <v>0</v>
      </c>
      <c r="H953" s="233">
        <v>0</v>
      </c>
      <c r="I953" s="224" t="s">
        <v>1</v>
      </c>
      <c r="J953" s="224" t="s">
        <v>1396</v>
      </c>
      <c r="K953" s="231" t="s">
        <v>3830</v>
      </c>
      <c r="L953" s="232" t="s">
        <v>4851</v>
      </c>
      <c r="M953" s="232" t="s">
        <v>4910</v>
      </c>
      <c r="N953" s="57"/>
      <c r="O953" s="57"/>
      <c r="P953" s="237" t="s">
        <v>3401</v>
      </c>
      <c r="Q953" s="13"/>
      <c r="R953"/>
      <c r="S953" t="str">
        <f t="shared" si="201"/>
        <v>NOT EQUAL</v>
      </c>
      <c r="T953" t="str">
        <f>IF(ISNA(VLOOKUP(AF953,#REF!,1)),"//","")</f>
        <v/>
      </c>
      <c r="U953"/>
      <c r="V953" t="e">
        <f t="shared" si="194"/>
        <v>#REF!</v>
      </c>
      <c r="W953" s="81" t="s">
        <v>2263</v>
      </c>
      <c r="X953" s="59" t="s">
        <v>2263</v>
      </c>
      <c r="Y953" s="59" t="s">
        <v>2263</v>
      </c>
      <c r="Z953" s="25" t="str">
        <f t="shared" si="192"/>
        <v/>
      </c>
      <c r="AA953" s="25" t="str">
        <f t="shared" si="195"/>
        <v/>
      </c>
      <c r="AB953" s="1">
        <f t="shared" si="193"/>
        <v>929</v>
      </c>
      <c r="AC953" t="str">
        <f t="shared" si="196"/>
        <v>ITM_DOES_NOT_DIVIDE</v>
      </c>
      <c r="AD953" s="136" t="str">
        <f>IF(ISNA(VLOOKUP(AA953,Sheet2!J:J,1,0)),"//","")</f>
        <v/>
      </c>
      <c r="AF953" s="94" t="str">
        <f t="shared" si="197"/>
        <v/>
      </c>
      <c r="AG953" t="b">
        <f t="shared" si="198"/>
        <v>1</v>
      </c>
    </row>
    <row r="954" spans="1:33">
      <c r="A954" s="50">
        <f t="shared" si="199"/>
        <v>954</v>
      </c>
      <c r="B954" s="49">
        <f t="shared" si="200"/>
        <v>930</v>
      </c>
      <c r="C954" s="229" t="s">
        <v>3816</v>
      </c>
      <c r="D954" s="229" t="s">
        <v>7</v>
      </c>
      <c r="E954" s="224" t="s">
        <v>524</v>
      </c>
      <c r="F954" s="224" t="s">
        <v>835</v>
      </c>
      <c r="G954" s="233">
        <v>0</v>
      </c>
      <c r="H954" s="233">
        <v>0</v>
      </c>
      <c r="I954" s="224" t="s">
        <v>1</v>
      </c>
      <c r="J954" s="224" t="s">
        <v>1396</v>
      </c>
      <c r="K954" s="231" t="s">
        <v>3830</v>
      </c>
      <c r="L954" s="232" t="s">
        <v>4851</v>
      </c>
      <c r="M954" s="232" t="s">
        <v>4910</v>
      </c>
      <c r="N954" s="57"/>
      <c r="O954" s="57"/>
      <c r="P954" s="237" t="s">
        <v>3402</v>
      </c>
      <c r="Q954" s="13"/>
      <c r="R954"/>
      <c r="S954" t="str">
        <f t="shared" si="201"/>
        <v>NOT EQUAL</v>
      </c>
      <c r="T954" t="str">
        <f>IF(ISNA(VLOOKUP(AF954,#REF!,1)),"//","")</f>
        <v/>
      </c>
      <c r="U954"/>
      <c r="V954" t="e">
        <f t="shared" si="194"/>
        <v>#REF!</v>
      </c>
      <c r="W954" s="81" t="s">
        <v>2263</v>
      </c>
      <c r="X954" s="59" t="s">
        <v>2263</v>
      </c>
      <c r="Y954" s="59" t="s">
        <v>2263</v>
      </c>
      <c r="Z954" s="25" t="str">
        <f t="shared" si="192"/>
        <v/>
      </c>
      <c r="AA954" s="25" t="str">
        <f t="shared" si="195"/>
        <v/>
      </c>
      <c r="AB954" s="1">
        <f t="shared" si="193"/>
        <v>930</v>
      </c>
      <c r="AC954" t="str">
        <f t="shared" si="196"/>
        <v>ITM_PARALLEL_SIGN</v>
      </c>
      <c r="AD954" s="136" t="str">
        <f>IF(ISNA(VLOOKUP(AA954,Sheet2!J:J,1,0)),"//","")</f>
        <v/>
      </c>
      <c r="AF954" s="94" t="str">
        <f t="shared" si="197"/>
        <v/>
      </c>
      <c r="AG954" t="b">
        <f t="shared" si="198"/>
        <v>1</v>
      </c>
    </row>
    <row r="955" spans="1:33">
      <c r="A955" s="50">
        <f t="shared" si="199"/>
        <v>955</v>
      </c>
      <c r="B955" s="49">
        <f t="shared" si="200"/>
        <v>931</v>
      </c>
      <c r="C955" s="229" t="s">
        <v>3816</v>
      </c>
      <c r="D955" s="229" t="s">
        <v>7</v>
      </c>
      <c r="E955" s="224" t="s">
        <v>524</v>
      </c>
      <c r="F955" s="224" t="s">
        <v>836</v>
      </c>
      <c r="G955" s="233">
        <v>0</v>
      </c>
      <c r="H955" s="233">
        <v>0</v>
      </c>
      <c r="I955" s="224" t="s">
        <v>1</v>
      </c>
      <c r="J955" s="224" t="s">
        <v>1396</v>
      </c>
      <c r="K955" s="231" t="s">
        <v>3830</v>
      </c>
      <c r="L955" s="232" t="s">
        <v>4851</v>
      </c>
      <c r="M955" s="232" t="s">
        <v>4910</v>
      </c>
      <c r="N955" s="57"/>
      <c r="O955" s="57"/>
      <c r="P955" s="237" t="s">
        <v>3403</v>
      </c>
      <c r="Q955" s="13"/>
      <c r="R955"/>
      <c r="S955" t="str">
        <f t="shared" si="201"/>
        <v>NOT EQUAL</v>
      </c>
      <c r="T955" t="str">
        <f>IF(ISNA(VLOOKUP(AF955,#REF!,1)),"//","")</f>
        <v/>
      </c>
      <c r="U955"/>
      <c r="V955" t="e">
        <f t="shared" si="194"/>
        <v>#REF!</v>
      </c>
      <c r="W955" s="81" t="s">
        <v>2263</v>
      </c>
      <c r="X955" s="59" t="s">
        <v>2263</v>
      </c>
      <c r="Y955" s="59" t="s">
        <v>2263</v>
      </c>
      <c r="Z955" s="25" t="str">
        <f t="shared" si="192"/>
        <v/>
      </c>
      <c r="AA955" s="25" t="str">
        <f t="shared" si="195"/>
        <v/>
      </c>
      <c r="AB955" s="1">
        <f t="shared" si="193"/>
        <v>931</v>
      </c>
      <c r="AC955" t="str">
        <f t="shared" si="196"/>
        <v>ITM_NOT_PARALLEL</v>
      </c>
      <c r="AD955" s="136" t="str">
        <f>IF(ISNA(VLOOKUP(AA955,Sheet2!J:J,1,0)),"//","")</f>
        <v/>
      </c>
      <c r="AF955" s="94" t="str">
        <f t="shared" si="197"/>
        <v/>
      </c>
      <c r="AG955" t="b">
        <f t="shared" si="198"/>
        <v>1</v>
      </c>
    </row>
    <row r="956" spans="1:33">
      <c r="A956" s="50">
        <f t="shared" si="199"/>
        <v>956</v>
      </c>
      <c r="B956" s="49">
        <f t="shared" si="200"/>
        <v>932</v>
      </c>
      <c r="C956" s="229" t="s">
        <v>3817</v>
      </c>
      <c r="D956" s="229" t="s">
        <v>1430</v>
      </c>
      <c r="E956" s="224" t="s">
        <v>524</v>
      </c>
      <c r="F956" s="224" t="s">
        <v>837</v>
      </c>
      <c r="G956" s="233">
        <v>0</v>
      </c>
      <c r="H956" s="233">
        <v>0</v>
      </c>
      <c r="I956" s="224" t="s">
        <v>1</v>
      </c>
      <c r="J956" s="224" t="s">
        <v>1396</v>
      </c>
      <c r="K956" s="231" t="s">
        <v>3830</v>
      </c>
      <c r="L956" s="232" t="s">
        <v>4851</v>
      </c>
      <c r="M956" s="232" t="s">
        <v>4910</v>
      </c>
      <c r="N956" s="57"/>
      <c r="O956" s="57"/>
      <c r="P956" s="237" t="s">
        <v>1430</v>
      </c>
      <c r="Q956" s="13"/>
      <c r="R956"/>
      <c r="S956" t="str">
        <f t="shared" si="201"/>
        <v>NOT EQUAL</v>
      </c>
      <c r="T956" t="str">
        <f>IF(ISNA(VLOOKUP(AF956,#REF!,1)),"//","")</f>
        <v/>
      </c>
      <c r="U956"/>
      <c r="V956" t="e">
        <f t="shared" si="194"/>
        <v>#REF!</v>
      </c>
      <c r="W956" s="81" t="s">
        <v>2263</v>
      </c>
      <c r="X956" s="59" t="s">
        <v>2263</v>
      </c>
      <c r="Y956" s="59" t="s">
        <v>2263</v>
      </c>
      <c r="Z956" s="25" t="str">
        <f t="shared" si="192"/>
        <v/>
      </c>
      <c r="AA956" s="25" t="str">
        <f t="shared" si="195"/>
        <v/>
      </c>
      <c r="AB956" s="1">
        <f t="shared" si="193"/>
        <v>932</v>
      </c>
      <c r="AC956" t="str">
        <f t="shared" si="196"/>
        <v>ITM_AND</v>
      </c>
      <c r="AD956" s="136" t="str">
        <f>IF(ISNA(VLOOKUP(AA956,Sheet2!J:J,1,0)),"//","")</f>
        <v/>
      </c>
      <c r="AF956" s="94" t="str">
        <f t="shared" si="197"/>
        <v/>
      </c>
      <c r="AG956" t="b">
        <f t="shared" si="198"/>
        <v>1</v>
      </c>
    </row>
    <row r="957" spans="1:33">
      <c r="A957" s="50">
        <f t="shared" si="199"/>
        <v>957</v>
      </c>
      <c r="B957" s="49">
        <f t="shared" si="200"/>
        <v>933</v>
      </c>
      <c r="C957" s="229" t="s">
        <v>3817</v>
      </c>
      <c r="D957" s="229" t="s">
        <v>1778</v>
      </c>
      <c r="E957" s="224" t="s">
        <v>524</v>
      </c>
      <c r="F957" s="224" t="s">
        <v>838</v>
      </c>
      <c r="G957" s="233">
        <v>0</v>
      </c>
      <c r="H957" s="233">
        <v>0</v>
      </c>
      <c r="I957" s="224" t="s">
        <v>1</v>
      </c>
      <c r="J957" s="224" t="s">
        <v>1396</v>
      </c>
      <c r="K957" s="231" t="s">
        <v>3830</v>
      </c>
      <c r="L957" s="232" t="s">
        <v>4851</v>
      </c>
      <c r="M957" s="232" t="s">
        <v>4910</v>
      </c>
      <c r="N957" s="57"/>
      <c r="O957" s="57"/>
      <c r="P957" s="237" t="s">
        <v>1778</v>
      </c>
      <c r="Q957" s="13"/>
      <c r="R957"/>
      <c r="S957" t="str">
        <f t="shared" si="201"/>
        <v>NOT EQUAL</v>
      </c>
      <c r="T957" t="str">
        <f>IF(ISNA(VLOOKUP(AF957,#REF!,1)),"//","")</f>
        <v/>
      </c>
      <c r="U957"/>
      <c r="V957" t="e">
        <f t="shared" si="194"/>
        <v>#REF!</v>
      </c>
      <c r="W957" s="81" t="s">
        <v>2263</v>
      </c>
      <c r="X957" s="59" t="s">
        <v>2263</v>
      </c>
      <c r="Y957" s="59" t="s">
        <v>2263</v>
      </c>
      <c r="Z957" s="25" t="str">
        <f t="shared" si="192"/>
        <v/>
      </c>
      <c r="AA957" s="25" t="str">
        <f t="shared" si="195"/>
        <v/>
      </c>
      <c r="AB957" s="1">
        <f t="shared" si="193"/>
        <v>933</v>
      </c>
      <c r="AC957" t="str">
        <f t="shared" si="196"/>
        <v>ITM_OR</v>
      </c>
      <c r="AD957" s="136" t="str">
        <f>IF(ISNA(VLOOKUP(AA957,Sheet2!J:J,1,0)),"//","")</f>
        <v/>
      </c>
      <c r="AF957" s="94" t="str">
        <f t="shared" si="197"/>
        <v/>
      </c>
      <c r="AG957" t="b">
        <f t="shared" si="198"/>
        <v>1</v>
      </c>
    </row>
    <row r="958" spans="1:33">
      <c r="A958" s="50">
        <f t="shared" si="199"/>
        <v>958</v>
      </c>
      <c r="B958" s="49">
        <f t="shared" si="200"/>
        <v>934</v>
      </c>
      <c r="C958" s="229" t="s">
        <v>3816</v>
      </c>
      <c r="D958" s="229" t="s">
        <v>7</v>
      </c>
      <c r="E958" s="224" t="s">
        <v>524</v>
      </c>
      <c r="F958" s="224" t="s">
        <v>839</v>
      </c>
      <c r="G958" s="233">
        <v>0</v>
      </c>
      <c r="H958" s="233">
        <v>0</v>
      </c>
      <c r="I958" s="224" t="s">
        <v>1</v>
      </c>
      <c r="J958" s="224" t="s">
        <v>1396</v>
      </c>
      <c r="K958" s="231" t="s">
        <v>3830</v>
      </c>
      <c r="L958" s="232" t="s">
        <v>4851</v>
      </c>
      <c r="M958" s="232" t="s">
        <v>4910</v>
      </c>
      <c r="N958" s="57"/>
      <c r="O958" s="57"/>
      <c r="P958" s="237" t="s">
        <v>3404</v>
      </c>
      <c r="Q958" s="13"/>
      <c r="R958"/>
      <c r="S958" t="str">
        <f t="shared" si="201"/>
        <v>NOT EQUAL</v>
      </c>
      <c r="T958" t="str">
        <f>IF(ISNA(VLOOKUP(AF958,#REF!,1)),"//","")</f>
        <v/>
      </c>
      <c r="U958"/>
      <c r="V958" t="e">
        <f t="shared" si="194"/>
        <v>#REF!</v>
      </c>
      <c r="W958" s="81" t="s">
        <v>2263</v>
      </c>
      <c r="X958" s="59" t="s">
        <v>2263</v>
      </c>
      <c r="Y958" s="59" t="s">
        <v>2263</v>
      </c>
      <c r="Z958" s="25" t="str">
        <f t="shared" si="192"/>
        <v/>
      </c>
      <c r="AA958" s="25" t="str">
        <f t="shared" si="195"/>
        <v/>
      </c>
      <c r="AB958" s="1">
        <f t="shared" si="193"/>
        <v>934</v>
      </c>
      <c r="AC958" t="str">
        <f t="shared" si="196"/>
        <v>ITM_INTERSECTION</v>
      </c>
      <c r="AD958" s="136" t="str">
        <f>IF(ISNA(VLOOKUP(AA958,Sheet2!J:J,1,0)),"//","")</f>
        <v/>
      </c>
      <c r="AF958" s="94" t="str">
        <f t="shared" si="197"/>
        <v/>
      </c>
      <c r="AG958" t="b">
        <f t="shared" si="198"/>
        <v>1</v>
      </c>
    </row>
    <row r="959" spans="1:33">
      <c r="A959" s="50">
        <f t="shared" si="199"/>
        <v>959</v>
      </c>
      <c r="B959" s="49">
        <f t="shared" si="200"/>
        <v>935</v>
      </c>
      <c r="C959" s="229" t="s">
        <v>3816</v>
      </c>
      <c r="D959" s="229" t="s">
        <v>7</v>
      </c>
      <c r="E959" s="224" t="s">
        <v>524</v>
      </c>
      <c r="F959" s="224" t="s">
        <v>840</v>
      </c>
      <c r="G959" s="233">
        <v>0</v>
      </c>
      <c r="H959" s="233">
        <v>0</v>
      </c>
      <c r="I959" s="224" t="s">
        <v>1</v>
      </c>
      <c r="J959" s="224" t="s">
        <v>1396</v>
      </c>
      <c r="K959" s="231" t="s">
        <v>3830</v>
      </c>
      <c r="L959" s="232" t="s">
        <v>4851</v>
      </c>
      <c r="M959" s="232" t="s">
        <v>4910</v>
      </c>
      <c r="N959" s="57"/>
      <c r="O959" s="57"/>
      <c r="P959" s="237" t="s">
        <v>3405</v>
      </c>
      <c r="Q959" s="13"/>
      <c r="R959"/>
      <c r="S959" t="str">
        <f t="shared" si="201"/>
        <v>NOT EQUAL</v>
      </c>
      <c r="T959" t="str">
        <f>IF(ISNA(VLOOKUP(AF959,#REF!,1)),"//","")</f>
        <v/>
      </c>
      <c r="U959"/>
      <c r="V959" t="e">
        <f t="shared" si="194"/>
        <v>#REF!</v>
      </c>
      <c r="W959" s="81" t="s">
        <v>2263</v>
      </c>
      <c r="X959" s="59" t="s">
        <v>2263</v>
      </c>
      <c r="Y959" s="59" t="s">
        <v>2263</v>
      </c>
      <c r="Z959" s="25" t="str">
        <f t="shared" si="192"/>
        <v/>
      </c>
      <c r="AA959" s="25" t="str">
        <f t="shared" si="195"/>
        <v/>
      </c>
      <c r="AB959" s="1">
        <f t="shared" si="193"/>
        <v>935</v>
      </c>
      <c r="AC959" t="str">
        <f t="shared" si="196"/>
        <v>ITM_UNION</v>
      </c>
      <c r="AD959" s="136" t="str">
        <f>IF(ISNA(VLOOKUP(AA959,Sheet2!J:J,1,0)),"//","")</f>
        <v/>
      </c>
      <c r="AF959" s="94" t="str">
        <f t="shared" si="197"/>
        <v/>
      </c>
      <c r="AG959" t="b">
        <f t="shared" si="198"/>
        <v>1</v>
      </c>
    </row>
    <row r="960" spans="1:33">
      <c r="A960" s="50">
        <f t="shared" si="199"/>
        <v>960</v>
      </c>
      <c r="B960" s="49">
        <f t="shared" si="200"/>
        <v>936</v>
      </c>
      <c r="C960" s="229" t="s">
        <v>3817</v>
      </c>
      <c r="D960" s="229" t="s">
        <v>3209</v>
      </c>
      <c r="E960" s="224" t="s">
        <v>524</v>
      </c>
      <c r="F960" s="224" t="s">
        <v>450</v>
      </c>
      <c r="G960" s="233">
        <v>0</v>
      </c>
      <c r="H960" s="233">
        <v>0</v>
      </c>
      <c r="I960" s="224" t="s">
        <v>1</v>
      </c>
      <c r="J960" s="224" t="s">
        <v>1396</v>
      </c>
      <c r="K960" s="231" t="s">
        <v>3830</v>
      </c>
      <c r="L960" s="232" t="s">
        <v>4851</v>
      </c>
      <c r="M960" s="232" t="s">
        <v>4910</v>
      </c>
      <c r="N960" s="57"/>
      <c r="O960" s="57"/>
      <c r="P960" s="237" t="s">
        <v>3209</v>
      </c>
      <c r="Q960" s="13"/>
      <c r="R960"/>
      <c r="S960" t="str">
        <f t="shared" si="201"/>
        <v>NOT EQUAL</v>
      </c>
      <c r="T960" t="str">
        <f>IF(ISNA(VLOOKUP(AF960,#REF!,1)),"//","")</f>
        <v/>
      </c>
      <c r="U960"/>
      <c r="V960" t="e">
        <f t="shared" si="194"/>
        <v>#REF!</v>
      </c>
      <c r="W960" s="81" t="s">
        <v>2263</v>
      </c>
      <c r="X960" s="59" t="s">
        <v>2263</v>
      </c>
      <c r="Y960" s="59" t="s">
        <v>2263</v>
      </c>
      <c r="Z960" s="25" t="str">
        <f t="shared" si="192"/>
        <v/>
      </c>
      <c r="AA960" s="25" t="str">
        <f t="shared" si="195"/>
        <v/>
      </c>
      <c r="AB960" s="1">
        <f t="shared" si="193"/>
        <v>936</v>
      </c>
      <c r="AC960" t="str">
        <f t="shared" si="196"/>
        <v>ITM_INTEGRAL_SIGN</v>
      </c>
      <c r="AD960" s="136" t="str">
        <f>IF(ISNA(VLOOKUP(AA960,Sheet2!J:J,1,0)),"//","")</f>
        <v/>
      </c>
      <c r="AF960" s="94" t="str">
        <f t="shared" si="197"/>
        <v/>
      </c>
      <c r="AG960" t="b">
        <f t="shared" si="198"/>
        <v>1</v>
      </c>
    </row>
    <row r="961" spans="1:33">
      <c r="A961" s="50">
        <f t="shared" si="199"/>
        <v>961</v>
      </c>
      <c r="B961" s="49">
        <f t="shared" si="200"/>
        <v>937</v>
      </c>
      <c r="C961" s="229" t="s">
        <v>3816</v>
      </c>
      <c r="D961" s="229" t="s">
        <v>7</v>
      </c>
      <c r="E961" s="224" t="s">
        <v>524</v>
      </c>
      <c r="F961" s="224" t="s">
        <v>841</v>
      </c>
      <c r="G961" s="233">
        <v>0</v>
      </c>
      <c r="H961" s="233">
        <v>0</v>
      </c>
      <c r="I961" s="224" t="s">
        <v>1</v>
      </c>
      <c r="J961" s="224" t="s">
        <v>1396</v>
      </c>
      <c r="K961" s="231" t="s">
        <v>3830</v>
      </c>
      <c r="L961" s="232" t="s">
        <v>4851</v>
      </c>
      <c r="M961" s="232" t="s">
        <v>4910</v>
      </c>
      <c r="N961" s="57"/>
      <c r="O961" s="57"/>
      <c r="P961" s="237" t="s">
        <v>3406</v>
      </c>
      <c r="Q961" s="13"/>
      <c r="R961"/>
      <c r="S961" t="str">
        <f t="shared" si="201"/>
        <v>NOT EQUAL</v>
      </c>
      <c r="T961" t="str">
        <f>IF(ISNA(VLOOKUP(AF961,#REF!,1)),"//","")</f>
        <v/>
      </c>
      <c r="U961"/>
      <c r="V961" t="e">
        <f t="shared" si="194"/>
        <v>#REF!</v>
      </c>
      <c r="W961" s="81" t="s">
        <v>2263</v>
      </c>
      <c r="X961" s="59" t="s">
        <v>2263</v>
      </c>
      <c r="Y961" s="59" t="s">
        <v>2263</v>
      </c>
      <c r="Z961" s="25" t="str">
        <f t="shared" si="192"/>
        <v/>
      </c>
      <c r="AA961" s="25" t="str">
        <f t="shared" si="195"/>
        <v/>
      </c>
      <c r="AB961" s="1">
        <f t="shared" si="193"/>
        <v>937</v>
      </c>
      <c r="AC961" t="str">
        <f t="shared" si="196"/>
        <v>ITM_DOUBLE_INTEGRAL</v>
      </c>
      <c r="AD961" s="136" t="str">
        <f>IF(ISNA(VLOOKUP(AA961,Sheet2!J:J,1,0)),"//","")</f>
        <v/>
      </c>
      <c r="AF961" s="94" t="str">
        <f t="shared" si="197"/>
        <v/>
      </c>
      <c r="AG961" t="b">
        <f t="shared" si="198"/>
        <v>1</v>
      </c>
    </row>
    <row r="962" spans="1:33">
      <c r="A962" s="50">
        <f t="shared" si="199"/>
        <v>962</v>
      </c>
      <c r="B962" s="49">
        <f t="shared" si="200"/>
        <v>938</v>
      </c>
      <c r="C962" s="229" t="s">
        <v>3816</v>
      </c>
      <c r="D962" s="229" t="s">
        <v>7</v>
      </c>
      <c r="E962" s="224" t="s">
        <v>524</v>
      </c>
      <c r="F962" s="224" t="s">
        <v>842</v>
      </c>
      <c r="G962" s="233">
        <v>0</v>
      </c>
      <c r="H962" s="233">
        <v>0</v>
      </c>
      <c r="I962" s="224" t="s">
        <v>1</v>
      </c>
      <c r="J962" s="224" t="s">
        <v>1396</v>
      </c>
      <c r="K962" s="231" t="s">
        <v>3830</v>
      </c>
      <c r="L962" s="232" t="s">
        <v>4851</v>
      </c>
      <c r="M962" s="232" t="s">
        <v>4910</v>
      </c>
      <c r="N962" s="57"/>
      <c r="O962" s="57"/>
      <c r="P962" s="237" t="s">
        <v>3407</v>
      </c>
      <c r="Q962" s="13"/>
      <c r="R962"/>
      <c r="S962" t="str">
        <f t="shared" si="201"/>
        <v>NOT EQUAL</v>
      </c>
      <c r="T962" t="str">
        <f>IF(ISNA(VLOOKUP(AF962,#REF!,1)),"//","")</f>
        <v/>
      </c>
      <c r="U962"/>
      <c r="V962" t="e">
        <f t="shared" si="194"/>
        <v>#REF!</v>
      </c>
      <c r="W962" s="81" t="s">
        <v>2263</v>
      </c>
      <c r="X962" s="59" t="s">
        <v>2263</v>
      </c>
      <c r="Y962" s="59" t="s">
        <v>2263</v>
      </c>
      <c r="Z962" s="25" t="str">
        <f t="shared" si="192"/>
        <v/>
      </c>
      <c r="AA962" s="25" t="str">
        <f t="shared" si="195"/>
        <v/>
      </c>
      <c r="AB962" s="1">
        <f t="shared" si="193"/>
        <v>938</v>
      </c>
      <c r="AC962" t="str">
        <f t="shared" si="196"/>
        <v>ITM_CONTOUR_INTEGRAL</v>
      </c>
      <c r="AD962" s="136" t="str">
        <f>IF(ISNA(VLOOKUP(AA962,Sheet2!J:J,1,0)),"//","")</f>
        <v/>
      </c>
      <c r="AF962" s="94" t="str">
        <f t="shared" si="197"/>
        <v/>
      </c>
      <c r="AG962" t="b">
        <f t="shared" si="198"/>
        <v>1</v>
      </c>
    </row>
    <row r="963" spans="1:33">
      <c r="A963" s="50">
        <f t="shared" si="199"/>
        <v>963</v>
      </c>
      <c r="B963" s="49">
        <f t="shared" si="200"/>
        <v>939</v>
      </c>
      <c r="C963" s="229" t="s">
        <v>3816</v>
      </c>
      <c r="D963" s="229" t="s">
        <v>7</v>
      </c>
      <c r="E963" s="224" t="s">
        <v>524</v>
      </c>
      <c r="F963" s="224" t="s">
        <v>843</v>
      </c>
      <c r="G963" s="233">
        <v>0</v>
      </c>
      <c r="H963" s="233">
        <v>0</v>
      </c>
      <c r="I963" s="224" t="s">
        <v>1</v>
      </c>
      <c r="J963" s="224" t="s">
        <v>1396</v>
      </c>
      <c r="K963" s="231" t="s">
        <v>3830</v>
      </c>
      <c r="L963" s="232" t="s">
        <v>4851</v>
      </c>
      <c r="M963" s="232" t="s">
        <v>4910</v>
      </c>
      <c r="N963" s="57"/>
      <c r="O963" s="57"/>
      <c r="P963" s="237" t="s">
        <v>3408</v>
      </c>
      <c r="Q963" s="13"/>
      <c r="R963"/>
      <c r="S963" t="str">
        <f t="shared" si="201"/>
        <v>NOT EQUAL</v>
      </c>
      <c r="T963" t="str">
        <f>IF(ISNA(VLOOKUP(AF963,#REF!,1)),"//","")</f>
        <v/>
      </c>
      <c r="U963"/>
      <c r="V963" t="e">
        <f t="shared" si="194"/>
        <v>#REF!</v>
      </c>
      <c r="W963" s="81" t="s">
        <v>2263</v>
      </c>
      <c r="X963" s="59" t="s">
        <v>2263</v>
      </c>
      <c r="Y963" s="59" t="s">
        <v>2263</v>
      </c>
      <c r="Z963" s="25" t="str">
        <f t="shared" si="192"/>
        <v/>
      </c>
      <c r="AA963" s="25" t="str">
        <f t="shared" si="195"/>
        <v/>
      </c>
      <c r="AB963" s="1">
        <f t="shared" si="193"/>
        <v>939</v>
      </c>
      <c r="AC963" t="str">
        <f t="shared" si="196"/>
        <v>ITM_SURFACE_INTEGRAL</v>
      </c>
      <c r="AD963" s="136" t="str">
        <f>IF(ISNA(VLOOKUP(AA963,Sheet2!J:J,1,0)),"//","")</f>
        <v/>
      </c>
      <c r="AF963" s="94" t="str">
        <f t="shared" si="197"/>
        <v/>
      </c>
      <c r="AG963" t="b">
        <f t="shared" si="198"/>
        <v>1</v>
      </c>
    </row>
    <row r="964" spans="1:33">
      <c r="A964" s="50">
        <f t="shared" si="199"/>
        <v>964</v>
      </c>
      <c r="B964" s="49">
        <f t="shared" si="200"/>
        <v>940</v>
      </c>
      <c r="C964" s="229" t="s">
        <v>3816</v>
      </c>
      <c r="D964" s="229" t="s">
        <v>7</v>
      </c>
      <c r="E964" s="224" t="s">
        <v>524</v>
      </c>
      <c r="F964" s="224" t="s">
        <v>844</v>
      </c>
      <c r="G964" s="233">
        <v>0</v>
      </c>
      <c r="H964" s="233">
        <v>0</v>
      </c>
      <c r="I964" s="224" t="s">
        <v>1</v>
      </c>
      <c r="J964" s="224" t="s">
        <v>1396</v>
      </c>
      <c r="K964" s="231" t="s">
        <v>3830</v>
      </c>
      <c r="L964" s="232" t="s">
        <v>4851</v>
      </c>
      <c r="M964" s="232" t="s">
        <v>4910</v>
      </c>
      <c r="N964" s="57"/>
      <c r="O964" s="57"/>
      <c r="P964" s="237" t="s">
        <v>3409</v>
      </c>
      <c r="Q964" s="13"/>
      <c r="R964"/>
      <c r="S964" t="str">
        <f t="shared" si="201"/>
        <v>NOT EQUAL</v>
      </c>
      <c r="T964" t="str">
        <f>IF(ISNA(VLOOKUP(AF964,#REF!,1)),"//","")</f>
        <v/>
      </c>
      <c r="U964"/>
      <c r="V964" t="e">
        <f t="shared" si="194"/>
        <v>#REF!</v>
      </c>
      <c r="W964" s="81" t="s">
        <v>2263</v>
      </c>
      <c r="X964" s="59" t="s">
        <v>2263</v>
      </c>
      <c r="Y964" s="59" t="s">
        <v>2263</v>
      </c>
      <c r="Z964" s="25" t="str">
        <f t="shared" si="192"/>
        <v/>
      </c>
      <c r="AA964" s="25" t="str">
        <f t="shared" si="195"/>
        <v/>
      </c>
      <c r="AB964" s="1">
        <f t="shared" si="193"/>
        <v>940</v>
      </c>
      <c r="AC964" t="str">
        <f t="shared" si="196"/>
        <v>ITM_RATIO</v>
      </c>
      <c r="AD964" s="136" t="str">
        <f>IF(ISNA(VLOOKUP(AA964,Sheet2!J:J,1,0)),"//","")</f>
        <v/>
      </c>
      <c r="AF964" s="94" t="str">
        <f t="shared" si="197"/>
        <v/>
      </c>
      <c r="AG964" t="b">
        <f t="shared" si="198"/>
        <v>1</v>
      </c>
    </row>
    <row r="965" spans="1:33">
      <c r="A965" s="50">
        <f t="shared" si="199"/>
        <v>965</v>
      </c>
      <c r="B965" s="49">
        <f t="shared" si="200"/>
        <v>941</v>
      </c>
      <c r="C965" s="229" t="s">
        <v>3817</v>
      </c>
      <c r="D965" s="229" t="s">
        <v>4853</v>
      </c>
      <c r="E965" s="224" t="s">
        <v>524</v>
      </c>
      <c r="F965" s="224" t="s">
        <v>4860</v>
      </c>
      <c r="G965" s="233">
        <v>0</v>
      </c>
      <c r="H965" s="233">
        <v>0</v>
      </c>
      <c r="I965" s="224" t="s">
        <v>1</v>
      </c>
      <c r="J965" s="224" t="s">
        <v>1396</v>
      </c>
      <c r="K965" s="231" t="s">
        <v>3830</v>
      </c>
      <c r="L965" s="232" t="s">
        <v>4851</v>
      </c>
      <c r="M965" s="232" t="s">
        <v>4910</v>
      </c>
      <c r="N965" s="57"/>
      <c r="O965" s="57"/>
      <c r="P965" s="237" t="s">
        <v>4853</v>
      </c>
      <c r="Q965" s="13"/>
      <c r="R965"/>
      <c r="S965" t="str">
        <f t="shared" si="201"/>
        <v>NOT EQUAL</v>
      </c>
      <c r="T965" t="str">
        <f>IF(ISNA(VLOOKUP(AF965,#REF!,1)),"//","")</f>
        <v/>
      </c>
      <c r="U965"/>
      <c r="V965" t="e">
        <f t="shared" si="194"/>
        <v>#REF!</v>
      </c>
      <c r="W965" s="81" t="s">
        <v>2263</v>
      </c>
      <c r="X965" s="59" t="s">
        <v>2263</v>
      </c>
      <c r="Y965" s="59" t="s">
        <v>2263</v>
      </c>
      <c r="Z965" s="25" t="str">
        <f t="shared" si="192"/>
        <v/>
      </c>
      <c r="AA965" s="25" t="str">
        <f t="shared" si="195"/>
        <v/>
      </c>
      <c r="AB965" s="1">
        <f t="shared" si="193"/>
        <v>941</v>
      </c>
      <c r="AC965" t="str">
        <f t="shared" si="196"/>
        <v>ITM_CHECK_MARK</v>
      </c>
      <c r="AD965" s="136" t="str">
        <f>IF(ISNA(VLOOKUP(AA965,Sheet2!J:J,1,0)),"//","")</f>
        <v/>
      </c>
      <c r="AF965" s="94" t="str">
        <f t="shared" si="197"/>
        <v/>
      </c>
      <c r="AG965" t="b">
        <f t="shared" si="198"/>
        <v>1</v>
      </c>
    </row>
    <row r="966" spans="1:33">
      <c r="A966" s="50">
        <f t="shared" si="199"/>
        <v>966</v>
      </c>
      <c r="B966" s="49">
        <f t="shared" si="200"/>
        <v>942</v>
      </c>
      <c r="C966" s="229" t="s">
        <v>3816</v>
      </c>
      <c r="D966" s="229" t="s">
        <v>7</v>
      </c>
      <c r="E966" s="224" t="s">
        <v>524</v>
      </c>
      <c r="F966" s="224" t="s">
        <v>845</v>
      </c>
      <c r="G966" s="233">
        <v>0</v>
      </c>
      <c r="H966" s="233">
        <v>0</v>
      </c>
      <c r="I966" s="224" t="s">
        <v>1</v>
      </c>
      <c r="J966" s="224" t="s">
        <v>1396</v>
      </c>
      <c r="K966" s="231" t="s">
        <v>3830</v>
      </c>
      <c r="L966" s="232" t="s">
        <v>4851</v>
      </c>
      <c r="M966" s="232" t="s">
        <v>4910</v>
      </c>
      <c r="N966" s="57"/>
      <c r="O966" s="57"/>
      <c r="P966" s="237" t="s">
        <v>3410</v>
      </c>
      <c r="Q966" s="13"/>
      <c r="R966"/>
      <c r="S966" t="str">
        <f t="shared" si="201"/>
        <v>NOT EQUAL</v>
      </c>
      <c r="T966" t="str">
        <f>IF(ISNA(VLOOKUP(AF966,#REF!,1)),"//","")</f>
        <v/>
      </c>
      <c r="U966"/>
      <c r="V966" t="e">
        <f t="shared" si="194"/>
        <v>#REF!</v>
      </c>
      <c r="W966" s="81" t="s">
        <v>2263</v>
      </c>
      <c r="X966" s="59" t="s">
        <v>2263</v>
      </c>
      <c r="Y966" s="59" t="s">
        <v>2263</v>
      </c>
      <c r="Z966" s="25" t="str">
        <f t="shared" ref="Z966:Z1029" si="202">IF( OR(X966="CNST", I966="CAT_REGS"),IF(E966=CHAR(34)&amp;CHAR(34),F966,E966),
IF(X966="YES",UPPER(IF(E966=CHAR(34)&amp;CHAR(34),F966,E966)),
IF(   AND(X966&lt;&gt;"NO",I966="CAT_FNCT",D966&lt;&gt;"multiply", D966&lt;&gt;"divide"),IF(J966="SLS_ENABLED",   UPPER(IF(E966=CHAR(34)&amp;CHAR(34),F966,E966)),""),"")))</f>
        <v/>
      </c>
      <c r="AA966" s="25" t="str">
        <f t="shared" si="195"/>
        <v/>
      </c>
      <c r="AB966" s="1">
        <f t="shared" ref="AB966:AB1029" si="203">B966</f>
        <v>942</v>
      </c>
      <c r="AC966" t="str">
        <f t="shared" si="196"/>
        <v>ITM_ASYMPOTICALLY_EQUAL</v>
      </c>
      <c r="AD966" s="136" t="str">
        <f>IF(ISNA(VLOOKUP(AA966,Sheet2!J:J,1,0)),"//","")</f>
        <v/>
      </c>
      <c r="AF966" s="94" t="str">
        <f t="shared" si="197"/>
        <v/>
      </c>
      <c r="AG966" t="b">
        <f t="shared" si="198"/>
        <v>1</v>
      </c>
    </row>
    <row r="967" spans="1:33">
      <c r="A967" s="50">
        <f t="shared" si="199"/>
        <v>967</v>
      </c>
      <c r="B967" s="49">
        <f t="shared" si="200"/>
        <v>943</v>
      </c>
      <c r="C967" s="229" t="s">
        <v>3817</v>
      </c>
      <c r="D967" s="229" t="s">
        <v>3210</v>
      </c>
      <c r="E967" s="224" t="s">
        <v>524</v>
      </c>
      <c r="F967" s="224" t="s">
        <v>846</v>
      </c>
      <c r="G967" s="233">
        <v>0</v>
      </c>
      <c r="H967" s="233">
        <v>0</v>
      </c>
      <c r="I967" s="224" t="s">
        <v>1</v>
      </c>
      <c r="J967" s="224" t="s">
        <v>1396</v>
      </c>
      <c r="K967" s="231" t="s">
        <v>3830</v>
      </c>
      <c r="L967" s="232" t="s">
        <v>4851</v>
      </c>
      <c r="M967" s="232" t="s">
        <v>4910</v>
      </c>
      <c r="N967" s="57"/>
      <c r="O967" s="57"/>
      <c r="P967" s="237" t="s">
        <v>3210</v>
      </c>
      <c r="Q967" s="13"/>
      <c r="R967"/>
      <c r="S967" t="str">
        <f t="shared" si="201"/>
        <v>NOT EQUAL</v>
      </c>
      <c r="T967" t="str">
        <f>IF(ISNA(VLOOKUP(AF967,#REF!,1)),"//","")</f>
        <v/>
      </c>
      <c r="U967"/>
      <c r="V967" t="e">
        <f t="shared" ref="V967:V1030" si="204">IF(AA967&lt;&gt;"",V966+1,V966)</f>
        <v>#REF!</v>
      </c>
      <c r="W967" s="81" t="s">
        <v>2263</v>
      </c>
      <c r="X967" s="59" t="s">
        <v>2263</v>
      </c>
      <c r="Y967" s="59" t="s">
        <v>2263</v>
      </c>
      <c r="Z967" s="25" t="str">
        <f t="shared" si="202"/>
        <v/>
      </c>
      <c r="AA967" s="25" t="str">
        <f t="shared" ref="AA967:AA1030" si="205">IF(LEN(Y967)&gt;0,Y967,SUBSTITUTE(SUBSTITUTE(SUBSTITUTE(SUBSTITUTE(SUBSTITUTE(SUBSTITUTE(SUBSTITUTE(SUBSTITUTE(SUBSTITUTE(SUBSTITUTE(SUBSTITUTE( (SUBSTITUTE( SUBSTITUTE( SUBSTITUTE( SUBSTITUTE(Z967,"STD_SIGMA","SUM"),"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967" s="1">
        <f t="shared" si="203"/>
        <v>943</v>
      </c>
      <c r="AC967" t="str">
        <f t="shared" ref="AC967:AC1030" si="206">P967</f>
        <v>ITM_ALMOST_EQUAL</v>
      </c>
      <c r="AD967" s="136" t="str">
        <f>IF(ISNA(VLOOKUP(AA967,Sheet2!J:J,1,0)),"//","")</f>
        <v/>
      </c>
      <c r="AF967" s="94" t="str">
        <f t="shared" ref="AF967:AF1030" si="207">IF(LEN(AA967)=0,"",SUBSTITUTE(SUBSTITUTE(SUBSTITUTE(SUBSTITUTE(SUBSTITUTE(SUBSTITUTE(SUBSTITUTE(SUBSTITUTE(SUBSTITUTE(SUBSTITUTE(SUBSTITUTE(SUBSTITUTE(SUBSTITUTE(SUBSTITUTE(SUBSTITUTE(SUBSTITUTE(SUBSTITUTE( (SUBSTITUTE( SUBSTITUTE( SUBSTITUTE( SUBSTITUTE(Z967,"STD_SIGMA","SUM"),"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967" t="b">
        <f t="shared" ref="AG967:AG1030" si="208">AA967=AF967</f>
        <v>1</v>
      </c>
    </row>
    <row r="968" spans="1:33">
      <c r="A968" s="50">
        <f t="shared" si="199"/>
        <v>968</v>
      </c>
      <c r="B968" s="49">
        <f t="shared" si="200"/>
        <v>944</v>
      </c>
      <c r="C968" s="229" t="s">
        <v>3817</v>
      </c>
      <c r="D968" s="229" t="s">
        <v>3211</v>
      </c>
      <c r="E968" s="224" t="s">
        <v>524</v>
      </c>
      <c r="F968" s="224" t="s">
        <v>847</v>
      </c>
      <c r="G968" s="233">
        <v>0</v>
      </c>
      <c r="H968" s="233">
        <v>0</v>
      </c>
      <c r="I968" s="224" t="s">
        <v>1</v>
      </c>
      <c r="J968" s="224" t="s">
        <v>1396</v>
      </c>
      <c r="K968" s="231" t="s">
        <v>3830</v>
      </c>
      <c r="L968" s="232" t="s">
        <v>4851</v>
      </c>
      <c r="M968" s="232" t="s">
        <v>4910</v>
      </c>
      <c r="N968" s="57"/>
      <c r="O968" s="57"/>
      <c r="P968" s="237" t="s">
        <v>3211</v>
      </c>
      <c r="Q968" s="13"/>
      <c r="R968"/>
      <c r="S968" t="str">
        <f t="shared" si="201"/>
        <v>NOT EQUAL</v>
      </c>
      <c r="T968" t="str">
        <f>IF(ISNA(VLOOKUP(AF968,#REF!,1)),"//","")</f>
        <v/>
      </c>
      <c r="U968"/>
      <c r="V968" t="e">
        <f t="shared" si="204"/>
        <v>#REF!</v>
      </c>
      <c r="W968" s="81" t="s">
        <v>2263</v>
      </c>
      <c r="X968" s="59" t="s">
        <v>2263</v>
      </c>
      <c r="Y968" s="59" t="s">
        <v>2263</v>
      </c>
      <c r="Z968" s="25" t="str">
        <f t="shared" si="202"/>
        <v/>
      </c>
      <c r="AA968" s="25" t="str">
        <f t="shared" si="205"/>
        <v/>
      </c>
      <c r="AB968" s="1">
        <f t="shared" si="203"/>
        <v>944</v>
      </c>
      <c r="AC968" t="str">
        <f t="shared" si="206"/>
        <v>ITM_COLON_EQUALS</v>
      </c>
      <c r="AD968" s="136" t="str">
        <f>IF(ISNA(VLOOKUP(AA968,Sheet2!J:J,1,0)),"//","")</f>
        <v/>
      </c>
      <c r="AF968" s="94" t="str">
        <f t="shared" si="207"/>
        <v/>
      </c>
      <c r="AG968" t="b">
        <f t="shared" si="208"/>
        <v>1</v>
      </c>
    </row>
    <row r="969" spans="1:33" s="17" customFormat="1">
      <c r="A969" s="50">
        <f t="shared" ref="A969:A1032" si="209">IF(B969=INT(B969),ROW(),"")</f>
        <v>969</v>
      </c>
      <c r="B969" s="49">
        <f t="shared" ref="B969:B1032" si="210">IF(AND(MID(C969,2,1)&lt;&gt;"/",MID(C969,1,1)="/"),INT(B968)+1,B968+0.01)</f>
        <v>945</v>
      </c>
      <c r="C969" s="229" t="s">
        <v>3817</v>
      </c>
      <c r="D969" s="229" t="s">
        <v>3212</v>
      </c>
      <c r="E969" s="224" t="s">
        <v>524</v>
      </c>
      <c r="F969" s="225" t="s">
        <v>848</v>
      </c>
      <c r="G969" s="234">
        <v>0</v>
      </c>
      <c r="H969" s="234">
        <v>0</v>
      </c>
      <c r="I969" s="224" t="s">
        <v>1</v>
      </c>
      <c r="J969" s="224" t="s">
        <v>1396</v>
      </c>
      <c r="K969" s="231" t="s">
        <v>3830</v>
      </c>
      <c r="L969" s="232" t="s">
        <v>4851</v>
      </c>
      <c r="M969" s="232" t="s">
        <v>4910</v>
      </c>
      <c r="P969" s="237" t="s">
        <v>3212</v>
      </c>
      <c r="Q969" s="16"/>
      <c r="S969" s="17" t="str">
        <f t="shared" si="201"/>
        <v>NOT EQUAL</v>
      </c>
      <c r="T969" s="17" t="str">
        <f>IF(ISNA(VLOOKUP(AF969,#REF!,1)),"//","")</f>
        <v/>
      </c>
      <c r="V969" t="e">
        <f t="shared" si="204"/>
        <v>#REF!</v>
      </c>
      <c r="W969" s="94" t="s">
        <v>2263</v>
      </c>
      <c r="X969" s="98" t="s">
        <v>2263</v>
      </c>
      <c r="Y969" s="98" t="s">
        <v>2263</v>
      </c>
      <c r="Z969" s="25" t="str">
        <f t="shared" si="202"/>
        <v/>
      </c>
      <c r="AA969" s="25" t="str">
        <f t="shared" si="205"/>
        <v/>
      </c>
      <c r="AB969" s="1">
        <f t="shared" si="203"/>
        <v>945</v>
      </c>
      <c r="AC969" t="str">
        <f t="shared" si="206"/>
        <v>ITM_CORRESPONDS_TO</v>
      </c>
      <c r="AD969" s="136" t="str">
        <f>IF(ISNA(VLOOKUP(AA969,Sheet2!J:J,1,0)),"//","")</f>
        <v/>
      </c>
      <c r="AF969" s="94" t="str">
        <f t="shared" si="207"/>
        <v/>
      </c>
      <c r="AG969" t="b">
        <f t="shared" si="208"/>
        <v>1</v>
      </c>
    </row>
    <row r="970" spans="1:33">
      <c r="A970" s="50">
        <f t="shared" si="209"/>
        <v>970</v>
      </c>
      <c r="B970" s="49">
        <f t="shared" si="210"/>
        <v>946</v>
      </c>
      <c r="C970" s="229" t="s">
        <v>3817</v>
      </c>
      <c r="D970" s="229" t="s">
        <v>3213</v>
      </c>
      <c r="E970" s="224" t="s">
        <v>524</v>
      </c>
      <c r="F970" s="224" t="s">
        <v>849</v>
      </c>
      <c r="G970" s="233">
        <v>0</v>
      </c>
      <c r="H970" s="233">
        <v>0</v>
      </c>
      <c r="I970" s="224" t="s">
        <v>1</v>
      </c>
      <c r="J970" s="224" t="s">
        <v>1396</v>
      </c>
      <c r="K970" s="231" t="s">
        <v>3830</v>
      </c>
      <c r="L970" s="232" t="s">
        <v>4851</v>
      </c>
      <c r="M970" s="232" t="s">
        <v>4910</v>
      </c>
      <c r="N970" s="57"/>
      <c r="O970" s="57"/>
      <c r="P970" s="237" t="s">
        <v>3213</v>
      </c>
      <c r="Q970" s="13"/>
      <c r="R970"/>
      <c r="S970" t="str">
        <f t="shared" si="201"/>
        <v>NOT EQUAL</v>
      </c>
      <c r="T970" t="str">
        <f>IF(ISNA(VLOOKUP(AF970,#REF!,1)),"//","")</f>
        <v/>
      </c>
      <c r="U970"/>
      <c r="V970" t="e">
        <f t="shared" si="204"/>
        <v>#REF!</v>
      </c>
      <c r="W970" s="81" t="s">
        <v>2263</v>
      </c>
      <c r="X970" s="59" t="s">
        <v>2263</v>
      </c>
      <c r="Y970" s="59" t="s">
        <v>2263</v>
      </c>
      <c r="Z970" s="25" t="str">
        <f t="shared" si="202"/>
        <v/>
      </c>
      <c r="AA970" s="25" t="str">
        <f t="shared" si="205"/>
        <v/>
      </c>
      <c r="AB970" s="1">
        <f t="shared" si="203"/>
        <v>946</v>
      </c>
      <c r="AC970" t="str">
        <f t="shared" si="206"/>
        <v>ITM_ESTIMATES</v>
      </c>
      <c r="AD970" s="136" t="str">
        <f>IF(ISNA(VLOOKUP(AA970,Sheet2!J:J,1,0)),"//","")</f>
        <v/>
      </c>
      <c r="AF970" s="94" t="str">
        <f t="shared" si="207"/>
        <v/>
      </c>
      <c r="AG970" t="b">
        <f t="shared" si="208"/>
        <v>1</v>
      </c>
    </row>
    <row r="971" spans="1:33">
      <c r="A971" s="50">
        <f t="shared" si="209"/>
        <v>971</v>
      </c>
      <c r="B971" s="49">
        <f t="shared" si="210"/>
        <v>947</v>
      </c>
      <c r="C971" s="229" t="s">
        <v>3817</v>
      </c>
      <c r="D971" s="229" t="s">
        <v>3214</v>
      </c>
      <c r="E971" s="224" t="s">
        <v>524</v>
      </c>
      <c r="F971" s="224" t="s">
        <v>850</v>
      </c>
      <c r="G971" s="233">
        <v>0</v>
      </c>
      <c r="H971" s="233">
        <v>0</v>
      </c>
      <c r="I971" s="224" t="s">
        <v>1</v>
      </c>
      <c r="J971" s="224" t="s">
        <v>1396</v>
      </c>
      <c r="K971" s="231" t="s">
        <v>3830</v>
      </c>
      <c r="L971" s="232" t="s">
        <v>4851</v>
      </c>
      <c r="M971" s="232" t="s">
        <v>4910</v>
      </c>
      <c r="N971" s="57"/>
      <c r="O971" s="57"/>
      <c r="P971" s="237" t="s">
        <v>3214</v>
      </c>
      <c r="Q971" s="13"/>
      <c r="R971"/>
      <c r="S971" t="str">
        <f t="shared" si="201"/>
        <v>NOT EQUAL</v>
      </c>
      <c r="T971" t="str">
        <f>IF(ISNA(VLOOKUP(AF971,#REF!,1)),"//","")</f>
        <v/>
      </c>
      <c r="U971"/>
      <c r="V971" t="e">
        <f t="shared" si="204"/>
        <v>#REF!</v>
      </c>
      <c r="W971" s="81" t="s">
        <v>2263</v>
      </c>
      <c r="X971" s="59" t="s">
        <v>2263</v>
      </c>
      <c r="Y971" s="59" t="s">
        <v>2263</v>
      </c>
      <c r="Z971" s="25" t="str">
        <f t="shared" si="202"/>
        <v/>
      </c>
      <c r="AA971" s="25" t="str">
        <f t="shared" si="205"/>
        <v/>
      </c>
      <c r="AB971" s="1">
        <f t="shared" si="203"/>
        <v>947</v>
      </c>
      <c r="AC971" t="str">
        <f t="shared" si="206"/>
        <v>ITM_NOT_EQUAL</v>
      </c>
      <c r="AD971" s="136" t="str">
        <f>IF(ISNA(VLOOKUP(AA971,Sheet2!J:J,1,0)),"//","")</f>
        <v/>
      </c>
      <c r="AF971" s="94" t="str">
        <f t="shared" si="207"/>
        <v/>
      </c>
      <c r="AG971" t="b">
        <f t="shared" si="208"/>
        <v>1</v>
      </c>
    </row>
    <row r="972" spans="1:33">
      <c r="A972" s="50">
        <f t="shared" si="209"/>
        <v>972</v>
      </c>
      <c r="B972" s="49">
        <f t="shared" si="210"/>
        <v>948</v>
      </c>
      <c r="C972" s="229" t="s">
        <v>3816</v>
      </c>
      <c r="D972" s="229" t="s">
        <v>7</v>
      </c>
      <c r="E972" s="224" t="s">
        <v>524</v>
      </c>
      <c r="F972" s="224" t="s">
        <v>851</v>
      </c>
      <c r="G972" s="233">
        <v>0</v>
      </c>
      <c r="H972" s="233">
        <v>0</v>
      </c>
      <c r="I972" s="224" t="s">
        <v>1</v>
      </c>
      <c r="J972" s="224" t="s">
        <v>1396</v>
      </c>
      <c r="K972" s="231" t="s">
        <v>3830</v>
      </c>
      <c r="L972" s="232" t="s">
        <v>4851</v>
      </c>
      <c r="M972" s="232" t="s">
        <v>4910</v>
      </c>
      <c r="N972" s="57"/>
      <c r="O972" s="57"/>
      <c r="P972" s="237" t="s">
        <v>3411</v>
      </c>
      <c r="Q972" s="13"/>
      <c r="R972"/>
      <c r="S972" t="str">
        <f t="shared" si="201"/>
        <v>NOT EQUAL</v>
      </c>
      <c r="T972" t="str">
        <f>IF(ISNA(VLOOKUP(AF972,#REF!,1)),"//","")</f>
        <v/>
      </c>
      <c r="U972"/>
      <c r="V972" t="e">
        <f t="shared" si="204"/>
        <v>#REF!</v>
      </c>
      <c r="W972" s="81" t="s">
        <v>2263</v>
      </c>
      <c r="X972" s="59" t="s">
        <v>2263</v>
      </c>
      <c r="Y972" s="59" t="s">
        <v>2263</v>
      </c>
      <c r="Z972" s="25" t="str">
        <f t="shared" si="202"/>
        <v/>
      </c>
      <c r="AA972" s="25" t="str">
        <f t="shared" si="205"/>
        <v/>
      </c>
      <c r="AB972" s="1">
        <f t="shared" si="203"/>
        <v>948</v>
      </c>
      <c r="AC972" t="str">
        <f t="shared" si="206"/>
        <v>ITM_IDENTICAL_TO</v>
      </c>
      <c r="AD972" s="136" t="str">
        <f>IF(ISNA(VLOOKUP(AA972,Sheet2!J:J,1,0)),"//","")</f>
        <v/>
      </c>
      <c r="AF972" s="94" t="str">
        <f t="shared" si="207"/>
        <v/>
      </c>
      <c r="AG972" t="b">
        <f t="shared" si="208"/>
        <v>1</v>
      </c>
    </row>
    <row r="973" spans="1:33">
      <c r="A973" s="50">
        <f t="shared" si="209"/>
        <v>973</v>
      </c>
      <c r="B973" s="49">
        <f t="shared" si="210"/>
        <v>949</v>
      </c>
      <c r="C973" s="229" t="s">
        <v>3817</v>
      </c>
      <c r="D973" s="229" t="s">
        <v>3215</v>
      </c>
      <c r="E973" s="224" t="s">
        <v>524</v>
      </c>
      <c r="F973" s="224" t="s">
        <v>852</v>
      </c>
      <c r="G973" s="233">
        <v>0</v>
      </c>
      <c r="H973" s="233">
        <v>0</v>
      </c>
      <c r="I973" s="224" t="s">
        <v>1</v>
      </c>
      <c r="J973" s="224" t="s">
        <v>1396</v>
      </c>
      <c r="K973" s="231" t="s">
        <v>3830</v>
      </c>
      <c r="L973" s="232" t="s">
        <v>4851</v>
      </c>
      <c r="M973" s="232" t="s">
        <v>4910</v>
      </c>
      <c r="N973" s="57"/>
      <c r="O973" s="57"/>
      <c r="P973" s="237" t="s">
        <v>3215</v>
      </c>
      <c r="Q973" s="13"/>
      <c r="R973"/>
      <c r="S973" t="str">
        <f t="shared" si="201"/>
        <v>NOT EQUAL</v>
      </c>
      <c r="T973" t="str">
        <f>IF(ISNA(VLOOKUP(AF973,#REF!,1)),"//","")</f>
        <v/>
      </c>
      <c r="U973"/>
      <c r="V973" t="e">
        <f t="shared" si="204"/>
        <v>#REF!</v>
      </c>
      <c r="W973" s="81" t="s">
        <v>2263</v>
      </c>
      <c r="X973" s="59" t="s">
        <v>2263</v>
      </c>
      <c r="Y973" s="59" t="s">
        <v>2263</v>
      </c>
      <c r="Z973" s="25" t="str">
        <f t="shared" si="202"/>
        <v/>
      </c>
      <c r="AA973" s="25" t="str">
        <f t="shared" si="205"/>
        <v/>
      </c>
      <c r="AB973" s="1">
        <f t="shared" si="203"/>
        <v>949</v>
      </c>
      <c r="AC973" t="str">
        <f t="shared" si="206"/>
        <v>ITM_LESS_EQUAL</v>
      </c>
      <c r="AD973" s="136" t="str">
        <f>IF(ISNA(VLOOKUP(AA973,Sheet2!J:J,1,0)),"//","")</f>
        <v/>
      </c>
      <c r="AF973" s="94" t="str">
        <f t="shared" si="207"/>
        <v/>
      </c>
      <c r="AG973" t="b">
        <f t="shared" si="208"/>
        <v>1</v>
      </c>
    </row>
    <row r="974" spans="1:33">
      <c r="A974" s="50">
        <f t="shared" si="209"/>
        <v>974</v>
      </c>
      <c r="B974" s="49">
        <f t="shared" si="210"/>
        <v>950</v>
      </c>
      <c r="C974" s="229" t="s">
        <v>3817</v>
      </c>
      <c r="D974" s="229" t="s">
        <v>3216</v>
      </c>
      <c r="E974" s="224" t="s">
        <v>524</v>
      </c>
      <c r="F974" s="224" t="s">
        <v>853</v>
      </c>
      <c r="G974" s="233">
        <v>0</v>
      </c>
      <c r="H974" s="233">
        <v>0</v>
      </c>
      <c r="I974" s="224" t="s">
        <v>1</v>
      </c>
      <c r="J974" s="224" t="s">
        <v>1396</v>
      </c>
      <c r="K974" s="231" t="s">
        <v>3830</v>
      </c>
      <c r="L974" s="232" t="s">
        <v>4851</v>
      </c>
      <c r="M974" s="232" t="s">
        <v>4910</v>
      </c>
      <c r="N974" s="57"/>
      <c r="O974" s="57"/>
      <c r="P974" s="237" t="s">
        <v>3216</v>
      </c>
      <c r="Q974" s="13"/>
      <c r="R974"/>
      <c r="S974" t="str">
        <f t="shared" si="201"/>
        <v>NOT EQUAL</v>
      </c>
      <c r="T974" t="str">
        <f>IF(ISNA(VLOOKUP(AF974,#REF!,1)),"//","")</f>
        <v/>
      </c>
      <c r="U974"/>
      <c r="V974" t="e">
        <f t="shared" si="204"/>
        <v>#REF!</v>
      </c>
      <c r="W974" s="81" t="s">
        <v>2263</v>
      </c>
      <c r="X974" s="59" t="s">
        <v>2263</v>
      </c>
      <c r="Y974" s="59" t="s">
        <v>2263</v>
      </c>
      <c r="Z974" s="25" t="str">
        <f t="shared" si="202"/>
        <v/>
      </c>
      <c r="AA974" s="25" t="str">
        <f t="shared" si="205"/>
        <v/>
      </c>
      <c r="AB974" s="1">
        <f t="shared" si="203"/>
        <v>950</v>
      </c>
      <c r="AC974" t="str">
        <f t="shared" si="206"/>
        <v>ITM_GREATER_EQUAL</v>
      </c>
      <c r="AD974" s="136" t="str">
        <f>IF(ISNA(VLOOKUP(AA974,Sheet2!J:J,1,0)),"//","")</f>
        <v/>
      </c>
      <c r="AF974" s="94" t="str">
        <f t="shared" si="207"/>
        <v/>
      </c>
      <c r="AG974" t="b">
        <f t="shared" si="208"/>
        <v>1</v>
      </c>
    </row>
    <row r="975" spans="1:33">
      <c r="A975" s="50">
        <f t="shared" si="209"/>
        <v>975</v>
      </c>
      <c r="B975" s="49">
        <f t="shared" si="210"/>
        <v>951</v>
      </c>
      <c r="C975" s="229" t="s">
        <v>3816</v>
      </c>
      <c r="D975" s="229" t="s">
        <v>7</v>
      </c>
      <c r="E975" s="224" t="s">
        <v>524</v>
      </c>
      <c r="F975" s="224" t="s">
        <v>854</v>
      </c>
      <c r="G975" s="235">
        <v>0</v>
      </c>
      <c r="H975" s="235">
        <v>0</v>
      </c>
      <c r="I975" s="224" t="s">
        <v>1</v>
      </c>
      <c r="J975" s="224" t="s">
        <v>1396</v>
      </c>
      <c r="K975" s="231" t="s">
        <v>3830</v>
      </c>
      <c r="L975" s="232" t="s">
        <v>4851</v>
      </c>
      <c r="M975" s="232" t="s">
        <v>4910</v>
      </c>
      <c r="N975" s="57"/>
      <c r="O975" s="57"/>
      <c r="P975" s="237" t="s">
        <v>3412</v>
      </c>
      <c r="Q975" s="13"/>
      <c r="R975"/>
      <c r="S975" t="str">
        <f t="shared" si="201"/>
        <v>NOT EQUAL</v>
      </c>
      <c r="T975" t="str">
        <f>IF(ISNA(VLOOKUP(AF975,#REF!,1)),"//","")</f>
        <v/>
      </c>
      <c r="U975"/>
      <c r="V975" t="e">
        <f t="shared" si="204"/>
        <v>#REF!</v>
      </c>
      <c r="W975" s="81" t="s">
        <v>2263</v>
      </c>
      <c r="X975" s="59" t="s">
        <v>2263</v>
      </c>
      <c r="Y975" s="59" t="s">
        <v>2263</v>
      </c>
      <c r="Z975" s="25" t="str">
        <f t="shared" si="202"/>
        <v/>
      </c>
      <c r="AA975" s="25" t="str">
        <f t="shared" si="205"/>
        <v/>
      </c>
      <c r="AB975" s="1">
        <f t="shared" si="203"/>
        <v>951</v>
      </c>
      <c r="AC975" t="str">
        <f t="shared" si="206"/>
        <v>ITM_MUCH_LESS</v>
      </c>
      <c r="AD975" s="136" t="str">
        <f>IF(ISNA(VLOOKUP(AA975,Sheet2!J:J,1,0)),"//","")</f>
        <v/>
      </c>
      <c r="AF975" s="94" t="str">
        <f t="shared" si="207"/>
        <v/>
      </c>
      <c r="AG975" t="b">
        <f t="shared" si="208"/>
        <v>1</v>
      </c>
    </row>
    <row r="976" spans="1:33">
      <c r="A976" s="50">
        <f t="shared" si="209"/>
        <v>976</v>
      </c>
      <c r="B976" s="49">
        <f t="shared" si="210"/>
        <v>952</v>
      </c>
      <c r="C976" s="229" t="s">
        <v>3816</v>
      </c>
      <c r="D976" s="229" t="s">
        <v>7</v>
      </c>
      <c r="E976" s="224" t="s">
        <v>524</v>
      </c>
      <c r="F976" s="224" t="s">
        <v>855</v>
      </c>
      <c r="G976" s="235">
        <v>0</v>
      </c>
      <c r="H976" s="235">
        <v>0</v>
      </c>
      <c r="I976" s="224" t="s">
        <v>1</v>
      </c>
      <c r="J976" s="224" t="s">
        <v>1396</v>
      </c>
      <c r="K976" s="231" t="s">
        <v>3830</v>
      </c>
      <c r="L976" s="232" t="s">
        <v>4851</v>
      </c>
      <c r="M976" s="232" t="s">
        <v>4910</v>
      </c>
      <c r="N976" s="57"/>
      <c r="O976" s="57"/>
      <c r="P976" s="237" t="s">
        <v>3413</v>
      </c>
      <c r="Q976" s="13"/>
      <c r="R976"/>
      <c r="S976" t="str">
        <f t="shared" si="201"/>
        <v>NOT EQUAL</v>
      </c>
      <c r="T976" t="str">
        <f>IF(ISNA(VLOOKUP(AF976,#REF!,1)),"//","")</f>
        <v/>
      </c>
      <c r="U976"/>
      <c r="V976" t="e">
        <f t="shared" si="204"/>
        <v>#REF!</v>
      </c>
      <c r="W976" s="81" t="s">
        <v>2263</v>
      </c>
      <c r="X976" s="59" t="s">
        <v>2263</v>
      </c>
      <c r="Y976" s="59" t="s">
        <v>2263</v>
      </c>
      <c r="Z976" s="25" t="str">
        <f t="shared" si="202"/>
        <v/>
      </c>
      <c r="AA976" s="25" t="str">
        <f t="shared" si="205"/>
        <v/>
      </c>
      <c r="AB976" s="1">
        <f t="shared" si="203"/>
        <v>952</v>
      </c>
      <c r="AC976" t="str">
        <f t="shared" si="206"/>
        <v>ITM_MUCH_GREATER</v>
      </c>
      <c r="AD976" s="136" t="str">
        <f>IF(ISNA(VLOOKUP(AA976,Sheet2!J:J,1,0)),"//","")</f>
        <v/>
      </c>
      <c r="AF976" s="94" t="str">
        <f t="shared" si="207"/>
        <v/>
      </c>
      <c r="AG976" t="b">
        <f t="shared" si="208"/>
        <v>1</v>
      </c>
    </row>
    <row r="977" spans="1:33">
      <c r="A977" s="50">
        <f t="shared" si="209"/>
        <v>977</v>
      </c>
      <c r="B977" s="49">
        <f t="shared" si="210"/>
        <v>953</v>
      </c>
      <c r="C977" s="229" t="s">
        <v>3817</v>
      </c>
      <c r="D977" s="229" t="s">
        <v>3217</v>
      </c>
      <c r="E977" s="224" t="s">
        <v>524</v>
      </c>
      <c r="F977" s="224" t="s">
        <v>856</v>
      </c>
      <c r="G977" s="235">
        <v>0</v>
      </c>
      <c r="H977" s="235">
        <v>0</v>
      </c>
      <c r="I977" s="224" t="s">
        <v>1</v>
      </c>
      <c r="J977" s="224" t="s">
        <v>1396</v>
      </c>
      <c r="K977" s="231" t="s">
        <v>3830</v>
      </c>
      <c r="L977" s="232" t="s">
        <v>4851</v>
      </c>
      <c r="M977" s="232" t="s">
        <v>4910</v>
      </c>
      <c r="N977" s="57"/>
      <c r="O977" s="57"/>
      <c r="P977" s="237" t="s">
        <v>3217</v>
      </c>
      <c r="Q977" s="13"/>
      <c r="R977"/>
      <c r="S977" t="str">
        <f t="shared" si="201"/>
        <v>NOT EQUAL</v>
      </c>
      <c r="T977" t="str">
        <f>IF(ISNA(VLOOKUP(AF977,#REF!,1)),"//","")</f>
        <v/>
      </c>
      <c r="U977"/>
      <c r="V977" t="e">
        <f t="shared" si="204"/>
        <v>#REF!</v>
      </c>
      <c r="W977" s="81" t="s">
        <v>2263</v>
      </c>
      <c r="X977" s="59" t="s">
        <v>2263</v>
      </c>
      <c r="Y977" s="59" t="s">
        <v>2263</v>
      </c>
      <c r="Z977" s="25" t="str">
        <f t="shared" si="202"/>
        <v/>
      </c>
      <c r="AA977" s="25" t="str">
        <f t="shared" si="205"/>
        <v/>
      </c>
      <c r="AB977" s="1">
        <f t="shared" si="203"/>
        <v>953</v>
      </c>
      <c r="AC977" t="str">
        <f t="shared" si="206"/>
        <v>ITM_SUN</v>
      </c>
      <c r="AD977" s="136" t="str">
        <f>IF(ISNA(VLOOKUP(AA977,Sheet2!J:J,1,0)),"//","")</f>
        <v/>
      </c>
      <c r="AF977" s="94" t="str">
        <f t="shared" si="207"/>
        <v/>
      </c>
      <c r="AG977" t="b">
        <f t="shared" si="208"/>
        <v>1</v>
      </c>
    </row>
    <row r="978" spans="1:33">
      <c r="A978" s="50">
        <f t="shared" si="209"/>
        <v>978</v>
      </c>
      <c r="B978" s="49">
        <f t="shared" si="210"/>
        <v>954</v>
      </c>
      <c r="C978" s="229" t="s">
        <v>3816</v>
      </c>
      <c r="D978" s="229" t="s">
        <v>7</v>
      </c>
      <c r="E978" s="224" t="s">
        <v>524</v>
      </c>
      <c r="F978" s="224" t="s">
        <v>857</v>
      </c>
      <c r="G978" s="235">
        <v>0</v>
      </c>
      <c r="H978" s="235">
        <v>0</v>
      </c>
      <c r="I978" s="224" t="s">
        <v>1</v>
      </c>
      <c r="J978" s="224" t="s">
        <v>1396</v>
      </c>
      <c r="K978" s="231" t="s">
        <v>3830</v>
      </c>
      <c r="L978" s="232" t="s">
        <v>4851</v>
      </c>
      <c r="M978" s="232" t="s">
        <v>4910</v>
      </c>
      <c r="N978" s="57"/>
      <c r="O978" s="57"/>
      <c r="P978" s="237" t="s">
        <v>3414</v>
      </c>
      <c r="Q978" s="13"/>
      <c r="R978"/>
      <c r="S978" t="str">
        <f t="shared" si="201"/>
        <v>NOT EQUAL</v>
      </c>
      <c r="T978" t="str">
        <f>IF(ISNA(VLOOKUP(AF978,#REF!,1)),"//","")</f>
        <v/>
      </c>
      <c r="U978"/>
      <c r="V978" t="e">
        <f t="shared" si="204"/>
        <v>#REF!</v>
      </c>
      <c r="W978" s="81" t="s">
        <v>2263</v>
      </c>
      <c r="X978" s="59" t="s">
        <v>2263</v>
      </c>
      <c r="Y978" s="59" t="s">
        <v>2263</v>
      </c>
      <c r="Z978" s="25" t="str">
        <f t="shared" si="202"/>
        <v/>
      </c>
      <c r="AA978" s="25" t="str">
        <f t="shared" si="205"/>
        <v/>
      </c>
      <c r="AB978" s="1">
        <f t="shared" si="203"/>
        <v>954</v>
      </c>
      <c r="AC978" t="str">
        <f t="shared" si="206"/>
        <v>ITM_DOWN_TACK</v>
      </c>
      <c r="AD978" s="136" t="str">
        <f>IF(ISNA(VLOOKUP(AA978,Sheet2!J:J,1,0)),"//","")</f>
        <v/>
      </c>
      <c r="AF978" s="94" t="str">
        <f t="shared" si="207"/>
        <v/>
      </c>
      <c r="AG978" t="b">
        <f t="shared" si="208"/>
        <v>1</v>
      </c>
    </row>
    <row r="979" spans="1:33">
      <c r="A979" s="50">
        <f t="shared" si="209"/>
        <v>979</v>
      </c>
      <c r="B979" s="49">
        <f t="shared" si="210"/>
        <v>955</v>
      </c>
      <c r="C979" s="229" t="s">
        <v>3817</v>
      </c>
      <c r="D979" s="229" t="s">
        <v>3218</v>
      </c>
      <c r="E979" s="224" t="s">
        <v>524</v>
      </c>
      <c r="F979" s="224" t="s">
        <v>858</v>
      </c>
      <c r="G979" s="235">
        <v>0</v>
      </c>
      <c r="H979" s="235">
        <v>0</v>
      </c>
      <c r="I979" s="224" t="s">
        <v>1</v>
      </c>
      <c r="J979" s="224" t="s">
        <v>1396</v>
      </c>
      <c r="K979" s="231" t="s">
        <v>3830</v>
      </c>
      <c r="L979" s="232" t="s">
        <v>4851</v>
      </c>
      <c r="M979" s="232" t="s">
        <v>4910</v>
      </c>
      <c r="N979" s="57"/>
      <c r="O979" s="57"/>
      <c r="P979" s="237" t="s">
        <v>3218</v>
      </c>
      <c r="Q979" s="13"/>
      <c r="R979"/>
      <c r="S979" t="str">
        <f t="shared" si="201"/>
        <v>NOT EQUAL</v>
      </c>
      <c r="T979" t="str">
        <f>IF(ISNA(VLOOKUP(AF979,#REF!,1)),"//","")</f>
        <v/>
      </c>
      <c r="U979"/>
      <c r="V979" t="e">
        <f t="shared" si="204"/>
        <v>#REF!</v>
      </c>
      <c r="W979" s="81" t="s">
        <v>2263</v>
      </c>
      <c r="X979" s="59" t="s">
        <v>2263</v>
      </c>
      <c r="Y979" s="59" t="s">
        <v>2263</v>
      </c>
      <c r="Z979" s="25" t="str">
        <f t="shared" si="202"/>
        <v/>
      </c>
      <c r="AA979" s="25" t="str">
        <f t="shared" si="205"/>
        <v/>
      </c>
      <c r="AB979" s="1">
        <f t="shared" si="203"/>
        <v>955</v>
      </c>
      <c r="AC979" t="str">
        <f t="shared" si="206"/>
        <v>ITM_PERPENDICULAR</v>
      </c>
      <c r="AD979" s="136" t="str">
        <f>IF(ISNA(VLOOKUP(AA979,Sheet2!J:J,1,0)),"//","")</f>
        <v/>
      </c>
      <c r="AF979" s="94" t="str">
        <f t="shared" si="207"/>
        <v/>
      </c>
      <c r="AG979" t="b">
        <f t="shared" si="208"/>
        <v>1</v>
      </c>
    </row>
    <row r="980" spans="1:33">
      <c r="A980" s="50">
        <f t="shared" si="209"/>
        <v>980</v>
      </c>
      <c r="B980" s="49">
        <f t="shared" si="210"/>
        <v>956</v>
      </c>
      <c r="C980" s="229" t="s">
        <v>3816</v>
      </c>
      <c r="D980" s="229" t="s">
        <v>7</v>
      </c>
      <c r="E980" s="224" t="s">
        <v>524</v>
      </c>
      <c r="F980" s="224" t="s">
        <v>859</v>
      </c>
      <c r="G980" s="235">
        <v>0</v>
      </c>
      <c r="H980" s="235">
        <v>0</v>
      </c>
      <c r="I980" s="224" t="s">
        <v>1</v>
      </c>
      <c r="J980" s="224" t="s">
        <v>1396</v>
      </c>
      <c r="K980" s="231" t="s">
        <v>3830</v>
      </c>
      <c r="L980" s="232" t="s">
        <v>4851</v>
      </c>
      <c r="M980" s="232" t="s">
        <v>4910</v>
      </c>
      <c r="N980" s="57"/>
      <c r="O980" s="57"/>
      <c r="P980" s="237" t="s">
        <v>1977</v>
      </c>
      <c r="Q980" s="13"/>
      <c r="R980"/>
      <c r="S980" t="str">
        <f t="shared" si="201"/>
        <v>NOT EQUAL</v>
      </c>
      <c r="T980" t="str">
        <f>IF(ISNA(VLOOKUP(AF980,#REF!,1)),"//","")</f>
        <v/>
      </c>
      <c r="U980"/>
      <c r="V980" t="e">
        <f t="shared" si="204"/>
        <v>#REF!</v>
      </c>
      <c r="W980" s="81" t="s">
        <v>2263</v>
      </c>
      <c r="X980" s="59" t="s">
        <v>2263</v>
      </c>
      <c r="Y980" s="59" t="s">
        <v>2263</v>
      </c>
      <c r="Z980" s="25" t="str">
        <f t="shared" si="202"/>
        <v/>
      </c>
      <c r="AA980" s="25" t="str">
        <f t="shared" si="205"/>
        <v/>
      </c>
      <c r="AB980" s="1">
        <f t="shared" si="203"/>
        <v>956</v>
      </c>
      <c r="AC980" t="str">
        <f t="shared" si="206"/>
        <v>ITM_XOR</v>
      </c>
      <c r="AD980" s="136" t="str">
        <f>IF(ISNA(VLOOKUP(AA980,Sheet2!J:J,1,0)),"//","")</f>
        <v/>
      </c>
      <c r="AF980" s="94" t="str">
        <f t="shared" si="207"/>
        <v/>
      </c>
      <c r="AG980" t="b">
        <f t="shared" si="208"/>
        <v>1</v>
      </c>
    </row>
    <row r="981" spans="1:33">
      <c r="A981" s="50">
        <f t="shared" si="209"/>
        <v>981</v>
      </c>
      <c r="B981" s="49">
        <f t="shared" si="210"/>
        <v>957</v>
      </c>
      <c r="C981" s="229" t="s">
        <v>3816</v>
      </c>
      <c r="D981" s="229" t="s">
        <v>7</v>
      </c>
      <c r="E981" s="224" t="s">
        <v>524</v>
      </c>
      <c r="F981" s="224" t="s">
        <v>860</v>
      </c>
      <c r="G981" s="235">
        <v>0</v>
      </c>
      <c r="H981" s="235">
        <v>0</v>
      </c>
      <c r="I981" s="224" t="s">
        <v>1</v>
      </c>
      <c r="J981" s="224" t="s">
        <v>1396</v>
      </c>
      <c r="K981" s="231" t="s">
        <v>3830</v>
      </c>
      <c r="L981" s="232" t="s">
        <v>4851</v>
      </c>
      <c r="M981" s="232" t="s">
        <v>4910</v>
      </c>
      <c r="N981" s="57"/>
      <c r="O981" s="57"/>
      <c r="P981" s="237" t="s">
        <v>1757</v>
      </c>
      <c r="Q981" s="13"/>
      <c r="R981"/>
      <c r="S981" t="str">
        <f t="shared" si="201"/>
        <v>NOT EQUAL</v>
      </c>
      <c r="T981" t="str">
        <f>IF(ISNA(VLOOKUP(AF981,#REF!,1)),"//","")</f>
        <v/>
      </c>
      <c r="U981"/>
      <c r="V981" t="e">
        <f t="shared" si="204"/>
        <v>#REF!</v>
      </c>
      <c r="W981" s="81" t="s">
        <v>2263</v>
      </c>
      <c r="X981" s="59" t="s">
        <v>2263</v>
      </c>
      <c r="Y981" s="59" t="s">
        <v>2263</v>
      </c>
      <c r="Z981" s="25" t="str">
        <f t="shared" si="202"/>
        <v/>
      </c>
      <c r="AA981" s="25" t="str">
        <f t="shared" si="205"/>
        <v/>
      </c>
      <c r="AB981" s="1">
        <f t="shared" si="203"/>
        <v>957</v>
      </c>
      <c r="AC981" t="str">
        <f t="shared" si="206"/>
        <v>ITM_NAND</v>
      </c>
      <c r="AD981" s="136" t="str">
        <f>IF(ISNA(VLOOKUP(AA981,Sheet2!J:J,1,0)),"//","")</f>
        <v/>
      </c>
      <c r="AF981" s="94" t="str">
        <f t="shared" si="207"/>
        <v/>
      </c>
      <c r="AG981" t="b">
        <f t="shared" si="208"/>
        <v>1</v>
      </c>
    </row>
    <row r="982" spans="1:33">
      <c r="A982" s="50">
        <f t="shared" si="209"/>
        <v>982</v>
      </c>
      <c r="B982" s="49">
        <f t="shared" si="210"/>
        <v>958</v>
      </c>
      <c r="C982" s="229" t="s">
        <v>3816</v>
      </c>
      <c r="D982" s="229" t="s">
        <v>7</v>
      </c>
      <c r="E982" s="224" t="s">
        <v>524</v>
      </c>
      <c r="F982" s="224" t="s">
        <v>861</v>
      </c>
      <c r="G982" s="235">
        <v>0</v>
      </c>
      <c r="H982" s="235">
        <v>0</v>
      </c>
      <c r="I982" s="224" t="s">
        <v>1</v>
      </c>
      <c r="J982" s="224" t="s">
        <v>1396</v>
      </c>
      <c r="K982" s="231" t="s">
        <v>3830</v>
      </c>
      <c r="L982" s="232" t="s">
        <v>4851</v>
      </c>
      <c r="M982" s="232" t="s">
        <v>4910</v>
      </c>
      <c r="N982" s="57"/>
      <c r="O982" s="57"/>
      <c r="P982" s="237" t="s">
        <v>1767</v>
      </c>
      <c r="Q982" s="13"/>
      <c r="R982"/>
      <c r="S982" t="str">
        <f t="shared" si="201"/>
        <v>NOT EQUAL</v>
      </c>
      <c r="T982" t="str">
        <f>IF(ISNA(VLOOKUP(AF982,#REF!,1)),"//","")</f>
        <v/>
      </c>
      <c r="U982"/>
      <c r="V982" t="e">
        <f t="shared" si="204"/>
        <v>#REF!</v>
      </c>
      <c r="W982" s="81" t="s">
        <v>2263</v>
      </c>
      <c r="X982" s="59" t="s">
        <v>2263</v>
      </c>
      <c r="Y982" s="59" t="s">
        <v>2263</v>
      </c>
      <c r="Z982" s="25" t="str">
        <f t="shared" si="202"/>
        <v/>
      </c>
      <c r="AA982" s="25" t="str">
        <f t="shared" si="205"/>
        <v/>
      </c>
      <c r="AB982" s="1">
        <f t="shared" si="203"/>
        <v>958</v>
      </c>
      <c r="AC982" t="str">
        <f t="shared" si="206"/>
        <v>ITM_NOR</v>
      </c>
      <c r="AD982" s="136" t="str">
        <f>IF(ISNA(VLOOKUP(AA982,Sheet2!J:J,1,0)),"//","")</f>
        <v/>
      </c>
      <c r="AF982" s="94" t="str">
        <f t="shared" si="207"/>
        <v/>
      </c>
      <c r="AG982" t="b">
        <f t="shared" si="208"/>
        <v>1</v>
      </c>
    </row>
    <row r="983" spans="1:33">
      <c r="A983" s="50">
        <f t="shared" si="209"/>
        <v>983</v>
      </c>
      <c r="B983" s="49">
        <f t="shared" si="210"/>
        <v>959</v>
      </c>
      <c r="C983" s="229" t="s">
        <v>3817</v>
      </c>
      <c r="D983" s="229" t="s">
        <v>3219</v>
      </c>
      <c r="E983" s="224" t="s">
        <v>524</v>
      </c>
      <c r="F983" s="224" t="s">
        <v>862</v>
      </c>
      <c r="G983" s="235">
        <v>0</v>
      </c>
      <c r="H983" s="235">
        <v>0</v>
      </c>
      <c r="I983" s="224" t="s">
        <v>1</v>
      </c>
      <c r="J983" s="224" t="s">
        <v>1396</v>
      </c>
      <c r="K983" s="231" t="s">
        <v>3830</v>
      </c>
      <c r="L983" s="232" t="s">
        <v>4851</v>
      </c>
      <c r="M983" s="232" t="s">
        <v>4910</v>
      </c>
      <c r="N983" s="57"/>
      <c r="O983" s="57"/>
      <c r="P983" s="237" t="s">
        <v>3219</v>
      </c>
      <c r="Q983" s="13"/>
      <c r="R983"/>
      <c r="S983" t="str">
        <f t="shared" si="201"/>
        <v>NOT EQUAL</v>
      </c>
      <c r="T983" t="str">
        <f>IF(ISNA(VLOOKUP(AF983,#REF!,1)),"//","")</f>
        <v/>
      </c>
      <c r="U983"/>
      <c r="V983" t="e">
        <f t="shared" si="204"/>
        <v>#REF!</v>
      </c>
      <c r="W983" s="81" t="s">
        <v>2263</v>
      </c>
      <c r="X983" s="59" t="s">
        <v>2263</v>
      </c>
      <c r="Y983" s="59" t="s">
        <v>2263</v>
      </c>
      <c r="Z983" s="25" t="str">
        <f t="shared" si="202"/>
        <v/>
      </c>
      <c r="AA983" s="25" t="str">
        <f t="shared" si="205"/>
        <v/>
      </c>
      <c r="AB983" s="1">
        <f t="shared" si="203"/>
        <v>959</v>
      </c>
      <c r="AC983" t="str">
        <f t="shared" si="206"/>
        <v>ITM_WATCH</v>
      </c>
      <c r="AD983" s="136" t="str">
        <f>IF(ISNA(VLOOKUP(AA983,Sheet2!J:J,1,0)),"//","")</f>
        <v/>
      </c>
      <c r="AF983" s="94" t="str">
        <f t="shared" si="207"/>
        <v/>
      </c>
      <c r="AG983" t="b">
        <f t="shared" si="208"/>
        <v>1</v>
      </c>
    </row>
    <row r="984" spans="1:33">
      <c r="A984" s="50">
        <f t="shared" si="209"/>
        <v>984</v>
      </c>
      <c r="B984" s="49">
        <f t="shared" si="210"/>
        <v>960</v>
      </c>
      <c r="C984" s="229" t="s">
        <v>3817</v>
      </c>
      <c r="D984" s="229" t="s">
        <v>3220</v>
      </c>
      <c r="E984" s="224" t="s">
        <v>524</v>
      </c>
      <c r="F984" s="224" t="s">
        <v>863</v>
      </c>
      <c r="G984" s="235">
        <v>0</v>
      </c>
      <c r="H984" s="235">
        <v>0</v>
      </c>
      <c r="I984" s="224" t="s">
        <v>1</v>
      </c>
      <c r="J984" s="224" t="s">
        <v>1396</v>
      </c>
      <c r="K984" s="231" t="s">
        <v>3830</v>
      </c>
      <c r="L984" s="232" t="s">
        <v>4851</v>
      </c>
      <c r="M984" s="232" t="s">
        <v>4910</v>
      </c>
      <c r="N984" s="57"/>
      <c r="O984" s="57"/>
      <c r="P984" s="237" t="s">
        <v>3220</v>
      </c>
      <c r="Q984" s="13"/>
      <c r="R984"/>
      <c r="S984" t="str">
        <f t="shared" si="201"/>
        <v>NOT EQUAL</v>
      </c>
      <c r="T984" t="str">
        <f>IF(ISNA(VLOOKUP(AF984,#REF!,1)),"//","")</f>
        <v/>
      </c>
      <c r="U984"/>
      <c r="V984" t="e">
        <f t="shared" si="204"/>
        <v>#REF!</v>
      </c>
      <c r="W984" s="81" t="s">
        <v>2263</v>
      </c>
      <c r="X984" s="59" t="s">
        <v>2263</v>
      </c>
      <c r="Y984" s="59" t="s">
        <v>2263</v>
      </c>
      <c r="Z984" s="25" t="str">
        <f t="shared" si="202"/>
        <v/>
      </c>
      <c r="AA984" s="25" t="str">
        <f t="shared" si="205"/>
        <v/>
      </c>
      <c r="AB984" s="1">
        <f t="shared" si="203"/>
        <v>960</v>
      </c>
      <c r="AC984" t="str">
        <f t="shared" si="206"/>
        <v>ITM_HOURGLASS</v>
      </c>
      <c r="AD984" s="136" t="str">
        <f>IF(ISNA(VLOOKUP(AA984,Sheet2!J:J,1,0)),"//","")</f>
        <v/>
      </c>
      <c r="AF984" s="94" t="str">
        <f t="shared" si="207"/>
        <v/>
      </c>
      <c r="AG984" t="b">
        <f t="shared" si="208"/>
        <v>1</v>
      </c>
    </row>
    <row r="985" spans="1:33">
      <c r="A985" s="50">
        <f t="shared" si="209"/>
        <v>985</v>
      </c>
      <c r="B985" s="49">
        <f t="shared" si="210"/>
        <v>961</v>
      </c>
      <c r="C985" s="229" t="s">
        <v>3817</v>
      </c>
      <c r="D985" s="229" t="s">
        <v>3221</v>
      </c>
      <c r="E985" s="224" t="s">
        <v>524</v>
      </c>
      <c r="F985" s="224" t="s">
        <v>864</v>
      </c>
      <c r="G985" s="235">
        <v>0</v>
      </c>
      <c r="H985" s="235">
        <v>0</v>
      </c>
      <c r="I985" s="224" t="s">
        <v>1</v>
      </c>
      <c r="J985" s="224" t="s">
        <v>1396</v>
      </c>
      <c r="K985" s="231" t="s">
        <v>3830</v>
      </c>
      <c r="L985" s="232" t="s">
        <v>4851</v>
      </c>
      <c r="M985" s="232" t="s">
        <v>4910</v>
      </c>
      <c r="N985" s="57"/>
      <c r="O985" s="57"/>
      <c r="P985" s="237" t="s">
        <v>3221</v>
      </c>
      <c r="Q985" s="13"/>
      <c r="R985"/>
      <c r="S985" t="str">
        <f t="shared" si="201"/>
        <v>NOT EQUAL</v>
      </c>
      <c r="T985" t="str">
        <f>IF(ISNA(VLOOKUP(AF985,#REF!,1)),"//","")</f>
        <v/>
      </c>
      <c r="U985"/>
      <c r="V985" t="e">
        <f t="shared" si="204"/>
        <v>#REF!</v>
      </c>
      <c r="W985" s="81" t="s">
        <v>2263</v>
      </c>
      <c r="X985" s="59" t="s">
        <v>2263</v>
      </c>
      <c r="Y985" s="59" t="s">
        <v>2263</v>
      </c>
      <c r="Z985" s="25" t="str">
        <f t="shared" si="202"/>
        <v/>
      </c>
      <c r="AA985" s="25" t="str">
        <f t="shared" si="205"/>
        <v/>
      </c>
      <c r="AB985" s="1">
        <f t="shared" si="203"/>
        <v>961</v>
      </c>
      <c r="AC985" t="str">
        <f t="shared" si="206"/>
        <v>ITM_PRINTER</v>
      </c>
      <c r="AD985" s="136" t="str">
        <f>IF(ISNA(VLOOKUP(AA985,Sheet2!J:J,1,0)),"//","")</f>
        <v/>
      </c>
      <c r="AF985" s="94" t="str">
        <f t="shared" si="207"/>
        <v/>
      </c>
      <c r="AG985" t="b">
        <f t="shared" si="208"/>
        <v>1</v>
      </c>
    </row>
    <row r="986" spans="1:33">
      <c r="A986" s="50">
        <f t="shared" si="209"/>
        <v>986</v>
      </c>
      <c r="B986" s="49">
        <f t="shared" si="210"/>
        <v>962</v>
      </c>
      <c r="C986" s="229" t="s">
        <v>3816</v>
      </c>
      <c r="D986" s="229" t="s">
        <v>7</v>
      </c>
      <c r="E986" s="224" t="s">
        <v>524</v>
      </c>
      <c r="F986" s="224" t="s">
        <v>865</v>
      </c>
      <c r="G986" s="235">
        <v>0</v>
      </c>
      <c r="H986" s="235">
        <v>0</v>
      </c>
      <c r="I986" s="224" t="s">
        <v>1</v>
      </c>
      <c r="J986" s="224" t="s">
        <v>1396</v>
      </c>
      <c r="K986" s="231" t="s">
        <v>3830</v>
      </c>
      <c r="L986" s="232" t="s">
        <v>4851</v>
      </c>
      <c r="M986" s="232" t="s">
        <v>4910</v>
      </c>
      <c r="N986" s="57"/>
      <c r="O986" s="57"/>
      <c r="P986" s="237" t="s">
        <v>3415</v>
      </c>
      <c r="Q986" s="13"/>
      <c r="R986"/>
      <c r="S986" t="str">
        <f t="shared" si="201"/>
        <v>NOT EQUAL</v>
      </c>
      <c r="T986" t="str">
        <f>IF(ISNA(VLOOKUP(AF986,#REF!,1)),"//","")</f>
        <v/>
      </c>
      <c r="U986"/>
      <c r="V986" t="e">
        <f t="shared" si="204"/>
        <v>#REF!</v>
      </c>
      <c r="W986" s="81" t="s">
        <v>2263</v>
      </c>
      <c r="X986" s="59" t="s">
        <v>2263</v>
      </c>
      <c r="Y986" s="59" t="s">
        <v>2263</v>
      </c>
      <c r="Z986" s="25" t="str">
        <f t="shared" si="202"/>
        <v/>
      </c>
      <c r="AA986" s="25" t="str">
        <f t="shared" si="205"/>
        <v/>
      </c>
      <c r="AB986" s="1">
        <f t="shared" si="203"/>
        <v>962</v>
      </c>
      <c r="AC986" t="str">
        <f t="shared" si="206"/>
        <v>ITM_MAT_TL</v>
      </c>
      <c r="AD986" s="136" t="str">
        <f>IF(ISNA(VLOOKUP(AA986,Sheet2!J:J,1,0)),"//","")</f>
        <v/>
      </c>
      <c r="AF986" s="94" t="str">
        <f t="shared" si="207"/>
        <v/>
      </c>
      <c r="AG986" t="b">
        <f t="shared" si="208"/>
        <v>1</v>
      </c>
    </row>
    <row r="987" spans="1:33">
      <c r="A987" s="50">
        <f t="shared" si="209"/>
        <v>987</v>
      </c>
      <c r="B987" s="49">
        <f t="shared" si="210"/>
        <v>963</v>
      </c>
      <c r="C987" s="229" t="s">
        <v>3816</v>
      </c>
      <c r="D987" s="229" t="s">
        <v>7</v>
      </c>
      <c r="E987" s="224" t="s">
        <v>524</v>
      </c>
      <c r="F987" s="224" t="s">
        <v>866</v>
      </c>
      <c r="G987" s="235">
        <v>0</v>
      </c>
      <c r="H987" s="235">
        <v>0</v>
      </c>
      <c r="I987" s="224" t="s">
        <v>1</v>
      </c>
      <c r="J987" s="224" t="s">
        <v>1396</v>
      </c>
      <c r="K987" s="231" t="s">
        <v>3830</v>
      </c>
      <c r="L987" s="232" t="s">
        <v>4851</v>
      </c>
      <c r="M987" s="232" t="s">
        <v>4910</v>
      </c>
      <c r="N987" s="57"/>
      <c r="O987" s="57"/>
      <c r="P987" s="237" t="s">
        <v>3416</v>
      </c>
      <c r="Q987" s="13"/>
      <c r="R987"/>
      <c r="S987" t="str">
        <f t="shared" si="201"/>
        <v>NOT EQUAL</v>
      </c>
      <c r="T987" t="str">
        <f>IF(ISNA(VLOOKUP(AF987,#REF!,1)),"//","")</f>
        <v/>
      </c>
      <c r="U987"/>
      <c r="V987" t="e">
        <f t="shared" si="204"/>
        <v>#REF!</v>
      </c>
      <c r="W987" s="81" t="s">
        <v>2263</v>
      </c>
      <c r="X987" s="59" t="s">
        <v>2263</v>
      </c>
      <c r="Y987" s="59" t="s">
        <v>2263</v>
      </c>
      <c r="Z987" s="25" t="str">
        <f t="shared" si="202"/>
        <v/>
      </c>
      <c r="AA987" s="25" t="str">
        <f t="shared" si="205"/>
        <v/>
      </c>
      <c r="AB987" s="1">
        <f t="shared" si="203"/>
        <v>963</v>
      </c>
      <c r="AC987" t="str">
        <f t="shared" si="206"/>
        <v>ITM_MAT_ML</v>
      </c>
      <c r="AD987" s="136" t="str">
        <f>IF(ISNA(VLOOKUP(AA987,Sheet2!J:J,1,0)),"//","")</f>
        <v/>
      </c>
      <c r="AF987" s="94" t="str">
        <f t="shared" si="207"/>
        <v/>
      </c>
      <c r="AG987" t="b">
        <f t="shared" si="208"/>
        <v>1</v>
      </c>
    </row>
    <row r="988" spans="1:33" s="17" customFormat="1">
      <c r="A988" s="50">
        <f t="shared" si="209"/>
        <v>988</v>
      </c>
      <c r="B988" s="49">
        <f t="shared" si="210"/>
        <v>964</v>
      </c>
      <c r="C988" s="229" t="s">
        <v>3816</v>
      </c>
      <c r="D988" s="229" t="s">
        <v>7</v>
      </c>
      <c r="E988" s="224" t="s">
        <v>524</v>
      </c>
      <c r="F988" s="225" t="s">
        <v>867</v>
      </c>
      <c r="G988" s="234">
        <v>0</v>
      </c>
      <c r="H988" s="234">
        <v>0</v>
      </c>
      <c r="I988" s="224" t="s">
        <v>1</v>
      </c>
      <c r="J988" s="224" t="s">
        <v>1396</v>
      </c>
      <c r="K988" s="231" t="s">
        <v>3830</v>
      </c>
      <c r="L988" s="232" t="s">
        <v>4851</v>
      </c>
      <c r="M988" s="232" t="s">
        <v>4910</v>
      </c>
      <c r="P988" s="237" t="s">
        <v>3417</v>
      </c>
      <c r="Q988" s="16"/>
      <c r="S988" s="17" t="str">
        <f t="shared" si="201"/>
        <v>NOT EQUAL</v>
      </c>
      <c r="T988" s="17" t="str">
        <f>IF(ISNA(VLOOKUP(AF988,#REF!,1)),"//","")</f>
        <v/>
      </c>
      <c r="V988" t="e">
        <f t="shared" si="204"/>
        <v>#REF!</v>
      </c>
      <c r="W988" s="94" t="s">
        <v>2263</v>
      </c>
      <c r="X988" s="98" t="s">
        <v>2263</v>
      </c>
      <c r="Y988" s="98" t="s">
        <v>2263</v>
      </c>
      <c r="Z988" s="25" t="str">
        <f t="shared" si="202"/>
        <v/>
      </c>
      <c r="AA988" s="25" t="str">
        <f t="shared" si="205"/>
        <v/>
      </c>
      <c r="AB988" s="1">
        <f t="shared" si="203"/>
        <v>964</v>
      </c>
      <c r="AC988" t="str">
        <f t="shared" si="206"/>
        <v>ITM_MAT_BL</v>
      </c>
      <c r="AD988" s="136" t="str">
        <f>IF(ISNA(VLOOKUP(AA988,Sheet2!J:J,1,0)),"//","")</f>
        <v/>
      </c>
      <c r="AF988" s="94" t="str">
        <f t="shared" si="207"/>
        <v/>
      </c>
      <c r="AG988" t="b">
        <f t="shared" si="208"/>
        <v>1</v>
      </c>
    </row>
    <row r="989" spans="1:33">
      <c r="A989" s="50">
        <f t="shared" si="209"/>
        <v>989</v>
      </c>
      <c r="B989" s="49">
        <f t="shared" si="210"/>
        <v>965</v>
      </c>
      <c r="C989" s="229" t="s">
        <v>3816</v>
      </c>
      <c r="D989" s="229" t="s">
        <v>7</v>
      </c>
      <c r="E989" s="224" t="s">
        <v>524</v>
      </c>
      <c r="F989" s="224" t="s">
        <v>868</v>
      </c>
      <c r="G989" s="233">
        <v>0</v>
      </c>
      <c r="H989" s="233">
        <v>0</v>
      </c>
      <c r="I989" s="224" t="s">
        <v>1</v>
      </c>
      <c r="J989" s="224" t="s">
        <v>1396</v>
      </c>
      <c r="K989" s="231" t="s">
        <v>3830</v>
      </c>
      <c r="L989" s="232" t="s">
        <v>4851</v>
      </c>
      <c r="M989" s="232" t="s">
        <v>4910</v>
      </c>
      <c r="N989" s="57"/>
      <c r="O989" s="57"/>
      <c r="P989" s="237" t="s">
        <v>3418</v>
      </c>
      <c r="Q989" s="13"/>
      <c r="R989"/>
      <c r="S989" t="str">
        <f t="shared" si="201"/>
        <v>NOT EQUAL</v>
      </c>
      <c r="T989" t="str">
        <f>IF(ISNA(VLOOKUP(AF989,#REF!,1)),"//","")</f>
        <v/>
      </c>
      <c r="U989"/>
      <c r="V989" t="e">
        <f t="shared" si="204"/>
        <v>#REF!</v>
      </c>
      <c r="W989" s="81" t="s">
        <v>2263</v>
      </c>
      <c r="X989" s="59" t="s">
        <v>2263</v>
      </c>
      <c r="Y989" s="59" t="s">
        <v>2263</v>
      </c>
      <c r="Z989" s="25" t="str">
        <f t="shared" si="202"/>
        <v/>
      </c>
      <c r="AA989" s="25" t="str">
        <f t="shared" si="205"/>
        <v/>
      </c>
      <c r="AB989" s="1">
        <f t="shared" si="203"/>
        <v>965</v>
      </c>
      <c r="AC989" t="str">
        <f t="shared" si="206"/>
        <v>ITM_MAT_TR</v>
      </c>
      <c r="AD989" s="136" t="str">
        <f>IF(ISNA(VLOOKUP(AA989,Sheet2!J:J,1,0)),"//","")</f>
        <v/>
      </c>
      <c r="AF989" s="94" t="str">
        <f t="shared" si="207"/>
        <v/>
      </c>
      <c r="AG989" t="b">
        <f t="shared" si="208"/>
        <v>1</v>
      </c>
    </row>
    <row r="990" spans="1:33">
      <c r="A990" s="50">
        <f t="shared" si="209"/>
        <v>990</v>
      </c>
      <c r="B990" s="49">
        <f t="shared" si="210"/>
        <v>966</v>
      </c>
      <c r="C990" s="229" t="s">
        <v>3816</v>
      </c>
      <c r="D990" s="229" t="s">
        <v>7</v>
      </c>
      <c r="E990" s="224" t="s">
        <v>524</v>
      </c>
      <c r="F990" s="224" t="s">
        <v>869</v>
      </c>
      <c r="G990" s="235">
        <v>0</v>
      </c>
      <c r="H990" s="235">
        <v>0</v>
      </c>
      <c r="I990" s="224" t="s">
        <v>1</v>
      </c>
      <c r="J990" s="224" t="s">
        <v>1396</v>
      </c>
      <c r="K990" s="231" t="s">
        <v>3830</v>
      </c>
      <c r="L990" s="232" t="s">
        <v>4851</v>
      </c>
      <c r="M990" s="232" t="s">
        <v>4910</v>
      </c>
      <c r="N990" s="57"/>
      <c r="O990" s="57"/>
      <c r="P990" s="237" t="s">
        <v>3419</v>
      </c>
      <c r="Q990" s="13"/>
      <c r="R990"/>
      <c r="S990" t="str">
        <f t="shared" si="201"/>
        <v>NOT EQUAL</v>
      </c>
      <c r="T990" t="str">
        <f>IF(ISNA(VLOOKUP(AF990,#REF!,1)),"//","")</f>
        <v/>
      </c>
      <c r="U990"/>
      <c r="V990" t="e">
        <f t="shared" si="204"/>
        <v>#REF!</v>
      </c>
      <c r="W990" s="81" t="s">
        <v>2263</v>
      </c>
      <c r="X990" s="59" t="s">
        <v>2263</v>
      </c>
      <c r="Y990" s="59" t="s">
        <v>2263</v>
      </c>
      <c r="Z990" s="25" t="str">
        <f t="shared" si="202"/>
        <v/>
      </c>
      <c r="AA990" s="25" t="str">
        <f t="shared" si="205"/>
        <v/>
      </c>
      <c r="AB990" s="1">
        <f t="shared" si="203"/>
        <v>966</v>
      </c>
      <c r="AC990" t="str">
        <f t="shared" si="206"/>
        <v>ITM_MAT_MR</v>
      </c>
      <c r="AD990" s="136" t="str">
        <f>IF(ISNA(VLOOKUP(AA990,Sheet2!J:J,1,0)),"//","")</f>
        <v/>
      </c>
      <c r="AF990" s="94" t="str">
        <f t="shared" si="207"/>
        <v/>
      </c>
      <c r="AG990" t="b">
        <f t="shared" si="208"/>
        <v>1</v>
      </c>
    </row>
    <row r="991" spans="1:33">
      <c r="A991" s="50">
        <f t="shared" si="209"/>
        <v>991</v>
      </c>
      <c r="B991" s="49">
        <f t="shared" si="210"/>
        <v>967</v>
      </c>
      <c r="C991" s="229" t="s">
        <v>3816</v>
      </c>
      <c r="D991" s="229" t="s">
        <v>7</v>
      </c>
      <c r="E991" s="224" t="s">
        <v>524</v>
      </c>
      <c r="F991" s="224" t="s">
        <v>870</v>
      </c>
      <c r="G991" s="235">
        <v>0</v>
      </c>
      <c r="H991" s="235">
        <v>0</v>
      </c>
      <c r="I991" s="224" t="s">
        <v>1</v>
      </c>
      <c r="J991" s="224" t="s">
        <v>1396</v>
      </c>
      <c r="K991" s="231" t="s">
        <v>3830</v>
      </c>
      <c r="L991" s="232" t="s">
        <v>4851</v>
      </c>
      <c r="M991" s="232" t="s">
        <v>4910</v>
      </c>
      <c r="N991" s="57"/>
      <c r="O991" s="57"/>
      <c r="P991" s="237" t="s">
        <v>3420</v>
      </c>
      <c r="Q991" s="13"/>
      <c r="R991"/>
      <c r="S991" t="str">
        <f t="shared" si="201"/>
        <v>NOT EQUAL</v>
      </c>
      <c r="T991" t="str">
        <f>IF(ISNA(VLOOKUP(AF991,#REF!,1)),"//","")</f>
        <v/>
      </c>
      <c r="U991"/>
      <c r="V991" t="e">
        <f t="shared" si="204"/>
        <v>#REF!</v>
      </c>
      <c r="W991" s="81" t="s">
        <v>2263</v>
      </c>
      <c r="X991" s="59" t="s">
        <v>2263</v>
      </c>
      <c r="Y991" s="59" t="s">
        <v>2263</v>
      </c>
      <c r="Z991" s="25" t="str">
        <f t="shared" si="202"/>
        <v/>
      </c>
      <c r="AA991" s="25" t="str">
        <f t="shared" si="205"/>
        <v/>
      </c>
      <c r="AB991" s="1">
        <f t="shared" si="203"/>
        <v>967</v>
      </c>
      <c r="AC991" t="str">
        <f t="shared" si="206"/>
        <v>ITM_MAT_BR</v>
      </c>
      <c r="AD991" s="136" t="str">
        <f>IF(ISNA(VLOOKUP(AA991,Sheet2!J:J,1,0)),"//","")</f>
        <v/>
      </c>
      <c r="AF991" s="94" t="str">
        <f t="shared" si="207"/>
        <v/>
      </c>
      <c r="AG991" t="b">
        <f t="shared" si="208"/>
        <v>1</v>
      </c>
    </row>
    <row r="992" spans="1:33">
      <c r="A992" s="50">
        <f t="shared" si="209"/>
        <v>992</v>
      </c>
      <c r="B992" s="49">
        <f t="shared" si="210"/>
        <v>968</v>
      </c>
      <c r="C992" s="229" t="s">
        <v>3816</v>
      </c>
      <c r="D992" s="229" t="s">
        <v>7</v>
      </c>
      <c r="E992" s="224" t="s">
        <v>524</v>
      </c>
      <c r="F992" s="224" t="s">
        <v>871</v>
      </c>
      <c r="G992" s="235">
        <v>0</v>
      </c>
      <c r="H992" s="235">
        <v>0</v>
      </c>
      <c r="I992" s="224" t="s">
        <v>1</v>
      </c>
      <c r="J992" s="224" t="s">
        <v>1396</v>
      </c>
      <c r="K992" s="231" t="s">
        <v>3830</v>
      </c>
      <c r="L992" s="232" t="s">
        <v>4851</v>
      </c>
      <c r="M992" s="232" t="s">
        <v>4910</v>
      </c>
      <c r="N992" s="57"/>
      <c r="O992" s="57"/>
      <c r="P992" s="237" t="s">
        <v>3421</v>
      </c>
      <c r="Q992" s="13"/>
      <c r="R992"/>
      <c r="S992" t="str">
        <f t="shared" si="201"/>
        <v>NOT EQUAL</v>
      </c>
      <c r="T992" t="str">
        <f>IF(ISNA(VLOOKUP(AF992,#REF!,1)),"//","")</f>
        <v/>
      </c>
      <c r="U992"/>
      <c r="V992" t="e">
        <f t="shared" si="204"/>
        <v>#REF!</v>
      </c>
      <c r="W992" s="81" t="s">
        <v>2263</v>
      </c>
      <c r="X992" s="59" t="s">
        <v>2263</v>
      </c>
      <c r="Y992" s="59" t="s">
        <v>2263</v>
      </c>
      <c r="Z992" s="25" t="str">
        <f t="shared" si="202"/>
        <v/>
      </c>
      <c r="AA992" s="25" t="str">
        <f t="shared" si="205"/>
        <v/>
      </c>
      <c r="AB992" s="1">
        <f t="shared" si="203"/>
        <v>968</v>
      </c>
      <c r="AC992" t="str">
        <f t="shared" si="206"/>
        <v>ITM_OBLIQUE1</v>
      </c>
      <c r="AD992" s="136" t="str">
        <f>IF(ISNA(VLOOKUP(AA992,Sheet2!J:J,1,0)),"//","")</f>
        <v/>
      </c>
      <c r="AF992" s="94" t="str">
        <f t="shared" si="207"/>
        <v/>
      </c>
      <c r="AG992" t="b">
        <f t="shared" si="208"/>
        <v>1</v>
      </c>
    </row>
    <row r="993" spans="1:33">
      <c r="A993" s="50">
        <f t="shared" si="209"/>
        <v>993</v>
      </c>
      <c r="B993" s="49">
        <f t="shared" si="210"/>
        <v>969</v>
      </c>
      <c r="C993" s="229" t="s">
        <v>3816</v>
      </c>
      <c r="D993" s="229" t="s">
        <v>7</v>
      </c>
      <c r="E993" s="224" t="s">
        <v>524</v>
      </c>
      <c r="F993" s="224" t="s">
        <v>872</v>
      </c>
      <c r="G993" s="235">
        <v>0</v>
      </c>
      <c r="H993" s="235">
        <v>0</v>
      </c>
      <c r="I993" s="224" t="s">
        <v>1</v>
      </c>
      <c r="J993" s="224" t="s">
        <v>1396</v>
      </c>
      <c r="K993" s="231" t="s">
        <v>3830</v>
      </c>
      <c r="L993" s="232" t="s">
        <v>4851</v>
      </c>
      <c r="M993" s="232" t="s">
        <v>4910</v>
      </c>
      <c r="N993" s="57"/>
      <c r="O993" s="57"/>
      <c r="P993" s="237" t="s">
        <v>3422</v>
      </c>
      <c r="Q993" s="13"/>
      <c r="R993"/>
      <c r="S993" t="str">
        <f t="shared" si="201"/>
        <v>NOT EQUAL</v>
      </c>
      <c r="T993" t="str">
        <f>IF(ISNA(VLOOKUP(AF993,#REF!,1)),"//","")</f>
        <v/>
      </c>
      <c r="U993"/>
      <c r="V993" t="e">
        <f t="shared" si="204"/>
        <v>#REF!</v>
      </c>
      <c r="W993" s="81" t="s">
        <v>2263</v>
      </c>
      <c r="X993" s="59" t="s">
        <v>2263</v>
      </c>
      <c r="Y993" s="59" t="s">
        <v>2263</v>
      </c>
      <c r="Z993" s="25" t="str">
        <f t="shared" si="202"/>
        <v/>
      </c>
      <c r="AA993" s="25" t="str">
        <f t="shared" si="205"/>
        <v/>
      </c>
      <c r="AB993" s="1">
        <f t="shared" si="203"/>
        <v>969</v>
      </c>
      <c r="AC993" t="str">
        <f t="shared" si="206"/>
        <v>ITM_OBLIQUE2</v>
      </c>
      <c r="AD993" s="136" t="str">
        <f>IF(ISNA(VLOOKUP(AA993,Sheet2!J:J,1,0)),"//","")</f>
        <v/>
      </c>
      <c r="AF993" s="94" t="str">
        <f t="shared" si="207"/>
        <v/>
      </c>
      <c r="AG993" t="b">
        <f t="shared" si="208"/>
        <v>1</v>
      </c>
    </row>
    <row r="994" spans="1:33">
      <c r="A994" s="50">
        <f t="shared" si="209"/>
        <v>994</v>
      </c>
      <c r="B994" s="49">
        <f t="shared" si="210"/>
        <v>970</v>
      </c>
      <c r="C994" s="229" t="s">
        <v>3816</v>
      </c>
      <c r="D994" s="229" t="s">
        <v>7</v>
      </c>
      <c r="E994" s="224" t="s">
        <v>524</v>
      </c>
      <c r="F994" s="224" t="s">
        <v>873</v>
      </c>
      <c r="G994" s="235">
        <v>0</v>
      </c>
      <c r="H994" s="235">
        <v>0</v>
      </c>
      <c r="I994" s="224" t="s">
        <v>1</v>
      </c>
      <c r="J994" s="224" t="s">
        <v>1396</v>
      </c>
      <c r="K994" s="231" t="s">
        <v>3830</v>
      </c>
      <c r="L994" s="232" t="s">
        <v>4851</v>
      </c>
      <c r="M994" s="232" t="s">
        <v>4910</v>
      </c>
      <c r="N994" s="57"/>
      <c r="O994" s="57"/>
      <c r="P994" s="237" t="s">
        <v>3423</v>
      </c>
      <c r="Q994" s="13"/>
      <c r="R994"/>
      <c r="S994" t="str">
        <f t="shared" si="201"/>
        <v>NOT EQUAL</v>
      </c>
      <c r="T994" t="str">
        <f>IF(ISNA(VLOOKUP(AF994,#REF!,1)),"//","")</f>
        <v/>
      </c>
      <c r="U994"/>
      <c r="V994" t="e">
        <f t="shared" si="204"/>
        <v>#REF!</v>
      </c>
      <c r="W994" s="81" t="s">
        <v>2263</v>
      </c>
      <c r="X994" s="59" t="s">
        <v>2263</v>
      </c>
      <c r="Y994" s="59" t="s">
        <v>2263</v>
      </c>
      <c r="Z994" s="25" t="str">
        <f t="shared" si="202"/>
        <v/>
      </c>
      <c r="AA994" s="25" t="str">
        <f t="shared" si="205"/>
        <v/>
      </c>
      <c r="AB994" s="1">
        <f t="shared" si="203"/>
        <v>970</v>
      </c>
      <c r="AC994" t="str">
        <f t="shared" si="206"/>
        <v>ITM_OBLIQUE3</v>
      </c>
      <c r="AD994" s="136" t="str">
        <f>IF(ISNA(VLOOKUP(AA994,Sheet2!J:J,1,0)),"//","")</f>
        <v/>
      </c>
      <c r="AF994" s="94" t="str">
        <f t="shared" si="207"/>
        <v/>
      </c>
      <c r="AG994" t="b">
        <f t="shared" si="208"/>
        <v>1</v>
      </c>
    </row>
    <row r="995" spans="1:33">
      <c r="A995" s="50">
        <f t="shared" si="209"/>
        <v>995</v>
      </c>
      <c r="B995" s="49">
        <f t="shared" si="210"/>
        <v>971</v>
      </c>
      <c r="C995" s="229" t="s">
        <v>3816</v>
      </c>
      <c r="D995" s="229" t="s">
        <v>7</v>
      </c>
      <c r="E995" s="224" t="s">
        <v>524</v>
      </c>
      <c r="F995" s="224" t="s">
        <v>874</v>
      </c>
      <c r="G995" s="235">
        <v>0</v>
      </c>
      <c r="H995" s="235">
        <v>0</v>
      </c>
      <c r="I995" s="224" t="s">
        <v>1</v>
      </c>
      <c r="J995" s="224" t="s">
        <v>1396</v>
      </c>
      <c r="K995" s="231" t="s">
        <v>3830</v>
      </c>
      <c r="L995" s="232" t="s">
        <v>4851</v>
      </c>
      <c r="M995" s="232" t="s">
        <v>4910</v>
      </c>
      <c r="N995" s="57"/>
      <c r="O995" s="57"/>
      <c r="P995" s="237" t="s">
        <v>3424</v>
      </c>
      <c r="Q995" s="13"/>
      <c r="R995"/>
      <c r="S995" t="str">
        <f t="shared" si="201"/>
        <v>NOT EQUAL</v>
      </c>
      <c r="T995" t="str">
        <f>IF(ISNA(VLOOKUP(AF995,#REF!,1)),"//","")</f>
        <v/>
      </c>
      <c r="U995"/>
      <c r="V995" t="e">
        <f t="shared" si="204"/>
        <v>#REF!</v>
      </c>
      <c r="W995" s="81" t="s">
        <v>2263</v>
      </c>
      <c r="X995" s="59" t="s">
        <v>2263</v>
      </c>
      <c r="Y995" s="59" t="s">
        <v>2263</v>
      </c>
      <c r="Z995" s="25" t="str">
        <f t="shared" si="202"/>
        <v/>
      </c>
      <c r="AA995" s="25" t="str">
        <f t="shared" si="205"/>
        <v/>
      </c>
      <c r="AB995" s="1">
        <f t="shared" si="203"/>
        <v>971</v>
      </c>
      <c r="AC995" t="str">
        <f t="shared" si="206"/>
        <v>ITM_OBLIQUE4</v>
      </c>
      <c r="AD995" s="136" t="str">
        <f>IF(ISNA(VLOOKUP(AA995,Sheet2!J:J,1,0)),"//","")</f>
        <v/>
      </c>
      <c r="AF995" s="94" t="str">
        <f t="shared" si="207"/>
        <v/>
      </c>
      <c r="AG995" t="b">
        <f t="shared" si="208"/>
        <v>1</v>
      </c>
    </row>
    <row r="996" spans="1:33">
      <c r="A996" s="50">
        <f t="shared" si="209"/>
        <v>996</v>
      </c>
      <c r="B996" s="49">
        <f t="shared" si="210"/>
        <v>972</v>
      </c>
      <c r="C996" s="229" t="s">
        <v>3816</v>
      </c>
      <c r="D996" s="229" t="s">
        <v>7</v>
      </c>
      <c r="E996" s="224" t="s">
        <v>524</v>
      </c>
      <c r="F996" s="224" t="s">
        <v>875</v>
      </c>
      <c r="G996" s="235">
        <v>0</v>
      </c>
      <c r="H996" s="235">
        <v>0</v>
      </c>
      <c r="I996" s="224" t="s">
        <v>1</v>
      </c>
      <c r="J996" s="224" t="s">
        <v>1396</v>
      </c>
      <c r="K996" s="231" t="s">
        <v>3830</v>
      </c>
      <c r="L996" s="232" t="s">
        <v>4851</v>
      </c>
      <c r="M996" s="232" t="s">
        <v>4910</v>
      </c>
      <c r="N996" s="57"/>
      <c r="O996" s="57"/>
      <c r="P996" s="237" t="s">
        <v>3425</v>
      </c>
      <c r="Q996" s="13"/>
      <c r="R996"/>
      <c r="S996" t="str">
        <f t="shared" si="201"/>
        <v>NOT EQUAL</v>
      </c>
      <c r="T996" t="str">
        <f>IF(ISNA(VLOOKUP(AF996,#REF!,1)),"//","")</f>
        <v/>
      </c>
      <c r="U996"/>
      <c r="V996" t="e">
        <f t="shared" si="204"/>
        <v>#REF!</v>
      </c>
      <c r="W996" s="81" t="s">
        <v>2263</v>
      </c>
      <c r="X996" s="59" t="s">
        <v>2263</v>
      </c>
      <c r="Y996" s="59" t="s">
        <v>2263</v>
      </c>
      <c r="Z996" s="25" t="str">
        <f t="shared" si="202"/>
        <v/>
      </c>
      <c r="AA996" s="25" t="str">
        <f t="shared" si="205"/>
        <v/>
      </c>
      <c r="AB996" s="1">
        <f t="shared" si="203"/>
        <v>972</v>
      </c>
      <c r="AC996" t="str">
        <f t="shared" si="206"/>
        <v>ITM_CURSOR</v>
      </c>
      <c r="AD996" s="136" t="str">
        <f>IF(ISNA(VLOOKUP(AA996,Sheet2!J:J,1,0)),"//","")</f>
        <v/>
      </c>
      <c r="AF996" s="94" t="str">
        <f t="shared" si="207"/>
        <v/>
      </c>
      <c r="AG996" t="b">
        <f t="shared" si="208"/>
        <v>1</v>
      </c>
    </row>
    <row r="997" spans="1:33">
      <c r="A997" s="50">
        <f t="shared" si="209"/>
        <v>997</v>
      </c>
      <c r="B997" s="49">
        <f t="shared" si="210"/>
        <v>973</v>
      </c>
      <c r="C997" s="229" t="s">
        <v>3816</v>
      </c>
      <c r="D997" s="229" t="s">
        <v>7</v>
      </c>
      <c r="E997" s="224" t="s">
        <v>524</v>
      </c>
      <c r="F997" s="224" t="s">
        <v>876</v>
      </c>
      <c r="G997" s="235">
        <v>0</v>
      </c>
      <c r="H997" s="235">
        <v>0</v>
      </c>
      <c r="I997" s="224" t="s">
        <v>1</v>
      </c>
      <c r="J997" s="224" t="s">
        <v>1396</v>
      </c>
      <c r="K997" s="231" t="s">
        <v>3830</v>
      </c>
      <c r="L997" s="232" t="s">
        <v>4851</v>
      </c>
      <c r="M997" s="232" t="s">
        <v>4910</v>
      </c>
      <c r="N997" s="57"/>
      <c r="O997" s="57"/>
      <c r="P997" s="237" t="s">
        <v>3426</v>
      </c>
      <c r="Q997" s="13"/>
      <c r="R997"/>
      <c r="S997" t="str">
        <f t="shared" si="201"/>
        <v>NOT EQUAL</v>
      </c>
      <c r="T997" t="str">
        <f>IF(ISNA(VLOOKUP(AF997,#REF!,1)),"//","")</f>
        <v/>
      </c>
      <c r="U997"/>
      <c r="V997" t="e">
        <f t="shared" si="204"/>
        <v>#REF!</v>
      </c>
      <c r="W997" s="81" t="s">
        <v>2263</v>
      </c>
      <c r="X997" s="59" t="s">
        <v>2263</v>
      </c>
      <c r="Y997" s="59" t="s">
        <v>2263</v>
      </c>
      <c r="Z997" s="25" t="str">
        <f t="shared" si="202"/>
        <v/>
      </c>
      <c r="AA997" s="25" t="str">
        <f t="shared" si="205"/>
        <v/>
      </c>
      <c r="AB997" s="1">
        <f t="shared" si="203"/>
        <v>973</v>
      </c>
      <c r="AC997" t="str">
        <f t="shared" si="206"/>
        <v>ITM_PERIOD34</v>
      </c>
      <c r="AD997" s="136" t="str">
        <f>IF(ISNA(VLOOKUP(AA997,Sheet2!J:J,1,0)),"//","")</f>
        <v/>
      </c>
      <c r="AF997" s="94" t="str">
        <f t="shared" si="207"/>
        <v/>
      </c>
      <c r="AG997" t="b">
        <f t="shared" si="208"/>
        <v>1</v>
      </c>
    </row>
    <row r="998" spans="1:33">
      <c r="A998" s="50">
        <f t="shared" si="209"/>
        <v>998</v>
      </c>
      <c r="B998" s="49">
        <f t="shared" si="210"/>
        <v>974</v>
      </c>
      <c r="C998" s="229" t="s">
        <v>3816</v>
      </c>
      <c r="D998" s="229" t="s">
        <v>7</v>
      </c>
      <c r="E998" s="224" t="s">
        <v>524</v>
      </c>
      <c r="F998" s="224" t="s">
        <v>877</v>
      </c>
      <c r="G998" s="235">
        <v>0</v>
      </c>
      <c r="H998" s="235">
        <v>0</v>
      </c>
      <c r="I998" s="224" t="s">
        <v>1</v>
      </c>
      <c r="J998" s="224" t="s">
        <v>1396</v>
      </c>
      <c r="K998" s="231" t="s">
        <v>3830</v>
      </c>
      <c r="L998" s="232" t="s">
        <v>4851</v>
      </c>
      <c r="M998" s="232" t="s">
        <v>4910</v>
      </c>
      <c r="N998" s="57"/>
      <c r="O998" s="57"/>
      <c r="P998" s="237" t="s">
        <v>3427</v>
      </c>
      <c r="Q998" s="13"/>
      <c r="R998"/>
      <c r="S998" t="str">
        <f t="shared" si="201"/>
        <v>NOT EQUAL</v>
      </c>
      <c r="T998" t="str">
        <f>IF(ISNA(VLOOKUP(AF998,#REF!,1)),"//","")</f>
        <v/>
      </c>
      <c r="U998"/>
      <c r="V998" t="e">
        <f t="shared" si="204"/>
        <v>#REF!</v>
      </c>
      <c r="W998" s="81" t="s">
        <v>2263</v>
      </c>
      <c r="X998" s="59" t="s">
        <v>2263</v>
      </c>
      <c r="Y998" s="59" t="s">
        <v>2263</v>
      </c>
      <c r="Z998" s="25" t="str">
        <f t="shared" si="202"/>
        <v/>
      </c>
      <c r="AA998" s="25" t="str">
        <f t="shared" si="205"/>
        <v/>
      </c>
      <c r="AB998" s="1">
        <f t="shared" si="203"/>
        <v>974</v>
      </c>
      <c r="AC998" t="str">
        <f t="shared" si="206"/>
        <v>ITM_COMMA34</v>
      </c>
      <c r="AD998" s="136" t="str">
        <f>IF(ISNA(VLOOKUP(AA998,Sheet2!J:J,1,0)),"//","")</f>
        <v/>
      </c>
      <c r="AF998" s="94" t="str">
        <f t="shared" si="207"/>
        <v/>
      </c>
      <c r="AG998" t="b">
        <f t="shared" si="208"/>
        <v>1</v>
      </c>
    </row>
    <row r="999" spans="1:33">
      <c r="A999" s="50">
        <f t="shared" si="209"/>
        <v>999</v>
      </c>
      <c r="B999" s="49">
        <f t="shared" si="210"/>
        <v>975</v>
      </c>
      <c r="C999" s="229" t="s">
        <v>3817</v>
      </c>
      <c r="D999" s="229" t="s">
        <v>3222</v>
      </c>
      <c r="E999" s="224" t="s">
        <v>524</v>
      </c>
      <c r="F999" s="224" t="s">
        <v>878</v>
      </c>
      <c r="G999" s="235">
        <v>0</v>
      </c>
      <c r="H999" s="235">
        <v>0</v>
      </c>
      <c r="I999" s="224" t="s">
        <v>1</v>
      </c>
      <c r="J999" s="224" t="s">
        <v>1396</v>
      </c>
      <c r="K999" s="231" t="s">
        <v>3830</v>
      </c>
      <c r="L999" s="232" t="s">
        <v>4851</v>
      </c>
      <c r="M999" s="232" t="s">
        <v>4910</v>
      </c>
      <c r="N999" s="57"/>
      <c r="O999" s="57"/>
      <c r="P999" s="237" t="s">
        <v>3222</v>
      </c>
      <c r="Q999" s="13"/>
      <c r="R999"/>
      <c r="S999" t="str">
        <f t="shared" ref="S999:S1062" si="211">IF(E999=F999,"","NOT EQUAL")</f>
        <v>NOT EQUAL</v>
      </c>
      <c r="T999" t="str">
        <f>IF(ISNA(VLOOKUP(AF999,#REF!,1)),"//","")</f>
        <v/>
      </c>
      <c r="U999"/>
      <c r="V999" t="e">
        <f t="shared" si="204"/>
        <v>#REF!</v>
      </c>
      <c r="W999" s="81" t="s">
        <v>2263</v>
      </c>
      <c r="X999" s="59" t="s">
        <v>2263</v>
      </c>
      <c r="Y999" s="59" t="s">
        <v>2263</v>
      </c>
      <c r="Z999" s="25" t="str">
        <f t="shared" si="202"/>
        <v/>
      </c>
      <c r="AA999" s="25" t="str">
        <f t="shared" si="205"/>
        <v/>
      </c>
      <c r="AB999" s="1">
        <f t="shared" si="203"/>
        <v>975</v>
      </c>
      <c r="AC999" t="str">
        <f t="shared" si="206"/>
        <v>ITM_BATTERY</v>
      </c>
      <c r="AD999" s="136" t="str">
        <f>IF(ISNA(VLOOKUP(AA999,Sheet2!J:J,1,0)),"//","")</f>
        <v/>
      </c>
      <c r="AF999" s="94" t="str">
        <f t="shared" si="207"/>
        <v/>
      </c>
      <c r="AG999" t="b">
        <f t="shared" si="208"/>
        <v>1</v>
      </c>
    </row>
    <row r="1000" spans="1:33">
      <c r="A1000" s="50">
        <f t="shared" si="209"/>
        <v>1000</v>
      </c>
      <c r="B1000" s="49">
        <f t="shared" si="210"/>
        <v>976</v>
      </c>
      <c r="C1000" s="229" t="s">
        <v>3817</v>
      </c>
      <c r="D1000" s="229" t="s">
        <v>3223</v>
      </c>
      <c r="E1000" s="224" t="s">
        <v>524</v>
      </c>
      <c r="F1000" s="224" t="s">
        <v>879</v>
      </c>
      <c r="G1000" s="235">
        <v>0</v>
      </c>
      <c r="H1000" s="235">
        <v>0</v>
      </c>
      <c r="I1000" s="224" t="s">
        <v>1</v>
      </c>
      <c r="J1000" s="224" t="s">
        <v>1396</v>
      </c>
      <c r="K1000" s="231" t="s">
        <v>3830</v>
      </c>
      <c r="L1000" s="232" t="s">
        <v>4851</v>
      </c>
      <c r="M1000" s="232" t="s">
        <v>4910</v>
      </c>
      <c r="N1000" s="57"/>
      <c r="O1000" s="57"/>
      <c r="P1000" s="237" t="s">
        <v>3223</v>
      </c>
      <c r="Q1000" s="13"/>
      <c r="R1000"/>
      <c r="S1000" t="str">
        <f t="shared" si="211"/>
        <v>NOT EQUAL</v>
      </c>
      <c r="T1000" t="str">
        <f>IF(ISNA(VLOOKUP(AF1000,#REF!,1)),"//","")</f>
        <v/>
      </c>
      <c r="U1000"/>
      <c r="V1000" t="e">
        <f t="shared" si="204"/>
        <v>#REF!</v>
      </c>
      <c r="W1000" s="81" t="s">
        <v>2263</v>
      </c>
      <c r="X1000" s="59" t="s">
        <v>2263</v>
      </c>
      <c r="Y1000" s="59" t="s">
        <v>2263</v>
      </c>
      <c r="Z1000" s="25" t="str">
        <f t="shared" si="202"/>
        <v/>
      </c>
      <c r="AA1000" s="25" t="str">
        <f t="shared" si="205"/>
        <v/>
      </c>
      <c r="AB1000" s="1">
        <f t="shared" si="203"/>
        <v>976</v>
      </c>
      <c r="AC1000" t="str">
        <f t="shared" si="206"/>
        <v>ITM_PGM_BEGIN</v>
      </c>
      <c r="AD1000" s="136" t="str">
        <f>IF(ISNA(VLOOKUP(AA1000,Sheet2!J:J,1,0)),"//","")</f>
        <v/>
      </c>
      <c r="AF1000" s="94" t="str">
        <f t="shared" si="207"/>
        <v/>
      </c>
      <c r="AG1000" t="b">
        <f t="shared" si="208"/>
        <v>1</v>
      </c>
    </row>
    <row r="1001" spans="1:33">
      <c r="A1001" s="50">
        <f t="shared" si="209"/>
        <v>1001</v>
      </c>
      <c r="B1001" s="49">
        <f t="shared" si="210"/>
        <v>977</v>
      </c>
      <c r="C1001" s="229" t="s">
        <v>3817</v>
      </c>
      <c r="D1001" s="229" t="s">
        <v>3224</v>
      </c>
      <c r="E1001" s="224" t="s">
        <v>524</v>
      </c>
      <c r="F1001" s="224" t="s">
        <v>880</v>
      </c>
      <c r="G1001" s="235">
        <v>0</v>
      </c>
      <c r="H1001" s="235">
        <v>0</v>
      </c>
      <c r="I1001" s="224" t="s">
        <v>1</v>
      </c>
      <c r="J1001" s="224" t="s">
        <v>1396</v>
      </c>
      <c r="K1001" s="231" t="s">
        <v>3830</v>
      </c>
      <c r="L1001" s="232" t="s">
        <v>4851</v>
      </c>
      <c r="M1001" s="232" t="s">
        <v>4910</v>
      </c>
      <c r="N1001" s="57"/>
      <c r="O1001" s="57"/>
      <c r="P1001" s="237" t="s">
        <v>3224</v>
      </c>
      <c r="Q1001" s="13"/>
      <c r="R1001"/>
      <c r="S1001" t="str">
        <f t="shared" si="211"/>
        <v>NOT EQUAL</v>
      </c>
      <c r="T1001" t="str">
        <f>IF(ISNA(VLOOKUP(AF1001,#REF!,1)),"//","")</f>
        <v/>
      </c>
      <c r="U1001"/>
      <c r="V1001" t="e">
        <f t="shared" si="204"/>
        <v>#REF!</v>
      </c>
      <c r="W1001" s="81" t="s">
        <v>2263</v>
      </c>
      <c r="X1001" s="59" t="s">
        <v>2263</v>
      </c>
      <c r="Y1001" s="59" t="s">
        <v>2263</v>
      </c>
      <c r="Z1001" s="25" t="str">
        <f t="shared" si="202"/>
        <v/>
      </c>
      <c r="AA1001" s="25" t="str">
        <f t="shared" si="205"/>
        <v/>
      </c>
      <c r="AB1001" s="1">
        <f t="shared" si="203"/>
        <v>977</v>
      </c>
      <c r="AC1001" t="str">
        <f t="shared" si="206"/>
        <v>ITM_USER_MODE</v>
      </c>
      <c r="AD1001" s="136" t="str">
        <f>IF(ISNA(VLOOKUP(AA1001,Sheet2!J:J,1,0)),"//","")</f>
        <v/>
      </c>
      <c r="AF1001" s="94" t="str">
        <f t="shared" si="207"/>
        <v/>
      </c>
      <c r="AG1001" t="b">
        <f t="shared" si="208"/>
        <v>1</v>
      </c>
    </row>
    <row r="1002" spans="1:33">
      <c r="A1002" s="50">
        <f t="shared" si="209"/>
        <v>1002</v>
      </c>
      <c r="B1002" s="49">
        <f t="shared" si="210"/>
        <v>978</v>
      </c>
      <c r="C1002" s="229" t="s">
        <v>3816</v>
      </c>
      <c r="D1002" s="229" t="s">
        <v>7</v>
      </c>
      <c r="E1002" s="224" t="s">
        <v>524</v>
      </c>
      <c r="F1002" s="224" t="s">
        <v>881</v>
      </c>
      <c r="G1002" s="235">
        <v>0</v>
      </c>
      <c r="H1002" s="235">
        <v>0</v>
      </c>
      <c r="I1002" s="224" t="s">
        <v>1</v>
      </c>
      <c r="J1002" s="224" t="s">
        <v>1396</v>
      </c>
      <c r="K1002" s="231" t="s">
        <v>3830</v>
      </c>
      <c r="L1002" s="232" t="s">
        <v>4851</v>
      </c>
      <c r="M1002" s="232" t="s">
        <v>4910</v>
      </c>
      <c r="N1002" s="57"/>
      <c r="O1002" s="57"/>
      <c r="P1002" s="237" t="s">
        <v>3428</v>
      </c>
      <c r="Q1002" s="13"/>
      <c r="R1002"/>
      <c r="S1002" t="str">
        <f t="shared" si="211"/>
        <v>NOT EQUAL</v>
      </c>
      <c r="T1002" t="str">
        <f>IF(ISNA(VLOOKUP(AF1002,#REF!,1)),"//","")</f>
        <v/>
      </c>
      <c r="U1002"/>
      <c r="V1002" t="e">
        <f t="shared" si="204"/>
        <v>#REF!</v>
      </c>
      <c r="W1002" s="81" t="s">
        <v>2263</v>
      </c>
      <c r="X1002" s="59" t="s">
        <v>2263</v>
      </c>
      <c r="Y1002" s="59" t="s">
        <v>2263</v>
      </c>
      <c r="Z1002" s="25" t="str">
        <f t="shared" si="202"/>
        <v/>
      </c>
      <c r="AA1002" s="25" t="str">
        <f t="shared" si="205"/>
        <v/>
      </c>
      <c r="AB1002" s="1">
        <f t="shared" si="203"/>
        <v>978</v>
      </c>
      <c r="AC1002" t="str">
        <f t="shared" si="206"/>
        <v>ITM_UK</v>
      </c>
      <c r="AD1002" s="136" t="str">
        <f>IF(ISNA(VLOOKUP(AA1002,Sheet2!J:J,1,0)),"//","")</f>
        <v/>
      </c>
      <c r="AF1002" s="94" t="str">
        <f t="shared" si="207"/>
        <v/>
      </c>
      <c r="AG1002" t="b">
        <f t="shared" si="208"/>
        <v>1</v>
      </c>
    </row>
    <row r="1003" spans="1:33">
      <c r="A1003" s="50">
        <f t="shared" si="209"/>
        <v>1003</v>
      </c>
      <c r="B1003" s="49">
        <f t="shared" si="210"/>
        <v>979</v>
      </c>
      <c r="C1003" s="229" t="s">
        <v>3816</v>
      </c>
      <c r="D1003" s="229" t="s">
        <v>7</v>
      </c>
      <c r="E1003" s="224" t="s">
        <v>524</v>
      </c>
      <c r="F1003" s="224" t="s">
        <v>882</v>
      </c>
      <c r="G1003" s="235">
        <v>0</v>
      </c>
      <c r="H1003" s="235">
        <v>0</v>
      </c>
      <c r="I1003" s="224" t="s">
        <v>1</v>
      </c>
      <c r="J1003" s="224" t="s">
        <v>1396</v>
      </c>
      <c r="K1003" s="231" t="s">
        <v>3830</v>
      </c>
      <c r="L1003" s="232" t="s">
        <v>4851</v>
      </c>
      <c r="M1003" s="232" t="s">
        <v>4910</v>
      </c>
      <c r="N1003" s="57"/>
      <c r="O1003" s="57"/>
      <c r="P1003" s="237" t="s">
        <v>3429</v>
      </c>
      <c r="Q1003" s="13"/>
      <c r="R1003"/>
      <c r="S1003" t="str">
        <f t="shared" si="211"/>
        <v>NOT EQUAL</v>
      </c>
      <c r="T1003" t="str">
        <f>IF(ISNA(VLOOKUP(AF1003,#REF!,1)),"//","")</f>
        <v/>
      </c>
      <c r="U1003"/>
      <c r="V1003" t="e">
        <f t="shared" si="204"/>
        <v>#REF!</v>
      </c>
      <c r="W1003" s="81" t="s">
        <v>2263</v>
      </c>
      <c r="X1003" s="59" t="s">
        <v>2263</v>
      </c>
      <c r="Y1003" s="59" t="s">
        <v>2263</v>
      </c>
      <c r="Z1003" s="25" t="str">
        <f t="shared" si="202"/>
        <v/>
      </c>
      <c r="AA1003" s="25" t="str">
        <f t="shared" si="205"/>
        <v/>
      </c>
      <c r="AB1003" s="1">
        <f t="shared" si="203"/>
        <v>979</v>
      </c>
      <c r="AC1003" t="str">
        <f t="shared" si="206"/>
        <v>ITM_US</v>
      </c>
      <c r="AD1003" s="136" t="str">
        <f>IF(ISNA(VLOOKUP(AA1003,Sheet2!J:J,1,0)),"//","")</f>
        <v/>
      </c>
      <c r="AF1003" s="94" t="str">
        <f t="shared" si="207"/>
        <v/>
      </c>
      <c r="AG1003" t="b">
        <f t="shared" si="208"/>
        <v>1</v>
      </c>
    </row>
    <row r="1004" spans="1:33">
      <c r="A1004" s="50">
        <f t="shared" si="209"/>
        <v>1004</v>
      </c>
      <c r="B1004" s="49">
        <f t="shared" si="210"/>
        <v>980</v>
      </c>
      <c r="C1004" s="229" t="s">
        <v>3817</v>
      </c>
      <c r="D1004" s="229" t="s">
        <v>3225</v>
      </c>
      <c r="E1004" s="224" t="s">
        <v>524</v>
      </c>
      <c r="F1004" s="224" t="s">
        <v>883</v>
      </c>
      <c r="G1004" s="235">
        <v>0</v>
      </c>
      <c r="H1004" s="235">
        <v>0</v>
      </c>
      <c r="I1004" s="224" t="s">
        <v>1</v>
      </c>
      <c r="J1004" s="224" t="s">
        <v>1396</v>
      </c>
      <c r="K1004" s="231" t="s">
        <v>3830</v>
      </c>
      <c r="L1004" s="232" t="s">
        <v>4851</v>
      </c>
      <c r="M1004" s="232" t="s">
        <v>4910</v>
      </c>
      <c r="N1004" s="57"/>
      <c r="O1004" s="57"/>
      <c r="P1004" s="237" t="s">
        <v>3225</v>
      </c>
      <c r="Q1004" s="13"/>
      <c r="R1004"/>
      <c r="S1004" t="str">
        <f t="shared" si="211"/>
        <v>NOT EQUAL</v>
      </c>
      <c r="T1004" t="str">
        <f>IF(ISNA(VLOOKUP(AF1004,#REF!,1)),"//","")</f>
        <v/>
      </c>
      <c r="U1004"/>
      <c r="V1004" t="e">
        <f t="shared" si="204"/>
        <v>#REF!</v>
      </c>
      <c r="W1004" s="81" t="s">
        <v>2263</v>
      </c>
      <c r="X1004" s="59" t="s">
        <v>2263</v>
      </c>
      <c r="Y1004" s="59" t="s">
        <v>2263</v>
      </c>
      <c r="Z1004" s="25" t="str">
        <f t="shared" si="202"/>
        <v/>
      </c>
      <c r="AA1004" s="25" t="str">
        <f t="shared" si="205"/>
        <v/>
      </c>
      <c r="AB1004" s="1">
        <f t="shared" si="203"/>
        <v>980</v>
      </c>
      <c r="AC1004" t="str">
        <f t="shared" si="206"/>
        <v>ITM_NEG_EXCLAMATION_MARK</v>
      </c>
      <c r="AD1004" s="136" t="str">
        <f>IF(ISNA(VLOOKUP(AA1004,Sheet2!J:J,1,0)),"//","")</f>
        <v/>
      </c>
      <c r="AF1004" s="94" t="str">
        <f t="shared" si="207"/>
        <v/>
      </c>
      <c r="AG1004" t="b">
        <f t="shared" si="208"/>
        <v>1</v>
      </c>
    </row>
    <row r="1005" spans="1:33">
      <c r="A1005" s="50">
        <f t="shared" si="209"/>
        <v>1005</v>
      </c>
      <c r="B1005" s="49">
        <f t="shared" si="210"/>
        <v>981</v>
      </c>
      <c r="C1005" s="229" t="s">
        <v>3817</v>
      </c>
      <c r="D1005" s="229" t="s">
        <v>2087</v>
      </c>
      <c r="E1005" s="224" t="s">
        <v>524</v>
      </c>
      <c r="F1005" s="224" t="s">
        <v>806</v>
      </c>
      <c r="G1005" s="235">
        <v>0</v>
      </c>
      <c r="H1005" s="235">
        <v>0</v>
      </c>
      <c r="I1005" s="224" t="s">
        <v>1</v>
      </c>
      <c r="J1005" s="224" t="s">
        <v>1396</v>
      </c>
      <c r="K1005" s="231" t="s">
        <v>3830</v>
      </c>
      <c r="L1005" s="232" t="s">
        <v>4851</v>
      </c>
      <c r="M1005" s="232" t="s">
        <v>4910</v>
      </c>
      <c r="N1005" s="57"/>
      <c r="O1005" s="57"/>
      <c r="P1005" s="237" t="s">
        <v>2087</v>
      </c>
      <c r="Q1005" s="13"/>
      <c r="R1005"/>
      <c r="S1005" t="str">
        <f t="shared" si="211"/>
        <v>NOT EQUAL</v>
      </c>
      <c r="T1005" t="str">
        <f>IF(ISNA(VLOOKUP(AF1005,#REF!,1)),"//","")</f>
        <v/>
      </c>
      <c r="U1005"/>
      <c r="V1005" t="e">
        <f t="shared" si="204"/>
        <v>#REF!</v>
      </c>
      <c r="W1005" s="81" t="s">
        <v>2263</v>
      </c>
      <c r="X1005" s="59" t="s">
        <v>2263</v>
      </c>
      <c r="Y1005" s="59" t="s">
        <v>2263</v>
      </c>
      <c r="Z1005" s="25" t="str">
        <f t="shared" si="202"/>
        <v/>
      </c>
      <c r="AA1005" s="25" t="str">
        <f t="shared" si="205"/>
        <v/>
      </c>
      <c r="AB1005" s="1">
        <f t="shared" si="203"/>
        <v>981</v>
      </c>
      <c r="AC1005" t="str">
        <f t="shared" si="206"/>
        <v>ITM_ex</v>
      </c>
      <c r="AD1005" s="136" t="str">
        <f>IF(ISNA(VLOOKUP(AA1005,Sheet2!J:J,1,0)),"//","")</f>
        <v/>
      </c>
      <c r="AF1005" s="94" t="str">
        <f t="shared" si="207"/>
        <v/>
      </c>
      <c r="AG1005" t="b">
        <f t="shared" si="208"/>
        <v>1</v>
      </c>
    </row>
    <row r="1006" spans="1:33">
      <c r="A1006" s="50">
        <f t="shared" si="209"/>
        <v>1006</v>
      </c>
      <c r="B1006" s="49">
        <f t="shared" si="210"/>
        <v>982</v>
      </c>
      <c r="C1006" s="229" t="s">
        <v>3817</v>
      </c>
      <c r="D1006" s="229" t="s">
        <v>1003</v>
      </c>
      <c r="E1006" s="224" t="s">
        <v>524</v>
      </c>
      <c r="F1006" s="224" t="s">
        <v>275</v>
      </c>
      <c r="G1006" s="235">
        <v>0</v>
      </c>
      <c r="H1006" s="235">
        <v>0</v>
      </c>
      <c r="I1006" s="224" t="s">
        <v>1</v>
      </c>
      <c r="J1006" s="224" t="s">
        <v>1396</v>
      </c>
      <c r="K1006" s="231" t="s">
        <v>3830</v>
      </c>
      <c r="L1006" s="232" t="s">
        <v>4851</v>
      </c>
      <c r="M1006" s="232" t="s">
        <v>4910</v>
      </c>
      <c r="N1006" s="57"/>
      <c r="O1006" s="57"/>
      <c r="P1006" s="237" t="s">
        <v>1003</v>
      </c>
      <c r="Q1006" s="13"/>
      <c r="R1006"/>
      <c r="S1006" t="str">
        <f t="shared" si="211"/>
        <v>NOT EQUAL</v>
      </c>
      <c r="T1006" t="str">
        <f>IF(ISNA(VLOOKUP(AF1006,#REF!,1)),"//","")</f>
        <v/>
      </c>
      <c r="U1006"/>
      <c r="V1006" t="e">
        <f t="shared" si="204"/>
        <v>#REF!</v>
      </c>
      <c r="W1006" s="81" t="s">
        <v>2263</v>
      </c>
      <c r="X1006" s="59" t="s">
        <v>2263</v>
      </c>
      <c r="Y1006" s="59" t="s">
        <v>2263</v>
      </c>
      <c r="Z1006" s="25" t="str">
        <f t="shared" si="202"/>
        <v/>
      </c>
      <c r="AA1006" s="25" t="str">
        <f t="shared" si="205"/>
        <v/>
      </c>
      <c r="AB1006" s="1">
        <f t="shared" si="203"/>
        <v>982</v>
      </c>
      <c r="AC1006" t="str">
        <f t="shared" si="206"/>
        <v>ITM_Max</v>
      </c>
      <c r="AD1006" s="136" t="str">
        <f>IF(ISNA(VLOOKUP(AA1006,Sheet2!J:J,1,0)),"//","")</f>
        <v/>
      </c>
      <c r="AF1006" s="94" t="str">
        <f t="shared" si="207"/>
        <v/>
      </c>
      <c r="AG1006" t="b">
        <f t="shared" si="208"/>
        <v>1</v>
      </c>
    </row>
    <row r="1007" spans="1:33">
      <c r="A1007" s="50">
        <f t="shared" si="209"/>
        <v>1007</v>
      </c>
      <c r="B1007" s="49">
        <f t="shared" si="210"/>
        <v>983</v>
      </c>
      <c r="C1007" s="229" t="s">
        <v>3817</v>
      </c>
      <c r="D1007" s="229" t="s">
        <v>1004</v>
      </c>
      <c r="E1007" s="224" t="s">
        <v>524</v>
      </c>
      <c r="F1007" s="224" t="s">
        <v>276</v>
      </c>
      <c r="G1007" s="235">
        <v>0</v>
      </c>
      <c r="H1007" s="235">
        <v>0</v>
      </c>
      <c r="I1007" s="224" t="s">
        <v>1</v>
      </c>
      <c r="J1007" s="224" t="s">
        <v>1396</v>
      </c>
      <c r="K1007" s="231" t="s">
        <v>3830</v>
      </c>
      <c r="L1007" s="232" t="s">
        <v>4851</v>
      </c>
      <c r="M1007" s="232" t="s">
        <v>4910</v>
      </c>
      <c r="N1007" s="57"/>
      <c r="O1007" s="57"/>
      <c r="P1007" s="237" t="s">
        <v>1004</v>
      </c>
      <c r="Q1007" s="13"/>
      <c r="R1007"/>
      <c r="S1007" t="str">
        <f t="shared" si="211"/>
        <v>NOT EQUAL</v>
      </c>
      <c r="T1007" t="str">
        <f>IF(ISNA(VLOOKUP(AF1007,#REF!,1)),"//","")</f>
        <v/>
      </c>
      <c r="U1007"/>
      <c r="V1007" t="e">
        <f t="shared" si="204"/>
        <v>#REF!</v>
      </c>
      <c r="W1007" s="81" t="s">
        <v>2263</v>
      </c>
      <c r="X1007" s="59" t="s">
        <v>2263</v>
      </c>
      <c r="Y1007" s="59" t="s">
        <v>2263</v>
      </c>
      <c r="Z1007" s="25" t="str">
        <f t="shared" si="202"/>
        <v/>
      </c>
      <c r="AA1007" s="25" t="str">
        <f t="shared" si="205"/>
        <v/>
      </c>
      <c r="AB1007" s="1">
        <f t="shared" si="203"/>
        <v>983</v>
      </c>
      <c r="AC1007" t="str">
        <f t="shared" si="206"/>
        <v>ITM_Min</v>
      </c>
      <c r="AD1007" s="136" t="str">
        <f>IF(ISNA(VLOOKUP(AA1007,Sheet2!J:J,1,0)),"//","")</f>
        <v/>
      </c>
      <c r="AF1007" s="94" t="str">
        <f t="shared" si="207"/>
        <v/>
      </c>
      <c r="AG1007" t="b">
        <f t="shared" si="208"/>
        <v>1</v>
      </c>
    </row>
    <row r="1008" spans="1:33">
      <c r="A1008" s="50">
        <f t="shared" si="209"/>
        <v>1008</v>
      </c>
      <c r="B1008" s="49">
        <f t="shared" si="210"/>
        <v>984</v>
      </c>
      <c r="C1008" s="229" t="s">
        <v>3817</v>
      </c>
      <c r="D1008" s="229" t="s">
        <v>1005</v>
      </c>
      <c r="E1008" s="224" t="s">
        <v>524</v>
      </c>
      <c r="F1008" s="224" t="s">
        <v>270</v>
      </c>
      <c r="G1008" s="235">
        <v>0</v>
      </c>
      <c r="H1008" s="235">
        <v>0</v>
      </c>
      <c r="I1008" s="224" t="s">
        <v>1</v>
      </c>
      <c r="J1008" s="224" t="s">
        <v>1396</v>
      </c>
      <c r="K1008" s="231" t="s">
        <v>3830</v>
      </c>
      <c r="L1008" s="232" t="s">
        <v>4851</v>
      </c>
      <c r="M1008" s="232" t="s">
        <v>4910</v>
      </c>
      <c r="N1008" s="57"/>
      <c r="O1008" s="57"/>
      <c r="P1008" s="237" t="s">
        <v>1005</v>
      </c>
      <c r="Q1008" s="13"/>
      <c r="R1008"/>
      <c r="S1008" t="str">
        <f t="shared" si="211"/>
        <v>NOT EQUAL</v>
      </c>
      <c r="T1008" t="str">
        <f>IF(ISNA(VLOOKUP(AF1008,#REF!,1)),"//","")</f>
        <v/>
      </c>
      <c r="U1008"/>
      <c r="V1008" t="e">
        <f t="shared" si="204"/>
        <v>#REF!</v>
      </c>
      <c r="W1008" s="81" t="s">
        <v>2263</v>
      </c>
      <c r="X1008" s="59" t="s">
        <v>2263</v>
      </c>
      <c r="Y1008" s="59" t="s">
        <v>2263</v>
      </c>
      <c r="Z1008" s="25" t="str">
        <f t="shared" si="202"/>
        <v/>
      </c>
      <c r="AA1008" s="25" t="str">
        <f t="shared" si="205"/>
        <v/>
      </c>
      <c r="AB1008" s="1">
        <f t="shared" si="203"/>
        <v>984</v>
      </c>
      <c r="AC1008" t="str">
        <f t="shared" si="206"/>
        <v>ITM_Config</v>
      </c>
      <c r="AD1008" s="136" t="str">
        <f>IF(ISNA(VLOOKUP(AA1008,Sheet2!J:J,1,0)),"//","")</f>
        <v/>
      </c>
      <c r="AF1008" s="94" t="str">
        <f t="shared" si="207"/>
        <v/>
      </c>
      <c r="AG1008" t="b">
        <f t="shared" si="208"/>
        <v>1</v>
      </c>
    </row>
    <row r="1009" spans="1:33">
      <c r="A1009" s="50">
        <f t="shared" si="209"/>
        <v>1009</v>
      </c>
      <c r="B1009" s="49">
        <f t="shared" si="210"/>
        <v>985</v>
      </c>
      <c r="C1009" s="229" t="s">
        <v>3817</v>
      </c>
      <c r="D1009" s="229" t="s">
        <v>1006</v>
      </c>
      <c r="E1009" s="224" t="s">
        <v>524</v>
      </c>
      <c r="F1009" s="224" t="s">
        <v>271</v>
      </c>
      <c r="G1009" s="235">
        <v>0</v>
      </c>
      <c r="H1009" s="235">
        <v>0</v>
      </c>
      <c r="I1009" s="224" t="s">
        <v>1</v>
      </c>
      <c r="J1009" s="224" t="s">
        <v>1396</v>
      </c>
      <c r="K1009" s="231" t="s">
        <v>3830</v>
      </c>
      <c r="L1009" s="232" t="s">
        <v>4851</v>
      </c>
      <c r="M1009" s="232" t="s">
        <v>4910</v>
      </c>
      <c r="N1009" s="57"/>
      <c r="O1009" s="57"/>
      <c r="P1009" s="237" t="s">
        <v>1006</v>
      </c>
      <c r="Q1009" s="13"/>
      <c r="R1009"/>
      <c r="S1009" t="str">
        <f t="shared" si="211"/>
        <v>NOT EQUAL</v>
      </c>
      <c r="T1009" t="str">
        <f>IF(ISNA(VLOOKUP(AF1009,#REF!,1)),"//","")</f>
        <v/>
      </c>
      <c r="U1009"/>
      <c r="V1009" t="e">
        <f t="shared" si="204"/>
        <v>#REF!</v>
      </c>
      <c r="W1009" s="81" t="s">
        <v>2263</v>
      </c>
      <c r="X1009" s="59" t="s">
        <v>2263</v>
      </c>
      <c r="Y1009" s="59" t="s">
        <v>2263</v>
      </c>
      <c r="Z1009" s="25" t="str">
        <f t="shared" si="202"/>
        <v/>
      </c>
      <c r="AA1009" s="25" t="str">
        <f t="shared" si="205"/>
        <v/>
      </c>
      <c r="AB1009" s="1">
        <f t="shared" si="203"/>
        <v>985</v>
      </c>
      <c r="AC1009" t="str">
        <f t="shared" si="206"/>
        <v>ITM_Stack</v>
      </c>
      <c r="AD1009" s="136" t="str">
        <f>IF(ISNA(VLOOKUP(AA1009,Sheet2!J:J,1,0)),"//","")</f>
        <v/>
      </c>
      <c r="AF1009" s="94" t="str">
        <f t="shared" si="207"/>
        <v/>
      </c>
      <c r="AG1009" t="b">
        <f t="shared" si="208"/>
        <v>1</v>
      </c>
    </row>
    <row r="1010" spans="1:33">
      <c r="A1010" s="50">
        <f t="shared" si="209"/>
        <v>1010</v>
      </c>
      <c r="B1010" s="49">
        <f t="shared" si="210"/>
        <v>986</v>
      </c>
      <c r="C1010" s="229" t="s">
        <v>3817</v>
      </c>
      <c r="D1010" s="229" t="s">
        <v>1007</v>
      </c>
      <c r="E1010" s="224" t="s">
        <v>524</v>
      </c>
      <c r="F1010" s="224" t="s">
        <v>884</v>
      </c>
      <c r="G1010" s="235">
        <v>0</v>
      </c>
      <c r="H1010" s="235">
        <v>0</v>
      </c>
      <c r="I1010" s="224" t="s">
        <v>1</v>
      </c>
      <c r="J1010" s="224" t="s">
        <v>1396</v>
      </c>
      <c r="K1010" s="231" t="s">
        <v>3830</v>
      </c>
      <c r="L1010" s="232" t="s">
        <v>4851</v>
      </c>
      <c r="M1010" s="232" t="s">
        <v>4910</v>
      </c>
      <c r="N1010" s="57"/>
      <c r="O1010" s="57"/>
      <c r="P1010" s="237" t="s">
        <v>1007</v>
      </c>
      <c r="Q1010" s="13"/>
      <c r="R1010"/>
      <c r="S1010" t="str">
        <f t="shared" si="211"/>
        <v>NOT EQUAL</v>
      </c>
      <c r="T1010" t="str">
        <f>IF(ISNA(VLOOKUP(AF1010,#REF!,1)),"//","")</f>
        <v/>
      </c>
      <c r="U1010"/>
      <c r="V1010" t="e">
        <f t="shared" si="204"/>
        <v>#REF!</v>
      </c>
      <c r="W1010" s="81" t="s">
        <v>2263</v>
      </c>
      <c r="X1010" s="59" t="s">
        <v>2263</v>
      </c>
      <c r="Y1010" s="59" t="s">
        <v>2263</v>
      </c>
      <c r="Z1010" s="25" t="str">
        <f t="shared" si="202"/>
        <v/>
      </c>
      <c r="AA1010" s="25" t="str">
        <f t="shared" si="205"/>
        <v/>
      </c>
      <c r="AB1010" s="1">
        <f t="shared" si="203"/>
        <v>986</v>
      </c>
      <c r="AC1010" t="str">
        <f t="shared" si="206"/>
        <v>ITM_dddEL</v>
      </c>
      <c r="AD1010" s="136" t="str">
        <f>IF(ISNA(VLOOKUP(AA1010,Sheet2!J:J,1,0)),"//","")</f>
        <v/>
      </c>
      <c r="AF1010" s="94" t="str">
        <f t="shared" si="207"/>
        <v/>
      </c>
      <c r="AG1010" t="b">
        <f t="shared" si="208"/>
        <v>1</v>
      </c>
    </row>
    <row r="1011" spans="1:33">
      <c r="A1011" s="50">
        <f t="shared" si="209"/>
        <v>1011</v>
      </c>
      <c r="B1011" s="49">
        <f t="shared" si="210"/>
        <v>987</v>
      </c>
      <c r="C1011" s="229" t="s">
        <v>3817</v>
      </c>
      <c r="D1011" s="229" t="s">
        <v>1008</v>
      </c>
      <c r="E1011" s="224" t="s">
        <v>524</v>
      </c>
      <c r="F1011" s="224" t="s">
        <v>885</v>
      </c>
      <c r="G1011" s="235">
        <v>0</v>
      </c>
      <c r="H1011" s="235">
        <v>0</v>
      </c>
      <c r="I1011" s="224" t="s">
        <v>1</v>
      </c>
      <c r="J1011" s="224" t="s">
        <v>1396</v>
      </c>
      <c r="K1011" s="231" t="s">
        <v>3830</v>
      </c>
      <c r="L1011" s="232" t="s">
        <v>4851</v>
      </c>
      <c r="M1011" s="232" t="s">
        <v>4910</v>
      </c>
      <c r="N1011" s="57"/>
      <c r="O1011" s="57"/>
      <c r="P1011" s="237" t="s">
        <v>1008</v>
      </c>
      <c r="Q1011" s="13"/>
      <c r="R1011"/>
      <c r="S1011" t="str">
        <f t="shared" si="211"/>
        <v>NOT EQUAL</v>
      </c>
      <c r="T1011" t="str">
        <f>IF(ISNA(VLOOKUP(AF1011,#REF!,1)),"//","")</f>
        <v/>
      </c>
      <c r="U1011"/>
      <c r="V1011" t="e">
        <f t="shared" si="204"/>
        <v>#REF!</v>
      </c>
      <c r="W1011" s="81" t="s">
        <v>2263</v>
      </c>
      <c r="X1011" s="59" t="s">
        <v>2263</v>
      </c>
      <c r="Y1011" s="59" t="s">
        <v>2263</v>
      </c>
      <c r="Z1011" s="25" t="str">
        <f t="shared" si="202"/>
        <v/>
      </c>
      <c r="AA1011" s="25" t="str">
        <f t="shared" si="205"/>
        <v/>
      </c>
      <c r="AB1011" s="1">
        <f t="shared" si="203"/>
        <v>987</v>
      </c>
      <c r="AC1011" t="str">
        <f t="shared" si="206"/>
        <v>ITM_dddIJ</v>
      </c>
      <c r="AD1011" s="136" t="str">
        <f>IF(ISNA(VLOOKUP(AA1011,Sheet2!J:J,1,0)),"//","")</f>
        <v/>
      </c>
      <c r="AF1011" s="94" t="str">
        <f t="shared" si="207"/>
        <v/>
      </c>
      <c r="AG1011" t="b">
        <f t="shared" si="208"/>
        <v>1</v>
      </c>
    </row>
    <row r="1012" spans="1:33">
      <c r="A1012" s="50">
        <f t="shared" si="209"/>
        <v>1012</v>
      </c>
      <c r="B1012" s="49">
        <f t="shared" si="210"/>
        <v>988</v>
      </c>
      <c r="C1012" s="229" t="s">
        <v>3817</v>
      </c>
      <c r="D1012" s="229" t="s">
        <v>2157</v>
      </c>
      <c r="E1012" s="224" t="s">
        <v>524</v>
      </c>
      <c r="F1012" s="224" t="s">
        <v>886</v>
      </c>
      <c r="G1012" s="235">
        <v>0</v>
      </c>
      <c r="H1012" s="235">
        <v>0</v>
      </c>
      <c r="I1012" s="224" t="s">
        <v>1</v>
      </c>
      <c r="J1012" s="224" t="s">
        <v>1396</v>
      </c>
      <c r="K1012" s="231" t="s">
        <v>3830</v>
      </c>
      <c r="L1012" s="232" t="s">
        <v>4851</v>
      </c>
      <c r="M1012" s="232" t="s">
        <v>4910</v>
      </c>
      <c r="N1012" s="57"/>
      <c r="O1012" s="57"/>
      <c r="P1012" s="237" t="s">
        <v>2157</v>
      </c>
      <c r="Q1012" s="13"/>
      <c r="R1012"/>
      <c r="S1012" t="str">
        <f t="shared" si="211"/>
        <v>NOT EQUAL</v>
      </c>
      <c r="T1012" t="str">
        <f>IF(ISNA(VLOOKUP(AF1012,#REF!,1)),"//","")</f>
        <v/>
      </c>
      <c r="U1012"/>
      <c r="V1012" t="e">
        <f t="shared" si="204"/>
        <v>#REF!</v>
      </c>
      <c r="W1012" s="81" t="s">
        <v>2263</v>
      </c>
      <c r="X1012" s="59" t="s">
        <v>2263</v>
      </c>
      <c r="Y1012" s="59" t="s">
        <v>2263</v>
      </c>
      <c r="Z1012" s="25" t="str">
        <f t="shared" si="202"/>
        <v/>
      </c>
      <c r="AA1012" s="25" t="str">
        <f t="shared" si="205"/>
        <v/>
      </c>
      <c r="AB1012" s="1">
        <f t="shared" si="203"/>
        <v>988</v>
      </c>
      <c r="AC1012" t="str">
        <f t="shared" si="206"/>
        <v>ITM_0P</v>
      </c>
      <c r="AD1012" s="136" t="str">
        <f>IF(ISNA(VLOOKUP(AA1012,Sheet2!J:J,1,0)),"//","")</f>
        <v/>
      </c>
      <c r="AF1012" s="94" t="str">
        <f t="shared" si="207"/>
        <v/>
      </c>
      <c r="AG1012" t="b">
        <f t="shared" si="208"/>
        <v>1</v>
      </c>
    </row>
    <row r="1013" spans="1:33">
      <c r="A1013" s="50">
        <f t="shared" si="209"/>
        <v>1013</v>
      </c>
      <c r="B1013" s="49">
        <f t="shared" si="210"/>
        <v>989</v>
      </c>
      <c r="C1013" s="229" t="s">
        <v>3817</v>
      </c>
      <c r="D1013" s="229" t="s">
        <v>2158</v>
      </c>
      <c r="E1013" s="224" t="s">
        <v>524</v>
      </c>
      <c r="F1013" s="224" t="s">
        <v>887</v>
      </c>
      <c r="G1013" s="235">
        <v>0</v>
      </c>
      <c r="H1013" s="235">
        <v>0</v>
      </c>
      <c r="I1013" s="224" t="s">
        <v>1</v>
      </c>
      <c r="J1013" s="224" t="s">
        <v>1396</v>
      </c>
      <c r="K1013" s="231" t="s">
        <v>3830</v>
      </c>
      <c r="L1013" s="232" t="s">
        <v>4851</v>
      </c>
      <c r="M1013" s="232" t="s">
        <v>4910</v>
      </c>
      <c r="N1013" s="57"/>
      <c r="O1013" s="57"/>
      <c r="P1013" s="237" t="s">
        <v>2158</v>
      </c>
      <c r="Q1013" s="13"/>
      <c r="R1013"/>
      <c r="S1013" t="str">
        <f t="shared" si="211"/>
        <v>NOT EQUAL</v>
      </c>
      <c r="T1013" t="str">
        <f>IF(ISNA(VLOOKUP(AF1013,#REF!,1)),"//","")</f>
        <v/>
      </c>
      <c r="U1013"/>
      <c r="V1013" t="e">
        <f t="shared" si="204"/>
        <v>#REF!</v>
      </c>
      <c r="W1013" s="81" t="s">
        <v>2263</v>
      </c>
      <c r="X1013" s="59" t="s">
        <v>2263</v>
      </c>
      <c r="Y1013" s="59" t="s">
        <v>2263</v>
      </c>
      <c r="Z1013" s="25" t="str">
        <f t="shared" si="202"/>
        <v/>
      </c>
      <c r="AA1013" s="25" t="str">
        <f t="shared" si="205"/>
        <v/>
      </c>
      <c r="AB1013" s="1">
        <f t="shared" si="203"/>
        <v>989</v>
      </c>
      <c r="AC1013" t="str">
        <f t="shared" si="206"/>
        <v>ITM_1P</v>
      </c>
      <c r="AD1013" s="136" t="str">
        <f>IF(ISNA(VLOOKUP(AA1013,Sheet2!J:J,1,0)),"//","")</f>
        <v/>
      </c>
      <c r="AF1013" s="94" t="str">
        <f t="shared" si="207"/>
        <v/>
      </c>
      <c r="AG1013" t="b">
        <f t="shared" si="208"/>
        <v>1</v>
      </c>
    </row>
    <row r="1014" spans="1:33">
      <c r="A1014" s="50">
        <f t="shared" si="209"/>
        <v>1014</v>
      </c>
      <c r="B1014" s="49">
        <f t="shared" si="210"/>
        <v>990</v>
      </c>
      <c r="C1014" s="229" t="s">
        <v>3817</v>
      </c>
      <c r="D1014" s="229" t="s">
        <v>5231</v>
      </c>
      <c r="E1014" s="224" t="s">
        <v>524</v>
      </c>
      <c r="F1014" s="224" t="s">
        <v>5230</v>
      </c>
      <c r="G1014" s="235">
        <v>0</v>
      </c>
      <c r="H1014" s="235">
        <v>0</v>
      </c>
      <c r="I1014" s="224" t="s">
        <v>1</v>
      </c>
      <c r="J1014" s="224" t="s">
        <v>1396</v>
      </c>
      <c r="K1014" s="231" t="s">
        <v>3830</v>
      </c>
      <c r="L1014" s="232" t="s">
        <v>4851</v>
      </c>
      <c r="M1014" s="232" t="s">
        <v>4910</v>
      </c>
      <c r="N1014" s="57"/>
      <c r="O1014" s="57"/>
      <c r="P1014" s="237" t="s">
        <v>1009</v>
      </c>
      <c r="Q1014" s="13"/>
      <c r="R1014"/>
      <c r="S1014" t="str">
        <f t="shared" si="211"/>
        <v>NOT EQUAL</v>
      </c>
      <c r="T1014" t="str">
        <f>IF(ISNA(VLOOKUP(AF1014,#REF!,1)),"//","")</f>
        <v/>
      </c>
      <c r="U1014"/>
      <c r="V1014" t="e">
        <f t="shared" si="204"/>
        <v>#REF!</v>
      </c>
      <c r="W1014" s="81" t="s">
        <v>2263</v>
      </c>
      <c r="X1014" s="59" t="s">
        <v>2263</v>
      </c>
      <c r="Y1014" s="59" t="s">
        <v>2263</v>
      </c>
      <c r="Z1014" s="25" t="str">
        <f t="shared" si="202"/>
        <v/>
      </c>
      <c r="AA1014" s="25" t="str">
        <f t="shared" si="205"/>
        <v/>
      </c>
      <c r="AB1014" s="1">
        <f t="shared" si="203"/>
        <v>990</v>
      </c>
      <c r="AC1014" t="str">
        <f t="shared" si="206"/>
        <v>ITM_EXPONENT</v>
      </c>
      <c r="AD1014" s="136" t="str">
        <f>IF(ISNA(VLOOKUP(AA1014,Sheet2!J:J,1,0)),"//","")</f>
        <v/>
      </c>
      <c r="AF1014" s="94" t="str">
        <f t="shared" si="207"/>
        <v/>
      </c>
      <c r="AG1014" t="b">
        <f t="shared" si="208"/>
        <v>1</v>
      </c>
    </row>
    <row r="1015" spans="1:33">
      <c r="A1015" s="50">
        <f t="shared" si="209"/>
        <v>1015</v>
      </c>
      <c r="B1015" s="49">
        <f t="shared" si="210"/>
        <v>991</v>
      </c>
      <c r="C1015" s="229" t="s">
        <v>3817</v>
      </c>
      <c r="D1015" s="229" t="s">
        <v>7</v>
      </c>
      <c r="E1015" s="224" t="s">
        <v>1372</v>
      </c>
      <c r="F1015" s="224" t="s">
        <v>485</v>
      </c>
      <c r="G1015" s="235">
        <v>0</v>
      </c>
      <c r="H1015" s="235">
        <v>0</v>
      </c>
      <c r="I1015" s="224" t="s">
        <v>1</v>
      </c>
      <c r="J1015" s="224" t="s">
        <v>1396</v>
      </c>
      <c r="K1015" s="231" t="s">
        <v>3830</v>
      </c>
      <c r="L1015" s="232" t="s">
        <v>4851</v>
      </c>
      <c r="M1015" s="232" t="s">
        <v>4910</v>
      </c>
      <c r="N1015" s="57"/>
      <c r="O1015" s="57"/>
      <c r="P1015" s="237" t="s">
        <v>2196</v>
      </c>
      <c r="Q1015" s="13"/>
      <c r="R1015"/>
      <c r="S1015" t="str">
        <f t="shared" si="211"/>
        <v>NOT EQUAL</v>
      </c>
      <c r="T1015" t="str">
        <f>IF(ISNA(VLOOKUP(AF1015,#REF!,1)),"//","")</f>
        <v/>
      </c>
      <c r="U1015"/>
      <c r="V1015" t="e">
        <f t="shared" si="204"/>
        <v>#REF!</v>
      </c>
      <c r="W1015" s="81" t="s">
        <v>2263</v>
      </c>
      <c r="X1015" s="59" t="s">
        <v>2263</v>
      </c>
      <c r="Y1015" s="59" t="s">
        <v>2263</v>
      </c>
      <c r="Z1015" s="25" t="str">
        <f t="shared" si="202"/>
        <v/>
      </c>
      <c r="AA1015" s="25" t="str">
        <f t="shared" si="205"/>
        <v/>
      </c>
      <c r="AB1015" s="1">
        <f t="shared" si="203"/>
        <v>991</v>
      </c>
      <c r="AC1015" t="str">
        <f t="shared" si="206"/>
        <v>ITM_HEX</v>
      </c>
      <c r="AD1015" s="136" t="str">
        <f>IF(ISNA(VLOOKUP(AA1015,Sheet2!J:J,1,0)),"//","")</f>
        <v/>
      </c>
      <c r="AF1015" s="94" t="str">
        <f t="shared" si="207"/>
        <v/>
      </c>
      <c r="AG1015" t="b">
        <f t="shared" si="208"/>
        <v>1</v>
      </c>
    </row>
    <row r="1016" spans="1:33">
      <c r="A1016" s="50">
        <f t="shared" si="209"/>
        <v>1016</v>
      </c>
      <c r="B1016" s="49">
        <f t="shared" si="210"/>
        <v>992</v>
      </c>
      <c r="C1016" s="229" t="s">
        <v>4584</v>
      </c>
      <c r="D1016" s="229" t="s">
        <v>12</v>
      </c>
      <c r="E1016" s="224" t="s">
        <v>4585</v>
      </c>
      <c r="F1016" s="224" t="s">
        <v>215</v>
      </c>
      <c r="G1016" s="235">
        <v>0</v>
      </c>
      <c r="H1016" s="235">
        <v>9999</v>
      </c>
      <c r="I1016" s="224" t="s">
        <v>1</v>
      </c>
      <c r="J1016" s="224" t="s">
        <v>1396</v>
      </c>
      <c r="K1016" s="231" t="s">
        <v>3830</v>
      </c>
      <c r="L1016" s="232" t="s">
        <v>4851</v>
      </c>
      <c r="M1016" s="232" t="s">
        <v>4910</v>
      </c>
      <c r="N1016" s="57"/>
      <c r="O1016" s="57"/>
      <c r="P1016" s="237" t="s">
        <v>4620</v>
      </c>
      <c r="Q1016" s="13"/>
      <c r="R1016"/>
      <c r="S1016" t="str">
        <f t="shared" si="211"/>
        <v>NOT EQUAL</v>
      </c>
      <c r="T1016" t="str">
        <f>IF(ISNA(VLOOKUP(AF1016,#REF!,1)),"//","")</f>
        <v/>
      </c>
      <c r="U1016"/>
      <c r="V1016" t="e">
        <f t="shared" si="204"/>
        <v>#REF!</v>
      </c>
      <c r="W1016" s="81" t="s">
        <v>2263</v>
      </c>
      <c r="X1016" s="59" t="s">
        <v>2263</v>
      </c>
      <c r="Y1016" s="59" t="s">
        <v>2263</v>
      </c>
      <c r="Z1016" s="25" t="str">
        <f t="shared" si="202"/>
        <v/>
      </c>
      <c r="AA1016" s="25" t="str">
        <f t="shared" si="205"/>
        <v/>
      </c>
      <c r="AB1016" s="1">
        <f t="shared" si="203"/>
        <v>992</v>
      </c>
      <c r="AC1016" t="str">
        <f t="shared" si="206"/>
        <v>ITM_M_GOTO_ROW</v>
      </c>
      <c r="AD1016" s="136" t="str">
        <f>IF(ISNA(VLOOKUP(AA1016,Sheet2!J:J,1,0)),"//","")</f>
        <v/>
      </c>
      <c r="AF1016" s="94" t="str">
        <f t="shared" si="207"/>
        <v/>
      </c>
      <c r="AG1016" t="b">
        <f t="shared" si="208"/>
        <v>1</v>
      </c>
    </row>
    <row r="1017" spans="1:33">
      <c r="A1017" s="50">
        <f t="shared" si="209"/>
        <v>1017</v>
      </c>
      <c r="B1017" s="49">
        <f t="shared" si="210"/>
        <v>993</v>
      </c>
      <c r="C1017" s="229" t="s">
        <v>4587</v>
      </c>
      <c r="D1017" s="229" t="s">
        <v>12</v>
      </c>
      <c r="E1017" s="224" t="s">
        <v>4586</v>
      </c>
      <c r="F1017" s="224" t="s">
        <v>215</v>
      </c>
      <c r="G1017" s="235">
        <v>0</v>
      </c>
      <c r="H1017" s="235">
        <v>9999</v>
      </c>
      <c r="I1017" s="224" t="s">
        <v>1</v>
      </c>
      <c r="J1017" s="224" t="s">
        <v>1396</v>
      </c>
      <c r="K1017" s="231" t="s">
        <v>3830</v>
      </c>
      <c r="L1017" s="232" t="s">
        <v>4851</v>
      </c>
      <c r="M1017" s="232" t="s">
        <v>4910</v>
      </c>
      <c r="N1017" s="57"/>
      <c r="O1017" s="57"/>
      <c r="P1017" s="237" t="s">
        <v>4621</v>
      </c>
      <c r="Q1017" s="13"/>
      <c r="R1017"/>
      <c r="S1017" t="str">
        <f t="shared" si="211"/>
        <v>NOT EQUAL</v>
      </c>
      <c r="T1017" t="str">
        <f>IF(ISNA(VLOOKUP(AF1017,#REF!,1)),"//","")</f>
        <v/>
      </c>
      <c r="U1017"/>
      <c r="V1017" t="e">
        <f t="shared" si="204"/>
        <v>#REF!</v>
      </c>
      <c r="W1017" s="81" t="s">
        <v>2263</v>
      </c>
      <c r="X1017" s="59" t="s">
        <v>2263</v>
      </c>
      <c r="Y1017" s="59" t="s">
        <v>2263</v>
      </c>
      <c r="Z1017" s="25" t="str">
        <f t="shared" si="202"/>
        <v/>
      </c>
      <c r="AA1017" s="25" t="str">
        <f t="shared" si="205"/>
        <v/>
      </c>
      <c r="AB1017" s="1">
        <f t="shared" si="203"/>
        <v>993</v>
      </c>
      <c r="AC1017" t="str">
        <f t="shared" si="206"/>
        <v>ITM_M_GOTO_COLUMN</v>
      </c>
      <c r="AD1017" s="136" t="str">
        <f>IF(ISNA(VLOOKUP(AA1017,Sheet2!J:J,1,0)),"//","")</f>
        <v/>
      </c>
      <c r="AF1017" s="94" t="str">
        <f t="shared" si="207"/>
        <v/>
      </c>
      <c r="AG1017" t="b">
        <f t="shared" si="208"/>
        <v>1</v>
      </c>
    </row>
    <row r="1018" spans="1:33">
      <c r="A1018" s="50">
        <f t="shared" si="209"/>
        <v>1018</v>
      </c>
      <c r="B1018" s="49">
        <f t="shared" si="210"/>
        <v>994</v>
      </c>
      <c r="C1018" s="229" t="s">
        <v>4799</v>
      </c>
      <c r="D1018" s="229" t="s">
        <v>7</v>
      </c>
      <c r="E1018" s="224" t="s">
        <v>4800</v>
      </c>
      <c r="F1018" s="224" t="s">
        <v>1258</v>
      </c>
      <c r="G1018" s="235">
        <v>0</v>
      </c>
      <c r="H1018" s="235">
        <v>0</v>
      </c>
      <c r="I1018" s="224" t="s">
        <v>1</v>
      </c>
      <c r="J1018" s="224" t="s">
        <v>1396</v>
      </c>
      <c r="K1018" s="231" t="s">
        <v>3830</v>
      </c>
      <c r="L1018" s="232" t="s">
        <v>4851</v>
      </c>
      <c r="M1018" s="232" t="s">
        <v>4910</v>
      </c>
      <c r="N1018" s="57"/>
      <c r="O1018" s="57"/>
      <c r="P1018" s="237" t="s">
        <v>4802</v>
      </c>
      <c r="Q1018" s="13"/>
      <c r="R1018"/>
      <c r="S1018" t="str">
        <f t="shared" si="211"/>
        <v>NOT EQUAL</v>
      </c>
      <c r="T1018" t="str">
        <f>IF(ISNA(VLOOKUP(AF1018,#REF!,1)),"//","")</f>
        <v/>
      </c>
      <c r="U1018"/>
      <c r="V1018" t="e">
        <f t="shared" si="204"/>
        <v>#REF!</v>
      </c>
      <c r="W1018" s="81" t="s">
        <v>2263</v>
      </c>
      <c r="X1018" s="59" t="s">
        <v>2263</v>
      </c>
      <c r="Y1018" s="59" t="s">
        <v>2263</v>
      </c>
      <c r="Z1018" s="25" t="str">
        <f t="shared" si="202"/>
        <v/>
      </c>
      <c r="AA1018" s="25" t="str">
        <f t="shared" si="205"/>
        <v/>
      </c>
      <c r="AB1018" s="1">
        <f t="shared" si="203"/>
        <v>994</v>
      </c>
      <c r="AC1018" t="str">
        <f t="shared" si="206"/>
        <v>ITM_SOLVE_VAR</v>
      </c>
      <c r="AD1018" s="136" t="str">
        <f>IF(ISNA(VLOOKUP(AA1018,Sheet2!J:J,1,0)),"//","")</f>
        <v/>
      </c>
      <c r="AF1018" s="94" t="str">
        <f t="shared" si="207"/>
        <v/>
      </c>
      <c r="AG1018" t="b">
        <f t="shared" si="208"/>
        <v>1</v>
      </c>
    </row>
    <row r="1019" spans="1:33">
      <c r="A1019" s="50">
        <f t="shared" si="209"/>
        <v>1019</v>
      </c>
      <c r="B1019" s="49">
        <f t="shared" si="210"/>
        <v>995</v>
      </c>
      <c r="C1019" s="229" t="s">
        <v>4804</v>
      </c>
      <c r="D1019" s="229" t="s">
        <v>7</v>
      </c>
      <c r="E1019" s="224" t="s">
        <v>524</v>
      </c>
      <c r="F1019" s="224" t="s">
        <v>800</v>
      </c>
      <c r="G1019" s="235">
        <v>0</v>
      </c>
      <c r="H1019" s="235">
        <v>0</v>
      </c>
      <c r="I1019" s="224" t="s">
        <v>1</v>
      </c>
      <c r="J1019" s="224" t="s">
        <v>1396</v>
      </c>
      <c r="K1019" s="231" t="s">
        <v>3830</v>
      </c>
      <c r="L1019" s="232" t="s">
        <v>4851</v>
      </c>
      <c r="M1019" s="232" t="s">
        <v>4910</v>
      </c>
      <c r="N1019" s="57"/>
      <c r="O1019" s="57"/>
      <c r="P1019" s="237" t="s">
        <v>4815</v>
      </c>
      <c r="Q1019" s="13"/>
      <c r="R1019"/>
      <c r="S1019" t="str">
        <f t="shared" si="211"/>
        <v>NOT EQUAL</v>
      </c>
      <c r="T1019" t="str">
        <f>IF(ISNA(VLOOKUP(AF1019,#REF!,1)),"//","")</f>
        <v/>
      </c>
      <c r="U1019"/>
      <c r="V1019" t="e">
        <f t="shared" si="204"/>
        <v>#REF!</v>
      </c>
      <c r="W1019" s="81" t="s">
        <v>2263</v>
      </c>
      <c r="X1019" s="59" t="s">
        <v>2263</v>
      </c>
      <c r="Y1019" s="59" t="s">
        <v>2263</v>
      </c>
      <c r="Z1019" s="25" t="str">
        <f t="shared" si="202"/>
        <v/>
      </c>
      <c r="AA1019" s="25" t="str">
        <f t="shared" si="205"/>
        <v/>
      </c>
      <c r="AB1019" s="1">
        <f t="shared" si="203"/>
        <v>995</v>
      </c>
      <c r="AC1019" t="str">
        <f t="shared" si="206"/>
        <v>ITM_EQ_LEFT</v>
      </c>
      <c r="AD1019" s="136" t="str">
        <f>IF(ISNA(VLOOKUP(AA1019,Sheet2!J:J,1,0)),"//","")</f>
        <v/>
      </c>
      <c r="AF1019" s="94" t="str">
        <f t="shared" si="207"/>
        <v/>
      </c>
      <c r="AG1019" t="b">
        <f t="shared" si="208"/>
        <v>1</v>
      </c>
    </row>
    <row r="1020" spans="1:33">
      <c r="A1020" s="50">
        <f t="shared" si="209"/>
        <v>1020</v>
      </c>
      <c r="B1020" s="49">
        <f t="shared" si="210"/>
        <v>996</v>
      </c>
      <c r="C1020" s="229" t="s">
        <v>4805</v>
      </c>
      <c r="D1020" s="229" t="s">
        <v>7</v>
      </c>
      <c r="E1020" s="224" t="s">
        <v>524</v>
      </c>
      <c r="F1020" s="224" t="s">
        <v>802</v>
      </c>
      <c r="G1020" s="235">
        <v>0</v>
      </c>
      <c r="H1020" s="235">
        <v>0</v>
      </c>
      <c r="I1020" s="224" t="s">
        <v>1</v>
      </c>
      <c r="J1020" s="224" t="s">
        <v>1396</v>
      </c>
      <c r="K1020" s="231" t="s">
        <v>3830</v>
      </c>
      <c r="L1020" s="232" t="s">
        <v>4851</v>
      </c>
      <c r="M1020" s="232" t="s">
        <v>4910</v>
      </c>
      <c r="N1020" s="57"/>
      <c r="O1020" s="57"/>
      <c r="P1020" s="237" t="s">
        <v>4816</v>
      </c>
      <c r="Q1020" s="13"/>
      <c r="R1020"/>
      <c r="S1020" t="str">
        <f t="shared" si="211"/>
        <v>NOT EQUAL</v>
      </c>
      <c r="T1020" t="str">
        <f>IF(ISNA(VLOOKUP(AF1020,#REF!,1)),"//","")</f>
        <v/>
      </c>
      <c r="U1020"/>
      <c r="V1020" t="e">
        <f t="shared" si="204"/>
        <v>#REF!</v>
      </c>
      <c r="W1020" s="81" t="s">
        <v>2263</v>
      </c>
      <c r="X1020" s="59" t="s">
        <v>2263</v>
      </c>
      <c r="Y1020" s="59" t="s">
        <v>2263</v>
      </c>
      <c r="Z1020" s="25" t="str">
        <f t="shared" si="202"/>
        <v/>
      </c>
      <c r="AA1020" s="25" t="str">
        <f t="shared" si="205"/>
        <v/>
      </c>
      <c r="AB1020" s="1">
        <f t="shared" si="203"/>
        <v>996</v>
      </c>
      <c r="AC1020" t="str">
        <f t="shared" si="206"/>
        <v>ITM_EQ_RIGHT</v>
      </c>
      <c r="AD1020" s="136" t="str">
        <f>IF(ISNA(VLOOKUP(AA1020,Sheet2!J:J,1,0)),"//","")</f>
        <v/>
      </c>
      <c r="AF1020" s="94" t="str">
        <f t="shared" si="207"/>
        <v/>
      </c>
      <c r="AG1020" t="b">
        <f t="shared" si="208"/>
        <v>1</v>
      </c>
    </row>
    <row r="1021" spans="1:33">
      <c r="A1021" s="50">
        <f t="shared" si="209"/>
        <v>1021</v>
      </c>
      <c r="B1021" s="49">
        <f t="shared" si="210"/>
        <v>997</v>
      </c>
      <c r="C1021" s="229" t="s">
        <v>3817</v>
      </c>
      <c r="D1021" s="229" t="s">
        <v>4806</v>
      </c>
      <c r="E1021" s="224" t="s">
        <v>524</v>
      </c>
      <c r="F1021" s="224" t="s">
        <v>4807</v>
      </c>
      <c r="G1021" s="235">
        <v>0</v>
      </c>
      <c r="H1021" s="235">
        <v>0</v>
      </c>
      <c r="I1021" s="224" t="s">
        <v>1</v>
      </c>
      <c r="J1021" s="224" t="s">
        <v>1396</v>
      </c>
      <c r="K1021" s="231" t="s">
        <v>3830</v>
      </c>
      <c r="L1021" s="232" t="s">
        <v>4851</v>
      </c>
      <c r="M1021" s="232" t="s">
        <v>4910</v>
      </c>
      <c r="N1021" s="57"/>
      <c r="O1021" s="57"/>
      <c r="P1021" s="237" t="s">
        <v>4806</v>
      </c>
      <c r="Q1021" s="13"/>
      <c r="R1021"/>
      <c r="S1021" t="str">
        <f t="shared" si="211"/>
        <v>NOT EQUAL</v>
      </c>
      <c r="T1021" t="str">
        <f>IF(ISNA(VLOOKUP(AF1021,#REF!,1)),"//","")</f>
        <v/>
      </c>
      <c r="U1021"/>
      <c r="V1021" t="e">
        <f t="shared" si="204"/>
        <v>#REF!</v>
      </c>
      <c r="W1021" s="81" t="s">
        <v>2263</v>
      </c>
      <c r="X1021" s="59" t="s">
        <v>2263</v>
      </c>
      <c r="Y1021" s="59" t="s">
        <v>2263</v>
      </c>
      <c r="Z1021" s="25" t="str">
        <f t="shared" si="202"/>
        <v/>
      </c>
      <c r="AA1021" s="25" t="str">
        <f t="shared" si="205"/>
        <v/>
      </c>
      <c r="AB1021" s="1">
        <f t="shared" si="203"/>
        <v>997</v>
      </c>
      <c r="AC1021" t="str">
        <f t="shared" si="206"/>
        <v>ITM_PAIR_OF_PARENTHESES</v>
      </c>
      <c r="AD1021" s="136" t="str">
        <f>IF(ISNA(VLOOKUP(AA1021,Sheet2!J:J,1,0)),"//","")</f>
        <v/>
      </c>
      <c r="AF1021" s="94" t="str">
        <f t="shared" si="207"/>
        <v/>
      </c>
      <c r="AG1021" t="b">
        <f t="shared" si="208"/>
        <v>1</v>
      </c>
    </row>
    <row r="1022" spans="1:33">
      <c r="A1022" s="50">
        <f t="shared" si="209"/>
        <v>1022</v>
      </c>
      <c r="B1022" s="49">
        <f t="shared" si="210"/>
        <v>998</v>
      </c>
      <c r="C1022" s="229" t="s">
        <v>3817</v>
      </c>
      <c r="D1022" s="229" t="s">
        <v>4822</v>
      </c>
      <c r="E1022" s="224" t="s">
        <v>524</v>
      </c>
      <c r="F1022" s="224" t="s">
        <v>4823</v>
      </c>
      <c r="G1022" s="235">
        <v>0</v>
      </c>
      <c r="H1022" s="235">
        <v>0</v>
      </c>
      <c r="I1022" s="224" t="s">
        <v>1</v>
      </c>
      <c r="J1022" s="224" t="s">
        <v>1396</v>
      </c>
      <c r="K1022" s="231" t="s">
        <v>3830</v>
      </c>
      <c r="L1022" s="232" t="s">
        <v>4851</v>
      </c>
      <c r="M1022" s="232" t="s">
        <v>4910</v>
      </c>
      <c r="N1022" s="57"/>
      <c r="O1022" s="57"/>
      <c r="P1022" s="237" t="s">
        <v>4822</v>
      </c>
      <c r="Q1022" s="13"/>
      <c r="R1022"/>
      <c r="S1022" t="str">
        <f t="shared" si="211"/>
        <v>NOT EQUAL</v>
      </c>
      <c r="T1022" t="str">
        <f>IF(ISNA(VLOOKUP(AF1022,#REF!,1)),"//","")</f>
        <v/>
      </c>
      <c r="U1022"/>
      <c r="V1022" t="e">
        <f t="shared" si="204"/>
        <v>#REF!</v>
      </c>
      <c r="W1022" s="81" t="s">
        <v>2263</v>
      </c>
      <c r="X1022" s="59" t="s">
        <v>2263</v>
      </c>
      <c r="Y1022" s="59" t="s">
        <v>2263</v>
      </c>
      <c r="Z1022" s="25" t="str">
        <f t="shared" si="202"/>
        <v/>
      </c>
      <c r="AA1022" s="25" t="str">
        <f t="shared" si="205"/>
        <v/>
      </c>
      <c r="AB1022" s="1">
        <f t="shared" si="203"/>
        <v>998</v>
      </c>
      <c r="AC1022" t="str">
        <f t="shared" si="206"/>
        <v>ITM_VERTICAL_BAR</v>
      </c>
      <c r="AD1022" s="136" t="str">
        <f>IF(ISNA(VLOOKUP(AA1022,Sheet2!J:J,1,0)),"//","")</f>
        <v/>
      </c>
      <c r="AF1022" s="94" t="str">
        <f t="shared" si="207"/>
        <v/>
      </c>
      <c r="AG1022" t="b">
        <f t="shared" si="208"/>
        <v>1</v>
      </c>
    </row>
    <row r="1023" spans="1:33">
      <c r="A1023" s="50">
        <f t="shared" si="209"/>
        <v>1023</v>
      </c>
      <c r="B1023" s="49">
        <f t="shared" si="210"/>
        <v>999</v>
      </c>
      <c r="C1023" s="229" t="s">
        <v>3817</v>
      </c>
      <c r="D1023" s="229" t="s">
        <v>4847</v>
      </c>
      <c r="E1023" s="224" t="s">
        <v>524</v>
      </c>
      <c r="F1023" s="224" t="s">
        <v>1089</v>
      </c>
      <c r="G1023" s="235">
        <v>0</v>
      </c>
      <c r="H1023" s="235">
        <v>0</v>
      </c>
      <c r="I1023" s="224" t="s">
        <v>1</v>
      </c>
      <c r="J1023" s="224" t="s">
        <v>1396</v>
      </c>
      <c r="K1023" s="231" t="s">
        <v>3830</v>
      </c>
      <c r="L1023" s="232" t="s">
        <v>4851</v>
      </c>
      <c r="M1023" s="232" t="s">
        <v>4910</v>
      </c>
      <c r="N1023" s="57"/>
      <c r="O1023" s="57"/>
      <c r="P1023" s="237" t="s">
        <v>4847</v>
      </c>
      <c r="Q1023" s="13"/>
      <c r="R1023"/>
      <c r="S1023" t="str">
        <f t="shared" si="211"/>
        <v>NOT EQUAL</v>
      </c>
      <c r="T1023" t="str">
        <f>IF(ISNA(VLOOKUP(AF1023,#REF!,1)),"//","")</f>
        <v/>
      </c>
      <c r="U1023"/>
      <c r="V1023" t="e">
        <f t="shared" si="204"/>
        <v>#REF!</v>
      </c>
      <c r="W1023" s="81" t="s">
        <v>2263</v>
      </c>
      <c r="X1023" s="59" t="s">
        <v>2263</v>
      </c>
      <c r="Y1023" s="59" t="s">
        <v>2263</v>
      </c>
      <c r="Z1023" s="25" t="str">
        <f t="shared" si="202"/>
        <v/>
      </c>
      <c r="AA1023" s="25" t="str">
        <f t="shared" si="205"/>
        <v/>
      </c>
      <c r="AB1023" s="1">
        <f t="shared" si="203"/>
        <v>999</v>
      </c>
      <c r="AC1023" t="str">
        <f t="shared" si="206"/>
        <v>ITM_ALOG_SYMBOL</v>
      </c>
      <c r="AD1023" s="136" t="str">
        <f>IF(ISNA(VLOOKUP(AA1023,Sheet2!J:J,1,0)),"//","")</f>
        <v/>
      </c>
      <c r="AF1023" s="94" t="str">
        <f t="shared" si="207"/>
        <v/>
      </c>
      <c r="AG1023" t="b">
        <f t="shared" si="208"/>
        <v>1</v>
      </c>
    </row>
    <row r="1024" spans="1:33">
      <c r="A1024" s="50">
        <f t="shared" si="209"/>
        <v>1024</v>
      </c>
      <c r="B1024" s="49">
        <f t="shared" si="210"/>
        <v>1000</v>
      </c>
      <c r="C1024" s="229" t="s">
        <v>3817</v>
      </c>
      <c r="D1024" s="229" t="s">
        <v>4820</v>
      </c>
      <c r="E1024" s="224" t="s">
        <v>524</v>
      </c>
      <c r="F1024" s="224" t="s">
        <v>4821</v>
      </c>
      <c r="G1024" s="235">
        <v>0</v>
      </c>
      <c r="H1024" s="235">
        <v>0</v>
      </c>
      <c r="I1024" s="224" t="s">
        <v>1</v>
      </c>
      <c r="J1024" s="224" t="s">
        <v>1396</v>
      </c>
      <c r="K1024" s="231" t="s">
        <v>3830</v>
      </c>
      <c r="L1024" s="232" t="s">
        <v>4851</v>
      </c>
      <c r="M1024" s="232" t="s">
        <v>4910</v>
      </c>
      <c r="N1024" s="57"/>
      <c r="O1024" s="57"/>
      <c r="P1024" s="237" t="s">
        <v>4820</v>
      </c>
      <c r="Q1024" s="13"/>
      <c r="R1024"/>
      <c r="S1024" t="str">
        <f t="shared" si="211"/>
        <v>NOT EQUAL</v>
      </c>
      <c r="T1024" t="str">
        <f>IF(ISNA(VLOOKUP(AF1024,#REF!,1)),"//","")</f>
        <v/>
      </c>
      <c r="U1024"/>
      <c r="V1024" t="e">
        <f t="shared" si="204"/>
        <v>#REF!</v>
      </c>
      <c r="W1024" s="81" t="s">
        <v>2263</v>
      </c>
      <c r="X1024" s="59" t="s">
        <v>2263</v>
      </c>
      <c r="Y1024" s="59" t="s">
        <v>2263</v>
      </c>
      <c r="Z1024" s="25" t="str">
        <f t="shared" si="202"/>
        <v/>
      </c>
      <c r="AA1024" s="25" t="str">
        <f t="shared" si="205"/>
        <v/>
      </c>
      <c r="AB1024" s="1">
        <f t="shared" si="203"/>
        <v>1000</v>
      </c>
      <c r="AC1024" t="str">
        <f t="shared" si="206"/>
        <v>ITM_ROOT_SIGN</v>
      </c>
      <c r="AD1024" s="136" t="str">
        <f>IF(ISNA(VLOOKUP(AA1024,Sheet2!J:J,1,0)),"//","")</f>
        <v/>
      </c>
      <c r="AF1024" s="94" t="str">
        <f t="shared" si="207"/>
        <v/>
      </c>
      <c r="AG1024" t="b">
        <f t="shared" si="208"/>
        <v>1</v>
      </c>
    </row>
    <row r="1025" spans="1:33">
      <c r="A1025" s="50">
        <f t="shared" si="209"/>
        <v>1025</v>
      </c>
      <c r="B1025" s="49">
        <f t="shared" si="210"/>
        <v>1001</v>
      </c>
      <c r="C1025" s="229" t="s">
        <v>3817</v>
      </c>
      <c r="D1025" s="229" t="s">
        <v>4854</v>
      </c>
      <c r="E1025" s="224" t="s">
        <v>524</v>
      </c>
      <c r="F1025" s="224" t="s">
        <v>4861</v>
      </c>
      <c r="G1025" s="235">
        <v>0</v>
      </c>
      <c r="H1025" s="235">
        <v>0</v>
      </c>
      <c r="I1025" s="224" t="s">
        <v>1</v>
      </c>
      <c r="J1025" s="224" t="s">
        <v>1396</v>
      </c>
      <c r="K1025" s="231" t="s">
        <v>3830</v>
      </c>
      <c r="L1025" s="232" t="s">
        <v>4851</v>
      </c>
      <c r="M1025" s="232" t="s">
        <v>4910</v>
      </c>
      <c r="N1025" s="57"/>
      <c r="O1025" s="57"/>
      <c r="P1025" s="237" t="s">
        <v>4854</v>
      </c>
      <c r="Q1025" s="13"/>
      <c r="R1025"/>
      <c r="S1025" t="str">
        <f t="shared" si="211"/>
        <v>NOT EQUAL</v>
      </c>
      <c r="T1025" t="str">
        <f>IF(ISNA(VLOOKUP(AF1025,#REF!,1)),"//","")</f>
        <v/>
      </c>
      <c r="U1025"/>
      <c r="V1025" t="e">
        <f t="shared" si="204"/>
        <v>#REF!</v>
      </c>
      <c r="W1025" s="81" t="s">
        <v>2263</v>
      </c>
      <c r="X1025" s="59" t="s">
        <v>2263</v>
      </c>
      <c r="Y1025" s="59" t="s">
        <v>2263</v>
      </c>
      <c r="Z1025" s="25" t="str">
        <f t="shared" si="202"/>
        <v/>
      </c>
      <c r="AA1025" s="25" t="str">
        <f t="shared" si="205"/>
        <v/>
      </c>
      <c r="AB1025" s="1">
        <f t="shared" si="203"/>
        <v>1001</v>
      </c>
      <c r="AC1025" t="str">
        <f t="shared" si="206"/>
        <v>ITM_TIMER_SYMBOL</v>
      </c>
      <c r="AD1025" s="136" t="str">
        <f>IF(ISNA(VLOOKUP(AA1025,Sheet2!J:J,1,0)),"//","")</f>
        <v/>
      </c>
      <c r="AF1025" s="94" t="str">
        <f t="shared" si="207"/>
        <v/>
      </c>
      <c r="AG1025" t="b">
        <f t="shared" si="208"/>
        <v>1</v>
      </c>
    </row>
    <row r="1026" spans="1:33">
      <c r="A1026" s="50">
        <f t="shared" si="209"/>
        <v>1026</v>
      </c>
      <c r="B1026" s="49">
        <f t="shared" si="210"/>
        <v>1002</v>
      </c>
      <c r="C1026" s="229" t="s">
        <v>4959</v>
      </c>
      <c r="D1026" s="229" t="s">
        <v>7</v>
      </c>
      <c r="E1026" s="224" t="s">
        <v>5091</v>
      </c>
      <c r="F1026" s="224" t="s">
        <v>452</v>
      </c>
      <c r="G1026" s="235">
        <v>0</v>
      </c>
      <c r="H1026" s="235">
        <v>0</v>
      </c>
      <c r="I1026" s="224" t="s">
        <v>1</v>
      </c>
      <c r="J1026" s="224" t="s">
        <v>1396</v>
      </c>
      <c r="K1026" s="231" t="s">
        <v>3830</v>
      </c>
      <c r="L1026" s="232" t="s">
        <v>4851</v>
      </c>
      <c r="M1026" s="232" t="s">
        <v>4910</v>
      </c>
      <c r="N1026" s="57"/>
      <c r="O1026" s="57"/>
      <c r="P1026" s="237" t="s">
        <v>4956</v>
      </c>
      <c r="Q1026" s="13"/>
      <c r="R1026"/>
      <c r="S1026" t="str">
        <f t="shared" si="211"/>
        <v>NOT EQUAL</v>
      </c>
      <c r="T1026" t="str">
        <f>IF(ISNA(VLOOKUP(AF1026,#REF!,1)),"//","")</f>
        <v/>
      </c>
      <c r="U1026"/>
      <c r="V1026" t="e">
        <f t="shared" si="204"/>
        <v>#REF!</v>
      </c>
      <c r="W1026" s="81" t="s">
        <v>2263</v>
      </c>
      <c r="X1026" s="59" t="s">
        <v>2263</v>
      </c>
      <c r="Y1026" s="59" t="s">
        <v>2263</v>
      </c>
      <c r="Z1026" s="25" t="str">
        <f t="shared" si="202"/>
        <v/>
      </c>
      <c r="AA1026" s="25" t="str">
        <f t="shared" si="205"/>
        <v/>
      </c>
      <c r="AB1026" s="1">
        <f t="shared" si="203"/>
        <v>1002</v>
      </c>
      <c r="AC1026" t="str">
        <f t="shared" si="206"/>
        <v>ITM_Sfdx_VAR</v>
      </c>
      <c r="AD1026" s="136" t="str">
        <f>IF(ISNA(VLOOKUP(AA1026,Sheet2!J:J,1,0)),"//","")</f>
        <v/>
      </c>
      <c r="AF1026" s="94" t="str">
        <f t="shared" si="207"/>
        <v/>
      </c>
      <c r="AG1026" t="b">
        <f t="shared" si="208"/>
        <v>1</v>
      </c>
    </row>
    <row r="1027" spans="1:33">
      <c r="A1027" s="50">
        <f t="shared" si="209"/>
        <v>1027</v>
      </c>
      <c r="B1027" s="49">
        <f t="shared" si="210"/>
        <v>1003</v>
      </c>
      <c r="C1027" s="229" t="s">
        <v>3816</v>
      </c>
      <c r="D1027" s="229" t="s">
        <v>7</v>
      </c>
      <c r="E1027" s="224" t="s">
        <v>524</v>
      </c>
      <c r="F1027" s="224" t="s">
        <v>5092</v>
      </c>
      <c r="G1027" s="235">
        <v>0</v>
      </c>
      <c r="H1027" s="235">
        <v>0</v>
      </c>
      <c r="I1027" s="224" t="s">
        <v>1</v>
      </c>
      <c r="J1027" s="224" t="s">
        <v>1396</v>
      </c>
      <c r="K1027" s="231" t="s">
        <v>3830</v>
      </c>
      <c r="L1027" s="232" t="s">
        <v>4851</v>
      </c>
      <c r="M1027" s="232" t="s">
        <v>4910</v>
      </c>
      <c r="N1027" s="57"/>
      <c r="O1027" s="57"/>
      <c r="P1027" s="237" t="s">
        <v>3333</v>
      </c>
      <c r="Q1027" s="13"/>
      <c r="R1027"/>
      <c r="S1027" t="str">
        <f t="shared" si="211"/>
        <v>NOT EQUAL</v>
      </c>
      <c r="T1027" t="str">
        <f>IF(ISNA(VLOOKUP(AF1027,#REF!,1)),"//","")</f>
        <v/>
      </c>
      <c r="U1027"/>
      <c r="V1027" t="e">
        <f t="shared" si="204"/>
        <v>#REF!</v>
      </c>
      <c r="W1027" s="81" t="s">
        <v>2263</v>
      </c>
      <c r="X1027" s="59" t="s">
        <v>2263</v>
      </c>
      <c r="Y1027" s="59" t="s">
        <v>2263</v>
      </c>
      <c r="Z1027" s="25" t="str">
        <f t="shared" si="202"/>
        <v/>
      </c>
      <c r="AA1027" s="25" t="str">
        <f t="shared" si="205"/>
        <v/>
      </c>
      <c r="AB1027" s="1">
        <f t="shared" si="203"/>
        <v>1003</v>
      </c>
      <c r="AC1027" t="str">
        <f t="shared" si="206"/>
        <v>ITM_SUP_PLUS</v>
      </c>
      <c r="AD1027" s="136" t="str">
        <f>IF(ISNA(VLOOKUP(AA1027,Sheet2!J:J,1,0)),"//","")</f>
        <v/>
      </c>
      <c r="AF1027" s="94" t="str">
        <f t="shared" si="207"/>
        <v/>
      </c>
      <c r="AG1027" t="b">
        <f t="shared" si="208"/>
        <v>1</v>
      </c>
    </row>
    <row r="1028" spans="1:33">
      <c r="A1028" s="50">
        <f t="shared" si="209"/>
        <v>1028</v>
      </c>
      <c r="B1028" s="49">
        <f t="shared" si="210"/>
        <v>1004</v>
      </c>
      <c r="C1028" s="229" t="s">
        <v>3816</v>
      </c>
      <c r="D1028" s="229" t="s">
        <v>7</v>
      </c>
      <c r="E1028" s="224" t="s">
        <v>524</v>
      </c>
      <c r="F1028" s="224" t="s">
        <v>5093</v>
      </c>
      <c r="G1028" s="235">
        <v>0</v>
      </c>
      <c r="H1028" s="235">
        <v>0</v>
      </c>
      <c r="I1028" s="224" t="s">
        <v>1</v>
      </c>
      <c r="J1028" s="224" t="s">
        <v>1396</v>
      </c>
      <c r="K1028" s="231" t="s">
        <v>3830</v>
      </c>
      <c r="L1028" s="232" t="s">
        <v>4851</v>
      </c>
      <c r="M1028" s="232" t="s">
        <v>4910</v>
      </c>
      <c r="N1028" s="57"/>
      <c r="O1028" s="57"/>
      <c r="P1028" s="237" t="s">
        <v>3334</v>
      </c>
      <c r="Q1028" s="13"/>
      <c r="R1028"/>
      <c r="S1028" t="str">
        <f t="shared" si="211"/>
        <v>NOT EQUAL</v>
      </c>
      <c r="T1028" t="str">
        <f>IF(ISNA(VLOOKUP(AF1028,#REF!,1)),"//","")</f>
        <v/>
      </c>
      <c r="U1028"/>
      <c r="V1028" t="e">
        <f t="shared" si="204"/>
        <v>#REF!</v>
      </c>
      <c r="W1028" s="81" t="s">
        <v>2263</v>
      </c>
      <c r="X1028" s="59" t="s">
        <v>2263</v>
      </c>
      <c r="Y1028" s="59" t="s">
        <v>2263</v>
      </c>
      <c r="Z1028" s="25" t="str">
        <f t="shared" si="202"/>
        <v/>
      </c>
      <c r="AA1028" s="25" t="str">
        <f t="shared" si="205"/>
        <v/>
      </c>
      <c r="AB1028" s="1">
        <f t="shared" si="203"/>
        <v>1004</v>
      </c>
      <c r="AC1028" t="str">
        <f t="shared" si="206"/>
        <v>ITM_SUP_MINUS</v>
      </c>
      <c r="AD1028" s="136" t="str">
        <f>IF(ISNA(VLOOKUP(AA1028,Sheet2!J:J,1,0)),"//","")</f>
        <v/>
      </c>
      <c r="AF1028" s="94" t="str">
        <f t="shared" si="207"/>
        <v/>
      </c>
      <c r="AG1028" t="b">
        <f t="shared" si="208"/>
        <v>1</v>
      </c>
    </row>
    <row r="1029" spans="1:33">
      <c r="A1029" s="50">
        <f t="shared" si="209"/>
        <v>1029</v>
      </c>
      <c r="B1029" s="49">
        <f t="shared" si="210"/>
        <v>1005</v>
      </c>
      <c r="C1029" s="229" t="s">
        <v>3817</v>
      </c>
      <c r="D1029" s="229" t="s">
        <v>3137</v>
      </c>
      <c r="E1029" s="224" t="s">
        <v>524</v>
      </c>
      <c r="F1029" s="224" t="s">
        <v>5094</v>
      </c>
      <c r="G1029" s="235">
        <v>0</v>
      </c>
      <c r="H1029" s="235">
        <v>0</v>
      </c>
      <c r="I1029" s="224" t="s">
        <v>1</v>
      </c>
      <c r="J1029" s="224" t="s">
        <v>1396</v>
      </c>
      <c r="K1029" s="231" t="s">
        <v>3830</v>
      </c>
      <c r="L1029" s="232" t="s">
        <v>4851</v>
      </c>
      <c r="M1029" s="232" t="s">
        <v>4910</v>
      </c>
      <c r="N1029" s="57"/>
      <c r="O1029" s="57"/>
      <c r="P1029" s="237" t="s">
        <v>3137</v>
      </c>
      <c r="Q1029" s="13"/>
      <c r="R1029"/>
      <c r="S1029" t="str">
        <f t="shared" si="211"/>
        <v>NOT EQUAL</v>
      </c>
      <c r="T1029" t="str">
        <f>IF(ISNA(VLOOKUP(AF1029,#REF!,1)),"//","")</f>
        <v/>
      </c>
      <c r="U1029"/>
      <c r="V1029" t="e">
        <f t="shared" si="204"/>
        <v>#REF!</v>
      </c>
      <c r="W1029" s="81" t="s">
        <v>2263</v>
      </c>
      <c r="X1029" s="59" t="s">
        <v>2263</v>
      </c>
      <c r="Y1029" s="59" t="s">
        <v>2263</v>
      </c>
      <c r="Z1029" s="25" t="str">
        <f t="shared" si="202"/>
        <v/>
      </c>
      <c r="AA1029" s="25" t="str">
        <f t="shared" si="205"/>
        <v/>
      </c>
      <c r="AB1029" s="1">
        <f t="shared" si="203"/>
        <v>1005</v>
      </c>
      <c r="AC1029" t="str">
        <f t="shared" si="206"/>
        <v>ITM_SUP_MINUS_1</v>
      </c>
      <c r="AD1029" s="136" t="str">
        <f>IF(ISNA(VLOOKUP(AA1029,Sheet2!J:J,1,0)),"//","")</f>
        <v/>
      </c>
      <c r="AF1029" s="94" t="str">
        <f t="shared" si="207"/>
        <v/>
      </c>
      <c r="AG1029" t="b">
        <f t="shared" si="208"/>
        <v>1</v>
      </c>
    </row>
    <row r="1030" spans="1:33">
      <c r="A1030" s="50">
        <f t="shared" si="209"/>
        <v>1030</v>
      </c>
      <c r="B1030" s="49">
        <f t="shared" si="210"/>
        <v>1006</v>
      </c>
      <c r="C1030" s="229" t="s">
        <v>3817</v>
      </c>
      <c r="D1030" s="229" t="s">
        <v>3138</v>
      </c>
      <c r="E1030" s="224" t="s">
        <v>524</v>
      </c>
      <c r="F1030" s="224" t="s">
        <v>5095</v>
      </c>
      <c r="G1030" s="235">
        <v>0</v>
      </c>
      <c r="H1030" s="235">
        <v>0</v>
      </c>
      <c r="I1030" s="224" t="s">
        <v>1</v>
      </c>
      <c r="J1030" s="224" t="s">
        <v>1396</v>
      </c>
      <c r="K1030" s="231" t="s">
        <v>3830</v>
      </c>
      <c r="L1030" s="232" t="s">
        <v>4851</v>
      </c>
      <c r="M1030" s="232" t="s">
        <v>4910</v>
      </c>
      <c r="N1030" s="57"/>
      <c r="O1030" s="57"/>
      <c r="P1030" s="237" t="s">
        <v>3138</v>
      </c>
      <c r="Q1030" s="13"/>
      <c r="R1030"/>
      <c r="S1030" t="str">
        <f t="shared" si="211"/>
        <v>NOT EQUAL</v>
      </c>
      <c r="T1030" t="str">
        <f>IF(ISNA(VLOOKUP(AF1030,#REF!,1)),"//","")</f>
        <v/>
      </c>
      <c r="U1030"/>
      <c r="V1030" t="e">
        <f t="shared" si="204"/>
        <v>#REF!</v>
      </c>
      <c r="W1030" s="81"/>
      <c r="X1030" s="59"/>
      <c r="Y1030" s="59"/>
      <c r="Z1030" s="25" t="str">
        <f t="shared" ref="Z1030:Z1093" si="212">IF( OR(X1030="CNST", I1030="CAT_REGS"),IF(E1030=CHAR(34)&amp;CHAR(34),F1030,E1030),
IF(X1030="YES",UPPER(IF(E1030=CHAR(34)&amp;CHAR(34),F1030,E1030)),
IF(   AND(X1030&lt;&gt;"NO",I1030="CAT_FNCT",D1030&lt;&gt;"multiply", D1030&lt;&gt;"divide"),IF(J1030="SLS_ENABLED",   UPPER(IF(E1030=CHAR(34)&amp;CHAR(34),F1030,E1030)),""),"")))</f>
        <v/>
      </c>
      <c r="AA1030" s="25" t="str">
        <f t="shared" si="205"/>
        <v/>
      </c>
      <c r="AB1030" s="1">
        <f t="shared" ref="AB1030:AB1093" si="213">B1030</f>
        <v>1006</v>
      </c>
      <c r="AC1030" t="str">
        <f t="shared" si="206"/>
        <v>ITM_SUP_INFINITY</v>
      </c>
      <c r="AD1030" s="136" t="str">
        <f>IF(ISNA(VLOOKUP(AA1030,Sheet2!J:J,1,0)),"//","")</f>
        <v/>
      </c>
      <c r="AF1030" s="94" t="str">
        <f t="shared" si="207"/>
        <v/>
      </c>
      <c r="AG1030" t="b">
        <f t="shared" si="208"/>
        <v>1</v>
      </c>
    </row>
    <row r="1031" spans="1:33">
      <c r="A1031" s="50">
        <f t="shared" si="209"/>
        <v>1031</v>
      </c>
      <c r="B1031" s="49">
        <f t="shared" si="210"/>
        <v>1007</v>
      </c>
      <c r="C1031" s="229" t="s">
        <v>3817</v>
      </c>
      <c r="D1031" s="229" t="s">
        <v>3139</v>
      </c>
      <c r="E1031" s="224" t="s">
        <v>524</v>
      </c>
      <c r="F1031" s="224" t="s">
        <v>5096</v>
      </c>
      <c r="G1031" s="235">
        <v>0</v>
      </c>
      <c r="H1031" s="235">
        <v>0</v>
      </c>
      <c r="I1031" s="224" t="s">
        <v>1</v>
      </c>
      <c r="J1031" s="224" t="s">
        <v>1396</v>
      </c>
      <c r="K1031" s="231" t="s">
        <v>3830</v>
      </c>
      <c r="L1031" s="232" t="s">
        <v>4851</v>
      </c>
      <c r="M1031" s="232" t="s">
        <v>4910</v>
      </c>
      <c r="N1031" s="57"/>
      <c r="O1031" s="57"/>
      <c r="P1031" s="237" t="s">
        <v>3139</v>
      </c>
      <c r="Q1031" s="13"/>
      <c r="R1031"/>
      <c r="S1031" t="str">
        <f t="shared" si="211"/>
        <v>NOT EQUAL</v>
      </c>
      <c r="T1031" t="str">
        <f>IF(ISNA(VLOOKUP(AF1031,#REF!,1)),"//","")</f>
        <v/>
      </c>
      <c r="U1031"/>
      <c r="V1031" t="e">
        <f t="shared" ref="V1031:V1094" si="214">IF(AA1031&lt;&gt;"",V1030+1,V1030)</f>
        <v>#REF!</v>
      </c>
      <c r="W1031" s="81" t="s">
        <v>2263</v>
      </c>
      <c r="X1031" s="59" t="s">
        <v>2263</v>
      </c>
      <c r="Y1031" s="59" t="s">
        <v>2263</v>
      </c>
      <c r="Z1031" s="25" t="str">
        <f t="shared" si="212"/>
        <v/>
      </c>
      <c r="AA1031" s="25" t="str">
        <f t="shared" ref="AA1031:AA1094" si="215">IF(LEN(Y1031)&gt;0,Y1031,SUBSTITUTE(SUBSTITUTE(SUBSTITUTE(SUBSTITUTE(SUBSTITUTE(SUBSTITUTE(SUBSTITUTE(SUBSTITUTE(SUBSTITUTE(SUBSTITUTE(SUBSTITUTE( (SUBSTITUTE( SUBSTITUTE( SUBSTITUTE( SUBSTITUTE(Z1031,"STD_SIGMA","SUM"),"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31" s="1">
        <f t="shared" si="213"/>
        <v>1007</v>
      </c>
      <c r="AC1031" t="str">
        <f t="shared" ref="AC1031:AC1094" si="216">P1031</f>
        <v>ITM_SUP_ASTERISK</v>
      </c>
      <c r="AD1031" s="136" t="str">
        <f>IF(ISNA(VLOOKUP(AA1031,Sheet2!J:J,1,0)),"//","")</f>
        <v/>
      </c>
      <c r="AF1031" s="94" t="str">
        <f t="shared" ref="AF1031:AF1094" si="217">IF(LEN(AA1031)=0,"",SUBSTITUTE(SUBSTITUTE(SUBSTITUTE(SUBSTITUTE(SUBSTITUTE(SUBSTITUTE(SUBSTITUTE(SUBSTITUTE(SUBSTITUTE(SUBSTITUTE(SUBSTITUTE(SUBSTITUTE(SUBSTITUTE(SUBSTITUTE(SUBSTITUTE(SUBSTITUTE(SUBSTITUTE( (SUBSTITUTE( SUBSTITUTE( SUBSTITUTE( SUBSTITUTE(Z1031,"STD_SIGMA","SUM"),"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31" t="b">
        <f t="shared" ref="AG1031:AG1094" si="218">AA1031=AF1031</f>
        <v>1</v>
      </c>
    </row>
    <row r="1032" spans="1:33">
      <c r="A1032" s="50">
        <f t="shared" si="209"/>
        <v>1032</v>
      </c>
      <c r="B1032" s="49">
        <f t="shared" si="210"/>
        <v>1008</v>
      </c>
      <c r="C1032" s="229" t="s">
        <v>3816</v>
      </c>
      <c r="D1032" s="229" t="s">
        <v>7</v>
      </c>
      <c r="E1032" s="224" t="s">
        <v>524</v>
      </c>
      <c r="F1032" s="224" t="s">
        <v>5097</v>
      </c>
      <c r="G1032" s="235">
        <v>0</v>
      </c>
      <c r="H1032" s="235">
        <v>0</v>
      </c>
      <c r="I1032" s="224" t="s">
        <v>1</v>
      </c>
      <c r="J1032" s="224" t="s">
        <v>1396</v>
      </c>
      <c r="K1032" s="231" t="s">
        <v>3830</v>
      </c>
      <c r="L1032" s="232" t="s">
        <v>4851</v>
      </c>
      <c r="M1032" s="232" t="s">
        <v>4910</v>
      </c>
      <c r="N1032" s="57"/>
      <c r="O1032" s="57"/>
      <c r="P1032" s="237" t="s">
        <v>3335</v>
      </c>
      <c r="Q1032" s="13"/>
      <c r="R1032"/>
      <c r="S1032" t="str">
        <f t="shared" si="211"/>
        <v>NOT EQUAL</v>
      </c>
      <c r="T1032" t="str">
        <f>IF(ISNA(VLOOKUP(AF1032,#REF!,1)),"//","")</f>
        <v/>
      </c>
      <c r="U1032"/>
      <c r="V1032" t="e">
        <f t="shared" si="214"/>
        <v>#REF!</v>
      </c>
      <c r="W1032" s="81" t="s">
        <v>2263</v>
      </c>
      <c r="X1032" s="59" t="s">
        <v>2263</v>
      </c>
      <c r="Y1032" s="59" t="s">
        <v>2263</v>
      </c>
      <c r="Z1032" s="25" t="str">
        <f t="shared" si="212"/>
        <v/>
      </c>
      <c r="AA1032" s="25" t="str">
        <f t="shared" si="215"/>
        <v/>
      </c>
      <c r="AB1032" s="1">
        <f t="shared" si="213"/>
        <v>1008</v>
      </c>
      <c r="AC1032" t="str">
        <f t="shared" si="216"/>
        <v>ITM_SUP_0</v>
      </c>
      <c r="AD1032" s="136" t="str">
        <f>IF(ISNA(VLOOKUP(AA1032,Sheet2!J:J,1,0)),"//","")</f>
        <v/>
      </c>
      <c r="AF1032" s="94" t="str">
        <f t="shared" si="217"/>
        <v/>
      </c>
      <c r="AG1032" t="b">
        <f t="shared" si="218"/>
        <v>1</v>
      </c>
    </row>
    <row r="1033" spans="1:33">
      <c r="A1033" s="50">
        <f t="shared" ref="A1033:A1096" si="219">IF(B1033=INT(B1033),ROW(),"")</f>
        <v>1033</v>
      </c>
      <c r="B1033" s="49">
        <f t="shared" ref="B1033:B1096" si="220">IF(AND(MID(C1033,2,1)&lt;&gt;"/",MID(C1033,1,1)="/"),INT(B1032)+1,B1032+0.01)</f>
        <v>1009</v>
      </c>
      <c r="C1033" s="229" t="s">
        <v>3816</v>
      </c>
      <c r="D1033" s="229" t="s">
        <v>7</v>
      </c>
      <c r="E1033" s="224" t="s">
        <v>524</v>
      </c>
      <c r="F1033" s="224" t="s">
        <v>5098</v>
      </c>
      <c r="G1033" s="235">
        <v>0</v>
      </c>
      <c r="H1033" s="235">
        <v>0</v>
      </c>
      <c r="I1033" s="224" t="s">
        <v>1</v>
      </c>
      <c r="J1033" s="224" t="s">
        <v>1396</v>
      </c>
      <c r="K1033" s="231" t="s">
        <v>3830</v>
      </c>
      <c r="L1033" s="232" t="s">
        <v>4851</v>
      </c>
      <c r="M1033" s="232" t="s">
        <v>4910</v>
      </c>
      <c r="N1033" s="57"/>
      <c r="O1033" s="57"/>
      <c r="P1033" s="237" t="s">
        <v>3336</v>
      </c>
      <c r="Q1033" s="13"/>
      <c r="R1033"/>
      <c r="S1033" t="str">
        <f t="shared" si="211"/>
        <v>NOT EQUAL</v>
      </c>
      <c r="T1033" t="str">
        <f>IF(ISNA(VLOOKUP(AF1033,#REF!,1)),"//","")</f>
        <v/>
      </c>
      <c r="U1033"/>
      <c r="V1033" t="e">
        <f t="shared" si="214"/>
        <v>#REF!</v>
      </c>
      <c r="W1033" s="81" t="s">
        <v>2263</v>
      </c>
      <c r="X1033" s="59" t="s">
        <v>2263</v>
      </c>
      <c r="Y1033" s="59" t="s">
        <v>2263</v>
      </c>
      <c r="Z1033" s="25" t="str">
        <f t="shared" si="212"/>
        <v/>
      </c>
      <c r="AA1033" s="25" t="str">
        <f t="shared" si="215"/>
        <v/>
      </c>
      <c r="AB1033" s="1">
        <f t="shared" si="213"/>
        <v>1009</v>
      </c>
      <c r="AC1033" t="str">
        <f t="shared" si="216"/>
        <v>ITM_SUP_1</v>
      </c>
      <c r="AD1033" s="136" t="str">
        <f>IF(ISNA(VLOOKUP(AA1033,Sheet2!J:J,1,0)),"//","")</f>
        <v/>
      </c>
      <c r="AF1033" s="94" t="str">
        <f t="shared" si="217"/>
        <v/>
      </c>
      <c r="AG1033" t="b">
        <f t="shared" si="218"/>
        <v>1</v>
      </c>
    </row>
    <row r="1034" spans="1:33">
      <c r="A1034" s="50">
        <f t="shared" si="219"/>
        <v>1034</v>
      </c>
      <c r="B1034" s="49">
        <f t="shared" si="220"/>
        <v>1010</v>
      </c>
      <c r="C1034" s="229" t="s">
        <v>3816</v>
      </c>
      <c r="D1034" s="229" t="s">
        <v>7</v>
      </c>
      <c r="E1034" s="224" t="s">
        <v>524</v>
      </c>
      <c r="F1034" s="224" t="s">
        <v>5099</v>
      </c>
      <c r="G1034" s="235">
        <v>0</v>
      </c>
      <c r="H1034" s="235">
        <v>0</v>
      </c>
      <c r="I1034" s="224" t="s">
        <v>1</v>
      </c>
      <c r="J1034" s="224" t="s">
        <v>1396</v>
      </c>
      <c r="K1034" s="231" t="s">
        <v>3830</v>
      </c>
      <c r="L1034" s="232" t="s">
        <v>4851</v>
      </c>
      <c r="M1034" s="232" t="s">
        <v>4910</v>
      </c>
      <c r="N1034" s="57"/>
      <c r="O1034" s="57"/>
      <c r="P1034" s="237" t="s">
        <v>3337</v>
      </c>
      <c r="Q1034" s="13"/>
      <c r="R1034"/>
      <c r="S1034" t="str">
        <f t="shared" si="211"/>
        <v>NOT EQUAL</v>
      </c>
      <c r="T1034" t="str">
        <f>IF(ISNA(VLOOKUP(AF1034,#REF!,1)),"//","")</f>
        <v/>
      </c>
      <c r="U1034"/>
      <c r="V1034" t="e">
        <f t="shared" si="214"/>
        <v>#REF!</v>
      </c>
      <c r="W1034" s="81" t="s">
        <v>2263</v>
      </c>
      <c r="X1034" s="59" t="s">
        <v>2263</v>
      </c>
      <c r="Y1034" s="59" t="s">
        <v>2263</v>
      </c>
      <c r="Z1034" s="25" t="str">
        <f t="shared" si="212"/>
        <v/>
      </c>
      <c r="AA1034" s="25" t="str">
        <f t="shared" si="215"/>
        <v/>
      </c>
      <c r="AB1034" s="1">
        <f t="shared" si="213"/>
        <v>1010</v>
      </c>
      <c r="AC1034" t="str">
        <f t="shared" si="216"/>
        <v>ITM_SUP_2</v>
      </c>
      <c r="AD1034" s="136" t="str">
        <f>IF(ISNA(VLOOKUP(AA1034,Sheet2!J:J,1,0)),"//","")</f>
        <v/>
      </c>
      <c r="AF1034" s="94" t="str">
        <f t="shared" si="217"/>
        <v/>
      </c>
      <c r="AG1034" t="b">
        <f t="shared" si="218"/>
        <v>1</v>
      </c>
    </row>
    <row r="1035" spans="1:33">
      <c r="A1035" s="50">
        <f t="shared" si="219"/>
        <v>1035</v>
      </c>
      <c r="B1035" s="49">
        <f t="shared" si="220"/>
        <v>1011</v>
      </c>
      <c r="C1035" s="229" t="s">
        <v>3816</v>
      </c>
      <c r="D1035" s="229" t="s">
        <v>7</v>
      </c>
      <c r="E1035" s="224" t="s">
        <v>524</v>
      </c>
      <c r="F1035" s="224" t="s">
        <v>5100</v>
      </c>
      <c r="G1035" s="235">
        <v>0</v>
      </c>
      <c r="H1035" s="235">
        <v>0</v>
      </c>
      <c r="I1035" s="224" t="s">
        <v>1</v>
      </c>
      <c r="J1035" s="224" t="s">
        <v>1396</v>
      </c>
      <c r="K1035" s="231" t="s">
        <v>3830</v>
      </c>
      <c r="L1035" s="232" t="s">
        <v>4851</v>
      </c>
      <c r="M1035" s="232" t="s">
        <v>4910</v>
      </c>
      <c r="N1035" s="57"/>
      <c r="O1035" s="57"/>
      <c r="P1035" s="237" t="s">
        <v>3338</v>
      </c>
      <c r="Q1035" s="13"/>
      <c r="R1035"/>
      <c r="S1035" t="str">
        <f t="shared" si="211"/>
        <v>NOT EQUAL</v>
      </c>
      <c r="T1035" t="str">
        <f>IF(ISNA(VLOOKUP(AF1035,#REF!,1)),"//","")</f>
        <v/>
      </c>
      <c r="U1035"/>
      <c r="V1035" t="e">
        <f t="shared" si="214"/>
        <v>#REF!</v>
      </c>
      <c r="W1035" s="81" t="s">
        <v>2263</v>
      </c>
      <c r="X1035" s="59" t="s">
        <v>2263</v>
      </c>
      <c r="Y1035" s="59" t="s">
        <v>2263</v>
      </c>
      <c r="Z1035" s="25" t="str">
        <f t="shared" si="212"/>
        <v/>
      </c>
      <c r="AA1035" s="25" t="str">
        <f t="shared" si="215"/>
        <v/>
      </c>
      <c r="AB1035" s="1">
        <f t="shared" si="213"/>
        <v>1011</v>
      </c>
      <c r="AC1035" t="str">
        <f t="shared" si="216"/>
        <v>ITM_SUP_3</v>
      </c>
      <c r="AD1035" s="136" t="str">
        <f>IF(ISNA(VLOOKUP(AA1035,Sheet2!J:J,1,0)),"//","")</f>
        <v/>
      </c>
      <c r="AF1035" s="94" t="str">
        <f t="shared" si="217"/>
        <v/>
      </c>
      <c r="AG1035" t="b">
        <f t="shared" si="218"/>
        <v>1</v>
      </c>
    </row>
    <row r="1036" spans="1:33">
      <c r="A1036" s="50">
        <f t="shared" si="219"/>
        <v>1036</v>
      </c>
      <c r="B1036" s="49">
        <f t="shared" si="220"/>
        <v>1012</v>
      </c>
      <c r="C1036" s="229" t="s">
        <v>3816</v>
      </c>
      <c r="D1036" s="229" t="s">
        <v>7</v>
      </c>
      <c r="E1036" s="224" t="s">
        <v>524</v>
      </c>
      <c r="F1036" s="224" t="s">
        <v>5101</v>
      </c>
      <c r="G1036" s="235">
        <v>0</v>
      </c>
      <c r="H1036" s="235">
        <v>0</v>
      </c>
      <c r="I1036" s="224" t="s">
        <v>1</v>
      </c>
      <c r="J1036" s="224" t="s">
        <v>1396</v>
      </c>
      <c r="K1036" s="231" t="s">
        <v>3830</v>
      </c>
      <c r="L1036" s="232" t="s">
        <v>4851</v>
      </c>
      <c r="M1036" s="232" t="s">
        <v>4910</v>
      </c>
      <c r="N1036" s="57"/>
      <c r="O1036" s="57"/>
      <c r="P1036" s="237" t="s">
        <v>3339</v>
      </c>
      <c r="Q1036" s="13"/>
      <c r="R1036"/>
      <c r="S1036" t="str">
        <f t="shared" si="211"/>
        <v>NOT EQUAL</v>
      </c>
      <c r="T1036" t="str">
        <f>IF(ISNA(VLOOKUP(AF1036,#REF!,1)),"//","")</f>
        <v/>
      </c>
      <c r="U1036"/>
      <c r="V1036" t="e">
        <f t="shared" si="214"/>
        <v>#REF!</v>
      </c>
      <c r="W1036" s="81" t="s">
        <v>2263</v>
      </c>
      <c r="X1036" s="59" t="s">
        <v>2263</v>
      </c>
      <c r="Y1036" s="59" t="s">
        <v>2263</v>
      </c>
      <c r="Z1036" s="25" t="str">
        <f t="shared" si="212"/>
        <v/>
      </c>
      <c r="AA1036" s="25" t="str">
        <f t="shared" si="215"/>
        <v/>
      </c>
      <c r="AB1036" s="1">
        <f t="shared" si="213"/>
        <v>1012</v>
      </c>
      <c r="AC1036" t="str">
        <f t="shared" si="216"/>
        <v>ITM_SUP_4</v>
      </c>
      <c r="AD1036" s="136" t="str">
        <f>IF(ISNA(VLOOKUP(AA1036,Sheet2!J:J,1,0)),"//","")</f>
        <v/>
      </c>
      <c r="AF1036" s="94" t="str">
        <f t="shared" si="217"/>
        <v/>
      </c>
      <c r="AG1036" t="b">
        <f t="shared" si="218"/>
        <v>1</v>
      </c>
    </row>
    <row r="1037" spans="1:33">
      <c r="A1037" s="50">
        <f t="shared" si="219"/>
        <v>1037</v>
      </c>
      <c r="B1037" s="49">
        <f t="shared" si="220"/>
        <v>1013</v>
      </c>
      <c r="C1037" s="229" t="s">
        <v>3816</v>
      </c>
      <c r="D1037" s="229" t="s">
        <v>7</v>
      </c>
      <c r="E1037" s="224" t="s">
        <v>524</v>
      </c>
      <c r="F1037" s="224" t="s">
        <v>5102</v>
      </c>
      <c r="G1037" s="235">
        <v>0</v>
      </c>
      <c r="H1037" s="235">
        <v>0</v>
      </c>
      <c r="I1037" s="224" t="s">
        <v>1</v>
      </c>
      <c r="J1037" s="224" t="s">
        <v>1396</v>
      </c>
      <c r="K1037" s="231" t="s">
        <v>3830</v>
      </c>
      <c r="L1037" s="232" t="s">
        <v>4851</v>
      </c>
      <c r="M1037" s="232" t="s">
        <v>4910</v>
      </c>
      <c r="N1037" s="57"/>
      <c r="O1037" s="57"/>
      <c r="P1037" s="237" t="s">
        <v>3340</v>
      </c>
      <c r="Q1037" s="13"/>
      <c r="R1037"/>
      <c r="S1037" t="str">
        <f t="shared" si="211"/>
        <v>NOT EQUAL</v>
      </c>
      <c r="T1037" t="str">
        <f>IF(ISNA(VLOOKUP(AF1037,#REF!,1)),"//","")</f>
        <v/>
      </c>
      <c r="U1037"/>
      <c r="V1037" t="e">
        <f t="shared" si="214"/>
        <v>#REF!</v>
      </c>
      <c r="W1037" s="81" t="s">
        <v>2263</v>
      </c>
      <c r="X1037" s="59" t="s">
        <v>2263</v>
      </c>
      <c r="Y1037" s="59" t="s">
        <v>2263</v>
      </c>
      <c r="Z1037" s="25" t="str">
        <f t="shared" si="212"/>
        <v/>
      </c>
      <c r="AA1037" s="25" t="str">
        <f t="shared" si="215"/>
        <v/>
      </c>
      <c r="AB1037" s="1">
        <f t="shared" si="213"/>
        <v>1013</v>
      </c>
      <c r="AC1037" t="str">
        <f t="shared" si="216"/>
        <v>ITM_SUP_5</v>
      </c>
      <c r="AD1037" s="136" t="str">
        <f>IF(ISNA(VLOOKUP(AA1037,Sheet2!J:J,1,0)),"//","")</f>
        <v/>
      </c>
      <c r="AF1037" s="94" t="str">
        <f t="shared" si="217"/>
        <v/>
      </c>
      <c r="AG1037" t="b">
        <f t="shared" si="218"/>
        <v>1</v>
      </c>
    </row>
    <row r="1038" spans="1:33">
      <c r="A1038" s="50">
        <f t="shared" si="219"/>
        <v>1038</v>
      </c>
      <c r="B1038" s="49">
        <f t="shared" si="220"/>
        <v>1014</v>
      </c>
      <c r="C1038" s="229" t="s">
        <v>3816</v>
      </c>
      <c r="D1038" s="229" t="s">
        <v>7</v>
      </c>
      <c r="E1038" s="224" t="s">
        <v>524</v>
      </c>
      <c r="F1038" s="224" t="s">
        <v>5103</v>
      </c>
      <c r="G1038" s="235">
        <v>0</v>
      </c>
      <c r="H1038" s="235">
        <v>0</v>
      </c>
      <c r="I1038" s="224" t="s">
        <v>1</v>
      </c>
      <c r="J1038" s="224" t="s">
        <v>1396</v>
      </c>
      <c r="K1038" s="231" t="s">
        <v>3830</v>
      </c>
      <c r="L1038" s="232" t="s">
        <v>4851</v>
      </c>
      <c r="M1038" s="232" t="s">
        <v>4910</v>
      </c>
      <c r="N1038" s="57"/>
      <c r="O1038" s="57"/>
      <c r="P1038" s="237" t="s">
        <v>3341</v>
      </c>
      <c r="Q1038" s="13"/>
      <c r="R1038"/>
      <c r="S1038" t="str">
        <f t="shared" si="211"/>
        <v>NOT EQUAL</v>
      </c>
      <c r="T1038" t="str">
        <f>IF(ISNA(VLOOKUP(AF1038,#REF!,1)),"//","")</f>
        <v/>
      </c>
      <c r="U1038"/>
      <c r="V1038" t="e">
        <f t="shared" si="214"/>
        <v>#REF!</v>
      </c>
      <c r="W1038" s="81" t="s">
        <v>2263</v>
      </c>
      <c r="X1038" s="59" t="s">
        <v>2263</v>
      </c>
      <c r="Y1038" s="59" t="s">
        <v>2263</v>
      </c>
      <c r="Z1038" s="25" t="str">
        <f t="shared" si="212"/>
        <v/>
      </c>
      <c r="AA1038" s="25" t="str">
        <f t="shared" si="215"/>
        <v/>
      </c>
      <c r="AB1038" s="1">
        <f t="shared" si="213"/>
        <v>1014</v>
      </c>
      <c r="AC1038" t="str">
        <f t="shared" si="216"/>
        <v>ITM_SUP_6</v>
      </c>
      <c r="AD1038" s="136" t="str">
        <f>IF(ISNA(VLOOKUP(AA1038,Sheet2!J:J,1,0)),"//","")</f>
        <v/>
      </c>
      <c r="AF1038" s="94" t="str">
        <f t="shared" si="217"/>
        <v/>
      </c>
      <c r="AG1038" t="b">
        <f t="shared" si="218"/>
        <v>1</v>
      </c>
    </row>
    <row r="1039" spans="1:33">
      <c r="A1039" s="50">
        <f t="shared" si="219"/>
        <v>1039</v>
      </c>
      <c r="B1039" s="49">
        <f t="shared" si="220"/>
        <v>1015</v>
      </c>
      <c r="C1039" s="229" t="s">
        <v>3816</v>
      </c>
      <c r="D1039" s="229" t="s">
        <v>7</v>
      </c>
      <c r="E1039" s="224" t="s">
        <v>524</v>
      </c>
      <c r="F1039" s="224" t="s">
        <v>5104</v>
      </c>
      <c r="G1039" s="235">
        <v>0</v>
      </c>
      <c r="H1039" s="235">
        <v>0</v>
      </c>
      <c r="I1039" s="224" t="s">
        <v>1</v>
      </c>
      <c r="J1039" s="224" t="s">
        <v>1396</v>
      </c>
      <c r="K1039" s="231" t="s">
        <v>3830</v>
      </c>
      <c r="L1039" s="232" t="s">
        <v>4851</v>
      </c>
      <c r="M1039" s="232" t="s">
        <v>4910</v>
      </c>
      <c r="N1039" s="57"/>
      <c r="O1039" s="57"/>
      <c r="P1039" s="237" t="s">
        <v>3342</v>
      </c>
      <c r="Q1039" s="13"/>
      <c r="R1039"/>
      <c r="S1039" t="str">
        <f t="shared" si="211"/>
        <v>NOT EQUAL</v>
      </c>
      <c r="T1039" t="str">
        <f>IF(ISNA(VLOOKUP(AF1039,#REF!,1)),"//","")</f>
        <v/>
      </c>
      <c r="U1039"/>
      <c r="V1039" t="e">
        <f t="shared" si="214"/>
        <v>#REF!</v>
      </c>
      <c r="W1039" s="81" t="s">
        <v>2263</v>
      </c>
      <c r="X1039" s="59" t="s">
        <v>2263</v>
      </c>
      <c r="Y1039" s="59" t="s">
        <v>2263</v>
      </c>
      <c r="Z1039" s="25" t="str">
        <f t="shared" si="212"/>
        <v/>
      </c>
      <c r="AA1039" s="25" t="str">
        <f t="shared" si="215"/>
        <v/>
      </c>
      <c r="AB1039" s="1">
        <f t="shared" si="213"/>
        <v>1015</v>
      </c>
      <c r="AC1039" t="str">
        <f t="shared" si="216"/>
        <v>ITM_SUP_7</v>
      </c>
      <c r="AD1039" s="136" t="str">
        <f>IF(ISNA(VLOOKUP(AA1039,Sheet2!J:J,1,0)),"//","")</f>
        <v/>
      </c>
      <c r="AF1039" s="94" t="str">
        <f t="shared" si="217"/>
        <v/>
      </c>
      <c r="AG1039" t="b">
        <f t="shared" si="218"/>
        <v>1</v>
      </c>
    </row>
    <row r="1040" spans="1:33">
      <c r="A1040" s="50">
        <f t="shared" si="219"/>
        <v>1040</v>
      </c>
      <c r="B1040" s="49">
        <f t="shared" si="220"/>
        <v>1016</v>
      </c>
      <c r="C1040" s="229" t="s">
        <v>3816</v>
      </c>
      <c r="D1040" s="229" t="s">
        <v>7</v>
      </c>
      <c r="E1040" s="224" t="s">
        <v>524</v>
      </c>
      <c r="F1040" s="224" t="s">
        <v>5105</v>
      </c>
      <c r="G1040" s="235">
        <v>0</v>
      </c>
      <c r="H1040" s="235">
        <v>0</v>
      </c>
      <c r="I1040" s="224" t="s">
        <v>1</v>
      </c>
      <c r="J1040" s="224" t="s">
        <v>1396</v>
      </c>
      <c r="K1040" s="231" t="s">
        <v>3830</v>
      </c>
      <c r="L1040" s="232" t="s">
        <v>4851</v>
      </c>
      <c r="M1040" s="232" t="s">
        <v>4910</v>
      </c>
      <c r="N1040" s="57"/>
      <c r="O1040" s="57"/>
      <c r="P1040" s="237" t="s">
        <v>3343</v>
      </c>
      <c r="Q1040" s="13"/>
      <c r="R1040"/>
      <c r="S1040" t="str">
        <f t="shared" si="211"/>
        <v>NOT EQUAL</v>
      </c>
      <c r="T1040" t="str">
        <f>IF(ISNA(VLOOKUP(AF1040,#REF!,1)),"//","")</f>
        <v/>
      </c>
      <c r="U1040"/>
      <c r="V1040" t="e">
        <f t="shared" si="214"/>
        <v>#REF!</v>
      </c>
      <c r="W1040" s="81" t="s">
        <v>2263</v>
      </c>
      <c r="X1040" s="59" t="s">
        <v>2263</v>
      </c>
      <c r="Y1040" s="59" t="s">
        <v>2263</v>
      </c>
      <c r="Z1040" s="25" t="str">
        <f t="shared" si="212"/>
        <v/>
      </c>
      <c r="AA1040" s="25" t="str">
        <f t="shared" si="215"/>
        <v/>
      </c>
      <c r="AB1040" s="1">
        <f t="shared" si="213"/>
        <v>1016</v>
      </c>
      <c r="AC1040" t="str">
        <f t="shared" si="216"/>
        <v>ITM_SUP_8</v>
      </c>
      <c r="AD1040" s="136" t="str">
        <f>IF(ISNA(VLOOKUP(AA1040,Sheet2!J:J,1,0)),"//","")</f>
        <v/>
      </c>
      <c r="AF1040" s="94" t="str">
        <f t="shared" si="217"/>
        <v/>
      </c>
      <c r="AG1040" t="b">
        <f t="shared" si="218"/>
        <v>1</v>
      </c>
    </row>
    <row r="1041" spans="1:33">
      <c r="A1041" s="50">
        <f t="shared" si="219"/>
        <v>1041</v>
      </c>
      <c r="B1041" s="49">
        <f t="shared" si="220"/>
        <v>1017</v>
      </c>
      <c r="C1041" s="229" t="s">
        <v>3816</v>
      </c>
      <c r="D1041" s="229" t="s">
        <v>7</v>
      </c>
      <c r="E1041" s="224" t="s">
        <v>524</v>
      </c>
      <c r="F1041" s="224" t="s">
        <v>5106</v>
      </c>
      <c r="G1041" s="235">
        <v>0</v>
      </c>
      <c r="H1041" s="235">
        <v>0</v>
      </c>
      <c r="I1041" s="224" t="s">
        <v>1</v>
      </c>
      <c r="J1041" s="224" t="s">
        <v>1396</v>
      </c>
      <c r="K1041" s="231" t="s">
        <v>3830</v>
      </c>
      <c r="L1041" s="232" t="s">
        <v>4851</v>
      </c>
      <c r="M1041" s="232" t="s">
        <v>4910</v>
      </c>
      <c r="N1041" s="57"/>
      <c r="O1041" s="57"/>
      <c r="P1041" s="237" t="s">
        <v>3344</v>
      </c>
      <c r="Q1041" s="13"/>
      <c r="R1041"/>
      <c r="S1041" t="str">
        <f t="shared" si="211"/>
        <v>NOT EQUAL</v>
      </c>
      <c r="T1041" t="str">
        <f>IF(ISNA(VLOOKUP(AF1041,#REF!,1)),"//","")</f>
        <v/>
      </c>
      <c r="U1041"/>
      <c r="V1041" t="e">
        <f t="shared" si="214"/>
        <v>#REF!</v>
      </c>
      <c r="W1041" s="81" t="s">
        <v>2263</v>
      </c>
      <c r="X1041" s="59" t="s">
        <v>2263</v>
      </c>
      <c r="Y1041" s="59" t="s">
        <v>2263</v>
      </c>
      <c r="Z1041" s="25" t="str">
        <f t="shared" si="212"/>
        <v/>
      </c>
      <c r="AA1041" s="25" t="str">
        <f t="shared" si="215"/>
        <v/>
      </c>
      <c r="AB1041" s="1">
        <f t="shared" si="213"/>
        <v>1017</v>
      </c>
      <c r="AC1041" t="str">
        <f t="shared" si="216"/>
        <v>ITM_SUP_9</v>
      </c>
      <c r="AD1041" s="136" t="str">
        <f>IF(ISNA(VLOOKUP(AA1041,Sheet2!J:J,1,0)),"//","")</f>
        <v/>
      </c>
      <c r="AF1041" s="94" t="str">
        <f t="shared" si="217"/>
        <v/>
      </c>
      <c r="AG1041" t="b">
        <f t="shared" si="218"/>
        <v>1</v>
      </c>
    </row>
    <row r="1042" spans="1:33">
      <c r="A1042" s="50">
        <f t="shared" si="219"/>
        <v>1042</v>
      </c>
      <c r="B1042" s="49">
        <f t="shared" si="220"/>
        <v>1018</v>
      </c>
      <c r="C1042" s="229" t="s">
        <v>3816</v>
      </c>
      <c r="D1042" s="229" t="s">
        <v>7</v>
      </c>
      <c r="E1042" s="224" t="s">
        <v>524</v>
      </c>
      <c r="F1042" s="224" t="s">
        <v>5107</v>
      </c>
      <c r="G1042" s="235">
        <v>0</v>
      </c>
      <c r="H1042" s="235">
        <v>0</v>
      </c>
      <c r="I1042" s="224" t="s">
        <v>1</v>
      </c>
      <c r="J1042" s="224" t="s">
        <v>1396</v>
      </c>
      <c r="K1042" s="231" t="s">
        <v>3830</v>
      </c>
      <c r="L1042" s="232" t="s">
        <v>4851</v>
      </c>
      <c r="M1042" s="232" t="s">
        <v>4910</v>
      </c>
      <c r="N1042" s="57"/>
      <c r="O1042" s="57"/>
      <c r="P1042" s="237" t="s">
        <v>5035</v>
      </c>
      <c r="Q1042" s="13"/>
      <c r="R1042"/>
      <c r="S1042" t="str">
        <f t="shared" si="211"/>
        <v>NOT EQUAL</v>
      </c>
      <c r="T1042" t="str">
        <f>IF(ISNA(VLOOKUP(AF1042,#REF!,1)),"//","")</f>
        <v/>
      </c>
      <c r="U1042"/>
      <c r="V1042" t="e">
        <f t="shared" si="214"/>
        <v>#REF!</v>
      </c>
      <c r="W1042" s="81" t="s">
        <v>2263</v>
      </c>
      <c r="X1042" s="59" t="s">
        <v>2263</v>
      </c>
      <c r="Y1042" s="59" t="s">
        <v>2263</v>
      </c>
      <c r="Z1042" s="25" t="str">
        <f t="shared" si="212"/>
        <v/>
      </c>
      <c r="AA1042" s="25" t="str">
        <f t="shared" si="215"/>
        <v/>
      </c>
      <c r="AB1042" s="1">
        <f t="shared" si="213"/>
        <v>1018</v>
      </c>
      <c r="AC1042" t="str">
        <f t="shared" si="216"/>
        <v>ITM_SUP_A</v>
      </c>
      <c r="AD1042" s="136" t="str">
        <f>IF(ISNA(VLOOKUP(AA1042,Sheet2!J:J,1,0)),"//","")</f>
        <v/>
      </c>
      <c r="AF1042" s="94" t="str">
        <f t="shared" si="217"/>
        <v/>
      </c>
      <c r="AG1042" t="b">
        <f t="shared" si="218"/>
        <v>1</v>
      </c>
    </row>
    <row r="1043" spans="1:33">
      <c r="A1043" s="50">
        <f t="shared" si="219"/>
        <v>1043</v>
      </c>
      <c r="B1043" s="49">
        <f t="shared" si="220"/>
        <v>1019</v>
      </c>
      <c r="C1043" s="229" t="s">
        <v>3816</v>
      </c>
      <c r="D1043" s="229" t="s">
        <v>7</v>
      </c>
      <c r="E1043" s="224" t="s">
        <v>524</v>
      </c>
      <c r="F1043" s="224" t="s">
        <v>5108</v>
      </c>
      <c r="G1043" s="235">
        <v>0</v>
      </c>
      <c r="H1043" s="235">
        <v>0</v>
      </c>
      <c r="I1043" s="224" t="s">
        <v>1</v>
      </c>
      <c r="J1043" s="224" t="s">
        <v>1396</v>
      </c>
      <c r="K1043" s="231" t="s">
        <v>3830</v>
      </c>
      <c r="L1043" s="232" t="s">
        <v>4851</v>
      </c>
      <c r="M1043" s="232" t="s">
        <v>4910</v>
      </c>
      <c r="N1043" s="57"/>
      <c r="O1043" s="57"/>
      <c r="P1043" s="237" t="s">
        <v>5036</v>
      </c>
      <c r="Q1043" s="13"/>
      <c r="R1043"/>
      <c r="S1043" t="str">
        <f t="shared" si="211"/>
        <v>NOT EQUAL</v>
      </c>
      <c r="T1043" t="str">
        <f>IF(ISNA(VLOOKUP(AF1043,#REF!,1)),"//","")</f>
        <v/>
      </c>
      <c r="U1043"/>
      <c r="V1043" t="e">
        <f t="shared" si="214"/>
        <v>#REF!</v>
      </c>
      <c r="W1043" s="81" t="s">
        <v>2263</v>
      </c>
      <c r="X1043" s="59" t="s">
        <v>2263</v>
      </c>
      <c r="Y1043" s="59" t="s">
        <v>2263</v>
      </c>
      <c r="Z1043" s="25" t="str">
        <f t="shared" si="212"/>
        <v/>
      </c>
      <c r="AA1043" s="25" t="str">
        <f t="shared" si="215"/>
        <v/>
      </c>
      <c r="AB1043" s="1">
        <f t="shared" si="213"/>
        <v>1019</v>
      </c>
      <c r="AC1043" t="str">
        <f t="shared" si="216"/>
        <v>ITM_SUP_B</v>
      </c>
      <c r="AD1043" s="136" t="str">
        <f>IF(ISNA(VLOOKUP(AA1043,Sheet2!J:J,1,0)),"//","")</f>
        <v/>
      </c>
      <c r="AF1043" s="94" t="str">
        <f t="shared" si="217"/>
        <v/>
      </c>
      <c r="AG1043" t="b">
        <f t="shared" si="218"/>
        <v>1</v>
      </c>
    </row>
    <row r="1044" spans="1:33">
      <c r="A1044" s="50">
        <f t="shared" si="219"/>
        <v>1044</v>
      </c>
      <c r="B1044" s="49">
        <f t="shared" si="220"/>
        <v>1020</v>
      </c>
      <c r="C1044" s="229" t="s">
        <v>3816</v>
      </c>
      <c r="D1044" s="229" t="s">
        <v>7</v>
      </c>
      <c r="E1044" s="224" t="s">
        <v>524</v>
      </c>
      <c r="F1044" s="224" t="s">
        <v>5109</v>
      </c>
      <c r="G1044" s="235">
        <v>0</v>
      </c>
      <c r="H1044" s="235">
        <v>0</v>
      </c>
      <c r="I1044" s="224" t="s">
        <v>1</v>
      </c>
      <c r="J1044" s="224" t="s">
        <v>1396</v>
      </c>
      <c r="K1044" s="231" t="s">
        <v>3830</v>
      </c>
      <c r="L1044" s="232" t="s">
        <v>4851</v>
      </c>
      <c r="M1044" s="232" t="s">
        <v>4910</v>
      </c>
      <c r="N1044" s="57"/>
      <c r="O1044" s="57"/>
      <c r="P1044" s="237" t="s">
        <v>5037</v>
      </c>
      <c r="Q1044" s="13"/>
      <c r="R1044"/>
      <c r="S1044" t="str">
        <f t="shared" si="211"/>
        <v>NOT EQUAL</v>
      </c>
      <c r="T1044" t="str">
        <f>IF(ISNA(VLOOKUP(AF1044,#REF!,1)),"//","")</f>
        <v/>
      </c>
      <c r="U1044"/>
      <c r="V1044" t="e">
        <f t="shared" si="214"/>
        <v>#REF!</v>
      </c>
      <c r="W1044" s="81" t="s">
        <v>2263</v>
      </c>
      <c r="X1044" s="59" t="s">
        <v>2263</v>
      </c>
      <c r="Y1044" s="59" t="s">
        <v>2263</v>
      </c>
      <c r="Z1044" s="25" t="str">
        <f t="shared" si="212"/>
        <v/>
      </c>
      <c r="AA1044" s="25" t="str">
        <f t="shared" si="215"/>
        <v/>
      </c>
      <c r="AB1044" s="1">
        <f t="shared" si="213"/>
        <v>1020</v>
      </c>
      <c r="AC1044" t="str">
        <f t="shared" si="216"/>
        <v>ITM_SUP_C</v>
      </c>
      <c r="AD1044" s="136" t="str">
        <f>IF(ISNA(VLOOKUP(AA1044,Sheet2!J:J,1,0)),"//","")</f>
        <v/>
      </c>
      <c r="AF1044" s="94" t="str">
        <f t="shared" si="217"/>
        <v/>
      </c>
      <c r="AG1044" t="b">
        <f t="shared" si="218"/>
        <v>1</v>
      </c>
    </row>
    <row r="1045" spans="1:33">
      <c r="A1045" s="50">
        <f t="shared" si="219"/>
        <v>1045</v>
      </c>
      <c r="B1045" s="49">
        <f t="shared" si="220"/>
        <v>1021</v>
      </c>
      <c r="C1045" s="229" t="s">
        <v>3816</v>
      </c>
      <c r="D1045" s="229" t="s">
        <v>7</v>
      </c>
      <c r="E1045" s="224" t="s">
        <v>524</v>
      </c>
      <c r="F1045" s="224" t="s">
        <v>5110</v>
      </c>
      <c r="G1045" s="235">
        <v>0</v>
      </c>
      <c r="H1045" s="235">
        <v>0</v>
      </c>
      <c r="I1045" s="224" t="s">
        <v>1</v>
      </c>
      <c r="J1045" s="224" t="s">
        <v>1396</v>
      </c>
      <c r="K1045" s="231" t="s">
        <v>3830</v>
      </c>
      <c r="L1045" s="232" t="s">
        <v>4851</v>
      </c>
      <c r="M1045" s="232" t="s">
        <v>4910</v>
      </c>
      <c r="N1045" s="57"/>
      <c r="O1045" s="57"/>
      <c r="P1045" s="237" t="s">
        <v>5038</v>
      </c>
      <c r="Q1045" s="13"/>
      <c r="R1045"/>
      <c r="S1045" t="str">
        <f t="shared" si="211"/>
        <v>NOT EQUAL</v>
      </c>
      <c r="T1045" t="str">
        <f>IF(ISNA(VLOOKUP(AF1045,#REF!,1)),"//","")</f>
        <v/>
      </c>
      <c r="U1045"/>
      <c r="V1045" t="e">
        <f t="shared" si="214"/>
        <v>#REF!</v>
      </c>
      <c r="W1045" s="81" t="s">
        <v>2263</v>
      </c>
      <c r="X1045" s="59" t="s">
        <v>2263</v>
      </c>
      <c r="Y1045" s="59" t="s">
        <v>2263</v>
      </c>
      <c r="Z1045" s="25" t="str">
        <f t="shared" si="212"/>
        <v/>
      </c>
      <c r="AA1045" s="25" t="str">
        <f t="shared" si="215"/>
        <v/>
      </c>
      <c r="AB1045" s="1">
        <f t="shared" si="213"/>
        <v>1021</v>
      </c>
      <c r="AC1045" t="str">
        <f t="shared" si="216"/>
        <v>ITM_SUP_D</v>
      </c>
      <c r="AD1045" s="136" t="str">
        <f>IF(ISNA(VLOOKUP(AA1045,Sheet2!J:J,1,0)),"//","")</f>
        <v/>
      </c>
      <c r="AF1045" s="94" t="str">
        <f t="shared" si="217"/>
        <v/>
      </c>
      <c r="AG1045" t="b">
        <f t="shared" si="218"/>
        <v>1</v>
      </c>
    </row>
    <row r="1046" spans="1:33">
      <c r="A1046" s="50">
        <f t="shared" si="219"/>
        <v>1046</v>
      </c>
      <c r="B1046" s="49">
        <f t="shared" si="220"/>
        <v>1022</v>
      </c>
      <c r="C1046" s="229" t="s">
        <v>3816</v>
      </c>
      <c r="D1046" s="229" t="s">
        <v>7</v>
      </c>
      <c r="E1046" s="224" t="s">
        <v>524</v>
      </c>
      <c r="F1046" s="224" t="s">
        <v>5111</v>
      </c>
      <c r="G1046" s="235">
        <v>0</v>
      </c>
      <c r="H1046" s="235">
        <v>0</v>
      </c>
      <c r="I1046" s="224" t="s">
        <v>1</v>
      </c>
      <c r="J1046" s="224" t="s">
        <v>1396</v>
      </c>
      <c r="K1046" s="231" t="s">
        <v>3830</v>
      </c>
      <c r="L1046" s="232" t="s">
        <v>4851</v>
      </c>
      <c r="M1046" s="232" t="s">
        <v>4910</v>
      </c>
      <c r="N1046" s="57"/>
      <c r="O1046" s="57"/>
      <c r="P1046" s="237" t="s">
        <v>5039</v>
      </c>
      <c r="Q1046" s="13"/>
      <c r="R1046"/>
      <c r="S1046" t="str">
        <f t="shared" si="211"/>
        <v>NOT EQUAL</v>
      </c>
      <c r="T1046" t="str">
        <f>IF(ISNA(VLOOKUP(AF1046,#REF!,1)),"//","")</f>
        <v/>
      </c>
      <c r="U1046"/>
      <c r="V1046" t="e">
        <f t="shared" si="214"/>
        <v>#REF!</v>
      </c>
      <c r="W1046" s="81" t="s">
        <v>2263</v>
      </c>
      <c r="X1046" s="59" t="s">
        <v>2263</v>
      </c>
      <c r="Y1046" s="59" t="s">
        <v>2263</v>
      </c>
      <c r="Z1046" s="25" t="str">
        <f t="shared" si="212"/>
        <v/>
      </c>
      <c r="AA1046" s="25" t="str">
        <f t="shared" si="215"/>
        <v/>
      </c>
      <c r="AB1046" s="1">
        <f t="shared" si="213"/>
        <v>1022</v>
      </c>
      <c r="AC1046" t="str">
        <f t="shared" si="216"/>
        <v>ITM_SUP_E</v>
      </c>
      <c r="AD1046" s="136" t="str">
        <f>IF(ISNA(VLOOKUP(AA1046,Sheet2!J:J,1,0)),"//","")</f>
        <v/>
      </c>
      <c r="AF1046" s="94" t="str">
        <f t="shared" si="217"/>
        <v/>
      </c>
      <c r="AG1046" t="b">
        <f t="shared" si="218"/>
        <v>1</v>
      </c>
    </row>
    <row r="1047" spans="1:33">
      <c r="A1047" s="50">
        <f t="shared" si="219"/>
        <v>1047</v>
      </c>
      <c r="B1047" s="49">
        <f t="shared" si="220"/>
        <v>1023</v>
      </c>
      <c r="C1047" s="229" t="s">
        <v>3816</v>
      </c>
      <c r="D1047" s="229" t="s">
        <v>7</v>
      </c>
      <c r="E1047" s="224" t="s">
        <v>524</v>
      </c>
      <c r="F1047" s="224" t="s">
        <v>5112</v>
      </c>
      <c r="G1047" s="235">
        <v>0</v>
      </c>
      <c r="H1047" s="235">
        <v>0</v>
      </c>
      <c r="I1047" s="224" t="s">
        <v>1</v>
      </c>
      <c r="J1047" s="224" t="s">
        <v>1396</v>
      </c>
      <c r="K1047" s="231" t="s">
        <v>3830</v>
      </c>
      <c r="L1047" s="232" t="s">
        <v>4851</v>
      </c>
      <c r="M1047" s="232" t="s">
        <v>4910</v>
      </c>
      <c r="N1047" s="57"/>
      <c r="O1047" s="57"/>
      <c r="P1047" s="237" t="s">
        <v>5040</v>
      </c>
      <c r="Q1047" s="13"/>
      <c r="R1047"/>
      <c r="S1047" t="str">
        <f t="shared" si="211"/>
        <v>NOT EQUAL</v>
      </c>
      <c r="T1047" t="str">
        <f>IF(ISNA(VLOOKUP(AF1047,#REF!,1)),"//","")</f>
        <v/>
      </c>
      <c r="U1047"/>
      <c r="V1047" t="e">
        <f t="shared" si="214"/>
        <v>#REF!</v>
      </c>
      <c r="W1047" s="81" t="s">
        <v>2263</v>
      </c>
      <c r="X1047" s="59" t="s">
        <v>2263</v>
      </c>
      <c r="Y1047" s="59" t="s">
        <v>2263</v>
      </c>
      <c r="Z1047" s="25" t="str">
        <f t="shared" si="212"/>
        <v/>
      </c>
      <c r="AA1047" s="25" t="str">
        <f t="shared" si="215"/>
        <v/>
      </c>
      <c r="AB1047" s="1">
        <f t="shared" si="213"/>
        <v>1023</v>
      </c>
      <c r="AC1047" t="str">
        <f t="shared" si="216"/>
        <v>ITM_SUP_F</v>
      </c>
      <c r="AD1047" s="136" t="str">
        <f>IF(ISNA(VLOOKUP(AA1047,Sheet2!J:J,1,0)),"//","")</f>
        <v/>
      </c>
      <c r="AF1047" s="94" t="str">
        <f t="shared" si="217"/>
        <v/>
      </c>
      <c r="AG1047" t="b">
        <f t="shared" si="218"/>
        <v>1</v>
      </c>
    </row>
    <row r="1048" spans="1:33">
      <c r="A1048" s="50">
        <f t="shared" si="219"/>
        <v>1048</v>
      </c>
      <c r="B1048" s="49">
        <f t="shared" si="220"/>
        <v>1024</v>
      </c>
      <c r="C1048" s="229" t="s">
        <v>3816</v>
      </c>
      <c r="D1048" s="229" t="s">
        <v>7</v>
      </c>
      <c r="E1048" s="224" t="s">
        <v>524</v>
      </c>
      <c r="F1048" s="224" t="s">
        <v>5113</v>
      </c>
      <c r="G1048" s="235">
        <v>0</v>
      </c>
      <c r="H1048" s="235">
        <v>0</v>
      </c>
      <c r="I1048" s="224" t="s">
        <v>1</v>
      </c>
      <c r="J1048" s="224" t="s">
        <v>1396</v>
      </c>
      <c r="K1048" s="231" t="s">
        <v>3830</v>
      </c>
      <c r="L1048" s="232" t="s">
        <v>4851</v>
      </c>
      <c r="M1048" s="232" t="s">
        <v>4910</v>
      </c>
      <c r="N1048" s="57"/>
      <c r="O1048" s="57"/>
      <c r="P1048" s="237" t="s">
        <v>5041</v>
      </c>
      <c r="Q1048" s="13"/>
      <c r="R1048"/>
      <c r="S1048" t="str">
        <f t="shared" si="211"/>
        <v>NOT EQUAL</v>
      </c>
      <c r="T1048" t="str">
        <f>IF(ISNA(VLOOKUP(AF1048,#REF!,1)),"//","")</f>
        <v/>
      </c>
      <c r="U1048"/>
      <c r="V1048" t="e">
        <f t="shared" si="214"/>
        <v>#REF!</v>
      </c>
      <c r="W1048" s="81" t="s">
        <v>2263</v>
      </c>
      <c r="X1048" s="59" t="s">
        <v>2263</v>
      </c>
      <c r="Y1048" s="59" t="s">
        <v>2263</v>
      </c>
      <c r="Z1048" s="25" t="str">
        <f t="shared" si="212"/>
        <v/>
      </c>
      <c r="AA1048" s="25" t="str">
        <f t="shared" si="215"/>
        <v/>
      </c>
      <c r="AB1048" s="1">
        <f t="shared" si="213"/>
        <v>1024</v>
      </c>
      <c r="AC1048" t="str">
        <f t="shared" si="216"/>
        <v>ITM_SUP_G</v>
      </c>
      <c r="AD1048" s="136" t="str">
        <f>IF(ISNA(VLOOKUP(AA1048,Sheet2!J:J,1,0)),"//","")</f>
        <v/>
      </c>
      <c r="AF1048" s="94" t="str">
        <f t="shared" si="217"/>
        <v/>
      </c>
      <c r="AG1048" t="b">
        <f t="shared" si="218"/>
        <v>1</v>
      </c>
    </row>
    <row r="1049" spans="1:33">
      <c r="A1049" s="50">
        <f t="shared" si="219"/>
        <v>1049</v>
      </c>
      <c r="B1049" s="49">
        <f t="shared" si="220"/>
        <v>1025</v>
      </c>
      <c r="C1049" s="229" t="s">
        <v>3816</v>
      </c>
      <c r="D1049" s="229" t="s">
        <v>7</v>
      </c>
      <c r="E1049" s="224" t="s">
        <v>524</v>
      </c>
      <c r="F1049" s="224" t="s">
        <v>5114</v>
      </c>
      <c r="G1049" s="235">
        <v>0</v>
      </c>
      <c r="H1049" s="235">
        <v>0</v>
      </c>
      <c r="I1049" s="224" t="s">
        <v>1</v>
      </c>
      <c r="J1049" s="224" t="s">
        <v>1396</v>
      </c>
      <c r="K1049" s="231" t="s">
        <v>3830</v>
      </c>
      <c r="L1049" s="232" t="s">
        <v>4851</v>
      </c>
      <c r="M1049" s="232" t="s">
        <v>4910</v>
      </c>
      <c r="N1049" s="57"/>
      <c r="O1049" s="57"/>
      <c r="P1049" s="237" t="s">
        <v>5042</v>
      </c>
      <c r="Q1049" s="13"/>
      <c r="R1049"/>
      <c r="S1049" t="str">
        <f t="shared" si="211"/>
        <v>NOT EQUAL</v>
      </c>
      <c r="T1049" t="str">
        <f>IF(ISNA(VLOOKUP(AF1049,#REF!,1)),"//","")</f>
        <v/>
      </c>
      <c r="U1049"/>
      <c r="V1049" t="e">
        <f t="shared" si="214"/>
        <v>#REF!</v>
      </c>
      <c r="W1049" s="81" t="s">
        <v>2263</v>
      </c>
      <c r="X1049" s="59" t="s">
        <v>2263</v>
      </c>
      <c r="Y1049" s="59" t="s">
        <v>2263</v>
      </c>
      <c r="Z1049" s="25" t="str">
        <f t="shared" si="212"/>
        <v/>
      </c>
      <c r="AA1049" s="25" t="str">
        <f t="shared" si="215"/>
        <v/>
      </c>
      <c r="AB1049" s="1">
        <f t="shared" si="213"/>
        <v>1025</v>
      </c>
      <c r="AC1049" t="str">
        <f t="shared" si="216"/>
        <v>ITM_SUP_H</v>
      </c>
      <c r="AD1049" s="136" t="str">
        <f>IF(ISNA(VLOOKUP(AA1049,Sheet2!J:J,1,0)),"//","")</f>
        <v/>
      </c>
      <c r="AF1049" s="94" t="str">
        <f t="shared" si="217"/>
        <v/>
      </c>
      <c r="AG1049" t="b">
        <f t="shared" si="218"/>
        <v>1</v>
      </c>
    </row>
    <row r="1050" spans="1:33">
      <c r="A1050" s="50">
        <f t="shared" si="219"/>
        <v>1050</v>
      </c>
      <c r="B1050" s="49">
        <f t="shared" si="220"/>
        <v>1026</v>
      </c>
      <c r="C1050" s="229" t="s">
        <v>3816</v>
      </c>
      <c r="D1050" s="229" t="s">
        <v>7</v>
      </c>
      <c r="E1050" s="224" t="s">
        <v>524</v>
      </c>
      <c r="F1050" s="224" t="s">
        <v>5115</v>
      </c>
      <c r="G1050" s="235">
        <v>0</v>
      </c>
      <c r="H1050" s="235">
        <v>0</v>
      </c>
      <c r="I1050" s="224" t="s">
        <v>1</v>
      </c>
      <c r="J1050" s="224" t="s">
        <v>1396</v>
      </c>
      <c r="K1050" s="231" t="s">
        <v>3830</v>
      </c>
      <c r="L1050" s="232" t="s">
        <v>4851</v>
      </c>
      <c r="M1050" s="232" t="s">
        <v>4910</v>
      </c>
      <c r="N1050" s="57"/>
      <c r="O1050" s="57"/>
      <c r="P1050" s="237" t="s">
        <v>5043</v>
      </c>
      <c r="Q1050" s="13"/>
      <c r="R1050"/>
      <c r="S1050" t="str">
        <f t="shared" si="211"/>
        <v>NOT EQUAL</v>
      </c>
      <c r="T1050" t="str">
        <f>IF(ISNA(VLOOKUP(AF1050,#REF!,1)),"//","")</f>
        <v/>
      </c>
      <c r="U1050"/>
      <c r="V1050" t="e">
        <f t="shared" si="214"/>
        <v>#REF!</v>
      </c>
      <c r="W1050" s="81" t="s">
        <v>2263</v>
      </c>
      <c r="X1050" s="59" t="s">
        <v>2263</v>
      </c>
      <c r="Y1050" s="59" t="s">
        <v>2263</v>
      </c>
      <c r="Z1050" s="25" t="str">
        <f t="shared" si="212"/>
        <v/>
      </c>
      <c r="AA1050" s="25" t="str">
        <f t="shared" si="215"/>
        <v/>
      </c>
      <c r="AB1050" s="1">
        <f t="shared" si="213"/>
        <v>1026</v>
      </c>
      <c r="AC1050" t="str">
        <f t="shared" si="216"/>
        <v>ITM_SUP_I</v>
      </c>
      <c r="AD1050" s="136" t="str">
        <f>IF(ISNA(VLOOKUP(AA1050,Sheet2!J:J,1,0)),"//","")</f>
        <v/>
      </c>
      <c r="AF1050" s="94" t="str">
        <f t="shared" si="217"/>
        <v/>
      </c>
      <c r="AG1050" t="b">
        <f t="shared" si="218"/>
        <v>1</v>
      </c>
    </row>
    <row r="1051" spans="1:33">
      <c r="A1051" s="50">
        <f t="shared" si="219"/>
        <v>1051</v>
      </c>
      <c r="B1051" s="49">
        <f t="shared" si="220"/>
        <v>1027</v>
      </c>
      <c r="C1051" s="229" t="s">
        <v>3816</v>
      </c>
      <c r="D1051" s="229" t="s">
        <v>7</v>
      </c>
      <c r="E1051" s="224" t="s">
        <v>524</v>
      </c>
      <c r="F1051" s="224" t="s">
        <v>5116</v>
      </c>
      <c r="G1051" s="235">
        <v>0</v>
      </c>
      <c r="H1051" s="235">
        <v>0</v>
      </c>
      <c r="I1051" s="224" t="s">
        <v>1</v>
      </c>
      <c r="J1051" s="224" t="s">
        <v>1396</v>
      </c>
      <c r="K1051" s="231" t="s">
        <v>3830</v>
      </c>
      <c r="L1051" s="232" t="s">
        <v>4851</v>
      </c>
      <c r="M1051" s="232" t="s">
        <v>4910</v>
      </c>
      <c r="N1051" s="57"/>
      <c r="O1051" s="57"/>
      <c r="P1051" s="237" t="s">
        <v>5044</v>
      </c>
      <c r="Q1051" s="13"/>
      <c r="R1051"/>
      <c r="S1051" t="str">
        <f t="shared" si="211"/>
        <v>NOT EQUAL</v>
      </c>
      <c r="T1051" t="str">
        <f>IF(ISNA(VLOOKUP(AF1051,#REF!,1)),"//","")</f>
        <v/>
      </c>
      <c r="U1051"/>
      <c r="V1051" t="e">
        <f t="shared" si="214"/>
        <v>#REF!</v>
      </c>
      <c r="W1051" s="81" t="s">
        <v>2263</v>
      </c>
      <c r="X1051" s="59" t="s">
        <v>2263</v>
      </c>
      <c r="Y1051" s="59" t="s">
        <v>2263</v>
      </c>
      <c r="Z1051" s="25" t="str">
        <f t="shared" si="212"/>
        <v/>
      </c>
      <c r="AA1051" s="25" t="str">
        <f t="shared" si="215"/>
        <v/>
      </c>
      <c r="AB1051" s="1">
        <f t="shared" si="213"/>
        <v>1027</v>
      </c>
      <c r="AC1051" t="str">
        <f t="shared" si="216"/>
        <v>ITM_SUP_J</v>
      </c>
      <c r="AD1051" s="136" t="str">
        <f>IF(ISNA(VLOOKUP(AA1051,Sheet2!J:J,1,0)),"//","")</f>
        <v/>
      </c>
      <c r="AF1051" s="94" t="str">
        <f t="shared" si="217"/>
        <v/>
      </c>
      <c r="AG1051" t="b">
        <f t="shared" si="218"/>
        <v>1</v>
      </c>
    </row>
    <row r="1052" spans="1:33">
      <c r="A1052" s="50">
        <f t="shared" si="219"/>
        <v>1052</v>
      </c>
      <c r="B1052" s="49">
        <f t="shared" si="220"/>
        <v>1028</v>
      </c>
      <c r="C1052" s="229" t="s">
        <v>3816</v>
      </c>
      <c r="D1052" s="229" t="s">
        <v>7</v>
      </c>
      <c r="E1052" s="224" t="s">
        <v>524</v>
      </c>
      <c r="F1052" s="224" t="s">
        <v>5117</v>
      </c>
      <c r="G1052" s="235">
        <v>0</v>
      </c>
      <c r="H1052" s="235">
        <v>0</v>
      </c>
      <c r="I1052" s="224" t="s">
        <v>1</v>
      </c>
      <c r="J1052" s="224" t="s">
        <v>1396</v>
      </c>
      <c r="K1052" s="231" t="s">
        <v>3830</v>
      </c>
      <c r="L1052" s="232" t="s">
        <v>4851</v>
      </c>
      <c r="M1052" s="232" t="s">
        <v>4910</v>
      </c>
      <c r="N1052" s="57"/>
      <c r="O1052" s="57"/>
      <c r="P1052" s="237" t="s">
        <v>5045</v>
      </c>
      <c r="Q1052" s="13"/>
      <c r="R1052"/>
      <c r="S1052" t="str">
        <f t="shared" si="211"/>
        <v>NOT EQUAL</v>
      </c>
      <c r="T1052" t="str">
        <f>IF(ISNA(VLOOKUP(AF1052,#REF!,1)),"//","")</f>
        <v/>
      </c>
      <c r="U1052"/>
      <c r="V1052" t="e">
        <f t="shared" si="214"/>
        <v>#REF!</v>
      </c>
      <c r="W1052" s="81" t="s">
        <v>2263</v>
      </c>
      <c r="X1052" s="59" t="s">
        <v>2263</v>
      </c>
      <c r="Y1052" s="59" t="s">
        <v>2263</v>
      </c>
      <c r="Z1052" s="25" t="str">
        <f t="shared" si="212"/>
        <v/>
      </c>
      <c r="AA1052" s="25" t="str">
        <f t="shared" si="215"/>
        <v/>
      </c>
      <c r="AB1052" s="1">
        <f t="shared" si="213"/>
        <v>1028</v>
      </c>
      <c r="AC1052" t="str">
        <f t="shared" si="216"/>
        <v>ITM_SUP_K</v>
      </c>
      <c r="AD1052" s="136" t="str">
        <f>IF(ISNA(VLOOKUP(AA1052,Sheet2!J:J,1,0)),"//","")</f>
        <v/>
      </c>
      <c r="AF1052" s="94" t="str">
        <f t="shared" si="217"/>
        <v/>
      </c>
      <c r="AG1052" t="b">
        <f t="shared" si="218"/>
        <v>1</v>
      </c>
    </row>
    <row r="1053" spans="1:33">
      <c r="A1053" s="50">
        <f t="shared" si="219"/>
        <v>1053</v>
      </c>
      <c r="B1053" s="49">
        <f t="shared" si="220"/>
        <v>1029</v>
      </c>
      <c r="C1053" s="229" t="s">
        <v>3816</v>
      </c>
      <c r="D1053" s="229" t="s">
        <v>7</v>
      </c>
      <c r="E1053" s="224" t="s">
        <v>524</v>
      </c>
      <c r="F1053" s="224" t="s">
        <v>5118</v>
      </c>
      <c r="G1053" s="235">
        <v>0</v>
      </c>
      <c r="H1053" s="235">
        <v>0</v>
      </c>
      <c r="I1053" s="224" t="s">
        <v>1</v>
      </c>
      <c r="J1053" s="224" t="s">
        <v>1396</v>
      </c>
      <c r="K1053" s="231" t="s">
        <v>3830</v>
      </c>
      <c r="L1053" s="232" t="s">
        <v>4851</v>
      </c>
      <c r="M1053" s="232" t="s">
        <v>4910</v>
      </c>
      <c r="N1053" s="57"/>
      <c r="O1053" s="57"/>
      <c r="P1053" s="237" t="s">
        <v>5046</v>
      </c>
      <c r="Q1053" s="13"/>
      <c r="R1053"/>
      <c r="S1053" t="str">
        <f t="shared" si="211"/>
        <v>NOT EQUAL</v>
      </c>
      <c r="T1053" t="str">
        <f>IF(ISNA(VLOOKUP(AF1053,#REF!,1)),"//","")</f>
        <v/>
      </c>
      <c r="U1053"/>
      <c r="V1053" t="e">
        <f t="shared" si="214"/>
        <v>#REF!</v>
      </c>
      <c r="W1053" s="81" t="s">
        <v>2263</v>
      </c>
      <c r="X1053" s="59" t="s">
        <v>2263</v>
      </c>
      <c r="Y1053" s="59" t="s">
        <v>2263</v>
      </c>
      <c r="Z1053" s="25" t="str">
        <f t="shared" si="212"/>
        <v/>
      </c>
      <c r="AA1053" s="25" t="str">
        <f t="shared" si="215"/>
        <v/>
      </c>
      <c r="AB1053" s="1">
        <f t="shared" si="213"/>
        <v>1029</v>
      </c>
      <c r="AC1053" t="str">
        <f t="shared" si="216"/>
        <v>ITM_SUP_L</v>
      </c>
      <c r="AD1053" s="136" t="str">
        <f>IF(ISNA(VLOOKUP(AA1053,Sheet2!J:J,1,0)),"//","")</f>
        <v/>
      </c>
      <c r="AF1053" s="94" t="str">
        <f t="shared" si="217"/>
        <v/>
      </c>
      <c r="AG1053" t="b">
        <f t="shared" si="218"/>
        <v>1</v>
      </c>
    </row>
    <row r="1054" spans="1:33">
      <c r="A1054" s="50">
        <f t="shared" si="219"/>
        <v>1054</v>
      </c>
      <c r="B1054" s="49">
        <f t="shared" si="220"/>
        <v>1030</v>
      </c>
      <c r="C1054" s="229" t="s">
        <v>3816</v>
      </c>
      <c r="D1054" s="229" t="s">
        <v>7</v>
      </c>
      <c r="E1054" s="224" t="s">
        <v>524</v>
      </c>
      <c r="F1054" s="224" t="s">
        <v>5119</v>
      </c>
      <c r="G1054" s="233">
        <v>0</v>
      </c>
      <c r="H1054" s="233">
        <v>0</v>
      </c>
      <c r="I1054" s="224" t="s">
        <v>1</v>
      </c>
      <c r="J1054" s="224" t="s">
        <v>1396</v>
      </c>
      <c r="K1054" s="231" t="s">
        <v>3830</v>
      </c>
      <c r="L1054" s="232" t="s">
        <v>4851</v>
      </c>
      <c r="M1054" s="232" t="s">
        <v>4910</v>
      </c>
      <c r="N1054" s="57"/>
      <c r="O1054" s="57"/>
      <c r="P1054" s="237" t="s">
        <v>5047</v>
      </c>
      <c r="Q1054" s="13"/>
      <c r="R1054"/>
      <c r="S1054" t="str">
        <f t="shared" si="211"/>
        <v>NOT EQUAL</v>
      </c>
      <c r="T1054" t="str">
        <f>IF(ISNA(VLOOKUP(AF1054,#REF!,1)),"//","")</f>
        <v/>
      </c>
      <c r="U1054"/>
      <c r="V1054" t="e">
        <f t="shared" si="214"/>
        <v>#REF!</v>
      </c>
      <c r="W1054" s="81" t="s">
        <v>2263</v>
      </c>
      <c r="X1054" s="59" t="s">
        <v>2263</v>
      </c>
      <c r="Y1054" s="59" t="s">
        <v>2263</v>
      </c>
      <c r="Z1054" s="25" t="str">
        <f t="shared" si="212"/>
        <v/>
      </c>
      <c r="AA1054" s="25" t="str">
        <f t="shared" si="215"/>
        <v/>
      </c>
      <c r="AB1054" s="1">
        <f t="shared" si="213"/>
        <v>1030</v>
      </c>
      <c r="AC1054" t="str">
        <f t="shared" si="216"/>
        <v>ITM_SUP_M</v>
      </c>
      <c r="AD1054" s="136" t="str">
        <f>IF(ISNA(VLOOKUP(AA1054,Sheet2!J:J,1,0)),"//","")</f>
        <v/>
      </c>
      <c r="AF1054" s="94" t="str">
        <f t="shared" si="217"/>
        <v/>
      </c>
      <c r="AG1054" t="b">
        <f t="shared" si="218"/>
        <v>1</v>
      </c>
    </row>
    <row r="1055" spans="1:33">
      <c r="A1055" s="50">
        <f t="shared" si="219"/>
        <v>1055</v>
      </c>
      <c r="B1055" s="49">
        <f t="shared" si="220"/>
        <v>1031</v>
      </c>
      <c r="C1055" s="229" t="s">
        <v>3816</v>
      </c>
      <c r="D1055" s="229" t="s">
        <v>7</v>
      </c>
      <c r="E1055" s="224" t="s">
        <v>524</v>
      </c>
      <c r="F1055" s="224" t="s">
        <v>5120</v>
      </c>
      <c r="G1055" s="235">
        <v>0</v>
      </c>
      <c r="H1055" s="235">
        <v>0</v>
      </c>
      <c r="I1055" s="224" t="s">
        <v>1</v>
      </c>
      <c r="J1055" s="224" t="s">
        <v>1396</v>
      </c>
      <c r="K1055" s="231" t="s">
        <v>3830</v>
      </c>
      <c r="L1055" s="232" t="s">
        <v>4851</v>
      </c>
      <c r="M1055" s="232" t="s">
        <v>4910</v>
      </c>
      <c r="N1055" s="57"/>
      <c r="O1055" s="57"/>
      <c r="P1055" s="237" t="s">
        <v>5048</v>
      </c>
      <c r="Q1055" s="13"/>
      <c r="R1055"/>
      <c r="S1055" t="str">
        <f t="shared" si="211"/>
        <v>NOT EQUAL</v>
      </c>
      <c r="T1055" t="str">
        <f>IF(ISNA(VLOOKUP(AF1055,#REF!,1)),"//","")</f>
        <v/>
      </c>
      <c r="U1055"/>
      <c r="V1055" t="e">
        <f t="shared" si="214"/>
        <v>#REF!</v>
      </c>
      <c r="W1055" s="81" t="s">
        <v>2263</v>
      </c>
      <c r="X1055" s="59" t="s">
        <v>2263</v>
      </c>
      <c r="Y1055" s="59" t="s">
        <v>2263</v>
      </c>
      <c r="Z1055" s="25" t="str">
        <f t="shared" si="212"/>
        <v/>
      </c>
      <c r="AA1055" s="25" t="str">
        <f t="shared" si="215"/>
        <v/>
      </c>
      <c r="AB1055" s="1">
        <f t="shared" si="213"/>
        <v>1031</v>
      </c>
      <c r="AC1055" t="str">
        <f t="shared" si="216"/>
        <v>ITM_SUP_N</v>
      </c>
      <c r="AD1055" s="136" t="str">
        <f>IF(ISNA(VLOOKUP(AA1055,Sheet2!J:J,1,0)),"//","")</f>
        <v/>
      </c>
      <c r="AF1055" s="94" t="str">
        <f t="shared" si="217"/>
        <v/>
      </c>
      <c r="AG1055" t="b">
        <f t="shared" si="218"/>
        <v>1</v>
      </c>
    </row>
    <row r="1056" spans="1:33">
      <c r="A1056" s="50">
        <f t="shared" si="219"/>
        <v>1056</v>
      </c>
      <c r="B1056" s="49">
        <f t="shared" si="220"/>
        <v>1032</v>
      </c>
      <c r="C1056" s="229" t="s">
        <v>3816</v>
      </c>
      <c r="D1056" s="229" t="s">
        <v>7</v>
      </c>
      <c r="E1056" s="224" t="s">
        <v>524</v>
      </c>
      <c r="F1056" s="224" t="s">
        <v>5121</v>
      </c>
      <c r="G1056" s="235">
        <v>0</v>
      </c>
      <c r="H1056" s="235">
        <v>0</v>
      </c>
      <c r="I1056" s="224" t="s">
        <v>1</v>
      </c>
      <c r="J1056" s="224" t="s">
        <v>1396</v>
      </c>
      <c r="K1056" s="231" t="s">
        <v>3830</v>
      </c>
      <c r="L1056" s="232" t="s">
        <v>4851</v>
      </c>
      <c r="M1056" s="232" t="s">
        <v>4910</v>
      </c>
      <c r="N1056" s="57"/>
      <c r="O1056" s="57"/>
      <c r="P1056" s="237" t="s">
        <v>5049</v>
      </c>
      <c r="Q1056" s="13"/>
      <c r="R1056"/>
      <c r="S1056" t="str">
        <f t="shared" si="211"/>
        <v>NOT EQUAL</v>
      </c>
      <c r="T1056" t="str">
        <f>IF(ISNA(VLOOKUP(AF1056,#REF!,1)),"//","")</f>
        <v/>
      </c>
      <c r="U1056"/>
      <c r="V1056" t="e">
        <f t="shared" si="214"/>
        <v>#REF!</v>
      </c>
      <c r="W1056" s="81" t="s">
        <v>2263</v>
      </c>
      <c r="X1056" s="59" t="s">
        <v>2263</v>
      </c>
      <c r="Y1056" s="59" t="s">
        <v>2263</v>
      </c>
      <c r="Z1056" s="25" t="str">
        <f t="shared" si="212"/>
        <v/>
      </c>
      <c r="AA1056" s="25" t="str">
        <f t="shared" si="215"/>
        <v/>
      </c>
      <c r="AB1056" s="1">
        <f t="shared" si="213"/>
        <v>1032</v>
      </c>
      <c r="AC1056" t="str">
        <f t="shared" si="216"/>
        <v>ITM_SUP_O</v>
      </c>
      <c r="AD1056" s="136" t="str">
        <f>IF(ISNA(VLOOKUP(AA1056,Sheet2!J:J,1,0)),"//","")</f>
        <v/>
      </c>
      <c r="AF1056" s="94" t="str">
        <f t="shared" si="217"/>
        <v/>
      </c>
      <c r="AG1056" t="b">
        <f t="shared" si="218"/>
        <v>1</v>
      </c>
    </row>
    <row r="1057" spans="1:33">
      <c r="A1057" s="50">
        <f t="shared" si="219"/>
        <v>1057</v>
      </c>
      <c r="B1057" s="49">
        <f t="shared" si="220"/>
        <v>1033</v>
      </c>
      <c r="C1057" s="229" t="s">
        <v>3816</v>
      </c>
      <c r="D1057" s="229" t="s">
        <v>7</v>
      </c>
      <c r="E1057" s="224" t="s">
        <v>524</v>
      </c>
      <c r="F1057" s="224" t="s">
        <v>5122</v>
      </c>
      <c r="G1057" s="235">
        <v>0</v>
      </c>
      <c r="H1057" s="235">
        <v>0</v>
      </c>
      <c r="I1057" s="224" t="s">
        <v>1</v>
      </c>
      <c r="J1057" s="224" t="s">
        <v>1396</v>
      </c>
      <c r="K1057" s="231" t="s">
        <v>3830</v>
      </c>
      <c r="L1057" s="232" t="s">
        <v>4851</v>
      </c>
      <c r="M1057" s="232" t="s">
        <v>4910</v>
      </c>
      <c r="N1057" s="57"/>
      <c r="O1057" s="57"/>
      <c r="P1057" s="237" t="s">
        <v>5050</v>
      </c>
      <c r="Q1057" s="13"/>
      <c r="R1057"/>
      <c r="S1057" t="str">
        <f t="shared" si="211"/>
        <v>NOT EQUAL</v>
      </c>
      <c r="T1057" t="str">
        <f>IF(ISNA(VLOOKUP(AF1057,#REF!,1)),"//","")</f>
        <v/>
      </c>
      <c r="U1057"/>
      <c r="V1057" t="e">
        <f t="shared" si="214"/>
        <v>#REF!</v>
      </c>
      <c r="W1057" s="81" t="s">
        <v>2263</v>
      </c>
      <c r="X1057" s="59" t="s">
        <v>2263</v>
      </c>
      <c r="Y1057" s="59" t="s">
        <v>2263</v>
      </c>
      <c r="Z1057" s="25" t="str">
        <f t="shared" si="212"/>
        <v/>
      </c>
      <c r="AA1057" s="25" t="str">
        <f t="shared" si="215"/>
        <v/>
      </c>
      <c r="AB1057" s="1">
        <f t="shared" si="213"/>
        <v>1033</v>
      </c>
      <c r="AC1057" t="str">
        <f t="shared" si="216"/>
        <v>ITM_SUP_P</v>
      </c>
      <c r="AD1057" s="136" t="str">
        <f>IF(ISNA(VLOOKUP(AA1057,Sheet2!J:J,1,0)),"//","")</f>
        <v/>
      </c>
      <c r="AF1057" s="94" t="str">
        <f t="shared" si="217"/>
        <v/>
      </c>
      <c r="AG1057" t="b">
        <f t="shared" si="218"/>
        <v>1</v>
      </c>
    </row>
    <row r="1058" spans="1:33">
      <c r="A1058" s="50">
        <f t="shared" si="219"/>
        <v>1058</v>
      </c>
      <c r="B1058" s="49">
        <f t="shared" si="220"/>
        <v>1034</v>
      </c>
      <c r="C1058" s="229" t="s">
        <v>3816</v>
      </c>
      <c r="D1058" s="229" t="s">
        <v>7</v>
      </c>
      <c r="E1058" s="224" t="s">
        <v>524</v>
      </c>
      <c r="F1058" s="224" t="s">
        <v>5123</v>
      </c>
      <c r="G1058" s="235">
        <v>0</v>
      </c>
      <c r="H1058" s="235">
        <v>0</v>
      </c>
      <c r="I1058" s="224" t="s">
        <v>1</v>
      </c>
      <c r="J1058" s="224" t="s">
        <v>1396</v>
      </c>
      <c r="K1058" s="231" t="s">
        <v>3830</v>
      </c>
      <c r="L1058" s="232" t="s">
        <v>4851</v>
      </c>
      <c r="M1058" s="232" t="s">
        <v>4910</v>
      </c>
      <c r="N1058" s="57"/>
      <c r="O1058" s="57"/>
      <c r="P1058" s="237" t="s">
        <v>5051</v>
      </c>
      <c r="Q1058" s="13"/>
      <c r="R1058"/>
      <c r="S1058" t="str">
        <f t="shared" si="211"/>
        <v>NOT EQUAL</v>
      </c>
      <c r="T1058" t="str">
        <f>IF(ISNA(VLOOKUP(AF1058,#REF!,1)),"//","")</f>
        <v/>
      </c>
      <c r="U1058"/>
      <c r="V1058" t="e">
        <f t="shared" si="214"/>
        <v>#REF!</v>
      </c>
      <c r="W1058" s="81" t="s">
        <v>2263</v>
      </c>
      <c r="X1058" s="59" t="s">
        <v>2263</v>
      </c>
      <c r="Y1058" s="59" t="s">
        <v>2263</v>
      </c>
      <c r="Z1058" s="25" t="str">
        <f t="shared" si="212"/>
        <v/>
      </c>
      <c r="AA1058" s="25" t="str">
        <f t="shared" si="215"/>
        <v/>
      </c>
      <c r="AB1058" s="1">
        <f t="shared" si="213"/>
        <v>1034</v>
      </c>
      <c r="AC1058" t="str">
        <f t="shared" si="216"/>
        <v>ITM_SUP_Q</v>
      </c>
      <c r="AD1058" s="136" t="str">
        <f>IF(ISNA(VLOOKUP(AA1058,Sheet2!J:J,1,0)),"//","")</f>
        <v/>
      </c>
      <c r="AF1058" s="94" t="str">
        <f t="shared" si="217"/>
        <v/>
      </c>
      <c r="AG1058" t="b">
        <f t="shared" si="218"/>
        <v>1</v>
      </c>
    </row>
    <row r="1059" spans="1:33">
      <c r="A1059" s="50">
        <f t="shared" si="219"/>
        <v>1059</v>
      </c>
      <c r="B1059" s="49">
        <f t="shared" si="220"/>
        <v>1035</v>
      </c>
      <c r="C1059" s="229" t="s">
        <v>3816</v>
      </c>
      <c r="D1059" s="229" t="s">
        <v>7</v>
      </c>
      <c r="E1059" s="224" t="s">
        <v>524</v>
      </c>
      <c r="F1059" s="224" t="s">
        <v>5124</v>
      </c>
      <c r="G1059" s="235">
        <v>0</v>
      </c>
      <c r="H1059" s="235">
        <v>0</v>
      </c>
      <c r="I1059" s="224" t="s">
        <v>1</v>
      </c>
      <c r="J1059" s="224" t="s">
        <v>1396</v>
      </c>
      <c r="K1059" s="231" t="s">
        <v>3830</v>
      </c>
      <c r="L1059" s="232" t="s">
        <v>4851</v>
      </c>
      <c r="M1059" s="232" t="s">
        <v>4910</v>
      </c>
      <c r="N1059" s="57"/>
      <c r="O1059" s="57"/>
      <c r="P1059" s="237" t="s">
        <v>5052</v>
      </c>
      <c r="Q1059" s="13"/>
      <c r="R1059"/>
      <c r="S1059" t="str">
        <f t="shared" si="211"/>
        <v>NOT EQUAL</v>
      </c>
      <c r="T1059" t="str">
        <f>IF(ISNA(VLOOKUP(AF1059,#REF!,1)),"//","")</f>
        <v/>
      </c>
      <c r="U1059"/>
      <c r="V1059" t="e">
        <f t="shared" si="214"/>
        <v>#REF!</v>
      </c>
      <c r="W1059" s="81" t="s">
        <v>2263</v>
      </c>
      <c r="X1059" s="59" t="s">
        <v>2263</v>
      </c>
      <c r="Y1059" s="59" t="s">
        <v>2263</v>
      </c>
      <c r="Z1059" s="25" t="str">
        <f t="shared" si="212"/>
        <v/>
      </c>
      <c r="AA1059" s="25" t="str">
        <f t="shared" si="215"/>
        <v/>
      </c>
      <c r="AB1059" s="1">
        <f t="shared" si="213"/>
        <v>1035</v>
      </c>
      <c r="AC1059" t="str">
        <f t="shared" si="216"/>
        <v>ITM_SUP_R</v>
      </c>
      <c r="AD1059" s="136" t="str">
        <f>IF(ISNA(VLOOKUP(AA1059,Sheet2!J:J,1,0)),"//","")</f>
        <v/>
      </c>
      <c r="AF1059" s="94" t="str">
        <f t="shared" si="217"/>
        <v/>
      </c>
      <c r="AG1059" t="b">
        <f t="shared" si="218"/>
        <v>1</v>
      </c>
    </row>
    <row r="1060" spans="1:33">
      <c r="A1060" s="50">
        <f t="shared" si="219"/>
        <v>1060</v>
      </c>
      <c r="B1060" s="49">
        <f t="shared" si="220"/>
        <v>1036</v>
      </c>
      <c r="C1060" s="229" t="s">
        <v>3816</v>
      </c>
      <c r="D1060" s="229" t="s">
        <v>7</v>
      </c>
      <c r="E1060" s="224" t="s">
        <v>524</v>
      </c>
      <c r="F1060" s="224" t="s">
        <v>5125</v>
      </c>
      <c r="G1060" s="235">
        <v>0</v>
      </c>
      <c r="H1060" s="235">
        <v>0</v>
      </c>
      <c r="I1060" s="224" t="s">
        <v>1</v>
      </c>
      <c r="J1060" s="224" t="s">
        <v>1396</v>
      </c>
      <c r="K1060" s="231" t="s">
        <v>3830</v>
      </c>
      <c r="L1060" s="232" t="s">
        <v>4851</v>
      </c>
      <c r="M1060" s="232" t="s">
        <v>4910</v>
      </c>
      <c r="N1060" s="57"/>
      <c r="O1060" s="57"/>
      <c r="P1060" s="237" t="s">
        <v>5053</v>
      </c>
      <c r="Q1060" s="13"/>
      <c r="R1060"/>
      <c r="S1060" t="str">
        <f t="shared" si="211"/>
        <v>NOT EQUAL</v>
      </c>
      <c r="T1060" t="str">
        <f>IF(ISNA(VLOOKUP(AF1060,#REF!,1)),"//","")</f>
        <v/>
      </c>
      <c r="U1060"/>
      <c r="V1060" t="e">
        <f t="shared" si="214"/>
        <v>#REF!</v>
      </c>
      <c r="W1060" s="81" t="s">
        <v>2263</v>
      </c>
      <c r="X1060" s="59" t="s">
        <v>2263</v>
      </c>
      <c r="Y1060" s="59" t="s">
        <v>2263</v>
      </c>
      <c r="Z1060" s="25" t="str">
        <f t="shared" si="212"/>
        <v/>
      </c>
      <c r="AA1060" s="25" t="str">
        <f t="shared" si="215"/>
        <v/>
      </c>
      <c r="AB1060" s="1">
        <f t="shared" si="213"/>
        <v>1036</v>
      </c>
      <c r="AC1060" t="str">
        <f t="shared" si="216"/>
        <v>ITM_SUP_S</v>
      </c>
      <c r="AD1060" s="136" t="str">
        <f>IF(ISNA(VLOOKUP(AA1060,Sheet2!J:J,1,0)),"//","")</f>
        <v/>
      </c>
      <c r="AF1060" s="94" t="str">
        <f t="shared" si="217"/>
        <v/>
      </c>
      <c r="AG1060" t="b">
        <f t="shared" si="218"/>
        <v>1</v>
      </c>
    </row>
    <row r="1061" spans="1:33">
      <c r="A1061" s="50">
        <f t="shared" si="219"/>
        <v>1061</v>
      </c>
      <c r="B1061" s="49">
        <f t="shared" si="220"/>
        <v>1037</v>
      </c>
      <c r="C1061" s="229" t="s">
        <v>3817</v>
      </c>
      <c r="D1061" s="229" t="s">
        <v>3140</v>
      </c>
      <c r="E1061" s="224" t="s">
        <v>524</v>
      </c>
      <c r="F1061" s="224" t="s">
        <v>5126</v>
      </c>
      <c r="G1061" s="235">
        <v>0</v>
      </c>
      <c r="H1061" s="235">
        <v>0</v>
      </c>
      <c r="I1061" s="224" t="s">
        <v>1</v>
      </c>
      <c r="J1061" s="224" t="s">
        <v>1396</v>
      </c>
      <c r="K1061" s="231" t="s">
        <v>3830</v>
      </c>
      <c r="L1061" s="232" t="s">
        <v>4851</v>
      </c>
      <c r="M1061" s="232" t="s">
        <v>4910</v>
      </c>
      <c r="N1061" s="57"/>
      <c r="O1061" s="57"/>
      <c r="P1061" s="237" t="s">
        <v>3140</v>
      </c>
      <c r="Q1061" s="13"/>
      <c r="R1061"/>
      <c r="S1061" t="str">
        <f t="shared" si="211"/>
        <v>NOT EQUAL</v>
      </c>
      <c r="T1061" t="str">
        <f>IF(ISNA(VLOOKUP(AF1061,#REF!,1)),"//","")</f>
        <v/>
      </c>
      <c r="U1061"/>
      <c r="V1061" t="e">
        <f t="shared" si="214"/>
        <v>#REF!</v>
      </c>
      <c r="W1061" s="81" t="s">
        <v>2263</v>
      </c>
      <c r="X1061" s="59" t="s">
        <v>2263</v>
      </c>
      <c r="Y1061" s="59" t="s">
        <v>2263</v>
      </c>
      <c r="Z1061" s="25" t="str">
        <f t="shared" si="212"/>
        <v/>
      </c>
      <c r="AA1061" s="25" t="str">
        <f t="shared" si="215"/>
        <v/>
      </c>
      <c r="AB1061" s="1">
        <f t="shared" si="213"/>
        <v>1037</v>
      </c>
      <c r="AC1061" t="str">
        <f t="shared" si="216"/>
        <v>ITM_SUP_T</v>
      </c>
      <c r="AD1061" s="136" t="str">
        <f>IF(ISNA(VLOOKUP(AA1061,Sheet2!J:J,1,0)),"//","")</f>
        <v/>
      </c>
      <c r="AF1061" s="94" t="str">
        <f t="shared" si="217"/>
        <v/>
      </c>
      <c r="AG1061" t="b">
        <f t="shared" si="218"/>
        <v>1</v>
      </c>
    </row>
    <row r="1062" spans="1:33">
      <c r="A1062" s="50">
        <f t="shared" si="219"/>
        <v>1062</v>
      </c>
      <c r="B1062" s="49">
        <f t="shared" si="220"/>
        <v>1038</v>
      </c>
      <c r="C1062" s="229" t="s">
        <v>3816</v>
      </c>
      <c r="D1062" s="229" t="s">
        <v>7</v>
      </c>
      <c r="E1062" s="224" t="s">
        <v>524</v>
      </c>
      <c r="F1062" s="224" t="s">
        <v>5127</v>
      </c>
      <c r="G1062" s="235">
        <v>0</v>
      </c>
      <c r="H1062" s="235">
        <v>0</v>
      </c>
      <c r="I1062" s="224" t="s">
        <v>1</v>
      </c>
      <c r="J1062" s="224" t="s">
        <v>1396</v>
      </c>
      <c r="K1062" s="231" t="s">
        <v>3830</v>
      </c>
      <c r="L1062" s="232" t="s">
        <v>4851</v>
      </c>
      <c r="M1062" s="232" t="s">
        <v>4910</v>
      </c>
      <c r="N1062" s="57"/>
      <c r="O1062" s="57"/>
      <c r="P1062" s="237" t="s">
        <v>5054</v>
      </c>
      <c r="Q1062" s="13"/>
      <c r="R1062"/>
      <c r="S1062" t="str">
        <f t="shared" si="211"/>
        <v>NOT EQUAL</v>
      </c>
      <c r="T1062" t="str">
        <f>IF(ISNA(VLOOKUP(AF1062,#REF!,1)),"//","")</f>
        <v/>
      </c>
      <c r="U1062"/>
      <c r="V1062" t="e">
        <f t="shared" si="214"/>
        <v>#REF!</v>
      </c>
      <c r="W1062" s="81" t="s">
        <v>2263</v>
      </c>
      <c r="X1062" s="59" t="s">
        <v>2263</v>
      </c>
      <c r="Y1062" s="59" t="s">
        <v>2263</v>
      </c>
      <c r="Z1062" s="25" t="str">
        <f t="shared" si="212"/>
        <v/>
      </c>
      <c r="AA1062" s="25" t="str">
        <f t="shared" si="215"/>
        <v/>
      </c>
      <c r="AB1062" s="1">
        <f t="shared" si="213"/>
        <v>1038</v>
      </c>
      <c r="AC1062" t="str">
        <f t="shared" si="216"/>
        <v>ITM_SUP_U</v>
      </c>
      <c r="AD1062" s="136" t="str">
        <f>IF(ISNA(VLOOKUP(AA1062,Sheet2!J:J,1,0)),"//","")</f>
        <v/>
      </c>
      <c r="AF1062" s="94" t="str">
        <f t="shared" si="217"/>
        <v/>
      </c>
      <c r="AG1062" t="b">
        <f t="shared" si="218"/>
        <v>1</v>
      </c>
    </row>
    <row r="1063" spans="1:33">
      <c r="A1063" s="50">
        <f t="shared" si="219"/>
        <v>1063</v>
      </c>
      <c r="B1063" s="49">
        <f t="shared" si="220"/>
        <v>1039</v>
      </c>
      <c r="C1063" s="229" t="s">
        <v>3816</v>
      </c>
      <c r="D1063" s="229" t="s">
        <v>7</v>
      </c>
      <c r="E1063" s="224" t="s">
        <v>524</v>
      </c>
      <c r="F1063" s="224" t="s">
        <v>5128</v>
      </c>
      <c r="G1063" s="235">
        <v>0</v>
      </c>
      <c r="H1063" s="235">
        <v>0</v>
      </c>
      <c r="I1063" s="224" t="s">
        <v>1</v>
      </c>
      <c r="J1063" s="224" t="s">
        <v>1396</v>
      </c>
      <c r="K1063" s="231" t="s">
        <v>3830</v>
      </c>
      <c r="L1063" s="232" t="s">
        <v>4851</v>
      </c>
      <c r="M1063" s="232" t="s">
        <v>4910</v>
      </c>
      <c r="N1063" s="57"/>
      <c r="O1063" s="57"/>
      <c r="P1063" s="237" t="s">
        <v>5055</v>
      </c>
      <c r="Q1063" s="13"/>
      <c r="R1063"/>
      <c r="S1063" t="str">
        <f t="shared" ref="S1063:S1126" si="221">IF(E1063=F1063,"","NOT EQUAL")</f>
        <v>NOT EQUAL</v>
      </c>
      <c r="T1063" t="str">
        <f>IF(ISNA(VLOOKUP(AF1063,#REF!,1)),"//","")</f>
        <v/>
      </c>
      <c r="U1063"/>
      <c r="V1063" t="e">
        <f t="shared" si="214"/>
        <v>#REF!</v>
      </c>
      <c r="W1063" s="81" t="s">
        <v>2263</v>
      </c>
      <c r="X1063" s="59" t="s">
        <v>2263</v>
      </c>
      <c r="Y1063" s="59" t="s">
        <v>2263</v>
      </c>
      <c r="Z1063" s="25" t="str">
        <f t="shared" si="212"/>
        <v/>
      </c>
      <c r="AA1063" s="25" t="str">
        <f t="shared" si="215"/>
        <v/>
      </c>
      <c r="AB1063" s="1">
        <f t="shared" si="213"/>
        <v>1039</v>
      </c>
      <c r="AC1063" t="str">
        <f t="shared" si="216"/>
        <v>ITM_SUP_V</v>
      </c>
      <c r="AD1063" s="136" t="str">
        <f>IF(ISNA(VLOOKUP(AA1063,Sheet2!J:J,1,0)),"//","")</f>
        <v/>
      </c>
      <c r="AF1063" s="94" t="str">
        <f t="shared" si="217"/>
        <v/>
      </c>
      <c r="AG1063" t="b">
        <f t="shared" si="218"/>
        <v>1</v>
      </c>
    </row>
    <row r="1064" spans="1:33">
      <c r="A1064" s="50">
        <f t="shared" si="219"/>
        <v>1064</v>
      </c>
      <c r="B1064" s="49">
        <f t="shared" si="220"/>
        <v>1040</v>
      </c>
      <c r="C1064" s="229" t="s">
        <v>3816</v>
      </c>
      <c r="D1064" s="229" t="s">
        <v>7</v>
      </c>
      <c r="E1064" s="224" t="s">
        <v>524</v>
      </c>
      <c r="F1064" s="224" t="s">
        <v>5129</v>
      </c>
      <c r="G1064" s="235">
        <v>0</v>
      </c>
      <c r="H1064" s="235">
        <v>0</v>
      </c>
      <c r="I1064" s="224" t="s">
        <v>1</v>
      </c>
      <c r="J1064" s="224" t="s">
        <v>1396</v>
      </c>
      <c r="K1064" s="231" t="s">
        <v>3830</v>
      </c>
      <c r="L1064" s="232" t="s">
        <v>4851</v>
      </c>
      <c r="M1064" s="232" t="s">
        <v>4910</v>
      </c>
      <c r="N1064" s="57"/>
      <c r="O1064" s="57"/>
      <c r="P1064" s="237" t="s">
        <v>5056</v>
      </c>
      <c r="Q1064" s="13"/>
      <c r="R1064"/>
      <c r="S1064" t="str">
        <f t="shared" si="221"/>
        <v>NOT EQUAL</v>
      </c>
      <c r="T1064" t="str">
        <f>IF(ISNA(VLOOKUP(AF1064,#REF!,1)),"//","")</f>
        <v/>
      </c>
      <c r="U1064"/>
      <c r="V1064" t="e">
        <f t="shared" si="214"/>
        <v>#REF!</v>
      </c>
      <c r="W1064" s="81" t="s">
        <v>2263</v>
      </c>
      <c r="X1064" s="59" t="s">
        <v>2263</v>
      </c>
      <c r="Y1064" s="59" t="s">
        <v>2263</v>
      </c>
      <c r="Z1064" s="25" t="str">
        <f t="shared" si="212"/>
        <v/>
      </c>
      <c r="AA1064" s="25" t="str">
        <f t="shared" si="215"/>
        <v/>
      </c>
      <c r="AB1064" s="1">
        <f t="shared" si="213"/>
        <v>1040</v>
      </c>
      <c r="AC1064" t="str">
        <f t="shared" si="216"/>
        <v>ITM_SUP_W</v>
      </c>
      <c r="AD1064" s="136" t="str">
        <f>IF(ISNA(VLOOKUP(AA1064,Sheet2!J:J,1,0)),"//","")</f>
        <v/>
      </c>
      <c r="AF1064" s="94" t="str">
        <f t="shared" si="217"/>
        <v/>
      </c>
      <c r="AG1064" t="b">
        <f t="shared" si="218"/>
        <v>1</v>
      </c>
    </row>
    <row r="1065" spans="1:33">
      <c r="A1065" s="50">
        <f t="shared" si="219"/>
        <v>1065</v>
      </c>
      <c r="B1065" s="49">
        <f t="shared" si="220"/>
        <v>1041</v>
      </c>
      <c r="C1065" s="229" t="s">
        <v>3816</v>
      </c>
      <c r="D1065" s="229" t="s">
        <v>7</v>
      </c>
      <c r="E1065" s="224" t="s">
        <v>524</v>
      </c>
      <c r="F1065" s="224" t="s">
        <v>5130</v>
      </c>
      <c r="G1065" s="235">
        <v>0</v>
      </c>
      <c r="H1065" s="235">
        <v>0</v>
      </c>
      <c r="I1065" s="224" t="s">
        <v>1</v>
      </c>
      <c r="J1065" s="224" t="s">
        <v>1396</v>
      </c>
      <c r="K1065" s="231" t="s">
        <v>3830</v>
      </c>
      <c r="L1065" s="232" t="s">
        <v>4851</v>
      </c>
      <c r="M1065" s="232" t="s">
        <v>4910</v>
      </c>
      <c r="N1065" s="57"/>
      <c r="O1065" s="57"/>
      <c r="P1065" s="237" t="s">
        <v>5057</v>
      </c>
      <c r="Q1065" s="13"/>
      <c r="R1065"/>
      <c r="S1065" t="str">
        <f t="shared" si="221"/>
        <v>NOT EQUAL</v>
      </c>
      <c r="T1065" t="str">
        <f>IF(ISNA(VLOOKUP(AF1065,#REF!,1)),"//","")</f>
        <v/>
      </c>
      <c r="U1065"/>
      <c r="V1065" t="e">
        <f t="shared" si="214"/>
        <v>#REF!</v>
      </c>
      <c r="W1065" s="81" t="s">
        <v>2263</v>
      </c>
      <c r="X1065" s="59" t="s">
        <v>2263</v>
      </c>
      <c r="Y1065" s="59" t="s">
        <v>2263</v>
      </c>
      <c r="Z1065" s="25" t="str">
        <f t="shared" si="212"/>
        <v/>
      </c>
      <c r="AA1065" s="25" t="str">
        <f t="shared" si="215"/>
        <v/>
      </c>
      <c r="AB1065" s="1">
        <f t="shared" si="213"/>
        <v>1041</v>
      </c>
      <c r="AC1065" t="str">
        <f t="shared" si="216"/>
        <v>ITM_SUP_X</v>
      </c>
      <c r="AD1065" s="136" t="str">
        <f>IF(ISNA(VLOOKUP(AA1065,Sheet2!J:J,1,0)),"//","")</f>
        <v/>
      </c>
      <c r="AF1065" s="94" t="str">
        <f t="shared" si="217"/>
        <v/>
      </c>
      <c r="AG1065" t="b">
        <f t="shared" si="218"/>
        <v>1</v>
      </c>
    </row>
    <row r="1066" spans="1:33">
      <c r="A1066" s="50">
        <f t="shared" si="219"/>
        <v>1066</v>
      </c>
      <c r="B1066" s="49">
        <f t="shared" si="220"/>
        <v>1042</v>
      </c>
      <c r="C1066" s="229" t="s">
        <v>3816</v>
      </c>
      <c r="D1066" s="229" t="s">
        <v>7</v>
      </c>
      <c r="E1066" s="224" t="s">
        <v>524</v>
      </c>
      <c r="F1066" s="224" t="s">
        <v>5131</v>
      </c>
      <c r="G1066" s="235">
        <v>0</v>
      </c>
      <c r="H1066" s="235">
        <v>0</v>
      </c>
      <c r="I1066" s="224" t="s">
        <v>1</v>
      </c>
      <c r="J1066" s="224" t="s">
        <v>1396</v>
      </c>
      <c r="K1066" s="231" t="s">
        <v>3830</v>
      </c>
      <c r="L1066" s="232" t="s">
        <v>4851</v>
      </c>
      <c r="M1066" s="232" t="s">
        <v>4910</v>
      </c>
      <c r="N1066" s="57"/>
      <c r="O1066" s="57"/>
      <c r="P1066" s="237" t="s">
        <v>5058</v>
      </c>
      <c r="Q1066" s="13"/>
      <c r="R1066"/>
      <c r="S1066" t="str">
        <f t="shared" si="221"/>
        <v>NOT EQUAL</v>
      </c>
      <c r="T1066" t="str">
        <f>IF(ISNA(VLOOKUP(AF1066,#REF!,1)),"//","")</f>
        <v/>
      </c>
      <c r="U1066"/>
      <c r="V1066" t="e">
        <f t="shared" si="214"/>
        <v>#REF!</v>
      </c>
      <c r="W1066" s="81" t="s">
        <v>2263</v>
      </c>
      <c r="X1066" s="59" t="s">
        <v>2263</v>
      </c>
      <c r="Y1066" s="59" t="s">
        <v>2263</v>
      </c>
      <c r="Z1066" s="25" t="str">
        <f t="shared" si="212"/>
        <v/>
      </c>
      <c r="AA1066" s="25" t="str">
        <f t="shared" si="215"/>
        <v/>
      </c>
      <c r="AB1066" s="1">
        <f t="shared" si="213"/>
        <v>1042</v>
      </c>
      <c r="AC1066" t="str">
        <f t="shared" si="216"/>
        <v>ITM_SUP_Y</v>
      </c>
      <c r="AD1066" s="136" t="str">
        <f>IF(ISNA(VLOOKUP(AA1066,Sheet2!J:J,1,0)),"//","")</f>
        <v/>
      </c>
      <c r="AF1066" s="94" t="str">
        <f t="shared" si="217"/>
        <v/>
      </c>
      <c r="AG1066" t="b">
        <f t="shared" si="218"/>
        <v>1</v>
      </c>
    </row>
    <row r="1067" spans="1:33" s="17" customFormat="1">
      <c r="A1067" s="50">
        <f t="shared" si="219"/>
        <v>1067</v>
      </c>
      <c r="B1067" s="49">
        <f t="shared" si="220"/>
        <v>1043</v>
      </c>
      <c r="C1067" s="229" t="s">
        <v>3816</v>
      </c>
      <c r="D1067" s="229" t="s">
        <v>7</v>
      </c>
      <c r="E1067" s="224" t="s">
        <v>524</v>
      </c>
      <c r="F1067" s="225" t="s">
        <v>5132</v>
      </c>
      <c r="G1067" s="234">
        <v>0</v>
      </c>
      <c r="H1067" s="234">
        <v>0</v>
      </c>
      <c r="I1067" s="224" t="s">
        <v>1</v>
      </c>
      <c r="J1067" s="224" t="s">
        <v>1396</v>
      </c>
      <c r="K1067" s="231" t="s">
        <v>3830</v>
      </c>
      <c r="L1067" s="232" t="s">
        <v>4851</v>
      </c>
      <c r="M1067" s="232" t="s">
        <v>4910</v>
      </c>
      <c r="P1067" s="237" t="s">
        <v>5059</v>
      </c>
      <c r="Q1067" s="16"/>
      <c r="S1067" s="17" t="str">
        <f t="shared" si="221"/>
        <v>NOT EQUAL</v>
      </c>
      <c r="T1067" s="17" t="str">
        <f>IF(ISNA(VLOOKUP(AF1067,#REF!,1)),"//","")</f>
        <v/>
      </c>
      <c r="V1067" t="e">
        <f t="shared" si="214"/>
        <v>#REF!</v>
      </c>
      <c r="W1067" s="94" t="s">
        <v>2263</v>
      </c>
      <c r="X1067" s="98" t="s">
        <v>2263</v>
      </c>
      <c r="Y1067" s="98" t="s">
        <v>2263</v>
      </c>
      <c r="Z1067" s="25" t="str">
        <f t="shared" si="212"/>
        <v/>
      </c>
      <c r="AA1067" s="25" t="str">
        <f t="shared" si="215"/>
        <v/>
      </c>
      <c r="AB1067" s="1">
        <f t="shared" si="213"/>
        <v>1043</v>
      </c>
      <c r="AC1067" t="str">
        <f t="shared" si="216"/>
        <v>ITM_SUP_Z</v>
      </c>
      <c r="AD1067" s="136" t="str">
        <f>IF(ISNA(VLOOKUP(AA1067,Sheet2!J:J,1,0)),"//","")</f>
        <v/>
      </c>
      <c r="AF1067" s="94" t="str">
        <f t="shared" si="217"/>
        <v/>
      </c>
      <c r="AG1067" t="b">
        <f t="shared" si="218"/>
        <v>1</v>
      </c>
    </row>
    <row r="1068" spans="1:33">
      <c r="A1068" s="50">
        <f t="shared" si="219"/>
        <v>1068</v>
      </c>
      <c r="B1068" s="49">
        <f t="shared" si="220"/>
        <v>1044</v>
      </c>
      <c r="C1068" s="229" t="s">
        <v>3816</v>
      </c>
      <c r="D1068" s="229" t="s">
        <v>7</v>
      </c>
      <c r="E1068" s="224" t="s">
        <v>524</v>
      </c>
      <c r="F1068" s="224" t="s">
        <v>5133</v>
      </c>
      <c r="G1068" s="233">
        <v>0</v>
      </c>
      <c r="H1068" s="233">
        <v>0</v>
      </c>
      <c r="I1068" s="224" t="s">
        <v>1</v>
      </c>
      <c r="J1068" s="224" t="s">
        <v>1396</v>
      </c>
      <c r="K1068" s="231" t="s">
        <v>3830</v>
      </c>
      <c r="L1068" s="232" t="s">
        <v>4851</v>
      </c>
      <c r="M1068" s="232" t="s">
        <v>4910</v>
      </c>
      <c r="N1068" s="57"/>
      <c r="O1068" s="57"/>
      <c r="P1068" s="237" t="s">
        <v>3345</v>
      </c>
      <c r="Q1068" s="13"/>
      <c r="R1068"/>
      <c r="S1068" t="str">
        <f t="shared" si="221"/>
        <v>NOT EQUAL</v>
      </c>
      <c r="T1068" t="str">
        <f>IF(ISNA(VLOOKUP(AF1068,#REF!,1)),"//","")</f>
        <v/>
      </c>
      <c r="U1068"/>
      <c r="V1068" t="e">
        <f t="shared" si="214"/>
        <v>#REF!</v>
      </c>
      <c r="W1068" s="81" t="s">
        <v>2263</v>
      </c>
      <c r="X1068" s="59" t="s">
        <v>2263</v>
      </c>
      <c r="Y1068" s="59" t="s">
        <v>2263</v>
      </c>
      <c r="Z1068" s="25" t="str">
        <f t="shared" si="212"/>
        <v/>
      </c>
      <c r="AA1068" s="25" t="str">
        <f t="shared" si="215"/>
        <v/>
      </c>
      <c r="AB1068" s="1">
        <f t="shared" si="213"/>
        <v>1044</v>
      </c>
      <c r="AC1068" t="str">
        <f t="shared" si="216"/>
        <v>ITM_SUP_a</v>
      </c>
      <c r="AD1068" s="136" t="str">
        <f>IF(ISNA(VLOOKUP(AA1068,Sheet2!J:J,1,0)),"//","")</f>
        <v/>
      </c>
      <c r="AF1068" s="94" t="str">
        <f t="shared" si="217"/>
        <v/>
      </c>
      <c r="AG1068" t="b">
        <f t="shared" si="218"/>
        <v>1</v>
      </c>
    </row>
    <row r="1069" spans="1:33">
      <c r="A1069" s="50">
        <f t="shared" si="219"/>
        <v>1069</v>
      </c>
      <c r="B1069" s="49">
        <f t="shared" si="220"/>
        <v>1045</v>
      </c>
      <c r="C1069" s="229" t="s">
        <v>3816</v>
      </c>
      <c r="D1069" s="229" t="s">
        <v>7</v>
      </c>
      <c r="E1069" s="224" t="s">
        <v>524</v>
      </c>
      <c r="F1069" s="224" t="s">
        <v>5134</v>
      </c>
      <c r="G1069" s="235">
        <v>0</v>
      </c>
      <c r="H1069" s="235">
        <v>0</v>
      </c>
      <c r="I1069" s="224" t="s">
        <v>1</v>
      </c>
      <c r="J1069" s="224" t="s">
        <v>1396</v>
      </c>
      <c r="K1069" s="231" t="s">
        <v>3830</v>
      </c>
      <c r="L1069" s="232" t="s">
        <v>4851</v>
      </c>
      <c r="M1069" s="232" t="s">
        <v>4910</v>
      </c>
      <c r="N1069" s="57"/>
      <c r="O1069" s="57"/>
      <c r="P1069" s="237" t="s">
        <v>5060</v>
      </c>
      <c r="Q1069" s="13"/>
      <c r="R1069"/>
      <c r="S1069" t="str">
        <f t="shared" si="221"/>
        <v>NOT EQUAL</v>
      </c>
      <c r="T1069" t="str">
        <f>IF(ISNA(VLOOKUP(AF1069,#REF!,1)),"//","")</f>
        <v/>
      </c>
      <c r="U1069"/>
      <c r="V1069" t="e">
        <f t="shared" si="214"/>
        <v>#REF!</v>
      </c>
      <c r="W1069" s="81" t="s">
        <v>2263</v>
      </c>
      <c r="X1069" s="59" t="s">
        <v>2263</v>
      </c>
      <c r="Y1069" s="59" t="s">
        <v>2263</v>
      </c>
      <c r="Z1069" s="25" t="str">
        <f t="shared" si="212"/>
        <v/>
      </c>
      <c r="AA1069" s="25" t="str">
        <f t="shared" si="215"/>
        <v/>
      </c>
      <c r="AB1069" s="1">
        <f t="shared" si="213"/>
        <v>1045</v>
      </c>
      <c r="AC1069" t="str">
        <f t="shared" si="216"/>
        <v>ITM_SUP_b</v>
      </c>
      <c r="AD1069" s="136" t="str">
        <f>IF(ISNA(VLOOKUP(AA1069,Sheet2!J:J,1,0)),"//","")</f>
        <v/>
      </c>
      <c r="AF1069" s="94" t="str">
        <f t="shared" si="217"/>
        <v/>
      </c>
      <c r="AG1069" t="b">
        <f t="shared" si="218"/>
        <v>1</v>
      </c>
    </row>
    <row r="1070" spans="1:33" s="17" customFormat="1">
      <c r="A1070" s="50">
        <f t="shared" si="219"/>
        <v>1070</v>
      </c>
      <c r="B1070" s="49">
        <f t="shared" si="220"/>
        <v>1046</v>
      </c>
      <c r="C1070" s="229" t="s">
        <v>3816</v>
      </c>
      <c r="D1070" s="229" t="s">
        <v>7</v>
      </c>
      <c r="E1070" s="224" t="s">
        <v>524</v>
      </c>
      <c r="F1070" s="225" t="s">
        <v>5135</v>
      </c>
      <c r="G1070" s="234">
        <v>0</v>
      </c>
      <c r="H1070" s="234">
        <v>0</v>
      </c>
      <c r="I1070" s="224" t="s">
        <v>1</v>
      </c>
      <c r="J1070" s="224" t="s">
        <v>1396</v>
      </c>
      <c r="K1070" s="231" t="s">
        <v>3830</v>
      </c>
      <c r="L1070" s="232" t="s">
        <v>4851</v>
      </c>
      <c r="M1070" s="232" t="s">
        <v>4910</v>
      </c>
      <c r="P1070" s="237" t="s">
        <v>5061</v>
      </c>
      <c r="Q1070" s="16"/>
      <c r="S1070" s="17" t="str">
        <f t="shared" si="221"/>
        <v>NOT EQUAL</v>
      </c>
      <c r="T1070" s="17" t="str">
        <f>IF(ISNA(VLOOKUP(AF1070,#REF!,1)),"//","")</f>
        <v/>
      </c>
      <c r="V1070" t="e">
        <f t="shared" si="214"/>
        <v>#REF!</v>
      </c>
      <c r="W1070" s="94" t="s">
        <v>2263</v>
      </c>
      <c r="X1070" s="98" t="s">
        <v>2263</v>
      </c>
      <c r="Y1070" s="98" t="s">
        <v>2263</v>
      </c>
      <c r="Z1070" s="25" t="str">
        <f t="shared" si="212"/>
        <v/>
      </c>
      <c r="AA1070" s="25" t="str">
        <f t="shared" si="215"/>
        <v/>
      </c>
      <c r="AB1070" s="1">
        <f t="shared" si="213"/>
        <v>1046</v>
      </c>
      <c r="AC1070" t="str">
        <f t="shared" si="216"/>
        <v>ITM_SUP_c</v>
      </c>
      <c r="AD1070" s="136" t="str">
        <f>IF(ISNA(VLOOKUP(AA1070,Sheet2!J:J,1,0)),"//","")</f>
        <v/>
      </c>
      <c r="AF1070" s="94" t="str">
        <f t="shared" si="217"/>
        <v/>
      </c>
      <c r="AG1070" t="b">
        <f t="shared" si="218"/>
        <v>1</v>
      </c>
    </row>
    <row r="1071" spans="1:33">
      <c r="A1071" s="50">
        <f t="shared" si="219"/>
        <v>1071</v>
      </c>
      <c r="B1071" s="49">
        <f t="shared" si="220"/>
        <v>1047</v>
      </c>
      <c r="C1071" s="229" t="s">
        <v>3816</v>
      </c>
      <c r="D1071" s="229" t="s">
        <v>7</v>
      </c>
      <c r="E1071" s="224" t="s">
        <v>524</v>
      </c>
      <c r="F1071" s="224" t="s">
        <v>5136</v>
      </c>
      <c r="G1071" s="233">
        <v>0</v>
      </c>
      <c r="H1071" s="233">
        <v>0</v>
      </c>
      <c r="I1071" s="224" t="s">
        <v>1</v>
      </c>
      <c r="J1071" s="224" t="s">
        <v>1396</v>
      </c>
      <c r="K1071" s="231" t="s">
        <v>3830</v>
      </c>
      <c r="L1071" s="232" t="s">
        <v>4851</v>
      </c>
      <c r="M1071" s="232" t="s">
        <v>4910</v>
      </c>
      <c r="N1071" s="57"/>
      <c r="O1071" s="57"/>
      <c r="P1071" s="237" t="s">
        <v>5062</v>
      </c>
      <c r="Q1071" s="13"/>
      <c r="R1071"/>
      <c r="S1071" t="str">
        <f t="shared" si="221"/>
        <v>NOT EQUAL</v>
      </c>
      <c r="T1071" t="str">
        <f>IF(ISNA(VLOOKUP(AF1071,#REF!,1)),"//","")</f>
        <v/>
      </c>
      <c r="U1071"/>
      <c r="V1071" t="e">
        <f t="shared" si="214"/>
        <v>#REF!</v>
      </c>
      <c r="W1071" s="81" t="s">
        <v>2263</v>
      </c>
      <c r="X1071" s="59" t="s">
        <v>2263</v>
      </c>
      <c r="Y1071" s="59" t="s">
        <v>2263</v>
      </c>
      <c r="Z1071" s="25" t="str">
        <f t="shared" si="212"/>
        <v/>
      </c>
      <c r="AA1071" s="25" t="str">
        <f t="shared" si="215"/>
        <v/>
      </c>
      <c r="AB1071" s="1">
        <f t="shared" si="213"/>
        <v>1047</v>
      </c>
      <c r="AC1071" t="str">
        <f t="shared" si="216"/>
        <v>ITM_SUP_d</v>
      </c>
      <c r="AD1071" s="136" t="str">
        <f>IF(ISNA(VLOOKUP(AA1071,Sheet2!J:J,1,0)),"//","")</f>
        <v/>
      </c>
      <c r="AF1071" s="94" t="str">
        <f t="shared" si="217"/>
        <v/>
      </c>
      <c r="AG1071" t="b">
        <f t="shared" si="218"/>
        <v>1</v>
      </c>
    </row>
    <row r="1072" spans="1:33">
      <c r="A1072" s="50">
        <f t="shared" si="219"/>
        <v>1072</v>
      </c>
      <c r="B1072" s="49">
        <f t="shared" si="220"/>
        <v>1048</v>
      </c>
      <c r="C1072" s="229" t="s">
        <v>3816</v>
      </c>
      <c r="D1072" s="229" t="s">
        <v>7</v>
      </c>
      <c r="E1072" s="224" t="s">
        <v>524</v>
      </c>
      <c r="F1072" s="224" t="s">
        <v>5137</v>
      </c>
      <c r="G1072" s="235">
        <v>0</v>
      </c>
      <c r="H1072" s="235">
        <v>0</v>
      </c>
      <c r="I1072" s="224" t="s">
        <v>1</v>
      </c>
      <c r="J1072" s="224" t="s">
        <v>1396</v>
      </c>
      <c r="K1072" s="231" t="s">
        <v>3830</v>
      </c>
      <c r="L1072" s="232" t="s">
        <v>4851</v>
      </c>
      <c r="M1072" s="232" t="s">
        <v>4910</v>
      </c>
      <c r="N1072" s="57"/>
      <c r="O1072" s="57"/>
      <c r="P1072" s="237" t="s">
        <v>5063</v>
      </c>
      <c r="Q1072" s="13"/>
      <c r="R1072"/>
      <c r="S1072" t="str">
        <f t="shared" si="221"/>
        <v>NOT EQUAL</v>
      </c>
      <c r="T1072" t="str">
        <f>IF(ISNA(VLOOKUP(AF1072,#REF!,1)),"//","")</f>
        <v/>
      </c>
      <c r="U1072"/>
      <c r="V1072" t="e">
        <f t="shared" si="214"/>
        <v>#REF!</v>
      </c>
      <c r="W1072" s="81" t="s">
        <v>2263</v>
      </c>
      <c r="X1072" s="59" t="s">
        <v>2263</v>
      </c>
      <c r="Y1072" s="59" t="s">
        <v>2263</v>
      </c>
      <c r="Z1072" s="25" t="str">
        <f t="shared" si="212"/>
        <v/>
      </c>
      <c r="AA1072" s="25" t="str">
        <f t="shared" si="215"/>
        <v/>
      </c>
      <c r="AB1072" s="1">
        <f t="shared" si="213"/>
        <v>1048</v>
      </c>
      <c r="AC1072" t="str">
        <f t="shared" si="216"/>
        <v>ITM_SUP_e</v>
      </c>
      <c r="AD1072" s="136" t="str">
        <f>IF(ISNA(VLOOKUP(AA1072,Sheet2!J:J,1,0)),"//","")</f>
        <v/>
      </c>
      <c r="AF1072" s="94" t="str">
        <f t="shared" si="217"/>
        <v/>
      </c>
      <c r="AG1072" t="b">
        <f t="shared" si="218"/>
        <v>1</v>
      </c>
    </row>
    <row r="1073" spans="1:33">
      <c r="A1073" s="50">
        <f t="shared" si="219"/>
        <v>1073</v>
      </c>
      <c r="B1073" s="49">
        <f t="shared" si="220"/>
        <v>1049</v>
      </c>
      <c r="C1073" s="229" t="s">
        <v>3816</v>
      </c>
      <c r="D1073" s="229" t="s">
        <v>7</v>
      </c>
      <c r="E1073" s="224" t="s">
        <v>524</v>
      </c>
      <c r="F1073" s="224" t="s">
        <v>5138</v>
      </c>
      <c r="G1073" s="235">
        <v>0</v>
      </c>
      <c r="H1073" s="235">
        <v>0</v>
      </c>
      <c r="I1073" s="224" t="s">
        <v>1</v>
      </c>
      <c r="J1073" s="224" t="s">
        <v>1396</v>
      </c>
      <c r="K1073" s="231" t="s">
        <v>3830</v>
      </c>
      <c r="L1073" s="232" t="s">
        <v>4851</v>
      </c>
      <c r="M1073" s="232" t="s">
        <v>4910</v>
      </c>
      <c r="N1073" s="57"/>
      <c r="O1073" s="57"/>
      <c r="P1073" s="237" t="s">
        <v>3346</v>
      </c>
      <c r="Q1073" s="13"/>
      <c r="R1073"/>
      <c r="S1073" t="str">
        <f t="shared" si="221"/>
        <v>NOT EQUAL</v>
      </c>
      <c r="T1073" t="str">
        <f>IF(ISNA(VLOOKUP(AF1073,#REF!,1)),"//","")</f>
        <v/>
      </c>
      <c r="U1073"/>
      <c r="V1073" t="e">
        <f t="shared" si="214"/>
        <v>#REF!</v>
      </c>
      <c r="W1073" s="81" t="s">
        <v>2263</v>
      </c>
      <c r="X1073" s="59" t="s">
        <v>2263</v>
      </c>
      <c r="Y1073" s="59" t="s">
        <v>2263</v>
      </c>
      <c r="Z1073" s="25" t="str">
        <f t="shared" si="212"/>
        <v/>
      </c>
      <c r="AA1073" s="25" t="str">
        <f t="shared" si="215"/>
        <v/>
      </c>
      <c r="AB1073" s="1">
        <f t="shared" si="213"/>
        <v>1049</v>
      </c>
      <c r="AC1073" t="str">
        <f t="shared" si="216"/>
        <v>ITM_SUP_f</v>
      </c>
      <c r="AD1073" s="136" t="str">
        <f>IF(ISNA(VLOOKUP(AA1073,Sheet2!J:J,1,0)),"//","")</f>
        <v/>
      </c>
      <c r="AF1073" s="94" t="str">
        <f t="shared" si="217"/>
        <v/>
      </c>
      <c r="AG1073" t="b">
        <f t="shared" si="218"/>
        <v>1</v>
      </c>
    </row>
    <row r="1074" spans="1:33">
      <c r="A1074" s="50">
        <f t="shared" si="219"/>
        <v>1074</v>
      </c>
      <c r="B1074" s="49">
        <f t="shared" si="220"/>
        <v>1050</v>
      </c>
      <c r="C1074" s="229" t="s">
        <v>3816</v>
      </c>
      <c r="D1074" s="229" t="s">
        <v>7</v>
      </c>
      <c r="E1074" s="224" t="s">
        <v>524</v>
      </c>
      <c r="F1074" s="224" t="s">
        <v>5139</v>
      </c>
      <c r="G1074" s="235">
        <v>0</v>
      </c>
      <c r="H1074" s="235">
        <v>0</v>
      </c>
      <c r="I1074" s="224" t="s">
        <v>1</v>
      </c>
      <c r="J1074" s="224" t="s">
        <v>1396</v>
      </c>
      <c r="K1074" s="231" t="s">
        <v>3830</v>
      </c>
      <c r="L1074" s="232" t="s">
        <v>4851</v>
      </c>
      <c r="M1074" s="232" t="s">
        <v>4910</v>
      </c>
      <c r="N1074" s="57"/>
      <c r="O1074" s="57"/>
      <c r="P1074" s="237" t="s">
        <v>3347</v>
      </c>
      <c r="Q1074" s="13"/>
      <c r="R1074"/>
      <c r="S1074" t="str">
        <f t="shared" si="221"/>
        <v>NOT EQUAL</v>
      </c>
      <c r="T1074" t="str">
        <f>IF(ISNA(VLOOKUP(AF1074,#REF!,1)),"//","")</f>
        <v/>
      </c>
      <c r="U1074"/>
      <c r="V1074" t="e">
        <f t="shared" si="214"/>
        <v>#REF!</v>
      </c>
      <c r="W1074" s="81"/>
      <c r="X1074" s="59"/>
      <c r="Y1074" s="59"/>
      <c r="Z1074" s="25" t="str">
        <f t="shared" si="212"/>
        <v/>
      </c>
      <c r="AA1074" s="25" t="str">
        <f t="shared" si="215"/>
        <v/>
      </c>
      <c r="AB1074" s="1">
        <f t="shared" si="213"/>
        <v>1050</v>
      </c>
      <c r="AC1074" t="str">
        <f t="shared" si="216"/>
        <v>ITM_SUP_g</v>
      </c>
      <c r="AD1074" s="136" t="str">
        <f>IF(ISNA(VLOOKUP(AA1074,Sheet2!J:J,1,0)),"//","")</f>
        <v/>
      </c>
      <c r="AF1074" s="94" t="str">
        <f t="shared" si="217"/>
        <v/>
      </c>
      <c r="AG1074" t="b">
        <f t="shared" si="218"/>
        <v>1</v>
      </c>
    </row>
    <row r="1075" spans="1:33">
      <c r="A1075" s="50">
        <f t="shared" si="219"/>
        <v>1075</v>
      </c>
      <c r="B1075" s="49">
        <f t="shared" si="220"/>
        <v>1051</v>
      </c>
      <c r="C1075" s="229" t="s">
        <v>3816</v>
      </c>
      <c r="D1075" s="229" t="s">
        <v>7</v>
      </c>
      <c r="E1075" s="224" t="s">
        <v>524</v>
      </c>
      <c r="F1075" s="224" t="s">
        <v>5140</v>
      </c>
      <c r="G1075" s="235">
        <v>0</v>
      </c>
      <c r="H1075" s="235">
        <v>0</v>
      </c>
      <c r="I1075" s="224" t="s">
        <v>1</v>
      </c>
      <c r="J1075" s="224" t="s">
        <v>1396</v>
      </c>
      <c r="K1075" s="231" t="s">
        <v>3830</v>
      </c>
      <c r="L1075" s="232" t="s">
        <v>4851</v>
      </c>
      <c r="M1075" s="232" t="s">
        <v>4910</v>
      </c>
      <c r="N1075" s="57"/>
      <c r="O1075" s="57"/>
      <c r="P1075" s="237" t="s">
        <v>3348</v>
      </c>
      <c r="Q1075" s="13"/>
      <c r="R1075"/>
      <c r="S1075" t="str">
        <f t="shared" si="221"/>
        <v>NOT EQUAL</v>
      </c>
      <c r="T1075" t="str">
        <f>IF(ISNA(VLOOKUP(AF1075,#REF!,1)),"//","")</f>
        <v/>
      </c>
      <c r="U1075"/>
      <c r="V1075" t="e">
        <f t="shared" si="214"/>
        <v>#REF!</v>
      </c>
      <c r="W1075" s="81"/>
      <c r="X1075" s="59"/>
      <c r="Y1075" s="59"/>
      <c r="Z1075" s="25" t="str">
        <f t="shared" si="212"/>
        <v/>
      </c>
      <c r="AA1075" s="25" t="str">
        <f t="shared" si="215"/>
        <v/>
      </c>
      <c r="AB1075" s="1">
        <f t="shared" si="213"/>
        <v>1051</v>
      </c>
      <c r="AC1075" t="str">
        <f t="shared" si="216"/>
        <v>ITM_SUP_h</v>
      </c>
      <c r="AD1075" s="136" t="str">
        <f>IF(ISNA(VLOOKUP(AA1075,Sheet2!J:J,1,0)),"//","")</f>
        <v/>
      </c>
      <c r="AF1075" s="94" t="str">
        <f t="shared" si="217"/>
        <v/>
      </c>
      <c r="AG1075" t="b">
        <f t="shared" si="218"/>
        <v>1</v>
      </c>
    </row>
    <row r="1076" spans="1:33">
      <c r="A1076" s="50">
        <f t="shared" si="219"/>
        <v>1076</v>
      </c>
      <c r="B1076" s="49">
        <f t="shared" si="220"/>
        <v>1052</v>
      </c>
      <c r="C1076" s="229" t="s">
        <v>3816</v>
      </c>
      <c r="D1076" s="229" t="s">
        <v>7</v>
      </c>
      <c r="E1076" s="224" t="s">
        <v>524</v>
      </c>
      <c r="F1076" s="224" t="s">
        <v>5141</v>
      </c>
      <c r="G1076" s="235">
        <v>0</v>
      </c>
      <c r="H1076" s="235">
        <v>0</v>
      </c>
      <c r="I1076" s="224" t="s">
        <v>1</v>
      </c>
      <c r="J1076" s="224" t="s">
        <v>1396</v>
      </c>
      <c r="K1076" s="231" t="s">
        <v>3830</v>
      </c>
      <c r="L1076" s="232" t="s">
        <v>4851</v>
      </c>
      <c r="M1076" s="232" t="s">
        <v>4910</v>
      </c>
      <c r="N1076" s="57"/>
      <c r="O1076" s="57"/>
      <c r="P1076" s="237" t="s">
        <v>5064</v>
      </c>
      <c r="Q1076" s="13"/>
      <c r="R1076"/>
      <c r="S1076" t="str">
        <f t="shared" si="221"/>
        <v>NOT EQUAL</v>
      </c>
      <c r="T1076" t="str">
        <f>IF(ISNA(VLOOKUP(AF1076,#REF!,1)),"//","")</f>
        <v/>
      </c>
      <c r="U1076"/>
      <c r="V1076" t="e">
        <f t="shared" si="214"/>
        <v>#REF!</v>
      </c>
      <c r="W1076" s="81" t="s">
        <v>2263</v>
      </c>
      <c r="X1076" s="59" t="s">
        <v>2263</v>
      </c>
      <c r="Y1076" s="59" t="s">
        <v>2263</v>
      </c>
      <c r="Z1076" s="25" t="str">
        <f t="shared" si="212"/>
        <v/>
      </c>
      <c r="AA1076" s="25" t="str">
        <f t="shared" si="215"/>
        <v/>
      </c>
      <c r="AB1076" s="1">
        <f t="shared" si="213"/>
        <v>1052</v>
      </c>
      <c r="AC1076" t="str">
        <f t="shared" si="216"/>
        <v>ITM_SUP_i</v>
      </c>
      <c r="AD1076" s="136" t="str">
        <f>IF(ISNA(VLOOKUP(AA1076,Sheet2!J:J,1,0)),"//","")</f>
        <v/>
      </c>
      <c r="AF1076" s="94" t="str">
        <f t="shared" si="217"/>
        <v/>
      </c>
      <c r="AG1076" t="b">
        <f t="shared" si="218"/>
        <v>1</v>
      </c>
    </row>
    <row r="1077" spans="1:33">
      <c r="A1077" s="50">
        <f t="shared" si="219"/>
        <v>1077</v>
      </c>
      <c r="B1077" s="49">
        <f t="shared" si="220"/>
        <v>1053</v>
      </c>
      <c r="C1077" s="229" t="s">
        <v>3816</v>
      </c>
      <c r="D1077" s="229" t="s">
        <v>7</v>
      </c>
      <c r="E1077" s="224" t="s">
        <v>524</v>
      </c>
      <c r="F1077" s="224" t="s">
        <v>5142</v>
      </c>
      <c r="G1077" s="235">
        <v>0</v>
      </c>
      <c r="H1077" s="235">
        <v>0</v>
      </c>
      <c r="I1077" s="224" t="s">
        <v>1</v>
      </c>
      <c r="J1077" s="224" t="s">
        <v>1396</v>
      </c>
      <c r="K1077" s="231" t="s">
        <v>3830</v>
      </c>
      <c r="L1077" s="232" t="s">
        <v>4851</v>
      </c>
      <c r="M1077" s="232" t="s">
        <v>4910</v>
      </c>
      <c r="N1077" s="57"/>
      <c r="O1077" s="57"/>
      <c r="P1077" s="237" t="s">
        <v>5065</v>
      </c>
      <c r="Q1077" s="13"/>
      <c r="R1077"/>
      <c r="S1077" t="str">
        <f t="shared" si="221"/>
        <v>NOT EQUAL</v>
      </c>
      <c r="T1077" t="str">
        <f>IF(ISNA(VLOOKUP(AF1077,#REF!,1)),"//","")</f>
        <v/>
      </c>
      <c r="U1077"/>
      <c r="V1077" t="e">
        <f t="shared" si="214"/>
        <v>#REF!</v>
      </c>
      <c r="W1077" s="81"/>
      <c r="X1077" s="59"/>
      <c r="Y1077" s="59"/>
      <c r="Z1077" s="25" t="str">
        <f t="shared" si="212"/>
        <v/>
      </c>
      <c r="AA1077" s="25" t="str">
        <f t="shared" si="215"/>
        <v/>
      </c>
      <c r="AB1077" s="1">
        <f t="shared" si="213"/>
        <v>1053</v>
      </c>
      <c r="AC1077" t="str">
        <f t="shared" si="216"/>
        <v>ITM_SUP_j</v>
      </c>
      <c r="AD1077" s="136" t="str">
        <f>IF(ISNA(VLOOKUP(AA1077,Sheet2!J:J,1,0)),"//","")</f>
        <v/>
      </c>
      <c r="AF1077" s="94" t="str">
        <f t="shared" si="217"/>
        <v/>
      </c>
      <c r="AG1077" t="b">
        <f t="shared" si="218"/>
        <v>1</v>
      </c>
    </row>
    <row r="1078" spans="1:33">
      <c r="A1078" s="50">
        <f t="shared" si="219"/>
        <v>1078</v>
      </c>
      <c r="B1078" s="49">
        <f t="shared" si="220"/>
        <v>1054</v>
      </c>
      <c r="C1078" s="229" t="s">
        <v>3816</v>
      </c>
      <c r="D1078" s="229" t="s">
        <v>7</v>
      </c>
      <c r="E1078" s="224" t="s">
        <v>524</v>
      </c>
      <c r="F1078" s="224" t="s">
        <v>5143</v>
      </c>
      <c r="G1078" s="235">
        <v>0</v>
      </c>
      <c r="H1078" s="235">
        <v>0</v>
      </c>
      <c r="I1078" s="224" t="s">
        <v>1</v>
      </c>
      <c r="J1078" s="224" t="s">
        <v>1396</v>
      </c>
      <c r="K1078" s="231" t="s">
        <v>3830</v>
      </c>
      <c r="L1078" s="232" t="s">
        <v>4851</v>
      </c>
      <c r="M1078" s="232" t="s">
        <v>4910</v>
      </c>
      <c r="N1078" s="57"/>
      <c r="O1078" s="57"/>
      <c r="P1078" s="237" t="s">
        <v>5066</v>
      </c>
      <c r="Q1078" s="13"/>
      <c r="R1078"/>
      <c r="S1078" t="str">
        <f t="shared" si="221"/>
        <v>NOT EQUAL</v>
      </c>
      <c r="T1078" t="str">
        <f>IF(ISNA(VLOOKUP(AF1078,#REF!,1)),"//","")</f>
        <v/>
      </c>
      <c r="U1078"/>
      <c r="V1078" t="e">
        <f t="shared" si="214"/>
        <v>#REF!</v>
      </c>
      <c r="W1078" s="81" t="s">
        <v>2263</v>
      </c>
      <c r="X1078" s="59" t="s">
        <v>2263</v>
      </c>
      <c r="Y1078" s="59" t="s">
        <v>2263</v>
      </c>
      <c r="Z1078" s="25" t="str">
        <f t="shared" si="212"/>
        <v/>
      </c>
      <c r="AA1078" s="25" t="str">
        <f t="shared" si="215"/>
        <v/>
      </c>
      <c r="AB1078" s="1">
        <f t="shared" si="213"/>
        <v>1054</v>
      </c>
      <c r="AC1078" t="str">
        <f t="shared" si="216"/>
        <v>ITM_SUP_k</v>
      </c>
      <c r="AD1078" s="136" t="str">
        <f>IF(ISNA(VLOOKUP(AA1078,Sheet2!J:J,1,0)),"//","")</f>
        <v/>
      </c>
      <c r="AF1078" s="94" t="str">
        <f t="shared" si="217"/>
        <v/>
      </c>
      <c r="AG1078" t="b">
        <f t="shared" si="218"/>
        <v>1</v>
      </c>
    </row>
    <row r="1079" spans="1:33">
      <c r="A1079" s="50">
        <f t="shared" si="219"/>
        <v>1079</v>
      </c>
      <c r="B1079" s="49">
        <f t="shared" si="220"/>
        <v>1055</v>
      </c>
      <c r="C1079" s="229" t="s">
        <v>3816</v>
      </c>
      <c r="D1079" s="229" t="s">
        <v>7</v>
      </c>
      <c r="E1079" s="224" t="s">
        <v>524</v>
      </c>
      <c r="F1079" s="224" t="s">
        <v>5144</v>
      </c>
      <c r="G1079" s="235">
        <v>0</v>
      </c>
      <c r="H1079" s="235">
        <v>0</v>
      </c>
      <c r="I1079" s="224" t="s">
        <v>1</v>
      </c>
      <c r="J1079" s="224" t="s">
        <v>1396</v>
      </c>
      <c r="K1079" s="231" t="s">
        <v>3830</v>
      </c>
      <c r="L1079" s="232" t="s">
        <v>4851</v>
      </c>
      <c r="M1079" s="232" t="s">
        <v>4910</v>
      </c>
      <c r="N1079" s="57"/>
      <c r="O1079" s="57"/>
      <c r="P1079" s="237" t="s">
        <v>5067</v>
      </c>
      <c r="Q1079" s="13"/>
      <c r="R1079"/>
      <c r="S1079" t="str">
        <f t="shared" si="221"/>
        <v>NOT EQUAL</v>
      </c>
      <c r="T1079" t="str">
        <f>IF(ISNA(VLOOKUP(AF1079,#REF!,1)),"//","")</f>
        <v/>
      </c>
      <c r="U1079"/>
      <c r="V1079" t="e">
        <f t="shared" si="214"/>
        <v>#REF!</v>
      </c>
      <c r="W1079" s="81" t="s">
        <v>2263</v>
      </c>
      <c r="X1079" s="59" t="s">
        <v>2263</v>
      </c>
      <c r="Y1079" s="59" t="s">
        <v>2263</v>
      </c>
      <c r="Z1079" s="25" t="str">
        <f t="shared" si="212"/>
        <v/>
      </c>
      <c r="AA1079" s="25" t="str">
        <f t="shared" si="215"/>
        <v/>
      </c>
      <c r="AB1079" s="1">
        <f t="shared" si="213"/>
        <v>1055</v>
      </c>
      <c r="AC1079" t="str">
        <f t="shared" si="216"/>
        <v>ITM_SUP_l</v>
      </c>
      <c r="AD1079" s="136" t="str">
        <f>IF(ISNA(VLOOKUP(AA1079,Sheet2!J:J,1,0)),"//","")</f>
        <v/>
      </c>
      <c r="AF1079" s="94" t="str">
        <f t="shared" si="217"/>
        <v/>
      </c>
      <c r="AG1079" t="b">
        <f t="shared" si="218"/>
        <v>1</v>
      </c>
    </row>
    <row r="1080" spans="1:33">
      <c r="A1080" s="50">
        <f t="shared" si="219"/>
        <v>1080</v>
      </c>
      <c r="B1080" s="49">
        <f t="shared" si="220"/>
        <v>1056</v>
      </c>
      <c r="C1080" s="229" t="s">
        <v>3816</v>
      </c>
      <c r="D1080" s="229" t="s">
        <v>7</v>
      </c>
      <c r="E1080" s="224" t="s">
        <v>524</v>
      </c>
      <c r="F1080" s="224" t="s">
        <v>5145</v>
      </c>
      <c r="G1080" s="235">
        <v>0</v>
      </c>
      <c r="H1080" s="235">
        <v>0</v>
      </c>
      <c r="I1080" s="224" t="s">
        <v>1</v>
      </c>
      <c r="J1080" s="224" t="s">
        <v>1396</v>
      </c>
      <c r="K1080" s="231" t="s">
        <v>3830</v>
      </c>
      <c r="L1080" s="232" t="s">
        <v>4851</v>
      </c>
      <c r="M1080" s="232" t="s">
        <v>4910</v>
      </c>
      <c r="N1080" s="57"/>
      <c r="O1080" s="57"/>
      <c r="P1080" s="237" t="s">
        <v>5068</v>
      </c>
      <c r="Q1080" s="13"/>
      <c r="R1080"/>
      <c r="S1080" t="str">
        <f t="shared" si="221"/>
        <v>NOT EQUAL</v>
      </c>
      <c r="T1080" t="str">
        <f>IF(ISNA(VLOOKUP(AF1080,#REF!,1)),"//","")</f>
        <v/>
      </c>
      <c r="U1080"/>
      <c r="V1080" t="e">
        <f t="shared" si="214"/>
        <v>#REF!</v>
      </c>
      <c r="W1080" s="81" t="s">
        <v>2263</v>
      </c>
      <c r="X1080" s="59" t="s">
        <v>2263</v>
      </c>
      <c r="Y1080" s="59" t="s">
        <v>2263</v>
      </c>
      <c r="Z1080" s="25" t="str">
        <f t="shared" si="212"/>
        <v/>
      </c>
      <c r="AA1080" s="25" t="str">
        <f t="shared" si="215"/>
        <v/>
      </c>
      <c r="AB1080" s="1">
        <f t="shared" si="213"/>
        <v>1056</v>
      </c>
      <c r="AC1080" t="str">
        <f t="shared" si="216"/>
        <v>ITM_SUP_m</v>
      </c>
      <c r="AD1080" s="136" t="str">
        <f>IF(ISNA(VLOOKUP(AA1080,Sheet2!J:J,1,0)),"//","")</f>
        <v/>
      </c>
      <c r="AF1080" s="94" t="str">
        <f t="shared" si="217"/>
        <v/>
      </c>
      <c r="AG1080" t="b">
        <f t="shared" si="218"/>
        <v>1</v>
      </c>
    </row>
    <row r="1081" spans="1:33">
      <c r="A1081" s="50">
        <f t="shared" si="219"/>
        <v>1081</v>
      </c>
      <c r="B1081" s="49">
        <f t="shared" si="220"/>
        <v>1057</v>
      </c>
      <c r="C1081" s="229" t="s">
        <v>3816</v>
      </c>
      <c r="D1081" s="229" t="s">
        <v>7</v>
      </c>
      <c r="E1081" s="224" t="s">
        <v>524</v>
      </c>
      <c r="F1081" s="224" t="s">
        <v>5146</v>
      </c>
      <c r="G1081" s="235">
        <v>0</v>
      </c>
      <c r="H1081" s="235">
        <v>0</v>
      </c>
      <c r="I1081" s="224" t="s">
        <v>1</v>
      </c>
      <c r="J1081" s="224" t="s">
        <v>1396</v>
      </c>
      <c r="K1081" s="231" t="s">
        <v>3830</v>
      </c>
      <c r="L1081" s="232" t="s">
        <v>4851</v>
      </c>
      <c r="M1081" s="232" t="s">
        <v>4910</v>
      </c>
      <c r="N1081" s="57"/>
      <c r="O1081" s="57"/>
      <c r="P1081" s="237" t="s">
        <v>5069</v>
      </c>
      <c r="Q1081" s="13"/>
      <c r="R1081"/>
      <c r="S1081" t="str">
        <f t="shared" si="221"/>
        <v>NOT EQUAL</v>
      </c>
      <c r="T1081" t="str">
        <f>IF(ISNA(VLOOKUP(AF1081,#REF!,1)),"//","")</f>
        <v/>
      </c>
      <c r="U1081"/>
      <c r="V1081" t="e">
        <f t="shared" si="214"/>
        <v>#REF!</v>
      </c>
      <c r="W1081" s="81" t="s">
        <v>2263</v>
      </c>
      <c r="X1081" s="59" t="s">
        <v>2263</v>
      </c>
      <c r="Y1081" s="59" t="s">
        <v>2263</v>
      </c>
      <c r="Z1081" s="25" t="str">
        <f t="shared" si="212"/>
        <v/>
      </c>
      <c r="AA1081" s="25" t="str">
        <f t="shared" si="215"/>
        <v/>
      </c>
      <c r="AB1081" s="1">
        <f t="shared" si="213"/>
        <v>1057</v>
      </c>
      <c r="AC1081" t="str">
        <f t="shared" si="216"/>
        <v>ITM_SUP_n</v>
      </c>
      <c r="AD1081" s="136" t="str">
        <f>IF(ISNA(VLOOKUP(AA1081,Sheet2!J:J,1,0)),"//","")</f>
        <v/>
      </c>
      <c r="AF1081" s="94" t="str">
        <f t="shared" si="217"/>
        <v/>
      </c>
      <c r="AG1081" t="b">
        <f t="shared" si="218"/>
        <v>1</v>
      </c>
    </row>
    <row r="1082" spans="1:33">
      <c r="A1082" s="50">
        <f t="shared" si="219"/>
        <v>1082</v>
      </c>
      <c r="B1082" s="49">
        <f t="shared" si="220"/>
        <v>1058</v>
      </c>
      <c r="C1082" s="229" t="s">
        <v>3816</v>
      </c>
      <c r="D1082" s="229" t="s">
        <v>7</v>
      </c>
      <c r="E1082" s="224" t="s">
        <v>524</v>
      </c>
      <c r="F1082" s="224" t="s">
        <v>5147</v>
      </c>
      <c r="G1082" s="235">
        <v>0</v>
      </c>
      <c r="H1082" s="235">
        <v>0</v>
      </c>
      <c r="I1082" s="224" t="s">
        <v>1</v>
      </c>
      <c r="J1082" s="224" t="s">
        <v>1396</v>
      </c>
      <c r="K1082" s="231" t="s">
        <v>3830</v>
      </c>
      <c r="L1082" s="232" t="s">
        <v>4851</v>
      </c>
      <c r="M1082" s="232" t="s">
        <v>4910</v>
      </c>
      <c r="N1082" s="57"/>
      <c r="O1082" s="57"/>
      <c r="P1082" s="237" t="s">
        <v>5070</v>
      </c>
      <c r="Q1082" s="13"/>
      <c r="R1082"/>
      <c r="S1082" t="str">
        <f t="shared" si="221"/>
        <v>NOT EQUAL</v>
      </c>
      <c r="T1082" t="str">
        <f>IF(ISNA(VLOOKUP(AF1082,#REF!,1)),"//","")</f>
        <v/>
      </c>
      <c r="U1082"/>
      <c r="V1082" t="e">
        <f t="shared" si="214"/>
        <v>#REF!</v>
      </c>
      <c r="W1082" s="81" t="s">
        <v>2263</v>
      </c>
      <c r="X1082" s="59" t="s">
        <v>2263</v>
      </c>
      <c r="Y1082" s="59" t="s">
        <v>2263</v>
      </c>
      <c r="Z1082" s="25" t="str">
        <f t="shared" si="212"/>
        <v/>
      </c>
      <c r="AA1082" s="25" t="str">
        <f t="shared" si="215"/>
        <v/>
      </c>
      <c r="AB1082" s="1">
        <f t="shared" si="213"/>
        <v>1058</v>
      </c>
      <c r="AC1082" t="str">
        <f t="shared" si="216"/>
        <v>ITM_SUP_o</v>
      </c>
      <c r="AD1082" s="136" t="str">
        <f>IF(ISNA(VLOOKUP(AA1082,Sheet2!J:J,1,0)),"//","")</f>
        <v/>
      </c>
      <c r="AF1082" s="94" t="str">
        <f t="shared" si="217"/>
        <v/>
      </c>
      <c r="AG1082" t="b">
        <f t="shared" si="218"/>
        <v>1</v>
      </c>
    </row>
    <row r="1083" spans="1:33">
      <c r="A1083" s="50">
        <f t="shared" si="219"/>
        <v>1083</v>
      </c>
      <c r="B1083" s="49">
        <f t="shared" si="220"/>
        <v>1059</v>
      </c>
      <c r="C1083" s="229" t="s">
        <v>3816</v>
      </c>
      <c r="D1083" s="229" t="s">
        <v>7</v>
      </c>
      <c r="E1083" s="224" t="s">
        <v>524</v>
      </c>
      <c r="F1083" s="224" t="s">
        <v>5148</v>
      </c>
      <c r="G1083" s="235">
        <v>0</v>
      </c>
      <c r="H1083" s="235">
        <v>0</v>
      </c>
      <c r="I1083" s="224" t="s">
        <v>1</v>
      </c>
      <c r="J1083" s="224" t="s">
        <v>1396</v>
      </c>
      <c r="K1083" s="231" t="s">
        <v>3830</v>
      </c>
      <c r="L1083" s="232" t="s">
        <v>4851</v>
      </c>
      <c r="M1083" s="232" t="s">
        <v>4910</v>
      </c>
      <c r="N1083" s="57"/>
      <c r="O1083" s="57"/>
      <c r="P1083" s="237" t="s">
        <v>5071</v>
      </c>
      <c r="Q1083" s="13"/>
      <c r="R1083"/>
      <c r="S1083" t="str">
        <f t="shared" si="221"/>
        <v>NOT EQUAL</v>
      </c>
      <c r="T1083" t="str">
        <f>IF(ISNA(VLOOKUP(AF1083,#REF!,1)),"//","")</f>
        <v/>
      </c>
      <c r="U1083"/>
      <c r="V1083" t="e">
        <f t="shared" si="214"/>
        <v>#REF!</v>
      </c>
      <c r="W1083" s="81" t="s">
        <v>2263</v>
      </c>
      <c r="X1083" s="59" t="s">
        <v>2263</v>
      </c>
      <c r="Y1083" s="59" t="s">
        <v>2263</v>
      </c>
      <c r="Z1083" s="25" t="str">
        <f t="shared" si="212"/>
        <v/>
      </c>
      <c r="AA1083" s="25" t="str">
        <f t="shared" si="215"/>
        <v/>
      </c>
      <c r="AB1083" s="1">
        <f t="shared" si="213"/>
        <v>1059</v>
      </c>
      <c r="AC1083" t="str">
        <f t="shared" si="216"/>
        <v>ITM_SUP_p</v>
      </c>
      <c r="AD1083" s="136" t="str">
        <f>IF(ISNA(VLOOKUP(AA1083,Sheet2!J:J,1,0)),"//","")</f>
        <v/>
      </c>
      <c r="AF1083" s="94" t="str">
        <f t="shared" si="217"/>
        <v/>
      </c>
      <c r="AG1083" t="b">
        <f t="shared" si="218"/>
        <v>1</v>
      </c>
    </row>
    <row r="1084" spans="1:33">
      <c r="A1084" s="50">
        <f t="shared" si="219"/>
        <v>1084</v>
      </c>
      <c r="B1084" s="49">
        <f t="shared" si="220"/>
        <v>1060</v>
      </c>
      <c r="C1084" s="229" t="s">
        <v>3816</v>
      </c>
      <c r="D1084" s="229" t="s">
        <v>7</v>
      </c>
      <c r="E1084" s="224" t="s">
        <v>524</v>
      </c>
      <c r="F1084" s="224" t="s">
        <v>5149</v>
      </c>
      <c r="G1084" s="235">
        <v>0</v>
      </c>
      <c r="H1084" s="235">
        <v>0</v>
      </c>
      <c r="I1084" s="224" t="s">
        <v>1</v>
      </c>
      <c r="J1084" s="224" t="s">
        <v>1396</v>
      </c>
      <c r="K1084" s="231" t="s">
        <v>3830</v>
      </c>
      <c r="L1084" s="232" t="s">
        <v>4851</v>
      </c>
      <c r="M1084" s="232" t="s">
        <v>4910</v>
      </c>
      <c r="N1084" s="57"/>
      <c r="O1084" s="57"/>
      <c r="P1084" s="237" t="s">
        <v>5072</v>
      </c>
      <c r="Q1084" s="13"/>
      <c r="R1084"/>
      <c r="S1084" t="str">
        <f t="shared" si="221"/>
        <v>NOT EQUAL</v>
      </c>
      <c r="T1084" t="str">
        <f>IF(ISNA(VLOOKUP(AF1084,#REF!,1)),"//","")</f>
        <v/>
      </c>
      <c r="U1084"/>
      <c r="V1084" t="e">
        <f t="shared" si="214"/>
        <v>#REF!</v>
      </c>
      <c r="W1084" s="81" t="s">
        <v>2263</v>
      </c>
      <c r="X1084" s="59" t="s">
        <v>2263</v>
      </c>
      <c r="Y1084" s="59" t="s">
        <v>2263</v>
      </c>
      <c r="Z1084" s="25" t="str">
        <f t="shared" si="212"/>
        <v/>
      </c>
      <c r="AA1084" s="25" t="str">
        <f t="shared" si="215"/>
        <v/>
      </c>
      <c r="AB1084" s="1">
        <f t="shared" si="213"/>
        <v>1060</v>
      </c>
      <c r="AC1084" t="str">
        <f t="shared" si="216"/>
        <v>ITM_SUP_q</v>
      </c>
      <c r="AD1084" s="136" t="str">
        <f>IF(ISNA(VLOOKUP(AA1084,Sheet2!J:J,1,0)),"//","")</f>
        <v/>
      </c>
      <c r="AF1084" s="94" t="str">
        <f t="shared" si="217"/>
        <v/>
      </c>
      <c r="AG1084" t="b">
        <f t="shared" si="218"/>
        <v>1</v>
      </c>
    </row>
    <row r="1085" spans="1:33">
      <c r="A1085" s="50">
        <f t="shared" si="219"/>
        <v>1085</v>
      </c>
      <c r="B1085" s="49">
        <f t="shared" si="220"/>
        <v>1061</v>
      </c>
      <c r="C1085" s="229" t="s">
        <v>3816</v>
      </c>
      <c r="D1085" s="229" t="s">
        <v>7</v>
      </c>
      <c r="E1085" s="224" t="s">
        <v>524</v>
      </c>
      <c r="F1085" s="224" t="s">
        <v>5150</v>
      </c>
      <c r="G1085" s="235">
        <v>0</v>
      </c>
      <c r="H1085" s="235">
        <v>0</v>
      </c>
      <c r="I1085" s="224" t="s">
        <v>1</v>
      </c>
      <c r="J1085" s="224" t="s">
        <v>1396</v>
      </c>
      <c r="K1085" s="231" t="s">
        <v>3830</v>
      </c>
      <c r="L1085" s="232" t="s">
        <v>4851</v>
      </c>
      <c r="M1085" s="232" t="s">
        <v>4910</v>
      </c>
      <c r="N1085" s="57"/>
      <c r="O1085" s="57"/>
      <c r="P1085" s="237" t="s">
        <v>3349</v>
      </c>
      <c r="Q1085" s="13"/>
      <c r="R1085"/>
      <c r="S1085" t="str">
        <f t="shared" si="221"/>
        <v>NOT EQUAL</v>
      </c>
      <c r="T1085" t="str">
        <f>IF(ISNA(VLOOKUP(AF1085,#REF!,1)),"//","")</f>
        <v/>
      </c>
      <c r="U1085"/>
      <c r="V1085" t="e">
        <f t="shared" si="214"/>
        <v>#REF!</v>
      </c>
      <c r="W1085" s="81" t="s">
        <v>2263</v>
      </c>
      <c r="X1085" s="59" t="s">
        <v>2263</v>
      </c>
      <c r="Y1085" s="59" t="s">
        <v>2263</v>
      </c>
      <c r="Z1085" s="25" t="str">
        <f t="shared" si="212"/>
        <v/>
      </c>
      <c r="AA1085" s="25" t="str">
        <f t="shared" si="215"/>
        <v/>
      </c>
      <c r="AB1085" s="1">
        <f t="shared" si="213"/>
        <v>1061</v>
      </c>
      <c r="AC1085" t="str">
        <f t="shared" si="216"/>
        <v>ITM_SUP_r</v>
      </c>
      <c r="AD1085" s="136" t="str">
        <f>IF(ISNA(VLOOKUP(AA1085,Sheet2!J:J,1,0)),"//","")</f>
        <v/>
      </c>
      <c r="AF1085" s="94" t="str">
        <f t="shared" si="217"/>
        <v/>
      </c>
      <c r="AG1085" t="b">
        <f t="shared" si="218"/>
        <v>1</v>
      </c>
    </row>
    <row r="1086" spans="1:33">
      <c r="A1086" s="50">
        <f t="shared" si="219"/>
        <v>1086</v>
      </c>
      <c r="B1086" s="49">
        <f t="shared" si="220"/>
        <v>1062</v>
      </c>
      <c r="C1086" s="229" t="s">
        <v>3816</v>
      </c>
      <c r="D1086" s="229" t="s">
        <v>7</v>
      </c>
      <c r="E1086" s="224" t="s">
        <v>524</v>
      </c>
      <c r="F1086" s="224" t="s">
        <v>5151</v>
      </c>
      <c r="G1086" s="235">
        <v>0</v>
      </c>
      <c r="H1086" s="235">
        <v>0</v>
      </c>
      <c r="I1086" s="224" t="s">
        <v>1</v>
      </c>
      <c r="J1086" s="224" t="s">
        <v>1396</v>
      </c>
      <c r="K1086" s="231" t="s">
        <v>3830</v>
      </c>
      <c r="L1086" s="232" t="s">
        <v>4851</v>
      </c>
      <c r="M1086" s="232" t="s">
        <v>4910</v>
      </c>
      <c r="N1086" s="57"/>
      <c r="O1086" s="57"/>
      <c r="P1086" s="237" t="s">
        <v>5073</v>
      </c>
      <c r="Q1086" s="13"/>
      <c r="R1086"/>
      <c r="S1086" t="str">
        <f t="shared" si="221"/>
        <v>NOT EQUAL</v>
      </c>
      <c r="T1086" t="str">
        <f>IF(ISNA(VLOOKUP(AF1086,#REF!,1)),"//","")</f>
        <v/>
      </c>
      <c r="U1086"/>
      <c r="V1086" t="e">
        <f t="shared" si="214"/>
        <v>#REF!</v>
      </c>
      <c r="W1086" s="81" t="s">
        <v>2263</v>
      </c>
      <c r="X1086" s="59" t="s">
        <v>2263</v>
      </c>
      <c r="Y1086" s="59" t="s">
        <v>2263</v>
      </c>
      <c r="Z1086" s="25" t="str">
        <f t="shared" si="212"/>
        <v/>
      </c>
      <c r="AA1086" s="25" t="str">
        <f t="shared" si="215"/>
        <v/>
      </c>
      <c r="AB1086" s="1">
        <f t="shared" si="213"/>
        <v>1062</v>
      </c>
      <c r="AC1086" t="str">
        <f t="shared" si="216"/>
        <v>ITM_SUP_s</v>
      </c>
      <c r="AD1086" s="136" t="str">
        <f>IF(ISNA(VLOOKUP(AA1086,Sheet2!J:J,1,0)),"//","")</f>
        <v/>
      </c>
      <c r="AF1086" s="94" t="str">
        <f t="shared" si="217"/>
        <v/>
      </c>
      <c r="AG1086" t="b">
        <f t="shared" si="218"/>
        <v>1</v>
      </c>
    </row>
    <row r="1087" spans="1:33">
      <c r="A1087" s="50">
        <f t="shared" si="219"/>
        <v>1087</v>
      </c>
      <c r="B1087" s="49">
        <f t="shared" si="220"/>
        <v>1063</v>
      </c>
      <c r="C1087" s="229" t="s">
        <v>3816</v>
      </c>
      <c r="D1087" s="229" t="s">
        <v>7</v>
      </c>
      <c r="E1087" s="224" t="s">
        <v>524</v>
      </c>
      <c r="F1087" s="224" t="s">
        <v>5152</v>
      </c>
      <c r="G1087" s="235">
        <v>0</v>
      </c>
      <c r="H1087" s="235">
        <v>0</v>
      </c>
      <c r="I1087" s="224" t="s">
        <v>1</v>
      </c>
      <c r="J1087" s="224" t="s">
        <v>1396</v>
      </c>
      <c r="K1087" s="231" t="s">
        <v>3830</v>
      </c>
      <c r="L1087" s="232" t="s">
        <v>4851</v>
      </c>
      <c r="M1087" s="232" t="s">
        <v>4910</v>
      </c>
      <c r="N1087" s="57"/>
      <c r="O1087" s="57"/>
      <c r="P1087" s="237" t="s">
        <v>5074</v>
      </c>
      <c r="Q1087" s="13"/>
      <c r="R1087"/>
      <c r="S1087" t="str">
        <f t="shared" si="221"/>
        <v>NOT EQUAL</v>
      </c>
      <c r="T1087" t="str">
        <f>IF(ISNA(VLOOKUP(AF1087,#REF!,1)),"//","")</f>
        <v/>
      </c>
      <c r="U1087"/>
      <c r="V1087" t="e">
        <f t="shared" si="214"/>
        <v>#REF!</v>
      </c>
      <c r="W1087" s="81" t="s">
        <v>2263</v>
      </c>
      <c r="X1087" s="59" t="s">
        <v>2263</v>
      </c>
      <c r="Y1087" s="59" t="s">
        <v>2263</v>
      </c>
      <c r="Z1087" s="25" t="str">
        <f t="shared" si="212"/>
        <v/>
      </c>
      <c r="AA1087" s="25" t="str">
        <f t="shared" si="215"/>
        <v/>
      </c>
      <c r="AB1087" s="1">
        <f t="shared" si="213"/>
        <v>1063</v>
      </c>
      <c r="AC1087" t="str">
        <f t="shared" si="216"/>
        <v>ITM_SUP_t</v>
      </c>
      <c r="AD1087" s="136" t="str">
        <f>IF(ISNA(VLOOKUP(AA1087,Sheet2!J:J,1,0)),"//","")</f>
        <v/>
      </c>
      <c r="AF1087" s="94" t="str">
        <f t="shared" si="217"/>
        <v/>
      </c>
      <c r="AG1087" t="b">
        <f t="shared" si="218"/>
        <v>1</v>
      </c>
    </row>
    <row r="1088" spans="1:33">
      <c r="A1088" s="50">
        <f t="shared" si="219"/>
        <v>1088</v>
      </c>
      <c r="B1088" s="49">
        <f t="shared" si="220"/>
        <v>1064</v>
      </c>
      <c r="C1088" s="229" t="s">
        <v>3816</v>
      </c>
      <c r="D1088" s="229" t="s">
        <v>7</v>
      </c>
      <c r="E1088" s="224" t="s">
        <v>524</v>
      </c>
      <c r="F1088" s="224" t="s">
        <v>5153</v>
      </c>
      <c r="G1088" s="235">
        <v>0</v>
      </c>
      <c r="H1088" s="235">
        <v>0</v>
      </c>
      <c r="I1088" s="224" t="s">
        <v>1</v>
      </c>
      <c r="J1088" s="224" t="s">
        <v>1396</v>
      </c>
      <c r="K1088" s="231" t="s">
        <v>3830</v>
      </c>
      <c r="L1088" s="232" t="s">
        <v>4851</v>
      </c>
      <c r="M1088" s="232" t="s">
        <v>4910</v>
      </c>
      <c r="N1088" s="57"/>
      <c r="O1088" s="57"/>
      <c r="P1088" s="237" t="s">
        <v>5075</v>
      </c>
      <c r="Q1088" s="13"/>
      <c r="R1088"/>
      <c r="S1088" t="str">
        <f t="shared" si="221"/>
        <v>NOT EQUAL</v>
      </c>
      <c r="T1088" t="str">
        <f>IF(ISNA(VLOOKUP(AF1088,#REF!,1)),"//","")</f>
        <v/>
      </c>
      <c r="U1088"/>
      <c r="V1088" t="e">
        <f t="shared" si="214"/>
        <v>#REF!</v>
      </c>
      <c r="W1088" s="81" t="s">
        <v>2263</v>
      </c>
      <c r="X1088" s="59" t="s">
        <v>2263</v>
      </c>
      <c r="Y1088" s="59" t="s">
        <v>2263</v>
      </c>
      <c r="Z1088" s="25" t="str">
        <f t="shared" si="212"/>
        <v/>
      </c>
      <c r="AA1088" s="25" t="str">
        <f t="shared" si="215"/>
        <v/>
      </c>
      <c r="AB1088" s="1">
        <f t="shared" si="213"/>
        <v>1064</v>
      </c>
      <c r="AC1088" t="str">
        <f t="shared" si="216"/>
        <v>ITM_SUP_u</v>
      </c>
      <c r="AD1088" s="136" t="str">
        <f>IF(ISNA(VLOOKUP(AA1088,Sheet2!J:J,1,0)),"//","")</f>
        <v/>
      </c>
      <c r="AF1088" s="94" t="str">
        <f t="shared" si="217"/>
        <v/>
      </c>
      <c r="AG1088" t="b">
        <f t="shared" si="218"/>
        <v>1</v>
      </c>
    </row>
    <row r="1089" spans="1:33">
      <c r="A1089" s="50">
        <f t="shared" si="219"/>
        <v>1089</v>
      </c>
      <c r="B1089" s="49">
        <f t="shared" si="220"/>
        <v>1065</v>
      </c>
      <c r="C1089" s="229" t="s">
        <v>3816</v>
      </c>
      <c r="D1089" s="229" t="s">
        <v>7</v>
      </c>
      <c r="E1089" s="224" t="s">
        <v>524</v>
      </c>
      <c r="F1089" s="224" t="s">
        <v>5154</v>
      </c>
      <c r="G1089" s="235">
        <v>0</v>
      </c>
      <c r="H1089" s="235">
        <v>0</v>
      </c>
      <c r="I1089" s="224" t="s">
        <v>1</v>
      </c>
      <c r="J1089" s="224" t="s">
        <v>1396</v>
      </c>
      <c r="K1089" s="231" t="s">
        <v>3830</v>
      </c>
      <c r="L1089" s="232" t="s">
        <v>4851</v>
      </c>
      <c r="M1089" s="232" t="s">
        <v>4910</v>
      </c>
      <c r="N1089" s="57"/>
      <c r="O1089" s="57"/>
      <c r="P1089" s="237" t="s">
        <v>5076</v>
      </c>
      <c r="Q1089" s="13"/>
      <c r="R1089"/>
      <c r="S1089" t="str">
        <f t="shared" si="221"/>
        <v>NOT EQUAL</v>
      </c>
      <c r="T1089" t="str">
        <f>IF(ISNA(VLOOKUP(AF1089,#REF!,1)),"//","")</f>
        <v/>
      </c>
      <c r="U1089"/>
      <c r="V1089" t="e">
        <f t="shared" si="214"/>
        <v>#REF!</v>
      </c>
      <c r="W1089" s="81" t="s">
        <v>2263</v>
      </c>
      <c r="X1089" s="59" t="s">
        <v>2263</v>
      </c>
      <c r="Y1089" s="59" t="s">
        <v>2263</v>
      </c>
      <c r="Z1089" s="25" t="str">
        <f t="shared" si="212"/>
        <v/>
      </c>
      <c r="AA1089" s="25" t="str">
        <f t="shared" si="215"/>
        <v/>
      </c>
      <c r="AB1089" s="1">
        <f t="shared" si="213"/>
        <v>1065</v>
      </c>
      <c r="AC1089" t="str">
        <f t="shared" si="216"/>
        <v>ITM_SUP_v</v>
      </c>
      <c r="AD1089" s="136" t="str">
        <f>IF(ISNA(VLOOKUP(AA1089,Sheet2!J:J,1,0)),"//","")</f>
        <v/>
      </c>
      <c r="AF1089" s="94" t="str">
        <f t="shared" si="217"/>
        <v/>
      </c>
      <c r="AG1089" t="b">
        <f t="shared" si="218"/>
        <v>1</v>
      </c>
    </row>
    <row r="1090" spans="1:33">
      <c r="A1090" s="50">
        <f t="shared" si="219"/>
        <v>1090</v>
      </c>
      <c r="B1090" s="49">
        <f t="shared" si="220"/>
        <v>1066</v>
      </c>
      <c r="C1090" s="229" t="s">
        <v>3816</v>
      </c>
      <c r="D1090" s="229" t="s">
        <v>7</v>
      </c>
      <c r="E1090" s="224" t="s">
        <v>524</v>
      </c>
      <c r="F1090" s="224" t="s">
        <v>5155</v>
      </c>
      <c r="G1090" s="235">
        <v>0</v>
      </c>
      <c r="H1090" s="235">
        <v>0</v>
      </c>
      <c r="I1090" s="224" t="s">
        <v>1</v>
      </c>
      <c r="J1090" s="224" t="s">
        <v>1396</v>
      </c>
      <c r="K1090" s="231" t="s">
        <v>3830</v>
      </c>
      <c r="L1090" s="232" t="s">
        <v>4851</v>
      </c>
      <c r="M1090" s="232" t="s">
        <v>4910</v>
      </c>
      <c r="N1090" s="57"/>
      <c r="O1090" s="57"/>
      <c r="P1090" s="237" t="s">
        <v>5077</v>
      </c>
      <c r="Q1090" s="13"/>
      <c r="R1090"/>
      <c r="S1090" t="str">
        <f t="shared" si="221"/>
        <v>NOT EQUAL</v>
      </c>
      <c r="T1090" t="str">
        <f>IF(ISNA(VLOOKUP(AF1090,#REF!,1)),"//","")</f>
        <v/>
      </c>
      <c r="U1090"/>
      <c r="V1090" t="e">
        <f t="shared" si="214"/>
        <v>#REF!</v>
      </c>
      <c r="W1090" s="81" t="s">
        <v>2263</v>
      </c>
      <c r="X1090" s="59" t="s">
        <v>2263</v>
      </c>
      <c r="Y1090" s="59" t="s">
        <v>2263</v>
      </c>
      <c r="Z1090" s="25" t="str">
        <f t="shared" si="212"/>
        <v/>
      </c>
      <c r="AA1090" s="25" t="str">
        <f t="shared" si="215"/>
        <v/>
      </c>
      <c r="AB1090" s="1">
        <f t="shared" si="213"/>
        <v>1066</v>
      </c>
      <c r="AC1090" t="str">
        <f t="shared" si="216"/>
        <v>ITM_SUP_w</v>
      </c>
      <c r="AD1090" s="136" t="str">
        <f>IF(ISNA(VLOOKUP(AA1090,Sheet2!J:J,1,0)),"//","")</f>
        <v/>
      </c>
      <c r="AF1090" s="94" t="str">
        <f t="shared" si="217"/>
        <v/>
      </c>
      <c r="AG1090" t="b">
        <f t="shared" si="218"/>
        <v>1</v>
      </c>
    </row>
    <row r="1091" spans="1:33">
      <c r="A1091" s="50">
        <f t="shared" si="219"/>
        <v>1091</v>
      </c>
      <c r="B1091" s="49">
        <f t="shared" si="220"/>
        <v>1067</v>
      </c>
      <c r="C1091" s="229" t="s">
        <v>3816</v>
      </c>
      <c r="D1091" s="229" t="s">
        <v>7</v>
      </c>
      <c r="E1091" s="224" t="s">
        <v>524</v>
      </c>
      <c r="F1091" s="224" t="s">
        <v>5156</v>
      </c>
      <c r="G1091" s="235">
        <v>0</v>
      </c>
      <c r="H1091" s="235">
        <v>0</v>
      </c>
      <c r="I1091" s="224" t="s">
        <v>1</v>
      </c>
      <c r="J1091" s="224" t="s">
        <v>1396</v>
      </c>
      <c r="K1091" s="231" t="s">
        <v>3830</v>
      </c>
      <c r="L1091" s="232" t="s">
        <v>4851</v>
      </c>
      <c r="M1091" s="232" t="s">
        <v>4910</v>
      </c>
      <c r="N1091" s="57"/>
      <c r="O1091" s="57"/>
      <c r="P1091" s="237" t="s">
        <v>3350</v>
      </c>
      <c r="Q1091" s="13"/>
      <c r="R1091"/>
      <c r="S1091" t="str">
        <f t="shared" si="221"/>
        <v>NOT EQUAL</v>
      </c>
      <c r="T1091" t="str">
        <f>IF(ISNA(VLOOKUP(AF1091,#REF!,1)),"//","")</f>
        <v/>
      </c>
      <c r="U1091"/>
      <c r="V1091" t="e">
        <f t="shared" si="214"/>
        <v>#REF!</v>
      </c>
      <c r="W1091" s="81" t="s">
        <v>2263</v>
      </c>
      <c r="X1091" s="59" t="s">
        <v>2263</v>
      </c>
      <c r="Y1091" s="59" t="s">
        <v>2263</v>
      </c>
      <c r="Z1091" s="25" t="str">
        <f t="shared" si="212"/>
        <v/>
      </c>
      <c r="AA1091" s="25" t="str">
        <f t="shared" si="215"/>
        <v/>
      </c>
      <c r="AB1091" s="1">
        <f t="shared" si="213"/>
        <v>1067</v>
      </c>
      <c r="AC1091" t="str">
        <f t="shared" si="216"/>
        <v>ITM_SUP_x</v>
      </c>
      <c r="AD1091" s="136" t="str">
        <f>IF(ISNA(VLOOKUP(AA1091,Sheet2!J:J,1,0)),"//","")</f>
        <v/>
      </c>
      <c r="AF1091" s="94" t="str">
        <f t="shared" si="217"/>
        <v/>
      </c>
      <c r="AG1091" t="b">
        <f t="shared" si="218"/>
        <v>1</v>
      </c>
    </row>
    <row r="1092" spans="1:33" s="17" customFormat="1">
      <c r="A1092" s="50">
        <f t="shared" si="219"/>
        <v>1092</v>
      </c>
      <c r="B1092" s="49">
        <f t="shared" si="220"/>
        <v>1068</v>
      </c>
      <c r="C1092" s="229" t="s">
        <v>3816</v>
      </c>
      <c r="D1092" s="229" t="s">
        <v>7</v>
      </c>
      <c r="E1092" s="224" t="s">
        <v>524</v>
      </c>
      <c r="F1092" s="225" t="s">
        <v>5157</v>
      </c>
      <c r="G1092" s="234">
        <v>0</v>
      </c>
      <c r="H1092" s="234">
        <v>0</v>
      </c>
      <c r="I1092" s="224" t="s">
        <v>1</v>
      </c>
      <c r="J1092" s="224" t="s">
        <v>1396</v>
      </c>
      <c r="K1092" s="231" t="s">
        <v>3830</v>
      </c>
      <c r="L1092" s="232" t="s">
        <v>4851</v>
      </c>
      <c r="M1092" s="232" t="s">
        <v>4910</v>
      </c>
      <c r="P1092" s="237" t="s">
        <v>5078</v>
      </c>
      <c r="Q1092" s="16"/>
      <c r="S1092" s="17" t="str">
        <f t="shared" si="221"/>
        <v>NOT EQUAL</v>
      </c>
      <c r="T1092" s="17" t="str">
        <f>IF(ISNA(VLOOKUP(AF1092,#REF!,1)),"//","")</f>
        <v/>
      </c>
      <c r="V1092" t="e">
        <f t="shared" si="214"/>
        <v>#REF!</v>
      </c>
      <c r="W1092" s="94" t="s">
        <v>2263</v>
      </c>
      <c r="X1092" s="98" t="s">
        <v>2263</v>
      </c>
      <c r="Y1092" s="98" t="s">
        <v>2263</v>
      </c>
      <c r="Z1092" s="25" t="str">
        <f t="shared" si="212"/>
        <v/>
      </c>
      <c r="AA1092" s="25" t="str">
        <f t="shared" si="215"/>
        <v/>
      </c>
      <c r="AB1092" s="1">
        <f t="shared" si="213"/>
        <v>1068</v>
      </c>
      <c r="AC1092" t="str">
        <f t="shared" si="216"/>
        <v>ITM_SUP_y</v>
      </c>
      <c r="AD1092" s="136" t="str">
        <f>IF(ISNA(VLOOKUP(AA1092,Sheet2!J:J,1,0)),"//","")</f>
        <v/>
      </c>
      <c r="AF1092" s="94" t="str">
        <f t="shared" si="217"/>
        <v/>
      </c>
      <c r="AG1092" t="b">
        <f t="shared" si="218"/>
        <v>1</v>
      </c>
    </row>
    <row r="1093" spans="1:33" s="17" customFormat="1">
      <c r="A1093" s="50">
        <f t="shared" si="219"/>
        <v>1093</v>
      </c>
      <c r="B1093" s="49">
        <f t="shared" si="220"/>
        <v>1069</v>
      </c>
      <c r="C1093" s="229" t="s">
        <v>3816</v>
      </c>
      <c r="D1093" s="229" t="s">
        <v>7</v>
      </c>
      <c r="E1093" s="224" t="s">
        <v>524</v>
      </c>
      <c r="F1093" s="225" t="s">
        <v>5158</v>
      </c>
      <c r="G1093" s="234">
        <v>0</v>
      </c>
      <c r="H1093" s="234">
        <v>0</v>
      </c>
      <c r="I1093" s="224" t="s">
        <v>1</v>
      </c>
      <c r="J1093" s="224" t="s">
        <v>1396</v>
      </c>
      <c r="K1093" s="231" t="s">
        <v>3830</v>
      </c>
      <c r="L1093" s="232" t="s">
        <v>4851</v>
      </c>
      <c r="M1093" s="232" t="s">
        <v>4910</v>
      </c>
      <c r="P1093" s="237" t="s">
        <v>5079</v>
      </c>
      <c r="Q1093" s="16"/>
      <c r="S1093" s="17" t="str">
        <f t="shared" si="221"/>
        <v>NOT EQUAL</v>
      </c>
      <c r="T1093" s="17" t="str">
        <f>IF(ISNA(VLOOKUP(AF1093,#REF!,1)),"//","")</f>
        <v/>
      </c>
      <c r="V1093" t="e">
        <f t="shared" si="214"/>
        <v>#REF!</v>
      </c>
      <c r="W1093" s="94" t="s">
        <v>2263</v>
      </c>
      <c r="X1093" s="98" t="s">
        <v>2263</v>
      </c>
      <c r="Y1093" s="98" t="s">
        <v>2263</v>
      </c>
      <c r="Z1093" s="25" t="str">
        <f t="shared" si="212"/>
        <v/>
      </c>
      <c r="AA1093" s="25" t="str">
        <f t="shared" si="215"/>
        <v/>
      </c>
      <c r="AB1093" s="1">
        <f t="shared" si="213"/>
        <v>1069</v>
      </c>
      <c r="AC1093" t="str">
        <f t="shared" si="216"/>
        <v>ITM_SUP_z</v>
      </c>
      <c r="AD1093" s="136" t="str">
        <f>IF(ISNA(VLOOKUP(AA1093,Sheet2!J:J,1,0)),"//","")</f>
        <v/>
      </c>
      <c r="AF1093" s="94" t="str">
        <f t="shared" si="217"/>
        <v/>
      </c>
      <c r="AG1093" t="b">
        <f t="shared" si="218"/>
        <v>1</v>
      </c>
    </row>
    <row r="1094" spans="1:33">
      <c r="A1094" s="50">
        <f t="shared" si="219"/>
        <v>1094</v>
      </c>
      <c r="B1094" s="49">
        <f t="shared" si="220"/>
        <v>1070</v>
      </c>
      <c r="C1094" s="229" t="s">
        <v>3816</v>
      </c>
      <c r="D1094" s="229" t="s">
        <v>7</v>
      </c>
      <c r="E1094" s="224" t="s">
        <v>524</v>
      </c>
      <c r="F1094" s="224" t="s">
        <v>5159</v>
      </c>
      <c r="G1094" s="233">
        <v>0</v>
      </c>
      <c r="H1094" s="233">
        <v>0</v>
      </c>
      <c r="I1094" s="224" t="s">
        <v>1</v>
      </c>
      <c r="J1094" s="224" t="s">
        <v>1396</v>
      </c>
      <c r="K1094" s="231" t="s">
        <v>3830</v>
      </c>
      <c r="L1094" s="232" t="s">
        <v>4851</v>
      </c>
      <c r="M1094" s="232" t="s">
        <v>4910</v>
      </c>
      <c r="N1094" s="57"/>
      <c r="O1094" s="57"/>
      <c r="P1094" s="237" t="s">
        <v>3268</v>
      </c>
      <c r="Q1094" s="13"/>
      <c r="R1094"/>
      <c r="S1094" t="str">
        <f t="shared" si="221"/>
        <v>NOT EQUAL</v>
      </c>
      <c r="T1094" t="str">
        <f>IF(ISNA(VLOOKUP(AF1094,#REF!,1)),"//","")</f>
        <v/>
      </c>
      <c r="U1094"/>
      <c r="V1094" t="e">
        <f t="shared" si="214"/>
        <v>#REF!</v>
      </c>
      <c r="W1094" s="81" t="s">
        <v>2263</v>
      </c>
      <c r="X1094" s="59" t="s">
        <v>2263</v>
      </c>
      <c r="Y1094" s="59" t="s">
        <v>2263</v>
      </c>
      <c r="Z1094" s="25" t="str">
        <f t="shared" ref="Z1094:Z1157" si="222">IF( OR(X1094="CNST", I1094="CAT_REGS"),IF(E1094=CHAR(34)&amp;CHAR(34),F1094,E1094),
IF(X1094="YES",UPPER(IF(E1094=CHAR(34)&amp;CHAR(34),F1094,E1094)),
IF(   AND(X1094&lt;&gt;"NO",I1094="CAT_FNCT",D1094&lt;&gt;"multiply", D1094&lt;&gt;"divide"),IF(J1094="SLS_ENABLED",   UPPER(IF(E1094=CHAR(34)&amp;CHAR(34),F1094,E1094)),""),"")))</f>
        <v/>
      </c>
      <c r="AA1094" s="25" t="str">
        <f t="shared" si="215"/>
        <v/>
      </c>
      <c r="AB1094" s="1">
        <f t="shared" ref="AB1094:AB1157" si="223">B1094</f>
        <v>1070</v>
      </c>
      <c r="AC1094" t="str">
        <f t="shared" si="216"/>
        <v>ITM_SUB_alpha</v>
      </c>
      <c r="AD1094" s="136" t="str">
        <f>IF(ISNA(VLOOKUP(AA1094,Sheet2!J:J,1,0)),"//","")</f>
        <v/>
      </c>
      <c r="AF1094" s="94" t="str">
        <f t="shared" si="217"/>
        <v/>
      </c>
      <c r="AG1094" t="b">
        <f t="shared" si="218"/>
        <v>1</v>
      </c>
    </row>
    <row r="1095" spans="1:33" s="17" customFormat="1">
      <c r="A1095" s="50">
        <f t="shared" si="219"/>
        <v>1095</v>
      </c>
      <c r="B1095" s="49">
        <f t="shared" si="220"/>
        <v>1071</v>
      </c>
      <c r="C1095" s="229" t="s">
        <v>3816</v>
      </c>
      <c r="D1095" s="229" t="s">
        <v>7</v>
      </c>
      <c r="E1095" s="224" t="s">
        <v>524</v>
      </c>
      <c r="F1095" s="225" t="s">
        <v>5160</v>
      </c>
      <c r="G1095" s="234">
        <v>0</v>
      </c>
      <c r="H1095" s="234">
        <v>0</v>
      </c>
      <c r="I1095" s="224" t="s">
        <v>1</v>
      </c>
      <c r="J1095" s="224" t="s">
        <v>1396</v>
      </c>
      <c r="K1095" s="231" t="s">
        <v>3830</v>
      </c>
      <c r="L1095" s="232" t="s">
        <v>4851</v>
      </c>
      <c r="M1095" s="232" t="s">
        <v>4910</v>
      </c>
      <c r="P1095" s="237" t="s">
        <v>3269</v>
      </c>
      <c r="Q1095" s="16"/>
      <c r="S1095" s="17" t="str">
        <f t="shared" si="221"/>
        <v>NOT EQUAL</v>
      </c>
      <c r="T1095" s="17" t="str">
        <f>IF(ISNA(VLOOKUP(AF1095,#REF!,1)),"//","")</f>
        <v/>
      </c>
      <c r="V1095" t="e">
        <f t="shared" ref="V1095:V1158" si="224">IF(AA1095&lt;&gt;"",V1094+1,V1094)</f>
        <v>#REF!</v>
      </c>
      <c r="W1095" s="94" t="s">
        <v>2263</v>
      </c>
      <c r="X1095" s="98" t="s">
        <v>2263</v>
      </c>
      <c r="Y1095" s="98" t="s">
        <v>2263</v>
      </c>
      <c r="Z1095" s="25" t="str">
        <f t="shared" si="222"/>
        <v/>
      </c>
      <c r="AA1095" s="25" t="str">
        <f t="shared" ref="AA1095:AA1158" si="225">IF(LEN(Y1095)&gt;0,Y1095,SUBSTITUTE(SUBSTITUTE(SUBSTITUTE(SUBSTITUTE(SUBSTITUTE(SUBSTITUTE(SUBSTITUTE(SUBSTITUTE(SUBSTITUTE(SUBSTITUTE(SUBSTITUTE( (SUBSTITUTE( SUBSTITUTE( SUBSTITUTE( SUBSTITUTE(Z1095,"STD_SIGMA","SUM"),"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95" s="1">
        <f t="shared" si="223"/>
        <v>1071</v>
      </c>
      <c r="AC1095" t="str">
        <f t="shared" ref="AC1095:AC1158" si="226">P1095</f>
        <v>ITM_SUB_delta</v>
      </c>
      <c r="AD1095" s="136" t="str">
        <f>IF(ISNA(VLOOKUP(AA1095,Sheet2!J:J,1,0)),"//","")</f>
        <v/>
      </c>
      <c r="AF1095" s="94" t="str">
        <f t="shared" ref="AF1095:AF1158" si="227">IF(LEN(AA1095)=0,"",SUBSTITUTE(SUBSTITUTE(SUBSTITUTE(SUBSTITUTE(SUBSTITUTE(SUBSTITUTE(SUBSTITUTE(SUBSTITUTE(SUBSTITUTE(SUBSTITUTE(SUBSTITUTE(SUBSTITUTE(SUBSTITUTE(SUBSTITUTE(SUBSTITUTE(SUBSTITUTE(SUBSTITUTE( (SUBSTITUTE( SUBSTITUTE( SUBSTITUTE( SUBSTITUTE(Z1095,"STD_SIGMA","SUM"),"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95" t="b">
        <f t="shared" ref="AG1095:AG1158" si="228">AA1095=AF1095</f>
        <v>1</v>
      </c>
    </row>
    <row r="1096" spans="1:33" s="17" customFormat="1">
      <c r="A1096" s="50">
        <f t="shared" si="219"/>
        <v>1096</v>
      </c>
      <c r="B1096" s="49">
        <f t="shared" si="220"/>
        <v>1072</v>
      </c>
      <c r="C1096" s="229" t="s">
        <v>3816</v>
      </c>
      <c r="D1096" s="229" t="s">
        <v>7</v>
      </c>
      <c r="E1096" s="224" t="s">
        <v>524</v>
      </c>
      <c r="F1096" s="225" t="s">
        <v>5161</v>
      </c>
      <c r="G1096" s="234">
        <v>0</v>
      </c>
      <c r="H1096" s="234">
        <v>0</v>
      </c>
      <c r="I1096" s="224" t="s">
        <v>1</v>
      </c>
      <c r="J1096" s="224" t="s">
        <v>1396</v>
      </c>
      <c r="K1096" s="231" t="s">
        <v>3830</v>
      </c>
      <c r="L1096" s="232" t="s">
        <v>4851</v>
      </c>
      <c r="M1096" s="232" t="s">
        <v>4910</v>
      </c>
      <c r="P1096" s="237" t="s">
        <v>3270</v>
      </c>
      <c r="Q1096" s="16"/>
      <c r="S1096" s="17" t="str">
        <f t="shared" si="221"/>
        <v>NOT EQUAL</v>
      </c>
      <c r="T1096" s="17" t="str">
        <f>IF(ISNA(VLOOKUP(AF1096,#REF!,1)),"//","")</f>
        <v/>
      </c>
      <c r="V1096" t="e">
        <f t="shared" si="224"/>
        <v>#REF!</v>
      </c>
      <c r="W1096" s="94" t="s">
        <v>2263</v>
      </c>
      <c r="X1096" s="98" t="s">
        <v>2263</v>
      </c>
      <c r="Y1096" s="98" t="s">
        <v>2263</v>
      </c>
      <c r="Z1096" s="25" t="str">
        <f t="shared" si="222"/>
        <v/>
      </c>
      <c r="AA1096" s="25" t="str">
        <f t="shared" si="225"/>
        <v/>
      </c>
      <c r="AB1096" s="1">
        <f t="shared" si="223"/>
        <v>1072</v>
      </c>
      <c r="AC1096" t="str">
        <f t="shared" si="226"/>
        <v>ITM_SUB_mu</v>
      </c>
      <c r="AD1096" s="136" t="str">
        <f>IF(ISNA(VLOOKUP(AA1096,Sheet2!J:J,1,0)),"//","")</f>
        <v/>
      </c>
      <c r="AF1096" s="94" t="str">
        <f t="shared" si="227"/>
        <v/>
      </c>
      <c r="AG1096" t="b">
        <f t="shared" si="228"/>
        <v>1</v>
      </c>
    </row>
    <row r="1097" spans="1:33">
      <c r="A1097" s="50">
        <f t="shared" ref="A1097:A1160" si="229">IF(B1097=INT(B1097),ROW(),"")</f>
        <v>1097</v>
      </c>
      <c r="B1097" s="49">
        <f t="shared" ref="B1097:B1160" si="230">IF(AND(MID(C1097,2,1)&lt;&gt;"/",MID(C1097,1,1)="/"),INT(B1096)+1,B1096+0.01)</f>
        <v>1073</v>
      </c>
      <c r="C1097" s="229" t="s">
        <v>3817</v>
      </c>
      <c r="D1097" s="229" t="s">
        <v>3133</v>
      </c>
      <c r="E1097" s="224" t="s">
        <v>524</v>
      </c>
      <c r="F1097" s="224" t="s">
        <v>5162</v>
      </c>
      <c r="G1097" s="233">
        <v>0</v>
      </c>
      <c r="H1097" s="233">
        <v>0</v>
      </c>
      <c r="I1097" s="224" t="s">
        <v>1</v>
      </c>
      <c r="J1097" s="224" t="s">
        <v>1396</v>
      </c>
      <c r="K1097" s="231" t="s">
        <v>3830</v>
      </c>
      <c r="L1097" s="232" t="s">
        <v>4851</v>
      </c>
      <c r="M1097" s="232" t="s">
        <v>4910</v>
      </c>
      <c r="N1097" s="57"/>
      <c r="O1097" s="57"/>
      <c r="P1097" s="237" t="s">
        <v>3133</v>
      </c>
      <c r="Q1097" s="13"/>
      <c r="R1097"/>
      <c r="S1097" t="str">
        <f t="shared" si="221"/>
        <v>NOT EQUAL</v>
      </c>
      <c r="T1097" t="str">
        <f>IF(ISNA(VLOOKUP(AF1097,#REF!,1)),"//","")</f>
        <v/>
      </c>
      <c r="U1097"/>
      <c r="V1097" t="e">
        <f t="shared" si="224"/>
        <v>#REF!</v>
      </c>
      <c r="W1097" s="81" t="s">
        <v>2263</v>
      </c>
      <c r="X1097" s="59" t="s">
        <v>2263</v>
      </c>
      <c r="Y1097" s="59" t="s">
        <v>2263</v>
      </c>
      <c r="Z1097" s="25" t="str">
        <f t="shared" si="222"/>
        <v/>
      </c>
      <c r="AA1097" s="25" t="str">
        <f t="shared" si="225"/>
        <v/>
      </c>
      <c r="AB1097" s="1">
        <f t="shared" si="223"/>
        <v>1073</v>
      </c>
      <c r="AC1097" t="str">
        <f t="shared" si="226"/>
        <v>ITM_SUB_SUN</v>
      </c>
      <c r="AD1097" s="136" t="str">
        <f>IF(ISNA(VLOOKUP(AA1097,Sheet2!J:J,1,0)),"//","")</f>
        <v/>
      </c>
      <c r="AF1097" s="94" t="str">
        <f t="shared" si="227"/>
        <v/>
      </c>
      <c r="AG1097" t="b">
        <f t="shared" si="228"/>
        <v>1</v>
      </c>
    </row>
    <row r="1098" spans="1:33">
      <c r="A1098" s="50">
        <f t="shared" si="229"/>
        <v>1098</v>
      </c>
      <c r="B1098" s="49">
        <f t="shared" si="230"/>
        <v>1074</v>
      </c>
      <c r="C1098" s="229" t="s">
        <v>3817</v>
      </c>
      <c r="D1098" s="229" t="s">
        <v>3134</v>
      </c>
      <c r="E1098" s="224" t="s">
        <v>524</v>
      </c>
      <c r="F1098" s="224" t="s">
        <v>5163</v>
      </c>
      <c r="G1098" s="235">
        <v>0</v>
      </c>
      <c r="H1098" s="235">
        <v>0</v>
      </c>
      <c r="I1098" s="224" t="s">
        <v>1</v>
      </c>
      <c r="J1098" s="224" t="s">
        <v>1396</v>
      </c>
      <c r="K1098" s="231" t="s">
        <v>3830</v>
      </c>
      <c r="L1098" s="232" t="s">
        <v>4851</v>
      </c>
      <c r="M1098" s="232" t="s">
        <v>4910</v>
      </c>
      <c r="N1098" s="57"/>
      <c r="O1098" s="57"/>
      <c r="P1098" s="237" t="s">
        <v>3134</v>
      </c>
      <c r="Q1098" s="13"/>
      <c r="R1098"/>
      <c r="S1098" t="str">
        <f t="shared" si="221"/>
        <v>NOT EQUAL</v>
      </c>
      <c r="T1098" t="str">
        <f>IF(ISNA(VLOOKUP(AF1098,#REF!,1)),"//","")</f>
        <v/>
      </c>
      <c r="U1098"/>
      <c r="V1098" t="e">
        <f t="shared" si="224"/>
        <v>#REF!</v>
      </c>
      <c r="W1098" s="81" t="s">
        <v>2263</v>
      </c>
      <c r="X1098" s="59" t="s">
        <v>2263</v>
      </c>
      <c r="Y1098" s="59" t="s">
        <v>2263</v>
      </c>
      <c r="Z1098" s="25" t="str">
        <f t="shared" si="222"/>
        <v/>
      </c>
      <c r="AA1098" s="25" t="str">
        <f t="shared" si="225"/>
        <v/>
      </c>
      <c r="AB1098" s="1">
        <f t="shared" si="223"/>
        <v>1074</v>
      </c>
      <c r="AC1098" t="str">
        <f t="shared" si="226"/>
        <v>ITM_SUB_EARTH</v>
      </c>
      <c r="AD1098" s="136" t="str">
        <f>IF(ISNA(VLOOKUP(AA1098,Sheet2!J:J,1,0)),"//","")</f>
        <v/>
      </c>
      <c r="AF1098" s="94" t="str">
        <f t="shared" si="227"/>
        <v/>
      </c>
      <c r="AG1098" t="b">
        <f t="shared" si="228"/>
        <v>1</v>
      </c>
    </row>
    <row r="1099" spans="1:33">
      <c r="A1099" s="50">
        <f t="shared" si="229"/>
        <v>1099</v>
      </c>
      <c r="B1099" s="49">
        <f t="shared" si="230"/>
        <v>1075</v>
      </c>
      <c r="C1099" s="229" t="s">
        <v>3816</v>
      </c>
      <c r="D1099" s="229" t="s">
        <v>7</v>
      </c>
      <c r="E1099" s="224" t="s">
        <v>524</v>
      </c>
      <c r="F1099" s="224" t="s">
        <v>5164</v>
      </c>
      <c r="G1099" s="235">
        <v>0</v>
      </c>
      <c r="H1099" s="235">
        <v>0</v>
      </c>
      <c r="I1099" s="224" t="s">
        <v>1</v>
      </c>
      <c r="J1099" s="224" t="s">
        <v>1396</v>
      </c>
      <c r="K1099" s="231" t="s">
        <v>3830</v>
      </c>
      <c r="L1099" s="232" t="s">
        <v>4851</v>
      </c>
      <c r="M1099" s="232" t="s">
        <v>4910</v>
      </c>
      <c r="N1099" s="57"/>
      <c r="O1099" s="57"/>
      <c r="P1099" s="237" t="s">
        <v>3271</v>
      </c>
      <c r="Q1099" s="13"/>
      <c r="R1099"/>
      <c r="S1099" t="str">
        <f t="shared" si="221"/>
        <v>NOT EQUAL</v>
      </c>
      <c r="T1099" t="str">
        <f>IF(ISNA(VLOOKUP(AF1099,#REF!,1)),"//","")</f>
        <v/>
      </c>
      <c r="U1099"/>
      <c r="V1099" t="e">
        <f t="shared" si="224"/>
        <v>#REF!</v>
      </c>
      <c r="W1099" s="81" t="s">
        <v>2263</v>
      </c>
      <c r="X1099" s="59" t="s">
        <v>2263</v>
      </c>
      <c r="Y1099" s="59" t="s">
        <v>2263</v>
      </c>
      <c r="Z1099" s="25" t="str">
        <f t="shared" si="222"/>
        <v/>
      </c>
      <c r="AA1099" s="25" t="str">
        <f t="shared" si="225"/>
        <v/>
      </c>
      <c r="AB1099" s="1">
        <f t="shared" si="223"/>
        <v>1075</v>
      </c>
      <c r="AC1099" t="str">
        <f t="shared" si="226"/>
        <v>ITM_SUB_PLUS</v>
      </c>
      <c r="AD1099" s="136" t="str">
        <f>IF(ISNA(VLOOKUP(AA1099,Sheet2!J:J,1,0)),"//","")</f>
        <v/>
      </c>
      <c r="AF1099" s="94" t="str">
        <f t="shared" si="227"/>
        <v/>
      </c>
      <c r="AG1099" t="b">
        <f t="shared" si="228"/>
        <v>1</v>
      </c>
    </row>
    <row r="1100" spans="1:33">
      <c r="A1100" s="50">
        <f t="shared" si="229"/>
        <v>1100</v>
      </c>
      <c r="B1100" s="49">
        <f t="shared" si="230"/>
        <v>1076</v>
      </c>
      <c r="C1100" s="229" t="s">
        <v>3816</v>
      </c>
      <c r="D1100" s="229" t="s">
        <v>7</v>
      </c>
      <c r="E1100" s="224" t="s">
        <v>524</v>
      </c>
      <c r="F1100" s="224" t="s">
        <v>5165</v>
      </c>
      <c r="G1100" s="235">
        <v>0</v>
      </c>
      <c r="H1100" s="235">
        <v>0</v>
      </c>
      <c r="I1100" s="224" t="s">
        <v>1</v>
      </c>
      <c r="J1100" s="224" t="s">
        <v>1396</v>
      </c>
      <c r="K1100" s="231" t="s">
        <v>3830</v>
      </c>
      <c r="L1100" s="232" t="s">
        <v>4851</v>
      </c>
      <c r="M1100" s="232" t="s">
        <v>4910</v>
      </c>
      <c r="N1100" s="57"/>
      <c r="O1100" s="57"/>
      <c r="P1100" s="237" t="s">
        <v>3272</v>
      </c>
      <c r="Q1100" s="13"/>
      <c r="R1100"/>
      <c r="S1100" t="str">
        <f t="shared" si="221"/>
        <v>NOT EQUAL</v>
      </c>
      <c r="T1100" t="str">
        <f>IF(ISNA(VLOOKUP(AF1100,#REF!,1)),"//","")</f>
        <v/>
      </c>
      <c r="U1100"/>
      <c r="V1100" t="e">
        <f t="shared" si="224"/>
        <v>#REF!</v>
      </c>
      <c r="W1100" s="81" t="s">
        <v>2263</v>
      </c>
      <c r="X1100" s="59" t="s">
        <v>2263</v>
      </c>
      <c r="Y1100" s="59" t="s">
        <v>2263</v>
      </c>
      <c r="Z1100" s="25" t="str">
        <f t="shared" si="222"/>
        <v/>
      </c>
      <c r="AA1100" s="25" t="str">
        <f t="shared" si="225"/>
        <v/>
      </c>
      <c r="AB1100" s="1">
        <f t="shared" si="223"/>
        <v>1076</v>
      </c>
      <c r="AC1100" t="str">
        <f t="shared" si="226"/>
        <v>ITM_SUB_MINUS</v>
      </c>
      <c r="AD1100" s="136" t="str">
        <f>IF(ISNA(VLOOKUP(AA1100,Sheet2!J:J,1,0)),"//","")</f>
        <v/>
      </c>
      <c r="AF1100" s="94" t="str">
        <f t="shared" si="227"/>
        <v/>
      </c>
      <c r="AG1100" t="b">
        <f t="shared" si="228"/>
        <v>1</v>
      </c>
    </row>
    <row r="1101" spans="1:33">
      <c r="A1101" s="50">
        <f t="shared" si="229"/>
        <v>1101</v>
      </c>
      <c r="B1101" s="49">
        <f t="shared" si="230"/>
        <v>1077</v>
      </c>
      <c r="C1101" s="229" t="s">
        <v>3817</v>
      </c>
      <c r="D1101" s="229" t="s">
        <v>3135</v>
      </c>
      <c r="E1101" s="224" t="s">
        <v>524</v>
      </c>
      <c r="F1101" s="224" t="s">
        <v>5166</v>
      </c>
      <c r="G1101" s="235">
        <v>0</v>
      </c>
      <c r="H1101" s="235">
        <v>0</v>
      </c>
      <c r="I1101" s="224" t="s">
        <v>1</v>
      </c>
      <c r="J1101" s="224" t="s">
        <v>1396</v>
      </c>
      <c r="K1101" s="231" t="s">
        <v>3830</v>
      </c>
      <c r="L1101" s="232" t="s">
        <v>4851</v>
      </c>
      <c r="M1101" s="232" t="s">
        <v>4910</v>
      </c>
      <c r="N1101" s="57"/>
      <c r="O1101" s="57"/>
      <c r="P1101" s="237" t="s">
        <v>3135</v>
      </c>
      <c r="Q1101" s="13"/>
      <c r="R1101"/>
      <c r="S1101" t="str">
        <f t="shared" si="221"/>
        <v>NOT EQUAL</v>
      </c>
      <c r="T1101" t="str">
        <f>IF(ISNA(VLOOKUP(AF1101,#REF!,1)),"//","")</f>
        <v/>
      </c>
      <c r="U1101"/>
      <c r="V1101" t="e">
        <f t="shared" si="224"/>
        <v>#REF!</v>
      </c>
      <c r="W1101" s="81" t="s">
        <v>2263</v>
      </c>
      <c r="X1101" s="59" t="s">
        <v>2263</v>
      </c>
      <c r="Y1101" s="59" t="s">
        <v>2263</v>
      </c>
      <c r="Z1101" s="25" t="str">
        <f t="shared" si="222"/>
        <v/>
      </c>
      <c r="AA1101" s="25" t="str">
        <f t="shared" si="225"/>
        <v/>
      </c>
      <c r="AB1101" s="1">
        <f t="shared" si="223"/>
        <v>1077</v>
      </c>
      <c r="AC1101" t="str">
        <f t="shared" si="226"/>
        <v>ITM_SUB_INFINITY</v>
      </c>
      <c r="AD1101" s="136" t="str">
        <f>IF(ISNA(VLOOKUP(AA1101,Sheet2!J:J,1,0)),"//","")</f>
        <v/>
      </c>
      <c r="AF1101" s="94" t="str">
        <f t="shared" si="227"/>
        <v/>
      </c>
      <c r="AG1101" t="b">
        <f t="shared" si="228"/>
        <v>1</v>
      </c>
    </row>
    <row r="1102" spans="1:33">
      <c r="A1102" s="50">
        <f t="shared" si="229"/>
        <v>1102</v>
      </c>
      <c r="B1102" s="49">
        <f t="shared" si="230"/>
        <v>1078</v>
      </c>
      <c r="C1102" s="229" t="s">
        <v>3816</v>
      </c>
      <c r="D1102" s="229" t="s">
        <v>7</v>
      </c>
      <c r="E1102" s="224" t="s">
        <v>524</v>
      </c>
      <c r="F1102" s="224" t="s">
        <v>5167</v>
      </c>
      <c r="G1102" s="235">
        <v>0</v>
      </c>
      <c r="H1102" s="235">
        <v>0</v>
      </c>
      <c r="I1102" s="224" t="s">
        <v>1</v>
      </c>
      <c r="J1102" s="224" t="s">
        <v>1396</v>
      </c>
      <c r="K1102" s="231" t="s">
        <v>3830</v>
      </c>
      <c r="L1102" s="232" t="s">
        <v>4851</v>
      </c>
      <c r="M1102" s="232" t="s">
        <v>4910</v>
      </c>
      <c r="N1102" s="57"/>
      <c r="O1102" s="57"/>
      <c r="P1102" s="237" t="s">
        <v>3283</v>
      </c>
      <c r="Q1102" s="13"/>
      <c r="R1102"/>
      <c r="S1102" t="str">
        <f t="shared" si="221"/>
        <v>NOT EQUAL</v>
      </c>
      <c r="T1102" t="str">
        <f>IF(ISNA(VLOOKUP(AF1102,#REF!,1)),"//","")</f>
        <v/>
      </c>
      <c r="U1102"/>
      <c r="V1102" t="e">
        <f t="shared" si="224"/>
        <v>#REF!</v>
      </c>
      <c r="W1102" s="81" t="s">
        <v>2263</v>
      </c>
      <c r="X1102" s="59" t="s">
        <v>2263</v>
      </c>
      <c r="Y1102" s="59" t="s">
        <v>2263</v>
      </c>
      <c r="Z1102" s="25" t="str">
        <f t="shared" si="222"/>
        <v/>
      </c>
      <c r="AA1102" s="25" t="str">
        <f t="shared" si="225"/>
        <v/>
      </c>
      <c r="AB1102" s="1">
        <f t="shared" si="223"/>
        <v>1078</v>
      </c>
      <c r="AC1102" t="str">
        <f t="shared" si="226"/>
        <v>ITM_SUB_10</v>
      </c>
      <c r="AD1102" s="136" t="str">
        <f>IF(ISNA(VLOOKUP(AA1102,Sheet2!J:J,1,0)),"//","")</f>
        <v/>
      </c>
      <c r="AF1102" s="94" t="str">
        <f t="shared" si="227"/>
        <v/>
      </c>
      <c r="AG1102" t="b">
        <f t="shared" si="228"/>
        <v>1</v>
      </c>
    </row>
    <row r="1103" spans="1:33">
      <c r="A1103" s="50">
        <f t="shared" si="229"/>
        <v>1103</v>
      </c>
      <c r="B1103" s="49">
        <f t="shared" si="230"/>
        <v>1079</v>
      </c>
      <c r="C1103" s="229" t="s">
        <v>3817</v>
      </c>
      <c r="D1103" s="229" t="s">
        <v>3136</v>
      </c>
      <c r="E1103" s="224" t="s">
        <v>524</v>
      </c>
      <c r="F1103" s="224" t="s">
        <v>718</v>
      </c>
      <c r="G1103" s="235">
        <v>0</v>
      </c>
      <c r="H1103" s="235">
        <v>0</v>
      </c>
      <c r="I1103" s="224" t="s">
        <v>1</v>
      </c>
      <c r="J1103" s="224" t="s">
        <v>1396</v>
      </c>
      <c r="K1103" s="231" t="s">
        <v>3830</v>
      </c>
      <c r="L1103" s="232" t="s">
        <v>4851</v>
      </c>
      <c r="M1103" s="232" t="s">
        <v>4910</v>
      </c>
      <c r="N1103" s="57"/>
      <c r="O1103" s="57"/>
      <c r="P1103" s="237" t="s">
        <v>3136</v>
      </c>
      <c r="Q1103" s="13"/>
      <c r="R1103"/>
      <c r="S1103" t="str">
        <f t="shared" si="221"/>
        <v>NOT EQUAL</v>
      </c>
      <c r="T1103" t="str">
        <f>IF(ISNA(VLOOKUP(AF1103,#REF!,1)),"//","")</f>
        <v/>
      </c>
      <c r="U1103"/>
      <c r="V1103" t="e">
        <f t="shared" si="224"/>
        <v>#REF!</v>
      </c>
      <c r="W1103" s="81" t="s">
        <v>2263</v>
      </c>
      <c r="X1103" s="59" t="s">
        <v>2263</v>
      </c>
      <c r="Y1103" s="59" t="s">
        <v>2263</v>
      </c>
      <c r="Z1103" s="25" t="str">
        <f t="shared" si="222"/>
        <v/>
      </c>
      <c r="AA1103" s="25" t="str">
        <f t="shared" si="225"/>
        <v/>
      </c>
      <c r="AB1103" s="1">
        <f t="shared" si="223"/>
        <v>1079</v>
      </c>
      <c r="AC1103" t="str">
        <f t="shared" si="226"/>
        <v>ITM_SUB_E_OUTLINE</v>
      </c>
      <c r="AD1103" s="136" t="str">
        <f>IF(ISNA(VLOOKUP(AA1103,Sheet2!J:J,1,0)),"//","")</f>
        <v/>
      </c>
      <c r="AF1103" s="94" t="str">
        <f t="shared" si="227"/>
        <v/>
      </c>
      <c r="AG1103" t="b">
        <f t="shared" si="228"/>
        <v>1</v>
      </c>
    </row>
    <row r="1104" spans="1:33">
      <c r="A1104" s="50">
        <f t="shared" si="229"/>
        <v>1104</v>
      </c>
      <c r="B1104" s="49">
        <f t="shared" si="230"/>
        <v>1080</v>
      </c>
      <c r="C1104" s="229" t="s">
        <v>3816</v>
      </c>
      <c r="D1104" s="229" t="s">
        <v>7</v>
      </c>
      <c r="E1104" s="224" t="s">
        <v>524</v>
      </c>
      <c r="F1104" s="224" t="s">
        <v>5168</v>
      </c>
      <c r="G1104" s="235">
        <v>0</v>
      </c>
      <c r="H1104" s="235">
        <v>0</v>
      </c>
      <c r="I1104" s="224" t="s">
        <v>1</v>
      </c>
      <c r="J1104" s="224" t="s">
        <v>1396</v>
      </c>
      <c r="K1104" s="231" t="s">
        <v>3830</v>
      </c>
      <c r="L1104" s="232" t="s">
        <v>4851</v>
      </c>
      <c r="M1104" s="232" t="s">
        <v>4910</v>
      </c>
      <c r="N1104" s="57"/>
      <c r="O1104" s="57"/>
      <c r="P1104" s="237" t="s">
        <v>3273</v>
      </c>
      <c r="Q1104" s="13"/>
      <c r="R1104"/>
      <c r="S1104" t="str">
        <f t="shared" si="221"/>
        <v>NOT EQUAL</v>
      </c>
      <c r="T1104" t="str">
        <f>IF(ISNA(VLOOKUP(AF1104,#REF!,1)),"//","")</f>
        <v/>
      </c>
      <c r="U1104"/>
      <c r="V1104" t="e">
        <f t="shared" si="224"/>
        <v>#REF!</v>
      </c>
      <c r="W1104" s="81" t="s">
        <v>2263</v>
      </c>
      <c r="X1104" s="59" t="s">
        <v>2263</v>
      </c>
      <c r="Y1104" s="59" t="s">
        <v>2263</v>
      </c>
      <c r="Z1104" s="25" t="str">
        <f t="shared" si="222"/>
        <v/>
      </c>
      <c r="AA1104" s="25" t="str">
        <f t="shared" si="225"/>
        <v/>
      </c>
      <c r="AB1104" s="1">
        <f t="shared" si="223"/>
        <v>1080</v>
      </c>
      <c r="AC1104" t="str">
        <f t="shared" si="226"/>
        <v>ITM_SUB_0</v>
      </c>
      <c r="AD1104" s="136" t="str">
        <f>IF(ISNA(VLOOKUP(AA1104,Sheet2!J:J,1,0)),"//","")</f>
        <v/>
      </c>
      <c r="AF1104" s="94" t="str">
        <f t="shared" si="227"/>
        <v/>
      </c>
      <c r="AG1104" t="b">
        <f t="shared" si="228"/>
        <v>1</v>
      </c>
    </row>
    <row r="1105" spans="1:33">
      <c r="A1105" s="50">
        <f t="shared" si="229"/>
        <v>1105</v>
      </c>
      <c r="B1105" s="49">
        <f t="shared" si="230"/>
        <v>1081</v>
      </c>
      <c r="C1105" s="229" t="s">
        <v>3816</v>
      </c>
      <c r="D1105" s="229" t="s">
        <v>7</v>
      </c>
      <c r="E1105" s="224" t="s">
        <v>524</v>
      </c>
      <c r="F1105" s="224" t="s">
        <v>5169</v>
      </c>
      <c r="G1105" s="235">
        <v>0</v>
      </c>
      <c r="H1105" s="235">
        <v>0</v>
      </c>
      <c r="I1105" s="224" t="s">
        <v>1</v>
      </c>
      <c r="J1105" s="224" t="s">
        <v>1396</v>
      </c>
      <c r="K1105" s="231" t="s">
        <v>3830</v>
      </c>
      <c r="L1105" s="232" t="s">
        <v>4851</v>
      </c>
      <c r="M1105" s="232" t="s">
        <v>4910</v>
      </c>
      <c r="N1105" s="57"/>
      <c r="O1105" s="57"/>
      <c r="P1105" s="237" t="s">
        <v>3274</v>
      </c>
      <c r="Q1105" s="13"/>
      <c r="R1105"/>
      <c r="S1105" t="str">
        <f t="shared" si="221"/>
        <v>NOT EQUAL</v>
      </c>
      <c r="T1105" t="str">
        <f>IF(ISNA(VLOOKUP(AF1105,#REF!,1)),"//","")</f>
        <v/>
      </c>
      <c r="U1105"/>
      <c r="V1105" t="e">
        <f t="shared" si="224"/>
        <v>#REF!</v>
      </c>
      <c r="W1105" s="81"/>
      <c r="X1105" s="59"/>
      <c r="Y1105" s="59"/>
      <c r="Z1105" s="25" t="str">
        <f t="shared" si="222"/>
        <v/>
      </c>
      <c r="AA1105" s="25" t="str">
        <f t="shared" si="225"/>
        <v/>
      </c>
      <c r="AB1105" s="1">
        <f t="shared" si="223"/>
        <v>1081</v>
      </c>
      <c r="AC1105" t="str">
        <f t="shared" si="226"/>
        <v>ITM_SUB_1</v>
      </c>
      <c r="AD1105" s="136" t="str">
        <f>IF(ISNA(VLOOKUP(AA1105,Sheet2!J:J,1,0)),"//","")</f>
        <v/>
      </c>
      <c r="AF1105" s="94" t="str">
        <f t="shared" si="227"/>
        <v/>
      </c>
      <c r="AG1105" t="b">
        <f t="shared" si="228"/>
        <v>1</v>
      </c>
    </row>
    <row r="1106" spans="1:33">
      <c r="A1106" s="50">
        <f t="shared" si="229"/>
        <v>1106</v>
      </c>
      <c r="B1106" s="49">
        <f t="shared" si="230"/>
        <v>1082</v>
      </c>
      <c r="C1106" s="229" t="s">
        <v>3816</v>
      </c>
      <c r="D1106" s="229" t="s">
        <v>7</v>
      </c>
      <c r="E1106" s="224" t="s">
        <v>524</v>
      </c>
      <c r="F1106" s="224" t="s">
        <v>5170</v>
      </c>
      <c r="G1106" s="235">
        <v>0</v>
      </c>
      <c r="H1106" s="235">
        <v>0</v>
      </c>
      <c r="I1106" s="224" t="s">
        <v>1</v>
      </c>
      <c r="J1106" s="224" t="s">
        <v>1396</v>
      </c>
      <c r="K1106" s="231" t="s">
        <v>3830</v>
      </c>
      <c r="L1106" s="232" t="s">
        <v>4851</v>
      </c>
      <c r="M1106" s="232" t="s">
        <v>4910</v>
      </c>
      <c r="N1106" s="57"/>
      <c r="O1106" s="57"/>
      <c r="P1106" s="237" t="s">
        <v>3275</v>
      </c>
      <c r="Q1106" s="13"/>
      <c r="R1106"/>
      <c r="S1106" t="str">
        <f t="shared" si="221"/>
        <v>NOT EQUAL</v>
      </c>
      <c r="T1106" t="str">
        <f>IF(ISNA(VLOOKUP(AF1106,#REF!,1)),"//","")</f>
        <v/>
      </c>
      <c r="U1106"/>
      <c r="V1106" t="e">
        <f t="shared" si="224"/>
        <v>#REF!</v>
      </c>
      <c r="W1106" s="81" t="s">
        <v>2263</v>
      </c>
      <c r="X1106" s="59" t="s">
        <v>2263</v>
      </c>
      <c r="Y1106" s="59" t="s">
        <v>2263</v>
      </c>
      <c r="Z1106" s="25" t="str">
        <f t="shared" si="222"/>
        <v/>
      </c>
      <c r="AA1106" s="25" t="str">
        <f t="shared" si="225"/>
        <v/>
      </c>
      <c r="AB1106" s="1">
        <f t="shared" si="223"/>
        <v>1082</v>
      </c>
      <c r="AC1106" t="str">
        <f t="shared" si="226"/>
        <v>ITM_SUB_2</v>
      </c>
      <c r="AD1106" s="136" t="str">
        <f>IF(ISNA(VLOOKUP(AA1106,Sheet2!J:J,1,0)),"//","")</f>
        <v/>
      </c>
      <c r="AF1106" s="94" t="str">
        <f t="shared" si="227"/>
        <v/>
      </c>
      <c r="AG1106" t="b">
        <f t="shared" si="228"/>
        <v>1</v>
      </c>
    </row>
    <row r="1107" spans="1:33">
      <c r="A1107" s="50">
        <f t="shared" si="229"/>
        <v>1107</v>
      </c>
      <c r="B1107" s="49">
        <f t="shared" si="230"/>
        <v>1083</v>
      </c>
      <c r="C1107" s="229" t="s">
        <v>3816</v>
      </c>
      <c r="D1107" s="229" t="s">
        <v>7</v>
      </c>
      <c r="E1107" s="224" t="s">
        <v>524</v>
      </c>
      <c r="F1107" s="224" t="s">
        <v>5171</v>
      </c>
      <c r="G1107" s="235">
        <v>0</v>
      </c>
      <c r="H1107" s="235">
        <v>0</v>
      </c>
      <c r="I1107" s="224" t="s">
        <v>1</v>
      </c>
      <c r="J1107" s="224" t="s">
        <v>1396</v>
      </c>
      <c r="K1107" s="231" t="s">
        <v>3830</v>
      </c>
      <c r="L1107" s="232" t="s">
        <v>4851</v>
      </c>
      <c r="M1107" s="232" t="s">
        <v>4910</v>
      </c>
      <c r="N1107" s="57"/>
      <c r="O1107" s="57"/>
      <c r="P1107" s="237" t="s">
        <v>3276</v>
      </c>
      <c r="Q1107" s="13"/>
      <c r="R1107"/>
      <c r="S1107" t="str">
        <f t="shared" si="221"/>
        <v>NOT EQUAL</v>
      </c>
      <c r="T1107" t="str">
        <f>IF(ISNA(VLOOKUP(AF1107,#REF!,1)),"//","")</f>
        <v/>
      </c>
      <c r="U1107"/>
      <c r="V1107" t="e">
        <f t="shared" si="224"/>
        <v>#REF!</v>
      </c>
      <c r="W1107" s="81" t="s">
        <v>2263</v>
      </c>
      <c r="X1107" s="59" t="s">
        <v>2263</v>
      </c>
      <c r="Y1107" s="59" t="s">
        <v>2263</v>
      </c>
      <c r="Z1107" s="25" t="str">
        <f t="shared" si="222"/>
        <v/>
      </c>
      <c r="AA1107" s="25" t="str">
        <f t="shared" si="225"/>
        <v/>
      </c>
      <c r="AB1107" s="1">
        <f t="shared" si="223"/>
        <v>1083</v>
      </c>
      <c r="AC1107" t="str">
        <f t="shared" si="226"/>
        <v>ITM_SUB_3</v>
      </c>
      <c r="AD1107" s="136" t="str">
        <f>IF(ISNA(VLOOKUP(AA1107,Sheet2!J:J,1,0)),"//","")</f>
        <v/>
      </c>
      <c r="AF1107" s="94" t="str">
        <f t="shared" si="227"/>
        <v/>
      </c>
      <c r="AG1107" t="b">
        <f t="shared" si="228"/>
        <v>1</v>
      </c>
    </row>
    <row r="1108" spans="1:33">
      <c r="A1108" s="50">
        <f t="shared" si="229"/>
        <v>1108</v>
      </c>
      <c r="B1108" s="49">
        <f t="shared" si="230"/>
        <v>1084</v>
      </c>
      <c r="C1108" s="229" t="s">
        <v>3816</v>
      </c>
      <c r="D1108" s="229" t="s">
        <v>7</v>
      </c>
      <c r="E1108" s="224" t="s">
        <v>524</v>
      </c>
      <c r="F1108" s="224" t="s">
        <v>5172</v>
      </c>
      <c r="G1108" s="235">
        <v>0</v>
      </c>
      <c r="H1108" s="235">
        <v>0</v>
      </c>
      <c r="I1108" s="224" t="s">
        <v>1</v>
      </c>
      <c r="J1108" s="224" t="s">
        <v>1396</v>
      </c>
      <c r="K1108" s="231" t="s">
        <v>3830</v>
      </c>
      <c r="L1108" s="232" t="s">
        <v>4851</v>
      </c>
      <c r="M1108" s="232" t="s">
        <v>4910</v>
      </c>
      <c r="N1108" s="57"/>
      <c r="O1108" s="57"/>
      <c r="P1108" s="237" t="s">
        <v>3277</v>
      </c>
      <c r="Q1108" s="13"/>
      <c r="R1108"/>
      <c r="S1108" t="str">
        <f t="shared" si="221"/>
        <v>NOT EQUAL</v>
      </c>
      <c r="T1108" t="str">
        <f>IF(ISNA(VLOOKUP(AF1108,#REF!,1)),"//","")</f>
        <v/>
      </c>
      <c r="U1108"/>
      <c r="V1108" t="e">
        <f t="shared" si="224"/>
        <v>#REF!</v>
      </c>
      <c r="W1108" s="81" t="s">
        <v>2263</v>
      </c>
      <c r="X1108" s="59" t="s">
        <v>2263</v>
      </c>
      <c r="Y1108" s="59" t="s">
        <v>2263</v>
      </c>
      <c r="Z1108" s="25" t="str">
        <f t="shared" si="222"/>
        <v/>
      </c>
      <c r="AA1108" s="25" t="str">
        <f t="shared" si="225"/>
        <v/>
      </c>
      <c r="AB1108" s="1">
        <f t="shared" si="223"/>
        <v>1084</v>
      </c>
      <c r="AC1108" t="str">
        <f t="shared" si="226"/>
        <v>ITM_SUB_4</v>
      </c>
      <c r="AD1108" s="136" t="str">
        <f>IF(ISNA(VLOOKUP(AA1108,Sheet2!J:J,1,0)),"//","")</f>
        <v/>
      </c>
      <c r="AF1108" s="94" t="str">
        <f t="shared" si="227"/>
        <v/>
      </c>
      <c r="AG1108" t="b">
        <f t="shared" si="228"/>
        <v>1</v>
      </c>
    </row>
    <row r="1109" spans="1:33">
      <c r="A1109" s="50">
        <f t="shared" si="229"/>
        <v>1109</v>
      </c>
      <c r="B1109" s="49">
        <f t="shared" si="230"/>
        <v>1085</v>
      </c>
      <c r="C1109" s="229" t="s">
        <v>3816</v>
      </c>
      <c r="D1109" s="229" t="s">
        <v>7</v>
      </c>
      <c r="E1109" s="224" t="s">
        <v>524</v>
      </c>
      <c r="F1109" s="224" t="s">
        <v>5173</v>
      </c>
      <c r="G1109" s="235">
        <v>0</v>
      </c>
      <c r="H1109" s="235">
        <v>0</v>
      </c>
      <c r="I1109" s="224" t="s">
        <v>1</v>
      </c>
      <c r="J1109" s="224" t="s">
        <v>1396</v>
      </c>
      <c r="K1109" s="231" t="s">
        <v>3830</v>
      </c>
      <c r="L1109" s="232" t="s">
        <v>4851</v>
      </c>
      <c r="M1109" s="232" t="s">
        <v>4910</v>
      </c>
      <c r="N1109" s="57"/>
      <c r="O1109" s="57"/>
      <c r="P1109" s="237" t="s">
        <v>3278</v>
      </c>
      <c r="Q1109" s="13"/>
      <c r="R1109"/>
      <c r="S1109" t="str">
        <f t="shared" si="221"/>
        <v>NOT EQUAL</v>
      </c>
      <c r="T1109" t="str">
        <f>IF(ISNA(VLOOKUP(AF1109,#REF!,1)),"//","")</f>
        <v/>
      </c>
      <c r="U1109"/>
      <c r="V1109" t="e">
        <f t="shared" si="224"/>
        <v>#REF!</v>
      </c>
      <c r="W1109" s="81"/>
      <c r="X1109" s="59"/>
      <c r="Y1109" s="59"/>
      <c r="Z1109" s="25" t="str">
        <f t="shared" si="222"/>
        <v/>
      </c>
      <c r="AA1109" s="25" t="str">
        <f t="shared" si="225"/>
        <v/>
      </c>
      <c r="AB1109" s="1">
        <f t="shared" si="223"/>
        <v>1085</v>
      </c>
      <c r="AC1109" t="str">
        <f t="shared" si="226"/>
        <v>ITM_SUB_5</v>
      </c>
      <c r="AD1109" s="136" t="str">
        <f>IF(ISNA(VLOOKUP(AA1109,Sheet2!J:J,1,0)),"//","")</f>
        <v/>
      </c>
      <c r="AF1109" s="94" t="str">
        <f t="shared" si="227"/>
        <v/>
      </c>
      <c r="AG1109" t="b">
        <f t="shared" si="228"/>
        <v>1</v>
      </c>
    </row>
    <row r="1110" spans="1:33">
      <c r="A1110" s="50">
        <f t="shared" si="229"/>
        <v>1110</v>
      </c>
      <c r="B1110" s="49">
        <f t="shared" si="230"/>
        <v>1086</v>
      </c>
      <c r="C1110" s="229" t="s">
        <v>3816</v>
      </c>
      <c r="D1110" s="229" t="s">
        <v>7</v>
      </c>
      <c r="E1110" s="224" t="s">
        <v>524</v>
      </c>
      <c r="F1110" s="224" t="s">
        <v>5174</v>
      </c>
      <c r="G1110" s="235">
        <v>0</v>
      </c>
      <c r="H1110" s="235">
        <v>0</v>
      </c>
      <c r="I1110" s="224" t="s">
        <v>1</v>
      </c>
      <c r="J1110" s="224" t="s">
        <v>1396</v>
      </c>
      <c r="K1110" s="231" t="s">
        <v>3830</v>
      </c>
      <c r="L1110" s="232" t="s">
        <v>4851</v>
      </c>
      <c r="M1110" s="232" t="s">
        <v>4910</v>
      </c>
      <c r="N1110" s="57"/>
      <c r="O1110" s="57"/>
      <c r="P1110" s="237" t="s">
        <v>3279</v>
      </c>
      <c r="Q1110" s="13"/>
      <c r="R1110"/>
      <c r="S1110" t="str">
        <f t="shared" si="221"/>
        <v>NOT EQUAL</v>
      </c>
      <c r="T1110" t="str">
        <f>IF(ISNA(VLOOKUP(AF1110,#REF!,1)),"//","")</f>
        <v/>
      </c>
      <c r="U1110"/>
      <c r="V1110" t="e">
        <f t="shared" si="224"/>
        <v>#REF!</v>
      </c>
      <c r="W1110" s="81"/>
      <c r="X1110" s="59"/>
      <c r="Y1110" s="59"/>
      <c r="Z1110" s="25" t="str">
        <f t="shared" si="222"/>
        <v/>
      </c>
      <c r="AA1110" s="25" t="str">
        <f t="shared" si="225"/>
        <v/>
      </c>
      <c r="AB1110" s="1">
        <f t="shared" si="223"/>
        <v>1086</v>
      </c>
      <c r="AC1110" t="str">
        <f t="shared" si="226"/>
        <v>ITM_SUB_6</v>
      </c>
      <c r="AD1110" s="136" t="str">
        <f>IF(ISNA(VLOOKUP(AA1110,Sheet2!J:J,1,0)),"//","")</f>
        <v/>
      </c>
      <c r="AF1110" s="94" t="str">
        <f t="shared" si="227"/>
        <v/>
      </c>
      <c r="AG1110" t="b">
        <f t="shared" si="228"/>
        <v>1</v>
      </c>
    </row>
    <row r="1111" spans="1:33">
      <c r="A1111" s="50">
        <f t="shared" si="229"/>
        <v>1111</v>
      </c>
      <c r="B1111" s="49">
        <f t="shared" si="230"/>
        <v>1087</v>
      </c>
      <c r="C1111" s="229" t="s">
        <v>3816</v>
      </c>
      <c r="D1111" s="229" t="s">
        <v>7</v>
      </c>
      <c r="E1111" s="224" t="s">
        <v>524</v>
      </c>
      <c r="F1111" s="224" t="s">
        <v>5175</v>
      </c>
      <c r="G1111" s="235">
        <v>0</v>
      </c>
      <c r="H1111" s="235">
        <v>0</v>
      </c>
      <c r="I1111" s="224" t="s">
        <v>1</v>
      </c>
      <c r="J1111" s="224" t="s">
        <v>1396</v>
      </c>
      <c r="K1111" s="231" t="s">
        <v>3830</v>
      </c>
      <c r="L1111" s="232" t="s">
        <v>4851</v>
      </c>
      <c r="M1111" s="232" t="s">
        <v>4910</v>
      </c>
      <c r="N1111" s="57"/>
      <c r="O1111" s="57"/>
      <c r="P1111" s="237" t="s">
        <v>3280</v>
      </c>
      <c r="Q1111" s="13"/>
      <c r="R1111"/>
      <c r="S1111" t="str">
        <f t="shared" si="221"/>
        <v>NOT EQUAL</v>
      </c>
      <c r="T1111" t="str">
        <f>IF(ISNA(VLOOKUP(AF1111,#REF!,1)),"//","")</f>
        <v/>
      </c>
      <c r="U1111"/>
      <c r="V1111" t="e">
        <f t="shared" si="224"/>
        <v>#REF!</v>
      </c>
      <c r="W1111" s="81"/>
      <c r="X1111" s="59"/>
      <c r="Y1111" s="59"/>
      <c r="Z1111" s="25" t="str">
        <f t="shared" si="222"/>
        <v/>
      </c>
      <c r="AA1111" s="25" t="str">
        <f t="shared" si="225"/>
        <v/>
      </c>
      <c r="AB1111" s="1">
        <f t="shared" si="223"/>
        <v>1087</v>
      </c>
      <c r="AC1111" t="str">
        <f t="shared" si="226"/>
        <v>ITM_SUB_7</v>
      </c>
      <c r="AD1111" s="136" t="str">
        <f>IF(ISNA(VLOOKUP(AA1111,Sheet2!J:J,1,0)),"//","")</f>
        <v/>
      </c>
      <c r="AF1111" s="94" t="str">
        <f t="shared" si="227"/>
        <v/>
      </c>
      <c r="AG1111" t="b">
        <f t="shared" si="228"/>
        <v>1</v>
      </c>
    </row>
    <row r="1112" spans="1:33">
      <c r="A1112" s="50">
        <f t="shared" si="229"/>
        <v>1112</v>
      </c>
      <c r="B1112" s="49">
        <f t="shared" si="230"/>
        <v>1088</v>
      </c>
      <c r="C1112" s="229" t="s">
        <v>3816</v>
      </c>
      <c r="D1112" s="229" t="s">
        <v>7</v>
      </c>
      <c r="E1112" s="224" t="s">
        <v>524</v>
      </c>
      <c r="F1112" s="224" t="s">
        <v>5176</v>
      </c>
      <c r="G1112" s="235">
        <v>0</v>
      </c>
      <c r="H1112" s="235">
        <v>0</v>
      </c>
      <c r="I1112" s="224" t="s">
        <v>1</v>
      </c>
      <c r="J1112" s="224" t="s">
        <v>1396</v>
      </c>
      <c r="K1112" s="231" t="s">
        <v>3830</v>
      </c>
      <c r="L1112" s="232" t="s">
        <v>4851</v>
      </c>
      <c r="M1112" s="232" t="s">
        <v>4910</v>
      </c>
      <c r="N1112" s="57"/>
      <c r="O1112" s="57"/>
      <c r="P1112" s="237" t="s">
        <v>3281</v>
      </c>
      <c r="Q1112" s="13"/>
      <c r="R1112"/>
      <c r="S1112" t="str">
        <f t="shared" si="221"/>
        <v>NOT EQUAL</v>
      </c>
      <c r="T1112" t="str">
        <f>IF(ISNA(VLOOKUP(AF1112,#REF!,1)),"//","")</f>
        <v/>
      </c>
      <c r="U1112"/>
      <c r="V1112" t="e">
        <f t="shared" si="224"/>
        <v>#REF!</v>
      </c>
      <c r="W1112" s="81"/>
      <c r="X1112" s="59"/>
      <c r="Y1112" s="59"/>
      <c r="Z1112" s="25" t="str">
        <f t="shared" si="222"/>
        <v/>
      </c>
      <c r="AA1112" s="25" t="str">
        <f t="shared" si="225"/>
        <v/>
      </c>
      <c r="AB1112" s="1">
        <f t="shared" si="223"/>
        <v>1088</v>
      </c>
      <c r="AC1112" t="str">
        <f t="shared" si="226"/>
        <v>ITM_SUB_8</v>
      </c>
      <c r="AD1112" s="136" t="str">
        <f>IF(ISNA(VLOOKUP(AA1112,Sheet2!J:J,1,0)),"//","")</f>
        <v/>
      </c>
      <c r="AF1112" s="94" t="str">
        <f t="shared" si="227"/>
        <v/>
      </c>
      <c r="AG1112" t="b">
        <f t="shared" si="228"/>
        <v>1</v>
      </c>
    </row>
    <row r="1113" spans="1:33">
      <c r="A1113" s="50">
        <f t="shared" si="229"/>
        <v>1113</v>
      </c>
      <c r="B1113" s="49">
        <f t="shared" si="230"/>
        <v>1089</v>
      </c>
      <c r="C1113" s="229" t="s">
        <v>3816</v>
      </c>
      <c r="D1113" s="229" t="s">
        <v>7</v>
      </c>
      <c r="E1113" s="224" t="s">
        <v>524</v>
      </c>
      <c r="F1113" s="224" t="s">
        <v>5177</v>
      </c>
      <c r="G1113" s="235">
        <v>0</v>
      </c>
      <c r="H1113" s="235">
        <v>0</v>
      </c>
      <c r="I1113" s="224" t="s">
        <v>1</v>
      </c>
      <c r="J1113" s="224" t="s">
        <v>1396</v>
      </c>
      <c r="K1113" s="231" t="s">
        <v>3830</v>
      </c>
      <c r="L1113" s="232" t="s">
        <v>4851</v>
      </c>
      <c r="M1113" s="232" t="s">
        <v>4910</v>
      </c>
      <c r="N1113" s="57"/>
      <c r="O1113" s="57"/>
      <c r="P1113" s="237" t="s">
        <v>3282</v>
      </c>
      <c r="Q1113" s="13"/>
      <c r="R1113"/>
      <c r="S1113" t="str">
        <f t="shared" si="221"/>
        <v>NOT EQUAL</v>
      </c>
      <c r="T1113" t="str">
        <f>IF(ISNA(VLOOKUP(AF1113,#REF!,1)),"//","")</f>
        <v/>
      </c>
      <c r="U1113"/>
      <c r="V1113" t="e">
        <f t="shared" si="224"/>
        <v>#REF!</v>
      </c>
      <c r="W1113" s="81"/>
      <c r="X1113" s="59"/>
      <c r="Y1113" s="59"/>
      <c r="Z1113" s="25" t="str">
        <f t="shared" si="222"/>
        <v/>
      </c>
      <c r="AA1113" s="25" t="str">
        <f t="shared" si="225"/>
        <v/>
      </c>
      <c r="AB1113" s="1">
        <f t="shared" si="223"/>
        <v>1089</v>
      </c>
      <c r="AC1113" t="str">
        <f t="shared" si="226"/>
        <v>ITM_SUB_9</v>
      </c>
      <c r="AD1113" s="136" t="str">
        <f>IF(ISNA(VLOOKUP(AA1113,Sheet2!J:J,1,0)),"//","")</f>
        <v/>
      </c>
      <c r="AF1113" s="94" t="str">
        <f t="shared" si="227"/>
        <v/>
      </c>
      <c r="AG1113" t="b">
        <f t="shared" si="228"/>
        <v>1</v>
      </c>
    </row>
    <row r="1114" spans="1:33">
      <c r="A1114" s="50">
        <f t="shared" si="229"/>
        <v>1114</v>
      </c>
      <c r="B1114" s="49">
        <f t="shared" si="230"/>
        <v>1090</v>
      </c>
      <c r="C1114" s="229" t="s">
        <v>3816</v>
      </c>
      <c r="D1114" s="229" t="s">
        <v>7</v>
      </c>
      <c r="E1114" s="224" t="s">
        <v>524</v>
      </c>
      <c r="F1114" s="224" t="s">
        <v>5178</v>
      </c>
      <c r="G1114" s="235">
        <v>0</v>
      </c>
      <c r="H1114" s="235">
        <v>0</v>
      </c>
      <c r="I1114" s="224" t="s">
        <v>1</v>
      </c>
      <c r="J1114" s="224" t="s">
        <v>1396</v>
      </c>
      <c r="K1114" s="231" t="s">
        <v>3830</v>
      </c>
      <c r="L1114" s="232" t="s">
        <v>4851</v>
      </c>
      <c r="M1114" s="232" t="s">
        <v>4910</v>
      </c>
      <c r="N1114" s="57"/>
      <c r="O1114" s="57"/>
      <c r="P1114" s="237" t="s">
        <v>3284</v>
      </c>
      <c r="Q1114" s="13"/>
      <c r="R1114"/>
      <c r="S1114" t="str">
        <f t="shared" si="221"/>
        <v>NOT EQUAL</v>
      </c>
      <c r="T1114" t="str">
        <f>IF(ISNA(VLOOKUP(AF1114,#REF!,1)),"//","")</f>
        <v/>
      </c>
      <c r="U1114"/>
      <c r="V1114" t="e">
        <f t="shared" si="224"/>
        <v>#REF!</v>
      </c>
      <c r="W1114" s="81"/>
      <c r="X1114" s="59"/>
      <c r="Y1114" s="59"/>
      <c r="Z1114" s="25" t="str">
        <f t="shared" si="222"/>
        <v/>
      </c>
      <c r="AA1114" s="25" t="str">
        <f t="shared" si="225"/>
        <v/>
      </c>
      <c r="AB1114" s="1">
        <f t="shared" si="223"/>
        <v>1090</v>
      </c>
      <c r="AC1114" t="str">
        <f t="shared" si="226"/>
        <v>ITM_SUB_A</v>
      </c>
      <c r="AD1114" s="136" t="str">
        <f>IF(ISNA(VLOOKUP(AA1114,Sheet2!J:J,1,0)),"//","")</f>
        <v/>
      </c>
      <c r="AF1114" s="94" t="str">
        <f t="shared" si="227"/>
        <v/>
      </c>
      <c r="AG1114" t="b">
        <f t="shared" si="228"/>
        <v>1</v>
      </c>
    </row>
    <row r="1115" spans="1:33">
      <c r="A1115" s="50">
        <f t="shared" si="229"/>
        <v>1115</v>
      </c>
      <c r="B1115" s="49">
        <f t="shared" si="230"/>
        <v>1091</v>
      </c>
      <c r="C1115" s="229" t="s">
        <v>3816</v>
      </c>
      <c r="D1115" s="229" t="s">
        <v>7</v>
      </c>
      <c r="E1115" s="224" t="s">
        <v>524</v>
      </c>
      <c r="F1115" s="224" t="s">
        <v>5179</v>
      </c>
      <c r="G1115" s="235">
        <v>0</v>
      </c>
      <c r="H1115" s="235">
        <v>0</v>
      </c>
      <c r="I1115" s="224" t="s">
        <v>1</v>
      </c>
      <c r="J1115" s="224" t="s">
        <v>1396</v>
      </c>
      <c r="K1115" s="231" t="s">
        <v>3830</v>
      </c>
      <c r="L1115" s="232" t="s">
        <v>4851</v>
      </c>
      <c r="M1115" s="232" t="s">
        <v>4910</v>
      </c>
      <c r="N1115" s="57"/>
      <c r="O1115" s="57"/>
      <c r="P1115" s="237" t="s">
        <v>3285</v>
      </c>
      <c r="Q1115" s="13"/>
      <c r="R1115"/>
      <c r="S1115" t="str">
        <f t="shared" si="221"/>
        <v>NOT EQUAL</v>
      </c>
      <c r="T1115" t="str">
        <f>IF(ISNA(VLOOKUP(AF1115,#REF!,1)),"//","")</f>
        <v/>
      </c>
      <c r="U1115"/>
      <c r="V1115" t="e">
        <f t="shared" si="224"/>
        <v>#REF!</v>
      </c>
      <c r="W1115" s="81"/>
      <c r="X1115" s="59"/>
      <c r="Y1115" s="59"/>
      <c r="Z1115" s="25" t="str">
        <f t="shared" si="222"/>
        <v/>
      </c>
      <c r="AA1115" s="25" t="str">
        <f t="shared" si="225"/>
        <v/>
      </c>
      <c r="AB1115" s="1">
        <f t="shared" si="223"/>
        <v>1091</v>
      </c>
      <c r="AC1115" t="str">
        <f t="shared" si="226"/>
        <v>ITM_SUB_B</v>
      </c>
      <c r="AD1115" s="136" t="str">
        <f>IF(ISNA(VLOOKUP(AA1115,Sheet2!J:J,1,0)),"//","")</f>
        <v/>
      </c>
      <c r="AF1115" s="94" t="str">
        <f t="shared" si="227"/>
        <v/>
      </c>
      <c r="AG1115" t="b">
        <f t="shared" si="228"/>
        <v>1</v>
      </c>
    </row>
    <row r="1116" spans="1:33">
      <c r="A1116" s="50">
        <f t="shared" si="229"/>
        <v>1116</v>
      </c>
      <c r="B1116" s="49">
        <f t="shared" si="230"/>
        <v>1092</v>
      </c>
      <c r="C1116" s="229" t="s">
        <v>3816</v>
      </c>
      <c r="D1116" s="229" t="s">
        <v>7</v>
      </c>
      <c r="E1116" s="224" t="s">
        <v>524</v>
      </c>
      <c r="F1116" s="224" t="s">
        <v>5180</v>
      </c>
      <c r="G1116" s="235">
        <v>0</v>
      </c>
      <c r="H1116" s="235">
        <v>0</v>
      </c>
      <c r="I1116" s="224" t="s">
        <v>1</v>
      </c>
      <c r="J1116" s="224" t="s">
        <v>1396</v>
      </c>
      <c r="K1116" s="231" t="s">
        <v>3830</v>
      </c>
      <c r="L1116" s="232" t="s">
        <v>4851</v>
      </c>
      <c r="M1116" s="232" t="s">
        <v>4910</v>
      </c>
      <c r="N1116" s="57"/>
      <c r="O1116" s="57"/>
      <c r="P1116" s="237" t="s">
        <v>3286</v>
      </c>
      <c r="Q1116" s="13"/>
      <c r="R1116"/>
      <c r="S1116" t="str">
        <f t="shared" si="221"/>
        <v>NOT EQUAL</v>
      </c>
      <c r="T1116" t="str">
        <f>IF(ISNA(VLOOKUP(AF1116,#REF!,1)),"//","")</f>
        <v/>
      </c>
      <c r="U1116"/>
      <c r="V1116" t="e">
        <f t="shared" si="224"/>
        <v>#REF!</v>
      </c>
      <c r="W1116" s="81"/>
      <c r="X1116" s="59"/>
      <c r="Y1116" s="59"/>
      <c r="Z1116" s="25" t="str">
        <f t="shared" si="222"/>
        <v/>
      </c>
      <c r="AA1116" s="25" t="str">
        <f t="shared" si="225"/>
        <v/>
      </c>
      <c r="AB1116" s="1">
        <f t="shared" si="223"/>
        <v>1092</v>
      </c>
      <c r="AC1116" t="str">
        <f t="shared" si="226"/>
        <v>ITM_SUB_C</v>
      </c>
      <c r="AD1116" s="136" t="str">
        <f>IF(ISNA(VLOOKUP(AA1116,Sheet2!J:J,1,0)),"//","")</f>
        <v/>
      </c>
      <c r="AF1116" s="94" t="str">
        <f t="shared" si="227"/>
        <v/>
      </c>
      <c r="AG1116" t="b">
        <f t="shared" si="228"/>
        <v>1</v>
      </c>
    </row>
    <row r="1117" spans="1:33">
      <c r="A1117" s="50">
        <f t="shared" si="229"/>
        <v>1117</v>
      </c>
      <c r="B1117" s="49">
        <f t="shared" si="230"/>
        <v>1093</v>
      </c>
      <c r="C1117" s="229" t="s">
        <v>3816</v>
      </c>
      <c r="D1117" s="229" t="s">
        <v>7</v>
      </c>
      <c r="E1117" s="224" t="s">
        <v>524</v>
      </c>
      <c r="F1117" s="224" t="s">
        <v>5181</v>
      </c>
      <c r="G1117" s="235">
        <v>0</v>
      </c>
      <c r="H1117" s="235">
        <v>0</v>
      </c>
      <c r="I1117" s="224" t="s">
        <v>1</v>
      </c>
      <c r="J1117" s="224" t="s">
        <v>1396</v>
      </c>
      <c r="K1117" s="231" t="s">
        <v>3830</v>
      </c>
      <c r="L1117" s="232" t="s">
        <v>4851</v>
      </c>
      <c r="M1117" s="232" t="s">
        <v>4910</v>
      </c>
      <c r="N1117" s="57"/>
      <c r="O1117" s="57"/>
      <c r="P1117" s="237" t="s">
        <v>3287</v>
      </c>
      <c r="Q1117" s="13"/>
      <c r="R1117"/>
      <c r="S1117" t="str">
        <f t="shared" si="221"/>
        <v>NOT EQUAL</v>
      </c>
      <c r="T1117" t="str">
        <f>IF(ISNA(VLOOKUP(AF1117,#REF!,1)),"//","")</f>
        <v/>
      </c>
      <c r="U1117"/>
      <c r="V1117" t="e">
        <f t="shared" si="224"/>
        <v>#REF!</v>
      </c>
      <c r="W1117" s="81"/>
      <c r="X1117" s="59"/>
      <c r="Y1117" s="59"/>
      <c r="Z1117" s="25" t="str">
        <f t="shared" si="222"/>
        <v/>
      </c>
      <c r="AA1117" s="25" t="str">
        <f t="shared" si="225"/>
        <v/>
      </c>
      <c r="AB1117" s="1">
        <f t="shared" si="223"/>
        <v>1093</v>
      </c>
      <c r="AC1117" t="str">
        <f t="shared" si="226"/>
        <v>ITM_SUB_D</v>
      </c>
      <c r="AD1117" s="136" t="str">
        <f>IF(ISNA(VLOOKUP(AA1117,Sheet2!J:J,1,0)),"//","")</f>
        <v/>
      </c>
      <c r="AF1117" s="94" t="str">
        <f t="shared" si="227"/>
        <v/>
      </c>
      <c r="AG1117" t="b">
        <f t="shared" si="228"/>
        <v>1</v>
      </c>
    </row>
    <row r="1118" spans="1:33">
      <c r="A1118" s="50">
        <f t="shared" si="229"/>
        <v>1118</v>
      </c>
      <c r="B1118" s="49">
        <f t="shared" si="230"/>
        <v>1094</v>
      </c>
      <c r="C1118" s="229" t="s">
        <v>3816</v>
      </c>
      <c r="D1118" s="229" t="s">
        <v>7</v>
      </c>
      <c r="E1118" s="224" t="s">
        <v>524</v>
      </c>
      <c r="F1118" s="224" t="s">
        <v>5182</v>
      </c>
      <c r="G1118" s="235">
        <v>0</v>
      </c>
      <c r="H1118" s="235">
        <v>0</v>
      </c>
      <c r="I1118" s="224" t="s">
        <v>1</v>
      </c>
      <c r="J1118" s="224" t="s">
        <v>1396</v>
      </c>
      <c r="K1118" s="231" t="s">
        <v>3830</v>
      </c>
      <c r="L1118" s="232" t="s">
        <v>4851</v>
      </c>
      <c r="M1118" s="232" t="s">
        <v>4910</v>
      </c>
      <c r="N1118" s="57"/>
      <c r="O1118" s="57"/>
      <c r="P1118" s="237" t="s">
        <v>3288</v>
      </c>
      <c r="Q1118" s="13"/>
      <c r="R1118"/>
      <c r="S1118" t="str">
        <f t="shared" si="221"/>
        <v>NOT EQUAL</v>
      </c>
      <c r="T1118" t="str">
        <f>IF(ISNA(VLOOKUP(AF1118,#REF!,1)),"//","")</f>
        <v/>
      </c>
      <c r="U1118"/>
      <c r="V1118" t="e">
        <f t="shared" si="224"/>
        <v>#REF!</v>
      </c>
      <c r="W1118" s="81"/>
      <c r="X1118" s="59"/>
      <c r="Y1118" s="59"/>
      <c r="Z1118" s="25" t="str">
        <f t="shared" si="222"/>
        <v/>
      </c>
      <c r="AA1118" s="25" t="str">
        <f t="shared" si="225"/>
        <v/>
      </c>
      <c r="AB1118" s="1">
        <f t="shared" si="223"/>
        <v>1094</v>
      </c>
      <c r="AC1118" t="str">
        <f t="shared" si="226"/>
        <v>ITM_SUB_E</v>
      </c>
      <c r="AD1118" s="136" t="str">
        <f>IF(ISNA(VLOOKUP(AA1118,Sheet2!J:J,1,0)),"//","")</f>
        <v/>
      </c>
      <c r="AF1118" s="94" t="str">
        <f t="shared" si="227"/>
        <v/>
      </c>
      <c r="AG1118" t="b">
        <f t="shared" si="228"/>
        <v>1</v>
      </c>
    </row>
    <row r="1119" spans="1:33">
      <c r="A1119" s="50">
        <f t="shared" si="229"/>
        <v>1119</v>
      </c>
      <c r="B1119" s="49">
        <f t="shared" si="230"/>
        <v>1095</v>
      </c>
      <c r="C1119" s="229" t="s">
        <v>3816</v>
      </c>
      <c r="D1119" s="229" t="s">
        <v>7</v>
      </c>
      <c r="E1119" s="224" t="s">
        <v>524</v>
      </c>
      <c r="F1119" s="224" t="s">
        <v>5183</v>
      </c>
      <c r="G1119" s="235">
        <v>0</v>
      </c>
      <c r="H1119" s="235">
        <v>0</v>
      </c>
      <c r="I1119" s="224" t="s">
        <v>1</v>
      </c>
      <c r="J1119" s="224" t="s">
        <v>1396</v>
      </c>
      <c r="K1119" s="231" t="s">
        <v>3830</v>
      </c>
      <c r="L1119" s="232" t="s">
        <v>4851</v>
      </c>
      <c r="M1119" s="232" t="s">
        <v>4910</v>
      </c>
      <c r="N1119" s="57"/>
      <c r="O1119" s="57"/>
      <c r="P1119" s="237" t="s">
        <v>3289</v>
      </c>
      <c r="Q1119" s="13"/>
      <c r="R1119"/>
      <c r="S1119" t="str">
        <f t="shared" si="221"/>
        <v>NOT EQUAL</v>
      </c>
      <c r="T1119" t="str">
        <f>IF(ISNA(VLOOKUP(AF1119,#REF!,1)),"//","")</f>
        <v/>
      </c>
      <c r="U1119"/>
      <c r="V1119" t="e">
        <f t="shared" si="224"/>
        <v>#REF!</v>
      </c>
      <c r="W1119" s="81"/>
      <c r="X1119" s="59"/>
      <c r="Y1119" s="59"/>
      <c r="Z1119" s="25" t="str">
        <f t="shared" si="222"/>
        <v/>
      </c>
      <c r="AA1119" s="25" t="str">
        <f t="shared" si="225"/>
        <v/>
      </c>
      <c r="AB1119" s="1">
        <f t="shared" si="223"/>
        <v>1095</v>
      </c>
      <c r="AC1119" t="str">
        <f t="shared" si="226"/>
        <v>ITM_SUB_F</v>
      </c>
      <c r="AD1119" s="136" t="str">
        <f>IF(ISNA(VLOOKUP(AA1119,Sheet2!J:J,1,0)),"//","")</f>
        <v/>
      </c>
      <c r="AF1119" s="94" t="str">
        <f t="shared" si="227"/>
        <v/>
      </c>
      <c r="AG1119" t="b">
        <f t="shared" si="228"/>
        <v>1</v>
      </c>
    </row>
    <row r="1120" spans="1:33">
      <c r="A1120" s="50">
        <f t="shared" si="229"/>
        <v>1120</v>
      </c>
      <c r="B1120" s="49">
        <f t="shared" si="230"/>
        <v>1096</v>
      </c>
      <c r="C1120" s="229" t="s">
        <v>3816</v>
      </c>
      <c r="D1120" s="229" t="s">
        <v>7</v>
      </c>
      <c r="E1120" s="224" t="s">
        <v>524</v>
      </c>
      <c r="F1120" s="224" t="s">
        <v>5184</v>
      </c>
      <c r="G1120" s="235">
        <v>0</v>
      </c>
      <c r="H1120" s="235">
        <v>0</v>
      </c>
      <c r="I1120" s="224" t="s">
        <v>1</v>
      </c>
      <c r="J1120" s="224" t="s">
        <v>1396</v>
      </c>
      <c r="K1120" s="231" t="s">
        <v>3830</v>
      </c>
      <c r="L1120" s="232" t="s">
        <v>4851</v>
      </c>
      <c r="M1120" s="232" t="s">
        <v>4910</v>
      </c>
      <c r="N1120" s="57"/>
      <c r="O1120" s="57"/>
      <c r="P1120" s="237" t="s">
        <v>3290</v>
      </c>
      <c r="Q1120" s="13"/>
      <c r="R1120"/>
      <c r="S1120" t="str">
        <f t="shared" si="221"/>
        <v>NOT EQUAL</v>
      </c>
      <c r="T1120" t="str">
        <f>IF(ISNA(VLOOKUP(AF1120,#REF!,1)),"//","")</f>
        <v/>
      </c>
      <c r="U1120"/>
      <c r="V1120" t="e">
        <f t="shared" si="224"/>
        <v>#REF!</v>
      </c>
      <c r="W1120" s="81"/>
      <c r="X1120" s="59"/>
      <c r="Y1120" s="59"/>
      <c r="Z1120" s="25" t="str">
        <f t="shared" si="222"/>
        <v/>
      </c>
      <c r="AA1120" s="25" t="str">
        <f t="shared" si="225"/>
        <v/>
      </c>
      <c r="AB1120" s="1">
        <f t="shared" si="223"/>
        <v>1096</v>
      </c>
      <c r="AC1120" t="str">
        <f t="shared" si="226"/>
        <v>ITM_SUB_G</v>
      </c>
      <c r="AD1120" s="136" t="str">
        <f>IF(ISNA(VLOOKUP(AA1120,Sheet2!J:J,1,0)),"//","")</f>
        <v/>
      </c>
      <c r="AF1120" s="94" t="str">
        <f t="shared" si="227"/>
        <v/>
      </c>
      <c r="AG1120" t="b">
        <f t="shared" si="228"/>
        <v>1</v>
      </c>
    </row>
    <row r="1121" spans="1:33">
      <c r="A1121" s="50">
        <f t="shared" si="229"/>
        <v>1121</v>
      </c>
      <c r="B1121" s="49">
        <f t="shared" si="230"/>
        <v>1097</v>
      </c>
      <c r="C1121" s="229" t="s">
        <v>3816</v>
      </c>
      <c r="D1121" s="229" t="s">
        <v>7</v>
      </c>
      <c r="E1121" s="224" t="s">
        <v>524</v>
      </c>
      <c r="F1121" s="224" t="s">
        <v>5185</v>
      </c>
      <c r="G1121" s="235">
        <v>0</v>
      </c>
      <c r="H1121" s="235">
        <v>0</v>
      </c>
      <c r="I1121" s="224" t="s">
        <v>1</v>
      </c>
      <c r="J1121" s="224" t="s">
        <v>1396</v>
      </c>
      <c r="K1121" s="231" t="s">
        <v>3830</v>
      </c>
      <c r="L1121" s="232" t="s">
        <v>4851</v>
      </c>
      <c r="M1121" s="232" t="s">
        <v>4910</v>
      </c>
      <c r="N1121" s="57"/>
      <c r="O1121" s="57"/>
      <c r="P1121" s="237" t="s">
        <v>3291</v>
      </c>
      <c r="Q1121" s="13"/>
      <c r="R1121"/>
      <c r="S1121" t="str">
        <f t="shared" si="221"/>
        <v>NOT EQUAL</v>
      </c>
      <c r="T1121" t="str">
        <f>IF(ISNA(VLOOKUP(AF1121,#REF!,1)),"//","")</f>
        <v/>
      </c>
      <c r="U1121"/>
      <c r="V1121" t="e">
        <f t="shared" si="224"/>
        <v>#REF!</v>
      </c>
      <c r="W1121" s="81"/>
      <c r="X1121" s="59"/>
      <c r="Y1121" s="59"/>
      <c r="Z1121" s="25" t="str">
        <f t="shared" si="222"/>
        <v/>
      </c>
      <c r="AA1121" s="25" t="str">
        <f t="shared" si="225"/>
        <v/>
      </c>
      <c r="AB1121" s="1">
        <f t="shared" si="223"/>
        <v>1097</v>
      </c>
      <c r="AC1121" t="str">
        <f t="shared" si="226"/>
        <v>ITM_SUB_H</v>
      </c>
      <c r="AD1121" s="136" t="str">
        <f>IF(ISNA(VLOOKUP(AA1121,Sheet2!J:J,1,0)),"//","")</f>
        <v/>
      </c>
      <c r="AF1121" s="94" t="str">
        <f t="shared" si="227"/>
        <v/>
      </c>
      <c r="AG1121" t="b">
        <f t="shared" si="228"/>
        <v>1</v>
      </c>
    </row>
    <row r="1122" spans="1:33">
      <c r="A1122" s="50">
        <f t="shared" si="229"/>
        <v>1122</v>
      </c>
      <c r="B1122" s="49">
        <f t="shared" si="230"/>
        <v>1098</v>
      </c>
      <c r="C1122" s="229" t="s">
        <v>3816</v>
      </c>
      <c r="D1122" s="229" t="s">
        <v>7</v>
      </c>
      <c r="E1122" s="224" t="s">
        <v>524</v>
      </c>
      <c r="F1122" s="224" t="s">
        <v>5186</v>
      </c>
      <c r="G1122" s="235">
        <v>0</v>
      </c>
      <c r="H1122" s="235">
        <v>0</v>
      </c>
      <c r="I1122" s="224" t="s">
        <v>1</v>
      </c>
      <c r="J1122" s="224" t="s">
        <v>1396</v>
      </c>
      <c r="K1122" s="231" t="s">
        <v>3830</v>
      </c>
      <c r="L1122" s="232" t="s">
        <v>4851</v>
      </c>
      <c r="M1122" s="232" t="s">
        <v>4910</v>
      </c>
      <c r="N1122" s="57"/>
      <c r="O1122" s="57"/>
      <c r="P1122" s="237" t="s">
        <v>3292</v>
      </c>
      <c r="Q1122" s="13"/>
      <c r="R1122"/>
      <c r="S1122" t="str">
        <f t="shared" si="221"/>
        <v>NOT EQUAL</v>
      </c>
      <c r="T1122" t="str">
        <f>IF(ISNA(VLOOKUP(AF1122,#REF!,1)),"//","")</f>
        <v/>
      </c>
      <c r="U1122"/>
      <c r="V1122" t="e">
        <f t="shared" si="224"/>
        <v>#REF!</v>
      </c>
      <c r="W1122" s="81"/>
      <c r="X1122" s="59"/>
      <c r="Y1122" s="59"/>
      <c r="Z1122" s="25" t="str">
        <f t="shared" si="222"/>
        <v/>
      </c>
      <c r="AA1122" s="25" t="str">
        <f t="shared" si="225"/>
        <v/>
      </c>
      <c r="AB1122" s="1">
        <f t="shared" si="223"/>
        <v>1098</v>
      </c>
      <c r="AC1122" t="str">
        <f t="shared" si="226"/>
        <v>ITM_SUB_I</v>
      </c>
      <c r="AD1122" s="136" t="str">
        <f>IF(ISNA(VLOOKUP(AA1122,Sheet2!J:J,1,0)),"//","")</f>
        <v/>
      </c>
      <c r="AF1122" s="94" t="str">
        <f t="shared" si="227"/>
        <v/>
      </c>
      <c r="AG1122" t="b">
        <f t="shared" si="228"/>
        <v>1</v>
      </c>
    </row>
    <row r="1123" spans="1:33">
      <c r="A1123" s="50">
        <f t="shared" si="229"/>
        <v>1123</v>
      </c>
      <c r="B1123" s="49">
        <f t="shared" si="230"/>
        <v>1099</v>
      </c>
      <c r="C1123" s="229" t="s">
        <v>3816</v>
      </c>
      <c r="D1123" s="229" t="s">
        <v>7</v>
      </c>
      <c r="E1123" s="224" t="s">
        <v>524</v>
      </c>
      <c r="F1123" s="224" t="s">
        <v>5187</v>
      </c>
      <c r="G1123" s="235">
        <v>0</v>
      </c>
      <c r="H1123" s="235">
        <v>0</v>
      </c>
      <c r="I1123" s="224" t="s">
        <v>1</v>
      </c>
      <c r="J1123" s="224" t="s">
        <v>1396</v>
      </c>
      <c r="K1123" s="231" t="s">
        <v>3830</v>
      </c>
      <c r="L1123" s="232" t="s">
        <v>4851</v>
      </c>
      <c r="M1123" s="232" t="s">
        <v>4910</v>
      </c>
      <c r="N1123" s="57"/>
      <c r="O1123" s="57"/>
      <c r="P1123" s="237" t="s">
        <v>3293</v>
      </c>
      <c r="Q1123" s="13"/>
      <c r="R1123"/>
      <c r="S1123" t="str">
        <f t="shared" si="221"/>
        <v>NOT EQUAL</v>
      </c>
      <c r="T1123" t="str">
        <f>IF(ISNA(VLOOKUP(AF1123,#REF!,1)),"//","")</f>
        <v/>
      </c>
      <c r="U1123"/>
      <c r="V1123" t="e">
        <f t="shared" si="224"/>
        <v>#REF!</v>
      </c>
      <c r="W1123" s="81"/>
      <c r="X1123" s="59"/>
      <c r="Y1123" s="59"/>
      <c r="Z1123" s="25" t="str">
        <f t="shared" si="222"/>
        <v/>
      </c>
      <c r="AA1123" s="25" t="str">
        <f t="shared" si="225"/>
        <v/>
      </c>
      <c r="AB1123" s="1">
        <f t="shared" si="223"/>
        <v>1099</v>
      </c>
      <c r="AC1123" t="str">
        <f t="shared" si="226"/>
        <v>ITM_SUB_J</v>
      </c>
      <c r="AD1123" s="136" t="str">
        <f>IF(ISNA(VLOOKUP(AA1123,Sheet2!J:J,1,0)),"//","")</f>
        <v/>
      </c>
      <c r="AF1123" s="94" t="str">
        <f t="shared" si="227"/>
        <v/>
      </c>
      <c r="AG1123" t="b">
        <f t="shared" si="228"/>
        <v>1</v>
      </c>
    </row>
    <row r="1124" spans="1:33">
      <c r="A1124" s="50">
        <f t="shared" si="229"/>
        <v>1124</v>
      </c>
      <c r="B1124" s="49">
        <f t="shared" si="230"/>
        <v>1100</v>
      </c>
      <c r="C1124" s="229" t="s">
        <v>3816</v>
      </c>
      <c r="D1124" s="229" t="s">
        <v>7</v>
      </c>
      <c r="E1124" s="224" t="s">
        <v>524</v>
      </c>
      <c r="F1124" s="224" t="s">
        <v>5188</v>
      </c>
      <c r="G1124" s="235">
        <v>0</v>
      </c>
      <c r="H1124" s="235">
        <v>0</v>
      </c>
      <c r="I1124" s="224" t="s">
        <v>1</v>
      </c>
      <c r="J1124" s="224" t="s">
        <v>1396</v>
      </c>
      <c r="K1124" s="231" t="s">
        <v>3830</v>
      </c>
      <c r="L1124" s="232" t="s">
        <v>4851</v>
      </c>
      <c r="M1124" s="232" t="s">
        <v>4910</v>
      </c>
      <c r="N1124" s="57"/>
      <c r="O1124" s="57"/>
      <c r="P1124" s="237" t="s">
        <v>3294</v>
      </c>
      <c r="Q1124" s="13"/>
      <c r="R1124"/>
      <c r="S1124" t="str">
        <f t="shared" si="221"/>
        <v>NOT EQUAL</v>
      </c>
      <c r="T1124" t="str">
        <f>IF(ISNA(VLOOKUP(AF1124,#REF!,1)),"//","")</f>
        <v/>
      </c>
      <c r="U1124"/>
      <c r="V1124" t="e">
        <f t="shared" si="224"/>
        <v>#REF!</v>
      </c>
      <c r="W1124" s="81"/>
      <c r="X1124" s="59"/>
      <c r="Y1124" s="59"/>
      <c r="Z1124" s="25" t="str">
        <f t="shared" si="222"/>
        <v/>
      </c>
      <c r="AA1124" s="25" t="str">
        <f t="shared" si="225"/>
        <v/>
      </c>
      <c r="AB1124" s="1">
        <f t="shared" si="223"/>
        <v>1100</v>
      </c>
      <c r="AC1124" t="str">
        <f t="shared" si="226"/>
        <v>ITM_SUB_K</v>
      </c>
      <c r="AD1124" s="136" t="str">
        <f>IF(ISNA(VLOOKUP(AA1124,Sheet2!J:J,1,0)),"//","")</f>
        <v/>
      </c>
      <c r="AF1124" s="94" t="str">
        <f t="shared" si="227"/>
        <v/>
      </c>
      <c r="AG1124" t="b">
        <f t="shared" si="228"/>
        <v>1</v>
      </c>
    </row>
    <row r="1125" spans="1:33">
      <c r="A1125" s="50">
        <f t="shared" si="229"/>
        <v>1125</v>
      </c>
      <c r="B1125" s="49">
        <f t="shared" si="230"/>
        <v>1101</v>
      </c>
      <c r="C1125" s="229" t="s">
        <v>3816</v>
      </c>
      <c r="D1125" s="229" t="s">
        <v>7</v>
      </c>
      <c r="E1125" s="224" t="s">
        <v>524</v>
      </c>
      <c r="F1125" s="224" t="s">
        <v>5189</v>
      </c>
      <c r="G1125" s="235">
        <v>0</v>
      </c>
      <c r="H1125" s="235">
        <v>0</v>
      </c>
      <c r="I1125" s="224" t="s">
        <v>1</v>
      </c>
      <c r="J1125" s="224" t="s">
        <v>1396</v>
      </c>
      <c r="K1125" s="231" t="s">
        <v>3830</v>
      </c>
      <c r="L1125" s="232" t="s">
        <v>4851</v>
      </c>
      <c r="M1125" s="232" t="s">
        <v>4910</v>
      </c>
      <c r="N1125" s="57"/>
      <c r="O1125" s="57"/>
      <c r="P1125" s="237" t="s">
        <v>3295</v>
      </c>
      <c r="Q1125" s="13"/>
      <c r="R1125"/>
      <c r="S1125" t="str">
        <f t="shared" si="221"/>
        <v>NOT EQUAL</v>
      </c>
      <c r="T1125" t="str">
        <f>IF(ISNA(VLOOKUP(AF1125,#REF!,1)),"//","")</f>
        <v/>
      </c>
      <c r="U1125"/>
      <c r="V1125" t="e">
        <f t="shared" si="224"/>
        <v>#REF!</v>
      </c>
      <c r="W1125" s="81"/>
      <c r="X1125" s="59"/>
      <c r="Y1125" s="59"/>
      <c r="Z1125" s="25" t="str">
        <f t="shared" si="222"/>
        <v/>
      </c>
      <c r="AA1125" s="25" t="str">
        <f t="shared" si="225"/>
        <v/>
      </c>
      <c r="AB1125" s="1">
        <f t="shared" si="223"/>
        <v>1101</v>
      </c>
      <c r="AC1125" t="str">
        <f t="shared" si="226"/>
        <v>ITM_SUB_L</v>
      </c>
      <c r="AD1125" s="136" t="str">
        <f>IF(ISNA(VLOOKUP(AA1125,Sheet2!J:J,1,0)),"//","")</f>
        <v/>
      </c>
      <c r="AF1125" s="94" t="str">
        <f t="shared" si="227"/>
        <v/>
      </c>
      <c r="AG1125" t="b">
        <f t="shared" si="228"/>
        <v>1</v>
      </c>
    </row>
    <row r="1126" spans="1:33">
      <c r="A1126" s="50">
        <f t="shared" si="229"/>
        <v>1126</v>
      </c>
      <c r="B1126" s="49">
        <f t="shared" si="230"/>
        <v>1102</v>
      </c>
      <c r="C1126" s="229" t="s">
        <v>3816</v>
      </c>
      <c r="D1126" s="229" t="s">
        <v>7</v>
      </c>
      <c r="E1126" s="224" t="s">
        <v>524</v>
      </c>
      <c r="F1126" s="224" t="s">
        <v>5190</v>
      </c>
      <c r="G1126" s="235">
        <v>0</v>
      </c>
      <c r="H1126" s="235">
        <v>0</v>
      </c>
      <c r="I1126" s="224" t="s">
        <v>1</v>
      </c>
      <c r="J1126" s="224" t="s">
        <v>1396</v>
      </c>
      <c r="K1126" s="231" t="s">
        <v>3830</v>
      </c>
      <c r="L1126" s="232" t="s">
        <v>4851</v>
      </c>
      <c r="M1126" s="232" t="s">
        <v>4910</v>
      </c>
      <c r="N1126" s="57"/>
      <c r="O1126" s="57"/>
      <c r="P1126" s="237" t="s">
        <v>3296</v>
      </c>
      <c r="Q1126" s="13"/>
      <c r="R1126"/>
      <c r="S1126" t="str">
        <f t="shared" si="221"/>
        <v>NOT EQUAL</v>
      </c>
      <c r="T1126" t="str">
        <f>IF(ISNA(VLOOKUP(AF1126,#REF!,1)),"//","")</f>
        <v/>
      </c>
      <c r="U1126"/>
      <c r="V1126" t="e">
        <f t="shared" si="224"/>
        <v>#REF!</v>
      </c>
      <c r="W1126" s="81"/>
      <c r="X1126" s="59"/>
      <c r="Y1126" s="59"/>
      <c r="Z1126" s="25" t="str">
        <f t="shared" si="222"/>
        <v/>
      </c>
      <c r="AA1126" s="25" t="str">
        <f t="shared" si="225"/>
        <v/>
      </c>
      <c r="AB1126" s="1">
        <f t="shared" si="223"/>
        <v>1102</v>
      </c>
      <c r="AC1126" t="str">
        <f t="shared" si="226"/>
        <v>ITM_SUB_M</v>
      </c>
      <c r="AD1126" s="136" t="str">
        <f>IF(ISNA(VLOOKUP(AA1126,Sheet2!J:J,1,0)),"//","")</f>
        <v/>
      </c>
      <c r="AF1126" s="94" t="str">
        <f t="shared" si="227"/>
        <v/>
      </c>
      <c r="AG1126" t="b">
        <f t="shared" si="228"/>
        <v>1</v>
      </c>
    </row>
    <row r="1127" spans="1:33">
      <c r="A1127" s="50">
        <f t="shared" si="229"/>
        <v>1127</v>
      </c>
      <c r="B1127" s="49">
        <f t="shared" si="230"/>
        <v>1103</v>
      </c>
      <c r="C1127" s="229" t="s">
        <v>3816</v>
      </c>
      <c r="D1127" s="229" t="s">
        <v>7</v>
      </c>
      <c r="E1127" s="224" t="s">
        <v>524</v>
      </c>
      <c r="F1127" s="224" t="s">
        <v>5191</v>
      </c>
      <c r="G1127" s="235">
        <v>0</v>
      </c>
      <c r="H1127" s="235">
        <v>0</v>
      </c>
      <c r="I1127" s="224" t="s">
        <v>1</v>
      </c>
      <c r="J1127" s="224" t="s">
        <v>1396</v>
      </c>
      <c r="K1127" s="231" t="s">
        <v>3830</v>
      </c>
      <c r="L1127" s="232" t="s">
        <v>4851</v>
      </c>
      <c r="M1127" s="232" t="s">
        <v>4910</v>
      </c>
      <c r="N1127" s="57"/>
      <c r="O1127" s="57"/>
      <c r="P1127" s="237" t="s">
        <v>3297</v>
      </c>
      <c r="Q1127" s="13"/>
      <c r="R1127"/>
      <c r="S1127" t="str">
        <f t="shared" ref="S1127:S1190" si="231">IF(E1127=F1127,"","NOT EQUAL")</f>
        <v>NOT EQUAL</v>
      </c>
      <c r="T1127" t="str">
        <f>IF(ISNA(VLOOKUP(AF1127,#REF!,1)),"//","")</f>
        <v/>
      </c>
      <c r="U1127"/>
      <c r="V1127" t="e">
        <f t="shared" si="224"/>
        <v>#REF!</v>
      </c>
      <c r="W1127" s="81"/>
      <c r="X1127" s="59"/>
      <c r="Y1127" s="59"/>
      <c r="Z1127" s="25" t="str">
        <f t="shared" si="222"/>
        <v/>
      </c>
      <c r="AA1127" s="25" t="str">
        <f t="shared" si="225"/>
        <v/>
      </c>
      <c r="AB1127" s="1">
        <f t="shared" si="223"/>
        <v>1103</v>
      </c>
      <c r="AC1127" t="str">
        <f t="shared" si="226"/>
        <v>ITM_SUB_N</v>
      </c>
      <c r="AD1127" s="136" t="str">
        <f>IF(ISNA(VLOOKUP(AA1127,Sheet2!J:J,1,0)),"//","")</f>
        <v/>
      </c>
      <c r="AF1127" s="94" t="str">
        <f t="shared" si="227"/>
        <v/>
      </c>
      <c r="AG1127" t="b">
        <f t="shared" si="228"/>
        <v>1</v>
      </c>
    </row>
    <row r="1128" spans="1:33">
      <c r="A1128" s="50">
        <f t="shared" si="229"/>
        <v>1128</v>
      </c>
      <c r="B1128" s="49">
        <f t="shared" si="230"/>
        <v>1104</v>
      </c>
      <c r="C1128" s="229" t="s">
        <v>3816</v>
      </c>
      <c r="D1128" s="229" t="s">
        <v>7</v>
      </c>
      <c r="E1128" s="224" t="s">
        <v>524</v>
      </c>
      <c r="F1128" s="224" t="s">
        <v>5192</v>
      </c>
      <c r="G1128" s="235">
        <v>0</v>
      </c>
      <c r="H1128" s="235">
        <v>0</v>
      </c>
      <c r="I1128" s="224" t="s">
        <v>1</v>
      </c>
      <c r="J1128" s="224" t="s">
        <v>1396</v>
      </c>
      <c r="K1128" s="231" t="s">
        <v>3830</v>
      </c>
      <c r="L1128" s="232" t="s">
        <v>4851</v>
      </c>
      <c r="M1128" s="232" t="s">
        <v>4910</v>
      </c>
      <c r="N1128" s="57"/>
      <c r="O1128" s="57"/>
      <c r="P1128" s="237" t="s">
        <v>3298</v>
      </c>
      <c r="Q1128" s="13"/>
      <c r="R1128"/>
      <c r="S1128" t="str">
        <f t="shared" si="231"/>
        <v>NOT EQUAL</v>
      </c>
      <c r="T1128" t="str">
        <f>IF(ISNA(VLOOKUP(AF1128,#REF!,1)),"//","")</f>
        <v/>
      </c>
      <c r="U1128"/>
      <c r="V1128" t="e">
        <f t="shared" si="224"/>
        <v>#REF!</v>
      </c>
      <c r="W1128" s="81"/>
      <c r="X1128" s="59"/>
      <c r="Y1128" s="59"/>
      <c r="Z1128" s="25" t="str">
        <f t="shared" si="222"/>
        <v/>
      </c>
      <c r="AA1128" s="25" t="str">
        <f t="shared" si="225"/>
        <v/>
      </c>
      <c r="AB1128" s="1">
        <f t="shared" si="223"/>
        <v>1104</v>
      </c>
      <c r="AC1128" t="str">
        <f t="shared" si="226"/>
        <v>ITM_SUB_O</v>
      </c>
      <c r="AD1128" s="136" t="str">
        <f>IF(ISNA(VLOOKUP(AA1128,Sheet2!J:J,1,0)),"//","")</f>
        <v/>
      </c>
      <c r="AF1128" s="94" t="str">
        <f t="shared" si="227"/>
        <v/>
      </c>
      <c r="AG1128" t="b">
        <f t="shared" si="228"/>
        <v>1</v>
      </c>
    </row>
    <row r="1129" spans="1:33">
      <c r="A1129" s="50">
        <f t="shared" si="229"/>
        <v>1129</v>
      </c>
      <c r="B1129" s="49">
        <f t="shared" si="230"/>
        <v>1105</v>
      </c>
      <c r="C1129" s="229" t="s">
        <v>3816</v>
      </c>
      <c r="D1129" s="229" t="s">
        <v>7</v>
      </c>
      <c r="E1129" s="224" t="s">
        <v>524</v>
      </c>
      <c r="F1129" s="224" t="s">
        <v>5193</v>
      </c>
      <c r="G1129" s="235">
        <v>0</v>
      </c>
      <c r="H1129" s="235">
        <v>0</v>
      </c>
      <c r="I1129" s="224" t="s">
        <v>1</v>
      </c>
      <c r="J1129" s="224" t="s">
        <v>1396</v>
      </c>
      <c r="K1129" s="231" t="s">
        <v>3830</v>
      </c>
      <c r="L1129" s="232" t="s">
        <v>4851</v>
      </c>
      <c r="M1129" s="232" t="s">
        <v>4910</v>
      </c>
      <c r="N1129" s="57"/>
      <c r="O1129" s="57"/>
      <c r="P1129" s="237" t="s">
        <v>3299</v>
      </c>
      <c r="Q1129" s="13"/>
      <c r="R1129"/>
      <c r="S1129" t="str">
        <f t="shared" si="231"/>
        <v>NOT EQUAL</v>
      </c>
      <c r="T1129" t="str">
        <f>IF(ISNA(VLOOKUP(AF1129,#REF!,1)),"//","")</f>
        <v/>
      </c>
      <c r="U1129"/>
      <c r="V1129" t="e">
        <f t="shared" si="224"/>
        <v>#REF!</v>
      </c>
      <c r="W1129" s="81"/>
      <c r="X1129" s="59"/>
      <c r="Y1129" s="59"/>
      <c r="Z1129" s="25" t="str">
        <f t="shared" si="222"/>
        <v/>
      </c>
      <c r="AA1129" s="25" t="str">
        <f t="shared" si="225"/>
        <v/>
      </c>
      <c r="AB1129" s="1">
        <f t="shared" si="223"/>
        <v>1105</v>
      </c>
      <c r="AC1129" t="str">
        <f t="shared" si="226"/>
        <v>ITM_SUB_P</v>
      </c>
      <c r="AD1129" s="136" t="str">
        <f>IF(ISNA(VLOOKUP(AA1129,Sheet2!J:J,1,0)),"//","")</f>
        <v/>
      </c>
      <c r="AF1129" s="94" t="str">
        <f t="shared" si="227"/>
        <v/>
      </c>
      <c r="AG1129" t="b">
        <f t="shared" si="228"/>
        <v>1</v>
      </c>
    </row>
    <row r="1130" spans="1:33">
      <c r="A1130" s="50">
        <f t="shared" si="229"/>
        <v>1130</v>
      </c>
      <c r="B1130" s="49">
        <f t="shared" si="230"/>
        <v>1106</v>
      </c>
      <c r="C1130" s="229" t="s">
        <v>3816</v>
      </c>
      <c r="D1130" s="229" t="s">
        <v>7</v>
      </c>
      <c r="E1130" s="224" t="s">
        <v>524</v>
      </c>
      <c r="F1130" s="224" t="s">
        <v>5194</v>
      </c>
      <c r="G1130" s="235">
        <v>0</v>
      </c>
      <c r="H1130" s="235">
        <v>0</v>
      </c>
      <c r="I1130" s="224" t="s">
        <v>1</v>
      </c>
      <c r="J1130" s="224" t="s">
        <v>1396</v>
      </c>
      <c r="K1130" s="231" t="s">
        <v>3830</v>
      </c>
      <c r="L1130" s="232" t="s">
        <v>4851</v>
      </c>
      <c r="M1130" s="232" t="s">
        <v>4910</v>
      </c>
      <c r="N1130" s="57"/>
      <c r="O1130" s="57"/>
      <c r="P1130" s="237" t="s">
        <v>3300</v>
      </c>
      <c r="Q1130" s="13"/>
      <c r="R1130"/>
      <c r="S1130" t="str">
        <f t="shared" si="231"/>
        <v>NOT EQUAL</v>
      </c>
      <c r="T1130" t="str">
        <f>IF(ISNA(VLOOKUP(AF1130,#REF!,1)),"//","")</f>
        <v/>
      </c>
      <c r="U1130"/>
      <c r="V1130" t="e">
        <f t="shared" si="224"/>
        <v>#REF!</v>
      </c>
      <c r="W1130" s="81"/>
      <c r="X1130" s="59"/>
      <c r="Y1130" s="59"/>
      <c r="Z1130" s="25" t="str">
        <f t="shared" si="222"/>
        <v/>
      </c>
      <c r="AA1130" s="25" t="str">
        <f t="shared" si="225"/>
        <v/>
      </c>
      <c r="AB1130" s="1">
        <f t="shared" si="223"/>
        <v>1106</v>
      </c>
      <c r="AC1130" t="str">
        <f t="shared" si="226"/>
        <v>ITM_SUB_Q</v>
      </c>
      <c r="AD1130" s="136" t="str">
        <f>IF(ISNA(VLOOKUP(AA1130,Sheet2!J:J,1,0)),"//","")</f>
        <v/>
      </c>
      <c r="AF1130" s="94" t="str">
        <f t="shared" si="227"/>
        <v/>
      </c>
      <c r="AG1130" t="b">
        <f t="shared" si="228"/>
        <v>1</v>
      </c>
    </row>
    <row r="1131" spans="1:33">
      <c r="A1131" s="50">
        <f t="shared" si="229"/>
        <v>1131</v>
      </c>
      <c r="B1131" s="49">
        <f t="shared" si="230"/>
        <v>1107</v>
      </c>
      <c r="C1131" s="229" t="s">
        <v>3816</v>
      </c>
      <c r="D1131" s="229" t="s">
        <v>7</v>
      </c>
      <c r="E1131" s="224" t="s">
        <v>524</v>
      </c>
      <c r="F1131" s="224" t="s">
        <v>5195</v>
      </c>
      <c r="G1131" s="235">
        <v>0</v>
      </c>
      <c r="H1131" s="235">
        <v>0</v>
      </c>
      <c r="I1131" s="224" t="s">
        <v>1</v>
      </c>
      <c r="J1131" s="224" t="s">
        <v>1396</v>
      </c>
      <c r="K1131" s="231" t="s">
        <v>3830</v>
      </c>
      <c r="L1131" s="232" t="s">
        <v>4851</v>
      </c>
      <c r="M1131" s="232" t="s">
        <v>4910</v>
      </c>
      <c r="N1131" s="57"/>
      <c r="O1131" s="57"/>
      <c r="P1131" s="237" t="s">
        <v>3301</v>
      </c>
      <c r="Q1131" s="13"/>
      <c r="R1131"/>
      <c r="S1131" t="str">
        <f t="shared" si="231"/>
        <v>NOT EQUAL</v>
      </c>
      <c r="T1131" t="str">
        <f>IF(ISNA(VLOOKUP(AF1131,#REF!,1)),"//","")</f>
        <v/>
      </c>
      <c r="U1131"/>
      <c r="V1131" t="e">
        <f t="shared" si="224"/>
        <v>#REF!</v>
      </c>
      <c r="W1131" s="81"/>
      <c r="X1131" s="59"/>
      <c r="Y1131" s="59"/>
      <c r="Z1131" s="25" t="str">
        <f t="shared" si="222"/>
        <v/>
      </c>
      <c r="AA1131" s="25" t="str">
        <f t="shared" si="225"/>
        <v/>
      </c>
      <c r="AB1131" s="1">
        <f t="shared" si="223"/>
        <v>1107</v>
      </c>
      <c r="AC1131" t="str">
        <f t="shared" si="226"/>
        <v>ITM_SUB_R</v>
      </c>
      <c r="AD1131" s="136" t="str">
        <f>IF(ISNA(VLOOKUP(AA1131,Sheet2!J:J,1,0)),"//","")</f>
        <v/>
      </c>
      <c r="AF1131" s="94" t="str">
        <f t="shared" si="227"/>
        <v/>
      </c>
      <c r="AG1131" t="b">
        <f t="shared" si="228"/>
        <v>1</v>
      </c>
    </row>
    <row r="1132" spans="1:33">
      <c r="A1132" s="50">
        <f t="shared" si="229"/>
        <v>1132</v>
      </c>
      <c r="B1132" s="49">
        <f t="shared" si="230"/>
        <v>1108</v>
      </c>
      <c r="C1132" s="229" t="s">
        <v>3816</v>
      </c>
      <c r="D1132" s="229" t="s">
        <v>7</v>
      </c>
      <c r="E1132" s="224" t="s">
        <v>524</v>
      </c>
      <c r="F1132" s="224" t="s">
        <v>5196</v>
      </c>
      <c r="G1132" s="235">
        <v>0</v>
      </c>
      <c r="H1132" s="235">
        <v>0</v>
      </c>
      <c r="I1132" s="224" t="s">
        <v>1</v>
      </c>
      <c r="J1132" s="224" t="s">
        <v>1396</v>
      </c>
      <c r="K1132" s="231" t="s">
        <v>3830</v>
      </c>
      <c r="L1132" s="232" t="s">
        <v>4851</v>
      </c>
      <c r="M1132" s="232" t="s">
        <v>4910</v>
      </c>
      <c r="N1132" s="57"/>
      <c r="O1132" s="57"/>
      <c r="P1132" s="237" t="s">
        <v>3302</v>
      </c>
      <c r="Q1132" s="13"/>
      <c r="R1132"/>
      <c r="S1132" t="str">
        <f t="shared" si="231"/>
        <v>NOT EQUAL</v>
      </c>
      <c r="T1132" t="str">
        <f>IF(ISNA(VLOOKUP(AF1132,#REF!,1)),"//","")</f>
        <v/>
      </c>
      <c r="U1132"/>
      <c r="V1132" t="e">
        <f t="shared" si="224"/>
        <v>#REF!</v>
      </c>
      <c r="W1132" s="81"/>
      <c r="X1132" s="59"/>
      <c r="Y1132" s="59"/>
      <c r="Z1132" s="25" t="str">
        <f t="shared" si="222"/>
        <v/>
      </c>
      <c r="AA1132" s="25" t="str">
        <f t="shared" si="225"/>
        <v/>
      </c>
      <c r="AB1132" s="1">
        <f t="shared" si="223"/>
        <v>1108</v>
      </c>
      <c r="AC1132" t="str">
        <f t="shared" si="226"/>
        <v>ITM_SUB_S</v>
      </c>
      <c r="AD1132" s="136" t="str">
        <f>IF(ISNA(VLOOKUP(AA1132,Sheet2!J:J,1,0)),"//","")</f>
        <v/>
      </c>
      <c r="AF1132" s="94" t="str">
        <f t="shared" si="227"/>
        <v/>
      </c>
      <c r="AG1132" t="b">
        <f t="shared" si="228"/>
        <v>1</v>
      </c>
    </row>
    <row r="1133" spans="1:33">
      <c r="A1133" s="50">
        <f t="shared" si="229"/>
        <v>1133</v>
      </c>
      <c r="B1133" s="49">
        <f t="shared" si="230"/>
        <v>1109</v>
      </c>
      <c r="C1133" s="229" t="s">
        <v>3816</v>
      </c>
      <c r="D1133" s="229" t="s">
        <v>7</v>
      </c>
      <c r="E1133" s="224" t="s">
        <v>524</v>
      </c>
      <c r="F1133" s="224" t="s">
        <v>5197</v>
      </c>
      <c r="G1133" s="235">
        <v>0</v>
      </c>
      <c r="H1133" s="235">
        <v>0</v>
      </c>
      <c r="I1133" s="224" t="s">
        <v>1</v>
      </c>
      <c r="J1133" s="224" t="s">
        <v>1396</v>
      </c>
      <c r="K1133" s="231" t="s">
        <v>3830</v>
      </c>
      <c r="L1133" s="232" t="s">
        <v>4851</v>
      </c>
      <c r="M1133" s="232" t="s">
        <v>4910</v>
      </c>
      <c r="N1133" s="57"/>
      <c r="O1133" s="57"/>
      <c r="P1133" s="237" t="s">
        <v>3303</v>
      </c>
      <c r="Q1133" s="13"/>
      <c r="R1133"/>
      <c r="S1133" t="str">
        <f t="shared" si="231"/>
        <v>NOT EQUAL</v>
      </c>
      <c r="T1133" t="str">
        <f>IF(ISNA(VLOOKUP(AF1133,#REF!,1)),"//","")</f>
        <v/>
      </c>
      <c r="U1133"/>
      <c r="V1133" t="e">
        <f t="shared" si="224"/>
        <v>#REF!</v>
      </c>
      <c r="W1133" s="81"/>
      <c r="X1133" s="59"/>
      <c r="Y1133" s="59"/>
      <c r="Z1133" s="25" t="str">
        <f t="shared" si="222"/>
        <v/>
      </c>
      <c r="AA1133" s="25" t="str">
        <f t="shared" si="225"/>
        <v/>
      </c>
      <c r="AB1133" s="1">
        <f t="shared" si="223"/>
        <v>1109</v>
      </c>
      <c r="AC1133" t="str">
        <f t="shared" si="226"/>
        <v>ITM_SUB_T</v>
      </c>
      <c r="AD1133" s="136" t="str">
        <f>IF(ISNA(VLOOKUP(AA1133,Sheet2!J:J,1,0)),"//","")</f>
        <v/>
      </c>
      <c r="AF1133" s="94" t="str">
        <f t="shared" si="227"/>
        <v/>
      </c>
      <c r="AG1133" t="b">
        <f t="shared" si="228"/>
        <v>1</v>
      </c>
    </row>
    <row r="1134" spans="1:33">
      <c r="A1134" s="50">
        <f t="shared" si="229"/>
        <v>1134</v>
      </c>
      <c r="B1134" s="49">
        <f t="shared" si="230"/>
        <v>1110</v>
      </c>
      <c r="C1134" s="229" t="s">
        <v>3816</v>
      </c>
      <c r="D1134" s="229" t="s">
        <v>7</v>
      </c>
      <c r="E1134" s="224" t="s">
        <v>524</v>
      </c>
      <c r="F1134" s="224" t="s">
        <v>5198</v>
      </c>
      <c r="G1134" s="235">
        <v>0</v>
      </c>
      <c r="H1134" s="235">
        <v>0</v>
      </c>
      <c r="I1134" s="224" t="s">
        <v>1</v>
      </c>
      <c r="J1134" s="224" t="s">
        <v>1396</v>
      </c>
      <c r="K1134" s="231" t="s">
        <v>3830</v>
      </c>
      <c r="L1134" s="232" t="s">
        <v>4851</v>
      </c>
      <c r="M1134" s="232" t="s">
        <v>4910</v>
      </c>
      <c r="N1134" s="57"/>
      <c r="O1134" s="57"/>
      <c r="P1134" s="237" t="s">
        <v>3304</v>
      </c>
      <c r="Q1134" s="13"/>
      <c r="R1134"/>
      <c r="S1134" t="str">
        <f t="shared" si="231"/>
        <v>NOT EQUAL</v>
      </c>
      <c r="T1134" t="str">
        <f>IF(ISNA(VLOOKUP(AF1134,#REF!,1)),"//","")</f>
        <v/>
      </c>
      <c r="U1134"/>
      <c r="V1134" t="e">
        <f t="shared" si="224"/>
        <v>#REF!</v>
      </c>
      <c r="W1134" s="81"/>
      <c r="X1134" s="59"/>
      <c r="Y1134" s="59"/>
      <c r="Z1134" s="25" t="str">
        <f t="shared" si="222"/>
        <v/>
      </c>
      <c r="AA1134" s="25" t="str">
        <f t="shared" si="225"/>
        <v/>
      </c>
      <c r="AB1134" s="1">
        <f t="shared" si="223"/>
        <v>1110</v>
      </c>
      <c r="AC1134" t="str">
        <f t="shared" si="226"/>
        <v>ITM_SUB_U</v>
      </c>
      <c r="AD1134" s="136" t="str">
        <f>IF(ISNA(VLOOKUP(AA1134,Sheet2!J:J,1,0)),"//","")</f>
        <v/>
      </c>
      <c r="AF1134" s="94" t="str">
        <f t="shared" si="227"/>
        <v/>
      </c>
      <c r="AG1134" t="b">
        <f t="shared" si="228"/>
        <v>1</v>
      </c>
    </row>
    <row r="1135" spans="1:33">
      <c r="A1135" s="50">
        <f t="shared" si="229"/>
        <v>1135</v>
      </c>
      <c r="B1135" s="49">
        <f t="shared" si="230"/>
        <v>1111</v>
      </c>
      <c r="C1135" s="229" t="s">
        <v>3816</v>
      </c>
      <c r="D1135" s="229" t="s">
        <v>7</v>
      </c>
      <c r="E1135" s="224" t="s">
        <v>524</v>
      </c>
      <c r="F1135" s="224" t="s">
        <v>5199</v>
      </c>
      <c r="G1135" s="235">
        <v>0</v>
      </c>
      <c r="H1135" s="235">
        <v>0</v>
      </c>
      <c r="I1135" s="224" t="s">
        <v>1</v>
      </c>
      <c r="J1135" s="224" t="s">
        <v>1396</v>
      </c>
      <c r="K1135" s="231" t="s">
        <v>3830</v>
      </c>
      <c r="L1135" s="232" t="s">
        <v>4851</v>
      </c>
      <c r="M1135" s="232" t="s">
        <v>4910</v>
      </c>
      <c r="N1135" s="57"/>
      <c r="O1135" s="57"/>
      <c r="P1135" s="237" t="s">
        <v>3305</v>
      </c>
      <c r="Q1135" s="13"/>
      <c r="R1135"/>
      <c r="S1135" t="str">
        <f t="shared" si="231"/>
        <v>NOT EQUAL</v>
      </c>
      <c r="T1135" t="str">
        <f>IF(ISNA(VLOOKUP(AF1135,#REF!,1)),"//","")</f>
        <v/>
      </c>
      <c r="U1135"/>
      <c r="V1135" t="e">
        <f t="shared" si="224"/>
        <v>#REF!</v>
      </c>
      <c r="W1135" s="81"/>
      <c r="X1135" s="59"/>
      <c r="Y1135" s="59"/>
      <c r="Z1135" s="25" t="str">
        <f t="shared" si="222"/>
        <v/>
      </c>
      <c r="AA1135" s="25" t="str">
        <f t="shared" si="225"/>
        <v/>
      </c>
      <c r="AB1135" s="1">
        <f t="shared" si="223"/>
        <v>1111</v>
      </c>
      <c r="AC1135" t="str">
        <f t="shared" si="226"/>
        <v>ITM_SUB_V</v>
      </c>
      <c r="AD1135" s="136" t="str">
        <f>IF(ISNA(VLOOKUP(AA1135,Sheet2!J:J,1,0)),"//","")</f>
        <v/>
      </c>
      <c r="AF1135" s="94" t="str">
        <f t="shared" si="227"/>
        <v/>
      </c>
      <c r="AG1135" t="b">
        <f t="shared" si="228"/>
        <v>1</v>
      </c>
    </row>
    <row r="1136" spans="1:33">
      <c r="A1136" s="50">
        <f t="shared" si="229"/>
        <v>1136</v>
      </c>
      <c r="B1136" s="49">
        <f t="shared" si="230"/>
        <v>1112</v>
      </c>
      <c r="C1136" s="229" t="s">
        <v>3816</v>
      </c>
      <c r="D1136" s="229" t="s">
        <v>7</v>
      </c>
      <c r="E1136" s="224" t="s">
        <v>524</v>
      </c>
      <c r="F1136" s="224" t="s">
        <v>5200</v>
      </c>
      <c r="G1136" s="235">
        <v>0</v>
      </c>
      <c r="H1136" s="235">
        <v>0</v>
      </c>
      <c r="I1136" s="224" t="s">
        <v>1</v>
      </c>
      <c r="J1136" s="224" t="s">
        <v>1396</v>
      </c>
      <c r="K1136" s="231" t="s">
        <v>3830</v>
      </c>
      <c r="L1136" s="232" t="s">
        <v>4851</v>
      </c>
      <c r="M1136" s="232" t="s">
        <v>4910</v>
      </c>
      <c r="N1136" s="57"/>
      <c r="O1136" s="57"/>
      <c r="P1136" s="237" t="s">
        <v>3306</v>
      </c>
      <c r="Q1136" s="13"/>
      <c r="R1136"/>
      <c r="S1136" t="str">
        <f t="shared" si="231"/>
        <v>NOT EQUAL</v>
      </c>
      <c r="T1136" t="str">
        <f>IF(ISNA(VLOOKUP(AF1136,#REF!,1)),"//","")</f>
        <v/>
      </c>
      <c r="U1136"/>
      <c r="V1136" t="e">
        <f t="shared" si="224"/>
        <v>#REF!</v>
      </c>
      <c r="W1136" s="81"/>
      <c r="X1136" s="59"/>
      <c r="Y1136" s="59"/>
      <c r="Z1136" s="25" t="str">
        <f t="shared" si="222"/>
        <v/>
      </c>
      <c r="AA1136" s="25" t="str">
        <f t="shared" si="225"/>
        <v/>
      </c>
      <c r="AB1136" s="1">
        <f t="shared" si="223"/>
        <v>1112</v>
      </c>
      <c r="AC1136" t="str">
        <f t="shared" si="226"/>
        <v>ITM_SUB_W</v>
      </c>
      <c r="AD1136" s="136" t="str">
        <f>IF(ISNA(VLOOKUP(AA1136,Sheet2!J:J,1,0)),"//","")</f>
        <v/>
      </c>
      <c r="AF1136" s="94" t="str">
        <f t="shared" si="227"/>
        <v/>
      </c>
      <c r="AG1136" t="b">
        <f t="shared" si="228"/>
        <v>1</v>
      </c>
    </row>
    <row r="1137" spans="1:33">
      <c r="A1137" s="50">
        <f t="shared" si="229"/>
        <v>1137</v>
      </c>
      <c r="B1137" s="49">
        <f t="shared" si="230"/>
        <v>1113</v>
      </c>
      <c r="C1137" s="229" t="s">
        <v>3816</v>
      </c>
      <c r="D1137" s="229" t="s">
        <v>7</v>
      </c>
      <c r="E1137" s="224" t="s">
        <v>524</v>
      </c>
      <c r="F1137" s="224" t="s">
        <v>5201</v>
      </c>
      <c r="G1137" s="235">
        <v>0</v>
      </c>
      <c r="H1137" s="235">
        <v>0</v>
      </c>
      <c r="I1137" s="224" t="s">
        <v>1</v>
      </c>
      <c r="J1137" s="224" t="s">
        <v>1396</v>
      </c>
      <c r="K1137" s="231" t="s">
        <v>3830</v>
      </c>
      <c r="L1137" s="232" t="s">
        <v>4851</v>
      </c>
      <c r="M1137" s="232" t="s">
        <v>4910</v>
      </c>
      <c r="N1137" s="57"/>
      <c r="O1137" s="57"/>
      <c r="P1137" s="237" t="s">
        <v>3307</v>
      </c>
      <c r="Q1137" s="13"/>
      <c r="R1137"/>
      <c r="S1137" t="str">
        <f t="shared" si="231"/>
        <v>NOT EQUAL</v>
      </c>
      <c r="T1137" t="str">
        <f>IF(ISNA(VLOOKUP(AF1137,#REF!,1)),"//","")</f>
        <v/>
      </c>
      <c r="U1137"/>
      <c r="V1137" t="e">
        <f t="shared" si="224"/>
        <v>#REF!</v>
      </c>
      <c r="W1137" s="81"/>
      <c r="X1137" s="59"/>
      <c r="Y1137" s="59"/>
      <c r="Z1137" s="25" t="str">
        <f t="shared" si="222"/>
        <v/>
      </c>
      <c r="AA1137" s="25" t="str">
        <f t="shared" si="225"/>
        <v/>
      </c>
      <c r="AB1137" s="1">
        <f t="shared" si="223"/>
        <v>1113</v>
      </c>
      <c r="AC1137" t="str">
        <f t="shared" si="226"/>
        <v>ITM_SUB_X</v>
      </c>
      <c r="AD1137" s="136" t="str">
        <f>IF(ISNA(VLOOKUP(AA1137,Sheet2!J:J,1,0)),"//","")</f>
        <v/>
      </c>
      <c r="AF1137" s="94" t="str">
        <f t="shared" si="227"/>
        <v/>
      </c>
      <c r="AG1137" t="b">
        <f t="shared" si="228"/>
        <v>1</v>
      </c>
    </row>
    <row r="1138" spans="1:33">
      <c r="A1138" s="50">
        <f t="shared" si="229"/>
        <v>1138</v>
      </c>
      <c r="B1138" s="49">
        <f t="shared" si="230"/>
        <v>1114</v>
      </c>
      <c r="C1138" s="229" t="s">
        <v>3816</v>
      </c>
      <c r="D1138" s="229" t="s">
        <v>7</v>
      </c>
      <c r="E1138" s="224" t="s">
        <v>524</v>
      </c>
      <c r="F1138" s="224" t="s">
        <v>5202</v>
      </c>
      <c r="G1138" s="235">
        <v>0</v>
      </c>
      <c r="H1138" s="235">
        <v>0</v>
      </c>
      <c r="I1138" s="224" t="s">
        <v>1</v>
      </c>
      <c r="J1138" s="224" t="s">
        <v>1396</v>
      </c>
      <c r="K1138" s="231" t="s">
        <v>3830</v>
      </c>
      <c r="L1138" s="232" t="s">
        <v>4851</v>
      </c>
      <c r="M1138" s="232" t="s">
        <v>4910</v>
      </c>
      <c r="N1138" s="57"/>
      <c r="O1138" s="57"/>
      <c r="P1138" s="237" t="s">
        <v>3308</v>
      </c>
      <c r="Q1138" s="13"/>
      <c r="R1138"/>
      <c r="S1138" t="str">
        <f t="shared" si="231"/>
        <v>NOT EQUAL</v>
      </c>
      <c r="T1138" t="str">
        <f>IF(ISNA(VLOOKUP(AF1138,#REF!,1)),"//","")</f>
        <v/>
      </c>
      <c r="U1138"/>
      <c r="V1138" t="e">
        <f t="shared" si="224"/>
        <v>#REF!</v>
      </c>
      <c r="W1138" s="81"/>
      <c r="X1138" s="59"/>
      <c r="Y1138" s="59"/>
      <c r="Z1138" s="25" t="str">
        <f t="shared" si="222"/>
        <v/>
      </c>
      <c r="AA1138" s="25" t="str">
        <f t="shared" si="225"/>
        <v/>
      </c>
      <c r="AB1138" s="1">
        <f t="shared" si="223"/>
        <v>1114</v>
      </c>
      <c r="AC1138" t="str">
        <f t="shared" si="226"/>
        <v>ITM_SUB_Y</v>
      </c>
      <c r="AD1138" s="136" t="str">
        <f>IF(ISNA(VLOOKUP(AA1138,Sheet2!J:J,1,0)),"//","")</f>
        <v/>
      </c>
      <c r="AF1138" s="94" t="str">
        <f t="shared" si="227"/>
        <v/>
      </c>
      <c r="AG1138" t="b">
        <f t="shared" si="228"/>
        <v>1</v>
      </c>
    </row>
    <row r="1139" spans="1:33">
      <c r="A1139" s="50">
        <f t="shared" si="229"/>
        <v>1139</v>
      </c>
      <c r="B1139" s="49">
        <f t="shared" si="230"/>
        <v>1115</v>
      </c>
      <c r="C1139" s="229" t="s">
        <v>3816</v>
      </c>
      <c r="D1139" s="229" t="s">
        <v>7</v>
      </c>
      <c r="E1139" s="224" t="s">
        <v>524</v>
      </c>
      <c r="F1139" s="224" t="s">
        <v>5203</v>
      </c>
      <c r="G1139" s="235">
        <v>0</v>
      </c>
      <c r="H1139" s="235">
        <v>0</v>
      </c>
      <c r="I1139" s="224" t="s">
        <v>1</v>
      </c>
      <c r="J1139" s="224" t="s">
        <v>1396</v>
      </c>
      <c r="K1139" s="231" t="s">
        <v>3830</v>
      </c>
      <c r="L1139" s="232" t="s">
        <v>4851</v>
      </c>
      <c r="M1139" s="232" t="s">
        <v>4910</v>
      </c>
      <c r="N1139" s="57"/>
      <c r="O1139" s="57"/>
      <c r="P1139" s="237" t="s">
        <v>3309</v>
      </c>
      <c r="Q1139" s="13"/>
      <c r="R1139"/>
      <c r="S1139" t="str">
        <f t="shared" si="231"/>
        <v>NOT EQUAL</v>
      </c>
      <c r="T1139" t="str">
        <f>IF(ISNA(VLOOKUP(AF1139,#REF!,1)),"//","")</f>
        <v/>
      </c>
      <c r="U1139"/>
      <c r="V1139" t="e">
        <f t="shared" si="224"/>
        <v>#REF!</v>
      </c>
      <c r="W1139" s="81"/>
      <c r="X1139" s="59"/>
      <c r="Y1139" s="59"/>
      <c r="Z1139" s="25" t="str">
        <f t="shared" si="222"/>
        <v/>
      </c>
      <c r="AA1139" s="25" t="str">
        <f t="shared" si="225"/>
        <v/>
      </c>
      <c r="AB1139" s="1">
        <f t="shared" si="223"/>
        <v>1115</v>
      </c>
      <c r="AC1139" t="str">
        <f t="shared" si="226"/>
        <v>ITM_SUB_Z</v>
      </c>
      <c r="AD1139" s="136" t="str">
        <f>IF(ISNA(VLOOKUP(AA1139,Sheet2!J:J,1,0)),"//","")</f>
        <v/>
      </c>
      <c r="AF1139" s="94" t="str">
        <f t="shared" si="227"/>
        <v/>
      </c>
      <c r="AG1139" t="b">
        <f t="shared" si="228"/>
        <v>1</v>
      </c>
    </row>
    <row r="1140" spans="1:33">
      <c r="A1140" s="50">
        <f t="shared" si="229"/>
        <v>1140</v>
      </c>
      <c r="B1140" s="49">
        <f t="shared" si="230"/>
        <v>1116</v>
      </c>
      <c r="C1140" s="229" t="s">
        <v>3816</v>
      </c>
      <c r="D1140" s="229" t="s">
        <v>7</v>
      </c>
      <c r="E1140" s="224" t="s">
        <v>524</v>
      </c>
      <c r="F1140" s="224" t="s">
        <v>5204</v>
      </c>
      <c r="G1140" s="235">
        <v>0</v>
      </c>
      <c r="H1140" s="235">
        <v>0</v>
      </c>
      <c r="I1140" s="224" t="s">
        <v>1</v>
      </c>
      <c r="J1140" s="224" t="s">
        <v>1396</v>
      </c>
      <c r="K1140" s="231" t="s">
        <v>3830</v>
      </c>
      <c r="L1140" s="232" t="s">
        <v>4851</v>
      </c>
      <c r="M1140" s="232" t="s">
        <v>4910</v>
      </c>
      <c r="N1140" s="57"/>
      <c r="O1140" s="57"/>
      <c r="P1140" s="237" t="s">
        <v>3310</v>
      </c>
      <c r="Q1140" s="13"/>
      <c r="R1140"/>
      <c r="S1140" t="str">
        <f t="shared" si="231"/>
        <v>NOT EQUAL</v>
      </c>
      <c r="T1140" t="str">
        <f>IF(ISNA(VLOOKUP(AF1140,#REF!,1)),"//","")</f>
        <v/>
      </c>
      <c r="U1140"/>
      <c r="V1140" t="e">
        <f t="shared" si="224"/>
        <v>#REF!</v>
      </c>
      <c r="W1140" s="81"/>
      <c r="X1140" s="59"/>
      <c r="Y1140" s="59"/>
      <c r="Z1140" s="25" t="str">
        <f t="shared" si="222"/>
        <v/>
      </c>
      <c r="AA1140" s="25" t="str">
        <f t="shared" si="225"/>
        <v/>
      </c>
      <c r="AB1140" s="1">
        <f t="shared" si="223"/>
        <v>1116</v>
      </c>
      <c r="AC1140" t="str">
        <f t="shared" si="226"/>
        <v>ITM_SUB_a</v>
      </c>
      <c r="AD1140" s="136" t="str">
        <f>IF(ISNA(VLOOKUP(AA1140,Sheet2!J:J,1,0)),"//","")</f>
        <v/>
      </c>
      <c r="AF1140" s="94" t="str">
        <f t="shared" si="227"/>
        <v/>
      </c>
      <c r="AG1140" t="b">
        <f t="shared" si="228"/>
        <v>1</v>
      </c>
    </row>
    <row r="1141" spans="1:33">
      <c r="A1141" s="50">
        <f t="shared" si="229"/>
        <v>1141</v>
      </c>
      <c r="B1141" s="49">
        <f t="shared" si="230"/>
        <v>1117</v>
      </c>
      <c r="C1141" s="229" t="s">
        <v>3816</v>
      </c>
      <c r="D1141" s="229" t="s">
        <v>7</v>
      </c>
      <c r="E1141" s="224" t="s">
        <v>524</v>
      </c>
      <c r="F1141" s="224" t="s">
        <v>5205</v>
      </c>
      <c r="G1141" s="235">
        <v>0</v>
      </c>
      <c r="H1141" s="235">
        <v>0</v>
      </c>
      <c r="I1141" s="224" t="s">
        <v>1</v>
      </c>
      <c r="J1141" s="224" t="s">
        <v>1396</v>
      </c>
      <c r="K1141" s="231" t="s">
        <v>3830</v>
      </c>
      <c r="L1141" s="232" t="s">
        <v>4851</v>
      </c>
      <c r="M1141" s="232" t="s">
        <v>4910</v>
      </c>
      <c r="N1141" s="57"/>
      <c r="O1141" s="57"/>
      <c r="P1141" s="237" t="s">
        <v>3311</v>
      </c>
      <c r="Q1141" s="13"/>
      <c r="R1141"/>
      <c r="S1141" t="str">
        <f t="shared" si="231"/>
        <v>NOT EQUAL</v>
      </c>
      <c r="T1141" t="str">
        <f>IF(ISNA(VLOOKUP(AF1141,#REF!,1)),"//","")</f>
        <v/>
      </c>
      <c r="U1141"/>
      <c r="V1141" t="e">
        <f t="shared" si="224"/>
        <v>#REF!</v>
      </c>
      <c r="W1141" s="81"/>
      <c r="X1141" s="59"/>
      <c r="Y1141" s="59"/>
      <c r="Z1141" s="25" t="str">
        <f t="shared" si="222"/>
        <v/>
      </c>
      <c r="AA1141" s="25" t="str">
        <f t="shared" si="225"/>
        <v/>
      </c>
      <c r="AB1141" s="1">
        <f t="shared" si="223"/>
        <v>1117</v>
      </c>
      <c r="AC1141" t="str">
        <f t="shared" si="226"/>
        <v>ITM_SUB_b</v>
      </c>
      <c r="AD1141" s="136" t="str">
        <f>IF(ISNA(VLOOKUP(AA1141,Sheet2!J:J,1,0)),"//","")</f>
        <v/>
      </c>
      <c r="AF1141" s="94" t="str">
        <f t="shared" si="227"/>
        <v/>
      </c>
      <c r="AG1141" t="b">
        <f t="shared" si="228"/>
        <v>1</v>
      </c>
    </row>
    <row r="1142" spans="1:33">
      <c r="A1142" s="50">
        <f t="shared" si="229"/>
        <v>1142</v>
      </c>
      <c r="B1142" s="49">
        <f t="shared" si="230"/>
        <v>1118</v>
      </c>
      <c r="C1142" s="229" t="s">
        <v>3816</v>
      </c>
      <c r="D1142" s="229" t="s">
        <v>7</v>
      </c>
      <c r="E1142" s="224" t="s">
        <v>524</v>
      </c>
      <c r="F1142" s="224" t="s">
        <v>5206</v>
      </c>
      <c r="G1142" s="235">
        <v>0</v>
      </c>
      <c r="H1142" s="235">
        <v>0</v>
      </c>
      <c r="I1142" s="224" t="s">
        <v>1</v>
      </c>
      <c r="J1142" s="224" t="s">
        <v>1396</v>
      </c>
      <c r="K1142" s="231" t="s">
        <v>3830</v>
      </c>
      <c r="L1142" s="232" t="s">
        <v>4851</v>
      </c>
      <c r="M1142" s="232" t="s">
        <v>4910</v>
      </c>
      <c r="N1142" s="57"/>
      <c r="O1142" s="57"/>
      <c r="P1142" s="237" t="s">
        <v>3312</v>
      </c>
      <c r="Q1142" s="13"/>
      <c r="R1142"/>
      <c r="S1142" t="str">
        <f t="shared" si="231"/>
        <v>NOT EQUAL</v>
      </c>
      <c r="T1142" t="str">
        <f>IF(ISNA(VLOOKUP(AF1142,#REF!,1)),"//","")</f>
        <v/>
      </c>
      <c r="U1142"/>
      <c r="V1142" t="e">
        <f t="shared" si="224"/>
        <v>#REF!</v>
      </c>
      <c r="W1142" s="81"/>
      <c r="X1142" s="59"/>
      <c r="Y1142" s="59"/>
      <c r="Z1142" s="25" t="str">
        <f t="shared" si="222"/>
        <v/>
      </c>
      <c r="AA1142" s="25" t="str">
        <f t="shared" si="225"/>
        <v/>
      </c>
      <c r="AB1142" s="1">
        <f t="shared" si="223"/>
        <v>1118</v>
      </c>
      <c r="AC1142" t="str">
        <f t="shared" si="226"/>
        <v>ITM_SUB_c</v>
      </c>
      <c r="AD1142" s="136" t="str">
        <f>IF(ISNA(VLOOKUP(AA1142,Sheet2!J:J,1,0)),"//","")</f>
        <v/>
      </c>
      <c r="AF1142" s="94" t="str">
        <f t="shared" si="227"/>
        <v/>
      </c>
      <c r="AG1142" t="b">
        <f t="shared" si="228"/>
        <v>1</v>
      </c>
    </row>
    <row r="1143" spans="1:33">
      <c r="A1143" s="50">
        <f t="shared" si="229"/>
        <v>1143</v>
      </c>
      <c r="B1143" s="49">
        <f t="shared" si="230"/>
        <v>1119</v>
      </c>
      <c r="C1143" s="229" t="s">
        <v>3816</v>
      </c>
      <c r="D1143" s="229" t="s">
        <v>7</v>
      </c>
      <c r="E1143" s="224" t="s">
        <v>524</v>
      </c>
      <c r="F1143" s="224" t="s">
        <v>5207</v>
      </c>
      <c r="G1143" s="235">
        <v>0</v>
      </c>
      <c r="H1143" s="235">
        <v>0</v>
      </c>
      <c r="I1143" s="224" t="s">
        <v>1</v>
      </c>
      <c r="J1143" s="224" t="s">
        <v>1396</v>
      </c>
      <c r="K1143" s="231" t="s">
        <v>3830</v>
      </c>
      <c r="L1143" s="232" t="s">
        <v>4851</v>
      </c>
      <c r="M1143" s="232" t="s">
        <v>4910</v>
      </c>
      <c r="N1143" s="57"/>
      <c r="O1143" s="57"/>
      <c r="P1143" s="237" t="s">
        <v>3313</v>
      </c>
      <c r="Q1143" s="13"/>
      <c r="R1143"/>
      <c r="S1143" t="str">
        <f t="shared" si="231"/>
        <v>NOT EQUAL</v>
      </c>
      <c r="T1143" t="str">
        <f>IF(ISNA(VLOOKUP(AF1143,#REF!,1)),"//","")</f>
        <v/>
      </c>
      <c r="U1143"/>
      <c r="V1143" t="e">
        <f t="shared" si="224"/>
        <v>#REF!</v>
      </c>
      <c r="W1143" s="81"/>
      <c r="X1143" s="59"/>
      <c r="Y1143" s="59"/>
      <c r="Z1143" s="25" t="str">
        <f t="shared" si="222"/>
        <v/>
      </c>
      <c r="AA1143" s="25" t="str">
        <f t="shared" si="225"/>
        <v/>
      </c>
      <c r="AB1143" s="1">
        <f t="shared" si="223"/>
        <v>1119</v>
      </c>
      <c r="AC1143" t="str">
        <f t="shared" si="226"/>
        <v>ITM_SUB_d</v>
      </c>
      <c r="AD1143" s="136" t="str">
        <f>IF(ISNA(VLOOKUP(AA1143,Sheet2!J:J,1,0)),"//","")</f>
        <v/>
      </c>
      <c r="AF1143" s="94" t="str">
        <f t="shared" si="227"/>
        <v/>
      </c>
      <c r="AG1143" t="b">
        <f t="shared" si="228"/>
        <v>1</v>
      </c>
    </row>
    <row r="1144" spans="1:33">
      <c r="A1144" s="50">
        <f t="shared" si="229"/>
        <v>1144</v>
      </c>
      <c r="B1144" s="49">
        <f t="shared" si="230"/>
        <v>1120</v>
      </c>
      <c r="C1144" s="229" t="s">
        <v>3816</v>
      </c>
      <c r="D1144" s="229" t="s">
        <v>7</v>
      </c>
      <c r="E1144" s="224" t="s">
        <v>524</v>
      </c>
      <c r="F1144" s="224" t="s">
        <v>5208</v>
      </c>
      <c r="G1144" s="235">
        <v>0</v>
      </c>
      <c r="H1144" s="235">
        <v>0</v>
      </c>
      <c r="I1144" s="224" t="s">
        <v>1</v>
      </c>
      <c r="J1144" s="224" t="s">
        <v>1396</v>
      </c>
      <c r="K1144" s="231" t="s">
        <v>3830</v>
      </c>
      <c r="L1144" s="232" t="s">
        <v>4851</v>
      </c>
      <c r="M1144" s="232" t="s">
        <v>4910</v>
      </c>
      <c r="N1144" s="57"/>
      <c r="O1144" s="57"/>
      <c r="P1144" s="237" t="s">
        <v>3314</v>
      </c>
      <c r="Q1144" s="13"/>
      <c r="R1144"/>
      <c r="S1144" t="str">
        <f t="shared" si="231"/>
        <v>NOT EQUAL</v>
      </c>
      <c r="T1144" t="str">
        <f>IF(ISNA(VLOOKUP(AF1144,#REF!,1)),"//","")</f>
        <v/>
      </c>
      <c r="U1144"/>
      <c r="V1144" t="e">
        <f t="shared" si="224"/>
        <v>#REF!</v>
      </c>
      <c r="W1144" s="81"/>
      <c r="X1144" s="59"/>
      <c r="Y1144" s="59"/>
      <c r="Z1144" s="25" t="str">
        <f t="shared" si="222"/>
        <v/>
      </c>
      <c r="AA1144" s="25" t="str">
        <f t="shared" si="225"/>
        <v/>
      </c>
      <c r="AB1144" s="1">
        <f t="shared" si="223"/>
        <v>1120</v>
      </c>
      <c r="AC1144" t="str">
        <f t="shared" si="226"/>
        <v>ITM_SUB_e</v>
      </c>
      <c r="AD1144" s="136" t="str">
        <f>IF(ISNA(VLOOKUP(AA1144,Sheet2!J:J,1,0)),"//","")</f>
        <v/>
      </c>
      <c r="AF1144" s="94" t="str">
        <f t="shared" si="227"/>
        <v/>
      </c>
      <c r="AG1144" t="b">
        <f t="shared" si="228"/>
        <v>1</v>
      </c>
    </row>
    <row r="1145" spans="1:33">
      <c r="A1145" s="50">
        <f t="shared" si="229"/>
        <v>1145</v>
      </c>
      <c r="B1145" s="49">
        <f t="shared" si="230"/>
        <v>1121</v>
      </c>
      <c r="C1145" s="229" t="s">
        <v>3816</v>
      </c>
      <c r="D1145" s="229" t="s">
        <v>7</v>
      </c>
      <c r="E1145" s="224" t="s">
        <v>524</v>
      </c>
      <c r="F1145" s="224" t="s">
        <v>5209</v>
      </c>
      <c r="G1145" s="235">
        <v>0</v>
      </c>
      <c r="H1145" s="235">
        <v>0</v>
      </c>
      <c r="I1145" s="224" t="s">
        <v>1</v>
      </c>
      <c r="J1145" s="224" t="s">
        <v>1396</v>
      </c>
      <c r="K1145" s="231" t="s">
        <v>3830</v>
      </c>
      <c r="L1145" s="232" t="s">
        <v>4851</v>
      </c>
      <c r="M1145" s="232" t="s">
        <v>4910</v>
      </c>
      <c r="N1145" s="57"/>
      <c r="O1145" s="57"/>
      <c r="P1145" s="237" t="s">
        <v>5080</v>
      </c>
      <c r="Q1145" s="13"/>
      <c r="R1145"/>
      <c r="S1145" t="str">
        <f t="shared" si="231"/>
        <v>NOT EQUAL</v>
      </c>
      <c r="T1145" t="str">
        <f>IF(ISNA(VLOOKUP(AF1145,#REF!,1)),"//","")</f>
        <v/>
      </c>
      <c r="U1145"/>
      <c r="V1145" t="e">
        <f t="shared" si="224"/>
        <v>#REF!</v>
      </c>
      <c r="W1145" s="81"/>
      <c r="X1145" s="59"/>
      <c r="Y1145" s="59"/>
      <c r="Z1145" s="25" t="str">
        <f t="shared" si="222"/>
        <v/>
      </c>
      <c r="AA1145" s="25" t="str">
        <f t="shared" si="225"/>
        <v/>
      </c>
      <c r="AB1145" s="1">
        <f t="shared" si="223"/>
        <v>1121</v>
      </c>
      <c r="AC1145" t="str">
        <f t="shared" si="226"/>
        <v>ITM_SUB_f</v>
      </c>
      <c r="AD1145" s="136" t="str">
        <f>IF(ISNA(VLOOKUP(AA1145,Sheet2!J:J,1,0)),"//","")</f>
        <v/>
      </c>
      <c r="AF1145" s="94" t="str">
        <f t="shared" si="227"/>
        <v/>
      </c>
      <c r="AG1145" t="b">
        <f t="shared" si="228"/>
        <v>1</v>
      </c>
    </row>
    <row r="1146" spans="1:33">
      <c r="A1146" s="50">
        <f t="shared" si="229"/>
        <v>1146</v>
      </c>
      <c r="B1146" s="49">
        <f t="shared" si="230"/>
        <v>1122</v>
      </c>
      <c r="C1146" s="229" t="s">
        <v>3816</v>
      </c>
      <c r="D1146" s="229" t="s">
        <v>7</v>
      </c>
      <c r="E1146" s="224" t="s">
        <v>524</v>
      </c>
      <c r="F1146" s="224" t="s">
        <v>5210</v>
      </c>
      <c r="G1146" s="235">
        <v>0</v>
      </c>
      <c r="H1146" s="235">
        <v>0</v>
      </c>
      <c r="I1146" s="224" t="s">
        <v>1</v>
      </c>
      <c r="J1146" s="224" t="s">
        <v>1396</v>
      </c>
      <c r="K1146" s="231" t="s">
        <v>3830</v>
      </c>
      <c r="L1146" s="232" t="s">
        <v>4851</v>
      </c>
      <c r="M1146" s="232" t="s">
        <v>4910</v>
      </c>
      <c r="N1146" s="57"/>
      <c r="O1146" s="57"/>
      <c r="P1146" s="237" t="s">
        <v>5081</v>
      </c>
      <c r="Q1146" s="13"/>
      <c r="R1146"/>
      <c r="S1146" t="str">
        <f t="shared" si="231"/>
        <v>NOT EQUAL</v>
      </c>
      <c r="T1146" t="str">
        <f>IF(ISNA(VLOOKUP(AF1146,#REF!,1)),"//","")</f>
        <v/>
      </c>
      <c r="U1146"/>
      <c r="V1146" t="e">
        <f t="shared" si="224"/>
        <v>#REF!</v>
      </c>
      <c r="W1146" s="81"/>
      <c r="X1146" s="59"/>
      <c r="Y1146" s="59"/>
      <c r="Z1146" s="25" t="str">
        <f t="shared" si="222"/>
        <v/>
      </c>
      <c r="AA1146" s="25" t="str">
        <f t="shared" si="225"/>
        <v/>
      </c>
      <c r="AB1146" s="1">
        <f t="shared" si="223"/>
        <v>1122</v>
      </c>
      <c r="AC1146" t="str">
        <f t="shared" si="226"/>
        <v>ITM_SUB_g</v>
      </c>
      <c r="AD1146" s="136" t="str">
        <f>IF(ISNA(VLOOKUP(AA1146,Sheet2!J:J,1,0)),"//","")</f>
        <v/>
      </c>
      <c r="AF1146" s="94" t="str">
        <f t="shared" si="227"/>
        <v/>
      </c>
      <c r="AG1146" t="b">
        <f t="shared" si="228"/>
        <v>1</v>
      </c>
    </row>
    <row r="1147" spans="1:33">
      <c r="A1147" s="50">
        <f t="shared" si="229"/>
        <v>1147</v>
      </c>
      <c r="B1147" s="49">
        <f t="shared" si="230"/>
        <v>1123</v>
      </c>
      <c r="C1147" s="229" t="s">
        <v>3816</v>
      </c>
      <c r="D1147" s="229" t="s">
        <v>7</v>
      </c>
      <c r="E1147" s="224" t="s">
        <v>524</v>
      </c>
      <c r="F1147" s="224" t="s">
        <v>5211</v>
      </c>
      <c r="G1147" s="235">
        <v>0</v>
      </c>
      <c r="H1147" s="235">
        <v>0</v>
      </c>
      <c r="I1147" s="224" t="s">
        <v>1</v>
      </c>
      <c r="J1147" s="224" t="s">
        <v>1396</v>
      </c>
      <c r="K1147" s="231" t="s">
        <v>3830</v>
      </c>
      <c r="L1147" s="232" t="s">
        <v>4851</v>
      </c>
      <c r="M1147" s="232" t="s">
        <v>4910</v>
      </c>
      <c r="N1147" s="57"/>
      <c r="O1147" s="57"/>
      <c r="P1147" s="237" t="s">
        <v>3315</v>
      </c>
      <c r="Q1147" s="13"/>
      <c r="R1147"/>
      <c r="S1147" t="str">
        <f t="shared" si="231"/>
        <v>NOT EQUAL</v>
      </c>
      <c r="T1147" t="str">
        <f>IF(ISNA(VLOOKUP(AF1147,#REF!,1)),"//","")</f>
        <v/>
      </c>
      <c r="U1147"/>
      <c r="V1147" t="e">
        <f t="shared" si="224"/>
        <v>#REF!</v>
      </c>
      <c r="W1147" s="81"/>
      <c r="X1147" s="59"/>
      <c r="Y1147" s="59"/>
      <c r="Z1147" s="25" t="str">
        <f t="shared" si="222"/>
        <v/>
      </c>
      <c r="AA1147" s="25" t="str">
        <f t="shared" si="225"/>
        <v/>
      </c>
      <c r="AB1147" s="1">
        <f t="shared" si="223"/>
        <v>1123</v>
      </c>
      <c r="AC1147" t="str">
        <f t="shared" si="226"/>
        <v>ITM_SUB_h</v>
      </c>
      <c r="AD1147" s="136" t="str">
        <f>IF(ISNA(VLOOKUP(AA1147,Sheet2!J:J,1,0)),"//","")</f>
        <v/>
      </c>
      <c r="AF1147" s="94" t="str">
        <f t="shared" si="227"/>
        <v/>
      </c>
      <c r="AG1147" t="b">
        <f t="shared" si="228"/>
        <v>1</v>
      </c>
    </row>
    <row r="1148" spans="1:33">
      <c r="A1148" s="50">
        <f t="shared" si="229"/>
        <v>1148</v>
      </c>
      <c r="B1148" s="49">
        <f t="shared" si="230"/>
        <v>1124</v>
      </c>
      <c r="C1148" s="229" t="s">
        <v>3816</v>
      </c>
      <c r="D1148" s="229" t="s">
        <v>7</v>
      </c>
      <c r="E1148" s="224" t="s">
        <v>524</v>
      </c>
      <c r="F1148" s="224" t="s">
        <v>5212</v>
      </c>
      <c r="G1148" s="235">
        <v>0</v>
      </c>
      <c r="H1148" s="235">
        <v>0</v>
      </c>
      <c r="I1148" s="224" t="s">
        <v>1</v>
      </c>
      <c r="J1148" s="224" t="s">
        <v>1396</v>
      </c>
      <c r="K1148" s="231" t="s">
        <v>3830</v>
      </c>
      <c r="L1148" s="232" t="s">
        <v>4851</v>
      </c>
      <c r="M1148" s="232" t="s">
        <v>4910</v>
      </c>
      <c r="N1148" s="57"/>
      <c r="O1148" s="57"/>
      <c r="P1148" s="237" t="s">
        <v>3316</v>
      </c>
      <c r="Q1148" s="13"/>
      <c r="R1148"/>
      <c r="S1148" t="str">
        <f t="shared" si="231"/>
        <v>NOT EQUAL</v>
      </c>
      <c r="T1148" t="str">
        <f>IF(ISNA(VLOOKUP(AF1148,#REF!,1)),"//","")</f>
        <v/>
      </c>
      <c r="U1148"/>
      <c r="V1148" t="e">
        <f t="shared" si="224"/>
        <v>#REF!</v>
      </c>
      <c r="W1148" s="81"/>
      <c r="X1148" s="59"/>
      <c r="Y1148" s="59"/>
      <c r="Z1148" s="25" t="str">
        <f t="shared" si="222"/>
        <v/>
      </c>
      <c r="AA1148" s="25" t="str">
        <f t="shared" si="225"/>
        <v/>
      </c>
      <c r="AB1148" s="1">
        <f t="shared" si="223"/>
        <v>1124</v>
      </c>
      <c r="AC1148" t="str">
        <f t="shared" si="226"/>
        <v>ITM_SUB_i</v>
      </c>
      <c r="AD1148" s="136" t="str">
        <f>IF(ISNA(VLOOKUP(AA1148,Sheet2!J:J,1,0)),"//","")</f>
        <v/>
      </c>
      <c r="AF1148" s="94" t="str">
        <f t="shared" si="227"/>
        <v/>
      </c>
      <c r="AG1148" t="b">
        <f t="shared" si="228"/>
        <v>1</v>
      </c>
    </row>
    <row r="1149" spans="1:33">
      <c r="A1149" s="50">
        <f t="shared" si="229"/>
        <v>1149</v>
      </c>
      <c r="B1149" s="49">
        <f t="shared" si="230"/>
        <v>1125</v>
      </c>
      <c r="C1149" s="229" t="s">
        <v>3816</v>
      </c>
      <c r="D1149" s="229" t="s">
        <v>7</v>
      </c>
      <c r="E1149" s="224" t="s">
        <v>524</v>
      </c>
      <c r="F1149" s="224" t="s">
        <v>5213</v>
      </c>
      <c r="G1149" s="235">
        <v>0</v>
      </c>
      <c r="H1149" s="235">
        <v>0</v>
      </c>
      <c r="I1149" s="224" t="s">
        <v>1</v>
      </c>
      <c r="J1149" s="224" t="s">
        <v>1396</v>
      </c>
      <c r="K1149" s="231" t="s">
        <v>3830</v>
      </c>
      <c r="L1149" s="232" t="s">
        <v>4851</v>
      </c>
      <c r="M1149" s="232" t="s">
        <v>4910</v>
      </c>
      <c r="N1149" s="57"/>
      <c r="O1149" s="57"/>
      <c r="P1149" s="237" t="s">
        <v>3317</v>
      </c>
      <c r="Q1149" s="13"/>
      <c r="R1149"/>
      <c r="S1149" t="str">
        <f t="shared" si="231"/>
        <v>NOT EQUAL</v>
      </c>
      <c r="T1149" t="str">
        <f>IF(ISNA(VLOOKUP(AF1149,#REF!,1)),"//","")</f>
        <v/>
      </c>
      <c r="U1149"/>
      <c r="V1149" t="e">
        <f t="shared" si="224"/>
        <v>#REF!</v>
      </c>
      <c r="W1149" s="81"/>
      <c r="X1149" s="59"/>
      <c r="Y1149" s="59"/>
      <c r="Z1149" s="25" t="str">
        <f t="shared" si="222"/>
        <v/>
      </c>
      <c r="AA1149" s="25" t="str">
        <f t="shared" si="225"/>
        <v/>
      </c>
      <c r="AB1149" s="1">
        <f t="shared" si="223"/>
        <v>1125</v>
      </c>
      <c r="AC1149" t="str">
        <f t="shared" si="226"/>
        <v>ITM_SUB_j</v>
      </c>
      <c r="AD1149" s="136" t="str">
        <f>IF(ISNA(VLOOKUP(AA1149,Sheet2!J:J,1,0)),"//","")</f>
        <v/>
      </c>
      <c r="AF1149" s="94" t="str">
        <f t="shared" si="227"/>
        <v/>
      </c>
      <c r="AG1149" t="b">
        <f t="shared" si="228"/>
        <v>1</v>
      </c>
    </row>
    <row r="1150" spans="1:33">
      <c r="A1150" s="50">
        <f t="shared" si="229"/>
        <v>1150</v>
      </c>
      <c r="B1150" s="49">
        <f t="shared" si="230"/>
        <v>1126</v>
      </c>
      <c r="C1150" s="229" t="s">
        <v>3816</v>
      </c>
      <c r="D1150" s="229" t="s">
        <v>7</v>
      </c>
      <c r="E1150" s="224" t="s">
        <v>524</v>
      </c>
      <c r="F1150" s="224" t="s">
        <v>5214</v>
      </c>
      <c r="G1150" s="235">
        <v>0</v>
      </c>
      <c r="H1150" s="235">
        <v>0</v>
      </c>
      <c r="I1150" s="224" t="s">
        <v>1</v>
      </c>
      <c r="J1150" s="224" t="s">
        <v>1396</v>
      </c>
      <c r="K1150" s="231" t="s">
        <v>3830</v>
      </c>
      <c r="L1150" s="232" t="s">
        <v>4851</v>
      </c>
      <c r="M1150" s="232" t="s">
        <v>4910</v>
      </c>
      <c r="N1150" s="57"/>
      <c r="O1150" s="57"/>
      <c r="P1150" s="237" t="s">
        <v>3318</v>
      </c>
      <c r="Q1150" s="13"/>
      <c r="R1150"/>
      <c r="S1150" t="str">
        <f t="shared" si="231"/>
        <v>NOT EQUAL</v>
      </c>
      <c r="T1150" t="str">
        <f>IF(ISNA(VLOOKUP(AF1150,#REF!,1)),"//","")</f>
        <v/>
      </c>
      <c r="U1150"/>
      <c r="V1150" t="e">
        <f t="shared" si="224"/>
        <v>#REF!</v>
      </c>
      <c r="W1150" s="81"/>
      <c r="X1150" s="59"/>
      <c r="Y1150" s="59"/>
      <c r="Z1150" s="25" t="str">
        <f t="shared" si="222"/>
        <v/>
      </c>
      <c r="AA1150" s="25" t="str">
        <f t="shared" si="225"/>
        <v/>
      </c>
      <c r="AB1150" s="1">
        <f t="shared" si="223"/>
        <v>1126</v>
      </c>
      <c r="AC1150" t="str">
        <f t="shared" si="226"/>
        <v>ITM_SUB_k</v>
      </c>
      <c r="AD1150" s="136" t="str">
        <f>IF(ISNA(VLOOKUP(AA1150,Sheet2!J:J,1,0)),"//","")</f>
        <v/>
      </c>
      <c r="AF1150" s="94" t="str">
        <f t="shared" si="227"/>
        <v/>
      </c>
      <c r="AG1150" t="b">
        <f t="shared" si="228"/>
        <v>1</v>
      </c>
    </row>
    <row r="1151" spans="1:33">
      <c r="A1151" s="50">
        <f t="shared" si="229"/>
        <v>1151</v>
      </c>
      <c r="B1151" s="49">
        <f t="shared" si="230"/>
        <v>1127</v>
      </c>
      <c r="C1151" s="229" t="s">
        <v>3816</v>
      </c>
      <c r="D1151" s="229" t="s">
        <v>7</v>
      </c>
      <c r="E1151" s="224" t="s">
        <v>524</v>
      </c>
      <c r="F1151" s="224" t="s">
        <v>5215</v>
      </c>
      <c r="G1151" s="235">
        <v>0</v>
      </c>
      <c r="H1151" s="235">
        <v>0</v>
      </c>
      <c r="I1151" s="224" t="s">
        <v>1</v>
      </c>
      <c r="J1151" s="224" t="s">
        <v>1396</v>
      </c>
      <c r="K1151" s="231" t="s">
        <v>3830</v>
      </c>
      <c r="L1151" s="232" t="s">
        <v>4851</v>
      </c>
      <c r="M1151" s="232" t="s">
        <v>4910</v>
      </c>
      <c r="N1151" s="57"/>
      <c r="O1151" s="57"/>
      <c r="P1151" s="237" t="s">
        <v>3319</v>
      </c>
      <c r="Q1151" s="13"/>
      <c r="R1151"/>
      <c r="S1151" t="str">
        <f t="shared" si="231"/>
        <v>NOT EQUAL</v>
      </c>
      <c r="T1151" t="str">
        <f>IF(ISNA(VLOOKUP(AF1151,#REF!,1)),"//","")</f>
        <v/>
      </c>
      <c r="U1151"/>
      <c r="V1151" t="e">
        <f t="shared" si="224"/>
        <v>#REF!</v>
      </c>
      <c r="W1151" s="81"/>
      <c r="X1151" s="59"/>
      <c r="Y1151" s="59"/>
      <c r="Z1151" s="25" t="str">
        <f t="shared" si="222"/>
        <v/>
      </c>
      <c r="AA1151" s="25" t="str">
        <f t="shared" si="225"/>
        <v/>
      </c>
      <c r="AB1151" s="1">
        <f t="shared" si="223"/>
        <v>1127</v>
      </c>
      <c r="AC1151" t="str">
        <f t="shared" si="226"/>
        <v>ITM_SUB_l</v>
      </c>
      <c r="AD1151" s="136" t="str">
        <f>IF(ISNA(VLOOKUP(AA1151,Sheet2!J:J,1,0)),"//","")</f>
        <v/>
      </c>
      <c r="AF1151" s="94" t="str">
        <f t="shared" si="227"/>
        <v/>
      </c>
      <c r="AG1151" t="b">
        <f t="shared" si="228"/>
        <v>1</v>
      </c>
    </row>
    <row r="1152" spans="1:33">
      <c r="A1152" s="50">
        <f t="shared" si="229"/>
        <v>1152</v>
      </c>
      <c r="B1152" s="49">
        <f t="shared" si="230"/>
        <v>1128</v>
      </c>
      <c r="C1152" s="229" t="s">
        <v>3816</v>
      </c>
      <c r="D1152" s="229" t="s">
        <v>7</v>
      </c>
      <c r="E1152" s="224" t="s">
        <v>524</v>
      </c>
      <c r="F1152" s="224" t="s">
        <v>5216</v>
      </c>
      <c r="G1152" s="235">
        <v>0</v>
      </c>
      <c r="H1152" s="235">
        <v>0</v>
      </c>
      <c r="I1152" s="224" t="s">
        <v>1</v>
      </c>
      <c r="J1152" s="224" t="s">
        <v>1396</v>
      </c>
      <c r="K1152" s="231" t="s">
        <v>3830</v>
      </c>
      <c r="L1152" s="232" t="s">
        <v>4851</v>
      </c>
      <c r="M1152" s="232" t="s">
        <v>4910</v>
      </c>
      <c r="N1152" s="57"/>
      <c r="O1152" s="57"/>
      <c r="P1152" s="237" t="s">
        <v>3320</v>
      </c>
      <c r="Q1152" s="13"/>
      <c r="R1152"/>
      <c r="S1152" t="str">
        <f t="shared" si="231"/>
        <v>NOT EQUAL</v>
      </c>
      <c r="T1152" t="str">
        <f>IF(ISNA(VLOOKUP(AF1152,#REF!,1)),"//","")</f>
        <v/>
      </c>
      <c r="U1152"/>
      <c r="V1152" t="e">
        <f t="shared" si="224"/>
        <v>#REF!</v>
      </c>
      <c r="W1152" s="81"/>
      <c r="X1152" s="59"/>
      <c r="Y1152" s="59"/>
      <c r="Z1152" s="25" t="str">
        <f t="shared" si="222"/>
        <v/>
      </c>
      <c r="AA1152" s="25" t="str">
        <f t="shared" si="225"/>
        <v/>
      </c>
      <c r="AB1152" s="1">
        <f t="shared" si="223"/>
        <v>1128</v>
      </c>
      <c r="AC1152" t="str">
        <f t="shared" si="226"/>
        <v>ITM_SUB_m</v>
      </c>
      <c r="AD1152" s="136" t="str">
        <f>IF(ISNA(VLOOKUP(AA1152,Sheet2!J:J,1,0)),"//","")</f>
        <v/>
      </c>
      <c r="AF1152" s="94" t="str">
        <f t="shared" si="227"/>
        <v/>
      </c>
      <c r="AG1152" t="b">
        <f t="shared" si="228"/>
        <v>1</v>
      </c>
    </row>
    <row r="1153" spans="1:33">
      <c r="A1153" s="50">
        <f t="shared" si="229"/>
        <v>1153</v>
      </c>
      <c r="B1153" s="49">
        <f t="shared" si="230"/>
        <v>1129</v>
      </c>
      <c r="C1153" s="229" t="s">
        <v>3816</v>
      </c>
      <c r="D1153" s="229" t="s">
        <v>7</v>
      </c>
      <c r="E1153" s="224" t="s">
        <v>524</v>
      </c>
      <c r="F1153" s="224" t="s">
        <v>5217</v>
      </c>
      <c r="G1153" s="235">
        <v>0</v>
      </c>
      <c r="H1153" s="235">
        <v>0</v>
      </c>
      <c r="I1153" s="224" t="s">
        <v>1</v>
      </c>
      <c r="J1153" s="224" t="s">
        <v>1396</v>
      </c>
      <c r="K1153" s="231" t="s">
        <v>3830</v>
      </c>
      <c r="L1153" s="232" t="s">
        <v>4851</v>
      </c>
      <c r="M1153" s="232" t="s">
        <v>4910</v>
      </c>
      <c r="N1153" s="57"/>
      <c r="O1153" s="57"/>
      <c r="P1153" s="237" t="s">
        <v>3321</v>
      </c>
      <c r="Q1153" s="13"/>
      <c r="R1153"/>
      <c r="S1153" t="str">
        <f t="shared" si="231"/>
        <v>NOT EQUAL</v>
      </c>
      <c r="T1153" t="str">
        <f>IF(ISNA(VLOOKUP(AF1153,#REF!,1)),"//","")</f>
        <v/>
      </c>
      <c r="U1153"/>
      <c r="V1153" t="e">
        <f t="shared" si="224"/>
        <v>#REF!</v>
      </c>
      <c r="W1153" s="81"/>
      <c r="X1153" s="59"/>
      <c r="Y1153" s="59"/>
      <c r="Z1153" s="25" t="str">
        <f t="shared" si="222"/>
        <v/>
      </c>
      <c r="AA1153" s="25" t="str">
        <f t="shared" si="225"/>
        <v/>
      </c>
      <c r="AB1153" s="1">
        <f t="shared" si="223"/>
        <v>1129</v>
      </c>
      <c r="AC1153" t="str">
        <f t="shared" si="226"/>
        <v>ITM_SUB_n</v>
      </c>
      <c r="AD1153" s="136" t="str">
        <f>IF(ISNA(VLOOKUP(AA1153,Sheet2!J:J,1,0)),"//","")</f>
        <v/>
      </c>
      <c r="AF1153" s="94" t="str">
        <f t="shared" si="227"/>
        <v/>
      </c>
      <c r="AG1153" t="b">
        <f t="shared" si="228"/>
        <v>1</v>
      </c>
    </row>
    <row r="1154" spans="1:33">
      <c r="A1154" s="50">
        <f t="shared" si="229"/>
        <v>1154</v>
      </c>
      <c r="B1154" s="49">
        <f t="shared" si="230"/>
        <v>1130</v>
      </c>
      <c r="C1154" s="229" t="s">
        <v>3816</v>
      </c>
      <c r="D1154" s="229" t="s">
        <v>7</v>
      </c>
      <c r="E1154" s="224" t="s">
        <v>524</v>
      </c>
      <c r="F1154" s="224" t="s">
        <v>5218</v>
      </c>
      <c r="G1154" s="235">
        <v>0</v>
      </c>
      <c r="H1154" s="235">
        <v>0</v>
      </c>
      <c r="I1154" s="224" t="s">
        <v>1</v>
      </c>
      <c r="J1154" s="224" t="s">
        <v>1396</v>
      </c>
      <c r="K1154" s="231" t="s">
        <v>3830</v>
      </c>
      <c r="L1154" s="232" t="s">
        <v>4851</v>
      </c>
      <c r="M1154" s="232" t="s">
        <v>4910</v>
      </c>
      <c r="N1154" s="57"/>
      <c r="O1154" s="57"/>
      <c r="P1154" s="237" t="s">
        <v>3322</v>
      </c>
      <c r="Q1154" s="13"/>
      <c r="R1154"/>
      <c r="S1154" t="str">
        <f t="shared" si="231"/>
        <v>NOT EQUAL</v>
      </c>
      <c r="T1154" t="str">
        <f>IF(ISNA(VLOOKUP(AF1154,#REF!,1)),"//","")</f>
        <v/>
      </c>
      <c r="U1154"/>
      <c r="V1154" t="e">
        <f t="shared" si="224"/>
        <v>#REF!</v>
      </c>
      <c r="W1154" s="81"/>
      <c r="X1154" s="59"/>
      <c r="Y1154" s="59"/>
      <c r="Z1154" s="25" t="str">
        <f t="shared" si="222"/>
        <v/>
      </c>
      <c r="AA1154" s="25" t="str">
        <f t="shared" si="225"/>
        <v/>
      </c>
      <c r="AB1154" s="1">
        <f t="shared" si="223"/>
        <v>1130</v>
      </c>
      <c r="AC1154" t="str">
        <f t="shared" si="226"/>
        <v>ITM_SUB_o</v>
      </c>
      <c r="AD1154" s="136" t="str">
        <f>IF(ISNA(VLOOKUP(AA1154,Sheet2!J:J,1,0)),"//","")</f>
        <v/>
      </c>
      <c r="AF1154" s="94" t="str">
        <f t="shared" si="227"/>
        <v/>
      </c>
      <c r="AG1154" t="b">
        <f t="shared" si="228"/>
        <v>1</v>
      </c>
    </row>
    <row r="1155" spans="1:33">
      <c r="A1155" s="50">
        <f t="shared" si="229"/>
        <v>1155</v>
      </c>
      <c r="B1155" s="49">
        <f t="shared" si="230"/>
        <v>1131</v>
      </c>
      <c r="C1155" s="229" t="s">
        <v>3816</v>
      </c>
      <c r="D1155" s="229" t="s">
        <v>7</v>
      </c>
      <c r="E1155" s="224" t="s">
        <v>524</v>
      </c>
      <c r="F1155" s="224" t="s">
        <v>5219</v>
      </c>
      <c r="G1155" s="235">
        <v>0</v>
      </c>
      <c r="H1155" s="235">
        <v>0</v>
      </c>
      <c r="I1155" s="224" t="s">
        <v>1</v>
      </c>
      <c r="J1155" s="224" t="s">
        <v>1396</v>
      </c>
      <c r="K1155" s="231" t="s">
        <v>3830</v>
      </c>
      <c r="L1155" s="232" t="s">
        <v>4851</v>
      </c>
      <c r="M1155" s="232" t="s">
        <v>4910</v>
      </c>
      <c r="N1155" s="57"/>
      <c r="O1155" s="57"/>
      <c r="P1155" s="237" t="s">
        <v>3323</v>
      </c>
      <c r="Q1155" s="13"/>
      <c r="R1155"/>
      <c r="S1155" t="str">
        <f t="shared" si="231"/>
        <v>NOT EQUAL</v>
      </c>
      <c r="T1155" t="str">
        <f>IF(ISNA(VLOOKUP(AF1155,#REF!,1)),"//","")</f>
        <v/>
      </c>
      <c r="U1155"/>
      <c r="V1155" t="e">
        <f t="shared" si="224"/>
        <v>#REF!</v>
      </c>
      <c r="W1155" s="81"/>
      <c r="X1155" s="59"/>
      <c r="Y1155" s="59"/>
      <c r="Z1155" s="25" t="str">
        <f t="shared" si="222"/>
        <v/>
      </c>
      <c r="AA1155" s="25" t="str">
        <f t="shared" si="225"/>
        <v/>
      </c>
      <c r="AB1155" s="1">
        <f t="shared" si="223"/>
        <v>1131</v>
      </c>
      <c r="AC1155" t="str">
        <f t="shared" si="226"/>
        <v>ITM_SUB_p</v>
      </c>
      <c r="AD1155" s="136" t="str">
        <f>IF(ISNA(VLOOKUP(AA1155,Sheet2!J:J,1,0)),"//","")</f>
        <v/>
      </c>
      <c r="AF1155" s="94" t="str">
        <f t="shared" si="227"/>
        <v/>
      </c>
      <c r="AG1155" t="b">
        <f t="shared" si="228"/>
        <v>1</v>
      </c>
    </row>
    <row r="1156" spans="1:33">
      <c r="A1156" s="50">
        <f t="shared" si="229"/>
        <v>1156</v>
      </c>
      <c r="B1156" s="49">
        <f t="shared" si="230"/>
        <v>1132</v>
      </c>
      <c r="C1156" s="229" t="s">
        <v>3816</v>
      </c>
      <c r="D1156" s="229" t="s">
        <v>7</v>
      </c>
      <c r="E1156" s="224" t="s">
        <v>524</v>
      </c>
      <c r="F1156" s="224" t="s">
        <v>5220</v>
      </c>
      <c r="G1156" s="235">
        <v>0</v>
      </c>
      <c r="H1156" s="235">
        <v>0</v>
      </c>
      <c r="I1156" s="224" t="s">
        <v>1</v>
      </c>
      <c r="J1156" s="224" t="s">
        <v>1396</v>
      </c>
      <c r="K1156" s="231" t="s">
        <v>3830</v>
      </c>
      <c r="L1156" s="232" t="s">
        <v>4851</v>
      </c>
      <c r="M1156" s="232" t="s">
        <v>4910</v>
      </c>
      <c r="N1156" s="57"/>
      <c r="O1156" s="57"/>
      <c r="P1156" s="237" t="s">
        <v>3324</v>
      </c>
      <c r="Q1156" s="13"/>
      <c r="R1156"/>
      <c r="S1156" t="str">
        <f t="shared" si="231"/>
        <v>NOT EQUAL</v>
      </c>
      <c r="T1156" t="str">
        <f>IF(ISNA(VLOOKUP(AF1156,#REF!,1)),"//","")</f>
        <v/>
      </c>
      <c r="U1156"/>
      <c r="V1156" t="e">
        <f t="shared" si="224"/>
        <v>#REF!</v>
      </c>
      <c r="W1156" s="81"/>
      <c r="X1156" s="59"/>
      <c r="Y1156" s="59"/>
      <c r="Z1156" s="25" t="str">
        <f t="shared" si="222"/>
        <v/>
      </c>
      <c r="AA1156" s="25" t="str">
        <f t="shared" si="225"/>
        <v/>
      </c>
      <c r="AB1156" s="1">
        <f t="shared" si="223"/>
        <v>1132</v>
      </c>
      <c r="AC1156" t="str">
        <f t="shared" si="226"/>
        <v>ITM_SUB_q</v>
      </c>
      <c r="AD1156" s="136" t="str">
        <f>IF(ISNA(VLOOKUP(AA1156,Sheet2!J:J,1,0)),"//","")</f>
        <v/>
      </c>
      <c r="AF1156" s="94" t="str">
        <f t="shared" si="227"/>
        <v/>
      </c>
      <c r="AG1156" t="b">
        <f t="shared" si="228"/>
        <v>1</v>
      </c>
    </row>
    <row r="1157" spans="1:33">
      <c r="A1157" s="50">
        <f t="shared" si="229"/>
        <v>1157</v>
      </c>
      <c r="B1157" s="49">
        <f t="shared" si="230"/>
        <v>1133</v>
      </c>
      <c r="C1157" s="229" t="s">
        <v>3816</v>
      </c>
      <c r="D1157" s="229" t="s">
        <v>7</v>
      </c>
      <c r="E1157" s="224" t="s">
        <v>524</v>
      </c>
      <c r="F1157" s="224" t="s">
        <v>5221</v>
      </c>
      <c r="G1157" s="235">
        <v>0</v>
      </c>
      <c r="H1157" s="235">
        <v>0</v>
      </c>
      <c r="I1157" s="224" t="s">
        <v>1</v>
      </c>
      <c r="J1157" s="224" t="s">
        <v>1396</v>
      </c>
      <c r="K1157" s="231" t="s">
        <v>3830</v>
      </c>
      <c r="L1157" s="232" t="s">
        <v>4851</v>
      </c>
      <c r="M1157" s="232" t="s">
        <v>4910</v>
      </c>
      <c r="N1157" s="57"/>
      <c r="O1157" s="57"/>
      <c r="P1157" s="237" t="s">
        <v>5082</v>
      </c>
      <c r="Q1157" s="13"/>
      <c r="R1157"/>
      <c r="S1157" t="str">
        <f t="shared" si="231"/>
        <v>NOT EQUAL</v>
      </c>
      <c r="T1157" t="str">
        <f>IF(ISNA(VLOOKUP(AF1157,#REF!,1)),"//","")</f>
        <v/>
      </c>
      <c r="U1157"/>
      <c r="V1157" t="e">
        <f t="shared" si="224"/>
        <v>#REF!</v>
      </c>
      <c r="W1157" s="81"/>
      <c r="X1157" s="59"/>
      <c r="Y1157" s="59"/>
      <c r="Z1157" s="25" t="str">
        <f t="shared" si="222"/>
        <v/>
      </c>
      <c r="AA1157" s="25" t="str">
        <f t="shared" si="225"/>
        <v/>
      </c>
      <c r="AB1157" s="1">
        <f t="shared" si="223"/>
        <v>1133</v>
      </c>
      <c r="AC1157" t="str">
        <f t="shared" si="226"/>
        <v>ITM_SUB_r</v>
      </c>
      <c r="AD1157" s="136" t="str">
        <f>IF(ISNA(VLOOKUP(AA1157,Sheet2!J:J,1,0)),"//","")</f>
        <v/>
      </c>
      <c r="AF1157" s="94" t="str">
        <f t="shared" si="227"/>
        <v/>
      </c>
      <c r="AG1157" t="b">
        <f t="shared" si="228"/>
        <v>1</v>
      </c>
    </row>
    <row r="1158" spans="1:33">
      <c r="A1158" s="50">
        <f t="shared" si="229"/>
        <v>1158</v>
      </c>
      <c r="B1158" s="49">
        <f t="shared" si="230"/>
        <v>1134</v>
      </c>
      <c r="C1158" s="229" t="s">
        <v>3816</v>
      </c>
      <c r="D1158" s="229" t="s">
        <v>7</v>
      </c>
      <c r="E1158" s="224" t="s">
        <v>524</v>
      </c>
      <c r="F1158" s="224" t="s">
        <v>5222</v>
      </c>
      <c r="G1158" s="235">
        <v>0</v>
      </c>
      <c r="H1158" s="235">
        <v>0</v>
      </c>
      <c r="I1158" s="224" t="s">
        <v>1</v>
      </c>
      <c r="J1158" s="224" t="s">
        <v>1396</v>
      </c>
      <c r="K1158" s="231" t="s">
        <v>3830</v>
      </c>
      <c r="L1158" s="232" t="s">
        <v>4851</v>
      </c>
      <c r="M1158" s="232" t="s">
        <v>4910</v>
      </c>
      <c r="N1158" s="57"/>
      <c r="O1158" s="57"/>
      <c r="P1158" s="237" t="s">
        <v>3325</v>
      </c>
      <c r="Q1158" s="13"/>
      <c r="R1158"/>
      <c r="S1158" t="str">
        <f t="shared" si="231"/>
        <v>NOT EQUAL</v>
      </c>
      <c r="T1158" t="str">
        <f>IF(ISNA(VLOOKUP(AF1158,#REF!,1)),"//","")</f>
        <v/>
      </c>
      <c r="U1158"/>
      <c r="V1158" t="e">
        <f t="shared" si="224"/>
        <v>#REF!</v>
      </c>
      <c r="W1158" s="81"/>
      <c r="X1158" s="59"/>
      <c r="Y1158" s="59"/>
      <c r="Z1158" s="25" t="str">
        <f t="shared" ref="Z1158:Z1198" si="232">IF( OR(X1158="CNST", I1158="CAT_REGS"),IF(E1158=CHAR(34)&amp;CHAR(34),F1158,E1158),
IF(X1158="YES",UPPER(IF(E1158=CHAR(34)&amp;CHAR(34),F1158,E1158)),
IF(   AND(X1158&lt;&gt;"NO",I1158="CAT_FNCT",D1158&lt;&gt;"multiply", D1158&lt;&gt;"divide"),IF(J1158="SLS_ENABLED",   UPPER(IF(E1158=CHAR(34)&amp;CHAR(34),F1158,E1158)),""),"")))</f>
        <v/>
      </c>
      <c r="AA1158" s="25" t="str">
        <f t="shared" si="225"/>
        <v/>
      </c>
      <c r="AB1158" s="1">
        <f t="shared" ref="AB1158:AB1198" si="233">B1158</f>
        <v>1134</v>
      </c>
      <c r="AC1158" t="str">
        <f t="shared" si="226"/>
        <v>ITM_SUB_s</v>
      </c>
      <c r="AD1158" s="136" t="str">
        <f>IF(ISNA(VLOOKUP(AA1158,Sheet2!J:J,1,0)),"//","")</f>
        <v/>
      </c>
      <c r="AF1158" s="94" t="str">
        <f t="shared" si="227"/>
        <v/>
      </c>
      <c r="AG1158" t="b">
        <f t="shared" si="228"/>
        <v>1</v>
      </c>
    </row>
    <row r="1159" spans="1:33">
      <c r="A1159" s="50">
        <f t="shared" si="229"/>
        <v>1159</v>
      </c>
      <c r="B1159" s="49">
        <f t="shared" si="230"/>
        <v>1135</v>
      </c>
      <c r="C1159" s="229" t="s">
        <v>3816</v>
      </c>
      <c r="D1159" s="229" t="s">
        <v>7</v>
      </c>
      <c r="E1159" s="224" t="s">
        <v>524</v>
      </c>
      <c r="F1159" s="224" t="s">
        <v>5223</v>
      </c>
      <c r="G1159" s="235">
        <v>0</v>
      </c>
      <c r="H1159" s="235">
        <v>0</v>
      </c>
      <c r="I1159" s="224" t="s">
        <v>1</v>
      </c>
      <c r="J1159" s="224" t="s">
        <v>1396</v>
      </c>
      <c r="K1159" s="231" t="s">
        <v>3830</v>
      </c>
      <c r="L1159" s="232" t="s">
        <v>4851</v>
      </c>
      <c r="M1159" s="232" t="s">
        <v>4910</v>
      </c>
      <c r="N1159" s="57"/>
      <c r="O1159" s="57"/>
      <c r="P1159" s="237" t="s">
        <v>3326</v>
      </c>
      <c r="Q1159" s="13"/>
      <c r="R1159"/>
      <c r="S1159" t="str">
        <f t="shared" si="231"/>
        <v>NOT EQUAL</v>
      </c>
      <c r="T1159" t="str">
        <f>IF(ISNA(VLOOKUP(AF1159,#REF!,1)),"//","")</f>
        <v/>
      </c>
      <c r="U1159"/>
      <c r="V1159" t="e">
        <f t="shared" ref="V1159:V1222" si="234">IF(AA1159&lt;&gt;"",V1158+1,V1158)</f>
        <v>#REF!</v>
      </c>
      <c r="W1159" s="81"/>
      <c r="X1159" s="59"/>
      <c r="Y1159" s="59"/>
      <c r="Z1159" s="25" t="str">
        <f t="shared" si="232"/>
        <v/>
      </c>
      <c r="AA1159" s="25" t="str">
        <f t="shared" ref="AA1159:AA1222" si="235">IF(LEN(Y1159)&gt;0,Y1159,SUBSTITUTE(SUBSTITUTE(SUBSTITUTE(SUBSTITUTE(SUBSTITUTE(SUBSTITUTE(SUBSTITUTE(SUBSTITUTE(SUBSTITUTE(SUBSTITUTE(SUBSTITUTE( (SUBSTITUTE( SUBSTITUTE( SUBSTITUTE( SUBSTITUTE(Z1159,"STD_SIGMA","SUM"),"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159" s="1">
        <f t="shared" si="233"/>
        <v>1135</v>
      </c>
      <c r="AC1159" t="str">
        <f t="shared" ref="AC1159:AC1222" si="236">P1159</f>
        <v>ITM_SUB_t</v>
      </c>
      <c r="AD1159" s="136" t="str">
        <f>IF(ISNA(VLOOKUP(AA1159,Sheet2!J:J,1,0)),"//","")</f>
        <v/>
      </c>
      <c r="AF1159" s="94" t="str">
        <f t="shared" ref="AF1159:AF1222" si="237">IF(LEN(AA1159)=0,"",SUBSTITUTE(SUBSTITUTE(SUBSTITUTE(SUBSTITUTE(SUBSTITUTE(SUBSTITUTE(SUBSTITUTE(SUBSTITUTE(SUBSTITUTE(SUBSTITUTE(SUBSTITUTE(SUBSTITUTE(SUBSTITUTE(SUBSTITUTE(SUBSTITUTE(SUBSTITUTE(SUBSTITUTE( (SUBSTITUTE( SUBSTITUTE( SUBSTITUTE( SUBSTITUTE(Z1159,"STD_SIGMA","SUM"),"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159" t="b">
        <f t="shared" ref="AG1159:AG1222" si="238">AA1159=AF1159</f>
        <v>1</v>
      </c>
    </row>
    <row r="1160" spans="1:33">
      <c r="A1160" s="50">
        <f t="shared" si="229"/>
        <v>1160</v>
      </c>
      <c r="B1160" s="49">
        <f t="shared" si="230"/>
        <v>1136</v>
      </c>
      <c r="C1160" s="229" t="s">
        <v>3816</v>
      </c>
      <c r="D1160" s="229" t="s">
        <v>7</v>
      </c>
      <c r="E1160" s="224" t="s">
        <v>524</v>
      </c>
      <c r="F1160" s="224" t="s">
        <v>5224</v>
      </c>
      <c r="G1160" s="235">
        <v>0</v>
      </c>
      <c r="H1160" s="235">
        <v>0</v>
      </c>
      <c r="I1160" s="224" t="s">
        <v>1</v>
      </c>
      <c r="J1160" s="224" t="s">
        <v>1396</v>
      </c>
      <c r="K1160" s="231" t="s">
        <v>3830</v>
      </c>
      <c r="L1160" s="232" t="s">
        <v>4851</v>
      </c>
      <c r="M1160" s="232" t="s">
        <v>4910</v>
      </c>
      <c r="N1160" s="57"/>
      <c r="O1160" s="57"/>
      <c r="P1160" s="237" t="s">
        <v>3327</v>
      </c>
      <c r="Q1160" s="13"/>
      <c r="R1160"/>
      <c r="S1160" t="str">
        <f t="shared" si="231"/>
        <v>NOT EQUAL</v>
      </c>
      <c r="T1160" t="str">
        <f>IF(ISNA(VLOOKUP(AF1160,#REF!,1)),"//","")</f>
        <v/>
      </c>
      <c r="U1160"/>
      <c r="V1160" t="e">
        <f t="shared" si="234"/>
        <v>#REF!</v>
      </c>
      <c r="W1160" s="81"/>
      <c r="X1160" s="59"/>
      <c r="Y1160" s="59"/>
      <c r="Z1160" s="25" t="str">
        <f t="shared" si="232"/>
        <v/>
      </c>
      <c r="AA1160" s="25" t="str">
        <f t="shared" si="235"/>
        <v/>
      </c>
      <c r="AB1160" s="1">
        <f t="shared" si="233"/>
        <v>1136</v>
      </c>
      <c r="AC1160" t="str">
        <f t="shared" si="236"/>
        <v>ITM_SUB_u</v>
      </c>
      <c r="AD1160" s="136" t="str">
        <f>IF(ISNA(VLOOKUP(AA1160,Sheet2!J:J,1,0)),"//","")</f>
        <v/>
      </c>
      <c r="AF1160" s="94" t="str">
        <f t="shared" si="237"/>
        <v/>
      </c>
      <c r="AG1160" t="b">
        <f t="shared" si="238"/>
        <v>1</v>
      </c>
    </row>
    <row r="1161" spans="1:33">
      <c r="A1161" s="50">
        <f t="shared" ref="A1161:A1224" si="239">IF(B1161=INT(B1161),ROW(),"")</f>
        <v>1161</v>
      </c>
      <c r="B1161" s="49">
        <f t="shared" ref="B1161:B1224" si="240">IF(AND(MID(C1161,2,1)&lt;&gt;"/",MID(C1161,1,1)="/"),INT(B1160)+1,B1160+0.01)</f>
        <v>1137</v>
      </c>
      <c r="C1161" s="229" t="s">
        <v>3816</v>
      </c>
      <c r="D1161" s="229" t="s">
        <v>7</v>
      </c>
      <c r="E1161" s="224" t="s">
        <v>524</v>
      </c>
      <c r="F1161" s="224" t="s">
        <v>5225</v>
      </c>
      <c r="G1161" s="235">
        <v>0</v>
      </c>
      <c r="H1161" s="235">
        <v>0</v>
      </c>
      <c r="I1161" s="224" t="s">
        <v>1</v>
      </c>
      <c r="J1161" s="224" t="s">
        <v>1396</v>
      </c>
      <c r="K1161" s="231" t="s">
        <v>3830</v>
      </c>
      <c r="L1161" s="232" t="s">
        <v>4851</v>
      </c>
      <c r="M1161" s="232" t="s">
        <v>4910</v>
      </c>
      <c r="N1161" s="57"/>
      <c r="O1161" s="57"/>
      <c r="P1161" s="237" t="s">
        <v>3328</v>
      </c>
      <c r="Q1161" s="13"/>
      <c r="R1161"/>
      <c r="S1161" t="str">
        <f t="shared" si="231"/>
        <v>NOT EQUAL</v>
      </c>
      <c r="T1161" t="str">
        <f>IF(ISNA(VLOOKUP(AF1161,#REF!,1)),"//","")</f>
        <v/>
      </c>
      <c r="U1161"/>
      <c r="V1161" t="e">
        <f t="shared" si="234"/>
        <v>#REF!</v>
      </c>
      <c r="W1161" s="81"/>
      <c r="X1161" s="59"/>
      <c r="Y1161" s="59"/>
      <c r="Z1161" s="25" t="str">
        <f t="shared" si="232"/>
        <v/>
      </c>
      <c r="AA1161" s="25" t="str">
        <f t="shared" si="235"/>
        <v/>
      </c>
      <c r="AB1161" s="1">
        <f t="shared" si="233"/>
        <v>1137</v>
      </c>
      <c r="AC1161" t="str">
        <f t="shared" si="236"/>
        <v>ITM_SUB_v</v>
      </c>
      <c r="AD1161" s="136" t="str">
        <f>IF(ISNA(VLOOKUP(AA1161,Sheet2!J:J,1,0)),"//","")</f>
        <v/>
      </c>
      <c r="AF1161" s="94" t="str">
        <f t="shared" si="237"/>
        <v/>
      </c>
      <c r="AG1161" t="b">
        <f t="shared" si="238"/>
        <v>1</v>
      </c>
    </row>
    <row r="1162" spans="1:33">
      <c r="A1162" s="50">
        <f t="shared" si="239"/>
        <v>1162</v>
      </c>
      <c r="B1162" s="49">
        <f t="shared" si="240"/>
        <v>1138</v>
      </c>
      <c r="C1162" s="229" t="s">
        <v>3816</v>
      </c>
      <c r="D1162" s="229" t="s">
        <v>7</v>
      </c>
      <c r="E1162" s="224" t="s">
        <v>524</v>
      </c>
      <c r="F1162" s="224" t="s">
        <v>5226</v>
      </c>
      <c r="G1162" s="235">
        <v>0</v>
      </c>
      <c r="H1162" s="235">
        <v>0</v>
      </c>
      <c r="I1162" s="224" t="s">
        <v>1</v>
      </c>
      <c r="J1162" s="224" t="s">
        <v>1396</v>
      </c>
      <c r="K1162" s="231" t="s">
        <v>3830</v>
      </c>
      <c r="L1162" s="232" t="s">
        <v>4851</v>
      </c>
      <c r="M1162" s="232" t="s">
        <v>4910</v>
      </c>
      <c r="N1162" s="57"/>
      <c r="O1162" s="57"/>
      <c r="P1162" s="237" t="s">
        <v>3329</v>
      </c>
      <c r="Q1162" s="13"/>
      <c r="R1162"/>
      <c r="S1162" t="str">
        <f t="shared" si="231"/>
        <v>NOT EQUAL</v>
      </c>
      <c r="T1162" t="str">
        <f>IF(ISNA(VLOOKUP(AF1162,#REF!,1)),"//","")</f>
        <v/>
      </c>
      <c r="U1162"/>
      <c r="V1162" t="e">
        <f t="shared" si="234"/>
        <v>#REF!</v>
      </c>
      <c r="W1162" s="81"/>
      <c r="X1162" s="59"/>
      <c r="Y1162" s="59"/>
      <c r="Z1162" s="25" t="str">
        <f t="shared" si="232"/>
        <v/>
      </c>
      <c r="AA1162" s="25" t="str">
        <f t="shared" si="235"/>
        <v/>
      </c>
      <c r="AB1162" s="1">
        <f t="shared" si="233"/>
        <v>1138</v>
      </c>
      <c r="AC1162" t="str">
        <f t="shared" si="236"/>
        <v>ITM_SUB_w</v>
      </c>
      <c r="AD1162" s="136" t="str">
        <f>IF(ISNA(VLOOKUP(AA1162,Sheet2!J:J,1,0)),"//","")</f>
        <v/>
      </c>
      <c r="AF1162" s="94" t="str">
        <f t="shared" si="237"/>
        <v/>
      </c>
      <c r="AG1162" t="b">
        <f t="shared" si="238"/>
        <v>1</v>
      </c>
    </row>
    <row r="1163" spans="1:33">
      <c r="A1163" s="50">
        <f t="shared" si="239"/>
        <v>1163</v>
      </c>
      <c r="B1163" s="49">
        <f t="shared" si="240"/>
        <v>1139</v>
      </c>
      <c r="C1163" s="229" t="s">
        <v>3816</v>
      </c>
      <c r="D1163" s="229" t="s">
        <v>7</v>
      </c>
      <c r="E1163" s="224" t="s">
        <v>524</v>
      </c>
      <c r="F1163" s="224" t="s">
        <v>5227</v>
      </c>
      <c r="G1163" s="235">
        <v>0</v>
      </c>
      <c r="H1163" s="235">
        <v>0</v>
      </c>
      <c r="I1163" s="224" t="s">
        <v>1</v>
      </c>
      <c r="J1163" s="224" t="s">
        <v>1396</v>
      </c>
      <c r="K1163" s="231" t="s">
        <v>3830</v>
      </c>
      <c r="L1163" s="232" t="s">
        <v>4851</v>
      </c>
      <c r="M1163" s="232" t="s">
        <v>4910</v>
      </c>
      <c r="N1163" s="57"/>
      <c r="O1163" s="57"/>
      <c r="P1163" s="237" t="s">
        <v>3330</v>
      </c>
      <c r="Q1163" s="13"/>
      <c r="R1163"/>
      <c r="S1163" t="str">
        <f t="shared" si="231"/>
        <v>NOT EQUAL</v>
      </c>
      <c r="T1163" t="str">
        <f>IF(ISNA(VLOOKUP(AF1163,#REF!,1)),"//","")</f>
        <v/>
      </c>
      <c r="U1163"/>
      <c r="V1163" t="e">
        <f t="shared" si="234"/>
        <v>#REF!</v>
      </c>
      <c r="W1163" s="81"/>
      <c r="X1163" s="59"/>
      <c r="Y1163" s="59"/>
      <c r="Z1163" s="25" t="str">
        <f t="shared" si="232"/>
        <v/>
      </c>
      <c r="AA1163" s="25" t="str">
        <f t="shared" si="235"/>
        <v/>
      </c>
      <c r="AB1163" s="1">
        <f t="shared" si="233"/>
        <v>1139</v>
      </c>
      <c r="AC1163" t="str">
        <f t="shared" si="236"/>
        <v>ITM_SUB_x</v>
      </c>
      <c r="AD1163" s="136" t="str">
        <f>IF(ISNA(VLOOKUP(AA1163,Sheet2!J:J,1,0)),"//","")</f>
        <v/>
      </c>
      <c r="AF1163" s="94" t="str">
        <f t="shared" si="237"/>
        <v/>
      </c>
      <c r="AG1163" t="b">
        <f t="shared" si="238"/>
        <v>1</v>
      </c>
    </row>
    <row r="1164" spans="1:33">
      <c r="A1164" s="50">
        <f t="shared" si="239"/>
        <v>1164</v>
      </c>
      <c r="B1164" s="49">
        <f t="shared" si="240"/>
        <v>1140</v>
      </c>
      <c r="C1164" s="229" t="s">
        <v>3816</v>
      </c>
      <c r="D1164" s="229" t="s">
        <v>7</v>
      </c>
      <c r="E1164" s="224" t="s">
        <v>524</v>
      </c>
      <c r="F1164" s="224" t="s">
        <v>5228</v>
      </c>
      <c r="G1164" s="235">
        <v>0</v>
      </c>
      <c r="H1164" s="235">
        <v>0</v>
      </c>
      <c r="I1164" s="224" t="s">
        <v>1</v>
      </c>
      <c r="J1164" s="224" t="s">
        <v>1396</v>
      </c>
      <c r="K1164" s="231" t="s">
        <v>3830</v>
      </c>
      <c r="L1164" s="232" t="s">
        <v>4851</v>
      </c>
      <c r="M1164" s="232" t="s">
        <v>4910</v>
      </c>
      <c r="N1164" s="57"/>
      <c r="O1164" s="57"/>
      <c r="P1164" s="237" t="s">
        <v>3331</v>
      </c>
      <c r="Q1164" s="13"/>
      <c r="R1164"/>
      <c r="S1164" t="str">
        <f t="shared" si="231"/>
        <v>NOT EQUAL</v>
      </c>
      <c r="T1164" t="str">
        <f>IF(ISNA(VLOOKUP(AF1164,#REF!,1)),"//","")</f>
        <v/>
      </c>
      <c r="U1164"/>
      <c r="V1164" t="e">
        <f t="shared" si="234"/>
        <v>#REF!</v>
      </c>
      <c r="W1164" s="81"/>
      <c r="X1164" s="59"/>
      <c r="Y1164" s="59"/>
      <c r="Z1164" s="25" t="str">
        <f t="shared" si="232"/>
        <v/>
      </c>
      <c r="AA1164" s="25" t="str">
        <f t="shared" si="235"/>
        <v/>
      </c>
      <c r="AB1164" s="1">
        <f t="shared" si="233"/>
        <v>1140</v>
      </c>
      <c r="AC1164" t="str">
        <f t="shared" si="236"/>
        <v>ITM_SUB_y</v>
      </c>
      <c r="AD1164" s="136" t="str">
        <f>IF(ISNA(VLOOKUP(AA1164,Sheet2!J:J,1,0)),"//","")</f>
        <v/>
      </c>
      <c r="AF1164" s="94" t="str">
        <f t="shared" si="237"/>
        <v/>
      </c>
      <c r="AG1164" t="b">
        <f t="shared" si="238"/>
        <v>1</v>
      </c>
    </row>
    <row r="1165" spans="1:33">
      <c r="A1165" s="50">
        <f t="shared" si="239"/>
        <v>1165</v>
      </c>
      <c r="B1165" s="49">
        <f t="shared" si="240"/>
        <v>1141</v>
      </c>
      <c r="C1165" s="229" t="s">
        <v>3816</v>
      </c>
      <c r="D1165" s="229" t="s">
        <v>7</v>
      </c>
      <c r="E1165" s="224" t="s">
        <v>524</v>
      </c>
      <c r="F1165" s="224" t="s">
        <v>5229</v>
      </c>
      <c r="G1165" s="235">
        <v>0</v>
      </c>
      <c r="H1165" s="235">
        <v>0</v>
      </c>
      <c r="I1165" s="224" t="s">
        <v>1</v>
      </c>
      <c r="J1165" s="224" t="s">
        <v>1396</v>
      </c>
      <c r="K1165" s="231" t="s">
        <v>3830</v>
      </c>
      <c r="L1165" s="232" t="s">
        <v>4851</v>
      </c>
      <c r="M1165" s="232" t="s">
        <v>4910</v>
      </c>
      <c r="N1165" s="57"/>
      <c r="O1165" s="57"/>
      <c r="P1165" s="237" t="s">
        <v>3332</v>
      </c>
      <c r="Q1165" s="13"/>
      <c r="R1165"/>
      <c r="S1165" t="str">
        <f t="shared" si="231"/>
        <v>NOT EQUAL</v>
      </c>
      <c r="T1165" t="str">
        <f>IF(ISNA(VLOOKUP(AF1165,#REF!,1)),"//","")</f>
        <v/>
      </c>
      <c r="U1165"/>
      <c r="V1165" t="e">
        <f t="shared" si="234"/>
        <v>#REF!</v>
      </c>
      <c r="W1165" s="81"/>
      <c r="X1165" s="59"/>
      <c r="Y1165" s="59"/>
      <c r="Z1165" s="25" t="str">
        <f t="shared" si="232"/>
        <v/>
      </c>
      <c r="AA1165" s="25" t="str">
        <f t="shared" si="235"/>
        <v/>
      </c>
      <c r="AB1165" s="1">
        <f t="shared" si="233"/>
        <v>1141</v>
      </c>
      <c r="AC1165" t="str">
        <f t="shared" si="236"/>
        <v>ITM_SUB_z</v>
      </c>
      <c r="AD1165" s="136" t="str">
        <f>IF(ISNA(VLOOKUP(AA1165,Sheet2!J:J,1,0)),"//","")</f>
        <v/>
      </c>
      <c r="AF1165" s="94" t="str">
        <f t="shared" si="237"/>
        <v/>
      </c>
      <c r="AG1165" t="b">
        <f t="shared" si="238"/>
        <v>1</v>
      </c>
    </row>
    <row r="1166" spans="1:33" s="17" customFormat="1">
      <c r="A1166" s="50">
        <f t="shared" si="239"/>
        <v>1166</v>
      </c>
      <c r="B1166" s="49">
        <f t="shared" si="240"/>
        <v>1142</v>
      </c>
      <c r="C1166" s="95" t="s">
        <v>3816</v>
      </c>
      <c r="D1166" s="95" t="s">
        <v>7</v>
      </c>
      <c r="E1166" s="96" t="str">
        <f t="shared" ref="E1166:E1198" si="241">CHAR(34)&amp;IF(B1166&lt;10,"000",IF(B1166&lt;100,"00",IF(B1166&lt;1000,"0","")))&amp;$B1166&amp;CHAR(34)</f>
        <v>"1142"</v>
      </c>
      <c r="F1166" s="96" t="str">
        <f t="shared" ref="F1166:F1198" si="242">E1166</f>
        <v>"1142"</v>
      </c>
      <c r="G1166" s="162">
        <v>0</v>
      </c>
      <c r="H1166" s="162">
        <v>0</v>
      </c>
      <c r="I1166" s="224" t="s">
        <v>1</v>
      </c>
      <c r="J1166" s="97" t="s">
        <v>1396</v>
      </c>
      <c r="K1166" s="98" t="s">
        <v>3830</v>
      </c>
      <c r="L1166" s="17" t="s">
        <v>4851</v>
      </c>
      <c r="M1166" s="57" t="s">
        <v>4910</v>
      </c>
      <c r="P1166" s="16" t="str">
        <f t="shared" ref="P1166:P1198" si="243">"VAR_"&amp;IF(B1166&lt;10,"000",IF(B1166&lt;100,"00",IF(B1166&lt;1000,"0","")))&amp;$B1166</f>
        <v>VAR_1142</v>
      </c>
      <c r="Q1166" s="16"/>
      <c r="S1166" s="17" t="str">
        <f t="shared" si="231"/>
        <v/>
      </c>
      <c r="T1166" s="17" t="str">
        <f>IF(ISNA(VLOOKUP(AF1166,#REF!,1)),"//","")</f>
        <v/>
      </c>
      <c r="V1166" s="17" t="e">
        <f t="shared" si="234"/>
        <v>#REF!</v>
      </c>
      <c r="W1166" s="94" t="s">
        <v>2263</v>
      </c>
      <c r="X1166" s="98" t="s">
        <v>2263</v>
      </c>
      <c r="Y1166" s="98" t="s">
        <v>2263</v>
      </c>
      <c r="Z1166" s="206" t="str">
        <f t="shared" si="232"/>
        <v/>
      </c>
      <c r="AA1166" s="206" t="str">
        <f t="shared" si="235"/>
        <v/>
      </c>
      <c r="AB1166" s="207">
        <f t="shared" si="233"/>
        <v>1142</v>
      </c>
      <c r="AC1166" s="17" t="str">
        <f t="shared" si="236"/>
        <v>VAR_1142</v>
      </c>
      <c r="AD1166" s="98" t="str">
        <f>IF(ISNA(VLOOKUP(AA1166,Sheet2!J:J,1,0)),"//","")</f>
        <v/>
      </c>
      <c r="AF1166" s="94" t="str">
        <f t="shared" si="237"/>
        <v/>
      </c>
      <c r="AG1166" s="17" t="b">
        <f t="shared" si="238"/>
        <v>1</v>
      </c>
    </row>
    <row r="1167" spans="1:33" s="17" customFormat="1">
      <c r="A1167" s="50">
        <f t="shared" si="239"/>
        <v>1167</v>
      </c>
      <c r="B1167" s="49">
        <f t="shared" si="240"/>
        <v>1143</v>
      </c>
      <c r="C1167" s="95" t="s">
        <v>3816</v>
      </c>
      <c r="D1167" s="95" t="s">
        <v>7</v>
      </c>
      <c r="E1167" s="96" t="str">
        <f t="shared" si="241"/>
        <v>"1143"</v>
      </c>
      <c r="F1167" s="96" t="str">
        <f t="shared" si="242"/>
        <v>"1143"</v>
      </c>
      <c r="G1167" s="162">
        <v>0</v>
      </c>
      <c r="H1167" s="162">
        <v>0</v>
      </c>
      <c r="I1167" s="224" t="s">
        <v>1</v>
      </c>
      <c r="J1167" s="97" t="s">
        <v>1396</v>
      </c>
      <c r="K1167" s="98" t="s">
        <v>3830</v>
      </c>
      <c r="L1167" s="17" t="s">
        <v>4851</v>
      </c>
      <c r="M1167" s="57" t="s">
        <v>4910</v>
      </c>
      <c r="P1167" s="16" t="str">
        <f t="shared" si="243"/>
        <v>VAR_1143</v>
      </c>
      <c r="Q1167" s="16"/>
      <c r="S1167" s="17" t="str">
        <f t="shared" si="231"/>
        <v/>
      </c>
      <c r="T1167" s="17" t="str">
        <f>IF(ISNA(VLOOKUP(AF1167,#REF!,1)),"//","")</f>
        <v/>
      </c>
      <c r="V1167" s="17" t="e">
        <f t="shared" si="234"/>
        <v>#REF!</v>
      </c>
      <c r="W1167" s="94" t="s">
        <v>2263</v>
      </c>
      <c r="X1167" s="98" t="s">
        <v>2263</v>
      </c>
      <c r="Y1167" s="98" t="s">
        <v>2263</v>
      </c>
      <c r="Z1167" s="206" t="str">
        <f t="shared" si="232"/>
        <v/>
      </c>
      <c r="AA1167" s="206" t="str">
        <f t="shared" si="235"/>
        <v/>
      </c>
      <c r="AB1167" s="207">
        <f t="shared" si="233"/>
        <v>1143</v>
      </c>
      <c r="AC1167" s="17" t="str">
        <f t="shared" si="236"/>
        <v>VAR_1143</v>
      </c>
      <c r="AD1167" s="98" t="str">
        <f>IF(ISNA(VLOOKUP(AA1167,Sheet2!J:J,1,0)),"//","")</f>
        <v/>
      </c>
      <c r="AF1167" s="94" t="str">
        <f t="shared" si="237"/>
        <v/>
      </c>
      <c r="AG1167" s="17" t="b">
        <f t="shared" si="238"/>
        <v>1</v>
      </c>
    </row>
    <row r="1168" spans="1:33" s="17" customFormat="1">
      <c r="A1168" s="50">
        <f t="shared" si="239"/>
        <v>1168</v>
      </c>
      <c r="B1168" s="49">
        <f t="shared" si="240"/>
        <v>1144</v>
      </c>
      <c r="C1168" s="95" t="s">
        <v>3816</v>
      </c>
      <c r="D1168" s="95" t="s">
        <v>7</v>
      </c>
      <c r="E1168" s="96" t="str">
        <f t="shared" si="241"/>
        <v>"1144"</v>
      </c>
      <c r="F1168" s="96" t="str">
        <f t="shared" si="242"/>
        <v>"1144"</v>
      </c>
      <c r="G1168" s="162">
        <v>0</v>
      </c>
      <c r="H1168" s="162">
        <v>0</v>
      </c>
      <c r="I1168" s="224" t="s">
        <v>1</v>
      </c>
      <c r="J1168" s="97" t="s">
        <v>1396</v>
      </c>
      <c r="K1168" s="98" t="s">
        <v>3830</v>
      </c>
      <c r="L1168" s="17" t="s">
        <v>4851</v>
      </c>
      <c r="M1168" s="57" t="s">
        <v>4910</v>
      </c>
      <c r="P1168" s="16" t="str">
        <f t="shared" si="243"/>
        <v>VAR_1144</v>
      </c>
      <c r="Q1168" s="16"/>
      <c r="S1168" s="17" t="str">
        <f t="shared" si="231"/>
        <v/>
      </c>
      <c r="T1168" s="17" t="str">
        <f>IF(ISNA(VLOOKUP(AF1168,#REF!,1)),"//","")</f>
        <v/>
      </c>
      <c r="V1168" s="17" t="e">
        <f t="shared" si="234"/>
        <v>#REF!</v>
      </c>
      <c r="W1168" s="94" t="s">
        <v>2263</v>
      </c>
      <c r="X1168" s="98" t="s">
        <v>2263</v>
      </c>
      <c r="Y1168" s="98" t="s">
        <v>2263</v>
      </c>
      <c r="Z1168" s="206" t="str">
        <f t="shared" si="232"/>
        <v/>
      </c>
      <c r="AA1168" s="206" t="str">
        <f t="shared" si="235"/>
        <v/>
      </c>
      <c r="AB1168" s="207">
        <f t="shared" si="233"/>
        <v>1144</v>
      </c>
      <c r="AC1168" s="17" t="str">
        <f t="shared" si="236"/>
        <v>VAR_1144</v>
      </c>
      <c r="AD1168" s="98" t="str">
        <f>IF(ISNA(VLOOKUP(AA1168,Sheet2!J:J,1,0)),"//","")</f>
        <v/>
      </c>
      <c r="AF1168" s="94" t="str">
        <f t="shared" si="237"/>
        <v/>
      </c>
      <c r="AG1168" s="17" t="b">
        <f t="shared" si="238"/>
        <v>1</v>
      </c>
    </row>
    <row r="1169" spans="1:33" s="17" customFormat="1">
      <c r="A1169" s="50">
        <f t="shared" si="239"/>
        <v>1169</v>
      </c>
      <c r="B1169" s="49">
        <f t="shared" si="240"/>
        <v>1145</v>
      </c>
      <c r="C1169" s="95" t="s">
        <v>3816</v>
      </c>
      <c r="D1169" s="95" t="s">
        <v>7</v>
      </c>
      <c r="E1169" s="96" t="str">
        <f t="shared" si="241"/>
        <v>"1145"</v>
      </c>
      <c r="F1169" s="96" t="str">
        <f t="shared" si="242"/>
        <v>"1145"</v>
      </c>
      <c r="G1169" s="162">
        <v>0</v>
      </c>
      <c r="H1169" s="162">
        <v>0</v>
      </c>
      <c r="I1169" s="224" t="s">
        <v>1</v>
      </c>
      <c r="J1169" s="97" t="s">
        <v>1396</v>
      </c>
      <c r="K1169" s="98" t="s">
        <v>3830</v>
      </c>
      <c r="L1169" s="17" t="s">
        <v>4851</v>
      </c>
      <c r="M1169" s="57" t="s">
        <v>4910</v>
      </c>
      <c r="P1169" s="16" t="str">
        <f t="shared" si="243"/>
        <v>VAR_1145</v>
      </c>
      <c r="Q1169" s="16"/>
      <c r="S1169" s="17" t="str">
        <f t="shared" si="231"/>
        <v/>
      </c>
      <c r="T1169" s="17" t="str">
        <f>IF(ISNA(VLOOKUP(AF1169,#REF!,1)),"//","")</f>
        <v/>
      </c>
      <c r="V1169" s="17" t="e">
        <f t="shared" si="234"/>
        <v>#REF!</v>
      </c>
      <c r="W1169" s="94" t="s">
        <v>2263</v>
      </c>
      <c r="X1169" s="98" t="s">
        <v>2263</v>
      </c>
      <c r="Y1169" s="98" t="s">
        <v>2263</v>
      </c>
      <c r="Z1169" s="206" t="str">
        <f t="shared" si="232"/>
        <v/>
      </c>
      <c r="AA1169" s="206" t="str">
        <f t="shared" si="235"/>
        <v/>
      </c>
      <c r="AB1169" s="207">
        <f t="shared" si="233"/>
        <v>1145</v>
      </c>
      <c r="AC1169" s="17" t="str">
        <f t="shared" si="236"/>
        <v>VAR_1145</v>
      </c>
      <c r="AD1169" s="98" t="str">
        <f>IF(ISNA(VLOOKUP(AA1169,Sheet2!J:J,1,0)),"//","")</f>
        <v/>
      </c>
      <c r="AF1169" s="94" t="str">
        <f t="shared" si="237"/>
        <v/>
      </c>
      <c r="AG1169" s="17" t="b">
        <f t="shared" si="238"/>
        <v>1</v>
      </c>
    </row>
    <row r="1170" spans="1:33" s="17" customFormat="1">
      <c r="A1170" s="50">
        <f t="shared" si="239"/>
        <v>1170</v>
      </c>
      <c r="B1170" s="49">
        <f t="shared" si="240"/>
        <v>1146</v>
      </c>
      <c r="C1170" s="95" t="s">
        <v>3816</v>
      </c>
      <c r="D1170" s="95" t="s">
        <v>7</v>
      </c>
      <c r="E1170" s="96" t="str">
        <f t="shared" si="241"/>
        <v>"1146"</v>
      </c>
      <c r="F1170" s="96" t="str">
        <f t="shared" si="242"/>
        <v>"1146"</v>
      </c>
      <c r="G1170" s="162">
        <v>0</v>
      </c>
      <c r="H1170" s="162">
        <v>0</v>
      </c>
      <c r="I1170" s="224" t="s">
        <v>1</v>
      </c>
      <c r="J1170" s="97" t="s">
        <v>1396</v>
      </c>
      <c r="K1170" s="98" t="s">
        <v>3830</v>
      </c>
      <c r="L1170" s="17" t="s">
        <v>4851</v>
      </c>
      <c r="M1170" s="57" t="s">
        <v>4910</v>
      </c>
      <c r="P1170" s="16" t="str">
        <f t="shared" si="243"/>
        <v>VAR_1146</v>
      </c>
      <c r="Q1170" s="16"/>
      <c r="S1170" s="17" t="str">
        <f t="shared" si="231"/>
        <v/>
      </c>
      <c r="T1170" s="17" t="str">
        <f>IF(ISNA(VLOOKUP(AF1170,#REF!,1)),"//","")</f>
        <v/>
      </c>
      <c r="V1170" s="17" t="e">
        <f t="shared" si="234"/>
        <v>#REF!</v>
      </c>
      <c r="W1170" s="94" t="s">
        <v>2263</v>
      </c>
      <c r="X1170" s="98" t="s">
        <v>2263</v>
      </c>
      <c r="Y1170" s="98" t="s">
        <v>2263</v>
      </c>
      <c r="Z1170" s="206" t="str">
        <f t="shared" si="232"/>
        <v/>
      </c>
      <c r="AA1170" s="206" t="str">
        <f t="shared" si="235"/>
        <v/>
      </c>
      <c r="AB1170" s="207">
        <f t="shared" si="233"/>
        <v>1146</v>
      </c>
      <c r="AC1170" s="17" t="str">
        <f t="shared" si="236"/>
        <v>VAR_1146</v>
      </c>
      <c r="AD1170" s="98" t="str">
        <f>IF(ISNA(VLOOKUP(AA1170,Sheet2!J:J,1,0)),"//","")</f>
        <v/>
      </c>
      <c r="AF1170" s="94" t="str">
        <f t="shared" si="237"/>
        <v/>
      </c>
      <c r="AG1170" s="17" t="b">
        <f t="shared" si="238"/>
        <v>1</v>
      </c>
    </row>
    <row r="1171" spans="1:33" s="17" customFormat="1">
      <c r="A1171" s="50">
        <f t="shared" si="239"/>
        <v>1171</v>
      </c>
      <c r="B1171" s="49">
        <f t="shared" si="240"/>
        <v>1147</v>
      </c>
      <c r="C1171" s="95" t="s">
        <v>3816</v>
      </c>
      <c r="D1171" s="95" t="s">
        <v>7</v>
      </c>
      <c r="E1171" s="96" t="str">
        <f t="shared" si="241"/>
        <v>"1147"</v>
      </c>
      <c r="F1171" s="96" t="str">
        <f t="shared" si="242"/>
        <v>"1147"</v>
      </c>
      <c r="G1171" s="162">
        <v>0</v>
      </c>
      <c r="H1171" s="162">
        <v>0</v>
      </c>
      <c r="I1171" s="224" t="s">
        <v>1</v>
      </c>
      <c r="J1171" s="97" t="s">
        <v>1396</v>
      </c>
      <c r="K1171" s="98" t="s">
        <v>3830</v>
      </c>
      <c r="L1171" s="17" t="s">
        <v>4851</v>
      </c>
      <c r="M1171" s="57" t="s">
        <v>4910</v>
      </c>
      <c r="P1171" s="16" t="str">
        <f t="shared" si="243"/>
        <v>VAR_1147</v>
      </c>
      <c r="Q1171" s="16"/>
      <c r="S1171" s="17" t="str">
        <f t="shared" si="231"/>
        <v/>
      </c>
      <c r="T1171" s="17" t="str">
        <f>IF(ISNA(VLOOKUP(AF1171,#REF!,1)),"//","")</f>
        <v/>
      </c>
      <c r="V1171" s="17" t="e">
        <f t="shared" si="234"/>
        <v>#REF!</v>
      </c>
      <c r="W1171" s="94" t="s">
        <v>2263</v>
      </c>
      <c r="X1171" s="98" t="s">
        <v>2263</v>
      </c>
      <c r="Y1171" s="98" t="s">
        <v>2263</v>
      </c>
      <c r="Z1171" s="206" t="str">
        <f t="shared" si="232"/>
        <v/>
      </c>
      <c r="AA1171" s="206" t="str">
        <f t="shared" si="235"/>
        <v/>
      </c>
      <c r="AB1171" s="207">
        <f t="shared" si="233"/>
        <v>1147</v>
      </c>
      <c r="AC1171" s="17" t="str">
        <f t="shared" si="236"/>
        <v>VAR_1147</v>
      </c>
      <c r="AD1171" s="98" t="str">
        <f>IF(ISNA(VLOOKUP(AA1171,Sheet2!J:J,1,0)),"//","")</f>
        <v/>
      </c>
      <c r="AF1171" s="94" t="str">
        <f t="shared" si="237"/>
        <v/>
      </c>
      <c r="AG1171" s="17" t="b">
        <f t="shared" si="238"/>
        <v>1</v>
      </c>
    </row>
    <row r="1172" spans="1:33" s="17" customFormat="1">
      <c r="A1172" s="50">
        <f t="shared" si="239"/>
        <v>1172</v>
      </c>
      <c r="B1172" s="49">
        <f t="shared" si="240"/>
        <v>1148</v>
      </c>
      <c r="C1172" s="95" t="s">
        <v>3816</v>
      </c>
      <c r="D1172" s="95" t="s">
        <v>7</v>
      </c>
      <c r="E1172" s="96" t="str">
        <f t="shared" si="241"/>
        <v>"1148"</v>
      </c>
      <c r="F1172" s="96" t="str">
        <f t="shared" si="242"/>
        <v>"1148"</v>
      </c>
      <c r="G1172" s="162">
        <v>0</v>
      </c>
      <c r="H1172" s="162">
        <v>0</v>
      </c>
      <c r="I1172" s="224" t="s">
        <v>1</v>
      </c>
      <c r="J1172" s="97" t="s">
        <v>1396</v>
      </c>
      <c r="K1172" s="98" t="s">
        <v>3830</v>
      </c>
      <c r="L1172" s="17" t="s">
        <v>4851</v>
      </c>
      <c r="M1172" s="57" t="s">
        <v>4910</v>
      </c>
      <c r="P1172" s="16" t="str">
        <f t="shared" si="243"/>
        <v>VAR_1148</v>
      </c>
      <c r="Q1172" s="16"/>
      <c r="S1172" s="17" t="str">
        <f t="shared" si="231"/>
        <v/>
      </c>
      <c r="T1172" s="17" t="str">
        <f>IF(ISNA(VLOOKUP(AF1172,#REF!,1)),"//","")</f>
        <v/>
      </c>
      <c r="V1172" s="17" t="e">
        <f t="shared" si="234"/>
        <v>#REF!</v>
      </c>
      <c r="W1172" s="94" t="s">
        <v>2263</v>
      </c>
      <c r="X1172" s="98" t="s">
        <v>2263</v>
      </c>
      <c r="Y1172" s="98" t="s">
        <v>2263</v>
      </c>
      <c r="Z1172" s="206" t="str">
        <f t="shared" si="232"/>
        <v/>
      </c>
      <c r="AA1172" s="206" t="str">
        <f t="shared" si="235"/>
        <v/>
      </c>
      <c r="AB1172" s="207">
        <f t="shared" si="233"/>
        <v>1148</v>
      </c>
      <c r="AC1172" s="17" t="str">
        <f t="shared" si="236"/>
        <v>VAR_1148</v>
      </c>
      <c r="AD1172" s="98" t="str">
        <f>IF(ISNA(VLOOKUP(AA1172,Sheet2!J:J,1,0)),"//","")</f>
        <v/>
      </c>
      <c r="AF1172" s="94" t="str">
        <f t="shared" si="237"/>
        <v/>
      </c>
      <c r="AG1172" s="17" t="b">
        <f t="shared" si="238"/>
        <v>1</v>
      </c>
    </row>
    <row r="1173" spans="1:33" s="17" customFormat="1">
      <c r="A1173" s="50">
        <f t="shared" si="239"/>
        <v>1173</v>
      </c>
      <c r="B1173" s="49">
        <f t="shared" si="240"/>
        <v>1149</v>
      </c>
      <c r="C1173" s="95" t="s">
        <v>3816</v>
      </c>
      <c r="D1173" s="95" t="s">
        <v>7</v>
      </c>
      <c r="E1173" s="96" t="str">
        <f t="shared" si="241"/>
        <v>"1149"</v>
      </c>
      <c r="F1173" s="96" t="str">
        <f t="shared" si="242"/>
        <v>"1149"</v>
      </c>
      <c r="G1173" s="162">
        <v>0</v>
      </c>
      <c r="H1173" s="162">
        <v>0</v>
      </c>
      <c r="I1173" s="97" t="s">
        <v>28</v>
      </c>
      <c r="J1173" s="97" t="s">
        <v>1396</v>
      </c>
      <c r="K1173" s="98" t="s">
        <v>3830</v>
      </c>
      <c r="L1173" s="17" t="s">
        <v>4851</v>
      </c>
      <c r="M1173" s="57" t="s">
        <v>4910</v>
      </c>
      <c r="P1173" s="16" t="str">
        <f t="shared" si="243"/>
        <v>VAR_1149</v>
      </c>
      <c r="Q1173" s="16"/>
      <c r="S1173" s="17" t="str">
        <f t="shared" si="231"/>
        <v/>
      </c>
      <c r="T1173" s="17" t="str">
        <f>IF(ISNA(VLOOKUP(AF1173,#REF!,1)),"//","")</f>
        <v/>
      </c>
      <c r="V1173" s="17" t="e">
        <f t="shared" si="234"/>
        <v>#REF!</v>
      </c>
      <c r="W1173" s="94" t="s">
        <v>2263</v>
      </c>
      <c r="X1173" s="98" t="s">
        <v>2263</v>
      </c>
      <c r="Y1173" s="98" t="s">
        <v>2263</v>
      </c>
      <c r="Z1173" s="206" t="str">
        <f t="shared" si="232"/>
        <v/>
      </c>
      <c r="AA1173" s="206" t="str">
        <f t="shared" si="235"/>
        <v/>
      </c>
      <c r="AB1173" s="207">
        <f t="shared" si="233"/>
        <v>1149</v>
      </c>
      <c r="AC1173" s="17" t="str">
        <f t="shared" si="236"/>
        <v>VAR_1149</v>
      </c>
      <c r="AD1173" s="98" t="str">
        <f>IF(ISNA(VLOOKUP(AA1173,Sheet2!J:J,1,0)),"//","")</f>
        <v/>
      </c>
      <c r="AF1173" s="94" t="str">
        <f t="shared" si="237"/>
        <v/>
      </c>
      <c r="AG1173" s="17" t="b">
        <f t="shared" si="238"/>
        <v>1</v>
      </c>
    </row>
    <row r="1174" spans="1:33" s="17" customFormat="1">
      <c r="A1174" s="50">
        <f t="shared" si="239"/>
        <v>1174</v>
      </c>
      <c r="B1174" s="49">
        <f t="shared" si="240"/>
        <v>1150</v>
      </c>
      <c r="C1174" s="95" t="s">
        <v>3816</v>
      </c>
      <c r="D1174" s="95" t="s">
        <v>7</v>
      </c>
      <c r="E1174" s="96" t="str">
        <f t="shared" si="241"/>
        <v>"1150"</v>
      </c>
      <c r="F1174" s="96" t="str">
        <f t="shared" si="242"/>
        <v>"1150"</v>
      </c>
      <c r="G1174" s="162">
        <v>0</v>
      </c>
      <c r="H1174" s="162">
        <v>0</v>
      </c>
      <c r="I1174" s="97" t="s">
        <v>28</v>
      </c>
      <c r="J1174" s="97" t="s">
        <v>1396</v>
      </c>
      <c r="K1174" s="98" t="s">
        <v>3830</v>
      </c>
      <c r="L1174" s="17" t="s">
        <v>4851</v>
      </c>
      <c r="M1174" s="57" t="s">
        <v>4910</v>
      </c>
      <c r="P1174" s="16" t="str">
        <f t="shared" si="243"/>
        <v>VAR_1150</v>
      </c>
      <c r="Q1174" s="16"/>
      <c r="S1174" s="17" t="str">
        <f t="shared" si="231"/>
        <v/>
      </c>
      <c r="T1174" s="17" t="str">
        <f>IF(ISNA(VLOOKUP(AF1174,#REF!,1)),"//","")</f>
        <v/>
      </c>
      <c r="V1174" s="17" t="e">
        <f t="shared" si="234"/>
        <v>#REF!</v>
      </c>
      <c r="W1174" s="94" t="s">
        <v>2263</v>
      </c>
      <c r="X1174" s="98" t="s">
        <v>2263</v>
      </c>
      <c r="Y1174" s="98" t="s">
        <v>2263</v>
      </c>
      <c r="Z1174" s="206" t="str">
        <f t="shared" si="232"/>
        <v/>
      </c>
      <c r="AA1174" s="206" t="str">
        <f t="shared" si="235"/>
        <v/>
      </c>
      <c r="AB1174" s="207">
        <f t="shared" si="233"/>
        <v>1150</v>
      </c>
      <c r="AC1174" s="17" t="str">
        <f t="shared" si="236"/>
        <v>VAR_1150</v>
      </c>
      <c r="AD1174" s="98" t="str">
        <f>IF(ISNA(VLOOKUP(AA1174,Sheet2!J:J,1,0)),"//","")</f>
        <v/>
      </c>
      <c r="AF1174" s="94" t="str">
        <f t="shared" si="237"/>
        <v/>
      </c>
      <c r="AG1174" s="17" t="b">
        <f t="shared" si="238"/>
        <v>1</v>
      </c>
    </row>
    <row r="1175" spans="1:33" s="17" customFormat="1">
      <c r="A1175" s="50">
        <f t="shared" si="239"/>
        <v>1175</v>
      </c>
      <c r="B1175" s="49">
        <f t="shared" si="240"/>
        <v>1151</v>
      </c>
      <c r="C1175" s="95" t="s">
        <v>3816</v>
      </c>
      <c r="D1175" s="95" t="s">
        <v>7</v>
      </c>
      <c r="E1175" s="96" t="str">
        <f t="shared" si="241"/>
        <v>"1151"</v>
      </c>
      <c r="F1175" s="96" t="str">
        <f t="shared" si="242"/>
        <v>"1151"</v>
      </c>
      <c r="G1175" s="162">
        <v>0</v>
      </c>
      <c r="H1175" s="162">
        <v>0</v>
      </c>
      <c r="I1175" s="97" t="s">
        <v>28</v>
      </c>
      <c r="J1175" s="97" t="s">
        <v>1396</v>
      </c>
      <c r="K1175" s="98" t="s">
        <v>3830</v>
      </c>
      <c r="L1175" s="17" t="s">
        <v>4851</v>
      </c>
      <c r="M1175" s="57" t="s">
        <v>4910</v>
      </c>
      <c r="P1175" s="16" t="str">
        <f t="shared" si="243"/>
        <v>VAR_1151</v>
      </c>
      <c r="Q1175" s="16"/>
      <c r="S1175" s="17" t="str">
        <f t="shared" si="231"/>
        <v/>
      </c>
      <c r="T1175" s="17" t="str">
        <f>IF(ISNA(VLOOKUP(AF1175,#REF!,1)),"//","")</f>
        <v/>
      </c>
      <c r="V1175" s="17" t="e">
        <f t="shared" si="234"/>
        <v>#REF!</v>
      </c>
      <c r="W1175" s="94" t="s">
        <v>2263</v>
      </c>
      <c r="X1175" s="98" t="s">
        <v>2263</v>
      </c>
      <c r="Y1175" s="98" t="s">
        <v>2263</v>
      </c>
      <c r="Z1175" s="206" t="str">
        <f t="shared" si="232"/>
        <v/>
      </c>
      <c r="AA1175" s="206" t="str">
        <f t="shared" si="235"/>
        <v/>
      </c>
      <c r="AB1175" s="207">
        <f t="shared" si="233"/>
        <v>1151</v>
      </c>
      <c r="AC1175" s="17" t="str">
        <f t="shared" si="236"/>
        <v>VAR_1151</v>
      </c>
      <c r="AD1175" s="98" t="str">
        <f>IF(ISNA(VLOOKUP(AA1175,Sheet2!J:J,1,0)),"//","")</f>
        <v/>
      </c>
      <c r="AF1175" s="94" t="str">
        <f t="shared" si="237"/>
        <v/>
      </c>
      <c r="AG1175" s="17" t="b">
        <f t="shared" si="238"/>
        <v>1</v>
      </c>
    </row>
    <row r="1176" spans="1:33" s="17" customFormat="1">
      <c r="A1176" s="50">
        <f t="shared" si="239"/>
        <v>1176</v>
      </c>
      <c r="B1176" s="49">
        <f t="shared" si="240"/>
        <v>1152</v>
      </c>
      <c r="C1176" s="95" t="s">
        <v>3816</v>
      </c>
      <c r="D1176" s="95" t="s">
        <v>7</v>
      </c>
      <c r="E1176" s="96" t="str">
        <f t="shared" si="241"/>
        <v>"1152"</v>
      </c>
      <c r="F1176" s="96" t="str">
        <f t="shared" si="242"/>
        <v>"1152"</v>
      </c>
      <c r="G1176" s="162">
        <v>0</v>
      </c>
      <c r="H1176" s="162">
        <v>0</v>
      </c>
      <c r="I1176" s="97" t="s">
        <v>28</v>
      </c>
      <c r="J1176" s="97" t="s">
        <v>1396</v>
      </c>
      <c r="K1176" s="98" t="s">
        <v>3830</v>
      </c>
      <c r="L1176" s="17" t="s">
        <v>4851</v>
      </c>
      <c r="M1176" s="57" t="s">
        <v>4910</v>
      </c>
      <c r="P1176" s="16" t="str">
        <f t="shared" si="243"/>
        <v>VAR_1152</v>
      </c>
      <c r="Q1176" s="16"/>
      <c r="S1176" s="17" t="str">
        <f t="shared" si="231"/>
        <v/>
      </c>
      <c r="T1176" s="17" t="str">
        <f>IF(ISNA(VLOOKUP(AF1176,#REF!,1)),"//","")</f>
        <v/>
      </c>
      <c r="V1176" s="17" t="e">
        <f t="shared" si="234"/>
        <v>#REF!</v>
      </c>
      <c r="W1176" s="94" t="s">
        <v>2263</v>
      </c>
      <c r="X1176" s="98" t="s">
        <v>2263</v>
      </c>
      <c r="Y1176" s="98" t="s">
        <v>2263</v>
      </c>
      <c r="Z1176" s="206" t="str">
        <f t="shared" si="232"/>
        <v/>
      </c>
      <c r="AA1176" s="206" t="str">
        <f t="shared" si="235"/>
        <v/>
      </c>
      <c r="AB1176" s="207">
        <f t="shared" si="233"/>
        <v>1152</v>
      </c>
      <c r="AC1176" s="17" t="str">
        <f t="shared" si="236"/>
        <v>VAR_1152</v>
      </c>
      <c r="AD1176" s="98" t="str">
        <f>IF(ISNA(VLOOKUP(AA1176,Sheet2!J:J,1,0)),"//","")</f>
        <v/>
      </c>
      <c r="AF1176" s="94" t="str">
        <f t="shared" si="237"/>
        <v/>
      </c>
      <c r="AG1176" s="17" t="b">
        <f t="shared" si="238"/>
        <v>1</v>
      </c>
    </row>
    <row r="1177" spans="1:33" s="17" customFormat="1">
      <c r="A1177" s="50">
        <f t="shared" si="239"/>
        <v>1177</v>
      </c>
      <c r="B1177" s="49">
        <f t="shared" si="240"/>
        <v>1153</v>
      </c>
      <c r="C1177" s="95" t="s">
        <v>3816</v>
      </c>
      <c r="D1177" s="95" t="s">
        <v>7</v>
      </c>
      <c r="E1177" s="96" t="str">
        <f t="shared" si="241"/>
        <v>"1153"</v>
      </c>
      <c r="F1177" s="96" t="str">
        <f t="shared" si="242"/>
        <v>"1153"</v>
      </c>
      <c r="G1177" s="162">
        <v>0</v>
      </c>
      <c r="H1177" s="162">
        <v>0</v>
      </c>
      <c r="I1177" s="97" t="s">
        <v>28</v>
      </c>
      <c r="J1177" s="97" t="s">
        <v>1396</v>
      </c>
      <c r="K1177" s="98" t="s">
        <v>3830</v>
      </c>
      <c r="L1177" s="17" t="s">
        <v>4851</v>
      </c>
      <c r="M1177" s="57" t="s">
        <v>4910</v>
      </c>
      <c r="P1177" s="16" t="str">
        <f t="shared" si="243"/>
        <v>VAR_1153</v>
      </c>
      <c r="Q1177" s="16"/>
      <c r="S1177" s="17" t="str">
        <f t="shared" si="231"/>
        <v/>
      </c>
      <c r="T1177" s="17" t="str">
        <f>IF(ISNA(VLOOKUP(AF1177,#REF!,1)),"//","")</f>
        <v/>
      </c>
      <c r="V1177" s="17" t="e">
        <f t="shared" si="234"/>
        <v>#REF!</v>
      </c>
      <c r="W1177" s="94" t="s">
        <v>2263</v>
      </c>
      <c r="X1177" s="98" t="s">
        <v>2263</v>
      </c>
      <c r="Y1177" s="98" t="s">
        <v>2263</v>
      </c>
      <c r="Z1177" s="206" t="str">
        <f t="shared" si="232"/>
        <v/>
      </c>
      <c r="AA1177" s="206" t="str">
        <f t="shared" si="235"/>
        <v/>
      </c>
      <c r="AB1177" s="207">
        <f t="shared" si="233"/>
        <v>1153</v>
      </c>
      <c r="AC1177" s="17" t="str">
        <f t="shared" si="236"/>
        <v>VAR_1153</v>
      </c>
      <c r="AD1177" s="98" t="str">
        <f>IF(ISNA(VLOOKUP(AA1177,Sheet2!J:J,1,0)),"//","")</f>
        <v/>
      </c>
      <c r="AF1177" s="94" t="str">
        <f t="shared" si="237"/>
        <v/>
      </c>
      <c r="AG1177" s="17" t="b">
        <f t="shared" si="238"/>
        <v>1</v>
      </c>
    </row>
    <row r="1178" spans="1:33" s="17" customFormat="1">
      <c r="A1178" s="50">
        <f t="shared" si="239"/>
        <v>1178</v>
      </c>
      <c r="B1178" s="49">
        <f t="shared" si="240"/>
        <v>1154</v>
      </c>
      <c r="C1178" s="95" t="s">
        <v>3816</v>
      </c>
      <c r="D1178" s="95" t="s">
        <v>7</v>
      </c>
      <c r="E1178" s="96" t="str">
        <f t="shared" si="241"/>
        <v>"1154"</v>
      </c>
      <c r="F1178" s="96" t="str">
        <f t="shared" si="242"/>
        <v>"1154"</v>
      </c>
      <c r="G1178" s="162">
        <v>0</v>
      </c>
      <c r="H1178" s="162">
        <v>0</v>
      </c>
      <c r="I1178" s="97" t="s">
        <v>28</v>
      </c>
      <c r="J1178" s="97" t="s">
        <v>1396</v>
      </c>
      <c r="K1178" s="98" t="s">
        <v>3830</v>
      </c>
      <c r="L1178" s="17" t="s">
        <v>4851</v>
      </c>
      <c r="M1178" s="57" t="s">
        <v>4910</v>
      </c>
      <c r="P1178" s="16" t="str">
        <f t="shared" si="243"/>
        <v>VAR_1154</v>
      </c>
      <c r="Q1178" s="16"/>
      <c r="S1178" s="17" t="str">
        <f t="shared" si="231"/>
        <v/>
      </c>
      <c r="T1178" s="17" t="str">
        <f>IF(ISNA(VLOOKUP(AF1178,#REF!,1)),"//","")</f>
        <v/>
      </c>
      <c r="V1178" s="17" t="e">
        <f t="shared" si="234"/>
        <v>#REF!</v>
      </c>
      <c r="W1178" s="94" t="s">
        <v>2263</v>
      </c>
      <c r="X1178" s="98" t="s">
        <v>2263</v>
      </c>
      <c r="Y1178" s="98" t="s">
        <v>2263</v>
      </c>
      <c r="Z1178" s="206" t="str">
        <f t="shared" si="232"/>
        <v/>
      </c>
      <c r="AA1178" s="206" t="str">
        <f t="shared" si="235"/>
        <v/>
      </c>
      <c r="AB1178" s="207">
        <f t="shared" si="233"/>
        <v>1154</v>
      </c>
      <c r="AC1178" s="17" t="str">
        <f t="shared" si="236"/>
        <v>VAR_1154</v>
      </c>
      <c r="AD1178" s="98" t="str">
        <f>IF(ISNA(VLOOKUP(AA1178,Sheet2!J:J,1,0)),"//","")</f>
        <v/>
      </c>
      <c r="AF1178" s="94" t="str">
        <f t="shared" si="237"/>
        <v/>
      </c>
      <c r="AG1178" s="17" t="b">
        <f t="shared" si="238"/>
        <v>1</v>
      </c>
    </row>
    <row r="1179" spans="1:33" s="17" customFormat="1">
      <c r="A1179" s="50">
        <f t="shared" si="239"/>
        <v>1179</v>
      </c>
      <c r="B1179" s="49">
        <f t="shared" si="240"/>
        <v>1155</v>
      </c>
      <c r="C1179" s="95" t="s">
        <v>3816</v>
      </c>
      <c r="D1179" s="95" t="s">
        <v>7</v>
      </c>
      <c r="E1179" s="96" t="str">
        <f t="shared" si="241"/>
        <v>"1155"</v>
      </c>
      <c r="F1179" s="96" t="str">
        <f t="shared" si="242"/>
        <v>"1155"</v>
      </c>
      <c r="G1179" s="162">
        <v>0</v>
      </c>
      <c r="H1179" s="162">
        <v>0</v>
      </c>
      <c r="I1179" s="97" t="s">
        <v>28</v>
      </c>
      <c r="J1179" s="97" t="s">
        <v>1396</v>
      </c>
      <c r="K1179" s="98" t="s">
        <v>3830</v>
      </c>
      <c r="L1179" s="17" t="s">
        <v>4851</v>
      </c>
      <c r="M1179" s="57" t="s">
        <v>4910</v>
      </c>
      <c r="P1179" s="16" t="str">
        <f t="shared" si="243"/>
        <v>VAR_1155</v>
      </c>
      <c r="Q1179" s="16"/>
      <c r="S1179" s="17" t="str">
        <f t="shared" si="231"/>
        <v/>
      </c>
      <c r="T1179" s="17" t="str">
        <f>IF(ISNA(VLOOKUP(AF1179,#REF!,1)),"//","")</f>
        <v/>
      </c>
      <c r="V1179" s="17" t="e">
        <f t="shared" si="234"/>
        <v>#REF!</v>
      </c>
      <c r="W1179" s="94" t="s">
        <v>2263</v>
      </c>
      <c r="X1179" s="98" t="s">
        <v>2263</v>
      </c>
      <c r="Y1179" s="98" t="s">
        <v>2263</v>
      </c>
      <c r="Z1179" s="206" t="str">
        <f t="shared" si="232"/>
        <v/>
      </c>
      <c r="AA1179" s="206" t="str">
        <f t="shared" si="235"/>
        <v/>
      </c>
      <c r="AB1179" s="207">
        <f t="shared" si="233"/>
        <v>1155</v>
      </c>
      <c r="AC1179" s="17" t="str">
        <f t="shared" si="236"/>
        <v>VAR_1155</v>
      </c>
      <c r="AD1179" s="98" t="str">
        <f>IF(ISNA(VLOOKUP(AA1179,Sheet2!J:J,1,0)),"//","")</f>
        <v/>
      </c>
      <c r="AF1179" s="94" t="str">
        <f t="shared" si="237"/>
        <v/>
      </c>
      <c r="AG1179" s="17" t="b">
        <f t="shared" si="238"/>
        <v>1</v>
      </c>
    </row>
    <row r="1180" spans="1:33" s="17" customFormat="1">
      <c r="A1180" s="50">
        <f t="shared" si="239"/>
        <v>1180</v>
      </c>
      <c r="B1180" s="49">
        <f t="shared" si="240"/>
        <v>1156</v>
      </c>
      <c r="C1180" s="95" t="s">
        <v>3816</v>
      </c>
      <c r="D1180" s="95" t="s">
        <v>7</v>
      </c>
      <c r="E1180" s="96" t="str">
        <f t="shared" si="241"/>
        <v>"1156"</v>
      </c>
      <c r="F1180" s="96" t="str">
        <f t="shared" si="242"/>
        <v>"1156"</v>
      </c>
      <c r="G1180" s="162">
        <v>0</v>
      </c>
      <c r="H1180" s="162">
        <v>0</v>
      </c>
      <c r="I1180" s="97" t="s">
        <v>28</v>
      </c>
      <c r="J1180" s="97" t="s">
        <v>1396</v>
      </c>
      <c r="K1180" s="98" t="s">
        <v>3830</v>
      </c>
      <c r="L1180" s="17" t="s">
        <v>4851</v>
      </c>
      <c r="M1180" s="57" t="s">
        <v>4910</v>
      </c>
      <c r="P1180" s="16" t="str">
        <f t="shared" si="243"/>
        <v>VAR_1156</v>
      </c>
      <c r="Q1180" s="16"/>
      <c r="S1180" s="17" t="str">
        <f t="shared" si="231"/>
        <v/>
      </c>
      <c r="T1180" s="17" t="str">
        <f>IF(ISNA(VLOOKUP(AF1180,#REF!,1)),"//","")</f>
        <v/>
      </c>
      <c r="V1180" s="17" t="e">
        <f t="shared" si="234"/>
        <v>#REF!</v>
      </c>
      <c r="W1180" s="94" t="s">
        <v>2263</v>
      </c>
      <c r="X1180" s="98" t="s">
        <v>2263</v>
      </c>
      <c r="Y1180" s="98" t="s">
        <v>2263</v>
      </c>
      <c r="Z1180" s="206" t="str">
        <f t="shared" si="232"/>
        <v/>
      </c>
      <c r="AA1180" s="206" t="str">
        <f t="shared" si="235"/>
        <v/>
      </c>
      <c r="AB1180" s="207">
        <f t="shared" si="233"/>
        <v>1156</v>
      </c>
      <c r="AC1180" s="17" t="str">
        <f t="shared" si="236"/>
        <v>VAR_1156</v>
      </c>
      <c r="AD1180" s="98" t="str">
        <f>IF(ISNA(VLOOKUP(AA1180,Sheet2!J:J,1,0)),"//","")</f>
        <v/>
      </c>
      <c r="AF1180" s="94" t="str">
        <f t="shared" si="237"/>
        <v/>
      </c>
      <c r="AG1180" s="17" t="b">
        <f t="shared" si="238"/>
        <v>1</v>
      </c>
    </row>
    <row r="1181" spans="1:33" s="17" customFormat="1">
      <c r="A1181" s="50">
        <f t="shared" si="239"/>
        <v>1181</v>
      </c>
      <c r="B1181" s="49">
        <f t="shared" si="240"/>
        <v>1157</v>
      </c>
      <c r="C1181" s="95" t="s">
        <v>3816</v>
      </c>
      <c r="D1181" s="95" t="s">
        <v>7</v>
      </c>
      <c r="E1181" s="96" t="str">
        <f t="shared" si="241"/>
        <v>"1157"</v>
      </c>
      <c r="F1181" s="96" t="str">
        <f t="shared" si="242"/>
        <v>"1157"</v>
      </c>
      <c r="G1181" s="162">
        <v>0</v>
      </c>
      <c r="H1181" s="162">
        <v>0</v>
      </c>
      <c r="I1181" s="97" t="s">
        <v>28</v>
      </c>
      <c r="J1181" s="97" t="s">
        <v>1396</v>
      </c>
      <c r="K1181" s="98" t="s">
        <v>3830</v>
      </c>
      <c r="L1181" s="17" t="s">
        <v>4851</v>
      </c>
      <c r="M1181" s="57" t="s">
        <v>4910</v>
      </c>
      <c r="P1181" s="16" t="str">
        <f t="shared" si="243"/>
        <v>VAR_1157</v>
      </c>
      <c r="Q1181" s="16"/>
      <c r="S1181" s="17" t="str">
        <f t="shared" si="231"/>
        <v/>
      </c>
      <c r="T1181" s="17" t="str">
        <f>IF(ISNA(VLOOKUP(AF1181,#REF!,1)),"//","")</f>
        <v/>
      </c>
      <c r="V1181" s="17" t="e">
        <f t="shared" si="234"/>
        <v>#REF!</v>
      </c>
      <c r="W1181" s="94" t="s">
        <v>2263</v>
      </c>
      <c r="X1181" s="98" t="s">
        <v>2263</v>
      </c>
      <c r="Y1181" s="98" t="s">
        <v>2263</v>
      </c>
      <c r="Z1181" s="206" t="str">
        <f t="shared" si="232"/>
        <v/>
      </c>
      <c r="AA1181" s="206" t="str">
        <f t="shared" si="235"/>
        <v/>
      </c>
      <c r="AB1181" s="207">
        <f t="shared" si="233"/>
        <v>1157</v>
      </c>
      <c r="AC1181" s="17" t="str">
        <f t="shared" si="236"/>
        <v>VAR_1157</v>
      </c>
      <c r="AD1181" s="98" t="str">
        <f>IF(ISNA(VLOOKUP(AA1181,Sheet2!J:J,1,0)),"//","")</f>
        <v/>
      </c>
      <c r="AF1181" s="94" t="str">
        <f t="shared" si="237"/>
        <v/>
      </c>
      <c r="AG1181" s="17" t="b">
        <f t="shared" si="238"/>
        <v>1</v>
      </c>
    </row>
    <row r="1182" spans="1:33" s="17" customFormat="1">
      <c r="A1182" s="50">
        <f t="shared" si="239"/>
        <v>1182</v>
      </c>
      <c r="B1182" s="49">
        <f t="shared" si="240"/>
        <v>1158</v>
      </c>
      <c r="C1182" s="95" t="s">
        <v>3816</v>
      </c>
      <c r="D1182" s="95" t="s">
        <v>7</v>
      </c>
      <c r="E1182" s="96" t="str">
        <f t="shared" si="241"/>
        <v>"1158"</v>
      </c>
      <c r="F1182" s="96" t="str">
        <f t="shared" si="242"/>
        <v>"1158"</v>
      </c>
      <c r="G1182" s="162">
        <v>0</v>
      </c>
      <c r="H1182" s="162">
        <v>0</v>
      </c>
      <c r="I1182" s="97" t="s">
        <v>28</v>
      </c>
      <c r="J1182" s="97" t="s">
        <v>1396</v>
      </c>
      <c r="K1182" s="98" t="s">
        <v>3830</v>
      </c>
      <c r="L1182" s="17" t="s">
        <v>4851</v>
      </c>
      <c r="M1182" s="57" t="s">
        <v>4910</v>
      </c>
      <c r="P1182" s="16" t="str">
        <f t="shared" si="243"/>
        <v>VAR_1158</v>
      </c>
      <c r="Q1182" s="16"/>
      <c r="S1182" s="17" t="str">
        <f t="shared" si="231"/>
        <v/>
      </c>
      <c r="T1182" s="17" t="str">
        <f>IF(ISNA(VLOOKUP(AF1182,#REF!,1)),"//","")</f>
        <v/>
      </c>
      <c r="V1182" s="17" t="e">
        <f t="shared" si="234"/>
        <v>#REF!</v>
      </c>
      <c r="W1182" s="94" t="s">
        <v>2263</v>
      </c>
      <c r="X1182" s="98" t="s">
        <v>2263</v>
      </c>
      <c r="Y1182" s="98" t="s">
        <v>2263</v>
      </c>
      <c r="Z1182" s="206" t="str">
        <f t="shared" si="232"/>
        <v/>
      </c>
      <c r="AA1182" s="206" t="str">
        <f t="shared" si="235"/>
        <v/>
      </c>
      <c r="AB1182" s="207">
        <f t="shared" si="233"/>
        <v>1158</v>
      </c>
      <c r="AC1182" s="17" t="str">
        <f t="shared" si="236"/>
        <v>VAR_1158</v>
      </c>
      <c r="AD1182" s="98" t="str">
        <f>IF(ISNA(VLOOKUP(AA1182,Sheet2!J:J,1,0)),"//","")</f>
        <v/>
      </c>
      <c r="AF1182" s="94" t="str">
        <f t="shared" si="237"/>
        <v/>
      </c>
      <c r="AG1182" s="17" t="b">
        <f t="shared" si="238"/>
        <v>1</v>
      </c>
    </row>
    <row r="1183" spans="1:33" s="17" customFormat="1">
      <c r="A1183" s="50">
        <f t="shared" si="239"/>
        <v>1183</v>
      </c>
      <c r="B1183" s="49">
        <f t="shared" si="240"/>
        <v>1159</v>
      </c>
      <c r="C1183" s="95" t="s">
        <v>3816</v>
      </c>
      <c r="D1183" s="95" t="s">
        <v>7</v>
      </c>
      <c r="E1183" s="96" t="str">
        <f t="shared" si="241"/>
        <v>"1159"</v>
      </c>
      <c r="F1183" s="96" t="str">
        <f t="shared" si="242"/>
        <v>"1159"</v>
      </c>
      <c r="G1183" s="162">
        <v>0</v>
      </c>
      <c r="H1183" s="162">
        <v>0</v>
      </c>
      <c r="I1183" s="97" t="s">
        <v>28</v>
      </c>
      <c r="J1183" s="97" t="s">
        <v>1396</v>
      </c>
      <c r="K1183" s="98" t="s">
        <v>3830</v>
      </c>
      <c r="L1183" s="17" t="s">
        <v>4851</v>
      </c>
      <c r="M1183" s="57" t="s">
        <v>4910</v>
      </c>
      <c r="P1183" s="16" t="str">
        <f t="shared" si="243"/>
        <v>VAR_1159</v>
      </c>
      <c r="Q1183" s="16"/>
      <c r="S1183" s="17" t="str">
        <f t="shared" si="231"/>
        <v/>
      </c>
      <c r="T1183" s="17" t="str">
        <f>IF(ISNA(VLOOKUP(AF1183,#REF!,1)),"//","")</f>
        <v/>
      </c>
      <c r="V1183" s="17" t="e">
        <f t="shared" si="234"/>
        <v>#REF!</v>
      </c>
      <c r="W1183" s="94" t="s">
        <v>2263</v>
      </c>
      <c r="X1183" s="98" t="s">
        <v>2263</v>
      </c>
      <c r="Y1183" s="98" t="s">
        <v>2263</v>
      </c>
      <c r="Z1183" s="206" t="str">
        <f t="shared" si="232"/>
        <v/>
      </c>
      <c r="AA1183" s="206" t="str">
        <f t="shared" si="235"/>
        <v/>
      </c>
      <c r="AB1183" s="207">
        <f t="shared" si="233"/>
        <v>1159</v>
      </c>
      <c r="AC1183" s="17" t="str">
        <f t="shared" si="236"/>
        <v>VAR_1159</v>
      </c>
      <c r="AD1183" s="98" t="str">
        <f>IF(ISNA(VLOOKUP(AA1183,Sheet2!J:J,1,0)),"//","")</f>
        <v/>
      </c>
      <c r="AF1183" s="94" t="str">
        <f t="shared" si="237"/>
        <v/>
      </c>
      <c r="AG1183" s="17" t="b">
        <f t="shared" si="238"/>
        <v>1</v>
      </c>
    </row>
    <row r="1184" spans="1:33" s="17" customFormat="1">
      <c r="A1184" s="50">
        <f t="shared" si="239"/>
        <v>1184</v>
      </c>
      <c r="B1184" s="49">
        <f t="shared" si="240"/>
        <v>1160</v>
      </c>
      <c r="C1184" s="95" t="s">
        <v>3816</v>
      </c>
      <c r="D1184" s="95" t="s">
        <v>7</v>
      </c>
      <c r="E1184" s="96" t="str">
        <f t="shared" si="241"/>
        <v>"1160"</v>
      </c>
      <c r="F1184" s="96" t="str">
        <f t="shared" si="242"/>
        <v>"1160"</v>
      </c>
      <c r="G1184" s="162">
        <v>0</v>
      </c>
      <c r="H1184" s="162">
        <v>0</v>
      </c>
      <c r="I1184" s="97" t="s">
        <v>28</v>
      </c>
      <c r="J1184" s="97" t="s">
        <v>1396</v>
      </c>
      <c r="K1184" s="98" t="s">
        <v>3830</v>
      </c>
      <c r="L1184" s="17" t="s">
        <v>4851</v>
      </c>
      <c r="M1184" s="57" t="s">
        <v>4910</v>
      </c>
      <c r="P1184" s="16" t="str">
        <f t="shared" si="243"/>
        <v>VAR_1160</v>
      </c>
      <c r="Q1184" s="16"/>
      <c r="S1184" s="17" t="str">
        <f t="shared" si="231"/>
        <v/>
      </c>
      <c r="T1184" s="17" t="str">
        <f>IF(ISNA(VLOOKUP(AF1184,#REF!,1)),"//","")</f>
        <v/>
      </c>
      <c r="V1184" s="17" t="e">
        <f t="shared" si="234"/>
        <v>#REF!</v>
      </c>
      <c r="W1184" s="94" t="s">
        <v>2263</v>
      </c>
      <c r="X1184" s="98" t="s">
        <v>2263</v>
      </c>
      <c r="Y1184" s="98" t="s">
        <v>2263</v>
      </c>
      <c r="Z1184" s="206" t="str">
        <f t="shared" si="232"/>
        <v/>
      </c>
      <c r="AA1184" s="206" t="str">
        <f t="shared" si="235"/>
        <v/>
      </c>
      <c r="AB1184" s="207">
        <f t="shared" si="233"/>
        <v>1160</v>
      </c>
      <c r="AC1184" s="17" t="str">
        <f t="shared" si="236"/>
        <v>VAR_1160</v>
      </c>
      <c r="AD1184" s="98" t="str">
        <f>IF(ISNA(VLOOKUP(AA1184,Sheet2!J:J,1,0)),"//","")</f>
        <v/>
      </c>
      <c r="AF1184" s="94" t="str">
        <f t="shared" si="237"/>
        <v/>
      </c>
      <c r="AG1184" s="17" t="b">
        <f t="shared" si="238"/>
        <v>1</v>
      </c>
    </row>
    <row r="1185" spans="1:33" s="17" customFormat="1">
      <c r="A1185" s="50">
        <f t="shared" si="239"/>
        <v>1185</v>
      </c>
      <c r="B1185" s="49">
        <f t="shared" si="240"/>
        <v>1161</v>
      </c>
      <c r="C1185" s="95" t="s">
        <v>3816</v>
      </c>
      <c r="D1185" s="95" t="s">
        <v>7</v>
      </c>
      <c r="E1185" s="96" t="str">
        <f t="shared" si="241"/>
        <v>"1161"</v>
      </c>
      <c r="F1185" s="96" t="str">
        <f t="shared" si="242"/>
        <v>"1161"</v>
      </c>
      <c r="G1185" s="162">
        <v>0</v>
      </c>
      <c r="H1185" s="162">
        <v>0</v>
      </c>
      <c r="I1185" s="97" t="s">
        <v>28</v>
      </c>
      <c r="J1185" s="97" t="s">
        <v>1396</v>
      </c>
      <c r="K1185" s="98" t="s">
        <v>3830</v>
      </c>
      <c r="L1185" s="17" t="s">
        <v>4851</v>
      </c>
      <c r="M1185" s="57" t="s">
        <v>4910</v>
      </c>
      <c r="P1185" s="16" t="str">
        <f t="shared" si="243"/>
        <v>VAR_1161</v>
      </c>
      <c r="Q1185" s="16"/>
      <c r="S1185" s="17" t="str">
        <f t="shared" si="231"/>
        <v/>
      </c>
      <c r="T1185" s="17" t="str">
        <f>IF(ISNA(VLOOKUP(AF1185,#REF!,1)),"//","")</f>
        <v/>
      </c>
      <c r="V1185" s="17" t="e">
        <f t="shared" si="234"/>
        <v>#REF!</v>
      </c>
      <c r="W1185" s="94" t="s">
        <v>2263</v>
      </c>
      <c r="X1185" s="98" t="s">
        <v>2263</v>
      </c>
      <c r="Y1185" s="98" t="s">
        <v>2263</v>
      </c>
      <c r="Z1185" s="206" t="str">
        <f t="shared" si="232"/>
        <v/>
      </c>
      <c r="AA1185" s="206" t="str">
        <f t="shared" si="235"/>
        <v/>
      </c>
      <c r="AB1185" s="207">
        <f t="shared" si="233"/>
        <v>1161</v>
      </c>
      <c r="AC1185" s="17" t="str">
        <f t="shared" si="236"/>
        <v>VAR_1161</v>
      </c>
      <c r="AD1185" s="98" t="str">
        <f>IF(ISNA(VLOOKUP(AA1185,Sheet2!J:J,1,0)),"//","")</f>
        <v/>
      </c>
      <c r="AF1185" s="94" t="str">
        <f t="shared" si="237"/>
        <v/>
      </c>
      <c r="AG1185" s="17" t="b">
        <f t="shared" si="238"/>
        <v>1</v>
      </c>
    </row>
    <row r="1186" spans="1:33" s="17" customFormat="1">
      <c r="A1186" s="50">
        <f t="shared" si="239"/>
        <v>1186</v>
      </c>
      <c r="B1186" s="49">
        <f t="shared" si="240"/>
        <v>1162</v>
      </c>
      <c r="C1186" s="95" t="s">
        <v>3816</v>
      </c>
      <c r="D1186" s="95" t="s">
        <v>7</v>
      </c>
      <c r="E1186" s="96" t="str">
        <f t="shared" si="241"/>
        <v>"1162"</v>
      </c>
      <c r="F1186" s="96" t="str">
        <f t="shared" si="242"/>
        <v>"1162"</v>
      </c>
      <c r="G1186" s="162">
        <v>0</v>
      </c>
      <c r="H1186" s="162">
        <v>0</v>
      </c>
      <c r="I1186" s="97" t="s">
        <v>28</v>
      </c>
      <c r="J1186" s="97" t="s">
        <v>1396</v>
      </c>
      <c r="K1186" s="98" t="s">
        <v>3830</v>
      </c>
      <c r="L1186" s="17" t="s">
        <v>4851</v>
      </c>
      <c r="M1186" s="57" t="s">
        <v>4910</v>
      </c>
      <c r="P1186" s="16" t="str">
        <f t="shared" si="243"/>
        <v>VAR_1162</v>
      </c>
      <c r="Q1186" s="16"/>
      <c r="S1186" s="17" t="str">
        <f t="shared" si="231"/>
        <v/>
      </c>
      <c r="T1186" s="17" t="str">
        <f>IF(ISNA(VLOOKUP(AF1186,#REF!,1)),"//","")</f>
        <v/>
      </c>
      <c r="V1186" s="17" t="e">
        <f t="shared" si="234"/>
        <v>#REF!</v>
      </c>
      <c r="W1186" s="94" t="s">
        <v>2263</v>
      </c>
      <c r="X1186" s="98" t="s">
        <v>2263</v>
      </c>
      <c r="Y1186" s="98" t="s">
        <v>2263</v>
      </c>
      <c r="Z1186" s="206" t="str">
        <f t="shared" si="232"/>
        <v/>
      </c>
      <c r="AA1186" s="206" t="str">
        <f t="shared" si="235"/>
        <v/>
      </c>
      <c r="AB1186" s="207">
        <f t="shared" si="233"/>
        <v>1162</v>
      </c>
      <c r="AC1186" s="17" t="str">
        <f t="shared" si="236"/>
        <v>VAR_1162</v>
      </c>
      <c r="AD1186" s="98" t="str">
        <f>IF(ISNA(VLOOKUP(AA1186,Sheet2!J:J,1,0)),"//","")</f>
        <v/>
      </c>
      <c r="AF1186" s="94" t="str">
        <f t="shared" si="237"/>
        <v/>
      </c>
      <c r="AG1186" s="17" t="b">
        <f t="shared" si="238"/>
        <v>1</v>
      </c>
    </row>
    <row r="1187" spans="1:33" s="17" customFormat="1">
      <c r="A1187" s="50">
        <f t="shared" si="239"/>
        <v>1187</v>
      </c>
      <c r="B1187" s="49">
        <f t="shared" si="240"/>
        <v>1163</v>
      </c>
      <c r="C1187" s="95" t="s">
        <v>3816</v>
      </c>
      <c r="D1187" s="95" t="s">
        <v>7</v>
      </c>
      <c r="E1187" s="96" t="str">
        <f t="shared" si="241"/>
        <v>"1163"</v>
      </c>
      <c r="F1187" s="96" t="str">
        <f t="shared" si="242"/>
        <v>"1163"</v>
      </c>
      <c r="G1187" s="162">
        <v>0</v>
      </c>
      <c r="H1187" s="162">
        <v>0</v>
      </c>
      <c r="I1187" s="97" t="s">
        <v>28</v>
      </c>
      <c r="J1187" s="97" t="s">
        <v>1396</v>
      </c>
      <c r="K1187" s="98" t="s">
        <v>3830</v>
      </c>
      <c r="L1187" s="17" t="s">
        <v>4851</v>
      </c>
      <c r="M1187" s="57" t="s">
        <v>4910</v>
      </c>
      <c r="P1187" s="16" t="str">
        <f t="shared" si="243"/>
        <v>VAR_1163</v>
      </c>
      <c r="Q1187" s="16"/>
      <c r="S1187" s="17" t="str">
        <f t="shared" si="231"/>
        <v/>
      </c>
      <c r="T1187" s="17" t="str">
        <f>IF(ISNA(VLOOKUP(AF1187,#REF!,1)),"//","")</f>
        <v/>
      </c>
      <c r="V1187" s="17" t="e">
        <f t="shared" si="234"/>
        <v>#REF!</v>
      </c>
      <c r="W1187" s="94" t="s">
        <v>2263</v>
      </c>
      <c r="X1187" s="98" t="s">
        <v>2263</v>
      </c>
      <c r="Y1187" s="98" t="s">
        <v>2263</v>
      </c>
      <c r="Z1187" s="206" t="str">
        <f t="shared" si="232"/>
        <v/>
      </c>
      <c r="AA1187" s="206" t="str">
        <f t="shared" si="235"/>
        <v/>
      </c>
      <c r="AB1187" s="207">
        <f t="shared" si="233"/>
        <v>1163</v>
      </c>
      <c r="AC1187" s="17" t="str">
        <f t="shared" si="236"/>
        <v>VAR_1163</v>
      </c>
      <c r="AD1187" s="98" t="str">
        <f>IF(ISNA(VLOOKUP(AA1187,Sheet2!J:J,1,0)),"//","")</f>
        <v/>
      </c>
      <c r="AF1187" s="94" t="str">
        <f t="shared" si="237"/>
        <v/>
      </c>
      <c r="AG1187" s="17" t="b">
        <f t="shared" si="238"/>
        <v>1</v>
      </c>
    </row>
    <row r="1188" spans="1:33" s="17" customFormat="1">
      <c r="A1188" s="50">
        <f t="shared" si="239"/>
        <v>1188</v>
      </c>
      <c r="B1188" s="49">
        <f t="shared" si="240"/>
        <v>1164</v>
      </c>
      <c r="C1188" s="95" t="s">
        <v>3816</v>
      </c>
      <c r="D1188" s="95" t="s">
        <v>7</v>
      </c>
      <c r="E1188" s="96" t="str">
        <f t="shared" si="241"/>
        <v>"1164"</v>
      </c>
      <c r="F1188" s="96" t="str">
        <f t="shared" si="242"/>
        <v>"1164"</v>
      </c>
      <c r="G1188" s="162">
        <v>0</v>
      </c>
      <c r="H1188" s="162">
        <v>0</v>
      </c>
      <c r="I1188" s="97" t="s">
        <v>28</v>
      </c>
      <c r="J1188" s="97" t="s">
        <v>1396</v>
      </c>
      <c r="K1188" s="98" t="s">
        <v>3830</v>
      </c>
      <c r="L1188" s="17" t="s">
        <v>4851</v>
      </c>
      <c r="M1188" s="57" t="s">
        <v>4910</v>
      </c>
      <c r="P1188" s="16" t="str">
        <f t="shared" si="243"/>
        <v>VAR_1164</v>
      </c>
      <c r="Q1188" s="16"/>
      <c r="S1188" s="17" t="str">
        <f t="shared" si="231"/>
        <v/>
      </c>
      <c r="T1188" s="17" t="str">
        <f>IF(ISNA(VLOOKUP(AF1188,#REF!,1)),"//","")</f>
        <v/>
      </c>
      <c r="V1188" s="17" t="e">
        <f t="shared" si="234"/>
        <v>#REF!</v>
      </c>
      <c r="W1188" s="94" t="s">
        <v>2263</v>
      </c>
      <c r="X1188" s="98" t="s">
        <v>2263</v>
      </c>
      <c r="Y1188" s="98" t="s">
        <v>2263</v>
      </c>
      <c r="Z1188" s="206" t="str">
        <f t="shared" si="232"/>
        <v/>
      </c>
      <c r="AA1188" s="206" t="str">
        <f t="shared" si="235"/>
        <v/>
      </c>
      <c r="AB1188" s="207">
        <f t="shared" si="233"/>
        <v>1164</v>
      </c>
      <c r="AC1188" s="17" t="str">
        <f t="shared" si="236"/>
        <v>VAR_1164</v>
      </c>
      <c r="AD1188" s="98" t="str">
        <f>IF(ISNA(VLOOKUP(AA1188,Sheet2!J:J,1,0)),"//","")</f>
        <v/>
      </c>
      <c r="AF1188" s="94" t="str">
        <f t="shared" si="237"/>
        <v/>
      </c>
      <c r="AG1188" s="17" t="b">
        <f t="shared" si="238"/>
        <v>1</v>
      </c>
    </row>
    <row r="1189" spans="1:33" s="17" customFormat="1">
      <c r="A1189" s="50">
        <f t="shared" si="239"/>
        <v>1189</v>
      </c>
      <c r="B1189" s="49">
        <f t="shared" si="240"/>
        <v>1165</v>
      </c>
      <c r="C1189" s="95" t="s">
        <v>3816</v>
      </c>
      <c r="D1189" s="95" t="s">
        <v>7</v>
      </c>
      <c r="E1189" s="96" t="str">
        <f t="shared" si="241"/>
        <v>"1165"</v>
      </c>
      <c r="F1189" s="96" t="str">
        <f t="shared" si="242"/>
        <v>"1165"</v>
      </c>
      <c r="G1189" s="162">
        <v>0</v>
      </c>
      <c r="H1189" s="162">
        <v>0</v>
      </c>
      <c r="I1189" s="97" t="s">
        <v>28</v>
      </c>
      <c r="J1189" s="97" t="s">
        <v>1396</v>
      </c>
      <c r="K1189" s="98" t="s">
        <v>3830</v>
      </c>
      <c r="L1189" s="17" t="s">
        <v>4851</v>
      </c>
      <c r="M1189" s="57" t="s">
        <v>4910</v>
      </c>
      <c r="P1189" s="16" t="str">
        <f t="shared" si="243"/>
        <v>VAR_1165</v>
      </c>
      <c r="Q1189" s="16"/>
      <c r="S1189" s="17" t="str">
        <f t="shared" si="231"/>
        <v/>
      </c>
      <c r="T1189" s="17" t="str">
        <f>IF(ISNA(VLOOKUP(AF1189,#REF!,1)),"//","")</f>
        <v/>
      </c>
      <c r="V1189" s="17" t="e">
        <f t="shared" si="234"/>
        <v>#REF!</v>
      </c>
      <c r="W1189" s="94" t="s">
        <v>2263</v>
      </c>
      <c r="X1189" s="98" t="s">
        <v>2263</v>
      </c>
      <c r="Y1189" s="98" t="s">
        <v>2263</v>
      </c>
      <c r="Z1189" s="206" t="str">
        <f t="shared" si="232"/>
        <v/>
      </c>
      <c r="AA1189" s="206" t="str">
        <f t="shared" si="235"/>
        <v/>
      </c>
      <c r="AB1189" s="207">
        <f t="shared" si="233"/>
        <v>1165</v>
      </c>
      <c r="AC1189" s="17" t="str">
        <f t="shared" si="236"/>
        <v>VAR_1165</v>
      </c>
      <c r="AD1189" s="98" t="str">
        <f>IF(ISNA(VLOOKUP(AA1189,Sheet2!J:J,1,0)),"//","")</f>
        <v/>
      </c>
      <c r="AF1189" s="94" t="str">
        <f t="shared" si="237"/>
        <v/>
      </c>
      <c r="AG1189" s="17" t="b">
        <f t="shared" si="238"/>
        <v>1</v>
      </c>
    </row>
    <row r="1190" spans="1:33" s="17" customFormat="1">
      <c r="A1190" s="50">
        <f t="shared" si="239"/>
        <v>1190</v>
      </c>
      <c r="B1190" s="49">
        <f t="shared" si="240"/>
        <v>1166</v>
      </c>
      <c r="C1190" s="95" t="s">
        <v>3816</v>
      </c>
      <c r="D1190" s="95" t="s">
        <v>7</v>
      </c>
      <c r="E1190" s="96" t="str">
        <f t="shared" si="241"/>
        <v>"1166"</v>
      </c>
      <c r="F1190" s="96" t="str">
        <f t="shared" si="242"/>
        <v>"1166"</v>
      </c>
      <c r="G1190" s="162">
        <v>0</v>
      </c>
      <c r="H1190" s="162">
        <v>0</v>
      </c>
      <c r="I1190" s="97" t="s">
        <v>28</v>
      </c>
      <c r="J1190" s="97" t="s">
        <v>1396</v>
      </c>
      <c r="K1190" s="98" t="s">
        <v>3830</v>
      </c>
      <c r="L1190" s="17" t="s">
        <v>4851</v>
      </c>
      <c r="M1190" s="57" t="s">
        <v>4910</v>
      </c>
      <c r="P1190" s="16" t="str">
        <f t="shared" si="243"/>
        <v>VAR_1166</v>
      </c>
      <c r="Q1190" s="16"/>
      <c r="S1190" s="17" t="str">
        <f t="shared" si="231"/>
        <v/>
      </c>
      <c r="T1190" s="17" t="str">
        <f>IF(ISNA(VLOOKUP(AF1190,#REF!,1)),"//","")</f>
        <v/>
      </c>
      <c r="V1190" s="17" t="e">
        <f t="shared" si="234"/>
        <v>#REF!</v>
      </c>
      <c r="W1190" s="94" t="s">
        <v>2263</v>
      </c>
      <c r="X1190" s="98" t="s">
        <v>2263</v>
      </c>
      <c r="Y1190" s="98" t="s">
        <v>2263</v>
      </c>
      <c r="Z1190" s="206" t="str">
        <f t="shared" si="232"/>
        <v/>
      </c>
      <c r="AA1190" s="206" t="str">
        <f t="shared" si="235"/>
        <v/>
      </c>
      <c r="AB1190" s="207">
        <f t="shared" si="233"/>
        <v>1166</v>
      </c>
      <c r="AC1190" s="17" t="str">
        <f t="shared" si="236"/>
        <v>VAR_1166</v>
      </c>
      <c r="AD1190" s="98" t="str">
        <f>IF(ISNA(VLOOKUP(AA1190,Sheet2!J:J,1,0)),"//","")</f>
        <v/>
      </c>
      <c r="AF1190" s="94" t="str">
        <f t="shared" si="237"/>
        <v/>
      </c>
      <c r="AG1190" s="17" t="b">
        <f t="shared" si="238"/>
        <v>1</v>
      </c>
    </row>
    <row r="1191" spans="1:33" s="17" customFormat="1">
      <c r="A1191" s="50">
        <f t="shared" si="239"/>
        <v>1191</v>
      </c>
      <c r="B1191" s="49">
        <f t="shared" si="240"/>
        <v>1167</v>
      </c>
      <c r="C1191" s="95" t="s">
        <v>3816</v>
      </c>
      <c r="D1191" s="95" t="s">
        <v>7</v>
      </c>
      <c r="E1191" s="96" t="str">
        <f t="shared" si="241"/>
        <v>"1167"</v>
      </c>
      <c r="F1191" s="96" t="str">
        <f t="shared" si="242"/>
        <v>"1167"</v>
      </c>
      <c r="G1191" s="162">
        <v>0</v>
      </c>
      <c r="H1191" s="162">
        <v>0</v>
      </c>
      <c r="I1191" s="97" t="s">
        <v>28</v>
      </c>
      <c r="J1191" s="97" t="s">
        <v>1396</v>
      </c>
      <c r="K1191" s="98" t="s">
        <v>3830</v>
      </c>
      <c r="L1191" s="17" t="s">
        <v>4851</v>
      </c>
      <c r="M1191" s="57" t="s">
        <v>4910</v>
      </c>
      <c r="P1191" s="16" t="str">
        <f t="shared" si="243"/>
        <v>VAR_1167</v>
      </c>
      <c r="Q1191" s="16"/>
      <c r="S1191" s="17" t="str">
        <f t="shared" ref="S1191:S1198" si="244">IF(E1191=F1191,"","NOT EQUAL")</f>
        <v/>
      </c>
      <c r="T1191" s="17" t="str">
        <f>IF(ISNA(VLOOKUP(AF1191,#REF!,1)),"//","")</f>
        <v/>
      </c>
      <c r="V1191" s="17" t="e">
        <f t="shared" si="234"/>
        <v>#REF!</v>
      </c>
      <c r="W1191" s="94" t="s">
        <v>2263</v>
      </c>
      <c r="X1191" s="98" t="s">
        <v>2263</v>
      </c>
      <c r="Y1191" s="98" t="s">
        <v>2263</v>
      </c>
      <c r="Z1191" s="206" t="str">
        <f t="shared" si="232"/>
        <v/>
      </c>
      <c r="AA1191" s="206" t="str">
        <f t="shared" si="235"/>
        <v/>
      </c>
      <c r="AB1191" s="207">
        <f t="shared" si="233"/>
        <v>1167</v>
      </c>
      <c r="AC1191" s="17" t="str">
        <f t="shared" si="236"/>
        <v>VAR_1167</v>
      </c>
      <c r="AD1191" s="98" t="str">
        <f>IF(ISNA(VLOOKUP(AA1191,Sheet2!J:J,1,0)),"//","")</f>
        <v/>
      </c>
      <c r="AF1191" s="94" t="str">
        <f t="shared" si="237"/>
        <v/>
      </c>
      <c r="AG1191" s="17" t="b">
        <f t="shared" si="238"/>
        <v>1</v>
      </c>
    </row>
    <row r="1192" spans="1:33" s="17" customFormat="1">
      <c r="A1192" s="50">
        <f t="shared" si="239"/>
        <v>1192</v>
      </c>
      <c r="B1192" s="49">
        <f t="shared" si="240"/>
        <v>1168</v>
      </c>
      <c r="C1192" s="95" t="s">
        <v>3816</v>
      </c>
      <c r="D1192" s="95" t="s">
        <v>7</v>
      </c>
      <c r="E1192" s="96" t="str">
        <f t="shared" si="241"/>
        <v>"1168"</v>
      </c>
      <c r="F1192" s="96" t="str">
        <f t="shared" si="242"/>
        <v>"1168"</v>
      </c>
      <c r="G1192" s="162">
        <v>0</v>
      </c>
      <c r="H1192" s="162">
        <v>0</v>
      </c>
      <c r="I1192" s="97" t="s">
        <v>28</v>
      </c>
      <c r="J1192" s="97" t="s">
        <v>1396</v>
      </c>
      <c r="K1192" s="98" t="s">
        <v>3830</v>
      </c>
      <c r="L1192" s="17" t="s">
        <v>4851</v>
      </c>
      <c r="M1192" s="57" t="s">
        <v>4910</v>
      </c>
      <c r="P1192" s="16" t="str">
        <f t="shared" si="243"/>
        <v>VAR_1168</v>
      </c>
      <c r="Q1192" s="16"/>
      <c r="S1192" s="17" t="str">
        <f t="shared" si="244"/>
        <v/>
      </c>
      <c r="T1192" s="17" t="str">
        <f>IF(ISNA(VLOOKUP(AF1192,#REF!,1)),"//","")</f>
        <v/>
      </c>
      <c r="V1192" s="17" t="e">
        <f t="shared" si="234"/>
        <v>#REF!</v>
      </c>
      <c r="W1192" s="94" t="s">
        <v>2263</v>
      </c>
      <c r="X1192" s="98" t="s">
        <v>2263</v>
      </c>
      <c r="Y1192" s="98" t="s">
        <v>2263</v>
      </c>
      <c r="Z1192" s="206" t="str">
        <f t="shared" si="232"/>
        <v/>
      </c>
      <c r="AA1192" s="206" t="str">
        <f t="shared" si="235"/>
        <v/>
      </c>
      <c r="AB1192" s="207">
        <f t="shared" si="233"/>
        <v>1168</v>
      </c>
      <c r="AC1192" s="17" t="str">
        <f t="shared" si="236"/>
        <v>VAR_1168</v>
      </c>
      <c r="AD1192" s="98" t="str">
        <f>IF(ISNA(VLOOKUP(AA1192,Sheet2!J:J,1,0)),"//","")</f>
        <v/>
      </c>
      <c r="AF1192" s="94" t="str">
        <f t="shared" si="237"/>
        <v/>
      </c>
      <c r="AG1192" s="17" t="b">
        <f t="shared" si="238"/>
        <v>1</v>
      </c>
    </row>
    <row r="1193" spans="1:33" s="17" customFormat="1">
      <c r="A1193" s="50">
        <f t="shared" si="239"/>
        <v>1193</v>
      </c>
      <c r="B1193" s="49">
        <f t="shared" si="240"/>
        <v>1169</v>
      </c>
      <c r="C1193" s="95" t="s">
        <v>3816</v>
      </c>
      <c r="D1193" s="95" t="s">
        <v>7</v>
      </c>
      <c r="E1193" s="96" t="str">
        <f t="shared" si="241"/>
        <v>"1169"</v>
      </c>
      <c r="F1193" s="96" t="str">
        <f t="shared" si="242"/>
        <v>"1169"</v>
      </c>
      <c r="G1193" s="162">
        <v>0</v>
      </c>
      <c r="H1193" s="162">
        <v>0</v>
      </c>
      <c r="I1193" s="97" t="s">
        <v>28</v>
      </c>
      <c r="J1193" s="97" t="s">
        <v>1396</v>
      </c>
      <c r="K1193" s="98" t="s">
        <v>3830</v>
      </c>
      <c r="L1193" s="17" t="s">
        <v>4851</v>
      </c>
      <c r="M1193" s="57" t="s">
        <v>4910</v>
      </c>
      <c r="P1193" s="16" t="str">
        <f t="shared" si="243"/>
        <v>VAR_1169</v>
      </c>
      <c r="Q1193" s="16"/>
      <c r="S1193" s="17" t="str">
        <f t="shared" si="244"/>
        <v/>
      </c>
      <c r="T1193" s="17" t="str">
        <f>IF(ISNA(VLOOKUP(AF1193,#REF!,1)),"//","")</f>
        <v/>
      </c>
      <c r="V1193" s="17" t="e">
        <f t="shared" si="234"/>
        <v>#REF!</v>
      </c>
      <c r="W1193" s="94" t="s">
        <v>2263</v>
      </c>
      <c r="X1193" s="98" t="s">
        <v>2263</v>
      </c>
      <c r="Y1193" s="98" t="s">
        <v>2263</v>
      </c>
      <c r="Z1193" s="206" t="str">
        <f t="shared" si="232"/>
        <v/>
      </c>
      <c r="AA1193" s="206" t="str">
        <f t="shared" si="235"/>
        <v/>
      </c>
      <c r="AB1193" s="207">
        <f t="shared" si="233"/>
        <v>1169</v>
      </c>
      <c r="AC1193" s="17" t="str">
        <f t="shared" si="236"/>
        <v>VAR_1169</v>
      </c>
      <c r="AD1193" s="98" t="str">
        <f>IF(ISNA(VLOOKUP(AA1193,Sheet2!J:J,1,0)),"//","")</f>
        <v/>
      </c>
      <c r="AF1193" s="94" t="str">
        <f t="shared" si="237"/>
        <v/>
      </c>
      <c r="AG1193" s="17" t="b">
        <f t="shared" si="238"/>
        <v>1</v>
      </c>
    </row>
    <row r="1194" spans="1:33" s="17" customFormat="1">
      <c r="A1194" s="50">
        <f t="shared" si="239"/>
        <v>1194</v>
      </c>
      <c r="B1194" s="49">
        <f t="shared" si="240"/>
        <v>1170</v>
      </c>
      <c r="C1194" s="95" t="s">
        <v>3816</v>
      </c>
      <c r="D1194" s="95" t="s">
        <v>7</v>
      </c>
      <c r="E1194" s="96" t="str">
        <f t="shared" si="241"/>
        <v>"1170"</v>
      </c>
      <c r="F1194" s="96" t="str">
        <f t="shared" si="242"/>
        <v>"1170"</v>
      </c>
      <c r="G1194" s="162">
        <v>0</v>
      </c>
      <c r="H1194" s="162">
        <v>0</v>
      </c>
      <c r="I1194" s="97" t="s">
        <v>28</v>
      </c>
      <c r="J1194" s="97" t="s">
        <v>1396</v>
      </c>
      <c r="K1194" s="98" t="s">
        <v>3830</v>
      </c>
      <c r="L1194" s="17" t="s">
        <v>4851</v>
      </c>
      <c r="M1194" s="57" t="s">
        <v>4910</v>
      </c>
      <c r="P1194" s="16" t="str">
        <f t="shared" si="243"/>
        <v>VAR_1170</v>
      </c>
      <c r="Q1194" s="16"/>
      <c r="S1194" s="17" t="str">
        <f t="shared" si="244"/>
        <v/>
      </c>
      <c r="T1194" s="17" t="str">
        <f>IF(ISNA(VLOOKUP(AF1194,#REF!,1)),"//","")</f>
        <v/>
      </c>
      <c r="V1194" s="17" t="e">
        <f t="shared" si="234"/>
        <v>#REF!</v>
      </c>
      <c r="W1194" s="94" t="s">
        <v>2263</v>
      </c>
      <c r="X1194" s="98" t="s">
        <v>2263</v>
      </c>
      <c r="Y1194" s="98" t="s">
        <v>2263</v>
      </c>
      <c r="Z1194" s="206" t="str">
        <f t="shared" si="232"/>
        <v/>
      </c>
      <c r="AA1194" s="206" t="str">
        <f t="shared" si="235"/>
        <v/>
      </c>
      <c r="AB1194" s="207">
        <f t="shared" si="233"/>
        <v>1170</v>
      </c>
      <c r="AC1194" s="17" t="str">
        <f t="shared" si="236"/>
        <v>VAR_1170</v>
      </c>
      <c r="AD1194" s="98" t="str">
        <f>IF(ISNA(VLOOKUP(AA1194,Sheet2!J:J,1,0)),"//","")</f>
        <v/>
      </c>
      <c r="AF1194" s="94" t="str">
        <f t="shared" si="237"/>
        <v/>
      </c>
      <c r="AG1194" s="17" t="b">
        <f t="shared" si="238"/>
        <v>1</v>
      </c>
    </row>
    <row r="1195" spans="1:33" s="17" customFormat="1">
      <c r="A1195" s="50">
        <f t="shared" si="239"/>
        <v>1195</v>
      </c>
      <c r="B1195" s="49">
        <f t="shared" si="240"/>
        <v>1171</v>
      </c>
      <c r="C1195" s="95" t="s">
        <v>3816</v>
      </c>
      <c r="D1195" s="95" t="s">
        <v>7</v>
      </c>
      <c r="E1195" s="96" t="str">
        <f t="shared" si="241"/>
        <v>"1171"</v>
      </c>
      <c r="F1195" s="96" t="str">
        <f t="shared" si="242"/>
        <v>"1171"</v>
      </c>
      <c r="G1195" s="162">
        <v>0</v>
      </c>
      <c r="H1195" s="162">
        <v>0</v>
      </c>
      <c r="I1195" s="97" t="s">
        <v>28</v>
      </c>
      <c r="J1195" s="97" t="s">
        <v>1396</v>
      </c>
      <c r="K1195" s="98" t="s">
        <v>3830</v>
      </c>
      <c r="L1195" s="17" t="s">
        <v>4851</v>
      </c>
      <c r="M1195" s="57" t="s">
        <v>4910</v>
      </c>
      <c r="P1195" s="16" t="str">
        <f t="shared" si="243"/>
        <v>VAR_1171</v>
      </c>
      <c r="Q1195" s="16"/>
      <c r="S1195" s="17" t="str">
        <f t="shared" si="244"/>
        <v/>
      </c>
      <c r="T1195" s="17" t="str">
        <f>IF(ISNA(VLOOKUP(AF1195,#REF!,1)),"//","")</f>
        <v/>
      </c>
      <c r="V1195" s="17" t="e">
        <f t="shared" si="234"/>
        <v>#REF!</v>
      </c>
      <c r="W1195" s="94" t="s">
        <v>2263</v>
      </c>
      <c r="X1195" s="98" t="s">
        <v>2263</v>
      </c>
      <c r="Y1195" s="98" t="s">
        <v>2263</v>
      </c>
      <c r="Z1195" s="206" t="str">
        <f t="shared" si="232"/>
        <v/>
      </c>
      <c r="AA1195" s="206" t="str">
        <f t="shared" si="235"/>
        <v/>
      </c>
      <c r="AB1195" s="207">
        <f t="shared" si="233"/>
        <v>1171</v>
      </c>
      <c r="AC1195" s="17" t="str">
        <f t="shared" si="236"/>
        <v>VAR_1171</v>
      </c>
      <c r="AD1195" s="98" t="str">
        <f>IF(ISNA(VLOOKUP(AA1195,Sheet2!J:J,1,0)),"//","")</f>
        <v/>
      </c>
      <c r="AF1195" s="94" t="str">
        <f t="shared" si="237"/>
        <v/>
      </c>
      <c r="AG1195" s="17" t="b">
        <f t="shared" si="238"/>
        <v>1</v>
      </c>
    </row>
    <row r="1196" spans="1:33" s="17" customFormat="1">
      <c r="A1196" s="50">
        <f t="shared" si="239"/>
        <v>1196</v>
      </c>
      <c r="B1196" s="49">
        <f t="shared" si="240"/>
        <v>1172</v>
      </c>
      <c r="C1196" s="95" t="s">
        <v>3816</v>
      </c>
      <c r="D1196" s="95" t="s">
        <v>7</v>
      </c>
      <c r="E1196" s="96" t="str">
        <f t="shared" si="241"/>
        <v>"1172"</v>
      </c>
      <c r="F1196" s="96" t="str">
        <f t="shared" si="242"/>
        <v>"1172"</v>
      </c>
      <c r="G1196" s="162">
        <v>0</v>
      </c>
      <c r="H1196" s="162">
        <v>0</v>
      </c>
      <c r="I1196" s="97" t="s">
        <v>28</v>
      </c>
      <c r="J1196" s="97" t="s">
        <v>1396</v>
      </c>
      <c r="K1196" s="98" t="s">
        <v>3830</v>
      </c>
      <c r="L1196" s="17" t="s">
        <v>4851</v>
      </c>
      <c r="M1196" s="57" t="s">
        <v>4910</v>
      </c>
      <c r="P1196" s="16" t="str">
        <f t="shared" si="243"/>
        <v>VAR_1172</v>
      </c>
      <c r="Q1196" s="16"/>
      <c r="S1196" s="17" t="str">
        <f t="shared" si="244"/>
        <v/>
      </c>
      <c r="T1196" s="17" t="str">
        <f>IF(ISNA(VLOOKUP(AF1196,#REF!,1)),"//","")</f>
        <v/>
      </c>
      <c r="V1196" s="17" t="e">
        <f t="shared" si="234"/>
        <v>#REF!</v>
      </c>
      <c r="W1196" s="94" t="s">
        <v>2263</v>
      </c>
      <c r="X1196" s="98" t="s">
        <v>2263</v>
      </c>
      <c r="Y1196" s="98" t="s">
        <v>2263</v>
      </c>
      <c r="Z1196" s="206" t="str">
        <f t="shared" si="232"/>
        <v/>
      </c>
      <c r="AA1196" s="206" t="str">
        <f t="shared" si="235"/>
        <v/>
      </c>
      <c r="AB1196" s="207">
        <f t="shared" si="233"/>
        <v>1172</v>
      </c>
      <c r="AC1196" s="17" t="str">
        <f t="shared" si="236"/>
        <v>VAR_1172</v>
      </c>
      <c r="AD1196" s="98" t="str">
        <f>IF(ISNA(VLOOKUP(AA1196,Sheet2!J:J,1,0)),"//","")</f>
        <v/>
      </c>
      <c r="AF1196" s="94" t="str">
        <f t="shared" si="237"/>
        <v/>
      </c>
      <c r="AG1196" s="17" t="b">
        <f t="shared" si="238"/>
        <v>1</v>
      </c>
    </row>
    <row r="1197" spans="1:33" s="17" customFormat="1">
      <c r="A1197" s="50">
        <f t="shared" si="239"/>
        <v>1197</v>
      </c>
      <c r="B1197" s="49">
        <f t="shared" si="240"/>
        <v>1173</v>
      </c>
      <c r="C1197" s="95" t="s">
        <v>3816</v>
      </c>
      <c r="D1197" s="95" t="s">
        <v>7</v>
      </c>
      <c r="E1197" s="96" t="str">
        <f t="shared" si="241"/>
        <v>"1173"</v>
      </c>
      <c r="F1197" s="96" t="str">
        <f t="shared" si="242"/>
        <v>"1173"</v>
      </c>
      <c r="G1197" s="162">
        <v>0</v>
      </c>
      <c r="H1197" s="162">
        <v>0</v>
      </c>
      <c r="I1197" s="97" t="s">
        <v>28</v>
      </c>
      <c r="J1197" s="97" t="s">
        <v>1396</v>
      </c>
      <c r="K1197" s="98" t="s">
        <v>3830</v>
      </c>
      <c r="L1197" s="17" t="s">
        <v>4851</v>
      </c>
      <c r="M1197" s="57" t="s">
        <v>4910</v>
      </c>
      <c r="P1197" s="16" t="str">
        <f t="shared" si="243"/>
        <v>VAR_1173</v>
      </c>
      <c r="Q1197" s="16"/>
      <c r="S1197" s="17" t="str">
        <f t="shared" si="244"/>
        <v/>
      </c>
      <c r="T1197" s="17" t="str">
        <f>IF(ISNA(VLOOKUP(AF1197,#REF!,1)),"//","")</f>
        <v/>
      </c>
      <c r="V1197" s="17" t="e">
        <f t="shared" si="234"/>
        <v>#REF!</v>
      </c>
      <c r="W1197" s="94" t="s">
        <v>2263</v>
      </c>
      <c r="X1197" s="98" t="s">
        <v>2263</v>
      </c>
      <c r="Y1197" s="98" t="s">
        <v>2263</v>
      </c>
      <c r="Z1197" s="206" t="str">
        <f t="shared" si="232"/>
        <v/>
      </c>
      <c r="AA1197" s="206" t="str">
        <f t="shared" si="235"/>
        <v/>
      </c>
      <c r="AB1197" s="207">
        <f t="shared" si="233"/>
        <v>1173</v>
      </c>
      <c r="AC1197" s="17" t="str">
        <f t="shared" si="236"/>
        <v>VAR_1173</v>
      </c>
      <c r="AD1197" s="98" t="str">
        <f>IF(ISNA(VLOOKUP(AA1197,Sheet2!J:J,1,0)),"//","")</f>
        <v/>
      </c>
      <c r="AF1197" s="94" t="str">
        <f t="shared" si="237"/>
        <v/>
      </c>
      <c r="AG1197" s="17" t="b">
        <f t="shared" si="238"/>
        <v>1</v>
      </c>
    </row>
    <row r="1198" spans="1:33" s="17" customFormat="1">
      <c r="A1198" s="50">
        <f t="shared" si="239"/>
        <v>1198</v>
      </c>
      <c r="B1198" s="49">
        <f t="shared" si="240"/>
        <v>1174</v>
      </c>
      <c r="C1198" s="95" t="s">
        <v>3816</v>
      </c>
      <c r="D1198" s="95" t="s">
        <v>7</v>
      </c>
      <c r="E1198" s="96" t="str">
        <f t="shared" si="241"/>
        <v>"1174"</v>
      </c>
      <c r="F1198" s="96" t="str">
        <f t="shared" si="242"/>
        <v>"1174"</v>
      </c>
      <c r="G1198" s="162">
        <v>0</v>
      </c>
      <c r="H1198" s="162">
        <v>0</v>
      </c>
      <c r="I1198" s="97" t="s">
        <v>28</v>
      </c>
      <c r="J1198" s="97" t="s">
        <v>1396</v>
      </c>
      <c r="K1198" s="98" t="s">
        <v>3830</v>
      </c>
      <c r="L1198" s="17" t="s">
        <v>4851</v>
      </c>
      <c r="M1198" s="57" t="s">
        <v>4910</v>
      </c>
      <c r="P1198" s="16" t="str">
        <f t="shared" si="243"/>
        <v>VAR_1174</v>
      </c>
      <c r="Q1198" s="16"/>
      <c r="S1198" s="17" t="str">
        <f t="shared" si="244"/>
        <v/>
      </c>
      <c r="T1198" s="17" t="str">
        <f>IF(ISNA(VLOOKUP(AF1198,#REF!,1)),"//","")</f>
        <v/>
      </c>
      <c r="V1198" s="17" t="e">
        <f t="shared" si="234"/>
        <v>#REF!</v>
      </c>
      <c r="W1198" s="94" t="s">
        <v>2263</v>
      </c>
      <c r="X1198" s="98" t="s">
        <v>2263</v>
      </c>
      <c r="Y1198" s="98" t="s">
        <v>2263</v>
      </c>
      <c r="Z1198" s="206" t="str">
        <f t="shared" si="232"/>
        <v/>
      </c>
      <c r="AA1198" s="206" t="str">
        <f t="shared" si="235"/>
        <v/>
      </c>
      <c r="AB1198" s="207">
        <f t="shared" si="233"/>
        <v>1174</v>
      </c>
      <c r="AC1198" s="17" t="str">
        <f t="shared" si="236"/>
        <v>VAR_1174</v>
      </c>
      <c r="AD1198" s="98" t="str">
        <f>IF(ISNA(VLOOKUP(AA1198,Sheet2!J:J,1,0)),"//","")</f>
        <v/>
      </c>
      <c r="AF1198" s="94" t="str">
        <f t="shared" si="237"/>
        <v/>
      </c>
      <c r="AG1198" s="17" t="b">
        <f t="shared" si="238"/>
        <v>1</v>
      </c>
    </row>
    <row r="1199" spans="1:33" s="44" customFormat="1">
      <c r="A1199" s="50" t="str">
        <f t="shared" si="239"/>
        <v/>
      </c>
      <c r="B1199" s="49">
        <f t="shared" si="240"/>
        <v>1174.01</v>
      </c>
      <c r="C1199" s="52"/>
      <c r="D1199" s="53"/>
      <c r="E1199" s="56"/>
      <c r="F1199" s="56"/>
      <c r="G1199" s="81"/>
      <c r="H1199" s="81"/>
      <c r="I1199" s="58"/>
      <c r="J1199" s="58"/>
      <c r="K1199" s="59"/>
      <c r="L1199" s="57"/>
      <c r="M1199" s="57"/>
      <c r="N1199" s="57"/>
      <c r="O1199" s="52"/>
      <c r="P1199" s="56" t="s">
        <v>2263</v>
      </c>
      <c r="Q1199" s="45"/>
      <c r="R1199" s="46"/>
      <c r="S1199" s="46"/>
      <c r="T1199" s="46" t="str">
        <f>IF(ISNA(VLOOKUP(AF1199,#REF!,1)),"//","")</f>
        <v/>
      </c>
      <c r="U1199" s="46"/>
      <c r="V1199" t="e">
        <f>IF(AA1199&lt;&gt;"",V1198+1,V1198)</f>
        <v>#REF!</v>
      </c>
      <c r="W1199" s="81" t="s">
        <v>2263</v>
      </c>
      <c r="X1199" s="80" t="s">
        <v>2263</v>
      </c>
      <c r="Y1199" s="80" t="s">
        <v>2263</v>
      </c>
      <c r="Z1199" s="25" t="str">
        <f t="shared" ref="Z1199:Z1244" si="245">IF( OR(X1199="CNST", I1199="CAT_REGS"),IF(E1199=CHAR(34)&amp;CHAR(34),F1199,E1199),
IF(X1199="YES",UPPER(IF(E1199=CHAR(34)&amp;CHAR(34),F1199,E1199)),
IF(   AND(X1199&lt;&gt;"NO",I1199="CAT_FNCT",D1199&lt;&gt;"multiply", D1199&lt;&gt;"divide"),IF(J1199="SLS_ENABLED",   UPPER(IF(E1199=CHAR(34)&amp;CHAR(34),F1199,E1199)),""),"")))</f>
        <v/>
      </c>
      <c r="AA1199" s="25" t="str">
        <f t="shared" si="235"/>
        <v/>
      </c>
      <c r="AB1199" s="1">
        <f t="shared" ref="AB1199:AB1244" si="246">B1199</f>
        <v>1174.01</v>
      </c>
      <c r="AC1199" t="str">
        <f t="shared" si="236"/>
        <v/>
      </c>
      <c r="AD1199" s="136" t="str">
        <f>IF(ISNA(VLOOKUP(AA1199,Sheet2!J:J,1,0)),"//","")</f>
        <v/>
      </c>
      <c r="AF1199" s="94" t="str">
        <f t="shared" si="237"/>
        <v/>
      </c>
      <c r="AG1199" t="b">
        <f t="shared" si="238"/>
        <v>1</v>
      </c>
    </row>
    <row r="1200" spans="1:33" s="44" customFormat="1">
      <c r="A1200" s="50" t="str">
        <f t="shared" si="239"/>
        <v/>
      </c>
      <c r="B1200" s="49">
        <f t="shared" si="240"/>
        <v>1174.02</v>
      </c>
      <c r="C1200" s="52" t="s">
        <v>2263</v>
      </c>
      <c r="D1200" s="53"/>
      <c r="E1200" s="56"/>
      <c r="F1200" s="56"/>
      <c r="G1200" s="81"/>
      <c r="H1200" s="81"/>
      <c r="I1200" s="58"/>
      <c r="J1200" s="58"/>
      <c r="K1200" s="59"/>
      <c r="L1200" s="57"/>
      <c r="M1200" s="57"/>
      <c r="N1200" s="57"/>
      <c r="O1200" s="52"/>
      <c r="P1200" s="56" t="s">
        <v>2263</v>
      </c>
      <c r="Q1200" s="45"/>
      <c r="R1200" s="46"/>
      <c r="S1200" s="46"/>
      <c r="T1200" s="46" t="str">
        <f>IF(ISNA(VLOOKUP(AF1200,#REF!,1)),"//","")</f>
        <v/>
      </c>
      <c r="U1200" s="46"/>
      <c r="V1200" t="e">
        <f t="shared" si="234"/>
        <v>#REF!</v>
      </c>
      <c r="W1200" s="81"/>
      <c r="X1200" s="80"/>
      <c r="Y1200" s="80"/>
      <c r="Z1200" s="25" t="str">
        <f t="shared" si="245"/>
        <v/>
      </c>
      <c r="AA1200" s="25" t="str">
        <f t="shared" si="235"/>
        <v/>
      </c>
      <c r="AB1200" s="1">
        <f t="shared" si="246"/>
        <v>1174.02</v>
      </c>
      <c r="AC1200" t="str">
        <f t="shared" si="236"/>
        <v/>
      </c>
      <c r="AD1200" s="136" t="str">
        <f>IF(ISNA(VLOOKUP(AA1200,Sheet2!J:J,1,0)),"//","")</f>
        <v/>
      </c>
      <c r="AF1200" s="94" t="str">
        <f t="shared" si="237"/>
        <v/>
      </c>
      <c r="AG1200" t="b">
        <f t="shared" si="238"/>
        <v>1</v>
      </c>
    </row>
    <row r="1201" spans="1:33" s="44" customFormat="1">
      <c r="A1201" s="50" t="str">
        <f t="shared" si="239"/>
        <v/>
      </c>
      <c r="B1201" s="49">
        <f t="shared" si="240"/>
        <v>1174.03</v>
      </c>
      <c r="C1201" s="52" t="s">
        <v>2742</v>
      </c>
      <c r="D1201" s="53"/>
      <c r="E1201" s="56"/>
      <c r="F1201" s="56"/>
      <c r="G1201" s="81"/>
      <c r="H1201" s="81"/>
      <c r="I1201" s="58"/>
      <c r="J1201" s="58"/>
      <c r="K1201" s="59"/>
      <c r="L1201" s="57"/>
      <c r="M1201" s="57"/>
      <c r="N1201" s="57"/>
      <c r="O1201" s="52"/>
      <c r="P1201" s="77" t="str">
        <f>C1201</f>
        <v>// Reserved variables</v>
      </c>
      <c r="Q1201" s="45"/>
      <c r="R1201" s="46"/>
      <c r="S1201" s="46"/>
      <c r="T1201" s="46" t="str">
        <f>IF(ISNA(VLOOKUP(AF1201,#REF!,1)),"//","")</f>
        <v/>
      </c>
      <c r="U1201" s="46"/>
      <c r="V1201" t="e">
        <f t="shared" si="234"/>
        <v>#REF!</v>
      </c>
      <c r="W1201" s="81"/>
      <c r="X1201" s="80"/>
      <c r="Y1201" s="80"/>
      <c r="Z1201" s="25" t="str">
        <f t="shared" si="245"/>
        <v/>
      </c>
      <c r="AA1201" s="25" t="str">
        <f t="shared" si="235"/>
        <v/>
      </c>
      <c r="AB1201" s="1">
        <f t="shared" si="246"/>
        <v>1174.03</v>
      </c>
      <c r="AC1201" t="str">
        <f t="shared" si="236"/>
        <v>// Reserved variables</v>
      </c>
      <c r="AD1201" s="136" t="str">
        <f>IF(ISNA(VLOOKUP(AA1201,Sheet2!J:J,1,0)),"//","")</f>
        <v/>
      </c>
      <c r="AF1201" s="94" t="str">
        <f t="shared" si="237"/>
        <v/>
      </c>
      <c r="AG1201" t="b">
        <f t="shared" si="238"/>
        <v>1</v>
      </c>
    </row>
    <row r="1202" spans="1:33">
      <c r="A1202" s="50">
        <f t="shared" si="239"/>
        <v>1202</v>
      </c>
      <c r="B1202" s="49">
        <f t="shared" si="240"/>
        <v>1175</v>
      </c>
      <c r="C1202" s="53" t="s">
        <v>3817</v>
      </c>
      <c r="D1202" s="53" t="s">
        <v>997</v>
      </c>
      <c r="E1202" s="58" t="s">
        <v>496</v>
      </c>
      <c r="F1202" s="58" t="s">
        <v>496</v>
      </c>
      <c r="G1202" s="161">
        <v>0</v>
      </c>
      <c r="H1202" s="161">
        <v>0</v>
      </c>
      <c r="I1202" s="159" t="s">
        <v>113</v>
      </c>
      <c r="J1202" s="58" t="s">
        <v>1396</v>
      </c>
      <c r="K1202" s="59" t="s">
        <v>3830</v>
      </c>
      <c r="L1202" s="57" t="s">
        <v>4851</v>
      </c>
      <c r="M1202" s="57" t="s">
        <v>4910</v>
      </c>
      <c r="N1202" s="57"/>
      <c r="O1202" s="57" t="s">
        <v>4105</v>
      </c>
      <c r="P1202" s="56" t="s">
        <v>4027</v>
      </c>
      <c r="Q1202" s="13"/>
      <c r="R1202"/>
      <c r="S1202" t="str">
        <f t="shared" ref="S1202:S1233" si="247">IF(E1202=F1202,"","NOT EQUAL")</f>
        <v/>
      </c>
      <c r="T1202" t="str">
        <f>IF(ISNA(VLOOKUP(AF1202,#REF!,1)),"//","")</f>
        <v/>
      </c>
      <c r="U1202"/>
      <c r="V1202" t="e">
        <f t="shared" si="234"/>
        <v>#REF!</v>
      </c>
      <c r="W1202" s="81" t="s">
        <v>2263</v>
      </c>
      <c r="X1202" s="59" t="s">
        <v>2263</v>
      </c>
      <c r="Y1202" s="59" t="s">
        <v>2263</v>
      </c>
      <c r="Z1202" s="25" t="str">
        <f t="shared" si="245"/>
        <v/>
      </c>
      <c r="AA1202" s="25" t="str">
        <f t="shared" si="235"/>
        <v/>
      </c>
      <c r="AB1202" s="1">
        <f t="shared" si="246"/>
        <v>1175</v>
      </c>
      <c r="AC1202" t="str">
        <f t="shared" si="236"/>
        <v xml:space="preserve">VAR_REGX   </v>
      </c>
      <c r="AD1202" s="136" t="str">
        <f>IF(ISNA(VLOOKUP(AA1202,Sheet2!J:J,1,0)),"//","")</f>
        <v/>
      </c>
      <c r="AF1202" s="94" t="str">
        <f t="shared" si="237"/>
        <v/>
      </c>
      <c r="AG1202" t="b">
        <f t="shared" si="238"/>
        <v>1</v>
      </c>
    </row>
    <row r="1203" spans="1:33">
      <c r="A1203" s="50">
        <f t="shared" si="239"/>
        <v>1203</v>
      </c>
      <c r="B1203" s="49">
        <f t="shared" si="240"/>
        <v>1176</v>
      </c>
      <c r="C1203" s="53" t="s">
        <v>3817</v>
      </c>
      <c r="D1203" s="53" t="s">
        <v>998</v>
      </c>
      <c r="E1203" s="58" t="s">
        <v>497</v>
      </c>
      <c r="F1203" s="58" t="s">
        <v>497</v>
      </c>
      <c r="G1203" s="161">
        <v>0</v>
      </c>
      <c r="H1203" s="161">
        <v>0</v>
      </c>
      <c r="I1203" s="159" t="s">
        <v>113</v>
      </c>
      <c r="J1203" s="58" t="s">
        <v>1396</v>
      </c>
      <c r="K1203" s="59" t="s">
        <v>3830</v>
      </c>
      <c r="L1203" s="57" t="s">
        <v>4851</v>
      </c>
      <c r="M1203" s="57" t="s">
        <v>4910</v>
      </c>
      <c r="N1203" s="57"/>
      <c r="O1203" s="57" t="s">
        <v>4106</v>
      </c>
      <c r="P1203" s="56" t="s">
        <v>4028</v>
      </c>
      <c r="Q1203" s="13"/>
      <c r="R1203"/>
      <c r="S1203" t="str">
        <f t="shared" si="247"/>
        <v/>
      </c>
      <c r="T1203" t="str">
        <f>IF(ISNA(VLOOKUP(AF1203,#REF!,1)),"//","")</f>
        <v/>
      </c>
      <c r="U1203"/>
      <c r="V1203" t="e">
        <f t="shared" si="234"/>
        <v>#REF!</v>
      </c>
      <c r="W1203" s="81" t="s">
        <v>2263</v>
      </c>
      <c r="X1203" s="59" t="s">
        <v>2263</v>
      </c>
      <c r="Y1203" s="59" t="s">
        <v>2263</v>
      </c>
      <c r="Z1203" s="25" t="str">
        <f t="shared" si="245"/>
        <v/>
      </c>
      <c r="AA1203" s="25" t="str">
        <f t="shared" si="235"/>
        <v/>
      </c>
      <c r="AB1203" s="1">
        <f t="shared" si="246"/>
        <v>1176</v>
      </c>
      <c r="AC1203" t="str">
        <f t="shared" si="236"/>
        <v xml:space="preserve">VAR_REGY   </v>
      </c>
      <c r="AD1203" s="136" t="str">
        <f>IF(ISNA(VLOOKUP(AA1203,Sheet2!J:J,1,0)),"//","")</f>
        <v/>
      </c>
      <c r="AF1203" s="94" t="str">
        <f t="shared" si="237"/>
        <v/>
      </c>
      <c r="AG1203" t="b">
        <f t="shared" si="238"/>
        <v>1</v>
      </c>
    </row>
    <row r="1204" spans="1:33">
      <c r="A1204" s="50">
        <f t="shared" si="239"/>
        <v>1204</v>
      </c>
      <c r="B1204" s="49">
        <f t="shared" si="240"/>
        <v>1177</v>
      </c>
      <c r="C1204" s="53" t="s">
        <v>3817</v>
      </c>
      <c r="D1204" s="53" t="s">
        <v>999</v>
      </c>
      <c r="E1204" s="58" t="s">
        <v>498</v>
      </c>
      <c r="F1204" s="58" t="s">
        <v>498</v>
      </c>
      <c r="G1204" s="161">
        <v>0</v>
      </c>
      <c r="H1204" s="161">
        <v>0</v>
      </c>
      <c r="I1204" s="159" t="s">
        <v>113</v>
      </c>
      <c r="J1204" s="58" t="s">
        <v>1396</v>
      </c>
      <c r="K1204" s="59" t="s">
        <v>3830</v>
      </c>
      <c r="L1204" s="57" t="s">
        <v>4851</v>
      </c>
      <c r="M1204" s="57" t="s">
        <v>4910</v>
      </c>
      <c r="N1204" s="57"/>
      <c r="O1204" s="57" t="s">
        <v>4107</v>
      </c>
      <c r="P1204" s="56" t="s">
        <v>4029</v>
      </c>
      <c r="Q1204" s="13"/>
      <c r="R1204"/>
      <c r="S1204" t="str">
        <f t="shared" si="247"/>
        <v/>
      </c>
      <c r="T1204" t="str">
        <f>IF(ISNA(VLOOKUP(AF1204,#REF!,1)),"//","")</f>
        <v/>
      </c>
      <c r="U1204"/>
      <c r="V1204" t="e">
        <f t="shared" si="234"/>
        <v>#REF!</v>
      </c>
      <c r="W1204" s="81" t="s">
        <v>2263</v>
      </c>
      <c r="X1204" s="59" t="s">
        <v>2263</v>
      </c>
      <c r="Y1204" s="59" t="s">
        <v>2263</v>
      </c>
      <c r="Z1204" s="25" t="str">
        <f t="shared" si="245"/>
        <v/>
      </c>
      <c r="AA1204" s="25" t="str">
        <f t="shared" si="235"/>
        <v/>
      </c>
      <c r="AB1204" s="1">
        <f t="shared" si="246"/>
        <v>1177</v>
      </c>
      <c r="AC1204" t="str">
        <f t="shared" si="236"/>
        <v xml:space="preserve">VAR_REGZ   </v>
      </c>
      <c r="AD1204" s="136" t="str">
        <f>IF(ISNA(VLOOKUP(AA1204,Sheet2!J:J,1,0)),"//","")</f>
        <v/>
      </c>
      <c r="AF1204" s="94" t="str">
        <f t="shared" si="237"/>
        <v/>
      </c>
      <c r="AG1204" t="b">
        <f t="shared" si="238"/>
        <v>1</v>
      </c>
    </row>
    <row r="1205" spans="1:33">
      <c r="A1205" s="50">
        <f t="shared" si="239"/>
        <v>1205</v>
      </c>
      <c r="B1205" s="49">
        <f t="shared" si="240"/>
        <v>1178</v>
      </c>
      <c r="C1205" s="53" t="s">
        <v>3817</v>
      </c>
      <c r="D1205" s="53" t="s">
        <v>996</v>
      </c>
      <c r="E1205" s="58" t="s">
        <v>492</v>
      </c>
      <c r="F1205" s="58" t="s">
        <v>492</v>
      </c>
      <c r="G1205" s="161">
        <v>0</v>
      </c>
      <c r="H1205" s="161">
        <v>0</v>
      </c>
      <c r="I1205" s="159" t="s">
        <v>113</v>
      </c>
      <c r="J1205" s="58" t="s">
        <v>1396</v>
      </c>
      <c r="K1205" s="59" t="s">
        <v>3830</v>
      </c>
      <c r="L1205" s="57" t="s">
        <v>4851</v>
      </c>
      <c r="M1205" s="57" t="s">
        <v>4910</v>
      </c>
      <c r="N1205" s="57"/>
      <c r="O1205" s="57" t="s">
        <v>4108</v>
      </c>
      <c r="P1205" s="56" t="s">
        <v>4030</v>
      </c>
      <c r="Q1205" s="13"/>
      <c r="R1205"/>
      <c r="S1205" t="str">
        <f t="shared" si="247"/>
        <v/>
      </c>
      <c r="T1205" t="str">
        <f>IF(ISNA(VLOOKUP(AF1205,#REF!,1)),"//","")</f>
        <v/>
      </c>
      <c r="U1205"/>
      <c r="V1205" t="e">
        <f t="shared" si="234"/>
        <v>#REF!</v>
      </c>
      <c r="W1205" s="81" t="s">
        <v>2263</v>
      </c>
      <c r="X1205" s="59" t="s">
        <v>2263</v>
      </c>
      <c r="Y1205" s="59" t="s">
        <v>2263</v>
      </c>
      <c r="Z1205" s="25" t="str">
        <f t="shared" si="245"/>
        <v/>
      </c>
      <c r="AA1205" s="25" t="str">
        <f t="shared" si="235"/>
        <v/>
      </c>
      <c r="AB1205" s="1">
        <f t="shared" si="246"/>
        <v>1178</v>
      </c>
      <c r="AC1205" t="str">
        <f t="shared" si="236"/>
        <v xml:space="preserve">VAR_REGT   </v>
      </c>
      <c r="AD1205" s="136" t="str">
        <f>IF(ISNA(VLOOKUP(AA1205,Sheet2!J:J,1,0)),"//","")</f>
        <v/>
      </c>
      <c r="AF1205" s="94" t="str">
        <f t="shared" si="237"/>
        <v/>
      </c>
      <c r="AG1205" t="b">
        <f t="shared" si="238"/>
        <v>1</v>
      </c>
    </row>
    <row r="1206" spans="1:33">
      <c r="A1206" s="50">
        <f t="shared" si="239"/>
        <v>1206</v>
      </c>
      <c r="B1206" s="49">
        <f t="shared" si="240"/>
        <v>1179</v>
      </c>
      <c r="C1206" s="53" t="s">
        <v>3817</v>
      </c>
      <c r="D1206" s="53" t="s">
        <v>992</v>
      </c>
      <c r="E1206" s="58" t="s">
        <v>341</v>
      </c>
      <c r="F1206" s="58" t="s">
        <v>341</v>
      </c>
      <c r="G1206" s="161">
        <v>0</v>
      </c>
      <c r="H1206" s="161">
        <v>0</v>
      </c>
      <c r="I1206" s="159" t="s">
        <v>113</v>
      </c>
      <c r="J1206" s="58" t="s">
        <v>1396</v>
      </c>
      <c r="K1206" s="59" t="s">
        <v>3830</v>
      </c>
      <c r="L1206" s="57" t="s">
        <v>4851</v>
      </c>
      <c r="M1206" s="57" t="s">
        <v>4910</v>
      </c>
      <c r="N1206" s="57"/>
      <c r="O1206" s="57" t="s">
        <v>2863</v>
      </c>
      <c r="P1206" s="56" t="s">
        <v>4031</v>
      </c>
      <c r="Q1206" s="13"/>
      <c r="R1206"/>
      <c r="S1206" t="str">
        <f t="shared" si="247"/>
        <v/>
      </c>
      <c r="T1206" t="str">
        <f>IF(ISNA(VLOOKUP(AF1206,#REF!,1)),"//","")</f>
        <v/>
      </c>
      <c r="U1206"/>
      <c r="V1206" t="e">
        <f t="shared" si="234"/>
        <v>#REF!</v>
      </c>
      <c r="W1206" s="81" t="s">
        <v>2263</v>
      </c>
      <c r="X1206" s="59" t="s">
        <v>2263</v>
      </c>
      <c r="Y1206" s="59" t="s">
        <v>2263</v>
      </c>
      <c r="Z1206" s="25" t="str">
        <f t="shared" si="245"/>
        <v/>
      </c>
      <c r="AA1206" s="25" t="str">
        <f t="shared" si="235"/>
        <v/>
      </c>
      <c r="AB1206" s="1">
        <f t="shared" si="246"/>
        <v>1179</v>
      </c>
      <c r="AC1206" t="str">
        <f t="shared" si="236"/>
        <v xml:space="preserve">VAR_REGA   </v>
      </c>
      <c r="AD1206" s="136" t="str">
        <f>IF(ISNA(VLOOKUP(AA1206,Sheet2!J:J,1,0)),"//","")</f>
        <v/>
      </c>
      <c r="AF1206" s="94" t="str">
        <f t="shared" si="237"/>
        <v/>
      </c>
      <c r="AG1206" t="b">
        <f t="shared" si="238"/>
        <v>1</v>
      </c>
    </row>
    <row r="1207" spans="1:33">
      <c r="A1207" s="50">
        <f t="shared" si="239"/>
        <v>1207</v>
      </c>
      <c r="B1207" s="49">
        <f t="shared" si="240"/>
        <v>1180</v>
      </c>
      <c r="C1207" s="53" t="s">
        <v>3817</v>
      </c>
      <c r="D1207" s="53" t="s">
        <v>993</v>
      </c>
      <c r="E1207" s="58" t="s">
        <v>342</v>
      </c>
      <c r="F1207" s="58" t="s">
        <v>342</v>
      </c>
      <c r="G1207" s="161">
        <v>0</v>
      </c>
      <c r="H1207" s="161">
        <v>0</v>
      </c>
      <c r="I1207" s="159" t="s">
        <v>113</v>
      </c>
      <c r="J1207" s="58" t="s">
        <v>1396</v>
      </c>
      <c r="K1207" s="59" t="s">
        <v>3830</v>
      </c>
      <c r="L1207" s="57" t="s">
        <v>4851</v>
      </c>
      <c r="M1207" s="57" t="s">
        <v>4910</v>
      </c>
      <c r="N1207" s="57"/>
      <c r="O1207" s="57" t="s">
        <v>4109</v>
      </c>
      <c r="P1207" s="56" t="s">
        <v>4032</v>
      </c>
      <c r="Q1207" s="13"/>
      <c r="R1207"/>
      <c r="S1207" t="str">
        <f t="shared" si="247"/>
        <v/>
      </c>
      <c r="T1207" t="str">
        <f>IF(ISNA(VLOOKUP(AF1207,#REF!,1)),"//","")</f>
        <v/>
      </c>
      <c r="U1207"/>
      <c r="V1207" t="e">
        <f t="shared" si="234"/>
        <v>#REF!</v>
      </c>
      <c r="W1207" s="81" t="s">
        <v>2263</v>
      </c>
      <c r="X1207" s="59" t="s">
        <v>2263</v>
      </c>
      <c r="Y1207" s="59" t="s">
        <v>2263</v>
      </c>
      <c r="Z1207" s="25" t="str">
        <f t="shared" si="245"/>
        <v/>
      </c>
      <c r="AA1207" s="25" t="str">
        <f t="shared" si="235"/>
        <v/>
      </c>
      <c r="AB1207" s="1">
        <f t="shared" si="246"/>
        <v>1180</v>
      </c>
      <c r="AC1207" t="str">
        <f t="shared" si="236"/>
        <v xml:space="preserve">VAR_REGB   </v>
      </c>
      <c r="AD1207" s="136" t="str">
        <f>IF(ISNA(VLOOKUP(AA1207,Sheet2!J:J,1,0)),"//","")</f>
        <v/>
      </c>
      <c r="AF1207" s="94" t="str">
        <f t="shared" si="237"/>
        <v/>
      </c>
      <c r="AG1207" t="b">
        <f t="shared" si="238"/>
        <v>1</v>
      </c>
    </row>
    <row r="1208" spans="1:33">
      <c r="A1208" s="50">
        <f t="shared" si="239"/>
        <v>1208</v>
      </c>
      <c r="B1208" s="49">
        <f t="shared" si="240"/>
        <v>1181</v>
      </c>
      <c r="C1208" s="53" t="s">
        <v>3817</v>
      </c>
      <c r="D1208" s="53" t="s">
        <v>994</v>
      </c>
      <c r="E1208" s="58" t="s">
        <v>343</v>
      </c>
      <c r="F1208" s="58" t="s">
        <v>343</v>
      </c>
      <c r="G1208" s="161">
        <v>0</v>
      </c>
      <c r="H1208" s="161">
        <v>0</v>
      </c>
      <c r="I1208" s="159" t="s">
        <v>113</v>
      </c>
      <c r="J1208" s="58" t="s">
        <v>1396</v>
      </c>
      <c r="K1208" s="59" t="s">
        <v>3830</v>
      </c>
      <c r="L1208" s="57" t="s">
        <v>4851</v>
      </c>
      <c r="M1208" s="57" t="s">
        <v>4910</v>
      </c>
      <c r="N1208" s="57"/>
      <c r="O1208" s="57" t="s">
        <v>4110</v>
      </c>
      <c r="P1208" s="56" t="s">
        <v>4033</v>
      </c>
      <c r="Q1208" s="13"/>
      <c r="R1208"/>
      <c r="S1208" t="str">
        <f t="shared" si="247"/>
        <v/>
      </c>
      <c r="T1208" t="str">
        <f>IF(ISNA(VLOOKUP(AF1208,#REF!,1)),"//","")</f>
        <v/>
      </c>
      <c r="U1208"/>
      <c r="V1208" t="e">
        <f t="shared" si="234"/>
        <v>#REF!</v>
      </c>
      <c r="W1208" s="81" t="s">
        <v>2263</v>
      </c>
      <c r="X1208" s="59" t="s">
        <v>2263</v>
      </c>
      <c r="Y1208" s="59" t="s">
        <v>2263</v>
      </c>
      <c r="Z1208" s="25" t="str">
        <f t="shared" si="245"/>
        <v/>
      </c>
      <c r="AA1208" s="25" t="str">
        <f t="shared" si="235"/>
        <v/>
      </c>
      <c r="AB1208" s="1">
        <f t="shared" si="246"/>
        <v>1181</v>
      </c>
      <c r="AC1208" t="str">
        <f t="shared" si="236"/>
        <v xml:space="preserve">VAR_REGC   </v>
      </c>
      <c r="AD1208" s="136" t="str">
        <f>IF(ISNA(VLOOKUP(AA1208,Sheet2!J:J,1,0)),"//","")</f>
        <v/>
      </c>
      <c r="AF1208" s="94" t="str">
        <f t="shared" si="237"/>
        <v/>
      </c>
      <c r="AG1208" t="b">
        <f t="shared" si="238"/>
        <v>1</v>
      </c>
    </row>
    <row r="1209" spans="1:33">
      <c r="A1209" s="50">
        <f t="shared" si="239"/>
        <v>1209</v>
      </c>
      <c r="B1209" s="49">
        <f t="shared" si="240"/>
        <v>1182</v>
      </c>
      <c r="C1209" s="53" t="s">
        <v>3817</v>
      </c>
      <c r="D1209" s="53" t="s">
        <v>995</v>
      </c>
      <c r="E1209" s="58" t="s">
        <v>344</v>
      </c>
      <c r="F1209" s="58" t="s">
        <v>344</v>
      </c>
      <c r="G1209" s="161">
        <v>0</v>
      </c>
      <c r="H1209" s="161">
        <v>0</v>
      </c>
      <c r="I1209" s="159" t="s">
        <v>113</v>
      </c>
      <c r="J1209" s="58" t="s">
        <v>1396</v>
      </c>
      <c r="K1209" s="59" t="s">
        <v>3830</v>
      </c>
      <c r="L1209" s="57" t="s">
        <v>4851</v>
      </c>
      <c r="M1209" s="57" t="s">
        <v>4910</v>
      </c>
      <c r="N1209" s="57"/>
      <c r="O1209" s="57" t="s">
        <v>4111</v>
      </c>
      <c r="P1209" s="56" t="s">
        <v>4034</v>
      </c>
      <c r="Q1209" s="13"/>
      <c r="R1209"/>
      <c r="S1209" t="str">
        <f t="shared" si="247"/>
        <v/>
      </c>
      <c r="T1209" t="str">
        <f>IF(ISNA(VLOOKUP(AF1209,#REF!,1)),"//","")</f>
        <v/>
      </c>
      <c r="U1209"/>
      <c r="V1209" t="e">
        <f t="shared" si="234"/>
        <v>#REF!</v>
      </c>
      <c r="W1209" s="81" t="s">
        <v>2263</v>
      </c>
      <c r="X1209" s="59" t="s">
        <v>2263</v>
      </c>
      <c r="Y1209" s="59" t="s">
        <v>2263</v>
      </c>
      <c r="Z1209" s="25" t="str">
        <f t="shared" si="245"/>
        <v/>
      </c>
      <c r="AA1209" s="25" t="str">
        <f t="shared" si="235"/>
        <v/>
      </c>
      <c r="AB1209" s="1">
        <f t="shared" si="246"/>
        <v>1182</v>
      </c>
      <c r="AC1209" t="str">
        <f t="shared" si="236"/>
        <v xml:space="preserve">VAR_REGD   </v>
      </c>
      <c r="AD1209" s="136" t="str">
        <f>IF(ISNA(VLOOKUP(AA1209,Sheet2!J:J,1,0)),"//","")</f>
        <v/>
      </c>
      <c r="AF1209" s="94" t="str">
        <f t="shared" si="237"/>
        <v/>
      </c>
      <c r="AG1209" t="b">
        <f t="shared" si="238"/>
        <v>1</v>
      </c>
    </row>
    <row r="1210" spans="1:33">
      <c r="A1210" s="50">
        <f t="shared" si="239"/>
        <v>1210</v>
      </c>
      <c r="B1210" s="49">
        <f t="shared" si="240"/>
        <v>1183</v>
      </c>
      <c r="C1210" s="53" t="s">
        <v>3817</v>
      </c>
      <c r="D1210" s="53" t="s">
        <v>988</v>
      </c>
      <c r="E1210" s="58" t="s">
        <v>170</v>
      </c>
      <c r="F1210" s="58" t="s">
        <v>170</v>
      </c>
      <c r="G1210" s="161">
        <v>0</v>
      </c>
      <c r="H1210" s="161">
        <v>0</v>
      </c>
      <c r="I1210" s="159" t="s">
        <v>113</v>
      </c>
      <c r="J1210" s="58" t="s">
        <v>1396</v>
      </c>
      <c r="K1210" s="59" t="s">
        <v>3830</v>
      </c>
      <c r="L1210" s="57" t="s">
        <v>4851</v>
      </c>
      <c r="M1210" s="57" t="s">
        <v>4910</v>
      </c>
      <c r="N1210" s="57"/>
      <c r="O1210" s="57" t="s">
        <v>4112</v>
      </c>
      <c r="P1210" s="56" t="s">
        <v>4035</v>
      </c>
      <c r="Q1210" s="13"/>
      <c r="R1210"/>
      <c r="S1210" t="str">
        <f t="shared" si="247"/>
        <v/>
      </c>
      <c r="T1210" t="str">
        <f>IF(ISNA(VLOOKUP(AF1210,#REF!,1)),"//","")</f>
        <v/>
      </c>
      <c r="U1210"/>
      <c r="V1210" t="e">
        <f t="shared" si="234"/>
        <v>#REF!</v>
      </c>
      <c r="W1210" s="81" t="s">
        <v>2263</v>
      </c>
      <c r="X1210" s="59" t="s">
        <v>2263</v>
      </c>
      <c r="Y1210" s="59" t="s">
        <v>2263</v>
      </c>
      <c r="Z1210" s="25" t="str">
        <f t="shared" si="245"/>
        <v/>
      </c>
      <c r="AA1210" s="25" t="str">
        <f t="shared" si="235"/>
        <v/>
      </c>
      <c r="AB1210" s="1">
        <f t="shared" si="246"/>
        <v>1183</v>
      </c>
      <c r="AC1210" t="str">
        <f t="shared" si="236"/>
        <v xml:space="preserve">VAR_REGL   </v>
      </c>
      <c r="AD1210" s="136" t="str">
        <f>IF(ISNA(VLOOKUP(AA1210,Sheet2!J:J,1,0)),"//","")</f>
        <v/>
      </c>
      <c r="AF1210" s="94" t="str">
        <f t="shared" si="237"/>
        <v/>
      </c>
      <c r="AG1210" t="b">
        <f t="shared" si="238"/>
        <v>1</v>
      </c>
    </row>
    <row r="1211" spans="1:33">
      <c r="A1211" s="50">
        <f t="shared" si="239"/>
        <v>1211</v>
      </c>
      <c r="B1211" s="49">
        <f t="shared" si="240"/>
        <v>1184</v>
      </c>
      <c r="C1211" s="53" t="s">
        <v>3817</v>
      </c>
      <c r="D1211" s="53" t="s">
        <v>985</v>
      </c>
      <c r="E1211" s="58" t="s">
        <v>138</v>
      </c>
      <c r="F1211" s="58" t="s">
        <v>138</v>
      </c>
      <c r="G1211" s="161">
        <v>0</v>
      </c>
      <c r="H1211" s="161">
        <v>0</v>
      </c>
      <c r="I1211" s="159" t="s">
        <v>113</v>
      </c>
      <c r="J1211" s="58" t="s">
        <v>1396</v>
      </c>
      <c r="K1211" s="59" t="s">
        <v>3830</v>
      </c>
      <c r="L1211" s="57" t="s">
        <v>4851</v>
      </c>
      <c r="M1211" s="57" t="s">
        <v>4910</v>
      </c>
      <c r="N1211" s="57"/>
      <c r="O1211" s="57" t="s">
        <v>4113</v>
      </c>
      <c r="P1211" s="56" t="s">
        <v>4036</v>
      </c>
      <c r="Q1211" s="13"/>
      <c r="R1211"/>
      <c r="S1211" t="str">
        <f t="shared" si="247"/>
        <v/>
      </c>
      <c r="T1211" t="str">
        <f>IF(ISNA(VLOOKUP(AF1211,#REF!,1)),"//","")</f>
        <v/>
      </c>
      <c r="U1211"/>
      <c r="V1211" t="e">
        <f t="shared" si="234"/>
        <v>#REF!</v>
      </c>
      <c r="W1211" s="81" t="s">
        <v>2263</v>
      </c>
      <c r="X1211" s="59" t="s">
        <v>2263</v>
      </c>
      <c r="Y1211" s="59" t="s">
        <v>2263</v>
      </c>
      <c r="Z1211" s="25" t="str">
        <f t="shared" si="245"/>
        <v/>
      </c>
      <c r="AA1211" s="25" t="str">
        <f t="shared" si="235"/>
        <v/>
      </c>
      <c r="AB1211" s="1">
        <f t="shared" si="246"/>
        <v>1184</v>
      </c>
      <c r="AC1211" t="str">
        <f t="shared" si="236"/>
        <v xml:space="preserve">VAR_REGI   </v>
      </c>
      <c r="AD1211" s="136" t="str">
        <f>IF(ISNA(VLOOKUP(AA1211,Sheet2!J:J,1,0)),"//","")</f>
        <v/>
      </c>
      <c r="AF1211" s="94" t="str">
        <f t="shared" si="237"/>
        <v/>
      </c>
      <c r="AG1211" t="b">
        <f t="shared" si="238"/>
        <v>1</v>
      </c>
    </row>
    <row r="1212" spans="1:33">
      <c r="A1212" s="50">
        <f t="shared" si="239"/>
        <v>1212</v>
      </c>
      <c r="B1212" s="49">
        <f t="shared" si="240"/>
        <v>1185</v>
      </c>
      <c r="C1212" s="53" t="s">
        <v>3817</v>
      </c>
      <c r="D1212" s="53" t="s">
        <v>986</v>
      </c>
      <c r="E1212" s="58" t="s">
        <v>151</v>
      </c>
      <c r="F1212" s="58" t="s">
        <v>151</v>
      </c>
      <c r="G1212" s="161">
        <v>0</v>
      </c>
      <c r="H1212" s="161">
        <v>0</v>
      </c>
      <c r="I1212" s="159" t="s">
        <v>113</v>
      </c>
      <c r="J1212" s="58" t="s">
        <v>1396</v>
      </c>
      <c r="K1212" s="59" t="s">
        <v>3830</v>
      </c>
      <c r="L1212" s="57" t="s">
        <v>4851</v>
      </c>
      <c r="M1212" s="57" t="s">
        <v>4910</v>
      </c>
      <c r="N1212" s="57"/>
      <c r="O1212" s="57" t="s">
        <v>4114</v>
      </c>
      <c r="P1212" s="56" t="s">
        <v>4037</v>
      </c>
      <c r="Q1212" s="13"/>
      <c r="R1212"/>
      <c r="S1212" t="str">
        <f t="shared" si="247"/>
        <v/>
      </c>
      <c r="T1212" t="str">
        <f>IF(ISNA(VLOOKUP(AF1212,#REF!,1)),"//","")</f>
        <v/>
      </c>
      <c r="U1212"/>
      <c r="V1212" t="e">
        <f t="shared" si="234"/>
        <v>#REF!</v>
      </c>
      <c r="W1212" s="81" t="s">
        <v>2263</v>
      </c>
      <c r="X1212" s="59" t="s">
        <v>2263</v>
      </c>
      <c r="Y1212" s="59" t="s">
        <v>2263</v>
      </c>
      <c r="Z1212" s="25" t="str">
        <f t="shared" si="245"/>
        <v/>
      </c>
      <c r="AA1212" s="25" t="str">
        <f t="shared" si="235"/>
        <v/>
      </c>
      <c r="AB1212" s="1">
        <f t="shared" si="246"/>
        <v>1185</v>
      </c>
      <c r="AC1212" t="str">
        <f t="shared" si="236"/>
        <v xml:space="preserve">VAR_REGJ   </v>
      </c>
      <c r="AD1212" s="136" t="str">
        <f>IF(ISNA(VLOOKUP(AA1212,Sheet2!J:J,1,0)),"//","")</f>
        <v/>
      </c>
      <c r="AF1212" s="94" t="str">
        <f t="shared" si="237"/>
        <v/>
      </c>
      <c r="AG1212" t="b">
        <f t="shared" si="238"/>
        <v>1</v>
      </c>
    </row>
    <row r="1213" spans="1:33">
      <c r="A1213" s="50">
        <f t="shared" si="239"/>
        <v>1213</v>
      </c>
      <c r="B1213" s="49">
        <f t="shared" si="240"/>
        <v>1186</v>
      </c>
      <c r="C1213" s="53" t="s">
        <v>3817</v>
      </c>
      <c r="D1213" s="53" t="s">
        <v>987</v>
      </c>
      <c r="E1213" s="58" t="s">
        <v>158</v>
      </c>
      <c r="F1213" s="58" t="s">
        <v>158</v>
      </c>
      <c r="G1213" s="161">
        <v>0</v>
      </c>
      <c r="H1213" s="161">
        <v>0</v>
      </c>
      <c r="I1213" s="159" t="s">
        <v>113</v>
      </c>
      <c r="J1213" s="58" t="s">
        <v>1396</v>
      </c>
      <c r="K1213" s="59" t="s">
        <v>3830</v>
      </c>
      <c r="L1213" s="57" t="s">
        <v>4851</v>
      </c>
      <c r="M1213" s="57" t="s">
        <v>4910</v>
      </c>
      <c r="N1213" s="57"/>
      <c r="O1213" s="57" t="s">
        <v>4115</v>
      </c>
      <c r="P1213" s="56" t="s">
        <v>4038</v>
      </c>
      <c r="Q1213" s="13"/>
      <c r="R1213"/>
      <c r="S1213" t="str">
        <f t="shared" si="247"/>
        <v/>
      </c>
      <c r="T1213" t="str">
        <f>IF(ISNA(VLOOKUP(AF1213,#REF!,1)),"//","")</f>
        <v/>
      </c>
      <c r="U1213"/>
      <c r="V1213" t="e">
        <f t="shared" si="234"/>
        <v>#REF!</v>
      </c>
      <c r="W1213" s="81" t="s">
        <v>2263</v>
      </c>
      <c r="X1213" s="59" t="s">
        <v>2263</v>
      </c>
      <c r="Y1213" s="59" t="s">
        <v>2263</v>
      </c>
      <c r="Z1213" s="25" t="str">
        <f t="shared" si="245"/>
        <v/>
      </c>
      <c r="AA1213" s="25" t="str">
        <f t="shared" si="235"/>
        <v/>
      </c>
      <c r="AB1213" s="1">
        <f t="shared" si="246"/>
        <v>1186</v>
      </c>
      <c r="AC1213" t="str">
        <f t="shared" si="236"/>
        <v xml:space="preserve">VAR_REGK   </v>
      </c>
      <c r="AD1213" s="136" t="str">
        <f>IF(ISNA(VLOOKUP(AA1213,Sheet2!J:J,1,0)),"//","")</f>
        <v/>
      </c>
      <c r="AF1213" s="94" t="str">
        <f t="shared" si="237"/>
        <v/>
      </c>
      <c r="AG1213" t="b">
        <f t="shared" si="238"/>
        <v>1</v>
      </c>
    </row>
    <row r="1214" spans="1:33">
      <c r="A1214" s="50">
        <f t="shared" si="239"/>
        <v>1214</v>
      </c>
      <c r="B1214" s="49">
        <f t="shared" si="240"/>
        <v>1187</v>
      </c>
      <c r="C1214" s="53" t="s">
        <v>3816</v>
      </c>
      <c r="D1214" s="53" t="s">
        <v>7</v>
      </c>
      <c r="E1214" s="58" t="s">
        <v>4023</v>
      </c>
      <c r="F1214" s="58" t="s">
        <v>4023</v>
      </c>
      <c r="G1214" s="161">
        <v>0</v>
      </c>
      <c r="H1214" s="161">
        <v>0</v>
      </c>
      <c r="I1214" s="159" t="s">
        <v>113</v>
      </c>
      <c r="J1214" s="58" t="s">
        <v>1396</v>
      </c>
      <c r="K1214" s="59" t="s">
        <v>3830</v>
      </c>
      <c r="L1214" s="57" t="s">
        <v>4851</v>
      </c>
      <c r="M1214" s="57" t="s">
        <v>4910</v>
      </c>
      <c r="N1214" s="57"/>
      <c r="O1214" s="57"/>
      <c r="P1214" s="56" t="s">
        <v>4040</v>
      </c>
      <c r="Q1214" s="13"/>
      <c r="R1214"/>
      <c r="S1214" t="str">
        <f t="shared" si="247"/>
        <v/>
      </c>
      <c r="T1214" t="str">
        <f>IF(ISNA(VLOOKUP(AF1214,#REF!,1)),"//","")</f>
        <v/>
      </c>
      <c r="U1214"/>
      <c r="V1214" t="e">
        <f t="shared" si="234"/>
        <v>#REF!</v>
      </c>
      <c r="W1214" s="81" t="s">
        <v>2263</v>
      </c>
      <c r="X1214" s="59" t="s">
        <v>2263</v>
      </c>
      <c r="Y1214" s="59" t="s">
        <v>2263</v>
      </c>
      <c r="Z1214" s="25" t="str">
        <f t="shared" si="245"/>
        <v/>
      </c>
      <c r="AA1214" s="25" t="str">
        <f t="shared" si="235"/>
        <v/>
      </c>
      <c r="AB1214" s="1">
        <f t="shared" si="246"/>
        <v>1187</v>
      </c>
      <c r="AC1214" t="str">
        <f t="shared" si="236"/>
        <v xml:space="preserve">VAR_ADM    </v>
      </c>
      <c r="AD1214" s="136" t="str">
        <f>IF(ISNA(VLOOKUP(AA1214,Sheet2!J:J,1,0)),"//","")</f>
        <v/>
      </c>
      <c r="AF1214" s="94" t="str">
        <f t="shared" si="237"/>
        <v/>
      </c>
      <c r="AG1214" t="b">
        <f t="shared" si="238"/>
        <v>1</v>
      </c>
    </row>
    <row r="1215" spans="1:33">
      <c r="A1215" s="50">
        <f t="shared" si="239"/>
        <v>1215</v>
      </c>
      <c r="B1215" s="49">
        <f t="shared" si="240"/>
        <v>1188</v>
      </c>
      <c r="C1215" s="53" t="s">
        <v>3816</v>
      </c>
      <c r="D1215" s="53" t="s">
        <v>7</v>
      </c>
      <c r="E1215" s="58" t="s">
        <v>4937</v>
      </c>
      <c r="F1215" s="58" t="s">
        <v>4937</v>
      </c>
      <c r="G1215" s="161">
        <v>0</v>
      </c>
      <c r="H1215" s="161">
        <v>0</v>
      </c>
      <c r="I1215" s="159" t="s">
        <v>113</v>
      </c>
      <c r="J1215" s="58" t="s">
        <v>1396</v>
      </c>
      <c r="K1215" s="59" t="s">
        <v>3830</v>
      </c>
      <c r="L1215" s="57" t="s">
        <v>4851</v>
      </c>
      <c r="M1215" s="57" t="s">
        <v>4910</v>
      </c>
      <c r="N1215" s="57"/>
      <c r="O1215" s="57"/>
      <c r="P1215" s="56" t="s">
        <v>4041</v>
      </c>
      <c r="Q1215" s="13"/>
      <c r="R1215"/>
      <c r="S1215" t="str">
        <f t="shared" si="247"/>
        <v/>
      </c>
      <c r="T1215" t="str">
        <f>IF(ISNA(VLOOKUP(AF1215,#REF!,1)),"//","")</f>
        <v/>
      </c>
      <c r="U1215"/>
      <c r="V1215" t="e">
        <f t="shared" si="234"/>
        <v>#REF!</v>
      </c>
      <c r="W1215" s="81" t="s">
        <v>2263</v>
      </c>
      <c r="X1215" s="59" t="s">
        <v>2263</v>
      </c>
      <c r="Y1215" s="59" t="s">
        <v>2263</v>
      </c>
      <c r="Z1215" s="25" t="str">
        <f t="shared" si="245"/>
        <v/>
      </c>
      <c r="AA1215" s="25" t="str">
        <f t="shared" si="235"/>
        <v/>
      </c>
      <c r="AB1215" s="1">
        <f t="shared" si="246"/>
        <v>1188</v>
      </c>
      <c r="AC1215" t="str">
        <f t="shared" si="236"/>
        <v xml:space="preserve">VAR_DENMAX </v>
      </c>
      <c r="AD1215" s="136" t="str">
        <f>IF(ISNA(VLOOKUP(AA1215,Sheet2!J:J,1,0)),"//","")</f>
        <v/>
      </c>
      <c r="AF1215" s="94" t="str">
        <f t="shared" si="237"/>
        <v/>
      </c>
      <c r="AG1215" t="b">
        <f t="shared" si="238"/>
        <v>1</v>
      </c>
    </row>
    <row r="1216" spans="1:33">
      <c r="A1216" s="50">
        <f t="shared" si="239"/>
        <v>1216</v>
      </c>
      <c r="B1216" s="49">
        <f t="shared" si="240"/>
        <v>1189</v>
      </c>
      <c r="C1216" s="53" t="s">
        <v>3816</v>
      </c>
      <c r="D1216" s="53" t="s">
        <v>7</v>
      </c>
      <c r="E1216" s="58" t="s">
        <v>4024</v>
      </c>
      <c r="F1216" s="58" t="s">
        <v>4024</v>
      </c>
      <c r="G1216" s="161">
        <v>0</v>
      </c>
      <c r="H1216" s="161">
        <v>0</v>
      </c>
      <c r="I1216" s="159" t="s">
        <v>113</v>
      </c>
      <c r="J1216" s="58" t="s">
        <v>1396</v>
      </c>
      <c r="K1216" s="59" t="s">
        <v>3830</v>
      </c>
      <c r="L1216" s="57" t="s">
        <v>4851</v>
      </c>
      <c r="M1216" s="57" t="s">
        <v>4910</v>
      </c>
      <c r="N1216" s="57"/>
      <c r="O1216" s="57"/>
      <c r="P1216" s="56" t="s">
        <v>4042</v>
      </c>
      <c r="Q1216" s="13"/>
      <c r="R1216"/>
      <c r="S1216" t="str">
        <f t="shared" si="247"/>
        <v/>
      </c>
      <c r="T1216" t="str">
        <f>IF(ISNA(VLOOKUP(AF1216,#REF!,1)),"//","")</f>
        <v/>
      </c>
      <c r="U1216"/>
      <c r="V1216" t="e">
        <f t="shared" si="234"/>
        <v>#REF!</v>
      </c>
      <c r="W1216" s="81" t="s">
        <v>2263</v>
      </c>
      <c r="X1216" s="59" t="s">
        <v>2263</v>
      </c>
      <c r="Y1216" s="59" t="s">
        <v>2263</v>
      </c>
      <c r="Z1216" s="25" t="str">
        <f t="shared" si="245"/>
        <v/>
      </c>
      <c r="AA1216" s="25" t="str">
        <f t="shared" si="235"/>
        <v/>
      </c>
      <c r="AB1216" s="1">
        <f t="shared" si="246"/>
        <v>1189</v>
      </c>
      <c r="AC1216" t="str">
        <f t="shared" si="236"/>
        <v xml:space="preserve">VAR_ISM    </v>
      </c>
      <c r="AD1216" s="136" t="str">
        <f>IF(ISNA(VLOOKUP(AA1216,Sheet2!J:J,1,0)),"//","")</f>
        <v/>
      </c>
      <c r="AF1216" s="94" t="str">
        <f t="shared" si="237"/>
        <v/>
      </c>
      <c r="AG1216" t="b">
        <f t="shared" si="238"/>
        <v>1</v>
      </c>
    </row>
    <row r="1217" spans="1:33">
      <c r="A1217" s="50">
        <f t="shared" si="239"/>
        <v>1217</v>
      </c>
      <c r="B1217" s="49">
        <f t="shared" si="240"/>
        <v>1190</v>
      </c>
      <c r="C1217" s="53" t="s">
        <v>3816</v>
      </c>
      <c r="D1217" s="53" t="s">
        <v>7</v>
      </c>
      <c r="E1217" s="58" t="s">
        <v>4025</v>
      </c>
      <c r="F1217" s="58" t="s">
        <v>4025</v>
      </c>
      <c r="G1217" s="161">
        <v>0</v>
      </c>
      <c r="H1217" s="161">
        <v>0</v>
      </c>
      <c r="I1217" s="159" t="s">
        <v>113</v>
      </c>
      <c r="J1217" s="58" t="s">
        <v>1396</v>
      </c>
      <c r="K1217" s="59" t="s">
        <v>3830</v>
      </c>
      <c r="L1217" s="57" t="s">
        <v>4851</v>
      </c>
      <c r="M1217" s="57" t="s">
        <v>4910</v>
      </c>
      <c r="N1217" s="57"/>
      <c r="O1217" s="57"/>
      <c r="P1217" s="56" t="s">
        <v>4043</v>
      </c>
      <c r="Q1217" s="13"/>
      <c r="R1217"/>
      <c r="S1217" t="str">
        <f t="shared" si="247"/>
        <v/>
      </c>
      <c r="T1217" t="str">
        <f>IF(ISNA(VLOOKUP(AF1217,#REF!,1)),"//","")</f>
        <v/>
      </c>
      <c r="U1217"/>
      <c r="V1217" t="e">
        <f t="shared" si="234"/>
        <v>#REF!</v>
      </c>
      <c r="W1217" s="81" t="s">
        <v>2263</v>
      </c>
      <c r="X1217" s="59" t="s">
        <v>2263</v>
      </c>
      <c r="Y1217" s="59" t="s">
        <v>2263</v>
      </c>
      <c r="Z1217" s="25" t="str">
        <f t="shared" si="245"/>
        <v/>
      </c>
      <c r="AA1217" s="25" t="str">
        <f t="shared" si="235"/>
        <v/>
      </c>
      <c r="AB1217" s="1">
        <f t="shared" si="246"/>
        <v>1190</v>
      </c>
      <c r="AC1217" t="str">
        <f t="shared" si="236"/>
        <v xml:space="preserve">VAR_REALDF </v>
      </c>
      <c r="AD1217" s="136" t="str">
        <f>IF(ISNA(VLOOKUP(AA1217,Sheet2!J:J,1,0)),"//","")</f>
        <v/>
      </c>
      <c r="AF1217" s="94" t="str">
        <f t="shared" si="237"/>
        <v/>
      </c>
      <c r="AG1217" t="b">
        <f t="shared" si="238"/>
        <v>1</v>
      </c>
    </row>
    <row r="1218" spans="1:33">
      <c r="A1218" s="50">
        <f t="shared" si="239"/>
        <v>1218</v>
      </c>
      <c r="B1218" s="49">
        <f t="shared" si="240"/>
        <v>1191</v>
      </c>
      <c r="C1218" s="53" t="s">
        <v>3816</v>
      </c>
      <c r="D1218" s="53" t="s">
        <v>7</v>
      </c>
      <c r="E1218" s="58" t="s">
        <v>4026</v>
      </c>
      <c r="F1218" s="58" t="s">
        <v>4026</v>
      </c>
      <c r="G1218" s="161">
        <v>0</v>
      </c>
      <c r="H1218" s="163">
        <v>0</v>
      </c>
      <c r="I1218" s="159" t="s">
        <v>113</v>
      </c>
      <c r="J1218" s="58" t="s">
        <v>1396</v>
      </c>
      <c r="K1218" s="59" t="s">
        <v>3830</v>
      </c>
      <c r="L1218" s="57" t="s">
        <v>4851</v>
      </c>
      <c r="M1218" s="57" t="s">
        <v>4910</v>
      </c>
      <c r="N1218" s="57"/>
      <c r="O1218" s="57"/>
      <c r="P1218" s="56" t="s">
        <v>4044</v>
      </c>
      <c r="Q1218" s="13"/>
      <c r="R1218"/>
      <c r="S1218" t="str">
        <f t="shared" si="247"/>
        <v/>
      </c>
      <c r="T1218" t="str">
        <f>IF(ISNA(VLOOKUP(AF1218,#REF!,1)),"//","")</f>
        <v/>
      </c>
      <c r="U1218"/>
      <c r="V1218" t="e">
        <f t="shared" si="234"/>
        <v>#REF!</v>
      </c>
      <c r="W1218" s="81" t="s">
        <v>2263</v>
      </c>
      <c r="X1218" s="59" t="s">
        <v>2263</v>
      </c>
      <c r="Y1218" s="59" t="s">
        <v>2263</v>
      </c>
      <c r="Z1218" s="25" t="str">
        <f t="shared" si="245"/>
        <v/>
      </c>
      <c r="AA1218" s="25" t="str">
        <f t="shared" si="235"/>
        <v/>
      </c>
      <c r="AB1218" s="1">
        <f t="shared" si="246"/>
        <v>1191</v>
      </c>
      <c r="AC1218" t="str">
        <f t="shared" si="236"/>
        <v xml:space="preserve">VAR_NDEC   </v>
      </c>
      <c r="AD1218" s="136" t="str">
        <f>IF(ISNA(VLOOKUP(AA1218,Sheet2!J:J,1,0)),"//","")</f>
        <v/>
      </c>
      <c r="AF1218" s="94" t="str">
        <f t="shared" si="237"/>
        <v/>
      </c>
      <c r="AG1218" t="b">
        <f t="shared" si="238"/>
        <v>1</v>
      </c>
    </row>
    <row r="1219" spans="1:33">
      <c r="A1219" s="50">
        <f t="shared" si="239"/>
        <v>1219</v>
      </c>
      <c r="B1219" s="49">
        <f t="shared" si="240"/>
        <v>1192</v>
      </c>
      <c r="C1219" s="53" t="s">
        <v>4960</v>
      </c>
      <c r="D1219" s="53" t="s">
        <v>4961</v>
      </c>
      <c r="E1219" s="58" t="s">
        <v>1027</v>
      </c>
      <c r="F1219" s="58" t="s">
        <v>1027</v>
      </c>
      <c r="G1219" s="161">
        <v>0</v>
      </c>
      <c r="H1219" s="161">
        <v>0</v>
      </c>
      <c r="I1219" s="159" t="s">
        <v>113</v>
      </c>
      <c r="J1219" s="58" t="s">
        <v>1396</v>
      </c>
      <c r="K1219" s="59" t="s">
        <v>3830</v>
      </c>
      <c r="L1219" s="57" t="s">
        <v>4851</v>
      </c>
      <c r="M1219" s="57" t="s">
        <v>4910</v>
      </c>
      <c r="N1219" s="57"/>
      <c r="O1219" s="57"/>
      <c r="P1219" s="56" t="s">
        <v>4045</v>
      </c>
      <c r="Q1219" s="13"/>
      <c r="R1219"/>
      <c r="S1219" t="str">
        <f t="shared" si="247"/>
        <v/>
      </c>
      <c r="T1219" t="str">
        <f>IF(ISNA(VLOOKUP(AF1219,#REF!,1)),"//","")</f>
        <v/>
      </c>
      <c r="U1219"/>
      <c r="V1219" t="e">
        <f t="shared" si="234"/>
        <v>#REF!</v>
      </c>
      <c r="W1219" s="81" t="s">
        <v>2263</v>
      </c>
      <c r="X1219" s="59" t="s">
        <v>2263</v>
      </c>
      <c r="Y1219" s="59" t="s">
        <v>2263</v>
      </c>
      <c r="Z1219" s="25" t="str">
        <f t="shared" si="245"/>
        <v/>
      </c>
      <c r="AA1219" s="25" t="str">
        <f t="shared" si="235"/>
        <v/>
      </c>
      <c r="AB1219" s="1">
        <f t="shared" si="246"/>
        <v>1192</v>
      </c>
      <c r="AC1219" t="str">
        <f t="shared" si="236"/>
        <v xml:space="preserve">VAR_ACC    </v>
      </c>
      <c r="AD1219" s="136" t="str">
        <f>IF(ISNA(VLOOKUP(AA1219,Sheet2!J:J,1,0)),"//","")</f>
        <v/>
      </c>
      <c r="AF1219" s="94" t="str">
        <f t="shared" si="237"/>
        <v/>
      </c>
      <c r="AG1219" t="b">
        <f t="shared" si="238"/>
        <v>1</v>
      </c>
    </row>
    <row r="1220" spans="1:33">
      <c r="A1220" s="50">
        <f t="shared" si="239"/>
        <v>1220</v>
      </c>
      <c r="B1220" s="49">
        <f t="shared" si="240"/>
        <v>1193</v>
      </c>
      <c r="C1220" s="53" t="s">
        <v>4960</v>
      </c>
      <c r="D1220" s="53" t="s">
        <v>4962</v>
      </c>
      <c r="E1220" s="58" t="s">
        <v>4059</v>
      </c>
      <c r="F1220" s="58" t="s">
        <v>4059</v>
      </c>
      <c r="G1220" s="161">
        <v>0</v>
      </c>
      <c r="H1220" s="161">
        <v>0</v>
      </c>
      <c r="I1220" s="159" t="s">
        <v>113</v>
      </c>
      <c r="J1220" s="58" t="s">
        <v>1396</v>
      </c>
      <c r="K1220" s="59" t="s">
        <v>3830</v>
      </c>
      <c r="L1220" s="57" t="s">
        <v>4851</v>
      </c>
      <c r="M1220" s="57" t="s">
        <v>4910</v>
      </c>
      <c r="N1220" s="57"/>
      <c r="O1220" s="57"/>
      <c r="P1220" s="56" t="s">
        <v>4046</v>
      </c>
      <c r="Q1220" s="13"/>
      <c r="R1220"/>
      <c r="S1220" t="str">
        <f t="shared" si="247"/>
        <v/>
      </c>
      <c r="T1220" t="str">
        <f>IF(ISNA(VLOOKUP(AF1220,#REF!,1)),"//","")</f>
        <v/>
      </c>
      <c r="U1220"/>
      <c r="V1220" t="e">
        <f t="shared" si="234"/>
        <v>#REF!</v>
      </c>
      <c r="W1220" s="81" t="s">
        <v>2263</v>
      </c>
      <c r="X1220" s="59" t="s">
        <v>2263</v>
      </c>
      <c r="Y1220" s="59" t="s">
        <v>2263</v>
      </c>
      <c r="Z1220" s="25" t="str">
        <f t="shared" si="245"/>
        <v/>
      </c>
      <c r="AA1220" s="25" t="str">
        <f t="shared" si="235"/>
        <v/>
      </c>
      <c r="AB1220" s="1">
        <f t="shared" si="246"/>
        <v>1193</v>
      </c>
      <c r="AC1220" t="str">
        <f t="shared" si="236"/>
        <v xml:space="preserve">VAR_ULIM   </v>
      </c>
      <c r="AD1220" s="136" t="str">
        <f>IF(ISNA(VLOOKUP(AA1220,Sheet2!J:J,1,0)),"//","")</f>
        <v/>
      </c>
      <c r="AF1220" s="94" t="str">
        <f t="shared" si="237"/>
        <v/>
      </c>
      <c r="AG1220" t="b">
        <f t="shared" si="238"/>
        <v>1</v>
      </c>
    </row>
    <row r="1221" spans="1:33">
      <c r="A1221" s="50">
        <f t="shared" si="239"/>
        <v>1221</v>
      </c>
      <c r="B1221" s="49">
        <f t="shared" si="240"/>
        <v>1194</v>
      </c>
      <c r="C1221" s="53" t="s">
        <v>4960</v>
      </c>
      <c r="D1221" s="53" t="s">
        <v>4963</v>
      </c>
      <c r="E1221" s="58" t="s">
        <v>4060</v>
      </c>
      <c r="F1221" s="58" t="s">
        <v>4060</v>
      </c>
      <c r="G1221" s="161">
        <v>0</v>
      </c>
      <c r="H1221" s="161">
        <v>0</v>
      </c>
      <c r="I1221" s="159" t="s">
        <v>113</v>
      </c>
      <c r="J1221" s="58" t="s">
        <v>1396</v>
      </c>
      <c r="K1221" s="59" t="s">
        <v>3830</v>
      </c>
      <c r="L1221" s="57" t="s">
        <v>4851</v>
      </c>
      <c r="M1221" s="57" t="s">
        <v>4910</v>
      </c>
      <c r="N1221" s="57"/>
      <c r="O1221" s="57"/>
      <c r="P1221" s="56" t="s">
        <v>4047</v>
      </c>
      <c r="Q1221" s="13"/>
      <c r="R1221"/>
      <c r="S1221" t="str">
        <f t="shared" si="247"/>
        <v/>
      </c>
      <c r="T1221" t="str">
        <f>IF(ISNA(VLOOKUP(AF1221,#REF!,1)),"//","")</f>
        <v/>
      </c>
      <c r="U1221"/>
      <c r="V1221" t="e">
        <f t="shared" si="234"/>
        <v>#REF!</v>
      </c>
      <c r="W1221" s="81" t="s">
        <v>2263</v>
      </c>
      <c r="X1221" s="59" t="s">
        <v>2263</v>
      </c>
      <c r="Y1221" s="59" t="s">
        <v>2263</v>
      </c>
      <c r="Z1221" s="25" t="str">
        <f t="shared" si="245"/>
        <v/>
      </c>
      <c r="AA1221" s="25" t="str">
        <f t="shared" si="235"/>
        <v/>
      </c>
      <c r="AB1221" s="1">
        <f t="shared" si="246"/>
        <v>1194</v>
      </c>
      <c r="AC1221" t="str">
        <f t="shared" si="236"/>
        <v xml:space="preserve">VAR_LLIM   </v>
      </c>
      <c r="AD1221" s="136" t="str">
        <f>IF(ISNA(VLOOKUP(AA1221,Sheet2!J:J,1,0)),"//","")</f>
        <v/>
      </c>
      <c r="AF1221" s="94" t="str">
        <f t="shared" si="237"/>
        <v/>
      </c>
      <c r="AG1221" t="b">
        <f t="shared" si="238"/>
        <v>1</v>
      </c>
    </row>
    <row r="1222" spans="1:33">
      <c r="A1222" s="50">
        <f t="shared" si="239"/>
        <v>1222</v>
      </c>
      <c r="B1222" s="49">
        <f t="shared" si="240"/>
        <v>1195</v>
      </c>
      <c r="C1222" s="53" t="s">
        <v>4828</v>
      </c>
      <c r="D1222" s="53" t="s">
        <v>4829</v>
      </c>
      <c r="E1222" s="58" t="s">
        <v>112</v>
      </c>
      <c r="F1222" s="58" t="s">
        <v>112</v>
      </c>
      <c r="G1222" s="161">
        <v>0</v>
      </c>
      <c r="H1222" s="161">
        <v>0</v>
      </c>
      <c r="I1222" s="159" t="s">
        <v>113</v>
      </c>
      <c r="J1222" s="58" t="s">
        <v>1396</v>
      </c>
      <c r="K1222" s="59" t="s">
        <v>3830</v>
      </c>
      <c r="L1222" s="57" t="s">
        <v>4851</v>
      </c>
      <c r="M1222" s="57" t="s">
        <v>4910</v>
      </c>
      <c r="N1222" s="57"/>
      <c r="O1222" s="57"/>
      <c r="P1222" s="56" t="s">
        <v>4048</v>
      </c>
      <c r="Q1222" s="13"/>
      <c r="R1222"/>
      <c r="S1222" t="str">
        <f t="shared" si="247"/>
        <v/>
      </c>
      <c r="T1222" t="str">
        <f>IF(ISNA(VLOOKUP(AF1222,#REF!,1)),"//","")</f>
        <v/>
      </c>
      <c r="U1222"/>
      <c r="V1222" t="e">
        <f t="shared" si="234"/>
        <v>#REF!</v>
      </c>
      <c r="W1222" s="81"/>
      <c r="X1222" s="59"/>
      <c r="Y1222" s="59"/>
      <c r="Z1222" s="25" t="str">
        <f t="shared" si="245"/>
        <v/>
      </c>
      <c r="AA1222" s="25" t="str">
        <f t="shared" si="235"/>
        <v/>
      </c>
      <c r="AB1222" s="1">
        <f t="shared" si="246"/>
        <v>1195</v>
      </c>
      <c r="AC1222" t="str">
        <f t="shared" si="236"/>
        <v xml:space="preserve">VAR_FV     </v>
      </c>
      <c r="AD1222" s="136" t="str">
        <f>IF(ISNA(VLOOKUP(AA1222,Sheet2!J:J,1,0)),"//","")</f>
        <v/>
      </c>
      <c r="AF1222" s="94" t="str">
        <f t="shared" si="237"/>
        <v/>
      </c>
      <c r="AG1222" t="b">
        <f t="shared" si="238"/>
        <v>1</v>
      </c>
    </row>
    <row r="1223" spans="1:33">
      <c r="A1223" s="50">
        <f t="shared" si="239"/>
        <v>1223</v>
      </c>
      <c r="B1223" s="49">
        <f t="shared" si="240"/>
        <v>1196</v>
      </c>
      <c r="C1223" s="53" t="s">
        <v>4828</v>
      </c>
      <c r="D1223" s="53" t="s">
        <v>4830</v>
      </c>
      <c r="E1223" s="58" t="s">
        <v>150</v>
      </c>
      <c r="F1223" s="58" t="s">
        <v>150</v>
      </c>
      <c r="G1223" s="161">
        <v>0</v>
      </c>
      <c r="H1223" s="161">
        <v>0</v>
      </c>
      <c r="I1223" s="159" t="s">
        <v>113</v>
      </c>
      <c r="J1223" s="58" t="s">
        <v>1396</v>
      </c>
      <c r="K1223" s="59" t="s">
        <v>3830</v>
      </c>
      <c r="L1223" s="57" t="s">
        <v>4851</v>
      </c>
      <c r="M1223" s="57" t="s">
        <v>4910</v>
      </c>
      <c r="N1223" s="57"/>
      <c r="O1223" s="57"/>
      <c r="P1223" s="56" t="s">
        <v>4049</v>
      </c>
      <c r="Q1223" s="13"/>
      <c r="R1223"/>
      <c r="S1223" t="str">
        <f t="shared" si="247"/>
        <v/>
      </c>
      <c r="T1223" t="str">
        <f>IF(ISNA(VLOOKUP(AF1223,#REF!,1)),"//","")</f>
        <v/>
      </c>
      <c r="U1223"/>
      <c r="V1223" t="e">
        <f t="shared" ref="V1223:V1286" si="248">IF(AA1223&lt;&gt;"",V1222+1,V1222)</f>
        <v>#REF!</v>
      </c>
      <c r="W1223" s="81"/>
      <c r="X1223" s="59"/>
      <c r="Y1223" s="59"/>
      <c r="Z1223" s="25" t="str">
        <f t="shared" si="245"/>
        <v/>
      </c>
      <c r="AA1223" s="25" t="str">
        <f t="shared" ref="AA1223:AA1286" si="249">IF(LEN(Y1223)&gt;0,Y1223,SUBSTITUTE(SUBSTITUTE(SUBSTITUTE(SUBSTITUTE(SUBSTITUTE(SUBSTITUTE(SUBSTITUTE(SUBSTITUTE(SUBSTITUTE(SUBSTITUTE(SUBSTITUTE( (SUBSTITUTE( SUBSTITUTE( SUBSTITUTE( SUBSTITUTE(Z1223,"STD_SIGMA","SUM"),"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223" s="1">
        <f t="shared" si="246"/>
        <v>1196</v>
      </c>
      <c r="AC1223" t="str">
        <f t="shared" ref="AC1223:AC1286" si="250">P1223</f>
        <v xml:space="preserve">VAR_IPonA  </v>
      </c>
      <c r="AD1223" s="136" t="str">
        <f>IF(ISNA(VLOOKUP(AA1223,Sheet2!J:J,1,0)),"//","")</f>
        <v/>
      </c>
      <c r="AF1223" s="94" t="str">
        <f t="shared" ref="AF1223:AF1286" si="251">IF(LEN(AA1223)=0,"",SUBSTITUTE(SUBSTITUTE(SUBSTITUTE(SUBSTITUTE(SUBSTITUTE(SUBSTITUTE(SUBSTITUTE(SUBSTITUTE(SUBSTITUTE(SUBSTITUTE(SUBSTITUTE(SUBSTITUTE(SUBSTITUTE(SUBSTITUTE(SUBSTITUTE(SUBSTITUTE(SUBSTITUTE( (SUBSTITUTE( SUBSTITUTE( SUBSTITUTE( SUBSTITUTE(Z1223,"STD_SIGMA","SUM"),"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223" t="b">
        <f t="shared" ref="AG1223:AG1286" si="252">AA1223=AF1223</f>
        <v>1</v>
      </c>
    </row>
    <row r="1224" spans="1:33">
      <c r="A1224" s="50">
        <f t="shared" si="239"/>
        <v>1224</v>
      </c>
      <c r="B1224" s="49">
        <f t="shared" si="240"/>
        <v>1197</v>
      </c>
      <c r="C1224" s="53" t="s">
        <v>4828</v>
      </c>
      <c r="D1224" s="53" t="s">
        <v>4831</v>
      </c>
      <c r="E1224" s="58" t="s">
        <v>1201</v>
      </c>
      <c r="F1224" s="58" t="s">
        <v>4058</v>
      </c>
      <c r="G1224" s="161">
        <v>0</v>
      </c>
      <c r="H1224" s="161">
        <v>0</v>
      </c>
      <c r="I1224" s="159" t="s">
        <v>113</v>
      </c>
      <c r="J1224" s="58" t="s">
        <v>1396</v>
      </c>
      <c r="K1224" s="59" t="s">
        <v>3830</v>
      </c>
      <c r="L1224" s="57" t="s">
        <v>4851</v>
      </c>
      <c r="M1224" s="57" t="s">
        <v>4910</v>
      </c>
      <c r="N1224" s="57"/>
      <c r="O1224" s="57"/>
      <c r="P1224" s="56" t="s">
        <v>4050</v>
      </c>
      <c r="Q1224" s="13"/>
      <c r="R1224"/>
      <c r="S1224" t="str">
        <f t="shared" si="247"/>
        <v>NOT EQUAL</v>
      </c>
      <c r="T1224" t="str">
        <f>IF(ISNA(VLOOKUP(AF1224,#REF!,1)),"//","")</f>
        <v/>
      </c>
      <c r="U1224"/>
      <c r="V1224" t="e">
        <f t="shared" si="248"/>
        <v>#REF!</v>
      </c>
      <c r="W1224" s="81"/>
      <c r="X1224" s="59"/>
      <c r="Y1224" s="59"/>
      <c r="Z1224" s="25" t="str">
        <f t="shared" si="245"/>
        <v/>
      </c>
      <c r="AA1224" s="25" t="str">
        <f t="shared" si="249"/>
        <v/>
      </c>
      <c r="AB1224" s="1">
        <f t="shared" si="246"/>
        <v>1197</v>
      </c>
      <c r="AC1224" t="str">
        <f t="shared" si="250"/>
        <v xml:space="preserve">VAR_NPER   </v>
      </c>
      <c r="AD1224" s="136" t="str">
        <f>IF(ISNA(VLOOKUP(AA1224,Sheet2!J:J,1,0)),"//","")</f>
        <v/>
      </c>
      <c r="AF1224" s="94" t="str">
        <f t="shared" si="251"/>
        <v/>
      </c>
      <c r="AG1224" t="b">
        <f t="shared" si="252"/>
        <v>1</v>
      </c>
    </row>
    <row r="1225" spans="1:33">
      <c r="A1225" s="50">
        <f t="shared" ref="A1225:A1288" si="253">IF(B1225=INT(B1225),ROW(),"")</f>
        <v>1225</v>
      </c>
      <c r="B1225" s="49">
        <f t="shared" ref="B1225:B1288" si="254">IF(AND(MID(C1225,2,1)&lt;&gt;"/",MID(C1225,1,1)="/"),INT(B1224)+1,B1224+0.01)</f>
        <v>1198</v>
      </c>
      <c r="C1225" s="53" t="s">
        <v>4828</v>
      </c>
      <c r="D1225" s="53" t="s">
        <v>4832</v>
      </c>
      <c r="E1225" s="58" t="s">
        <v>1207</v>
      </c>
      <c r="F1225" s="58" t="s">
        <v>1208</v>
      </c>
      <c r="G1225" s="161">
        <v>0</v>
      </c>
      <c r="H1225" s="161">
        <v>0</v>
      </c>
      <c r="I1225" s="159" t="s">
        <v>113</v>
      </c>
      <c r="J1225" s="58" t="s">
        <v>1396</v>
      </c>
      <c r="K1225" s="59" t="s">
        <v>3830</v>
      </c>
      <c r="L1225" s="57" t="s">
        <v>4851</v>
      </c>
      <c r="M1225" s="57" t="s">
        <v>4910</v>
      </c>
      <c r="N1225" s="57"/>
      <c r="O1225" s="57"/>
      <c r="P1225" s="56" t="s">
        <v>4051</v>
      </c>
      <c r="Q1225" s="13"/>
      <c r="R1225"/>
      <c r="S1225" t="str">
        <f t="shared" si="247"/>
        <v/>
      </c>
      <c r="T1225" t="str">
        <f>IF(ISNA(VLOOKUP(AF1225,#REF!,1)),"//","")</f>
        <v/>
      </c>
      <c r="U1225"/>
      <c r="V1225" t="e">
        <f t="shared" si="248"/>
        <v>#REF!</v>
      </c>
      <c r="W1225" s="81"/>
      <c r="X1225" s="59"/>
      <c r="Y1225" s="59"/>
      <c r="Z1225" s="25" t="str">
        <f t="shared" si="245"/>
        <v/>
      </c>
      <c r="AA1225" s="25" t="str">
        <f t="shared" si="249"/>
        <v/>
      </c>
      <c r="AB1225" s="1">
        <f t="shared" si="246"/>
        <v>1198</v>
      </c>
      <c r="AC1225" t="str">
        <f t="shared" si="250"/>
        <v xml:space="preserve">VAR_PERonA </v>
      </c>
      <c r="AD1225" s="136" t="str">
        <f>IF(ISNA(VLOOKUP(AA1225,Sheet2!J:J,1,0)),"//","")</f>
        <v/>
      </c>
      <c r="AF1225" s="94" t="str">
        <f t="shared" si="251"/>
        <v/>
      </c>
      <c r="AG1225" t="b">
        <f t="shared" si="252"/>
        <v>1</v>
      </c>
    </row>
    <row r="1226" spans="1:33">
      <c r="A1226" s="50">
        <f t="shared" si="253"/>
        <v>1226</v>
      </c>
      <c r="B1226" s="49">
        <f t="shared" si="254"/>
        <v>1199</v>
      </c>
      <c r="C1226" s="53" t="s">
        <v>4828</v>
      </c>
      <c r="D1226" s="53" t="s">
        <v>4833</v>
      </c>
      <c r="E1226" s="58" t="s">
        <v>1210</v>
      </c>
      <c r="F1226" s="58" t="s">
        <v>1210</v>
      </c>
      <c r="G1226" s="161">
        <v>0</v>
      </c>
      <c r="H1226" s="161">
        <v>0</v>
      </c>
      <c r="I1226" s="159" t="s">
        <v>113</v>
      </c>
      <c r="J1226" s="58" t="s">
        <v>1396</v>
      </c>
      <c r="K1226" s="59" t="s">
        <v>3830</v>
      </c>
      <c r="L1226" s="57" t="s">
        <v>4851</v>
      </c>
      <c r="M1226" s="57" t="s">
        <v>4910</v>
      </c>
      <c r="N1226" s="57"/>
      <c r="O1226" s="57"/>
      <c r="P1226" s="56" t="s">
        <v>4052</v>
      </c>
      <c r="Q1226" s="13"/>
      <c r="R1226"/>
      <c r="S1226" t="str">
        <f t="shared" si="247"/>
        <v/>
      </c>
      <c r="T1226" t="str">
        <f>IF(ISNA(VLOOKUP(AF1226,#REF!,1)),"//","")</f>
        <v/>
      </c>
      <c r="U1226"/>
      <c r="V1226" t="e">
        <f t="shared" si="248"/>
        <v>#REF!</v>
      </c>
      <c r="W1226" s="81"/>
      <c r="X1226" s="59"/>
      <c r="Y1226" s="59"/>
      <c r="Z1226" s="25" t="str">
        <f t="shared" si="245"/>
        <v/>
      </c>
      <c r="AA1226" s="25" t="str">
        <f t="shared" si="249"/>
        <v/>
      </c>
      <c r="AB1226" s="1">
        <f t="shared" si="246"/>
        <v>1199</v>
      </c>
      <c r="AC1226" t="str">
        <f t="shared" si="250"/>
        <v xml:space="preserve">VAR_PMT    </v>
      </c>
      <c r="AD1226" s="136" t="str">
        <f>IF(ISNA(VLOOKUP(AA1226,Sheet2!J:J,1,0)),"//","")</f>
        <v/>
      </c>
      <c r="AF1226" s="94" t="str">
        <f t="shared" si="251"/>
        <v/>
      </c>
      <c r="AG1226" t="b">
        <f t="shared" si="252"/>
        <v>1</v>
      </c>
    </row>
    <row r="1227" spans="1:33">
      <c r="A1227" s="50">
        <f t="shared" si="253"/>
        <v>1227</v>
      </c>
      <c r="B1227" s="49">
        <f t="shared" si="254"/>
        <v>1200</v>
      </c>
      <c r="C1227" s="53" t="s">
        <v>4828</v>
      </c>
      <c r="D1227" s="53" t="s">
        <v>4834</v>
      </c>
      <c r="E1227" s="58" t="s">
        <v>264</v>
      </c>
      <c r="F1227" s="58" t="s">
        <v>264</v>
      </c>
      <c r="G1227" s="161">
        <v>0</v>
      </c>
      <c r="H1227" s="161">
        <v>0</v>
      </c>
      <c r="I1227" s="159" t="s">
        <v>113</v>
      </c>
      <c r="J1227" s="58" t="s">
        <v>1396</v>
      </c>
      <c r="K1227" s="59" t="s">
        <v>3830</v>
      </c>
      <c r="L1227" s="57" t="s">
        <v>4851</v>
      </c>
      <c r="M1227" s="57" t="s">
        <v>4910</v>
      </c>
      <c r="N1227" s="57"/>
      <c r="O1227" s="57"/>
      <c r="P1227" s="56" t="s">
        <v>4053</v>
      </c>
      <c r="Q1227" s="13"/>
      <c r="R1227"/>
      <c r="S1227" t="str">
        <f t="shared" si="247"/>
        <v/>
      </c>
      <c r="T1227" t="str">
        <f>IF(ISNA(VLOOKUP(AF1227,#REF!,1)),"//","")</f>
        <v/>
      </c>
      <c r="U1227"/>
      <c r="V1227" t="e">
        <f t="shared" si="248"/>
        <v>#REF!</v>
      </c>
      <c r="W1227" s="81"/>
      <c r="X1227" s="59"/>
      <c r="Y1227" s="59"/>
      <c r="Z1227" s="25" t="str">
        <f t="shared" si="245"/>
        <v/>
      </c>
      <c r="AA1227" s="25" t="str">
        <f t="shared" si="249"/>
        <v/>
      </c>
      <c r="AB1227" s="1">
        <f t="shared" si="246"/>
        <v>1200</v>
      </c>
      <c r="AC1227" t="str">
        <f t="shared" si="250"/>
        <v xml:space="preserve">VAR_PV     </v>
      </c>
      <c r="AD1227" s="136" t="str">
        <f>IF(ISNA(VLOOKUP(AA1227,Sheet2!J:J,1,0)),"//","")</f>
        <v/>
      </c>
      <c r="AF1227" s="94" t="str">
        <f t="shared" si="251"/>
        <v/>
      </c>
      <c r="AG1227" t="b">
        <f t="shared" si="252"/>
        <v>1</v>
      </c>
    </row>
    <row r="1228" spans="1:33">
      <c r="A1228" s="50">
        <f t="shared" si="253"/>
        <v>1228</v>
      </c>
      <c r="B1228" s="49">
        <f t="shared" si="254"/>
        <v>1201</v>
      </c>
      <c r="C1228" s="53" t="s">
        <v>3816</v>
      </c>
      <c r="D1228" s="53" t="s">
        <v>7</v>
      </c>
      <c r="E1228" s="130" t="s">
        <v>4022</v>
      </c>
      <c r="F1228" s="130" t="s">
        <v>4022</v>
      </c>
      <c r="G1228" s="161">
        <v>0</v>
      </c>
      <c r="H1228" s="161">
        <v>0</v>
      </c>
      <c r="I1228" s="159" t="s">
        <v>113</v>
      </c>
      <c r="J1228" s="58" t="s">
        <v>1396</v>
      </c>
      <c r="K1228" s="59" t="s">
        <v>3830</v>
      </c>
      <c r="L1228" s="57" t="s">
        <v>4851</v>
      </c>
      <c r="M1228" s="57" t="s">
        <v>4910</v>
      </c>
      <c r="N1228" s="57"/>
      <c r="O1228" s="57"/>
      <c r="P1228" s="56" t="s">
        <v>4039</v>
      </c>
      <c r="Q1228" s="13"/>
      <c r="R1228"/>
      <c r="S1228" t="str">
        <f t="shared" si="247"/>
        <v/>
      </c>
      <c r="T1228" t="str">
        <f>IF(ISNA(VLOOKUP(AF1228,#REF!,1)),"//","")</f>
        <v/>
      </c>
      <c r="U1228"/>
      <c r="V1228" t="e">
        <f t="shared" si="248"/>
        <v>#REF!</v>
      </c>
      <c r="W1228" s="81"/>
      <c r="X1228" s="59"/>
      <c r="Y1228" s="59"/>
      <c r="Z1228" s="25" t="str">
        <f t="shared" si="245"/>
        <v/>
      </c>
      <c r="AA1228" s="25" t="str">
        <f t="shared" si="249"/>
        <v/>
      </c>
      <c r="AB1228" s="1">
        <f t="shared" si="246"/>
        <v>1201</v>
      </c>
      <c r="AC1228" t="str">
        <f t="shared" si="250"/>
        <v xml:space="preserve">VAR_GRAMOD </v>
      </c>
      <c r="AD1228" s="136" t="str">
        <f>IF(ISNA(VLOOKUP(AA1228,Sheet2!J:J,1,0)),"//","")</f>
        <v/>
      </c>
      <c r="AF1228" s="94" t="str">
        <f t="shared" si="251"/>
        <v/>
      </c>
      <c r="AG1228" t="b">
        <f t="shared" si="252"/>
        <v>1</v>
      </c>
    </row>
    <row r="1229" spans="1:33">
      <c r="A1229" s="50">
        <f t="shared" si="253"/>
        <v>1229</v>
      </c>
      <c r="B1229" s="49">
        <f t="shared" si="254"/>
        <v>1202</v>
      </c>
      <c r="C1229" s="53" t="s">
        <v>4588</v>
      </c>
      <c r="D1229" s="53" t="s">
        <v>7</v>
      </c>
      <c r="E1229" s="130" t="s">
        <v>1163</v>
      </c>
      <c r="F1229" s="130" t="s">
        <v>4116</v>
      </c>
      <c r="G1229" s="161">
        <v>0</v>
      </c>
      <c r="H1229" s="161">
        <v>0</v>
      </c>
      <c r="I1229" s="159" t="s">
        <v>113</v>
      </c>
      <c r="J1229" s="58" t="s">
        <v>1396</v>
      </c>
      <c r="K1229" s="59" t="s">
        <v>3830</v>
      </c>
      <c r="L1229" s="57" t="s">
        <v>4851</v>
      </c>
      <c r="M1229" s="57" t="s">
        <v>4910</v>
      </c>
      <c r="N1229" s="57"/>
      <c r="O1229" s="57"/>
      <c r="P1229" s="56" t="s">
        <v>4054</v>
      </c>
      <c r="Q1229" s="13"/>
      <c r="R1229"/>
      <c r="S1229" t="str">
        <f t="shared" si="247"/>
        <v>NOT EQUAL</v>
      </c>
      <c r="T1229" t="str">
        <f>IF(ISNA(VLOOKUP(AF1229,#REF!,1)),"//","")</f>
        <v/>
      </c>
      <c r="U1229"/>
      <c r="V1229" t="e">
        <f t="shared" si="248"/>
        <v>#REF!</v>
      </c>
      <c r="W1229" s="81"/>
      <c r="X1229" s="59"/>
      <c r="Y1229" s="59"/>
      <c r="Z1229" s="25" t="str">
        <f t="shared" si="245"/>
        <v/>
      </c>
      <c r="AA1229" s="25" t="str">
        <f t="shared" si="249"/>
        <v/>
      </c>
      <c r="AB1229" s="1">
        <f t="shared" si="246"/>
        <v>1202</v>
      </c>
      <c r="AC1229" t="str">
        <f t="shared" si="250"/>
        <v xml:space="preserve">VAR_MATA   </v>
      </c>
      <c r="AD1229" s="136" t="str">
        <f>IF(ISNA(VLOOKUP(AA1229,Sheet2!J:J,1,0)),"//","")</f>
        <v/>
      </c>
      <c r="AF1229" s="94" t="str">
        <f t="shared" si="251"/>
        <v/>
      </c>
      <c r="AG1229" t="b">
        <f t="shared" si="252"/>
        <v>1</v>
      </c>
    </row>
    <row r="1230" spans="1:33" s="202" customFormat="1">
      <c r="A1230" s="50">
        <f t="shared" si="253"/>
        <v>1230</v>
      </c>
      <c r="B1230" s="49">
        <f t="shared" si="254"/>
        <v>1203</v>
      </c>
      <c r="C1230" s="200" t="s">
        <v>4589</v>
      </c>
      <c r="D1230" s="200" t="s">
        <v>7</v>
      </c>
      <c r="E1230" s="208" t="s">
        <v>1164</v>
      </c>
      <c r="F1230" s="208" t="s">
        <v>4117</v>
      </c>
      <c r="G1230" s="209">
        <v>0</v>
      </c>
      <c r="H1230" s="209">
        <v>0</v>
      </c>
      <c r="I1230" s="148" t="s">
        <v>113</v>
      </c>
      <c r="J1230" s="148" t="s">
        <v>1396</v>
      </c>
      <c r="K1230" s="201" t="s">
        <v>3830</v>
      </c>
      <c r="L1230" s="202" t="s">
        <v>4851</v>
      </c>
      <c r="M1230" s="57" t="s">
        <v>4910</v>
      </c>
      <c r="P1230" s="203" t="s">
        <v>4055</v>
      </c>
      <c r="Q1230" s="203"/>
      <c r="S1230" s="202" t="str">
        <f t="shared" si="247"/>
        <v>NOT EQUAL</v>
      </c>
      <c r="T1230" s="202" t="str">
        <f>IF(ISNA(VLOOKUP(AF1230,#REF!,1)),"//","")</f>
        <v/>
      </c>
      <c r="V1230" s="202" t="e">
        <f t="shared" si="248"/>
        <v>#REF!</v>
      </c>
      <c r="W1230" s="199"/>
      <c r="X1230" s="201"/>
      <c r="Y1230" s="201"/>
      <c r="Z1230" s="204" t="str">
        <f t="shared" si="245"/>
        <v/>
      </c>
      <c r="AA1230" s="204" t="str">
        <f t="shared" si="249"/>
        <v/>
      </c>
      <c r="AB1230" s="205">
        <f t="shared" si="246"/>
        <v>1203</v>
      </c>
      <c r="AC1230" s="202" t="str">
        <f t="shared" si="250"/>
        <v xml:space="preserve">VAR_MATB   </v>
      </c>
      <c r="AD1230" s="201" t="str">
        <f>IF(ISNA(VLOOKUP(AA1230,Sheet2!J:J,1,0)),"//","")</f>
        <v/>
      </c>
      <c r="AF1230" s="199" t="str">
        <f t="shared" si="251"/>
        <v/>
      </c>
      <c r="AG1230" s="202" t="b">
        <f t="shared" si="252"/>
        <v>1</v>
      </c>
    </row>
    <row r="1231" spans="1:33" s="202" customFormat="1">
      <c r="A1231" s="50">
        <f t="shared" si="253"/>
        <v>1231</v>
      </c>
      <c r="B1231" s="49">
        <f t="shared" si="254"/>
        <v>1204</v>
      </c>
      <c r="C1231" s="53" t="s">
        <v>4596</v>
      </c>
      <c r="D1231" s="200" t="s">
        <v>7</v>
      </c>
      <c r="E1231" s="208" t="s">
        <v>1165</v>
      </c>
      <c r="F1231" s="208" t="s">
        <v>4118</v>
      </c>
      <c r="G1231" s="209">
        <v>0</v>
      </c>
      <c r="H1231" s="209">
        <v>0</v>
      </c>
      <c r="I1231" s="148" t="s">
        <v>113</v>
      </c>
      <c r="J1231" s="148" t="s">
        <v>1396</v>
      </c>
      <c r="K1231" s="201" t="s">
        <v>3830</v>
      </c>
      <c r="L1231" s="202" t="s">
        <v>4851</v>
      </c>
      <c r="M1231" s="57" t="s">
        <v>4910</v>
      </c>
      <c r="P1231" s="203" t="s">
        <v>4056</v>
      </c>
      <c r="Q1231" s="203"/>
      <c r="S1231" s="202" t="str">
        <f t="shared" si="247"/>
        <v>NOT EQUAL</v>
      </c>
      <c r="T1231" s="202" t="str">
        <f>IF(ISNA(VLOOKUP(AF1231,#REF!,1)),"//","")</f>
        <v/>
      </c>
      <c r="V1231" s="202" t="e">
        <f t="shared" si="248"/>
        <v>#REF!</v>
      </c>
      <c r="W1231" s="199"/>
      <c r="X1231" s="201"/>
      <c r="Y1231" s="201"/>
      <c r="Z1231" s="204" t="str">
        <f t="shared" si="245"/>
        <v/>
      </c>
      <c r="AA1231" s="204" t="str">
        <f t="shared" si="249"/>
        <v/>
      </c>
      <c r="AB1231" s="205">
        <f t="shared" si="246"/>
        <v>1204</v>
      </c>
      <c r="AC1231" s="202" t="str">
        <f t="shared" si="250"/>
        <v xml:space="preserve">VAR_MATX   </v>
      </c>
      <c r="AD1231" s="201" t="str">
        <f>IF(ISNA(VLOOKUP(AA1231,Sheet2!J:J,1,0)),"//","")</f>
        <v/>
      </c>
      <c r="AF1231" s="199" t="str">
        <f t="shared" si="251"/>
        <v/>
      </c>
      <c r="AG1231" s="202" t="b">
        <f t="shared" si="252"/>
        <v>1</v>
      </c>
    </row>
    <row r="1232" spans="1:33" s="17" customFormat="1">
      <c r="A1232" s="50">
        <f t="shared" si="253"/>
        <v>1232</v>
      </c>
      <c r="B1232" s="49">
        <f t="shared" si="254"/>
        <v>1205</v>
      </c>
      <c r="C1232" s="95" t="s">
        <v>3816</v>
      </c>
      <c r="D1232" s="95" t="s">
        <v>7</v>
      </c>
      <c r="E1232" s="96" t="str">
        <f t="shared" ref="E1232:E1233" si="255">CHAR(34)&amp;IF(B1232&lt;10,"000",IF(B1232&lt;100,"00",IF(B1232&lt;1000,"0","")))&amp;$B1232&amp;CHAR(34)</f>
        <v>"1205"</v>
      </c>
      <c r="F1232" s="96" t="str">
        <f t="shared" ref="F1232:F1233" si="256">E1232</f>
        <v>"1205"</v>
      </c>
      <c r="G1232" s="162">
        <v>0</v>
      </c>
      <c r="H1232" s="162">
        <v>0</v>
      </c>
      <c r="I1232" s="97" t="s">
        <v>28</v>
      </c>
      <c r="J1232" s="97" t="s">
        <v>1396</v>
      </c>
      <c r="K1232" s="98" t="s">
        <v>3830</v>
      </c>
      <c r="L1232" s="17" t="s">
        <v>4851</v>
      </c>
      <c r="M1232" s="57" t="s">
        <v>4910</v>
      </c>
      <c r="P1232" s="16" t="str">
        <f>"VAR_"&amp;IF(B1232&lt;10,"000",IF(B1232&lt;100,"00",IF(B1232&lt;1000,"0","")))&amp;$B1232</f>
        <v>VAR_1205</v>
      </c>
      <c r="Q1232" s="16"/>
      <c r="S1232" s="17" t="str">
        <f t="shared" si="247"/>
        <v/>
      </c>
      <c r="T1232" s="17" t="str">
        <f>IF(ISNA(VLOOKUP(AF1232,#REF!,1)),"//","")</f>
        <v/>
      </c>
      <c r="V1232" s="17" t="e">
        <f t="shared" si="248"/>
        <v>#REF!</v>
      </c>
      <c r="W1232" s="94" t="s">
        <v>2263</v>
      </c>
      <c r="X1232" s="98" t="s">
        <v>2263</v>
      </c>
      <c r="Y1232" s="98" t="s">
        <v>2263</v>
      </c>
      <c r="Z1232" s="206" t="str">
        <f t="shared" si="245"/>
        <v/>
      </c>
      <c r="AA1232" s="206" t="str">
        <f t="shared" si="249"/>
        <v/>
      </c>
      <c r="AB1232" s="207">
        <f t="shared" si="246"/>
        <v>1205</v>
      </c>
      <c r="AC1232" s="17" t="str">
        <f t="shared" si="250"/>
        <v>VAR_1205</v>
      </c>
      <c r="AD1232" s="98" t="str">
        <f>IF(ISNA(VLOOKUP(AA1232,Sheet2!J:J,1,0)),"//","")</f>
        <v/>
      </c>
      <c r="AF1232" s="94" t="str">
        <f t="shared" si="251"/>
        <v/>
      </c>
      <c r="AG1232" s="17" t="b">
        <f t="shared" si="252"/>
        <v>1</v>
      </c>
    </row>
    <row r="1233" spans="1:33" s="17" customFormat="1">
      <c r="A1233" s="50">
        <f t="shared" si="253"/>
        <v>1233</v>
      </c>
      <c r="B1233" s="49">
        <f t="shared" si="254"/>
        <v>1206</v>
      </c>
      <c r="C1233" s="95" t="s">
        <v>3816</v>
      </c>
      <c r="D1233" s="95" t="s">
        <v>7</v>
      </c>
      <c r="E1233" s="96" t="str">
        <f t="shared" si="255"/>
        <v>"1206"</v>
      </c>
      <c r="F1233" s="96" t="str">
        <f t="shared" si="256"/>
        <v>"1206"</v>
      </c>
      <c r="G1233" s="162">
        <v>0</v>
      </c>
      <c r="H1233" s="162">
        <v>0</v>
      </c>
      <c r="I1233" s="97" t="s">
        <v>28</v>
      </c>
      <c r="J1233" s="97" t="s">
        <v>1396</v>
      </c>
      <c r="K1233" s="98" t="s">
        <v>3830</v>
      </c>
      <c r="L1233" s="17" t="s">
        <v>4851</v>
      </c>
      <c r="M1233" s="57" t="s">
        <v>4910</v>
      </c>
      <c r="P1233" s="16" t="str">
        <f>"VAR_"&amp;IF(B1233&lt;10,"000",IF(B1233&lt;100,"00",IF(B1233&lt;1000,"0","")))&amp;$B1233</f>
        <v>VAR_1206</v>
      </c>
      <c r="Q1233" s="16"/>
      <c r="S1233" s="17" t="str">
        <f t="shared" si="247"/>
        <v/>
      </c>
      <c r="T1233" s="17" t="str">
        <f>IF(ISNA(VLOOKUP(AF1233,#REF!,1)),"//","")</f>
        <v/>
      </c>
      <c r="V1233" s="17" t="e">
        <f t="shared" si="248"/>
        <v>#REF!</v>
      </c>
      <c r="W1233" s="94" t="s">
        <v>2263</v>
      </c>
      <c r="X1233" s="98" t="s">
        <v>2263</v>
      </c>
      <c r="Y1233" s="98" t="s">
        <v>2263</v>
      </c>
      <c r="Z1233" s="206" t="str">
        <f t="shared" si="245"/>
        <v/>
      </c>
      <c r="AA1233" s="206" t="str">
        <f t="shared" si="249"/>
        <v/>
      </c>
      <c r="AB1233" s="207">
        <f t="shared" si="246"/>
        <v>1206</v>
      </c>
      <c r="AC1233" s="17" t="str">
        <f t="shared" si="250"/>
        <v>VAR_1206</v>
      </c>
      <c r="AD1233" s="98" t="str">
        <f>IF(ISNA(VLOOKUP(AA1233,Sheet2!J:J,1,0)),"//","")</f>
        <v/>
      </c>
      <c r="AF1233" s="94" t="str">
        <f t="shared" si="251"/>
        <v/>
      </c>
      <c r="AG1233" s="17" t="b">
        <f t="shared" si="252"/>
        <v>1</v>
      </c>
    </row>
    <row r="1234" spans="1:33" s="44" customFormat="1">
      <c r="A1234" s="50" t="str">
        <f t="shared" si="253"/>
        <v/>
      </c>
      <c r="B1234" s="49">
        <f t="shared" si="254"/>
        <v>1206.01</v>
      </c>
      <c r="C1234" s="52" t="s">
        <v>2263</v>
      </c>
      <c r="D1234" s="53"/>
      <c r="E1234" s="56"/>
      <c r="F1234" s="56"/>
      <c r="G1234" s="81"/>
      <c r="H1234" s="81"/>
      <c r="I1234" s="58"/>
      <c r="J1234" s="58"/>
      <c r="K1234" s="59"/>
      <c r="L1234" s="57"/>
      <c r="M1234" s="57"/>
      <c r="N1234" s="57"/>
      <c r="O1234" s="52"/>
      <c r="P1234" s="56" t="s">
        <v>2263</v>
      </c>
      <c r="Q1234" s="45"/>
      <c r="R1234" s="46"/>
      <c r="S1234" s="46"/>
      <c r="T1234" s="46" t="str">
        <f>IF(ISNA(VLOOKUP(AF1234,#REF!,1)),"//","")</f>
        <v/>
      </c>
      <c r="U1234" s="46"/>
      <c r="V1234" t="e">
        <f t="shared" si="248"/>
        <v>#REF!</v>
      </c>
      <c r="W1234" s="81" t="s">
        <v>2263</v>
      </c>
      <c r="X1234" s="80" t="s">
        <v>2263</v>
      </c>
      <c r="Y1234" s="80" t="s">
        <v>2263</v>
      </c>
      <c r="Z1234" s="25" t="str">
        <f t="shared" si="245"/>
        <v/>
      </c>
      <c r="AA1234" s="25" t="str">
        <f t="shared" si="249"/>
        <v/>
      </c>
      <c r="AB1234" s="1">
        <f t="shared" si="246"/>
        <v>1206.01</v>
      </c>
      <c r="AC1234" t="str">
        <f t="shared" si="250"/>
        <v/>
      </c>
      <c r="AD1234" s="136" t="str">
        <f>IF(ISNA(VLOOKUP(AA1234,Sheet2!J:J,1,0)),"//","")</f>
        <v/>
      </c>
      <c r="AF1234" s="94" t="str">
        <f t="shared" si="251"/>
        <v/>
      </c>
      <c r="AG1234" t="b">
        <f t="shared" si="252"/>
        <v>1</v>
      </c>
    </row>
    <row r="1235" spans="1:33" s="44" customFormat="1">
      <c r="A1235" s="50" t="str">
        <f t="shared" si="253"/>
        <v/>
      </c>
      <c r="B1235" s="49">
        <f t="shared" si="254"/>
        <v>1206.02</v>
      </c>
      <c r="C1235" s="52" t="s">
        <v>2263</v>
      </c>
      <c r="D1235" s="53"/>
      <c r="E1235" s="56"/>
      <c r="F1235" s="56"/>
      <c r="G1235" s="81"/>
      <c r="H1235" s="81"/>
      <c r="I1235" s="58"/>
      <c r="J1235" s="58"/>
      <c r="K1235" s="59"/>
      <c r="L1235" s="57"/>
      <c r="M1235" s="57"/>
      <c r="N1235" s="57"/>
      <c r="O1235" s="52"/>
      <c r="P1235" s="56" t="s">
        <v>2263</v>
      </c>
      <c r="Q1235" s="45"/>
      <c r="R1235" s="46"/>
      <c r="S1235" s="46"/>
      <c r="T1235" s="46" t="str">
        <f>IF(ISNA(VLOOKUP(AF1235,#REF!,1)),"//","")</f>
        <v/>
      </c>
      <c r="U1235" s="46"/>
      <c r="V1235" t="e">
        <f t="shared" si="248"/>
        <v>#REF!</v>
      </c>
      <c r="W1235" s="81" t="s">
        <v>2263</v>
      </c>
      <c r="X1235" s="80" t="s">
        <v>2263</v>
      </c>
      <c r="Y1235" s="80" t="s">
        <v>2263</v>
      </c>
      <c r="Z1235" s="25" t="str">
        <f t="shared" si="245"/>
        <v/>
      </c>
      <c r="AA1235" s="25" t="str">
        <f t="shared" si="249"/>
        <v/>
      </c>
      <c r="AB1235" s="1">
        <f t="shared" si="246"/>
        <v>1206.02</v>
      </c>
      <c r="AC1235" t="str">
        <f t="shared" si="250"/>
        <v/>
      </c>
      <c r="AD1235" s="136" t="str">
        <f>IF(ISNA(VLOOKUP(AA1235,Sheet2!J:J,1,0)),"//","")</f>
        <v/>
      </c>
      <c r="AF1235" s="94" t="str">
        <f t="shared" si="251"/>
        <v/>
      </c>
      <c r="AG1235" t="b">
        <f t="shared" si="252"/>
        <v>1</v>
      </c>
    </row>
    <row r="1236" spans="1:33" s="44" customFormat="1">
      <c r="A1236" s="50" t="str">
        <f t="shared" si="253"/>
        <v/>
      </c>
      <c r="B1236" s="49">
        <f t="shared" si="254"/>
        <v>1206.03</v>
      </c>
      <c r="C1236" s="52" t="s">
        <v>2743</v>
      </c>
      <c r="D1236" s="53"/>
      <c r="E1236" s="56"/>
      <c r="F1236" s="56"/>
      <c r="G1236" s="81"/>
      <c r="H1236" s="81"/>
      <c r="I1236" s="58"/>
      <c r="J1236" s="58"/>
      <c r="K1236" s="59"/>
      <c r="L1236" s="57"/>
      <c r="M1236" s="57"/>
      <c r="N1236" s="57"/>
      <c r="O1236" s="52"/>
      <c r="P1236" s="77" t="str">
        <f>C1236</f>
        <v>// Probability distributions</v>
      </c>
      <c r="Q1236" s="45"/>
      <c r="R1236" s="46"/>
      <c r="S1236" s="46"/>
      <c r="T1236" s="46" t="str">
        <f>IF(ISNA(VLOOKUP(AF1236,#REF!,1)),"//","")</f>
        <v/>
      </c>
      <c r="U1236" s="46"/>
      <c r="V1236" t="e">
        <f t="shared" si="248"/>
        <v>#REF!</v>
      </c>
      <c r="W1236" s="81" t="s">
        <v>2263</v>
      </c>
      <c r="X1236" s="80" t="s">
        <v>2263</v>
      </c>
      <c r="Y1236" s="80" t="s">
        <v>2263</v>
      </c>
      <c r="Z1236" s="25" t="str">
        <f t="shared" si="245"/>
        <v/>
      </c>
      <c r="AA1236" s="25" t="str">
        <f t="shared" si="249"/>
        <v/>
      </c>
      <c r="AB1236" s="1">
        <f t="shared" si="246"/>
        <v>1206.03</v>
      </c>
      <c r="AC1236" t="str">
        <f t="shared" si="250"/>
        <v>// Probability distributions</v>
      </c>
      <c r="AD1236" s="136" t="str">
        <f>IF(ISNA(VLOOKUP(AA1236,Sheet2!J:J,1,0)),"//","")</f>
        <v/>
      </c>
      <c r="AF1236" s="94" t="str">
        <f t="shared" si="251"/>
        <v/>
      </c>
      <c r="AG1236" t="b">
        <f t="shared" si="252"/>
        <v>1</v>
      </c>
    </row>
    <row r="1237" spans="1:33">
      <c r="A1237" s="50">
        <f t="shared" si="253"/>
        <v>1237</v>
      </c>
      <c r="B1237" s="49">
        <f t="shared" si="254"/>
        <v>1207</v>
      </c>
      <c r="C1237" t="s">
        <v>3816</v>
      </c>
      <c r="D1237" s="53" t="s">
        <v>7</v>
      </c>
      <c r="E1237" s="58" t="s">
        <v>33</v>
      </c>
      <c r="F1237" s="58" t="s">
        <v>33</v>
      </c>
      <c r="G1237" s="81">
        <v>0</v>
      </c>
      <c r="H1237" s="81">
        <v>0</v>
      </c>
      <c r="I1237" s="153" t="s">
        <v>16</v>
      </c>
      <c r="J1237" s="58" t="s">
        <v>1396</v>
      </c>
      <c r="K1237" s="59" t="s">
        <v>3830</v>
      </c>
      <c r="L1237" s="57" t="s">
        <v>4851</v>
      </c>
      <c r="M1237" s="57" t="s">
        <v>4910</v>
      </c>
      <c r="N1237" s="57"/>
      <c r="O1237" s="57"/>
      <c r="P1237" s="56" t="s">
        <v>1455</v>
      </c>
      <c r="Q1237" s="13"/>
      <c r="R1237"/>
      <c r="S1237" t="str">
        <f t="shared" ref="S1237:S1268" si="257">IF(E1237=F1237,"","NOT EQUAL")</f>
        <v/>
      </c>
      <c r="T1237" t="str">
        <f>IF(ISNA(VLOOKUP(AF1237,#REF!,1)),"//","")</f>
        <v/>
      </c>
      <c r="U1237"/>
      <c r="V1237" t="e">
        <f t="shared" si="248"/>
        <v>#REF!</v>
      </c>
      <c r="W1237" s="81" t="s">
        <v>2263</v>
      </c>
      <c r="X1237" s="59" t="s">
        <v>2263</v>
      </c>
      <c r="Y1237" s="59" t="s">
        <v>2263</v>
      </c>
      <c r="Z1237" s="25" t="str">
        <f t="shared" si="245"/>
        <v/>
      </c>
      <c r="AA1237" s="25" t="str">
        <f t="shared" si="249"/>
        <v/>
      </c>
      <c r="AB1237" s="1">
        <f t="shared" si="246"/>
        <v>1207</v>
      </c>
      <c r="AC1237" t="str">
        <f t="shared" si="250"/>
        <v>MNU_BINOM</v>
      </c>
      <c r="AD1237" s="136" t="str">
        <f>IF(ISNA(VLOOKUP(AA1237,Sheet2!J:J,1,0)),"//","")</f>
        <v/>
      </c>
      <c r="AF1237" s="94" t="str">
        <f t="shared" si="251"/>
        <v/>
      </c>
      <c r="AG1237" t="b">
        <f t="shared" si="252"/>
        <v>1</v>
      </c>
    </row>
    <row r="1238" spans="1:33">
      <c r="A1238" s="50">
        <f t="shared" si="253"/>
        <v>1238</v>
      </c>
      <c r="B1238" s="49">
        <f t="shared" si="254"/>
        <v>1208</v>
      </c>
      <c r="C1238" t="s">
        <v>4743</v>
      </c>
      <c r="D1238" s="53" t="s">
        <v>7</v>
      </c>
      <c r="E1238" s="74" t="s">
        <v>1042</v>
      </c>
      <c r="F1238" s="74" t="s">
        <v>1042</v>
      </c>
      <c r="G1238" s="161">
        <v>0</v>
      </c>
      <c r="H1238" s="161">
        <v>0</v>
      </c>
      <c r="I1238" s="148" t="s">
        <v>3</v>
      </c>
      <c r="J1238" s="58" t="s">
        <v>1395</v>
      </c>
      <c r="K1238" s="59" t="s">
        <v>3994</v>
      </c>
      <c r="L1238" s="57" t="s">
        <v>4851</v>
      </c>
      <c r="M1238" s="57" t="s">
        <v>4908</v>
      </c>
      <c r="N1238" s="57"/>
      <c r="O1238" s="57"/>
      <c r="P1238" s="79" t="s">
        <v>1452</v>
      </c>
      <c r="Q1238" s="13"/>
      <c r="R1238"/>
      <c r="S1238" t="str">
        <f t="shared" si="257"/>
        <v/>
      </c>
      <c r="T1238" t="str">
        <f>IF(ISNA(VLOOKUP(AF1238,#REF!,1)),"//","")</f>
        <v/>
      </c>
      <c r="U1238"/>
      <c r="V1238" t="e">
        <f t="shared" si="248"/>
        <v>#REF!</v>
      </c>
      <c r="W1238" s="81" t="s">
        <v>2263</v>
      </c>
      <c r="X1238" s="59" t="s">
        <v>2263</v>
      </c>
      <c r="Y1238" s="59" t="s">
        <v>2263</v>
      </c>
      <c r="Z1238" s="25" t="str">
        <f t="shared" si="245"/>
        <v>"BINOM" STD_SUB_P</v>
      </c>
      <c r="AA1238" s="25" t="str">
        <f t="shared" si="249"/>
        <v>BINOMP</v>
      </c>
      <c r="AB1238" s="1">
        <f t="shared" si="246"/>
        <v>1208</v>
      </c>
      <c r="AC1238" t="str">
        <f t="shared" si="250"/>
        <v>ITM_BINOMP</v>
      </c>
      <c r="AD1238" s="136" t="str">
        <f>IF(ISNA(VLOOKUP(AA1238,Sheet2!J:J,1,0)),"//","")</f>
        <v>//</v>
      </c>
      <c r="AF1238" s="94" t="str">
        <f t="shared" si="251"/>
        <v>BINOMP</v>
      </c>
      <c r="AG1238" t="b">
        <f t="shared" si="252"/>
        <v>1</v>
      </c>
    </row>
    <row r="1239" spans="1:33">
      <c r="A1239" s="50">
        <f t="shared" si="253"/>
        <v>1239</v>
      </c>
      <c r="B1239" s="49">
        <f t="shared" si="254"/>
        <v>1209</v>
      </c>
      <c r="C1239" t="s">
        <v>4744</v>
      </c>
      <c r="D1239" s="53" t="s">
        <v>7</v>
      </c>
      <c r="E1239" s="74" t="s">
        <v>2345</v>
      </c>
      <c r="F1239" s="74" t="s">
        <v>2345</v>
      </c>
      <c r="G1239" s="161">
        <v>0</v>
      </c>
      <c r="H1239" s="161">
        <v>0</v>
      </c>
      <c r="I1239" s="148" t="s">
        <v>3</v>
      </c>
      <c r="J1239" s="58" t="s">
        <v>1395</v>
      </c>
      <c r="K1239" s="59" t="s">
        <v>3994</v>
      </c>
      <c r="L1239" s="57" t="s">
        <v>4851</v>
      </c>
      <c r="M1239" s="57" t="s">
        <v>4908</v>
      </c>
      <c r="N1239" s="57"/>
      <c r="O1239" s="57"/>
      <c r="P1239" s="79" t="s">
        <v>1451</v>
      </c>
      <c r="Q1239" s="13"/>
      <c r="R1239"/>
      <c r="S1239" t="str">
        <f t="shared" si="257"/>
        <v/>
      </c>
      <c r="T1239" t="str">
        <f>IF(ISNA(VLOOKUP(AF1239,#REF!,1)),"//","")</f>
        <v/>
      </c>
      <c r="U1239"/>
      <c r="V1239" t="e">
        <f t="shared" si="248"/>
        <v>#REF!</v>
      </c>
      <c r="W1239" s="81" t="s">
        <v>2263</v>
      </c>
      <c r="X1239" s="59" t="s">
        <v>2263</v>
      </c>
      <c r="Y1239" s="59" t="s">
        <v>2263</v>
      </c>
      <c r="Z1239" s="25" t="str">
        <f t="shared" si="245"/>
        <v>"BINOM" STD_GAUSS_BLACK_L STD_GAUSS_WHITE_R</v>
      </c>
      <c r="AA1239" s="25" t="str">
        <f t="shared" si="249"/>
        <v>BINOMGAUSS_BLACK_LGAUSS_WHITE_R</v>
      </c>
      <c r="AB1239" s="1">
        <f t="shared" si="246"/>
        <v>1209</v>
      </c>
      <c r="AC1239" t="str">
        <f t="shared" si="250"/>
        <v>ITM_BINOM</v>
      </c>
      <c r="AD1239" s="136" t="str">
        <f>IF(ISNA(VLOOKUP(AA1239,Sheet2!J:J,1,0)),"//","")</f>
        <v>//</v>
      </c>
      <c r="AF1239" s="94" t="str">
        <f t="shared" si="251"/>
        <v>BINOMGAUSS_BLACK_LGAUSS_WHITE_R</v>
      </c>
      <c r="AG1239" t="b">
        <f t="shared" si="252"/>
        <v>1</v>
      </c>
    </row>
    <row r="1240" spans="1:33">
      <c r="A1240" s="50">
        <f t="shared" si="253"/>
        <v>1240</v>
      </c>
      <c r="B1240" s="49">
        <f t="shared" si="254"/>
        <v>1210</v>
      </c>
      <c r="C1240" t="s">
        <v>4745</v>
      </c>
      <c r="D1240" s="53" t="s">
        <v>7</v>
      </c>
      <c r="E1240" s="74" t="s">
        <v>2346</v>
      </c>
      <c r="F1240" s="74" t="s">
        <v>2346</v>
      </c>
      <c r="G1240" s="161">
        <v>0</v>
      </c>
      <c r="H1240" s="161">
        <v>0</v>
      </c>
      <c r="I1240" s="148" t="s">
        <v>3</v>
      </c>
      <c r="J1240" s="58" t="s">
        <v>1395</v>
      </c>
      <c r="K1240" s="59" t="s">
        <v>3994</v>
      </c>
      <c r="L1240" s="57" t="s">
        <v>4851</v>
      </c>
      <c r="M1240" s="57" t="s">
        <v>4908</v>
      </c>
      <c r="N1240" s="57"/>
      <c r="O1240" s="57"/>
      <c r="P1240" s="56" t="s">
        <v>1453</v>
      </c>
      <c r="Q1240" s="13"/>
      <c r="R1240"/>
      <c r="S1240" t="str">
        <f t="shared" si="257"/>
        <v/>
      </c>
      <c r="T1240" t="str">
        <f>IF(ISNA(VLOOKUP(AF1240,#REF!,1)),"//","")</f>
        <v/>
      </c>
      <c r="U1240"/>
      <c r="V1240" t="e">
        <f t="shared" si="248"/>
        <v>#REF!</v>
      </c>
      <c r="W1240" s="81" t="s">
        <v>2263</v>
      </c>
      <c r="X1240" s="59" t="s">
        <v>2263</v>
      </c>
      <c r="Y1240" s="59" t="s">
        <v>2263</v>
      </c>
      <c r="Z1240" s="25" t="str">
        <f t="shared" si="245"/>
        <v>"BINOM" STD_GAUSS_WHITE_L STD_GAUSS_BLACK_R</v>
      </c>
      <c r="AA1240" s="25" t="str">
        <f t="shared" si="249"/>
        <v>BINOMGAUSS_WHITE_LGAUSS_BLACK_R</v>
      </c>
      <c r="AB1240" s="1">
        <f t="shared" si="246"/>
        <v>1210</v>
      </c>
      <c r="AC1240" t="str">
        <f t="shared" si="250"/>
        <v>ITM_BINOMU</v>
      </c>
      <c r="AD1240" s="136" t="str">
        <f>IF(ISNA(VLOOKUP(AA1240,Sheet2!J:J,1,0)),"//","")</f>
        <v>//</v>
      </c>
      <c r="AF1240" s="94" t="str">
        <f t="shared" si="251"/>
        <v>BINOMGAUSS_WHITE_LGAUSS_BLACK_R</v>
      </c>
      <c r="AG1240" t="b">
        <f t="shared" si="252"/>
        <v>1</v>
      </c>
    </row>
    <row r="1241" spans="1:33">
      <c r="A1241" s="50">
        <f t="shared" si="253"/>
        <v>1241</v>
      </c>
      <c r="B1241" s="49">
        <f t="shared" si="254"/>
        <v>1211</v>
      </c>
      <c r="C1241" t="s">
        <v>4746</v>
      </c>
      <c r="D1241" s="53" t="s">
        <v>7</v>
      </c>
      <c r="E1241" s="58" t="s">
        <v>1043</v>
      </c>
      <c r="F1241" s="58" t="s">
        <v>1043</v>
      </c>
      <c r="G1241" s="161">
        <v>0</v>
      </c>
      <c r="H1241" s="161">
        <v>0</v>
      </c>
      <c r="I1241" s="148" t="s">
        <v>3</v>
      </c>
      <c r="J1241" s="58" t="s">
        <v>1395</v>
      </c>
      <c r="K1241" s="59" t="s">
        <v>3994</v>
      </c>
      <c r="L1241" s="57" t="s">
        <v>4851</v>
      </c>
      <c r="M1241" s="57" t="s">
        <v>4908</v>
      </c>
      <c r="N1241" s="57"/>
      <c r="O1241" s="57"/>
      <c r="P1241" s="56" t="s">
        <v>1454</v>
      </c>
      <c r="Q1241" s="13"/>
      <c r="R1241"/>
      <c r="S1241" t="str">
        <f t="shared" si="257"/>
        <v/>
      </c>
      <c r="T1241" t="str">
        <f>IF(ISNA(VLOOKUP(AF1241,#REF!,1)),"//","")</f>
        <v/>
      </c>
      <c r="U1241"/>
      <c r="V1241" t="e">
        <f t="shared" si="248"/>
        <v>#REF!</v>
      </c>
      <c r="W1241" s="81" t="s">
        <v>2263</v>
      </c>
      <c r="X1241" s="59" t="s">
        <v>2263</v>
      </c>
      <c r="Y1241" s="59" t="s">
        <v>2263</v>
      </c>
      <c r="Z1241" s="25" t="str">
        <f t="shared" si="245"/>
        <v>"BINOM" STD_SUP_MINUS_1</v>
      </c>
      <c r="AA1241" s="25" t="str">
        <f t="shared" si="249"/>
        <v>BINOM^MINUS_1</v>
      </c>
      <c r="AB1241" s="1">
        <f t="shared" si="246"/>
        <v>1211</v>
      </c>
      <c r="AC1241" t="str">
        <f t="shared" si="250"/>
        <v>ITM_BINOMM1</v>
      </c>
      <c r="AD1241" s="136" t="str">
        <f>IF(ISNA(VLOOKUP(AA1241,Sheet2!J:J,1,0)),"//","")</f>
        <v>//</v>
      </c>
      <c r="AF1241" s="94" t="str">
        <f t="shared" si="251"/>
        <v>BINOM^MINUS_1</v>
      </c>
      <c r="AG1241" t="b">
        <f t="shared" si="252"/>
        <v>1</v>
      </c>
    </row>
    <row r="1242" spans="1:33">
      <c r="A1242" s="50">
        <f t="shared" si="253"/>
        <v>1242</v>
      </c>
      <c r="B1242" s="49">
        <f t="shared" si="254"/>
        <v>1212</v>
      </c>
      <c r="C1242" t="s">
        <v>3816</v>
      </c>
      <c r="D1242" s="53" t="s">
        <v>7</v>
      </c>
      <c r="E1242" s="58" t="s">
        <v>38</v>
      </c>
      <c r="F1242" s="58" t="s">
        <v>38</v>
      </c>
      <c r="G1242" s="161">
        <v>0</v>
      </c>
      <c r="H1242" s="161">
        <v>0</v>
      </c>
      <c r="I1242" s="153" t="s">
        <v>16</v>
      </c>
      <c r="J1242" s="58" t="s">
        <v>1396</v>
      </c>
      <c r="K1242" s="59" t="s">
        <v>3830</v>
      </c>
      <c r="L1242" s="57" t="s">
        <v>4851</v>
      </c>
      <c r="M1242" s="57" t="s">
        <v>4910</v>
      </c>
      <c r="N1242" s="57"/>
      <c r="O1242" s="57"/>
      <c r="P1242" s="56" t="s">
        <v>1471</v>
      </c>
      <c r="Q1242" s="13"/>
      <c r="R1242"/>
      <c r="S1242" t="str">
        <f t="shared" si="257"/>
        <v/>
      </c>
      <c r="T1242" t="str">
        <f>IF(ISNA(VLOOKUP(AF1242,#REF!,1)),"//","")</f>
        <v/>
      </c>
      <c r="U1242"/>
      <c r="V1242" t="e">
        <f t="shared" si="248"/>
        <v>#REF!</v>
      </c>
      <c r="W1242" s="81" t="s">
        <v>2263</v>
      </c>
      <c r="X1242" s="59" t="s">
        <v>2263</v>
      </c>
      <c r="Y1242" s="59" t="s">
        <v>2263</v>
      </c>
      <c r="Z1242" s="25" t="str">
        <f t="shared" si="245"/>
        <v/>
      </c>
      <c r="AA1242" s="25" t="str">
        <f t="shared" si="249"/>
        <v/>
      </c>
      <c r="AB1242" s="1">
        <f t="shared" si="246"/>
        <v>1212</v>
      </c>
      <c r="AC1242" t="str">
        <f t="shared" si="250"/>
        <v>MNU_CAUCH</v>
      </c>
      <c r="AD1242" s="136" t="str">
        <f>IF(ISNA(VLOOKUP(AA1242,Sheet2!J:J,1,0)),"//","")</f>
        <v/>
      </c>
      <c r="AF1242" s="94" t="str">
        <f t="shared" si="251"/>
        <v/>
      </c>
      <c r="AG1242" t="b">
        <f t="shared" si="252"/>
        <v>1</v>
      </c>
    </row>
    <row r="1243" spans="1:33">
      <c r="A1243" s="50">
        <f t="shared" si="253"/>
        <v>1243</v>
      </c>
      <c r="B1243" s="49">
        <f t="shared" si="254"/>
        <v>1213</v>
      </c>
      <c r="C1243" t="s">
        <v>4747</v>
      </c>
      <c r="D1243" s="53" t="s">
        <v>7</v>
      </c>
      <c r="E1243" s="74" t="s">
        <v>1050</v>
      </c>
      <c r="F1243" s="74" t="s">
        <v>1050</v>
      </c>
      <c r="G1243" s="161">
        <v>0</v>
      </c>
      <c r="H1243" s="161">
        <v>0</v>
      </c>
      <c r="I1243" s="148" t="s">
        <v>3</v>
      </c>
      <c r="J1243" s="58" t="s">
        <v>1395</v>
      </c>
      <c r="K1243" s="59" t="s">
        <v>3994</v>
      </c>
      <c r="L1243" s="57" t="s">
        <v>4851</v>
      </c>
      <c r="M1243" s="57" t="s">
        <v>4908</v>
      </c>
      <c r="N1243" s="57"/>
      <c r="O1243" s="57"/>
      <c r="P1243" s="79" t="s">
        <v>1468</v>
      </c>
      <c r="Q1243" s="13"/>
      <c r="R1243"/>
      <c r="S1243" t="str">
        <f t="shared" si="257"/>
        <v/>
      </c>
      <c r="T1243" t="str">
        <f>IF(ISNA(VLOOKUP(AF1243,#REF!,1)),"//","")</f>
        <v/>
      </c>
      <c r="U1243"/>
      <c r="V1243" t="e">
        <f t="shared" si="248"/>
        <v>#REF!</v>
      </c>
      <c r="W1243" s="81" t="s">
        <v>2263</v>
      </c>
      <c r="X1243" s="59" t="s">
        <v>2263</v>
      </c>
      <c r="Y1243" s="59" t="s">
        <v>2263</v>
      </c>
      <c r="Z1243" s="25" t="str">
        <f t="shared" si="245"/>
        <v>"CAUCH" STD_SUB_P</v>
      </c>
      <c r="AA1243" s="25" t="str">
        <f t="shared" si="249"/>
        <v>CAUCHP</v>
      </c>
      <c r="AB1243" s="1">
        <f t="shared" si="246"/>
        <v>1213</v>
      </c>
      <c r="AC1243" t="str">
        <f t="shared" si="250"/>
        <v>ITM_CAUCHP</v>
      </c>
      <c r="AD1243" s="136" t="str">
        <f>IF(ISNA(VLOOKUP(AA1243,Sheet2!J:J,1,0)),"//","")</f>
        <v>//</v>
      </c>
      <c r="AF1243" s="94" t="str">
        <f t="shared" si="251"/>
        <v>CAUCHP</v>
      </c>
      <c r="AG1243" t="b">
        <f t="shared" si="252"/>
        <v>1</v>
      </c>
    </row>
    <row r="1244" spans="1:33">
      <c r="A1244" s="50">
        <f t="shared" si="253"/>
        <v>1244</v>
      </c>
      <c r="B1244" s="49">
        <f t="shared" si="254"/>
        <v>1214</v>
      </c>
      <c r="C1244" t="s">
        <v>4748</v>
      </c>
      <c r="D1244" s="53" t="s">
        <v>7</v>
      </c>
      <c r="E1244" s="74" t="s">
        <v>2347</v>
      </c>
      <c r="F1244" s="74" t="s">
        <v>2347</v>
      </c>
      <c r="G1244" s="161">
        <v>0</v>
      </c>
      <c r="H1244" s="161">
        <v>0</v>
      </c>
      <c r="I1244" s="148" t="s">
        <v>3</v>
      </c>
      <c r="J1244" s="58" t="s">
        <v>1395</v>
      </c>
      <c r="K1244" s="59" t="s">
        <v>3994</v>
      </c>
      <c r="L1244" s="57" t="s">
        <v>4851</v>
      </c>
      <c r="M1244" s="57" t="s">
        <v>4908</v>
      </c>
      <c r="N1244" s="57"/>
      <c r="O1244" s="57"/>
      <c r="P1244" s="79" t="s">
        <v>1467</v>
      </c>
      <c r="Q1244" s="13"/>
      <c r="R1244"/>
      <c r="S1244" t="str">
        <f t="shared" si="257"/>
        <v/>
      </c>
      <c r="T1244" t="str">
        <f>IF(ISNA(VLOOKUP(AF1244,#REF!,1)),"//","")</f>
        <v/>
      </c>
      <c r="U1244"/>
      <c r="V1244" t="e">
        <f t="shared" si="248"/>
        <v>#REF!</v>
      </c>
      <c r="W1244" s="81" t="s">
        <v>2263</v>
      </c>
      <c r="X1244" s="59" t="s">
        <v>2263</v>
      </c>
      <c r="Y1244" s="59" t="s">
        <v>2263</v>
      </c>
      <c r="Z1244" s="25" t="str">
        <f t="shared" si="245"/>
        <v>"CAUCH" STD_GAUSS_BLACK_L STD_GAUSS_WHITE_R</v>
      </c>
      <c r="AA1244" s="25" t="str">
        <f t="shared" si="249"/>
        <v>CAUCHGAUSS_BLACK_LGAUSS_WHITE_R</v>
      </c>
      <c r="AB1244" s="1">
        <f t="shared" si="246"/>
        <v>1214</v>
      </c>
      <c r="AC1244" t="str">
        <f t="shared" si="250"/>
        <v>ITM_CAUCH</v>
      </c>
      <c r="AD1244" s="136" t="str">
        <f>IF(ISNA(VLOOKUP(AA1244,Sheet2!J:J,1,0)),"//","")</f>
        <v>//</v>
      </c>
      <c r="AF1244" s="94" t="str">
        <f t="shared" si="251"/>
        <v>CAUCHGAUSS_BLACK_LGAUSS_WHITE_R</v>
      </c>
      <c r="AG1244" t="b">
        <f t="shared" si="252"/>
        <v>1</v>
      </c>
    </row>
    <row r="1245" spans="1:33">
      <c r="A1245" s="50">
        <f t="shared" si="253"/>
        <v>1245</v>
      </c>
      <c r="B1245" s="49">
        <f t="shared" si="254"/>
        <v>1215</v>
      </c>
      <c r="C1245" t="s">
        <v>4749</v>
      </c>
      <c r="D1245" s="53" t="s">
        <v>7</v>
      </c>
      <c r="E1245" s="74" t="s">
        <v>2348</v>
      </c>
      <c r="F1245" s="74" t="s">
        <v>2348</v>
      </c>
      <c r="G1245" s="161">
        <v>0</v>
      </c>
      <c r="H1245" s="161">
        <v>0</v>
      </c>
      <c r="I1245" s="148" t="s">
        <v>3</v>
      </c>
      <c r="J1245" s="58" t="s">
        <v>1395</v>
      </c>
      <c r="K1245" s="59" t="s">
        <v>3994</v>
      </c>
      <c r="L1245" s="57" t="s">
        <v>4851</v>
      </c>
      <c r="M1245" s="57" t="s">
        <v>4908</v>
      </c>
      <c r="N1245" s="57"/>
      <c r="O1245" s="57"/>
      <c r="P1245" s="56" t="s">
        <v>1469</v>
      </c>
      <c r="Q1245" s="13"/>
      <c r="R1245"/>
      <c r="S1245" t="str">
        <f t="shared" si="257"/>
        <v/>
      </c>
      <c r="T1245" t="str">
        <f>IF(ISNA(VLOOKUP(AF1245,#REF!,1)),"//","")</f>
        <v/>
      </c>
      <c r="U1245"/>
      <c r="V1245" t="e">
        <f t="shared" si="248"/>
        <v>#REF!</v>
      </c>
      <c r="W1245" s="81" t="s">
        <v>2263</v>
      </c>
      <c r="X1245" s="59" t="s">
        <v>2263</v>
      </c>
      <c r="Y1245" s="59" t="s">
        <v>2263</v>
      </c>
      <c r="Z1245" s="25" t="str">
        <f t="shared" ref="Z1245:Z1308" si="258">IF( OR(X1245="CNST", I1245="CAT_REGS"),IF(E1245=CHAR(34)&amp;CHAR(34),F1245,E1245),
IF(X1245="YES",UPPER(IF(E1245=CHAR(34)&amp;CHAR(34),F1245,E1245)),
IF(   AND(X1245&lt;&gt;"NO",I1245="CAT_FNCT",D1245&lt;&gt;"multiply", D1245&lt;&gt;"divide"),IF(J1245="SLS_ENABLED",   UPPER(IF(E1245=CHAR(34)&amp;CHAR(34),F1245,E1245)),""),"")))</f>
        <v>"CAUCH" STD_GAUSS_WHITE_L STD_GAUSS_BLACK_R</v>
      </c>
      <c r="AA1245" s="25" t="str">
        <f t="shared" si="249"/>
        <v>CAUCHGAUSS_WHITE_LGAUSS_BLACK_R</v>
      </c>
      <c r="AB1245" s="1">
        <f t="shared" ref="AB1245:AB1308" si="259">B1245</f>
        <v>1215</v>
      </c>
      <c r="AC1245" t="str">
        <f t="shared" si="250"/>
        <v>ITM_CAUCHU</v>
      </c>
      <c r="AD1245" s="136" t="str">
        <f>IF(ISNA(VLOOKUP(AA1245,Sheet2!J:J,1,0)),"//","")</f>
        <v>//</v>
      </c>
      <c r="AF1245" s="94" t="str">
        <f t="shared" si="251"/>
        <v>CAUCHGAUSS_WHITE_LGAUSS_BLACK_R</v>
      </c>
      <c r="AG1245" t="b">
        <f t="shared" si="252"/>
        <v>1</v>
      </c>
    </row>
    <row r="1246" spans="1:33">
      <c r="A1246" s="50">
        <f t="shared" si="253"/>
        <v>1246</v>
      </c>
      <c r="B1246" s="49">
        <f t="shared" si="254"/>
        <v>1216</v>
      </c>
      <c r="C1246" t="s">
        <v>4750</v>
      </c>
      <c r="D1246" s="53" t="s">
        <v>7</v>
      </c>
      <c r="E1246" s="58" t="s">
        <v>1051</v>
      </c>
      <c r="F1246" s="58" t="s">
        <v>1051</v>
      </c>
      <c r="G1246" s="161">
        <v>0</v>
      </c>
      <c r="H1246" s="161">
        <v>0</v>
      </c>
      <c r="I1246" s="148" t="s">
        <v>3</v>
      </c>
      <c r="J1246" s="58" t="s">
        <v>1395</v>
      </c>
      <c r="K1246" s="59" t="s">
        <v>3994</v>
      </c>
      <c r="L1246" s="57" t="s">
        <v>4851</v>
      </c>
      <c r="M1246" s="57" t="s">
        <v>4908</v>
      </c>
      <c r="N1246" s="57"/>
      <c r="O1246" s="57"/>
      <c r="P1246" s="56" t="s">
        <v>1470</v>
      </c>
      <c r="Q1246" s="13"/>
      <c r="R1246"/>
      <c r="S1246" t="str">
        <f t="shared" si="257"/>
        <v/>
      </c>
      <c r="T1246" t="str">
        <f>IF(ISNA(VLOOKUP(AF1246,#REF!,1)),"//","")</f>
        <v/>
      </c>
      <c r="U1246"/>
      <c r="V1246" t="e">
        <f t="shared" si="248"/>
        <v>#REF!</v>
      </c>
      <c r="W1246" s="81" t="s">
        <v>2263</v>
      </c>
      <c r="X1246" s="59" t="s">
        <v>2263</v>
      </c>
      <c r="Y1246" s="59" t="s">
        <v>2263</v>
      </c>
      <c r="Z1246" s="25" t="str">
        <f t="shared" si="258"/>
        <v>"CAUCH" STD_SUP_MINUS_1</v>
      </c>
      <c r="AA1246" s="25" t="str">
        <f t="shared" si="249"/>
        <v>CAUCH^MINUS_1</v>
      </c>
      <c r="AB1246" s="1">
        <f t="shared" si="259"/>
        <v>1216</v>
      </c>
      <c r="AC1246" t="str">
        <f t="shared" si="250"/>
        <v>ITM_CAUCHM1</v>
      </c>
      <c r="AD1246" s="136" t="str">
        <f>IF(ISNA(VLOOKUP(AA1246,Sheet2!J:J,1,0)),"//","")</f>
        <v>//</v>
      </c>
      <c r="AF1246" s="94" t="str">
        <f t="shared" si="251"/>
        <v>CAUCH^MINUS_1</v>
      </c>
      <c r="AG1246" t="b">
        <f t="shared" si="252"/>
        <v>1</v>
      </c>
    </row>
    <row r="1247" spans="1:33">
      <c r="A1247" s="50">
        <f t="shared" si="253"/>
        <v>1247</v>
      </c>
      <c r="B1247" s="49">
        <f t="shared" si="254"/>
        <v>1217</v>
      </c>
      <c r="C1247" t="s">
        <v>3816</v>
      </c>
      <c r="D1247" s="53" t="s">
        <v>7</v>
      </c>
      <c r="E1247" s="58" t="s">
        <v>91</v>
      </c>
      <c r="F1247" s="58" t="s">
        <v>91</v>
      </c>
      <c r="G1247" s="161">
        <v>0</v>
      </c>
      <c r="H1247" s="161">
        <v>0</v>
      </c>
      <c r="I1247" s="153" t="s">
        <v>16</v>
      </c>
      <c r="J1247" s="58" t="s">
        <v>1396</v>
      </c>
      <c r="K1247" s="59" t="s">
        <v>3830</v>
      </c>
      <c r="L1247" s="57" t="s">
        <v>4851</v>
      </c>
      <c r="M1247" s="57" t="s">
        <v>4910</v>
      </c>
      <c r="N1247" s="57"/>
      <c r="O1247" s="57"/>
      <c r="P1247" s="56" t="s">
        <v>1553</v>
      </c>
      <c r="Q1247" s="13"/>
      <c r="R1247"/>
      <c r="S1247" t="str">
        <f t="shared" si="257"/>
        <v/>
      </c>
      <c r="T1247" t="str">
        <f>IF(ISNA(VLOOKUP(AF1247,#REF!,1)),"//","")</f>
        <v/>
      </c>
      <c r="U1247"/>
      <c r="V1247" t="e">
        <f t="shared" si="248"/>
        <v>#REF!</v>
      </c>
      <c r="W1247" s="81" t="s">
        <v>2263</v>
      </c>
      <c r="X1247" s="59" t="s">
        <v>2263</v>
      </c>
      <c r="Y1247" s="59" t="s">
        <v>2263</v>
      </c>
      <c r="Z1247" s="25" t="str">
        <f t="shared" si="258"/>
        <v/>
      </c>
      <c r="AA1247" s="25" t="str">
        <f t="shared" si="249"/>
        <v/>
      </c>
      <c r="AB1247" s="1">
        <f t="shared" si="259"/>
        <v>1217</v>
      </c>
      <c r="AC1247" t="str">
        <f t="shared" si="250"/>
        <v>MNU_EXPON</v>
      </c>
      <c r="AD1247" s="136" t="str">
        <f>IF(ISNA(VLOOKUP(AA1247,Sheet2!J:J,1,0)),"//","")</f>
        <v/>
      </c>
      <c r="AF1247" s="94" t="str">
        <f t="shared" si="251"/>
        <v/>
      </c>
      <c r="AG1247" t="b">
        <f t="shared" si="252"/>
        <v>1</v>
      </c>
    </row>
    <row r="1248" spans="1:33">
      <c r="A1248" s="50">
        <f t="shared" si="253"/>
        <v>1248</v>
      </c>
      <c r="B1248" s="49">
        <f t="shared" si="254"/>
        <v>1218</v>
      </c>
      <c r="C1248" t="s">
        <v>4751</v>
      </c>
      <c r="D1248" s="53" t="s">
        <v>7</v>
      </c>
      <c r="E1248" s="74" t="s">
        <v>1104</v>
      </c>
      <c r="F1248" s="74" t="s">
        <v>1104</v>
      </c>
      <c r="G1248" s="161">
        <v>0</v>
      </c>
      <c r="H1248" s="161">
        <v>0</v>
      </c>
      <c r="I1248" s="148" t="s">
        <v>3</v>
      </c>
      <c r="J1248" s="58" t="s">
        <v>1395</v>
      </c>
      <c r="K1248" s="59" t="s">
        <v>3994</v>
      </c>
      <c r="L1248" s="57" t="s">
        <v>4851</v>
      </c>
      <c r="M1248" s="57" t="s">
        <v>4908</v>
      </c>
      <c r="N1248" s="57"/>
      <c r="O1248" s="57"/>
      <c r="P1248" s="79" t="s">
        <v>1550</v>
      </c>
      <c r="Q1248" s="13"/>
      <c r="R1248"/>
      <c r="S1248" t="str">
        <f t="shared" si="257"/>
        <v/>
      </c>
      <c r="T1248" t="str">
        <f>IF(ISNA(VLOOKUP(AF1248,#REF!,1)),"//","")</f>
        <v/>
      </c>
      <c r="U1248"/>
      <c r="V1248" t="e">
        <f t="shared" si="248"/>
        <v>#REF!</v>
      </c>
      <c r="W1248" s="81" t="s">
        <v>2263</v>
      </c>
      <c r="X1248" s="59" t="s">
        <v>2263</v>
      </c>
      <c r="Y1248" s="59" t="s">
        <v>2263</v>
      </c>
      <c r="Z1248" s="25" t="str">
        <f t="shared" si="258"/>
        <v>"EXPON" STD_SUB_P</v>
      </c>
      <c r="AA1248" s="25" t="str">
        <f t="shared" si="249"/>
        <v>EXPONP</v>
      </c>
      <c r="AB1248" s="1">
        <f t="shared" si="259"/>
        <v>1218</v>
      </c>
      <c r="AC1248" t="str">
        <f t="shared" si="250"/>
        <v>ITM_EXPONP</v>
      </c>
      <c r="AD1248" s="136" t="str">
        <f>IF(ISNA(VLOOKUP(AA1248,Sheet2!J:J,1,0)),"//","")</f>
        <v>//</v>
      </c>
      <c r="AF1248" s="94" t="str">
        <f t="shared" si="251"/>
        <v>EXPONP</v>
      </c>
      <c r="AG1248" t="b">
        <f t="shared" si="252"/>
        <v>1</v>
      </c>
    </row>
    <row r="1249" spans="1:33">
      <c r="A1249" s="50">
        <f t="shared" si="253"/>
        <v>1249</v>
      </c>
      <c r="B1249" s="49">
        <f t="shared" si="254"/>
        <v>1219</v>
      </c>
      <c r="C1249" t="s">
        <v>4752</v>
      </c>
      <c r="D1249" s="53" t="s">
        <v>7</v>
      </c>
      <c r="E1249" s="74" t="s">
        <v>2349</v>
      </c>
      <c r="F1249" s="74" t="s">
        <v>2349</v>
      </c>
      <c r="G1249" s="161">
        <v>0</v>
      </c>
      <c r="H1249" s="161">
        <v>0</v>
      </c>
      <c r="I1249" s="148" t="s">
        <v>3</v>
      </c>
      <c r="J1249" s="58" t="s">
        <v>1395</v>
      </c>
      <c r="K1249" s="59" t="s">
        <v>3994</v>
      </c>
      <c r="L1249" s="57" t="s">
        <v>4851</v>
      </c>
      <c r="M1249" s="57" t="s">
        <v>4908</v>
      </c>
      <c r="N1249" s="57"/>
      <c r="O1249" s="57"/>
      <c r="P1249" s="79" t="s">
        <v>1549</v>
      </c>
      <c r="Q1249" s="13"/>
      <c r="R1249"/>
      <c r="S1249" t="str">
        <f t="shared" si="257"/>
        <v/>
      </c>
      <c r="T1249" t="str">
        <f>IF(ISNA(VLOOKUP(AF1249,#REF!,1)),"//","")</f>
        <v/>
      </c>
      <c r="U1249"/>
      <c r="V1249" t="e">
        <f t="shared" si="248"/>
        <v>#REF!</v>
      </c>
      <c r="W1249" s="81" t="s">
        <v>2263</v>
      </c>
      <c r="X1249" s="59" t="s">
        <v>2263</v>
      </c>
      <c r="Y1249" s="59" t="s">
        <v>2263</v>
      </c>
      <c r="Z1249" s="25" t="str">
        <f t="shared" si="258"/>
        <v>"EXPON" STD_GAUSS_BLACK_L STD_GAUSS_WHITE_R</v>
      </c>
      <c r="AA1249" s="25" t="str">
        <f t="shared" si="249"/>
        <v>EXPONGAUSS_BLACK_LGAUSS_WHITE_R</v>
      </c>
      <c r="AB1249" s="1">
        <f t="shared" si="259"/>
        <v>1219</v>
      </c>
      <c r="AC1249" t="str">
        <f t="shared" si="250"/>
        <v>ITM_EXPON</v>
      </c>
      <c r="AD1249" s="136" t="str">
        <f>IF(ISNA(VLOOKUP(AA1249,Sheet2!J:J,1,0)),"//","")</f>
        <v>//</v>
      </c>
      <c r="AF1249" s="94" t="str">
        <f t="shared" si="251"/>
        <v>EXPONGAUSS_BLACK_LGAUSS_WHITE_R</v>
      </c>
      <c r="AG1249" t="b">
        <f t="shared" si="252"/>
        <v>1</v>
      </c>
    </row>
    <row r="1250" spans="1:33">
      <c r="A1250" s="50">
        <f t="shared" si="253"/>
        <v>1250</v>
      </c>
      <c r="B1250" s="49">
        <f t="shared" si="254"/>
        <v>1220</v>
      </c>
      <c r="C1250" t="s">
        <v>4753</v>
      </c>
      <c r="D1250" s="53" t="s">
        <v>7</v>
      </c>
      <c r="E1250" s="74" t="s">
        <v>2350</v>
      </c>
      <c r="F1250" s="74" t="s">
        <v>2350</v>
      </c>
      <c r="G1250" s="161">
        <v>0</v>
      </c>
      <c r="H1250" s="161">
        <v>0</v>
      </c>
      <c r="I1250" s="148" t="s">
        <v>3</v>
      </c>
      <c r="J1250" s="58" t="s">
        <v>1395</v>
      </c>
      <c r="K1250" s="59" t="s">
        <v>3994</v>
      </c>
      <c r="L1250" s="57" t="s">
        <v>4851</v>
      </c>
      <c r="M1250" s="57" t="s">
        <v>4908</v>
      </c>
      <c r="N1250" s="57"/>
      <c r="O1250" s="57"/>
      <c r="P1250" s="56" t="s">
        <v>1551</v>
      </c>
      <c r="Q1250" s="13"/>
      <c r="R1250"/>
      <c r="S1250" t="str">
        <f t="shared" si="257"/>
        <v/>
      </c>
      <c r="T1250" t="str">
        <f>IF(ISNA(VLOOKUP(AF1250,#REF!,1)),"//","")</f>
        <v/>
      </c>
      <c r="U1250"/>
      <c r="V1250" t="e">
        <f t="shared" si="248"/>
        <v>#REF!</v>
      </c>
      <c r="W1250" s="81" t="s">
        <v>2263</v>
      </c>
      <c r="X1250" s="59" t="s">
        <v>2263</v>
      </c>
      <c r="Y1250" s="59" t="s">
        <v>2263</v>
      </c>
      <c r="Z1250" s="25" t="str">
        <f t="shared" si="258"/>
        <v>"EXPON" STD_GAUSS_WHITE_L STD_GAUSS_BLACK_R</v>
      </c>
      <c r="AA1250" s="25" t="str">
        <f t="shared" si="249"/>
        <v>EXPONGAUSS_WHITE_LGAUSS_BLACK_R</v>
      </c>
      <c r="AB1250" s="1">
        <f t="shared" si="259"/>
        <v>1220</v>
      </c>
      <c r="AC1250" t="str">
        <f t="shared" si="250"/>
        <v>ITM_EXPONU</v>
      </c>
      <c r="AD1250" s="136" t="str">
        <f>IF(ISNA(VLOOKUP(AA1250,Sheet2!J:J,1,0)),"//","")</f>
        <v>//</v>
      </c>
      <c r="AF1250" s="94" t="str">
        <f t="shared" si="251"/>
        <v>EXPONGAUSS_WHITE_LGAUSS_BLACK_R</v>
      </c>
      <c r="AG1250" t="b">
        <f t="shared" si="252"/>
        <v>1</v>
      </c>
    </row>
    <row r="1251" spans="1:33">
      <c r="A1251" s="50">
        <f t="shared" si="253"/>
        <v>1251</v>
      </c>
      <c r="B1251" s="49">
        <f t="shared" si="254"/>
        <v>1221</v>
      </c>
      <c r="C1251" t="s">
        <v>4754</v>
      </c>
      <c r="D1251" s="53" t="s">
        <v>7</v>
      </c>
      <c r="E1251" s="58" t="s">
        <v>1105</v>
      </c>
      <c r="F1251" s="58" t="s">
        <v>1105</v>
      </c>
      <c r="G1251" s="161">
        <v>0</v>
      </c>
      <c r="H1251" s="161">
        <v>0</v>
      </c>
      <c r="I1251" s="148" t="s">
        <v>3</v>
      </c>
      <c r="J1251" s="58" t="s">
        <v>1395</v>
      </c>
      <c r="K1251" s="59" t="s">
        <v>3994</v>
      </c>
      <c r="L1251" s="57" t="s">
        <v>4851</v>
      </c>
      <c r="M1251" s="57" t="s">
        <v>4908</v>
      </c>
      <c r="N1251" s="57"/>
      <c r="O1251" s="57"/>
      <c r="P1251" s="56" t="s">
        <v>1552</v>
      </c>
      <c r="Q1251" s="13"/>
      <c r="R1251"/>
      <c r="S1251" t="str">
        <f t="shared" si="257"/>
        <v/>
      </c>
      <c r="T1251" t="str">
        <f>IF(ISNA(VLOOKUP(AF1251,#REF!,1)),"//","")</f>
        <v/>
      </c>
      <c r="U1251"/>
      <c r="V1251" t="e">
        <f t="shared" si="248"/>
        <v>#REF!</v>
      </c>
      <c r="W1251" s="81" t="s">
        <v>2263</v>
      </c>
      <c r="X1251" s="59" t="s">
        <v>2263</v>
      </c>
      <c r="Y1251" s="59" t="s">
        <v>2263</v>
      </c>
      <c r="Z1251" s="25" t="str">
        <f t="shared" si="258"/>
        <v>"EXPON" STD_SUP_MINUS_1</v>
      </c>
      <c r="AA1251" s="25" t="str">
        <f t="shared" si="249"/>
        <v>EXPON^MINUS_1</v>
      </c>
      <c r="AB1251" s="1">
        <f t="shared" si="259"/>
        <v>1221</v>
      </c>
      <c r="AC1251" t="str">
        <f t="shared" si="250"/>
        <v>ITM_EXPONM1</v>
      </c>
      <c r="AD1251" s="136" t="str">
        <f>IF(ISNA(VLOOKUP(AA1251,Sheet2!J:J,1,0)),"//","")</f>
        <v>//</v>
      </c>
      <c r="AF1251" s="94" t="str">
        <f t="shared" si="251"/>
        <v>EXPON^MINUS_1</v>
      </c>
      <c r="AG1251" t="b">
        <f t="shared" si="252"/>
        <v>1</v>
      </c>
    </row>
    <row r="1252" spans="1:33">
      <c r="A1252" s="50">
        <f t="shared" si="253"/>
        <v>1252</v>
      </c>
      <c r="B1252" s="49">
        <f t="shared" si="254"/>
        <v>1222</v>
      </c>
      <c r="C1252" t="s">
        <v>3816</v>
      </c>
      <c r="D1252" s="53" t="s">
        <v>7</v>
      </c>
      <c r="E1252" s="58" t="s">
        <v>116</v>
      </c>
      <c r="F1252" s="58" t="s">
        <v>116</v>
      </c>
      <c r="G1252" s="161">
        <v>0</v>
      </c>
      <c r="H1252" s="161">
        <v>0</v>
      </c>
      <c r="I1252" s="153" t="s">
        <v>16</v>
      </c>
      <c r="J1252" s="58" t="s">
        <v>1396</v>
      </c>
      <c r="K1252" s="59" t="s">
        <v>3830</v>
      </c>
      <c r="L1252" s="57" t="s">
        <v>4851</v>
      </c>
      <c r="M1252" s="57" t="s">
        <v>4910</v>
      </c>
      <c r="N1252" s="57"/>
      <c r="O1252" s="57"/>
      <c r="P1252" s="56" t="s">
        <v>1589</v>
      </c>
      <c r="Q1252" s="13"/>
      <c r="R1252"/>
      <c r="S1252" t="str">
        <f t="shared" si="257"/>
        <v/>
      </c>
      <c r="T1252" t="str">
        <f>IF(ISNA(VLOOKUP(AF1252,#REF!,1)),"//","")</f>
        <v/>
      </c>
      <c r="U1252"/>
      <c r="V1252" t="e">
        <f t="shared" si="248"/>
        <v>#REF!</v>
      </c>
      <c r="W1252" s="81" t="s">
        <v>2263</v>
      </c>
      <c r="X1252" s="59" t="s">
        <v>2263</v>
      </c>
      <c r="Y1252" s="59" t="s">
        <v>2263</v>
      </c>
      <c r="Z1252" s="25" t="str">
        <f t="shared" si="258"/>
        <v/>
      </c>
      <c r="AA1252" s="25" t="str">
        <f t="shared" si="249"/>
        <v/>
      </c>
      <c r="AB1252" s="1">
        <f t="shared" si="259"/>
        <v>1222</v>
      </c>
      <c r="AC1252" t="str">
        <f t="shared" si="250"/>
        <v>MNU_F</v>
      </c>
      <c r="AD1252" s="136" t="str">
        <f>IF(ISNA(VLOOKUP(AA1252,Sheet2!J:J,1,0)),"//","")</f>
        <v/>
      </c>
      <c r="AF1252" s="94" t="str">
        <f t="shared" si="251"/>
        <v/>
      </c>
      <c r="AG1252" t="b">
        <f t="shared" si="252"/>
        <v>1</v>
      </c>
    </row>
    <row r="1253" spans="1:33">
      <c r="A1253" s="50">
        <f t="shared" si="253"/>
        <v>1253</v>
      </c>
      <c r="B1253" s="49">
        <f t="shared" si="254"/>
        <v>1223</v>
      </c>
      <c r="C1253" t="s">
        <v>4755</v>
      </c>
      <c r="D1253" s="53" t="s">
        <v>7</v>
      </c>
      <c r="E1253" s="58" t="s">
        <v>1111</v>
      </c>
      <c r="F1253" s="58" t="s">
        <v>1111</v>
      </c>
      <c r="G1253" s="161">
        <v>0</v>
      </c>
      <c r="H1253" s="161">
        <v>0</v>
      </c>
      <c r="I1253" s="148" t="s">
        <v>3</v>
      </c>
      <c r="J1253" s="58" t="s">
        <v>1395</v>
      </c>
      <c r="K1253" s="59" t="s">
        <v>3994</v>
      </c>
      <c r="L1253" s="57" t="s">
        <v>4851</v>
      </c>
      <c r="M1253" s="57" t="s">
        <v>4908</v>
      </c>
      <c r="N1253" s="57"/>
      <c r="O1253" s="57"/>
      <c r="P1253" s="56" t="s">
        <v>1577</v>
      </c>
      <c r="Q1253" s="13"/>
      <c r="R1253"/>
      <c r="S1253" t="str">
        <f t="shared" si="257"/>
        <v/>
      </c>
      <c r="T1253" t="str">
        <f>IF(ISNA(VLOOKUP(AF1253,#REF!,1)),"//","")</f>
        <v/>
      </c>
      <c r="U1253"/>
      <c r="V1253" t="e">
        <f t="shared" si="248"/>
        <v>#REF!</v>
      </c>
      <c r="W1253" s="81" t="s">
        <v>2263</v>
      </c>
      <c r="X1253" s="59" t="s">
        <v>2263</v>
      </c>
      <c r="Y1253" s="59" t="s">
        <v>2263</v>
      </c>
      <c r="Z1253" s="25" t="str">
        <f t="shared" si="258"/>
        <v>"F" STD_SUB_P "(X)"</v>
      </c>
      <c r="AA1253" s="25" t="str">
        <f t="shared" si="249"/>
        <v>FP(X)</v>
      </c>
      <c r="AB1253" s="1">
        <f t="shared" si="259"/>
        <v>1223</v>
      </c>
      <c r="AC1253" t="str">
        <f t="shared" si="250"/>
        <v>ITM_FPX</v>
      </c>
      <c r="AD1253" s="136" t="str">
        <f>IF(ISNA(VLOOKUP(AA1253,Sheet2!J:J,1,0)),"//","")</f>
        <v>//</v>
      </c>
      <c r="AF1253" s="94" t="str">
        <f t="shared" si="251"/>
        <v>FP</v>
      </c>
      <c r="AG1253" t="b">
        <f t="shared" si="252"/>
        <v>0</v>
      </c>
    </row>
    <row r="1254" spans="1:33">
      <c r="A1254" s="50">
        <f t="shared" si="253"/>
        <v>1254</v>
      </c>
      <c r="B1254" s="49">
        <f t="shared" si="254"/>
        <v>1224</v>
      </c>
      <c r="C1254" t="s">
        <v>4756</v>
      </c>
      <c r="D1254" s="53" t="s">
        <v>7</v>
      </c>
      <c r="E1254" s="74" t="s">
        <v>2351</v>
      </c>
      <c r="F1254" s="74" t="s">
        <v>2351</v>
      </c>
      <c r="G1254" s="161">
        <v>0</v>
      </c>
      <c r="H1254" s="161">
        <v>0</v>
      </c>
      <c r="I1254" s="148" t="s">
        <v>3</v>
      </c>
      <c r="J1254" s="58" t="s">
        <v>1395</v>
      </c>
      <c r="K1254" s="59" t="s">
        <v>3994</v>
      </c>
      <c r="L1254" s="57" t="s">
        <v>4851</v>
      </c>
      <c r="M1254" s="57" t="s">
        <v>4908</v>
      </c>
      <c r="N1254" s="57"/>
      <c r="O1254" s="57"/>
      <c r="P1254" s="79" t="s">
        <v>1579</v>
      </c>
      <c r="Q1254" s="13"/>
      <c r="R1254"/>
      <c r="S1254" t="str">
        <f t="shared" si="257"/>
        <v/>
      </c>
      <c r="T1254" t="str">
        <f>IF(ISNA(VLOOKUP(AF1254,#REF!,1)),"//","")</f>
        <v/>
      </c>
      <c r="U1254"/>
      <c r="V1254" t="e">
        <f t="shared" si="248"/>
        <v>#REF!</v>
      </c>
      <c r="W1254" s="81" t="s">
        <v>2263</v>
      </c>
      <c r="X1254" s="59" t="s">
        <v>2263</v>
      </c>
      <c r="Y1254" s="59" t="s">
        <v>2263</v>
      </c>
      <c r="Z1254" s="25" t="str">
        <f t="shared" si="258"/>
        <v>"F" STD_GAUSS_BLACK_L STD_GAUSS_WHITE_R "(X)"</v>
      </c>
      <c r="AA1254" s="25" t="str">
        <f t="shared" si="249"/>
        <v>FGAUSS_BLACK_LGAUSS_WHITE_R(X)</v>
      </c>
      <c r="AB1254" s="1">
        <f t="shared" si="259"/>
        <v>1224</v>
      </c>
      <c r="AC1254" t="str">
        <f t="shared" si="250"/>
        <v>ITM_FX</v>
      </c>
      <c r="AD1254" s="136" t="str">
        <f>IF(ISNA(VLOOKUP(AA1254,Sheet2!J:J,1,0)),"//","")</f>
        <v>//</v>
      </c>
      <c r="AF1254" s="94" t="str">
        <f t="shared" si="251"/>
        <v>FGAUSS_BLACK_LGAUSS_WHITE_R</v>
      </c>
      <c r="AG1254" t="b">
        <f t="shared" si="252"/>
        <v>0</v>
      </c>
    </row>
    <row r="1255" spans="1:33">
      <c r="A1255" s="50">
        <f t="shared" si="253"/>
        <v>1255</v>
      </c>
      <c r="B1255" s="49">
        <f t="shared" si="254"/>
        <v>1225</v>
      </c>
      <c r="C1255" t="s">
        <v>4757</v>
      </c>
      <c r="D1255" s="53" t="s">
        <v>7</v>
      </c>
      <c r="E1255" s="74" t="s">
        <v>2352</v>
      </c>
      <c r="F1255" s="74" t="s">
        <v>2352</v>
      </c>
      <c r="G1255" s="161">
        <v>0</v>
      </c>
      <c r="H1255" s="161">
        <v>0</v>
      </c>
      <c r="I1255" s="148" t="s">
        <v>3</v>
      </c>
      <c r="J1255" s="58" t="s">
        <v>1395</v>
      </c>
      <c r="K1255" s="59" t="s">
        <v>3994</v>
      </c>
      <c r="L1255" s="57" t="s">
        <v>4851</v>
      </c>
      <c r="M1255" s="57" t="s">
        <v>4908</v>
      </c>
      <c r="N1255" s="57"/>
      <c r="O1255" s="57"/>
      <c r="P1255" s="79" t="s">
        <v>1578</v>
      </c>
      <c r="Q1255" s="13"/>
      <c r="R1255"/>
      <c r="S1255" t="str">
        <f t="shared" si="257"/>
        <v/>
      </c>
      <c r="T1255" t="str">
        <f>IF(ISNA(VLOOKUP(AF1255,#REF!,1)),"//","")</f>
        <v/>
      </c>
      <c r="U1255"/>
      <c r="V1255" t="e">
        <f t="shared" si="248"/>
        <v>#REF!</v>
      </c>
      <c r="W1255" s="81" t="s">
        <v>2263</v>
      </c>
      <c r="X1255" s="59" t="s">
        <v>2263</v>
      </c>
      <c r="Y1255" s="59" t="s">
        <v>2263</v>
      </c>
      <c r="Z1255" s="25" t="str">
        <f t="shared" si="258"/>
        <v>"F" STD_GAUSS_WHITE_L STD_GAUSS_BLACK_R "(X)"</v>
      </c>
      <c r="AA1255" s="25" t="str">
        <f t="shared" si="249"/>
        <v>FGAUSS_WHITE_LGAUSS_BLACK_R(X)</v>
      </c>
      <c r="AB1255" s="1">
        <f t="shared" si="259"/>
        <v>1225</v>
      </c>
      <c r="AC1255" t="str">
        <f t="shared" si="250"/>
        <v>ITM_FUX</v>
      </c>
      <c r="AD1255" s="136" t="str">
        <f>IF(ISNA(VLOOKUP(AA1255,Sheet2!J:J,1,0)),"//","")</f>
        <v>//</v>
      </c>
      <c r="AF1255" s="94" t="str">
        <f t="shared" si="251"/>
        <v>FGAUSS_WHITE_LGAUSS_BLACK_R</v>
      </c>
      <c r="AG1255" t="b">
        <f t="shared" si="252"/>
        <v>0</v>
      </c>
    </row>
    <row r="1256" spans="1:33">
      <c r="A1256" s="50">
        <f t="shared" si="253"/>
        <v>1256</v>
      </c>
      <c r="B1256" s="49">
        <f t="shared" si="254"/>
        <v>1226</v>
      </c>
      <c r="C1256" t="s">
        <v>4758</v>
      </c>
      <c r="D1256" s="53" t="s">
        <v>7</v>
      </c>
      <c r="E1256" s="58" t="s">
        <v>1112</v>
      </c>
      <c r="F1256" s="58" t="s">
        <v>1112</v>
      </c>
      <c r="G1256" s="161">
        <v>0</v>
      </c>
      <c r="H1256" s="161">
        <v>0</v>
      </c>
      <c r="I1256" s="148" t="s">
        <v>3</v>
      </c>
      <c r="J1256" s="58" t="s">
        <v>1395</v>
      </c>
      <c r="K1256" s="59" t="s">
        <v>3994</v>
      </c>
      <c r="L1256" s="57" t="s">
        <v>4851</v>
      </c>
      <c r="M1256" s="57" t="s">
        <v>4908</v>
      </c>
      <c r="N1256" s="57"/>
      <c r="O1256" s="57"/>
      <c r="P1256" s="56" t="s">
        <v>1580</v>
      </c>
      <c r="Q1256" s="13"/>
      <c r="R1256"/>
      <c r="S1256" t="str">
        <f t="shared" si="257"/>
        <v/>
      </c>
      <c r="T1256" t="str">
        <f>IF(ISNA(VLOOKUP(AF1256,#REF!,1)),"//","")</f>
        <v/>
      </c>
      <c r="U1256"/>
      <c r="V1256" t="e">
        <f t="shared" si="248"/>
        <v>#REF!</v>
      </c>
      <c r="W1256" s="81" t="s">
        <v>2263</v>
      </c>
      <c r="X1256" s="59" t="s">
        <v>2263</v>
      </c>
      <c r="Y1256" s="59" t="s">
        <v>2263</v>
      </c>
      <c r="Z1256" s="25" t="str">
        <f t="shared" si="258"/>
        <v>"F" STD_SUP_MINUS_1 "(P)"</v>
      </c>
      <c r="AA1256" s="25" t="str">
        <f t="shared" si="249"/>
        <v>F^MINUS_1(P)</v>
      </c>
      <c r="AB1256" s="1">
        <f t="shared" si="259"/>
        <v>1226</v>
      </c>
      <c r="AC1256" t="str">
        <f t="shared" si="250"/>
        <v>ITM_FM1P</v>
      </c>
      <c r="AD1256" s="136" t="str">
        <f>IF(ISNA(VLOOKUP(AA1256,Sheet2!J:J,1,0)),"//","")</f>
        <v>//</v>
      </c>
      <c r="AF1256" s="94" t="str">
        <f t="shared" si="251"/>
        <v>F^MINUS_1(P)</v>
      </c>
      <c r="AG1256" t="b">
        <f t="shared" si="252"/>
        <v>1</v>
      </c>
    </row>
    <row r="1257" spans="1:33">
      <c r="A1257" s="50">
        <f t="shared" si="253"/>
        <v>1257</v>
      </c>
      <c r="B1257" s="49">
        <f t="shared" si="254"/>
        <v>1227</v>
      </c>
      <c r="C1257" t="s">
        <v>3816</v>
      </c>
      <c r="D1257" s="53" t="s">
        <v>7</v>
      </c>
      <c r="E1257" s="58" t="s">
        <v>1123</v>
      </c>
      <c r="F1257" s="58" t="s">
        <v>1123</v>
      </c>
      <c r="G1257" s="161">
        <v>0</v>
      </c>
      <c r="H1257" s="161">
        <v>0</v>
      </c>
      <c r="I1257" s="153" t="s">
        <v>16</v>
      </c>
      <c r="J1257" s="58" t="s">
        <v>1396</v>
      </c>
      <c r="K1257" s="59" t="s">
        <v>3830</v>
      </c>
      <c r="L1257" s="57" t="s">
        <v>4851</v>
      </c>
      <c r="M1257" s="57" t="s">
        <v>4910</v>
      </c>
      <c r="N1257" s="57"/>
      <c r="O1257" s="57"/>
      <c r="P1257" s="56" t="s">
        <v>1607</v>
      </c>
      <c r="Q1257" s="13"/>
      <c r="R1257"/>
      <c r="S1257" t="str">
        <f t="shared" si="257"/>
        <v/>
      </c>
      <c r="T1257" t="str">
        <f>IF(ISNA(VLOOKUP(AF1257,#REF!,1)),"//","")</f>
        <v/>
      </c>
      <c r="U1257"/>
      <c r="V1257" t="e">
        <f t="shared" si="248"/>
        <v>#REF!</v>
      </c>
      <c r="W1257" s="81" t="s">
        <v>2263</v>
      </c>
      <c r="X1257" s="59" t="s">
        <v>2263</v>
      </c>
      <c r="Y1257" s="59" t="s">
        <v>2263</v>
      </c>
      <c r="Z1257" s="25" t="str">
        <f t="shared" si="258"/>
        <v/>
      </c>
      <c r="AA1257" s="25" t="str">
        <f t="shared" si="249"/>
        <v/>
      </c>
      <c r="AB1257" s="1">
        <f t="shared" si="259"/>
        <v>1227</v>
      </c>
      <c r="AC1257" t="str">
        <f t="shared" si="250"/>
        <v>MNU_GEOM</v>
      </c>
      <c r="AD1257" s="136" t="str">
        <f>IF(ISNA(VLOOKUP(AA1257,Sheet2!J:J,1,0)),"//","")</f>
        <v/>
      </c>
      <c r="AF1257" s="94" t="str">
        <f t="shared" si="251"/>
        <v/>
      </c>
      <c r="AG1257" t="b">
        <f t="shared" si="252"/>
        <v>1</v>
      </c>
    </row>
    <row r="1258" spans="1:33">
      <c r="A1258" s="50">
        <f t="shared" si="253"/>
        <v>1258</v>
      </c>
      <c r="B1258" s="49">
        <f t="shared" si="254"/>
        <v>1228</v>
      </c>
      <c r="C1258" t="s">
        <v>4759</v>
      </c>
      <c r="D1258" s="53" t="s">
        <v>7</v>
      </c>
      <c r="E1258" s="74" t="s">
        <v>125</v>
      </c>
      <c r="F1258" s="74" t="s">
        <v>125</v>
      </c>
      <c r="G1258" s="161">
        <v>0</v>
      </c>
      <c r="H1258" s="161">
        <v>0</v>
      </c>
      <c r="I1258" s="148" t="s">
        <v>3</v>
      </c>
      <c r="J1258" s="58" t="s">
        <v>1395</v>
      </c>
      <c r="K1258" s="59" t="s">
        <v>3994</v>
      </c>
      <c r="L1258" s="57" t="s">
        <v>4851</v>
      </c>
      <c r="M1258" s="57" t="s">
        <v>4908</v>
      </c>
      <c r="N1258" s="57"/>
      <c r="O1258" s="57"/>
      <c r="P1258" s="79" t="s">
        <v>1604</v>
      </c>
      <c r="Q1258" s="13"/>
      <c r="R1258"/>
      <c r="S1258" t="str">
        <f t="shared" si="257"/>
        <v/>
      </c>
      <c r="T1258" t="str">
        <f>IF(ISNA(VLOOKUP(AF1258,#REF!,1)),"//","")</f>
        <v/>
      </c>
      <c r="U1258"/>
      <c r="V1258" t="e">
        <f t="shared" si="248"/>
        <v>#REF!</v>
      </c>
      <c r="W1258" s="81" t="s">
        <v>2263</v>
      </c>
      <c r="X1258" s="59" t="s">
        <v>2263</v>
      </c>
      <c r="Y1258" s="59" t="s">
        <v>2263</v>
      </c>
      <c r="Z1258" s="25" t="str">
        <f t="shared" si="258"/>
        <v>"GEOM" STD_SUB_P</v>
      </c>
      <c r="AA1258" s="25" t="str">
        <f t="shared" si="249"/>
        <v>GEOMP</v>
      </c>
      <c r="AB1258" s="1">
        <f t="shared" si="259"/>
        <v>1228</v>
      </c>
      <c r="AC1258" t="str">
        <f t="shared" si="250"/>
        <v>ITM_GEOMP</v>
      </c>
      <c r="AD1258" s="136" t="str">
        <f>IF(ISNA(VLOOKUP(AA1258,Sheet2!J:J,1,0)),"//","")</f>
        <v>//</v>
      </c>
      <c r="AF1258" s="94" t="str">
        <f t="shared" si="251"/>
        <v>GEOMP</v>
      </c>
      <c r="AG1258" t="b">
        <f t="shared" si="252"/>
        <v>1</v>
      </c>
    </row>
    <row r="1259" spans="1:33">
      <c r="A1259" s="50">
        <f t="shared" si="253"/>
        <v>1259</v>
      </c>
      <c r="B1259" s="49">
        <f t="shared" si="254"/>
        <v>1229</v>
      </c>
      <c r="C1259" t="s">
        <v>4760</v>
      </c>
      <c r="D1259" s="53" t="s">
        <v>7</v>
      </c>
      <c r="E1259" s="74" t="s">
        <v>2353</v>
      </c>
      <c r="F1259" s="74" t="s">
        <v>2353</v>
      </c>
      <c r="G1259" s="161">
        <v>0</v>
      </c>
      <c r="H1259" s="161">
        <v>0</v>
      </c>
      <c r="I1259" s="148" t="s">
        <v>3</v>
      </c>
      <c r="J1259" s="58" t="s">
        <v>1395</v>
      </c>
      <c r="K1259" s="59" t="s">
        <v>3994</v>
      </c>
      <c r="L1259" s="57" t="s">
        <v>4851</v>
      </c>
      <c r="M1259" s="57" t="s">
        <v>4908</v>
      </c>
      <c r="N1259" s="57"/>
      <c r="O1259" s="57"/>
      <c r="P1259" s="79" t="s">
        <v>1603</v>
      </c>
      <c r="Q1259" s="13"/>
      <c r="R1259"/>
      <c r="S1259" t="str">
        <f t="shared" si="257"/>
        <v/>
      </c>
      <c r="T1259" t="str">
        <f>IF(ISNA(VLOOKUP(AF1259,#REF!,1)),"//","")</f>
        <v/>
      </c>
      <c r="U1259"/>
      <c r="V1259" t="e">
        <f t="shared" si="248"/>
        <v>#REF!</v>
      </c>
      <c r="W1259" s="81" t="s">
        <v>2263</v>
      </c>
      <c r="X1259" s="59" t="s">
        <v>2263</v>
      </c>
      <c r="Y1259" s="59" t="s">
        <v>2263</v>
      </c>
      <c r="Z1259" s="25" t="str">
        <f t="shared" si="258"/>
        <v>"GEOM" STD_GAUSS_BLACK_L STD_GAUSS_WHITE_R</v>
      </c>
      <c r="AA1259" s="25" t="str">
        <f t="shared" si="249"/>
        <v>GEOMGAUSS_BLACK_LGAUSS_WHITE_R</v>
      </c>
      <c r="AB1259" s="1">
        <f t="shared" si="259"/>
        <v>1229</v>
      </c>
      <c r="AC1259" t="str">
        <f t="shared" si="250"/>
        <v>ITM_GEOM</v>
      </c>
      <c r="AD1259" s="136" t="str">
        <f>IF(ISNA(VLOOKUP(AA1259,Sheet2!J:J,1,0)),"//","")</f>
        <v>//</v>
      </c>
      <c r="AF1259" s="94" t="str">
        <f t="shared" si="251"/>
        <v>GEOMGAUSS_BLACK_LGAUSS_WHITE_R</v>
      </c>
      <c r="AG1259" t="b">
        <f t="shared" si="252"/>
        <v>1</v>
      </c>
    </row>
    <row r="1260" spans="1:33">
      <c r="A1260" s="50">
        <f t="shared" si="253"/>
        <v>1260</v>
      </c>
      <c r="B1260" s="49">
        <f t="shared" si="254"/>
        <v>1230</v>
      </c>
      <c r="C1260" t="s">
        <v>4761</v>
      </c>
      <c r="D1260" s="53" t="s">
        <v>7</v>
      </c>
      <c r="E1260" s="74" t="s">
        <v>2354</v>
      </c>
      <c r="F1260" s="74" t="s">
        <v>2354</v>
      </c>
      <c r="G1260" s="161">
        <v>0</v>
      </c>
      <c r="H1260" s="161">
        <v>0</v>
      </c>
      <c r="I1260" s="148" t="s">
        <v>3</v>
      </c>
      <c r="J1260" s="58" t="s">
        <v>1395</v>
      </c>
      <c r="K1260" s="59" t="s">
        <v>3994</v>
      </c>
      <c r="L1260" s="57" t="s">
        <v>4851</v>
      </c>
      <c r="M1260" s="57" t="s">
        <v>4908</v>
      </c>
      <c r="N1260" s="57"/>
      <c r="O1260" s="57"/>
      <c r="P1260" s="56" t="s">
        <v>1605</v>
      </c>
      <c r="Q1260" s="13"/>
      <c r="R1260"/>
      <c r="S1260" t="str">
        <f t="shared" si="257"/>
        <v/>
      </c>
      <c r="T1260" t="str">
        <f>IF(ISNA(VLOOKUP(AF1260,#REF!,1)),"//","")</f>
        <v/>
      </c>
      <c r="U1260"/>
      <c r="V1260" t="e">
        <f t="shared" si="248"/>
        <v>#REF!</v>
      </c>
      <c r="W1260" s="81" t="s">
        <v>2263</v>
      </c>
      <c r="X1260" s="59" t="s">
        <v>2263</v>
      </c>
      <c r="Y1260" s="59" t="s">
        <v>2263</v>
      </c>
      <c r="Z1260" s="25" t="str">
        <f t="shared" si="258"/>
        <v>"GEOM" STD_GAUSS_WHITE_L STD_GAUSS_BLACK_R</v>
      </c>
      <c r="AA1260" s="25" t="str">
        <f t="shared" si="249"/>
        <v>GEOMGAUSS_WHITE_LGAUSS_BLACK_R</v>
      </c>
      <c r="AB1260" s="1">
        <f t="shared" si="259"/>
        <v>1230</v>
      </c>
      <c r="AC1260" t="str">
        <f t="shared" si="250"/>
        <v>ITM_GEOMU</v>
      </c>
      <c r="AD1260" s="136" t="str">
        <f>IF(ISNA(VLOOKUP(AA1260,Sheet2!J:J,1,0)),"//","")</f>
        <v>//</v>
      </c>
      <c r="AF1260" s="94" t="str">
        <f t="shared" si="251"/>
        <v>GEOMGAUSS_WHITE_LGAUSS_BLACK_R</v>
      </c>
      <c r="AG1260" t="b">
        <f t="shared" si="252"/>
        <v>1</v>
      </c>
    </row>
    <row r="1261" spans="1:33">
      <c r="A1261" s="50">
        <f t="shared" si="253"/>
        <v>1261</v>
      </c>
      <c r="B1261" s="49">
        <f t="shared" si="254"/>
        <v>1231</v>
      </c>
      <c r="C1261" t="s">
        <v>4762</v>
      </c>
      <c r="D1261" s="53" t="s">
        <v>7</v>
      </c>
      <c r="E1261" s="58" t="s">
        <v>126</v>
      </c>
      <c r="F1261" s="58" t="s">
        <v>126</v>
      </c>
      <c r="G1261" s="161">
        <v>0</v>
      </c>
      <c r="H1261" s="161">
        <v>0</v>
      </c>
      <c r="I1261" s="148" t="s">
        <v>3</v>
      </c>
      <c r="J1261" s="58" t="s">
        <v>1395</v>
      </c>
      <c r="K1261" s="59" t="s">
        <v>3994</v>
      </c>
      <c r="L1261" s="57" t="s">
        <v>4851</v>
      </c>
      <c r="M1261" s="57" t="s">
        <v>4908</v>
      </c>
      <c r="N1261" s="57"/>
      <c r="O1261" s="57"/>
      <c r="P1261" s="56" t="s">
        <v>1606</v>
      </c>
      <c r="Q1261" s="13"/>
      <c r="R1261"/>
      <c r="S1261" t="str">
        <f t="shared" si="257"/>
        <v/>
      </c>
      <c r="T1261" t="str">
        <f>IF(ISNA(VLOOKUP(AF1261,#REF!,1)),"//","")</f>
        <v/>
      </c>
      <c r="U1261"/>
      <c r="V1261" t="e">
        <f t="shared" si="248"/>
        <v>#REF!</v>
      </c>
      <c r="W1261" s="81" t="s">
        <v>2263</v>
      </c>
      <c r="X1261" s="59" t="s">
        <v>2263</v>
      </c>
      <c r="Y1261" s="59" t="s">
        <v>2263</v>
      </c>
      <c r="Z1261" s="25" t="str">
        <f t="shared" si="258"/>
        <v>"GEOM" STD_SUP_MINUS_1</v>
      </c>
      <c r="AA1261" s="25" t="str">
        <f t="shared" si="249"/>
        <v>GEOM^MINUS_1</v>
      </c>
      <c r="AB1261" s="1">
        <f t="shared" si="259"/>
        <v>1231</v>
      </c>
      <c r="AC1261" t="str">
        <f t="shared" si="250"/>
        <v>ITM_GEOMM1</v>
      </c>
      <c r="AD1261" s="136" t="str">
        <f>IF(ISNA(VLOOKUP(AA1261,Sheet2!J:J,1,0)),"//","")</f>
        <v>//</v>
      </c>
      <c r="AF1261" s="94" t="str">
        <f t="shared" si="251"/>
        <v>GEOM^MINUS_1</v>
      </c>
      <c r="AG1261" t="b">
        <f t="shared" si="252"/>
        <v>1</v>
      </c>
    </row>
    <row r="1262" spans="1:33">
      <c r="A1262" s="50">
        <f t="shared" si="253"/>
        <v>1262</v>
      </c>
      <c r="B1262" s="49">
        <f t="shared" si="254"/>
        <v>1232</v>
      </c>
      <c r="C1262" t="s">
        <v>3816</v>
      </c>
      <c r="D1262" s="53" t="s">
        <v>7</v>
      </c>
      <c r="E1262" s="58" t="s">
        <v>136</v>
      </c>
      <c r="F1262" s="58" t="s">
        <v>136</v>
      </c>
      <c r="G1262" s="161">
        <v>0</v>
      </c>
      <c r="H1262" s="161">
        <v>0</v>
      </c>
      <c r="I1262" s="153" t="s">
        <v>16</v>
      </c>
      <c r="J1262" s="58" t="s">
        <v>1396</v>
      </c>
      <c r="K1262" s="59" t="s">
        <v>3830</v>
      </c>
      <c r="L1262" s="57" t="s">
        <v>4851</v>
      </c>
      <c r="M1262" s="57" t="s">
        <v>4910</v>
      </c>
      <c r="N1262" s="57"/>
      <c r="O1262" s="57"/>
      <c r="P1262" s="56" t="s">
        <v>1624</v>
      </c>
      <c r="Q1262" s="13"/>
      <c r="R1262"/>
      <c r="S1262" t="str">
        <f t="shared" si="257"/>
        <v/>
      </c>
      <c r="T1262" t="str">
        <f>IF(ISNA(VLOOKUP(AF1262,#REF!,1)),"//","")</f>
        <v/>
      </c>
      <c r="U1262"/>
      <c r="V1262" t="e">
        <f t="shared" si="248"/>
        <v>#REF!</v>
      </c>
      <c r="W1262" s="81" t="s">
        <v>2263</v>
      </c>
      <c r="X1262" s="59" t="s">
        <v>2263</v>
      </c>
      <c r="Y1262" s="59" t="s">
        <v>2263</v>
      </c>
      <c r="Z1262" s="25" t="str">
        <f t="shared" si="258"/>
        <v/>
      </c>
      <c r="AA1262" s="25" t="str">
        <f t="shared" si="249"/>
        <v/>
      </c>
      <c r="AB1262" s="1">
        <f t="shared" si="259"/>
        <v>1232</v>
      </c>
      <c r="AC1262" t="str">
        <f t="shared" si="250"/>
        <v>MNU_HYPER</v>
      </c>
      <c r="AD1262" s="136" t="str">
        <f>IF(ISNA(VLOOKUP(AA1262,Sheet2!J:J,1,0)),"//","")</f>
        <v/>
      </c>
      <c r="AF1262" s="94" t="str">
        <f t="shared" si="251"/>
        <v/>
      </c>
      <c r="AG1262" t="b">
        <f t="shared" si="252"/>
        <v>1</v>
      </c>
    </row>
    <row r="1263" spans="1:33">
      <c r="A1263" s="50">
        <f t="shared" si="253"/>
        <v>1263</v>
      </c>
      <c r="B1263" s="49">
        <f t="shared" si="254"/>
        <v>1233</v>
      </c>
      <c r="C1263" t="s">
        <v>4763</v>
      </c>
      <c r="D1263" s="53" t="s">
        <v>7</v>
      </c>
      <c r="E1263" s="75" t="s">
        <v>1127</v>
      </c>
      <c r="F1263" s="75" t="s">
        <v>1127</v>
      </c>
      <c r="G1263" s="161">
        <v>0</v>
      </c>
      <c r="H1263" s="161">
        <v>0</v>
      </c>
      <c r="I1263" s="148" t="s">
        <v>3</v>
      </c>
      <c r="J1263" s="58" t="s">
        <v>1395</v>
      </c>
      <c r="K1263" s="59" t="s">
        <v>3994</v>
      </c>
      <c r="L1263" s="57" t="s">
        <v>4851</v>
      </c>
      <c r="M1263" s="57" t="s">
        <v>4908</v>
      </c>
      <c r="N1263" s="57"/>
      <c r="O1263" s="57"/>
      <c r="P1263" s="79" t="s">
        <v>1621</v>
      </c>
      <c r="Q1263" s="13"/>
      <c r="R1263"/>
      <c r="S1263" t="str">
        <f t="shared" si="257"/>
        <v/>
      </c>
      <c r="T1263" t="str">
        <f>IF(ISNA(VLOOKUP(AF1263,#REF!,1)),"//","")</f>
        <v/>
      </c>
      <c r="U1263"/>
      <c r="V1263" t="e">
        <f t="shared" si="248"/>
        <v>#REF!</v>
      </c>
      <c r="W1263" s="81" t="s">
        <v>2263</v>
      </c>
      <c r="X1263" s="59" t="s">
        <v>2263</v>
      </c>
      <c r="Y1263" s="59" t="s">
        <v>2263</v>
      </c>
      <c r="Z1263" s="25" t="str">
        <f t="shared" si="258"/>
        <v>"HYPER" STD_SUB_P</v>
      </c>
      <c r="AA1263" s="25" t="str">
        <f t="shared" si="249"/>
        <v>HYPERP</v>
      </c>
      <c r="AB1263" s="1">
        <f t="shared" si="259"/>
        <v>1233</v>
      </c>
      <c r="AC1263" t="str">
        <f t="shared" si="250"/>
        <v>ITM_HYPERP</v>
      </c>
      <c r="AD1263" s="136" t="str">
        <f>IF(ISNA(VLOOKUP(AA1263,Sheet2!J:J,1,0)),"//","")</f>
        <v>//</v>
      </c>
      <c r="AF1263" s="94" t="str">
        <f t="shared" si="251"/>
        <v>HYPERP</v>
      </c>
      <c r="AG1263" t="b">
        <f t="shared" si="252"/>
        <v>1</v>
      </c>
    </row>
    <row r="1264" spans="1:33">
      <c r="A1264" s="50">
        <f t="shared" si="253"/>
        <v>1264</v>
      </c>
      <c r="B1264" s="49">
        <f t="shared" si="254"/>
        <v>1234</v>
      </c>
      <c r="C1264" t="s">
        <v>4764</v>
      </c>
      <c r="D1264" s="53" t="s">
        <v>7</v>
      </c>
      <c r="E1264" s="75" t="s">
        <v>2355</v>
      </c>
      <c r="F1264" s="75" t="s">
        <v>2355</v>
      </c>
      <c r="G1264" s="161">
        <v>0</v>
      </c>
      <c r="H1264" s="161">
        <v>0</v>
      </c>
      <c r="I1264" s="148" t="s">
        <v>3</v>
      </c>
      <c r="J1264" s="58" t="s">
        <v>1395</v>
      </c>
      <c r="K1264" s="59" t="s">
        <v>3994</v>
      </c>
      <c r="L1264" s="57" t="s">
        <v>4851</v>
      </c>
      <c r="M1264" s="57" t="s">
        <v>4908</v>
      </c>
      <c r="N1264" s="57"/>
      <c r="O1264" s="57"/>
      <c r="P1264" s="79" t="s">
        <v>1620</v>
      </c>
      <c r="Q1264" s="13"/>
      <c r="R1264"/>
      <c r="S1264" t="str">
        <f t="shared" si="257"/>
        <v/>
      </c>
      <c r="T1264" t="str">
        <f>IF(ISNA(VLOOKUP(AF1264,#REF!,1)),"//","")</f>
        <v/>
      </c>
      <c r="U1264"/>
      <c r="V1264" t="e">
        <f t="shared" si="248"/>
        <v>#REF!</v>
      </c>
      <c r="W1264" s="81" t="s">
        <v>2263</v>
      </c>
      <c r="X1264" s="59" t="s">
        <v>2263</v>
      </c>
      <c r="Y1264" s="59" t="s">
        <v>2263</v>
      </c>
      <c r="Z1264" s="25" t="str">
        <f t="shared" si="258"/>
        <v>"HYPER" STD_GAUSS_BLACK_L STD_GAUSS_WHITE_R</v>
      </c>
      <c r="AA1264" s="25" t="str">
        <f t="shared" si="249"/>
        <v>HYPERGAUSS_BLACK_LGAUSS_WHITE_R</v>
      </c>
      <c r="AB1264" s="1">
        <f t="shared" si="259"/>
        <v>1234</v>
      </c>
      <c r="AC1264" t="str">
        <f t="shared" si="250"/>
        <v>ITM_HYPER</v>
      </c>
      <c r="AD1264" s="136" t="str">
        <f>IF(ISNA(VLOOKUP(AA1264,Sheet2!J:J,1,0)),"//","")</f>
        <v>//</v>
      </c>
      <c r="AF1264" s="94" t="str">
        <f t="shared" si="251"/>
        <v>HYPERGAUSS_BLACK_LGAUSS_WHITE_R</v>
      </c>
      <c r="AG1264" t="b">
        <f t="shared" si="252"/>
        <v>1</v>
      </c>
    </row>
    <row r="1265" spans="1:33">
      <c r="A1265" s="50">
        <f t="shared" si="253"/>
        <v>1265</v>
      </c>
      <c r="B1265" s="49">
        <f t="shared" si="254"/>
        <v>1235</v>
      </c>
      <c r="C1265" t="s">
        <v>4765</v>
      </c>
      <c r="D1265" s="53" t="s">
        <v>7</v>
      </c>
      <c r="E1265" s="75" t="s">
        <v>2356</v>
      </c>
      <c r="F1265" s="75" t="s">
        <v>2356</v>
      </c>
      <c r="G1265" s="161">
        <v>0</v>
      </c>
      <c r="H1265" s="161">
        <v>0</v>
      </c>
      <c r="I1265" s="148" t="s">
        <v>3</v>
      </c>
      <c r="J1265" s="58" t="s">
        <v>1395</v>
      </c>
      <c r="K1265" s="59" t="s">
        <v>3994</v>
      </c>
      <c r="L1265" s="57" t="s">
        <v>4851</v>
      </c>
      <c r="M1265" s="57" t="s">
        <v>4908</v>
      </c>
      <c r="N1265" s="57"/>
      <c r="O1265" s="57"/>
      <c r="P1265" s="56" t="s">
        <v>1622</v>
      </c>
      <c r="Q1265" s="13"/>
      <c r="R1265"/>
      <c r="S1265" t="str">
        <f t="shared" si="257"/>
        <v/>
      </c>
      <c r="T1265" t="str">
        <f>IF(ISNA(VLOOKUP(AF1265,#REF!,1)),"//","")</f>
        <v/>
      </c>
      <c r="U1265"/>
      <c r="V1265" t="e">
        <f t="shared" si="248"/>
        <v>#REF!</v>
      </c>
      <c r="W1265" s="81" t="s">
        <v>2263</v>
      </c>
      <c r="X1265" s="59" t="s">
        <v>2263</v>
      </c>
      <c r="Y1265" s="59" t="s">
        <v>2263</v>
      </c>
      <c r="Z1265" s="25" t="str">
        <f t="shared" si="258"/>
        <v>"HYPER" STD_GAUSS_WHITE_L STD_GAUSS_BLACK_R</v>
      </c>
      <c r="AA1265" s="25" t="str">
        <f t="shared" si="249"/>
        <v>HYPERGAUSS_WHITE_LGAUSS_BLACK_R</v>
      </c>
      <c r="AB1265" s="1">
        <f t="shared" si="259"/>
        <v>1235</v>
      </c>
      <c r="AC1265" t="str">
        <f t="shared" si="250"/>
        <v>ITM_HYPERU</v>
      </c>
      <c r="AD1265" s="136" t="str">
        <f>IF(ISNA(VLOOKUP(AA1265,Sheet2!J:J,1,0)),"//","")</f>
        <v>//</v>
      </c>
      <c r="AF1265" s="94" t="str">
        <f t="shared" si="251"/>
        <v>HYPERGAUSS_WHITE_LGAUSS_BLACK_R</v>
      </c>
      <c r="AG1265" t="b">
        <f t="shared" si="252"/>
        <v>1</v>
      </c>
    </row>
    <row r="1266" spans="1:33">
      <c r="A1266" s="50">
        <f t="shared" si="253"/>
        <v>1266</v>
      </c>
      <c r="B1266" s="49">
        <f t="shared" si="254"/>
        <v>1236</v>
      </c>
      <c r="C1266" t="s">
        <v>4766</v>
      </c>
      <c r="D1266" s="53" t="s">
        <v>7</v>
      </c>
      <c r="E1266" s="58" t="s">
        <v>1128</v>
      </c>
      <c r="F1266" s="58" t="s">
        <v>1128</v>
      </c>
      <c r="G1266" s="161">
        <v>0</v>
      </c>
      <c r="H1266" s="161">
        <v>0</v>
      </c>
      <c r="I1266" s="148" t="s">
        <v>3</v>
      </c>
      <c r="J1266" s="58" t="s">
        <v>1395</v>
      </c>
      <c r="K1266" s="59" t="s">
        <v>3994</v>
      </c>
      <c r="L1266" s="57" t="s">
        <v>4851</v>
      </c>
      <c r="M1266" s="57" t="s">
        <v>4908</v>
      </c>
      <c r="N1266" s="57"/>
      <c r="O1266" s="57"/>
      <c r="P1266" s="56" t="s">
        <v>1623</v>
      </c>
      <c r="Q1266" s="13"/>
      <c r="R1266"/>
      <c r="S1266" t="str">
        <f t="shared" si="257"/>
        <v/>
      </c>
      <c r="T1266" t="str">
        <f>IF(ISNA(VLOOKUP(AF1266,#REF!,1)),"//","")</f>
        <v/>
      </c>
      <c r="U1266"/>
      <c r="V1266" t="e">
        <f t="shared" si="248"/>
        <v>#REF!</v>
      </c>
      <c r="W1266" s="81" t="s">
        <v>2263</v>
      </c>
      <c r="X1266" s="59" t="s">
        <v>2263</v>
      </c>
      <c r="Y1266" s="59" t="s">
        <v>2263</v>
      </c>
      <c r="Z1266" s="25" t="str">
        <f t="shared" si="258"/>
        <v>"HYPER" STD_SUP_MINUS_1</v>
      </c>
      <c r="AA1266" s="25" t="str">
        <f t="shared" si="249"/>
        <v>HYPER^MINUS_1</v>
      </c>
      <c r="AB1266" s="1">
        <f t="shared" si="259"/>
        <v>1236</v>
      </c>
      <c r="AC1266" t="str">
        <f t="shared" si="250"/>
        <v>ITM_HYPERM1</v>
      </c>
      <c r="AD1266" s="136" t="str">
        <f>IF(ISNA(VLOOKUP(AA1266,Sheet2!J:J,1,0)),"//","")</f>
        <v>//</v>
      </c>
      <c r="AF1266" s="94" t="str">
        <f t="shared" si="251"/>
        <v>HYPER^MINUS_1</v>
      </c>
      <c r="AG1266" t="b">
        <f t="shared" si="252"/>
        <v>1</v>
      </c>
    </row>
    <row r="1267" spans="1:33">
      <c r="A1267" s="50">
        <f t="shared" si="253"/>
        <v>1267</v>
      </c>
      <c r="B1267" s="49">
        <f t="shared" si="254"/>
        <v>1237</v>
      </c>
      <c r="C1267" t="s">
        <v>3816</v>
      </c>
      <c r="D1267" s="53" t="s">
        <v>7</v>
      </c>
      <c r="E1267" s="58" t="s">
        <v>174</v>
      </c>
      <c r="F1267" s="58" t="s">
        <v>174</v>
      </c>
      <c r="G1267" s="161">
        <v>0</v>
      </c>
      <c r="H1267" s="161">
        <v>0</v>
      </c>
      <c r="I1267" s="153" t="s">
        <v>16</v>
      </c>
      <c r="J1267" s="58" t="s">
        <v>1396</v>
      </c>
      <c r="K1267" s="59" t="s">
        <v>3830</v>
      </c>
      <c r="L1267" s="57" t="s">
        <v>4851</v>
      </c>
      <c r="M1267" s="57" t="s">
        <v>4910</v>
      </c>
      <c r="N1267" s="57"/>
      <c r="O1267" s="57"/>
      <c r="P1267" s="56" t="s">
        <v>1674</v>
      </c>
      <c r="Q1267" s="13"/>
      <c r="R1267"/>
      <c r="S1267" t="str">
        <f t="shared" si="257"/>
        <v/>
      </c>
      <c r="T1267" t="str">
        <f>IF(ISNA(VLOOKUP(AF1267,#REF!,1)),"//","")</f>
        <v/>
      </c>
      <c r="U1267"/>
      <c r="V1267" t="e">
        <f t="shared" si="248"/>
        <v>#REF!</v>
      </c>
      <c r="W1267" s="81" t="s">
        <v>2263</v>
      </c>
      <c r="X1267" s="59" t="s">
        <v>2263</v>
      </c>
      <c r="Y1267" s="59" t="s">
        <v>2263</v>
      </c>
      <c r="Z1267" s="25" t="str">
        <f t="shared" si="258"/>
        <v/>
      </c>
      <c r="AA1267" s="25" t="str">
        <f t="shared" si="249"/>
        <v/>
      </c>
      <c r="AB1267" s="1">
        <f t="shared" si="259"/>
        <v>1237</v>
      </c>
      <c r="AC1267" t="str">
        <f t="shared" si="250"/>
        <v>MNU_LGNRM</v>
      </c>
      <c r="AD1267" s="136" t="str">
        <f>IF(ISNA(VLOOKUP(AA1267,Sheet2!J:J,1,0)),"//","")</f>
        <v/>
      </c>
      <c r="AF1267" s="94" t="str">
        <f t="shared" si="251"/>
        <v/>
      </c>
      <c r="AG1267" t="b">
        <f t="shared" si="252"/>
        <v>1</v>
      </c>
    </row>
    <row r="1268" spans="1:33">
      <c r="A1268" s="50">
        <f t="shared" si="253"/>
        <v>1268</v>
      </c>
      <c r="B1268" s="49">
        <f t="shared" si="254"/>
        <v>1238</v>
      </c>
      <c r="C1268" t="s">
        <v>4767</v>
      </c>
      <c r="D1268" s="53" t="s">
        <v>7</v>
      </c>
      <c r="E1268" s="58" t="s">
        <v>1147</v>
      </c>
      <c r="F1268" s="58" t="s">
        <v>1147</v>
      </c>
      <c r="G1268" s="161">
        <v>0</v>
      </c>
      <c r="H1268" s="161">
        <v>0</v>
      </c>
      <c r="I1268" s="148" t="s">
        <v>3</v>
      </c>
      <c r="J1268" s="58" t="s">
        <v>1395</v>
      </c>
      <c r="K1268" s="59" t="s">
        <v>3994</v>
      </c>
      <c r="L1268" s="57" t="s">
        <v>4851</v>
      </c>
      <c r="M1268" s="57" t="s">
        <v>4908</v>
      </c>
      <c r="N1268" s="57"/>
      <c r="O1268" s="57"/>
      <c r="P1268" s="79" t="s">
        <v>1671</v>
      </c>
      <c r="Q1268" s="13"/>
      <c r="R1268"/>
      <c r="S1268" t="str">
        <f t="shared" si="257"/>
        <v/>
      </c>
      <c r="T1268" t="str">
        <f>IF(ISNA(VLOOKUP(AF1268,#REF!,1)),"//","")</f>
        <v/>
      </c>
      <c r="U1268"/>
      <c r="V1268" t="e">
        <f t="shared" si="248"/>
        <v>#REF!</v>
      </c>
      <c r="W1268" s="81" t="s">
        <v>2263</v>
      </c>
      <c r="X1268" s="59" t="s">
        <v>2263</v>
      </c>
      <c r="Y1268" s="59" t="s">
        <v>2263</v>
      </c>
      <c r="Z1268" s="25" t="str">
        <f t="shared" si="258"/>
        <v>"LGNRM" STD_SUB_P</v>
      </c>
      <c r="AA1268" s="25" t="str">
        <f t="shared" si="249"/>
        <v>LGNRMP</v>
      </c>
      <c r="AB1268" s="1">
        <f t="shared" si="259"/>
        <v>1238</v>
      </c>
      <c r="AC1268" t="str">
        <f t="shared" si="250"/>
        <v>ITM_LGNRMP</v>
      </c>
      <c r="AD1268" s="136" t="str">
        <f>IF(ISNA(VLOOKUP(AA1268,Sheet2!J:J,1,0)),"//","")</f>
        <v>//</v>
      </c>
      <c r="AF1268" s="94" t="str">
        <f t="shared" si="251"/>
        <v>LGNRMP</v>
      </c>
      <c r="AG1268" t="b">
        <f t="shared" si="252"/>
        <v>1</v>
      </c>
    </row>
    <row r="1269" spans="1:33">
      <c r="A1269" s="50">
        <f t="shared" si="253"/>
        <v>1269</v>
      </c>
      <c r="B1269" s="49">
        <f t="shared" si="254"/>
        <v>1239</v>
      </c>
      <c r="C1269" t="s">
        <v>4768</v>
      </c>
      <c r="D1269" s="53" t="s">
        <v>7</v>
      </c>
      <c r="E1269" s="58" t="s">
        <v>2379</v>
      </c>
      <c r="F1269" s="58" t="s">
        <v>2379</v>
      </c>
      <c r="G1269" s="161">
        <v>0</v>
      </c>
      <c r="H1269" s="161">
        <v>0</v>
      </c>
      <c r="I1269" s="148" t="s">
        <v>3</v>
      </c>
      <c r="J1269" s="58" t="s">
        <v>1395</v>
      </c>
      <c r="K1269" s="59" t="s">
        <v>3994</v>
      </c>
      <c r="L1269" s="57" t="s">
        <v>4851</v>
      </c>
      <c r="M1269" s="57" t="s">
        <v>4908</v>
      </c>
      <c r="N1269" s="57"/>
      <c r="O1269" s="57"/>
      <c r="P1269" s="79" t="s">
        <v>1670</v>
      </c>
      <c r="Q1269" s="13"/>
      <c r="R1269"/>
      <c r="S1269" t="str">
        <f t="shared" ref="S1269:S1300" si="260">IF(E1269=F1269,"","NOT EQUAL")</f>
        <v/>
      </c>
      <c r="T1269" t="str">
        <f>IF(ISNA(VLOOKUP(AF1269,#REF!,1)),"//","")</f>
        <v/>
      </c>
      <c r="U1269"/>
      <c r="V1269" t="e">
        <f t="shared" si="248"/>
        <v>#REF!</v>
      </c>
      <c r="W1269" s="81" t="s">
        <v>2263</v>
      </c>
      <c r="X1269" s="59" t="s">
        <v>2263</v>
      </c>
      <c r="Y1269" s="59" t="s">
        <v>2263</v>
      </c>
      <c r="Z1269" s="25" t="str">
        <f t="shared" si="258"/>
        <v>"LGNRM" STD_GAUSS_BLACK_L STD_GAUSS_WHITE_R</v>
      </c>
      <c r="AA1269" s="25" t="str">
        <f t="shared" si="249"/>
        <v>LGNRMGAUSS_BLACK_LGAUSS_WHITE_R</v>
      </c>
      <c r="AB1269" s="1">
        <f t="shared" si="259"/>
        <v>1239</v>
      </c>
      <c r="AC1269" t="str">
        <f t="shared" si="250"/>
        <v>ITM_LGNRM</v>
      </c>
      <c r="AD1269" s="136" t="str">
        <f>IF(ISNA(VLOOKUP(AA1269,Sheet2!J:J,1,0)),"//","")</f>
        <v>//</v>
      </c>
      <c r="AF1269" s="94" t="str">
        <f t="shared" si="251"/>
        <v>LGNRMGAUSS_BLACK_LGAUSS_WHITE_R</v>
      </c>
      <c r="AG1269" t="b">
        <f t="shared" si="252"/>
        <v>1</v>
      </c>
    </row>
    <row r="1270" spans="1:33">
      <c r="A1270" s="50">
        <f t="shared" si="253"/>
        <v>1270</v>
      </c>
      <c r="B1270" s="49">
        <f t="shared" si="254"/>
        <v>1240</v>
      </c>
      <c r="C1270" t="s">
        <v>4769</v>
      </c>
      <c r="D1270" s="53" t="s">
        <v>7</v>
      </c>
      <c r="E1270" s="58" t="s">
        <v>2380</v>
      </c>
      <c r="F1270" s="58" t="s">
        <v>2380</v>
      </c>
      <c r="G1270" s="161">
        <v>0</v>
      </c>
      <c r="H1270" s="161">
        <v>0</v>
      </c>
      <c r="I1270" s="148" t="s">
        <v>3</v>
      </c>
      <c r="J1270" s="58" t="s">
        <v>1395</v>
      </c>
      <c r="K1270" s="59" t="s">
        <v>3994</v>
      </c>
      <c r="L1270" s="57" t="s">
        <v>4851</v>
      </c>
      <c r="M1270" s="57" t="s">
        <v>4908</v>
      </c>
      <c r="N1270" s="57"/>
      <c r="O1270" s="57"/>
      <c r="P1270" s="56" t="s">
        <v>1672</v>
      </c>
      <c r="Q1270" s="13"/>
      <c r="R1270"/>
      <c r="S1270" t="str">
        <f t="shared" si="260"/>
        <v/>
      </c>
      <c r="T1270" t="str">
        <f>IF(ISNA(VLOOKUP(AF1270,#REF!,1)),"//","")</f>
        <v/>
      </c>
      <c r="U1270"/>
      <c r="V1270" t="e">
        <f t="shared" si="248"/>
        <v>#REF!</v>
      </c>
      <c r="W1270" s="81" t="s">
        <v>2263</v>
      </c>
      <c r="X1270" s="59" t="s">
        <v>2263</v>
      </c>
      <c r="Y1270" s="59" t="s">
        <v>2263</v>
      </c>
      <c r="Z1270" s="25" t="str">
        <f t="shared" si="258"/>
        <v>"LGNRM" STD_GAUSS_WHITE_L STD_GAUSS_BLACK_R</v>
      </c>
      <c r="AA1270" s="25" t="str">
        <f t="shared" si="249"/>
        <v>LGNRMGAUSS_WHITE_LGAUSS_BLACK_R</v>
      </c>
      <c r="AB1270" s="1">
        <f t="shared" si="259"/>
        <v>1240</v>
      </c>
      <c r="AC1270" t="str">
        <f t="shared" si="250"/>
        <v>ITM_LGNRMU</v>
      </c>
      <c r="AD1270" s="136" t="str">
        <f>IF(ISNA(VLOOKUP(AA1270,Sheet2!J:J,1,0)),"//","")</f>
        <v>//</v>
      </c>
      <c r="AF1270" s="94" t="str">
        <f t="shared" si="251"/>
        <v>LGNRMGAUSS_WHITE_LGAUSS_BLACK_R</v>
      </c>
      <c r="AG1270" t="b">
        <f t="shared" si="252"/>
        <v>1</v>
      </c>
    </row>
    <row r="1271" spans="1:33">
      <c r="A1271" s="50">
        <f t="shared" si="253"/>
        <v>1271</v>
      </c>
      <c r="B1271" s="49">
        <f t="shared" si="254"/>
        <v>1241</v>
      </c>
      <c r="C1271" t="s">
        <v>4770</v>
      </c>
      <c r="D1271" s="53" t="s">
        <v>7</v>
      </c>
      <c r="E1271" s="58" t="s">
        <v>1148</v>
      </c>
      <c r="F1271" s="58" t="s">
        <v>1148</v>
      </c>
      <c r="G1271" s="161">
        <v>0</v>
      </c>
      <c r="H1271" s="161">
        <v>0</v>
      </c>
      <c r="I1271" s="148" t="s">
        <v>3</v>
      </c>
      <c r="J1271" s="58" t="s">
        <v>1395</v>
      </c>
      <c r="K1271" s="59" t="s">
        <v>3994</v>
      </c>
      <c r="L1271" s="57" t="s">
        <v>4851</v>
      </c>
      <c r="M1271" s="57" t="s">
        <v>4908</v>
      </c>
      <c r="N1271" s="57"/>
      <c r="O1271" s="57"/>
      <c r="P1271" s="56" t="s">
        <v>1673</v>
      </c>
      <c r="Q1271" s="13"/>
      <c r="R1271"/>
      <c r="S1271" t="str">
        <f t="shared" si="260"/>
        <v/>
      </c>
      <c r="T1271" t="str">
        <f>IF(ISNA(VLOOKUP(AF1271,#REF!,1)),"//","")</f>
        <v/>
      </c>
      <c r="U1271"/>
      <c r="V1271" t="e">
        <f t="shared" si="248"/>
        <v>#REF!</v>
      </c>
      <c r="W1271" s="81" t="s">
        <v>2263</v>
      </c>
      <c r="X1271" s="59" t="s">
        <v>2263</v>
      </c>
      <c r="Y1271" s="59" t="s">
        <v>2263</v>
      </c>
      <c r="Z1271" s="25" t="str">
        <f t="shared" si="258"/>
        <v>"LGNRM" STD_SUP_MINUS_1</v>
      </c>
      <c r="AA1271" s="25" t="str">
        <f t="shared" si="249"/>
        <v>LGNRM^MINUS_1</v>
      </c>
      <c r="AB1271" s="1">
        <f t="shared" si="259"/>
        <v>1241</v>
      </c>
      <c r="AC1271" t="str">
        <f t="shared" si="250"/>
        <v>ITM_LGNRMM1</v>
      </c>
      <c r="AD1271" s="136" t="str">
        <f>IF(ISNA(VLOOKUP(AA1271,Sheet2!J:J,1,0)),"//","")</f>
        <v>//</v>
      </c>
      <c r="AF1271" s="94" t="str">
        <f t="shared" si="251"/>
        <v>LGNRM^MINUS_1</v>
      </c>
      <c r="AG1271" t="b">
        <f t="shared" si="252"/>
        <v>1</v>
      </c>
    </row>
    <row r="1272" spans="1:33">
      <c r="A1272" s="50">
        <f t="shared" si="253"/>
        <v>1272</v>
      </c>
      <c r="B1272" s="49">
        <f t="shared" si="254"/>
        <v>1242</v>
      </c>
      <c r="C1272" t="s">
        <v>3816</v>
      </c>
      <c r="D1272" s="53" t="s">
        <v>7</v>
      </c>
      <c r="E1272" s="58" t="s">
        <v>187</v>
      </c>
      <c r="F1272" s="58" t="s">
        <v>187</v>
      </c>
      <c r="G1272" s="161">
        <v>0</v>
      </c>
      <c r="H1272" s="161">
        <v>0</v>
      </c>
      <c r="I1272" s="153" t="s">
        <v>16</v>
      </c>
      <c r="J1272" s="58" t="s">
        <v>1396</v>
      </c>
      <c r="K1272" s="59" t="s">
        <v>3830</v>
      </c>
      <c r="L1272" s="57" t="s">
        <v>4851</v>
      </c>
      <c r="M1272" s="57" t="s">
        <v>4910</v>
      </c>
      <c r="N1272" s="57"/>
      <c r="O1272" s="57"/>
      <c r="P1272" s="56" t="s">
        <v>1695</v>
      </c>
      <c r="Q1272" s="13"/>
      <c r="R1272"/>
      <c r="S1272" t="str">
        <f t="shared" si="260"/>
        <v/>
      </c>
      <c r="T1272" t="str">
        <f>IF(ISNA(VLOOKUP(AF1272,#REF!,1)),"//","")</f>
        <v/>
      </c>
      <c r="U1272"/>
      <c r="V1272" t="e">
        <f t="shared" si="248"/>
        <v>#REF!</v>
      </c>
      <c r="W1272" s="81" t="s">
        <v>2263</v>
      </c>
      <c r="X1272" s="59" t="s">
        <v>2263</v>
      </c>
      <c r="Y1272" s="59" t="s">
        <v>2263</v>
      </c>
      <c r="Z1272" s="25" t="str">
        <f t="shared" si="258"/>
        <v/>
      </c>
      <c r="AA1272" s="25" t="str">
        <f t="shared" si="249"/>
        <v/>
      </c>
      <c r="AB1272" s="1">
        <f t="shared" si="259"/>
        <v>1242</v>
      </c>
      <c r="AC1272" t="str">
        <f t="shared" si="250"/>
        <v>MNU_LOGIS</v>
      </c>
      <c r="AD1272" s="136" t="str">
        <f>IF(ISNA(VLOOKUP(AA1272,Sheet2!J:J,1,0)),"//","")</f>
        <v/>
      </c>
      <c r="AF1272" s="94" t="str">
        <f t="shared" si="251"/>
        <v/>
      </c>
      <c r="AG1272" t="b">
        <f t="shared" si="252"/>
        <v>1</v>
      </c>
    </row>
    <row r="1273" spans="1:33">
      <c r="A1273" s="50">
        <f t="shared" si="253"/>
        <v>1273</v>
      </c>
      <c r="B1273" s="49">
        <f t="shared" si="254"/>
        <v>1243</v>
      </c>
      <c r="C1273" t="s">
        <v>4771</v>
      </c>
      <c r="D1273" s="53" t="s">
        <v>7</v>
      </c>
      <c r="E1273" s="75" t="s">
        <v>1156</v>
      </c>
      <c r="F1273" s="75" t="s">
        <v>1156</v>
      </c>
      <c r="G1273" s="161">
        <v>0</v>
      </c>
      <c r="H1273" s="161">
        <v>0</v>
      </c>
      <c r="I1273" s="148" t="s">
        <v>3</v>
      </c>
      <c r="J1273" s="58" t="s">
        <v>1395</v>
      </c>
      <c r="K1273" s="59" t="s">
        <v>3994</v>
      </c>
      <c r="L1273" s="57" t="s">
        <v>4851</v>
      </c>
      <c r="M1273" s="57" t="s">
        <v>4908</v>
      </c>
      <c r="N1273" s="57"/>
      <c r="O1273" s="57"/>
      <c r="P1273" s="79" t="s">
        <v>1692</v>
      </c>
      <c r="Q1273" s="13"/>
      <c r="R1273"/>
      <c r="S1273" t="str">
        <f t="shared" si="260"/>
        <v/>
      </c>
      <c r="T1273" t="str">
        <f>IF(ISNA(VLOOKUP(AF1273,#REF!,1)),"//","")</f>
        <v/>
      </c>
      <c r="U1273"/>
      <c r="V1273" t="e">
        <f t="shared" si="248"/>
        <v>#REF!</v>
      </c>
      <c r="W1273" s="81" t="s">
        <v>2263</v>
      </c>
      <c r="X1273" s="59" t="s">
        <v>2263</v>
      </c>
      <c r="Y1273" s="59" t="s">
        <v>2263</v>
      </c>
      <c r="Z1273" s="25" t="str">
        <f t="shared" si="258"/>
        <v>"LOGIS" STD_SUB_P</v>
      </c>
      <c r="AA1273" s="25" t="str">
        <f t="shared" si="249"/>
        <v>LOGISP</v>
      </c>
      <c r="AB1273" s="1">
        <f t="shared" si="259"/>
        <v>1243</v>
      </c>
      <c r="AC1273" t="str">
        <f t="shared" si="250"/>
        <v>ITM_LOGISP</v>
      </c>
      <c r="AD1273" s="136" t="str">
        <f>IF(ISNA(VLOOKUP(AA1273,Sheet2!J:J,1,0)),"//","")</f>
        <v>//</v>
      </c>
      <c r="AF1273" s="94" t="str">
        <f t="shared" si="251"/>
        <v>LOGISP</v>
      </c>
      <c r="AG1273" t="b">
        <f t="shared" si="252"/>
        <v>1</v>
      </c>
    </row>
    <row r="1274" spans="1:33">
      <c r="A1274" s="50">
        <f t="shared" si="253"/>
        <v>1274</v>
      </c>
      <c r="B1274" s="49">
        <f t="shared" si="254"/>
        <v>1244</v>
      </c>
      <c r="C1274" t="s">
        <v>4772</v>
      </c>
      <c r="D1274" s="53" t="s">
        <v>7</v>
      </c>
      <c r="E1274" s="75" t="s">
        <v>2357</v>
      </c>
      <c r="F1274" s="75" t="s">
        <v>2357</v>
      </c>
      <c r="G1274" s="161">
        <v>0</v>
      </c>
      <c r="H1274" s="161">
        <v>0</v>
      </c>
      <c r="I1274" s="148" t="s">
        <v>3</v>
      </c>
      <c r="J1274" s="58" t="s">
        <v>1395</v>
      </c>
      <c r="K1274" s="59" t="s">
        <v>3994</v>
      </c>
      <c r="L1274" s="57" t="s">
        <v>4851</v>
      </c>
      <c r="M1274" s="57" t="s">
        <v>4908</v>
      </c>
      <c r="N1274" s="57"/>
      <c r="O1274" s="57"/>
      <c r="P1274" s="79" t="s">
        <v>1691</v>
      </c>
      <c r="Q1274" s="13"/>
      <c r="R1274"/>
      <c r="S1274" t="str">
        <f t="shared" si="260"/>
        <v/>
      </c>
      <c r="T1274" t="str">
        <f>IF(ISNA(VLOOKUP(AF1274,#REF!,1)),"//","")</f>
        <v/>
      </c>
      <c r="U1274"/>
      <c r="V1274" t="e">
        <f t="shared" si="248"/>
        <v>#REF!</v>
      </c>
      <c r="W1274" s="81" t="s">
        <v>2263</v>
      </c>
      <c r="X1274" s="59" t="s">
        <v>2263</v>
      </c>
      <c r="Y1274" s="59" t="s">
        <v>2263</v>
      </c>
      <c r="Z1274" s="25" t="str">
        <f t="shared" si="258"/>
        <v>"LOGIS" STD_GAUSS_BLACK_L STD_GAUSS_WHITE_R</v>
      </c>
      <c r="AA1274" s="25" t="str">
        <f t="shared" si="249"/>
        <v>LOGISGAUSS_BLACK_LGAUSS_WHITE_R</v>
      </c>
      <c r="AB1274" s="1">
        <f t="shared" si="259"/>
        <v>1244</v>
      </c>
      <c r="AC1274" t="str">
        <f t="shared" si="250"/>
        <v>ITM_LOGIS</v>
      </c>
      <c r="AD1274" s="136" t="str">
        <f>IF(ISNA(VLOOKUP(AA1274,Sheet2!J:J,1,0)),"//","")</f>
        <v>//</v>
      </c>
      <c r="AF1274" s="94" t="str">
        <f t="shared" si="251"/>
        <v>LOGISGAUSS_BLACK_LGAUSS_WHITE_R</v>
      </c>
      <c r="AG1274" t="b">
        <f t="shared" si="252"/>
        <v>1</v>
      </c>
    </row>
    <row r="1275" spans="1:33">
      <c r="A1275" s="50">
        <f t="shared" si="253"/>
        <v>1275</v>
      </c>
      <c r="B1275" s="49">
        <f t="shared" si="254"/>
        <v>1245</v>
      </c>
      <c r="C1275" t="s">
        <v>4773</v>
      </c>
      <c r="D1275" s="53" t="s">
        <v>7</v>
      </c>
      <c r="E1275" s="75" t="s">
        <v>2358</v>
      </c>
      <c r="F1275" s="75" t="s">
        <v>2358</v>
      </c>
      <c r="G1275" s="161">
        <v>0</v>
      </c>
      <c r="H1275" s="161">
        <v>0</v>
      </c>
      <c r="I1275" s="148" t="s">
        <v>3</v>
      </c>
      <c r="J1275" s="58" t="s">
        <v>1395</v>
      </c>
      <c r="K1275" s="59" t="s">
        <v>3994</v>
      </c>
      <c r="L1275" s="57" t="s">
        <v>4851</v>
      </c>
      <c r="M1275" s="57" t="s">
        <v>4908</v>
      </c>
      <c r="N1275" s="57"/>
      <c r="O1275" s="57"/>
      <c r="P1275" s="56" t="s">
        <v>1693</v>
      </c>
      <c r="Q1275" s="13"/>
      <c r="R1275"/>
      <c r="S1275" t="str">
        <f t="shared" si="260"/>
        <v/>
      </c>
      <c r="T1275" t="str">
        <f>IF(ISNA(VLOOKUP(AF1275,#REF!,1)),"//","")</f>
        <v/>
      </c>
      <c r="U1275"/>
      <c r="V1275" t="e">
        <f t="shared" si="248"/>
        <v>#REF!</v>
      </c>
      <c r="W1275" s="81" t="s">
        <v>2263</v>
      </c>
      <c r="X1275" s="59" t="s">
        <v>2263</v>
      </c>
      <c r="Y1275" s="59" t="s">
        <v>2263</v>
      </c>
      <c r="Z1275" s="25" t="str">
        <f t="shared" si="258"/>
        <v>"LOGIS" STD_GAUSS_WHITE_L STD_GAUSS_BLACK_R</v>
      </c>
      <c r="AA1275" s="25" t="str">
        <f t="shared" si="249"/>
        <v>LOGISGAUSS_WHITE_LGAUSS_BLACK_R</v>
      </c>
      <c r="AB1275" s="1">
        <f t="shared" si="259"/>
        <v>1245</v>
      </c>
      <c r="AC1275" t="str">
        <f t="shared" si="250"/>
        <v>ITM_LOGISU</v>
      </c>
      <c r="AD1275" s="136" t="str">
        <f>IF(ISNA(VLOOKUP(AA1275,Sheet2!J:J,1,0)),"//","")</f>
        <v>//</v>
      </c>
      <c r="AF1275" s="94" t="str">
        <f t="shared" si="251"/>
        <v>LOGISGAUSS_WHITE_LGAUSS_BLACK_R</v>
      </c>
      <c r="AG1275" t="b">
        <f t="shared" si="252"/>
        <v>1</v>
      </c>
    </row>
    <row r="1276" spans="1:33">
      <c r="A1276" s="50">
        <f t="shared" si="253"/>
        <v>1276</v>
      </c>
      <c r="B1276" s="49">
        <f t="shared" si="254"/>
        <v>1246</v>
      </c>
      <c r="C1276" t="s">
        <v>4774</v>
      </c>
      <c r="D1276" s="53" t="s">
        <v>7</v>
      </c>
      <c r="E1276" s="58" t="s">
        <v>1157</v>
      </c>
      <c r="F1276" s="58" t="s">
        <v>1157</v>
      </c>
      <c r="G1276" s="161">
        <v>0</v>
      </c>
      <c r="H1276" s="161">
        <v>0</v>
      </c>
      <c r="I1276" s="148" t="s">
        <v>3</v>
      </c>
      <c r="J1276" s="58" t="s">
        <v>1395</v>
      </c>
      <c r="K1276" s="59" t="s">
        <v>3994</v>
      </c>
      <c r="L1276" s="57" t="s">
        <v>4851</v>
      </c>
      <c r="M1276" s="57" t="s">
        <v>4908</v>
      </c>
      <c r="N1276" s="57"/>
      <c r="O1276" s="57"/>
      <c r="P1276" s="56" t="s">
        <v>1694</v>
      </c>
      <c r="Q1276" s="13"/>
      <c r="R1276"/>
      <c r="S1276" t="str">
        <f t="shared" si="260"/>
        <v/>
      </c>
      <c r="T1276" t="str">
        <f>IF(ISNA(VLOOKUP(AF1276,#REF!,1)),"//","")</f>
        <v/>
      </c>
      <c r="U1276"/>
      <c r="V1276" t="e">
        <f t="shared" si="248"/>
        <v>#REF!</v>
      </c>
      <c r="W1276" s="81" t="s">
        <v>2263</v>
      </c>
      <c r="X1276" s="59" t="s">
        <v>2263</v>
      </c>
      <c r="Y1276" s="59" t="s">
        <v>2263</v>
      </c>
      <c r="Z1276" s="25" t="str">
        <f t="shared" si="258"/>
        <v>"LOGIS" STD_SUP_MINUS_1</v>
      </c>
      <c r="AA1276" s="25" t="str">
        <f t="shared" si="249"/>
        <v>LOGIS^MINUS_1</v>
      </c>
      <c r="AB1276" s="1">
        <f t="shared" si="259"/>
        <v>1246</v>
      </c>
      <c r="AC1276" t="str">
        <f t="shared" si="250"/>
        <v>ITM_LOGISM1</v>
      </c>
      <c r="AD1276" s="136" t="str">
        <f>IF(ISNA(VLOOKUP(AA1276,Sheet2!J:J,1,0)),"//","")</f>
        <v>//</v>
      </c>
      <c r="AF1276" s="94" t="str">
        <f t="shared" si="251"/>
        <v>LOGIS^MINUS_1</v>
      </c>
      <c r="AG1276" t="b">
        <f t="shared" si="252"/>
        <v>1</v>
      </c>
    </row>
    <row r="1277" spans="1:33">
      <c r="A1277" s="50">
        <f t="shared" si="253"/>
        <v>1277</v>
      </c>
      <c r="B1277" s="49">
        <f t="shared" si="254"/>
        <v>1247</v>
      </c>
      <c r="C1277" t="s">
        <v>3816</v>
      </c>
      <c r="D1277" s="53" t="s">
        <v>7</v>
      </c>
      <c r="E1277" s="58" t="s">
        <v>1194</v>
      </c>
      <c r="F1277" s="58" t="s">
        <v>1194</v>
      </c>
      <c r="G1277" s="161">
        <v>0</v>
      </c>
      <c r="H1277" s="161">
        <v>0</v>
      </c>
      <c r="I1277" s="153" t="s">
        <v>16</v>
      </c>
      <c r="J1277" s="58" t="s">
        <v>1396</v>
      </c>
      <c r="K1277" s="59" t="s">
        <v>3830</v>
      </c>
      <c r="L1277" s="57" t="s">
        <v>4851</v>
      </c>
      <c r="M1277" s="57" t="s">
        <v>4910</v>
      </c>
      <c r="N1277" s="57"/>
      <c r="O1277" s="57"/>
      <c r="P1277" s="56" t="s">
        <v>1763</v>
      </c>
      <c r="Q1277" s="13"/>
      <c r="R1277"/>
      <c r="S1277" t="str">
        <f t="shared" si="260"/>
        <v/>
      </c>
      <c r="T1277" t="str">
        <f>IF(ISNA(VLOOKUP(AF1277,#REF!,1)),"//","")</f>
        <v/>
      </c>
      <c r="U1277"/>
      <c r="V1277" t="e">
        <f t="shared" si="248"/>
        <v>#REF!</v>
      </c>
      <c r="W1277" s="81" t="s">
        <v>2263</v>
      </c>
      <c r="X1277" s="59" t="s">
        <v>2263</v>
      </c>
      <c r="Y1277" s="59" t="s">
        <v>2263</v>
      </c>
      <c r="Z1277" s="25" t="str">
        <f t="shared" si="258"/>
        <v/>
      </c>
      <c r="AA1277" s="25" t="str">
        <f t="shared" si="249"/>
        <v/>
      </c>
      <c r="AB1277" s="1">
        <f t="shared" si="259"/>
        <v>1247</v>
      </c>
      <c r="AC1277" t="str">
        <f t="shared" si="250"/>
        <v>MNU_NBIN</v>
      </c>
      <c r="AD1277" s="136" t="str">
        <f>IF(ISNA(VLOOKUP(AA1277,Sheet2!J:J,1,0)),"//","")</f>
        <v/>
      </c>
      <c r="AF1277" s="94" t="str">
        <f t="shared" si="251"/>
        <v/>
      </c>
      <c r="AG1277" t="b">
        <f t="shared" si="252"/>
        <v>1</v>
      </c>
    </row>
    <row r="1278" spans="1:33">
      <c r="A1278" s="50">
        <f t="shared" si="253"/>
        <v>1278</v>
      </c>
      <c r="B1278" s="49">
        <f t="shared" si="254"/>
        <v>1248</v>
      </c>
      <c r="C1278" t="s">
        <v>4775</v>
      </c>
      <c r="D1278" s="53" t="s">
        <v>7</v>
      </c>
      <c r="E1278" s="75" t="s">
        <v>233</v>
      </c>
      <c r="F1278" s="75" t="s">
        <v>233</v>
      </c>
      <c r="G1278" s="161">
        <v>0</v>
      </c>
      <c r="H1278" s="161">
        <v>0</v>
      </c>
      <c r="I1278" s="148" t="s">
        <v>3</v>
      </c>
      <c r="J1278" s="58" t="s">
        <v>1395</v>
      </c>
      <c r="K1278" s="59" t="s">
        <v>3994</v>
      </c>
      <c r="L1278" s="57" t="s">
        <v>4851</v>
      </c>
      <c r="M1278" s="57" t="s">
        <v>4908</v>
      </c>
      <c r="N1278" s="57"/>
      <c r="O1278" s="57"/>
      <c r="P1278" s="79" t="s">
        <v>1760</v>
      </c>
      <c r="Q1278" s="13"/>
      <c r="R1278"/>
      <c r="S1278" t="str">
        <f t="shared" si="260"/>
        <v/>
      </c>
      <c r="T1278" t="str">
        <f>IF(ISNA(VLOOKUP(AF1278,#REF!,1)),"//","")</f>
        <v/>
      </c>
      <c r="U1278"/>
      <c r="V1278" t="e">
        <f t="shared" si="248"/>
        <v>#REF!</v>
      </c>
      <c r="W1278" s="81" t="s">
        <v>2263</v>
      </c>
      <c r="X1278" s="59" t="s">
        <v>2263</v>
      </c>
      <c r="Y1278" s="59" t="s">
        <v>2263</v>
      </c>
      <c r="Z1278" s="25" t="str">
        <f t="shared" si="258"/>
        <v>"NBIN" STD_SUB_P</v>
      </c>
      <c r="AA1278" s="25" t="str">
        <f t="shared" si="249"/>
        <v>NBINP</v>
      </c>
      <c r="AB1278" s="1">
        <f t="shared" si="259"/>
        <v>1248</v>
      </c>
      <c r="AC1278" t="str">
        <f t="shared" si="250"/>
        <v>ITM_NBINP</v>
      </c>
      <c r="AD1278" s="136" t="str">
        <f>IF(ISNA(VLOOKUP(AA1278,Sheet2!J:J,1,0)),"//","")</f>
        <v>//</v>
      </c>
      <c r="AF1278" s="94" t="str">
        <f t="shared" si="251"/>
        <v>NBINP</v>
      </c>
      <c r="AG1278" t="b">
        <f t="shared" si="252"/>
        <v>1</v>
      </c>
    </row>
    <row r="1279" spans="1:33">
      <c r="A1279" s="50">
        <f t="shared" si="253"/>
        <v>1279</v>
      </c>
      <c r="B1279" s="49">
        <f t="shared" si="254"/>
        <v>1249</v>
      </c>
      <c r="C1279" t="s">
        <v>4776</v>
      </c>
      <c r="D1279" s="53" t="s">
        <v>7</v>
      </c>
      <c r="E1279" s="75" t="s">
        <v>2359</v>
      </c>
      <c r="F1279" s="75" t="s">
        <v>2359</v>
      </c>
      <c r="G1279" s="161">
        <v>0</v>
      </c>
      <c r="H1279" s="161">
        <v>0</v>
      </c>
      <c r="I1279" s="148" t="s">
        <v>3</v>
      </c>
      <c r="J1279" s="58" t="s">
        <v>1395</v>
      </c>
      <c r="K1279" s="59" t="s">
        <v>3994</v>
      </c>
      <c r="L1279" s="57" t="s">
        <v>4851</v>
      </c>
      <c r="M1279" s="57" t="s">
        <v>4908</v>
      </c>
      <c r="N1279" s="57"/>
      <c r="O1279" s="57"/>
      <c r="P1279" s="79" t="s">
        <v>1759</v>
      </c>
      <c r="Q1279" s="13"/>
      <c r="R1279"/>
      <c r="S1279" t="str">
        <f t="shared" si="260"/>
        <v/>
      </c>
      <c r="T1279" t="str">
        <f>IF(ISNA(VLOOKUP(AF1279,#REF!,1)),"//","")</f>
        <v/>
      </c>
      <c r="U1279"/>
      <c r="V1279" t="e">
        <f t="shared" si="248"/>
        <v>#REF!</v>
      </c>
      <c r="W1279" s="81" t="s">
        <v>2263</v>
      </c>
      <c r="X1279" s="59" t="s">
        <v>2263</v>
      </c>
      <c r="Y1279" s="59" t="s">
        <v>2263</v>
      </c>
      <c r="Z1279" s="25" t="str">
        <f t="shared" si="258"/>
        <v>"NBIN" STD_GAUSS_BLACK_L STD_GAUSS_WHITE_R</v>
      </c>
      <c r="AA1279" s="25" t="str">
        <f t="shared" si="249"/>
        <v>NBINGAUSS_BLACK_LGAUSS_WHITE_R</v>
      </c>
      <c r="AB1279" s="1">
        <f t="shared" si="259"/>
        <v>1249</v>
      </c>
      <c r="AC1279" t="str">
        <f t="shared" si="250"/>
        <v>ITM_NBIN</v>
      </c>
      <c r="AD1279" s="136" t="str">
        <f>IF(ISNA(VLOOKUP(AA1279,Sheet2!J:J,1,0)),"//","")</f>
        <v>//</v>
      </c>
      <c r="AF1279" s="94" t="str">
        <f t="shared" si="251"/>
        <v>NBINGAUSS_BLACK_LGAUSS_WHITE_R</v>
      </c>
      <c r="AG1279" t="b">
        <f t="shared" si="252"/>
        <v>1</v>
      </c>
    </row>
    <row r="1280" spans="1:33">
      <c r="A1280" s="50">
        <f t="shared" si="253"/>
        <v>1280</v>
      </c>
      <c r="B1280" s="49">
        <f t="shared" si="254"/>
        <v>1250</v>
      </c>
      <c r="C1280" t="s">
        <v>4777</v>
      </c>
      <c r="D1280" s="53" t="s">
        <v>7</v>
      </c>
      <c r="E1280" s="75" t="s">
        <v>2360</v>
      </c>
      <c r="F1280" s="75" t="s">
        <v>2360</v>
      </c>
      <c r="G1280" s="161">
        <v>0</v>
      </c>
      <c r="H1280" s="161">
        <v>0</v>
      </c>
      <c r="I1280" s="148" t="s">
        <v>3</v>
      </c>
      <c r="J1280" s="58" t="s">
        <v>1395</v>
      </c>
      <c r="K1280" s="59" t="s">
        <v>3994</v>
      </c>
      <c r="L1280" s="57" t="s">
        <v>4851</v>
      </c>
      <c r="M1280" s="57" t="s">
        <v>4908</v>
      </c>
      <c r="N1280" s="57"/>
      <c r="O1280" s="57"/>
      <c r="P1280" s="56" t="s">
        <v>1761</v>
      </c>
      <c r="Q1280" s="13"/>
      <c r="R1280"/>
      <c r="S1280" t="str">
        <f t="shared" si="260"/>
        <v/>
      </c>
      <c r="T1280" t="str">
        <f>IF(ISNA(VLOOKUP(AF1280,#REF!,1)),"//","")</f>
        <v/>
      </c>
      <c r="U1280"/>
      <c r="V1280" t="e">
        <f t="shared" si="248"/>
        <v>#REF!</v>
      </c>
      <c r="W1280" s="81" t="s">
        <v>2263</v>
      </c>
      <c r="X1280" s="59" t="s">
        <v>2263</v>
      </c>
      <c r="Y1280" s="59" t="s">
        <v>2263</v>
      </c>
      <c r="Z1280" s="25" t="str">
        <f t="shared" si="258"/>
        <v>"NBIN" STD_GAUSS_WHITE_L STD_GAUSS_BLACK_R</v>
      </c>
      <c r="AA1280" s="25" t="str">
        <f t="shared" si="249"/>
        <v>NBINGAUSS_WHITE_LGAUSS_BLACK_R</v>
      </c>
      <c r="AB1280" s="1">
        <f t="shared" si="259"/>
        <v>1250</v>
      </c>
      <c r="AC1280" t="str">
        <f t="shared" si="250"/>
        <v>ITM_NBINU</v>
      </c>
      <c r="AD1280" s="136" t="str">
        <f>IF(ISNA(VLOOKUP(AA1280,Sheet2!J:J,1,0)),"//","")</f>
        <v>//</v>
      </c>
      <c r="AF1280" s="94" t="str">
        <f t="shared" si="251"/>
        <v>NBINGAUSS_WHITE_LGAUSS_BLACK_R</v>
      </c>
      <c r="AG1280" t="b">
        <f t="shared" si="252"/>
        <v>1</v>
      </c>
    </row>
    <row r="1281" spans="1:33">
      <c r="A1281" s="50">
        <f t="shared" si="253"/>
        <v>1281</v>
      </c>
      <c r="B1281" s="49">
        <f t="shared" si="254"/>
        <v>1251</v>
      </c>
      <c r="C1281" t="s">
        <v>4778</v>
      </c>
      <c r="D1281" s="53" t="s">
        <v>7</v>
      </c>
      <c r="E1281" s="58" t="s">
        <v>234</v>
      </c>
      <c r="F1281" s="58" t="s">
        <v>234</v>
      </c>
      <c r="G1281" s="161">
        <v>0</v>
      </c>
      <c r="H1281" s="161">
        <v>0</v>
      </c>
      <c r="I1281" s="148" t="s">
        <v>3</v>
      </c>
      <c r="J1281" s="58" t="s">
        <v>1395</v>
      </c>
      <c r="K1281" s="59" t="s">
        <v>3994</v>
      </c>
      <c r="L1281" s="57" t="s">
        <v>4851</v>
      </c>
      <c r="M1281" s="57" t="s">
        <v>4908</v>
      </c>
      <c r="N1281" s="57"/>
      <c r="O1281" s="57"/>
      <c r="P1281" s="56" t="s">
        <v>1762</v>
      </c>
      <c r="Q1281" s="13"/>
      <c r="R1281"/>
      <c r="S1281" t="str">
        <f t="shared" si="260"/>
        <v/>
      </c>
      <c r="T1281" t="str">
        <f>IF(ISNA(VLOOKUP(AF1281,#REF!,1)),"//","")</f>
        <v/>
      </c>
      <c r="U1281"/>
      <c r="V1281" t="e">
        <f t="shared" si="248"/>
        <v>#REF!</v>
      </c>
      <c r="W1281" s="81" t="s">
        <v>2263</v>
      </c>
      <c r="X1281" s="59" t="s">
        <v>2263</v>
      </c>
      <c r="Y1281" s="59" t="s">
        <v>2263</v>
      </c>
      <c r="Z1281" s="25" t="str">
        <f t="shared" si="258"/>
        <v>"NBIN" STD_SUP_MINUS_1</v>
      </c>
      <c r="AA1281" s="25" t="str">
        <f t="shared" si="249"/>
        <v>NBIN^MINUS_1</v>
      </c>
      <c r="AB1281" s="1">
        <f t="shared" si="259"/>
        <v>1251</v>
      </c>
      <c r="AC1281" t="str">
        <f t="shared" si="250"/>
        <v>ITM_NBINM1</v>
      </c>
      <c r="AD1281" s="136" t="str">
        <f>IF(ISNA(VLOOKUP(AA1281,Sheet2!J:J,1,0)),"//","")</f>
        <v>//</v>
      </c>
      <c r="AF1281" s="94" t="str">
        <f t="shared" si="251"/>
        <v>NBIN^MINUS_1</v>
      </c>
      <c r="AG1281" t="b">
        <f t="shared" si="252"/>
        <v>1</v>
      </c>
    </row>
    <row r="1282" spans="1:33">
      <c r="A1282" s="50">
        <f t="shared" si="253"/>
        <v>1282</v>
      </c>
      <c r="B1282" s="49">
        <f t="shared" si="254"/>
        <v>1252</v>
      </c>
      <c r="C1282" t="s">
        <v>3816</v>
      </c>
      <c r="D1282" s="53" t="s">
        <v>7</v>
      </c>
      <c r="E1282" s="58" t="s">
        <v>236</v>
      </c>
      <c r="F1282" s="58" t="s">
        <v>236</v>
      </c>
      <c r="G1282" s="161">
        <v>0</v>
      </c>
      <c r="H1282" s="161">
        <v>0</v>
      </c>
      <c r="I1282" s="153" t="s">
        <v>16</v>
      </c>
      <c r="J1282" s="58" t="s">
        <v>1396</v>
      </c>
      <c r="K1282" s="59" t="s">
        <v>3830</v>
      </c>
      <c r="L1282" s="57" t="s">
        <v>4851</v>
      </c>
      <c r="M1282" s="57" t="s">
        <v>4910</v>
      </c>
      <c r="N1282" s="57"/>
      <c r="O1282" s="57"/>
      <c r="P1282" s="56" t="s">
        <v>1772</v>
      </c>
      <c r="Q1282" s="13"/>
      <c r="R1282"/>
      <c r="S1282" t="str">
        <f t="shared" si="260"/>
        <v/>
      </c>
      <c r="T1282" t="str">
        <f>IF(ISNA(VLOOKUP(AF1282,#REF!,1)),"//","")</f>
        <v/>
      </c>
      <c r="U1282"/>
      <c r="V1282" t="e">
        <f t="shared" si="248"/>
        <v>#REF!</v>
      </c>
      <c r="W1282" s="81" t="s">
        <v>2263</v>
      </c>
      <c r="X1282" s="59" t="s">
        <v>2263</v>
      </c>
      <c r="Y1282" s="59" t="s">
        <v>2263</v>
      </c>
      <c r="Z1282" s="25" t="str">
        <f t="shared" si="258"/>
        <v/>
      </c>
      <c r="AA1282" s="25" t="str">
        <f t="shared" si="249"/>
        <v/>
      </c>
      <c r="AB1282" s="1">
        <f t="shared" si="259"/>
        <v>1252</v>
      </c>
      <c r="AC1282" t="str">
        <f t="shared" si="250"/>
        <v>MNU_NORML</v>
      </c>
      <c r="AD1282" s="136" t="str">
        <f>IF(ISNA(VLOOKUP(AA1282,Sheet2!J:J,1,0)),"//","")</f>
        <v/>
      </c>
      <c r="AF1282" s="94" t="str">
        <f t="shared" si="251"/>
        <v/>
      </c>
      <c r="AG1282" t="b">
        <f t="shared" si="252"/>
        <v>1</v>
      </c>
    </row>
    <row r="1283" spans="1:33">
      <c r="A1283" s="50">
        <f t="shared" si="253"/>
        <v>1283</v>
      </c>
      <c r="B1283" s="49">
        <f t="shared" si="254"/>
        <v>1253</v>
      </c>
      <c r="C1283" t="s">
        <v>4779</v>
      </c>
      <c r="D1283" s="53" t="s">
        <v>7</v>
      </c>
      <c r="E1283" s="75" t="s">
        <v>1198</v>
      </c>
      <c r="F1283" s="75" t="s">
        <v>1198</v>
      </c>
      <c r="G1283" s="161">
        <v>0</v>
      </c>
      <c r="H1283" s="161">
        <v>0</v>
      </c>
      <c r="I1283" s="148" t="s">
        <v>3</v>
      </c>
      <c r="J1283" s="58" t="s">
        <v>1395</v>
      </c>
      <c r="K1283" s="59" t="s">
        <v>3994</v>
      </c>
      <c r="L1283" s="57" t="s">
        <v>4851</v>
      </c>
      <c r="M1283" s="57" t="s">
        <v>4908</v>
      </c>
      <c r="N1283" s="57"/>
      <c r="O1283" s="57"/>
      <c r="P1283" s="79" t="s">
        <v>1769</v>
      </c>
      <c r="Q1283" s="13"/>
      <c r="R1283"/>
      <c r="S1283" t="str">
        <f t="shared" si="260"/>
        <v/>
      </c>
      <c r="T1283" t="str">
        <f>IF(ISNA(VLOOKUP(AF1283,#REF!,1)),"//","")</f>
        <v/>
      </c>
      <c r="U1283"/>
      <c r="V1283" t="e">
        <f t="shared" si="248"/>
        <v>#REF!</v>
      </c>
      <c r="W1283" s="81" t="s">
        <v>2263</v>
      </c>
      <c r="X1283" s="59" t="s">
        <v>2263</v>
      </c>
      <c r="Y1283" s="59" t="s">
        <v>2263</v>
      </c>
      <c r="Z1283" s="25" t="str">
        <f t="shared" si="258"/>
        <v>"NORML" STD_SUB_P</v>
      </c>
      <c r="AA1283" s="25" t="str">
        <f t="shared" si="249"/>
        <v>NORMLP</v>
      </c>
      <c r="AB1283" s="1">
        <f t="shared" si="259"/>
        <v>1253</v>
      </c>
      <c r="AC1283" t="str">
        <f t="shared" si="250"/>
        <v>ITM_NORMLP</v>
      </c>
      <c r="AD1283" s="136" t="str">
        <f>IF(ISNA(VLOOKUP(AA1283,Sheet2!J:J,1,0)),"//","")</f>
        <v>//</v>
      </c>
      <c r="AF1283" s="94" t="str">
        <f t="shared" si="251"/>
        <v>NORMLP</v>
      </c>
      <c r="AG1283" t="b">
        <f t="shared" si="252"/>
        <v>1</v>
      </c>
    </row>
    <row r="1284" spans="1:33">
      <c r="A1284" s="50">
        <f t="shared" si="253"/>
        <v>1284</v>
      </c>
      <c r="B1284" s="49">
        <f t="shared" si="254"/>
        <v>1254</v>
      </c>
      <c r="C1284" t="s">
        <v>4780</v>
      </c>
      <c r="D1284" s="53" t="s">
        <v>7</v>
      </c>
      <c r="E1284" s="75" t="s">
        <v>2361</v>
      </c>
      <c r="F1284" s="75" t="s">
        <v>2361</v>
      </c>
      <c r="G1284" s="161">
        <v>0</v>
      </c>
      <c r="H1284" s="161">
        <v>0</v>
      </c>
      <c r="I1284" s="148" t="s">
        <v>3</v>
      </c>
      <c r="J1284" s="58" t="s">
        <v>1395</v>
      </c>
      <c r="K1284" s="59" t="s">
        <v>3994</v>
      </c>
      <c r="L1284" s="57" t="s">
        <v>4851</v>
      </c>
      <c r="M1284" s="57" t="s">
        <v>4908</v>
      </c>
      <c r="N1284" s="57"/>
      <c r="O1284" s="57"/>
      <c r="P1284" s="79" t="s">
        <v>1768</v>
      </c>
      <c r="Q1284" s="13"/>
      <c r="R1284"/>
      <c r="S1284" t="str">
        <f t="shared" si="260"/>
        <v/>
      </c>
      <c r="T1284" t="str">
        <f>IF(ISNA(VLOOKUP(AF1284,#REF!,1)),"//","")</f>
        <v/>
      </c>
      <c r="U1284"/>
      <c r="V1284" t="e">
        <f t="shared" si="248"/>
        <v>#REF!</v>
      </c>
      <c r="W1284" s="81" t="s">
        <v>2263</v>
      </c>
      <c r="X1284" s="59" t="s">
        <v>2263</v>
      </c>
      <c r="Y1284" s="59" t="s">
        <v>2263</v>
      </c>
      <c r="Z1284" s="25" t="str">
        <f t="shared" si="258"/>
        <v>"NORML" STD_GAUSS_BLACK_L STD_GAUSS_WHITE_R</v>
      </c>
      <c r="AA1284" s="25" t="str">
        <f t="shared" si="249"/>
        <v>NORMLGAUSS_BLACK_LGAUSS_WHITE_R</v>
      </c>
      <c r="AB1284" s="1">
        <f t="shared" si="259"/>
        <v>1254</v>
      </c>
      <c r="AC1284" t="str">
        <f t="shared" si="250"/>
        <v>ITM_NORML</v>
      </c>
      <c r="AD1284" s="136" t="str">
        <f>IF(ISNA(VLOOKUP(AA1284,Sheet2!J:J,1,0)),"//","")</f>
        <v>//</v>
      </c>
      <c r="AF1284" s="94" t="str">
        <f t="shared" si="251"/>
        <v>NORMLGAUSS_BLACK_LGAUSS_WHITE_R</v>
      </c>
      <c r="AG1284" t="b">
        <f t="shared" si="252"/>
        <v>1</v>
      </c>
    </row>
    <row r="1285" spans="1:33">
      <c r="A1285" s="50">
        <f t="shared" si="253"/>
        <v>1285</v>
      </c>
      <c r="B1285" s="49">
        <f t="shared" si="254"/>
        <v>1255</v>
      </c>
      <c r="C1285" t="s">
        <v>4781</v>
      </c>
      <c r="D1285" s="53" t="s">
        <v>7</v>
      </c>
      <c r="E1285" s="75" t="s">
        <v>2362</v>
      </c>
      <c r="F1285" s="75" t="s">
        <v>2362</v>
      </c>
      <c r="G1285" s="161">
        <v>0</v>
      </c>
      <c r="H1285" s="161">
        <v>0</v>
      </c>
      <c r="I1285" s="148" t="s">
        <v>3</v>
      </c>
      <c r="J1285" s="58" t="s">
        <v>1395</v>
      </c>
      <c r="K1285" s="59" t="s">
        <v>3994</v>
      </c>
      <c r="L1285" s="57" t="s">
        <v>4851</v>
      </c>
      <c r="M1285" s="57" t="s">
        <v>4908</v>
      </c>
      <c r="N1285" s="57"/>
      <c r="O1285" s="57"/>
      <c r="P1285" s="56" t="s">
        <v>1770</v>
      </c>
      <c r="Q1285" s="13"/>
      <c r="R1285"/>
      <c r="S1285" t="str">
        <f t="shared" si="260"/>
        <v/>
      </c>
      <c r="T1285" t="str">
        <f>IF(ISNA(VLOOKUP(AF1285,#REF!,1)),"//","")</f>
        <v/>
      </c>
      <c r="U1285"/>
      <c r="V1285" t="e">
        <f t="shared" si="248"/>
        <v>#REF!</v>
      </c>
      <c r="W1285" s="81" t="s">
        <v>2263</v>
      </c>
      <c r="X1285" s="59" t="s">
        <v>2263</v>
      </c>
      <c r="Y1285" s="59" t="s">
        <v>2263</v>
      </c>
      <c r="Z1285" s="25" t="str">
        <f t="shared" si="258"/>
        <v>"NORML" STD_GAUSS_WHITE_L STD_GAUSS_BLACK_R</v>
      </c>
      <c r="AA1285" s="25" t="str">
        <f t="shared" si="249"/>
        <v>NORMLGAUSS_WHITE_LGAUSS_BLACK_R</v>
      </c>
      <c r="AB1285" s="1">
        <f t="shared" si="259"/>
        <v>1255</v>
      </c>
      <c r="AC1285" t="str">
        <f t="shared" si="250"/>
        <v>ITM_NORMLU</v>
      </c>
      <c r="AD1285" s="136" t="str">
        <f>IF(ISNA(VLOOKUP(AA1285,Sheet2!J:J,1,0)),"//","")</f>
        <v>//</v>
      </c>
      <c r="AF1285" s="94" t="str">
        <f t="shared" si="251"/>
        <v>NORMLGAUSS_WHITE_LGAUSS_BLACK_R</v>
      </c>
      <c r="AG1285" t="b">
        <f t="shared" si="252"/>
        <v>1</v>
      </c>
    </row>
    <row r="1286" spans="1:33">
      <c r="A1286" s="50">
        <f t="shared" si="253"/>
        <v>1286</v>
      </c>
      <c r="B1286" s="49">
        <f t="shared" si="254"/>
        <v>1256</v>
      </c>
      <c r="C1286" t="s">
        <v>4782</v>
      </c>
      <c r="D1286" s="53" t="s">
        <v>7</v>
      </c>
      <c r="E1286" s="58" t="s">
        <v>1199</v>
      </c>
      <c r="F1286" s="58" t="s">
        <v>1199</v>
      </c>
      <c r="G1286" s="161">
        <v>0</v>
      </c>
      <c r="H1286" s="161">
        <v>0</v>
      </c>
      <c r="I1286" s="148" t="s">
        <v>3</v>
      </c>
      <c r="J1286" s="58" t="s">
        <v>1395</v>
      </c>
      <c r="K1286" s="59" t="s">
        <v>3994</v>
      </c>
      <c r="L1286" s="57" t="s">
        <v>4851</v>
      </c>
      <c r="M1286" s="57" t="s">
        <v>4908</v>
      </c>
      <c r="N1286" s="57"/>
      <c r="O1286" s="57"/>
      <c r="P1286" s="56" t="s">
        <v>1771</v>
      </c>
      <c r="Q1286" s="13"/>
      <c r="R1286"/>
      <c r="S1286" t="str">
        <f t="shared" si="260"/>
        <v/>
      </c>
      <c r="T1286" t="str">
        <f>IF(ISNA(VLOOKUP(AF1286,#REF!,1)),"//","")</f>
        <v/>
      </c>
      <c r="U1286"/>
      <c r="V1286" t="e">
        <f t="shared" si="248"/>
        <v>#REF!</v>
      </c>
      <c r="W1286" s="81" t="s">
        <v>2263</v>
      </c>
      <c r="X1286" s="59" t="s">
        <v>2263</v>
      </c>
      <c r="Y1286" s="59" t="s">
        <v>2263</v>
      </c>
      <c r="Z1286" s="25" t="str">
        <f t="shared" si="258"/>
        <v>"NORML" STD_SUP_MINUS_1</v>
      </c>
      <c r="AA1286" s="25" t="str">
        <f t="shared" si="249"/>
        <v>NORML^MINUS_1</v>
      </c>
      <c r="AB1286" s="1">
        <f t="shared" si="259"/>
        <v>1256</v>
      </c>
      <c r="AC1286" t="str">
        <f t="shared" si="250"/>
        <v>ITM_NORMLM1</v>
      </c>
      <c r="AD1286" s="136" t="str">
        <f>IF(ISNA(VLOOKUP(AA1286,Sheet2!J:J,1,0)),"//","")</f>
        <v>//</v>
      </c>
      <c r="AF1286" s="94" t="str">
        <f t="shared" si="251"/>
        <v>NORML^MINUS_1</v>
      </c>
      <c r="AG1286" t="b">
        <f t="shared" si="252"/>
        <v>1</v>
      </c>
    </row>
    <row r="1287" spans="1:33">
      <c r="A1287" s="50">
        <f t="shared" si="253"/>
        <v>1287</v>
      </c>
      <c r="B1287" s="49">
        <f t="shared" si="254"/>
        <v>1257</v>
      </c>
      <c r="C1287" t="s">
        <v>3816</v>
      </c>
      <c r="D1287" s="53" t="s">
        <v>7</v>
      </c>
      <c r="E1287" s="58" t="s">
        <v>254</v>
      </c>
      <c r="F1287" s="58" t="s">
        <v>254</v>
      </c>
      <c r="G1287" s="161">
        <v>0</v>
      </c>
      <c r="H1287" s="161">
        <v>0</v>
      </c>
      <c r="I1287" s="153" t="s">
        <v>16</v>
      </c>
      <c r="J1287" s="58" t="s">
        <v>1396</v>
      </c>
      <c r="K1287" s="59" t="s">
        <v>3830</v>
      </c>
      <c r="L1287" s="57" t="s">
        <v>4851</v>
      </c>
      <c r="M1287" s="57" t="s">
        <v>4910</v>
      </c>
      <c r="N1287" s="57"/>
      <c r="O1287" s="57"/>
      <c r="P1287" s="56" t="s">
        <v>1799</v>
      </c>
      <c r="Q1287" s="13"/>
      <c r="R1287"/>
      <c r="S1287" t="str">
        <f t="shared" si="260"/>
        <v/>
      </c>
      <c r="T1287" t="str">
        <f>IF(ISNA(VLOOKUP(AF1287,#REF!,1)),"//","")</f>
        <v/>
      </c>
      <c r="U1287"/>
      <c r="V1287" t="e">
        <f t="shared" ref="V1287:V1350" si="261">IF(AA1287&lt;&gt;"",V1286+1,V1286)</f>
        <v>#REF!</v>
      </c>
      <c r="W1287" s="81" t="s">
        <v>2263</v>
      </c>
      <c r="X1287" s="59" t="s">
        <v>2263</v>
      </c>
      <c r="Y1287" s="59" t="s">
        <v>2263</v>
      </c>
      <c r="Z1287" s="25" t="str">
        <f t="shared" si="258"/>
        <v/>
      </c>
      <c r="AA1287" s="25" t="str">
        <f t="shared" ref="AA1287:AA1350" si="262">IF(LEN(Y1287)&gt;0,Y1287,SUBSTITUTE(SUBSTITUTE(SUBSTITUTE(SUBSTITUTE(SUBSTITUTE(SUBSTITUTE(SUBSTITUTE(SUBSTITUTE(SUBSTITUTE(SUBSTITUTE(SUBSTITUTE( (SUBSTITUTE( SUBSTITUTE( SUBSTITUTE( SUBSTITUTE(Z1287,"STD_SIGMA","SUM"),"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287" s="1">
        <f t="shared" si="259"/>
        <v>1257</v>
      </c>
      <c r="AC1287" t="str">
        <f t="shared" ref="AC1287:AC1350" si="263">P1287</f>
        <v>MNU_POISS</v>
      </c>
      <c r="AD1287" s="136" t="str">
        <f>IF(ISNA(VLOOKUP(AA1287,Sheet2!J:J,1,0)),"//","")</f>
        <v/>
      </c>
      <c r="AF1287" s="94" t="str">
        <f t="shared" ref="AF1287:AF1350" si="264">IF(LEN(AA1287)=0,"",SUBSTITUTE(SUBSTITUTE(SUBSTITUTE(SUBSTITUTE(SUBSTITUTE(SUBSTITUTE(SUBSTITUTE(SUBSTITUTE(SUBSTITUTE(SUBSTITUTE(SUBSTITUTE(SUBSTITUTE(SUBSTITUTE(SUBSTITUTE(SUBSTITUTE(SUBSTITUTE(SUBSTITUTE( (SUBSTITUTE( SUBSTITUTE( SUBSTITUTE( SUBSTITUTE(Z1287,"STD_SIGMA","SUM"),"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287" t="b">
        <f t="shared" ref="AG1287:AG1350" si="265">AA1287=AF1287</f>
        <v>1</v>
      </c>
    </row>
    <row r="1288" spans="1:33">
      <c r="A1288" s="50">
        <f t="shared" si="253"/>
        <v>1288</v>
      </c>
      <c r="B1288" s="49">
        <f t="shared" si="254"/>
        <v>1258</v>
      </c>
      <c r="C1288" t="s">
        <v>4783</v>
      </c>
      <c r="D1288" s="53" t="s">
        <v>7</v>
      </c>
      <c r="E1288" s="75" t="s">
        <v>1213</v>
      </c>
      <c r="F1288" s="75" t="s">
        <v>1213</v>
      </c>
      <c r="G1288" s="161">
        <v>0</v>
      </c>
      <c r="H1288" s="161">
        <v>0</v>
      </c>
      <c r="I1288" s="148" t="s">
        <v>3</v>
      </c>
      <c r="J1288" s="58" t="s">
        <v>1395</v>
      </c>
      <c r="K1288" s="59" t="s">
        <v>3994</v>
      </c>
      <c r="L1288" s="57" t="s">
        <v>4851</v>
      </c>
      <c r="M1288" s="57" t="s">
        <v>4908</v>
      </c>
      <c r="N1288" s="57"/>
      <c r="O1288" s="57"/>
      <c r="P1288" s="79" t="s">
        <v>1796</v>
      </c>
      <c r="Q1288" s="13"/>
      <c r="R1288"/>
      <c r="S1288" t="str">
        <f t="shared" si="260"/>
        <v/>
      </c>
      <c r="T1288" t="str">
        <f>IF(ISNA(VLOOKUP(AF1288,#REF!,1)),"//","")</f>
        <v/>
      </c>
      <c r="U1288"/>
      <c r="V1288" t="e">
        <f t="shared" si="261"/>
        <v>#REF!</v>
      </c>
      <c r="W1288" s="81" t="s">
        <v>2263</v>
      </c>
      <c r="X1288" s="59" t="s">
        <v>2263</v>
      </c>
      <c r="Y1288" s="59" t="s">
        <v>2263</v>
      </c>
      <c r="Z1288" s="25" t="str">
        <f t="shared" si="258"/>
        <v>"POISS" STD_SUB_P</v>
      </c>
      <c r="AA1288" s="25" t="str">
        <f t="shared" si="262"/>
        <v>POISSP</v>
      </c>
      <c r="AB1288" s="1">
        <f t="shared" si="259"/>
        <v>1258</v>
      </c>
      <c r="AC1288" t="str">
        <f t="shared" si="263"/>
        <v>ITM_POISSP</v>
      </c>
      <c r="AD1288" s="136" t="str">
        <f>IF(ISNA(VLOOKUP(AA1288,Sheet2!J:J,1,0)),"//","")</f>
        <v>//</v>
      </c>
      <c r="AF1288" s="94" t="str">
        <f t="shared" si="264"/>
        <v>POISSP</v>
      </c>
      <c r="AG1288" t="b">
        <f t="shared" si="265"/>
        <v>1</v>
      </c>
    </row>
    <row r="1289" spans="1:33">
      <c r="A1289" s="50">
        <f t="shared" ref="A1289:A1352" si="266">IF(B1289=INT(B1289),ROW(),"")</f>
        <v>1289</v>
      </c>
      <c r="B1289" s="49">
        <f t="shared" ref="B1289:B1352" si="267">IF(AND(MID(C1289,2,1)&lt;&gt;"/",MID(C1289,1,1)="/"),INT(B1288)+1,B1288+0.01)</f>
        <v>1259</v>
      </c>
      <c r="C1289" t="s">
        <v>4784</v>
      </c>
      <c r="D1289" s="53" t="s">
        <v>7</v>
      </c>
      <c r="E1289" s="75" t="s">
        <v>2363</v>
      </c>
      <c r="F1289" s="75" t="s">
        <v>2363</v>
      </c>
      <c r="G1289" s="161">
        <v>0</v>
      </c>
      <c r="H1289" s="161">
        <v>0</v>
      </c>
      <c r="I1289" s="148" t="s">
        <v>3</v>
      </c>
      <c r="J1289" s="58" t="s">
        <v>1395</v>
      </c>
      <c r="K1289" s="59" t="s">
        <v>3994</v>
      </c>
      <c r="L1289" s="57" t="s">
        <v>4851</v>
      </c>
      <c r="M1289" s="57" t="s">
        <v>4908</v>
      </c>
      <c r="N1289" s="57"/>
      <c r="O1289" s="57"/>
      <c r="P1289" s="79" t="s">
        <v>1795</v>
      </c>
      <c r="Q1289" s="13"/>
      <c r="R1289"/>
      <c r="S1289" t="str">
        <f t="shared" si="260"/>
        <v/>
      </c>
      <c r="T1289" t="str">
        <f>IF(ISNA(VLOOKUP(AF1289,#REF!,1)),"//","")</f>
        <v/>
      </c>
      <c r="U1289"/>
      <c r="V1289" t="e">
        <f t="shared" si="261"/>
        <v>#REF!</v>
      </c>
      <c r="W1289" s="81" t="s">
        <v>2263</v>
      </c>
      <c r="X1289" s="59" t="s">
        <v>2263</v>
      </c>
      <c r="Y1289" s="59" t="s">
        <v>2263</v>
      </c>
      <c r="Z1289" s="25" t="str">
        <f t="shared" si="258"/>
        <v>"POISS" STD_GAUSS_BLACK_L STD_GAUSS_WHITE_R</v>
      </c>
      <c r="AA1289" s="25" t="str">
        <f t="shared" si="262"/>
        <v>POISSGAUSS_BLACK_LGAUSS_WHITE_R</v>
      </c>
      <c r="AB1289" s="1">
        <f t="shared" si="259"/>
        <v>1259</v>
      </c>
      <c r="AC1289" t="str">
        <f t="shared" si="263"/>
        <v>ITM_POISS</v>
      </c>
      <c r="AD1289" s="136" t="str">
        <f>IF(ISNA(VLOOKUP(AA1289,Sheet2!J:J,1,0)),"//","")</f>
        <v>//</v>
      </c>
      <c r="AF1289" s="94" t="str">
        <f t="shared" si="264"/>
        <v>POISSGAUSS_BLACK_LGAUSS_WHITE_R</v>
      </c>
      <c r="AG1289" t="b">
        <f t="shared" si="265"/>
        <v>1</v>
      </c>
    </row>
    <row r="1290" spans="1:33">
      <c r="A1290" s="50">
        <f t="shared" si="266"/>
        <v>1290</v>
      </c>
      <c r="B1290" s="49">
        <f t="shared" si="267"/>
        <v>1260</v>
      </c>
      <c r="C1290" t="s">
        <v>4785</v>
      </c>
      <c r="D1290" s="53" t="s">
        <v>7</v>
      </c>
      <c r="E1290" s="75" t="s">
        <v>2364</v>
      </c>
      <c r="F1290" s="75" t="s">
        <v>2364</v>
      </c>
      <c r="G1290" s="161">
        <v>0</v>
      </c>
      <c r="H1290" s="161">
        <v>0</v>
      </c>
      <c r="I1290" s="148" t="s">
        <v>3</v>
      </c>
      <c r="J1290" s="58" t="s">
        <v>1395</v>
      </c>
      <c r="K1290" s="59" t="s">
        <v>3994</v>
      </c>
      <c r="L1290" s="57" t="s">
        <v>4851</v>
      </c>
      <c r="M1290" s="57" t="s">
        <v>4908</v>
      </c>
      <c r="N1290" s="57"/>
      <c r="O1290" s="57"/>
      <c r="P1290" s="56" t="s">
        <v>1797</v>
      </c>
      <c r="Q1290" s="13"/>
      <c r="R1290"/>
      <c r="S1290" t="str">
        <f t="shared" si="260"/>
        <v/>
      </c>
      <c r="T1290" t="str">
        <f>IF(ISNA(VLOOKUP(AF1290,#REF!,1)),"//","")</f>
        <v/>
      </c>
      <c r="U1290"/>
      <c r="V1290" t="e">
        <f t="shared" si="261"/>
        <v>#REF!</v>
      </c>
      <c r="W1290" s="81" t="s">
        <v>2263</v>
      </c>
      <c r="X1290" s="59" t="s">
        <v>2263</v>
      </c>
      <c r="Y1290" s="59" t="s">
        <v>2263</v>
      </c>
      <c r="Z1290" s="25" t="str">
        <f t="shared" si="258"/>
        <v>"POISS" STD_GAUSS_WHITE_L STD_GAUSS_BLACK_R</v>
      </c>
      <c r="AA1290" s="25" t="str">
        <f t="shared" si="262"/>
        <v>POISSGAUSS_WHITE_LGAUSS_BLACK_R</v>
      </c>
      <c r="AB1290" s="1">
        <f t="shared" si="259"/>
        <v>1260</v>
      </c>
      <c r="AC1290" t="str">
        <f t="shared" si="263"/>
        <v>ITM_POISSU</v>
      </c>
      <c r="AD1290" s="136" t="str">
        <f>IF(ISNA(VLOOKUP(AA1290,Sheet2!J:J,1,0)),"//","")</f>
        <v>//</v>
      </c>
      <c r="AF1290" s="94" t="str">
        <f t="shared" si="264"/>
        <v>POISSGAUSS_WHITE_LGAUSS_BLACK_R</v>
      </c>
      <c r="AG1290" t="b">
        <f t="shared" si="265"/>
        <v>1</v>
      </c>
    </row>
    <row r="1291" spans="1:33">
      <c r="A1291" s="50">
        <f t="shared" si="266"/>
        <v>1291</v>
      </c>
      <c r="B1291" s="49">
        <f t="shared" si="267"/>
        <v>1261</v>
      </c>
      <c r="C1291" t="s">
        <v>4786</v>
      </c>
      <c r="D1291" s="53" t="s">
        <v>7</v>
      </c>
      <c r="E1291" s="58" t="s">
        <v>1214</v>
      </c>
      <c r="F1291" s="58" t="s">
        <v>1214</v>
      </c>
      <c r="G1291" s="161">
        <v>0</v>
      </c>
      <c r="H1291" s="161">
        <v>0</v>
      </c>
      <c r="I1291" s="148" t="s">
        <v>3</v>
      </c>
      <c r="J1291" s="58" t="s">
        <v>1395</v>
      </c>
      <c r="K1291" s="59" t="s">
        <v>3994</v>
      </c>
      <c r="L1291" s="57" t="s">
        <v>4851</v>
      </c>
      <c r="M1291" s="57" t="s">
        <v>4908</v>
      </c>
      <c r="N1291" s="57"/>
      <c r="O1291" s="57"/>
      <c r="P1291" s="56" t="s">
        <v>1798</v>
      </c>
      <c r="Q1291" s="13"/>
      <c r="R1291"/>
      <c r="S1291" t="str">
        <f t="shared" si="260"/>
        <v/>
      </c>
      <c r="T1291" t="str">
        <f>IF(ISNA(VLOOKUP(AF1291,#REF!,1)),"//","")</f>
        <v/>
      </c>
      <c r="U1291"/>
      <c r="V1291" t="e">
        <f t="shared" si="261"/>
        <v>#REF!</v>
      </c>
      <c r="W1291" s="81" t="s">
        <v>2263</v>
      </c>
      <c r="X1291" s="59" t="s">
        <v>2263</v>
      </c>
      <c r="Y1291" s="59" t="s">
        <v>2263</v>
      </c>
      <c r="Z1291" s="25" t="str">
        <f t="shared" si="258"/>
        <v>"POISS" STD_SUP_MINUS_1</v>
      </c>
      <c r="AA1291" s="25" t="str">
        <f t="shared" si="262"/>
        <v>POISS^MINUS_1</v>
      </c>
      <c r="AB1291" s="1">
        <f t="shared" si="259"/>
        <v>1261</v>
      </c>
      <c r="AC1291" t="str">
        <f t="shared" si="263"/>
        <v>ITM_POISSM1</v>
      </c>
      <c r="AD1291" s="136" t="str">
        <f>IF(ISNA(VLOOKUP(AA1291,Sheet2!J:J,1,0)),"//","")</f>
        <v>//</v>
      </c>
      <c r="AF1291" s="94" t="str">
        <f t="shared" si="264"/>
        <v>POISS^MINUS_1</v>
      </c>
      <c r="AG1291" t="b">
        <f t="shared" si="265"/>
        <v>1</v>
      </c>
    </row>
    <row r="1292" spans="1:33">
      <c r="A1292" s="50">
        <f t="shared" si="266"/>
        <v>1292</v>
      </c>
      <c r="B1292" s="49">
        <f t="shared" si="267"/>
        <v>1262</v>
      </c>
      <c r="C1292" t="s">
        <v>3816</v>
      </c>
      <c r="D1292" s="53" t="s">
        <v>7</v>
      </c>
      <c r="E1292" s="58" t="s">
        <v>359</v>
      </c>
      <c r="F1292" s="58" t="s">
        <v>359</v>
      </c>
      <c r="G1292" s="161">
        <v>0</v>
      </c>
      <c r="H1292" s="161">
        <v>0</v>
      </c>
      <c r="I1292" s="153" t="s">
        <v>16</v>
      </c>
      <c r="J1292" s="58" t="s">
        <v>1396</v>
      </c>
      <c r="K1292" s="59" t="s">
        <v>3830</v>
      </c>
      <c r="L1292" s="57" t="s">
        <v>4851</v>
      </c>
      <c r="M1292" s="57" t="s">
        <v>4910</v>
      </c>
      <c r="N1292" s="57"/>
      <c r="O1292" s="57"/>
      <c r="P1292" s="56" t="s">
        <v>1946</v>
      </c>
      <c r="Q1292" s="13"/>
      <c r="R1292"/>
      <c r="S1292" t="str">
        <f t="shared" si="260"/>
        <v/>
      </c>
      <c r="T1292" t="str">
        <f>IF(ISNA(VLOOKUP(AF1292,#REF!,1)),"//","")</f>
        <v/>
      </c>
      <c r="U1292"/>
      <c r="V1292" t="e">
        <f t="shared" si="261"/>
        <v>#REF!</v>
      </c>
      <c r="W1292" s="81" t="s">
        <v>2263</v>
      </c>
      <c r="X1292" s="59" t="s">
        <v>2263</v>
      </c>
      <c r="Y1292" s="59" t="s">
        <v>2263</v>
      </c>
      <c r="Z1292" s="25" t="str">
        <f t="shared" si="258"/>
        <v/>
      </c>
      <c r="AA1292" s="25" t="str">
        <f t="shared" si="262"/>
        <v/>
      </c>
      <c r="AB1292" s="1">
        <f t="shared" si="259"/>
        <v>1262</v>
      </c>
      <c r="AC1292" t="str">
        <f t="shared" si="263"/>
        <v>MNU_T</v>
      </c>
      <c r="AD1292" s="136" t="str">
        <f>IF(ISNA(VLOOKUP(AA1292,Sheet2!J:J,1,0)),"//","")</f>
        <v/>
      </c>
      <c r="AF1292" s="94" t="str">
        <f t="shared" si="264"/>
        <v/>
      </c>
      <c r="AG1292" t="b">
        <f t="shared" si="265"/>
        <v>1</v>
      </c>
    </row>
    <row r="1293" spans="1:33">
      <c r="A1293" s="50">
        <f t="shared" si="266"/>
        <v>1293</v>
      </c>
      <c r="B1293" s="49">
        <f t="shared" si="267"/>
        <v>1263</v>
      </c>
      <c r="C1293" t="s">
        <v>4787</v>
      </c>
      <c r="D1293" s="53" t="s">
        <v>7</v>
      </c>
      <c r="E1293" s="58" t="s">
        <v>1280</v>
      </c>
      <c r="F1293" s="58" t="s">
        <v>1280</v>
      </c>
      <c r="G1293" s="161">
        <v>0</v>
      </c>
      <c r="H1293" s="161">
        <v>0</v>
      </c>
      <c r="I1293" s="148" t="s">
        <v>3</v>
      </c>
      <c r="J1293" s="58" t="s">
        <v>1395</v>
      </c>
      <c r="K1293" s="59" t="s">
        <v>3994</v>
      </c>
      <c r="L1293" s="57" t="s">
        <v>4851</v>
      </c>
      <c r="M1293" s="57" t="s">
        <v>4908</v>
      </c>
      <c r="N1293" s="57"/>
      <c r="O1293" s="57"/>
      <c r="P1293" s="56" t="s">
        <v>1940</v>
      </c>
      <c r="Q1293" s="13"/>
      <c r="R1293"/>
      <c r="S1293" t="str">
        <f t="shared" si="260"/>
        <v/>
      </c>
      <c r="T1293" t="str">
        <f>IF(ISNA(VLOOKUP(AF1293,#REF!,1)),"//","")</f>
        <v/>
      </c>
      <c r="U1293"/>
      <c r="V1293" t="e">
        <f t="shared" si="261"/>
        <v>#REF!</v>
      </c>
      <c r="W1293" s="81" t="s">
        <v>2263</v>
      </c>
      <c r="X1293" s="59" t="s">
        <v>2263</v>
      </c>
      <c r="Y1293" s="59" t="s">
        <v>2263</v>
      </c>
      <c r="Z1293" s="25" t="str">
        <f t="shared" si="258"/>
        <v>"T" STD_SUB_P "(X)"</v>
      </c>
      <c r="AA1293" s="25" t="str">
        <f t="shared" si="262"/>
        <v>TP(X)</v>
      </c>
      <c r="AB1293" s="1">
        <f t="shared" si="259"/>
        <v>1263</v>
      </c>
      <c r="AC1293" t="str">
        <f t="shared" si="263"/>
        <v>ITM_TPX</v>
      </c>
      <c r="AD1293" s="136" t="str">
        <f>IF(ISNA(VLOOKUP(AA1293,Sheet2!J:J,1,0)),"//","")</f>
        <v>//</v>
      </c>
      <c r="AF1293" s="94" t="str">
        <f t="shared" si="264"/>
        <v>TP</v>
      </c>
      <c r="AG1293" t="b">
        <f t="shared" si="265"/>
        <v>0</v>
      </c>
    </row>
    <row r="1294" spans="1:33">
      <c r="A1294" s="50">
        <f t="shared" si="266"/>
        <v>1294</v>
      </c>
      <c r="B1294" s="49">
        <f t="shared" si="267"/>
        <v>1264</v>
      </c>
      <c r="C1294" t="s">
        <v>4788</v>
      </c>
      <c r="D1294" s="53" t="s">
        <v>7</v>
      </c>
      <c r="E1294" s="74" t="s">
        <v>2367</v>
      </c>
      <c r="F1294" s="74" t="s">
        <v>2367</v>
      </c>
      <c r="G1294" s="161">
        <v>0</v>
      </c>
      <c r="H1294" s="161">
        <v>0</v>
      </c>
      <c r="I1294" s="148" t="s">
        <v>3</v>
      </c>
      <c r="J1294" s="58" t="s">
        <v>1395</v>
      </c>
      <c r="K1294" s="59" t="s">
        <v>3994</v>
      </c>
      <c r="L1294" s="57" t="s">
        <v>4851</v>
      </c>
      <c r="M1294" s="57" t="s">
        <v>4908</v>
      </c>
      <c r="N1294" s="57"/>
      <c r="O1294" s="57"/>
      <c r="P1294" s="79" t="s">
        <v>1942</v>
      </c>
      <c r="Q1294" s="13"/>
      <c r="R1294"/>
      <c r="S1294" t="str">
        <f t="shared" si="260"/>
        <v/>
      </c>
      <c r="T1294" t="str">
        <f>IF(ISNA(VLOOKUP(AF1294,#REF!,1)),"//","")</f>
        <v/>
      </c>
      <c r="U1294"/>
      <c r="V1294" t="e">
        <f t="shared" si="261"/>
        <v>#REF!</v>
      </c>
      <c r="W1294" s="81" t="s">
        <v>2263</v>
      </c>
      <c r="X1294" s="59" t="s">
        <v>2263</v>
      </c>
      <c r="Y1294" s="59" t="s">
        <v>2263</v>
      </c>
      <c r="Z1294" s="25" t="str">
        <f t="shared" si="258"/>
        <v>"T" STD_GAUSS_BLACK_L STD_GAUSS_WHITE_R "(X)"</v>
      </c>
      <c r="AA1294" s="25" t="str">
        <f t="shared" si="262"/>
        <v>TGAUSS_BLACK_LGAUSS_WHITE_R(X)</v>
      </c>
      <c r="AB1294" s="1">
        <f t="shared" si="259"/>
        <v>1264</v>
      </c>
      <c r="AC1294" t="str">
        <f t="shared" si="263"/>
        <v>ITM_TX</v>
      </c>
      <c r="AD1294" s="136" t="str">
        <f>IF(ISNA(VLOOKUP(AA1294,Sheet2!J:J,1,0)),"//","")</f>
        <v>//</v>
      </c>
      <c r="AF1294" s="94" t="str">
        <f t="shared" si="264"/>
        <v>TGAUSS_BLACK_LGAUSS_WHITE_R</v>
      </c>
      <c r="AG1294" t="b">
        <f t="shared" si="265"/>
        <v>0</v>
      </c>
    </row>
    <row r="1295" spans="1:33">
      <c r="A1295" s="50">
        <f t="shared" si="266"/>
        <v>1295</v>
      </c>
      <c r="B1295" s="49">
        <f t="shared" si="267"/>
        <v>1265</v>
      </c>
      <c r="C1295" t="s">
        <v>4789</v>
      </c>
      <c r="D1295" s="53" t="s">
        <v>7</v>
      </c>
      <c r="E1295" s="74" t="s">
        <v>2368</v>
      </c>
      <c r="F1295" s="74" t="s">
        <v>2368</v>
      </c>
      <c r="G1295" s="161">
        <v>0</v>
      </c>
      <c r="H1295" s="161">
        <v>0</v>
      </c>
      <c r="I1295" s="148" t="s">
        <v>3</v>
      </c>
      <c r="J1295" s="58" t="s">
        <v>1395</v>
      </c>
      <c r="K1295" s="59" t="s">
        <v>3994</v>
      </c>
      <c r="L1295" s="57" t="s">
        <v>4851</v>
      </c>
      <c r="M1295" s="57" t="s">
        <v>4908</v>
      </c>
      <c r="N1295" s="57"/>
      <c r="O1295" s="57"/>
      <c r="P1295" s="79" t="s">
        <v>1941</v>
      </c>
      <c r="Q1295" s="13"/>
      <c r="R1295"/>
      <c r="S1295" t="str">
        <f t="shared" si="260"/>
        <v/>
      </c>
      <c r="T1295" t="str">
        <f>IF(ISNA(VLOOKUP(AF1295,#REF!,1)),"//","")</f>
        <v/>
      </c>
      <c r="U1295"/>
      <c r="V1295" t="e">
        <f t="shared" si="261"/>
        <v>#REF!</v>
      </c>
      <c r="W1295" s="81" t="s">
        <v>2263</v>
      </c>
      <c r="X1295" s="59" t="s">
        <v>2263</v>
      </c>
      <c r="Y1295" s="59" t="s">
        <v>2263</v>
      </c>
      <c r="Z1295" s="25" t="str">
        <f t="shared" si="258"/>
        <v>"T" STD_GAUSS_WHITE_L STD_GAUSS_BLACK_R "(X)"</v>
      </c>
      <c r="AA1295" s="25" t="str">
        <f t="shared" si="262"/>
        <v>TGAUSS_WHITE_LGAUSS_BLACK_R(X)</v>
      </c>
      <c r="AB1295" s="1">
        <f t="shared" si="259"/>
        <v>1265</v>
      </c>
      <c r="AC1295" t="str">
        <f t="shared" si="263"/>
        <v>ITM_TUX</v>
      </c>
      <c r="AD1295" s="136" t="str">
        <f>IF(ISNA(VLOOKUP(AA1295,Sheet2!J:J,1,0)),"//","")</f>
        <v>//</v>
      </c>
      <c r="AF1295" s="94" t="str">
        <f t="shared" si="264"/>
        <v>TGAUSS_WHITE_LGAUSS_BLACK_R</v>
      </c>
      <c r="AG1295" t="b">
        <f t="shared" si="265"/>
        <v>0</v>
      </c>
    </row>
    <row r="1296" spans="1:33">
      <c r="A1296" s="50">
        <f t="shared" si="266"/>
        <v>1296</v>
      </c>
      <c r="B1296" s="49">
        <f t="shared" si="267"/>
        <v>1266</v>
      </c>
      <c r="C1296" t="s">
        <v>4790</v>
      </c>
      <c r="D1296" s="53" t="s">
        <v>7</v>
      </c>
      <c r="E1296" s="58" t="s">
        <v>1281</v>
      </c>
      <c r="F1296" s="58" t="s">
        <v>1281</v>
      </c>
      <c r="G1296" s="161">
        <v>0</v>
      </c>
      <c r="H1296" s="161">
        <v>0</v>
      </c>
      <c r="I1296" s="148" t="s">
        <v>3</v>
      </c>
      <c r="J1296" s="58" t="s">
        <v>1395</v>
      </c>
      <c r="K1296" s="59" t="s">
        <v>3994</v>
      </c>
      <c r="L1296" s="57" t="s">
        <v>4851</v>
      </c>
      <c r="M1296" s="57" t="s">
        <v>4908</v>
      </c>
      <c r="N1296" s="57"/>
      <c r="O1296" s="57"/>
      <c r="P1296" s="56" t="s">
        <v>1943</v>
      </c>
      <c r="Q1296" s="13"/>
      <c r="R1296"/>
      <c r="S1296" t="str">
        <f t="shared" si="260"/>
        <v/>
      </c>
      <c r="T1296" t="str">
        <f>IF(ISNA(VLOOKUP(AF1296,#REF!,1)),"//","")</f>
        <v/>
      </c>
      <c r="U1296"/>
      <c r="V1296" t="e">
        <f t="shared" si="261"/>
        <v>#REF!</v>
      </c>
      <c r="W1296" s="81" t="s">
        <v>2263</v>
      </c>
      <c r="X1296" s="59" t="s">
        <v>2263</v>
      </c>
      <c r="Y1296" s="59" t="s">
        <v>2263</v>
      </c>
      <c r="Z1296" s="25" t="str">
        <f t="shared" si="258"/>
        <v>"T" STD_SUP_MINUS_1 "(P)"</v>
      </c>
      <c r="AA1296" s="25" t="str">
        <f t="shared" si="262"/>
        <v>T^MINUS_1(P)</v>
      </c>
      <c r="AB1296" s="1">
        <f t="shared" si="259"/>
        <v>1266</v>
      </c>
      <c r="AC1296" t="str">
        <f t="shared" si="263"/>
        <v>ITM_TM1P</v>
      </c>
      <c r="AD1296" s="136" t="str">
        <f>IF(ISNA(VLOOKUP(AA1296,Sheet2!J:J,1,0)),"//","")</f>
        <v>//</v>
      </c>
      <c r="AF1296" s="94" t="str">
        <f t="shared" si="264"/>
        <v>T^MINUS_1(P)</v>
      </c>
      <c r="AG1296" t="b">
        <f t="shared" si="265"/>
        <v>1</v>
      </c>
    </row>
    <row r="1297" spans="1:33">
      <c r="A1297" s="50">
        <f t="shared" si="266"/>
        <v>1297</v>
      </c>
      <c r="B1297" s="49">
        <f t="shared" si="267"/>
        <v>1267</v>
      </c>
      <c r="C1297" t="s">
        <v>3816</v>
      </c>
      <c r="D1297" s="53" t="s">
        <v>7</v>
      </c>
      <c r="E1297" s="58" t="s">
        <v>369</v>
      </c>
      <c r="F1297" s="58" t="s">
        <v>369</v>
      </c>
      <c r="G1297" s="161">
        <v>0</v>
      </c>
      <c r="H1297" s="161">
        <v>0</v>
      </c>
      <c r="I1297" s="153" t="s">
        <v>16</v>
      </c>
      <c r="J1297" s="58" t="s">
        <v>1396</v>
      </c>
      <c r="K1297" s="59" t="s">
        <v>3830</v>
      </c>
      <c r="L1297" s="57" t="s">
        <v>4851</v>
      </c>
      <c r="M1297" s="57" t="s">
        <v>4910</v>
      </c>
      <c r="N1297" s="57"/>
      <c r="O1297" s="57"/>
      <c r="P1297" s="56" t="s">
        <v>1963</v>
      </c>
      <c r="Q1297" s="13"/>
      <c r="R1297"/>
      <c r="S1297" t="str">
        <f t="shared" si="260"/>
        <v/>
      </c>
      <c r="T1297" t="str">
        <f>IF(ISNA(VLOOKUP(AF1297,#REF!,1)),"//","")</f>
        <v/>
      </c>
      <c r="U1297"/>
      <c r="V1297" t="e">
        <f t="shared" si="261"/>
        <v>#REF!</v>
      </c>
      <c r="W1297" s="81" t="s">
        <v>2263</v>
      </c>
      <c r="X1297" s="59" t="s">
        <v>2263</v>
      </c>
      <c r="Y1297" s="59" t="s">
        <v>2263</v>
      </c>
      <c r="Z1297" s="25" t="str">
        <f t="shared" si="258"/>
        <v/>
      </c>
      <c r="AA1297" s="25" t="str">
        <f t="shared" si="262"/>
        <v/>
      </c>
      <c r="AB1297" s="1">
        <f t="shared" si="259"/>
        <v>1267</v>
      </c>
      <c r="AC1297" t="str">
        <f t="shared" si="263"/>
        <v>MNU_WEIBL</v>
      </c>
      <c r="AD1297" s="136" t="str">
        <f>IF(ISNA(VLOOKUP(AA1297,Sheet2!J:J,1,0)),"//","")</f>
        <v/>
      </c>
      <c r="AF1297" s="94" t="str">
        <f t="shared" si="264"/>
        <v/>
      </c>
      <c r="AG1297" t="b">
        <f t="shared" si="265"/>
        <v>1</v>
      </c>
    </row>
    <row r="1298" spans="1:33">
      <c r="A1298" s="50">
        <f t="shared" si="266"/>
        <v>1298</v>
      </c>
      <c r="B1298" s="49">
        <f t="shared" si="267"/>
        <v>1268</v>
      </c>
      <c r="C1298" t="s">
        <v>4791</v>
      </c>
      <c r="D1298" s="53" t="s">
        <v>7</v>
      </c>
      <c r="E1298" s="75" t="s">
        <v>1288</v>
      </c>
      <c r="F1298" s="75" t="s">
        <v>1288</v>
      </c>
      <c r="G1298" s="161">
        <v>0</v>
      </c>
      <c r="H1298" s="161">
        <v>0</v>
      </c>
      <c r="I1298" s="148" t="s">
        <v>3</v>
      </c>
      <c r="J1298" s="58" t="s">
        <v>1395</v>
      </c>
      <c r="K1298" s="59" t="s">
        <v>3994</v>
      </c>
      <c r="L1298" s="57" t="s">
        <v>4851</v>
      </c>
      <c r="M1298" s="57" t="s">
        <v>4908</v>
      </c>
      <c r="N1298" s="57"/>
      <c r="O1298" s="57"/>
      <c r="P1298" s="79" t="s">
        <v>1960</v>
      </c>
      <c r="Q1298" s="13"/>
      <c r="R1298"/>
      <c r="S1298" t="str">
        <f t="shared" si="260"/>
        <v/>
      </c>
      <c r="T1298" t="str">
        <f>IF(ISNA(VLOOKUP(AF1298,#REF!,1)),"//","")</f>
        <v/>
      </c>
      <c r="U1298"/>
      <c r="V1298" t="e">
        <f t="shared" si="261"/>
        <v>#REF!</v>
      </c>
      <c r="W1298" s="81" t="s">
        <v>2263</v>
      </c>
      <c r="X1298" s="59" t="s">
        <v>2263</v>
      </c>
      <c r="Y1298" s="59" t="s">
        <v>2263</v>
      </c>
      <c r="Z1298" s="25" t="str">
        <f t="shared" si="258"/>
        <v>"WEIBL" STD_SUB_P</v>
      </c>
      <c r="AA1298" s="25" t="str">
        <f t="shared" si="262"/>
        <v>WEIBLP</v>
      </c>
      <c r="AB1298" s="1">
        <f t="shared" si="259"/>
        <v>1268</v>
      </c>
      <c r="AC1298" t="str">
        <f t="shared" si="263"/>
        <v>ITM_WEIBLP</v>
      </c>
      <c r="AD1298" s="136" t="str">
        <f>IF(ISNA(VLOOKUP(AA1298,Sheet2!J:J,1,0)),"//","")</f>
        <v>//</v>
      </c>
      <c r="AF1298" s="94" t="str">
        <f t="shared" si="264"/>
        <v>WEIBLP</v>
      </c>
      <c r="AG1298" t="b">
        <f t="shared" si="265"/>
        <v>1</v>
      </c>
    </row>
    <row r="1299" spans="1:33">
      <c r="A1299" s="50">
        <f t="shared" si="266"/>
        <v>1299</v>
      </c>
      <c r="B1299" s="49">
        <f t="shared" si="267"/>
        <v>1269</v>
      </c>
      <c r="C1299" t="s">
        <v>4792</v>
      </c>
      <c r="D1299" s="53" t="s">
        <v>7</v>
      </c>
      <c r="E1299" s="75" t="s">
        <v>2365</v>
      </c>
      <c r="F1299" s="75" t="s">
        <v>2365</v>
      </c>
      <c r="G1299" s="161">
        <v>0</v>
      </c>
      <c r="H1299" s="161">
        <v>0</v>
      </c>
      <c r="I1299" s="148" t="s">
        <v>3</v>
      </c>
      <c r="J1299" s="58" t="s">
        <v>1395</v>
      </c>
      <c r="K1299" s="59" t="s">
        <v>3994</v>
      </c>
      <c r="L1299" s="57" t="s">
        <v>4851</v>
      </c>
      <c r="M1299" s="57" t="s">
        <v>4908</v>
      </c>
      <c r="N1299" s="57"/>
      <c r="O1299" s="57"/>
      <c r="P1299" s="79" t="s">
        <v>1959</v>
      </c>
      <c r="Q1299" s="13"/>
      <c r="R1299"/>
      <c r="S1299" t="str">
        <f t="shared" si="260"/>
        <v/>
      </c>
      <c r="T1299" t="str">
        <f>IF(ISNA(VLOOKUP(AF1299,#REF!,1)),"//","")</f>
        <v/>
      </c>
      <c r="U1299"/>
      <c r="V1299" t="e">
        <f t="shared" si="261"/>
        <v>#REF!</v>
      </c>
      <c r="W1299" s="81" t="s">
        <v>2263</v>
      </c>
      <c r="X1299" s="59" t="s">
        <v>2263</v>
      </c>
      <c r="Y1299" s="59" t="s">
        <v>2263</v>
      </c>
      <c r="Z1299" s="25" t="str">
        <f t="shared" si="258"/>
        <v>"WEIBL" STD_GAUSS_BLACK_L STD_GAUSS_WHITE_R</v>
      </c>
      <c r="AA1299" s="25" t="str">
        <f t="shared" si="262"/>
        <v>WEIBLGAUSS_BLACK_LGAUSS_WHITE_R</v>
      </c>
      <c r="AB1299" s="1">
        <f t="shared" si="259"/>
        <v>1269</v>
      </c>
      <c r="AC1299" t="str">
        <f t="shared" si="263"/>
        <v>ITM_WEIBL</v>
      </c>
      <c r="AD1299" s="136" t="str">
        <f>IF(ISNA(VLOOKUP(AA1299,Sheet2!J:J,1,0)),"//","")</f>
        <v>//</v>
      </c>
      <c r="AF1299" s="94" t="str">
        <f t="shared" si="264"/>
        <v>WEIBLGAUSS_BLACK_LGAUSS_WHITE_R</v>
      </c>
      <c r="AG1299" t="b">
        <f t="shared" si="265"/>
        <v>1</v>
      </c>
    </row>
    <row r="1300" spans="1:33">
      <c r="A1300" s="50">
        <f t="shared" si="266"/>
        <v>1300</v>
      </c>
      <c r="B1300" s="49">
        <f t="shared" si="267"/>
        <v>1270</v>
      </c>
      <c r="C1300" t="s">
        <v>4793</v>
      </c>
      <c r="D1300" s="53" t="s">
        <v>7</v>
      </c>
      <c r="E1300" s="75" t="s">
        <v>2366</v>
      </c>
      <c r="F1300" s="75" t="s">
        <v>2366</v>
      </c>
      <c r="G1300" s="161">
        <v>0</v>
      </c>
      <c r="H1300" s="161">
        <v>0</v>
      </c>
      <c r="I1300" s="148" t="s">
        <v>3</v>
      </c>
      <c r="J1300" s="58" t="s">
        <v>1395</v>
      </c>
      <c r="K1300" s="59" t="s">
        <v>3994</v>
      </c>
      <c r="L1300" s="57" t="s">
        <v>4851</v>
      </c>
      <c r="M1300" s="57" t="s">
        <v>4908</v>
      </c>
      <c r="N1300" s="57"/>
      <c r="O1300" s="57"/>
      <c r="P1300" s="56" t="s">
        <v>1961</v>
      </c>
      <c r="Q1300" s="13"/>
      <c r="R1300"/>
      <c r="S1300" t="str">
        <f t="shared" si="260"/>
        <v/>
      </c>
      <c r="T1300" t="str">
        <f>IF(ISNA(VLOOKUP(AF1300,#REF!,1)),"//","")</f>
        <v/>
      </c>
      <c r="U1300"/>
      <c r="V1300" t="e">
        <f t="shared" si="261"/>
        <v>#REF!</v>
      </c>
      <c r="W1300" s="81" t="s">
        <v>2263</v>
      </c>
      <c r="X1300" s="59" t="s">
        <v>2263</v>
      </c>
      <c r="Y1300" s="59" t="s">
        <v>2263</v>
      </c>
      <c r="Z1300" s="25" t="str">
        <f t="shared" si="258"/>
        <v>"WEIBL" STD_GAUSS_WHITE_L STD_GAUSS_BLACK_R</v>
      </c>
      <c r="AA1300" s="25" t="str">
        <f t="shared" si="262"/>
        <v>WEIBLGAUSS_WHITE_LGAUSS_BLACK_R</v>
      </c>
      <c r="AB1300" s="1">
        <f t="shared" si="259"/>
        <v>1270</v>
      </c>
      <c r="AC1300" t="str">
        <f t="shared" si="263"/>
        <v>ITM_WEIBLU</v>
      </c>
      <c r="AD1300" s="136" t="str">
        <f>IF(ISNA(VLOOKUP(AA1300,Sheet2!J:J,1,0)),"//","")</f>
        <v>//</v>
      </c>
      <c r="AF1300" s="94" t="str">
        <f t="shared" si="264"/>
        <v>WEIBLGAUSS_WHITE_LGAUSS_BLACK_R</v>
      </c>
      <c r="AG1300" t="b">
        <f t="shared" si="265"/>
        <v>1</v>
      </c>
    </row>
    <row r="1301" spans="1:33">
      <c r="A1301" s="50">
        <f t="shared" si="266"/>
        <v>1301</v>
      </c>
      <c r="B1301" s="49">
        <f t="shared" si="267"/>
        <v>1271</v>
      </c>
      <c r="C1301" t="s">
        <v>4794</v>
      </c>
      <c r="D1301" s="53" t="s">
        <v>7</v>
      </c>
      <c r="E1301" s="58" t="s">
        <v>1289</v>
      </c>
      <c r="F1301" s="58" t="s">
        <v>1289</v>
      </c>
      <c r="G1301" s="161">
        <v>0</v>
      </c>
      <c r="H1301" s="161">
        <v>0</v>
      </c>
      <c r="I1301" s="148" t="s">
        <v>3</v>
      </c>
      <c r="J1301" s="58" t="s">
        <v>1395</v>
      </c>
      <c r="K1301" s="59" t="s">
        <v>3994</v>
      </c>
      <c r="L1301" s="57" t="s">
        <v>4851</v>
      </c>
      <c r="M1301" s="57" t="s">
        <v>4908</v>
      </c>
      <c r="N1301" s="57"/>
      <c r="O1301" s="57"/>
      <c r="P1301" s="56" t="s">
        <v>1962</v>
      </c>
      <c r="Q1301" s="13"/>
      <c r="R1301"/>
      <c r="S1301" t="str">
        <f t="shared" ref="S1301:S1326" si="268">IF(E1301=F1301,"","NOT EQUAL")</f>
        <v/>
      </c>
      <c r="T1301" t="str">
        <f>IF(ISNA(VLOOKUP(AF1301,#REF!,1)),"//","")</f>
        <v/>
      </c>
      <c r="U1301"/>
      <c r="V1301" t="e">
        <f t="shared" si="261"/>
        <v>#REF!</v>
      </c>
      <c r="W1301" s="81" t="s">
        <v>2263</v>
      </c>
      <c r="X1301" s="59" t="s">
        <v>2263</v>
      </c>
      <c r="Y1301" s="59" t="s">
        <v>2263</v>
      </c>
      <c r="Z1301" s="25" t="str">
        <f t="shared" si="258"/>
        <v>"WEIBL" STD_SUP_MINUS_1</v>
      </c>
      <c r="AA1301" s="25" t="str">
        <f t="shared" si="262"/>
        <v>WEIBL^MINUS_1</v>
      </c>
      <c r="AB1301" s="1">
        <f t="shared" si="259"/>
        <v>1271</v>
      </c>
      <c r="AC1301" t="str">
        <f t="shared" si="263"/>
        <v>ITM_WEIBLM1</v>
      </c>
      <c r="AD1301" s="136" t="str">
        <f>IF(ISNA(VLOOKUP(AA1301,Sheet2!J:J,1,0)),"//","")</f>
        <v>//</v>
      </c>
      <c r="AF1301" s="94" t="str">
        <f t="shared" si="264"/>
        <v>WEIBL^MINUS_1</v>
      </c>
      <c r="AG1301" t="b">
        <f t="shared" si="265"/>
        <v>1</v>
      </c>
    </row>
    <row r="1302" spans="1:33">
      <c r="A1302" s="50">
        <f t="shared" si="266"/>
        <v>1302</v>
      </c>
      <c r="B1302" s="49">
        <f t="shared" si="267"/>
        <v>1272</v>
      </c>
      <c r="C1302" t="s">
        <v>3816</v>
      </c>
      <c r="D1302" s="53" t="s">
        <v>7</v>
      </c>
      <c r="E1302" s="58" t="s">
        <v>1330</v>
      </c>
      <c r="F1302" s="58" t="s">
        <v>1330</v>
      </c>
      <c r="G1302" s="63">
        <v>0</v>
      </c>
      <c r="H1302" s="63">
        <v>0</v>
      </c>
      <c r="I1302" s="153" t="s">
        <v>16</v>
      </c>
      <c r="J1302" s="58" t="s">
        <v>1396</v>
      </c>
      <c r="K1302" s="59" t="s">
        <v>3830</v>
      </c>
      <c r="L1302" s="57" t="s">
        <v>4851</v>
      </c>
      <c r="M1302" s="57" t="s">
        <v>4910</v>
      </c>
      <c r="N1302" s="57"/>
      <c r="O1302" s="57"/>
      <c r="P1302" s="56" t="s">
        <v>2068</v>
      </c>
      <c r="Q1302" s="13"/>
      <c r="R1302"/>
      <c r="S1302" t="str">
        <f t="shared" si="268"/>
        <v/>
      </c>
      <c r="T1302" t="str">
        <f>IF(ISNA(VLOOKUP(AF1302,#REF!,1)),"//","")</f>
        <v/>
      </c>
      <c r="U1302"/>
      <c r="V1302" t="e">
        <f t="shared" si="261"/>
        <v>#REF!</v>
      </c>
      <c r="W1302" s="81" t="s">
        <v>2263</v>
      </c>
      <c r="X1302" s="59" t="s">
        <v>2263</v>
      </c>
      <c r="Y1302" s="59" t="s">
        <v>2263</v>
      </c>
      <c r="Z1302" s="25" t="str">
        <f t="shared" si="258"/>
        <v/>
      </c>
      <c r="AA1302" s="25" t="str">
        <f t="shared" si="262"/>
        <v/>
      </c>
      <c r="AB1302" s="1">
        <f t="shared" si="259"/>
        <v>1272</v>
      </c>
      <c r="AC1302" t="str">
        <f t="shared" si="263"/>
        <v>MNU_CHI2</v>
      </c>
      <c r="AD1302" s="136" t="str">
        <f>IF(ISNA(VLOOKUP(AA1302,Sheet2!J:J,1,0)),"//","")</f>
        <v/>
      </c>
      <c r="AF1302" s="94" t="str">
        <f t="shared" si="264"/>
        <v/>
      </c>
      <c r="AG1302" t="b">
        <f t="shared" si="265"/>
        <v>1</v>
      </c>
    </row>
    <row r="1303" spans="1:33">
      <c r="A1303" s="50">
        <f t="shared" si="266"/>
        <v>1303</v>
      </c>
      <c r="B1303" s="49">
        <f t="shared" si="267"/>
        <v>1273</v>
      </c>
      <c r="C1303" t="s">
        <v>4795</v>
      </c>
      <c r="D1303" s="53" t="s">
        <v>7</v>
      </c>
      <c r="E1303" s="75" t="s">
        <v>2382</v>
      </c>
      <c r="F1303" s="75" t="s">
        <v>2382</v>
      </c>
      <c r="G1303" s="63">
        <v>0</v>
      </c>
      <c r="H1303" s="63">
        <v>0</v>
      </c>
      <c r="I1303" s="148" t="s">
        <v>3</v>
      </c>
      <c r="J1303" s="58" t="s">
        <v>1395</v>
      </c>
      <c r="K1303" s="59" t="s">
        <v>3994</v>
      </c>
      <c r="L1303" s="57" t="s">
        <v>4851</v>
      </c>
      <c r="M1303" s="57" t="s">
        <v>4908</v>
      </c>
      <c r="N1303" s="57"/>
      <c r="O1303" s="57"/>
      <c r="P1303" s="79" t="s">
        <v>2065</v>
      </c>
      <c r="Q1303" s="13"/>
      <c r="R1303"/>
      <c r="S1303" t="str">
        <f t="shared" si="268"/>
        <v/>
      </c>
      <c r="T1303" t="str">
        <f>IF(ISNA(VLOOKUP(AF1303,#REF!,1)),"//","")</f>
        <v/>
      </c>
      <c r="U1303"/>
      <c r="V1303" t="e">
        <f t="shared" si="261"/>
        <v>#REF!</v>
      </c>
      <c r="W1303" s="81" t="s">
        <v>2263</v>
      </c>
      <c r="X1303" s="59" t="s">
        <v>2263</v>
      </c>
      <c r="Y1303" s="59" t="s">
        <v>2263</v>
      </c>
      <c r="Z1303" s="25" t="str">
        <f t="shared" si="258"/>
        <v>STD_CHI STD_SUP_2 STD_SUB_P "(X)"</v>
      </c>
      <c r="AA1303" s="25" t="str">
        <f t="shared" si="262"/>
        <v>CHI^2P(X)</v>
      </c>
      <c r="AB1303" s="1">
        <f t="shared" si="259"/>
        <v>1273</v>
      </c>
      <c r="AC1303" t="str">
        <f t="shared" si="263"/>
        <v>ITM_chi2Px</v>
      </c>
      <c r="AD1303" s="136" t="str">
        <f>IF(ISNA(VLOOKUP(AA1303,Sheet2!J:J,1,0)),"//","")</f>
        <v>//</v>
      </c>
      <c r="AF1303" s="94" t="str">
        <f t="shared" si="264"/>
        <v>CHI^2P</v>
      </c>
      <c r="AG1303" t="b">
        <f t="shared" si="265"/>
        <v>0</v>
      </c>
    </row>
    <row r="1304" spans="1:33">
      <c r="A1304" s="50">
        <f t="shared" si="266"/>
        <v>1304</v>
      </c>
      <c r="B1304" s="49">
        <f t="shared" si="267"/>
        <v>1274</v>
      </c>
      <c r="C1304" t="s">
        <v>4796</v>
      </c>
      <c r="D1304" s="53" t="s">
        <v>7</v>
      </c>
      <c r="E1304" s="75" t="s">
        <v>2374</v>
      </c>
      <c r="F1304" s="75" t="s">
        <v>2374</v>
      </c>
      <c r="G1304" s="63">
        <v>0</v>
      </c>
      <c r="H1304" s="63">
        <v>0</v>
      </c>
      <c r="I1304" s="148" t="s">
        <v>3</v>
      </c>
      <c r="J1304" s="58" t="s">
        <v>1395</v>
      </c>
      <c r="K1304" s="59" t="s">
        <v>3994</v>
      </c>
      <c r="L1304" s="57" t="s">
        <v>4851</v>
      </c>
      <c r="M1304" s="57" t="s">
        <v>4908</v>
      </c>
      <c r="N1304" s="57"/>
      <c r="O1304" s="57"/>
      <c r="P1304" s="79" t="s">
        <v>2064</v>
      </c>
      <c r="Q1304" s="13"/>
      <c r="R1304"/>
      <c r="S1304" t="str">
        <f t="shared" si="268"/>
        <v/>
      </c>
      <c r="T1304" t="str">
        <f>IF(ISNA(VLOOKUP(AF1304,#REF!,1)),"//","")</f>
        <v/>
      </c>
      <c r="U1304"/>
      <c r="V1304" t="e">
        <f t="shared" si="261"/>
        <v>#REF!</v>
      </c>
      <c r="W1304" s="81" t="s">
        <v>2263</v>
      </c>
      <c r="X1304" s="59" t="s">
        <v>2263</v>
      </c>
      <c r="Y1304" s="59" t="s">
        <v>2263</v>
      </c>
      <c r="Z1304" s="25" t="str">
        <f t="shared" si="258"/>
        <v>STD_CHI STD_SUP_2 STD_GAUSS_BLACK_L STD_GAUSS_WHITE_R "(X)"</v>
      </c>
      <c r="AA1304" s="25" t="str">
        <f t="shared" si="262"/>
        <v>CHI^2GAUSS_BLACK_LGAUSS_WHITE_R(X)</v>
      </c>
      <c r="AB1304" s="1">
        <f t="shared" si="259"/>
        <v>1274</v>
      </c>
      <c r="AC1304" t="str">
        <f t="shared" si="263"/>
        <v>ITM_chi2x</v>
      </c>
      <c r="AD1304" s="136" t="str">
        <f>IF(ISNA(VLOOKUP(AA1304,Sheet2!J:J,1,0)),"//","")</f>
        <v>//</v>
      </c>
      <c r="AF1304" s="94" t="str">
        <f t="shared" si="264"/>
        <v>CHI^2GAUSS_BLACK_LGAUSS_WHITE_R</v>
      </c>
      <c r="AG1304" t="b">
        <f t="shared" si="265"/>
        <v>0</v>
      </c>
    </row>
    <row r="1305" spans="1:33">
      <c r="A1305" s="50">
        <f t="shared" si="266"/>
        <v>1305</v>
      </c>
      <c r="B1305" s="49">
        <f t="shared" si="267"/>
        <v>1275</v>
      </c>
      <c r="C1305" t="s">
        <v>4797</v>
      </c>
      <c r="D1305" s="53" t="s">
        <v>7</v>
      </c>
      <c r="E1305" s="75" t="s">
        <v>2375</v>
      </c>
      <c r="F1305" s="75" t="s">
        <v>2375</v>
      </c>
      <c r="G1305" s="63">
        <v>0</v>
      </c>
      <c r="H1305" s="63">
        <v>0</v>
      </c>
      <c r="I1305" s="148" t="s">
        <v>3</v>
      </c>
      <c r="J1305" s="58" t="s">
        <v>1395</v>
      </c>
      <c r="K1305" s="59" t="s">
        <v>3994</v>
      </c>
      <c r="L1305" s="57" t="s">
        <v>4851</v>
      </c>
      <c r="M1305" s="57" t="s">
        <v>4908</v>
      </c>
      <c r="N1305" s="57"/>
      <c r="O1305" s="57"/>
      <c r="P1305" s="56" t="s">
        <v>2066</v>
      </c>
      <c r="Q1305" s="13"/>
      <c r="R1305"/>
      <c r="S1305" t="str">
        <f t="shared" si="268"/>
        <v/>
      </c>
      <c r="T1305" t="str">
        <f>IF(ISNA(VLOOKUP(AF1305,#REF!,1)),"//","")</f>
        <v/>
      </c>
      <c r="U1305"/>
      <c r="V1305" t="e">
        <f t="shared" si="261"/>
        <v>#REF!</v>
      </c>
      <c r="W1305" s="81" t="s">
        <v>2263</v>
      </c>
      <c r="X1305" s="59" t="s">
        <v>2263</v>
      </c>
      <c r="Y1305" s="59" t="s">
        <v>2263</v>
      </c>
      <c r="Z1305" s="25" t="str">
        <f t="shared" si="258"/>
        <v>STD_CHI STD_SUP_2 STD_GAUSS_WHITE_L STD_GAUSS_BLACK_R "(X)"</v>
      </c>
      <c r="AA1305" s="25" t="str">
        <f t="shared" si="262"/>
        <v>CHI^2GAUSS_WHITE_LGAUSS_BLACK_R(X)</v>
      </c>
      <c r="AB1305" s="1">
        <f t="shared" si="259"/>
        <v>1275</v>
      </c>
      <c r="AC1305" t="str">
        <f t="shared" si="263"/>
        <v>ITM_chi2ux</v>
      </c>
      <c r="AD1305" s="136" t="str">
        <f>IF(ISNA(VLOOKUP(AA1305,Sheet2!J:J,1,0)),"//","")</f>
        <v>//</v>
      </c>
      <c r="AF1305" s="94" t="str">
        <f t="shared" si="264"/>
        <v>CHI^2GAUSS_WHITE_LGAUSS_BLACK_R</v>
      </c>
      <c r="AG1305" t="b">
        <f t="shared" si="265"/>
        <v>0</v>
      </c>
    </row>
    <row r="1306" spans="1:33">
      <c r="A1306" s="50">
        <f t="shared" si="266"/>
        <v>1306</v>
      </c>
      <c r="B1306" s="49">
        <f t="shared" si="267"/>
        <v>1276</v>
      </c>
      <c r="C1306" t="s">
        <v>4798</v>
      </c>
      <c r="D1306" s="53" t="s">
        <v>7</v>
      </c>
      <c r="E1306" s="58" t="s">
        <v>1329</v>
      </c>
      <c r="F1306" s="58" t="s">
        <v>1329</v>
      </c>
      <c r="G1306" s="63">
        <v>0</v>
      </c>
      <c r="H1306" s="63">
        <v>0</v>
      </c>
      <c r="I1306" s="148" t="s">
        <v>3</v>
      </c>
      <c r="J1306" s="58" t="s">
        <v>1395</v>
      </c>
      <c r="K1306" s="59" t="s">
        <v>3994</v>
      </c>
      <c r="L1306" s="57" t="s">
        <v>4851</v>
      </c>
      <c r="M1306" s="57" t="s">
        <v>4908</v>
      </c>
      <c r="N1306" s="57"/>
      <c r="O1306" s="57"/>
      <c r="P1306" s="56" t="s">
        <v>2067</v>
      </c>
      <c r="Q1306" s="13"/>
      <c r="R1306"/>
      <c r="S1306" t="str">
        <f t="shared" si="268"/>
        <v/>
      </c>
      <c r="T1306" t="str">
        <f>IF(ISNA(VLOOKUP(AF1306,#REF!,1)),"//","")</f>
        <v/>
      </c>
      <c r="U1306"/>
      <c r="V1306" t="e">
        <f t="shared" si="261"/>
        <v>#REF!</v>
      </c>
      <c r="W1306" s="81" t="s">
        <v>2263</v>
      </c>
      <c r="X1306" s="59" t="s">
        <v>2263</v>
      </c>
      <c r="Y1306" s="59" t="s">
        <v>2263</v>
      </c>
      <c r="Z1306" s="25" t="str">
        <f t="shared" si="258"/>
        <v>"(" STD_CHI STD_SUP_2 ")" STD_SUP_MINUS_1</v>
      </c>
      <c r="AA1306" s="25" t="str">
        <f t="shared" si="262"/>
        <v>(CHI^2)^MINUS_1</v>
      </c>
      <c r="AB1306" s="1">
        <f t="shared" si="259"/>
        <v>1276</v>
      </c>
      <c r="AC1306" t="str">
        <f t="shared" si="263"/>
        <v>ITM_chi2M1</v>
      </c>
      <c r="AD1306" s="136" t="str">
        <f>IF(ISNA(VLOOKUP(AA1306,Sheet2!J:J,1,0)),"//","")</f>
        <v>//</v>
      </c>
      <c r="AF1306" s="94" t="str">
        <f t="shared" si="264"/>
        <v>(CHI^2)^MINUS_1</v>
      </c>
      <c r="AG1306" t="b">
        <f t="shared" si="265"/>
        <v>1</v>
      </c>
    </row>
    <row r="1307" spans="1:33" s="17" customFormat="1">
      <c r="A1307" s="50">
        <f t="shared" si="266"/>
        <v>1307</v>
      </c>
      <c r="B1307" s="49">
        <f t="shared" si="267"/>
        <v>1277</v>
      </c>
      <c r="C1307" t="s">
        <v>3816</v>
      </c>
      <c r="D1307" s="95" t="s">
        <v>7</v>
      </c>
      <c r="E1307" s="115" t="str">
        <f t="shared" ref="E1307:E1326" si="269">CHAR(34)&amp;IF(B1307&lt;10,"000",IF(B1307&lt;100,"00",IF(B1307&lt;1000,"0","")))&amp;$B1307&amp;CHAR(34)</f>
        <v>"1277"</v>
      </c>
      <c r="F1307" s="96" t="str">
        <f t="shared" ref="F1307:F1326" si="270">E1307</f>
        <v>"1277"</v>
      </c>
      <c r="G1307" s="162">
        <v>0</v>
      </c>
      <c r="H1307" s="162">
        <v>0</v>
      </c>
      <c r="I1307" s="152" t="s">
        <v>28</v>
      </c>
      <c r="J1307" s="97" t="s">
        <v>1396</v>
      </c>
      <c r="K1307" s="98" t="s">
        <v>3830</v>
      </c>
      <c r="L1307" s="17" t="s">
        <v>4851</v>
      </c>
      <c r="M1307" s="57" t="s">
        <v>4910</v>
      </c>
      <c r="P1307" s="132" t="str">
        <f t="shared" ref="P1307:P1326" si="271">"ITM_"&amp;IF(B1307&lt;10,"000",IF(B1307&lt;100,"00",IF(B1307&lt;1000,"0","")))&amp;$B1307</f>
        <v>ITM_1277</v>
      </c>
      <c r="Q1307" s="16"/>
      <c r="S1307" s="17" t="str">
        <f t="shared" si="268"/>
        <v/>
      </c>
      <c r="T1307" s="17" t="str">
        <f>IF(ISNA(VLOOKUP(AF1307,#REF!,1)),"//","")</f>
        <v/>
      </c>
      <c r="V1307" t="e">
        <f t="shared" si="261"/>
        <v>#REF!</v>
      </c>
      <c r="W1307" s="94" t="s">
        <v>2263</v>
      </c>
      <c r="X1307" s="98" t="s">
        <v>2263</v>
      </c>
      <c r="Y1307" s="98" t="s">
        <v>2263</v>
      </c>
      <c r="Z1307" s="25" t="str">
        <f t="shared" si="258"/>
        <v/>
      </c>
      <c r="AA1307" s="25" t="str">
        <f t="shared" si="262"/>
        <v/>
      </c>
      <c r="AB1307" s="1">
        <f t="shared" si="259"/>
        <v>1277</v>
      </c>
      <c r="AC1307" t="str">
        <f t="shared" si="263"/>
        <v>ITM_1277</v>
      </c>
      <c r="AD1307" s="136" t="str">
        <f>IF(ISNA(VLOOKUP(AA1307,Sheet2!J:J,1,0)),"//","")</f>
        <v/>
      </c>
      <c r="AF1307" s="94" t="str">
        <f t="shared" si="264"/>
        <v/>
      </c>
      <c r="AG1307" t="b">
        <f t="shared" si="265"/>
        <v>1</v>
      </c>
    </row>
    <row r="1308" spans="1:33" s="17" customFormat="1">
      <c r="A1308" s="50">
        <f t="shared" si="266"/>
        <v>1308</v>
      </c>
      <c r="B1308" s="49">
        <f t="shared" si="267"/>
        <v>1278</v>
      </c>
      <c r="C1308" t="s">
        <v>3816</v>
      </c>
      <c r="D1308" s="95" t="s">
        <v>7</v>
      </c>
      <c r="E1308" s="115" t="str">
        <f t="shared" si="269"/>
        <v>"1278"</v>
      </c>
      <c r="F1308" s="96" t="str">
        <f t="shared" si="270"/>
        <v>"1278"</v>
      </c>
      <c r="G1308" s="162">
        <v>0</v>
      </c>
      <c r="H1308" s="162">
        <v>0</v>
      </c>
      <c r="I1308" s="152" t="s">
        <v>28</v>
      </c>
      <c r="J1308" s="97" t="s">
        <v>1396</v>
      </c>
      <c r="K1308" s="98" t="s">
        <v>3830</v>
      </c>
      <c r="L1308" s="17" t="s">
        <v>4851</v>
      </c>
      <c r="M1308" s="57" t="s">
        <v>4910</v>
      </c>
      <c r="P1308" s="132" t="str">
        <f t="shared" si="271"/>
        <v>ITM_1278</v>
      </c>
      <c r="Q1308" s="16"/>
      <c r="S1308" s="17" t="str">
        <f t="shared" si="268"/>
        <v/>
      </c>
      <c r="T1308" s="17" t="str">
        <f>IF(ISNA(VLOOKUP(AF1308,#REF!,1)),"//","")</f>
        <v/>
      </c>
      <c r="V1308" t="e">
        <f t="shared" si="261"/>
        <v>#REF!</v>
      </c>
      <c r="W1308" s="94" t="s">
        <v>2263</v>
      </c>
      <c r="X1308" s="98" t="s">
        <v>2263</v>
      </c>
      <c r="Y1308" s="98" t="s">
        <v>2263</v>
      </c>
      <c r="Z1308" s="25" t="str">
        <f t="shared" si="258"/>
        <v/>
      </c>
      <c r="AA1308" s="25" t="str">
        <f t="shared" si="262"/>
        <v/>
      </c>
      <c r="AB1308" s="1">
        <f t="shared" si="259"/>
        <v>1278</v>
      </c>
      <c r="AC1308" t="str">
        <f t="shared" si="263"/>
        <v>ITM_1278</v>
      </c>
      <c r="AD1308" s="136" t="str">
        <f>IF(ISNA(VLOOKUP(AA1308,Sheet2!J:J,1,0)),"//","")</f>
        <v/>
      </c>
      <c r="AF1308" s="94" t="str">
        <f t="shared" si="264"/>
        <v/>
      </c>
      <c r="AG1308" t="b">
        <f t="shared" si="265"/>
        <v>1</v>
      </c>
    </row>
    <row r="1309" spans="1:33" s="17" customFormat="1">
      <c r="A1309" s="50">
        <f t="shared" si="266"/>
        <v>1309</v>
      </c>
      <c r="B1309" s="49">
        <f t="shared" si="267"/>
        <v>1279</v>
      </c>
      <c r="C1309" t="s">
        <v>3816</v>
      </c>
      <c r="D1309" s="95" t="s">
        <v>7</v>
      </c>
      <c r="E1309" s="115" t="str">
        <f t="shared" si="269"/>
        <v>"1279"</v>
      </c>
      <c r="F1309" s="96" t="str">
        <f t="shared" si="270"/>
        <v>"1279"</v>
      </c>
      <c r="G1309" s="162">
        <v>0</v>
      </c>
      <c r="H1309" s="162">
        <v>0</v>
      </c>
      <c r="I1309" s="152" t="s">
        <v>28</v>
      </c>
      <c r="J1309" s="97" t="s">
        <v>1396</v>
      </c>
      <c r="K1309" s="98" t="s">
        <v>3830</v>
      </c>
      <c r="L1309" s="17" t="s">
        <v>4851</v>
      </c>
      <c r="M1309" s="57" t="s">
        <v>4910</v>
      </c>
      <c r="P1309" s="132" t="str">
        <f t="shared" si="271"/>
        <v>ITM_1279</v>
      </c>
      <c r="Q1309" s="16"/>
      <c r="S1309" s="17" t="str">
        <f t="shared" si="268"/>
        <v/>
      </c>
      <c r="T1309" s="17" t="str">
        <f>IF(ISNA(VLOOKUP(AF1309,#REF!,1)),"//","")</f>
        <v/>
      </c>
      <c r="V1309" t="e">
        <f t="shared" si="261"/>
        <v>#REF!</v>
      </c>
      <c r="W1309" s="94" t="s">
        <v>2263</v>
      </c>
      <c r="X1309" s="98" t="s">
        <v>2263</v>
      </c>
      <c r="Y1309" s="98" t="s">
        <v>2263</v>
      </c>
      <c r="Z1309" s="25" t="str">
        <f t="shared" ref="Z1309:Z1372" si="272">IF( OR(X1309="CNST", I1309="CAT_REGS"),IF(E1309=CHAR(34)&amp;CHAR(34),F1309,E1309),
IF(X1309="YES",UPPER(IF(E1309=CHAR(34)&amp;CHAR(34),F1309,E1309)),
IF(   AND(X1309&lt;&gt;"NO",I1309="CAT_FNCT",D1309&lt;&gt;"multiply", D1309&lt;&gt;"divide"),IF(J1309="SLS_ENABLED",   UPPER(IF(E1309=CHAR(34)&amp;CHAR(34),F1309,E1309)),""),"")))</f>
        <v/>
      </c>
      <c r="AA1309" s="25" t="str">
        <f t="shared" si="262"/>
        <v/>
      </c>
      <c r="AB1309" s="1">
        <f t="shared" ref="AB1309:AB1372" si="273">B1309</f>
        <v>1279</v>
      </c>
      <c r="AC1309" t="str">
        <f t="shared" si="263"/>
        <v>ITM_1279</v>
      </c>
      <c r="AD1309" s="136" t="str">
        <f>IF(ISNA(VLOOKUP(AA1309,Sheet2!J:J,1,0)),"//","")</f>
        <v/>
      </c>
      <c r="AF1309" s="94" t="str">
        <f t="shared" si="264"/>
        <v/>
      </c>
      <c r="AG1309" t="b">
        <f t="shared" si="265"/>
        <v>1</v>
      </c>
    </row>
    <row r="1310" spans="1:33" s="17" customFormat="1">
      <c r="A1310" s="50">
        <f t="shared" si="266"/>
        <v>1310</v>
      </c>
      <c r="B1310" s="49">
        <f t="shared" si="267"/>
        <v>1280</v>
      </c>
      <c r="C1310" s="95" t="s">
        <v>3816</v>
      </c>
      <c r="D1310" s="95" t="s">
        <v>7</v>
      </c>
      <c r="E1310" s="115" t="str">
        <f t="shared" si="269"/>
        <v>"1280"</v>
      </c>
      <c r="F1310" s="96" t="str">
        <f t="shared" si="270"/>
        <v>"1280"</v>
      </c>
      <c r="G1310" s="162">
        <v>0</v>
      </c>
      <c r="H1310" s="162">
        <v>0</v>
      </c>
      <c r="I1310" s="152" t="s">
        <v>28</v>
      </c>
      <c r="J1310" s="97" t="s">
        <v>1396</v>
      </c>
      <c r="K1310" s="98" t="s">
        <v>3830</v>
      </c>
      <c r="L1310" s="17" t="s">
        <v>4851</v>
      </c>
      <c r="M1310" s="57" t="s">
        <v>4910</v>
      </c>
      <c r="P1310" s="132" t="str">
        <f t="shared" si="271"/>
        <v>ITM_1280</v>
      </c>
      <c r="Q1310" s="16"/>
      <c r="S1310" s="17" t="str">
        <f t="shared" si="268"/>
        <v/>
      </c>
      <c r="T1310" s="17" t="str">
        <f>IF(ISNA(VLOOKUP(AF1310,#REF!,1)),"//","")</f>
        <v/>
      </c>
      <c r="V1310" t="e">
        <f t="shared" si="261"/>
        <v>#REF!</v>
      </c>
      <c r="W1310" s="94" t="s">
        <v>2263</v>
      </c>
      <c r="X1310" s="98" t="s">
        <v>2263</v>
      </c>
      <c r="Y1310" s="98" t="s">
        <v>2263</v>
      </c>
      <c r="Z1310" s="25" t="str">
        <f t="shared" si="272"/>
        <v/>
      </c>
      <c r="AA1310" s="25" t="str">
        <f t="shared" si="262"/>
        <v/>
      </c>
      <c r="AB1310" s="1">
        <f t="shared" si="273"/>
        <v>1280</v>
      </c>
      <c r="AC1310" t="str">
        <f t="shared" si="263"/>
        <v>ITM_1280</v>
      </c>
      <c r="AD1310" s="136" t="str">
        <f>IF(ISNA(VLOOKUP(AA1310,Sheet2!J:J,1,0)),"//","")</f>
        <v/>
      </c>
      <c r="AF1310" s="94" t="str">
        <f t="shared" si="264"/>
        <v/>
      </c>
      <c r="AG1310" t="b">
        <f t="shared" si="265"/>
        <v>1</v>
      </c>
    </row>
    <row r="1311" spans="1:33" s="17" customFormat="1">
      <c r="A1311" s="50">
        <f t="shared" si="266"/>
        <v>1311</v>
      </c>
      <c r="B1311" s="49">
        <f t="shared" si="267"/>
        <v>1281</v>
      </c>
      <c r="C1311" s="95" t="s">
        <v>3816</v>
      </c>
      <c r="D1311" s="95" t="s">
        <v>7</v>
      </c>
      <c r="E1311" s="115" t="str">
        <f t="shared" si="269"/>
        <v>"1281"</v>
      </c>
      <c r="F1311" s="96" t="str">
        <f t="shared" si="270"/>
        <v>"1281"</v>
      </c>
      <c r="G1311" s="162">
        <v>0</v>
      </c>
      <c r="H1311" s="162">
        <v>0</v>
      </c>
      <c r="I1311" s="152" t="s">
        <v>28</v>
      </c>
      <c r="J1311" s="97" t="s">
        <v>1396</v>
      </c>
      <c r="K1311" s="98" t="s">
        <v>3830</v>
      </c>
      <c r="L1311" s="17" t="s">
        <v>4851</v>
      </c>
      <c r="M1311" s="57" t="s">
        <v>4910</v>
      </c>
      <c r="P1311" s="132" t="str">
        <f t="shared" si="271"/>
        <v>ITM_1281</v>
      </c>
      <c r="Q1311" s="16"/>
      <c r="S1311" s="17" t="str">
        <f t="shared" si="268"/>
        <v/>
      </c>
      <c r="T1311" s="17" t="str">
        <f>IF(ISNA(VLOOKUP(AF1311,#REF!,1)),"//","")</f>
        <v/>
      </c>
      <c r="V1311" t="e">
        <f t="shared" si="261"/>
        <v>#REF!</v>
      </c>
      <c r="W1311" s="94" t="s">
        <v>2263</v>
      </c>
      <c r="X1311" s="98" t="s">
        <v>2263</v>
      </c>
      <c r="Y1311" s="98" t="s">
        <v>2263</v>
      </c>
      <c r="Z1311" s="25" t="str">
        <f t="shared" si="272"/>
        <v/>
      </c>
      <c r="AA1311" s="25" t="str">
        <f t="shared" si="262"/>
        <v/>
      </c>
      <c r="AB1311" s="1">
        <f t="shared" si="273"/>
        <v>1281</v>
      </c>
      <c r="AC1311" t="str">
        <f t="shared" si="263"/>
        <v>ITM_1281</v>
      </c>
      <c r="AD1311" s="136" t="str">
        <f>IF(ISNA(VLOOKUP(AA1311,Sheet2!J:J,1,0)),"//","")</f>
        <v/>
      </c>
      <c r="AF1311" s="94" t="str">
        <f t="shared" si="264"/>
        <v/>
      </c>
      <c r="AG1311" t="b">
        <f t="shared" si="265"/>
        <v>1</v>
      </c>
    </row>
    <row r="1312" spans="1:33" s="17" customFormat="1">
      <c r="A1312" s="50">
        <f t="shared" si="266"/>
        <v>1312</v>
      </c>
      <c r="B1312" s="49">
        <f t="shared" si="267"/>
        <v>1282</v>
      </c>
      <c r="C1312" s="95" t="s">
        <v>3816</v>
      </c>
      <c r="D1312" s="95" t="s">
        <v>7</v>
      </c>
      <c r="E1312" s="115" t="str">
        <f t="shared" si="269"/>
        <v>"1282"</v>
      </c>
      <c r="F1312" s="96" t="str">
        <f t="shared" si="270"/>
        <v>"1282"</v>
      </c>
      <c r="G1312" s="162">
        <v>0</v>
      </c>
      <c r="H1312" s="162">
        <v>0</v>
      </c>
      <c r="I1312" s="152" t="s">
        <v>28</v>
      </c>
      <c r="J1312" s="97" t="s">
        <v>1396</v>
      </c>
      <c r="K1312" s="98" t="s">
        <v>3830</v>
      </c>
      <c r="L1312" s="17" t="s">
        <v>4851</v>
      </c>
      <c r="M1312" s="57" t="s">
        <v>4910</v>
      </c>
      <c r="P1312" s="132" t="str">
        <f t="shared" si="271"/>
        <v>ITM_1282</v>
      </c>
      <c r="Q1312" s="16"/>
      <c r="S1312" s="17" t="str">
        <f t="shared" si="268"/>
        <v/>
      </c>
      <c r="T1312" s="17" t="str">
        <f>IF(ISNA(VLOOKUP(AF1312,#REF!,1)),"//","")</f>
        <v/>
      </c>
      <c r="V1312" t="e">
        <f t="shared" si="261"/>
        <v>#REF!</v>
      </c>
      <c r="W1312" s="94" t="s">
        <v>2263</v>
      </c>
      <c r="X1312" s="98" t="s">
        <v>2263</v>
      </c>
      <c r="Y1312" s="98" t="s">
        <v>2263</v>
      </c>
      <c r="Z1312" s="25" t="str">
        <f t="shared" si="272"/>
        <v/>
      </c>
      <c r="AA1312" s="25" t="str">
        <f t="shared" si="262"/>
        <v/>
      </c>
      <c r="AB1312" s="1">
        <f t="shared" si="273"/>
        <v>1282</v>
      </c>
      <c r="AC1312" t="str">
        <f t="shared" si="263"/>
        <v>ITM_1282</v>
      </c>
      <c r="AD1312" s="136" t="str">
        <f>IF(ISNA(VLOOKUP(AA1312,Sheet2!J:J,1,0)),"//","")</f>
        <v/>
      </c>
      <c r="AF1312" s="94" t="str">
        <f t="shared" si="264"/>
        <v/>
      </c>
      <c r="AG1312" t="b">
        <f t="shared" si="265"/>
        <v>1</v>
      </c>
    </row>
    <row r="1313" spans="1:33" s="17" customFormat="1">
      <c r="A1313" s="50">
        <f t="shared" si="266"/>
        <v>1313</v>
      </c>
      <c r="B1313" s="49">
        <f t="shared" si="267"/>
        <v>1283</v>
      </c>
      <c r="C1313" s="95" t="s">
        <v>3816</v>
      </c>
      <c r="D1313" s="95" t="s">
        <v>7</v>
      </c>
      <c r="E1313" s="115" t="str">
        <f t="shared" si="269"/>
        <v>"1283"</v>
      </c>
      <c r="F1313" s="96" t="str">
        <f t="shared" si="270"/>
        <v>"1283"</v>
      </c>
      <c r="G1313" s="162">
        <v>0</v>
      </c>
      <c r="H1313" s="162">
        <v>0</v>
      </c>
      <c r="I1313" s="152" t="s">
        <v>28</v>
      </c>
      <c r="J1313" s="97" t="s">
        <v>1396</v>
      </c>
      <c r="K1313" s="98" t="s">
        <v>3830</v>
      </c>
      <c r="L1313" s="17" t="s">
        <v>4851</v>
      </c>
      <c r="M1313" s="57" t="s">
        <v>4910</v>
      </c>
      <c r="P1313" s="132" t="str">
        <f t="shared" si="271"/>
        <v>ITM_1283</v>
      </c>
      <c r="Q1313" s="16"/>
      <c r="S1313" s="17" t="str">
        <f t="shared" si="268"/>
        <v/>
      </c>
      <c r="T1313" s="17" t="str">
        <f>IF(ISNA(VLOOKUP(AF1313,#REF!,1)),"//","")</f>
        <v/>
      </c>
      <c r="V1313" t="e">
        <f t="shared" si="261"/>
        <v>#REF!</v>
      </c>
      <c r="W1313" s="94" t="s">
        <v>2263</v>
      </c>
      <c r="X1313" s="98" t="s">
        <v>2263</v>
      </c>
      <c r="Y1313" s="98" t="s">
        <v>2263</v>
      </c>
      <c r="Z1313" s="25" t="str">
        <f t="shared" si="272"/>
        <v/>
      </c>
      <c r="AA1313" s="25" t="str">
        <f t="shared" si="262"/>
        <v/>
      </c>
      <c r="AB1313" s="1">
        <f t="shared" si="273"/>
        <v>1283</v>
      </c>
      <c r="AC1313" t="str">
        <f t="shared" si="263"/>
        <v>ITM_1283</v>
      </c>
      <c r="AD1313" s="136" t="str">
        <f>IF(ISNA(VLOOKUP(AA1313,Sheet2!J:J,1,0)),"//","")</f>
        <v/>
      </c>
      <c r="AF1313" s="94" t="str">
        <f t="shared" si="264"/>
        <v/>
      </c>
      <c r="AG1313" t="b">
        <f t="shared" si="265"/>
        <v>1</v>
      </c>
    </row>
    <row r="1314" spans="1:33" s="17" customFormat="1">
      <c r="A1314" s="50">
        <f t="shared" si="266"/>
        <v>1314</v>
      </c>
      <c r="B1314" s="49">
        <f t="shared" si="267"/>
        <v>1284</v>
      </c>
      <c r="C1314" s="95" t="s">
        <v>3816</v>
      </c>
      <c r="D1314" s="95" t="s">
        <v>7</v>
      </c>
      <c r="E1314" s="115" t="str">
        <f t="shared" si="269"/>
        <v>"1284"</v>
      </c>
      <c r="F1314" s="96" t="str">
        <f t="shared" si="270"/>
        <v>"1284"</v>
      </c>
      <c r="G1314" s="162">
        <v>0</v>
      </c>
      <c r="H1314" s="162">
        <v>0</v>
      </c>
      <c r="I1314" s="152" t="s">
        <v>28</v>
      </c>
      <c r="J1314" s="97" t="s">
        <v>1396</v>
      </c>
      <c r="K1314" s="98" t="s">
        <v>3830</v>
      </c>
      <c r="L1314" s="17" t="s">
        <v>4851</v>
      </c>
      <c r="M1314" s="57" t="s">
        <v>4910</v>
      </c>
      <c r="P1314" s="132" t="str">
        <f t="shared" si="271"/>
        <v>ITM_1284</v>
      </c>
      <c r="Q1314" s="16"/>
      <c r="S1314" s="17" t="str">
        <f t="shared" si="268"/>
        <v/>
      </c>
      <c r="T1314" s="17" t="str">
        <f>IF(ISNA(VLOOKUP(AF1314,#REF!,1)),"//","")</f>
        <v/>
      </c>
      <c r="V1314" t="e">
        <f t="shared" si="261"/>
        <v>#REF!</v>
      </c>
      <c r="W1314" s="94" t="s">
        <v>2263</v>
      </c>
      <c r="X1314" s="98" t="s">
        <v>2263</v>
      </c>
      <c r="Y1314" s="98" t="s">
        <v>2263</v>
      </c>
      <c r="Z1314" s="25" t="str">
        <f t="shared" si="272"/>
        <v/>
      </c>
      <c r="AA1314" s="25" t="str">
        <f t="shared" si="262"/>
        <v/>
      </c>
      <c r="AB1314" s="1">
        <f t="shared" si="273"/>
        <v>1284</v>
      </c>
      <c r="AC1314" t="str">
        <f t="shared" si="263"/>
        <v>ITM_1284</v>
      </c>
      <c r="AD1314" s="136" t="str">
        <f>IF(ISNA(VLOOKUP(AA1314,Sheet2!J:J,1,0)),"//","")</f>
        <v/>
      </c>
      <c r="AF1314" s="94" t="str">
        <f t="shared" si="264"/>
        <v/>
      </c>
      <c r="AG1314" t="b">
        <f t="shared" si="265"/>
        <v>1</v>
      </c>
    </row>
    <row r="1315" spans="1:33" s="17" customFormat="1">
      <c r="A1315" s="50">
        <f t="shared" si="266"/>
        <v>1315</v>
      </c>
      <c r="B1315" s="49">
        <f t="shared" si="267"/>
        <v>1285</v>
      </c>
      <c r="C1315" s="95" t="s">
        <v>3816</v>
      </c>
      <c r="D1315" s="95" t="s">
        <v>7</v>
      </c>
      <c r="E1315" s="115" t="str">
        <f t="shared" si="269"/>
        <v>"1285"</v>
      </c>
      <c r="F1315" s="96" t="str">
        <f t="shared" si="270"/>
        <v>"1285"</v>
      </c>
      <c r="G1315" s="162">
        <v>0</v>
      </c>
      <c r="H1315" s="162">
        <v>0</v>
      </c>
      <c r="I1315" s="152" t="s">
        <v>28</v>
      </c>
      <c r="J1315" s="97" t="s">
        <v>1396</v>
      </c>
      <c r="K1315" s="98" t="s">
        <v>3830</v>
      </c>
      <c r="L1315" s="17" t="s">
        <v>4851</v>
      </c>
      <c r="M1315" s="57" t="s">
        <v>4910</v>
      </c>
      <c r="P1315" s="132" t="str">
        <f t="shared" si="271"/>
        <v>ITM_1285</v>
      </c>
      <c r="Q1315" s="16"/>
      <c r="S1315" s="17" t="str">
        <f t="shared" si="268"/>
        <v/>
      </c>
      <c r="T1315" s="17" t="str">
        <f>IF(ISNA(VLOOKUP(AF1315,#REF!,1)),"//","")</f>
        <v/>
      </c>
      <c r="V1315" t="e">
        <f t="shared" si="261"/>
        <v>#REF!</v>
      </c>
      <c r="W1315" s="94" t="s">
        <v>2263</v>
      </c>
      <c r="X1315" s="98" t="s">
        <v>2263</v>
      </c>
      <c r="Y1315" s="98" t="s">
        <v>2263</v>
      </c>
      <c r="Z1315" s="25" t="str">
        <f t="shared" si="272"/>
        <v/>
      </c>
      <c r="AA1315" s="25" t="str">
        <f t="shared" si="262"/>
        <v/>
      </c>
      <c r="AB1315" s="1">
        <f t="shared" si="273"/>
        <v>1285</v>
      </c>
      <c r="AC1315" t="str">
        <f t="shared" si="263"/>
        <v>ITM_1285</v>
      </c>
      <c r="AD1315" s="136" t="str">
        <f>IF(ISNA(VLOOKUP(AA1315,Sheet2!J:J,1,0)),"//","")</f>
        <v/>
      </c>
      <c r="AF1315" s="94" t="str">
        <f t="shared" si="264"/>
        <v/>
      </c>
      <c r="AG1315" t="b">
        <f t="shared" si="265"/>
        <v>1</v>
      </c>
    </row>
    <row r="1316" spans="1:33" s="17" customFormat="1">
      <c r="A1316" s="50">
        <f t="shared" si="266"/>
        <v>1316</v>
      </c>
      <c r="B1316" s="49">
        <f t="shared" si="267"/>
        <v>1286</v>
      </c>
      <c r="C1316" s="95" t="s">
        <v>3816</v>
      </c>
      <c r="D1316" s="95" t="s">
        <v>7</v>
      </c>
      <c r="E1316" s="115" t="str">
        <f t="shared" si="269"/>
        <v>"1286"</v>
      </c>
      <c r="F1316" s="96" t="str">
        <f t="shared" si="270"/>
        <v>"1286"</v>
      </c>
      <c r="G1316" s="162">
        <v>0</v>
      </c>
      <c r="H1316" s="162">
        <v>0</v>
      </c>
      <c r="I1316" s="152" t="s">
        <v>28</v>
      </c>
      <c r="J1316" s="97" t="s">
        <v>1396</v>
      </c>
      <c r="K1316" s="98" t="s">
        <v>3830</v>
      </c>
      <c r="L1316" s="17" t="s">
        <v>4851</v>
      </c>
      <c r="M1316" s="57" t="s">
        <v>4910</v>
      </c>
      <c r="P1316" s="132" t="str">
        <f t="shared" si="271"/>
        <v>ITM_1286</v>
      </c>
      <c r="Q1316" s="16"/>
      <c r="S1316" s="17" t="str">
        <f t="shared" si="268"/>
        <v/>
      </c>
      <c r="T1316" s="17" t="str">
        <f>IF(ISNA(VLOOKUP(AF1316,#REF!,1)),"//","")</f>
        <v/>
      </c>
      <c r="V1316" t="e">
        <f t="shared" si="261"/>
        <v>#REF!</v>
      </c>
      <c r="W1316" s="94" t="s">
        <v>2263</v>
      </c>
      <c r="X1316" s="98" t="s">
        <v>2263</v>
      </c>
      <c r="Y1316" s="98" t="s">
        <v>2263</v>
      </c>
      <c r="Z1316" s="25" t="str">
        <f t="shared" si="272"/>
        <v/>
      </c>
      <c r="AA1316" s="25" t="str">
        <f t="shared" si="262"/>
        <v/>
      </c>
      <c r="AB1316" s="1">
        <f t="shared" si="273"/>
        <v>1286</v>
      </c>
      <c r="AC1316" t="str">
        <f t="shared" si="263"/>
        <v>ITM_1286</v>
      </c>
      <c r="AD1316" s="136" t="str">
        <f>IF(ISNA(VLOOKUP(AA1316,Sheet2!J:J,1,0)),"//","")</f>
        <v/>
      </c>
      <c r="AF1316" s="94" t="str">
        <f t="shared" si="264"/>
        <v/>
      </c>
      <c r="AG1316" t="b">
        <f t="shared" si="265"/>
        <v>1</v>
      </c>
    </row>
    <row r="1317" spans="1:33" s="17" customFormat="1">
      <c r="A1317" s="50">
        <f t="shared" si="266"/>
        <v>1317</v>
      </c>
      <c r="B1317" s="49">
        <f t="shared" si="267"/>
        <v>1287</v>
      </c>
      <c r="C1317" s="95" t="s">
        <v>3816</v>
      </c>
      <c r="D1317" s="95" t="s">
        <v>7</v>
      </c>
      <c r="E1317" s="115" t="str">
        <f t="shared" si="269"/>
        <v>"1287"</v>
      </c>
      <c r="F1317" s="96" t="str">
        <f t="shared" si="270"/>
        <v>"1287"</v>
      </c>
      <c r="G1317" s="162">
        <v>0</v>
      </c>
      <c r="H1317" s="162">
        <v>0</v>
      </c>
      <c r="I1317" s="152" t="s">
        <v>28</v>
      </c>
      <c r="J1317" s="97" t="s">
        <v>1396</v>
      </c>
      <c r="K1317" s="98" t="s">
        <v>3830</v>
      </c>
      <c r="L1317" s="17" t="s">
        <v>4851</v>
      </c>
      <c r="M1317" s="57" t="s">
        <v>4910</v>
      </c>
      <c r="P1317" s="132" t="str">
        <f t="shared" si="271"/>
        <v>ITM_1287</v>
      </c>
      <c r="Q1317" s="16"/>
      <c r="S1317" s="17" t="str">
        <f t="shared" si="268"/>
        <v/>
      </c>
      <c r="T1317" s="17" t="str">
        <f>IF(ISNA(VLOOKUP(AF1317,#REF!,1)),"//","")</f>
        <v/>
      </c>
      <c r="V1317" t="e">
        <f t="shared" si="261"/>
        <v>#REF!</v>
      </c>
      <c r="W1317" s="94" t="s">
        <v>2263</v>
      </c>
      <c r="X1317" s="98" t="s">
        <v>2263</v>
      </c>
      <c r="Y1317" s="98" t="s">
        <v>2263</v>
      </c>
      <c r="Z1317" s="25" t="str">
        <f t="shared" si="272"/>
        <v/>
      </c>
      <c r="AA1317" s="25" t="str">
        <f t="shared" si="262"/>
        <v/>
      </c>
      <c r="AB1317" s="1">
        <f t="shared" si="273"/>
        <v>1287</v>
      </c>
      <c r="AC1317" t="str">
        <f t="shared" si="263"/>
        <v>ITM_1287</v>
      </c>
      <c r="AD1317" s="136" t="str">
        <f>IF(ISNA(VLOOKUP(AA1317,Sheet2!J:J,1,0)),"//","")</f>
        <v/>
      </c>
      <c r="AF1317" s="94" t="str">
        <f t="shared" si="264"/>
        <v/>
      </c>
      <c r="AG1317" t="b">
        <f t="shared" si="265"/>
        <v>1</v>
      </c>
    </row>
    <row r="1318" spans="1:33" s="17" customFormat="1">
      <c r="A1318" s="50">
        <f t="shared" si="266"/>
        <v>1318</v>
      </c>
      <c r="B1318" s="49">
        <f t="shared" si="267"/>
        <v>1288</v>
      </c>
      <c r="C1318" s="95" t="s">
        <v>3816</v>
      </c>
      <c r="D1318" s="95" t="s">
        <v>7</v>
      </c>
      <c r="E1318" s="115" t="str">
        <f t="shared" si="269"/>
        <v>"1288"</v>
      </c>
      <c r="F1318" s="96" t="str">
        <f t="shared" si="270"/>
        <v>"1288"</v>
      </c>
      <c r="G1318" s="162">
        <v>0</v>
      </c>
      <c r="H1318" s="162">
        <v>0</v>
      </c>
      <c r="I1318" s="152" t="s">
        <v>28</v>
      </c>
      <c r="J1318" s="97" t="s">
        <v>1396</v>
      </c>
      <c r="K1318" s="98" t="s">
        <v>3830</v>
      </c>
      <c r="L1318" s="17" t="s">
        <v>4851</v>
      </c>
      <c r="M1318" s="57" t="s">
        <v>4910</v>
      </c>
      <c r="P1318" s="132" t="str">
        <f t="shared" si="271"/>
        <v>ITM_1288</v>
      </c>
      <c r="Q1318" s="16"/>
      <c r="S1318" s="17" t="str">
        <f t="shared" si="268"/>
        <v/>
      </c>
      <c r="T1318" s="17" t="str">
        <f>IF(ISNA(VLOOKUP(AF1318,#REF!,1)),"//","")</f>
        <v/>
      </c>
      <c r="V1318" t="e">
        <f t="shared" si="261"/>
        <v>#REF!</v>
      </c>
      <c r="W1318" s="94" t="s">
        <v>2263</v>
      </c>
      <c r="X1318" s="98" t="s">
        <v>2263</v>
      </c>
      <c r="Y1318" s="98" t="s">
        <v>2263</v>
      </c>
      <c r="Z1318" s="25" t="str">
        <f t="shared" si="272"/>
        <v/>
      </c>
      <c r="AA1318" s="25" t="str">
        <f t="shared" si="262"/>
        <v/>
      </c>
      <c r="AB1318" s="1">
        <f t="shared" si="273"/>
        <v>1288</v>
      </c>
      <c r="AC1318" t="str">
        <f t="shared" si="263"/>
        <v>ITM_1288</v>
      </c>
      <c r="AD1318" s="136" t="str">
        <f>IF(ISNA(VLOOKUP(AA1318,Sheet2!J:J,1,0)),"//","")</f>
        <v/>
      </c>
      <c r="AF1318" s="94" t="str">
        <f t="shared" si="264"/>
        <v/>
      </c>
      <c r="AG1318" t="b">
        <f t="shared" si="265"/>
        <v>1</v>
      </c>
    </row>
    <row r="1319" spans="1:33" s="17" customFormat="1">
      <c r="A1319" s="50">
        <f t="shared" si="266"/>
        <v>1319</v>
      </c>
      <c r="B1319" s="49">
        <f t="shared" si="267"/>
        <v>1289</v>
      </c>
      <c r="C1319" s="95" t="s">
        <v>3816</v>
      </c>
      <c r="D1319" s="95" t="s">
        <v>7</v>
      </c>
      <c r="E1319" s="115" t="str">
        <f t="shared" si="269"/>
        <v>"1289"</v>
      </c>
      <c r="F1319" s="96" t="str">
        <f t="shared" si="270"/>
        <v>"1289"</v>
      </c>
      <c r="G1319" s="162">
        <v>0</v>
      </c>
      <c r="H1319" s="162">
        <v>0</v>
      </c>
      <c r="I1319" s="152" t="s">
        <v>28</v>
      </c>
      <c r="J1319" s="97" t="s">
        <v>1396</v>
      </c>
      <c r="K1319" s="98" t="s">
        <v>3830</v>
      </c>
      <c r="L1319" s="17" t="s">
        <v>4851</v>
      </c>
      <c r="M1319" s="57" t="s">
        <v>4910</v>
      </c>
      <c r="P1319" s="132" t="str">
        <f t="shared" si="271"/>
        <v>ITM_1289</v>
      </c>
      <c r="Q1319" s="16"/>
      <c r="S1319" s="17" t="str">
        <f t="shared" si="268"/>
        <v/>
      </c>
      <c r="T1319" s="17" t="str">
        <f>IF(ISNA(VLOOKUP(AF1319,#REF!,1)),"//","")</f>
        <v/>
      </c>
      <c r="V1319" t="e">
        <f t="shared" si="261"/>
        <v>#REF!</v>
      </c>
      <c r="W1319" s="94" t="s">
        <v>2263</v>
      </c>
      <c r="X1319" s="98" t="s">
        <v>2263</v>
      </c>
      <c r="Y1319" s="98" t="s">
        <v>2263</v>
      </c>
      <c r="Z1319" s="25" t="str">
        <f t="shared" si="272"/>
        <v/>
      </c>
      <c r="AA1319" s="25" t="str">
        <f t="shared" si="262"/>
        <v/>
      </c>
      <c r="AB1319" s="1">
        <f t="shared" si="273"/>
        <v>1289</v>
      </c>
      <c r="AC1319" t="str">
        <f t="shared" si="263"/>
        <v>ITM_1289</v>
      </c>
      <c r="AD1319" s="136" t="str">
        <f>IF(ISNA(VLOOKUP(AA1319,Sheet2!J:J,1,0)),"//","")</f>
        <v/>
      </c>
      <c r="AF1319" s="94" t="str">
        <f t="shared" si="264"/>
        <v/>
      </c>
      <c r="AG1319" t="b">
        <f t="shared" si="265"/>
        <v>1</v>
      </c>
    </row>
    <row r="1320" spans="1:33" s="17" customFormat="1">
      <c r="A1320" s="50">
        <f t="shared" si="266"/>
        <v>1320</v>
      </c>
      <c r="B1320" s="49">
        <f t="shared" si="267"/>
        <v>1290</v>
      </c>
      <c r="C1320" s="95" t="s">
        <v>3816</v>
      </c>
      <c r="D1320" s="95" t="s">
        <v>7</v>
      </c>
      <c r="E1320" s="115" t="str">
        <f t="shared" si="269"/>
        <v>"1290"</v>
      </c>
      <c r="F1320" s="96" t="str">
        <f t="shared" si="270"/>
        <v>"1290"</v>
      </c>
      <c r="G1320" s="162">
        <v>0</v>
      </c>
      <c r="H1320" s="162">
        <v>0</v>
      </c>
      <c r="I1320" s="152" t="s">
        <v>28</v>
      </c>
      <c r="J1320" s="97" t="s">
        <v>1396</v>
      </c>
      <c r="K1320" s="98" t="s">
        <v>3830</v>
      </c>
      <c r="L1320" s="17" t="s">
        <v>4851</v>
      </c>
      <c r="M1320" s="57" t="s">
        <v>4910</v>
      </c>
      <c r="P1320" s="132" t="str">
        <f t="shared" si="271"/>
        <v>ITM_1290</v>
      </c>
      <c r="Q1320" s="16"/>
      <c r="S1320" s="17" t="str">
        <f t="shared" si="268"/>
        <v/>
      </c>
      <c r="T1320" s="17" t="str">
        <f>IF(ISNA(VLOOKUP(AF1320,#REF!,1)),"//","")</f>
        <v/>
      </c>
      <c r="V1320" t="e">
        <f t="shared" si="261"/>
        <v>#REF!</v>
      </c>
      <c r="W1320" s="94" t="s">
        <v>2263</v>
      </c>
      <c r="X1320" s="98" t="s">
        <v>2263</v>
      </c>
      <c r="Y1320" s="98" t="s">
        <v>2263</v>
      </c>
      <c r="Z1320" s="25" t="str">
        <f t="shared" si="272"/>
        <v/>
      </c>
      <c r="AA1320" s="25" t="str">
        <f t="shared" si="262"/>
        <v/>
      </c>
      <c r="AB1320" s="1">
        <f t="shared" si="273"/>
        <v>1290</v>
      </c>
      <c r="AC1320" t="str">
        <f t="shared" si="263"/>
        <v>ITM_1290</v>
      </c>
      <c r="AD1320" s="136" t="str">
        <f>IF(ISNA(VLOOKUP(AA1320,Sheet2!J:J,1,0)),"//","")</f>
        <v/>
      </c>
      <c r="AF1320" s="94" t="str">
        <f t="shared" si="264"/>
        <v/>
      </c>
      <c r="AG1320" t="b">
        <f t="shared" si="265"/>
        <v>1</v>
      </c>
    </row>
    <row r="1321" spans="1:33" s="17" customFormat="1">
      <c r="A1321" s="50">
        <f t="shared" si="266"/>
        <v>1321</v>
      </c>
      <c r="B1321" s="49">
        <f t="shared" si="267"/>
        <v>1291</v>
      </c>
      <c r="C1321" s="95" t="s">
        <v>3816</v>
      </c>
      <c r="D1321" s="95" t="s">
        <v>7</v>
      </c>
      <c r="E1321" s="115" t="str">
        <f t="shared" si="269"/>
        <v>"1291"</v>
      </c>
      <c r="F1321" s="96" t="str">
        <f t="shared" si="270"/>
        <v>"1291"</v>
      </c>
      <c r="G1321" s="162">
        <v>0</v>
      </c>
      <c r="H1321" s="162">
        <v>0</v>
      </c>
      <c r="I1321" s="152" t="s">
        <v>28</v>
      </c>
      <c r="J1321" s="97" t="s">
        <v>1396</v>
      </c>
      <c r="K1321" s="98" t="s">
        <v>3830</v>
      </c>
      <c r="L1321" s="17" t="s">
        <v>4851</v>
      </c>
      <c r="M1321" s="57" t="s">
        <v>4910</v>
      </c>
      <c r="P1321" s="132" t="str">
        <f t="shared" si="271"/>
        <v>ITM_1291</v>
      </c>
      <c r="Q1321" s="16"/>
      <c r="S1321" s="17" t="str">
        <f t="shared" si="268"/>
        <v/>
      </c>
      <c r="T1321" s="17" t="str">
        <f>IF(ISNA(VLOOKUP(AF1321,#REF!,1)),"//","")</f>
        <v/>
      </c>
      <c r="V1321" t="e">
        <f t="shared" si="261"/>
        <v>#REF!</v>
      </c>
      <c r="W1321" s="94" t="s">
        <v>2263</v>
      </c>
      <c r="X1321" s="98" t="s">
        <v>2263</v>
      </c>
      <c r="Y1321" s="98" t="s">
        <v>2263</v>
      </c>
      <c r="Z1321" s="25" t="str">
        <f t="shared" si="272"/>
        <v/>
      </c>
      <c r="AA1321" s="25" t="str">
        <f t="shared" si="262"/>
        <v/>
      </c>
      <c r="AB1321" s="1">
        <f t="shared" si="273"/>
        <v>1291</v>
      </c>
      <c r="AC1321" t="str">
        <f t="shared" si="263"/>
        <v>ITM_1291</v>
      </c>
      <c r="AD1321" s="136" t="str">
        <f>IF(ISNA(VLOOKUP(AA1321,Sheet2!J:J,1,0)),"//","")</f>
        <v/>
      </c>
      <c r="AF1321" s="94" t="str">
        <f t="shared" si="264"/>
        <v/>
      </c>
      <c r="AG1321" t="b">
        <f t="shared" si="265"/>
        <v>1</v>
      </c>
    </row>
    <row r="1322" spans="1:33" s="17" customFormat="1">
      <c r="A1322" s="50">
        <f t="shared" si="266"/>
        <v>1322</v>
      </c>
      <c r="B1322" s="49">
        <f t="shared" si="267"/>
        <v>1292</v>
      </c>
      <c r="C1322" s="95" t="s">
        <v>3816</v>
      </c>
      <c r="D1322" s="95" t="s">
        <v>7</v>
      </c>
      <c r="E1322" s="115" t="str">
        <f t="shared" si="269"/>
        <v>"1292"</v>
      </c>
      <c r="F1322" s="96" t="str">
        <f t="shared" si="270"/>
        <v>"1292"</v>
      </c>
      <c r="G1322" s="162">
        <v>0</v>
      </c>
      <c r="H1322" s="162">
        <v>0</v>
      </c>
      <c r="I1322" s="152" t="s">
        <v>28</v>
      </c>
      <c r="J1322" s="97" t="s">
        <v>1396</v>
      </c>
      <c r="K1322" s="98" t="s">
        <v>3830</v>
      </c>
      <c r="L1322" s="17" t="s">
        <v>4851</v>
      </c>
      <c r="M1322" s="57" t="s">
        <v>4910</v>
      </c>
      <c r="P1322" s="132" t="str">
        <f t="shared" si="271"/>
        <v>ITM_1292</v>
      </c>
      <c r="Q1322" s="16"/>
      <c r="S1322" s="17" t="str">
        <f t="shared" si="268"/>
        <v/>
      </c>
      <c r="T1322" s="17" t="str">
        <f>IF(ISNA(VLOOKUP(AF1322,#REF!,1)),"//","")</f>
        <v/>
      </c>
      <c r="V1322" t="e">
        <f t="shared" si="261"/>
        <v>#REF!</v>
      </c>
      <c r="W1322" s="94" t="s">
        <v>2263</v>
      </c>
      <c r="X1322" s="98" t="s">
        <v>2263</v>
      </c>
      <c r="Y1322" s="98" t="s">
        <v>2263</v>
      </c>
      <c r="Z1322" s="25" t="str">
        <f t="shared" si="272"/>
        <v/>
      </c>
      <c r="AA1322" s="25" t="str">
        <f t="shared" si="262"/>
        <v/>
      </c>
      <c r="AB1322" s="1">
        <f t="shared" si="273"/>
        <v>1292</v>
      </c>
      <c r="AC1322" t="str">
        <f t="shared" si="263"/>
        <v>ITM_1292</v>
      </c>
      <c r="AD1322" s="136" t="str">
        <f>IF(ISNA(VLOOKUP(AA1322,Sheet2!J:J,1,0)),"//","")</f>
        <v/>
      </c>
      <c r="AF1322" s="94" t="str">
        <f t="shared" si="264"/>
        <v/>
      </c>
      <c r="AG1322" t="b">
        <f t="shared" si="265"/>
        <v>1</v>
      </c>
    </row>
    <row r="1323" spans="1:33" s="17" customFormat="1">
      <c r="A1323" s="50">
        <f t="shared" si="266"/>
        <v>1323</v>
      </c>
      <c r="B1323" s="49">
        <f t="shared" si="267"/>
        <v>1293</v>
      </c>
      <c r="C1323" s="95" t="s">
        <v>3816</v>
      </c>
      <c r="D1323" s="95" t="s">
        <v>7</v>
      </c>
      <c r="E1323" s="115" t="str">
        <f t="shared" si="269"/>
        <v>"1293"</v>
      </c>
      <c r="F1323" s="96" t="str">
        <f t="shared" si="270"/>
        <v>"1293"</v>
      </c>
      <c r="G1323" s="162">
        <v>0</v>
      </c>
      <c r="H1323" s="162">
        <v>0</v>
      </c>
      <c r="I1323" s="152" t="s">
        <v>28</v>
      </c>
      <c r="J1323" s="97" t="s">
        <v>1396</v>
      </c>
      <c r="K1323" s="98" t="s">
        <v>3830</v>
      </c>
      <c r="L1323" s="17" t="s">
        <v>4851</v>
      </c>
      <c r="M1323" s="57" t="s">
        <v>4910</v>
      </c>
      <c r="P1323" s="132" t="str">
        <f t="shared" si="271"/>
        <v>ITM_1293</v>
      </c>
      <c r="Q1323" s="16"/>
      <c r="S1323" s="17" t="str">
        <f t="shared" si="268"/>
        <v/>
      </c>
      <c r="T1323" s="17" t="str">
        <f>IF(ISNA(VLOOKUP(AF1323,#REF!,1)),"//","")</f>
        <v/>
      </c>
      <c r="V1323" t="e">
        <f t="shared" si="261"/>
        <v>#REF!</v>
      </c>
      <c r="W1323" s="94" t="s">
        <v>2263</v>
      </c>
      <c r="X1323" s="98" t="s">
        <v>2263</v>
      </c>
      <c r="Y1323" s="98" t="s">
        <v>2263</v>
      </c>
      <c r="Z1323" s="25" t="str">
        <f t="shared" si="272"/>
        <v/>
      </c>
      <c r="AA1323" s="25" t="str">
        <f t="shared" si="262"/>
        <v/>
      </c>
      <c r="AB1323" s="1">
        <f t="shared" si="273"/>
        <v>1293</v>
      </c>
      <c r="AC1323" t="str">
        <f t="shared" si="263"/>
        <v>ITM_1293</v>
      </c>
      <c r="AD1323" s="136" t="str">
        <f>IF(ISNA(VLOOKUP(AA1323,Sheet2!J:J,1,0)),"//","")</f>
        <v/>
      </c>
      <c r="AF1323" s="94" t="str">
        <f t="shared" si="264"/>
        <v/>
      </c>
      <c r="AG1323" t="b">
        <f t="shared" si="265"/>
        <v>1</v>
      </c>
    </row>
    <row r="1324" spans="1:33" s="17" customFormat="1">
      <c r="A1324" s="50">
        <f t="shared" si="266"/>
        <v>1324</v>
      </c>
      <c r="B1324" s="49">
        <f t="shared" si="267"/>
        <v>1294</v>
      </c>
      <c r="C1324" s="95" t="s">
        <v>3816</v>
      </c>
      <c r="D1324" s="95" t="s">
        <v>7</v>
      </c>
      <c r="E1324" s="115" t="str">
        <f t="shared" si="269"/>
        <v>"1294"</v>
      </c>
      <c r="F1324" s="96" t="str">
        <f t="shared" si="270"/>
        <v>"1294"</v>
      </c>
      <c r="G1324" s="162">
        <v>0</v>
      </c>
      <c r="H1324" s="162">
        <v>0</v>
      </c>
      <c r="I1324" s="152" t="s">
        <v>28</v>
      </c>
      <c r="J1324" s="97" t="s">
        <v>1396</v>
      </c>
      <c r="K1324" s="98" t="s">
        <v>3830</v>
      </c>
      <c r="L1324" s="17" t="s">
        <v>4851</v>
      </c>
      <c r="M1324" s="57" t="s">
        <v>4910</v>
      </c>
      <c r="P1324" s="132" t="str">
        <f t="shared" si="271"/>
        <v>ITM_1294</v>
      </c>
      <c r="Q1324" s="16"/>
      <c r="S1324" s="17" t="str">
        <f t="shared" si="268"/>
        <v/>
      </c>
      <c r="T1324" s="17" t="str">
        <f>IF(ISNA(VLOOKUP(AF1324,#REF!,1)),"//","")</f>
        <v/>
      </c>
      <c r="V1324" t="e">
        <f t="shared" si="261"/>
        <v>#REF!</v>
      </c>
      <c r="W1324" s="94" t="s">
        <v>2263</v>
      </c>
      <c r="X1324" s="98" t="s">
        <v>2263</v>
      </c>
      <c r="Y1324" s="98" t="s">
        <v>2263</v>
      </c>
      <c r="Z1324" s="25" t="str">
        <f t="shared" si="272"/>
        <v/>
      </c>
      <c r="AA1324" s="25" t="str">
        <f t="shared" si="262"/>
        <v/>
      </c>
      <c r="AB1324" s="1">
        <f t="shared" si="273"/>
        <v>1294</v>
      </c>
      <c r="AC1324" t="str">
        <f t="shared" si="263"/>
        <v>ITM_1294</v>
      </c>
      <c r="AD1324" s="136" t="str">
        <f>IF(ISNA(VLOOKUP(AA1324,Sheet2!J:J,1,0)),"//","")</f>
        <v/>
      </c>
      <c r="AF1324" s="94" t="str">
        <f t="shared" si="264"/>
        <v/>
      </c>
      <c r="AG1324" t="b">
        <f t="shared" si="265"/>
        <v>1</v>
      </c>
    </row>
    <row r="1325" spans="1:33" s="17" customFormat="1">
      <c r="A1325" s="50">
        <f t="shared" si="266"/>
        <v>1325</v>
      </c>
      <c r="B1325" s="49">
        <f t="shared" si="267"/>
        <v>1295</v>
      </c>
      <c r="C1325" s="95" t="s">
        <v>3816</v>
      </c>
      <c r="D1325" s="95" t="s">
        <v>7</v>
      </c>
      <c r="E1325" s="115" t="str">
        <f t="shared" si="269"/>
        <v>"1295"</v>
      </c>
      <c r="F1325" s="96" t="str">
        <f t="shared" si="270"/>
        <v>"1295"</v>
      </c>
      <c r="G1325" s="162">
        <v>0</v>
      </c>
      <c r="H1325" s="162">
        <v>0</v>
      </c>
      <c r="I1325" s="152" t="s">
        <v>28</v>
      </c>
      <c r="J1325" s="97" t="s">
        <v>1396</v>
      </c>
      <c r="K1325" s="98" t="s">
        <v>3830</v>
      </c>
      <c r="L1325" s="17" t="s">
        <v>4851</v>
      </c>
      <c r="M1325" s="57" t="s">
        <v>4910</v>
      </c>
      <c r="P1325" s="132" t="str">
        <f t="shared" si="271"/>
        <v>ITM_1295</v>
      </c>
      <c r="Q1325" s="16"/>
      <c r="S1325" s="17" t="str">
        <f t="shared" si="268"/>
        <v/>
      </c>
      <c r="T1325" s="17" t="str">
        <f>IF(ISNA(VLOOKUP(AF1325,#REF!,1)),"//","")</f>
        <v/>
      </c>
      <c r="V1325" t="e">
        <f t="shared" si="261"/>
        <v>#REF!</v>
      </c>
      <c r="W1325" s="94" t="s">
        <v>2263</v>
      </c>
      <c r="X1325" s="98" t="s">
        <v>2263</v>
      </c>
      <c r="Y1325" s="98" t="s">
        <v>2263</v>
      </c>
      <c r="Z1325" s="25" t="str">
        <f t="shared" si="272"/>
        <v/>
      </c>
      <c r="AA1325" s="25" t="str">
        <f t="shared" si="262"/>
        <v/>
      </c>
      <c r="AB1325" s="1">
        <f t="shared" si="273"/>
        <v>1295</v>
      </c>
      <c r="AC1325" t="str">
        <f t="shared" si="263"/>
        <v>ITM_1295</v>
      </c>
      <c r="AD1325" s="136" t="str">
        <f>IF(ISNA(VLOOKUP(AA1325,Sheet2!J:J,1,0)),"//","")</f>
        <v/>
      </c>
      <c r="AF1325" s="94" t="str">
        <f t="shared" si="264"/>
        <v/>
      </c>
      <c r="AG1325" t="b">
        <f t="shared" si="265"/>
        <v>1</v>
      </c>
    </row>
    <row r="1326" spans="1:33" s="17" customFormat="1">
      <c r="A1326" s="50">
        <f t="shared" si="266"/>
        <v>1326</v>
      </c>
      <c r="B1326" s="49">
        <f t="shared" si="267"/>
        <v>1296</v>
      </c>
      <c r="C1326" s="95" t="s">
        <v>3816</v>
      </c>
      <c r="D1326" s="95" t="s">
        <v>7</v>
      </c>
      <c r="E1326" s="115" t="str">
        <f t="shared" si="269"/>
        <v>"1296"</v>
      </c>
      <c r="F1326" s="96" t="str">
        <f t="shared" si="270"/>
        <v>"1296"</v>
      </c>
      <c r="G1326" s="162">
        <v>0</v>
      </c>
      <c r="H1326" s="162">
        <v>0</v>
      </c>
      <c r="I1326" s="152" t="s">
        <v>28</v>
      </c>
      <c r="J1326" s="97" t="s">
        <v>1396</v>
      </c>
      <c r="K1326" s="98" t="s">
        <v>3830</v>
      </c>
      <c r="L1326" s="17" t="s">
        <v>4851</v>
      </c>
      <c r="M1326" s="57" t="s">
        <v>4910</v>
      </c>
      <c r="P1326" s="132" t="str">
        <f t="shared" si="271"/>
        <v>ITM_1296</v>
      </c>
      <c r="Q1326" s="16"/>
      <c r="S1326" s="17" t="str">
        <f t="shared" si="268"/>
        <v/>
      </c>
      <c r="T1326" s="17" t="str">
        <f>IF(ISNA(VLOOKUP(AF1326,#REF!,1)),"//","")</f>
        <v/>
      </c>
      <c r="V1326" t="e">
        <f t="shared" si="261"/>
        <v>#REF!</v>
      </c>
      <c r="W1326" s="94" t="s">
        <v>2263</v>
      </c>
      <c r="X1326" s="98" t="s">
        <v>2263</v>
      </c>
      <c r="Y1326" s="98" t="s">
        <v>2263</v>
      </c>
      <c r="Z1326" s="25" t="str">
        <f t="shared" si="272"/>
        <v/>
      </c>
      <c r="AA1326" s="25" t="str">
        <f t="shared" si="262"/>
        <v/>
      </c>
      <c r="AB1326" s="1">
        <f t="shared" si="273"/>
        <v>1296</v>
      </c>
      <c r="AC1326" t="str">
        <f t="shared" si="263"/>
        <v>ITM_1296</v>
      </c>
      <c r="AD1326" s="136" t="str">
        <f>IF(ISNA(VLOOKUP(AA1326,Sheet2!J:J,1,0)),"//","")</f>
        <v/>
      </c>
      <c r="AF1326" s="94" t="str">
        <f t="shared" si="264"/>
        <v/>
      </c>
      <c r="AG1326" t="b">
        <f t="shared" si="265"/>
        <v>1</v>
      </c>
    </row>
    <row r="1327" spans="1:33" s="44" customFormat="1">
      <c r="A1327" s="50" t="str">
        <f t="shared" si="266"/>
        <v/>
      </c>
      <c r="B1327" s="49">
        <f t="shared" si="267"/>
        <v>1296.01</v>
      </c>
      <c r="C1327" s="52" t="s">
        <v>2263</v>
      </c>
      <c r="D1327" s="53"/>
      <c r="E1327" s="56"/>
      <c r="F1327" s="56"/>
      <c r="G1327" s="81"/>
      <c r="H1327" s="81"/>
      <c r="I1327" s="58"/>
      <c r="J1327" s="58"/>
      <c r="K1327" s="59"/>
      <c r="L1327" s="57"/>
      <c r="M1327" s="57"/>
      <c r="N1327" s="57"/>
      <c r="O1327" s="52"/>
      <c r="P1327" s="56" t="s">
        <v>2263</v>
      </c>
      <c r="Q1327" s="45"/>
      <c r="R1327" s="46"/>
      <c r="S1327" s="46"/>
      <c r="T1327" s="46" t="str">
        <f>IF(ISNA(VLOOKUP(AF1327,#REF!,1)),"//","")</f>
        <v/>
      </c>
      <c r="U1327" s="46"/>
      <c r="V1327" t="e">
        <f t="shared" si="261"/>
        <v>#REF!</v>
      </c>
      <c r="W1327" s="81" t="s">
        <v>2263</v>
      </c>
      <c r="X1327" s="80" t="s">
        <v>2263</v>
      </c>
      <c r="Y1327" s="80" t="s">
        <v>2263</v>
      </c>
      <c r="Z1327" s="25" t="str">
        <f t="shared" si="272"/>
        <v/>
      </c>
      <c r="AA1327" s="25" t="str">
        <f t="shared" si="262"/>
        <v/>
      </c>
      <c r="AB1327" s="1">
        <f t="shared" si="273"/>
        <v>1296.01</v>
      </c>
      <c r="AC1327" t="str">
        <f t="shared" si="263"/>
        <v/>
      </c>
      <c r="AD1327" s="136" t="str">
        <f>IF(ISNA(VLOOKUP(AA1327,Sheet2!J:J,1,0)),"//","")</f>
        <v/>
      </c>
      <c r="AF1327" s="94" t="str">
        <f t="shared" si="264"/>
        <v/>
      </c>
      <c r="AG1327" t="b">
        <f t="shared" si="265"/>
        <v>1</v>
      </c>
    </row>
    <row r="1328" spans="1:33" s="44" customFormat="1">
      <c r="A1328" s="50" t="str">
        <f t="shared" si="266"/>
        <v/>
      </c>
      <c r="B1328" s="49">
        <f t="shared" si="267"/>
        <v>1296.02</v>
      </c>
      <c r="C1328" s="52" t="s">
        <v>2263</v>
      </c>
      <c r="D1328" s="53"/>
      <c r="E1328" s="56"/>
      <c r="F1328" s="56"/>
      <c r="G1328" s="81"/>
      <c r="H1328" s="81"/>
      <c r="I1328" s="58"/>
      <c r="J1328" s="58"/>
      <c r="K1328" s="59"/>
      <c r="L1328" s="57"/>
      <c r="M1328" s="57"/>
      <c r="N1328" s="57"/>
      <c r="O1328" s="52"/>
      <c r="P1328" s="56" t="s">
        <v>2263</v>
      </c>
      <c r="Q1328" s="45"/>
      <c r="R1328" s="46"/>
      <c r="S1328" s="46"/>
      <c r="T1328" s="46" t="str">
        <f>IF(ISNA(VLOOKUP(AF1328,#REF!,1)),"//","")</f>
        <v/>
      </c>
      <c r="U1328" s="46"/>
      <c r="V1328" t="e">
        <f t="shared" si="261"/>
        <v>#REF!</v>
      </c>
      <c r="W1328" s="81" t="s">
        <v>2263</v>
      </c>
      <c r="X1328" s="80" t="s">
        <v>2263</v>
      </c>
      <c r="Y1328" s="80" t="s">
        <v>2263</v>
      </c>
      <c r="Z1328" s="25" t="str">
        <f t="shared" si="272"/>
        <v/>
      </c>
      <c r="AA1328" s="25" t="str">
        <f t="shared" si="262"/>
        <v/>
      </c>
      <c r="AB1328" s="1">
        <f t="shared" si="273"/>
        <v>1296.02</v>
      </c>
      <c r="AC1328" t="str">
        <f t="shared" si="263"/>
        <v/>
      </c>
      <c r="AD1328" s="136" t="str">
        <f>IF(ISNA(VLOOKUP(AA1328,Sheet2!J:J,1,0)),"//","")</f>
        <v/>
      </c>
      <c r="AF1328" s="94" t="str">
        <f t="shared" si="264"/>
        <v/>
      </c>
      <c r="AG1328" t="b">
        <f t="shared" si="265"/>
        <v>1</v>
      </c>
    </row>
    <row r="1329" spans="1:33" s="44" customFormat="1">
      <c r="A1329" s="50" t="str">
        <f t="shared" si="266"/>
        <v/>
      </c>
      <c r="B1329" s="49">
        <f t="shared" si="267"/>
        <v>1296.03</v>
      </c>
      <c r="C1329" s="52" t="s">
        <v>2744</v>
      </c>
      <c r="D1329" s="53"/>
      <c r="E1329" s="56"/>
      <c r="F1329" s="56"/>
      <c r="G1329" s="81"/>
      <c r="H1329" s="81"/>
      <c r="I1329" s="58"/>
      <c r="J1329" s="58"/>
      <c r="K1329" s="59"/>
      <c r="L1329" s="57"/>
      <c r="M1329" s="57"/>
      <c r="N1329" s="57"/>
      <c r="O1329" s="52"/>
      <c r="P1329" s="77" t="str">
        <f>C1329</f>
        <v>// Curve fitting</v>
      </c>
      <c r="Q1329" s="45"/>
      <c r="R1329" s="46"/>
      <c r="S1329" s="46"/>
      <c r="T1329" s="46" t="str">
        <f>IF(ISNA(VLOOKUP(AF1329,#REF!,1)),"//","")</f>
        <v/>
      </c>
      <c r="U1329" s="46"/>
      <c r="V1329" t="e">
        <f t="shared" si="261"/>
        <v>#REF!</v>
      </c>
      <c r="W1329" s="81" t="s">
        <v>2263</v>
      </c>
      <c r="X1329" s="80" t="s">
        <v>2263</v>
      </c>
      <c r="Y1329" s="80" t="s">
        <v>2263</v>
      </c>
      <c r="Z1329" s="25" t="str">
        <f t="shared" si="272"/>
        <v/>
      </c>
      <c r="AA1329" s="25" t="str">
        <f t="shared" si="262"/>
        <v/>
      </c>
      <c r="AB1329" s="1">
        <f t="shared" si="273"/>
        <v>1296.03</v>
      </c>
      <c r="AC1329" t="str">
        <f t="shared" si="263"/>
        <v>// Curve fitting</v>
      </c>
      <c r="AD1329" s="136" t="str">
        <f>IF(ISNA(VLOOKUP(AA1329,Sheet2!J:J,1,0)),"//","")</f>
        <v/>
      </c>
      <c r="AF1329" s="94" t="str">
        <f t="shared" si="264"/>
        <v/>
      </c>
      <c r="AG1329" t="b">
        <f t="shared" si="265"/>
        <v>1</v>
      </c>
    </row>
    <row r="1330" spans="1:33">
      <c r="A1330" s="50">
        <f t="shared" si="266"/>
        <v>1330</v>
      </c>
      <c r="B1330" s="49">
        <f t="shared" si="267"/>
        <v>1297</v>
      </c>
      <c r="C1330" s="53" t="s">
        <v>3612</v>
      </c>
      <c r="D1330" s="53" t="s">
        <v>12</v>
      </c>
      <c r="E1330" s="58" t="s">
        <v>1041</v>
      </c>
      <c r="F1330" s="58" t="s">
        <v>1041</v>
      </c>
      <c r="G1330" s="81">
        <v>0</v>
      </c>
      <c r="H1330" s="81">
        <v>510</v>
      </c>
      <c r="I1330" s="148" t="s">
        <v>3</v>
      </c>
      <c r="J1330" s="58" t="s">
        <v>1395</v>
      </c>
      <c r="K1330" s="59" t="s">
        <v>3994</v>
      </c>
      <c r="L1330" s="57" t="s">
        <v>4851</v>
      </c>
      <c r="M1330" s="57" t="s">
        <v>4917</v>
      </c>
      <c r="N1330" s="57"/>
      <c r="O1330" s="57"/>
      <c r="P1330" s="56" t="s">
        <v>1450</v>
      </c>
      <c r="Q1330" s="13"/>
      <c r="R1330"/>
      <c r="S1330" t="str">
        <f t="shared" ref="S1330:S1345" si="274">IF(E1330=F1330,"","NOT EQUAL")</f>
        <v/>
      </c>
      <c r="T1330" t="str">
        <f>IF(ISNA(VLOOKUP(AF1330,#REF!,1)),"//","")</f>
        <v/>
      </c>
      <c r="U1330"/>
      <c r="V1330" t="e">
        <f t="shared" si="261"/>
        <v>#REF!</v>
      </c>
      <c r="W1330" s="81" t="s">
        <v>2263</v>
      </c>
      <c r="X1330" s="59" t="s">
        <v>2263</v>
      </c>
      <c r="Y1330" s="59" t="s">
        <v>2263</v>
      </c>
      <c r="Z1330" s="25" t="str">
        <f t="shared" si="272"/>
        <v>"BESTF"</v>
      </c>
      <c r="AA1330" s="25" t="str">
        <f t="shared" si="262"/>
        <v>BESTF</v>
      </c>
      <c r="AB1330" s="1">
        <f t="shared" si="273"/>
        <v>1297</v>
      </c>
      <c r="AC1330" t="str">
        <f t="shared" si="263"/>
        <v>ITM_BESTF</v>
      </c>
      <c r="AD1330" s="136" t="str">
        <f>IF(ISNA(VLOOKUP(AA1330,Sheet2!J:J,1,0)),"//","")</f>
        <v>//</v>
      </c>
      <c r="AF1330" s="94" t="str">
        <f t="shared" si="264"/>
        <v>BESTF</v>
      </c>
      <c r="AG1330" t="b">
        <f t="shared" si="265"/>
        <v>1</v>
      </c>
    </row>
    <row r="1331" spans="1:33">
      <c r="A1331" s="50">
        <f t="shared" si="266"/>
        <v>1331</v>
      </c>
      <c r="B1331" s="49">
        <f t="shared" si="267"/>
        <v>1298</v>
      </c>
      <c r="C1331" s="53" t="s">
        <v>3612</v>
      </c>
      <c r="D1331" s="53" t="s">
        <v>4518</v>
      </c>
      <c r="E1331" s="58" t="s">
        <v>90</v>
      </c>
      <c r="F1331" s="58" t="s">
        <v>90</v>
      </c>
      <c r="G1331" s="161">
        <v>0</v>
      </c>
      <c r="H1331" s="161">
        <v>0</v>
      </c>
      <c r="I1331" s="148" t="s">
        <v>3</v>
      </c>
      <c r="J1331" s="58" t="s">
        <v>1395</v>
      </c>
      <c r="K1331" s="59" t="s">
        <v>3994</v>
      </c>
      <c r="L1331" s="57" t="s">
        <v>4851</v>
      </c>
      <c r="M1331" s="57" t="s">
        <v>4908</v>
      </c>
      <c r="N1331" s="57"/>
      <c r="O1331" s="57"/>
      <c r="P1331" s="56" t="s">
        <v>1548</v>
      </c>
      <c r="Q1331" s="13"/>
      <c r="R1331"/>
      <c r="S1331" t="str">
        <f t="shared" si="274"/>
        <v/>
      </c>
      <c r="T1331" t="str">
        <f>IF(ISNA(VLOOKUP(AF1331,#REF!,1)),"//","")</f>
        <v/>
      </c>
      <c r="U1331"/>
      <c r="V1331" t="e">
        <f t="shared" si="261"/>
        <v>#REF!</v>
      </c>
      <c r="W1331" s="81" t="s">
        <v>2263</v>
      </c>
      <c r="X1331" s="59" t="s">
        <v>2263</v>
      </c>
      <c r="Y1331" s="59" t="s">
        <v>2263</v>
      </c>
      <c r="Z1331" s="25" t="str">
        <f t="shared" si="272"/>
        <v>"EXPF"</v>
      </c>
      <c r="AA1331" s="25" t="str">
        <f t="shared" si="262"/>
        <v>EXPF</v>
      </c>
      <c r="AB1331" s="1">
        <f t="shared" si="273"/>
        <v>1298</v>
      </c>
      <c r="AC1331" t="str">
        <f t="shared" si="263"/>
        <v>ITM_EXPF</v>
      </c>
      <c r="AD1331" s="136" t="str">
        <f>IF(ISNA(VLOOKUP(AA1331,Sheet2!J:J,1,0)),"//","")</f>
        <v>//</v>
      </c>
      <c r="AF1331" s="94" t="str">
        <f t="shared" si="264"/>
        <v>EXPF</v>
      </c>
      <c r="AG1331" t="b">
        <f t="shared" si="265"/>
        <v>1</v>
      </c>
    </row>
    <row r="1332" spans="1:33">
      <c r="A1332" s="50">
        <f t="shared" si="266"/>
        <v>1332</v>
      </c>
      <c r="B1332" s="49">
        <f t="shared" si="267"/>
        <v>1299</v>
      </c>
      <c r="C1332" s="53" t="s">
        <v>3612</v>
      </c>
      <c r="D1332" s="53" t="s">
        <v>4519</v>
      </c>
      <c r="E1332" s="58" t="s">
        <v>175</v>
      </c>
      <c r="F1332" s="58" t="s">
        <v>175</v>
      </c>
      <c r="G1332" s="161">
        <v>0</v>
      </c>
      <c r="H1332" s="161">
        <v>0</v>
      </c>
      <c r="I1332" s="148" t="s">
        <v>3</v>
      </c>
      <c r="J1332" s="58" t="s">
        <v>1395</v>
      </c>
      <c r="K1332" s="59" t="s">
        <v>3994</v>
      </c>
      <c r="L1332" s="57" t="s">
        <v>4851</v>
      </c>
      <c r="M1332" s="57" t="s">
        <v>4908</v>
      </c>
      <c r="N1332" s="57"/>
      <c r="O1332" s="57"/>
      <c r="P1332" s="56" t="s">
        <v>1675</v>
      </c>
      <c r="Q1332" s="13"/>
      <c r="R1332"/>
      <c r="S1332" t="str">
        <f t="shared" si="274"/>
        <v/>
      </c>
      <c r="T1332" t="str">
        <f>IF(ISNA(VLOOKUP(AF1332,#REF!,1)),"//","")</f>
        <v/>
      </c>
      <c r="U1332"/>
      <c r="V1332" t="e">
        <f t="shared" si="261"/>
        <v>#REF!</v>
      </c>
      <c r="W1332" s="81" t="s">
        <v>2263</v>
      </c>
      <c r="X1332" s="59" t="s">
        <v>2263</v>
      </c>
      <c r="Y1332" s="59" t="s">
        <v>2263</v>
      </c>
      <c r="Z1332" s="25" t="str">
        <f t="shared" si="272"/>
        <v>"LINF"</v>
      </c>
      <c r="AA1332" s="25" t="str">
        <f t="shared" si="262"/>
        <v>LINF</v>
      </c>
      <c r="AB1332" s="1">
        <f t="shared" si="273"/>
        <v>1299</v>
      </c>
      <c r="AC1332" t="str">
        <f t="shared" si="263"/>
        <v>ITM_LINF</v>
      </c>
      <c r="AD1332" s="136" t="str">
        <f>IF(ISNA(VLOOKUP(AA1332,Sheet2!J:J,1,0)),"//","")</f>
        <v>//</v>
      </c>
      <c r="AF1332" s="94" t="str">
        <f t="shared" si="264"/>
        <v>LINF</v>
      </c>
      <c r="AG1332" t="b">
        <f t="shared" si="265"/>
        <v>1</v>
      </c>
    </row>
    <row r="1333" spans="1:33">
      <c r="A1333" s="50">
        <f t="shared" si="266"/>
        <v>1333</v>
      </c>
      <c r="B1333" s="49">
        <f t="shared" si="267"/>
        <v>1300</v>
      </c>
      <c r="C1333" s="53" t="s">
        <v>3612</v>
      </c>
      <c r="D1333" s="53" t="s">
        <v>4520</v>
      </c>
      <c r="E1333" s="58" t="s">
        <v>186</v>
      </c>
      <c r="F1333" s="58" t="s">
        <v>186</v>
      </c>
      <c r="G1333" s="161">
        <v>0</v>
      </c>
      <c r="H1333" s="161">
        <v>0</v>
      </c>
      <c r="I1333" s="148" t="s">
        <v>3</v>
      </c>
      <c r="J1333" s="58" t="s">
        <v>1395</v>
      </c>
      <c r="K1333" s="59" t="s">
        <v>3994</v>
      </c>
      <c r="L1333" s="57" t="s">
        <v>4851</v>
      </c>
      <c r="M1333" s="57" t="s">
        <v>4908</v>
      </c>
      <c r="N1333" s="57"/>
      <c r="O1333" s="57"/>
      <c r="P1333" s="56" t="s">
        <v>1690</v>
      </c>
      <c r="Q1333" s="13"/>
      <c r="R1333"/>
      <c r="S1333" t="str">
        <f t="shared" si="274"/>
        <v/>
      </c>
      <c r="T1333" t="str">
        <f>IF(ISNA(VLOOKUP(AF1333,#REF!,1)),"//","")</f>
        <v/>
      </c>
      <c r="U1333"/>
      <c r="V1333" t="e">
        <f t="shared" si="261"/>
        <v>#REF!</v>
      </c>
      <c r="W1333" s="81" t="s">
        <v>2263</v>
      </c>
      <c r="X1333" s="59" t="s">
        <v>2263</v>
      </c>
      <c r="Y1333" s="59" t="s">
        <v>2263</v>
      </c>
      <c r="Z1333" s="25" t="str">
        <f t="shared" si="272"/>
        <v>"LOGF"</v>
      </c>
      <c r="AA1333" s="25" t="str">
        <f t="shared" si="262"/>
        <v>LOGF</v>
      </c>
      <c r="AB1333" s="1">
        <f t="shared" si="273"/>
        <v>1300</v>
      </c>
      <c r="AC1333" t="str">
        <f t="shared" si="263"/>
        <v>ITM_LOGF</v>
      </c>
      <c r="AD1333" s="136" t="str">
        <f>IF(ISNA(VLOOKUP(AA1333,Sheet2!J:J,1,0)),"//","")</f>
        <v>//</v>
      </c>
      <c r="AF1333" s="94" t="str">
        <f t="shared" si="264"/>
        <v>LOGF</v>
      </c>
      <c r="AG1333" t="b">
        <f t="shared" si="265"/>
        <v>1</v>
      </c>
    </row>
    <row r="1334" spans="1:33">
      <c r="A1334" s="50">
        <f t="shared" si="266"/>
        <v>1334</v>
      </c>
      <c r="B1334" s="49">
        <f t="shared" si="267"/>
        <v>1301</v>
      </c>
      <c r="C1334" s="53" t="s">
        <v>3612</v>
      </c>
      <c r="D1334" s="53" t="s">
        <v>4521</v>
      </c>
      <c r="E1334" s="58" t="s">
        <v>240</v>
      </c>
      <c r="F1334" s="58" t="s">
        <v>240</v>
      </c>
      <c r="G1334" s="161">
        <v>0</v>
      </c>
      <c r="H1334" s="161">
        <v>0</v>
      </c>
      <c r="I1334" s="148" t="s">
        <v>3</v>
      </c>
      <c r="J1334" s="58" t="s">
        <v>1395</v>
      </c>
      <c r="K1334" s="59" t="s">
        <v>3994</v>
      </c>
      <c r="L1334" s="57" t="s">
        <v>4851</v>
      </c>
      <c r="M1334" s="57" t="s">
        <v>4908</v>
      </c>
      <c r="N1334" s="57"/>
      <c r="O1334" s="57"/>
      <c r="P1334" s="56" t="s">
        <v>1779</v>
      </c>
      <c r="Q1334" s="13"/>
      <c r="R1334"/>
      <c r="S1334" t="str">
        <f t="shared" si="274"/>
        <v/>
      </c>
      <c r="T1334" t="str">
        <f>IF(ISNA(VLOOKUP(AF1334,#REF!,1)),"//","")</f>
        <v/>
      </c>
      <c r="U1334"/>
      <c r="V1334" t="e">
        <f t="shared" si="261"/>
        <v>#REF!</v>
      </c>
      <c r="W1334" s="81" t="s">
        <v>2263</v>
      </c>
      <c r="X1334" s="59" t="s">
        <v>2263</v>
      </c>
      <c r="Y1334" s="59" t="s">
        <v>2263</v>
      </c>
      <c r="Z1334" s="25" t="str">
        <f t="shared" si="272"/>
        <v>"ORTHOF"</v>
      </c>
      <c r="AA1334" s="25" t="str">
        <f t="shared" si="262"/>
        <v>ORTHOF</v>
      </c>
      <c r="AB1334" s="1">
        <f t="shared" si="273"/>
        <v>1301</v>
      </c>
      <c r="AC1334" t="str">
        <f t="shared" si="263"/>
        <v>ITM_ORTHOF</v>
      </c>
      <c r="AD1334" s="136" t="str">
        <f>IF(ISNA(VLOOKUP(AA1334,Sheet2!J:J,1,0)),"//","")</f>
        <v>//</v>
      </c>
      <c r="AF1334" s="94" t="str">
        <f t="shared" si="264"/>
        <v>ORTHOF</v>
      </c>
      <c r="AG1334" t="b">
        <f t="shared" si="265"/>
        <v>1</v>
      </c>
    </row>
    <row r="1335" spans="1:33">
      <c r="A1335" s="50">
        <f t="shared" si="266"/>
        <v>1335</v>
      </c>
      <c r="B1335" s="49">
        <f t="shared" si="267"/>
        <v>1302</v>
      </c>
      <c r="C1335" s="53" t="s">
        <v>3612</v>
      </c>
      <c r="D1335" s="53" t="s">
        <v>4522</v>
      </c>
      <c r="E1335" s="58" t="s">
        <v>256</v>
      </c>
      <c r="F1335" s="58" t="s">
        <v>256</v>
      </c>
      <c r="G1335" s="161">
        <v>0</v>
      </c>
      <c r="H1335" s="161">
        <v>0</v>
      </c>
      <c r="I1335" s="148" t="s">
        <v>3</v>
      </c>
      <c r="J1335" s="58" t="s">
        <v>1395</v>
      </c>
      <c r="K1335" s="59" t="s">
        <v>3994</v>
      </c>
      <c r="L1335" s="57" t="s">
        <v>4851</v>
      </c>
      <c r="M1335" s="57" t="s">
        <v>4908</v>
      </c>
      <c r="N1335" s="57"/>
      <c r="O1335" s="57"/>
      <c r="P1335" s="56" t="s">
        <v>1802</v>
      </c>
      <c r="Q1335" s="13"/>
      <c r="R1335"/>
      <c r="S1335" t="str">
        <f t="shared" si="274"/>
        <v/>
      </c>
      <c r="T1335" t="str">
        <f>IF(ISNA(VLOOKUP(AF1335,#REF!,1)),"//","")</f>
        <v/>
      </c>
      <c r="U1335"/>
      <c r="V1335" t="e">
        <f t="shared" si="261"/>
        <v>#REF!</v>
      </c>
      <c r="W1335" s="81" t="s">
        <v>2263</v>
      </c>
      <c r="X1335" s="59" t="s">
        <v>2263</v>
      </c>
      <c r="Y1335" s="59" t="s">
        <v>2263</v>
      </c>
      <c r="Z1335" s="25" t="str">
        <f t="shared" si="272"/>
        <v>"POWERF"</v>
      </c>
      <c r="AA1335" s="25" t="str">
        <f t="shared" si="262"/>
        <v>POWERF</v>
      </c>
      <c r="AB1335" s="1">
        <f t="shared" si="273"/>
        <v>1302</v>
      </c>
      <c r="AC1335" t="str">
        <f t="shared" si="263"/>
        <v>ITM_POWERF</v>
      </c>
      <c r="AD1335" s="136" t="str">
        <f>IF(ISNA(VLOOKUP(AA1335,Sheet2!J:J,1,0)),"//","")</f>
        <v>//</v>
      </c>
      <c r="AF1335" s="94" t="str">
        <f t="shared" si="264"/>
        <v>POWERF</v>
      </c>
      <c r="AG1335" t="b">
        <f t="shared" si="265"/>
        <v>1</v>
      </c>
    </row>
    <row r="1336" spans="1:33">
      <c r="A1336" s="50">
        <f t="shared" si="266"/>
        <v>1336</v>
      </c>
      <c r="B1336" s="49">
        <f t="shared" si="267"/>
        <v>1303</v>
      </c>
      <c r="C1336" s="53" t="s">
        <v>3612</v>
      </c>
      <c r="D1336" s="53" t="s">
        <v>4523</v>
      </c>
      <c r="E1336" s="58" t="s">
        <v>909</v>
      </c>
      <c r="F1336" s="58" t="s">
        <v>909</v>
      </c>
      <c r="G1336" s="63">
        <v>0</v>
      </c>
      <c r="H1336" s="63">
        <v>0</v>
      </c>
      <c r="I1336" s="148" t="s">
        <v>3</v>
      </c>
      <c r="J1336" s="58" t="s">
        <v>1395</v>
      </c>
      <c r="K1336" s="59" t="s">
        <v>3994</v>
      </c>
      <c r="L1336" s="57" t="s">
        <v>4851</v>
      </c>
      <c r="M1336" s="57" t="s">
        <v>4908</v>
      </c>
      <c r="N1336" s="57"/>
      <c r="O1336" s="57"/>
      <c r="P1336" s="56" t="s">
        <v>2182</v>
      </c>
      <c r="Q1336" s="13"/>
      <c r="R1336"/>
      <c r="S1336" t="str">
        <f t="shared" si="274"/>
        <v/>
      </c>
      <c r="T1336" t="str">
        <f>IF(ISNA(VLOOKUP(AF1336,#REF!,1)),"//","")</f>
        <v/>
      </c>
      <c r="U1336"/>
      <c r="V1336" t="e">
        <f t="shared" si="261"/>
        <v>#REF!</v>
      </c>
      <c r="W1336" s="81" t="s">
        <v>2263</v>
      </c>
      <c r="X1336" s="59" t="s">
        <v>2263</v>
      </c>
      <c r="Y1336" s="59" t="s">
        <v>2263</v>
      </c>
      <c r="Z1336" s="25" t="str">
        <f t="shared" si="272"/>
        <v>"GAUSSF"</v>
      </c>
      <c r="AA1336" s="25" t="str">
        <f t="shared" si="262"/>
        <v>GAUSSF</v>
      </c>
      <c r="AB1336" s="1">
        <f t="shared" si="273"/>
        <v>1303</v>
      </c>
      <c r="AC1336" t="str">
        <f t="shared" si="263"/>
        <v>ITM_GAUSSF</v>
      </c>
      <c r="AD1336" s="136" t="str">
        <f>IF(ISNA(VLOOKUP(AA1336,Sheet2!J:J,1,0)),"//","")</f>
        <v>//</v>
      </c>
      <c r="AF1336" s="94" t="str">
        <f t="shared" si="264"/>
        <v>GAUSSF</v>
      </c>
      <c r="AG1336" t="b">
        <f t="shared" si="265"/>
        <v>1</v>
      </c>
    </row>
    <row r="1337" spans="1:33">
      <c r="A1337" s="50">
        <f t="shared" si="266"/>
        <v>1337</v>
      </c>
      <c r="B1337" s="49">
        <f t="shared" si="267"/>
        <v>1304</v>
      </c>
      <c r="C1337" s="53" t="s">
        <v>3612</v>
      </c>
      <c r="D1337" s="53" t="s">
        <v>4524</v>
      </c>
      <c r="E1337" s="58" t="s">
        <v>910</v>
      </c>
      <c r="F1337" s="58" t="s">
        <v>910</v>
      </c>
      <c r="G1337" s="63">
        <v>0</v>
      </c>
      <c r="H1337" s="63">
        <v>0</v>
      </c>
      <c r="I1337" s="148" t="s">
        <v>3</v>
      </c>
      <c r="J1337" s="58" t="s">
        <v>1395</v>
      </c>
      <c r="K1337" s="59" t="s">
        <v>3994</v>
      </c>
      <c r="L1337" s="57" t="s">
        <v>4851</v>
      </c>
      <c r="M1337" s="57" t="s">
        <v>4908</v>
      </c>
      <c r="N1337" s="57"/>
      <c r="O1337" s="57"/>
      <c r="P1337" s="56" t="s">
        <v>2183</v>
      </c>
      <c r="Q1337" s="13"/>
      <c r="R1337"/>
      <c r="S1337" t="str">
        <f t="shared" si="274"/>
        <v/>
      </c>
      <c r="T1337" t="str">
        <f>IF(ISNA(VLOOKUP(AF1337,#REF!,1)),"//","")</f>
        <v/>
      </c>
      <c r="U1337"/>
      <c r="V1337" t="e">
        <f t="shared" si="261"/>
        <v>#REF!</v>
      </c>
      <c r="W1337" s="81" t="s">
        <v>2263</v>
      </c>
      <c r="X1337" s="59" t="s">
        <v>2263</v>
      </c>
      <c r="Y1337" s="59" t="s">
        <v>2263</v>
      </c>
      <c r="Z1337" s="25" t="str">
        <f t="shared" si="272"/>
        <v>"CAUCHF"</v>
      </c>
      <c r="AA1337" s="25" t="str">
        <f t="shared" si="262"/>
        <v>CAUCHF</v>
      </c>
      <c r="AB1337" s="1">
        <f t="shared" si="273"/>
        <v>1304</v>
      </c>
      <c r="AC1337" t="str">
        <f t="shared" si="263"/>
        <v>ITM_CAUCHF</v>
      </c>
      <c r="AD1337" s="136" t="str">
        <f>IF(ISNA(VLOOKUP(AA1337,Sheet2!J:J,1,0)),"//","")</f>
        <v>//</v>
      </c>
      <c r="AF1337" s="94" t="str">
        <f t="shared" si="264"/>
        <v>CAUCHF</v>
      </c>
      <c r="AG1337" t="b">
        <f t="shared" si="265"/>
        <v>1</v>
      </c>
    </row>
    <row r="1338" spans="1:33">
      <c r="A1338" s="50">
        <f t="shared" si="266"/>
        <v>1338</v>
      </c>
      <c r="B1338" s="49">
        <f t="shared" si="267"/>
        <v>1305</v>
      </c>
      <c r="C1338" s="53" t="s">
        <v>3612</v>
      </c>
      <c r="D1338" s="53" t="s">
        <v>4525</v>
      </c>
      <c r="E1338" s="58" t="s">
        <v>911</v>
      </c>
      <c r="F1338" s="58" t="s">
        <v>911</v>
      </c>
      <c r="G1338" s="63">
        <v>0</v>
      </c>
      <c r="H1338" s="63">
        <v>0</v>
      </c>
      <c r="I1338" s="148" t="s">
        <v>3</v>
      </c>
      <c r="J1338" s="58" t="s">
        <v>1395</v>
      </c>
      <c r="K1338" s="59" t="s">
        <v>3994</v>
      </c>
      <c r="L1338" s="57" t="s">
        <v>4851</v>
      </c>
      <c r="M1338" s="57" t="s">
        <v>4908</v>
      </c>
      <c r="N1338" s="57"/>
      <c r="O1338" s="57"/>
      <c r="P1338" s="56" t="s">
        <v>2184</v>
      </c>
      <c r="Q1338" s="13"/>
      <c r="R1338"/>
      <c r="S1338" t="str">
        <f t="shared" si="274"/>
        <v/>
      </c>
      <c r="T1338" t="str">
        <f>IF(ISNA(VLOOKUP(AF1338,#REF!,1)),"//","")</f>
        <v/>
      </c>
      <c r="U1338"/>
      <c r="V1338" t="e">
        <f t="shared" si="261"/>
        <v>#REF!</v>
      </c>
      <c r="W1338" s="81" t="s">
        <v>2263</v>
      </c>
      <c r="X1338" s="59" t="s">
        <v>2263</v>
      </c>
      <c r="Y1338" s="59" t="s">
        <v>2263</v>
      </c>
      <c r="Z1338" s="25" t="str">
        <f t="shared" si="272"/>
        <v>"PARABF"</v>
      </c>
      <c r="AA1338" s="25" t="str">
        <f t="shared" si="262"/>
        <v>PARABF</v>
      </c>
      <c r="AB1338" s="1">
        <f t="shared" si="273"/>
        <v>1305</v>
      </c>
      <c r="AC1338" t="str">
        <f t="shared" si="263"/>
        <v>ITM_PARABF</v>
      </c>
      <c r="AD1338" s="136" t="str">
        <f>IF(ISNA(VLOOKUP(AA1338,Sheet2!J:J,1,0)),"//","")</f>
        <v>//</v>
      </c>
      <c r="AF1338" s="94" t="str">
        <f t="shared" si="264"/>
        <v>PARABF</v>
      </c>
      <c r="AG1338" t="b">
        <f t="shared" si="265"/>
        <v>1</v>
      </c>
    </row>
    <row r="1339" spans="1:33">
      <c r="A1339" s="50">
        <f t="shared" si="266"/>
        <v>1339</v>
      </c>
      <c r="B1339" s="49">
        <f t="shared" si="267"/>
        <v>1306</v>
      </c>
      <c r="C1339" s="53" t="s">
        <v>3612</v>
      </c>
      <c r="D1339" s="53" t="s">
        <v>4526</v>
      </c>
      <c r="E1339" s="58" t="s">
        <v>912</v>
      </c>
      <c r="F1339" s="58" t="s">
        <v>912</v>
      </c>
      <c r="G1339" s="63">
        <v>0</v>
      </c>
      <c r="H1339" s="63">
        <v>0</v>
      </c>
      <c r="I1339" s="148" t="s">
        <v>3</v>
      </c>
      <c r="J1339" s="58" t="s">
        <v>1395</v>
      </c>
      <c r="K1339" s="59" t="s">
        <v>3994</v>
      </c>
      <c r="L1339" s="57" t="s">
        <v>4851</v>
      </c>
      <c r="M1339" s="57" t="s">
        <v>4908</v>
      </c>
      <c r="N1339" s="57"/>
      <c r="O1339" s="57"/>
      <c r="P1339" s="56" t="s">
        <v>2185</v>
      </c>
      <c r="Q1339" s="13"/>
      <c r="R1339"/>
      <c r="S1339" t="str">
        <f t="shared" si="274"/>
        <v/>
      </c>
      <c r="T1339" t="str">
        <f>IF(ISNA(VLOOKUP(AF1339,#REF!,1)),"//","")</f>
        <v/>
      </c>
      <c r="U1339"/>
      <c r="V1339" t="e">
        <f t="shared" si="261"/>
        <v>#REF!</v>
      </c>
      <c r="W1339" s="81" t="s">
        <v>2263</v>
      </c>
      <c r="X1339" s="59" t="s">
        <v>2263</v>
      </c>
      <c r="Y1339" s="59" t="s">
        <v>2263</v>
      </c>
      <c r="Z1339" s="25" t="str">
        <f t="shared" si="272"/>
        <v>"HYPF"</v>
      </c>
      <c r="AA1339" s="25" t="str">
        <f t="shared" si="262"/>
        <v>HYPF</v>
      </c>
      <c r="AB1339" s="1">
        <f t="shared" si="273"/>
        <v>1306</v>
      </c>
      <c r="AC1339" t="str">
        <f t="shared" si="263"/>
        <v>ITM_HYPF</v>
      </c>
      <c r="AD1339" s="136" t="str">
        <f>IF(ISNA(VLOOKUP(AA1339,Sheet2!J:J,1,0)),"//","")</f>
        <v>//</v>
      </c>
      <c r="AF1339" s="94" t="str">
        <f t="shared" si="264"/>
        <v>HYPF</v>
      </c>
      <c r="AG1339" t="b">
        <f t="shared" si="265"/>
        <v>1</v>
      </c>
    </row>
    <row r="1340" spans="1:33">
      <c r="A1340" s="50">
        <f t="shared" si="266"/>
        <v>1340</v>
      </c>
      <c r="B1340" s="49">
        <f t="shared" si="267"/>
        <v>1307</v>
      </c>
      <c r="C1340" s="53" t="s">
        <v>3612</v>
      </c>
      <c r="D1340" s="53" t="s">
        <v>4527</v>
      </c>
      <c r="E1340" s="58" t="s">
        <v>1371</v>
      </c>
      <c r="F1340" s="58" t="s">
        <v>1371</v>
      </c>
      <c r="G1340" s="63">
        <v>0</v>
      </c>
      <c r="H1340" s="63">
        <v>0</v>
      </c>
      <c r="I1340" s="148" t="s">
        <v>3</v>
      </c>
      <c r="J1340" s="58" t="s">
        <v>1395</v>
      </c>
      <c r="K1340" s="59" t="s">
        <v>3994</v>
      </c>
      <c r="L1340" s="57" t="s">
        <v>4851</v>
      </c>
      <c r="M1340" s="57" t="s">
        <v>4908</v>
      </c>
      <c r="N1340" s="57"/>
      <c r="O1340" s="57"/>
      <c r="P1340" s="56" t="s">
        <v>2186</v>
      </c>
      <c r="Q1340" s="13"/>
      <c r="R1340"/>
      <c r="S1340" t="str">
        <f t="shared" si="274"/>
        <v/>
      </c>
      <c r="T1340" t="str">
        <f>IF(ISNA(VLOOKUP(AF1340,#REF!,1)),"//","")</f>
        <v/>
      </c>
      <c r="U1340"/>
      <c r="V1340" t="e">
        <f t="shared" si="261"/>
        <v>#REF!</v>
      </c>
      <c r="W1340" s="81" t="s">
        <v>2263</v>
      </c>
      <c r="X1340" s="59" t="s">
        <v>2263</v>
      </c>
      <c r="Y1340" s="59" t="s">
        <v>2263</v>
      </c>
      <c r="Z1340" s="25" t="str">
        <f t="shared" si="272"/>
        <v>"ROOTF"</v>
      </c>
      <c r="AA1340" s="25" t="str">
        <f t="shared" si="262"/>
        <v>ROOTF</v>
      </c>
      <c r="AB1340" s="1">
        <f t="shared" si="273"/>
        <v>1307</v>
      </c>
      <c r="AC1340" t="str">
        <f t="shared" si="263"/>
        <v>ITM_ROOTF</v>
      </c>
      <c r="AD1340" s="136" t="str">
        <f>IF(ISNA(VLOOKUP(AA1340,Sheet2!J:J,1,0)),"//","")</f>
        <v>//</v>
      </c>
      <c r="AF1340" s="94" t="str">
        <f t="shared" si="264"/>
        <v>ROOTF</v>
      </c>
      <c r="AG1340" t="b">
        <f t="shared" si="265"/>
        <v>1</v>
      </c>
    </row>
    <row r="1341" spans="1:33" s="17" customFormat="1">
      <c r="A1341" s="50">
        <f t="shared" si="266"/>
        <v>1341</v>
      </c>
      <c r="B1341" s="49">
        <f t="shared" si="267"/>
        <v>1308</v>
      </c>
      <c r="C1341" s="95" t="s">
        <v>3816</v>
      </c>
      <c r="D1341" s="95" t="s">
        <v>7</v>
      </c>
      <c r="E1341" s="115" t="str">
        <f t="shared" ref="E1341" si="275">CHAR(34)&amp;IF(B1341&lt;10,"000",IF(B1341&lt;100,"00",IF(B1341&lt;1000,"0","")))&amp;$B1341&amp;CHAR(34)</f>
        <v>"1308"</v>
      </c>
      <c r="F1341" s="96" t="str">
        <f t="shared" ref="F1341" si="276">E1341</f>
        <v>"1308"</v>
      </c>
      <c r="G1341" s="162">
        <v>0</v>
      </c>
      <c r="H1341" s="162">
        <v>0</v>
      </c>
      <c r="I1341" s="152" t="s">
        <v>28</v>
      </c>
      <c r="J1341" s="58" t="s">
        <v>1395</v>
      </c>
      <c r="K1341" s="98" t="s">
        <v>3830</v>
      </c>
      <c r="L1341" s="17" t="s">
        <v>4851</v>
      </c>
      <c r="M1341" s="57" t="s">
        <v>4910</v>
      </c>
      <c r="P1341" s="132" t="str">
        <f>"ITM_"&amp;IF(B1341&lt;10,"000",IF(B1341&lt;100,"00",IF(B1341&lt;1000,"0","")))&amp;$B1341</f>
        <v>ITM_1308</v>
      </c>
      <c r="Q1341" s="16"/>
      <c r="S1341" s="17" t="str">
        <f t="shared" si="274"/>
        <v/>
      </c>
      <c r="T1341" s="17" t="str">
        <f>IF(ISNA(VLOOKUP(AF1341,#REF!,1)),"//","")</f>
        <v/>
      </c>
      <c r="V1341" t="e">
        <f t="shared" ref="V1341" si="277">IF(AA1341&lt;&gt;"",V1340+1,V1340)</f>
        <v>#REF!</v>
      </c>
      <c r="W1341" s="94" t="s">
        <v>2263</v>
      </c>
      <c r="X1341" s="98" t="s">
        <v>2263</v>
      </c>
      <c r="Y1341" s="98" t="s">
        <v>2263</v>
      </c>
      <c r="Z1341" s="25" t="str">
        <f t="shared" si="272"/>
        <v/>
      </c>
      <c r="AA1341" s="25" t="str">
        <f t="shared" ref="AA1341" si="278">IF(LEN(Y1341)&gt;0,Y1341,SUBSTITUTE(SUBSTITUTE(SUBSTITUTE(SUBSTITUTE(SUBSTITUTE(SUBSTITUTE(SUBSTITUTE(SUBSTITUTE(SUBSTITUTE(SUBSTITUTE(SUBSTITUTE( (SUBSTITUTE( SUBSTITUTE( SUBSTITUTE( SUBSTITUTE(Z1341,"STD_SIGMA","SUM"),"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41" s="1">
        <f t="shared" si="273"/>
        <v>1308</v>
      </c>
      <c r="AC1341" t="str">
        <f t="shared" ref="AC1341" si="279">P1341</f>
        <v>ITM_1308</v>
      </c>
      <c r="AD1341" s="136" t="str">
        <f>IF(ISNA(VLOOKUP(AA1341,Sheet2!J:J,1,0)),"//","")</f>
        <v/>
      </c>
      <c r="AF1341" s="94" t="str">
        <f t="shared" ref="AF1341" si="280">IF(LEN(AA1341)=0,"",SUBSTITUTE(SUBSTITUTE(SUBSTITUTE(SUBSTITUTE(SUBSTITUTE(SUBSTITUTE(SUBSTITUTE(SUBSTITUTE(SUBSTITUTE(SUBSTITUTE(SUBSTITUTE(SUBSTITUTE(SUBSTITUTE(SUBSTITUTE(SUBSTITUTE(SUBSTITUTE(SUBSTITUTE( (SUBSTITUTE( SUBSTITUTE( SUBSTITUTE( SUBSTITUTE(Z1341,"STD_SIGMA","SUM"),"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41" t="b">
        <f t="shared" ref="AG1341" si="281">AA1341=AF1341</f>
        <v>1</v>
      </c>
    </row>
    <row r="1342" spans="1:33" s="17" customFormat="1">
      <c r="A1342" s="50">
        <f t="shared" si="266"/>
        <v>1342</v>
      </c>
      <c r="B1342" s="49">
        <f t="shared" si="267"/>
        <v>1309</v>
      </c>
      <c r="C1342" s="95" t="s">
        <v>3816</v>
      </c>
      <c r="D1342" s="95" t="s">
        <v>7</v>
      </c>
      <c r="E1342" s="115" t="str">
        <f t="shared" ref="E1342:E1345" si="282">CHAR(34)&amp;IF(B1342&lt;10,"000",IF(B1342&lt;100,"00",IF(B1342&lt;1000,"0","")))&amp;$B1342&amp;CHAR(34)</f>
        <v>"1309"</v>
      </c>
      <c r="F1342" s="96" t="str">
        <f t="shared" ref="F1342:F1345" si="283">E1342</f>
        <v>"1309"</v>
      </c>
      <c r="G1342" s="162">
        <v>0</v>
      </c>
      <c r="H1342" s="162">
        <v>0</v>
      </c>
      <c r="I1342" s="152" t="s">
        <v>28</v>
      </c>
      <c r="J1342" s="58" t="s">
        <v>1395</v>
      </c>
      <c r="K1342" s="98" t="s">
        <v>3830</v>
      </c>
      <c r="L1342" s="17" t="s">
        <v>4851</v>
      </c>
      <c r="M1342" s="57" t="s">
        <v>4910</v>
      </c>
      <c r="P1342" s="132" t="str">
        <f>"ITM_"&amp;IF(B1342&lt;10,"000",IF(B1342&lt;100,"00",IF(B1342&lt;1000,"0","")))&amp;$B1342</f>
        <v>ITM_1309</v>
      </c>
      <c r="Q1342" s="16"/>
      <c r="S1342" s="17" t="str">
        <f t="shared" si="274"/>
        <v/>
      </c>
      <c r="T1342" s="17" t="str">
        <f>IF(ISNA(VLOOKUP(AF1342,#REF!,1)),"//","")</f>
        <v/>
      </c>
      <c r="V1342" t="e">
        <f t="shared" si="261"/>
        <v>#REF!</v>
      </c>
      <c r="W1342" s="94" t="s">
        <v>2263</v>
      </c>
      <c r="X1342" s="98" t="s">
        <v>2263</v>
      </c>
      <c r="Y1342" s="98" t="s">
        <v>2263</v>
      </c>
      <c r="Z1342" s="25" t="str">
        <f t="shared" si="272"/>
        <v/>
      </c>
      <c r="AA1342" s="25" t="str">
        <f t="shared" si="262"/>
        <v/>
      </c>
      <c r="AB1342" s="1">
        <f t="shared" si="273"/>
        <v>1309</v>
      </c>
      <c r="AC1342" t="str">
        <f t="shared" si="263"/>
        <v>ITM_1309</v>
      </c>
      <c r="AD1342" s="136" t="str">
        <f>IF(ISNA(VLOOKUP(AA1342,Sheet2!J:J,1,0)),"//","")</f>
        <v/>
      </c>
      <c r="AF1342" s="94" t="str">
        <f t="shared" si="264"/>
        <v/>
      </c>
      <c r="AG1342" t="b">
        <f t="shared" si="265"/>
        <v>1</v>
      </c>
    </row>
    <row r="1343" spans="1:33" s="17" customFormat="1">
      <c r="A1343" s="50">
        <f t="shared" si="266"/>
        <v>1343</v>
      </c>
      <c r="B1343" s="49">
        <f t="shared" si="267"/>
        <v>1310</v>
      </c>
      <c r="C1343" s="95" t="s">
        <v>3816</v>
      </c>
      <c r="D1343" s="95" t="s">
        <v>7</v>
      </c>
      <c r="E1343" s="115" t="str">
        <f t="shared" si="282"/>
        <v>"1310"</v>
      </c>
      <c r="F1343" s="96" t="str">
        <f t="shared" si="283"/>
        <v>"1310"</v>
      </c>
      <c r="G1343" s="162">
        <v>0</v>
      </c>
      <c r="H1343" s="162">
        <v>0</v>
      </c>
      <c r="I1343" s="152" t="s">
        <v>28</v>
      </c>
      <c r="J1343" s="58" t="s">
        <v>1395</v>
      </c>
      <c r="K1343" s="98" t="s">
        <v>3830</v>
      </c>
      <c r="L1343" s="17" t="s">
        <v>4851</v>
      </c>
      <c r="M1343" s="57" t="s">
        <v>4910</v>
      </c>
      <c r="P1343" s="132" t="str">
        <f>"ITM_"&amp;IF(B1343&lt;10,"000",IF(B1343&lt;100,"00",IF(B1343&lt;1000,"0","")))&amp;$B1343</f>
        <v>ITM_1310</v>
      </c>
      <c r="Q1343" s="16"/>
      <c r="S1343" s="17" t="str">
        <f t="shared" si="274"/>
        <v/>
      </c>
      <c r="T1343" s="17" t="str">
        <f>IF(ISNA(VLOOKUP(AF1343,#REF!,1)),"//","")</f>
        <v/>
      </c>
      <c r="V1343" t="e">
        <f t="shared" si="261"/>
        <v>#REF!</v>
      </c>
      <c r="W1343" s="94" t="s">
        <v>2263</v>
      </c>
      <c r="X1343" s="98" t="s">
        <v>2263</v>
      </c>
      <c r="Y1343" s="98" t="s">
        <v>2263</v>
      </c>
      <c r="Z1343" s="25" t="str">
        <f t="shared" si="272"/>
        <v/>
      </c>
      <c r="AA1343" s="25" t="str">
        <f t="shared" si="262"/>
        <v/>
      </c>
      <c r="AB1343" s="1">
        <f t="shared" si="273"/>
        <v>1310</v>
      </c>
      <c r="AC1343" t="str">
        <f t="shared" si="263"/>
        <v>ITM_1310</v>
      </c>
      <c r="AD1343" s="136" t="str">
        <f>IF(ISNA(VLOOKUP(AA1343,Sheet2!J:J,1,0)),"//","")</f>
        <v/>
      </c>
      <c r="AF1343" s="94" t="str">
        <f t="shared" si="264"/>
        <v/>
      </c>
      <c r="AG1343" t="b">
        <f t="shared" si="265"/>
        <v>1</v>
      </c>
    </row>
    <row r="1344" spans="1:33" s="17" customFormat="1">
      <c r="A1344" s="50">
        <f t="shared" si="266"/>
        <v>1344</v>
      </c>
      <c r="B1344" s="49">
        <f t="shared" si="267"/>
        <v>1311</v>
      </c>
      <c r="C1344" s="95" t="s">
        <v>3816</v>
      </c>
      <c r="D1344" s="95" t="s">
        <v>7</v>
      </c>
      <c r="E1344" s="115" t="str">
        <f t="shared" si="282"/>
        <v>"1311"</v>
      </c>
      <c r="F1344" s="96" t="str">
        <f t="shared" si="283"/>
        <v>"1311"</v>
      </c>
      <c r="G1344" s="162">
        <v>0</v>
      </c>
      <c r="H1344" s="162">
        <v>0</v>
      </c>
      <c r="I1344" s="152" t="s">
        <v>28</v>
      </c>
      <c r="J1344" s="58" t="s">
        <v>1395</v>
      </c>
      <c r="K1344" s="98" t="s">
        <v>3830</v>
      </c>
      <c r="L1344" s="17" t="s">
        <v>4851</v>
      </c>
      <c r="M1344" s="57" t="s">
        <v>4910</v>
      </c>
      <c r="P1344" s="132" t="str">
        <f>"ITM_"&amp;IF(B1344&lt;10,"000",IF(B1344&lt;100,"00",IF(B1344&lt;1000,"0","")))&amp;$B1344</f>
        <v>ITM_1311</v>
      </c>
      <c r="Q1344" s="16"/>
      <c r="S1344" s="17" t="str">
        <f t="shared" si="274"/>
        <v/>
      </c>
      <c r="T1344" s="17" t="str">
        <f>IF(ISNA(VLOOKUP(AF1344,#REF!,1)),"//","")</f>
        <v/>
      </c>
      <c r="V1344" t="e">
        <f t="shared" si="261"/>
        <v>#REF!</v>
      </c>
      <c r="W1344" s="94" t="s">
        <v>2263</v>
      </c>
      <c r="X1344" s="98" t="s">
        <v>2263</v>
      </c>
      <c r="Y1344" s="98" t="s">
        <v>2263</v>
      </c>
      <c r="Z1344" s="25" t="str">
        <f t="shared" si="272"/>
        <v/>
      </c>
      <c r="AA1344" s="25" t="str">
        <f t="shared" si="262"/>
        <v/>
      </c>
      <c r="AB1344" s="1">
        <f t="shared" si="273"/>
        <v>1311</v>
      </c>
      <c r="AC1344" t="str">
        <f t="shared" si="263"/>
        <v>ITM_1311</v>
      </c>
      <c r="AD1344" s="136" t="str">
        <f>IF(ISNA(VLOOKUP(AA1344,Sheet2!J:J,1,0)),"//","")</f>
        <v/>
      </c>
      <c r="AF1344" s="94" t="str">
        <f t="shared" si="264"/>
        <v/>
      </c>
      <c r="AG1344" t="b">
        <f t="shared" si="265"/>
        <v>1</v>
      </c>
    </row>
    <row r="1345" spans="1:33" s="17" customFormat="1">
      <c r="A1345" s="50">
        <f t="shared" si="266"/>
        <v>1345</v>
      </c>
      <c r="B1345" s="49">
        <f t="shared" si="267"/>
        <v>1312</v>
      </c>
      <c r="C1345" s="95" t="s">
        <v>3816</v>
      </c>
      <c r="D1345" s="95" t="s">
        <v>7</v>
      </c>
      <c r="E1345" s="115" t="str">
        <f t="shared" si="282"/>
        <v>"1312"</v>
      </c>
      <c r="F1345" s="96" t="str">
        <f t="shared" si="283"/>
        <v>"1312"</v>
      </c>
      <c r="G1345" s="162">
        <v>0</v>
      </c>
      <c r="H1345" s="162">
        <v>0</v>
      </c>
      <c r="I1345" s="152" t="s">
        <v>28</v>
      </c>
      <c r="J1345" s="58" t="s">
        <v>1395</v>
      </c>
      <c r="K1345" s="98" t="s">
        <v>3830</v>
      </c>
      <c r="L1345" s="17" t="s">
        <v>4851</v>
      </c>
      <c r="M1345" s="57" t="s">
        <v>4910</v>
      </c>
      <c r="P1345" s="132" t="str">
        <f>"ITM_"&amp;IF(B1345&lt;10,"000",IF(B1345&lt;100,"00",IF(B1345&lt;1000,"0","")))&amp;$B1345</f>
        <v>ITM_1312</v>
      </c>
      <c r="Q1345" s="16"/>
      <c r="S1345" s="17" t="str">
        <f t="shared" si="274"/>
        <v/>
      </c>
      <c r="T1345" s="17" t="str">
        <f>IF(ISNA(VLOOKUP(AF1345,#REF!,1)),"//","")</f>
        <v/>
      </c>
      <c r="V1345" t="e">
        <f t="shared" si="261"/>
        <v>#REF!</v>
      </c>
      <c r="W1345" s="94" t="s">
        <v>2263</v>
      </c>
      <c r="X1345" s="98" t="s">
        <v>2263</v>
      </c>
      <c r="Y1345" s="98" t="s">
        <v>2263</v>
      </c>
      <c r="Z1345" s="25" t="str">
        <f t="shared" si="272"/>
        <v/>
      </c>
      <c r="AA1345" s="25" t="str">
        <f t="shared" si="262"/>
        <v/>
      </c>
      <c r="AB1345" s="1">
        <f t="shared" si="273"/>
        <v>1312</v>
      </c>
      <c r="AC1345" t="str">
        <f t="shared" si="263"/>
        <v>ITM_1312</v>
      </c>
      <c r="AD1345" s="136" t="str">
        <f>IF(ISNA(VLOOKUP(AA1345,Sheet2!J:J,1,0)),"//","")</f>
        <v/>
      </c>
      <c r="AF1345" s="94" t="str">
        <f t="shared" si="264"/>
        <v/>
      </c>
      <c r="AG1345" t="b">
        <f t="shared" si="265"/>
        <v>1</v>
      </c>
    </row>
    <row r="1346" spans="1:33" s="44" customFormat="1">
      <c r="A1346" s="50" t="str">
        <f t="shared" si="266"/>
        <v/>
      </c>
      <c r="B1346" s="49">
        <f t="shared" si="267"/>
        <v>1312.01</v>
      </c>
      <c r="C1346" s="52" t="s">
        <v>2263</v>
      </c>
      <c r="D1346" s="53"/>
      <c r="E1346" s="56"/>
      <c r="F1346" s="56"/>
      <c r="G1346" s="81"/>
      <c r="H1346" s="81"/>
      <c r="I1346" s="58"/>
      <c r="J1346" s="58"/>
      <c r="K1346" s="59"/>
      <c r="L1346" s="57"/>
      <c r="M1346" s="57"/>
      <c r="N1346" s="57"/>
      <c r="O1346" s="52"/>
      <c r="P1346" s="56" t="s">
        <v>2263</v>
      </c>
      <c r="Q1346" s="45"/>
      <c r="R1346" s="46"/>
      <c r="S1346" s="46"/>
      <c r="T1346" s="46" t="str">
        <f>IF(ISNA(VLOOKUP(AF1346,#REF!,1)),"//","")</f>
        <v/>
      </c>
      <c r="U1346" s="46"/>
      <c r="V1346" t="e">
        <f t="shared" si="261"/>
        <v>#REF!</v>
      </c>
      <c r="W1346" s="81" t="s">
        <v>2263</v>
      </c>
      <c r="X1346" s="80" t="s">
        <v>2263</v>
      </c>
      <c r="Y1346" s="80" t="s">
        <v>2263</v>
      </c>
      <c r="Z1346" s="25" t="str">
        <f t="shared" si="272"/>
        <v/>
      </c>
      <c r="AA1346" s="25" t="str">
        <f t="shared" si="262"/>
        <v/>
      </c>
      <c r="AB1346" s="1">
        <f t="shared" si="273"/>
        <v>1312.01</v>
      </c>
      <c r="AC1346" t="str">
        <f t="shared" si="263"/>
        <v/>
      </c>
      <c r="AD1346" s="136" t="str">
        <f>IF(ISNA(VLOOKUP(AA1346,Sheet2!J:J,1,0)),"//","")</f>
        <v/>
      </c>
      <c r="AF1346" s="94" t="str">
        <f t="shared" si="264"/>
        <v/>
      </c>
      <c r="AG1346" t="b">
        <f t="shared" si="265"/>
        <v>1</v>
      </c>
    </row>
    <row r="1347" spans="1:33" s="44" customFormat="1">
      <c r="A1347" s="50" t="str">
        <f t="shared" si="266"/>
        <v/>
      </c>
      <c r="B1347" s="49">
        <f t="shared" si="267"/>
        <v>1312.02</v>
      </c>
      <c r="C1347" s="52" t="s">
        <v>2263</v>
      </c>
      <c r="D1347" s="53"/>
      <c r="E1347" s="56"/>
      <c r="F1347" s="56"/>
      <c r="G1347" s="81"/>
      <c r="H1347" s="81"/>
      <c r="I1347" s="58"/>
      <c r="J1347" s="58"/>
      <c r="K1347" s="59"/>
      <c r="L1347" s="57"/>
      <c r="M1347" s="57"/>
      <c r="N1347" s="57"/>
      <c r="O1347" s="52"/>
      <c r="P1347" s="56" t="s">
        <v>2263</v>
      </c>
      <c r="Q1347" s="45"/>
      <c r="R1347" s="46"/>
      <c r="S1347" s="46"/>
      <c r="T1347" s="46" t="str">
        <f>IF(ISNA(VLOOKUP(AF1347,#REF!,1)),"//","")</f>
        <v/>
      </c>
      <c r="U1347" s="46"/>
      <c r="V1347" t="e">
        <f t="shared" si="261"/>
        <v>#REF!</v>
      </c>
      <c r="W1347" s="81" t="s">
        <v>2263</v>
      </c>
      <c r="X1347" s="80" t="s">
        <v>2263</v>
      </c>
      <c r="Y1347" s="80" t="s">
        <v>2263</v>
      </c>
      <c r="Z1347" s="25" t="str">
        <f t="shared" si="272"/>
        <v/>
      </c>
      <c r="AA1347" s="25" t="str">
        <f t="shared" si="262"/>
        <v/>
      </c>
      <c r="AB1347" s="1">
        <f t="shared" si="273"/>
        <v>1312.02</v>
      </c>
      <c r="AC1347" t="str">
        <f t="shared" si="263"/>
        <v/>
      </c>
      <c r="AD1347" s="136" t="str">
        <f>IF(ISNA(VLOOKUP(AA1347,Sheet2!J:J,1,0)),"//","")</f>
        <v/>
      </c>
      <c r="AF1347" s="94" t="str">
        <f t="shared" si="264"/>
        <v/>
      </c>
      <c r="AG1347" t="b">
        <f t="shared" si="265"/>
        <v>1</v>
      </c>
    </row>
    <row r="1348" spans="1:33" s="44" customFormat="1">
      <c r="A1348" s="50" t="str">
        <f t="shared" si="266"/>
        <v/>
      </c>
      <c r="B1348" s="49">
        <f t="shared" si="267"/>
        <v>1312.03</v>
      </c>
      <c r="C1348" s="52" t="s">
        <v>2745</v>
      </c>
      <c r="D1348" s="53"/>
      <c r="E1348" s="56"/>
      <c r="F1348" s="56"/>
      <c r="G1348" s="81"/>
      <c r="H1348" s="81"/>
      <c r="I1348" s="58"/>
      <c r="J1348" s="58"/>
      <c r="K1348" s="59"/>
      <c r="L1348" s="57"/>
      <c r="M1348" s="57"/>
      <c r="N1348" s="57"/>
      <c r="O1348" s="52"/>
      <c r="P1348" s="77" t="str">
        <f>C1348</f>
        <v>// Menus</v>
      </c>
      <c r="Q1348" s="45"/>
      <c r="R1348" s="46"/>
      <c r="S1348" s="46"/>
      <c r="T1348" s="46" t="str">
        <f>IF(ISNA(VLOOKUP(AF1348,#REF!,1)),"//","")</f>
        <v/>
      </c>
      <c r="U1348" s="46"/>
      <c r="V1348" t="e">
        <f t="shared" si="261"/>
        <v>#REF!</v>
      </c>
      <c r="W1348" s="81" t="s">
        <v>2263</v>
      </c>
      <c r="X1348" s="80" t="s">
        <v>2263</v>
      </c>
      <c r="Y1348" s="80" t="s">
        <v>2263</v>
      </c>
      <c r="Z1348" s="25" t="str">
        <f t="shared" si="272"/>
        <v/>
      </c>
      <c r="AA1348" s="25" t="str">
        <f t="shared" si="262"/>
        <v/>
      </c>
      <c r="AB1348" s="1">
        <f t="shared" si="273"/>
        <v>1312.03</v>
      </c>
      <c r="AC1348" t="str">
        <f t="shared" si="263"/>
        <v>// Menus</v>
      </c>
      <c r="AD1348" s="136" t="str">
        <f>IF(ISNA(VLOOKUP(AA1348,Sheet2!J:J,1,0)),"//","")</f>
        <v/>
      </c>
      <c r="AF1348" s="94" t="str">
        <f t="shared" si="264"/>
        <v/>
      </c>
      <c r="AG1348" t="b">
        <f t="shared" si="265"/>
        <v>1</v>
      </c>
    </row>
    <row r="1349" spans="1:33">
      <c r="A1349" s="50">
        <f t="shared" si="266"/>
        <v>1349</v>
      </c>
      <c r="B1349" s="49">
        <f t="shared" si="267"/>
        <v>1313</v>
      </c>
      <c r="C1349" s="53" t="s">
        <v>3816</v>
      </c>
      <c r="D1349" s="53" t="s">
        <v>7</v>
      </c>
      <c r="E1349" s="58" t="s">
        <v>1029</v>
      </c>
      <c r="F1349" s="58" t="s">
        <v>1029</v>
      </c>
      <c r="G1349" s="81">
        <v>0</v>
      </c>
      <c r="H1349" s="81">
        <v>0</v>
      </c>
      <c r="I1349" s="153" t="s">
        <v>16</v>
      </c>
      <c r="J1349" s="58" t="s">
        <v>1396</v>
      </c>
      <c r="K1349" s="59" t="s">
        <v>3830</v>
      </c>
      <c r="L1349" s="57" t="s">
        <v>4851</v>
      </c>
      <c r="M1349" s="57" t="s">
        <v>4910</v>
      </c>
      <c r="N1349" s="57"/>
      <c r="O1349" s="57"/>
      <c r="P1349" s="56" t="s">
        <v>1425</v>
      </c>
      <c r="Q1349" s="13"/>
      <c r="R1349"/>
      <c r="S1349" t="str">
        <f t="shared" ref="S1349:S1380" si="284">IF(E1349=F1349,"","NOT EQUAL")</f>
        <v/>
      </c>
      <c r="T1349" t="str">
        <f>IF(ISNA(VLOOKUP(AF1349,#REF!,1)),"//","")</f>
        <v/>
      </c>
      <c r="U1349"/>
      <c r="V1349" t="e">
        <f t="shared" si="261"/>
        <v>#REF!</v>
      </c>
      <c r="W1349" s="81" t="s">
        <v>2263</v>
      </c>
      <c r="X1349" s="59" t="s">
        <v>2263</v>
      </c>
      <c r="Y1349" s="59" t="s">
        <v>2263</v>
      </c>
      <c r="Z1349" s="25" t="str">
        <f t="shared" si="272"/>
        <v/>
      </c>
      <c r="AA1349" s="25" t="str">
        <f t="shared" si="262"/>
        <v/>
      </c>
      <c r="AB1349" s="1">
        <f t="shared" si="273"/>
        <v>1313</v>
      </c>
      <c r="AC1349" t="str">
        <f t="shared" si="263"/>
        <v>MNU_ADV</v>
      </c>
      <c r="AD1349" s="136" t="str">
        <f>IF(ISNA(VLOOKUP(AA1349,Sheet2!J:J,1,0)),"//","")</f>
        <v/>
      </c>
      <c r="AF1349" s="94" t="str">
        <f t="shared" si="264"/>
        <v/>
      </c>
      <c r="AG1349" t="b">
        <f t="shared" si="265"/>
        <v>1</v>
      </c>
    </row>
    <row r="1350" spans="1:33">
      <c r="A1350" s="50">
        <f t="shared" si="266"/>
        <v>1350</v>
      </c>
      <c r="B1350" s="49">
        <f t="shared" si="267"/>
        <v>1314</v>
      </c>
      <c r="C1350" s="53" t="s">
        <v>3816</v>
      </c>
      <c r="D1350" s="53" t="s">
        <v>7</v>
      </c>
      <c r="E1350" s="58" t="s">
        <v>15</v>
      </c>
      <c r="F1350" s="58" t="s">
        <v>15</v>
      </c>
      <c r="G1350" s="161">
        <v>0</v>
      </c>
      <c r="H1350" s="161">
        <v>0</v>
      </c>
      <c r="I1350" s="153" t="s">
        <v>16</v>
      </c>
      <c r="J1350" s="58" t="s">
        <v>1396</v>
      </c>
      <c r="K1350" s="59" t="s">
        <v>3830</v>
      </c>
      <c r="L1350" s="57" t="s">
        <v>4851</v>
      </c>
      <c r="M1350" s="57" t="s">
        <v>4910</v>
      </c>
      <c r="N1350" s="57"/>
      <c r="O1350" s="57"/>
      <c r="P1350" s="56" t="s">
        <v>1431</v>
      </c>
      <c r="Q1350" s="13"/>
      <c r="R1350"/>
      <c r="S1350" t="str">
        <f t="shared" si="284"/>
        <v/>
      </c>
      <c r="T1350" t="str">
        <f>IF(ISNA(VLOOKUP(AF1350,#REF!,1)),"//","")</f>
        <v/>
      </c>
      <c r="U1350"/>
      <c r="V1350" t="e">
        <f t="shared" si="261"/>
        <v>#REF!</v>
      </c>
      <c r="W1350" s="81" t="s">
        <v>2263</v>
      </c>
      <c r="X1350" s="59" t="s">
        <v>2263</v>
      </c>
      <c r="Y1350" s="59" t="s">
        <v>2263</v>
      </c>
      <c r="Z1350" s="25" t="str">
        <f t="shared" si="272"/>
        <v/>
      </c>
      <c r="AA1350" s="25" t="str">
        <f t="shared" si="262"/>
        <v/>
      </c>
      <c r="AB1350" s="1">
        <f t="shared" si="273"/>
        <v>1314</v>
      </c>
      <c r="AC1350" t="str">
        <f t="shared" si="263"/>
        <v>MNU_ANGLES</v>
      </c>
      <c r="AD1350" s="136" t="str">
        <f>IF(ISNA(VLOOKUP(AA1350,Sheet2!J:J,1,0)),"//","")</f>
        <v/>
      </c>
      <c r="AF1350" s="94" t="str">
        <f t="shared" si="264"/>
        <v/>
      </c>
      <c r="AG1350" t="b">
        <f t="shared" si="265"/>
        <v>1</v>
      </c>
    </row>
    <row r="1351" spans="1:33">
      <c r="A1351" s="50">
        <f t="shared" si="266"/>
        <v>1351</v>
      </c>
      <c r="B1351" s="49">
        <f t="shared" si="267"/>
        <v>1315</v>
      </c>
      <c r="C1351" s="53" t="s">
        <v>3816</v>
      </c>
      <c r="D1351" s="53" t="s">
        <v>7</v>
      </c>
      <c r="E1351" s="58" t="s">
        <v>2310</v>
      </c>
      <c r="F1351" s="58" t="s">
        <v>2310</v>
      </c>
      <c r="G1351" s="161">
        <v>0</v>
      </c>
      <c r="H1351" s="161">
        <v>0</v>
      </c>
      <c r="I1351" s="153" t="s">
        <v>16</v>
      </c>
      <c r="J1351" s="58" t="s">
        <v>1396</v>
      </c>
      <c r="K1351" s="59" t="s">
        <v>3830</v>
      </c>
      <c r="L1351" s="57" t="s">
        <v>4851</v>
      </c>
      <c r="M1351" s="57" t="s">
        <v>4910</v>
      </c>
      <c r="N1351" s="57"/>
      <c r="O1351" s="57"/>
      <c r="P1351" s="56" t="s">
        <v>2305</v>
      </c>
      <c r="Q1351" s="13"/>
      <c r="R1351"/>
      <c r="S1351" t="str">
        <f t="shared" si="284"/>
        <v/>
      </c>
      <c r="T1351" t="str">
        <f>IF(ISNA(VLOOKUP(AF1351,#REF!,1)),"//","")</f>
        <v/>
      </c>
      <c r="U1351"/>
      <c r="V1351" t="e">
        <f t="shared" ref="V1351:V1414" si="285">IF(AA1351&lt;&gt;"",V1350+1,V1350)</f>
        <v>#REF!</v>
      </c>
      <c r="W1351" s="81" t="s">
        <v>2263</v>
      </c>
      <c r="X1351" s="59" t="s">
        <v>2263</v>
      </c>
      <c r="Y1351" s="59" t="s">
        <v>2263</v>
      </c>
      <c r="Z1351" s="25" t="str">
        <f t="shared" si="272"/>
        <v/>
      </c>
      <c r="AA1351" s="25" t="str">
        <f t="shared" ref="AA1351:AA1412" si="286">IF(LEN(Y1351)&gt;0,Y1351,SUBSTITUTE(SUBSTITUTE(SUBSTITUTE(SUBSTITUTE(SUBSTITUTE(SUBSTITUTE(SUBSTITUTE(SUBSTITUTE(SUBSTITUTE(SUBSTITUTE(SUBSTITUTE( (SUBSTITUTE( SUBSTITUTE( SUBSTITUTE( SUBSTITUTE(Z1351,"STD_SIGMA","SUM"),"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51" s="1">
        <f t="shared" si="273"/>
        <v>1315</v>
      </c>
      <c r="AC1351" t="str">
        <f t="shared" ref="AC1351:AC1412" si="287">P1351</f>
        <v>MNU_PRINT</v>
      </c>
      <c r="AD1351" s="136" t="str">
        <f>IF(ISNA(VLOOKUP(AA1351,Sheet2!J:J,1,0)),"//","")</f>
        <v/>
      </c>
      <c r="AF1351" s="94" t="str">
        <f t="shared" ref="AF1351:AF1412" si="288">IF(LEN(AA1351)=0,"",SUBSTITUTE(SUBSTITUTE(SUBSTITUTE(SUBSTITUTE(SUBSTITUTE(SUBSTITUTE(SUBSTITUTE(SUBSTITUTE(SUBSTITUTE(SUBSTITUTE(SUBSTITUTE(SUBSTITUTE(SUBSTITUTE(SUBSTITUTE(SUBSTITUTE(SUBSTITUTE(SUBSTITUTE( (SUBSTITUTE( SUBSTITUTE( SUBSTITUTE( SUBSTITUTE(Z1351,"STD_SIGMA","SUM"),"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51" t="b">
        <f t="shared" ref="AG1351:AG1412" si="289">AA1351=AF1351</f>
        <v>1</v>
      </c>
    </row>
    <row r="1352" spans="1:33">
      <c r="A1352" s="50">
        <f t="shared" si="266"/>
        <v>1352</v>
      </c>
      <c r="B1352" s="49">
        <f t="shared" si="267"/>
        <v>1316</v>
      </c>
      <c r="C1352" s="53" t="s">
        <v>3816</v>
      </c>
      <c r="D1352" s="61" t="s">
        <v>2839</v>
      </c>
      <c r="E1352" s="130" t="s">
        <v>2271</v>
      </c>
      <c r="F1352" s="130" t="s">
        <v>2271</v>
      </c>
      <c r="G1352" s="161">
        <v>0</v>
      </c>
      <c r="H1352" s="161">
        <v>0</v>
      </c>
      <c r="I1352" s="153" t="s">
        <v>16</v>
      </c>
      <c r="J1352" s="58" t="s">
        <v>1396</v>
      </c>
      <c r="K1352" s="59" t="s">
        <v>3830</v>
      </c>
      <c r="L1352" s="57" t="s">
        <v>4851</v>
      </c>
      <c r="M1352" s="57" t="s">
        <v>4910</v>
      </c>
      <c r="N1352" s="57"/>
      <c r="O1352" s="57"/>
      <c r="P1352" s="56" t="s">
        <v>1442</v>
      </c>
      <c r="Q1352" s="13"/>
      <c r="R1352"/>
      <c r="S1352" t="str">
        <f t="shared" si="284"/>
        <v/>
      </c>
      <c r="T1352" t="str">
        <f>IF(ISNA(VLOOKUP(AF1352,#REF!,1)),"//","")</f>
        <v/>
      </c>
      <c r="U1352"/>
      <c r="V1352" t="e">
        <f t="shared" si="285"/>
        <v>#REF!</v>
      </c>
      <c r="W1352" s="81" t="s">
        <v>2263</v>
      </c>
      <c r="X1352" s="59" t="s">
        <v>2263</v>
      </c>
      <c r="Y1352" s="59" t="s">
        <v>2263</v>
      </c>
      <c r="Z1352" s="25" t="str">
        <f t="shared" si="272"/>
        <v/>
      </c>
      <c r="AA1352" s="25" t="str">
        <f t="shared" si="286"/>
        <v/>
      </c>
      <c r="AB1352" s="1">
        <f t="shared" si="273"/>
        <v>1316</v>
      </c>
      <c r="AC1352" t="str">
        <f t="shared" si="287"/>
        <v>MNU_CONVA</v>
      </c>
      <c r="AD1352" s="136" t="str">
        <f>IF(ISNA(VLOOKUP(AA1352,Sheet2!J:J,1,0)),"//","")</f>
        <v/>
      </c>
      <c r="AF1352" s="94" t="str">
        <f t="shared" si="288"/>
        <v/>
      </c>
      <c r="AG1352" t="b">
        <f t="shared" si="289"/>
        <v>1</v>
      </c>
    </row>
    <row r="1353" spans="1:33">
      <c r="A1353" s="50">
        <f t="shared" ref="A1353:A1416" si="290">IF(B1353=INT(B1353),ROW(),"")</f>
        <v>1353</v>
      </c>
      <c r="B1353" s="49">
        <f t="shared" ref="B1353:B1416" si="291">IF(AND(MID(C1353,2,1)&lt;&gt;"/",MID(C1353,1,1)="/"),INT(B1352)+1,B1352+0.01)</f>
        <v>1317</v>
      </c>
      <c r="C1353" s="53" t="s">
        <v>3816</v>
      </c>
      <c r="D1353" s="61" t="s">
        <v>2839</v>
      </c>
      <c r="E1353" s="77" t="s">
        <v>4975</v>
      </c>
      <c r="F1353" s="77" t="s">
        <v>4975</v>
      </c>
      <c r="G1353" s="161">
        <v>0</v>
      </c>
      <c r="H1353" s="161">
        <v>0</v>
      </c>
      <c r="I1353" s="153" t="s">
        <v>16</v>
      </c>
      <c r="J1353" s="58" t="s">
        <v>1396</v>
      </c>
      <c r="K1353" s="59" t="s">
        <v>3830</v>
      </c>
      <c r="L1353" s="57" t="s">
        <v>4851</v>
      </c>
      <c r="M1353" s="57" t="s">
        <v>4910</v>
      </c>
      <c r="N1353" s="57"/>
      <c r="O1353" s="57"/>
      <c r="P1353" s="56" t="s">
        <v>1456</v>
      </c>
      <c r="Q1353" s="13"/>
      <c r="R1353"/>
      <c r="S1353" t="str">
        <f t="shared" si="284"/>
        <v/>
      </c>
      <c r="T1353" t="str">
        <f>IF(ISNA(VLOOKUP(AF1353,#REF!,1)),"//","")</f>
        <v/>
      </c>
      <c r="U1353"/>
      <c r="V1353" t="e">
        <f t="shared" si="285"/>
        <v>#REF!</v>
      </c>
      <c r="W1353" s="81" t="s">
        <v>2263</v>
      </c>
      <c r="X1353" s="59" t="s">
        <v>2263</v>
      </c>
      <c r="Y1353" s="59" t="s">
        <v>2263</v>
      </c>
      <c r="Z1353" s="25" t="str">
        <f t="shared" si="272"/>
        <v/>
      </c>
      <c r="AA1353" s="25" t="str">
        <f t="shared" si="286"/>
        <v/>
      </c>
      <c r="AB1353" s="1">
        <f t="shared" si="273"/>
        <v>1317</v>
      </c>
      <c r="AC1353" t="str">
        <f t="shared" si="287"/>
        <v>MNU_BITS</v>
      </c>
      <c r="AD1353" s="136" t="str">
        <f>IF(ISNA(VLOOKUP(AA1353,Sheet2!J:J,1,0)),"//","")</f>
        <v/>
      </c>
      <c r="AF1353" s="94" t="str">
        <f t="shared" si="288"/>
        <v/>
      </c>
      <c r="AG1353" t="b">
        <f t="shared" si="289"/>
        <v>1</v>
      </c>
    </row>
    <row r="1354" spans="1:33">
      <c r="A1354" s="50">
        <f t="shared" si="290"/>
        <v>1354</v>
      </c>
      <c r="B1354" s="49">
        <f t="shared" si="291"/>
        <v>1318</v>
      </c>
      <c r="C1354" s="53" t="s">
        <v>3816</v>
      </c>
      <c r="D1354" s="61" t="s">
        <v>2839</v>
      </c>
      <c r="E1354" s="130" t="s">
        <v>1048</v>
      </c>
      <c r="F1354" s="130" t="s">
        <v>1049</v>
      </c>
      <c r="G1354" s="161">
        <v>0</v>
      </c>
      <c r="H1354" s="161">
        <v>0</v>
      </c>
      <c r="I1354" s="153" t="s">
        <v>16</v>
      </c>
      <c r="J1354" s="58" t="s">
        <v>1396</v>
      </c>
      <c r="K1354" s="59" t="s">
        <v>3830</v>
      </c>
      <c r="L1354" s="57" t="s">
        <v>4851</v>
      </c>
      <c r="M1354" s="57" t="s">
        <v>4910</v>
      </c>
      <c r="N1354" s="57"/>
      <c r="O1354" s="53" t="s">
        <v>1405</v>
      </c>
      <c r="P1354" s="56" t="s">
        <v>1466</v>
      </c>
      <c r="Q1354" s="13"/>
      <c r="R1354"/>
      <c r="S1354" t="str">
        <f t="shared" si="284"/>
        <v>NOT EQUAL</v>
      </c>
      <c r="T1354" t="str">
        <f>IF(ISNA(VLOOKUP(AF1354,#REF!,1)),"//","")</f>
        <v/>
      </c>
      <c r="U1354"/>
      <c r="V1354" t="e">
        <f t="shared" si="285"/>
        <v>#REF!</v>
      </c>
      <c r="W1354" s="81" t="s">
        <v>2263</v>
      </c>
      <c r="X1354" s="59" t="s">
        <v>2263</v>
      </c>
      <c r="Y1354" s="59" t="s">
        <v>2263</v>
      </c>
      <c r="Z1354" s="25" t="str">
        <f t="shared" si="272"/>
        <v/>
      </c>
      <c r="AA1354" s="25" t="str">
        <f t="shared" si="286"/>
        <v/>
      </c>
      <c r="AB1354" s="1">
        <f t="shared" si="273"/>
        <v>1318</v>
      </c>
      <c r="AC1354" t="str">
        <f t="shared" si="287"/>
        <v>MNU_CATALOG</v>
      </c>
      <c r="AD1354" s="136" t="str">
        <f>IF(ISNA(VLOOKUP(AA1354,Sheet2!J:J,1,0)),"//","")</f>
        <v/>
      </c>
      <c r="AF1354" s="94" t="str">
        <f t="shared" si="288"/>
        <v/>
      </c>
      <c r="AG1354" t="b">
        <f t="shared" si="289"/>
        <v>1</v>
      </c>
    </row>
    <row r="1355" spans="1:33">
      <c r="A1355" s="50">
        <f t="shared" si="290"/>
        <v>1355</v>
      </c>
      <c r="B1355" s="49">
        <f t="shared" si="291"/>
        <v>1319</v>
      </c>
      <c r="C1355" s="53" t="s">
        <v>3816</v>
      </c>
      <c r="D1355" s="53" t="s">
        <v>7</v>
      </c>
      <c r="E1355" s="130" t="s">
        <v>1052</v>
      </c>
      <c r="F1355" s="130" t="s">
        <v>1052</v>
      </c>
      <c r="G1355" s="161">
        <v>0</v>
      </c>
      <c r="H1355" s="161">
        <v>0</v>
      </c>
      <c r="I1355" s="153" t="s">
        <v>16</v>
      </c>
      <c r="J1355" s="58" t="s">
        <v>1396</v>
      </c>
      <c r="K1355" s="59" t="s">
        <v>3830</v>
      </c>
      <c r="L1355" s="57" t="s">
        <v>4851</v>
      </c>
      <c r="M1355" s="57" t="s">
        <v>4910</v>
      </c>
      <c r="N1355" s="57"/>
      <c r="O1355" s="57"/>
      <c r="P1355" s="56" t="s">
        <v>1475</v>
      </c>
      <c r="Q1355" s="13"/>
      <c r="R1355"/>
      <c r="S1355" t="str">
        <f t="shared" si="284"/>
        <v/>
      </c>
      <c r="T1355" t="str">
        <f>IF(ISNA(VLOOKUP(AF1355,#REF!,1)),"//","")</f>
        <v/>
      </c>
      <c r="U1355"/>
      <c r="V1355" t="e">
        <f t="shared" si="285"/>
        <v>#REF!</v>
      </c>
      <c r="W1355" s="81" t="s">
        <v>2263</v>
      </c>
      <c r="X1355" s="59" t="s">
        <v>2263</v>
      </c>
      <c r="Y1355" s="59" t="s">
        <v>2263</v>
      </c>
      <c r="Z1355" s="25" t="str">
        <f t="shared" si="272"/>
        <v/>
      </c>
      <c r="AA1355" s="25" t="str">
        <f t="shared" si="286"/>
        <v/>
      </c>
      <c r="AB1355" s="1">
        <f t="shared" si="273"/>
        <v>1319</v>
      </c>
      <c r="AC1355" t="str">
        <f t="shared" si="287"/>
        <v>MNU_CHARS</v>
      </c>
      <c r="AD1355" s="136" t="str">
        <f>IF(ISNA(VLOOKUP(AA1355,Sheet2!J:J,1,0)),"//","")</f>
        <v/>
      </c>
      <c r="AF1355" s="94" t="str">
        <f t="shared" si="288"/>
        <v/>
      </c>
      <c r="AG1355" t="b">
        <f t="shared" si="289"/>
        <v>1</v>
      </c>
    </row>
    <row r="1356" spans="1:33">
      <c r="A1356" s="50">
        <f t="shared" si="290"/>
        <v>1356</v>
      </c>
      <c r="B1356" s="49">
        <f t="shared" si="291"/>
        <v>1320</v>
      </c>
      <c r="C1356" s="53" t="s">
        <v>3816</v>
      </c>
      <c r="D1356" s="53" t="s">
        <v>7</v>
      </c>
      <c r="E1356" s="130" t="s">
        <v>1056</v>
      </c>
      <c r="F1356" s="130" t="s">
        <v>1056</v>
      </c>
      <c r="G1356" s="161">
        <v>0</v>
      </c>
      <c r="H1356" s="161">
        <v>0</v>
      </c>
      <c r="I1356" s="153" t="s">
        <v>16</v>
      </c>
      <c r="J1356" s="58" t="s">
        <v>1396</v>
      </c>
      <c r="K1356" s="59" t="s">
        <v>3830</v>
      </c>
      <c r="L1356" s="57" t="s">
        <v>4851</v>
      </c>
      <c r="M1356" s="57" t="s">
        <v>4910</v>
      </c>
      <c r="N1356" s="57"/>
      <c r="O1356" s="57"/>
      <c r="P1356" s="56" t="s">
        <v>1479</v>
      </c>
      <c r="Q1356" s="13"/>
      <c r="R1356"/>
      <c r="S1356" t="str">
        <f t="shared" si="284"/>
        <v/>
      </c>
      <c r="T1356" t="str">
        <f>IF(ISNA(VLOOKUP(AF1356,#REF!,1)),"//","")</f>
        <v/>
      </c>
      <c r="U1356"/>
      <c r="V1356" t="e">
        <f t="shared" si="285"/>
        <v>#REF!</v>
      </c>
      <c r="W1356" s="81" t="s">
        <v>2263</v>
      </c>
      <c r="X1356" s="59" t="s">
        <v>2263</v>
      </c>
      <c r="Y1356" s="59" t="s">
        <v>2263</v>
      </c>
      <c r="Z1356" s="25" t="str">
        <f t="shared" si="272"/>
        <v/>
      </c>
      <c r="AA1356" s="25" t="str">
        <f t="shared" si="286"/>
        <v/>
      </c>
      <c r="AB1356" s="1">
        <f t="shared" si="273"/>
        <v>1320</v>
      </c>
      <c r="AC1356" t="str">
        <f t="shared" si="287"/>
        <v>MNU_CLK</v>
      </c>
      <c r="AD1356" s="136" t="str">
        <f>IF(ISNA(VLOOKUP(AA1356,Sheet2!J:J,1,0)),"//","")</f>
        <v/>
      </c>
      <c r="AF1356" s="94" t="str">
        <f t="shared" si="288"/>
        <v/>
      </c>
      <c r="AG1356" t="b">
        <f t="shared" si="289"/>
        <v>1</v>
      </c>
    </row>
    <row r="1357" spans="1:33">
      <c r="A1357" s="50">
        <f t="shared" si="290"/>
        <v>1357</v>
      </c>
      <c r="B1357" s="49">
        <f t="shared" si="291"/>
        <v>1321</v>
      </c>
      <c r="C1357" s="53" t="s">
        <v>3816</v>
      </c>
      <c r="D1357" s="53" t="s">
        <v>7</v>
      </c>
      <c r="E1357" s="130" t="s">
        <v>1060</v>
      </c>
      <c r="F1357" s="130" t="s">
        <v>1060</v>
      </c>
      <c r="G1357" s="161">
        <v>0</v>
      </c>
      <c r="H1357" s="161">
        <v>0</v>
      </c>
      <c r="I1357" s="153" t="s">
        <v>16</v>
      </c>
      <c r="J1357" s="58" t="s">
        <v>1396</v>
      </c>
      <c r="K1357" s="59" t="s">
        <v>3830</v>
      </c>
      <c r="L1357" s="57" t="s">
        <v>4851</v>
      </c>
      <c r="M1357" s="57" t="s">
        <v>4910</v>
      </c>
      <c r="N1357" s="57"/>
      <c r="O1357" s="57"/>
      <c r="P1357" s="56" t="s">
        <v>1486</v>
      </c>
      <c r="Q1357" s="13"/>
      <c r="R1357"/>
      <c r="S1357" t="str">
        <f t="shared" si="284"/>
        <v/>
      </c>
      <c r="T1357" t="str">
        <f>IF(ISNA(VLOOKUP(AF1357,#REF!,1)),"//","")</f>
        <v/>
      </c>
      <c r="U1357"/>
      <c r="V1357" t="e">
        <f t="shared" si="285"/>
        <v>#REF!</v>
      </c>
      <c r="W1357" s="81" t="s">
        <v>2263</v>
      </c>
      <c r="X1357" s="59" t="s">
        <v>2263</v>
      </c>
      <c r="Y1357" s="59" t="s">
        <v>2263</v>
      </c>
      <c r="Z1357" s="25" t="str">
        <f t="shared" si="272"/>
        <v/>
      </c>
      <c r="AA1357" s="25" t="str">
        <f t="shared" si="286"/>
        <v/>
      </c>
      <c r="AB1357" s="1">
        <f t="shared" si="273"/>
        <v>1321</v>
      </c>
      <c r="AC1357" t="str">
        <f t="shared" si="287"/>
        <v>MNU_CLR</v>
      </c>
      <c r="AD1357" s="136" t="str">
        <f>IF(ISNA(VLOOKUP(AA1357,Sheet2!J:J,1,0)),"//","")</f>
        <v/>
      </c>
      <c r="AF1357" s="94" t="str">
        <f t="shared" si="288"/>
        <v/>
      </c>
      <c r="AG1357" t="b">
        <f t="shared" si="289"/>
        <v>1</v>
      </c>
    </row>
    <row r="1358" spans="1:33">
      <c r="A1358" s="50">
        <f t="shared" si="290"/>
        <v>1358</v>
      </c>
      <c r="B1358" s="49">
        <f t="shared" si="291"/>
        <v>1322</v>
      </c>
      <c r="C1358" s="53" t="s">
        <v>3816</v>
      </c>
      <c r="D1358" s="61" t="s">
        <v>2839</v>
      </c>
      <c r="E1358" s="130" t="s">
        <v>52</v>
      </c>
      <c r="F1358" s="130" t="s">
        <v>52</v>
      </c>
      <c r="G1358" s="161">
        <v>0</v>
      </c>
      <c r="H1358" s="161">
        <v>0</v>
      </c>
      <c r="I1358" s="153" t="s">
        <v>16</v>
      </c>
      <c r="J1358" s="58" t="s">
        <v>1396</v>
      </c>
      <c r="K1358" s="59" t="s">
        <v>3830</v>
      </c>
      <c r="L1358" s="57" t="s">
        <v>4851</v>
      </c>
      <c r="M1358" s="57" t="s">
        <v>4910</v>
      </c>
      <c r="N1358" s="57"/>
      <c r="O1358" s="53" t="s">
        <v>2315</v>
      </c>
      <c r="P1358" s="56" t="s">
        <v>2313</v>
      </c>
      <c r="Q1358" s="13"/>
      <c r="R1358"/>
      <c r="S1358" t="str">
        <f t="shared" si="284"/>
        <v/>
      </c>
      <c r="T1358" t="str">
        <f>IF(ISNA(VLOOKUP(AF1358,#REF!,1)),"//","")</f>
        <v/>
      </c>
      <c r="U1358"/>
      <c r="V1358" t="e">
        <f t="shared" si="285"/>
        <v>#REF!</v>
      </c>
      <c r="W1358" s="81" t="s">
        <v>2263</v>
      </c>
      <c r="X1358" s="59" t="s">
        <v>2263</v>
      </c>
      <c r="Y1358" s="59" t="s">
        <v>2263</v>
      </c>
      <c r="Z1358" s="25" t="str">
        <f t="shared" si="272"/>
        <v/>
      </c>
      <c r="AA1358" s="25" t="str">
        <f t="shared" si="286"/>
        <v/>
      </c>
      <c r="AB1358" s="1">
        <f t="shared" si="273"/>
        <v>1322</v>
      </c>
      <c r="AC1358" t="str">
        <f t="shared" si="287"/>
        <v>MNU_CONST</v>
      </c>
      <c r="AD1358" s="136" t="str">
        <f>IF(ISNA(VLOOKUP(AA1358,Sheet2!J:J,1,0)),"//","")</f>
        <v/>
      </c>
      <c r="AF1358" s="94" t="str">
        <f t="shared" si="288"/>
        <v/>
      </c>
      <c r="AG1358" t="b">
        <f t="shared" si="289"/>
        <v>1</v>
      </c>
    </row>
    <row r="1359" spans="1:33">
      <c r="A1359" s="50">
        <f t="shared" si="290"/>
        <v>1359</v>
      </c>
      <c r="B1359" s="49">
        <f t="shared" si="291"/>
        <v>1323</v>
      </c>
      <c r="C1359" s="53" t="s">
        <v>3816</v>
      </c>
      <c r="D1359" s="53" t="s">
        <v>7</v>
      </c>
      <c r="E1359" s="130" t="s">
        <v>1069</v>
      </c>
      <c r="F1359" s="130" t="s">
        <v>1069</v>
      </c>
      <c r="G1359" s="161">
        <v>0</v>
      </c>
      <c r="H1359" s="161">
        <v>0</v>
      </c>
      <c r="I1359" s="153" t="s">
        <v>16</v>
      </c>
      <c r="J1359" s="58" t="s">
        <v>1396</v>
      </c>
      <c r="K1359" s="59" t="s">
        <v>3830</v>
      </c>
      <c r="L1359" s="57" t="s">
        <v>4851</v>
      </c>
      <c r="M1359" s="57" t="s">
        <v>4910</v>
      </c>
      <c r="N1359" s="57"/>
      <c r="O1359" s="57"/>
      <c r="P1359" s="56" t="s">
        <v>1498</v>
      </c>
      <c r="Q1359" s="13"/>
      <c r="R1359"/>
      <c r="S1359" t="str">
        <f t="shared" si="284"/>
        <v/>
      </c>
      <c r="T1359" t="str">
        <f>IF(ISNA(VLOOKUP(AF1359,#REF!,1)),"//","")</f>
        <v/>
      </c>
      <c r="U1359"/>
      <c r="V1359" t="e">
        <f t="shared" si="285"/>
        <v>#REF!</v>
      </c>
      <c r="W1359" s="81" t="s">
        <v>2263</v>
      </c>
      <c r="X1359" s="59" t="s">
        <v>2263</v>
      </c>
      <c r="Y1359" s="59" t="s">
        <v>2263</v>
      </c>
      <c r="Z1359" s="25" t="str">
        <f t="shared" si="272"/>
        <v/>
      </c>
      <c r="AA1359" s="25" t="str">
        <f t="shared" si="286"/>
        <v/>
      </c>
      <c r="AB1359" s="1">
        <f t="shared" si="273"/>
        <v>1323</v>
      </c>
      <c r="AC1359" t="str">
        <f t="shared" si="287"/>
        <v>MNU_CPX</v>
      </c>
      <c r="AD1359" s="136" t="str">
        <f>IF(ISNA(VLOOKUP(AA1359,Sheet2!J:J,1,0)),"//","")</f>
        <v/>
      </c>
      <c r="AF1359" s="94" t="str">
        <f t="shared" si="288"/>
        <v/>
      </c>
      <c r="AG1359" t="b">
        <f t="shared" si="289"/>
        <v>1</v>
      </c>
    </row>
    <row r="1360" spans="1:33">
      <c r="A1360" s="50">
        <f t="shared" si="290"/>
        <v>1360</v>
      </c>
      <c r="B1360" s="49">
        <f t="shared" si="291"/>
        <v>1324</v>
      </c>
      <c r="C1360" s="53" t="s">
        <v>3816</v>
      </c>
      <c r="D1360" s="53" t="s">
        <v>7</v>
      </c>
      <c r="E1360" s="130" t="s">
        <v>61</v>
      </c>
      <c r="F1360" s="130" t="s">
        <v>61</v>
      </c>
      <c r="G1360" s="161">
        <v>0</v>
      </c>
      <c r="H1360" s="161">
        <v>0</v>
      </c>
      <c r="I1360" s="153" t="s">
        <v>16</v>
      </c>
      <c r="J1360" s="58" t="s">
        <v>1396</v>
      </c>
      <c r="K1360" s="59" t="s">
        <v>3830</v>
      </c>
      <c r="L1360" s="57" t="s">
        <v>4851</v>
      </c>
      <c r="M1360" s="57" t="s">
        <v>4910</v>
      </c>
      <c r="N1360" s="57"/>
      <c r="O1360" s="57"/>
      <c r="P1360" s="56" t="s">
        <v>1499</v>
      </c>
      <c r="Q1360" s="13"/>
      <c r="R1360"/>
      <c r="S1360" t="str">
        <f t="shared" si="284"/>
        <v/>
      </c>
      <c r="T1360" t="str">
        <f>IF(ISNA(VLOOKUP(AF1360,#REF!,1)),"//","")</f>
        <v/>
      </c>
      <c r="U1360"/>
      <c r="V1360" t="e">
        <f t="shared" si="285"/>
        <v>#REF!</v>
      </c>
      <c r="W1360" s="81" t="s">
        <v>2263</v>
      </c>
      <c r="X1360" s="59" t="s">
        <v>2263</v>
      </c>
      <c r="Y1360" s="59" t="s">
        <v>2263</v>
      </c>
      <c r="Z1360" s="25" t="str">
        <f t="shared" si="272"/>
        <v/>
      </c>
      <c r="AA1360" s="25" t="str">
        <f t="shared" si="286"/>
        <v/>
      </c>
      <c r="AB1360" s="1">
        <f t="shared" si="273"/>
        <v>1324</v>
      </c>
      <c r="AC1360" t="str">
        <f t="shared" si="287"/>
        <v>MNU_CPXS</v>
      </c>
      <c r="AD1360" s="136" t="str">
        <f>IF(ISNA(VLOOKUP(AA1360,Sheet2!J:J,1,0)),"//","")</f>
        <v/>
      </c>
      <c r="AF1360" s="94" t="str">
        <f t="shared" si="288"/>
        <v/>
      </c>
      <c r="AG1360" t="b">
        <f t="shared" si="289"/>
        <v>1</v>
      </c>
    </row>
    <row r="1361" spans="1:33">
      <c r="A1361" s="50">
        <f t="shared" si="290"/>
        <v>1361</v>
      </c>
      <c r="B1361" s="49">
        <f t="shared" si="291"/>
        <v>1325</v>
      </c>
      <c r="C1361" s="53" t="s">
        <v>3816</v>
      </c>
      <c r="D1361" s="53" t="s">
        <v>7</v>
      </c>
      <c r="E1361" s="130" t="s">
        <v>1073</v>
      </c>
      <c r="F1361" s="130" t="s">
        <v>1073</v>
      </c>
      <c r="G1361" s="161">
        <v>0</v>
      </c>
      <c r="H1361" s="161">
        <v>0</v>
      </c>
      <c r="I1361" s="153" t="s">
        <v>16</v>
      </c>
      <c r="J1361" s="58" t="s">
        <v>1396</v>
      </c>
      <c r="K1361" s="59" t="s">
        <v>3830</v>
      </c>
      <c r="L1361" s="57" t="s">
        <v>4851</v>
      </c>
      <c r="M1361" s="57" t="s">
        <v>4910</v>
      </c>
      <c r="N1361" s="57"/>
      <c r="O1361" s="57"/>
      <c r="P1361" s="56" t="s">
        <v>1505</v>
      </c>
      <c r="Q1361" s="13"/>
      <c r="R1361"/>
      <c r="S1361" t="str">
        <f t="shared" si="284"/>
        <v/>
      </c>
      <c r="T1361" t="str">
        <f>IF(ISNA(VLOOKUP(AF1361,#REF!,1)),"//","")</f>
        <v/>
      </c>
      <c r="U1361"/>
      <c r="V1361" t="e">
        <f t="shared" si="285"/>
        <v>#REF!</v>
      </c>
      <c r="W1361" s="81" t="s">
        <v>2263</v>
      </c>
      <c r="X1361" s="59" t="s">
        <v>2263</v>
      </c>
      <c r="Y1361" s="59" t="s">
        <v>2263</v>
      </c>
      <c r="Z1361" s="25" t="str">
        <f t="shared" si="272"/>
        <v/>
      </c>
      <c r="AA1361" s="25" t="str">
        <f t="shared" si="286"/>
        <v/>
      </c>
      <c r="AB1361" s="1">
        <f t="shared" si="273"/>
        <v>1325</v>
      </c>
      <c r="AC1361" t="str">
        <f t="shared" si="287"/>
        <v>MNU_DATES</v>
      </c>
      <c r="AD1361" s="136" t="str">
        <f>IF(ISNA(VLOOKUP(AA1361,Sheet2!J:J,1,0)),"//","")</f>
        <v/>
      </c>
      <c r="AF1361" s="94" t="str">
        <f t="shared" si="288"/>
        <v/>
      </c>
      <c r="AG1361" t="b">
        <f t="shared" si="289"/>
        <v>1</v>
      </c>
    </row>
    <row r="1362" spans="1:33">
      <c r="A1362" s="50">
        <f t="shared" si="290"/>
        <v>1362</v>
      </c>
      <c r="B1362" s="49">
        <f t="shared" si="291"/>
        <v>1326</v>
      </c>
      <c r="C1362" s="53" t="s">
        <v>3816</v>
      </c>
      <c r="D1362" s="53" t="s">
        <v>7</v>
      </c>
      <c r="E1362" s="130" t="s">
        <v>74</v>
      </c>
      <c r="F1362" s="130" t="s">
        <v>74</v>
      </c>
      <c r="G1362" s="161">
        <v>0</v>
      </c>
      <c r="H1362" s="161">
        <v>0</v>
      </c>
      <c r="I1362" s="153" t="s">
        <v>16</v>
      </c>
      <c r="J1362" s="58" t="s">
        <v>1396</v>
      </c>
      <c r="K1362" s="59" t="s">
        <v>3830</v>
      </c>
      <c r="L1362" s="57" t="s">
        <v>4851</v>
      </c>
      <c r="M1362" s="57" t="s">
        <v>4910</v>
      </c>
      <c r="N1362" s="57"/>
      <c r="O1362" s="57"/>
      <c r="P1362" s="56" t="s">
        <v>4631</v>
      </c>
      <c r="Q1362" s="13"/>
      <c r="R1362"/>
      <c r="S1362" t="str">
        <f t="shared" si="284"/>
        <v/>
      </c>
      <c r="T1362" t="str">
        <f>IF(ISNA(VLOOKUP(AF1362,#REF!,1)),"//","")</f>
        <v/>
      </c>
      <c r="U1362"/>
      <c r="V1362" t="e">
        <f t="shared" si="285"/>
        <v>#REF!</v>
      </c>
      <c r="W1362" s="81" t="s">
        <v>2263</v>
      </c>
      <c r="X1362" s="59" t="s">
        <v>2263</v>
      </c>
      <c r="Y1362" s="59" t="s">
        <v>2263</v>
      </c>
      <c r="Z1362" s="25" t="str">
        <f t="shared" si="272"/>
        <v/>
      </c>
      <c r="AA1362" s="25" t="str">
        <f t="shared" si="286"/>
        <v/>
      </c>
      <c r="AB1362" s="1">
        <f t="shared" si="273"/>
        <v>1326</v>
      </c>
      <c r="AC1362" t="str">
        <f t="shared" si="287"/>
        <v>MNU_DISP</v>
      </c>
      <c r="AD1362" s="136" t="str">
        <f>IF(ISNA(VLOOKUP(AA1362,Sheet2!J:J,1,0)),"//","")</f>
        <v/>
      </c>
      <c r="AF1362" s="94" t="str">
        <f t="shared" si="288"/>
        <v/>
      </c>
      <c r="AG1362" t="b">
        <f t="shared" si="289"/>
        <v>1</v>
      </c>
    </row>
    <row r="1363" spans="1:33">
      <c r="A1363" s="50">
        <f t="shared" si="290"/>
        <v>1363</v>
      </c>
      <c r="B1363" s="49">
        <f t="shared" si="291"/>
        <v>1327</v>
      </c>
      <c r="C1363" s="53" t="s">
        <v>3816</v>
      </c>
      <c r="D1363" s="53" t="s">
        <v>7</v>
      </c>
      <c r="E1363" s="130" t="s">
        <v>1093</v>
      </c>
      <c r="F1363" s="130" t="s">
        <v>1093</v>
      </c>
      <c r="G1363" s="161">
        <v>0</v>
      </c>
      <c r="H1363" s="161">
        <v>0</v>
      </c>
      <c r="I1363" s="153" t="s">
        <v>16</v>
      </c>
      <c r="J1363" s="58" t="s">
        <v>1396</v>
      </c>
      <c r="K1363" s="59" t="s">
        <v>3830</v>
      </c>
      <c r="L1363" s="57" t="s">
        <v>4851</v>
      </c>
      <c r="M1363" s="57" t="s">
        <v>4910</v>
      </c>
      <c r="N1363" s="57"/>
      <c r="O1363" s="57"/>
      <c r="P1363" s="56" t="s">
        <v>1538</v>
      </c>
      <c r="Q1363" s="13"/>
      <c r="R1363"/>
      <c r="S1363" t="str">
        <f t="shared" si="284"/>
        <v/>
      </c>
      <c r="T1363" t="str">
        <f>IF(ISNA(VLOOKUP(AF1363,#REF!,1)),"//","")</f>
        <v/>
      </c>
      <c r="U1363"/>
      <c r="V1363" t="e">
        <f t="shared" si="285"/>
        <v>#REF!</v>
      </c>
      <c r="W1363" s="81" t="s">
        <v>2263</v>
      </c>
      <c r="X1363" s="59" t="s">
        <v>2263</v>
      </c>
      <c r="Y1363" s="59" t="s">
        <v>2263</v>
      </c>
      <c r="Z1363" s="25" t="str">
        <f t="shared" si="272"/>
        <v/>
      </c>
      <c r="AA1363" s="25" t="str">
        <f t="shared" si="286"/>
        <v/>
      </c>
      <c r="AB1363" s="1">
        <f t="shared" si="273"/>
        <v>1327</v>
      </c>
      <c r="AC1363" t="str">
        <f t="shared" si="287"/>
        <v>MNU_EQN</v>
      </c>
      <c r="AD1363" s="136" t="str">
        <f>IF(ISNA(VLOOKUP(AA1363,Sheet2!J:J,1,0)),"//","")</f>
        <v/>
      </c>
      <c r="AF1363" s="94" t="str">
        <f t="shared" si="288"/>
        <v/>
      </c>
      <c r="AG1363" t="b">
        <f t="shared" si="289"/>
        <v>1</v>
      </c>
    </row>
    <row r="1364" spans="1:33">
      <c r="A1364" s="50">
        <f t="shared" si="290"/>
        <v>1364</v>
      </c>
      <c r="B1364" s="49">
        <f t="shared" si="291"/>
        <v>1328</v>
      </c>
      <c r="C1364" s="53" t="s">
        <v>3816</v>
      </c>
      <c r="D1364" s="53" t="s">
        <v>7</v>
      </c>
      <c r="E1364" s="130" t="s">
        <v>1103</v>
      </c>
      <c r="F1364" s="130" t="s">
        <v>1103</v>
      </c>
      <c r="G1364" s="161">
        <v>0</v>
      </c>
      <c r="H1364" s="161">
        <v>0</v>
      </c>
      <c r="I1364" s="153" t="s">
        <v>16</v>
      </c>
      <c r="J1364" s="58" t="s">
        <v>1396</v>
      </c>
      <c r="K1364" s="59" t="s">
        <v>3830</v>
      </c>
      <c r="L1364" s="57" t="s">
        <v>4851</v>
      </c>
      <c r="M1364" s="57" t="s">
        <v>4910</v>
      </c>
      <c r="N1364" s="57"/>
      <c r="O1364" s="57"/>
      <c r="P1364" s="56" t="s">
        <v>1547</v>
      </c>
      <c r="Q1364" s="13"/>
      <c r="R1364"/>
      <c r="S1364" t="str">
        <f t="shared" si="284"/>
        <v/>
      </c>
      <c r="T1364" t="str">
        <f>IF(ISNA(VLOOKUP(AF1364,#REF!,1)),"//","")</f>
        <v/>
      </c>
      <c r="U1364"/>
      <c r="V1364" t="e">
        <f t="shared" si="285"/>
        <v>#REF!</v>
      </c>
      <c r="W1364" s="81" t="s">
        <v>2263</v>
      </c>
      <c r="X1364" s="59" t="s">
        <v>2263</v>
      </c>
      <c r="Y1364" s="59" t="s">
        <v>2263</v>
      </c>
      <c r="Z1364" s="25" t="str">
        <f t="shared" si="272"/>
        <v/>
      </c>
      <c r="AA1364" s="25" t="str">
        <f t="shared" si="286"/>
        <v/>
      </c>
      <c r="AB1364" s="1">
        <f t="shared" si="273"/>
        <v>1328</v>
      </c>
      <c r="AC1364" t="str">
        <f t="shared" si="287"/>
        <v>MNU_EXP</v>
      </c>
      <c r="AD1364" s="136" t="str">
        <f>IF(ISNA(VLOOKUP(AA1364,Sheet2!J:J,1,0)),"//","")</f>
        <v/>
      </c>
      <c r="AF1364" s="94" t="str">
        <f t="shared" si="288"/>
        <v/>
      </c>
      <c r="AG1364" t="b">
        <f t="shared" si="289"/>
        <v>1</v>
      </c>
    </row>
    <row r="1365" spans="1:33">
      <c r="A1365" s="50">
        <f t="shared" si="290"/>
        <v>1365</v>
      </c>
      <c r="B1365" s="49">
        <f t="shared" si="291"/>
        <v>1329</v>
      </c>
      <c r="C1365" s="53" t="s">
        <v>3816</v>
      </c>
      <c r="D1365" s="61" t="s">
        <v>2839</v>
      </c>
      <c r="E1365" s="130" t="s">
        <v>2269</v>
      </c>
      <c r="F1365" s="130" t="s">
        <v>2269</v>
      </c>
      <c r="G1365" s="161">
        <v>0</v>
      </c>
      <c r="H1365" s="161">
        <v>0</v>
      </c>
      <c r="I1365" s="153" t="s">
        <v>16</v>
      </c>
      <c r="J1365" s="58" t="s">
        <v>1396</v>
      </c>
      <c r="K1365" s="59" t="s">
        <v>3830</v>
      </c>
      <c r="L1365" s="57" t="s">
        <v>4851</v>
      </c>
      <c r="M1365" s="57" t="s">
        <v>4910</v>
      </c>
      <c r="N1365" s="57"/>
      <c r="O1365" s="57"/>
      <c r="P1365" s="56" t="s">
        <v>1557</v>
      </c>
      <c r="Q1365" s="13"/>
      <c r="R1365"/>
      <c r="S1365" t="str">
        <f t="shared" si="284"/>
        <v/>
      </c>
      <c r="T1365" t="str">
        <f>IF(ISNA(VLOOKUP(AF1365,#REF!,1)),"//","")</f>
        <v/>
      </c>
      <c r="U1365"/>
      <c r="V1365" t="e">
        <f t="shared" si="285"/>
        <v>#REF!</v>
      </c>
      <c r="W1365" s="81" t="s">
        <v>2263</v>
      </c>
      <c r="X1365" s="59" t="s">
        <v>2263</v>
      </c>
      <c r="Y1365" s="59" t="s">
        <v>2263</v>
      </c>
      <c r="Z1365" s="25" t="str">
        <f t="shared" si="272"/>
        <v/>
      </c>
      <c r="AA1365" s="25" t="str">
        <f t="shared" si="286"/>
        <v/>
      </c>
      <c r="AB1365" s="1">
        <f t="shared" si="273"/>
        <v>1329</v>
      </c>
      <c r="AC1365" t="str">
        <f t="shared" si="287"/>
        <v>MNU_CONVE</v>
      </c>
      <c r="AD1365" s="136" t="str">
        <f>IF(ISNA(VLOOKUP(AA1365,Sheet2!J:J,1,0)),"//","")</f>
        <v/>
      </c>
      <c r="AF1365" s="94" t="str">
        <f t="shared" si="288"/>
        <v/>
      </c>
      <c r="AG1365" t="b">
        <f t="shared" si="289"/>
        <v>1</v>
      </c>
    </row>
    <row r="1366" spans="1:33">
      <c r="A1366" s="50">
        <f t="shared" si="290"/>
        <v>1366</v>
      </c>
      <c r="B1366" s="49">
        <f t="shared" si="291"/>
        <v>1330</v>
      </c>
      <c r="C1366" s="53" t="s">
        <v>3816</v>
      </c>
      <c r="D1366" s="53" t="s">
        <v>7</v>
      </c>
      <c r="E1366" s="130" t="s">
        <v>96</v>
      </c>
      <c r="F1366" s="130" t="s">
        <v>96</v>
      </c>
      <c r="G1366" s="161">
        <v>0</v>
      </c>
      <c r="H1366" s="161">
        <v>0</v>
      </c>
      <c r="I1366" s="153" t="s">
        <v>16</v>
      </c>
      <c r="J1366" s="58" t="s">
        <v>1396</v>
      </c>
      <c r="K1366" s="59" t="s">
        <v>3830</v>
      </c>
      <c r="L1366" s="57" t="s">
        <v>4851</v>
      </c>
      <c r="M1366" s="57" t="s">
        <v>4910</v>
      </c>
      <c r="N1366" s="57"/>
      <c r="O1366" s="57"/>
      <c r="P1366" s="56" t="s">
        <v>1560</v>
      </c>
      <c r="Q1366" s="13"/>
      <c r="R1366"/>
      <c r="S1366" t="str">
        <f t="shared" si="284"/>
        <v/>
      </c>
      <c r="T1366" t="str">
        <f>IF(ISNA(VLOOKUP(AF1366,#REF!,1)),"//","")</f>
        <v/>
      </c>
      <c r="U1366"/>
      <c r="V1366" t="e">
        <f t="shared" si="285"/>
        <v>#REF!</v>
      </c>
      <c r="W1366" s="81" t="s">
        <v>2263</v>
      </c>
      <c r="X1366" s="59" t="s">
        <v>2263</v>
      </c>
      <c r="Y1366" s="59" t="s">
        <v>2263</v>
      </c>
      <c r="Z1366" s="25" t="str">
        <f t="shared" si="272"/>
        <v/>
      </c>
      <c r="AA1366" s="25" t="str">
        <f t="shared" si="286"/>
        <v/>
      </c>
      <c r="AB1366" s="1">
        <f t="shared" si="273"/>
        <v>1330</v>
      </c>
      <c r="AC1366" t="str">
        <f t="shared" si="287"/>
        <v>MNU_FCNS</v>
      </c>
      <c r="AD1366" s="136" t="str">
        <f>IF(ISNA(VLOOKUP(AA1366,Sheet2!J:J,1,0)),"//","")</f>
        <v/>
      </c>
      <c r="AF1366" s="94" t="str">
        <f t="shared" si="288"/>
        <v/>
      </c>
      <c r="AG1366" t="b">
        <f t="shared" si="289"/>
        <v>1</v>
      </c>
    </row>
    <row r="1367" spans="1:33">
      <c r="A1367" s="50">
        <f t="shared" si="290"/>
        <v>1367</v>
      </c>
      <c r="B1367" s="49">
        <f t="shared" si="291"/>
        <v>1331</v>
      </c>
      <c r="C1367" s="53" t="s">
        <v>3816</v>
      </c>
      <c r="D1367" s="53" t="s">
        <v>7</v>
      </c>
      <c r="E1367" s="130" t="s">
        <v>1108</v>
      </c>
      <c r="F1367" s="130" t="s">
        <v>1108</v>
      </c>
      <c r="G1367" s="161">
        <v>0</v>
      </c>
      <c r="H1367" s="161">
        <v>0</v>
      </c>
      <c r="I1367" s="153" t="s">
        <v>16</v>
      </c>
      <c r="J1367" s="58" t="s">
        <v>1396</v>
      </c>
      <c r="K1367" s="59" t="s">
        <v>3830</v>
      </c>
      <c r="L1367" s="57" t="s">
        <v>4851</v>
      </c>
      <c r="M1367" s="57" t="s">
        <v>4910</v>
      </c>
      <c r="N1367" s="57"/>
      <c r="O1367" s="57"/>
      <c r="P1367" s="56" t="s">
        <v>1569</v>
      </c>
      <c r="Q1367" s="13"/>
      <c r="R1367"/>
      <c r="S1367" t="str">
        <f t="shared" si="284"/>
        <v/>
      </c>
      <c r="T1367" t="str">
        <f>IF(ISNA(VLOOKUP(AF1367,#REF!,1)),"//","")</f>
        <v/>
      </c>
      <c r="U1367"/>
      <c r="V1367" t="e">
        <f t="shared" si="285"/>
        <v>#REF!</v>
      </c>
      <c r="W1367" s="81" t="s">
        <v>2263</v>
      </c>
      <c r="X1367" s="59" t="s">
        <v>2263</v>
      </c>
      <c r="Y1367" s="59" t="s">
        <v>2263</v>
      </c>
      <c r="Z1367" s="25" t="str">
        <f t="shared" si="272"/>
        <v/>
      </c>
      <c r="AA1367" s="25" t="str">
        <f t="shared" si="286"/>
        <v/>
      </c>
      <c r="AB1367" s="1">
        <f t="shared" si="273"/>
        <v>1331</v>
      </c>
      <c r="AC1367" t="str">
        <f t="shared" si="287"/>
        <v>MNU_FIN</v>
      </c>
      <c r="AD1367" s="136" t="str">
        <f>IF(ISNA(VLOOKUP(AA1367,Sheet2!J:J,1,0)),"//","")</f>
        <v/>
      </c>
      <c r="AF1367" s="94" t="str">
        <f t="shared" si="288"/>
        <v/>
      </c>
      <c r="AG1367" t="b">
        <f t="shared" si="289"/>
        <v>1</v>
      </c>
    </row>
    <row r="1368" spans="1:33">
      <c r="A1368" s="50">
        <f t="shared" si="290"/>
        <v>1368</v>
      </c>
      <c r="B1368" s="49">
        <f t="shared" si="291"/>
        <v>1332</v>
      </c>
      <c r="C1368" s="53" t="s">
        <v>3816</v>
      </c>
      <c r="D1368" s="53" t="s">
        <v>7</v>
      </c>
      <c r="E1368" s="130" t="s">
        <v>103</v>
      </c>
      <c r="F1368" s="130" t="s">
        <v>103</v>
      </c>
      <c r="G1368" s="161">
        <v>0</v>
      </c>
      <c r="H1368" s="161">
        <v>0</v>
      </c>
      <c r="I1368" s="153" t="s">
        <v>16</v>
      </c>
      <c r="J1368" s="58" t="s">
        <v>1396</v>
      </c>
      <c r="K1368" s="59" t="s">
        <v>3830</v>
      </c>
      <c r="L1368" s="57" t="s">
        <v>4851</v>
      </c>
      <c r="M1368" s="57" t="s">
        <v>4910</v>
      </c>
      <c r="N1368" s="57"/>
      <c r="O1368" s="57"/>
      <c r="P1368" s="56" t="s">
        <v>2306</v>
      </c>
      <c r="Q1368" s="13"/>
      <c r="R1368"/>
      <c r="S1368" t="str">
        <f t="shared" si="284"/>
        <v/>
      </c>
      <c r="T1368" t="str">
        <f>IF(ISNA(VLOOKUP(AF1368,#REF!,1)),"//","")</f>
        <v/>
      </c>
      <c r="U1368"/>
      <c r="V1368" t="e">
        <f t="shared" si="285"/>
        <v>#REF!</v>
      </c>
      <c r="W1368" s="81" t="s">
        <v>2263</v>
      </c>
      <c r="X1368" s="59" t="s">
        <v>2263</v>
      </c>
      <c r="Y1368" s="59" t="s">
        <v>2263</v>
      </c>
      <c r="Z1368" s="25" t="str">
        <f t="shared" si="272"/>
        <v/>
      </c>
      <c r="AA1368" s="25" t="str">
        <f t="shared" si="286"/>
        <v/>
      </c>
      <c r="AB1368" s="1">
        <f t="shared" si="273"/>
        <v>1332</v>
      </c>
      <c r="AC1368" t="str">
        <f t="shared" si="287"/>
        <v>MNU_SINTS</v>
      </c>
      <c r="AD1368" s="136" t="str">
        <f>IF(ISNA(VLOOKUP(AA1368,Sheet2!J:J,1,0)),"//","")</f>
        <v/>
      </c>
      <c r="AF1368" s="94" t="str">
        <f t="shared" si="288"/>
        <v/>
      </c>
      <c r="AG1368" t="b">
        <f t="shared" si="289"/>
        <v>1</v>
      </c>
    </row>
    <row r="1369" spans="1:33">
      <c r="A1369" s="50">
        <f t="shared" si="290"/>
        <v>1369</v>
      </c>
      <c r="B1369" s="49">
        <f t="shared" si="291"/>
        <v>1333</v>
      </c>
      <c r="C1369" s="53" t="s">
        <v>3816</v>
      </c>
      <c r="D1369" s="53" t="s">
        <v>7</v>
      </c>
      <c r="E1369" s="77" t="s">
        <v>4973</v>
      </c>
      <c r="F1369" s="77" t="s">
        <v>4973</v>
      </c>
      <c r="G1369" s="161">
        <v>0</v>
      </c>
      <c r="H1369" s="161">
        <v>0</v>
      </c>
      <c r="I1369" s="153" t="s">
        <v>16</v>
      </c>
      <c r="J1369" s="58" t="s">
        <v>1396</v>
      </c>
      <c r="K1369" s="59" t="s">
        <v>3830</v>
      </c>
      <c r="L1369" s="57" t="s">
        <v>4851</v>
      </c>
      <c r="M1369" s="57" t="s">
        <v>4910</v>
      </c>
      <c r="N1369" s="57"/>
      <c r="O1369" s="57"/>
      <c r="P1369" s="56" t="s">
        <v>1571</v>
      </c>
      <c r="Q1369" s="13"/>
      <c r="R1369"/>
      <c r="S1369" t="str">
        <f t="shared" si="284"/>
        <v/>
      </c>
      <c r="T1369" t="str">
        <f>IF(ISNA(VLOOKUP(AF1369,#REF!,1)),"//","")</f>
        <v/>
      </c>
      <c r="U1369"/>
      <c r="V1369" t="e">
        <f t="shared" si="285"/>
        <v>#REF!</v>
      </c>
      <c r="W1369" s="81" t="s">
        <v>2263</v>
      </c>
      <c r="X1369" s="59" t="s">
        <v>2263</v>
      </c>
      <c r="Y1369" s="59" t="s">
        <v>2263</v>
      </c>
      <c r="Z1369" s="25" t="str">
        <f t="shared" si="272"/>
        <v/>
      </c>
      <c r="AA1369" s="25" t="str">
        <f t="shared" si="286"/>
        <v/>
      </c>
      <c r="AB1369" s="1">
        <f t="shared" si="273"/>
        <v>1333</v>
      </c>
      <c r="AC1369" t="str">
        <f t="shared" si="287"/>
        <v>MNU_FLAGS</v>
      </c>
      <c r="AD1369" s="136" t="str">
        <f>IF(ISNA(VLOOKUP(AA1369,Sheet2!J:J,1,0)),"//","")</f>
        <v/>
      </c>
      <c r="AF1369" s="94" t="str">
        <f t="shared" si="288"/>
        <v/>
      </c>
      <c r="AG1369" t="b">
        <f t="shared" si="289"/>
        <v>1</v>
      </c>
    </row>
    <row r="1370" spans="1:33">
      <c r="A1370" s="50">
        <f t="shared" si="290"/>
        <v>1370</v>
      </c>
      <c r="B1370" s="49">
        <f t="shared" si="291"/>
        <v>1334</v>
      </c>
      <c r="C1370" s="53" t="s">
        <v>3816</v>
      </c>
      <c r="D1370" s="53" t="s">
        <v>7</v>
      </c>
      <c r="E1370" s="130" t="s">
        <v>1109</v>
      </c>
      <c r="F1370" s="130" t="s">
        <v>1109</v>
      </c>
      <c r="G1370" s="161">
        <v>0</v>
      </c>
      <c r="H1370" s="161">
        <v>0</v>
      </c>
      <c r="I1370" s="153" t="s">
        <v>16</v>
      </c>
      <c r="J1370" s="58" t="s">
        <v>1396</v>
      </c>
      <c r="K1370" s="59" t="s">
        <v>3830</v>
      </c>
      <c r="L1370" s="57" t="s">
        <v>4851</v>
      </c>
      <c r="M1370" s="57" t="s">
        <v>4910</v>
      </c>
      <c r="N1370" s="57"/>
      <c r="O1370" s="57"/>
      <c r="P1370" s="56" t="s">
        <v>1572</v>
      </c>
      <c r="Q1370" s="13"/>
      <c r="R1370"/>
      <c r="S1370" t="str">
        <f t="shared" si="284"/>
        <v/>
      </c>
      <c r="T1370" t="str">
        <f>IF(ISNA(VLOOKUP(AF1370,#REF!,1)),"//","")</f>
        <v/>
      </c>
      <c r="U1370"/>
      <c r="V1370" t="e">
        <f t="shared" si="285"/>
        <v>#REF!</v>
      </c>
      <c r="W1370" s="81" t="s">
        <v>2263</v>
      </c>
      <c r="X1370" s="59" t="s">
        <v>2263</v>
      </c>
      <c r="Y1370" s="59" t="s">
        <v>2263</v>
      </c>
      <c r="Z1370" s="25" t="str">
        <f t="shared" si="272"/>
        <v/>
      </c>
      <c r="AA1370" s="25" t="str">
        <f t="shared" si="286"/>
        <v/>
      </c>
      <c r="AB1370" s="1">
        <f t="shared" si="273"/>
        <v>1334</v>
      </c>
      <c r="AC1370" t="str">
        <f t="shared" si="287"/>
        <v>MNU_FLASH</v>
      </c>
      <c r="AD1370" s="136" t="str">
        <f>IF(ISNA(VLOOKUP(AA1370,Sheet2!J:J,1,0)),"//","")</f>
        <v/>
      </c>
      <c r="AF1370" s="94" t="str">
        <f t="shared" si="288"/>
        <v/>
      </c>
      <c r="AG1370" t="b">
        <f t="shared" si="289"/>
        <v>1</v>
      </c>
    </row>
    <row r="1371" spans="1:33">
      <c r="A1371" s="50">
        <f t="shared" si="290"/>
        <v>1371</v>
      </c>
      <c r="B1371" s="49">
        <f t="shared" si="291"/>
        <v>1335</v>
      </c>
      <c r="C1371" s="53" t="s">
        <v>3816</v>
      </c>
      <c r="D1371" s="53" t="s">
        <v>7</v>
      </c>
      <c r="E1371" s="77" t="s">
        <v>524</v>
      </c>
      <c r="F1371" s="130" t="s">
        <v>117</v>
      </c>
      <c r="G1371" s="161">
        <v>0</v>
      </c>
      <c r="H1371" s="161">
        <v>0</v>
      </c>
      <c r="I1371" s="153" t="s">
        <v>16</v>
      </c>
      <c r="J1371" s="58" t="s">
        <v>1396</v>
      </c>
      <c r="K1371" s="59" t="s">
        <v>3830</v>
      </c>
      <c r="L1371" s="57" t="s">
        <v>4851</v>
      </c>
      <c r="M1371" s="57" t="s">
        <v>4910</v>
      </c>
      <c r="N1371" s="57"/>
      <c r="O1371" s="57"/>
      <c r="P1371" s="56" t="s">
        <v>1590</v>
      </c>
      <c r="Q1371" s="13"/>
      <c r="R1371"/>
      <c r="S1371" t="str">
        <f t="shared" si="284"/>
        <v>NOT EQUAL</v>
      </c>
      <c r="T1371" t="str">
        <f>IF(ISNA(VLOOKUP(AF1371,#REF!,1)),"//","")</f>
        <v/>
      </c>
      <c r="U1371"/>
      <c r="V1371" t="e">
        <f t="shared" si="285"/>
        <v>#REF!</v>
      </c>
      <c r="W1371" s="81" t="s">
        <v>2263</v>
      </c>
      <c r="X1371" s="59" t="s">
        <v>2263</v>
      </c>
      <c r="Y1371" s="59" t="s">
        <v>2263</v>
      </c>
      <c r="Z1371" s="25" t="str">
        <f t="shared" si="272"/>
        <v/>
      </c>
      <c r="AA1371" s="25" t="str">
        <f t="shared" si="286"/>
        <v/>
      </c>
      <c r="AB1371" s="1">
        <f t="shared" si="273"/>
        <v>1335</v>
      </c>
      <c r="AC1371" t="str">
        <f t="shared" si="287"/>
        <v>MNU_1STDERIV</v>
      </c>
      <c r="AD1371" s="136" t="str">
        <f>IF(ISNA(VLOOKUP(AA1371,Sheet2!J:J,1,0)),"//","")</f>
        <v/>
      </c>
      <c r="AF1371" s="94" t="str">
        <f t="shared" si="288"/>
        <v/>
      </c>
      <c r="AG1371" t="b">
        <f t="shared" si="289"/>
        <v>1</v>
      </c>
    </row>
    <row r="1372" spans="1:33">
      <c r="A1372" s="50">
        <f t="shared" si="290"/>
        <v>1372</v>
      </c>
      <c r="B1372" s="49">
        <f t="shared" si="291"/>
        <v>1336</v>
      </c>
      <c r="C1372" s="53" t="s">
        <v>3816</v>
      </c>
      <c r="D1372" s="53" t="s">
        <v>7</v>
      </c>
      <c r="E1372" s="77" t="s">
        <v>524</v>
      </c>
      <c r="F1372" s="130" t="s">
        <v>1118</v>
      </c>
      <c r="G1372" s="161">
        <v>0</v>
      </c>
      <c r="H1372" s="161">
        <v>0</v>
      </c>
      <c r="I1372" s="153" t="s">
        <v>16</v>
      </c>
      <c r="J1372" s="58" t="s">
        <v>1396</v>
      </c>
      <c r="K1372" s="59" t="s">
        <v>3830</v>
      </c>
      <c r="L1372" s="57" t="s">
        <v>4851</v>
      </c>
      <c r="M1372" s="57" t="s">
        <v>4910</v>
      </c>
      <c r="N1372" s="57"/>
      <c r="O1372" s="57"/>
      <c r="P1372" s="56" t="s">
        <v>1591</v>
      </c>
      <c r="Q1372" s="13"/>
      <c r="R1372"/>
      <c r="S1372" t="str">
        <f t="shared" si="284"/>
        <v>NOT EQUAL</v>
      </c>
      <c r="T1372" t="str">
        <f>IF(ISNA(VLOOKUP(AF1372,#REF!,1)),"//","")</f>
        <v/>
      </c>
      <c r="U1372"/>
      <c r="V1372" t="e">
        <f t="shared" si="285"/>
        <v>#REF!</v>
      </c>
      <c r="W1372" s="81" t="s">
        <v>2263</v>
      </c>
      <c r="X1372" s="59" t="s">
        <v>2263</v>
      </c>
      <c r="Y1372" s="59" t="s">
        <v>2263</v>
      </c>
      <c r="Z1372" s="25" t="str">
        <f t="shared" si="272"/>
        <v/>
      </c>
      <c r="AA1372" s="25" t="str">
        <f t="shared" si="286"/>
        <v/>
      </c>
      <c r="AB1372" s="1">
        <f t="shared" si="273"/>
        <v>1336</v>
      </c>
      <c r="AC1372" t="str">
        <f t="shared" si="287"/>
        <v>MNU_2NDDERIV</v>
      </c>
      <c r="AD1372" s="136" t="str">
        <f>IF(ISNA(VLOOKUP(AA1372,Sheet2!J:J,1,0)),"//","")</f>
        <v/>
      </c>
      <c r="AF1372" s="94" t="str">
        <f t="shared" si="288"/>
        <v/>
      </c>
      <c r="AG1372" t="b">
        <f t="shared" si="289"/>
        <v>1</v>
      </c>
    </row>
    <row r="1373" spans="1:33">
      <c r="A1373" s="50">
        <f t="shared" si="290"/>
        <v>1373</v>
      </c>
      <c r="B1373" s="49">
        <f t="shared" si="291"/>
        <v>1337</v>
      </c>
      <c r="C1373" s="53" t="s">
        <v>3816</v>
      </c>
      <c r="D1373" s="53" t="s">
        <v>7</v>
      </c>
      <c r="E1373" s="130" t="s">
        <v>119</v>
      </c>
      <c r="F1373" s="130" t="s">
        <v>119</v>
      </c>
      <c r="G1373" s="161">
        <v>0</v>
      </c>
      <c r="H1373" s="161">
        <v>0</v>
      </c>
      <c r="I1373" s="153" t="s">
        <v>16</v>
      </c>
      <c r="J1373" s="58" t="s">
        <v>1396</v>
      </c>
      <c r="K1373" s="59" t="s">
        <v>3830</v>
      </c>
      <c r="L1373" s="57" t="s">
        <v>4851</v>
      </c>
      <c r="M1373" s="57" t="s">
        <v>4910</v>
      </c>
      <c r="N1373" s="57"/>
      <c r="O1373" s="57"/>
      <c r="P1373" s="56" t="s">
        <v>1594</v>
      </c>
      <c r="Q1373" s="13"/>
      <c r="R1373"/>
      <c r="S1373" t="str">
        <f t="shared" si="284"/>
        <v/>
      </c>
      <c r="T1373" t="str">
        <f>IF(ISNA(VLOOKUP(AF1373,#REF!,1)),"//","")</f>
        <v/>
      </c>
      <c r="U1373"/>
      <c r="V1373" t="e">
        <f t="shared" si="285"/>
        <v>#REF!</v>
      </c>
      <c r="W1373" s="81" t="s">
        <v>2263</v>
      </c>
      <c r="X1373" s="59" t="s">
        <v>2263</v>
      </c>
      <c r="Y1373" s="59" t="s">
        <v>2263</v>
      </c>
      <c r="Z1373" s="25" t="str">
        <f t="shared" ref="Z1373:Z1435" si="292">IF( OR(X1373="CNST", I1373="CAT_REGS"),IF(E1373=CHAR(34)&amp;CHAR(34),F1373,E1373),
IF(X1373="YES",UPPER(IF(E1373=CHAR(34)&amp;CHAR(34),F1373,E1373)),
IF(   AND(X1373&lt;&gt;"NO",I1373="CAT_FNCT",D1373&lt;&gt;"multiply", D1373&lt;&gt;"divide"),IF(J1373="SLS_ENABLED",   UPPER(IF(E1373=CHAR(34)&amp;CHAR(34),F1373,E1373)),""),"")))</f>
        <v/>
      </c>
      <c r="AA1373" s="25" t="str">
        <f t="shared" si="286"/>
        <v/>
      </c>
      <c r="AB1373" s="1">
        <f t="shared" ref="AB1373:AB1435" si="293">B1373</f>
        <v>1337</v>
      </c>
      <c r="AC1373" t="str">
        <f t="shared" si="287"/>
        <v>MNU_CONVFP</v>
      </c>
      <c r="AD1373" s="136" t="str">
        <f>IF(ISNA(VLOOKUP(AA1373,Sheet2!J:J,1,0)),"//","")</f>
        <v/>
      </c>
      <c r="AF1373" s="94" t="str">
        <f t="shared" si="288"/>
        <v/>
      </c>
      <c r="AG1373" t="b">
        <f t="shared" si="289"/>
        <v>1</v>
      </c>
    </row>
    <row r="1374" spans="1:33">
      <c r="A1374" s="50">
        <f t="shared" si="290"/>
        <v>1374</v>
      </c>
      <c r="B1374" s="49">
        <f t="shared" si="291"/>
        <v>1338</v>
      </c>
      <c r="C1374" s="53" t="s">
        <v>3816</v>
      </c>
      <c r="D1374" s="53" t="s">
        <v>7</v>
      </c>
      <c r="E1374" s="130" t="s">
        <v>142</v>
      </c>
      <c r="F1374" s="130" t="s">
        <v>142</v>
      </c>
      <c r="G1374" s="161">
        <v>0</v>
      </c>
      <c r="H1374" s="161">
        <v>0</v>
      </c>
      <c r="I1374" s="153" t="s">
        <v>16</v>
      </c>
      <c r="J1374" s="58" t="s">
        <v>1396</v>
      </c>
      <c r="K1374" s="59" t="s">
        <v>3830</v>
      </c>
      <c r="L1374" s="57" t="s">
        <v>4851</v>
      </c>
      <c r="M1374" s="57" t="s">
        <v>4910</v>
      </c>
      <c r="N1374" s="57"/>
      <c r="O1374" s="57"/>
      <c r="P1374" s="56" t="s">
        <v>2307</v>
      </c>
      <c r="Q1374" s="13"/>
      <c r="R1374"/>
      <c r="S1374" t="str">
        <f t="shared" si="284"/>
        <v/>
      </c>
      <c r="T1374" t="str">
        <f>IF(ISNA(VLOOKUP(AF1374,#REF!,1)),"//","")</f>
        <v/>
      </c>
      <c r="U1374"/>
      <c r="V1374" t="e">
        <f t="shared" si="285"/>
        <v>#REF!</v>
      </c>
      <c r="W1374" s="81" t="s">
        <v>2263</v>
      </c>
      <c r="X1374" s="59" t="s">
        <v>2263</v>
      </c>
      <c r="Y1374" s="59" t="s">
        <v>2263</v>
      </c>
      <c r="Z1374" s="25" t="str">
        <f t="shared" si="292"/>
        <v/>
      </c>
      <c r="AA1374" s="25" t="str">
        <f t="shared" si="286"/>
        <v/>
      </c>
      <c r="AB1374" s="1">
        <f t="shared" si="293"/>
        <v>1338</v>
      </c>
      <c r="AC1374" t="str">
        <f t="shared" si="287"/>
        <v>MNU_LINTS</v>
      </c>
      <c r="AD1374" s="136" t="str">
        <f>IF(ISNA(VLOOKUP(AA1374,Sheet2!J:J,1,0)),"//","")</f>
        <v/>
      </c>
      <c r="AF1374" s="94" t="str">
        <f t="shared" si="288"/>
        <v/>
      </c>
      <c r="AG1374" t="b">
        <f t="shared" si="289"/>
        <v>1</v>
      </c>
    </row>
    <row r="1375" spans="1:33">
      <c r="A1375" s="50">
        <f t="shared" si="290"/>
        <v>1375</v>
      </c>
      <c r="B1375" s="49">
        <f t="shared" si="291"/>
        <v>1339</v>
      </c>
      <c r="C1375" s="53" t="s">
        <v>3816</v>
      </c>
      <c r="D1375" s="53" t="s">
        <v>7</v>
      </c>
      <c r="E1375" s="130" t="s">
        <v>144</v>
      </c>
      <c r="F1375" s="130" t="s">
        <v>144</v>
      </c>
      <c r="G1375" s="161">
        <v>0</v>
      </c>
      <c r="H1375" s="161">
        <v>0</v>
      </c>
      <c r="I1375" s="153" t="s">
        <v>16</v>
      </c>
      <c r="J1375" s="58" t="s">
        <v>1396</v>
      </c>
      <c r="K1375" s="59" t="s">
        <v>3830</v>
      </c>
      <c r="L1375" s="57" t="s">
        <v>4851</v>
      </c>
      <c r="M1375" s="57" t="s">
        <v>4910</v>
      </c>
      <c r="N1375" s="57"/>
      <c r="O1375" s="57"/>
      <c r="P1375" s="56" t="s">
        <v>1630</v>
      </c>
      <c r="Q1375" s="13"/>
      <c r="R1375"/>
      <c r="S1375" t="str">
        <f t="shared" si="284"/>
        <v/>
      </c>
      <c r="T1375" t="str">
        <f>IF(ISNA(VLOOKUP(AF1375,#REF!,1)),"//","")</f>
        <v/>
      </c>
      <c r="U1375"/>
      <c r="V1375" t="e">
        <f t="shared" si="285"/>
        <v>#REF!</v>
      </c>
      <c r="W1375" s="81" t="s">
        <v>2263</v>
      </c>
      <c r="X1375" s="59" t="s">
        <v>2263</v>
      </c>
      <c r="Y1375" s="59" t="s">
        <v>2263</v>
      </c>
      <c r="Z1375" s="25" t="str">
        <f t="shared" si="292"/>
        <v/>
      </c>
      <c r="AA1375" s="25" t="str">
        <f t="shared" si="286"/>
        <v/>
      </c>
      <c r="AB1375" s="1">
        <f t="shared" si="293"/>
        <v>1339</v>
      </c>
      <c r="AC1375" t="str">
        <f t="shared" si="287"/>
        <v>MNU_INFO</v>
      </c>
      <c r="AD1375" s="136" t="str">
        <f>IF(ISNA(VLOOKUP(AA1375,Sheet2!J:J,1,0)),"//","")</f>
        <v/>
      </c>
      <c r="AF1375" s="94" t="str">
        <f t="shared" si="288"/>
        <v/>
      </c>
      <c r="AG1375" t="b">
        <f t="shared" si="289"/>
        <v>1</v>
      </c>
    </row>
    <row r="1376" spans="1:33">
      <c r="A1376" s="50">
        <f t="shared" si="290"/>
        <v>1376</v>
      </c>
      <c r="B1376" s="49">
        <f t="shared" si="291"/>
        <v>1340</v>
      </c>
      <c r="C1376" s="53" t="s">
        <v>3816</v>
      </c>
      <c r="D1376" s="53" t="s">
        <v>7</v>
      </c>
      <c r="E1376" s="130" t="s">
        <v>145</v>
      </c>
      <c r="F1376" s="130" t="s">
        <v>145</v>
      </c>
      <c r="G1376" s="161">
        <v>0</v>
      </c>
      <c r="H1376" s="161">
        <v>0</v>
      </c>
      <c r="I1376" s="153" t="s">
        <v>16</v>
      </c>
      <c r="J1376" s="58" t="s">
        <v>1396</v>
      </c>
      <c r="K1376" s="59" t="s">
        <v>3830</v>
      </c>
      <c r="L1376" s="57" t="s">
        <v>4851</v>
      </c>
      <c r="M1376" s="57" t="s">
        <v>4910</v>
      </c>
      <c r="N1376" s="57"/>
      <c r="O1376" s="57"/>
      <c r="P1376" s="56" t="s">
        <v>1632</v>
      </c>
      <c r="Q1376" s="13"/>
      <c r="R1376"/>
      <c r="S1376" t="str">
        <f t="shared" si="284"/>
        <v/>
      </c>
      <c r="T1376" t="str">
        <f>IF(ISNA(VLOOKUP(AF1376,#REF!,1)),"//","")</f>
        <v/>
      </c>
      <c r="U1376"/>
      <c r="V1376" t="e">
        <f t="shared" si="285"/>
        <v>#REF!</v>
      </c>
      <c r="W1376" s="81" t="s">
        <v>2731</v>
      </c>
      <c r="X1376" s="59" t="s">
        <v>2263</v>
      </c>
      <c r="Y1376" s="59" t="s">
        <v>2263</v>
      </c>
      <c r="Z1376" s="25" t="str">
        <f t="shared" si="292"/>
        <v/>
      </c>
      <c r="AA1376" s="25" t="str">
        <f t="shared" si="286"/>
        <v/>
      </c>
      <c r="AB1376" s="1">
        <f t="shared" si="293"/>
        <v>1340</v>
      </c>
      <c r="AC1376" t="str">
        <f t="shared" si="287"/>
        <v>MNU_INTS</v>
      </c>
      <c r="AD1376" s="136" t="str">
        <f>IF(ISNA(VLOOKUP(AA1376,Sheet2!J:J,1,0)),"//","")</f>
        <v/>
      </c>
      <c r="AF1376" s="94" t="str">
        <f t="shared" si="288"/>
        <v/>
      </c>
      <c r="AG1376" t="b">
        <f t="shared" si="289"/>
        <v>1</v>
      </c>
    </row>
    <row r="1377" spans="1:33">
      <c r="A1377" s="50">
        <f t="shared" si="290"/>
        <v>1377</v>
      </c>
      <c r="B1377" s="49">
        <f t="shared" si="291"/>
        <v>1341</v>
      </c>
      <c r="C1377" s="53" t="s">
        <v>3816</v>
      </c>
      <c r="D1377" s="53" t="s">
        <v>7</v>
      </c>
      <c r="E1377" s="130" t="s">
        <v>1137</v>
      </c>
      <c r="F1377" s="130" t="s">
        <v>1137</v>
      </c>
      <c r="G1377" s="161">
        <v>0</v>
      </c>
      <c r="H1377" s="161">
        <v>0</v>
      </c>
      <c r="I1377" s="153" t="s">
        <v>16</v>
      </c>
      <c r="J1377" s="58" t="s">
        <v>1396</v>
      </c>
      <c r="K1377" s="59" t="s">
        <v>3830</v>
      </c>
      <c r="L1377" s="57" t="s">
        <v>4851</v>
      </c>
      <c r="M1377" s="57" t="s">
        <v>4910</v>
      </c>
      <c r="N1377" s="57"/>
      <c r="O1377" s="57"/>
      <c r="P1377" s="56" t="s">
        <v>1643</v>
      </c>
      <c r="Q1377" s="13"/>
      <c r="R1377"/>
      <c r="S1377" t="str">
        <f t="shared" si="284"/>
        <v/>
      </c>
      <c r="T1377" t="str">
        <f>IF(ISNA(VLOOKUP(AF1377,#REF!,1)),"//","")</f>
        <v/>
      </c>
      <c r="U1377"/>
      <c r="V1377" t="e">
        <f t="shared" si="285"/>
        <v>#REF!</v>
      </c>
      <c r="W1377" s="81" t="s">
        <v>2263</v>
      </c>
      <c r="X1377" s="59" t="s">
        <v>2263</v>
      </c>
      <c r="Y1377" s="59" t="s">
        <v>2263</v>
      </c>
      <c r="Z1377" s="25" t="str">
        <f t="shared" si="292"/>
        <v/>
      </c>
      <c r="AA1377" s="25" t="str">
        <f t="shared" si="286"/>
        <v/>
      </c>
      <c r="AB1377" s="1">
        <f t="shared" si="293"/>
        <v>1341</v>
      </c>
      <c r="AC1377" t="str">
        <f t="shared" si="287"/>
        <v>MNU_IO</v>
      </c>
      <c r="AD1377" s="136" t="str">
        <f>IF(ISNA(VLOOKUP(AA1377,Sheet2!J:J,1,0)),"//","")</f>
        <v/>
      </c>
      <c r="AF1377" s="94" t="str">
        <f t="shared" si="288"/>
        <v/>
      </c>
      <c r="AG1377" t="b">
        <f t="shared" si="289"/>
        <v>1</v>
      </c>
    </row>
    <row r="1378" spans="1:33">
      <c r="A1378" s="50">
        <f t="shared" si="290"/>
        <v>1378</v>
      </c>
      <c r="B1378" s="49">
        <f t="shared" si="291"/>
        <v>1342</v>
      </c>
      <c r="C1378" s="53" t="s">
        <v>3816</v>
      </c>
      <c r="D1378" s="53" t="s">
        <v>7</v>
      </c>
      <c r="E1378" s="130" t="s">
        <v>188</v>
      </c>
      <c r="F1378" s="130" t="s">
        <v>188</v>
      </c>
      <c r="G1378" s="161">
        <v>0</v>
      </c>
      <c r="H1378" s="161">
        <v>0</v>
      </c>
      <c r="I1378" s="153" t="s">
        <v>16</v>
      </c>
      <c r="J1378" s="58" t="s">
        <v>1396</v>
      </c>
      <c r="K1378" s="59" t="s">
        <v>3830</v>
      </c>
      <c r="L1378" s="57" t="s">
        <v>4851</v>
      </c>
      <c r="M1378" s="57" t="s">
        <v>4910</v>
      </c>
      <c r="N1378" s="57"/>
      <c r="O1378" s="57"/>
      <c r="P1378" s="56" t="s">
        <v>1697</v>
      </c>
      <c r="Q1378" s="13"/>
      <c r="R1378"/>
      <c r="S1378" t="str">
        <f t="shared" si="284"/>
        <v/>
      </c>
      <c r="T1378" t="str">
        <f>IF(ISNA(VLOOKUP(AF1378,#REF!,1)),"//","")</f>
        <v/>
      </c>
      <c r="U1378"/>
      <c r="V1378" t="e">
        <f t="shared" si="285"/>
        <v>#REF!</v>
      </c>
      <c r="W1378" s="81" t="s">
        <v>2263</v>
      </c>
      <c r="X1378" s="59" t="s">
        <v>2263</v>
      </c>
      <c r="Y1378" s="59" t="s">
        <v>2263</v>
      </c>
      <c r="Z1378" s="25" t="str">
        <f t="shared" si="292"/>
        <v/>
      </c>
      <c r="AA1378" s="25" t="str">
        <f t="shared" si="286"/>
        <v/>
      </c>
      <c r="AB1378" s="1">
        <f t="shared" si="293"/>
        <v>1342</v>
      </c>
      <c r="AC1378" t="str">
        <f t="shared" si="287"/>
        <v>MNU_LOOP</v>
      </c>
      <c r="AD1378" s="136" t="str">
        <f>IF(ISNA(VLOOKUP(AA1378,Sheet2!J:J,1,0)),"//","")</f>
        <v/>
      </c>
      <c r="AF1378" s="94" t="str">
        <f t="shared" si="288"/>
        <v/>
      </c>
      <c r="AG1378" t="b">
        <f t="shared" si="289"/>
        <v>1</v>
      </c>
    </row>
    <row r="1379" spans="1:33">
      <c r="A1379" s="50">
        <f t="shared" si="290"/>
        <v>1379</v>
      </c>
      <c r="B1379" s="49">
        <f t="shared" si="291"/>
        <v>1343</v>
      </c>
      <c r="C1379" s="53" t="s">
        <v>3816</v>
      </c>
      <c r="D1379" s="53" t="s">
        <v>7</v>
      </c>
      <c r="E1379" s="130" t="s">
        <v>1161</v>
      </c>
      <c r="F1379" s="130" t="s">
        <v>1161</v>
      </c>
      <c r="G1379" s="161">
        <v>0</v>
      </c>
      <c r="H1379" s="161">
        <v>0</v>
      </c>
      <c r="I1379" s="153" t="s">
        <v>16</v>
      </c>
      <c r="J1379" s="58" t="s">
        <v>1396</v>
      </c>
      <c r="K1379" s="59" t="s">
        <v>3830</v>
      </c>
      <c r="L1379" s="57" t="s">
        <v>4851</v>
      </c>
      <c r="M1379" s="57" t="s">
        <v>4910</v>
      </c>
      <c r="N1379" s="57"/>
      <c r="O1379" s="57"/>
      <c r="P1379" s="56" t="s">
        <v>1704</v>
      </c>
      <c r="Q1379" s="13"/>
      <c r="R1379"/>
      <c r="S1379" t="str">
        <f t="shared" si="284"/>
        <v/>
      </c>
      <c r="T1379" t="str">
        <f>IF(ISNA(VLOOKUP(AF1379,#REF!,1)),"//","")</f>
        <v/>
      </c>
      <c r="U1379"/>
      <c r="V1379" t="e">
        <f t="shared" si="285"/>
        <v>#REF!</v>
      </c>
      <c r="W1379" s="81" t="s">
        <v>2263</v>
      </c>
      <c r="X1379" s="59" t="s">
        <v>2263</v>
      </c>
      <c r="Y1379" s="59" t="s">
        <v>2263</v>
      </c>
      <c r="Z1379" s="25" t="str">
        <f t="shared" si="292"/>
        <v/>
      </c>
      <c r="AA1379" s="25" t="str">
        <f t="shared" si="286"/>
        <v/>
      </c>
      <c r="AB1379" s="1">
        <f t="shared" si="293"/>
        <v>1343</v>
      </c>
      <c r="AC1379" t="str">
        <f t="shared" si="287"/>
        <v>MNU_MATRS</v>
      </c>
      <c r="AD1379" s="136" t="str">
        <f>IF(ISNA(VLOOKUP(AA1379,Sheet2!J:J,1,0)),"//","")</f>
        <v/>
      </c>
      <c r="AF1379" s="94" t="str">
        <f t="shared" si="288"/>
        <v/>
      </c>
      <c r="AG1379" t="b">
        <f t="shared" si="289"/>
        <v>1</v>
      </c>
    </row>
    <row r="1380" spans="1:33">
      <c r="A1380" s="50">
        <f t="shared" si="290"/>
        <v>1380</v>
      </c>
      <c r="B1380" s="49">
        <f t="shared" si="291"/>
        <v>1344</v>
      </c>
      <c r="C1380" s="53" t="s">
        <v>3816</v>
      </c>
      <c r="D1380" s="53" t="s">
        <v>7</v>
      </c>
      <c r="E1380" s="130" t="s">
        <v>192</v>
      </c>
      <c r="F1380" s="130" t="s">
        <v>192</v>
      </c>
      <c r="G1380" s="161">
        <v>0</v>
      </c>
      <c r="H1380" s="161">
        <v>0</v>
      </c>
      <c r="I1380" s="153" t="s">
        <v>16</v>
      </c>
      <c r="J1380" s="58" t="s">
        <v>1396</v>
      </c>
      <c r="K1380" s="59" t="s">
        <v>3830</v>
      </c>
      <c r="L1380" s="57" t="s">
        <v>4851</v>
      </c>
      <c r="M1380" s="57" t="s">
        <v>4910</v>
      </c>
      <c r="N1380" s="57"/>
      <c r="O1380" s="57"/>
      <c r="P1380" s="56" t="s">
        <v>1706</v>
      </c>
      <c r="Q1380" s="13"/>
      <c r="R1380"/>
      <c r="S1380" t="str">
        <f t="shared" si="284"/>
        <v/>
      </c>
      <c r="T1380" t="str">
        <f>IF(ISNA(VLOOKUP(AF1380,#REF!,1)),"//","")</f>
        <v/>
      </c>
      <c r="U1380"/>
      <c r="V1380" t="e">
        <f t="shared" si="285"/>
        <v>#REF!</v>
      </c>
      <c r="W1380" s="81" t="s">
        <v>2263</v>
      </c>
      <c r="X1380" s="59" t="s">
        <v>2263</v>
      </c>
      <c r="Y1380" s="59" t="s">
        <v>2263</v>
      </c>
      <c r="Z1380" s="25" t="str">
        <f t="shared" si="292"/>
        <v/>
      </c>
      <c r="AA1380" s="25" t="str">
        <f t="shared" si="286"/>
        <v/>
      </c>
      <c r="AB1380" s="1">
        <f t="shared" si="293"/>
        <v>1344</v>
      </c>
      <c r="AC1380" t="str">
        <f t="shared" si="287"/>
        <v>MNU_MATX</v>
      </c>
      <c r="AD1380" s="136" t="str">
        <f>IF(ISNA(VLOOKUP(AA1380,Sheet2!J:J,1,0)),"//","")</f>
        <v/>
      </c>
      <c r="AF1380" s="94" t="str">
        <f t="shared" si="288"/>
        <v/>
      </c>
      <c r="AG1380" t="b">
        <f t="shared" si="289"/>
        <v>1</v>
      </c>
    </row>
    <row r="1381" spans="1:33">
      <c r="A1381" s="50">
        <f t="shared" si="290"/>
        <v>1381</v>
      </c>
      <c r="B1381" s="49">
        <f t="shared" si="291"/>
        <v>1345</v>
      </c>
      <c r="C1381" s="53" t="s">
        <v>3816</v>
      </c>
      <c r="D1381" s="53" t="s">
        <v>7</v>
      </c>
      <c r="E1381" s="130" t="s">
        <v>1167</v>
      </c>
      <c r="F1381" s="130" t="s">
        <v>1167</v>
      </c>
      <c r="G1381" s="161">
        <v>0</v>
      </c>
      <c r="H1381" s="161">
        <v>0</v>
      </c>
      <c r="I1381" s="153" t="s">
        <v>16</v>
      </c>
      <c r="J1381" s="58" t="s">
        <v>1396</v>
      </c>
      <c r="K1381" s="59" t="s">
        <v>3830</v>
      </c>
      <c r="L1381" s="57" t="s">
        <v>4851</v>
      </c>
      <c r="M1381" s="57" t="s">
        <v>4910</v>
      </c>
      <c r="N1381" s="57"/>
      <c r="O1381" s="57"/>
      <c r="P1381" s="56" t="s">
        <v>1711</v>
      </c>
      <c r="Q1381" s="13"/>
      <c r="R1381"/>
      <c r="S1381" t="str">
        <f t="shared" ref="S1381:S1412" si="294">IF(E1381=F1381,"","NOT EQUAL")</f>
        <v/>
      </c>
      <c r="T1381" t="str">
        <f>IF(ISNA(VLOOKUP(AF1381,#REF!,1)),"//","")</f>
        <v/>
      </c>
      <c r="U1381"/>
      <c r="V1381" t="e">
        <f t="shared" si="285"/>
        <v>#REF!</v>
      </c>
      <c r="W1381" s="81" t="s">
        <v>2263</v>
      </c>
      <c r="X1381" s="59" t="s">
        <v>2263</v>
      </c>
      <c r="Y1381" s="59" t="s">
        <v>2263</v>
      </c>
      <c r="Z1381" s="25" t="str">
        <f t="shared" si="292"/>
        <v/>
      </c>
      <c r="AA1381" s="25" t="str">
        <f t="shared" si="286"/>
        <v/>
      </c>
      <c r="AB1381" s="1">
        <f t="shared" si="293"/>
        <v>1345</v>
      </c>
      <c r="AC1381" t="str">
        <f t="shared" si="287"/>
        <v>MNU_MENUS</v>
      </c>
      <c r="AD1381" s="136" t="str">
        <f>IF(ISNA(VLOOKUP(AA1381,Sheet2!J:J,1,0)),"//","")</f>
        <v/>
      </c>
      <c r="AF1381" s="94" t="str">
        <f t="shared" si="288"/>
        <v/>
      </c>
      <c r="AG1381" t="b">
        <f t="shared" si="289"/>
        <v>1</v>
      </c>
    </row>
    <row r="1382" spans="1:33">
      <c r="A1382" s="50">
        <f t="shared" si="290"/>
        <v>1382</v>
      </c>
      <c r="B1382" s="49">
        <f t="shared" si="291"/>
        <v>1346</v>
      </c>
      <c r="C1382" s="53" t="s">
        <v>3816</v>
      </c>
      <c r="D1382" s="53" t="s">
        <v>7</v>
      </c>
      <c r="E1382" s="130" t="s">
        <v>200</v>
      </c>
      <c r="F1382" s="130" t="s">
        <v>200</v>
      </c>
      <c r="G1382" s="161">
        <v>0</v>
      </c>
      <c r="H1382" s="161">
        <v>0</v>
      </c>
      <c r="I1382" s="153" t="s">
        <v>16</v>
      </c>
      <c r="J1382" s="58" t="s">
        <v>1396</v>
      </c>
      <c r="K1382" s="59" t="s">
        <v>3830</v>
      </c>
      <c r="L1382" s="57" t="s">
        <v>4851</v>
      </c>
      <c r="M1382" s="57" t="s">
        <v>4910</v>
      </c>
      <c r="N1382" s="57"/>
      <c r="O1382" s="57"/>
      <c r="P1382" s="56" t="s">
        <v>1718</v>
      </c>
      <c r="Q1382" s="13"/>
      <c r="R1382"/>
      <c r="S1382" t="str">
        <f t="shared" si="294"/>
        <v/>
      </c>
      <c r="T1382" t="str">
        <f>IF(ISNA(VLOOKUP(AF1382,#REF!,1)),"//","")</f>
        <v/>
      </c>
      <c r="U1382"/>
      <c r="V1382" t="e">
        <f t="shared" si="285"/>
        <v>#REF!</v>
      </c>
      <c r="W1382" s="81" t="s">
        <v>2263</v>
      </c>
      <c r="X1382" s="59" t="s">
        <v>2263</v>
      </c>
      <c r="Y1382" s="59" t="s">
        <v>2263</v>
      </c>
      <c r="Z1382" s="25" t="str">
        <f t="shared" si="292"/>
        <v/>
      </c>
      <c r="AA1382" s="25" t="str">
        <f t="shared" si="286"/>
        <v/>
      </c>
      <c r="AB1382" s="1">
        <f t="shared" si="293"/>
        <v>1346</v>
      </c>
      <c r="AC1382" t="str">
        <f t="shared" si="287"/>
        <v>MNU_MODE</v>
      </c>
      <c r="AD1382" s="136" t="str">
        <f>IF(ISNA(VLOOKUP(AA1382,Sheet2!J:J,1,0)),"//","")</f>
        <v/>
      </c>
      <c r="AF1382" s="94" t="str">
        <f t="shared" si="288"/>
        <v/>
      </c>
      <c r="AG1382" t="b">
        <f t="shared" si="289"/>
        <v>1</v>
      </c>
    </row>
    <row r="1383" spans="1:33">
      <c r="A1383" s="50">
        <f t="shared" si="290"/>
        <v>1383</v>
      </c>
      <c r="B1383" s="49">
        <f t="shared" si="291"/>
        <v>1347</v>
      </c>
      <c r="C1383" s="53" t="s">
        <v>3816</v>
      </c>
      <c r="D1383" s="53" t="s">
        <v>7</v>
      </c>
      <c r="E1383" s="117" t="s">
        <v>219</v>
      </c>
      <c r="F1383" s="117" t="s">
        <v>219</v>
      </c>
      <c r="G1383" s="66">
        <v>0</v>
      </c>
      <c r="H1383" s="66">
        <v>0</v>
      </c>
      <c r="I1383" s="153" t="s">
        <v>16</v>
      </c>
      <c r="J1383" s="58" t="s">
        <v>1396</v>
      </c>
      <c r="K1383" s="59" t="s">
        <v>3830</v>
      </c>
      <c r="L1383" s="57" t="s">
        <v>4851</v>
      </c>
      <c r="M1383" s="57" t="s">
        <v>4910</v>
      </c>
      <c r="N1383" s="57"/>
      <c r="O1383" s="57"/>
      <c r="P1383" s="56" t="s">
        <v>2575</v>
      </c>
      <c r="Q1383" s="20"/>
      <c r="R1383"/>
      <c r="S1383" t="str">
        <f t="shared" si="294"/>
        <v/>
      </c>
      <c r="T1383" t="str">
        <f>IF(ISNA(VLOOKUP(AF1383,#REF!,1)),"//","")</f>
        <v/>
      </c>
      <c r="U1383"/>
      <c r="V1383" t="e">
        <f t="shared" si="285"/>
        <v>#REF!</v>
      </c>
      <c r="W1383" s="81" t="s">
        <v>2263</v>
      </c>
      <c r="X1383" s="59" t="s">
        <v>2263</v>
      </c>
      <c r="Y1383" s="59" t="s">
        <v>2263</v>
      </c>
      <c r="Z1383" s="25" t="str">
        <f t="shared" si="292"/>
        <v/>
      </c>
      <c r="AA1383" s="25" t="str">
        <f t="shared" si="286"/>
        <v/>
      </c>
      <c r="AB1383" s="1">
        <f t="shared" si="293"/>
        <v>1347</v>
      </c>
      <c r="AC1383" t="str">
        <f t="shared" si="287"/>
        <v>MNU_SIMQ</v>
      </c>
      <c r="AD1383" s="136" t="str">
        <f>IF(ISNA(VLOOKUP(AA1383,Sheet2!J:J,1,0)),"//","")</f>
        <v/>
      </c>
      <c r="AF1383" s="94" t="str">
        <f t="shared" si="288"/>
        <v/>
      </c>
      <c r="AG1383" t="b">
        <f t="shared" si="289"/>
        <v>1</v>
      </c>
    </row>
    <row r="1384" spans="1:33">
      <c r="A1384" s="50">
        <f t="shared" si="290"/>
        <v>1384</v>
      </c>
      <c r="B1384" s="49">
        <f t="shared" si="291"/>
        <v>1348</v>
      </c>
      <c r="C1384" s="53" t="s">
        <v>3816</v>
      </c>
      <c r="D1384" s="53" t="s">
        <v>7</v>
      </c>
      <c r="E1384" s="117" t="s">
        <v>1178</v>
      </c>
      <c r="F1384" s="117" t="s">
        <v>1178</v>
      </c>
      <c r="G1384" s="66">
        <v>0</v>
      </c>
      <c r="H1384" s="66">
        <v>0</v>
      </c>
      <c r="I1384" s="153" t="s">
        <v>16</v>
      </c>
      <c r="J1384" s="58" t="s">
        <v>1396</v>
      </c>
      <c r="K1384" s="59" t="s">
        <v>3830</v>
      </c>
      <c r="L1384" s="57" t="s">
        <v>4851</v>
      </c>
      <c r="M1384" s="57" t="s">
        <v>4910</v>
      </c>
      <c r="N1384" s="57"/>
      <c r="O1384" s="57"/>
      <c r="P1384" s="56" t="s">
        <v>2576</v>
      </c>
      <c r="Q1384" s="20"/>
      <c r="R1384"/>
      <c r="S1384" t="str">
        <f t="shared" si="294"/>
        <v/>
      </c>
      <c r="T1384" t="str">
        <f>IF(ISNA(VLOOKUP(AF1384,#REF!,1)),"//","")</f>
        <v/>
      </c>
      <c r="U1384"/>
      <c r="V1384" t="e">
        <f t="shared" si="285"/>
        <v>#REF!</v>
      </c>
      <c r="W1384" s="81" t="s">
        <v>2263</v>
      </c>
      <c r="X1384" s="59" t="s">
        <v>2263</v>
      </c>
      <c r="Y1384" s="59" t="s">
        <v>2263</v>
      </c>
      <c r="Z1384" s="25" t="str">
        <f t="shared" si="292"/>
        <v/>
      </c>
      <c r="AA1384" s="25" t="str">
        <f t="shared" si="286"/>
        <v/>
      </c>
      <c r="AB1384" s="1">
        <f t="shared" si="293"/>
        <v>1348</v>
      </c>
      <c r="AC1384" t="str">
        <f t="shared" si="287"/>
        <v>MNU_M_EDIT</v>
      </c>
      <c r="AD1384" s="136" t="str">
        <f>IF(ISNA(VLOOKUP(AA1384,Sheet2!J:J,1,0)),"//","")</f>
        <v/>
      </c>
      <c r="AF1384" s="94" t="str">
        <f t="shared" si="288"/>
        <v/>
      </c>
      <c r="AG1384" t="b">
        <f t="shared" si="289"/>
        <v>1</v>
      </c>
    </row>
    <row r="1385" spans="1:33">
      <c r="A1385" s="50">
        <f t="shared" si="290"/>
        <v>1385</v>
      </c>
      <c r="B1385" s="49">
        <f t="shared" si="291"/>
        <v>1349</v>
      </c>
      <c r="C1385" s="53" t="s">
        <v>3816</v>
      </c>
      <c r="D1385" s="61" t="s">
        <v>2839</v>
      </c>
      <c r="E1385" s="130" t="s">
        <v>209</v>
      </c>
      <c r="F1385" s="130" t="s">
        <v>2281</v>
      </c>
      <c r="G1385" s="161">
        <v>0</v>
      </c>
      <c r="H1385" s="161">
        <v>0</v>
      </c>
      <c r="I1385" s="153" t="s">
        <v>16</v>
      </c>
      <c r="J1385" s="58" t="s">
        <v>1396</v>
      </c>
      <c r="K1385" s="59" t="s">
        <v>3830</v>
      </c>
      <c r="L1385" s="57" t="s">
        <v>4851</v>
      </c>
      <c r="M1385" s="57" t="s">
        <v>4910</v>
      </c>
      <c r="N1385" s="57"/>
      <c r="O1385" s="57"/>
      <c r="P1385" s="56" t="s">
        <v>1728</v>
      </c>
      <c r="Q1385" s="13"/>
      <c r="R1385"/>
      <c r="S1385" t="str">
        <f t="shared" si="294"/>
        <v>NOT EQUAL</v>
      </c>
      <c r="T1385" t="str">
        <f>IF(ISNA(VLOOKUP(AF1385,#REF!,1)),"//","")</f>
        <v/>
      </c>
      <c r="U1385"/>
      <c r="V1385" t="e">
        <f t="shared" si="285"/>
        <v>#REF!</v>
      </c>
      <c r="W1385" s="81" t="s">
        <v>2263</v>
      </c>
      <c r="X1385" s="59" t="s">
        <v>2263</v>
      </c>
      <c r="Y1385" s="59" t="s">
        <v>2263</v>
      </c>
      <c r="Z1385" s="25" t="str">
        <f t="shared" si="292"/>
        <v/>
      </c>
      <c r="AA1385" s="25" t="str">
        <f t="shared" si="286"/>
        <v/>
      </c>
      <c r="AB1385" s="1">
        <f t="shared" si="293"/>
        <v>1349</v>
      </c>
      <c r="AC1385" t="str">
        <f t="shared" si="287"/>
        <v>MNU_MyMenu</v>
      </c>
      <c r="AD1385" s="136" t="str">
        <f>IF(ISNA(VLOOKUP(AA1385,Sheet2!J:J,1,0)),"//","")</f>
        <v/>
      </c>
      <c r="AF1385" s="94" t="str">
        <f t="shared" si="288"/>
        <v/>
      </c>
      <c r="AG1385" t="b">
        <f t="shared" si="289"/>
        <v>1</v>
      </c>
    </row>
    <row r="1386" spans="1:33">
      <c r="A1386" s="50">
        <f t="shared" si="290"/>
        <v>1386</v>
      </c>
      <c r="B1386" s="49">
        <f t="shared" si="291"/>
        <v>1350</v>
      </c>
      <c r="C1386" s="53" t="s">
        <v>3816</v>
      </c>
      <c r="D1386" s="53" t="s">
        <v>7</v>
      </c>
      <c r="E1386" s="130" t="s">
        <v>210</v>
      </c>
      <c r="F1386" s="130" t="s">
        <v>210</v>
      </c>
      <c r="G1386" s="161">
        <v>0</v>
      </c>
      <c r="H1386" s="161">
        <v>0</v>
      </c>
      <c r="I1386" s="153" t="s">
        <v>16</v>
      </c>
      <c r="J1386" s="58" t="s">
        <v>1396</v>
      </c>
      <c r="K1386" s="59" t="s">
        <v>3830</v>
      </c>
      <c r="L1386" s="57" t="s">
        <v>4851</v>
      </c>
      <c r="M1386" s="57" t="s">
        <v>4910</v>
      </c>
      <c r="N1386" s="57"/>
      <c r="O1386" s="57"/>
      <c r="P1386" s="56" t="s">
        <v>1729</v>
      </c>
      <c r="Q1386" s="13"/>
      <c r="R1386"/>
      <c r="S1386" t="str">
        <f t="shared" si="294"/>
        <v/>
      </c>
      <c r="T1386" t="str">
        <f>IF(ISNA(VLOOKUP(AF1386,#REF!,1)),"//","")</f>
        <v/>
      </c>
      <c r="U1386"/>
      <c r="V1386" t="e">
        <f t="shared" si="285"/>
        <v>#REF!</v>
      </c>
      <c r="W1386" s="81" t="s">
        <v>2263</v>
      </c>
      <c r="X1386" s="59" t="s">
        <v>2263</v>
      </c>
      <c r="Y1386" s="59" t="s">
        <v>2263</v>
      </c>
      <c r="Z1386" s="25" t="str">
        <f t="shared" si="292"/>
        <v/>
      </c>
      <c r="AA1386" s="25" t="str">
        <f t="shared" si="286"/>
        <v/>
      </c>
      <c r="AB1386" s="1">
        <f t="shared" si="293"/>
        <v>1350</v>
      </c>
      <c r="AC1386" t="str">
        <f t="shared" si="287"/>
        <v>MNU_MyAlpha</v>
      </c>
      <c r="AD1386" s="136" t="str">
        <f>IF(ISNA(VLOOKUP(AA1386,Sheet2!J:J,1,0)),"//","")</f>
        <v/>
      </c>
      <c r="AF1386" s="94" t="str">
        <f t="shared" si="288"/>
        <v/>
      </c>
      <c r="AG1386" t="b">
        <f t="shared" si="289"/>
        <v>1</v>
      </c>
    </row>
    <row r="1387" spans="1:33">
      <c r="A1387" s="50">
        <f t="shared" si="290"/>
        <v>1387</v>
      </c>
      <c r="B1387" s="49">
        <f t="shared" si="291"/>
        <v>1351</v>
      </c>
      <c r="C1387" s="53" t="s">
        <v>3816</v>
      </c>
      <c r="D1387" s="61" t="s">
        <v>2839</v>
      </c>
      <c r="E1387" s="130" t="s">
        <v>2274</v>
      </c>
      <c r="F1387" s="130" t="s">
        <v>2274</v>
      </c>
      <c r="G1387" s="161">
        <v>0</v>
      </c>
      <c r="H1387" s="161">
        <v>0</v>
      </c>
      <c r="I1387" s="153" t="s">
        <v>16</v>
      </c>
      <c r="J1387" s="58" t="s">
        <v>1396</v>
      </c>
      <c r="K1387" s="59" t="s">
        <v>3830</v>
      </c>
      <c r="L1387" s="57" t="s">
        <v>4851</v>
      </c>
      <c r="M1387" s="57" t="s">
        <v>4910</v>
      </c>
      <c r="N1387" s="57"/>
      <c r="O1387" s="57"/>
      <c r="P1387" s="56" t="s">
        <v>1746</v>
      </c>
      <c r="Q1387" s="13"/>
      <c r="R1387"/>
      <c r="S1387" t="str">
        <f t="shared" si="294"/>
        <v/>
      </c>
      <c r="T1387" t="str">
        <f>IF(ISNA(VLOOKUP(AF1387,#REF!,1)),"//","")</f>
        <v/>
      </c>
      <c r="U1387"/>
      <c r="V1387" t="e">
        <f t="shared" si="285"/>
        <v>#REF!</v>
      </c>
      <c r="W1387" s="81" t="s">
        <v>2263</v>
      </c>
      <c r="X1387" s="59" t="s">
        <v>2263</v>
      </c>
      <c r="Y1387" s="59" t="s">
        <v>2263</v>
      </c>
      <c r="Z1387" s="25" t="str">
        <f t="shared" si="292"/>
        <v/>
      </c>
      <c r="AA1387" s="25" t="str">
        <f t="shared" si="286"/>
        <v/>
      </c>
      <c r="AB1387" s="1">
        <f t="shared" si="293"/>
        <v>1351</v>
      </c>
      <c r="AC1387" t="str">
        <f t="shared" si="287"/>
        <v>MNU_CONVM</v>
      </c>
      <c r="AD1387" s="136" t="str">
        <f>IF(ISNA(VLOOKUP(AA1387,Sheet2!J:J,1,0)),"//","")</f>
        <v/>
      </c>
      <c r="AF1387" s="94" t="str">
        <f t="shared" si="288"/>
        <v/>
      </c>
      <c r="AG1387" t="b">
        <f t="shared" si="289"/>
        <v>1</v>
      </c>
    </row>
    <row r="1388" spans="1:33">
      <c r="A1388" s="50">
        <f t="shared" si="290"/>
        <v>1388</v>
      </c>
      <c r="B1388" s="49">
        <f t="shared" si="291"/>
        <v>1352</v>
      </c>
      <c r="C1388" s="53" t="s">
        <v>3816</v>
      </c>
      <c r="D1388" s="53" t="s">
        <v>7</v>
      </c>
      <c r="E1388" s="130" t="s">
        <v>1204</v>
      </c>
      <c r="F1388" s="130" t="s">
        <v>241</v>
      </c>
      <c r="G1388" s="161">
        <v>0</v>
      </c>
      <c r="H1388" s="161">
        <v>0</v>
      </c>
      <c r="I1388" s="153" t="s">
        <v>16</v>
      </c>
      <c r="J1388" s="58" t="s">
        <v>1396</v>
      </c>
      <c r="K1388" s="59" t="s">
        <v>3830</v>
      </c>
      <c r="L1388" s="57" t="s">
        <v>4851</v>
      </c>
      <c r="M1388" s="57" t="s">
        <v>4910</v>
      </c>
      <c r="N1388" s="57"/>
      <c r="O1388" s="57"/>
      <c r="P1388" s="56" t="s">
        <v>1780</v>
      </c>
      <c r="Q1388" s="13"/>
      <c r="R1388"/>
      <c r="S1388" t="str">
        <f t="shared" si="294"/>
        <v/>
      </c>
      <c r="T1388" t="str">
        <f>IF(ISNA(VLOOKUP(AF1388,#REF!,1)),"//","")</f>
        <v/>
      </c>
      <c r="U1388"/>
      <c r="V1388" t="e">
        <f t="shared" si="285"/>
        <v>#REF!</v>
      </c>
      <c r="W1388" s="81" t="s">
        <v>2263</v>
      </c>
      <c r="X1388" s="59" t="s">
        <v>2263</v>
      </c>
      <c r="Y1388" s="59" t="s">
        <v>2263</v>
      </c>
      <c r="Z1388" s="25" t="str">
        <f t="shared" si="292"/>
        <v/>
      </c>
      <c r="AA1388" s="25" t="str">
        <f t="shared" si="286"/>
        <v/>
      </c>
      <c r="AB1388" s="1">
        <f t="shared" si="293"/>
        <v>1352</v>
      </c>
      <c r="AC1388" t="str">
        <f t="shared" si="287"/>
        <v>MNU_ORTHOG</v>
      </c>
      <c r="AD1388" s="136" t="str">
        <f>IF(ISNA(VLOOKUP(AA1388,Sheet2!J:J,1,0)),"//","")</f>
        <v/>
      </c>
      <c r="AF1388" s="94" t="str">
        <f t="shared" si="288"/>
        <v/>
      </c>
      <c r="AG1388" t="b">
        <f t="shared" si="289"/>
        <v>1</v>
      </c>
    </row>
    <row r="1389" spans="1:33">
      <c r="A1389" s="50">
        <f t="shared" si="290"/>
        <v>1389</v>
      </c>
      <c r="B1389" s="49">
        <f t="shared" si="291"/>
        <v>1353</v>
      </c>
      <c r="C1389" s="53" t="s">
        <v>3816</v>
      </c>
      <c r="D1389" s="53" t="s">
        <v>7</v>
      </c>
      <c r="E1389" s="77" t="s">
        <v>4974</v>
      </c>
      <c r="F1389" s="77" t="s">
        <v>4974</v>
      </c>
      <c r="G1389" s="161">
        <v>0</v>
      </c>
      <c r="H1389" s="161">
        <v>0</v>
      </c>
      <c r="I1389" s="153" t="s">
        <v>16</v>
      </c>
      <c r="J1389" s="58" t="s">
        <v>1396</v>
      </c>
      <c r="K1389" s="59" t="s">
        <v>3830</v>
      </c>
      <c r="L1389" s="57" t="s">
        <v>4851</v>
      </c>
      <c r="M1389" s="57" t="s">
        <v>4910</v>
      </c>
      <c r="N1389" s="57"/>
      <c r="O1389" s="57"/>
      <c r="P1389" s="56" t="s">
        <v>1787</v>
      </c>
      <c r="Q1389" s="13"/>
      <c r="R1389"/>
      <c r="S1389" t="str">
        <f t="shared" si="294"/>
        <v/>
      </c>
      <c r="T1389" t="str">
        <f>IF(ISNA(VLOOKUP(AF1389,#REF!,1)),"//","")</f>
        <v/>
      </c>
      <c r="U1389"/>
      <c r="V1389" t="e">
        <f t="shared" si="285"/>
        <v>#REF!</v>
      </c>
      <c r="W1389" s="81" t="s">
        <v>2263</v>
      </c>
      <c r="X1389" s="59" t="s">
        <v>2263</v>
      </c>
      <c r="Y1389" s="59" t="s">
        <v>2263</v>
      </c>
      <c r="Z1389" s="25" t="str">
        <f t="shared" si="292"/>
        <v/>
      </c>
      <c r="AA1389" s="25" t="str">
        <f t="shared" si="286"/>
        <v/>
      </c>
      <c r="AB1389" s="1">
        <f t="shared" si="293"/>
        <v>1353</v>
      </c>
      <c r="AC1389" t="str">
        <f t="shared" si="287"/>
        <v>MNU_PARTS</v>
      </c>
      <c r="AD1389" s="136" t="str">
        <f>IF(ISNA(VLOOKUP(AA1389,Sheet2!J:J,1,0)),"//","")</f>
        <v/>
      </c>
      <c r="AF1389" s="94" t="str">
        <f t="shared" si="288"/>
        <v/>
      </c>
      <c r="AG1389" t="b">
        <f t="shared" si="289"/>
        <v>1</v>
      </c>
    </row>
    <row r="1390" spans="1:33">
      <c r="A1390" s="50">
        <f t="shared" si="290"/>
        <v>1390</v>
      </c>
      <c r="B1390" s="49">
        <f t="shared" si="291"/>
        <v>1354</v>
      </c>
      <c r="C1390" s="53" t="s">
        <v>3816</v>
      </c>
      <c r="D1390" s="53" t="s">
        <v>7</v>
      </c>
      <c r="E1390" s="130" t="s">
        <v>260</v>
      </c>
      <c r="F1390" s="130" t="s">
        <v>260</v>
      </c>
      <c r="G1390" s="161">
        <v>0</v>
      </c>
      <c r="H1390" s="161">
        <v>0</v>
      </c>
      <c r="I1390" s="153" t="s">
        <v>16</v>
      </c>
      <c r="J1390" s="58" t="s">
        <v>1396</v>
      </c>
      <c r="K1390" s="59" t="s">
        <v>3830</v>
      </c>
      <c r="L1390" s="57" t="s">
        <v>4851</v>
      </c>
      <c r="M1390" s="57" t="s">
        <v>4910</v>
      </c>
      <c r="N1390" s="57"/>
      <c r="O1390" s="57"/>
      <c r="P1390" s="56" t="s">
        <v>1806</v>
      </c>
      <c r="Q1390" s="13"/>
      <c r="R1390"/>
      <c r="S1390" t="str">
        <f t="shared" si="294"/>
        <v/>
      </c>
      <c r="T1390" t="str">
        <f>IF(ISNA(VLOOKUP(AF1390,#REF!,1)),"//","")</f>
        <v/>
      </c>
      <c r="U1390"/>
      <c r="V1390" t="e">
        <f t="shared" si="285"/>
        <v>#REF!</v>
      </c>
      <c r="W1390" s="81" t="s">
        <v>2263</v>
      </c>
      <c r="X1390" s="59" t="s">
        <v>2263</v>
      </c>
      <c r="Y1390" s="59" t="s">
        <v>2263</v>
      </c>
      <c r="Z1390" s="25" t="str">
        <f t="shared" si="292"/>
        <v/>
      </c>
      <c r="AA1390" s="25" t="str">
        <f t="shared" si="286"/>
        <v/>
      </c>
      <c r="AB1390" s="1">
        <f t="shared" si="293"/>
        <v>1354</v>
      </c>
      <c r="AC1390" t="str">
        <f t="shared" si="287"/>
        <v>MNU_PROB</v>
      </c>
      <c r="AD1390" s="136" t="str">
        <f>IF(ISNA(VLOOKUP(AA1390,Sheet2!J:J,1,0)),"//","")</f>
        <v/>
      </c>
      <c r="AF1390" s="94" t="str">
        <f t="shared" si="288"/>
        <v/>
      </c>
      <c r="AG1390" t="b">
        <f t="shared" si="289"/>
        <v>1</v>
      </c>
    </row>
    <row r="1391" spans="1:33">
      <c r="A1391" s="50">
        <f t="shared" si="290"/>
        <v>1391</v>
      </c>
      <c r="B1391" s="49">
        <f t="shared" si="291"/>
        <v>1355</v>
      </c>
      <c r="C1391" s="53" t="s">
        <v>3816</v>
      </c>
      <c r="D1391" s="53" t="s">
        <v>7</v>
      </c>
      <c r="E1391" s="130" t="s">
        <v>1217</v>
      </c>
      <c r="F1391" s="130" t="s">
        <v>1217</v>
      </c>
      <c r="G1391" s="161">
        <v>0</v>
      </c>
      <c r="H1391" s="161">
        <v>0</v>
      </c>
      <c r="I1391" s="153" t="s">
        <v>16</v>
      </c>
      <c r="J1391" s="58" t="s">
        <v>1396</v>
      </c>
      <c r="K1391" s="59" t="s">
        <v>3830</v>
      </c>
      <c r="L1391" s="57" t="s">
        <v>4851</v>
      </c>
      <c r="M1391" s="57" t="s">
        <v>4910</v>
      </c>
      <c r="N1391" s="57"/>
      <c r="O1391" s="57"/>
      <c r="P1391" s="56" t="s">
        <v>1807</v>
      </c>
      <c r="Q1391" s="13"/>
      <c r="R1391"/>
      <c r="S1391" t="str">
        <f t="shared" si="294"/>
        <v/>
      </c>
      <c r="T1391" t="str">
        <f>IF(ISNA(VLOOKUP(AF1391,#REF!,1)),"//","")</f>
        <v/>
      </c>
      <c r="U1391"/>
      <c r="V1391" t="e">
        <f t="shared" si="285"/>
        <v>#REF!</v>
      </c>
      <c r="W1391" s="81" t="s">
        <v>2263</v>
      </c>
      <c r="X1391" s="59" t="s">
        <v>2263</v>
      </c>
      <c r="Y1391" s="59" t="s">
        <v>2263</v>
      </c>
      <c r="Z1391" s="25" t="str">
        <f t="shared" si="292"/>
        <v/>
      </c>
      <c r="AA1391" s="25" t="str">
        <f t="shared" si="286"/>
        <v/>
      </c>
      <c r="AB1391" s="1">
        <f t="shared" si="293"/>
        <v>1355</v>
      </c>
      <c r="AC1391" t="str">
        <f t="shared" si="287"/>
        <v>MNU_PROGS</v>
      </c>
      <c r="AD1391" s="136" t="str">
        <f>IF(ISNA(VLOOKUP(AA1391,Sheet2!J:J,1,0)),"//","")</f>
        <v/>
      </c>
      <c r="AF1391" s="94" t="str">
        <f t="shared" si="288"/>
        <v/>
      </c>
      <c r="AG1391" t="b">
        <f t="shared" si="289"/>
        <v>1</v>
      </c>
    </row>
    <row r="1392" spans="1:33">
      <c r="A1392" s="50">
        <f t="shared" si="290"/>
        <v>1392</v>
      </c>
      <c r="B1392" s="49">
        <f t="shared" si="291"/>
        <v>1356</v>
      </c>
      <c r="C1392" s="53" t="s">
        <v>3816</v>
      </c>
      <c r="D1392" s="53" t="s">
        <v>7</v>
      </c>
      <c r="E1392" s="130" t="s">
        <v>265</v>
      </c>
      <c r="F1392" s="130" t="s">
        <v>265</v>
      </c>
      <c r="G1392" s="161">
        <v>0</v>
      </c>
      <c r="H1392" s="161">
        <v>0</v>
      </c>
      <c r="I1392" s="153" t="s">
        <v>16</v>
      </c>
      <c r="J1392" s="58" t="s">
        <v>1396</v>
      </c>
      <c r="K1392" s="59" t="s">
        <v>3830</v>
      </c>
      <c r="L1392" s="57" t="s">
        <v>4851</v>
      </c>
      <c r="M1392" s="57" t="s">
        <v>4910</v>
      </c>
      <c r="N1392" s="57"/>
      <c r="O1392" s="57"/>
      <c r="P1392" s="56" t="s">
        <v>1811</v>
      </c>
      <c r="Q1392" s="13"/>
      <c r="R1392"/>
      <c r="S1392" t="str">
        <f t="shared" si="294"/>
        <v/>
      </c>
      <c r="T1392" t="str">
        <f>IF(ISNA(VLOOKUP(AF1392,#REF!,1)),"//","")</f>
        <v/>
      </c>
      <c r="U1392"/>
      <c r="V1392" t="e">
        <f t="shared" si="285"/>
        <v>#REF!</v>
      </c>
      <c r="W1392" s="81" t="s">
        <v>2263</v>
      </c>
      <c r="X1392" s="59" t="s">
        <v>2263</v>
      </c>
      <c r="Y1392" s="59" t="s">
        <v>2263</v>
      </c>
      <c r="Z1392" s="25" t="str">
        <f t="shared" si="292"/>
        <v/>
      </c>
      <c r="AA1392" s="25" t="str">
        <f t="shared" si="286"/>
        <v/>
      </c>
      <c r="AB1392" s="1">
        <f t="shared" si="293"/>
        <v>1356</v>
      </c>
      <c r="AC1392" t="str">
        <f t="shared" si="287"/>
        <v>MNU_PFN</v>
      </c>
      <c r="AD1392" s="136" t="str">
        <f>IF(ISNA(VLOOKUP(AA1392,Sheet2!J:J,1,0)),"//","")</f>
        <v/>
      </c>
      <c r="AF1392" s="94" t="str">
        <f t="shared" si="288"/>
        <v/>
      </c>
      <c r="AG1392" t="b">
        <f t="shared" si="289"/>
        <v>1</v>
      </c>
    </row>
    <row r="1393" spans="1:33">
      <c r="A1393" s="50">
        <f t="shared" si="290"/>
        <v>1393</v>
      </c>
      <c r="B1393" s="49">
        <f t="shared" si="291"/>
        <v>1357</v>
      </c>
      <c r="C1393" s="53" t="s">
        <v>3816</v>
      </c>
      <c r="D1393" s="53" t="s">
        <v>7</v>
      </c>
      <c r="E1393" s="130" t="s">
        <v>1218</v>
      </c>
      <c r="F1393" s="130" t="s">
        <v>1218</v>
      </c>
      <c r="G1393" s="161">
        <v>0</v>
      </c>
      <c r="H1393" s="161">
        <v>0</v>
      </c>
      <c r="I1393" s="153" t="s">
        <v>16</v>
      </c>
      <c r="J1393" s="58" t="s">
        <v>1396</v>
      </c>
      <c r="K1393" s="59" t="s">
        <v>3830</v>
      </c>
      <c r="L1393" s="57" t="s">
        <v>4851</v>
      </c>
      <c r="M1393" s="57" t="s">
        <v>4910</v>
      </c>
      <c r="N1393" s="57"/>
      <c r="O1393" s="57"/>
      <c r="P1393" s="56" t="s">
        <v>1812</v>
      </c>
      <c r="Q1393" s="13"/>
      <c r="R1393"/>
      <c r="S1393" t="str">
        <f t="shared" si="294"/>
        <v/>
      </c>
      <c r="T1393" t="str">
        <f>IF(ISNA(VLOOKUP(AF1393,#REF!,1)),"//","")</f>
        <v/>
      </c>
      <c r="U1393"/>
      <c r="V1393" t="e">
        <f t="shared" si="285"/>
        <v>#REF!</v>
      </c>
      <c r="W1393" s="81" t="s">
        <v>2263</v>
      </c>
      <c r="X1393" s="59" t="s">
        <v>2263</v>
      </c>
      <c r="Y1393" s="59" t="s">
        <v>2263</v>
      </c>
      <c r="Z1393" s="25" t="str">
        <f t="shared" si="292"/>
        <v/>
      </c>
      <c r="AA1393" s="25" t="str">
        <f t="shared" si="286"/>
        <v/>
      </c>
      <c r="AB1393" s="1">
        <f t="shared" si="293"/>
        <v>1357</v>
      </c>
      <c r="AC1393" t="str">
        <f t="shared" si="287"/>
        <v>MNU_PFN2</v>
      </c>
      <c r="AD1393" s="136" t="str">
        <f>IF(ISNA(VLOOKUP(AA1393,Sheet2!J:J,1,0)),"//","")</f>
        <v/>
      </c>
      <c r="AF1393" s="94" t="str">
        <f t="shared" si="288"/>
        <v/>
      </c>
      <c r="AG1393" t="b">
        <f t="shared" si="289"/>
        <v>1</v>
      </c>
    </row>
    <row r="1394" spans="1:33">
      <c r="A1394" s="50">
        <f t="shared" si="290"/>
        <v>1394</v>
      </c>
      <c r="B1394" s="49">
        <f t="shared" si="291"/>
        <v>1358</v>
      </c>
      <c r="C1394" s="53" t="s">
        <v>3816</v>
      </c>
      <c r="D1394" s="61" t="s">
        <v>2839</v>
      </c>
      <c r="E1394" s="130" t="s">
        <v>2270</v>
      </c>
      <c r="F1394" s="130" t="s">
        <v>2270</v>
      </c>
      <c r="G1394" s="161">
        <v>0</v>
      </c>
      <c r="H1394" s="161">
        <v>0</v>
      </c>
      <c r="I1394" s="153" t="s">
        <v>16</v>
      </c>
      <c r="J1394" s="58" t="s">
        <v>1396</v>
      </c>
      <c r="K1394" s="59" t="s">
        <v>3830</v>
      </c>
      <c r="L1394" s="57" t="s">
        <v>4851</v>
      </c>
      <c r="M1394" s="57" t="s">
        <v>4910</v>
      </c>
      <c r="N1394" s="57"/>
      <c r="O1394" s="57"/>
      <c r="P1394" s="56" t="s">
        <v>1813</v>
      </c>
      <c r="Q1394" s="13"/>
      <c r="R1394"/>
      <c r="S1394" t="str">
        <f t="shared" si="294"/>
        <v/>
      </c>
      <c r="T1394" t="str">
        <f>IF(ISNA(VLOOKUP(AF1394,#REF!,1)),"//","")</f>
        <v/>
      </c>
      <c r="U1394"/>
      <c r="V1394" t="e">
        <f t="shared" si="285"/>
        <v>#REF!</v>
      </c>
      <c r="W1394" s="81" t="s">
        <v>2263</v>
      </c>
      <c r="X1394" s="59" t="s">
        <v>2263</v>
      </c>
      <c r="Y1394" s="59" t="s">
        <v>2263</v>
      </c>
      <c r="Z1394" s="25" t="str">
        <f t="shared" si="292"/>
        <v/>
      </c>
      <c r="AA1394" s="25" t="str">
        <f t="shared" si="286"/>
        <v/>
      </c>
      <c r="AB1394" s="1">
        <f t="shared" si="293"/>
        <v>1358</v>
      </c>
      <c r="AC1394" t="str">
        <f t="shared" si="287"/>
        <v>MNU_CONVP</v>
      </c>
      <c r="AD1394" s="136" t="str">
        <f>IF(ISNA(VLOOKUP(AA1394,Sheet2!J:J,1,0)),"//","")</f>
        <v/>
      </c>
      <c r="AF1394" s="94" t="str">
        <f t="shared" si="288"/>
        <v/>
      </c>
      <c r="AG1394" t="b">
        <f t="shared" si="289"/>
        <v>1</v>
      </c>
    </row>
    <row r="1395" spans="1:33">
      <c r="A1395" s="50">
        <f t="shared" si="290"/>
        <v>1395</v>
      </c>
      <c r="B1395" s="49">
        <f t="shared" si="291"/>
        <v>1359</v>
      </c>
      <c r="C1395" s="53" t="s">
        <v>3816</v>
      </c>
      <c r="D1395" s="53" t="s">
        <v>7</v>
      </c>
      <c r="E1395" s="130" t="s">
        <v>1222</v>
      </c>
      <c r="F1395" s="130" t="s">
        <v>1222</v>
      </c>
      <c r="G1395" s="161">
        <v>0</v>
      </c>
      <c r="H1395" s="161">
        <v>0</v>
      </c>
      <c r="I1395" s="153" t="s">
        <v>16</v>
      </c>
      <c r="J1395" s="58" t="s">
        <v>1396</v>
      </c>
      <c r="K1395" s="59" t="s">
        <v>3830</v>
      </c>
      <c r="L1395" s="57" t="s">
        <v>4851</v>
      </c>
      <c r="M1395" s="57" t="s">
        <v>4910</v>
      </c>
      <c r="N1395" s="57"/>
      <c r="O1395" s="57"/>
      <c r="P1395" s="56" t="s">
        <v>1817</v>
      </c>
      <c r="Q1395" s="13"/>
      <c r="R1395"/>
      <c r="S1395" t="str">
        <f t="shared" si="294"/>
        <v/>
      </c>
      <c r="T1395" t="str">
        <f>IF(ISNA(VLOOKUP(AF1395,#REF!,1)),"//","")</f>
        <v/>
      </c>
      <c r="U1395"/>
      <c r="V1395" t="e">
        <f t="shared" si="285"/>
        <v>#REF!</v>
      </c>
      <c r="W1395" s="81" t="s">
        <v>2263</v>
      </c>
      <c r="X1395" s="59" t="s">
        <v>2263</v>
      </c>
      <c r="Y1395" s="59" t="s">
        <v>2263</v>
      </c>
      <c r="Z1395" s="25" t="str">
        <f t="shared" si="292"/>
        <v/>
      </c>
      <c r="AA1395" s="25" t="str">
        <f t="shared" si="286"/>
        <v/>
      </c>
      <c r="AB1395" s="1">
        <f t="shared" si="293"/>
        <v>1359</v>
      </c>
      <c r="AC1395" t="str">
        <f t="shared" si="287"/>
        <v>MNU_RAM</v>
      </c>
      <c r="AD1395" s="136" t="str">
        <f>IF(ISNA(VLOOKUP(AA1395,Sheet2!J:J,1,0)),"//","")</f>
        <v/>
      </c>
      <c r="AF1395" s="94" t="str">
        <f t="shared" si="288"/>
        <v/>
      </c>
      <c r="AG1395" t="b">
        <f t="shared" si="289"/>
        <v>1</v>
      </c>
    </row>
    <row r="1396" spans="1:33">
      <c r="A1396" s="50">
        <f t="shared" si="290"/>
        <v>1396</v>
      </c>
      <c r="B1396" s="49">
        <f t="shared" si="291"/>
        <v>1360</v>
      </c>
      <c r="C1396" s="53" t="s">
        <v>3816</v>
      </c>
      <c r="D1396" s="53" t="s">
        <v>7</v>
      </c>
      <c r="E1396" s="130" t="s">
        <v>1231</v>
      </c>
      <c r="F1396" s="130" t="s">
        <v>1231</v>
      </c>
      <c r="G1396" s="161">
        <v>0</v>
      </c>
      <c r="H1396" s="161">
        <v>0</v>
      </c>
      <c r="I1396" s="153" t="s">
        <v>16</v>
      </c>
      <c r="J1396" s="58" t="s">
        <v>1396</v>
      </c>
      <c r="K1396" s="59" t="s">
        <v>3830</v>
      </c>
      <c r="L1396" s="57" t="s">
        <v>4851</v>
      </c>
      <c r="M1396" s="57" t="s">
        <v>4910</v>
      </c>
      <c r="N1396" s="57"/>
      <c r="O1396" s="57"/>
      <c r="P1396" s="56" t="s">
        <v>1833</v>
      </c>
      <c r="Q1396" s="13"/>
      <c r="R1396"/>
      <c r="S1396" t="str">
        <f t="shared" si="294"/>
        <v/>
      </c>
      <c r="T1396" t="str">
        <f>IF(ISNA(VLOOKUP(AF1396,#REF!,1)),"//","")</f>
        <v/>
      </c>
      <c r="U1396"/>
      <c r="V1396" t="e">
        <f t="shared" si="285"/>
        <v>#REF!</v>
      </c>
      <c r="W1396" s="81" t="s">
        <v>2263</v>
      </c>
      <c r="X1396" s="59" t="s">
        <v>2263</v>
      </c>
      <c r="Y1396" s="59" t="s">
        <v>2263</v>
      </c>
      <c r="Z1396" s="25" t="str">
        <f t="shared" si="292"/>
        <v/>
      </c>
      <c r="AA1396" s="25" t="str">
        <f t="shared" si="286"/>
        <v/>
      </c>
      <c r="AB1396" s="1">
        <f t="shared" si="293"/>
        <v>1360</v>
      </c>
      <c r="AC1396" t="str">
        <f t="shared" si="287"/>
        <v>MNU_REALS</v>
      </c>
      <c r="AD1396" s="136" t="str">
        <f>IF(ISNA(VLOOKUP(AA1396,Sheet2!J:J,1,0)),"//","")</f>
        <v/>
      </c>
      <c r="AF1396" s="94" t="str">
        <f t="shared" si="288"/>
        <v/>
      </c>
      <c r="AG1396" t="b">
        <f t="shared" si="289"/>
        <v>1</v>
      </c>
    </row>
    <row r="1397" spans="1:33">
      <c r="A1397" s="50">
        <f t="shared" si="290"/>
        <v>1397</v>
      </c>
      <c r="B1397" s="49">
        <f t="shared" si="291"/>
        <v>1361</v>
      </c>
      <c r="C1397" s="53" t="s">
        <v>3816</v>
      </c>
      <c r="D1397" s="53" t="s">
        <v>7</v>
      </c>
      <c r="E1397" s="77" t="s">
        <v>524</v>
      </c>
      <c r="F1397" s="130" t="s">
        <v>328</v>
      </c>
      <c r="G1397" s="161">
        <v>0</v>
      </c>
      <c r="H1397" s="161">
        <v>0</v>
      </c>
      <c r="I1397" s="153" t="s">
        <v>16</v>
      </c>
      <c r="J1397" s="58" t="s">
        <v>1396</v>
      </c>
      <c r="K1397" s="59" t="s">
        <v>3830</v>
      </c>
      <c r="L1397" s="57" t="s">
        <v>4851</v>
      </c>
      <c r="M1397" s="57" t="s">
        <v>4910</v>
      </c>
      <c r="N1397" s="57"/>
      <c r="O1397" s="57"/>
      <c r="P1397" s="56" t="s">
        <v>1901</v>
      </c>
      <c r="Q1397" s="13"/>
      <c r="R1397"/>
      <c r="S1397" t="str">
        <f t="shared" si="294"/>
        <v>NOT EQUAL</v>
      </c>
      <c r="T1397" t="str">
        <f>IF(ISNA(VLOOKUP(AF1397,#REF!,1)),"//","")</f>
        <v/>
      </c>
      <c r="U1397"/>
      <c r="V1397" t="e">
        <f t="shared" si="285"/>
        <v>#REF!</v>
      </c>
      <c r="W1397" s="81" t="s">
        <v>2263</v>
      </c>
      <c r="X1397" s="59" t="s">
        <v>2263</v>
      </c>
      <c r="Y1397" s="59" t="s">
        <v>2263</v>
      </c>
      <c r="Z1397" s="25" t="str">
        <f t="shared" si="292"/>
        <v/>
      </c>
      <c r="AA1397" s="25" t="str">
        <f t="shared" si="286"/>
        <v/>
      </c>
      <c r="AB1397" s="1">
        <f t="shared" si="293"/>
        <v>1361</v>
      </c>
      <c r="AC1397" t="str">
        <f t="shared" si="287"/>
        <v>MNU_Solver</v>
      </c>
      <c r="AD1397" s="136" t="str">
        <f>IF(ISNA(VLOOKUP(AA1397,Sheet2!J:J,1,0)),"//","")</f>
        <v/>
      </c>
      <c r="AF1397" s="94" t="str">
        <f t="shared" si="288"/>
        <v/>
      </c>
      <c r="AG1397" t="b">
        <f t="shared" si="289"/>
        <v>1</v>
      </c>
    </row>
    <row r="1398" spans="1:33">
      <c r="A1398" s="50">
        <f t="shared" si="290"/>
        <v>1398</v>
      </c>
      <c r="B1398" s="49">
        <f t="shared" si="291"/>
        <v>1362</v>
      </c>
      <c r="C1398" s="53" t="s">
        <v>3816</v>
      </c>
      <c r="D1398" s="53" t="s">
        <v>7</v>
      </c>
      <c r="E1398" s="130" t="s">
        <v>332</v>
      </c>
      <c r="F1398" s="130" t="s">
        <v>332</v>
      </c>
      <c r="G1398" s="161">
        <v>0</v>
      </c>
      <c r="H1398" s="161">
        <v>0</v>
      </c>
      <c r="I1398" s="153" t="s">
        <v>16</v>
      </c>
      <c r="J1398" s="58" t="s">
        <v>1396</v>
      </c>
      <c r="K1398" s="59" t="s">
        <v>3830</v>
      </c>
      <c r="L1398" s="57" t="s">
        <v>4851</v>
      </c>
      <c r="M1398" s="57" t="s">
        <v>4910</v>
      </c>
      <c r="N1398" s="57"/>
      <c r="O1398" s="57"/>
      <c r="P1398" s="56" t="s">
        <v>1905</v>
      </c>
      <c r="Q1398" s="13"/>
      <c r="R1398"/>
      <c r="S1398" t="str">
        <f t="shared" si="294"/>
        <v/>
      </c>
      <c r="T1398" t="str">
        <f>IF(ISNA(VLOOKUP(AF1398,#REF!,1)),"//","")</f>
        <v/>
      </c>
      <c r="U1398"/>
      <c r="V1398" t="e">
        <f t="shared" si="285"/>
        <v>#REF!</v>
      </c>
      <c r="W1398" s="81" t="s">
        <v>2263</v>
      </c>
      <c r="X1398" s="59" t="s">
        <v>2263</v>
      </c>
      <c r="Y1398" s="59" t="s">
        <v>2263</v>
      </c>
      <c r="Z1398" s="25" t="str">
        <f t="shared" si="292"/>
        <v/>
      </c>
      <c r="AA1398" s="25" t="str">
        <f t="shared" si="286"/>
        <v/>
      </c>
      <c r="AB1398" s="1">
        <f t="shared" si="293"/>
        <v>1362</v>
      </c>
      <c r="AC1398" t="str">
        <f t="shared" si="287"/>
        <v>MNU_STAT</v>
      </c>
      <c r="AD1398" s="136" t="str">
        <f>IF(ISNA(VLOOKUP(AA1398,Sheet2!J:J,1,0)),"//","")</f>
        <v/>
      </c>
      <c r="AF1398" s="94" t="str">
        <f t="shared" si="288"/>
        <v/>
      </c>
      <c r="AG1398" t="b">
        <f t="shared" si="289"/>
        <v>1</v>
      </c>
    </row>
    <row r="1399" spans="1:33">
      <c r="A1399" s="50">
        <f t="shared" si="290"/>
        <v>1399</v>
      </c>
      <c r="B1399" s="49">
        <f t="shared" si="291"/>
        <v>1363</v>
      </c>
      <c r="C1399" s="53" t="s">
        <v>3816</v>
      </c>
      <c r="D1399" s="53" t="s">
        <v>7</v>
      </c>
      <c r="E1399" s="130" t="s">
        <v>1260</v>
      </c>
      <c r="F1399" s="130" t="s">
        <v>1260</v>
      </c>
      <c r="G1399" s="161">
        <v>0</v>
      </c>
      <c r="H1399" s="161">
        <v>0</v>
      </c>
      <c r="I1399" s="153" t="s">
        <v>16</v>
      </c>
      <c r="J1399" s="58" t="s">
        <v>1396</v>
      </c>
      <c r="K1399" s="59" t="s">
        <v>3830</v>
      </c>
      <c r="L1399" s="57" t="s">
        <v>4851</v>
      </c>
      <c r="M1399" s="57" t="s">
        <v>4910</v>
      </c>
      <c r="N1399" s="57"/>
      <c r="O1399" s="57"/>
      <c r="P1399" s="56" t="s">
        <v>1907</v>
      </c>
      <c r="Q1399" s="13"/>
      <c r="R1399"/>
      <c r="S1399" t="str">
        <f t="shared" si="294"/>
        <v/>
      </c>
      <c r="T1399" t="str">
        <f>IF(ISNA(VLOOKUP(AF1399,#REF!,1)),"//","")</f>
        <v/>
      </c>
      <c r="U1399"/>
      <c r="V1399" t="e">
        <f t="shared" si="285"/>
        <v>#REF!</v>
      </c>
      <c r="W1399" s="81" t="s">
        <v>2263</v>
      </c>
      <c r="X1399" s="59" t="s">
        <v>2263</v>
      </c>
      <c r="Y1399" s="59" t="s">
        <v>2263</v>
      </c>
      <c r="Z1399" s="25" t="str">
        <f t="shared" si="292"/>
        <v/>
      </c>
      <c r="AA1399" s="25" t="str">
        <f t="shared" si="286"/>
        <v/>
      </c>
      <c r="AB1399" s="1">
        <f t="shared" si="293"/>
        <v>1363</v>
      </c>
      <c r="AC1399" t="str">
        <f t="shared" si="287"/>
        <v>MNU_STK</v>
      </c>
      <c r="AD1399" s="136" t="str">
        <f>IF(ISNA(VLOOKUP(AA1399,Sheet2!J:J,1,0)),"//","")</f>
        <v/>
      </c>
      <c r="AF1399" s="94" t="str">
        <f t="shared" si="288"/>
        <v/>
      </c>
      <c r="AG1399" t="b">
        <f t="shared" si="289"/>
        <v>1</v>
      </c>
    </row>
    <row r="1400" spans="1:33">
      <c r="A1400" s="50">
        <f t="shared" si="290"/>
        <v>1400</v>
      </c>
      <c r="B1400" s="49">
        <f t="shared" si="291"/>
        <v>1364</v>
      </c>
      <c r="C1400" s="53" t="s">
        <v>3816</v>
      </c>
      <c r="D1400" s="53" t="s">
        <v>7</v>
      </c>
      <c r="E1400" s="130" t="s">
        <v>340</v>
      </c>
      <c r="F1400" s="130" t="s">
        <v>340</v>
      </c>
      <c r="G1400" s="161">
        <v>0</v>
      </c>
      <c r="H1400" s="161">
        <v>0</v>
      </c>
      <c r="I1400" s="153" t="s">
        <v>16</v>
      </c>
      <c r="J1400" s="58" t="s">
        <v>1396</v>
      </c>
      <c r="K1400" s="59" t="s">
        <v>3830</v>
      </c>
      <c r="L1400" s="57" t="s">
        <v>4851</v>
      </c>
      <c r="M1400" s="57" t="s">
        <v>4910</v>
      </c>
      <c r="N1400" s="57"/>
      <c r="O1400" s="57"/>
      <c r="P1400" s="56" t="s">
        <v>3430</v>
      </c>
      <c r="Q1400" s="13"/>
      <c r="R1400"/>
      <c r="S1400" t="str">
        <f t="shared" si="294"/>
        <v/>
      </c>
      <c r="T1400" t="str">
        <f>IF(ISNA(VLOOKUP(AF1400,#REF!,1)),"//","")</f>
        <v/>
      </c>
      <c r="U1400"/>
      <c r="V1400" t="e">
        <f t="shared" si="285"/>
        <v>#REF!</v>
      </c>
      <c r="W1400" s="81"/>
      <c r="X1400" s="59"/>
      <c r="Y1400" s="59"/>
      <c r="Z1400" s="25" t="str">
        <f t="shared" si="292"/>
        <v/>
      </c>
      <c r="AA1400" s="25" t="str">
        <f t="shared" si="286"/>
        <v/>
      </c>
      <c r="AB1400" s="1">
        <f t="shared" si="293"/>
        <v>1364</v>
      </c>
      <c r="AC1400" t="str">
        <f t="shared" si="287"/>
        <v>MNU_STRINGS</v>
      </c>
      <c r="AD1400" s="136" t="str">
        <f>IF(ISNA(VLOOKUP(AA1400,Sheet2!J:J,1,0)),"//","")</f>
        <v/>
      </c>
      <c r="AF1400" s="94" t="str">
        <f t="shared" si="288"/>
        <v/>
      </c>
      <c r="AG1400" t="b">
        <f t="shared" si="289"/>
        <v>1</v>
      </c>
    </row>
    <row r="1401" spans="1:33">
      <c r="A1401" s="50">
        <f t="shared" si="290"/>
        <v>1401</v>
      </c>
      <c r="B1401" s="49">
        <f t="shared" si="291"/>
        <v>1365</v>
      </c>
      <c r="C1401" s="53" t="s">
        <v>3816</v>
      </c>
      <c r="D1401" s="53" t="s">
        <v>7</v>
      </c>
      <c r="E1401" s="130" t="s">
        <v>349</v>
      </c>
      <c r="F1401" s="130" t="s">
        <v>349</v>
      </c>
      <c r="G1401" s="161">
        <v>0</v>
      </c>
      <c r="H1401" s="161">
        <v>0</v>
      </c>
      <c r="I1401" s="153" t="s">
        <v>16</v>
      </c>
      <c r="J1401" s="58" t="s">
        <v>1396</v>
      </c>
      <c r="K1401" s="59" t="s">
        <v>3830</v>
      </c>
      <c r="L1401" s="57" t="s">
        <v>4851</v>
      </c>
      <c r="M1401" s="57" t="s">
        <v>4910</v>
      </c>
      <c r="N1401" s="57"/>
      <c r="O1401" s="57"/>
      <c r="P1401" s="56" t="s">
        <v>1929</v>
      </c>
      <c r="Q1401" s="13"/>
      <c r="R1401"/>
      <c r="S1401" t="str">
        <f t="shared" si="294"/>
        <v/>
      </c>
      <c r="T1401" t="str">
        <f>IF(ISNA(VLOOKUP(AF1401,#REF!,1)),"//","")</f>
        <v/>
      </c>
      <c r="U1401"/>
      <c r="V1401" t="e">
        <f t="shared" si="285"/>
        <v>#REF!</v>
      </c>
      <c r="W1401" s="81" t="s">
        <v>2263</v>
      </c>
      <c r="X1401" s="59" t="s">
        <v>2263</v>
      </c>
      <c r="Y1401" s="59" t="s">
        <v>2263</v>
      </c>
      <c r="Z1401" s="25" t="str">
        <f t="shared" si="292"/>
        <v/>
      </c>
      <c r="AA1401" s="25" t="str">
        <f t="shared" si="286"/>
        <v/>
      </c>
      <c r="AB1401" s="1">
        <f t="shared" si="293"/>
        <v>1365</v>
      </c>
      <c r="AC1401" t="str">
        <f t="shared" si="287"/>
        <v>MNU_TEST</v>
      </c>
      <c r="AD1401" s="136" t="str">
        <f>IF(ISNA(VLOOKUP(AA1401,Sheet2!J:J,1,0)),"//","")</f>
        <v/>
      </c>
      <c r="AF1401" s="94" t="str">
        <f t="shared" si="288"/>
        <v/>
      </c>
      <c r="AG1401" t="b">
        <f t="shared" si="289"/>
        <v>1</v>
      </c>
    </row>
    <row r="1402" spans="1:33">
      <c r="A1402" s="50">
        <f t="shared" si="290"/>
        <v>1402</v>
      </c>
      <c r="B1402" s="49">
        <f t="shared" si="291"/>
        <v>1366</v>
      </c>
      <c r="C1402" s="53" t="s">
        <v>3816</v>
      </c>
      <c r="D1402" s="53" t="s">
        <v>7</v>
      </c>
      <c r="E1402" s="130" t="s">
        <v>1277</v>
      </c>
      <c r="F1402" s="130" t="s">
        <v>1277</v>
      </c>
      <c r="G1402" s="161">
        <v>0</v>
      </c>
      <c r="H1402" s="161">
        <v>0</v>
      </c>
      <c r="I1402" s="153" t="s">
        <v>16</v>
      </c>
      <c r="J1402" s="58" t="s">
        <v>1396</v>
      </c>
      <c r="K1402" s="59" t="s">
        <v>3830</v>
      </c>
      <c r="L1402" s="57" t="s">
        <v>4851</v>
      </c>
      <c r="M1402" s="57" t="s">
        <v>4910</v>
      </c>
      <c r="N1402" s="57"/>
      <c r="O1402" s="57"/>
      <c r="P1402" s="56" t="s">
        <v>1933</v>
      </c>
      <c r="Q1402" s="13"/>
      <c r="R1402"/>
      <c r="S1402" t="str">
        <f t="shared" si="294"/>
        <v/>
      </c>
      <c r="T1402" t="str">
        <f>IF(ISNA(VLOOKUP(AF1402,#REF!,1)),"//","")</f>
        <v/>
      </c>
      <c r="U1402"/>
      <c r="V1402" t="e">
        <f t="shared" si="285"/>
        <v>#REF!</v>
      </c>
      <c r="W1402" s="81" t="s">
        <v>2263</v>
      </c>
      <c r="X1402" s="59" t="s">
        <v>2263</v>
      </c>
      <c r="Y1402" s="59" t="s">
        <v>2263</v>
      </c>
      <c r="Z1402" s="25" t="str">
        <f t="shared" si="292"/>
        <v/>
      </c>
      <c r="AA1402" s="25" t="str">
        <f t="shared" si="286"/>
        <v/>
      </c>
      <c r="AB1402" s="1">
        <f t="shared" si="293"/>
        <v>1366</v>
      </c>
      <c r="AC1402" t="str">
        <f t="shared" si="287"/>
        <v>MNU_TIMES</v>
      </c>
      <c r="AD1402" s="136" t="str">
        <f>IF(ISNA(VLOOKUP(AA1402,Sheet2!J:J,1,0)),"//","")</f>
        <v/>
      </c>
      <c r="AF1402" s="94" t="str">
        <f t="shared" si="288"/>
        <v/>
      </c>
      <c r="AG1402" t="b">
        <f t="shared" si="289"/>
        <v>1</v>
      </c>
    </row>
    <row r="1403" spans="1:33">
      <c r="A1403" s="50">
        <f t="shared" si="290"/>
        <v>1403</v>
      </c>
      <c r="B1403" s="49">
        <f t="shared" si="291"/>
        <v>1367</v>
      </c>
      <c r="C1403" s="53" t="s">
        <v>3816</v>
      </c>
      <c r="D1403" s="61" t="s">
        <v>2839</v>
      </c>
      <c r="E1403" s="130" t="s">
        <v>1282</v>
      </c>
      <c r="F1403" s="130" t="s">
        <v>1282</v>
      </c>
      <c r="G1403" s="161">
        <v>0</v>
      </c>
      <c r="H1403" s="161">
        <v>0</v>
      </c>
      <c r="I1403" s="153" t="s">
        <v>16</v>
      </c>
      <c r="J1403" s="58" t="s">
        <v>1396</v>
      </c>
      <c r="K1403" s="59" t="s">
        <v>3830</v>
      </c>
      <c r="L1403" s="57" t="s">
        <v>4851</v>
      </c>
      <c r="M1403" s="57" t="s">
        <v>4910</v>
      </c>
      <c r="N1403" s="57"/>
      <c r="O1403" s="53" t="s">
        <v>18</v>
      </c>
      <c r="P1403" s="56" t="s">
        <v>1944</v>
      </c>
      <c r="Q1403" s="13"/>
      <c r="R1403"/>
      <c r="S1403" t="str">
        <f t="shared" si="294"/>
        <v/>
      </c>
      <c r="T1403" t="str">
        <f>IF(ISNA(VLOOKUP(AF1403,#REF!,1)),"//","")</f>
        <v/>
      </c>
      <c r="U1403"/>
      <c r="V1403" t="e">
        <f t="shared" si="285"/>
        <v>#REF!</v>
      </c>
      <c r="W1403" s="81" t="s">
        <v>2263</v>
      </c>
      <c r="X1403" s="59" t="s">
        <v>2263</v>
      </c>
      <c r="Y1403" s="59" t="s">
        <v>2263</v>
      </c>
      <c r="Z1403" s="25" t="str">
        <f t="shared" si="292"/>
        <v/>
      </c>
      <c r="AA1403" s="25" t="str">
        <f t="shared" si="286"/>
        <v/>
      </c>
      <c r="AB1403" s="1">
        <f t="shared" si="293"/>
        <v>1367</v>
      </c>
      <c r="AC1403" t="str">
        <f t="shared" si="287"/>
        <v>MNU_TRI</v>
      </c>
      <c r="AD1403" s="136" t="str">
        <f>IF(ISNA(VLOOKUP(AA1403,Sheet2!J:J,1,0)),"//","")</f>
        <v/>
      </c>
      <c r="AF1403" s="94" t="str">
        <f t="shared" si="288"/>
        <v/>
      </c>
      <c r="AG1403" t="b">
        <f t="shared" si="289"/>
        <v>1</v>
      </c>
    </row>
    <row r="1404" spans="1:33">
      <c r="A1404" s="50">
        <f t="shared" si="290"/>
        <v>1404</v>
      </c>
      <c r="B1404" s="49">
        <f t="shared" si="291"/>
        <v>1368</v>
      </c>
      <c r="C1404" s="53" t="s">
        <v>3816</v>
      </c>
      <c r="D1404" s="53" t="s">
        <v>7</v>
      </c>
      <c r="E1404" s="130" t="s">
        <v>1283</v>
      </c>
      <c r="F1404" s="130" t="s">
        <v>1283</v>
      </c>
      <c r="G1404" s="161">
        <v>0</v>
      </c>
      <c r="H1404" s="161">
        <v>0</v>
      </c>
      <c r="I1404" s="153" t="s">
        <v>16</v>
      </c>
      <c r="J1404" s="58" t="s">
        <v>1396</v>
      </c>
      <c r="K1404" s="59" t="s">
        <v>3830</v>
      </c>
      <c r="L1404" s="57" t="s">
        <v>4851</v>
      </c>
      <c r="M1404" s="57" t="s">
        <v>4910</v>
      </c>
      <c r="N1404" s="57"/>
      <c r="O1404" s="57"/>
      <c r="P1404" s="56" t="s">
        <v>1945</v>
      </c>
      <c r="Q1404" s="13"/>
      <c r="R1404"/>
      <c r="S1404" t="str">
        <f t="shared" si="294"/>
        <v/>
      </c>
      <c r="T1404" t="str">
        <f>IF(ISNA(VLOOKUP(AF1404,#REF!,1)),"//","")</f>
        <v/>
      </c>
      <c r="U1404"/>
      <c r="V1404" t="e">
        <f t="shared" si="285"/>
        <v>#REF!</v>
      </c>
      <c r="W1404" s="81" t="s">
        <v>2263</v>
      </c>
      <c r="X1404" s="59" t="s">
        <v>2263</v>
      </c>
      <c r="Y1404" s="59" t="s">
        <v>2263</v>
      </c>
      <c r="Z1404" s="25" t="str">
        <f t="shared" si="292"/>
        <v/>
      </c>
      <c r="AA1404" s="25" t="str">
        <f t="shared" si="286"/>
        <v/>
      </c>
      <c r="AB1404" s="1">
        <f t="shared" si="293"/>
        <v>1368</v>
      </c>
      <c r="AC1404" t="str">
        <f t="shared" si="287"/>
        <v>MNU_TVM</v>
      </c>
      <c r="AD1404" s="136" t="str">
        <f>IF(ISNA(VLOOKUP(AA1404,Sheet2!J:J,1,0)),"//","")</f>
        <v/>
      </c>
      <c r="AF1404" s="94" t="str">
        <f t="shared" si="288"/>
        <v/>
      </c>
      <c r="AG1404" t="b">
        <f t="shared" si="289"/>
        <v>1</v>
      </c>
    </row>
    <row r="1405" spans="1:33">
      <c r="A1405" s="50">
        <f t="shared" si="290"/>
        <v>1405</v>
      </c>
      <c r="B1405" s="49">
        <f t="shared" si="291"/>
        <v>1369</v>
      </c>
      <c r="C1405" s="53" t="s">
        <v>3816</v>
      </c>
      <c r="D1405" s="61" t="s">
        <v>2839</v>
      </c>
      <c r="E1405" s="130" t="s">
        <v>362</v>
      </c>
      <c r="F1405" s="130" t="s">
        <v>362</v>
      </c>
      <c r="G1405" s="161">
        <v>0</v>
      </c>
      <c r="H1405" s="161">
        <v>0</v>
      </c>
      <c r="I1405" s="153" t="s">
        <v>16</v>
      </c>
      <c r="J1405" s="58" t="s">
        <v>1396</v>
      </c>
      <c r="K1405" s="59" t="s">
        <v>3830</v>
      </c>
      <c r="L1405" s="57" t="s">
        <v>4851</v>
      </c>
      <c r="M1405" s="57" t="s">
        <v>4910</v>
      </c>
      <c r="N1405" s="57"/>
      <c r="O1405" s="53" t="s">
        <v>363</v>
      </c>
      <c r="P1405" s="56" t="s">
        <v>1951</v>
      </c>
      <c r="Q1405" s="13"/>
      <c r="R1405"/>
      <c r="S1405" t="str">
        <f t="shared" si="294"/>
        <v/>
      </c>
      <c r="T1405" t="str">
        <f>IF(ISNA(VLOOKUP(AF1405,#REF!,1)),"//","")</f>
        <v/>
      </c>
      <c r="U1405"/>
      <c r="V1405" t="e">
        <f t="shared" si="285"/>
        <v>#REF!</v>
      </c>
      <c r="W1405" s="81" t="s">
        <v>2263</v>
      </c>
      <c r="X1405" s="59" t="s">
        <v>2263</v>
      </c>
      <c r="Y1405" s="59" t="s">
        <v>2263</v>
      </c>
      <c r="Z1405" s="25" t="str">
        <f t="shared" si="292"/>
        <v/>
      </c>
      <c r="AA1405" s="25" t="str">
        <f t="shared" si="286"/>
        <v/>
      </c>
      <c r="AB1405" s="1">
        <f t="shared" si="293"/>
        <v>1369</v>
      </c>
      <c r="AC1405" t="str">
        <f t="shared" si="287"/>
        <v>MNU_UNITCONV</v>
      </c>
      <c r="AD1405" s="136" t="str">
        <f>IF(ISNA(VLOOKUP(AA1405,Sheet2!J:J,1,0)),"//","")</f>
        <v/>
      </c>
      <c r="AF1405" s="94" t="str">
        <f t="shared" si="288"/>
        <v/>
      </c>
      <c r="AG1405" t="b">
        <f t="shared" si="289"/>
        <v>1</v>
      </c>
    </row>
    <row r="1406" spans="1:33">
      <c r="A1406" s="50">
        <f t="shared" si="290"/>
        <v>1406</v>
      </c>
      <c r="B1406" s="49">
        <f t="shared" si="291"/>
        <v>1370</v>
      </c>
      <c r="C1406" s="53" t="s">
        <v>3816</v>
      </c>
      <c r="D1406" s="53" t="s">
        <v>7</v>
      </c>
      <c r="E1406" s="130" t="s">
        <v>365</v>
      </c>
      <c r="F1406" s="130" t="s">
        <v>365</v>
      </c>
      <c r="G1406" s="161">
        <v>0</v>
      </c>
      <c r="H1406" s="161">
        <v>0</v>
      </c>
      <c r="I1406" s="153" t="s">
        <v>16</v>
      </c>
      <c r="J1406" s="58" t="s">
        <v>1396</v>
      </c>
      <c r="K1406" s="59" t="s">
        <v>3830</v>
      </c>
      <c r="L1406" s="57" t="s">
        <v>4851</v>
      </c>
      <c r="M1406" s="57" t="s">
        <v>4910</v>
      </c>
      <c r="N1406" s="57"/>
      <c r="O1406" s="57"/>
      <c r="P1406" s="56" t="s">
        <v>1953</v>
      </c>
      <c r="Q1406" s="13"/>
      <c r="R1406"/>
      <c r="S1406" t="str">
        <f t="shared" si="294"/>
        <v/>
      </c>
      <c r="T1406" t="str">
        <f>IF(ISNA(VLOOKUP(AF1406,#REF!,1)),"//","")</f>
        <v/>
      </c>
      <c r="U1406"/>
      <c r="V1406" t="e">
        <f t="shared" si="285"/>
        <v>#REF!</v>
      </c>
      <c r="W1406" s="81" t="s">
        <v>2263</v>
      </c>
      <c r="X1406" s="59" t="s">
        <v>2263</v>
      </c>
      <c r="Y1406" s="59" t="s">
        <v>2263</v>
      </c>
      <c r="Z1406" s="25" t="str">
        <f t="shared" si="292"/>
        <v/>
      </c>
      <c r="AA1406" s="25" t="str">
        <f t="shared" si="286"/>
        <v/>
      </c>
      <c r="AB1406" s="1">
        <f t="shared" si="293"/>
        <v>1370</v>
      </c>
      <c r="AC1406" t="str">
        <f t="shared" si="287"/>
        <v>MNU_VARS</v>
      </c>
      <c r="AD1406" s="136" t="str">
        <f>IF(ISNA(VLOOKUP(AA1406,Sheet2!J:J,1,0)),"//","")</f>
        <v/>
      </c>
      <c r="AF1406" s="94" t="str">
        <f t="shared" si="288"/>
        <v/>
      </c>
      <c r="AG1406" t="b">
        <f t="shared" si="289"/>
        <v>1</v>
      </c>
    </row>
    <row r="1407" spans="1:33">
      <c r="A1407" s="50">
        <f t="shared" si="290"/>
        <v>1407</v>
      </c>
      <c r="B1407" s="49">
        <f t="shared" si="291"/>
        <v>1371</v>
      </c>
      <c r="C1407" s="53" t="s">
        <v>3816</v>
      </c>
      <c r="D1407" s="61" t="s">
        <v>2839</v>
      </c>
      <c r="E1407" s="130" t="s">
        <v>2275</v>
      </c>
      <c r="F1407" s="130" t="s">
        <v>2275</v>
      </c>
      <c r="G1407" s="161">
        <v>0</v>
      </c>
      <c r="H1407" s="161">
        <v>0</v>
      </c>
      <c r="I1407" s="153" t="s">
        <v>16</v>
      </c>
      <c r="J1407" s="58" t="s">
        <v>1396</v>
      </c>
      <c r="K1407" s="59" t="s">
        <v>3830</v>
      </c>
      <c r="L1407" s="57" t="s">
        <v>4851</v>
      </c>
      <c r="M1407" s="57" t="s">
        <v>4910</v>
      </c>
      <c r="N1407" s="57"/>
      <c r="O1407" s="57"/>
      <c r="P1407" s="56" t="s">
        <v>1957</v>
      </c>
      <c r="Q1407" s="13"/>
      <c r="R1407"/>
      <c r="S1407" t="str">
        <f t="shared" si="294"/>
        <v/>
      </c>
      <c r="T1407" t="str">
        <f>IF(ISNA(VLOOKUP(AF1407,#REF!,1)),"//","")</f>
        <v/>
      </c>
      <c r="U1407"/>
      <c r="V1407" t="e">
        <f t="shared" si="285"/>
        <v>#REF!</v>
      </c>
      <c r="W1407" s="81" t="s">
        <v>2263</v>
      </c>
      <c r="X1407" s="59" t="s">
        <v>2263</v>
      </c>
      <c r="Y1407" s="59" t="s">
        <v>2263</v>
      </c>
      <c r="Z1407" s="25" t="str">
        <f t="shared" si="292"/>
        <v/>
      </c>
      <c r="AA1407" s="25" t="str">
        <f t="shared" si="286"/>
        <v/>
      </c>
      <c r="AB1407" s="1">
        <f t="shared" si="293"/>
        <v>1371</v>
      </c>
      <c r="AC1407" t="str">
        <f t="shared" si="287"/>
        <v>MNU_CONVV</v>
      </c>
      <c r="AD1407" s="136" t="str">
        <f>IF(ISNA(VLOOKUP(AA1407,Sheet2!J:J,1,0)),"//","")</f>
        <v/>
      </c>
      <c r="AF1407" s="94" t="str">
        <f t="shared" si="288"/>
        <v/>
      </c>
      <c r="AG1407" t="b">
        <f t="shared" si="289"/>
        <v>1</v>
      </c>
    </row>
    <row r="1408" spans="1:33">
      <c r="A1408" s="50">
        <f t="shared" si="290"/>
        <v>1408</v>
      </c>
      <c r="B1408" s="49">
        <f t="shared" si="291"/>
        <v>1372</v>
      </c>
      <c r="C1408" s="53" t="s">
        <v>3816</v>
      </c>
      <c r="D1408" s="53" t="s">
        <v>7</v>
      </c>
      <c r="E1408" s="130" t="s">
        <v>379</v>
      </c>
      <c r="F1408" s="130" t="s">
        <v>379</v>
      </c>
      <c r="G1408" s="161">
        <v>0</v>
      </c>
      <c r="H1408" s="161">
        <v>0</v>
      </c>
      <c r="I1408" s="153" t="s">
        <v>16</v>
      </c>
      <c r="J1408" s="58" t="s">
        <v>1396</v>
      </c>
      <c r="K1408" s="59" t="s">
        <v>3830</v>
      </c>
      <c r="L1408" s="57" t="s">
        <v>4851</v>
      </c>
      <c r="M1408" s="57" t="s">
        <v>4910</v>
      </c>
      <c r="N1408" s="57"/>
      <c r="O1408" s="57"/>
      <c r="P1408" s="56" t="s">
        <v>1982</v>
      </c>
      <c r="Q1408" s="13"/>
      <c r="R1408"/>
      <c r="S1408" t="str">
        <f t="shared" si="294"/>
        <v/>
      </c>
      <c r="T1408" t="str">
        <f>IF(ISNA(VLOOKUP(AF1408,#REF!,1)),"//","")</f>
        <v/>
      </c>
      <c r="U1408"/>
      <c r="V1408" t="e">
        <f t="shared" si="285"/>
        <v>#REF!</v>
      </c>
      <c r="W1408" s="81" t="s">
        <v>2263</v>
      </c>
      <c r="X1408" s="59" t="s">
        <v>2263</v>
      </c>
      <c r="Y1408" s="59" t="s">
        <v>2263</v>
      </c>
      <c r="Z1408" s="25" t="str">
        <f t="shared" si="292"/>
        <v/>
      </c>
      <c r="AA1408" s="25" t="str">
        <f t="shared" si="286"/>
        <v/>
      </c>
      <c r="AB1408" s="1">
        <f t="shared" si="293"/>
        <v>1372</v>
      </c>
      <c r="AC1408" t="str">
        <f t="shared" si="287"/>
        <v>MNU_XFN</v>
      </c>
      <c r="AD1408" s="136" t="str">
        <f>IF(ISNA(VLOOKUP(AA1408,Sheet2!J:J,1,0)),"//","")</f>
        <v/>
      </c>
      <c r="AF1408" s="94" t="str">
        <f t="shared" si="288"/>
        <v/>
      </c>
      <c r="AG1408" t="b">
        <f t="shared" si="289"/>
        <v>1</v>
      </c>
    </row>
    <row r="1409" spans="1:33">
      <c r="A1409" s="50">
        <f t="shared" si="290"/>
        <v>1409</v>
      </c>
      <c r="B1409" s="49">
        <f t="shared" si="291"/>
        <v>1373</v>
      </c>
      <c r="C1409" s="53" t="s">
        <v>3816</v>
      </c>
      <c r="D1409" s="61" t="s">
        <v>2839</v>
      </c>
      <c r="E1409" s="130" t="s">
        <v>2295</v>
      </c>
      <c r="F1409" s="130" t="s">
        <v>2295</v>
      </c>
      <c r="G1409" s="161">
        <v>0</v>
      </c>
      <c r="H1409" s="161">
        <v>0</v>
      </c>
      <c r="I1409" s="153" t="s">
        <v>16</v>
      </c>
      <c r="J1409" s="58" t="s">
        <v>1396</v>
      </c>
      <c r="K1409" s="59" t="s">
        <v>3830</v>
      </c>
      <c r="L1409" s="57" t="s">
        <v>4851</v>
      </c>
      <c r="M1409" s="57" t="s">
        <v>4910</v>
      </c>
      <c r="N1409" s="57"/>
      <c r="O1409" s="57"/>
      <c r="P1409" s="56" t="s">
        <v>1984</v>
      </c>
      <c r="Q1409" s="13"/>
      <c r="R1409"/>
      <c r="S1409" t="str">
        <f t="shared" si="294"/>
        <v/>
      </c>
      <c r="T1409" t="str">
        <f>IF(ISNA(VLOOKUP(AF1409,#REF!,1)),"//","")</f>
        <v/>
      </c>
      <c r="U1409"/>
      <c r="V1409" t="e">
        <f t="shared" si="285"/>
        <v>#REF!</v>
      </c>
      <c r="W1409" s="81" t="s">
        <v>2263</v>
      </c>
      <c r="X1409" s="59" t="s">
        <v>2263</v>
      </c>
      <c r="Y1409" s="59" t="s">
        <v>2263</v>
      </c>
      <c r="Z1409" s="25" t="str">
        <f t="shared" si="292"/>
        <v/>
      </c>
      <c r="AA1409" s="25" t="str">
        <f t="shared" si="286"/>
        <v/>
      </c>
      <c r="AB1409" s="1">
        <f t="shared" si="293"/>
        <v>1373</v>
      </c>
      <c r="AC1409" t="str">
        <f t="shared" si="287"/>
        <v>MNU_CONVX</v>
      </c>
      <c r="AD1409" s="136" t="str">
        <f>IF(ISNA(VLOOKUP(AA1409,Sheet2!J:J,1,0)),"//","")</f>
        <v/>
      </c>
      <c r="AF1409" s="94" t="str">
        <f t="shared" si="288"/>
        <v/>
      </c>
      <c r="AG1409" t="b">
        <f t="shared" si="289"/>
        <v>1</v>
      </c>
    </row>
    <row r="1410" spans="1:33">
      <c r="A1410" s="50">
        <f t="shared" si="290"/>
        <v>1410</v>
      </c>
      <c r="B1410" s="49">
        <f t="shared" si="291"/>
        <v>1374</v>
      </c>
      <c r="C1410" s="53" t="s">
        <v>3816</v>
      </c>
      <c r="D1410" s="53" t="s">
        <v>7</v>
      </c>
      <c r="E1410" s="58" t="s">
        <v>392</v>
      </c>
      <c r="F1410" s="58" t="s">
        <v>392</v>
      </c>
      <c r="G1410" s="161">
        <v>0</v>
      </c>
      <c r="H1410" s="161">
        <v>0</v>
      </c>
      <c r="I1410" s="153" t="s">
        <v>16</v>
      </c>
      <c r="J1410" s="58" t="s">
        <v>1396</v>
      </c>
      <c r="K1410" s="59" t="s">
        <v>3830</v>
      </c>
      <c r="L1410" s="57" t="s">
        <v>4851</v>
      </c>
      <c r="M1410" s="57" t="s">
        <v>4910</v>
      </c>
      <c r="N1410" s="57"/>
      <c r="O1410" s="57"/>
      <c r="P1410" s="56" t="s">
        <v>2009</v>
      </c>
      <c r="Q1410" s="13"/>
      <c r="R1410"/>
      <c r="S1410" t="str">
        <f t="shared" si="294"/>
        <v/>
      </c>
      <c r="T1410" t="str">
        <f>IF(ISNA(VLOOKUP(AF1410,#REF!,1)),"//","")</f>
        <v/>
      </c>
      <c r="U1410"/>
      <c r="V1410" t="e">
        <f t="shared" si="285"/>
        <v>#REF!</v>
      </c>
      <c r="W1410" s="81" t="s">
        <v>2263</v>
      </c>
      <c r="X1410" s="59" t="s">
        <v>2263</v>
      </c>
      <c r="Y1410" s="59" t="s">
        <v>2263</v>
      </c>
      <c r="Z1410" s="25" t="str">
        <f t="shared" si="292"/>
        <v/>
      </c>
      <c r="AA1410" s="25" t="str">
        <f t="shared" si="286"/>
        <v/>
      </c>
      <c r="AB1410" s="1">
        <f t="shared" si="293"/>
        <v>1374</v>
      </c>
      <c r="AC1410" t="str">
        <f t="shared" si="287"/>
        <v>MNU_ALPHAINTL</v>
      </c>
      <c r="AD1410" s="136" t="str">
        <f>IF(ISNA(VLOOKUP(AA1410,Sheet2!J:J,1,0)),"//","")</f>
        <v/>
      </c>
      <c r="AF1410" s="94" t="str">
        <f t="shared" si="288"/>
        <v/>
      </c>
      <c r="AG1410" t="b">
        <f t="shared" si="289"/>
        <v>1</v>
      </c>
    </row>
    <row r="1411" spans="1:33">
      <c r="A1411" s="50">
        <f t="shared" si="290"/>
        <v>1411</v>
      </c>
      <c r="B1411" s="49">
        <f t="shared" si="291"/>
        <v>1375</v>
      </c>
      <c r="C1411" s="53" t="s">
        <v>3816</v>
      </c>
      <c r="D1411" s="53" t="s">
        <v>7</v>
      </c>
      <c r="E1411" s="58" t="s">
        <v>393</v>
      </c>
      <c r="F1411" s="58" t="s">
        <v>393</v>
      </c>
      <c r="G1411" s="161">
        <v>0</v>
      </c>
      <c r="H1411" s="161">
        <v>0</v>
      </c>
      <c r="I1411" s="153" t="s">
        <v>16</v>
      </c>
      <c r="J1411" s="58" t="s">
        <v>1396</v>
      </c>
      <c r="K1411" s="59" t="s">
        <v>3830</v>
      </c>
      <c r="L1411" s="57" t="s">
        <v>4851</v>
      </c>
      <c r="M1411" s="57" t="s">
        <v>4910</v>
      </c>
      <c r="N1411" s="57"/>
      <c r="O1411" s="57"/>
      <c r="P1411" s="56" t="s">
        <v>2011</v>
      </c>
      <c r="Q1411" s="13"/>
      <c r="R1411"/>
      <c r="S1411" t="str">
        <f t="shared" si="294"/>
        <v/>
      </c>
      <c r="T1411" t="str">
        <f>IF(ISNA(VLOOKUP(AF1411,#REF!,1)),"//","")</f>
        <v/>
      </c>
      <c r="U1411"/>
      <c r="V1411" t="e">
        <f t="shared" si="285"/>
        <v>#REF!</v>
      </c>
      <c r="W1411" s="81" t="s">
        <v>2263</v>
      </c>
      <c r="X1411" s="59" t="s">
        <v>2263</v>
      </c>
      <c r="Y1411" s="59" t="s">
        <v>2263</v>
      </c>
      <c r="Z1411" s="25" t="str">
        <f t="shared" si="292"/>
        <v/>
      </c>
      <c r="AA1411" s="25" t="str">
        <f t="shared" si="286"/>
        <v/>
      </c>
      <c r="AB1411" s="1">
        <f t="shared" si="293"/>
        <v>1375</v>
      </c>
      <c r="AC1411" t="str">
        <f t="shared" si="287"/>
        <v>MNU_ALPHAMATH</v>
      </c>
      <c r="AD1411" s="136" t="str">
        <f>IF(ISNA(VLOOKUP(AA1411,Sheet2!J:J,1,0)),"//","")</f>
        <v/>
      </c>
      <c r="AF1411" s="94" t="str">
        <f t="shared" si="288"/>
        <v/>
      </c>
      <c r="AG1411" t="b">
        <f t="shared" si="289"/>
        <v>1</v>
      </c>
    </row>
    <row r="1412" spans="1:33">
      <c r="A1412" s="50">
        <f t="shared" si="290"/>
        <v>1412</v>
      </c>
      <c r="B1412" s="49">
        <f t="shared" si="291"/>
        <v>1376</v>
      </c>
      <c r="C1412" s="53" t="s">
        <v>3816</v>
      </c>
      <c r="D1412" s="61" t="s">
        <v>2839</v>
      </c>
      <c r="E1412" s="58" t="s">
        <v>1311</v>
      </c>
      <c r="F1412" s="58" t="s">
        <v>1311</v>
      </c>
      <c r="G1412" s="161">
        <v>0</v>
      </c>
      <c r="H1412" s="161">
        <v>0</v>
      </c>
      <c r="I1412" s="153" t="s">
        <v>16</v>
      </c>
      <c r="J1412" s="58" t="s">
        <v>1396</v>
      </c>
      <c r="K1412" s="59" t="s">
        <v>3830</v>
      </c>
      <c r="L1412" s="57" t="s">
        <v>4851</v>
      </c>
      <c r="M1412" s="57" t="s">
        <v>4910</v>
      </c>
      <c r="N1412" s="57"/>
      <c r="O1412" s="53" t="s">
        <v>398</v>
      </c>
      <c r="P1412" s="56" t="s">
        <v>2016</v>
      </c>
      <c r="Q1412" s="13"/>
      <c r="R1412"/>
      <c r="S1412" t="str">
        <f t="shared" si="294"/>
        <v/>
      </c>
      <c r="T1412" t="str">
        <f>IF(ISNA(VLOOKUP(AF1412,#REF!,1)),"//","")</f>
        <v/>
      </c>
      <c r="U1412"/>
      <c r="V1412" t="e">
        <f t="shared" si="285"/>
        <v>#REF!</v>
      </c>
      <c r="W1412" s="81" t="s">
        <v>2263</v>
      </c>
      <c r="X1412" s="59" t="s">
        <v>2263</v>
      </c>
      <c r="Y1412" s="59" t="s">
        <v>2263</v>
      </c>
      <c r="Z1412" s="25" t="str">
        <f t="shared" si="292"/>
        <v/>
      </c>
      <c r="AA1412" s="25" t="str">
        <f t="shared" si="286"/>
        <v/>
      </c>
      <c r="AB1412" s="1">
        <f t="shared" si="293"/>
        <v>1376</v>
      </c>
      <c r="AC1412" t="str">
        <f t="shared" si="287"/>
        <v>MNU_ALPHAFN</v>
      </c>
      <c r="AD1412" s="136" t="str">
        <f>IF(ISNA(VLOOKUP(AA1412,Sheet2!J:J,1,0)),"//","")</f>
        <v/>
      </c>
      <c r="AF1412" s="94" t="str">
        <f t="shared" si="288"/>
        <v/>
      </c>
      <c r="AG1412" t="b">
        <f t="shared" si="289"/>
        <v>1</v>
      </c>
    </row>
    <row r="1413" spans="1:33">
      <c r="A1413" s="50">
        <f t="shared" si="290"/>
        <v>1413</v>
      </c>
      <c r="B1413" s="49">
        <f t="shared" si="291"/>
        <v>1377</v>
      </c>
      <c r="C1413" s="53" t="s">
        <v>3816</v>
      </c>
      <c r="D1413" s="53" t="s">
        <v>7</v>
      </c>
      <c r="E1413" s="58" t="s">
        <v>399</v>
      </c>
      <c r="F1413" s="58" t="s">
        <v>399</v>
      </c>
      <c r="G1413" s="161">
        <v>0</v>
      </c>
      <c r="H1413" s="161">
        <v>0</v>
      </c>
      <c r="I1413" s="153" t="s">
        <v>16</v>
      </c>
      <c r="J1413" s="58" t="s">
        <v>1396</v>
      </c>
      <c r="K1413" s="59" t="s">
        <v>3830</v>
      </c>
      <c r="L1413" s="57" t="s">
        <v>4851</v>
      </c>
      <c r="M1413" s="57" t="s">
        <v>4910</v>
      </c>
      <c r="N1413" s="57"/>
      <c r="O1413" s="57" t="s">
        <v>3226</v>
      </c>
      <c r="P1413" s="56" t="s">
        <v>2017</v>
      </c>
      <c r="Q1413" s="13"/>
      <c r="R1413"/>
      <c r="S1413" t="str">
        <f t="shared" ref="S1413:S1439" si="295">IF(E1413=F1413,"","NOT EQUAL")</f>
        <v/>
      </c>
      <c r="T1413" t="str">
        <f>IF(ISNA(VLOOKUP(AF1413,#REF!,1)),"//","")</f>
        <v/>
      </c>
      <c r="U1413"/>
      <c r="V1413" t="e">
        <f t="shared" si="285"/>
        <v>#REF!</v>
      </c>
      <c r="W1413" s="81" t="s">
        <v>2263</v>
      </c>
      <c r="X1413" s="59" t="s">
        <v>2263</v>
      </c>
      <c r="Y1413" s="59" t="s">
        <v>2263</v>
      </c>
      <c r="Z1413" s="25" t="str">
        <f t="shared" si="292"/>
        <v/>
      </c>
      <c r="AA1413" s="25" t="str">
        <f t="shared" ref="AA1413:AA1478" si="296">IF(LEN(Y1413)&gt;0,Y1413,SUBSTITUTE(SUBSTITUTE(SUBSTITUTE(SUBSTITUTE(SUBSTITUTE(SUBSTITUTE(SUBSTITUTE(SUBSTITUTE(SUBSTITUTE(SUBSTITUTE(SUBSTITUTE( (SUBSTITUTE( SUBSTITUTE( SUBSTITUTE( SUBSTITUTE(Z1413,"STD_SIGMA","SUM"),"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13" s="1">
        <f t="shared" si="293"/>
        <v>1377</v>
      </c>
      <c r="AC1413" t="str">
        <f t="shared" ref="AC1413:AC1478" si="297">P1413</f>
        <v>MNU_ALPHA_OMEGA</v>
      </c>
      <c r="AD1413" s="136" t="str">
        <f>IF(ISNA(VLOOKUP(AA1413,Sheet2!J:J,1,0)),"//","")</f>
        <v/>
      </c>
      <c r="AF1413" s="94" t="str">
        <f t="shared" ref="AF1413:AF1478" si="298">IF(LEN(AA1413)=0,"",SUBSTITUTE(SUBSTITUTE(SUBSTITUTE(SUBSTITUTE(SUBSTITUTE(SUBSTITUTE(SUBSTITUTE(SUBSTITUTE(SUBSTITUTE(SUBSTITUTE(SUBSTITUTE(SUBSTITUTE(SUBSTITUTE(SUBSTITUTE(SUBSTITUTE(SUBSTITUTE(SUBSTITUTE( (SUBSTITUTE( SUBSTITUTE( SUBSTITUTE( SUBSTITUTE(Z1413,"STD_SIGMA","SUM"),"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13" t="b">
        <f t="shared" ref="AG1413:AG1478" si="299">AA1413=AF1413</f>
        <v>1</v>
      </c>
    </row>
    <row r="1414" spans="1:33">
      <c r="A1414" s="50">
        <f t="shared" si="290"/>
        <v>1414</v>
      </c>
      <c r="B1414" s="49">
        <f t="shared" si="291"/>
        <v>1378</v>
      </c>
      <c r="C1414" s="53" t="s">
        <v>3816</v>
      </c>
      <c r="D1414" s="53" t="s">
        <v>7</v>
      </c>
      <c r="E1414" s="58" t="s">
        <v>2311</v>
      </c>
      <c r="F1414" s="58" t="s">
        <v>2311</v>
      </c>
      <c r="G1414" s="161">
        <v>0</v>
      </c>
      <c r="H1414" s="161">
        <v>0</v>
      </c>
      <c r="I1414" s="153" t="s">
        <v>16</v>
      </c>
      <c r="J1414" s="58" t="s">
        <v>1396</v>
      </c>
      <c r="K1414" s="59" t="s">
        <v>3830</v>
      </c>
      <c r="L1414" s="57" t="s">
        <v>4851</v>
      </c>
      <c r="M1414" s="57" t="s">
        <v>4910</v>
      </c>
      <c r="N1414" s="57"/>
      <c r="O1414" s="57" t="s">
        <v>3227</v>
      </c>
      <c r="P1414" s="56" t="s">
        <v>2018</v>
      </c>
      <c r="Q1414" s="13"/>
      <c r="R1414"/>
      <c r="S1414" t="str">
        <f t="shared" si="295"/>
        <v/>
      </c>
      <c r="T1414" t="str">
        <f>IF(ISNA(VLOOKUP(AF1414,#REF!,1)),"//","")</f>
        <v/>
      </c>
      <c r="U1414"/>
      <c r="V1414" t="e">
        <f t="shared" si="285"/>
        <v>#REF!</v>
      </c>
      <c r="W1414" s="81" t="s">
        <v>2263</v>
      </c>
      <c r="X1414" s="59" t="s">
        <v>2263</v>
      </c>
      <c r="Y1414" s="59" t="s">
        <v>2263</v>
      </c>
      <c r="Z1414" s="25" t="str">
        <f t="shared" si="292"/>
        <v/>
      </c>
      <c r="AA1414" s="25" t="str">
        <f t="shared" si="296"/>
        <v/>
      </c>
      <c r="AB1414" s="1">
        <f t="shared" si="293"/>
        <v>1378</v>
      </c>
      <c r="AC1414" t="str">
        <f t="shared" si="297"/>
        <v>MNU_ALPHADOT</v>
      </c>
      <c r="AD1414" s="136" t="str">
        <f>IF(ISNA(VLOOKUP(AA1414,Sheet2!J:J,1,0)),"//","")</f>
        <v/>
      </c>
      <c r="AF1414" s="94" t="str">
        <f t="shared" si="298"/>
        <v/>
      </c>
      <c r="AG1414" t="b">
        <f t="shared" si="299"/>
        <v>1</v>
      </c>
    </row>
    <row r="1415" spans="1:33">
      <c r="A1415" s="50">
        <f t="shared" si="290"/>
        <v>1415</v>
      </c>
      <c r="B1415" s="49">
        <f t="shared" si="291"/>
        <v>1379</v>
      </c>
      <c r="C1415" s="53" t="s">
        <v>3816</v>
      </c>
      <c r="D1415" s="53" t="s">
        <v>7</v>
      </c>
      <c r="E1415" s="58" t="s">
        <v>2312</v>
      </c>
      <c r="F1415" s="58" t="s">
        <v>2312</v>
      </c>
      <c r="G1415" s="161">
        <v>0</v>
      </c>
      <c r="H1415" s="161">
        <v>0</v>
      </c>
      <c r="I1415" s="153" t="s">
        <v>16</v>
      </c>
      <c r="J1415" s="58" t="s">
        <v>1396</v>
      </c>
      <c r="K1415" s="59" t="s">
        <v>3830</v>
      </c>
      <c r="L1415" s="57" t="s">
        <v>4851</v>
      </c>
      <c r="M1415" s="57" t="s">
        <v>4910</v>
      </c>
      <c r="N1415" s="57"/>
      <c r="O1415" s="57"/>
      <c r="P1415" s="56" t="s">
        <v>2309</v>
      </c>
      <c r="Q1415" s="13"/>
      <c r="R1415"/>
      <c r="S1415" t="str">
        <f t="shared" si="295"/>
        <v/>
      </c>
      <c r="T1415" t="str">
        <f>IF(ISNA(VLOOKUP(AF1415,#REF!,1)),"//","")</f>
        <v/>
      </c>
      <c r="U1415"/>
      <c r="V1415" t="e">
        <f t="shared" ref="V1415:V1478" si="300">IF(AA1415&lt;&gt;"",V1414+1,V1414)</f>
        <v>#REF!</v>
      </c>
      <c r="W1415" s="81" t="s">
        <v>2263</v>
      </c>
      <c r="X1415" s="59" t="s">
        <v>2263</v>
      </c>
      <c r="Y1415" s="59" t="s">
        <v>2263</v>
      </c>
      <c r="Z1415" s="25" t="str">
        <f t="shared" si="292"/>
        <v/>
      </c>
      <c r="AA1415" s="25" t="str">
        <f t="shared" si="296"/>
        <v/>
      </c>
      <c r="AB1415" s="1">
        <f t="shared" si="293"/>
        <v>1379</v>
      </c>
      <c r="AC1415" t="str">
        <f t="shared" si="297"/>
        <v>MNU_SYSFL</v>
      </c>
      <c r="AD1415" s="136" t="str">
        <f>IF(ISNA(VLOOKUP(AA1415,Sheet2!J:J,1,0)),"//","")</f>
        <v/>
      </c>
      <c r="AF1415" s="94" t="str">
        <f t="shared" si="298"/>
        <v/>
      </c>
      <c r="AG1415" t="b">
        <f t="shared" si="299"/>
        <v>1</v>
      </c>
    </row>
    <row r="1416" spans="1:33">
      <c r="A1416" s="50">
        <f t="shared" si="290"/>
        <v>1416</v>
      </c>
      <c r="B1416" s="49">
        <f t="shared" si="291"/>
        <v>1380</v>
      </c>
      <c r="C1416" s="53" t="s">
        <v>3816</v>
      </c>
      <c r="D1416" s="53" t="s">
        <v>7</v>
      </c>
      <c r="E1416" s="58" t="s">
        <v>524</v>
      </c>
      <c r="F1416" s="58" t="s">
        <v>451</v>
      </c>
      <c r="G1416" s="161">
        <v>0</v>
      </c>
      <c r="H1416" s="161">
        <v>0</v>
      </c>
      <c r="I1416" s="153" t="s">
        <v>16</v>
      </c>
      <c r="J1416" s="58" t="s">
        <v>1396</v>
      </c>
      <c r="K1416" s="59" t="s">
        <v>3830</v>
      </c>
      <c r="L1416" s="57" t="s">
        <v>4851</v>
      </c>
      <c r="M1416" s="57" t="s">
        <v>4910</v>
      </c>
      <c r="N1416" s="57"/>
      <c r="O1416" s="57"/>
      <c r="P1416" s="56" t="s">
        <v>2095</v>
      </c>
      <c r="Q1416" s="13"/>
      <c r="R1416"/>
      <c r="S1416" t="str">
        <f t="shared" si="295"/>
        <v>NOT EQUAL</v>
      </c>
      <c r="T1416" t="str">
        <f>IF(ISNA(VLOOKUP(AF1416,#REF!,1)),"//","")</f>
        <v/>
      </c>
      <c r="U1416"/>
      <c r="V1416" t="e">
        <f t="shared" si="300"/>
        <v>#REF!</v>
      </c>
      <c r="W1416" s="81" t="s">
        <v>2263</v>
      </c>
      <c r="X1416" s="59" t="s">
        <v>2263</v>
      </c>
      <c r="Y1416" s="59" t="s">
        <v>2263</v>
      </c>
      <c r="Z1416" s="25" t="str">
        <f t="shared" si="292"/>
        <v/>
      </c>
      <c r="AA1416" s="25" t="str">
        <f t="shared" si="296"/>
        <v/>
      </c>
      <c r="AB1416" s="1">
        <f t="shared" si="293"/>
        <v>1380</v>
      </c>
      <c r="AC1416" t="str">
        <f t="shared" si="297"/>
        <v>MNU_Sf</v>
      </c>
      <c r="AD1416" s="136" t="str">
        <f>IF(ISNA(VLOOKUP(AA1416,Sheet2!J:J,1,0)),"//","")</f>
        <v/>
      </c>
      <c r="AF1416" s="94" t="str">
        <f t="shared" si="298"/>
        <v/>
      </c>
      <c r="AG1416" t="b">
        <f t="shared" si="299"/>
        <v>1</v>
      </c>
    </row>
    <row r="1417" spans="1:33">
      <c r="A1417" s="50">
        <f t="shared" ref="A1417:A1480" si="301">IF(B1417=INT(B1417),ROW(),"")</f>
        <v>1417</v>
      </c>
      <c r="B1417" s="49">
        <f t="shared" ref="B1417:B1480" si="302">IF(AND(MID(C1417,2,1)&lt;&gt;"/",MID(C1417,1,1)="/"),INT(B1416)+1,B1416+0.01)</f>
        <v>1381</v>
      </c>
      <c r="C1417" s="53" t="s">
        <v>4960</v>
      </c>
      <c r="D1417" s="53" t="s">
        <v>2838</v>
      </c>
      <c r="E1417" s="58" t="s">
        <v>452</v>
      </c>
      <c r="F1417" s="58" t="s">
        <v>452</v>
      </c>
      <c r="G1417" s="161">
        <v>0</v>
      </c>
      <c r="H1417" s="161">
        <v>0</v>
      </c>
      <c r="I1417" s="153" t="s">
        <v>16</v>
      </c>
      <c r="J1417" s="58" t="s">
        <v>1396</v>
      </c>
      <c r="K1417" s="59" t="s">
        <v>3830</v>
      </c>
      <c r="L1417" s="57" t="s">
        <v>4851</v>
      </c>
      <c r="M1417" s="57" t="s">
        <v>4910</v>
      </c>
      <c r="N1417" s="57"/>
      <c r="O1417" s="57"/>
      <c r="P1417" s="56" t="s">
        <v>2096</v>
      </c>
      <c r="Q1417" s="13"/>
      <c r="R1417"/>
      <c r="S1417" t="str">
        <f t="shared" si="295"/>
        <v/>
      </c>
      <c r="T1417" t="str">
        <f>IF(ISNA(VLOOKUP(AF1417,#REF!,1)),"//","")</f>
        <v/>
      </c>
      <c r="U1417"/>
      <c r="V1417" t="e">
        <f t="shared" si="300"/>
        <v>#REF!</v>
      </c>
      <c r="W1417" s="81" t="s">
        <v>2263</v>
      </c>
      <c r="X1417" s="59" t="s">
        <v>2263</v>
      </c>
      <c r="Y1417" s="59" t="s">
        <v>2263</v>
      </c>
      <c r="Z1417" s="25" t="str">
        <f t="shared" si="292"/>
        <v/>
      </c>
      <c r="AA1417" s="25" t="str">
        <f t="shared" si="296"/>
        <v/>
      </c>
      <c r="AB1417" s="1">
        <f t="shared" si="293"/>
        <v>1381</v>
      </c>
      <c r="AC1417" t="str">
        <f t="shared" si="297"/>
        <v>MNU_Sfdx</v>
      </c>
      <c r="AD1417" s="136" t="str">
        <f>IF(ISNA(VLOOKUP(AA1417,Sheet2!J:J,1,0)),"//","")</f>
        <v/>
      </c>
      <c r="AF1417" s="94" t="str">
        <f t="shared" si="298"/>
        <v/>
      </c>
      <c r="AG1417" t="b">
        <f t="shared" si="299"/>
        <v>1</v>
      </c>
    </row>
    <row r="1418" spans="1:33">
      <c r="A1418" s="50">
        <f t="shared" si="301"/>
        <v>1418</v>
      </c>
      <c r="B1418" s="49">
        <f t="shared" si="302"/>
        <v>1382</v>
      </c>
      <c r="C1418" s="53" t="s">
        <v>3816</v>
      </c>
      <c r="D1418" s="61" t="s">
        <v>2839</v>
      </c>
      <c r="E1418" s="58" t="s">
        <v>458</v>
      </c>
      <c r="F1418" s="58" t="s">
        <v>458</v>
      </c>
      <c r="G1418" s="161">
        <v>0</v>
      </c>
      <c r="H1418" s="161">
        <v>0</v>
      </c>
      <c r="I1418" s="153" t="s">
        <v>16</v>
      </c>
      <c r="J1418" s="58" t="s">
        <v>1396</v>
      </c>
      <c r="K1418" s="59" t="s">
        <v>3830</v>
      </c>
      <c r="L1418" s="57" t="s">
        <v>4851</v>
      </c>
      <c r="M1418" s="57" t="s">
        <v>4910</v>
      </c>
      <c r="N1418" s="57"/>
      <c r="O1418" s="53" t="s">
        <v>459</v>
      </c>
      <c r="P1418" s="56" t="s">
        <v>2105</v>
      </c>
      <c r="Q1418" s="13"/>
      <c r="R1418"/>
      <c r="S1418" t="str">
        <f t="shared" si="295"/>
        <v/>
      </c>
      <c r="T1418" t="str">
        <f>IF(ISNA(VLOOKUP(AF1418,#REF!,1)),"//","")</f>
        <v/>
      </c>
      <c r="U1418"/>
      <c r="V1418" t="e">
        <f t="shared" si="300"/>
        <v>#REF!</v>
      </c>
      <c r="W1418" s="81" t="s">
        <v>2263</v>
      </c>
      <c r="X1418" s="59" t="s">
        <v>2263</v>
      </c>
      <c r="Y1418" s="59" t="s">
        <v>2263</v>
      </c>
      <c r="Z1418" s="25" t="str">
        <f t="shared" si="292"/>
        <v/>
      </c>
      <c r="AA1418" s="25" t="str">
        <f t="shared" si="296"/>
        <v/>
      </c>
      <c r="AB1418" s="1">
        <f t="shared" si="293"/>
        <v>1382</v>
      </c>
      <c r="AC1418" t="str">
        <f t="shared" si="297"/>
        <v>MNU_ANGLECONV</v>
      </c>
      <c r="AD1418" s="136" t="str">
        <f>IF(ISNA(VLOOKUP(AA1418,Sheet2!J:J,1,0)),"//","")</f>
        <v/>
      </c>
      <c r="AF1418" s="94" t="str">
        <f t="shared" si="298"/>
        <v/>
      </c>
      <c r="AG1418" t="b">
        <f t="shared" si="299"/>
        <v>1</v>
      </c>
    </row>
    <row r="1419" spans="1:33">
      <c r="A1419" s="50">
        <f t="shared" si="301"/>
        <v>1419</v>
      </c>
      <c r="B1419" s="49">
        <f t="shared" si="302"/>
        <v>1383</v>
      </c>
      <c r="C1419" s="53" t="s">
        <v>3816</v>
      </c>
      <c r="D1419" s="53" t="s">
        <v>7</v>
      </c>
      <c r="E1419" s="58" t="s">
        <v>472</v>
      </c>
      <c r="F1419" s="58" t="s">
        <v>472</v>
      </c>
      <c r="G1419" s="63">
        <v>0</v>
      </c>
      <c r="H1419" s="63">
        <v>0</v>
      </c>
      <c r="I1419" s="153" t="s">
        <v>16</v>
      </c>
      <c r="J1419" s="58" t="s">
        <v>1396</v>
      </c>
      <c r="K1419" s="59" t="s">
        <v>3830</v>
      </c>
      <c r="L1419" s="57" t="s">
        <v>4851</v>
      </c>
      <c r="M1419" s="57" t="s">
        <v>4910</v>
      </c>
      <c r="N1419" s="57"/>
      <c r="O1419" s="53" t="s">
        <v>3228</v>
      </c>
      <c r="P1419" s="56" t="s">
        <v>2143</v>
      </c>
      <c r="Q1419" s="13"/>
      <c r="R1419"/>
      <c r="S1419" t="str">
        <f t="shared" si="295"/>
        <v/>
      </c>
      <c r="T1419" t="str">
        <f>IF(ISNA(VLOOKUP(AF1419,#REF!,1)),"//","")</f>
        <v/>
      </c>
      <c r="U1419"/>
      <c r="V1419" t="e">
        <f t="shared" si="300"/>
        <v>#REF!</v>
      </c>
      <c r="W1419" s="81" t="s">
        <v>2263</v>
      </c>
      <c r="X1419" s="59" t="s">
        <v>2263</v>
      </c>
      <c r="Y1419" s="59" t="s">
        <v>2263</v>
      </c>
      <c r="Z1419" s="25" t="str">
        <f t="shared" si="292"/>
        <v/>
      </c>
      <c r="AA1419" s="25" t="str">
        <f t="shared" si="296"/>
        <v/>
      </c>
      <c r="AB1419" s="1">
        <f t="shared" si="293"/>
        <v>1383</v>
      </c>
      <c r="AC1419" t="str">
        <f t="shared" si="297"/>
        <v>MNU_alpha_omega</v>
      </c>
      <c r="AD1419" s="136" t="str">
        <f>IF(ISNA(VLOOKUP(AA1419,Sheet2!J:J,1,0)),"//","")</f>
        <v/>
      </c>
      <c r="AF1419" s="94" t="str">
        <f t="shared" si="298"/>
        <v/>
      </c>
      <c r="AG1419" t="b">
        <f t="shared" si="299"/>
        <v>1</v>
      </c>
    </row>
    <row r="1420" spans="1:33">
      <c r="A1420" s="50">
        <f t="shared" si="301"/>
        <v>1420</v>
      </c>
      <c r="B1420" s="49">
        <f t="shared" si="302"/>
        <v>1384</v>
      </c>
      <c r="C1420" s="53" t="s">
        <v>3816</v>
      </c>
      <c r="D1420" s="53" t="s">
        <v>7</v>
      </c>
      <c r="E1420" s="58" t="s">
        <v>473</v>
      </c>
      <c r="F1420" s="58" t="s">
        <v>473</v>
      </c>
      <c r="G1420" s="63">
        <v>0</v>
      </c>
      <c r="H1420" s="63">
        <v>0</v>
      </c>
      <c r="I1420" s="153" t="s">
        <v>16</v>
      </c>
      <c r="J1420" s="58" t="s">
        <v>1396</v>
      </c>
      <c r="K1420" s="59" t="s">
        <v>3830</v>
      </c>
      <c r="L1420" s="57" t="s">
        <v>4851</v>
      </c>
      <c r="M1420" s="57" t="s">
        <v>4910</v>
      </c>
      <c r="N1420" s="57"/>
      <c r="O1420" s="53" t="s">
        <v>3229</v>
      </c>
      <c r="P1420" s="56" t="s">
        <v>2144</v>
      </c>
      <c r="Q1420" s="13"/>
      <c r="R1420"/>
      <c r="S1420" t="str">
        <f t="shared" si="295"/>
        <v/>
      </c>
      <c r="T1420" t="str">
        <f>IF(ISNA(VLOOKUP(AF1420,#REF!,1)),"//","")</f>
        <v/>
      </c>
      <c r="U1420"/>
      <c r="V1420" t="e">
        <f t="shared" si="300"/>
        <v>#REF!</v>
      </c>
      <c r="W1420" s="81" t="s">
        <v>2263</v>
      </c>
      <c r="X1420" s="59" t="s">
        <v>2263</v>
      </c>
      <c r="Y1420" s="59" t="s">
        <v>2263</v>
      </c>
      <c r="Z1420" s="25" t="str">
        <f t="shared" si="292"/>
        <v/>
      </c>
      <c r="AA1420" s="25" t="str">
        <f t="shared" si="296"/>
        <v/>
      </c>
      <c r="AB1420" s="1">
        <f t="shared" si="293"/>
        <v>1384</v>
      </c>
      <c r="AC1420" t="str">
        <f t="shared" si="297"/>
        <v>MNU_ALPHAintl</v>
      </c>
      <c r="AD1420" s="136" t="str">
        <f>IF(ISNA(VLOOKUP(AA1420,Sheet2!J:J,1,0)),"//","")</f>
        <v/>
      </c>
      <c r="AF1420" s="94" t="str">
        <f t="shared" si="298"/>
        <v/>
      </c>
      <c r="AG1420" t="b">
        <f t="shared" si="299"/>
        <v>1</v>
      </c>
    </row>
    <row r="1421" spans="1:33">
      <c r="A1421" s="50">
        <f t="shared" si="301"/>
        <v>1421</v>
      </c>
      <c r="B1421" s="49">
        <f t="shared" si="302"/>
        <v>1385</v>
      </c>
      <c r="C1421" s="53" t="s">
        <v>3816</v>
      </c>
      <c r="D1421" s="53" t="s">
        <v>7</v>
      </c>
      <c r="E1421" s="58" t="s">
        <v>524</v>
      </c>
      <c r="F1421" s="58" t="s">
        <v>890</v>
      </c>
      <c r="G1421" s="63">
        <v>0</v>
      </c>
      <c r="H1421" s="63">
        <v>0</v>
      </c>
      <c r="I1421" s="58" t="s">
        <v>1</v>
      </c>
      <c r="J1421" s="58" t="s">
        <v>1396</v>
      </c>
      <c r="K1421" s="59" t="s">
        <v>3830</v>
      </c>
      <c r="L1421" s="57" t="s">
        <v>4851</v>
      </c>
      <c r="M1421" s="57" t="s">
        <v>4910</v>
      </c>
      <c r="N1421" s="57"/>
      <c r="O1421" s="57"/>
      <c r="P1421" s="56" t="s">
        <v>2160</v>
      </c>
      <c r="Q1421" s="13"/>
      <c r="R1421"/>
      <c r="S1421" t="str">
        <f t="shared" si="295"/>
        <v>NOT EQUAL</v>
      </c>
      <c r="T1421" t="str">
        <f>IF(ISNA(VLOOKUP(AF1421,#REF!,1)),"//","")</f>
        <v/>
      </c>
      <c r="U1421"/>
      <c r="V1421" t="e">
        <f t="shared" si="300"/>
        <v>#REF!</v>
      </c>
      <c r="W1421" s="81" t="s">
        <v>2263</v>
      </c>
      <c r="X1421" s="59" t="s">
        <v>2263</v>
      </c>
      <c r="Y1421" s="59" t="s">
        <v>2263</v>
      </c>
      <c r="Z1421" s="25" t="str">
        <f t="shared" si="292"/>
        <v/>
      </c>
      <c r="AA1421" s="25" t="str">
        <f t="shared" si="296"/>
        <v/>
      </c>
      <c r="AB1421" s="1">
        <f t="shared" si="293"/>
        <v>1385</v>
      </c>
      <c r="AC1421" t="str">
        <f t="shared" si="297"/>
        <v>MNU_TAM</v>
      </c>
      <c r="AD1421" s="136" t="str">
        <f>IF(ISNA(VLOOKUP(AA1421,Sheet2!J:J,1,0)),"//","")</f>
        <v/>
      </c>
      <c r="AF1421" s="94" t="str">
        <f t="shared" si="298"/>
        <v/>
      </c>
      <c r="AG1421" t="b">
        <f t="shared" si="299"/>
        <v>1</v>
      </c>
    </row>
    <row r="1422" spans="1:33">
      <c r="A1422" s="50">
        <f t="shared" si="301"/>
        <v>1422</v>
      </c>
      <c r="B1422" s="49">
        <f t="shared" si="302"/>
        <v>1386</v>
      </c>
      <c r="C1422" s="53" t="s">
        <v>3816</v>
      </c>
      <c r="D1422" s="53" t="s">
        <v>7</v>
      </c>
      <c r="E1422" s="58" t="s">
        <v>524</v>
      </c>
      <c r="F1422" s="58" t="s">
        <v>891</v>
      </c>
      <c r="G1422" s="63">
        <v>0</v>
      </c>
      <c r="H1422" s="63">
        <v>0</v>
      </c>
      <c r="I1422" s="58" t="s">
        <v>1</v>
      </c>
      <c r="J1422" s="58" t="s">
        <v>1396</v>
      </c>
      <c r="K1422" s="59" t="s">
        <v>3830</v>
      </c>
      <c r="L1422" s="57" t="s">
        <v>4851</v>
      </c>
      <c r="M1422" s="57" t="s">
        <v>4910</v>
      </c>
      <c r="N1422" s="57"/>
      <c r="O1422" s="57"/>
      <c r="P1422" s="56" t="s">
        <v>2161</v>
      </c>
      <c r="Q1422" s="13"/>
      <c r="R1422"/>
      <c r="S1422" t="str">
        <f t="shared" si="295"/>
        <v>NOT EQUAL</v>
      </c>
      <c r="T1422" t="str">
        <f>IF(ISNA(VLOOKUP(AF1422,#REF!,1)),"//","")</f>
        <v/>
      </c>
      <c r="U1422"/>
      <c r="V1422" t="e">
        <f t="shared" si="300"/>
        <v>#REF!</v>
      </c>
      <c r="W1422" s="81" t="s">
        <v>2263</v>
      </c>
      <c r="X1422" s="59" t="s">
        <v>2263</v>
      </c>
      <c r="Y1422" s="59" t="s">
        <v>2263</v>
      </c>
      <c r="Z1422" s="25" t="str">
        <f t="shared" si="292"/>
        <v/>
      </c>
      <c r="AA1422" s="25" t="str">
        <f t="shared" si="296"/>
        <v/>
      </c>
      <c r="AB1422" s="1">
        <f t="shared" si="293"/>
        <v>1386</v>
      </c>
      <c r="AC1422" t="str">
        <f t="shared" si="297"/>
        <v>MNU_TAMCMP</v>
      </c>
      <c r="AD1422" s="136" t="str">
        <f>IF(ISNA(VLOOKUP(AA1422,Sheet2!J:J,1,0)),"//","")</f>
        <v/>
      </c>
      <c r="AF1422" s="94" t="str">
        <f t="shared" si="298"/>
        <v/>
      </c>
      <c r="AG1422" t="b">
        <f t="shared" si="299"/>
        <v>1</v>
      </c>
    </row>
    <row r="1423" spans="1:33">
      <c r="A1423" s="50">
        <f t="shared" si="301"/>
        <v>1423</v>
      </c>
      <c r="B1423" s="49">
        <f t="shared" si="302"/>
        <v>1387</v>
      </c>
      <c r="C1423" s="53" t="s">
        <v>3816</v>
      </c>
      <c r="D1423" s="53" t="s">
        <v>7</v>
      </c>
      <c r="E1423" s="58" t="s">
        <v>524</v>
      </c>
      <c r="F1423" s="58" t="s">
        <v>892</v>
      </c>
      <c r="G1423" s="63">
        <v>0</v>
      </c>
      <c r="H1423" s="63">
        <v>0</v>
      </c>
      <c r="I1423" s="58" t="s">
        <v>1</v>
      </c>
      <c r="J1423" s="58" t="s">
        <v>1396</v>
      </c>
      <c r="K1423" s="59" t="s">
        <v>3830</v>
      </c>
      <c r="L1423" s="57" t="s">
        <v>4851</v>
      </c>
      <c r="M1423" s="57" t="s">
        <v>4910</v>
      </c>
      <c r="N1423" s="57"/>
      <c r="O1423" s="57"/>
      <c r="P1423" s="56" t="s">
        <v>2162</v>
      </c>
      <c r="Q1423" s="13"/>
      <c r="R1423"/>
      <c r="S1423" t="str">
        <f t="shared" si="295"/>
        <v>NOT EQUAL</v>
      </c>
      <c r="T1423" t="str">
        <f>IF(ISNA(VLOOKUP(AF1423,#REF!,1)),"//","")</f>
        <v/>
      </c>
      <c r="U1423"/>
      <c r="V1423" t="e">
        <f t="shared" si="300"/>
        <v>#REF!</v>
      </c>
      <c r="W1423" s="81" t="s">
        <v>2263</v>
      </c>
      <c r="X1423" s="59" t="s">
        <v>2263</v>
      </c>
      <c r="Y1423" s="59" t="s">
        <v>2263</v>
      </c>
      <c r="Z1423" s="25" t="str">
        <f t="shared" si="292"/>
        <v/>
      </c>
      <c r="AA1423" s="25" t="str">
        <f t="shared" si="296"/>
        <v/>
      </c>
      <c r="AB1423" s="1">
        <f t="shared" si="293"/>
        <v>1387</v>
      </c>
      <c r="AC1423" t="str">
        <f t="shared" si="297"/>
        <v>MNU_TAMSTORCL</v>
      </c>
      <c r="AD1423" s="136" t="str">
        <f>IF(ISNA(VLOOKUP(AA1423,Sheet2!J:J,1,0)),"//","")</f>
        <v/>
      </c>
      <c r="AF1423" s="94" t="str">
        <f t="shared" si="298"/>
        <v/>
      </c>
      <c r="AG1423" t="b">
        <f t="shared" si="299"/>
        <v>1</v>
      </c>
    </row>
    <row r="1424" spans="1:33">
      <c r="A1424" s="50">
        <f t="shared" si="301"/>
        <v>1424</v>
      </c>
      <c r="B1424" s="49">
        <f t="shared" si="302"/>
        <v>1388</v>
      </c>
      <c r="C1424" s="53" t="s">
        <v>3816</v>
      </c>
      <c r="D1424" s="73" t="s">
        <v>2839</v>
      </c>
      <c r="E1424" s="58" t="s">
        <v>1271</v>
      </c>
      <c r="F1424" s="58" t="s">
        <v>1271</v>
      </c>
      <c r="G1424" s="63">
        <v>0</v>
      </c>
      <c r="H1424" s="63">
        <v>0</v>
      </c>
      <c r="I1424" s="153" t="s">
        <v>16</v>
      </c>
      <c r="J1424" s="58" t="s">
        <v>1396</v>
      </c>
      <c r="K1424" s="59" t="s">
        <v>3830</v>
      </c>
      <c r="L1424" s="57" t="s">
        <v>4851</v>
      </c>
      <c r="M1424" s="57" t="s">
        <v>4910</v>
      </c>
      <c r="N1424" s="57"/>
      <c r="O1424" s="57"/>
      <c r="P1424" s="56" t="s">
        <v>2181</v>
      </c>
      <c r="Q1424" s="13"/>
      <c r="R1424"/>
      <c r="S1424" t="str">
        <f t="shared" si="295"/>
        <v/>
      </c>
      <c r="T1424" t="str">
        <f>IF(ISNA(VLOOKUP(AF1424,#REF!,1)),"//","")</f>
        <v/>
      </c>
      <c r="U1424"/>
      <c r="V1424" t="e">
        <f t="shared" si="300"/>
        <v>#REF!</v>
      </c>
      <c r="W1424" s="81" t="s">
        <v>2263</v>
      </c>
      <c r="X1424" s="59" t="s">
        <v>2263</v>
      </c>
      <c r="Y1424" s="59" t="s">
        <v>2263</v>
      </c>
      <c r="Z1424" s="25" t="str">
        <f t="shared" si="292"/>
        <v/>
      </c>
      <c r="AA1424" s="25" t="str">
        <f t="shared" si="296"/>
        <v/>
      </c>
      <c r="AB1424" s="1">
        <f t="shared" si="293"/>
        <v>1388</v>
      </c>
      <c r="AC1424" t="str">
        <f t="shared" si="297"/>
        <v>MNU_SUMS</v>
      </c>
      <c r="AD1424" s="136" t="str">
        <f>IF(ISNA(VLOOKUP(AA1424,Sheet2!J:J,1,0)),"//","")</f>
        <v/>
      </c>
      <c r="AF1424" s="94" t="str">
        <f t="shared" si="298"/>
        <v/>
      </c>
      <c r="AG1424" t="b">
        <f t="shared" si="299"/>
        <v>1</v>
      </c>
    </row>
    <row r="1425" spans="1:33">
      <c r="A1425" s="50">
        <f t="shared" si="301"/>
        <v>1425</v>
      </c>
      <c r="B1425" s="49">
        <f t="shared" si="302"/>
        <v>1389</v>
      </c>
      <c r="C1425" s="53" t="s">
        <v>3816</v>
      </c>
      <c r="D1425" s="53" t="s">
        <v>7</v>
      </c>
      <c r="E1425" s="117" t="s">
        <v>2369</v>
      </c>
      <c r="F1425" s="117" t="s">
        <v>2369</v>
      </c>
      <c r="G1425" s="66">
        <v>0</v>
      </c>
      <c r="H1425" s="66">
        <v>0</v>
      </c>
      <c r="I1425" s="153" t="s">
        <v>16</v>
      </c>
      <c r="J1425" s="58" t="s">
        <v>1396</v>
      </c>
      <c r="K1425" s="59" t="s">
        <v>3830</v>
      </c>
      <c r="L1425" s="57" t="s">
        <v>4851</v>
      </c>
      <c r="M1425" s="57" t="s">
        <v>4910</v>
      </c>
      <c r="N1425" s="57"/>
      <c r="O1425" s="57"/>
      <c r="P1425" s="56" t="s">
        <v>2371</v>
      </c>
      <c r="Q1425" s="13"/>
      <c r="R1425"/>
      <c r="S1425" t="str">
        <f t="shared" si="295"/>
        <v/>
      </c>
      <c r="T1425" t="str">
        <f>IF(ISNA(VLOOKUP(AF1425,#REF!,1)),"//","")</f>
        <v/>
      </c>
      <c r="U1425"/>
      <c r="V1425" t="e">
        <f t="shared" si="300"/>
        <v>#REF!</v>
      </c>
      <c r="W1425" s="81" t="s">
        <v>2263</v>
      </c>
      <c r="X1425" s="59" t="s">
        <v>2263</v>
      </c>
      <c r="Y1425" s="59" t="s">
        <v>2263</v>
      </c>
      <c r="Z1425" s="25" t="str">
        <f t="shared" si="292"/>
        <v/>
      </c>
      <c r="AA1425" s="25" t="str">
        <f t="shared" si="296"/>
        <v/>
      </c>
      <c r="AB1425" s="1">
        <f t="shared" si="293"/>
        <v>1389</v>
      </c>
      <c r="AC1425" t="str">
        <f t="shared" si="297"/>
        <v>MNU_VAR</v>
      </c>
      <c r="AD1425" s="136" t="str">
        <f>IF(ISNA(VLOOKUP(AA1425,Sheet2!J:J,1,0)),"//","")</f>
        <v/>
      </c>
      <c r="AF1425" s="94" t="str">
        <f t="shared" si="298"/>
        <v/>
      </c>
      <c r="AG1425" t="b">
        <f t="shared" si="299"/>
        <v>1</v>
      </c>
    </row>
    <row r="1426" spans="1:33">
      <c r="A1426" s="50">
        <f t="shared" si="301"/>
        <v>1426</v>
      </c>
      <c r="B1426" s="49">
        <f t="shared" si="302"/>
        <v>1390</v>
      </c>
      <c r="C1426" s="53" t="s">
        <v>3816</v>
      </c>
      <c r="D1426" s="53" t="s">
        <v>7</v>
      </c>
      <c r="E1426" s="117" t="s">
        <v>524</v>
      </c>
      <c r="F1426" s="117" t="s">
        <v>2370</v>
      </c>
      <c r="G1426" s="66">
        <v>0</v>
      </c>
      <c r="H1426" s="66">
        <v>0</v>
      </c>
      <c r="I1426" s="58" t="s">
        <v>1</v>
      </c>
      <c r="J1426" s="58" t="s">
        <v>1396</v>
      </c>
      <c r="K1426" s="59" t="s">
        <v>3830</v>
      </c>
      <c r="L1426" s="57" t="s">
        <v>4851</v>
      </c>
      <c r="M1426" s="57" t="s">
        <v>4910</v>
      </c>
      <c r="N1426" s="57"/>
      <c r="O1426" s="57"/>
      <c r="P1426" s="56" t="s">
        <v>2372</v>
      </c>
      <c r="Q1426" s="13"/>
      <c r="R1426"/>
      <c r="S1426" t="str">
        <f t="shared" si="295"/>
        <v>NOT EQUAL</v>
      </c>
      <c r="T1426" t="str">
        <f>IF(ISNA(VLOOKUP(AF1426,#REF!,1)),"//","")</f>
        <v/>
      </c>
      <c r="U1426"/>
      <c r="V1426" t="e">
        <f t="shared" si="300"/>
        <v>#REF!</v>
      </c>
      <c r="W1426" s="81" t="s">
        <v>2263</v>
      </c>
      <c r="X1426" s="59" t="s">
        <v>2263</v>
      </c>
      <c r="Y1426" s="59" t="s">
        <v>2263</v>
      </c>
      <c r="Z1426" s="25" t="str">
        <f t="shared" si="292"/>
        <v/>
      </c>
      <c r="AA1426" s="25" t="str">
        <f t="shared" si="296"/>
        <v/>
      </c>
      <c r="AB1426" s="1">
        <f t="shared" si="293"/>
        <v>1390</v>
      </c>
      <c r="AC1426" t="str">
        <f t="shared" si="297"/>
        <v>MNU_TAMFLAG</v>
      </c>
      <c r="AD1426" s="136" t="str">
        <f>IF(ISNA(VLOOKUP(AA1426,Sheet2!J:J,1,0)),"//","")</f>
        <v/>
      </c>
      <c r="AF1426" s="94" t="str">
        <f t="shared" si="298"/>
        <v/>
      </c>
      <c r="AG1426" t="b">
        <f t="shared" si="299"/>
        <v>1</v>
      </c>
    </row>
    <row r="1427" spans="1:33">
      <c r="A1427" s="50">
        <f t="shared" si="301"/>
        <v>1427</v>
      </c>
      <c r="B1427" s="49">
        <f t="shared" si="302"/>
        <v>1391</v>
      </c>
      <c r="C1427" s="53" t="s">
        <v>3816</v>
      </c>
      <c r="D1427" s="53" t="s">
        <v>7</v>
      </c>
      <c r="E1427" s="117" t="s">
        <v>524</v>
      </c>
      <c r="F1427" s="117" t="s">
        <v>2546</v>
      </c>
      <c r="G1427" s="66">
        <v>0</v>
      </c>
      <c r="H1427" s="66">
        <v>0</v>
      </c>
      <c r="I1427" s="58" t="s">
        <v>1</v>
      </c>
      <c r="J1427" s="58" t="s">
        <v>1396</v>
      </c>
      <c r="K1427" s="59" t="s">
        <v>3830</v>
      </c>
      <c r="L1427" s="57" t="s">
        <v>4851</v>
      </c>
      <c r="M1427" s="57" t="s">
        <v>4910</v>
      </c>
      <c r="N1427" s="57"/>
      <c r="O1427" s="55"/>
      <c r="P1427" s="56" t="s">
        <v>2545</v>
      </c>
      <c r="Q1427" s="13"/>
      <c r="R1427"/>
      <c r="S1427" t="str">
        <f t="shared" si="295"/>
        <v>NOT EQUAL</v>
      </c>
      <c r="T1427" t="str">
        <f>IF(ISNA(VLOOKUP(AF1427,#REF!,1)),"//","")</f>
        <v/>
      </c>
      <c r="U1427"/>
      <c r="V1427" t="e">
        <f t="shared" si="300"/>
        <v>#REF!</v>
      </c>
      <c r="W1427" s="81" t="s">
        <v>2263</v>
      </c>
      <c r="X1427" s="59" t="s">
        <v>2263</v>
      </c>
      <c r="Y1427" s="59" t="s">
        <v>2263</v>
      </c>
      <c r="Z1427" s="25" t="str">
        <f t="shared" si="292"/>
        <v/>
      </c>
      <c r="AA1427" s="25" t="str">
        <f t="shared" si="296"/>
        <v/>
      </c>
      <c r="AB1427" s="1">
        <f t="shared" si="293"/>
        <v>1391</v>
      </c>
      <c r="AC1427" t="str">
        <f t="shared" si="297"/>
        <v>MNU_TAMSHUFFLE</v>
      </c>
      <c r="AD1427" s="136" t="str">
        <f>IF(ISNA(VLOOKUP(AA1427,Sheet2!J:J,1,0)),"//","")</f>
        <v/>
      </c>
      <c r="AF1427" s="94" t="str">
        <f t="shared" si="298"/>
        <v/>
      </c>
      <c r="AG1427" t="b">
        <f t="shared" si="299"/>
        <v>1</v>
      </c>
    </row>
    <row r="1428" spans="1:33">
      <c r="A1428" s="50">
        <f t="shared" si="301"/>
        <v>1428</v>
      </c>
      <c r="B1428" s="49">
        <f t="shared" si="302"/>
        <v>1392</v>
      </c>
      <c r="C1428" s="53" t="s">
        <v>3816</v>
      </c>
      <c r="D1428" s="53" t="s">
        <v>7</v>
      </c>
      <c r="E1428" s="117" t="s">
        <v>3230</v>
      </c>
      <c r="F1428" s="117" t="s">
        <v>3230</v>
      </c>
      <c r="G1428" s="66">
        <v>0</v>
      </c>
      <c r="H1428" s="66">
        <v>0</v>
      </c>
      <c r="I1428" s="153" t="s">
        <v>16</v>
      </c>
      <c r="J1428" s="58" t="s">
        <v>1396</v>
      </c>
      <c r="K1428" s="59" t="s">
        <v>3830</v>
      </c>
      <c r="L1428" s="57" t="s">
        <v>4851</v>
      </c>
      <c r="M1428" s="57" t="s">
        <v>4910</v>
      </c>
      <c r="N1428" s="57"/>
      <c r="O1428" s="57"/>
      <c r="P1428" s="56" t="s">
        <v>3431</v>
      </c>
      <c r="Q1428" s="13"/>
      <c r="R1428"/>
      <c r="S1428" t="str">
        <f t="shared" si="295"/>
        <v/>
      </c>
      <c r="T1428" t="str">
        <f>IF(ISNA(VLOOKUP(AF1428,#REF!,1)),"//","")</f>
        <v/>
      </c>
      <c r="U1428"/>
      <c r="V1428" t="e">
        <f t="shared" si="300"/>
        <v>#REF!</v>
      </c>
      <c r="W1428" s="81"/>
      <c r="X1428" s="59"/>
      <c r="Y1428" s="59"/>
      <c r="Z1428" s="25" t="str">
        <f t="shared" si="292"/>
        <v/>
      </c>
      <c r="AA1428" s="25" t="str">
        <f t="shared" si="296"/>
        <v/>
      </c>
      <c r="AB1428" s="1">
        <f t="shared" si="293"/>
        <v>1392</v>
      </c>
      <c r="AC1428" t="str">
        <f t="shared" si="297"/>
        <v>MNU_PROG</v>
      </c>
      <c r="AD1428" s="136" t="str">
        <f>IF(ISNA(VLOOKUP(AA1428,Sheet2!J:J,1,0)),"//","")</f>
        <v/>
      </c>
      <c r="AF1428" s="94" t="str">
        <f t="shared" si="298"/>
        <v/>
      </c>
      <c r="AG1428" t="b">
        <f t="shared" si="299"/>
        <v>1</v>
      </c>
    </row>
    <row r="1429" spans="1:33">
      <c r="A1429" s="50">
        <f t="shared" si="301"/>
        <v>1429</v>
      </c>
      <c r="B1429" s="49">
        <f t="shared" si="302"/>
        <v>1393</v>
      </c>
      <c r="C1429" s="53" t="s">
        <v>3816</v>
      </c>
      <c r="D1429" s="53" t="s">
        <v>7</v>
      </c>
      <c r="E1429" s="117" t="s">
        <v>524</v>
      </c>
      <c r="F1429" s="117" t="s">
        <v>3231</v>
      </c>
      <c r="G1429" s="65">
        <v>0</v>
      </c>
      <c r="H1429" s="65">
        <v>0</v>
      </c>
      <c r="I1429" s="58" t="s">
        <v>1</v>
      </c>
      <c r="J1429" s="58" t="s">
        <v>1396</v>
      </c>
      <c r="K1429" s="59" t="s">
        <v>3830</v>
      </c>
      <c r="L1429" s="57" t="s">
        <v>4851</v>
      </c>
      <c r="M1429" s="57" t="s">
        <v>4910</v>
      </c>
      <c r="N1429" s="57"/>
      <c r="O1429" s="57"/>
      <c r="P1429" s="56" t="s">
        <v>3432</v>
      </c>
      <c r="Q1429" s="13"/>
      <c r="R1429"/>
      <c r="S1429" t="str">
        <f t="shared" si="295"/>
        <v>NOT EQUAL</v>
      </c>
      <c r="T1429" t="str">
        <f>IF(ISNA(VLOOKUP(AF1429,#REF!,1)),"//","")</f>
        <v/>
      </c>
      <c r="U1429"/>
      <c r="V1429" t="e">
        <f t="shared" si="300"/>
        <v>#REF!</v>
      </c>
      <c r="W1429" s="81"/>
      <c r="X1429" s="59"/>
      <c r="Y1429" s="59"/>
      <c r="Z1429" s="25" t="str">
        <f t="shared" si="292"/>
        <v/>
      </c>
      <c r="AA1429" s="25" t="str">
        <f t="shared" si="296"/>
        <v/>
      </c>
      <c r="AB1429" s="1">
        <f t="shared" si="293"/>
        <v>1393</v>
      </c>
      <c r="AC1429" t="str">
        <f t="shared" si="297"/>
        <v>MNU_TAMLABEL</v>
      </c>
      <c r="AD1429" s="136" t="str">
        <f>IF(ISNA(VLOOKUP(AA1429,Sheet2!J:J,1,0)),"//","")</f>
        <v/>
      </c>
      <c r="AF1429" s="94" t="str">
        <f t="shared" si="298"/>
        <v/>
      </c>
      <c r="AG1429" t="b">
        <f t="shared" si="299"/>
        <v>1</v>
      </c>
    </row>
    <row r="1430" spans="1:33">
      <c r="A1430" s="50">
        <f t="shared" si="301"/>
        <v>1430</v>
      </c>
      <c r="B1430" s="49">
        <f t="shared" si="302"/>
        <v>1394</v>
      </c>
      <c r="C1430" s="53" t="s">
        <v>3613</v>
      </c>
      <c r="D1430" s="53" t="s">
        <v>7</v>
      </c>
      <c r="E1430" s="117" t="s">
        <v>524</v>
      </c>
      <c r="F1430" s="117" t="s">
        <v>3232</v>
      </c>
      <c r="G1430" s="65">
        <v>0</v>
      </c>
      <c r="H1430" s="65">
        <v>0</v>
      </c>
      <c r="I1430" s="58" t="s">
        <v>1</v>
      </c>
      <c r="J1430" s="58" t="s">
        <v>1396</v>
      </c>
      <c r="K1430" s="59" t="s">
        <v>3830</v>
      </c>
      <c r="L1430" s="57" t="s">
        <v>4851</v>
      </c>
      <c r="M1430" s="57" t="s">
        <v>4910</v>
      </c>
      <c r="N1430" s="57"/>
      <c r="O1430" s="57"/>
      <c r="P1430" s="56" t="s">
        <v>3433</v>
      </c>
      <c r="Q1430" s="13"/>
      <c r="R1430"/>
      <c r="S1430" t="str">
        <f t="shared" si="295"/>
        <v>NOT EQUAL</v>
      </c>
      <c r="T1430" t="str">
        <f>IF(ISNA(VLOOKUP(AF1430,#REF!,1)),"//","")</f>
        <v/>
      </c>
      <c r="U1430"/>
      <c r="V1430" t="e">
        <f t="shared" si="300"/>
        <v>#REF!</v>
      </c>
      <c r="W1430" s="81"/>
      <c r="X1430" s="59"/>
      <c r="Y1430" s="59"/>
      <c r="Z1430" s="25" t="str">
        <f t="shared" si="292"/>
        <v/>
      </c>
      <c r="AA1430" s="25" t="str">
        <f t="shared" si="296"/>
        <v/>
      </c>
      <c r="AB1430" s="1">
        <f t="shared" si="293"/>
        <v>1394</v>
      </c>
      <c r="AC1430" t="str">
        <f t="shared" si="297"/>
        <v>MNU_DYNAMIC</v>
      </c>
      <c r="AD1430" s="136" t="str">
        <f>IF(ISNA(VLOOKUP(AA1430,Sheet2!J:J,1,0)),"//","")</f>
        <v/>
      </c>
      <c r="AF1430" s="94" t="str">
        <f t="shared" si="298"/>
        <v/>
      </c>
      <c r="AG1430" t="b">
        <f t="shared" si="299"/>
        <v>1</v>
      </c>
    </row>
    <row r="1431" spans="1:33">
      <c r="A1431" s="50">
        <f t="shared" si="301"/>
        <v>1431</v>
      </c>
      <c r="B1431" s="49">
        <f t="shared" si="302"/>
        <v>1395</v>
      </c>
      <c r="C1431" s="55" t="s">
        <v>3816</v>
      </c>
      <c r="D1431" s="55" t="s">
        <v>7</v>
      </c>
      <c r="E1431" s="79" t="s">
        <v>4472</v>
      </c>
      <c r="F1431" s="79" t="s">
        <v>4472</v>
      </c>
      <c r="G1431" s="65">
        <v>0</v>
      </c>
      <c r="H1431" s="65">
        <v>0</v>
      </c>
      <c r="I1431" s="58" t="s">
        <v>1</v>
      </c>
      <c r="J1431" s="58" t="s">
        <v>1396</v>
      </c>
      <c r="K1431" s="59" t="s">
        <v>3830</v>
      </c>
      <c r="L1431" s="57" t="s">
        <v>4851</v>
      </c>
      <c r="M1431" s="57" t="s">
        <v>4910</v>
      </c>
      <c r="N1431" s="57"/>
      <c r="O1431" s="57"/>
      <c r="P1431" s="56" t="s">
        <v>4471</v>
      </c>
      <c r="Q1431" s="13"/>
      <c r="R1431"/>
      <c r="S1431" t="str">
        <f t="shared" si="295"/>
        <v/>
      </c>
      <c r="T1431" t="str">
        <f>IF(ISNA(VLOOKUP(AF1431,#REF!,1)),"//","")</f>
        <v/>
      </c>
      <c r="U1431"/>
      <c r="V1431" t="e">
        <f t="shared" si="300"/>
        <v>#REF!</v>
      </c>
      <c r="W1431" s="81" t="s">
        <v>2263</v>
      </c>
      <c r="X1431" s="59" t="s">
        <v>2263</v>
      </c>
      <c r="Y1431" s="59" t="s">
        <v>2263</v>
      </c>
      <c r="Z1431" s="25" t="str">
        <f t="shared" si="292"/>
        <v/>
      </c>
      <c r="AA1431" s="25" t="str">
        <f t="shared" si="296"/>
        <v/>
      </c>
      <c r="AB1431" s="1">
        <f t="shared" si="293"/>
        <v>1395</v>
      </c>
      <c r="AC1431" t="str">
        <f t="shared" si="297"/>
        <v>MNU_PLOT_STAT</v>
      </c>
      <c r="AD1431" s="136" t="str">
        <f>IF(ISNA(VLOOKUP(AA1431,Sheet2!J:J,1,0)),"//","")</f>
        <v/>
      </c>
      <c r="AF1431" s="94" t="str">
        <f t="shared" si="298"/>
        <v/>
      </c>
      <c r="AG1431" t="b">
        <f t="shared" si="299"/>
        <v>1</v>
      </c>
    </row>
    <row r="1432" spans="1:33" s="171" customFormat="1">
      <c r="A1432" s="50">
        <f t="shared" si="301"/>
        <v>1432</v>
      </c>
      <c r="B1432" s="49">
        <f t="shared" si="302"/>
        <v>1396</v>
      </c>
      <c r="C1432" s="167" t="s">
        <v>3816</v>
      </c>
      <c r="D1432" s="167" t="s">
        <v>7</v>
      </c>
      <c r="E1432" s="173" t="s">
        <v>4493</v>
      </c>
      <c r="F1432" s="173" t="s">
        <v>4493</v>
      </c>
      <c r="G1432" s="168">
        <v>0</v>
      </c>
      <c r="H1432" s="168">
        <v>0</v>
      </c>
      <c r="I1432" s="169" t="s">
        <v>1</v>
      </c>
      <c r="J1432" s="169" t="s">
        <v>1396</v>
      </c>
      <c r="K1432" s="170" t="s">
        <v>3830</v>
      </c>
      <c r="L1432" s="171" t="s">
        <v>4851</v>
      </c>
      <c r="M1432" s="57" t="s">
        <v>4910</v>
      </c>
      <c r="P1432" s="172" t="s">
        <v>4495</v>
      </c>
      <c r="Q1432" s="172"/>
      <c r="S1432" s="171" t="str">
        <f t="shared" si="295"/>
        <v/>
      </c>
      <c r="T1432" s="171" t="str">
        <f>IF(ISNA(VLOOKUP(AF1432,#REF!,1)),"//","")</f>
        <v/>
      </c>
      <c r="V1432" t="e">
        <f t="shared" si="300"/>
        <v>#REF!</v>
      </c>
      <c r="W1432" s="166" t="s">
        <v>2263</v>
      </c>
      <c r="X1432" s="170" t="s">
        <v>2263</v>
      </c>
      <c r="Y1432" s="170" t="s">
        <v>2263</v>
      </c>
      <c r="Z1432" s="25" t="str">
        <f t="shared" si="292"/>
        <v/>
      </c>
      <c r="AA1432" s="25" t="str">
        <f t="shared" si="296"/>
        <v/>
      </c>
      <c r="AB1432" s="1">
        <f t="shared" si="293"/>
        <v>1396</v>
      </c>
      <c r="AC1432" t="str">
        <f t="shared" si="297"/>
        <v>MNU_PLOT_LR</v>
      </c>
      <c r="AD1432" s="136" t="str">
        <f>IF(ISNA(VLOOKUP(AA1432,Sheet2!J:J,1,0)),"//","")</f>
        <v/>
      </c>
      <c r="AF1432" s="94" t="str">
        <f t="shared" si="298"/>
        <v/>
      </c>
      <c r="AG1432" t="b">
        <f t="shared" si="299"/>
        <v>1</v>
      </c>
    </row>
    <row r="1433" spans="1:33">
      <c r="A1433" s="50">
        <f t="shared" si="301"/>
        <v>1433</v>
      </c>
      <c r="B1433" s="49">
        <f t="shared" si="302"/>
        <v>1397</v>
      </c>
      <c r="C1433" s="53" t="s">
        <v>3816</v>
      </c>
      <c r="D1433" s="53" t="s">
        <v>7</v>
      </c>
      <c r="E1433" s="56" t="s">
        <v>4681</v>
      </c>
      <c r="F1433" s="56" t="s">
        <v>4682</v>
      </c>
      <c r="G1433" s="65">
        <v>0</v>
      </c>
      <c r="H1433" s="65">
        <v>0</v>
      </c>
      <c r="I1433" s="58" t="s">
        <v>16</v>
      </c>
      <c r="J1433" s="58" t="s">
        <v>1396</v>
      </c>
      <c r="K1433" s="59" t="s">
        <v>3830</v>
      </c>
      <c r="L1433" s="57" t="s">
        <v>4851</v>
      </c>
      <c r="M1433" s="57" t="s">
        <v>4910</v>
      </c>
      <c r="N1433" s="57"/>
      <c r="O1433" s="57"/>
      <c r="P1433" s="56" t="s">
        <v>4708</v>
      </c>
      <c r="Q1433" s="13"/>
      <c r="R1433"/>
      <c r="S1433" t="str">
        <f t="shared" si="295"/>
        <v/>
      </c>
      <c r="T1433" t="str">
        <f>IF(ISNA(VLOOKUP(AF1433,#REF!,1)),"//","")</f>
        <v/>
      </c>
      <c r="U1433"/>
      <c r="V1433" t="e">
        <f t="shared" ref="V1433" si="303">IF(AA1433&lt;&gt;"",V1432+1,V1432)</f>
        <v>#REF!</v>
      </c>
      <c r="W1433" s="81"/>
      <c r="X1433" s="59"/>
      <c r="Y1433" s="59"/>
      <c r="Z1433" s="25" t="str">
        <f t="shared" si="292"/>
        <v/>
      </c>
      <c r="AA1433" s="25" t="str">
        <f t="shared" ref="AA1433" si="304">IF(LEN(Y1433)&gt;0,Y1433,SUBSTITUTE(SUBSTITUTE(SUBSTITUTE(SUBSTITUTE(SUBSTITUTE(SUBSTITUTE(SUBSTITUTE(SUBSTITUTE(SUBSTITUTE(SUBSTITUTE(SUBSTITUTE( (SUBSTITUTE( SUBSTITUTE( SUBSTITUTE( SUBSTITUTE(Z1433,"STD_SIGMA","SUM"),"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33" s="1">
        <f t="shared" si="293"/>
        <v>1397</v>
      </c>
      <c r="AC1433" t="str">
        <f t="shared" ref="AC1433" si="305">P1433</f>
        <v>MNU_ELLIPT</v>
      </c>
      <c r="AD1433" s="136" t="str">
        <f>IF(ISNA(VLOOKUP(AA1433,Sheet2!J:J,1,0)),"//","")</f>
        <v/>
      </c>
      <c r="AF1433" s="94" t="str">
        <f t="shared" ref="AF1433" si="306">IF(LEN(AA1433)=0,"",SUBSTITUTE(SUBSTITUTE(SUBSTITUTE(SUBSTITUTE(SUBSTITUTE(SUBSTITUTE(SUBSTITUTE(SUBSTITUTE(SUBSTITUTE(SUBSTITUTE(SUBSTITUTE(SUBSTITUTE(SUBSTITUTE(SUBSTITUTE(SUBSTITUTE(SUBSTITUTE(SUBSTITUTE( (SUBSTITUTE( SUBSTITUTE( SUBSTITUTE( SUBSTITUTE(Z1433,"STD_SIGMA","SUM"),"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33" t="b">
        <f t="shared" ref="AG1433" si="307">AA1433=AF1433</f>
        <v>1</v>
      </c>
    </row>
    <row r="1434" spans="1:33">
      <c r="A1434" s="50">
        <f t="shared" si="301"/>
        <v>1434</v>
      </c>
      <c r="B1434" s="49">
        <f t="shared" si="302"/>
        <v>1398</v>
      </c>
      <c r="C1434" s="53" t="s">
        <v>3816</v>
      </c>
      <c r="D1434" s="53" t="s">
        <v>7</v>
      </c>
      <c r="E1434" s="56" t="s">
        <v>208</v>
      </c>
      <c r="F1434" s="56" t="s">
        <v>208</v>
      </c>
      <c r="G1434" s="65">
        <v>0</v>
      </c>
      <c r="H1434" s="65">
        <v>0</v>
      </c>
      <c r="I1434" s="58" t="s">
        <v>16</v>
      </c>
      <c r="J1434" s="58" t="s">
        <v>1396</v>
      </c>
      <c r="K1434" s="59" t="s">
        <v>3830</v>
      </c>
      <c r="L1434" s="57" t="s">
        <v>4851</v>
      </c>
      <c r="M1434" s="57" t="s">
        <v>4910</v>
      </c>
      <c r="N1434" s="57"/>
      <c r="O1434" s="57" t="s">
        <v>4836</v>
      </c>
      <c r="P1434" s="56" t="s">
        <v>4803</v>
      </c>
      <c r="Q1434" s="13"/>
      <c r="R1434"/>
      <c r="S1434" t="str">
        <f t="shared" si="295"/>
        <v/>
      </c>
      <c r="T1434" t="str">
        <f>IF(ISNA(VLOOKUP(AF1434,#REF!,1)),"//","")</f>
        <v/>
      </c>
      <c r="U1434"/>
      <c r="V1434" t="e">
        <f t="shared" si="300"/>
        <v>#REF!</v>
      </c>
      <c r="W1434" s="81" t="s">
        <v>2263</v>
      </c>
      <c r="X1434" s="59" t="s">
        <v>2263</v>
      </c>
      <c r="Y1434" s="59" t="s">
        <v>2263</v>
      </c>
      <c r="Z1434" s="25" t="str">
        <f t="shared" si="292"/>
        <v/>
      </c>
      <c r="AA1434" s="25" t="str">
        <f t="shared" si="296"/>
        <v/>
      </c>
      <c r="AB1434" s="1">
        <f t="shared" si="293"/>
        <v>1398</v>
      </c>
      <c r="AC1434" t="str">
        <f t="shared" si="297"/>
        <v>MNU_MVAR</v>
      </c>
      <c r="AD1434" s="136" t="str">
        <f>IF(ISNA(VLOOKUP(AA1434,Sheet2!J:J,1,0)),"//","")</f>
        <v/>
      </c>
      <c r="AF1434" s="94" t="str">
        <f t="shared" si="298"/>
        <v/>
      </c>
      <c r="AG1434" t="b">
        <f t="shared" si="299"/>
        <v>1</v>
      </c>
    </row>
    <row r="1435" spans="1:33">
      <c r="A1435" s="50">
        <f t="shared" si="301"/>
        <v>1435</v>
      </c>
      <c r="B1435" s="49">
        <f t="shared" si="302"/>
        <v>1399</v>
      </c>
      <c r="C1435" s="53" t="s">
        <v>3816</v>
      </c>
      <c r="D1435" s="53" t="s">
        <v>7</v>
      </c>
      <c r="E1435" s="56" t="s">
        <v>524</v>
      </c>
      <c r="F1435" s="56" t="s">
        <v>4808</v>
      </c>
      <c r="G1435" s="65">
        <v>0</v>
      </c>
      <c r="H1435" s="65">
        <v>0</v>
      </c>
      <c r="I1435" s="58" t="s">
        <v>16</v>
      </c>
      <c r="J1435" s="58" t="s">
        <v>1396</v>
      </c>
      <c r="K1435" s="59" t="s">
        <v>3830</v>
      </c>
      <c r="L1435" s="57" t="s">
        <v>4851</v>
      </c>
      <c r="M1435" s="57" t="s">
        <v>4910</v>
      </c>
      <c r="N1435" s="57"/>
      <c r="O1435" s="57"/>
      <c r="P1435" s="56" t="s">
        <v>4817</v>
      </c>
      <c r="Q1435" s="13"/>
      <c r="R1435"/>
      <c r="S1435" t="str">
        <f t="shared" si="295"/>
        <v>NOT EQUAL</v>
      </c>
      <c r="T1435" t="str">
        <f>IF(ISNA(VLOOKUP(AF1435,#REF!,1)),"//","")</f>
        <v/>
      </c>
      <c r="U1435"/>
      <c r="V1435" t="e">
        <f t="shared" si="300"/>
        <v>#REF!</v>
      </c>
      <c r="W1435" s="81"/>
      <c r="X1435" s="59"/>
      <c r="Y1435" s="59"/>
      <c r="Z1435" s="25" t="str">
        <f t="shared" si="292"/>
        <v/>
      </c>
      <c r="AA1435" s="25" t="str">
        <f t="shared" si="296"/>
        <v/>
      </c>
      <c r="AB1435" s="1">
        <f t="shared" si="293"/>
        <v>1399</v>
      </c>
      <c r="AC1435" t="str">
        <f t="shared" si="297"/>
        <v>MNU_EQ_EDIT</v>
      </c>
      <c r="AD1435" s="136" t="str">
        <f>IF(ISNA(VLOOKUP(AA1435,Sheet2!J:J,1,0)),"//","")</f>
        <v/>
      </c>
      <c r="AF1435" s="94" t="str">
        <f t="shared" si="298"/>
        <v/>
      </c>
      <c r="AG1435" t="b">
        <f t="shared" si="299"/>
        <v>1</v>
      </c>
    </row>
    <row r="1436" spans="1:33">
      <c r="A1436" s="50">
        <f t="shared" ref="A1436" si="308">IF(B1436=INT(B1436),ROW(),"")</f>
        <v>1436</v>
      </c>
      <c r="B1436" s="49">
        <f t="shared" si="302"/>
        <v>1400</v>
      </c>
      <c r="C1436" s="53" t="s">
        <v>3816</v>
      </c>
      <c r="D1436" s="53" t="s">
        <v>7</v>
      </c>
      <c r="E1436" s="56" t="s">
        <v>524</v>
      </c>
      <c r="F1436" s="56" t="s">
        <v>4866</v>
      </c>
      <c r="G1436" s="65">
        <v>0</v>
      </c>
      <c r="H1436" s="65">
        <v>0</v>
      </c>
      <c r="I1436" s="58" t="s">
        <v>16</v>
      </c>
      <c r="J1436" s="58" t="s">
        <v>1396</v>
      </c>
      <c r="K1436" s="59" t="s">
        <v>3830</v>
      </c>
      <c r="L1436" s="57" t="s">
        <v>4851</v>
      </c>
      <c r="M1436" s="57" t="s">
        <v>4910</v>
      </c>
      <c r="N1436" s="57"/>
      <c r="O1436" s="57"/>
      <c r="P1436" s="56" t="s">
        <v>4865</v>
      </c>
      <c r="Q1436" s="13"/>
      <c r="R1436"/>
      <c r="S1436" t="str">
        <f t="shared" ref="S1436" si="309">IF(E1436=F1436,"","NOT EQUAL")</f>
        <v>NOT EQUAL</v>
      </c>
      <c r="T1436" t="str">
        <f>IF(ISNA(VLOOKUP(AF1436,#REF!,1)),"//","")</f>
        <v/>
      </c>
      <c r="U1436"/>
      <c r="V1436" t="e">
        <f t="shared" ref="V1436" si="310">IF(AA1436&lt;&gt;"",V1435+1,V1435)</f>
        <v>#REF!</v>
      </c>
      <c r="W1436" s="81"/>
      <c r="X1436" s="59"/>
      <c r="Y1436" s="59"/>
      <c r="Z1436" s="25" t="str">
        <f t="shared" ref="Z1436" si="311">IF( OR(X1436="CNST", I1436="CAT_REGS"),IF(E1436=CHAR(34)&amp;CHAR(34),F1436,E1436),
IF(X1436="YES",UPPER(IF(E1436=CHAR(34)&amp;CHAR(34),F1436,E1436)),
IF(   AND(X1436&lt;&gt;"NO",I1436="CAT_FNCT",D1436&lt;&gt;"multiply", D1436&lt;&gt;"divide"),IF(J1436="SLS_ENABLED",   UPPER(IF(E1436=CHAR(34)&amp;CHAR(34),F1436,E1436)),""),"")))</f>
        <v/>
      </c>
      <c r="AA1436" s="25" t="str">
        <f t="shared" ref="AA1436" si="312">IF(LEN(Y1436)&gt;0,Y1436,SUBSTITUTE(SUBSTITUTE(SUBSTITUTE(SUBSTITUTE(SUBSTITUTE(SUBSTITUTE(SUBSTITUTE(SUBSTITUTE(SUBSTITUTE(SUBSTITUTE(SUBSTITUTE( (SUBSTITUTE( SUBSTITUTE( SUBSTITUTE( SUBSTITUTE(Z1436,"STD_SIGMA","SUM"),"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36" s="1">
        <f t="shared" ref="AB1436" si="313">B1436</f>
        <v>1400</v>
      </c>
      <c r="AC1436" t="str">
        <f t="shared" ref="AC1436" si="314">P1436</f>
        <v>MNU_TIMERF</v>
      </c>
      <c r="AD1436" s="136" t="str">
        <f>IF(ISNA(VLOOKUP(AA1436,Sheet2!J:J,1,0)),"//","")</f>
        <v/>
      </c>
      <c r="AF1436" s="94" t="str">
        <f t="shared" ref="AF1436" si="315">IF(LEN(AA1436)=0,"",SUBSTITUTE(SUBSTITUTE(SUBSTITUTE(SUBSTITUTE(SUBSTITUTE(SUBSTITUTE(SUBSTITUTE(SUBSTITUTE(SUBSTITUTE(SUBSTITUTE(SUBSTITUTE(SUBSTITUTE(SUBSTITUTE(SUBSTITUTE(SUBSTITUTE(SUBSTITUTE(SUBSTITUTE( (SUBSTITUTE( SUBSTITUTE( SUBSTITUTE( SUBSTITUTE(Z1436,"STD_SIGMA","SUM"),"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36" t="b">
        <f t="shared" ref="AG1436" si="316">AA1436=AF1436</f>
        <v>1</v>
      </c>
    </row>
    <row r="1437" spans="1:33">
      <c r="A1437" s="50">
        <f t="shared" si="301"/>
        <v>1437</v>
      </c>
      <c r="B1437" s="49">
        <f t="shared" si="302"/>
        <v>1401</v>
      </c>
      <c r="C1437" s="53" t="s">
        <v>3816</v>
      </c>
      <c r="D1437" s="53" t="s">
        <v>7</v>
      </c>
      <c r="E1437" s="56" t="s">
        <v>5027</v>
      </c>
      <c r="F1437" s="56" t="s">
        <v>5027</v>
      </c>
      <c r="G1437" s="65">
        <v>0</v>
      </c>
      <c r="H1437" s="65">
        <v>0</v>
      </c>
      <c r="I1437" s="58" t="s">
        <v>16</v>
      </c>
      <c r="J1437" s="58" t="s">
        <v>1396</v>
      </c>
      <c r="K1437" s="59" t="s">
        <v>3830</v>
      </c>
      <c r="L1437" s="57" t="s">
        <v>4851</v>
      </c>
      <c r="M1437" s="57" t="s">
        <v>4910</v>
      </c>
      <c r="N1437" s="57"/>
      <c r="O1437" s="57"/>
      <c r="P1437" s="56" t="s">
        <v>5028</v>
      </c>
      <c r="Q1437" s="13"/>
      <c r="R1437"/>
      <c r="S1437" t="str">
        <f t="shared" si="295"/>
        <v/>
      </c>
      <c r="T1437" t="str">
        <f>IF(ISNA(VLOOKUP(AF1437,#REF!,1)),"//","")</f>
        <v/>
      </c>
      <c r="U1437"/>
      <c r="V1437" t="e">
        <f t="shared" si="300"/>
        <v>#REF!</v>
      </c>
      <c r="W1437" s="81" t="s">
        <v>2263</v>
      </c>
      <c r="X1437" s="59" t="s">
        <v>2263</v>
      </c>
      <c r="Y1437" s="59" t="s">
        <v>2263</v>
      </c>
      <c r="Z1437" s="25" t="str">
        <f t="shared" ref="Z1437:Z1500" si="317">IF( OR(X1437="CNST", I1437="CAT_REGS"),IF(E1437=CHAR(34)&amp;CHAR(34),F1437,E1437),
IF(X1437="YES",UPPER(IF(E1437=CHAR(34)&amp;CHAR(34),F1437,E1437)),
IF(   AND(X1437&lt;&gt;"NO",I1437="CAT_FNCT",D1437&lt;&gt;"multiply", D1437&lt;&gt;"divide"),IF(J1437="SLS_ENABLED",   UPPER(IF(E1437=CHAR(34)&amp;CHAR(34),F1437,E1437)),""),"")))</f>
        <v/>
      </c>
      <c r="AA1437" s="25" t="str">
        <f t="shared" si="296"/>
        <v/>
      </c>
      <c r="AB1437" s="1">
        <f t="shared" ref="AB1437:AB1500" si="318">B1437</f>
        <v>1401</v>
      </c>
      <c r="AC1437" t="str">
        <f t="shared" si="297"/>
        <v>MNU_HIST</v>
      </c>
      <c r="AD1437" s="136" t="str">
        <f>IF(ISNA(VLOOKUP(AA1437,Sheet2!J:J,1,0)),"//","")</f>
        <v/>
      </c>
      <c r="AF1437" s="94" t="str">
        <f t="shared" si="298"/>
        <v/>
      </c>
      <c r="AG1437" t="b">
        <f t="shared" si="299"/>
        <v>1</v>
      </c>
    </row>
    <row r="1438" spans="1:33">
      <c r="A1438" s="50">
        <f t="shared" si="301"/>
        <v>1438</v>
      </c>
      <c r="B1438" s="49">
        <f t="shared" si="302"/>
        <v>1402</v>
      </c>
      <c r="C1438" s="53" t="s">
        <v>3816</v>
      </c>
      <c r="D1438" s="53" t="s">
        <v>7</v>
      </c>
      <c r="E1438" s="56" t="s">
        <v>5018</v>
      </c>
      <c r="F1438" s="56" t="s">
        <v>5018</v>
      </c>
      <c r="G1438" s="65">
        <v>0</v>
      </c>
      <c r="H1438" s="65">
        <v>0</v>
      </c>
      <c r="I1438" s="58" t="s">
        <v>16</v>
      </c>
      <c r="J1438" s="58" t="s">
        <v>1396</v>
      </c>
      <c r="K1438" s="59" t="s">
        <v>3830</v>
      </c>
      <c r="L1438" s="57" t="s">
        <v>4851</v>
      </c>
      <c r="M1438" s="57" t="s">
        <v>4910</v>
      </c>
      <c r="N1438" s="57"/>
      <c r="O1438" s="57"/>
      <c r="P1438" s="56" t="s">
        <v>5029</v>
      </c>
      <c r="Q1438" s="13"/>
      <c r="R1438"/>
      <c r="S1438" t="str">
        <f t="shared" si="295"/>
        <v/>
      </c>
      <c r="T1438" t="str">
        <f>IF(ISNA(VLOOKUP(AF1438,#REF!,1)),"//","")</f>
        <v/>
      </c>
      <c r="U1438"/>
      <c r="V1438" t="e">
        <f t="shared" si="300"/>
        <v>#REF!</v>
      </c>
      <c r="W1438" s="81" t="s">
        <v>2263</v>
      </c>
      <c r="X1438" s="59" t="s">
        <v>2263</v>
      </c>
      <c r="Y1438" s="59" t="s">
        <v>2263</v>
      </c>
      <c r="Z1438" s="25" t="str">
        <f t="shared" si="317"/>
        <v/>
      </c>
      <c r="AA1438" s="25" t="str">
        <f t="shared" ref="AA1438:AA1439" si="319">IF(LEN(Y1438)&gt;0,Y1438,SUBSTITUTE(SUBSTITUTE(SUBSTITUTE(SUBSTITUTE(SUBSTITUTE(SUBSTITUTE(SUBSTITUTE(SUBSTITUTE(SUBSTITUTE(SUBSTITUTE(SUBSTITUTE( (SUBSTITUTE( SUBSTITUTE( SUBSTITUTE( SUBSTITUTE(Z1438,"STD_SIGMA","SUM"),"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38" s="1">
        <f t="shared" si="318"/>
        <v>1402</v>
      </c>
      <c r="AC1438" t="str">
        <f t="shared" ref="AC1438:AC1439" si="320">P1438</f>
        <v>MNU_HPLOT</v>
      </c>
      <c r="AD1438" s="136" t="str">
        <f>IF(ISNA(VLOOKUP(AA1438,Sheet2!J:J,1,0)),"//","")</f>
        <v/>
      </c>
      <c r="AF1438" s="94" t="str">
        <f t="shared" ref="AF1438:AF1439" si="321">IF(LEN(AA1438)=0,"",SUBSTITUTE(SUBSTITUTE(SUBSTITUTE(SUBSTITUTE(SUBSTITUTE(SUBSTITUTE(SUBSTITUTE(SUBSTITUTE(SUBSTITUTE(SUBSTITUTE(SUBSTITUTE(SUBSTITUTE(SUBSTITUTE(SUBSTITUTE(SUBSTITUTE(SUBSTITUTE(SUBSTITUTE( (SUBSTITUTE( SUBSTITUTE( SUBSTITUTE( SUBSTITUTE(Z1438,"STD_SIGMA","SUM"),"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38" t="b">
        <f t="shared" ref="AG1438:AG1439" si="322">AA1438=AF1438</f>
        <v>1</v>
      </c>
    </row>
    <row r="1439" spans="1:33" s="17" customFormat="1">
      <c r="A1439" s="50">
        <f t="shared" si="301"/>
        <v>1439</v>
      </c>
      <c r="B1439" s="49">
        <f t="shared" si="302"/>
        <v>1403</v>
      </c>
      <c r="C1439" s="95" t="s">
        <v>3816</v>
      </c>
      <c r="D1439" s="95" t="s">
        <v>7</v>
      </c>
      <c r="E1439" s="115" t="str">
        <f t="shared" ref="E1439" si="323">CHAR(34)&amp;IF(B1439&lt;10,"000",IF(B1439&lt;100,"00",IF(B1439&lt;1000,"0","")))&amp;$B1439&amp;CHAR(34)</f>
        <v>"1403"</v>
      </c>
      <c r="F1439" s="96" t="str">
        <f t="shared" ref="F1439" si="324">E1439</f>
        <v>"1403"</v>
      </c>
      <c r="G1439" s="162">
        <v>0</v>
      </c>
      <c r="H1439" s="162">
        <v>0</v>
      </c>
      <c r="I1439" s="152" t="s">
        <v>28</v>
      </c>
      <c r="J1439" s="97" t="s">
        <v>1396</v>
      </c>
      <c r="K1439" s="98" t="s">
        <v>3830</v>
      </c>
      <c r="L1439" s="17" t="s">
        <v>4851</v>
      </c>
      <c r="M1439" s="57" t="s">
        <v>4910</v>
      </c>
      <c r="P1439" s="132" t="str">
        <f>"MNU_"&amp;IF(B1439&lt;10,"000",IF(B1439&lt;100,"00",IF(B1439&lt;1000,"0","")))&amp;$B1439</f>
        <v>MNU_1403</v>
      </c>
      <c r="Q1439" s="16"/>
      <c r="S1439" s="17" t="str">
        <f t="shared" si="295"/>
        <v/>
      </c>
      <c r="T1439" s="17" t="str">
        <f>IF(ISNA(VLOOKUP(AF1439,#REF!,1)),"//","")</f>
        <v/>
      </c>
      <c r="V1439" t="e">
        <f t="shared" si="300"/>
        <v>#REF!</v>
      </c>
      <c r="W1439" s="94" t="s">
        <v>2263</v>
      </c>
      <c r="X1439" s="98" t="s">
        <v>2263</v>
      </c>
      <c r="Y1439" s="98" t="s">
        <v>2263</v>
      </c>
      <c r="Z1439" s="25" t="str">
        <f t="shared" si="317"/>
        <v/>
      </c>
      <c r="AA1439" s="25" t="str">
        <f t="shared" si="319"/>
        <v/>
      </c>
      <c r="AB1439" s="1">
        <f t="shared" si="318"/>
        <v>1403</v>
      </c>
      <c r="AC1439" t="str">
        <f t="shared" si="320"/>
        <v>MNU_1403</v>
      </c>
      <c r="AD1439" s="136" t="str">
        <f>IF(ISNA(VLOOKUP(AA1439,Sheet2!J:J,1,0)),"//","")</f>
        <v/>
      </c>
      <c r="AF1439" s="94" t="str">
        <f t="shared" si="321"/>
        <v/>
      </c>
      <c r="AG1439" t="b">
        <f t="shared" si="322"/>
        <v>1</v>
      </c>
    </row>
    <row r="1440" spans="1:33" s="44" customFormat="1">
      <c r="A1440" s="50" t="str">
        <f t="shared" si="301"/>
        <v/>
      </c>
      <c r="B1440" s="49">
        <f t="shared" si="302"/>
        <v>1403.01</v>
      </c>
      <c r="C1440" s="52" t="s">
        <v>2263</v>
      </c>
      <c r="D1440" s="53"/>
      <c r="E1440" s="56"/>
      <c r="F1440" s="56"/>
      <c r="G1440" s="81"/>
      <c r="H1440" s="81"/>
      <c r="I1440" s="58"/>
      <c r="J1440" s="58"/>
      <c r="K1440" s="59"/>
      <c r="L1440" s="57"/>
      <c r="M1440" s="57"/>
      <c r="N1440" s="57"/>
      <c r="O1440" s="52"/>
      <c r="P1440" s="56" t="s">
        <v>2263</v>
      </c>
      <c r="Q1440" s="45"/>
      <c r="R1440" s="46"/>
      <c r="S1440" s="46"/>
      <c r="T1440" s="46" t="str">
        <f>IF(ISNA(VLOOKUP(AF1440,#REF!,1)),"//","")</f>
        <v/>
      </c>
      <c r="U1440" s="46"/>
      <c r="V1440" t="e">
        <f t="shared" si="300"/>
        <v>#REF!</v>
      </c>
      <c r="W1440" s="81" t="s">
        <v>2263</v>
      </c>
      <c r="X1440" s="80" t="s">
        <v>2263</v>
      </c>
      <c r="Y1440" s="80" t="s">
        <v>2263</v>
      </c>
      <c r="Z1440" s="25" t="str">
        <f t="shared" si="317"/>
        <v/>
      </c>
      <c r="AA1440" s="25" t="str">
        <f t="shared" ref="AA1440:AA1441" si="325">IF(LEN(Y1440)&gt;0,Y1440,SUBSTITUTE(SUBSTITUTE(SUBSTITUTE(SUBSTITUTE(SUBSTITUTE(SUBSTITUTE(SUBSTITUTE(SUBSTITUTE(SUBSTITUTE(SUBSTITUTE(SUBSTITUTE( (SUBSTITUTE( SUBSTITUTE( SUBSTITUTE( SUBSTITUTE(Z1440,"STD_SIGMA","SUM"),"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40" s="1">
        <f t="shared" si="318"/>
        <v>1403.01</v>
      </c>
      <c r="AC1440" t="str">
        <f t="shared" ref="AC1440:AC1441" si="326">P1440</f>
        <v/>
      </c>
      <c r="AD1440" s="136" t="str">
        <f>IF(ISNA(VLOOKUP(AA1440,Sheet2!J:J,1,0)),"//","")</f>
        <v/>
      </c>
      <c r="AF1440" s="94" t="str">
        <f t="shared" ref="AF1440:AF1441" si="327">IF(LEN(AA1440)=0,"",SUBSTITUTE(SUBSTITUTE(SUBSTITUTE(SUBSTITUTE(SUBSTITUTE(SUBSTITUTE(SUBSTITUTE(SUBSTITUTE(SUBSTITUTE(SUBSTITUTE(SUBSTITUTE(SUBSTITUTE(SUBSTITUTE(SUBSTITUTE(SUBSTITUTE(SUBSTITUTE(SUBSTITUTE( (SUBSTITUTE( SUBSTITUTE( SUBSTITUTE( SUBSTITUTE(Z1440,"STD_SIGMA","SUM"),"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40" t="b">
        <f t="shared" ref="AG1440:AG1441" si="328">AA1440=AF1440</f>
        <v>1</v>
      </c>
    </row>
    <row r="1441" spans="1:33" s="44" customFormat="1">
      <c r="A1441" s="50" t="str">
        <f t="shared" si="301"/>
        <v/>
      </c>
      <c r="B1441" s="49">
        <f t="shared" si="302"/>
        <v>1403.02</v>
      </c>
      <c r="C1441" s="52" t="s">
        <v>2263</v>
      </c>
      <c r="D1441" s="53"/>
      <c r="E1441" s="56"/>
      <c r="F1441" s="56"/>
      <c r="G1441" s="81"/>
      <c r="H1441" s="81"/>
      <c r="I1441" s="58"/>
      <c r="J1441" s="58"/>
      <c r="K1441" s="59"/>
      <c r="L1441" s="57"/>
      <c r="M1441" s="57"/>
      <c r="N1441" s="57"/>
      <c r="O1441" s="52"/>
      <c r="P1441" s="56" t="s">
        <v>2263</v>
      </c>
      <c r="Q1441" s="45"/>
      <c r="R1441" s="46"/>
      <c r="S1441" s="46"/>
      <c r="T1441" s="46" t="str">
        <f>IF(ISNA(VLOOKUP(AF1441,#REF!,1)),"//","")</f>
        <v/>
      </c>
      <c r="U1441" s="46"/>
      <c r="V1441" t="e">
        <f t="shared" si="300"/>
        <v>#REF!</v>
      </c>
      <c r="W1441" s="81" t="s">
        <v>2263</v>
      </c>
      <c r="X1441" s="80" t="s">
        <v>2263</v>
      </c>
      <c r="Y1441" s="80" t="s">
        <v>2263</v>
      </c>
      <c r="Z1441" s="25" t="str">
        <f t="shared" si="317"/>
        <v/>
      </c>
      <c r="AA1441" s="25" t="str">
        <f t="shared" si="325"/>
        <v/>
      </c>
      <c r="AB1441" s="1">
        <f t="shared" si="318"/>
        <v>1403.02</v>
      </c>
      <c r="AC1441" t="str">
        <f t="shared" si="326"/>
        <v/>
      </c>
      <c r="AD1441" s="136" t="str">
        <f>IF(ISNA(VLOOKUP(AA1441,Sheet2!J:J,1,0)),"//","")</f>
        <v/>
      </c>
      <c r="AF1441" s="94" t="str">
        <f t="shared" si="327"/>
        <v/>
      </c>
      <c r="AG1441" t="b">
        <f t="shared" si="328"/>
        <v>1</v>
      </c>
    </row>
    <row r="1442" spans="1:33" s="44" customFormat="1">
      <c r="A1442" s="50">
        <f t="shared" si="301"/>
        <v>1442</v>
      </c>
      <c r="B1442" s="49">
        <f t="shared" si="302"/>
        <v>1404</v>
      </c>
      <c r="C1442" s="52" t="s">
        <v>3614</v>
      </c>
      <c r="D1442" s="53" t="s">
        <v>983</v>
      </c>
      <c r="E1442" s="56" t="s">
        <v>4</v>
      </c>
      <c r="F1442" s="56" t="s">
        <v>4</v>
      </c>
      <c r="G1442" s="81">
        <v>0</v>
      </c>
      <c r="H1442" s="81">
        <v>0</v>
      </c>
      <c r="I1442" s="148" t="s">
        <v>3</v>
      </c>
      <c r="J1442" s="58" t="s">
        <v>1395</v>
      </c>
      <c r="K1442" s="59" t="s">
        <v>3994</v>
      </c>
      <c r="L1442" s="57" t="s">
        <v>4851</v>
      </c>
      <c r="M1442" s="57" t="s">
        <v>4908</v>
      </c>
      <c r="N1442" s="57"/>
      <c r="O1442" s="52"/>
      <c r="P1442" s="56" t="s">
        <v>1417</v>
      </c>
      <c r="Q1442" s="45"/>
      <c r="R1442" s="46"/>
      <c r="S1442" s="46"/>
      <c r="T1442" s="46" t="str">
        <f>IF(ISNA(VLOOKUP(AF1442,#REF!,1)),"//","")</f>
        <v/>
      </c>
      <c r="U1442" s="46"/>
      <c r="V1442" t="e">
        <f t="shared" si="300"/>
        <v>#REF!</v>
      </c>
      <c r="W1442" s="81" t="s">
        <v>2730</v>
      </c>
      <c r="X1442" s="80" t="s">
        <v>2637</v>
      </c>
      <c r="Y1442" s="80" t="s">
        <v>2263</v>
      </c>
      <c r="Z1442" s="25" t="str">
        <f t="shared" si="317"/>
        <v>"1COMPL"</v>
      </c>
      <c r="AA1442" s="25" t="str">
        <f t="shared" si="296"/>
        <v>1COMPL</v>
      </c>
      <c r="AB1442" s="1">
        <f t="shared" si="318"/>
        <v>1404</v>
      </c>
      <c r="AC1442" t="str">
        <f t="shared" si="297"/>
        <v>ITM_1COMPL</v>
      </c>
      <c r="AD1442" s="136" t="str">
        <f>IF(ISNA(VLOOKUP(AA1442,Sheet2!J:J,1,0)),"//","")</f>
        <v>//</v>
      </c>
      <c r="AF1442" s="94" t="str">
        <f t="shared" si="298"/>
        <v>1COMPL</v>
      </c>
      <c r="AG1442" t="b">
        <f t="shared" si="299"/>
        <v>1</v>
      </c>
    </row>
    <row r="1443" spans="1:33">
      <c r="A1443" s="50">
        <f t="shared" si="301"/>
        <v>1443</v>
      </c>
      <c r="B1443" s="49">
        <f t="shared" si="302"/>
        <v>1405</v>
      </c>
      <c r="C1443" s="53" t="s">
        <v>3615</v>
      </c>
      <c r="D1443" s="53" t="s">
        <v>7</v>
      </c>
      <c r="E1443" s="58" t="s">
        <v>2318</v>
      </c>
      <c r="F1443" s="58" t="s">
        <v>2318</v>
      </c>
      <c r="G1443" s="81">
        <v>0</v>
      </c>
      <c r="H1443" s="81">
        <v>0</v>
      </c>
      <c r="I1443" s="148" t="s">
        <v>3</v>
      </c>
      <c r="J1443" s="58" t="s">
        <v>1395</v>
      </c>
      <c r="K1443" s="59" t="s">
        <v>3994</v>
      </c>
      <c r="L1443" s="57" t="s">
        <v>4851</v>
      </c>
      <c r="M1443" s="57" t="s">
        <v>4908</v>
      </c>
      <c r="N1443" s="57"/>
      <c r="O1443" s="57"/>
      <c r="P1443" s="56" t="s">
        <v>3993</v>
      </c>
      <c r="Q1443" s="13"/>
      <c r="R1443"/>
      <c r="S1443" t="str">
        <f t="shared" ref="S1443:S1506" si="329">IF(E1443=F1443,"","NOT EQUAL")</f>
        <v/>
      </c>
      <c r="T1443" t="str">
        <f>IF(ISNA(VLOOKUP(AF1443,#REF!,1)),"//","")</f>
        <v/>
      </c>
      <c r="U1443"/>
      <c r="V1443" t="e">
        <f t="shared" si="300"/>
        <v>#REF!</v>
      </c>
      <c r="W1443" s="81" t="s">
        <v>2727</v>
      </c>
      <c r="X1443" s="59" t="s">
        <v>2637</v>
      </c>
      <c r="Y1443" s="59" t="s">
        <v>2263</v>
      </c>
      <c r="Z1443" s="25" t="str">
        <f t="shared" si="317"/>
        <v>"SNAP"</v>
      </c>
      <c r="AA1443" s="25" t="str">
        <f t="shared" si="296"/>
        <v>SNAP</v>
      </c>
      <c r="AB1443" s="1">
        <f t="shared" si="318"/>
        <v>1405</v>
      </c>
      <c r="AC1443" t="str">
        <f t="shared" si="297"/>
        <v>ITM_SNAP</v>
      </c>
      <c r="AD1443" s="136" t="str">
        <f>IF(ISNA(VLOOKUP(AA1443,Sheet2!J:J,1,0)),"//","")</f>
        <v/>
      </c>
      <c r="AF1443" s="94" t="str">
        <f t="shared" si="298"/>
        <v>SNAP</v>
      </c>
      <c r="AG1443" t="b">
        <f t="shared" si="299"/>
        <v>1</v>
      </c>
    </row>
    <row r="1444" spans="1:33">
      <c r="A1444" s="50">
        <f t="shared" si="301"/>
        <v>1444</v>
      </c>
      <c r="B1444" s="49">
        <f t="shared" si="302"/>
        <v>1406</v>
      </c>
      <c r="C1444" s="53" t="s">
        <v>3614</v>
      </c>
      <c r="D1444" s="53" t="s">
        <v>984</v>
      </c>
      <c r="E1444" s="58" t="s">
        <v>8</v>
      </c>
      <c r="F1444" s="58" t="s">
        <v>8</v>
      </c>
      <c r="G1444" s="161">
        <v>0</v>
      </c>
      <c r="H1444" s="161">
        <v>0</v>
      </c>
      <c r="I1444" s="148" t="s">
        <v>3</v>
      </c>
      <c r="J1444" s="58" t="s">
        <v>1395</v>
      </c>
      <c r="K1444" s="59" t="s">
        <v>3994</v>
      </c>
      <c r="L1444" s="57" t="s">
        <v>4851</v>
      </c>
      <c r="M1444" s="57" t="s">
        <v>4908</v>
      </c>
      <c r="N1444" s="57"/>
      <c r="O1444" s="57"/>
      <c r="P1444" s="56" t="s">
        <v>1419</v>
      </c>
      <c r="Q1444" s="13"/>
      <c r="R1444"/>
      <c r="S1444" t="str">
        <f t="shared" si="329"/>
        <v/>
      </c>
      <c r="T1444" t="str">
        <f>IF(ISNA(VLOOKUP(AF1444,#REF!,1)),"//","")</f>
        <v/>
      </c>
      <c r="U1444"/>
      <c r="V1444" t="e">
        <f t="shared" si="300"/>
        <v>#REF!</v>
      </c>
      <c r="W1444" s="81" t="s">
        <v>2730</v>
      </c>
      <c r="X1444" s="82" t="s">
        <v>2637</v>
      </c>
      <c r="Y1444" s="83" t="s">
        <v>2263</v>
      </c>
      <c r="Z1444" s="25" t="str">
        <f t="shared" si="317"/>
        <v>"2COMPL"</v>
      </c>
      <c r="AA1444" s="25" t="str">
        <f t="shared" si="296"/>
        <v>2COMPL</v>
      </c>
      <c r="AB1444" s="1">
        <f t="shared" si="318"/>
        <v>1406</v>
      </c>
      <c r="AC1444" t="str">
        <f t="shared" si="297"/>
        <v>ITM_2COMPL</v>
      </c>
      <c r="AD1444" s="136" t="str">
        <f>IF(ISNA(VLOOKUP(AA1444,Sheet2!J:J,1,0)),"//","")</f>
        <v>//</v>
      </c>
      <c r="AF1444" s="94" t="str">
        <f t="shared" si="298"/>
        <v>2COMPL</v>
      </c>
      <c r="AG1444" t="b">
        <f t="shared" si="299"/>
        <v>1</v>
      </c>
    </row>
    <row r="1445" spans="1:33">
      <c r="A1445" s="50">
        <f t="shared" si="301"/>
        <v>1445</v>
      </c>
      <c r="B1445" s="49">
        <f t="shared" si="302"/>
        <v>1407</v>
      </c>
      <c r="C1445" s="53" t="s">
        <v>3532</v>
      </c>
      <c r="D1445" s="53" t="s">
        <v>7</v>
      </c>
      <c r="E1445" s="58" t="s">
        <v>1026</v>
      </c>
      <c r="F1445" s="58" t="s">
        <v>1026</v>
      </c>
      <c r="G1445" s="161">
        <v>0</v>
      </c>
      <c r="H1445" s="161">
        <v>0</v>
      </c>
      <c r="I1445" s="148" t="s">
        <v>3</v>
      </c>
      <c r="J1445" s="58" t="s">
        <v>1395</v>
      </c>
      <c r="K1445" s="59" t="s">
        <v>3994</v>
      </c>
      <c r="L1445" s="57" t="s">
        <v>4852</v>
      </c>
      <c r="M1445" s="57" t="s">
        <v>4908</v>
      </c>
      <c r="N1445" s="57"/>
      <c r="O1445" s="57"/>
      <c r="P1445" s="56" t="s">
        <v>1424</v>
      </c>
      <c r="Q1445" s="13"/>
      <c r="R1445"/>
      <c r="S1445" t="str">
        <f t="shared" si="329"/>
        <v/>
      </c>
      <c r="T1445" t="str">
        <f>IF(ISNA(VLOOKUP(AF1445,#REF!,1)),"//","")</f>
        <v/>
      </c>
      <c r="U1445"/>
      <c r="V1445" t="e">
        <f t="shared" si="300"/>
        <v>#REF!</v>
      </c>
      <c r="W1445" s="81" t="s">
        <v>2263</v>
      </c>
      <c r="X1445" s="59"/>
      <c r="Y1445" s="59" t="s">
        <v>2263</v>
      </c>
      <c r="Z1445" s="25" t="str">
        <f t="shared" si="317"/>
        <v>"ABS"</v>
      </c>
      <c r="AA1445" s="25" t="str">
        <f t="shared" si="296"/>
        <v>ABS</v>
      </c>
      <c r="AB1445" s="1">
        <f t="shared" si="318"/>
        <v>1407</v>
      </c>
      <c r="AC1445" t="str">
        <f t="shared" si="297"/>
        <v>ITM_ABS</v>
      </c>
      <c r="AD1445" s="136" t="str">
        <f>IF(ISNA(VLOOKUP(AA1445,Sheet2!J:J,1,0)),"//","")</f>
        <v/>
      </c>
      <c r="AF1445" s="94" t="str">
        <f t="shared" si="298"/>
        <v>ABS</v>
      </c>
      <c r="AG1445" t="b">
        <f t="shared" si="299"/>
        <v>1</v>
      </c>
    </row>
    <row r="1446" spans="1:33">
      <c r="A1446" s="50">
        <f t="shared" si="301"/>
        <v>1446</v>
      </c>
      <c r="B1446" s="49">
        <f t="shared" si="302"/>
        <v>1408</v>
      </c>
      <c r="C1446" s="53" t="s">
        <v>3616</v>
      </c>
      <c r="D1446" s="53" t="s">
        <v>7</v>
      </c>
      <c r="E1446" s="58" t="s">
        <v>1030</v>
      </c>
      <c r="F1446" s="58" t="s">
        <v>1030</v>
      </c>
      <c r="G1446" s="161">
        <v>0</v>
      </c>
      <c r="H1446" s="161">
        <v>0</v>
      </c>
      <c r="I1446" s="148" t="s">
        <v>3</v>
      </c>
      <c r="J1446" s="58" t="s">
        <v>1395</v>
      </c>
      <c r="K1446" s="59" t="s">
        <v>3994</v>
      </c>
      <c r="L1446" s="57" t="s">
        <v>4851</v>
      </c>
      <c r="M1446" s="57" t="s">
        <v>4908</v>
      </c>
      <c r="N1446" s="57"/>
      <c r="O1446" s="57"/>
      <c r="P1446" s="56" t="s">
        <v>1426</v>
      </c>
      <c r="Q1446" s="13"/>
      <c r="R1446"/>
      <c r="S1446" t="str">
        <f t="shared" si="329"/>
        <v/>
      </c>
      <c r="T1446" t="str">
        <f>IF(ISNA(VLOOKUP(AF1446,#REF!,1)),"//","")</f>
        <v/>
      </c>
      <c r="U1446"/>
      <c r="V1446" t="e">
        <f t="shared" si="300"/>
        <v>#REF!</v>
      </c>
      <c r="W1446" s="81" t="s">
        <v>2263</v>
      </c>
      <c r="X1446" s="59" t="s">
        <v>2263</v>
      </c>
      <c r="Y1446" s="59" t="s">
        <v>2263</v>
      </c>
      <c r="Z1446" s="25" t="str">
        <f t="shared" si="317"/>
        <v>"AGM"</v>
      </c>
      <c r="AA1446" s="25" t="str">
        <f t="shared" si="296"/>
        <v>AGM</v>
      </c>
      <c r="AB1446" s="1">
        <f t="shared" si="318"/>
        <v>1408</v>
      </c>
      <c r="AC1446" t="str">
        <f t="shared" si="297"/>
        <v>ITM_AGM</v>
      </c>
      <c r="AD1446" s="136" t="str">
        <f>IF(ISNA(VLOOKUP(AA1446,Sheet2!J:J,1,0)),"//","")</f>
        <v>//</v>
      </c>
      <c r="AF1446" s="94" t="str">
        <f t="shared" si="298"/>
        <v>AGM</v>
      </c>
      <c r="AG1446" t="b">
        <f t="shared" si="299"/>
        <v>1</v>
      </c>
    </row>
    <row r="1447" spans="1:33">
      <c r="A1447" s="50">
        <f t="shared" si="301"/>
        <v>1447</v>
      </c>
      <c r="B1447" s="49">
        <f t="shared" si="302"/>
        <v>1409</v>
      </c>
      <c r="C1447" s="53" t="s">
        <v>5085</v>
      </c>
      <c r="D1447" s="53" t="s">
        <v>2304</v>
      </c>
      <c r="E1447" s="58" t="s">
        <v>11</v>
      </c>
      <c r="F1447" s="58" t="s">
        <v>11</v>
      </c>
      <c r="G1447" s="161">
        <v>0</v>
      </c>
      <c r="H1447" s="161">
        <v>99</v>
      </c>
      <c r="I1447" s="148" t="s">
        <v>3</v>
      </c>
      <c r="J1447" s="58" t="s">
        <v>1395</v>
      </c>
      <c r="K1447" s="59" t="s">
        <v>3994</v>
      </c>
      <c r="L1447" s="57" t="s">
        <v>4851</v>
      </c>
      <c r="M1447" s="57" t="s">
        <v>4913</v>
      </c>
      <c r="N1447" s="57"/>
      <c r="O1447" s="57"/>
      <c r="P1447" s="56" t="s">
        <v>1427</v>
      </c>
      <c r="Q1447" s="13"/>
      <c r="R1447"/>
      <c r="S1447" t="str">
        <f t="shared" si="329"/>
        <v/>
      </c>
      <c r="T1447" t="str">
        <f>IF(ISNA(VLOOKUP(AF1447,#REF!,1)),"//","")</f>
        <v/>
      </c>
      <c r="U1447"/>
      <c r="V1447" t="e">
        <f t="shared" si="300"/>
        <v>#REF!</v>
      </c>
      <c r="W1447" s="81" t="s">
        <v>2263</v>
      </c>
      <c r="X1447" s="59" t="s">
        <v>2263</v>
      </c>
      <c r="Y1447" s="59" t="s">
        <v>2263</v>
      </c>
      <c r="Z1447" s="25" t="str">
        <f t="shared" si="317"/>
        <v>"AGRAPH"</v>
      </c>
      <c r="AA1447" s="25" t="str">
        <f t="shared" si="296"/>
        <v>AGRAPH</v>
      </c>
      <c r="AB1447" s="1">
        <f t="shared" si="318"/>
        <v>1409</v>
      </c>
      <c r="AC1447" t="str">
        <f t="shared" si="297"/>
        <v>ITM_AGRAPH</v>
      </c>
      <c r="AD1447" s="136" t="str">
        <f>IF(ISNA(VLOOKUP(AA1447,Sheet2!J:J,1,0)),"//","")</f>
        <v>//</v>
      </c>
      <c r="AF1447" s="94" t="str">
        <f t="shared" si="298"/>
        <v>AGRAPH</v>
      </c>
      <c r="AG1447" t="b">
        <f t="shared" si="299"/>
        <v>1</v>
      </c>
    </row>
    <row r="1448" spans="1:33">
      <c r="A1448" s="50">
        <f t="shared" si="301"/>
        <v>1448</v>
      </c>
      <c r="B1448" s="49">
        <f t="shared" si="302"/>
        <v>1410</v>
      </c>
      <c r="C1448" s="53" t="s">
        <v>3617</v>
      </c>
      <c r="D1448" s="53" t="s">
        <v>12</v>
      </c>
      <c r="E1448" s="58" t="s">
        <v>13</v>
      </c>
      <c r="F1448" s="58" t="s">
        <v>14</v>
      </c>
      <c r="G1448" s="161">
        <v>0</v>
      </c>
      <c r="H1448" s="161">
        <v>15</v>
      </c>
      <c r="I1448" s="148" t="s">
        <v>3</v>
      </c>
      <c r="J1448" s="58" t="s">
        <v>1395</v>
      </c>
      <c r="K1448" s="59" t="s">
        <v>3994</v>
      </c>
      <c r="L1448" s="57" t="s">
        <v>4851</v>
      </c>
      <c r="M1448" s="57" t="s">
        <v>4909</v>
      </c>
      <c r="N1448" s="57"/>
      <c r="O1448" s="76"/>
      <c r="P1448" s="56" t="s">
        <v>1428</v>
      </c>
      <c r="Q1448" s="13"/>
      <c r="R1448"/>
      <c r="S1448" t="str">
        <f t="shared" si="329"/>
        <v>NOT EQUAL</v>
      </c>
      <c r="T1448" t="str">
        <f>IF(ISNA(VLOOKUP(AF1448,#REF!,1)),"//","")</f>
        <v/>
      </c>
      <c r="U1448"/>
      <c r="V1448" t="e">
        <f t="shared" si="300"/>
        <v>#REF!</v>
      </c>
      <c r="W1448" s="81" t="s">
        <v>2263</v>
      </c>
      <c r="X1448" s="59" t="s">
        <v>2637</v>
      </c>
      <c r="Y1448" s="59" t="s">
        <v>2263</v>
      </c>
      <c r="Z1448" s="25" t="str">
        <f t="shared" si="317"/>
        <v xml:space="preserve">"ALL" </v>
      </c>
      <c r="AA1448" s="25" t="str">
        <f t="shared" si="296"/>
        <v>ALL</v>
      </c>
      <c r="AB1448" s="1">
        <f t="shared" si="318"/>
        <v>1410</v>
      </c>
      <c r="AC1448" t="str">
        <f t="shared" si="297"/>
        <v>ITM_ALL</v>
      </c>
      <c r="AD1448" s="136" t="str">
        <f>IF(ISNA(VLOOKUP(AA1448,Sheet2!J:J,1,0)),"//","")</f>
        <v/>
      </c>
      <c r="AF1448" s="94" t="str">
        <f t="shared" si="298"/>
        <v>ALL</v>
      </c>
      <c r="AG1448" t="b">
        <f t="shared" si="299"/>
        <v>1</v>
      </c>
    </row>
    <row r="1449" spans="1:33">
      <c r="A1449" s="50">
        <f t="shared" si="301"/>
        <v>1449</v>
      </c>
      <c r="B1449" s="49">
        <f t="shared" si="302"/>
        <v>1411</v>
      </c>
      <c r="C1449" s="53" t="s">
        <v>4864</v>
      </c>
      <c r="D1449" s="53" t="s">
        <v>4057</v>
      </c>
      <c r="E1449" s="58" t="s">
        <v>5086</v>
      </c>
      <c r="F1449" s="58" t="s">
        <v>24</v>
      </c>
      <c r="G1449" s="161">
        <v>0</v>
      </c>
      <c r="H1449" s="161">
        <v>0</v>
      </c>
      <c r="I1449" s="148" t="s">
        <v>3</v>
      </c>
      <c r="J1449" s="58" t="s">
        <v>1395</v>
      </c>
      <c r="K1449" s="59" t="s">
        <v>3994</v>
      </c>
      <c r="L1449" s="57" t="s">
        <v>4851</v>
      </c>
      <c r="M1449" s="57" t="s">
        <v>4910</v>
      </c>
      <c r="N1449" s="57"/>
      <c r="O1449" s="57"/>
      <c r="P1449" s="56" t="s">
        <v>1439</v>
      </c>
      <c r="Q1449" s="13"/>
      <c r="R1449"/>
      <c r="S1449" t="str">
        <f t="shared" si="329"/>
        <v>NOT EQUAL</v>
      </c>
      <c r="T1449" t="str">
        <f>IF(ISNA(VLOOKUP(AF1449,#REF!,1)),"//","")</f>
        <v/>
      </c>
      <c r="U1449"/>
      <c r="V1449" t="e">
        <f t="shared" si="300"/>
        <v>#REF!</v>
      </c>
      <c r="W1449" s="81" t="s">
        <v>2263</v>
      </c>
      <c r="X1449" s="59" t="s">
        <v>2263</v>
      </c>
      <c r="Y1449" s="59" t="s">
        <v>2263</v>
      </c>
      <c r="Z1449" s="25" t="str">
        <f t="shared" si="317"/>
        <v>"ASSIGN"</v>
      </c>
      <c r="AA1449" s="25" t="str">
        <f t="shared" si="296"/>
        <v>ASSIGN</v>
      </c>
      <c r="AB1449" s="1">
        <f t="shared" si="318"/>
        <v>1411</v>
      </c>
      <c r="AC1449" t="str">
        <f t="shared" si="297"/>
        <v>ITM_ASSIGN</v>
      </c>
      <c r="AD1449" s="136" t="str">
        <f>IF(ISNA(VLOOKUP(AA1449,Sheet2!J:J,1,0)),"//","")</f>
        <v>//</v>
      </c>
      <c r="AF1449" s="94" t="str">
        <f t="shared" si="298"/>
        <v>ASSIGN</v>
      </c>
      <c r="AG1449" t="b">
        <f t="shared" si="299"/>
        <v>1</v>
      </c>
    </row>
    <row r="1450" spans="1:33">
      <c r="A1450" s="50">
        <f t="shared" si="301"/>
        <v>1450</v>
      </c>
      <c r="B1450" s="49">
        <f t="shared" si="302"/>
        <v>1412</v>
      </c>
      <c r="C1450" s="53" t="s">
        <v>4894</v>
      </c>
      <c r="D1450" s="53" t="s">
        <v>12</v>
      </c>
      <c r="E1450" s="58" t="s">
        <v>29</v>
      </c>
      <c r="F1450" s="130" t="s">
        <v>29</v>
      </c>
      <c r="G1450" s="161">
        <v>0</v>
      </c>
      <c r="H1450" s="161">
        <v>255</v>
      </c>
      <c r="I1450" s="148" t="s">
        <v>3</v>
      </c>
      <c r="J1450" s="58" t="s">
        <v>1395</v>
      </c>
      <c r="K1450" s="59" t="s">
        <v>3994</v>
      </c>
      <c r="L1450" s="57" t="s">
        <v>4851</v>
      </c>
      <c r="M1450" s="57" t="s">
        <v>4936</v>
      </c>
      <c r="N1450" s="57"/>
      <c r="O1450" s="57"/>
      <c r="P1450" s="56" t="s">
        <v>1444</v>
      </c>
      <c r="Q1450" s="13"/>
      <c r="R1450"/>
      <c r="S1450" t="str">
        <f t="shared" si="329"/>
        <v/>
      </c>
      <c r="T1450" t="str">
        <f>IF(ISNA(VLOOKUP(AF1450,#REF!,1)),"//","")</f>
        <v/>
      </c>
      <c r="U1450"/>
      <c r="V1450" t="e">
        <f t="shared" si="300"/>
        <v>#REF!</v>
      </c>
      <c r="W1450" s="81" t="s">
        <v>2263</v>
      </c>
      <c r="X1450" s="59" t="s">
        <v>2263</v>
      </c>
      <c r="Y1450" s="59" t="s">
        <v>2263</v>
      </c>
      <c r="Z1450" s="25" t="str">
        <f t="shared" si="317"/>
        <v>"BACK"</v>
      </c>
      <c r="AA1450" s="25" t="str">
        <f t="shared" si="296"/>
        <v>BACK</v>
      </c>
      <c r="AB1450" s="1">
        <f t="shared" si="318"/>
        <v>1412</v>
      </c>
      <c r="AC1450" t="str">
        <f t="shared" si="297"/>
        <v>ITM_BACK</v>
      </c>
      <c r="AD1450" s="136" t="str">
        <f>IF(ISNA(VLOOKUP(AA1450,Sheet2!J:J,1,0)),"//","")</f>
        <v>//</v>
      </c>
      <c r="AF1450" s="94" t="str">
        <f t="shared" si="298"/>
        <v>BACK</v>
      </c>
      <c r="AG1450" t="b">
        <f t="shared" si="299"/>
        <v>1</v>
      </c>
    </row>
    <row r="1451" spans="1:33">
      <c r="A1451" s="50">
        <f t="shared" si="301"/>
        <v>1451</v>
      </c>
      <c r="B1451" s="49">
        <f t="shared" si="302"/>
        <v>1413</v>
      </c>
      <c r="C1451" s="53" t="s">
        <v>3618</v>
      </c>
      <c r="D1451" s="53" t="s">
        <v>7</v>
      </c>
      <c r="E1451" s="58" t="s">
        <v>1038</v>
      </c>
      <c r="F1451" s="58" t="s">
        <v>1038</v>
      </c>
      <c r="G1451" s="161">
        <v>0</v>
      </c>
      <c r="H1451" s="161">
        <v>0</v>
      </c>
      <c r="I1451" s="148" t="s">
        <v>3</v>
      </c>
      <c r="J1451" s="58" t="s">
        <v>1395</v>
      </c>
      <c r="K1451" s="59" t="s">
        <v>3994</v>
      </c>
      <c r="L1451" s="57" t="s">
        <v>4851</v>
      </c>
      <c r="M1451" s="57" t="s">
        <v>4908</v>
      </c>
      <c r="N1451" s="57"/>
      <c r="O1451" s="57"/>
      <c r="P1451" s="56" t="s">
        <v>1446</v>
      </c>
      <c r="Q1451" s="13"/>
      <c r="R1451"/>
      <c r="S1451" t="str">
        <f t="shared" si="329"/>
        <v/>
      </c>
      <c r="T1451" t="str">
        <f>IF(ISNA(VLOOKUP(AF1451,#REF!,1)),"//","")</f>
        <v/>
      </c>
      <c r="U1451"/>
      <c r="V1451" t="e">
        <f t="shared" si="300"/>
        <v>#REF!</v>
      </c>
      <c r="W1451" s="81" t="s">
        <v>2727</v>
      </c>
      <c r="X1451" s="59" t="s">
        <v>2263</v>
      </c>
      <c r="Y1451" s="59" t="s">
        <v>2263</v>
      </c>
      <c r="Z1451" s="25" t="str">
        <f t="shared" si="317"/>
        <v>"BATT?"</v>
      </c>
      <c r="AA1451" s="25" t="str">
        <f t="shared" si="296"/>
        <v>BATT?</v>
      </c>
      <c r="AB1451" s="1">
        <f t="shared" si="318"/>
        <v>1413</v>
      </c>
      <c r="AC1451" t="str">
        <f t="shared" si="297"/>
        <v>ITM_BATT</v>
      </c>
      <c r="AD1451" s="136" t="str">
        <f>IF(ISNA(VLOOKUP(AA1451,Sheet2!J:J,1,0)),"//","")</f>
        <v/>
      </c>
      <c r="AF1451" s="94" t="str">
        <f t="shared" si="298"/>
        <v>BATT?</v>
      </c>
      <c r="AG1451" t="b">
        <f t="shared" si="299"/>
        <v>1</v>
      </c>
    </row>
    <row r="1452" spans="1:33">
      <c r="A1452" s="50">
        <f t="shared" si="301"/>
        <v>1452</v>
      </c>
      <c r="B1452" s="49">
        <f t="shared" si="302"/>
        <v>1414</v>
      </c>
      <c r="C1452" s="53" t="s">
        <v>4715</v>
      </c>
      <c r="D1452" s="53" t="s">
        <v>7</v>
      </c>
      <c r="E1452" s="58" t="s">
        <v>31</v>
      </c>
      <c r="F1452" s="58" t="s">
        <v>31</v>
      </c>
      <c r="G1452" s="161">
        <v>0</v>
      </c>
      <c r="H1452" s="161">
        <v>0</v>
      </c>
      <c r="I1452" s="148" t="s">
        <v>3</v>
      </c>
      <c r="J1452" s="58" t="s">
        <v>1396</v>
      </c>
      <c r="K1452" s="59" t="s">
        <v>3830</v>
      </c>
      <c r="L1452" s="57" t="s">
        <v>4851</v>
      </c>
      <c r="M1452" s="57" t="s">
        <v>4908</v>
      </c>
      <c r="N1452" s="57"/>
      <c r="O1452" s="57"/>
      <c r="P1452" s="56" t="s">
        <v>1448</v>
      </c>
      <c r="Q1452" s="13"/>
      <c r="R1452"/>
      <c r="S1452" t="str">
        <f t="shared" si="329"/>
        <v/>
      </c>
      <c r="T1452" t="str">
        <f>IF(ISNA(VLOOKUP(AF1452,#REF!,1)),"//","")</f>
        <v/>
      </c>
      <c r="U1452"/>
      <c r="V1452" t="e">
        <f t="shared" si="300"/>
        <v>#REF!</v>
      </c>
      <c r="W1452" s="81" t="s">
        <v>2263</v>
      </c>
      <c r="X1452" s="59" t="s">
        <v>2263</v>
      </c>
      <c r="Y1452" s="59" t="s">
        <v>2263</v>
      </c>
      <c r="Z1452" s="25" t="str">
        <f t="shared" si="317"/>
        <v/>
      </c>
      <c r="AA1452" s="25" t="str">
        <f t="shared" si="296"/>
        <v/>
      </c>
      <c r="AB1452" s="1">
        <f t="shared" si="318"/>
        <v>1414</v>
      </c>
      <c r="AC1452" t="str">
        <f t="shared" si="297"/>
        <v>ITM_BEEP</v>
      </c>
      <c r="AD1452" s="136" t="str">
        <f>IF(ISNA(VLOOKUP(AA1452,Sheet2!J:J,1,0)),"//","")</f>
        <v/>
      </c>
      <c r="AF1452" s="94" t="str">
        <f t="shared" si="298"/>
        <v/>
      </c>
      <c r="AG1452" t="b">
        <f t="shared" si="299"/>
        <v>1</v>
      </c>
    </row>
    <row r="1453" spans="1:33">
      <c r="A1453" s="50">
        <f t="shared" si="301"/>
        <v>1453</v>
      </c>
      <c r="B1453" s="49">
        <f t="shared" si="302"/>
        <v>1415</v>
      </c>
      <c r="C1453" s="53" t="s">
        <v>4824</v>
      </c>
      <c r="D1453" s="53" t="s">
        <v>7</v>
      </c>
      <c r="E1453" s="58" t="s">
        <v>1040</v>
      </c>
      <c r="F1453" s="58" t="s">
        <v>32</v>
      </c>
      <c r="G1453" s="161">
        <v>0</v>
      </c>
      <c r="H1453" s="161">
        <v>0</v>
      </c>
      <c r="I1453" s="148" t="s">
        <v>3</v>
      </c>
      <c r="J1453" s="58" t="s">
        <v>1395</v>
      </c>
      <c r="K1453" s="59" t="s">
        <v>3994</v>
      </c>
      <c r="L1453" s="57" t="s">
        <v>4851</v>
      </c>
      <c r="M1453" s="57" t="s">
        <v>4908</v>
      </c>
      <c r="N1453" s="57"/>
      <c r="O1453" s="57"/>
      <c r="P1453" s="56" t="s">
        <v>1449</v>
      </c>
      <c r="Q1453" s="13"/>
      <c r="R1453"/>
      <c r="S1453" t="str">
        <f t="shared" si="329"/>
        <v>NOT EQUAL</v>
      </c>
      <c r="T1453" t="str">
        <f>IF(ISNA(VLOOKUP(AF1453,#REF!,1)),"//","")</f>
        <v/>
      </c>
      <c r="U1453"/>
      <c r="V1453" t="e">
        <f t="shared" si="300"/>
        <v>#REF!</v>
      </c>
      <c r="W1453" s="81" t="s">
        <v>2263</v>
      </c>
      <c r="X1453" s="59" t="s">
        <v>2263</v>
      </c>
      <c r="Y1453" s="59" t="s">
        <v>2263</v>
      </c>
      <c r="Z1453" s="25" t="str">
        <f t="shared" si="317"/>
        <v>"BEGINP"</v>
      </c>
      <c r="AA1453" s="25" t="str">
        <f t="shared" si="296"/>
        <v>BEGINP</v>
      </c>
      <c r="AB1453" s="1">
        <f t="shared" si="318"/>
        <v>1415</v>
      </c>
      <c r="AC1453" t="str">
        <f t="shared" si="297"/>
        <v>ITM_BEGINP</v>
      </c>
      <c r="AD1453" s="136" t="str">
        <f>IF(ISNA(VLOOKUP(AA1453,Sheet2!J:J,1,0)),"//","")</f>
        <v>//</v>
      </c>
      <c r="AF1453" s="94" t="str">
        <f t="shared" si="298"/>
        <v>BEGINP</v>
      </c>
      <c r="AG1453" t="b">
        <f t="shared" si="299"/>
        <v>1</v>
      </c>
    </row>
    <row r="1454" spans="1:33">
      <c r="A1454" s="50">
        <f t="shared" si="301"/>
        <v>1454</v>
      </c>
      <c r="B1454" s="49">
        <f t="shared" si="302"/>
        <v>1416</v>
      </c>
      <c r="C1454" s="53" t="s">
        <v>4329</v>
      </c>
      <c r="D1454" s="53" t="s">
        <v>7</v>
      </c>
      <c r="E1454" s="58" t="s">
        <v>1044</v>
      </c>
      <c r="F1454" s="58" t="s">
        <v>1044</v>
      </c>
      <c r="G1454" s="161">
        <v>0</v>
      </c>
      <c r="H1454" s="161">
        <v>0</v>
      </c>
      <c r="I1454" s="148" t="s">
        <v>3</v>
      </c>
      <c r="J1454" s="58" t="s">
        <v>1395</v>
      </c>
      <c r="K1454" s="59" t="s">
        <v>3994</v>
      </c>
      <c r="L1454" s="57" t="s">
        <v>4852</v>
      </c>
      <c r="M1454" s="57" t="s">
        <v>4908</v>
      </c>
      <c r="N1454" s="57"/>
      <c r="O1454" s="57"/>
      <c r="P1454" s="56" t="s">
        <v>1457</v>
      </c>
      <c r="Q1454" s="13"/>
      <c r="R1454"/>
      <c r="S1454" t="str">
        <f t="shared" si="329"/>
        <v/>
      </c>
      <c r="T1454" t="str">
        <f>IF(ISNA(VLOOKUP(AF1454,#REF!,1)),"//","")</f>
        <v/>
      </c>
      <c r="U1454"/>
      <c r="V1454" t="e">
        <f t="shared" si="300"/>
        <v>#REF!</v>
      </c>
      <c r="W1454" s="81" t="s">
        <v>2263</v>
      </c>
      <c r="X1454" s="59" t="s">
        <v>2263</v>
      </c>
      <c r="Y1454" s="59" t="s">
        <v>2263</v>
      </c>
      <c r="Z1454" s="25" t="str">
        <f t="shared" si="317"/>
        <v>"B" STD_SUB_N</v>
      </c>
      <c r="AA1454" s="25" t="str">
        <f t="shared" si="296"/>
        <v>BN</v>
      </c>
      <c r="AB1454" s="1">
        <f t="shared" si="318"/>
        <v>1416</v>
      </c>
      <c r="AC1454" t="str">
        <f t="shared" si="297"/>
        <v>ITM_BN</v>
      </c>
      <c r="AD1454" s="136" t="str">
        <f>IF(ISNA(VLOOKUP(AA1454,Sheet2!J:J,1,0)),"//","")</f>
        <v>//</v>
      </c>
      <c r="AF1454" s="94" t="str">
        <f t="shared" si="298"/>
        <v>BN</v>
      </c>
      <c r="AG1454" t="b">
        <f t="shared" si="299"/>
        <v>1</v>
      </c>
    </row>
    <row r="1455" spans="1:33">
      <c r="A1455" s="50">
        <f t="shared" si="301"/>
        <v>1455</v>
      </c>
      <c r="B1455" s="49">
        <f t="shared" si="302"/>
        <v>1417</v>
      </c>
      <c r="C1455" s="53" t="s">
        <v>4330</v>
      </c>
      <c r="D1455" s="53" t="s">
        <v>7</v>
      </c>
      <c r="E1455" s="58" t="s">
        <v>34</v>
      </c>
      <c r="F1455" s="58" t="s">
        <v>34</v>
      </c>
      <c r="G1455" s="161">
        <v>0</v>
      </c>
      <c r="H1455" s="161">
        <v>0</v>
      </c>
      <c r="I1455" s="148" t="s">
        <v>3</v>
      </c>
      <c r="J1455" s="58" t="s">
        <v>1395</v>
      </c>
      <c r="K1455" s="59" t="s">
        <v>3994</v>
      </c>
      <c r="L1455" s="57" t="s">
        <v>4852</v>
      </c>
      <c r="M1455" s="57" t="s">
        <v>4908</v>
      </c>
      <c r="N1455" s="57"/>
      <c r="O1455" s="57"/>
      <c r="P1455" s="56" t="s">
        <v>1458</v>
      </c>
      <c r="Q1455" s="13"/>
      <c r="R1455"/>
      <c r="S1455" t="str">
        <f t="shared" si="329"/>
        <v/>
      </c>
      <c r="T1455" t="str">
        <f>IF(ISNA(VLOOKUP(AF1455,#REF!,1)),"//","")</f>
        <v/>
      </c>
      <c r="U1455"/>
      <c r="V1455" t="e">
        <f t="shared" si="300"/>
        <v>#REF!</v>
      </c>
      <c r="W1455" s="81" t="s">
        <v>2263</v>
      </c>
      <c r="X1455" s="59" t="s">
        <v>2263</v>
      </c>
      <c r="Y1455" s="59" t="s">
        <v>2263</v>
      </c>
      <c r="Z1455" s="25" t="str">
        <f t="shared" si="317"/>
        <v>"B" STD_SUB_N STD_SUP_ASTERISK</v>
      </c>
      <c r="AA1455" s="25" t="str">
        <f t="shared" si="296"/>
        <v>BN^ASTERISK</v>
      </c>
      <c r="AB1455" s="1">
        <f t="shared" si="318"/>
        <v>1417</v>
      </c>
      <c r="AC1455" t="str">
        <f t="shared" si="297"/>
        <v>ITM_BNS</v>
      </c>
      <c r="AD1455" s="136" t="str">
        <f>IF(ISNA(VLOOKUP(AA1455,Sheet2!J:J,1,0)),"//","")</f>
        <v>//</v>
      </c>
      <c r="AF1455" s="94" t="str">
        <f t="shared" si="298"/>
        <v>BN^ASTERISK</v>
      </c>
      <c r="AG1455" t="b">
        <f t="shared" si="299"/>
        <v>1</v>
      </c>
    </row>
    <row r="1456" spans="1:33">
      <c r="A1456" s="50">
        <f t="shared" si="301"/>
        <v>1456</v>
      </c>
      <c r="B1456" s="49">
        <f t="shared" si="302"/>
        <v>1418</v>
      </c>
      <c r="C1456" s="53" t="s">
        <v>4895</v>
      </c>
      <c r="D1456" s="53" t="s">
        <v>2304</v>
      </c>
      <c r="E1456" s="58" t="s">
        <v>37</v>
      </c>
      <c r="F1456" s="58" t="s">
        <v>37</v>
      </c>
      <c r="G1456" s="161">
        <v>0</v>
      </c>
      <c r="H1456" s="161">
        <v>99</v>
      </c>
      <c r="I1456" s="148" t="s">
        <v>3</v>
      </c>
      <c r="J1456" s="58" t="s">
        <v>1395</v>
      </c>
      <c r="K1456" s="59" t="s">
        <v>3994</v>
      </c>
      <c r="L1456" s="57" t="s">
        <v>4851</v>
      </c>
      <c r="M1456" s="57" t="s">
        <v>4913</v>
      </c>
      <c r="N1456" s="57"/>
      <c r="O1456" s="57"/>
      <c r="P1456" s="56" t="s">
        <v>1465</v>
      </c>
      <c r="Q1456" s="13"/>
      <c r="R1456"/>
      <c r="S1456" t="str">
        <f t="shared" si="329"/>
        <v/>
      </c>
      <c r="T1456" t="str">
        <f>IF(ISNA(VLOOKUP(AF1456,#REF!,1)),"//","")</f>
        <v/>
      </c>
      <c r="U1456"/>
      <c r="V1456" t="e">
        <f t="shared" si="300"/>
        <v>#REF!</v>
      </c>
      <c r="W1456" s="81" t="s">
        <v>2263</v>
      </c>
      <c r="X1456" s="59" t="s">
        <v>2637</v>
      </c>
      <c r="Y1456" s="59" t="s">
        <v>2263</v>
      </c>
      <c r="Z1456" s="25" t="str">
        <f t="shared" si="317"/>
        <v>"CASE"</v>
      </c>
      <c r="AA1456" s="25" t="str">
        <f t="shared" si="296"/>
        <v>CASE</v>
      </c>
      <c r="AB1456" s="1">
        <f t="shared" si="318"/>
        <v>1418</v>
      </c>
      <c r="AC1456" t="str">
        <f t="shared" si="297"/>
        <v>ITM_CASE</v>
      </c>
      <c r="AD1456" s="136" t="str">
        <f>IF(ISNA(VLOOKUP(AA1456,Sheet2!J:J,1,0)),"//","")</f>
        <v/>
      </c>
      <c r="AF1456" s="94" t="str">
        <f t="shared" si="298"/>
        <v>CASE</v>
      </c>
      <c r="AG1456" t="b">
        <f t="shared" si="299"/>
        <v>1</v>
      </c>
    </row>
    <row r="1457" spans="1:33">
      <c r="A1457" s="50">
        <f t="shared" si="301"/>
        <v>1457</v>
      </c>
      <c r="B1457" s="49">
        <f t="shared" si="302"/>
        <v>1419</v>
      </c>
      <c r="C1457" s="53" t="s">
        <v>3619</v>
      </c>
      <c r="D1457" s="53" t="s">
        <v>48</v>
      </c>
      <c r="E1457" s="58" t="s">
        <v>1053</v>
      </c>
      <c r="F1457" s="58" t="s">
        <v>1054</v>
      </c>
      <c r="G1457" s="161">
        <v>0</v>
      </c>
      <c r="H1457" s="161">
        <v>0</v>
      </c>
      <c r="I1457" s="148" t="s">
        <v>3</v>
      </c>
      <c r="J1457" s="58" t="s">
        <v>1395</v>
      </c>
      <c r="K1457" s="59" t="s">
        <v>4659</v>
      </c>
      <c r="L1457" s="57" t="s">
        <v>4851</v>
      </c>
      <c r="M1457" s="57" t="s">
        <v>4910</v>
      </c>
      <c r="N1457" s="57"/>
      <c r="O1457" s="57"/>
      <c r="P1457" s="56" t="s">
        <v>1476</v>
      </c>
      <c r="Q1457" s="13"/>
      <c r="R1457"/>
      <c r="S1457" t="str">
        <f t="shared" si="329"/>
        <v/>
      </c>
      <c r="T1457" t="str">
        <f>IF(ISNA(VLOOKUP(AF1457,#REF!,1)),"//","")</f>
        <v/>
      </c>
      <c r="U1457"/>
      <c r="V1457" t="e">
        <f t="shared" si="300"/>
        <v>#REF!</v>
      </c>
      <c r="W1457" s="81" t="s">
        <v>2263</v>
      </c>
      <c r="X1457" s="59" t="s">
        <v>2263</v>
      </c>
      <c r="Y1457" s="59" t="s">
        <v>2263</v>
      </c>
      <c r="Z1457" s="25" t="str">
        <f t="shared" si="317"/>
        <v>"CLALL"</v>
      </c>
      <c r="AA1457" s="25" t="str">
        <f t="shared" si="296"/>
        <v>CLALL</v>
      </c>
      <c r="AB1457" s="1">
        <f t="shared" si="318"/>
        <v>1419</v>
      </c>
      <c r="AC1457" t="str">
        <f t="shared" si="297"/>
        <v>ITM_CLALL</v>
      </c>
      <c r="AD1457" s="136" t="str">
        <f>IF(ISNA(VLOOKUP(AA1457,Sheet2!J:J,1,0)),"//","")</f>
        <v>//</v>
      </c>
      <c r="AF1457" s="94" t="str">
        <f t="shared" si="298"/>
        <v>CLALL</v>
      </c>
      <c r="AG1457" t="b">
        <f t="shared" si="299"/>
        <v>1</v>
      </c>
    </row>
    <row r="1458" spans="1:33">
      <c r="A1458" s="50">
        <f t="shared" si="301"/>
        <v>1458</v>
      </c>
      <c r="B1458" s="49">
        <f t="shared" si="302"/>
        <v>1420</v>
      </c>
      <c r="C1458" s="53" t="s">
        <v>4907</v>
      </c>
      <c r="D1458" s="53" t="s">
        <v>7</v>
      </c>
      <c r="E1458" s="58" t="s">
        <v>41</v>
      </c>
      <c r="F1458" s="58" t="s">
        <v>41</v>
      </c>
      <c r="G1458" s="161">
        <v>0</v>
      </c>
      <c r="H1458" s="161">
        <v>0</v>
      </c>
      <c r="I1458" s="148" t="s">
        <v>3</v>
      </c>
      <c r="J1458" s="58" t="s">
        <v>1395</v>
      </c>
      <c r="K1458" s="59" t="s">
        <v>4659</v>
      </c>
      <c r="L1458" s="57" t="s">
        <v>4851</v>
      </c>
      <c r="M1458" s="57" t="s">
        <v>4908</v>
      </c>
      <c r="N1458" s="57"/>
      <c r="O1458" s="57"/>
      <c r="P1458" s="56" t="s">
        <v>1477</v>
      </c>
      <c r="Q1458" s="13"/>
      <c r="R1458"/>
      <c r="S1458" t="str">
        <f t="shared" si="329"/>
        <v/>
      </c>
      <c r="T1458" t="str">
        <f>IF(ISNA(VLOOKUP(AF1458,#REF!,1)),"//","")</f>
        <v/>
      </c>
      <c r="U1458"/>
      <c r="V1458" t="e">
        <f t="shared" si="300"/>
        <v>#REF!</v>
      </c>
      <c r="W1458" s="81" t="s">
        <v>2263</v>
      </c>
      <c r="X1458" s="59" t="s">
        <v>2263</v>
      </c>
      <c r="Y1458" s="59" t="s">
        <v>2263</v>
      </c>
      <c r="Z1458" s="25" t="str">
        <f t="shared" si="317"/>
        <v>"CLCVAR"</v>
      </c>
      <c r="AA1458" s="25" t="str">
        <f t="shared" si="296"/>
        <v>CLCVAR</v>
      </c>
      <c r="AB1458" s="1">
        <f t="shared" si="318"/>
        <v>1420</v>
      </c>
      <c r="AC1458" t="str">
        <f t="shared" si="297"/>
        <v>ITM_CLCVAR</v>
      </c>
      <c r="AD1458" s="136" t="str">
        <f>IF(ISNA(VLOOKUP(AA1458,Sheet2!J:J,1,0)),"//","")</f>
        <v>//</v>
      </c>
      <c r="AF1458" s="94" t="str">
        <f t="shared" si="298"/>
        <v>CLCVAR</v>
      </c>
      <c r="AG1458" t="b">
        <f t="shared" si="299"/>
        <v>1</v>
      </c>
    </row>
    <row r="1459" spans="1:33">
      <c r="A1459" s="50">
        <f t="shared" si="301"/>
        <v>1459</v>
      </c>
      <c r="B1459" s="49">
        <f t="shared" si="302"/>
        <v>1421</v>
      </c>
      <c r="C1459" s="53" t="s">
        <v>3620</v>
      </c>
      <c r="D1459" s="53" t="s">
        <v>48</v>
      </c>
      <c r="E1459" s="58" t="s">
        <v>1055</v>
      </c>
      <c r="F1459" s="58" t="s">
        <v>42</v>
      </c>
      <c r="G1459" s="161">
        <v>0</v>
      </c>
      <c r="H1459" s="161">
        <v>0</v>
      </c>
      <c r="I1459" s="148" t="s">
        <v>3</v>
      </c>
      <c r="J1459" s="58" t="s">
        <v>1395</v>
      </c>
      <c r="K1459" s="59" t="s">
        <v>4659</v>
      </c>
      <c r="L1459" s="57" t="s">
        <v>4851</v>
      </c>
      <c r="M1459" s="57" t="s">
        <v>4908</v>
      </c>
      <c r="N1459" s="57"/>
      <c r="O1459" s="57"/>
      <c r="P1459" s="56" t="s">
        <v>1478</v>
      </c>
      <c r="Q1459" s="13"/>
      <c r="R1459"/>
      <c r="S1459" t="str">
        <f t="shared" si="329"/>
        <v/>
      </c>
      <c r="T1459" t="str">
        <f>IF(ISNA(VLOOKUP(AF1459,#REF!,1)),"//","")</f>
        <v/>
      </c>
      <c r="U1459"/>
      <c r="V1459" t="e">
        <f t="shared" si="300"/>
        <v>#REF!</v>
      </c>
      <c r="W1459" s="81" t="s">
        <v>2702</v>
      </c>
      <c r="X1459" s="59" t="s">
        <v>2637</v>
      </c>
      <c r="Y1459" s="59" t="s">
        <v>2263</v>
      </c>
      <c r="Z1459" s="25" t="str">
        <f t="shared" si="317"/>
        <v>"CLFALL"</v>
      </c>
      <c r="AA1459" s="25" t="str">
        <f t="shared" si="296"/>
        <v>CLFALL</v>
      </c>
      <c r="AB1459" s="1">
        <f t="shared" si="318"/>
        <v>1421</v>
      </c>
      <c r="AC1459" t="str">
        <f t="shared" si="297"/>
        <v>ITM_CLFALL</v>
      </c>
      <c r="AD1459" s="136" t="str">
        <f>IF(ISNA(VLOOKUP(AA1459,Sheet2!J:J,1,0)),"//","")</f>
        <v>//</v>
      </c>
      <c r="AF1459" s="94" t="str">
        <f t="shared" si="298"/>
        <v>CLFALL</v>
      </c>
      <c r="AG1459" t="b">
        <f t="shared" si="299"/>
        <v>1</v>
      </c>
    </row>
    <row r="1460" spans="1:33">
      <c r="A1460" s="50">
        <f t="shared" si="301"/>
        <v>1460</v>
      </c>
      <c r="B1460" s="49">
        <f t="shared" si="302"/>
        <v>1422</v>
      </c>
      <c r="C1460" s="53" t="s">
        <v>3621</v>
      </c>
      <c r="D1460" s="53" t="s">
        <v>7</v>
      </c>
      <c r="E1460" s="58" t="s">
        <v>2390</v>
      </c>
      <c r="F1460" s="58" t="s">
        <v>2390</v>
      </c>
      <c r="G1460" s="161">
        <v>0</v>
      </c>
      <c r="H1460" s="161">
        <v>0</v>
      </c>
      <c r="I1460" s="58" t="s">
        <v>1</v>
      </c>
      <c r="J1460" s="58" t="s">
        <v>1395</v>
      </c>
      <c r="K1460" s="59" t="s">
        <v>3830</v>
      </c>
      <c r="L1460" s="57" t="s">
        <v>4851</v>
      </c>
      <c r="M1460" s="57" t="s">
        <v>4908</v>
      </c>
      <c r="N1460" s="57"/>
      <c r="O1460" s="57"/>
      <c r="P1460" s="56" t="s">
        <v>2495</v>
      </c>
      <c r="Q1460" s="13"/>
      <c r="R1460"/>
      <c r="S1460" t="str">
        <f t="shared" si="329"/>
        <v/>
      </c>
      <c r="T1460" t="str">
        <f>IF(ISNA(VLOOKUP(AF1460,#REF!,1)),"//","")</f>
        <v/>
      </c>
      <c r="U1460"/>
      <c r="V1460" t="e">
        <f t="shared" si="300"/>
        <v>#REF!</v>
      </c>
      <c r="W1460" s="81" t="s">
        <v>2263</v>
      </c>
      <c r="X1460" s="59" t="s">
        <v>2263</v>
      </c>
      <c r="Y1460" s="59" t="s">
        <v>2263</v>
      </c>
      <c r="Z1460" s="25" t="str">
        <f t="shared" si="317"/>
        <v/>
      </c>
      <c r="AA1460" s="25" t="str">
        <f t="shared" si="296"/>
        <v/>
      </c>
      <c r="AB1460" s="1">
        <f t="shared" si="318"/>
        <v>1422</v>
      </c>
      <c r="AC1460" t="str">
        <f t="shared" si="297"/>
        <v>ITM_TGLFRT</v>
      </c>
      <c r="AD1460" s="136" t="str">
        <f>IF(ISNA(VLOOKUP(AA1460,Sheet2!J:J,1,0)),"//","")</f>
        <v/>
      </c>
      <c r="AF1460" s="94" t="str">
        <f t="shared" si="298"/>
        <v/>
      </c>
      <c r="AG1460" t="b">
        <f t="shared" si="299"/>
        <v>1</v>
      </c>
    </row>
    <row r="1461" spans="1:33">
      <c r="A1461" s="50">
        <f t="shared" si="301"/>
        <v>1461</v>
      </c>
      <c r="B1461" s="49">
        <f t="shared" si="302"/>
        <v>1423</v>
      </c>
      <c r="C1461" s="53" t="s">
        <v>5087</v>
      </c>
      <c r="D1461" s="53" t="s">
        <v>7</v>
      </c>
      <c r="E1461" s="58" t="s">
        <v>1057</v>
      </c>
      <c r="F1461" s="58" t="s">
        <v>1057</v>
      </c>
      <c r="G1461" s="161">
        <v>0</v>
      </c>
      <c r="H1461" s="161">
        <v>0</v>
      </c>
      <c r="I1461" s="148" t="s">
        <v>3</v>
      </c>
      <c r="J1461" s="58" t="s">
        <v>1395</v>
      </c>
      <c r="K1461" s="59" t="s">
        <v>4659</v>
      </c>
      <c r="L1461" s="57" t="s">
        <v>4851</v>
      </c>
      <c r="M1461" s="57" t="s">
        <v>4908</v>
      </c>
      <c r="N1461" s="57"/>
      <c r="O1461" s="57"/>
      <c r="P1461" s="56" t="s">
        <v>1482</v>
      </c>
      <c r="Q1461" s="13"/>
      <c r="R1461"/>
      <c r="S1461" t="str">
        <f t="shared" si="329"/>
        <v/>
      </c>
      <c r="T1461" t="str">
        <f>IF(ISNA(VLOOKUP(AF1461,#REF!,1)),"//","")</f>
        <v/>
      </c>
      <c r="U1461"/>
      <c r="V1461" t="e">
        <f t="shared" si="300"/>
        <v>#REF!</v>
      </c>
      <c r="W1461" s="81" t="s">
        <v>2702</v>
      </c>
      <c r="X1461" s="59" t="s">
        <v>2637</v>
      </c>
      <c r="Y1461" s="59" t="s">
        <v>2263</v>
      </c>
      <c r="Z1461" s="25" t="str">
        <f t="shared" si="317"/>
        <v>"CLLCD"</v>
      </c>
      <c r="AA1461" s="25" t="str">
        <f t="shared" si="296"/>
        <v>CLLCD</v>
      </c>
      <c r="AB1461" s="1">
        <f t="shared" si="318"/>
        <v>1423</v>
      </c>
      <c r="AC1461" t="str">
        <f t="shared" si="297"/>
        <v>ITM_CLLCD</v>
      </c>
      <c r="AD1461" s="136" t="str">
        <f>IF(ISNA(VLOOKUP(AA1461,Sheet2!J:J,1,0)),"//","")</f>
        <v>//</v>
      </c>
      <c r="AF1461" s="94" t="str">
        <f t="shared" si="298"/>
        <v>CLLCD</v>
      </c>
      <c r="AG1461" t="b">
        <f t="shared" si="299"/>
        <v>1</v>
      </c>
    </row>
    <row r="1462" spans="1:33">
      <c r="A1462" s="50">
        <f t="shared" si="301"/>
        <v>1462</v>
      </c>
      <c r="B1462" s="49">
        <f t="shared" si="302"/>
        <v>1424</v>
      </c>
      <c r="C1462" s="53" t="s">
        <v>4923</v>
      </c>
      <c r="D1462" s="53" t="s">
        <v>7</v>
      </c>
      <c r="E1462" s="58" t="s">
        <v>47</v>
      </c>
      <c r="F1462" s="58" t="s">
        <v>47</v>
      </c>
      <c r="G1462" s="161">
        <v>0</v>
      </c>
      <c r="H1462" s="161">
        <v>0</v>
      </c>
      <c r="I1462" s="148" t="s">
        <v>3</v>
      </c>
      <c r="J1462" s="58" t="s">
        <v>1395</v>
      </c>
      <c r="K1462" s="59" t="s">
        <v>3830</v>
      </c>
      <c r="L1462" s="57" t="s">
        <v>4851</v>
      </c>
      <c r="M1462" s="57" t="s">
        <v>4908</v>
      </c>
      <c r="N1462" s="57"/>
      <c r="O1462" s="57"/>
      <c r="P1462" s="56" t="s">
        <v>1483</v>
      </c>
      <c r="Q1462" s="13"/>
      <c r="R1462"/>
      <c r="S1462" t="str">
        <f t="shared" si="329"/>
        <v/>
      </c>
      <c r="T1462" t="str">
        <f>IF(ISNA(VLOOKUP(AF1462,#REF!,1)),"//","")</f>
        <v/>
      </c>
      <c r="U1462"/>
      <c r="V1462" t="e">
        <f t="shared" si="300"/>
        <v>#REF!</v>
      </c>
      <c r="W1462" s="81" t="s">
        <v>2702</v>
      </c>
      <c r="X1462" s="59" t="s">
        <v>2263</v>
      </c>
      <c r="Y1462" s="59" t="s">
        <v>2263</v>
      </c>
      <c r="Z1462" s="25" t="str">
        <f t="shared" si="317"/>
        <v>"CLMENU"</v>
      </c>
      <c r="AA1462" s="25" t="str">
        <f t="shared" si="296"/>
        <v>CLMENU</v>
      </c>
      <c r="AB1462" s="1">
        <f t="shared" si="318"/>
        <v>1424</v>
      </c>
      <c r="AC1462" t="str">
        <f t="shared" si="297"/>
        <v>ITM_CLMENU</v>
      </c>
      <c r="AD1462" s="136" t="str">
        <f>IF(ISNA(VLOOKUP(AA1462,Sheet2!J:J,1,0)),"//","")</f>
        <v>//</v>
      </c>
      <c r="AF1462" s="94" t="str">
        <f t="shared" si="298"/>
        <v>CLMENU</v>
      </c>
      <c r="AG1462" t="b">
        <f t="shared" si="299"/>
        <v>1</v>
      </c>
    </row>
    <row r="1463" spans="1:33">
      <c r="A1463" s="50">
        <f t="shared" si="301"/>
        <v>1463</v>
      </c>
      <c r="B1463" s="49">
        <f t="shared" si="302"/>
        <v>1425</v>
      </c>
      <c r="C1463" s="53" t="s">
        <v>3622</v>
      </c>
      <c r="D1463" s="53" t="s">
        <v>7</v>
      </c>
      <c r="E1463" s="58" t="s">
        <v>1058</v>
      </c>
      <c r="F1463" s="58" t="s">
        <v>1058</v>
      </c>
      <c r="G1463" s="161">
        <v>0</v>
      </c>
      <c r="H1463" s="161">
        <v>0</v>
      </c>
      <c r="I1463" s="148" t="s">
        <v>3</v>
      </c>
      <c r="J1463" s="58" t="s">
        <v>1395</v>
      </c>
      <c r="K1463" s="59" t="s">
        <v>3995</v>
      </c>
      <c r="L1463" s="57" t="s">
        <v>4851</v>
      </c>
      <c r="M1463" s="57" t="s">
        <v>4910</v>
      </c>
      <c r="N1463" s="57"/>
      <c r="O1463" s="57"/>
      <c r="P1463" s="56" t="s">
        <v>1484</v>
      </c>
      <c r="Q1463" s="13"/>
      <c r="R1463"/>
      <c r="S1463" t="str">
        <f t="shared" si="329"/>
        <v/>
      </c>
      <c r="T1463" t="str">
        <f>IF(ISNA(VLOOKUP(AF1463,#REF!,1)),"//","")</f>
        <v/>
      </c>
      <c r="U1463"/>
      <c r="V1463" t="e">
        <f t="shared" si="300"/>
        <v>#REF!</v>
      </c>
      <c r="W1463" s="81" t="s">
        <v>2263</v>
      </c>
      <c r="X1463" s="59" t="s">
        <v>2263</v>
      </c>
      <c r="Y1463" s="59" t="s">
        <v>2263</v>
      </c>
      <c r="Z1463" s="25" t="str">
        <f t="shared" si="317"/>
        <v>"CLP"</v>
      </c>
      <c r="AA1463" s="25" t="str">
        <f t="shared" si="296"/>
        <v>CLP</v>
      </c>
      <c r="AB1463" s="1">
        <f t="shared" si="318"/>
        <v>1425</v>
      </c>
      <c r="AC1463" t="str">
        <f t="shared" si="297"/>
        <v>ITM_CLP</v>
      </c>
      <c r="AD1463" s="136" t="str">
        <f>IF(ISNA(VLOOKUP(AA1463,Sheet2!J:J,1,0)),"//","")</f>
        <v>//</v>
      </c>
      <c r="AF1463" s="94" t="str">
        <f t="shared" si="298"/>
        <v>CLP</v>
      </c>
      <c r="AG1463" t="b">
        <f t="shared" si="299"/>
        <v>1</v>
      </c>
    </row>
    <row r="1464" spans="1:33">
      <c r="A1464" s="50">
        <f t="shared" si="301"/>
        <v>1464</v>
      </c>
      <c r="B1464" s="49">
        <f t="shared" si="302"/>
        <v>1426</v>
      </c>
      <c r="C1464" s="53" t="s">
        <v>3623</v>
      </c>
      <c r="D1464" s="53" t="s">
        <v>48</v>
      </c>
      <c r="E1464" s="58" t="s">
        <v>1059</v>
      </c>
      <c r="F1464" s="58" t="s">
        <v>49</v>
      </c>
      <c r="G1464" s="161">
        <v>0</v>
      </c>
      <c r="H1464" s="161">
        <v>0</v>
      </c>
      <c r="I1464" s="148" t="s">
        <v>3</v>
      </c>
      <c r="J1464" s="58" t="s">
        <v>1395</v>
      </c>
      <c r="K1464" s="59" t="s">
        <v>3995</v>
      </c>
      <c r="L1464" s="57" t="s">
        <v>4851</v>
      </c>
      <c r="M1464" s="57" t="s">
        <v>4910</v>
      </c>
      <c r="N1464" s="57"/>
      <c r="O1464" s="57"/>
      <c r="P1464" s="56" t="s">
        <v>1485</v>
      </c>
      <c r="Q1464" s="13"/>
      <c r="R1464"/>
      <c r="S1464" t="str">
        <f t="shared" si="329"/>
        <v/>
      </c>
      <c r="T1464" t="str">
        <f>IF(ISNA(VLOOKUP(AF1464,#REF!,1)),"//","")</f>
        <v/>
      </c>
      <c r="U1464"/>
      <c r="V1464" t="e">
        <f t="shared" si="300"/>
        <v>#REF!</v>
      </c>
      <c r="W1464" s="81" t="s">
        <v>2263</v>
      </c>
      <c r="X1464" s="59" t="s">
        <v>2263</v>
      </c>
      <c r="Y1464" s="59" t="s">
        <v>2263</v>
      </c>
      <c r="Z1464" s="25" t="str">
        <f t="shared" si="317"/>
        <v>"CLPALL"</v>
      </c>
      <c r="AA1464" s="25" t="str">
        <f t="shared" si="296"/>
        <v>CLPALL</v>
      </c>
      <c r="AB1464" s="1">
        <f t="shared" si="318"/>
        <v>1426</v>
      </c>
      <c r="AC1464" t="str">
        <f t="shared" si="297"/>
        <v>ITM_CLPALL</v>
      </c>
      <c r="AD1464" s="136" t="str">
        <f>IF(ISNA(VLOOKUP(AA1464,Sheet2!J:J,1,0)),"//","")</f>
        <v>//</v>
      </c>
      <c r="AF1464" s="94" t="str">
        <f t="shared" si="298"/>
        <v>CLPALL</v>
      </c>
      <c r="AG1464" t="b">
        <f t="shared" si="299"/>
        <v>1</v>
      </c>
    </row>
    <row r="1465" spans="1:33">
      <c r="A1465" s="50">
        <f t="shared" si="301"/>
        <v>1465</v>
      </c>
      <c r="B1465" s="49">
        <f t="shared" si="302"/>
        <v>1427</v>
      </c>
      <c r="C1465" s="53" t="s">
        <v>3624</v>
      </c>
      <c r="D1465" s="53" t="s">
        <v>48</v>
      </c>
      <c r="E1465" s="58" t="s">
        <v>50</v>
      </c>
      <c r="F1465" s="58" t="s">
        <v>50</v>
      </c>
      <c r="G1465" s="161">
        <v>0</v>
      </c>
      <c r="H1465" s="161">
        <v>0</v>
      </c>
      <c r="I1465" s="148" t="s">
        <v>3</v>
      </c>
      <c r="J1465" s="58" t="s">
        <v>1395</v>
      </c>
      <c r="K1465" s="59" t="s">
        <v>3995</v>
      </c>
      <c r="L1465" s="57" t="s">
        <v>4851</v>
      </c>
      <c r="M1465" s="57" t="s">
        <v>4910</v>
      </c>
      <c r="N1465" s="57"/>
      <c r="O1465" s="57"/>
      <c r="P1465" s="56" t="s">
        <v>1487</v>
      </c>
      <c r="Q1465" s="13"/>
      <c r="R1465"/>
      <c r="S1465" t="str">
        <f t="shared" si="329"/>
        <v/>
      </c>
      <c r="T1465" t="str">
        <f>IF(ISNA(VLOOKUP(AF1465,#REF!,1)),"//","")</f>
        <v/>
      </c>
      <c r="U1465"/>
      <c r="V1465" t="e">
        <f t="shared" si="300"/>
        <v>#REF!</v>
      </c>
      <c r="W1465" s="81" t="s">
        <v>2702</v>
      </c>
      <c r="X1465" s="59" t="s">
        <v>2637</v>
      </c>
      <c r="Y1465" s="59" t="s">
        <v>2263</v>
      </c>
      <c r="Z1465" s="25" t="str">
        <f t="shared" si="317"/>
        <v>"CLREGS"</v>
      </c>
      <c r="AA1465" s="25" t="str">
        <f t="shared" si="296"/>
        <v>CLREGS</v>
      </c>
      <c r="AB1465" s="1">
        <f t="shared" si="318"/>
        <v>1427</v>
      </c>
      <c r="AC1465" t="str">
        <f t="shared" si="297"/>
        <v>ITM_CLREGS</v>
      </c>
      <c r="AD1465" s="136" t="str">
        <f>IF(ISNA(VLOOKUP(AA1465,Sheet2!J:J,1,0)),"//","")</f>
        <v>//</v>
      </c>
      <c r="AF1465" s="94" t="str">
        <f t="shared" si="298"/>
        <v>CLREGS</v>
      </c>
      <c r="AG1465" t="b">
        <f t="shared" si="299"/>
        <v>1</v>
      </c>
    </row>
    <row r="1466" spans="1:33">
      <c r="A1466" s="50">
        <f t="shared" si="301"/>
        <v>1466</v>
      </c>
      <c r="B1466" s="49">
        <f t="shared" si="302"/>
        <v>1428</v>
      </c>
      <c r="C1466" s="53" t="s">
        <v>3625</v>
      </c>
      <c r="D1466" s="53" t="s">
        <v>7</v>
      </c>
      <c r="E1466" s="58" t="s">
        <v>1061</v>
      </c>
      <c r="F1466" s="58" t="s">
        <v>1061</v>
      </c>
      <c r="G1466" s="161">
        <v>0</v>
      </c>
      <c r="H1466" s="161">
        <v>0</v>
      </c>
      <c r="I1466" s="148" t="s">
        <v>3</v>
      </c>
      <c r="J1466" s="58" t="s">
        <v>1395</v>
      </c>
      <c r="K1466" s="59" t="s">
        <v>4659</v>
      </c>
      <c r="L1466" s="57" t="s">
        <v>4851</v>
      </c>
      <c r="M1466" s="57" t="s">
        <v>4908</v>
      </c>
      <c r="N1466" s="57"/>
      <c r="O1466" s="57"/>
      <c r="P1466" s="56" t="s">
        <v>1488</v>
      </c>
      <c r="Q1466" s="13"/>
      <c r="R1466"/>
      <c r="S1466" t="str">
        <f t="shared" si="329"/>
        <v/>
      </c>
      <c r="T1466" t="str">
        <f>IF(ISNA(VLOOKUP(AF1466,#REF!,1)),"//","")</f>
        <v/>
      </c>
      <c r="U1466"/>
      <c r="V1466" t="e">
        <f t="shared" si="300"/>
        <v>#REF!</v>
      </c>
      <c r="W1466" s="81" t="s">
        <v>2702</v>
      </c>
      <c r="X1466" s="59" t="s">
        <v>2637</v>
      </c>
      <c r="Y1466" s="59" t="s">
        <v>2263</v>
      </c>
      <c r="Z1466" s="25" t="str">
        <f t="shared" si="317"/>
        <v>"CLSTK"</v>
      </c>
      <c r="AA1466" s="25" t="str">
        <f t="shared" si="296"/>
        <v>CLSTK</v>
      </c>
      <c r="AB1466" s="1">
        <f t="shared" si="318"/>
        <v>1428</v>
      </c>
      <c r="AC1466" t="str">
        <f t="shared" si="297"/>
        <v>ITM_CLSTK</v>
      </c>
      <c r="AD1466" s="136" t="str">
        <f>IF(ISNA(VLOOKUP(AA1466,Sheet2!J:J,1,0)),"//","")</f>
        <v/>
      </c>
      <c r="AF1466" s="94" t="str">
        <f t="shared" si="298"/>
        <v>CLSTK</v>
      </c>
      <c r="AG1466" t="b">
        <f t="shared" si="299"/>
        <v>1</v>
      </c>
    </row>
    <row r="1467" spans="1:33">
      <c r="A1467" s="50">
        <f t="shared" si="301"/>
        <v>1467</v>
      </c>
      <c r="B1467" s="49">
        <f t="shared" si="302"/>
        <v>1429</v>
      </c>
      <c r="C1467" s="53" t="s">
        <v>3626</v>
      </c>
      <c r="D1467" s="53" t="s">
        <v>7</v>
      </c>
      <c r="E1467" s="58" t="s">
        <v>51</v>
      </c>
      <c r="F1467" s="58" t="s">
        <v>51</v>
      </c>
      <c r="G1467" s="161">
        <v>0</v>
      </c>
      <c r="H1467" s="161">
        <v>0</v>
      </c>
      <c r="I1467" s="148" t="s">
        <v>3</v>
      </c>
      <c r="J1467" s="58" t="s">
        <v>1395</v>
      </c>
      <c r="K1467" s="59" t="s">
        <v>4659</v>
      </c>
      <c r="L1467" s="57" t="s">
        <v>4851</v>
      </c>
      <c r="M1467" s="57" t="s">
        <v>4908</v>
      </c>
      <c r="N1467" s="57"/>
      <c r="O1467" s="57"/>
      <c r="P1467" s="56" t="s">
        <v>1490</v>
      </c>
      <c r="Q1467" s="13"/>
      <c r="R1467"/>
      <c r="S1467" t="str">
        <f t="shared" si="329"/>
        <v/>
      </c>
      <c r="T1467" t="str">
        <f>IF(ISNA(VLOOKUP(AF1467,#REF!,1)),"//","")</f>
        <v/>
      </c>
      <c r="U1467"/>
      <c r="V1467" t="e">
        <f t="shared" si="300"/>
        <v>#REF!</v>
      </c>
      <c r="W1467" s="81" t="s">
        <v>2702</v>
      </c>
      <c r="X1467" s="59" t="s">
        <v>2637</v>
      </c>
      <c r="Y1467" s="59" t="s">
        <v>2263</v>
      </c>
      <c r="Z1467" s="25" t="str">
        <f t="shared" si="317"/>
        <v>"CL" STD_SIGMA</v>
      </c>
      <c r="AA1467" s="25" t="str">
        <f t="shared" si="296"/>
        <v>CLSUM</v>
      </c>
      <c r="AB1467" s="1">
        <f t="shared" si="318"/>
        <v>1429</v>
      </c>
      <c r="AC1467" t="str">
        <f t="shared" si="297"/>
        <v>ITM_CLSIGMA</v>
      </c>
      <c r="AD1467" s="136" t="str">
        <f>IF(ISNA(VLOOKUP(AA1467,Sheet2!J:J,1,0)),"//","")</f>
        <v/>
      </c>
      <c r="AF1467" s="94" t="str">
        <f t="shared" si="298"/>
        <v>CLSUM</v>
      </c>
      <c r="AG1467" t="b">
        <f t="shared" si="299"/>
        <v>1</v>
      </c>
    </row>
    <row r="1468" spans="1:33" s="107" customFormat="1">
      <c r="A1468" s="50">
        <f t="shared" si="301"/>
        <v>1468</v>
      </c>
      <c r="B1468" s="49">
        <f t="shared" si="302"/>
        <v>1430</v>
      </c>
      <c r="C1468" s="104" t="s">
        <v>3477</v>
      </c>
      <c r="D1468" s="104" t="s">
        <v>7</v>
      </c>
      <c r="E1468" s="105" t="s">
        <v>1268</v>
      </c>
      <c r="F1468" s="105" t="s">
        <v>275</v>
      </c>
      <c r="G1468" s="103">
        <v>0</v>
      </c>
      <c r="H1468" s="103">
        <v>99</v>
      </c>
      <c r="I1468" s="148" t="s">
        <v>3</v>
      </c>
      <c r="J1468" s="58" t="s">
        <v>1395</v>
      </c>
      <c r="K1468" s="106" t="s">
        <v>3994</v>
      </c>
      <c r="L1468" s="107" t="s">
        <v>4851</v>
      </c>
      <c r="M1468" s="57" t="s">
        <v>4913</v>
      </c>
      <c r="P1468" s="18" t="s">
        <v>1916</v>
      </c>
      <c r="Q1468" s="18"/>
      <c r="S1468" s="107" t="str">
        <f t="shared" si="329"/>
        <v>NOT EQUAL</v>
      </c>
      <c r="T1468" s="107" t="str">
        <f>IF(ISNA(VLOOKUP(AF1468,#REF!,1)),"//","")</f>
        <v/>
      </c>
      <c r="V1468" t="e">
        <f t="shared" si="300"/>
        <v>#REF!</v>
      </c>
      <c r="W1468" s="110" t="s">
        <v>2722</v>
      </c>
      <c r="X1468" s="106" t="s">
        <v>2631</v>
      </c>
      <c r="Y1468" s="106" t="s">
        <v>2263</v>
      </c>
      <c r="Z1468" s="25" t="str">
        <f t="shared" si="317"/>
        <v/>
      </c>
      <c r="AA1468" s="25" t="str">
        <f t="shared" si="296"/>
        <v/>
      </c>
      <c r="AB1468" s="1">
        <f t="shared" si="318"/>
        <v>1430</v>
      </c>
      <c r="AC1468" t="str">
        <f t="shared" si="297"/>
        <v>ITM_STOMAX</v>
      </c>
      <c r="AD1468" s="136" t="str">
        <f>IF(ISNA(VLOOKUP(AA1468,Sheet2!J:J,1,0)),"//","")</f>
        <v/>
      </c>
      <c r="AF1468" s="94" t="str">
        <f t="shared" si="298"/>
        <v/>
      </c>
      <c r="AG1468" t="b">
        <f t="shared" si="299"/>
        <v>1</v>
      </c>
    </row>
    <row r="1469" spans="1:33">
      <c r="A1469" s="50">
        <f t="shared" si="301"/>
        <v>1469</v>
      </c>
      <c r="B1469" s="49">
        <f t="shared" si="302"/>
        <v>1431</v>
      </c>
      <c r="C1469" s="53" t="s">
        <v>3628</v>
      </c>
      <c r="D1469" s="53" t="s">
        <v>7</v>
      </c>
      <c r="E1469" s="58" t="s">
        <v>1064</v>
      </c>
      <c r="F1469" s="58" t="s">
        <v>54</v>
      </c>
      <c r="G1469" s="161">
        <v>0</v>
      </c>
      <c r="H1469" s="161">
        <v>0</v>
      </c>
      <c r="I1469" s="148" t="s">
        <v>3</v>
      </c>
      <c r="J1469" s="58" t="s">
        <v>1395</v>
      </c>
      <c r="K1469" s="59" t="s">
        <v>3994</v>
      </c>
      <c r="L1469" s="57" t="s">
        <v>4851</v>
      </c>
      <c r="M1469" s="57" t="s">
        <v>4908</v>
      </c>
      <c r="N1469" s="57"/>
      <c r="O1469" s="57"/>
      <c r="P1469" s="56" t="s">
        <v>1492</v>
      </c>
      <c r="Q1469" s="13"/>
      <c r="R1469"/>
      <c r="S1469" t="str">
        <f t="shared" si="329"/>
        <v/>
      </c>
      <c r="T1469" t="str">
        <f>IF(ISNA(VLOOKUP(AF1469,#REF!,1)),"//","")</f>
        <v/>
      </c>
      <c r="U1469"/>
      <c r="V1469" t="e">
        <f t="shared" si="300"/>
        <v>#REF!</v>
      </c>
      <c r="W1469" s="81" t="s">
        <v>2703</v>
      </c>
      <c r="X1469" s="59" t="s">
        <v>2263</v>
      </c>
      <c r="Y1469" s="59" t="s">
        <v>2263</v>
      </c>
      <c r="Z1469" s="25" t="str">
        <f t="shared" si="317"/>
        <v>"CONJ"</v>
      </c>
      <c r="AA1469" s="25" t="str">
        <f t="shared" si="296"/>
        <v>CONJ</v>
      </c>
      <c r="AB1469" s="1">
        <f t="shared" si="318"/>
        <v>1431</v>
      </c>
      <c r="AC1469" t="str">
        <f t="shared" si="297"/>
        <v>ITM_CONJ</v>
      </c>
      <c r="AD1469" s="136" t="str">
        <f>IF(ISNA(VLOOKUP(AA1469,Sheet2!J:J,1,0)),"//","")</f>
        <v>//</v>
      </c>
      <c r="AF1469" s="94" t="str">
        <f t="shared" si="298"/>
        <v>CONJ</v>
      </c>
      <c r="AG1469" t="b">
        <f t="shared" si="299"/>
        <v>1</v>
      </c>
    </row>
    <row r="1470" spans="1:33" s="107" customFormat="1">
      <c r="A1470" s="50">
        <f t="shared" si="301"/>
        <v>1470</v>
      </c>
      <c r="B1470" s="49">
        <f t="shared" si="302"/>
        <v>1432</v>
      </c>
      <c r="C1470" s="104" t="s">
        <v>3484</v>
      </c>
      <c r="D1470" s="104" t="s">
        <v>7</v>
      </c>
      <c r="E1470" s="105" t="s">
        <v>1229</v>
      </c>
      <c r="F1470" s="105" t="s">
        <v>275</v>
      </c>
      <c r="G1470" s="103">
        <v>0</v>
      </c>
      <c r="H1470" s="103">
        <v>99</v>
      </c>
      <c r="I1470" s="148" t="s">
        <v>3</v>
      </c>
      <c r="J1470" s="58" t="s">
        <v>1395</v>
      </c>
      <c r="K1470" s="106" t="s">
        <v>3994</v>
      </c>
      <c r="L1470" s="107" t="s">
        <v>4851</v>
      </c>
      <c r="M1470" s="57" t="s">
        <v>4913</v>
      </c>
      <c r="P1470" s="18" t="s">
        <v>1827</v>
      </c>
      <c r="Q1470" s="18"/>
      <c r="S1470" s="107" t="str">
        <f t="shared" si="329"/>
        <v>NOT EQUAL</v>
      </c>
      <c r="T1470" s="107" t="str">
        <f>IF(ISNA(VLOOKUP(AF1470,#REF!,1)),"//","")</f>
        <v/>
      </c>
      <c r="V1470" t="e">
        <f t="shared" si="300"/>
        <v>#REF!</v>
      </c>
      <c r="W1470" s="110" t="s">
        <v>2722</v>
      </c>
      <c r="X1470" s="106" t="s">
        <v>2631</v>
      </c>
      <c r="Y1470" s="106" t="s">
        <v>2263</v>
      </c>
      <c r="Z1470" s="25" t="str">
        <f t="shared" si="317"/>
        <v/>
      </c>
      <c r="AA1470" s="25" t="str">
        <f t="shared" si="296"/>
        <v/>
      </c>
      <c r="AB1470" s="1">
        <f t="shared" si="318"/>
        <v>1432</v>
      </c>
      <c r="AC1470" t="str">
        <f t="shared" si="297"/>
        <v>ITM_RCLMAX</v>
      </c>
      <c r="AD1470" s="136" t="str">
        <f>IF(ISNA(VLOOKUP(AA1470,Sheet2!J:J,1,0)),"//","")</f>
        <v/>
      </c>
      <c r="AF1470" s="94" t="str">
        <f t="shared" si="298"/>
        <v/>
      </c>
      <c r="AG1470" t="b">
        <f t="shared" si="299"/>
        <v>1</v>
      </c>
    </row>
    <row r="1471" spans="1:33">
      <c r="A1471" s="50">
        <f t="shared" si="301"/>
        <v>1471</v>
      </c>
      <c r="B1471" s="49">
        <f t="shared" si="302"/>
        <v>1433</v>
      </c>
      <c r="C1471" s="53" t="s">
        <v>4479</v>
      </c>
      <c r="D1471" s="53" t="s">
        <v>7</v>
      </c>
      <c r="E1471" s="58" t="s">
        <v>1065</v>
      </c>
      <c r="F1471" s="58" t="s">
        <v>56</v>
      </c>
      <c r="G1471" s="161">
        <v>0</v>
      </c>
      <c r="H1471" s="161">
        <v>0</v>
      </c>
      <c r="I1471" s="148" t="s">
        <v>3</v>
      </c>
      <c r="J1471" s="58" t="s">
        <v>1395</v>
      </c>
      <c r="K1471" s="59" t="s">
        <v>3994</v>
      </c>
      <c r="L1471" s="57" t="s">
        <v>4851</v>
      </c>
      <c r="M1471" s="57" t="s">
        <v>4908</v>
      </c>
      <c r="N1471" s="57"/>
      <c r="O1471" s="57"/>
      <c r="P1471" s="56" t="s">
        <v>1494</v>
      </c>
      <c r="Q1471" s="13"/>
      <c r="R1471"/>
      <c r="S1471" t="str">
        <f t="shared" si="329"/>
        <v>NOT EQUAL</v>
      </c>
      <c r="T1471" t="str">
        <f>IF(ISNA(VLOOKUP(AF1471,#REF!,1)),"//","")</f>
        <v/>
      </c>
      <c r="U1471"/>
      <c r="V1471" t="e">
        <f t="shared" si="300"/>
        <v>#REF!</v>
      </c>
      <c r="W1471" s="81" t="s">
        <v>2263</v>
      </c>
      <c r="X1471" s="59" t="s">
        <v>2263</v>
      </c>
      <c r="Y1471" s="59" t="s">
        <v>2263</v>
      </c>
      <c r="Z1471" s="25" t="str">
        <f t="shared" si="317"/>
        <v>"CORR"</v>
      </c>
      <c r="AA1471" s="25" t="str">
        <f t="shared" si="296"/>
        <v>CORR</v>
      </c>
      <c r="AB1471" s="1">
        <f t="shared" si="318"/>
        <v>1433</v>
      </c>
      <c r="AC1471" t="str">
        <f t="shared" si="297"/>
        <v>ITM_CORR</v>
      </c>
      <c r="AD1471" s="136" t="str">
        <f>IF(ISNA(VLOOKUP(AA1471,Sheet2!J:J,1,0)),"//","")</f>
        <v>//</v>
      </c>
      <c r="AF1471" s="94" t="str">
        <f t="shared" si="298"/>
        <v>CORR</v>
      </c>
      <c r="AG1471" t="b">
        <f t="shared" si="299"/>
        <v>1</v>
      </c>
    </row>
    <row r="1472" spans="1:33">
      <c r="A1472" s="50">
        <f t="shared" si="301"/>
        <v>1472</v>
      </c>
      <c r="B1472" s="49">
        <f t="shared" si="302"/>
        <v>1434</v>
      </c>
      <c r="C1472" s="53" t="s">
        <v>4480</v>
      </c>
      <c r="D1472" s="53" t="s">
        <v>7</v>
      </c>
      <c r="E1472" s="58" t="s">
        <v>1067</v>
      </c>
      <c r="F1472" s="58" t="s">
        <v>1068</v>
      </c>
      <c r="G1472" s="161">
        <v>0</v>
      </c>
      <c r="H1472" s="161">
        <v>0</v>
      </c>
      <c r="I1472" s="148" t="s">
        <v>3</v>
      </c>
      <c r="J1472" s="58" t="s">
        <v>1395</v>
      </c>
      <c r="K1472" s="59" t="s">
        <v>3994</v>
      </c>
      <c r="L1472" s="57" t="s">
        <v>4851</v>
      </c>
      <c r="M1472" s="57" t="s">
        <v>4908</v>
      </c>
      <c r="N1472" s="57"/>
      <c r="O1472" s="57"/>
      <c r="P1472" s="56" t="s">
        <v>1497</v>
      </c>
      <c r="Q1472" s="13"/>
      <c r="R1472"/>
      <c r="S1472" t="str">
        <f t="shared" si="329"/>
        <v/>
      </c>
      <c r="T1472" t="str">
        <f>IF(ISNA(VLOOKUP(AF1472,#REF!,1)),"//","")</f>
        <v/>
      </c>
      <c r="U1472"/>
      <c r="V1472" t="e">
        <f t="shared" si="300"/>
        <v>#REF!</v>
      </c>
      <c r="W1472" s="81" t="s">
        <v>2263</v>
      </c>
      <c r="X1472" s="59" t="s">
        <v>2263</v>
      </c>
      <c r="Y1472" s="59" t="s">
        <v>2263</v>
      </c>
      <c r="Z1472" s="25" t="str">
        <f t="shared" si="317"/>
        <v>"COV"</v>
      </c>
      <c r="AA1472" s="25" t="str">
        <f t="shared" si="296"/>
        <v>COV</v>
      </c>
      <c r="AB1472" s="1">
        <f t="shared" si="318"/>
        <v>1434</v>
      </c>
      <c r="AC1472" t="str">
        <f t="shared" si="297"/>
        <v>ITM_COV</v>
      </c>
      <c r="AD1472" s="136" t="str">
        <f>IF(ISNA(VLOOKUP(AA1472,Sheet2!J:J,1,0)),"//","")</f>
        <v>//</v>
      </c>
      <c r="AF1472" s="94" t="str">
        <f t="shared" si="298"/>
        <v>COV</v>
      </c>
      <c r="AG1472" t="b">
        <f t="shared" si="299"/>
        <v>1</v>
      </c>
    </row>
    <row r="1473" spans="1:33">
      <c r="A1473" s="50">
        <f t="shared" si="301"/>
        <v>1473</v>
      </c>
      <c r="B1473" s="49">
        <f t="shared" si="302"/>
        <v>1435</v>
      </c>
      <c r="C1473" s="55" t="s">
        <v>4528</v>
      </c>
      <c r="D1473" s="53" t="s">
        <v>7</v>
      </c>
      <c r="E1473" s="58" t="s">
        <v>2563</v>
      </c>
      <c r="F1473" s="58" t="s">
        <v>2563</v>
      </c>
      <c r="G1473" s="161">
        <v>0</v>
      </c>
      <c r="H1473" s="161">
        <v>0</v>
      </c>
      <c r="I1473" s="148" t="s">
        <v>3</v>
      </c>
      <c r="J1473" s="58" t="s">
        <v>1395</v>
      </c>
      <c r="K1473" s="59" t="s">
        <v>3994</v>
      </c>
      <c r="L1473" s="57" t="s">
        <v>4851</v>
      </c>
      <c r="M1473" s="57" t="s">
        <v>4908</v>
      </c>
      <c r="N1473" s="57"/>
      <c r="O1473" s="57"/>
      <c r="P1473" s="56" t="s">
        <v>2565</v>
      </c>
      <c r="Q1473" s="13"/>
      <c r="R1473"/>
      <c r="S1473" t="str">
        <f t="shared" si="329"/>
        <v/>
      </c>
      <c r="T1473" t="str">
        <f>IF(ISNA(VLOOKUP(AF1473,#REF!,1)),"//","")</f>
        <v/>
      </c>
      <c r="U1473"/>
      <c r="V1473" t="e">
        <f t="shared" si="300"/>
        <v>#REF!</v>
      </c>
      <c r="W1473" s="81" t="s">
        <v>2263</v>
      </c>
      <c r="X1473" s="59" t="s">
        <v>2263</v>
      </c>
      <c r="Y1473" s="59" t="s">
        <v>2263</v>
      </c>
      <c r="Z1473" s="25" t="str">
        <f t="shared" si="317"/>
        <v>"BESTF?"</v>
      </c>
      <c r="AA1473" s="25" t="str">
        <f t="shared" si="296"/>
        <v>BESTF?</v>
      </c>
      <c r="AB1473" s="1">
        <f t="shared" si="318"/>
        <v>1435</v>
      </c>
      <c r="AC1473" t="str">
        <f t="shared" si="297"/>
        <v>ITM_BESTFQ</v>
      </c>
      <c r="AD1473" s="136" t="str">
        <f>IF(ISNA(VLOOKUP(AA1473,Sheet2!J:J,1,0)),"//","")</f>
        <v>//</v>
      </c>
      <c r="AF1473" s="94" t="str">
        <f t="shared" si="298"/>
        <v>BESTF?</v>
      </c>
      <c r="AG1473" t="b">
        <f t="shared" si="299"/>
        <v>1</v>
      </c>
    </row>
    <row r="1474" spans="1:33">
      <c r="A1474" s="50">
        <f t="shared" si="301"/>
        <v>1474</v>
      </c>
      <c r="B1474" s="49">
        <f t="shared" si="302"/>
        <v>1436</v>
      </c>
      <c r="C1474" s="53" t="s">
        <v>3629</v>
      </c>
      <c r="D1474" s="53" t="s">
        <v>7</v>
      </c>
      <c r="E1474" s="117" t="s">
        <v>1070</v>
      </c>
      <c r="F1474" s="117" t="s">
        <v>1071</v>
      </c>
      <c r="G1474" s="131">
        <v>0</v>
      </c>
      <c r="H1474" s="131">
        <v>0</v>
      </c>
      <c r="I1474" s="148" t="s">
        <v>3</v>
      </c>
      <c r="J1474" s="58" t="s">
        <v>1395</v>
      </c>
      <c r="K1474" s="59" t="s">
        <v>3994</v>
      </c>
      <c r="L1474" s="57" t="s">
        <v>4851</v>
      </c>
      <c r="M1474" s="57" t="s">
        <v>4908</v>
      </c>
      <c r="N1474" s="57"/>
      <c r="O1474" s="57"/>
      <c r="P1474" s="56" t="s">
        <v>3434</v>
      </c>
      <c r="Q1474" s="20"/>
      <c r="R1474"/>
      <c r="S1474" t="str">
        <f t="shared" si="329"/>
        <v/>
      </c>
      <c r="T1474" t="str">
        <f>IF(ISNA(VLOOKUP(AF1474,#REF!,1)),"//","")</f>
        <v/>
      </c>
      <c r="U1474"/>
      <c r="V1474" t="e">
        <f t="shared" si="300"/>
        <v>#REF!</v>
      </c>
      <c r="W1474" s="81"/>
      <c r="X1474" s="59"/>
      <c r="Y1474" s="59"/>
      <c r="Z1474" s="25" t="str">
        <f t="shared" si="317"/>
        <v>"CROSS"</v>
      </c>
      <c r="AA1474" s="25" t="str">
        <f t="shared" si="296"/>
        <v>CROSS</v>
      </c>
      <c r="AB1474" s="1">
        <f t="shared" si="318"/>
        <v>1436</v>
      </c>
      <c r="AC1474" t="str">
        <f t="shared" si="297"/>
        <v>ITM_CROSS_PROD</v>
      </c>
      <c r="AD1474" s="136" t="str">
        <f>IF(ISNA(VLOOKUP(AA1474,Sheet2!J:J,1,0)),"//","")</f>
        <v>//</v>
      </c>
      <c r="AF1474" s="94" t="str">
        <f t="shared" si="298"/>
        <v>*</v>
      </c>
      <c r="AG1474" t="b">
        <f t="shared" si="299"/>
        <v>0</v>
      </c>
    </row>
    <row r="1475" spans="1:33">
      <c r="A1475" s="50">
        <f t="shared" si="301"/>
        <v>1475</v>
      </c>
      <c r="B1475" s="49">
        <f t="shared" si="302"/>
        <v>1437</v>
      </c>
      <c r="C1475" s="53" t="s">
        <v>3630</v>
      </c>
      <c r="D1475" s="53" t="s">
        <v>7</v>
      </c>
      <c r="E1475" s="130" t="s">
        <v>1072</v>
      </c>
      <c r="F1475" s="130" t="s">
        <v>1072</v>
      </c>
      <c r="G1475" s="131">
        <v>0</v>
      </c>
      <c r="H1475" s="131">
        <v>0</v>
      </c>
      <c r="I1475" s="148" t="s">
        <v>3</v>
      </c>
      <c r="J1475" s="58" t="s">
        <v>1395</v>
      </c>
      <c r="K1475" s="59" t="s">
        <v>3994</v>
      </c>
      <c r="L1475" s="57" t="s">
        <v>4851</v>
      </c>
      <c r="M1475" s="57" t="s">
        <v>4908</v>
      </c>
      <c r="N1475" s="57"/>
      <c r="O1475" s="57"/>
      <c r="P1475" s="56" t="s">
        <v>1503</v>
      </c>
      <c r="Q1475" s="13"/>
      <c r="R1475"/>
      <c r="S1475" t="str">
        <f t="shared" si="329"/>
        <v/>
      </c>
      <c r="T1475" t="str">
        <f>IF(ISNA(VLOOKUP(AF1475,#REF!,1)),"//","")</f>
        <v/>
      </c>
      <c r="U1475"/>
      <c r="V1475" t="e">
        <f t="shared" si="300"/>
        <v>#REF!</v>
      </c>
      <c r="W1475" s="81" t="s">
        <v>2703</v>
      </c>
      <c r="X1475" s="59" t="s">
        <v>2263</v>
      </c>
      <c r="Y1475" s="59" t="s">
        <v>2263</v>
      </c>
      <c r="Z1475" s="25" t="str">
        <f t="shared" si="317"/>
        <v>"CX" STD_RIGHT_ARROW "RE"</v>
      </c>
      <c r="AA1475" s="25" t="str">
        <f t="shared" si="296"/>
        <v>CX&gt;RE</v>
      </c>
      <c r="AB1475" s="1">
        <f t="shared" si="318"/>
        <v>1437</v>
      </c>
      <c r="AC1475" t="str">
        <f t="shared" si="297"/>
        <v>ITM_CXtoRE</v>
      </c>
      <c r="AD1475" s="136" t="str">
        <f>IF(ISNA(VLOOKUP(AA1475,Sheet2!J:J,1,0)),"//","")</f>
        <v>//</v>
      </c>
      <c r="AF1475" s="94" t="str">
        <f t="shared" si="298"/>
        <v>CX&gt;RE</v>
      </c>
      <c r="AG1475" t="b">
        <f t="shared" si="299"/>
        <v>1</v>
      </c>
    </row>
    <row r="1476" spans="1:33">
      <c r="A1476" s="50">
        <f t="shared" si="301"/>
        <v>1476</v>
      </c>
      <c r="B1476" s="49">
        <f t="shared" si="302"/>
        <v>1438</v>
      </c>
      <c r="C1476" s="53" t="s">
        <v>4270</v>
      </c>
      <c r="D1476" s="53" t="s">
        <v>7</v>
      </c>
      <c r="E1476" s="130" t="s">
        <v>64</v>
      </c>
      <c r="F1476" s="130" t="s">
        <v>64</v>
      </c>
      <c r="G1476" s="131">
        <v>0</v>
      </c>
      <c r="H1476" s="131">
        <v>0</v>
      </c>
      <c r="I1476" s="148" t="s">
        <v>3</v>
      </c>
      <c r="J1476" s="58" t="s">
        <v>1395</v>
      </c>
      <c r="K1476" s="59" t="s">
        <v>3994</v>
      </c>
      <c r="L1476" s="57" t="s">
        <v>4851</v>
      </c>
      <c r="M1476" s="57" t="s">
        <v>4908</v>
      </c>
      <c r="N1476" s="57"/>
      <c r="O1476" s="57"/>
      <c r="P1476" s="56" t="s">
        <v>1504</v>
      </c>
      <c r="Q1476" s="13"/>
      <c r="R1476"/>
      <c r="S1476" t="str">
        <f t="shared" si="329"/>
        <v/>
      </c>
      <c r="T1476" t="str">
        <f>IF(ISNA(VLOOKUP(AF1476,#REF!,1)),"//","")</f>
        <v/>
      </c>
      <c r="U1476"/>
      <c r="V1476" t="e">
        <f t="shared" si="300"/>
        <v>#REF!</v>
      </c>
      <c r="W1476" s="81" t="s">
        <v>2263</v>
      </c>
      <c r="X1476" s="59" t="s">
        <v>2263</v>
      </c>
      <c r="Y1476" s="59" t="s">
        <v>2263</v>
      </c>
      <c r="Z1476" s="25" t="str">
        <f t="shared" si="317"/>
        <v>"DATE"</v>
      </c>
      <c r="AA1476" s="25" t="str">
        <f t="shared" si="296"/>
        <v>DATE</v>
      </c>
      <c r="AB1476" s="1">
        <f t="shared" si="318"/>
        <v>1438</v>
      </c>
      <c r="AC1476" t="str">
        <f t="shared" si="297"/>
        <v>ITM_DATE</v>
      </c>
      <c r="AD1476" s="136" t="str">
        <f>IF(ISNA(VLOOKUP(AA1476,Sheet2!J:J,1,0)),"//","")</f>
        <v>//</v>
      </c>
      <c r="AF1476" s="94" t="str">
        <f t="shared" si="298"/>
        <v>DATE</v>
      </c>
      <c r="AG1476" t="b">
        <f t="shared" si="299"/>
        <v>1</v>
      </c>
    </row>
    <row r="1477" spans="1:33">
      <c r="A1477" s="50">
        <f t="shared" si="301"/>
        <v>1477</v>
      </c>
      <c r="B1477" s="49">
        <f t="shared" si="302"/>
        <v>1439</v>
      </c>
      <c r="C1477" s="53" t="s">
        <v>4271</v>
      </c>
      <c r="D1477" s="53" t="s">
        <v>7</v>
      </c>
      <c r="E1477" s="130" t="s">
        <v>65</v>
      </c>
      <c r="F1477" s="130" t="s">
        <v>65</v>
      </c>
      <c r="G1477" s="131">
        <v>0</v>
      </c>
      <c r="H1477" s="131">
        <v>0</v>
      </c>
      <c r="I1477" s="148" t="s">
        <v>3</v>
      </c>
      <c r="J1477" s="58" t="s">
        <v>1395</v>
      </c>
      <c r="K1477" s="59" t="s">
        <v>3994</v>
      </c>
      <c r="L1477" s="57" t="s">
        <v>4851</v>
      </c>
      <c r="M1477" s="57" t="s">
        <v>4908</v>
      </c>
      <c r="N1477" s="57"/>
      <c r="O1477" s="57"/>
      <c r="P1477" s="56" t="s">
        <v>1506</v>
      </c>
      <c r="Q1477" s="13"/>
      <c r="R1477"/>
      <c r="S1477" t="str">
        <f t="shared" si="329"/>
        <v/>
      </c>
      <c r="T1477" t="str">
        <f>IF(ISNA(VLOOKUP(AF1477,#REF!,1)),"//","")</f>
        <v/>
      </c>
      <c r="U1477"/>
      <c r="V1477" t="e">
        <f t="shared" si="300"/>
        <v>#REF!</v>
      </c>
      <c r="W1477" s="81" t="s">
        <v>2263</v>
      </c>
      <c r="X1477" s="59" t="s">
        <v>2263</v>
      </c>
      <c r="Y1477" s="59" t="s">
        <v>2263</v>
      </c>
      <c r="Z1477" s="25" t="str">
        <f t="shared" si="317"/>
        <v>"DATE" STD_RIGHT_ARROW</v>
      </c>
      <c r="AA1477" s="25" t="str">
        <f t="shared" si="296"/>
        <v>DATE&gt;</v>
      </c>
      <c r="AB1477" s="1">
        <f t="shared" si="318"/>
        <v>1439</v>
      </c>
      <c r="AC1477" t="str">
        <f t="shared" si="297"/>
        <v>ITM_DATEto</v>
      </c>
      <c r="AD1477" s="136" t="str">
        <f>IF(ISNA(VLOOKUP(AA1477,Sheet2!J:J,1,0)),"//","")</f>
        <v>//</v>
      </c>
      <c r="AF1477" s="94" t="str">
        <f t="shared" si="298"/>
        <v>DATE&gt;</v>
      </c>
      <c r="AG1477" t="b">
        <f t="shared" si="299"/>
        <v>1</v>
      </c>
    </row>
    <row r="1478" spans="1:33">
      <c r="A1478" s="50">
        <f t="shared" si="301"/>
        <v>1478</v>
      </c>
      <c r="B1478" s="49">
        <f t="shared" si="302"/>
        <v>1440</v>
      </c>
      <c r="C1478" s="53" t="s">
        <v>4272</v>
      </c>
      <c r="D1478" s="53" t="s">
        <v>7</v>
      </c>
      <c r="E1478" s="130" t="s">
        <v>1074</v>
      </c>
      <c r="F1478" s="130" t="s">
        <v>1074</v>
      </c>
      <c r="G1478" s="131">
        <v>0</v>
      </c>
      <c r="H1478" s="131">
        <v>0</v>
      </c>
      <c r="I1478" s="148" t="s">
        <v>3</v>
      </c>
      <c r="J1478" s="58" t="s">
        <v>1395</v>
      </c>
      <c r="K1478" s="59" t="s">
        <v>3994</v>
      </c>
      <c r="L1478" s="57" t="s">
        <v>4851</v>
      </c>
      <c r="M1478" s="57" t="s">
        <v>4908</v>
      </c>
      <c r="N1478" s="57"/>
      <c r="O1478" s="57"/>
      <c r="P1478" s="56" t="s">
        <v>1507</v>
      </c>
      <c r="Q1478" s="13"/>
      <c r="R1478"/>
      <c r="S1478" t="str">
        <f t="shared" si="329"/>
        <v/>
      </c>
      <c r="T1478" t="str">
        <f>IF(ISNA(VLOOKUP(AF1478,#REF!,1)),"//","")</f>
        <v/>
      </c>
      <c r="U1478"/>
      <c r="V1478" t="e">
        <f t="shared" si="300"/>
        <v>#REF!</v>
      </c>
      <c r="W1478" s="81" t="s">
        <v>2263</v>
      </c>
      <c r="X1478" s="59" t="s">
        <v>2263</v>
      </c>
      <c r="Y1478" s="59" t="s">
        <v>2263</v>
      </c>
      <c r="Z1478" s="25" t="str">
        <f t="shared" si="317"/>
        <v>"DAY"</v>
      </c>
      <c r="AA1478" s="25" t="str">
        <f t="shared" si="296"/>
        <v>DAY</v>
      </c>
      <c r="AB1478" s="1">
        <f t="shared" si="318"/>
        <v>1440</v>
      </c>
      <c r="AC1478" t="str">
        <f t="shared" si="297"/>
        <v>ITM_DAY</v>
      </c>
      <c r="AD1478" s="136" t="str">
        <f>IF(ISNA(VLOOKUP(AA1478,Sheet2!J:J,1,0)),"//","")</f>
        <v>//</v>
      </c>
      <c r="AF1478" s="94" t="str">
        <f t="shared" si="298"/>
        <v>DAY</v>
      </c>
      <c r="AG1478" t="b">
        <f t="shared" si="299"/>
        <v>1</v>
      </c>
    </row>
    <row r="1479" spans="1:33">
      <c r="A1479" s="50">
        <f t="shared" si="301"/>
        <v>1479</v>
      </c>
      <c r="B1479" s="49">
        <f t="shared" si="302"/>
        <v>1441</v>
      </c>
      <c r="C1479" s="53" t="s">
        <v>4295</v>
      </c>
      <c r="D1479" s="53" t="s">
        <v>7</v>
      </c>
      <c r="E1479" s="130" t="s">
        <v>66</v>
      </c>
      <c r="F1479" s="130" t="s">
        <v>66</v>
      </c>
      <c r="G1479" s="131">
        <v>0</v>
      </c>
      <c r="H1479" s="131">
        <v>0</v>
      </c>
      <c r="I1479" s="148" t="s">
        <v>3</v>
      </c>
      <c r="J1479" s="58" t="s">
        <v>1395</v>
      </c>
      <c r="K1479" s="59" t="s">
        <v>3994</v>
      </c>
      <c r="L1479" s="57" t="s">
        <v>4851</v>
      </c>
      <c r="M1479" s="57" t="s">
        <v>4908</v>
      </c>
      <c r="N1479" s="57"/>
      <c r="O1479" s="57"/>
      <c r="P1479" s="56" t="s">
        <v>1508</v>
      </c>
      <c r="Q1479" s="13"/>
      <c r="R1479"/>
      <c r="S1479" t="str">
        <f t="shared" si="329"/>
        <v/>
      </c>
      <c r="T1479" t="str">
        <f>IF(ISNA(VLOOKUP(AF1479,#REF!,1)),"//","")</f>
        <v/>
      </c>
      <c r="U1479"/>
      <c r="V1479" t="e">
        <f t="shared" ref="V1479:V1542" si="330">IF(AA1479&lt;&gt;"",V1478+1,V1478)</f>
        <v>#REF!</v>
      </c>
      <c r="W1479" s="81" t="s">
        <v>2263</v>
      </c>
      <c r="X1479" s="59" t="s">
        <v>2263</v>
      </c>
      <c r="Y1479" s="59" t="s">
        <v>2263</v>
      </c>
      <c r="Z1479" s="25" t="str">
        <f t="shared" si="317"/>
        <v>"DBLR"</v>
      </c>
      <c r="AA1479" s="25" t="str">
        <f t="shared" ref="AA1479:AA1542" si="331">IF(LEN(Y1479)&gt;0,Y1479,SUBSTITUTE(SUBSTITUTE(SUBSTITUTE(SUBSTITUTE(SUBSTITUTE(SUBSTITUTE(SUBSTITUTE(SUBSTITUTE(SUBSTITUTE(SUBSTITUTE(SUBSTITUTE( (SUBSTITUTE( SUBSTITUTE( SUBSTITUTE( SUBSTITUTE(Z1479,"STD_SIGMA","SUM"),"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DBLR</v>
      </c>
      <c r="AB1479" s="1">
        <f t="shared" si="318"/>
        <v>1441</v>
      </c>
      <c r="AC1479" t="str">
        <f t="shared" ref="AC1479:AC1542" si="332">P1479</f>
        <v>ITM_DBLR</v>
      </c>
      <c r="AD1479" s="136" t="str">
        <f>IF(ISNA(VLOOKUP(AA1479,Sheet2!J:J,1,0)),"//","")</f>
        <v>//</v>
      </c>
      <c r="AF1479" s="94" t="str">
        <f t="shared" ref="AF1479:AF1542" si="333">IF(LEN(AA1479)=0,"",SUBSTITUTE(SUBSTITUTE(SUBSTITUTE(SUBSTITUTE(SUBSTITUTE(SUBSTITUTE(SUBSTITUTE(SUBSTITUTE(SUBSTITUTE(SUBSTITUTE(SUBSTITUTE(SUBSTITUTE(SUBSTITUTE(SUBSTITUTE(SUBSTITUTE(SUBSTITUTE(SUBSTITUTE( (SUBSTITUTE( SUBSTITUTE( SUBSTITUTE( SUBSTITUTE(Z1479,"STD_SIGMA","SUM"),"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DBLR</v>
      </c>
      <c r="AG1479" t="b">
        <f t="shared" ref="AG1479:AG1542" si="334">AA1479=AF1479</f>
        <v>1</v>
      </c>
    </row>
    <row r="1480" spans="1:33">
      <c r="A1480" s="50">
        <f t="shared" si="301"/>
        <v>1480</v>
      </c>
      <c r="B1480" s="49">
        <f t="shared" si="302"/>
        <v>1442</v>
      </c>
      <c r="C1480" s="53" t="s">
        <v>4296</v>
      </c>
      <c r="D1480" s="53" t="s">
        <v>7</v>
      </c>
      <c r="E1480" s="130" t="s">
        <v>1075</v>
      </c>
      <c r="F1480" s="130" t="s">
        <v>1075</v>
      </c>
      <c r="G1480" s="131">
        <v>0</v>
      </c>
      <c r="H1480" s="131">
        <v>0</v>
      </c>
      <c r="I1480" s="148" t="s">
        <v>3</v>
      </c>
      <c r="J1480" s="58" t="s">
        <v>1395</v>
      </c>
      <c r="K1480" s="59" t="s">
        <v>3994</v>
      </c>
      <c r="L1480" s="57" t="s">
        <v>4851</v>
      </c>
      <c r="M1480" s="57" t="s">
        <v>4908</v>
      </c>
      <c r="N1480" s="57"/>
      <c r="O1480" s="57"/>
      <c r="P1480" s="56" t="s">
        <v>4061</v>
      </c>
      <c r="Q1480" s="13"/>
      <c r="R1480"/>
      <c r="S1480" t="str">
        <f t="shared" si="329"/>
        <v/>
      </c>
      <c r="T1480" t="str">
        <f>IF(ISNA(VLOOKUP(AF1480,#REF!,1)),"//","")</f>
        <v/>
      </c>
      <c r="U1480"/>
      <c r="V1480" t="e">
        <f t="shared" si="330"/>
        <v>#REF!</v>
      </c>
      <c r="W1480" s="81" t="s">
        <v>2263</v>
      </c>
      <c r="X1480" s="59" t="s">
        <v>2263</v>
      </c>
      <c r="Y1480" s="59" t="s">
        <v>2263</v>
      </c>
      <c r="Z1480" s="25" t="str">
        <f t="shared" si="317"/>
        <v>"DBL" STD_CROSS</v>
      </c>
      <c r="AA1480" s="25" t="str">
        <f t="shared" si="331"/>
        <v>DBLCROSS</v>
      </c>
      <c r="AB1480" s="1">
        <f t="shared" si="318"/>
        <v>1442</v>
      </c>
      <c r="AC1480" t="str">
        <f t="shared" si="332"/>
        <v>ITM_DBLMULT</v>
      </c>
      <c r="AD1480" s="136" t="str">
        <f>IF(ISNA(VLOOKUP(AA1480,Sheet2!J:J,1,0)),"//","")</f>
        <v>//</v>
      </c>
      <c r="AF1480" s="94" t="str">
        <f t="shared" si="333"/>
        <v>DBL*</v>
      </c>
      <c r="AG1480" t="b">
        <f t="shared" si="334"/>
        <v>0</v>
      </c>
    </row>
    <row r="1481" spans="1:33">
      <c r="A1481" s="50">
        <f t="shared" ref="A1481:A1544" si="335">IF(B1481=INT(B1481),ROW(),"")</f>
        <v>1481</v>
      </c>
      <c r="B1481" s="49">
        <f t="shared" ref="B1481:B1544" si="336">IF(AND(MID(C1481,2,1)&lt;&gt;"/",MID(C1481,1,1)="/"),INT(B1480)+1,B1480+0.01)</f>
        <v>1443</v>
      </c>
      <c r="C1481" s="53" t="s">
        <v>4297</v>
      </c>
      <c r="D1481" s="53" t="s">
        <v>7</v>
      </c>
      <c r="E1481" s="130" t="s">
        <v>67</v>
      </c>
      <c r="F1481" s="130" t="s">
        <v>67</v>
      </c>
      <c r="G1481" s="131">
        <v>0</v>
      </c>
      <c r="H1481" s="131">
        <v>0</v>
      </c>
      <c r="I1481" s="148" t="s">
        <v>3</v>
      </c>
      <c r="J1481" s="58" t="s">
        <v>1395</v>
      </c>
      <c r="K1481" s="59" t="s">
        <v>3994</v>
      </c>
      <c r="L1481" s="57" t="s">
        <v>4851</v>
      </c>
      <c r="M1481" s="57" t="s">
        <v>4908</v>
      </c>
      <c r="N1481" s="57"/>
      <c r="O1481" s="57"/>
      <c r="P1481" s="56" t="s">
        <v>4062</v>
      </c>
      <c r="Q1481" s="13"/>
      <c r="R1481"/>
      <c r="S1481" t="str">
        <f t="shared" si="329"/>
        <v/>
      </c>
      <c r="T1481" t="str">
        <f>IF(ISNA(VLOOKUP(AF1481,#REF!,1)),"//","")</f>
        <v/>
      </c>
      <c r="U1481"/>
      <c r="V1481" t="e">
        <f t="shared" si="330"/>
        <v>#REF!</v>
      </c>
      <c r="W1481" s="81" t="s">
        <v>2263</v>
      </c>
      <c r="X1481" s="59" t="s">
        <v>2263</v>
      </c>
      <c r="Y1481" s="59" t="s">
        <v>2263</v>
      </c>
      <c r="Z1481" s="25" t="str">
        <f t="shared" si="317"/>
        <v>"DBL/"</v>
      </c>
      <c r="AA1481" s="25" t="str">
        <f t="shared" si="331"/>
        <v>DBL/</v>
      </c>
      <c r="AB1481" s="1">
        <f t="shared" si="318"/>
        <v>1443</v>
      </c>
      <c r="AC1481" t="str">
        <f t="shared" si="332"/>
        <v>ITM_DBLDIV</v>
      </c>
      <c r="AD1481" s="136" t="str">
        <f>IF(ISNA(VLOOKUP(AA1481,Sheet2!J:J,1,0)),"//","")</f>
        <v>//</v>
      </c>
      <c r="AF1481" s="94" t="str">
        <f t="shared" si="333"/>
        <v>DBL/</v>
      </c>
      <c r="AG1481" t="b">
        <f t="shared" si="334"/>
        <v>1</v>
      </c>
    </row>
    <row r="1482" spans="1:33">
      <c r="A1482" s="50">
        <f t="shared" si="335"/>
        <v>1482</v>
      </c>
      <c r="B1482" s="49">
        <f t="shared" si="336"/>
        <v>1444</v>
      </c>
      <c r="C1482" s="53" t="s">
        <v>3631</v>
      </c>
      <c r="D1482" s="53" t="s">
        <v>7</v>
      </c>
      <c r="E1482" s="130" t="s">
        <v>70</v>
      </c>
      <c r="F1482" s="130" t="s">
        <v>70</v>
      </c>
      <c r="G1482" s="131">
        <v>0</v>
      </c>
      <c r="H1482" s="131">
        <v>0</v>
      </c>
      <c r="I1482" s="148" t="s">
        <v>3</v>
      </c>
      <c r="J1482" s="58" t="s">
        <v>1395</v>
      </c>
      <c r="K1482" s="59" t="s">
        <v>3994</v>
      </c>
      <c r="L1482" s="57" t="s">
        <v>4851</v>
      </c>
      <c r="M1482" s="57" t="s">
        <v>4908</v>
      </c>
      <c r="N1482" s="57"/>
      <c r="O1482" s="57"/>
      <c r="P1482" s="56" t="s">
        <v>1512</v>
      </c>
      <c r="Q1482" s="13"/>
      <c r="R1482"/>
      <c r="S1482" t="str">
        <f t="shared" si="329"/>
        <v/>
      </c>
      <c r="T1482" t="str">
        <f>IF(ISNA(VLOOKUP(AF1482,#REF!,1)),"//","")</f>
        <v/>
      </c>
      <c r="U1482"/>
      <c r="V1482" t="e">
        <f t="shared" si="330"/>
        <v>#REF!</v>
      </c>
      <c r="W1482" s="81" t="s">
        <v>2263</v>
      </c>
      <c r="X1482" s="59" t="s">
        <v>2263</v>
      </c>
      <c r="Y1482" s="59" t="s">
        <v>2263</v>
      </c>
      <c r="Z1482" s="25" t="str">
        <f t="shared" si="317"/>
        <v>"DECOMP"</v>
      </c>
      <c r="AA1482" s="25" t="str">
        <f t="shared" si="331"/>
        <v>DECOMP</v>
      </c>
      <c r="AB1482" s="1">
        <f t="shared" si="318"/>
        <v>1444</v>
      </c>
      <c r="AC1482" t="str">
        <f t="shared" si="332"/>
        <v>ITM_DECOMP</v>
      </c>
      <c r="AD1482" s="136" t="str">
        <f>IF(ISNA(VLOOKUP(AA1482,Sheet2!J:J,1,0)),"//","")</f>
        <v>//</v>
      </c>
      <c r="AF1482" s="94" t="str">
        <f t="shared" si="333"/>
        <v>DECOMP</v>
      </c>
      <c r="AG1482" t="b">
        <f t="shared" si="334"/>
        <v>1</v>
      </c>
    </row>
    <row r="1483" spans="1:33">
      <c r="A1483" s="50">
        <f t="shared" si="335"/>
        <v>1483</v>
      </c>
      <c r="B1483" s="49">
        <f t="shared" si="336"/>
        <v>1445</v>
      </c>
      <c r="C1483" s="53" t="s">
        <v>3632</v>
      </c>
      <c r="D1483" s="53" t="s">
        <v>4474</v>
      </c>
      <c r="E1483" s="130" t="s">
        <v>1078</v>
      </c>
      <c r="F1483" s="130" t="s">
        <v>1078</v>
      </c>
      <c r="G1483" s="131">
        <v>0</v>
      </c>
      <c r="H1483" s="131">
        <v>0</v>
      </c>
      <c r="I1483" s="148" t="s">
        <v>3</v>
      </c>
      <c r="J1483" s="58" t="s">
        <v>1395</v>
      </c>
      <c r="K1483" s="59" t="s">
        <v>3994</v>
      </c>
      <c r="L1483" s="57" t="s">
        <v>4851</v>
      </c>
      <c r="M1483" s="57" t="s">
        <v>4908</v>
      </c>
      <c r="N1483" s="57"/>
      <c r="O1483" s="57"/>
      <c r="P1483" s="56" t="s">
        <v>1513</v>
      </c>
      <c r="Q1483" s="13"/>
      <c r="R1483"/>
      <c r="S1483" t="str">
        <f t="shared" si="329"/>
        <v/>
      </c>
      <c r="T1483" t="str">
        <f>IF(ISNA(VLOOKUP(AF1483,#REF!,1)),"//","")</f>
        <v/>
      </c>
      <c r="U1483"/>
      <c r="V1483" t="e">
        <f t="shared" si="330"/>
        <v>#REF!</v>
      </c>
      <c r="W1483" s="81" t="s">
        <v>2263</v>
      </c>
      <c r="X1483" s="59" t="s">
        <v>2637</v>
      </c>
      <c r="Y1483" s="59" t="s">
        <v>2263</v>
      </c>
      <c r="Z1483" s="25" t="str">
        <f t="shared" si="317"/>
        <v>"DEG"</v>
      </c>
      <c r="AA1483" s="25" t="str">
        <f t="shared" si="331"/>
        <v>DEG</v>
      </c>
      <c r="AB1483" s="1">
        <f t="shared" si="318"/>
        <v>1445</v>
      </c>
      <c r="AC1483" t="str">
        <f t="shared" si="332"/>
        <v>ITM_DEG</v>
      </c>
      <c r="AD1483" s="136" t="str">
        <f>IF(ISNA(VLOOKUP(AA1483,Sheet2!J:J,1,0)),"//","")</f>
        <v/>
      </c>
      <c r="AF1483" s="94" t="str">
        <f t="shared" si="333"/>
        <v>DEG</v>
      </c>
      <c r="AG1483" t="b">
        <f t="shared" si="334"/>
        <v>1</v>
      </c>
    </row>
    <row r="1484" spans="1:33">
      <c r="A1484" s="50">
        <f t="shared" si="335"/>
        <v>1484</v>
      </c>
      <c r="B1484" s="49">
        <f t="shared" si="336"/>
        <v>1446</v>
      </c>
      <c r="C1484" s="53" t="s">
        <v>3633</v>
      </c>
      <c r="D1484" s="53" t="s">
        <v>4474</v>
      </c>
      <c r="E1484" s="130" t="s">
        <v>1079</v>
      </c>
      <c r="F1484" s="130" t="s">
        <v>1079</v>
      </c>
      <c r="G1484" s="131">
        <v>0</v>
      </c>
      <c r="H1484" s="131">
        <v>0</v>
      </c>
      <c r="I1484" s="148" t="s">
        <v>3</v>
      </c>
      <c r="J1484" s="58" t="s">
        <v>1395</v>
      </c>
      <c r="K1484" s="59" t="s">
        <v>3994</v>
      </c>
      <c r="L1484" s="57" t="s">
        <v>4851</v>
      </c>
      <c r="M1484" s="57" t="s">
        <v>4908</v>
      </c>
      <c r="N1484" s="57"/>
      <c r="O1484" s="57"/>
      <c r="P1484" s="56" t="s">
        <v>1514</v>
      </c>
      <c r="Q1484" s="13"/>
      <c r="R1484"/>
      <c r="S1484" t="str">
        <f t="shared" si="329"/>
        <v/>
      </c>
      <c r="T1484" t="str">
        <f>IF(ISNA(VLOOKUP(AF1484,#REF!,1)),"//","")</f>
        <v/>
      </c>
      <c r="U1484"/>
      <c r="V1484" t="e">
        <f t="shared" si="330"/>
        <v>#REF!</v>
      </c>
      <c r="W1484" s="81" t="s">
        <v>2698</v>
      </c>
      <c r="X1484" s="59" t="s">
        <v>2263</v>
      </c>
      <c r="Y1484" s="59" t="s">
        <v>2263</v>
      </c>
      <c r="Z1484" s="25" t="str">
        <f t="shared" si="317"/>
        <v>"DEG" STD_RIGHT_ARROW</v>
      </c>
      <c r="AA1484" s="25" t="str">
        <f t="shared" si="331"/>
        <v>DEG&gt;</v>
      </c>
      <c r="AB1484" s="1">
        <f t="shared" si="318"/>
        <v>1446</v>
      </c>
      <c r="AC1484" t="str">
        <f t="shared" si="332"/>
        <v>ITM_DEGto</v>
      </c>
      <c r="AD1484" s="136" t="str">
        <f>IF(ISNA(VLOOKUP(AA1484,Sheet2!J:J,1,0)),"//","")</f>
        <v>//</v>
      </c>
      <c r="AF1484" s="94" t="str">
        <f t="shared" si="333"/>
        <v>DEG&gt;</v>
      </c>
      <c r="AG1484" t="b">
        <f t="shared" si="334"/>
        <v>1</v>
      </c>
    </row>
    <row r="1485" spans="1:33">
      <c r="A1485" s="50">
        <f t="shared" si="335"/>
        <v>1485</v>
      </c>
      <c r="B1485" s="49">
        <f t="shared" si="336"/>
        <v>1447</v>
      </c>
      <c r="C1485" s="53" t="s">
        <v>4622</v>
      </c>
      <c r="D1485" s="53" t="s">
        <v>7</v>
      </c>
      <c r="E1485" s="130" t="s">
        <v>2564</v>
      </c>
      <c r="F1485" s="130" t="s">
        <v>2564</v>
      </c>
      <c r="G1485" s="131">
        <v>0</v>
      </c>
      <c r="H1485" s="131">
        <v>0</v>
      </c>
      <c r="I1485" s="148" t="s">
        <v>3</v>
      </c>
      <c r="J1485" s="58" t="s">
        <v>1395</v>
      </c>
      <c r="K1485" s="59" t="s">
        <v>3994</v>
      </c>
      <c r="L1485" s="57" t="s">
        <v>4851</v>
      </c>
      <c r="M1485" s="57" t="s">
        <v>4908</v>
      </c>
      <c r="N1485" s="57"/>
      <c r="O1485" s="57"/>
      <c r="P1485" s="56" t="s">
        <v>2566</v>
      </c>
      <c r="Q1485" s="13"/>
      <c r="R1485"/>
      <c r="S1485" t="str">
        <f t="shared" si="329"/>
        <v/>
      </c>
      <c r="T1485" t="str">
        <f>IF(ISNA(VLOOKUP(AF1485,#REF!,1)),"//","")</f>
        <v/>
      </c>
      <c r="U1485"/>
      <c r="V1485" t="e">
        <f t="shared" si="330"/>
        <v>#REF!</v>
      </c>
      <c r="W1485" s="81" t="s">
        <v>2263</v>
      </c>
      <c r="X1485" s="59" t="s">
        <v>2263</v>
      </c>
      <c r="Y1485" s="59" t="s">
        <v>2263</v>
      </c>
      <c r="Z1485" s="25" t="str">
        <f t="shared" si="317"/>
        <v>"S(A)"</v>
      </c>
      <c r="AA1485" s="25" t="str">
        <f t="shared" si="331"/>
        <v>S(A)</v>
      </c>
      <c r="AB1485" s="1">
        <f t="shared" si="318"/>
        <v>1447</v>
      </c>
      <c r="AC1485" t="str">
        <f t="shared" si="332"/>
        <v>ITM_SA</v>
      </c>
      <c r="AD1485" s="136" t="str">
        <f>IF(ISNA(VLOOKUP(AA1485,Sheet2!J:J,1,0)),"//","")</f>
        <v>//</v>
      </c>
      <c r="AF1485" s="94" t="str">
        <f t="shared" si="333"/>
        <v>S(A)</v>
      </c>
      <c r="AG1485" t="b">
        <f t="shared" si="334"/>
        <v>1</v>
      </c>
    </row>
    <row r="1486" spans="1:33">
      <c r="A1486" s="50">
        <f t="shared" si="335"/>
        <v>1486</v>
      </c>
      <c r="B1486" s="49">
        <f t="shared" si="336"/>
        <v>1448</v>
      </c>
      <c r="C1486" s="53" t="s">
        <v>3634</v>
      </c>
      <c r="D1486" s="53" t="s">
        <v>7</v>
      </c>
      <c r="E1486" s="117" t="s">
        <v>73</v>
      </c>
      <c r="F1486" s="117" t="s">
        <v>73</v>
      </c>
      <c r="G1486" s="131">
        <v>0</v>
      </c>
      <c r="H1486" s="131">
        <v>0</v>
      </c>
      <c r="I1486" s="148" t="s">
        <v>3</v>
      </c>
      <c r="J1486" s="58" t="s">
        <v>1395</v>
      </c>
      <c r="K1486" s="59" t="s">
        <v>3994</v>
      </c>
      <c r="L1486" s="57" t="s">
        <v>4851</v>
      </c>
      <c r="M1486" s="57" t="s">
        <v>4908</v>
      </c>
      <c r="N1486" s="57"/>
      <c r="O1486" s="57"/>
      <c r="P1486" s="56" t="s">
        <v>1515</v>
      </c>
      <c r="Q1486" s="23"/>
      <c r="R1486"/>
      <c r="S1486" t="str">
        <f t="shared" si="329"/>
        <v/>
      </c>
      <c r="T1486" t="str">
        <f>IF(ISNA(VLOOKUP(AF1486,#REF!,1)),"//","")</f>
        <v/>
      </c>
      <c r="U1486"/>
      <c r="V1486" t="e">
        <f t="shared" si="330"/>
        <v>#REF!</v>
      </c>
      <c r="W1486" s="81" t="s">
        <v>2749</v>
      </c>
      <c r="X1486" s="59" t="s">
        <v>2637</v>
      </c>
      <c r="Y1486" s="59" t="s">
        <v>2263</v>
      </c>
      <c r="Z1486" s="25" t="str">
        <f t="shared" si="317"/>
        <v>"DENMAX"</v>
      </c>
      <c r="AA1486" s="25" t="str">
        <f t="shared" si="331"/>
        <v>DENMAX</v>
      </c>
      <c r="AB1486" s="1">
        <f t="shared" si="318"/>
        <v>1448</v>
      </c>
      <c r="AC1486" t="str">
        <f t="shared" si="332"/>
        <v>ITM_DENMAX</v>
      </c>
      <c r="AD1486" s="136" t="str">
        <f>IF(ISNA(VLOOKUP(AA1486,Sheet2!J:J,1,0)),"//","")</f>
        <v>//</v>
      </c>
      <c r="AF1486" s="94" t="str">
        <f t="shared" si="333"/>
        <v>DENMAX</v>
      </c>
      <c r="AG1486" t="b">
        <f t="shared" si="334"/>
        <v>1</v>
      </c>
    </row>
    <row r="1487" spans="1:33">
      <c r="A1487" s="50">
        <f t="shared" si="335"/>
        <v>1487</v>
      </c>
      <c r="B1487" s="49">
        <f t="shared" si="336"/>
        <v>1449</v>
      </c>
      <c r="C1487" s="53" t="s">
        <v>3635</v>
      </c>
      <c r="D1487" s="53" t="s">
        <v>7</v>
      </c>
      <c r="E1487" s="130" t="s">
        <v>1080</v>
      </c>
      <c r="F1487" s="130" t="s">
        <v>1081</v>
      </c>
      <c r="G1487" s="131">
        <v>0</v>
      </c>
      <c r="H1487" s="131">
        <v>0</v>
      </c>
      <c r="I1487" s="148" t="s">
        <v>3</v>
      </c>
      <c r="J1487" s="58" t="s">
        <v>1395</v>
      </c>
      <c r="K1487" s="59" t="s">
        <v>3994</v>
      </c>
      <c r="L1487" s="57" t="s">
        <v>4851</v>
      </c>
      <c r="M1487" s="57" t="s">
        <v>4908</v>
      </c>
      <c r="N1487" s="57"/>
      <c r="O1487" s="57"/>
      <c r="P1487" s="56" t="s">
        <v>3435</v>
      </c>
      <c r="Q1487" s="13"/>
      <c r="R1487"/>
      <c r="S1487" t="str">
        <f t="shared" si="329"/>
        <v/>
      </c>
      <c r="T1487" t="str">
        <f>IF(ISNA(VLOOKUP(AF1487,#REF!,1)),"//","")</f>
        <v/>
      </c>
      <c r="U1487"/>
      <c r="V1487" t="e">
        <f t="shared" si="330"/>
        <v>#REF!</v>
      </c>
      <c r="W1487" s="81"/>
      <c r="X1487" s="59"/>
      <c r="Y1487" s="59"/>
      <c r="Z1487" s="25" t="str">
        <f t="shared" si="317"/>
        <v>"DOT"</v>
      </c>
      <c r="AA1487" s="25" t="str">
        <f t="shared" si="331"/>
        <v>DOT</v>
      </c>
      <c r="AB1487" s="1">
        <f t="shared" si="318"/>
        <v>1449</v>
      </c>
      <c r="AC1487" t="str">
        <f t="shared" si="332"/>
        <v>ITM_DOT_PROD</v>
      </c>
      <c r="AD1487" s="136" t="str">
        <f>IF(ISNA(VLOOKUP(AA1487,Sheet2!J:J,1,0)),"//","")</f>
        <v>//</v>
      </c>
      <c r="AF1487" s="94" t="str">
        <f t="shared" si="333"/>
        <v>DOT</v>
      </c>
      <c r="AG1487" t="b">
        <f t="shared" si="334"/>
        <v>1</v>
      </c>
    </row>
    <row r="1488" spans="1:33">
      <c r="A1488" s="50">
        <f t="shared" si="335"/>
        <v>1488</v>
      </c>
      <c r="B1488" s="49">
        <f t="shared" si="336"/>
        <v>1450</v>
      </c>
      <c r="C1488" s="53" t="s">
        <v>3636</v>
      </c>
      <c r="D1488" s="53" t="s">
        <v>12</v>
      </c>
      <c r="E1488" s="58" t="s">
        <v>77</v>
      </c>
      <c r="F1488" s="58" t="s">
        <v>77</v>
      </c>
      <c r="G1488" s="161">
        <v>1</v>
      </c>
      <c r="H1488" s="161">
        <v>4</v>
      </c>
      <c r="I1488" s="148" t="s">
        <v>3</v>
      </c>
      <c r="J1488" s="58" t="s">
        <v>1395</v>
      </c>
      <c r="K1488" s="59" t="s">
        <v>3994</v>
      </c>
      <c r="L1488" s="57" t="s">
        <v>4851</v>
      </c>
      <c r="M1488" s="57" t="s">
        <v>4909</v>
      </c>
      <c r="N1488" s="57"/>
      <c r="O1488" s="57"/>
      <c r="P1488" s="56" t="s">
        <v>1521</v>
      </c>
      <c r="Q1488" s="13"/>
      <c r="R1488"/>
      <c r="S1488" t="str">
        <f t="shared" si="329"/>
        <v/>
      </c>
      <c r="T1488" t="str">
        <f>IF(ISNA(VLOOKUP(AF1488,#REF!,1)),"//","")</f>
        <v/>
      </c>
      <c r="U1488"/>
      <c r="V1488" t="e">
        <f t="shared" si="330"/>
        <v>#REF!</v>
      </c>
      <c r="W1488" s="81" t="s">
        <v>2263</v>
      </c>
      <c r="X1488" s="59" t="s">
        <v>2263</v>
      </c>
      <c r="Y1488" s="59" t="s">
        <v>2263</v>
      </c>
      <c r="Z1488" s="25" t="str">
        <f t="shared" si="317"/>
        <v>"DSTACK"</v>
      </c>
      <c r="AA1488" s="25" t="str">
        <f t="shared" si="331"/>
        <v>DSTACK</v>
      </c>
      <c r="AB1488" s="1">
        <f t="shared" si="318"/>
        <v>1450</v>
      </c>
      <c r="AC1488" t="str">
        <f t="shared" si="332"/>
        <v>ITM_DSTACK</v>
      </c>
      <c r="AD1488" s="136" t="str">
        <f>IF(ISNA(VLOOKUP(AA1488,Sheet2!J:J,1,0)),"//","")</f>
        <v>//</v>
      </c>
      <c r="AF1488" s="94" t="str">
        <f t="shared" si="333"/>
        <v>DSTACK</v>
      </c>
      <c r="AG1488" t="b">
        <f t="shared" si="334"/>
        <v>1</v>
      </c>
    </row>
    <row r="1489" spans="1:33">
      <c r="A1489" s="50">
        <f t="shared" si="335"/>
        <v>1489</v>
      </c>
      <c r="B1489" s="49">
        <f t="shared" si="336"/>
        <v>1451</v>
      </c>
      <c r="C1489" s="53" t="s">
        <v>3632</v>
      </c>
      <c r="D1489" s="53" t="s">
        <v>4478</v>
      </c>
      <c r="E1489" s="58" t="s">
        <v>78</v>
      </c>
      <c r="F1489" s="58" t="s">
        <v>5233</v>
      </c>
      <c r="G1489" s="161">
        <v>0</v>
      </c>
      <c r="H1489" s="161">
        <v>0</v>
      </c>
      <c r="I1489" s="148" t="s">
        <v>3</v>
      </c>
      <c r="J1489" s="58" t="s">
        <v>1395</v>
      </c>
      <c r="K1489" s="59" t="s">
        <v>3994</v>
      </c>
      <c r="L1489" s="57" t="s">
        <v>4851</v>
      </c>
      <c r="M1489" s="57" t="s">
        <v>4908</v>
      </c>
      <c r="N1489" s="57"/>
      <c r="O1489" s="57"/>
      <c r="P1489" s="56" t="s">
        <v>1523</v>
      </c>
      <c r="Q1489" s="13"/>
      <c r="R1489"/>
      <c r="S1489" t="str">
        <f t="shared" si="329"/>
        <v/>
      </c>
      <c r="T1489" t="str">
        <f>IF(ISNA(VLOOKUP(AF1489,#REF!,1)),"//","")</f>
        <v/>
      </c>
      <c r="U1489"/>
      <c r="V1489" t="e">
        <f t="shared" si="330"/>
        <v>#REF!</v>
      </c>
      <c r="W1489" s="81" t="s">
        <v>2263</v>
      </c>
      <c r="X1489" s="59" t="s">
        <v>2637</v>
      </c>
      <c r="Y1489" s="59" t="s">
        <v>2263</v>
      </c>
      <c r="Z1489" s="25" t="str">
        <f t="shared" si="317"/>
        <v>"D.MS"</v>
      </c>
      <c r="AA1489" s="25" t="str">
        <f t="shared" si="331"/>
        <v>D.MS</v>
      </c>
      <c r="AB1489" s="1">
        <f t="shared" si="318"/>
        <v>1451</v>
      </c>
      <c r="AC1489" t="str">
        <f t="shared" si="332"/>
        <v>ITM_DMS</v>
      </c>
      <c r="AD1489" s="136" t="str">
        <f>IF(ISNA(VLOOKUP(AA1489,Sheet2!J:J,1,0)),"//","")</f>
        <v>//</v>
      </c>
      <c r="AF1489" s="94" t="str">
        <f t="shared" si="333"/>
        <v>D.MS</v>
      </c>
      <c r="AG1489" t="b">
        <f t="shared" si="334"/>
        <v>1</v>
      </c>
    </row>
    <row r="1490" spans="1:33">
      <c r="A1490" s="50">
        <f t="shared" si="335"/>
        <v>1490</v>
      </c>
      <c r="B1490" s="49">
        <f t="shared" si="336"/>
        <v>1452</v>
      </c>
      <c r="C1490" s="53" t="s">
        <v>4533</v>
      </c>
      <c r="D1490" s="53" t="s">
        <v>7</v>
      </c>
      <c r="E1490" s="58" t="s">
        <v>79</v>
      </c>
      <c r="F1490" s="58" t="s">
        <v>79</v>
      </c>
      <c r="G1490" s="161">
        <v>0</v>
      </c>
      <c r="H1490" s="161">
        <v>0</v>
      </c>
      <c r="I1490" s="148" t="s">
        <v>3</v>
      </c>
      <c r="J1490" s="58" t="s">
        <v>1395</v>
      </c>
      <c r="K1490" s="59" t="s">
        <v>3994</v>
      </c>
      <c r="L1490" s="57" t="s">
        <v>4851</v>
      </c>
      <c r="M1490" s="57" t="s">
        <v>4908</v>
      </c>
      <c r="N1490" s="57"/>
      <c r="O1490" s="57"/>
      <c r="P1490" s="56" t="s">
        <v>1524</v>
      </c>
      <c r="Q1490" s="13"/>
      <c r="R1490"/>
      <c r="S1490" t="str">
        <f t="shared" si="329"/>
        <v/>
      </c>
      <c r="T1490" t="str">
        <f>IF(ISNA(VLOOKUP(AF1490,#REF!,1)),"//","")</f>
        <v/>
      </c>
      <c r="U1490"/>
      <c r="V1490" t="e">
        <f t="shared" si="330"/>
        <v>#REF!</v>
      </c>
      <c r="W1490" s="81" t="s">
        <v>2698</v>
      </c>
      <c r="X1490" s="59" t="s">
        <v>2263</v>
      </c>
      <c r="Y1490" s="59" t="s">
        <v>2263</v>
      </c>
      <c r="Z1490" s="25" t="str">
        <f t="shared" si="317"/>
        <v>"D.MS" STD_RIGHT_ARROW</v>
      </c>
      <c r="AA1490" s="25" t="str">
        <f t="shared" si="331"/>
        <v>D.MS&gt;</v>
      </c>
      <c r="AB1490" s="1">
        <f t="shared" si="318"/>
        <v>1452</v>
      </c>
      <c r="AC1490" t="str">
        <f t="shared" si="332"/>
        <v>ITM_DMSto</v>
      </c>
      <c r="AD1490" s="136" t="str">
        <f>IF(ISNA(VLOOKUP(AA1490,Sheet2!J:J,1,0)),"//","")</f>
        <v>//</v>
      </c>
      <c r="AF1490" s="94" t="str">
        <f t="shared" si="333"/>
        <v>D.MS&gt;</v>
      </c>
      <c r="AG1490" t="b">
        <f t="shared" si="334"/>
        <v>1</v>
      </c>
    </row>
    <row r="1491" spans="1:33">
      <c r="A1491" s="50">
        <f t="shared" si="335"/>
        <v>1491</v>
      </c>
      <c r="B1491" s="49">
        <f t="shared" si="336"/>
        <v>1453</v>
      </c>
      <c r="C1491" s="53" t="s">
        <v>3637</v>
      </c>
      <c r="D1491" s="53" t="s">
        <v>1525</v>
      </c>
      <c r="E1491" s="58" t="s">
        <v>2432</v>
      </c>
      <c r="F1491" s="58" t="s">
        <v>2432</v>
      </c>
      <c r="G1491" s="161">
        <v>0</v>
      </c>
      <c r="H1491" s="161">
        <v>0</v>
      </c>
      <c r="I1491" s="148" t="s">
        <v>3</v>
      </c>
      <c r="J1491" s="58" t="s">
        <v>1395</v>
      </c>
      <c r="K1491" s="59" t="s">
        <v>3994</v>
      </c>
      <c r="L1491" s="57" t="s">
        <v>4851</v>
      </c>
      <c r="M1491" s="57" t="s">
        <v>4908</v>
      </c>
      <c r="N1491" s="57"/>
      <c r="O1491" s="57"/>
      <c r="P1491" s="56" t="s">
        <v>1525</v>
      </c>
      <c r="Q1491" s="13"/>
      <c r="R1491"/>
      <c r="S1491" t="str">
        <f t="shared" si="329"/>
        <v/>
      </c>
      <c r="T1491" t="str">
        <f>IF(ISNA(VLOOKUP(AF1491,#REF!,1)),"//","")</f>
        <v/>
      </c>
      <c r="U1491"/>
      <c r="V1491" t="e">
        <f t="shared" si="330"/>
        <v>#REF!</v>
      </c>
      <c r="W1491" s="81" t="s">
        <v>2263</v>
      </c>
      <c r="X1491" s="59" t="s">
        <v>2263</v>
      </c>
      <c r="Y1491" s="59" t="s">
        <v>2263</v>
      </c>
      <c r="Z1491" s="25" t="str">
        <f t="shared" si="317"/>
        <v>"DMY"</v>
      </c>
      <c r="AA1491" s="25" t="str">
        <f t="shared" si="331"/>
        <v>DMY</v>
      </c>
      <c r="AB1491" s="1">
        <f t="shared" si="318"/>
        <v>1453</v>
      </c>
      <c r="AC1491" t="str">
        <f t="shared" si="332"/>
        <v>ITM_DMY</v>
      </c>
      <c r="AD1491" s="136" t="str">
        <f>IF(ISNA(VLOOKUP(AA1491,Sheet2!J:J,1,0)),"//","")</f>
        <v>//</v>
      </c>
      <c r="AF1491" s="94" t="str">
        <f t="shared" si="333"/>
        <v>DMY</v>
      </c>
      <c r="AG1491" t="b">
        <f t="shared" si="334"/>
        <v>1</v>
      </c>
    </row>
    <row r="1492" spans="1:33">
      <c r="A1492" s="50">
        <f t="shared" si="335"/>
        <v>1492</v>
      </c>
      <c r="B1492" s="49">
        <f t="shared" si="336"/>
        <v>1454</v>
      </c>
      <c r="C1492" s="53" t="s">
        <v>4273</v>
      </c>
      <c r="D1492" s="53" t="s">
        <v>7</v>
      </c>
      <c r="E1492" s="58" t="s">
        <v>1087</v>
      </c>
      <c r="F1492" s="58" t="s">
        <v>1087</v>
      </c>
      <c r="G1492" s="161">
        <v>0</v>
      </c>
      <c r="H1492" s="161">
        <v>0</v>
      </c>
      <c r="I1492" s="148" t="s">
        <v>3</v>
      </c>
      <c r="J1492" s="58" t="s">
        <v>1395</v>
      </c>
      <c r="K1492" s="59" t="s">
        <v>3994</v>
      </c>
      <c r="L1492" s="57" t="s">
        <v>4851</v>
      </c>
      <c r="M1492" s="57" t="s">
        <v>4908</v>
      </c>
      <c r="N1492" s="57"/>
      <c r="O1492" s="57"/>
      <c r="P1492" s="56" t="s">
        <v>1526</v>
      </c>
      <c r="Q1492" s="13"/>
      <c r="R1492"/>
      <c r="S1492" t="str">
        <f t="shared" si="329"/>
        <v/>
      </c>
      <c r="T1492" t="str">
        <f>IF(ISNA(VLOOKUP(AF1492,#REF!,1)),"//","")</f>
        <v/>
      </c>
      <c r="U1492"/>
      <c r="V1492" t="e">
        <f t="shared" si="330"/>
        <v>#REF!</v>
      </c>
      <c r="W1492" s="81" t="s">
        <v>2263</v>
      </c>
      <c r="X1492" s="59" t="s">
        <v>2263</v>
      </c>
      <c r="Y1492" s="59" t="s">
        <v>2263</v>
      </c>
      <c r="Z1492" s="25" t="str">
        <f t="shared" si="317"/>
        <v>"D" STD_RIGHT_ARROW "J"</v>
      </c>
      <c r="AA1492" s="25" t="str">
        <f t="shared" si="331"/>
        <v>D&gt;J</v>
      </c>
      <c r="AB1492" s="1">
        <f t="shared" si="318"/>
        <v>1454</v>
      </c>
      <c r="AC1492" t="str">
        <f t="shared" si="332"/>
        <v>ITM_DtoJ</v>
      </c>
      <c r="AD1492" s="136" t="str">
        <f>IF(ISNA(VLOOKUP(AA1492,Sheet2!J:J,1,0)),"//","")</f>
        <v>//</v>
      </c>
      <c r="AF1492" s="94" t="str">
        <f t="shared" si="333"/>
        <v>D&gt;J</v>
      </c>
      <c r="AG1492" t="b">
        <f t="shared" si="334"/>
        <v>1</v>
      </c>
    </row>
    <row r="1493" spans="1:33">
      <c r="A1493" s="50">
        <f t="shared" si="335"/>
        <v>1493</v>
      </c>
      <c r="B1493" s="49">
        <f t="shared" si="336"/>
        <v>1455</v>
      </c>
      <c r="C1493" s="53" t="s">
        <v>3816</v>
      </c>
      <c r="D1493" s="53" t="s">
        <v>7</v>
      </c>
      <c r="E1493" s="58" t="s">
        <v>4308</v>
      </c>
      <c r="F1493" s="58" t="s">
        <v>4308</v>
      </c>
      <c r="G1493" s="161">
        <v>0</v>
      </c>
      <c r="H1493" s="161">
        <v>0</v>
      </c>
      <c r="I1493" s="148" t="s">
        <v>3</v>
      </c>
      <c r="J1493" s="58" t="s">
        <v>1395</v>
      </c>
      <c r="K1493" s="59" t="s">
        <v>3994</v>
      </c>
      <c r="L1493" s="57" t="s">
        <v>4851</v>
      </c>
      <c r="M1493" s="57" t="s">
        <v>4912</v>
      </c>
      <c r="N1493" s="57"/>
      <c r="O1493" s="57"/>
      <c r="P1493" s="56" t="s">
        <v>4307</v>
      </c>
      <c r="Q1493" s="13"/>
      <c r="R1493"/>
      <c r="S1493" t="str">
        <f t="shared" si="329"/>
        <v/>
      </c>
      <c r="T1493" t="str">
        <f>IF(ISNA(VLOOKUP(AF1493,#REF!,1)),"//","")</f>
        <v/>
      </c>
      <c r="U1493"/>
      <c r="V1493" t="e">
        <f t="shared" si="330"/>
        <v>#REF!</v>
      </c>
      <c r="W1493" s="81" t="s">
        <v>2263</v>
      </c>
      <c r="X1493" s="59" t="s">
        <v>2263</v>
      </c>
      <c r="Y1493" s="59" t="s">
        <v>2263</v>
      </c>
      <c r="Z1493" s="25" t="str">
        <f t="shared" si="317"/>
        <v>"DELITM"</v>
      </c>
      <c r="AA1493" s="25" t="str">
        <f t="shared" si="331"/>
        <v>DELITM</v>
      </c>
      <c r="AB1493" s="1">
        <f t="shared" si="318"/>
        <v>1455</v>
      </c>
      <c r="AC1493" t="str">
        <f t="shared" si="332"/>
        <v>ITM_DELITM</v>
      </c>
      <c r="AD1493" s="136" t="str">
        <f>IF(ISNA(VLOOKUP(AA1493,Sheet2!J:J,1,0)),"//","")</f>
        <v>//</v>
      </c>
      <c r="AF1493" s="94" t="str">
        <f t="shared" si="333"/>
        <v>DELITM</v>
      </c>
      <c r="AG1493" t="b">
        <f t="shared" si="334"/>
        <v>1</v>
      </c>
    </row>
    <row r="1494" spans="1:33">
      <c r="A1494" s="50">
        <f t="shared" si="335"/>
        <v>1494</v>
      </c>
      <c r="B1494" s="49">
        <f t="shared" si="336"/>
        <v>1456</v>
      </c>
      <c r="C1494" s="53" t="s">
        <v>4623</v>
      </c>
      <c r="D1494" s="53" t="s">
        <v>7</v>
      </c>
      <c r="E1494" s="58" t="s">
        <v>80</v>
      </c>
      <c r="F1494" s="58" t="s">
        <v>80</v>
      </c>
      <c r="G1494" s="161">
        <v>0</v>
      </c>
      <c r="H1494" s="161">
        <v>0</v>
      </c>
      <c r="I1494" s="148" t="s">
        <v>3</v>
      </c>
      <c r="J1494" s="58" t="s">
        <v>1395</v>
      </c>
      <c r="K1494" s="59" t="s">
        <v>3994</v>
      </c>
      <c r="L1494" s="57" t="s">
        <v>4851</v>
      </c>
      <c r="M1494" s="57" t="s">
        <v>4908</v>
      </c>
      <c r="N1494" s="57"/>
      <c r="O1494" s="57"/>
      <c r="P1494" s="56" t="s">
        <v>1530</v>
      </c>
      <c r="Q1494" s="13"/>
      <c r="R1494"/>
      <c r="S1494" t="str">
        <f t="shared" si="329"/>
        <v/>
      </c>
      <c r="T1494" t="str">
        <f>IF(ISNA(VLOOKUP(AF1494,#REF!,1)),"//","")</f>
        <v/>
      </c>
      <c r="U1494"/>
      <c r="V1494" t="e">
        <f t="shared" si="330"/>
        <v>#REF!</v>
      </c>
      <c r="W1494" s="81" t="s">
        <v>2263</v>
      </c>
      <c r="X1494" s="59" t="s">
        <v>2263</v>
      </c>
      <c r="Y1494" s="59" t="s">
        <v>2263</v>
      </c>
      <c r="Z1494" s="25" t="str">
        <f t="shared" si="317"/>
        <v>"EIGVAL"</v>
      </c>
      <c r="AA1494" s="25" t="str">
        <f t="shared" si="331"/>
        <v>EIGVAL</v>
      </c>
      <c r="AB1494" s="1">
        <f t="shared" si="318"/>
        <v>1456</v>
      </c>
      <c r="AC1494" t="str">
        <f t="shared" si="332"/>
        <v>ITM_EIGVAL</v>
      </c>
      <c r="AD1494" s="136" t="str">
        <f>IF(ISNA(VLOOKUP(AA1494,Sheet2!J:J,1,0)),"//","")</f>
        <v>//</v>
      </c>
      <c r="AF1494" s="94" t="str">
        <f t="shared" si="333"/>
        <v>EIGVAL</v>
      </c>
      <c r="AG1494" t="b">
        <f t="shared" si="334"/>
        <v>1</v>
      </c>
    </row>
    <row r="1495" spans="1:33">
      <c r="A1495" s="50">
        <f t="shared" si="335"/>
        <v>1495</v>
      </c>
      <c r="B1495" s="49">
        <f t="shared" si="336"/>
        <v>1457</v>
      </c>
      <c r="C1495" s="53" t="s">
        <v>4624</v>
      </c>
      <c r="D1495" s="53" t="s">
        <v>7</v>
      </c>
      <c r="E1495" s="58" t="s">
        <v>81</v>
      </c>
      <c r="F1495" s="58" t="s">
        <v>81</v>
      </c>
      <c r="G1495" s="161">
        <v>0</v>
      </c>
      <c r="H1495" s="161">
        <v>0</v>
      </c>
      <c r="I1495" s="148" t="s">
        <v>3</v>
      </c>
      <c r="J1495" s="58" t="s">
        <v>1395</v>
      </c>
      <c r="K1495" s="59" t="s">
        <v>3994</v>
      </c>
      <c r="L1495" s="57" t="s">
        <v>4851</v>
      </c>
      <c r="M1495" s="57" t="s">
        <v>4908</v>
      </c>
      <c r="N1495" s="57"/>
      <c r="O1495" s="57"/>
      <c r="P1495" s="56" t="s">
        <v>1531</v>
      </c>
      <c r="Q1495" s="13"/>
      <c r="R1495"/>
      <c r="S1495" t="str">
        <f t="shared" si="329"/>
        <v/>
      </c>
      <c r="T1495" t="str">
        <f>IF(ISNA(VLOOKUP(AF1495,#REF!,1)),"//","")</f>
        <v/>
      </c>
      <c r="U1495"/>
      <c r="V1495" t="e">
        <f t="shared" si="330"/>
        <v>#REF!</v>
      </c>
      <c r="W1495" s="81" t="s">
        <v>2263</v>
      </c>
      <c r="X1495" s="59" t="s">
        <v>2263</v>
      </c>
      <c r="Y1495" s="59" t="s">
        <v>2263</v>
      </c>
      <c r="Z1495" s="25" t="str">
        <f t="shared" si="317"/>
        <v>"EIGVEC"</v>
      </c>
      <c r="AA1495" s="25" t="str">
        <f t="shared" si="331"/>
        <v>EIGVEC</v>
      </c>
      <c r="AB1495" s="1">
        <f t="shared" si="318"/>
        <v>1457</v>
      </c>
      <c r="AC1495" t="str">
        <f t="shared" si="332"/>
        <v>ITM_EIGVEC</v>
      </c>
      <c r="AD1495" s="136" t="str">
        <f>IF(ISNA(VLOOKUP(AA1495,Sheet2!J:J,1,0)),"//","")</f>
        <v>//</v>
      </c>
      <c r="AF1495" s="94" t="str">
        <f t="shared" si="333"/>
        <v>EIGVEC</v>
      </c>
      <c r="AG1495" t="b">
        <f t="shared" si="334"/>
        <v>1</v>
      </c>
    </row>
    <row r="1496" spans="1:33">
      <c r="A1496" s="50">
        <f t="shared" si="335"/>
        <v>1496</v>
      </c>
      <c r="B1496" s="49">
        <f t="shared" si="336"/>
        <v>1458</v>
      </c>
      <c r="C1496" s="53" t="s">
        <v>4892</v>
      </c>
      <c r="D1496" s="53" t="s">
        <v>4057</v>
      </c>
      <c r="E1496" s="58" t="s">
        <v>1090</v>
      </c>
      <c r="F1496" s="58" t="s">
        <v>1090</v>
      </c>
      <c r="G1496" s="161">
        <v>0</v>
      </c>
      <c r="H1496" s="161">
        <v>0</v>
      </c>
      <c r="I1496" s="148" t="s">
        <v>3</v>
      </c>
      <c r="J1496" s="58" t="s">
        <v>1396</v>
      </c>
      <c r="K1496" s="59" t="s">
        <v>3830</v>
      </c>
      <c r="L1496" s="57" t="s">
        <v>4851</v>
      </c>
      <c r="M1496" s="57" t="s">
        <v>4908</v>
      </c>
      <c r="N1496" s="57"/>
      <c r="O1496" s="57"/>
      <c r="P1496" s="56" t="s">
        <v>1532</v>
      </c>
      <c r="Q1496" s="13"/>
      <c r="R1496"/>
      <c r="S1496" t="str">
        <f t="shared" si="329"/>
        <v/>
      </c>
      <c r="T1496" t="str">
        <f>IF(ISNA(VLOOKUP(AF1496,#REF!,1)),"//","")</f>
        <v/>
      </c>
      <c r="U1496"/>
      <c r="V1496" t="e">
        <f t="shared" si="330"/>
        <v>#REF!</v>
      </c>
      <c r="W1496" s="81" t="s">
        <v>2263</v>
      </c>
      <c r="X1496" s="59" t="s">
        <v>2631</v>
      </c>
      <c r="Y1496" s="59" t="s">
        <v>2263</v>
      </c>
      <c r="Z1496" s="25" t="str">
        <f t="shared" si="317"/>
        <v/>
      </c>
      <c r="AA1496" s="25" t="str">
        <f t="shared" si="331"/>
        <v/>
      </c>
      <c r="AB1496" s="1">
        <f t="shared" si="318"/>
        <v>1458</v>
      </c>
      <c r="AC1496" t="str">
        <f t="shared" si="332"/>
        <v>ITM_END</v>
      </c>
      <c r="AD1496" s="136" t="str">
        <f>IF(ISNA(VLOOKUP(AA1496,Sheet2!J:J,1,0)),"//","")</f>
        <v/>
      </c>
      <c r="AF1496" s="94" t="str">
        <f t="shared" si="333"/>
        <v/>
      </c>
      <c r="AG1496" t="b">
        <f t="shared" si="334"/>
        <v>1</v>
      </c>
    </row>
    <row r="1497" spans="1:33">
      <c r="A1497" s="50">
        <f t="shared" si="335"/>
        <v>1497</v>
      </c>
      <c r="B1497" s="49">
        <f t="shared" si="336"/>
        <v>1459</v>
      </c>
      <c r="C1497" s="53" t="s">
        <v>4825</v>
      </c>
      <c r="D1497" s="53" t="s">
        <v>7</v>
      </c>
      <c r="E1497" s="58" t="s">
        <v>1091</v>
      </c>
      <c r="F1497" s="58" t="s">
        <v>82</v>
      </c>
      <c r="G1497" s="161">
        <v>0</v>
      </c>
      <c r="H1497" s="161">
        <v>0</v>
      </c>
      <c r="I1497" s="148" t="s">
        <v>3</v>
      </c>
      <c r="J1497" s="58" t="s">
        <v>1395</v>
      </c>
      <c r="K1497" s="59" t="s">
        <v>3994</v>
      </c>
      <c r="L1497" s="57" t="s">
        <v>4851</v>
      </c>
      <c r="M1497" s="57" t="s">
        <v>4908</v>
      </c>
      <c r="N1497" s="57"/>
      <c r="O1497" s="57"/>
      <c r="P1497" s="56" t="s">
        <v>1533</v>
      </c>
      <c r="Q1497" s="13"/>
      <c r="R1497"/>
      <c r="S1497" t="str">
        <f t="shared" si="329"/>
        <v>NOT EQUAL</v>
      </c>
      <c r="T1497" t="str">
        <f>IF(ISNA(VLOOKUP(AF1497,#REF!,1)),"//","")</f>
        <v/>
      </c>
      <c r="U1497"/>
      <c r="V1497" t="e">
        <f t="shared" si="330"/>
        <v>#REF!</v>
      </c>
      <c r="W1497" s="81" t="s">
        <v>2263</v>
      </c>
      <c r="X1497" s="59" t="s">
        <v>2263</v>
      </c>
      <c r="Y1497" s="59" t="s">
        <v>2263</v>
      </c>
      <c r="Z1497" s="25" t="str">
        <f t="shared" si="317"/>
        <v>"ENDP"</v>
      </c>
      <c r="AA1497" s="25" t="str">
        <f t="shared" si="331"/>
        <v>ENDP</v>
      </c>
      <c r="AB1497" s="1">
        <f t="shared" si="318"/>
        <v>1459</v>
      </c>
      <c r="AC1497" t="str">
        <f t="shared" si="332"/>
        <v>ITM_ENDP</v>
      </c>
      <c r="AD1497" s="136" t="str">
        <f>IF(ISNA(VLOOKUP(AA1497,Sheet2!J:J,1,0)),"//","")</f>
        <v>//</v>
      </c>
      <c r="AF1497" s="94" t="str">
        <f t="shared" si="333"/>
        <v>ENDP</v>
      </c>
      <c r="AG1497" t="b">
        <f t="shared" si="334"/>
        <v>1</v>
      </c>
    </row>
    <row r="1498" spans="1:33">
      <c r="A1498" s="50">
        <f t="shared" si="335"/>
        <v>1498</v>
      </c>
      <c r="B1498" s="49">
        <f t="shared" si="336"/>
        <v>1460</v>
      </c>
      <c r="C1498" s="53" t="s">
        <v>3639</v>
      </c>
      <c r="D1498" s="53" t="s">
        <v>12</v>
      </c>
      <c r="E1498" s="58" t="s">
        <v>83</v>
      </c>
      <c r="F1498" s="58" t="s">
        <v>83</v>
      </c>
      <c r="G1498" s="161">
        <v>0</v>
      </c>
      <c r="H1498" s="161">
        <v>15</v>
      </c>
      <c r="I1498" s="148" t="s">
        <v>3</v>
      </c>
      <c r="J1498" s="58" t="s">
        <v>1395</v>
      </c>
      <c r="K1498" s="59" t="s">
        <v>3994</v>
      </c>
      <c r="L1498" s="57" t="s">
        <v>4851</v>
      </c>
      <c r="M1498" s="57" t="s">
        <v>4909</v>
      </c>
      <c r="N1498" s="57"/>
      <c r="O1498" s="57"/>
      <c r="P1498" s="56" t="s">
        <v>1534</v>
      </c>
      <c r="Q1498" s="13"/>
      <c r="R1498"/>
      <c r="S1498" t="str">
        <f t="shared" si="329"/>
        <v/>
      </c>
      <c r="T1498" t="str">
        <f>IF(ISNA(VLOOKUP(AF1498,#REF!,1)),"//","")</f>
        <v/>
      </c>
      <c r="U1498"/>
      <c r="V1498" t="e">
        <f t="shared" si="330"/>
        <v>#REF!</v>
      </c>
      <c r="W1498" s="81" t="s">
        <v>2721</v>
      </c>
      <c r="X1498" s="59" t="s">
        <v>2637</v>
      </c>
      <c r="Y1498" s="59" t="s">
        <v>2263</v>
      </c>
      <c r="Z1498" s="25" t="str">
        <f t="shared" si="317"/>
        <v>"ENG"</v>
      </c>
      <c r="AA1498" s="25" t="str">
        <f t="shared" si="331"/>
        <v>ENG</v>
      </c>
      <c r="AB1498" s="1">
        <f t="shared" si="318"/>
        <v>1460</v>
      </c>
      <c r="AC1498" t="str">
        <f t="shared" si="332"/>
        <v>ITM_ENG</v>
      </c>
      <c r="AD1498" s="136" t="str">
        <f>IF(ISNA(VLOOKUP(AA1498,Sheet2!J:J,1,0)),"//","")</f>
        <v/>
      </c>
      <c r="AF1498" s="94" t="str">
        <f t="shared" si="333"/>
        <v>ENG</v>
      </c>
      <c r="AG1498" t="b">
        <f t="shared" si="334"/>
        <v>1</v>
      </c>
    </row>
    <row r="1499" spans="1:33">
      <c r="A1499" s="50">
        <f t="shared" si="335"/>
        <v>1499</v>
      </c>
      <c r="B1499" s="49">
        <f t="shared" si="336"/>
        <v>1461</v>
      </c>
      <c r="C1499" s="53" t="s">
        <v>4590</v>
      </c>
      <c r="D1499" s="53" t="s">
        <v>7</v>
      </c>
      <c r="E1499" s="58" t="s">
        <v>1092</v>
      </c>
      <c r="F1499" s="58" t="s">
        <v>1092</v>
      </c>
      <c r="G1499" s="161">
        <v>0</v>
      </c>
      <c r="H1499" s="161">
        <v>0</v>
      </c>
      <c r="I1499" s="148" t="s">
        <v>3</v>
      </c>
      <c r="J1499" s="58" t="s">
        <v>1395</v>
      </c>
      <c r="K1499" s="59" t="s">
        <v>3994</v>
      </c>
      <c r="L1499" s="57" t="s">
        <v>4851</v>
      </c>
      <c r="M1499" s="57" t="s">
        <v>4908</v>
      </c>
      <c r="N1499" s="57"/>
      <c r="O1499" s="57"/>
      <c r="P1499" s="56" t="s">
        <v>1535</v>
      </c>
      <c r="Q1499" s="13"/>
      <c r="R1499"/>
      <c r="S1499" t="str">
        <f t="shared" si="329"/>
        <v/>
      </c>
      <c r="T1499" t="str">
        <f>IF(ISNA(VLOOKUP(AF1499,#REF!,1)),"//","")</f>
        <v/>
      </c>
      <c r="U1499"/>
      <c r="V1499" t="e">
        <f t="shared" si="330"/>
        <v>#REF!</v>
      </c>
      <c r="W1499" s="81" t="s">
        <v>2263</v>
      </c>
      <c r="X1499" s="59" t="s">
        <v>2263</v>
      </c>
      <c r="Y1499" s="59" t="s">
        <v>2263</v>
      </c>
      <c r="Z1499" s="25" t="str">
        <f t="shared" si="317"/>
        <v>"ENORM"</v>
      </c>
      <c r="AA1499" s="25" t="str">
        <f t="shared" si="331"/>
        <v>ENORM</v>
      </c>
      <c r="AB1499" s="1">
        <f t="shared" si="318"/>
        <v>1461</v>
      </c>
      <c r="AC1499" t="str">
        <f t="shared" si="332"/>
        <v>ITM_ENORM</v>
      </c>
      <c r="AD1499" s="136" t="str">
        <f>IF(ISNA(VLOOKUP(AA1499,Sheet2!J:J,1,0)),"//","")</f>
        <v>//</v>
      </c>
      <c r="AF1499" s="94" t="str">
        <f t="shared" si="333"/>
        <v>ENORM</v>
      </c>
      <c r="AG1499" t="b">
        <f t="shared" si="334"/>
        <v>1</v>
      </c>
    </row>
    <row r="1500" spans="1:33" s="107" customFormat="1">
      <c r="A1500" s="50">
        <f t="shared" si="335"/>
        <v>1500</v>
      </c>
      <c r="B1500" s="49">
        <f t="shared" si="336"/>
        <v>1462</v>
      </c>
      <c r="C1500" s="104" t="s">
        <v>3841</v>
      </c>
      <c r="D1500" s="104" t="s">
        <v>7</v>
      </c>
      <c r="E1500" s="105" t="s">
        <v>3842</v>
      </c>
      <c r="F1500" s="105" t="s">
        <v>276</v>
      </c>
      <c r="G1500" s="103">
        <v>0</v>
      </c>
      <c r="H1500" s="103">
        <v>99</v>
      </c>
      <c r="I1500" s="148" t="s">
        <v>3</v>
      </c>
      <c r="J1500" s="58" t="s">
        <v>1395</v>
      </c>
      <c r="K1500" s="106" t="s">
        <v>3994</v>
      </c>
      <c r="L1500" s="107" t="s">
        <v>4851</v>
      </c>
      <c r="M1500" s="57" t="s">
        <v>4913</v>
      </c>
      <c r="P1500" s="18" t="s">
        <v>3843</v>
      </c>
      <c r="Q1500" s="18"/>
      <c r="S1500" s="107" t="str">
        <f t="shared" si="329"/>
        <v>NOT EQUAL</v>
      </c>
      <c r="T1500" s="107" t="str">
        <f>IF(ISNA(VLOOKUP(AF1500,#REF!,1)),"//","")</f>
        <v/>
      </c>
      <c r="V1500" t="e">
        <f t="shared" si="330"/>
        <v>#REF!</v>
      </c>
      <c r="W1500" s="103" t="s">
        <v>2722</v>
      </c>
      <c r="X1500" s="106" t="s">
        <v>2631</v>
      </c>
      <c r="Y1500" s="106" t="s">
        <v>2263</v>
      </c>
      <c r="Z1500" s="25" t="str">
        <f t="shared" si="317"/>
        <v/>
      </c>
      <c r="AA1500" s="25" t="str">
        <f t="shared" si="331"/>
        <v/>
      </c>
      <c r="AB1500" s="1">
        <f t="shared" si="318"/>
        <v>1462</v>
      </c>
      <c r="AC1500" t="str">
        <f t="shared" si="332"/>
        <v>ITM_RCLMIN</v>
      </c>
      <c r="AD1500" s="136" t="str">
        <f>IF(ISNA(VLOOKUP(AA1500,Sheet2!J:J,1,0)),"//","")</f>
        <v/>
      </c>
      <c r="AF1500" s="94" t="str">
        <f t="shared" si="333"/>
        <v/>
      </c>
      <c r="AG1500" t="b">
        <f t="shared" si="334"/>
        <v>1</v>
      </c>
    </row>
    <row r="1501" spans="1:33">
      <c r="A1501" s="50">
        <f t="shared" si="335"/>
        <v>1501</v>
      </c>
      <c r="B1501" s="49">
        <f t="shared" si="336"/>
        <v>1463</v>
      </c>
      <c r="C1501" s="53" t="s">
        <v>4809</v>
      </c>
      <c r="D1501" s="53" t="s">
        <v>7</v>
      </c>
      <c r="E1501" s="58" t="s">
        <v>1094</v>
      </c>
      <c r="F1501" s="58" t="s">
        <v>86</v>
      </c>
      <c r="G1501" s="161">
        <v>0</v>
      </c>
      <c r="H1501" s="161">
        <v>0</v>
      </c>
      <c r="I1501" s="148" t="s">
        <v>1</v>
      </c>
      <c r="J1501" s="58" t="s">
        <v>1395</v>
      </c>
      <c r="K1501" s="59" t="s">
        <v>3994</v>
      </c>
      <c r="L1501" s="57" t="s">
        <v>4851</v>
      </c>
      <c r="M1501" s="57" t="s">
        <v>4910</v>
      </c>
      <c r="N1501" s="57"/>
      <c r="O1501" s="57"/>
      <c r="P1501" s="56" t="s">
        <v>1539</v>
      </c>
      <c r="Q1501" s="13"/>
      <c r="R1501"/>
      <c r="S1501" t="str">
        <f t="shared" si="329"/>
        <v>NOT EQUAL</v>
      </c>
      <c r="T1501" t="str">
        <f>IF(ISNA(VLOOKUP(AF1501,#REF!,1)),"//","")</f>
        <v/>
      </c>
      <c r="U1501"/>
      <c r="V1501" t="e">
        <f t="shared" si="330"/>
        <v>#REF!</v>
      </c>
      <c r="W1501" s="81" t="s">
        <v>2263</v>
      </c>
      <c r="X1501" s="59" t="s">
        <v>2263</v>
      </c>
      <c r="Y1501" s="59" t="s">
        <v>2263</v>
      </c>
      <c r="Z1501" s="25" t="str">
        <f t="shared" ref="Z1501:Z1564" si="337">IF( OR(X1501="CNST", I1501="CAT_REGS"),IF(E1501=CHAR(34)&amp;CHAR(34),F1501,E1501),
IF(X1501="YES",UPPER(IF(E1501=CHAR(34)&amp;CHAR(34),F1501,E1501)),
IF(   AND(X1501&lt;&gt;"NO",I1501="CAT_FNCT",D1501&lt;&gt;"multiply", D1501&lt;&gt;"divide"),IF(J1501="SLS_ENABLED",   UPPER(IF(E1501=CHAR(34)&amp;CHAR(34),F1501,E1501)),""),"")))</f>
        <v/>
      </c>
      <c r="AA1501" s="25" t="str">
        <f t="shared" si="331"/>
        <v/>
      </c>
      <c r="AB1501" s="1">
        <f t="shared" ref="AB1501:AB1564" si="338">B1501</f>
        <v>1463</v>
      </c>
      <c r="AC1501" t="str">
        <f t="shared" si="332"/>
        <v>ITM_EQ_DEL</v>
      </c>
      <c r="AD1501" s="136" t="str">
        <f>IF(ISNA(VLOOKUP(AA1501,Sheet2!J:J,1,0)),"//","")</f>
        <v/>
      </c>
      <c r="AF1501" s="94" t="str">
        <f t="shared" si="333"/>
        <v/>
      </c>
      <c r="AG1501" t="b">
        <f t="shared" si="334"/>
        <v>1</v>
      </c>
    </row>
    <row r="1502" spans="1:33">
      <c r="A1502" s="50">
        <f t="shared" si="335"/>
        <v>1502</v>
      </c>
      <c r="B1502" s="49">
        <f t="shared" si="336"/>
        <v>1464</v>
      </c>
      <c r="C1502" s="53" t="s">
        <v>4810</v>
      </c>
      <c r="D1502" s="53" t="s">
        <v>7</v>
      </c>
      <c r="E1502" s="58" t="s">
        <v>1095</v>
      </c>
      <c r="F1502" s="58" t="s">
        <v>87</v>
      </c>
      <c r="G1502" s="161">
        <v>0</v>
      </c>
      <c r="H1502" s="161">
        <v>0</v>
      </c>
      <c r="I1502" s="148" t="s">
        <v>1</v>
      </c>
      <c r="J1502" s="58" t="s">
        <v>1395</v>
      </c>
      <c r="K1502" s="59" t="s">
        <v>3994</v>
      </c>
      <c r="L1502" s="57" t="s">
        <v>4851</v>
      </c>
      <c r="M1502" s="57" t="s">
        <v>4910</v>
      </c>
      <c r="N1502" s="57"/>
      <c r="O1502" s="57"/>
      <c r="P1502" s="56" t="s">
        <v>1540</v>
      </c>
      <c r="Q1502" s="13"/>
      <c r="R1502"/>
      <c r="S1502" t="str">
        <f t="shared" si="329"/>
        <v>NOT EQUAL</v>
      </c>
      <c r="T1502" t="str">
        <f>IF(ISNA(VLOOKUP(AF1502,#REF!,1)),"//","")</f>
        <v/>
      </c>
      <c r="U1502"/>
      <c r="V1502" t="e">
        <f t="shared" si="330"/>
        <v>#REF!</v>
      </c>
      <c r="W1502" s="81" t="s">
        <v>2263</v>
      </c>
      <c r="X1502" s="59" t="s">
        <v>2263</v>
      </c>
      <c r="Y1502" s="59" t="s">
        <v>2263</v>
      </c>
      <c r="Z1502" s="25" t="str">
        <f t="shared" si="337"/>
        <v/>
      </c>
      <c r="AA1502" s="25" t="str">
        <f t="shared" si="331"/>
        <v/>
      </c>
      <c r="AB1502" s="1">
        <f t="shared" si="338"/>
        <v>1464</v>
      </c>
      <c r="AC1502" t="str">
        <f t="shared" si="332"/>
        <v>ITM_EQ_EDI</v>
      </c>
      <c r="AD1502" s="136" t="str">
        <f>IF(ISNA(VLOOKUP(AA1502,Sheet2!J:J,1,0)),"//","")</f>
        <v/>
      </c>
      <c r="AF1502" s="94" t="str">
        <f t="shared" si="333"/>
        <v/>
      </c>
      <c r="AG1502" t="b">
        <f t="shared" si="334"/>
        <v>1</v>
      </c>
    </row>
    <row r="1503" spans="1:33">
      <c r="A1503" s="50">
        <f t="shared" si="335"/>
        <v>1503</v>
      </c>
      <c r="B1503" s="49">
        <f t="shared" si="336"/>
        <v>1465</v>
      </c>
      <c r="C1503" s="53" t="s">
        <v>4811</v>
      </c>
      <c r="D1503" s="53" t="s">
        <v>7</v>
      </c>
      <c r="E1503" s="58" t="s">
        <v>1096</v>
      </c>
      <c r="F1503" s="58" t="s">
        <v>88</v>
      </c>
      <c r="G1503" s="161">
        <v>0</v>
      </c>
      <c r="H1503" s="161">
        <v>0</v>
      </c>
      <c r="I1503" s="148" t="s">
        <v>3</v>
      </c>
      <c r="J1503" s="58" t="s">
        <v>1395</v>
      </c>
      <c r="K1503" s="59" t="s">
        <v>3994</v>
      </c>
      <c r="L1503" s="57" t="s">
        <v>4851</v>
      </c>
      <c r="M1503" s="57" t="s">
        <v>4910</v>
      </c>
      <c r="N1503" s="57"/>
      <c r="O1503" s="57"/>
      <c r="P1503" s="56" t="s">
        <v>1541</v>
      </c>
      <c r="Q1503" s="13"/>
      <c r="R1503"/>
      <c r="S1503" t="str">
        <f t="shared" si="329"/>
        <v>NOT EQUAL</v>
      </c>
      <c r="T1503" t="str">
        <f>IF(ISNA(VLOOKUP(AF1503,#REF!,1)),"//","")</f>
        <v/>
      </c>
      <c r="U1503"/>
      <c r="V1503" t="e">
        <f t="shared" si="330"/>
        <v>#REF!</v>
      </c>
      <c r="W1503" s="81" t="s">
        <v>2263</v>
      </c>
      <c r="X1503" s="59" t="s">
        <v>2263</v>
      </c>
      <c r="Y1503" s="59" t="s">
        <v>2263</v>
      </c>
      <c r="Z1503" s="25" t="str">
        <f t="shared" si="337"/>
        <v>"EQ.NEW"</v>
      </c>
      <c r="AA1503" s="25" t="str">
        <f t="shared" si="331"/>
        <v>EQ.NEW</v>
      </c>
      <c r="AB1503" s="1">
        <f t="shared" si="338"/>
        <v>1465</v>
      </c>
      <c r="AC1503" t="str">
        <f t="shared" si="332"/>
        <v>ITM_EQ_NEW</v>
      </c>
      <c r="AD1503" s="136" t="str">
        <f>IF(ISNA(VLOOKUP(AA1503,Sheet2!J:J,1,0)),"//","")</f>
        <v>//</v>
      </c>
      <c r="AF1503" s="94" t="str">
        <f t="shared" si="333"/>
        <v>EQ.NEW</v>
      </c>
      <c r="AG1503" t="b">
        <f t="shared" si="334"/>
        <v>1</v>
      </c>
    </row>
    <row r="1504" spans="1:33">
      <c r="A1504" s="50">
        <f t="shared" si="335"/>
        <v>1504</v>
      </c>
      <c r="B1504" s="49">
        <f t="shared" si="336"/>
        <v>1466</v>
      </c>
      <c r="C1504" s="53" t="s">
        <v>4298</v>
      </c>
      <c r="D1504" s="53" t="s">
        <v>7</v>
      </c>
      <c r="E1504" s="58" t="s">
        <v>1097</v>
      </c>
      <c r="F1504" s="58" t="s">
        <v>1097</v>
      </c>
      <c r="G1504" s="161">
        <v>0</v>
      </c>
      <c r="H1504" s="161">
        <v>0</v>
      </c>
      <c r="I1504" s="148" t="s">
        <v>3</v>
      </c>
      <c r="J1504" s="58" t="s">
        <v>1395</v>
      </c>
      <c r="K1504" s="59" t="s">
        <v>3994</v>
      </c>
      <c r="L1504" s="57" t="s">
        <v>4852</v>
      </c>
      <c r="M1504" s="57" t="s">
        <v>4908</v>
      </c>
      <c r="N1504" s="57"/>
      <c r="O1504" s="57"/>
      <c r="P1504" s="56" t="s">
        <v>1542</v>
      </c>
      <c r="Q1504" s="13"/>
      <c r="R1504"/>
      <c r="S1504" t="str">
        <f t="shared" si="329"/>
        <v/>
      </c>
      <c r="T1504" t="str">
        <f>IF(ISNA(VLOOKUP(AF1504,#REF!,1)),"//","")</f>
        <v/>
      </c>
      <c r="U1504"/>
      <c r="V1504" t="e">
        <f t="shared" si="330"/>
        <v>#REF!</v>
      </c>
      <c r="W1504" s="81" t="s">
        <v>2263</v>
      </c>
      <c r="X1504" s="59" t="s">
        <v>2263</v>
      </c>
      <c r="Y1504" s="59" t="s">
        <v>2263</v>
      </c>
      <c r="Z1504" s="25" t="str">
        <f t="shared" si="337"/>
        <v>"ERF"</v>
      </c>
      <c r="AA1504" s="25" t="str">
        <f t="shared" si="331"/>
        <v>ERF</v>
      </c>
      <c r="AB1504" s="1">
        <f t="shared" si="338"/>
        <v>1466</v>
      </c>
      <c r="AC1504" t="str">
        <f t="shared" si="332"/>
        <v>ITM_ERF</v>
      </c>
      <c r="AD1504" s="136" t="str">
        <f>IF(ISNA(VLOOKUP(AA1504,Sheet2!J:J,1,0)),"//","")</f>
        <v>//</v>
      </c>
      <c r="AF1504" s="94" t="str">
        <f t="shared" si="333"/>
        <v>ERF</v>
      </c>
      <c r="AG1504" t="b">
        <f t="shared" si="334"/>
        <v>1</v>
      </c>
    </row>
    <row r="1505" spans="1:33">
      <c r="A1505" s="50">
        <f t="shared" si="335"/>
        <v>1505</v>
      </c>
      <c r="B1505" s="49">
        <f t="shared" si="336"/>
        <v>1467</v>
      </c>
      <c r="C1505" s="53" t="s">
        <v>4299</v>
      </c>
      <c r="D1505" s="53" t="s">
        <v>7</v>
      </c>
      <c r="E1505" s="58" t="s">
        <v>89</v>
      </c>
      <c r="F1505" s="58" t="s">
        <v>89</v>
      </c>
      <c r="G1505" s="161">
        <v>0</v>
      </c>
      <c r="H1505" s="161">
        <v>0</v>
      </c>
      <c r="I1505" s="148" t="s">
        <v>3</v>
      </c>
      <c r="J1505" s="58" t="s">
        <v>1395</v>
      </c>
      <c r="K1505" s="59" t="s">
        <v>3994</v>
      </c>
      <c r="L1505" s="57" t="s">
        <v>4852</v>
      </c>
      <c r="M1505" s="57" t="s">
        <v>4908</v>
      </c>
      <c r="N1505" s="57"/>
      <c r="O1505" s="57"/>
      <c r="P1505" s="56" t="s">
        <v>1543</v>
      </c>
      <c r="Q1505" s="13"/>
      <c r="R1505"/>
      <c r="S1505" t="str">
        <f t="shared" si="329"/>
        <v/>
      </c>
      <c r="T1505" t="str">
        <f>IF(ISNA(VLOOKUP(AF1505,#REF!,1)),"//","")</f>
        <v/>
      </c>
      <c r="U1505"/>
      <c r="V1505" t="e">
        <f t="shared" si="330"/>
        <v>#REF!</v>
      </c>
      <c r="W1505" s="81" t="s">
        <v>2263</v>
      </c>
      <c r="X1505" s="59" t="s">
        <v>2263</v>
      </c>
      <c r="Y1505" s="59" t="s">
        <v>2263</v>
      </c>
      <c r="Z1505" s="25" t="str">
        <f t="shared" si="337"/>
        <v>"ERFC"</v>
      </c>
      <c r="AA1505" s="25" t="str">
        <f t="shared" si="331"/>
        <v>ERFC</v>
      </c>
      <c r="AB1505" s="1">
        <f t="shared" si="338"/>
        <v>1467</v>
      </c>
      <c r="AC1505" t="str">
        <f t="shared" si="332"/>
        <v>ITM_ERFC</v>
      </c>
      <c r="AD1505" s="136" t="str">
        <f>IF(ISNA(VLOOKUP(AA1505,Sheet2!J:J,1,0)),"//","")</f>
        <v>//</v>
      </c>
      <c r="AF1505" s="94" t="str">
        <f t="shared" si="333"/>
        <v>ERFC</v>
      </c>
      <c r="AG1505" t="b">
        <f t="shared" si="334"/>
        <v>1</v>
      </c>
    </row>
    <row r="1506" spans="1:33">
      <c r="A1506" s="50">
        <f t="shared" si="335"/>
        <v>1506</v>
      </c>
      <c r="B1506" s="49">
        <f t="shared" si="336"/>
        <v>1468</v>
      </c>
      <c r="C1506" s="53" t="s">
        <v>4896</v>
      </c>
      <c r="D1506" s="53" t="s">
        <v>12</v>
      </c>
      <c r="E1506" s="58" t="s">
        <v>1098</v>
      </c>
      <c r="F1506" s="58" t="s">
        <v>1098</v>
      </c>
      <c r="G1506" s="161">
        <v>1</v>
      </c>
      <c r="H1506" s="161" t="s">
        <v>4897</v>
      </c>
      <c r="I1506" s="148" t="s">
        <v>3</v>
      </c>
      <c r="J1506" s="58" t="s">
        <v>1395</v>
      </c>
      <c r="K1506" s="59" t="s">
        <v>3994</v>
      </c>
      <c r="L1506" s="57" t="s">
        <v>4851</v>
      </c>
      <c r="M1506" s="57" t="s">
        <v>4909</v>
      </c>
      <c r="N1506" s="57"/>
      <c r="O1506" s="57"/>
      <c r="P1506" s="56" t="s">
        <v>1544</v>
      </c>
      <c r="Q1506" s="13"/>
      <c r="R1506"/>
      <c r="S1506" t="str">
        <f t="shared" si="329"/>
        <v/>
      </c>
      <c r="T1506" t="str">
        <f>IF(ISNA(VLOOKUP(AF1506,#REF!,1)),"//","")</f>
        <v/>
      </c>
      <c r="U1506"/>
      <c r="V1506" t="e">
        <f t="shared" si="330"/>
        <v>#REF!</v>
      </c>
      <c r="W1506" s="81" t="s">
        <v>2263</v>
      </c>
      <c r="X1506" s="59" t="s">
        <v>2263</v>
      </c>
      <c r="Y1506" s="59" t="s">
        <v>2263</v>
      </c>
      <c r="Z1506" s="25" t="str">
        <f t="shared" si="337"/>
        <v>"ERR"</v>
      </c>
      <c r="AA1506" s="25" t="str">
        <f t="shared" si="331"/>
        <v>ERR</v>
      </c>
      <c r="AB1506" s="1">
        <f t="shared" si="338"/>
        <v>1468</v>
      </c>
      <c r="AC1506" t="str">
        <f t="shared" si="332"/>
        <v>ITM_ERR</v>
      </c>
      <c r="AD1506" s="136" t="str">
        <f>IF(ISNA(VLOOKUP(AA1506,Sheet2!J:J,1,0)),"//","")</f>
        <v>//</v>
      </c>
      <c r="AF1506" s="94" t="str">
        <f t="shared" si="333"/>
        <v>ERR</v>
      </c>
      <c r="AG1506" t="b">
        <f t="shared" si="334"/>
        <v>1</v>
      </c>
    </row>
    <row r="1507" spans="1:33">
      <c r="A1507" s="50">
        <f t="shared" si="335"/>
        <v>1507</v>
      </c>
      <c r="B1507" s="49">
        <f t="shared" si="336"/>
        <v>1469</v>
      </c>
      <c r="C1507" s="53" t="s">
        <v>4924</v>
      </c>
      <c r="D1507" s="53" t="s">
        <v>7</v>
      </c>
      <c r="E1507" s="58" t="s">
        <v>1101</v>
      </c>
      <c r="F1507" s="58" t="s">
        <v>1102</v>
      </c>
      <c r="G1507" s="161">
        <v>0</v>
      </c>
      <c r="H1507" s="161">
        <v>0</v>
      </c>
      <c r="I1507" s="148" t="s">
        <v>3</v>
      </c>
      <c r="J1507" s="58" t="s">
        <v>1396</v>
      </c>
      <c r="K1507" s="59" t="s">
        <v>3830</v>
      </c>
      <c r="L1507" s="57" t="s">
        <v>4851</v>
      </c>
      <c r="M1507" s="57" t="s">
        <v>4908</v>
      </c>
      <c r="N1507" s="57"/>
      <c r="O1507" s="57"/>
      <c r="P1507" s="56" t="s">
        <v>1546</v>
      </c>
      <c r="Q1507" s="13"/>
      <c r="R1507"/>
      <c r="S1507" t="str">
        <f t="shared" ref="S1507:S1570" si="339">IF(E1507=F1507,"","NOT EQUAL")</f>
        <v/>
      </c>
      <c r="T1507" t="str">
        <f>IF(ISNA(VLOOKUP(AF1507,#REF!,1)),"//","")</f>
        <v/>
      </c>
      <c r="U1507"/>
      <c r="V1507" t="e">
        <f t="shared" si="330"/>
        <v>#REF!</v>
      </c>
      <c r="W1507" s="81" t="s">
        <v>2263</v>
      </c>
      <c r="X1507" s="59" t="s">
        <v>2263</v>
      </c>
      <c r="Y1507" s="59" t="s">
        <v>2263</v>
      </c>
      <c r="Z1507" s="25" t="str">
        <f t="shared" si="337"/>
        <v/>
      </c>
      <c r="AA1507" s="25" t="str">
        <f t="shared" si="331"/>
        <v/>
      </c>
      <c r="AB1507" s="1">
        <f t="shared" si="338"/>
        <v>1469</v>
      </c>
      <c r="AC1507" t="str">
        <f t="shared" si="332"/>
        <v>ITM_EXITALL</v>
      </c>
      <c r="AD1507" s="136" t="str">
        <f>IF(ISNA(VLOOKUP(AA1507,Sheet2!J:J,1,0)),"//","")</f>
        <v/>
      </c>
      <c r="AF1507" s="94" t="str">
        <f t="shared" si="333"/>
        <v/>
      </c>
      <c r="AG1507" t="b">
        <f t="shared" si="334"/>
        <v>1</v>
      </c>
    </row>
    <row r="1508" spans="1:33">
      <c r="A1508" s="50">
        <f t="shared" si="335"/>
        <v>1508</v>
      </c>
      <c r="B1508" s="49">
        <f t="shared" si="336"/>
        <v>1470</v>
      </c>
      <c r="C1508" s="53" t="s">
        <v>3640</v>
      </c>
      <c r="D1508" s="53" t="s">
        <v>7</v>
      </c>
      <c r="E1508" s="58" t="s">
        <v>92</v>
      </c>
      <c r="F1508" s="58" t="s">
        <v>92</v>
      </c>
      <c r="G1508" s="161">
        <v>0</v>
      </c>
      <c r="H1508" s="161">
        <v>0</v>
      </c>
      <c r="I1508" s="148" t="s">
        <v>3</v>
      </c>
      <c r="J1508" s="58" t="s">
        <v>1395</v>
      </c>
      <c r="K1508" s="59" t="s">
        <v>3994</v>
      </c>
      <c r="L1508" s="57" t="s">
        <v>4851</v>
      </c>
      <c r="M1508" s="57" t="s">
        <v>4908</v>
      </c>
      <c r="N1508" s="57"/>
      <c r="O1508" s="57"/>
      <c r="P1508" s="56" t="s">
        <v>1554</v>
      </c>
      <c r="Q1508" s="13"/>
      <c r="R1508"/>
      <c r="S1508" t="str">
        <f t="shared" si="339"/>
        <v/>
      </c>
      <c r="T1508" t="str">
        <f>IF(ISNA(VLOOKUP(AF1508,#REF!,1)),"//","")</f>
        <v/>
      </c>
      <c r="U1508"/>
      <c r="V1508" t="e">
        <f t="shared" si="330"/>
        <v>#REF!</v>
      </c>
      <c r="W1508" s="81" t="s">
        <v>2263</v>
      </c>
      <c r="X1508" s="59" t="s">
        <v>2263</v>
      </c>
      <c r="Y1508" s="59" t="s">
        <v>2263</v>
      </c>
      <c r="Z1508" s="25" t="str">
        <f t="shared" si="337"/>
        <v>"EXPT"</v>
      </c>
      <c r="AA1508" s="25" t="str">
        <f t="shared" si="331"/>
        <v>EXPT</v>
      </c>
      <c r="AB1508" s="1">
        <f t="shared" si="338"/>
        <v>1470</v>
      </c>
      <c r="AC1508" t="str">
        <f t="shared" si="332"/>
        <v>ITM_EXPT</v>
      </c>
      <c r="AD1508" s="136" t="str">
        <f>IF(ISNA(VLOOKUP(AA1508,Sheet2!J:J,1,0)),"//","")</f>
        <v/>
      </c>
      <c r="AF1508" s="94" t="str">
        <f t="shared" si="333"/>
        <v>EXPT</v>
      </c>
      <c r="AG1508" t="b">
        <f t="shared" si="334"/>
        <v>1</v>
      </c>
    </row>
    <row r="1509" spans="1:33">
      <c r="A1509" s="50">
        <f t="shared" si="335"/>
        <v>1509</v>
      </c>
      <c r="B1509" s="49">
        <f t="shared" si="336"/>
        <v>1471</v>
      </c>
      <c r="C1509" s="53" t="s">
        <v>4304</v>
      </c>
      <c r="D1509" s="53" t="s">
        <v>7</v>
      </c>
      <c r="E1509" s="58" t="s">
        <v>4305</v>
      </c>
      <c r="F1509" s="58" t="s">
        <v>4305</v>
      </c>
      <c r="G1509" s="161">
        <v>0</v>
      </c>
      <c r="H1509" s="161">
        <v>0</v>
      </c>
      <c r="I1509" s="148" t="s">
        <v>3</v>
      </c>
      <c r="J1509" s="58" t="s">
        <v>1395</v>
      </c>
      <c r="K1509" s="59" t="s">
        <v>3994</v>
      </c>
      <c r="L1509" s="57" t="s">
        <v>4851</v>
      </c>
      <c r="M1509" s="57" t="s">
        <v>4908</v>
      </c>
      <c r="N1509" s="57"/>
      <c r="O1509" s="57"/>
      <c r="P1509" s="56" t="s">
        <v>4306</v>
      </c>
      <c r="Q1509" s="13"/>
      <c r="R1509"/>
      <c r="S1509" t="str">
        <f t="shared" si="339"/>
        <v/>
      </c>
      <c r="T1509" t="str">
        <f>IF(ISNA(VLOOKUP(AF1509,#REF!,1)),"//","")</f>
        <v/>
      </c>
      <c r="U1509"/>
      <c r="V1509" t="e">
        <f t="shared" si="330"/>
        <v>#REF!</v>
      </c>
      <c r="W1509" s="81" t="s">
        <v>2263</v>
      </c>
      <c r="X1509" s="59" t="s">
        <v>2263</v>
      </c>
      <c r="Y1509" s="59" t="s">
        <v>2263</v>
      </c>
      <c r="Z1509" s="25" t="str">
        <f t="shared" si="337"/>
        <v>"J/G?"</v>
      </c>
      <c r="AA1509" s="25" t="str">
        <f t="shared" si="331"/>
        <v>J/G?</v>
      </c>
      <c r="AB1509" s="1">
        <f t="shared" si="338"/>
        <v>1471</v>
      </c>
      <c r="AC1509" t="str">
        <f t="shared" si="332"/>
        <v>ITM_GET_JUL_GREG</v>
      </c>
      <c r="AD1509" s="136" t="str">
        <f>IF(ISNA(VLOOKUP(AA1509,Sheet2!J:J,1,0)),"//","")</f>
        <v>//</v>
      </c>
      <c r="AF1509" s="94" t="str">
        <f t="shared" si="333"/>
        <v>J/G?</v>
      </c>
      <c r="AG1509" t="b">
        <f t="shared" si="334"/>
        <v>1</v>
      </c>
    </row>
    <row r="1510" spans="1:33">
      <c r="A1510" s="50">
        <f t="shared" si="335"/>
        <v>1510</v>
      </c>
      <c r="B1510" s="49">
        <f t="shared" si="336"/>
        <v>1472</v>
      </c>
      <c r="C1510" s="53" t="s">
        <v>3641</v>
      </c>
      <c r="D1510" s="53" t="s">
        <v>7</v>
      </c>
      <c r="E1510" s="117" t="s">
        <v>1107</v>
      </c>
      <c r="F1510" s="117" t="s">
        <v>1107</v>
      </c>
      <c r="G1510" s="164">
        <v>0</v>
      </c>
      <c r="H1510" s="164">
        <v>0</v>
      </c>
      <c r="I1510" s="148" t="s">
        <v>3</v>
      </c>
      <c r="J1510" s="58" t="s">
        <v>1395</v>
      </c>
      <c r="K1510" s="59" t="s">
        <v>3994</v>
      </c>
      <c r="L1510" s="57" t="s">
        <v>4852</v>
      </c>
      <c r="M1510" s="57" t="s">
        <v>4908</v>
      </c>
      <c r="N1510" s="57"/>
      <c r="O1510" s="57"/>
      <c r="P1510" s="56" t="s">
        <v>1567</v>
      </c>
      <c r="Q1510" s="13"/>
      <c r="R1510"/>
      <c r="S1510" t="str">
        <f t="shared" si="339"/>
        <v/>
      </c>
      <c r="T1510" t="str">
        <f>IF(ISNA(VLOOKUP(AF1510,#REF!,1)),"//","")</f>
        <v/>
      </c>
      <c r="U1510"/>
      <c r="V1510" t="e">
        <f t="shared" si="330"/>
        <v>#REF!</v>
      </c>
      <c r="W1510" s="81" t="s">
        <v>2263</v>
      </c>
      <c r="X1510" s="59" t="s">
        <v>2263</v>
      </c>
      <c r="Y1510" s="59" t="s">
        <v>2263</v>
      </c>
      <c r="Z1510" s="25" t="str">
        <f t="shared" si="337"/>
        <v>"FIB"</v>
      </c>
      <c r="AA1510" s="25" t="str">
        <f t="shared" si="331"/>
        <v>FIB</v>
      </c>
      <c r="AB1510" s="1">
        <f t="shared" si="338"/>
        <v>1472</v>
      </c>
      <c r="AC1510" t="str">
        <f t="shared" si="332"/>
        <v>ITM_FIB</v>
      </c>
      <c r="AD1510" s="136" t="str">
        <f>IF(ISNA(VLOOKUP(AA1510,Sheet2!J:J,1,0)),"//","")</f>
        <v/>
      </c>
      <c r="AF1510" s="94" t="str">
        <f t="shared" si="333"/>
        <v>FIB</v>
      </c>
      <c r="AG1510" t="b">
        <f t="shared" si="334"/>
        <v>1</v>
      </c>
    </row>
    <row r="1511" spans="1:33">
      <c r="A1511" s="50">
        <f t="shared" si="335"/>
        <v>1511</v>
      </c>
      <c r="B1511" s="49">
        <f t="shared" si="336"/>
        <v>1473</v>
      </c>
      <c r="C1511" s="53" t="s">
        <v>3642</v>
      </c>
      <c r="D1511" s="53" t="s">
        <v>12</v>
      </c>
      <c r="E1511" s="58" t="s">
        <v>104</v>
      </c>
      <c r="F1511" s="58" t="s">
        <v>104</v>
      </c>
      <c r="G1511" s="161">
        <v>0</v>
      </c>
      <c r="H1511" s="161">
        <v>15</v>
      </c>
      <c r="I1511" s="148" t="s">
        <v>3</v>
      </c>
      <c r="J1511" s="58" t="s">
        <v>1395</v>
      </c>
      <c r="K1511" s="59" t="s">
        <v>3994</v>
      </c>
      <c r="L1511" s="57" t="s">
        <v>4851</v>
      </c>
      <c r="M1511" s="57" t="s">
        <v>4909</v>
      </c>
      <c r="N1511" s="57"/>
      <c r="O1511" s="57"/>
      <c r="P1511" s="56" t="s">
        <v>1570</v>
      </c>
      <c r="Q1511" s="13"/>
      <c r="R1511"/>
      <c r="S1511" t="str">
        <f t="shared" si="339"/>
        <v/>
      </c>
      <c r="T1511" t="str">
        <f>IF(ISNA(VLOOKUP(AF1511,#REF!,1)),"//","")</f>
        <v/>
      </c>
      <c r="U1511"/>
      <c r="V1511" t="e">
        <f t="shared" si="330"/>
        <v>#REF!</v>
      </c>
      <c r="W1511" s="81" t="s">
        <v>2263</v>
      </c>
      <c r="X1511" s="59" t="s">
        <v>2637</v>
      </c>
      <c r="Y1511" s="59" t="s">
        <v>2263</v>
      </c>
      <c r="Z1511" s="25" t="str">
        <f t="shared" si="337"/>
        <v>"FIX"</v>
      </c>
      <c r="AA1511" s="25" t="str">
        <f t="shared" si="331"/>
        <v>FIX</v>
      </c>
      <c r="AB1511" s="1">
        <f t="shared" si="338"/>
        <v>1473</v>
      </c>
      <c r="AC1511" t="str">
        <f t="shared" si="332"/>
        <v>ITM_FIX</v>
      </c>
      <c r="AD1511" s="136" t="str">
        <f>IF(ISNA(VLOOKUP(AA1511,Sheet2!J:J,1,0)),"//","")</f>
        <v/>
      </c>
      <c r="AF1511" s="94" t="str">
        <f t="shared" si="333"/>
        <v>FIX</v>
      </c>
      <c r="AG1511" t="b">
        <f t="shared" si="334"/>
        <v>1</v>
      </c>
    </row>
    <row r="1512" spans="1:33">
      <c r="A1512" s="50">
        <f t="shared" si="335"/>
        <v>1512</v>
      </c>
      <c r="B1512" s="49">
        <f t="shared" si="336"/>
        <v>1474</v>
      </c>
      <c r="C1512" s="53" t="s">
        <v>3643</v>
      </c>
      <c r="D1512" s="53" t="s">
        <v>7</v>
      </c>
      <c r="E1512" s="58" t="s">
        <v>105</v>
      </c>
      <c r="F1512" s="58" t="s">
        <v>105</v>
      </c>
      <c r="G1512" s="161">
        <v>0</v>
      </c>
      <c r="H1512" s="161">
        <v>0</v>
      </c>
      <c r="I1512" s="148" t="s">
        <v>3</v>
      </c>
      <c r="J1512" s="58" t="s">
        <v>1395</v>
      </c>
      <c r="K1512" s="59" t="s">
        <v>3994</v>
      </c>
      <c r="L1512" s="57" t="s">
        <v>4851</v>
      </c>
      <c r="M1512" s="57" t="s">
        <v>4908</v>
      </c>
      <c r="N1512" s="57"/>
      <c r="O1512" s="57"/>
      <c r="P1512" s="56" t="s">
        <v>1573</v>
      </c>
      <c r="Q1512" s="13"/>
      <c r="R1512"/>
      <c r="S1512" t="str">
        <f t="shared" si="339"/>
        <v/>
      </c>
      <c r="T1512" t="str">
        <f>IF(ISNA(VLOOKUP(AF1512,#REF!,1)),"//","")</f>
        <v/>
      </c>
      <c r="U1512"/>
      <c r="V1512" t="e">
        <f t="shared" si="330"/>
        <v>#REF!</v>
      </c>
      <c r="W1512" s="81" t="s">
        <v>2727</v>
      </c>
      <c r="X1512" s="59" t="s">
        <v>2637</v>
      </c>
      <c r="Y1512" s="59" t="s">
        <v>2263</v>
      </c>
      <c r="Z1512" s="25" t="str">
        <f t="shared" si="337"/>
        <v>"FLASH?"</v>
      </c>
      <c r="AA1512" s="25" t="str">
        <f t="shared" si="331"/>
        <v>FLASH?</v>
      </c>
      <c r="AB1512" s="1">
        <f t="shared" si="338"/>
        <v>1474</v>
      </c>
      <c r="AC1512" t="str">
        <f t="shared" si="332"/>
        <v>ITM_FLASH</v>
      </c>
      <c r="AD1512" s="136" t="str">
        <f>IF(ISNA(VLOOKUP(AA1512,Sheet2!J:J,1,0)),"//","")</f>
        <v>//</v>
      </c>
      <c r="AF1512" s="94" t="str">
        <f t="shared" si="333"/>
        <v>FLASH?</v>
      </c>
      <c r="AG1512" t="b">
        <f t="shared" si="334"/>
        <v>1</v>
      </c>
    </row>
    <row r="1513" spans="1:33">
      <c r="A1513" s="50">
        <f t="shared" si="335"/>
        <v>1513</v>
      </c>
      <c r="B1513" s="49">
        <f t="shared" si="336"/>
        <v>1475</v>
      </c>
      <c r="C1513" s="53" t="s">
        <v>4964</v>
      </c>
      <c r="D1513" s="53" t="s">
        <v>2838</v>
      </c>
      <c r="E1513" s="58" t="s">
        <v>1119</v>
      </c>
      <c r="F1513" s="58" t="s">
        <v>1119</v>
      </c>
      <c r="G1513" s="161">
        <v>0</v>
      </c>
      <c r="H1513" s="161">
        <v>99</v>
      </c>
      <c r="I1513" s="148" t="s">
        <v>3</v>
      </c>
      <c r="J1513" s="58" t="s">
        <v>1395</v>
      </c>
      <c r="K1513" s="59" t="s">
        <v>3994</v>
      </c>
      <c r="L1513" s="57" t="s">
        <v>4851</v>
      </c>
      <c r="M1513" s="57" t="s">
        <v>4912</v>
      </c>
      <c r="N1513" s="57"/>
      <c r="O1513" s="57"/>
      <c r="P1513" s="56" t="s">
        <v>1592</v>
      </c>
      <c r="Q1513" s="13"/>
      <c r="R1513"/>
      <c r="S1513" t="str">
        <f t="shared" si="339"/>
        <v/>
      </c>
      <c r="T1513" t="str">
        <f>IF(ISNA(VLOOKUP(AF1513,#REF!,1)),"//","")</f>
        <v/>
      </c>
      <c r="U1513"/>
      <c r="V1513" t="e">
        <f t="shared" si="330"/>
        <v>#REF!</v>
      </c>
      <c r="W1513" s="81" t="s">
        <v>2263</v>
      </c>
      <c r="X1513" s="59" t="s">
        <v>2263</v>
      </c>
      <c r="Y1513" s="59" t="s">
        <v>2263</v>
      </c>
      <c r="Z1513" s="25" t="str">
        <f t="shared" si="337"/>
        <v>"F'(X)"</v>
      </c>
      <c r="AA1513" s="25" t="str">
        <f t="shared" si="331"/>
        <v>F'(X)</v>
      </c>
      <c r="AB1513" s="1">
        <f t="shared" si="338"/>
        <v>1475</v>
      </c>
      <c r="AC1513" t="str">
        <f t="shared" si="332"/>
        <v>ITM_FQX</v>
      </c>
      <c r="AD1513" s="136" t="str">
        <f>IF(ISNA(VLOOKUP(AA1513,Sheet2!J:J,1,0)),"//","")</f>
        <v>//</v>
      </c>
      <c r="AF1513" s="94" t="str">
        <f t="shared" si="333"/>
        <v>F'</v>
      </c>
      <c r="AG1513" t="b">
        <f t="shared" si="334"/>
        <v>0</v>
      </c>
    </row>
    <row r="1514" spans="1:33">
      <c r="A1514" s="50">
        <f t="shared" si="335"/>
        <v>1514</v>
      </c>
      <c r="B1514" s="49">
        <f t="shared" si="336"/>
        <v>1476</v>
      </c>
      <c r="C1514" s="53" t="s">
        <v>4965</v>
      </c>
      <c r="D1514" s="53" t="s">
        <v>2838</v>
      </c>
      <c r="E1514" s="58" t="s">
        <v>118</v>
      </c>
      <c r="F1514" s="58" t="s">
        <v>118</v>
      </c>
      <c r="G1514" s="161">
        <v>0</v>
      </c>
      <c r="H1514" s="161">
        <v>99</v>
      </c>
      <c r="I1514" s="148" t="s">
        <v>3</v>
      </c>
      <c r="J1514" s="58" t="s">
        <v>1395</v>
      </c>
      <c r="K1514" s="59" t="s">
        <v>3994</v>
      </c>
      <c r="L1514" s="57" t="s">
        <v>4851</v>
      </c>
      <c r="M1514" s="57" t="s">
        <v>4912</v>
      </c>
      <c r="N1514" s="57"/>
      <c r="O1514" s="57"/>
      <c r="P1514" s="56" t="s">
        <v>1593</v>
      </c>
      <c r="Q1514" s="13"/>
      <c r="R1514"/>
      <c r="S1514" t="str">
        <f t="shared" si="339"/>
        <v/>
      </c>
      <c r="T1514" t="str">
        <f>IF(ISNA(VLOOKUP(AF1514,#REF!,1)),"//","")</f>
        <v/>
      </c>
      <c r="U1514"/>
      <c r="V1514" t="e">
        <f t="shared" si="330"/>
        <v>#REF!</v>
      </c>
      <c r="W1514" s="81" t="s">
        <v>2263</v>
      </c>
      <c r="X1514" s="59" t="s">
        <v>2263</v>
      </c>
      <c r="Y1514" s="59" t="s">
        <v>2263</v>
      </c>
      <c r="Z1514" s="25" t="str">
        <f t="shared" si="337"/>
        <v>"F\"(X)"</v>
      </c>
      <c r="AA1514" s="25" t="str">
        <f t="shared" si="331"/>
        <v>F\(X)</v>
      </c>
      <c r="AB1514" s="1">
        <f t="shared" si="338"/>
        <v>1476</v>
      </c>
      <c r="AC1514" t="str">
        <f t="shared" si="332"/>
        <v>ITM_FDQX</v>
      </c>
      <c r="AD1514" s="136" t="str">
        <f>IF(ISNA(VLOOKUP(AA1514,Sheet2!J:J,1,0)),"//","")</f>
        <v>//</v>
      </c>
      <c r="AF1514" s="94" t="str">
        <f t="shared" si="333"/>
        <v>F\</v>
      </c>
      <c r="AG1514" t="b">
        <f t="shared" si="334"/>
        <v>0</v>
      </c>
    </row>
    <row r="1515" spans="1:33">
      <c r="A1515" s="50">
        <f t="shared" si="335"/>
        <v>1515</v>
      </c>
      <c r="B1515" s="49">
        <f t="shared" si="336"/>
        <v>1477</v>
      </c>
      <c r="C1515" s="53" t="s">
        <v>3644</v>
      </c>
      <c r="D1515" s="53" t="s">
        <v>12</v>
      </c>
      <c r="E1515" s="58" t="s">
        <v>122</v>
      </c>
      <c r="F1515" s="58" t="s">
        <v>122</v>
      </c>
      <c r="G1515" s="161">
        <v>0</v>
      </c>
      <c r="H1515" s="161">
        <v>15</v>
      </c>
      <c r="I1515" s="148" t="s">
        <v>3</v>
      </c>
      <c r="J1515" s="58" t="s">
        <v>1395</v>
      </c>
      <c r="K1515" s="59" t="s">
        <v>3994</v>
      </c>
      <c r="L1515" s="57" t="s">
        <v>4851</v>
      </c>
      <c r="M1515" s="57" t="s">
        <v>4909</v>
      </c>
      <c r="N1515" s="57"/>
      <c r="O1515" s="57"/>
      <c r="P1515" s="56" t="s">
        <v>1597</v>
      </c>
      <c r="Q1515" s="13"/>
      <c r="R1515"/>
      <c r="S1515" t="str">
        <f t="shared" si="339"/>
        <v/>
      </c>
      <c r="T1515" t="str">
        <f>IF(ISNA(VLOOKUP(AF1515,#REF!,1)),"//","")</f>
        <v/>
      </c>
      <c r="U1515"/>
      <c r="V1515" t="e">
        <f t="shared" si="330"/>
        <v>#REF!</v>
      </c>
      <c r="W1515" s="81" t="s">
        <v>2263</v>
      </c>
      <c r="X1515" s="59" t="s">
        <v>2263</v>
      </c>
      <c r="Y1515" s="59" t="s">
        <v>2263</v>
      </c>
      <c r="Z1515" s="25" t="str">
        <f t="shared" si="337"/>
        <v>"GAP"</v>
      </c>
      <c r="AA1515" s="25" t="str">
        <f t="shared" si="331"/>
        <v>GAP</v>
      </c>
      <c r="AB1515" s="1">
        <f t="shared" si="338"/>
        <v>1477</v>
      </c>
      <c r="AC1515" t="str">
        <f t="shared" si="332"/>
        <v>ITM_GAP</v>
      </c>
      <c r="AD1515" s="136" t="str">
        <f>IF(ISNA(VLOOKUP(AA1515,Sheet2!J:J,1,0)),"//","")</f>
        <v>//</v>
      </c>
      <c r="AF1515" s="94" t="str">
        <f t="shared" si="333"/>
        <v>GAP</v>
      </c>
      <c r="AG1515" t="b">
        <f t="shared" si="334"/>
        <v>1</v>
      </c>
    </row>
    <row r="1516" spans="1:33">
      <c r="A1516" s="50">
        <f t="shared" si="335"/>
        <v>1516</v>
      </c>
      <c r="B1516" s="49">
        <f t="shared" si="336"/>
        <v>1478</v>
      </c>
      <c r="C1516" s="53" t="s">
        <v>3645</v>
      </c>
      <c r="D1516" s="53" t="s">
        <v>7</v>
      </c>
      <c r="E1516" s="58" t="s">
        <v>1121</v>
      </c>
      <c r="F1516" s="58" t="s">
        <v>1121</v>
      </c>
      <c r="G1516" s="161">
        <v>0</v>
      </c>
      <c r="H1516" s="161">
        <v>0</v>
      </c>
      <c r="I1516" s="148" t="s">
        <v>3</v>
      </c>
      <c r="J1516" s="58" t="s">
        <v>1395</v>
      </c>
      <c r="K1516" s="59" t="s">
        <v>3994</v>
      </c>
      <c r="L1516" s="57" t="s">
        <v>4852</v>
      </c>
      <c r="M1516" s="57" t="s">
        <v>4908</v>
      </c>
      <c r="N1516" s="57"/>
      <c r="O1516" s="57"/>
      <c r="P1516" s="56" t="s">
        <v>1600</v>
      </c>
      <c r="Q1516" s="13"/>
      <c r="R1516"/>
      <c r="S1516" t="str">
        <f t="shared" si="339"/>
        <v/>
      </c>
      <c r="T1516" t="str">
        <f>IF(ISNA(VLOOKUP(AF1516,#REF!,1)),"//","")</f>
        <v/>
      </c>
      <c r="U1516"/>
      <c r="V1516" t="e">
        <f t="shared" si="330"/>
        <v>#REF!</v>
      </c>
      <c r="W1516" s="81" t="s">
        <v>2263</v>
      </c>
      <c r="X1516" s="59" t="s">
        <v>2263</v>
      </c>
      <c r="Y1516" s="59" t="s">
        <v>2263</v>
      </c>
      <c r="Z1516" s="25" t="str">
        <f t="shared" si="337"/>
        <v>"G" STD_SUB_D</v>
      </c>
      <c r="AA1516" s="25" t="str">
        <f t="shared" si="331"/>
        <v>GD</v>
      </c>
      <c r="AB1516" s="1">
        <f t="shared" si="338"/>
        <v>1478</v>
      </c>
      <c r="AC1516" t="str">
        <f t="shared" si="332"/>
        <v>ITM_GD</v>
      </c>
      <c r="AD1516" s="136" t="str">
        <f>IF(ISNA(VLOOKUP(AA1516,Sheet2!J:J,1,0)),"//","")</f>
        <v/>
      </c>
      <c r="AF1516" s="94" t="str">
        <f t="shared" si="333"/>
        <v>GD</v>
      </c>
      <c r="AG1516" t="b">
        <f t="shared" si="334"/>
        <v>1</v>
      </c>
    </row>
    <row r="1517" spans="1:33">
      <c r="A1517" s="50">
        <f t="shared" si="335"/>
        <v>1517</v>
      </c>
      <c r="B1517" s="49">
        <f t="shared" si="336"/>
        <v>1479</v>
      </c>
      <c r="C1517" s="53" t="s">
        <v>3646</v>
      </c>
      <c r="D1517" s="53" t="s">
        <v>7</v>
      </c>
      <c r="E1517" s="58" t="s">
        <v>1122</v>
      </c>
      <c r="F1517" s="58" t="s">
        <v>1122</v>
      </c>
      <c r="G1517" s="161">
        <v>0</v>
      </c>
      <c r="H1517" s="161">
        <v>0</v>
      </c>
      <c r="I1517" s="148" t="s">
        <v>3</v>
      </c>
      <c r="J1517" s="58" t="s">
        <v>1395</v>
      </c>
      <c r="K1517" s="59" t="s">
        <v>3994</v>
      </c>
      <c r="L1517" s="57" t="s">
        <v>4852</v>
      </c>
      <c r="M1517" s="57" t="s">
        <v>4908</v>
      </c>
      <c r="N1517" s="57"/>
      <c r="O1517" s="57"/>
      <c r="P1517" s="56" t="s">
        <v>1601</v>
      </c>
      <c r="Q1517" s="13"/>
      <c r="R1517"/>
      <c r="S1517" t="str">
        <f t="shared" si="339"/>
        <v/>
      </c>
      <c r="T1517" t="str">
        <f>IF(ISNA(VLOOKUP(AF1517,#REF!,1)),"//","")</f>
        <v/>
      </c>
      <c r="U1517"/>
      <c r="V1517" t="e">
        <f t="shared" si="330"/>
        <v>#REF!</v>
      </c>
      <c r="W1517" s="81" t="s">
        <v>2263</v>
      </c>
      <c r="X1517" s="59" t="s">
        <v>2263</v>
      </c>
      <c r="Y1517" s="59" t="s">
        <v>4002</v>
      </c>
      <c r="Z1517" s="25" t="str">
        <f t="shared" si="337"/>
        <v>"G" STD_SUB_D STD_SUP_MINUS_1</v>
      </c>
      <c r="AA1517" s="25" t="str">
        <f t="shared" si="331"/>
        <v>GD^-1</v>
      </c>
      <c r="AB1517" s="1">
        <f t="shared" si="338"/>
        <v>1479</v>
      </c>
      <c r="AC1517" t="str">
        <f t="shared" si="332"/>
        <v>ITM_GDM1</v>
      </c>
      <c r="AD1517" s="136" t="str">
        <f>IF(ISNA(VLOOKUP(AA1517,Sheet2!J:J,1,0)),"//","")</f>
        <v/>
      </c>
      <c r="AF1517" s="94" t="str">
        <f t="shared" si="333"/>
        <v>GD^MINUS_1</v>
      </c>
      <c r="AG1517" t="b">
        <f t="shared" si="334"/>
        <v>0</v>
      </c>
    </row>
    <row r="1518" spans="1:33">
      <c r="A1518" s="50">
        <f t="shared" si="335"/>
        <v>1518</v>
      </c>
      <c r="B1518" s="49">
        <f t="shared" si="336"/>
        <v>1480</v>
      </c>
      <c r="C1518" s="53" t="s">
        <v>3632</v>
      </c>
      <c r="D1518" s="53" t="s">
        <v>4476</v>
      </c>
      <c r="E1518" s="58" t="s">
        <v>128</v>
      </c>
      <c r="F1518" s="58" t="s">
        <v>128</v>
      </c>
      <c r="G1518" s="161">
        <v>0</v>
      </c>
      <c r="H1518" s="161">
        <v>0</v>
      </c>
      <c r="I1518" s="148" t="s">
        <v>3</v>
      </c>
      <c r="J1518" s="58" t="s">
        <v>1395</v>
      </c>
      <c r="K1518" s="59" t="s">
        <v>3994</v>
      </c>
      <c r="L1518" s="57" t="s">
        <v>4851</v>
      </c>
      <c r="M1518" s="57" t="s">
        <v>4908</v>
      </c>
      <c r="N1518" s="57"/>
      <c r="O1518" s="57"/>
      <c r="P1518" s="56" t="s">
        <v>1609</v>
      </c>
      <c r="Q1518" s="13"/>
      <c r="R1518"/>
      <c r="S1518" t="str">
        <f t="shared" si="339"/>
        <v/>
      </c>
      <c r="T1518" t="str">
        <f>IF(ISNA(VLOOKUP(AF1518,#REF!,1)),"//","")</f>
        <v/>
      </c>
      <c r="U1518"/>
      <c r="V1518" t="e">
        <f t="shared" si="330"/>
        <v>#REF!</v>
      </c>
      <c r="W1518" s="81" t="s">
        <v>2263</v>
      </c>
      <c r="X1518" s="59" t="s">
        <v>2637</v>
      </c>
      <c r="Y1518" s="59" t="s">
        <v>2263</v>
      </c>
      <c r="Z1518" s="25" t="str">
        <f t="shared" si="337"/>
        <v>"GRAD"</v>
      </c>
      <c r="AA1518" s="25" t="str">
        <f t="shared" si="331"/>
        <v>GRAD</v>
      </c>
      <c r="AB1518" s="1">
        <f t="shared" si="338"/>
        <v>1480</v>
      </c>
      <c r="AC1518" t="str">
        <f t="shared" si="332"/>
        <v>ITM_GRAD</v>
      </c>
      <c r="AD1518" s="136" t="str">
        <f>IF(ISNA(VLOOKUP(AA1518,Sheet2!J:J,1,0)),"//","")</f>
        <v>//</v>
      </c>
      <c r="AF1518" s="94" t="str">
        <f t="shared" si="333"/>
        <v>GRAD</v>
      </c>
      <c r="AG1518" t="b">
        <f t="shared" si="334"/>
        <v>1</v>
      </c>
    </row>
    <row r="1519" spans="1:33">
      <c r="A1519" s="50">
        <f t="shared" si="335"/>
        <v>1519</v>
      </c>
      <c r="B1519" s="49">
        <f t="shared" si="336"/>
        <v>1481</v>
      </c>
      <c r="C1519" s="53" t="s">
        <v>3633</v>
      </c>
      <c r="D1519" s="53" t="s">
        <v>4476</v>
      </c>
      <c r="E1519" s="58" t="s">
        <v>129</v>
      </c>
      <c r="F1519" s="58" t="s">
        <v>129</v>
      </c>
      <c r="G1519" s="161">
        <v>0</v>
      </c>
      <c r="H1519" s="161">
        <v>0</v>
      </c>
      <c r="I1519" s="148" t="s">
        <v>3</v>
      </c>
      <c r="J1519" s="58" t="s">
        <v>1395</v>
      </c>
      <c r="K1519" s="59" t="s">
        <v>3994</v>
      </c>
      <c r="L1519" s="57" t="s">
        <v>4851</v>
      </c>
      <c r="M1519" s="57" t="s">
        <v>4908</v>
      </c>
      <c r="N1519" s="57"/>
      <c r="O1519" s="57"/>
      <c r="P1519" s="56" t="s">
        <v>1610</v>
      </c>
      <c r="Q1519" s="13"/>
      <c r="R1519"/>
      <c r="S1519" t="str">
        <f t="shared" si="339"/>
        <v/>
      </c>
      <c r="T1519" t="str">
        <f>IF(ISNA(VLOOKUP(AF1519,#REF!,1)),"//","")</f>
        <v/>
      </c>
      <c r="U1519"/>
      <c r="V1519" t="e">
        <f t="shared" si="330"/>
        <v>#REF!</v>
      </c>
      <c r="W1519" s="81" t="s">
        <v>2698</v>
      </c>
      <c r="X1519" s="59" t="s">
        <v>2263</v>
      </c>
      <c r="Y1519" s="59" t="s">
        <v>2263</v>
      </c>
      <c r="Z1519" s="25" t="str">
        <f t="shared" si="337"/>
        <v>"GRAD" STD_RIGHT_ARROW</v>
      </c>
      <c r="AA1519" s="25" t="str">
        <f t="shared" si="331"/>
        <v>GRAD&gt;</v>
      </c>
      <c r="AB1519" s="1">
        <f t="shared" si="338"/>
        <v>1481</v>
      </c>
      <c r="AC1519" t="str">
        <f t="shared" si="332"/>
        <v>ITM_GRADto</v>
      </c>
      <c r="AD1519" s="136" t="str">
        <f>IF(ISNA(VLOOKUP(AA1519,Sheet2!J:J,1,0)),"//","")</f>
        <v>//</v>
      </c>
      <c r="AF1519" s="94" t="str">
        <f t="shared" si="333"/>
        <v>GRAD&gt;</v>
      </c>
      <c r="AG1519" t="b">
        <f t="shared" si="334"/>
        <v>1</v>
      </c>
    </row>
    <row r="1520" spans="1:33">
      <c r="A1520" s="50">
        <f t="shared" si="335"/>
        <v>1520</v>
      </c>
      <c r="B1520" s="49">
        <f t="shared" si="336"/>
        <v>1482</v>
      </c>
      <c r="C1520" s="53" t="s">
        <v>3647</v>
      </c>
      <c r="D1520" s="53" t="s">
        <v>7</v>
      </c>
      <c r="E1520" s="58" t="s">
        <v>130</v>
      </c>
      <c r="F1520" s="58" t="s">
        <v>130</v>
      </c>
      <c r="G1520" s="161">
        <v>0</v>
      </c>
      <c r="H1520" s="161">
        <v>16383</v>
      </c>
      <c r="I1520" s="148" t="s">
        <v>3</v>
      </c>
      <c r="J1520" s="58" t="s">
        <v>1395</v>
      </c>
      <c r="K1520" s="59" t="s">
        <v>3995</v>
      </c>
      <c r="L1520" s="57" t="s">
        <v>4851</v>
      </c>
      <c r="M1520" s="57" t="s">
        <v>4910</v>
      </c>
      <c r="N1520" s="57"/>
      <c r="O1520" s="57"/>
      <c r="P1520" s="56" t="s">
        <v>1612</v>
      </c>
      <c r="Q1520" s="13"/>
      <c r="R1520"/>
      <c r="S1520" t="str">
        <f t="shared" si="339"/>
        <v/>
      </c>
      <c r="T1520" t="str">
        <f>IF(ISNA(VLOOKUP(AF1520,#REF!,1)),"//","")</f>
        <v/>
      </c>
      <c r="U1520"/>
      <c r="V1520" t="e">
        <f t="shared" si="330"/>
        <v>#REF!</v>
      </c>
      <c r="W1520" s="81" t="s">
        <v>2263</v>
      </c>
      <c r="X1520" s="59" t="s">
        <v>2263</v>
      </c>
      <c r="Y1520" s="59" t="s">
        <v>2263</v>
      </c>
      <c r="Z1520" s="25" t="str">
        <f t="shared" si="337"/>
        <v>"GTO."</v>
      </c>
      <c r="AA1520" s="25" t="str">
        <f t="shared" si="331"/>
        <v>GTO.</v>
      </c>
      <c r="AB1520" s="1">
        <f t="shared" si="338"/>
        <v>1482</v>
      </c>
      <c r="AC1520" t="str">
        <f t="shared" si="332"/>
        <v>ITM_GTOP</v>
      </c>
      <c r="AD1520" s="136" t="str">
        <f>IF(ISNA(VLOOKUP(AA1520,Sheet2!J:J,1,0)),"//","")</f>
        <v>//</v>
      </c>
      <c r="AF1520" s="94" t="str">
        <f t="shared" si="333"/>
        <v>GTO.</v>
      </c>
      <c r="AG1520" t="b">
        <f t="shared" si="334"/>
        <v>1</v>
      </c>
    </row>
    <row r="1521" spans="1:33">
      <c r="A1521" s="50">
        <f t="shared" si="335"/>
        <v>1521</v>
      </c>
      <c r="B1521" s="49">
        <f t="shared" si="336"/>
        <v>1483</v>
      </c>
      <c r="C1521" s="53" t="s">
        <v>4363</v>
      </c>
      <c r="D1521" s="53" t="s">
        <v>7</v>
      </c>
      <c r="E1521" s="58" t="s">
        <v>1125</v>
      </c>
      <c r="F1521" s="58" t="s">
        <v>1125</v>
      </c>
      <c r="G1521" s="161">
        <v>0</v>
      </c>
      <c r="H1521" s="161">
        <v>0</v>
      </c>
      <c r="I1521" s="148" t="s">
        <v>3</v>
      </c>
      <c r="J1521" s="58" t="s">
        <v>1395</v>
      </c>
      <c r="K1521" s="59" t="s">
        <v>3994</v>
      </c>
      <c r="L1521" s="57" t="s">
        <v>4852</v>
      </c>
      <c r="M1521" s="57" t="s">
        <v>4908</v>
      </c>
      <c r="N1521" s="57"/>
      <c r="O1521" s="57"/>
      <c r="P1521" s="56" t="s">
        <v>1615</v>
      </c>
      <c r="Q1521" s="13"/>
      <c r="R1521"/>
      <c r="S1521" t="str">
        <f t="shared" si="339"/>
        <v/>
      </c>
      <c r="T1521" t="str">
        <f>IF(ISNA(VLOOKUP(AF1521,#REF!,1)),"//","")</f>
        <v/>
      </c>
      <c r="U1521"/>
      <c r="V1521" t="e">
        <f t="shared" si="330"/>
        <v>#REF!</v>
      </c>
      <c r="W1521" s="81" t="s">
        <v>2263</v>
      </c>
      <c r="X1521" s="59" t="s">
        <v>2263</v>
      </c>
      <c r="Y1521" s="59" t="s">
        <v>2263</v>
      </c>
      <c r="Z1521" s="25" t="str">
        <f t="shared" si="337"/>
        <v>"H" STD_SUB_N</v>
      </c>
      <c r="AA1521" s="25" t="str">
        <f t="shared" si="331"/>
        <v>HN</v>
      </c>
      <c r="AB1521" s="1">
        <f t="shared" si="338"/>
        <v>1483</v>
      </c>
      <c r="AC1521" t="str">
        <f t="shared" si="332"/>
        <v>ITM_HN</v>
      </c>
      <c r="AD1521" s="136" t="str">
        <f>IF(ISNA(VLOOKUP(AA1521,Sheet2!J:J,1,0)),"//","")</f>
        <v>//</v>
      </c>
      <c r="AF1521" s="94" t="str">
        <f t="shared" si="333"/>
        <v>HN</v>
      </c>
      <c r="AG1521" t="b">
        <f t="shared" si="334"/>
        <v>1</v>
      </c>
    </row>
    <row r="1522" spans="1:33">
      <c r="A1522" s="50">
        <f t="shared" si="335"/>
        <v>1522</v>
      </c>
      <c r="B1522" s="49">
        <f t="shared" si="336"/>
        <v>1484</v>
      </c>
      <c r="C1522" s="53" t="s">
        <v>4364</v>
      </c>
      <c r="D1522" s="53" t="s">
        <v>7</v>
      </c>
      <c r="E1522" s="58" t="s">
        <v>1126</v>
      </c>
      <c r="F1522" s="58" t="s">
        <v>1126</v>
      </c>
      <c r="G1522" s="161">
        <v>0</v>
      </c>
      <c r="H1522" s="161">
        <v>0</v>
      </c>
      <c r="I1522" s="148" t="s">
        <v>3</v>
      </c>
      <c r="J1522" s="58" t="s">
        <v>1395</v>
      </c>
      <c r="K1522" s="59" t="s">
        <v>3994</v>
      </c>
      <c r="L1522" s="57" t="s">
        <v>4852</v>
      </c>
      <c r="M1522" s="57" t="s">
        <v>4908</v>
      </c>
      <c r="N1522" s="57"/>
      <c r="O1522" s="57"/>
      <c r="P1522" s="56" t="s">
        <v>1616</v>
      </c>
      <c r="Q1522" s="13"/>
      <c r="R1522"/>
      <c r="S1522" t="str">
        <f t="shared" si="339"/>
        <v/>
      </c>
      <c r="T1522" t="str">
        <f>IF(ISNA(VLOOKUP(AF1522,#REF!,1)),"//","")</f>
        <v/>
      </c>
      <c r="U1522"/>
      <c r="V1522" t="e">
        <f t="shared" si="330"/>
        <v>#REF!</v>
      </c>
      <c r="W1522" s="81" t="s">
        <v>2263</v>
      </c>
      <c r="X1522" s="59" t="s">
        <v>2263</v>
      </c>
      <c r="Y1522" s="59" t="s">
        <v>2263</v>
      </c>
      <c r="Z1522" s="25" t="str">
        <f t="shared" si="337"/>
        <v>"H" STD_SUB_N STD_SUB_P</v>
      </c>
      <c r="AA1522" s="25" t="str">
        <f t="shared" si="331"/>
        <v>HNP</v>
      </c>
      <c r="AB1522" s="1">
        <f t="shared" si="338"/>
        <v>1484</v>
      </c>
      <c r="AC1522" t="str">
        <f t="shared" si="332"/>
        <v>ITM_HNP</v>
      </c>
      <c r="AD1522" s="136" t="str">
        <f>IF(ISNA(VLOOKUP(AA1522,Sheet2!J:J,1,0)),"//","")</f>
        <v>//</v>
      </c>
      <c r="AF1522" s="94" t="str">
        <f t="shared" si="333"/>
        <v>HNP</v>
      </c>
      <c r="AG1522" t="b">
        <f t="shared" si="334"/>
        <v>1</v>
      </c>
    </row>
    <row r="1523" spans="1:33">
      <c r="A1523" s="50">
        <f t="shared" si="335"/>
        <v>1523</v>
      </c>
      <c r="B1523" s="49">
        <f t="shared" si="336"/>
        <v>1485</v>
      </c>
      <c r="C1523" s="53" t="s">
        <v>3648</v>
      </c>
      <c r="D1523" s="53" t="s">
        <v>7</v>
      </c>
      <c r="E1523" s="58" t="s">
        <v>143</v>
      </c>
      <c r="F1523" s="58" t="s">
        <v>143</v>
      </c>
      <c r="G1523" s="161">
        <v>0</v>
      </c>
      <c r="H1523" s="161">
        <v>0</v>
      </c>
      <c r="I1523" s="148" t="s">
        <v>3</v>
      </c>
      <c r="J1523" s="58" t="s">
        <v>1395</v>
      </c>
      <c r="K1523" s="59" t="s">
        <v>3994</v>
      </c>
      <c r="L1523" s="57" t="s">
        <v>4851</v>
      </c>
      <c r="M1523" s="57" t="s">
        <v>4908</v>
      </c>
      <c r="N1523" s="57"/>
      <c r="O1523" s="57"/>
      <c r="P1523" s="56" t="s">
        <v>1627</v>
      </c>
      <c r="Q1523" s="13"/>
      <c r="R1523"/>
      <c r="S1523" t="str">
        <f t="shared" si="339"/>
        <v/>
      </c>
      <c r="T1523" t="str">
        <f>IF(ISNA(VLOOKUP(AF1523,#REF!,1)),"//","")</f>
        <v/>
      </c>
      <c r="U1523"/>
      <c r="V1523" t="e">
        <f t="shared" si="330"/>
        <v>#REF!</v>
      </c>
      <c r="W1523" s="81" t="s">
        <v>2703</v>
      </c>
      <c r="X1523" s="59" t="s">
        <v>2263</v>
      </c>
      <c r="Y1523" s="59" t="s">
        <v>2263</v>
      </c>
      <c r="Z1523" s="25" t="str">
        <f t="shared" si="337"/>
        <v>"IM"</v>
      </c>
      <c r="AA1523" s="25" t="str">
        <f t="shared" si="331"/>
        <v>IM</v>
      </c>
      <c r="AB1523" s="1">
        <f t="shared" si="338"/>
        <v>1485</v>
      </c>
      <c r="AC1523" t="str">
        <f t="shared" si="332"/>
        <v>ITM_IM</v>
      </c>
      <c r="AD1523" s="136" t="str">
        <f>IF(ISNA(VLOOKUP(AA1523,Sheet2!J:J,1,0)),"//","")</f>
        <v/>
      </c>
      <c r="AF1523" s="94" t="str">
        <f t="shared" si="333"/>
        <v>IM</v>
      </c>
      <c r="AG1523" t="b">
        <f t="shared" si="334"/>
        <v>1</v>
      </c>
    </row>
    <row r="1524" spans="1:33">
      <c r="A1524" s="50">
        <f t="shared" si="335"/>
        <v>1524</v>
      </c>
      <c r="B1524" s="49">
        <f t="shared" si="336"/>
        <v>1486</v>
      </c>
      <c r="C1524" s="53" t="s">
        <v>4591</v>
      </c>
      <c r="D1524" s="53" t="s">
        <v>2304</v>
      </c>
      <c r="E1524" s="58" t="s">
        <v>1129</v>
      </c>
      <c r="F1524" s="58" t="s">
        <v>1129</v>
      </c>
      <c r="G1524" s="161">
        <v>0</v>
      </c>
      <c r="H1524" s="161">
        <v>99</v>
      </c>
      <c r="I1524" s="148" t="s">
        <v>3</v>
      </c>
      <c r="J1524" s="58" t="s">
        <v>1396</v>
      </c>
      <c r="K1524" s="59" t="s">
        <v>3994</v>
      </c>
      <c r="L1524" s="57" t="s">
        <v>4851</v>
      </c>
      <c r="M1524" s="57" t="s">
        <v>4913</v>
      </c>
      <c r="N1524" s="57"/>
      <c r="O1524" s="57"/>
      <c r="P1524" s="56" t="s">
        <v>1629</v>
      </c>
      <c r="Q1524" s="13"/>
      <c r="R1524"/>
      <c r="S1524" t="str">
        <f t="shared" si="339"/>
        <v/>
      </c>
      <c r="T1524" t="str">
        <f>IF(ISNA(VLOOKUP(AF1524,#REF!,1)),"//","")</f>
        <v/>
      </c>
      <c r="U1524"/>
      <c r="V1524" t="e">
        <f t="shared" si="330"/>
        <v>#REF!</v>
      </c>
      <c r="W1524" s="81" t="s">
        <v>2263</v>
      </c>
      <c r="X1524" s="59" t="s">
        <v>2637</v>
      </c>
      <c r="Y1524" s="59" t="s">
        <v>2263</v>
      </c>
      <c r="Z1524" s="25" t="str">
        <f t="shared" si="337"/>
        <v>"INDEX"</v>
      </c>
      <c r="AA1524" s="25" t="str">
        <f t="shared" si="331"/>
        <v>INDEX</v>
      </c>
      <c r="AB1524" s="1">
        <f t="shared" si="338"/>
        <v>1486</v>
      </c>
      <c r="AC1524" t="str">
        <f t="shared" si="332"/>
        <v>ITM_INDEX</v>
      </c>
      <c r="AD1524" s="136" t="str">
        <f>IF(ISNA(VLOOKUP(AA1524,Sheet2!J:J,1,0)),"//","")</f>
        <v/>
      </c>
      <c r="AF1524" s="94" t="str">
        <f t="shared" si="333"/>
        <v>INDEX</v>
      </c>
      <c r="AG1524" t="b">
        <f t="shared" si="334"/>
        <v>1</v>
      </c>
    </row>
    <row r="1525" spans="1:33">
      <c r="A1525" s="50">
        <f t="shared" si="335"/>
        <v>1525</v>
      </c>
      <c r="B1525" s="49">
        <f t="shared" si="336"/>
        <v>1487</v>
      </c>
      <c r="C1525" s="53" t="s">
        <v>4328</v>
      </c>
      <c r="D1525" s="53" t="s">
        <v>7</v>
      </c>
      <c r="E1525" s="58" t="s">
        <v>1134</v>
      </c>
      <c r="F1525" s="58" t="s">
        <v>1134</v>
      </c>
      <c r="G1525" s="161">
        <v>0</v>
      </c>
      <c r="H1525" s="161">
        <v>0</v>
      </c>
      <c r="I1525" s="148" t="s">
        <v>3</v>
      </c>
      <c r="J1525" s="58" t="s">
        <v>1395</v>
      </c>
      <c r="K1525" s="59" t="s">
        <v>3994</v>
      </c>
      <c r="L1525" s="57" t="s">
        <v>4851</v>
      </c>
      <c r="M1525" s="57" t="s">
        <v>4908</v>
      </c>
      <c r="N1525" s="57"/>
      <c r="O1525" s="57"/>
      <c r="P1525" s="56" t="s">
        <v>1638</v>
      </c>
      <c r="Q1525" s="13"/>
      <c r="R1525"/>
      <c r="S1525" t="str">
        <f t="shared" si="339"/>
        <v/>
      </c>
      <c r="T1525" t="str">
        <f>IF(ISNA(VLOOKUP(AF1525,#REF!,1)),"//","")</f>
        <v/>
      </c>
      <c r="U1525"/>
      <c r="V1525" t="e">
        <f t="shared" si="330"/>
        <v>#REF!</v>
      </c>
      <c r="W1525" s="81" t="s">
        <v>2263</v>
      </c>
      <c r="X1525" s="59" t="s">
        <v>2263</v>
      </c>
      <c r="Y1525" s="59" t="s">
        <v>2263</v>
      </c>
      <c r="Z1525" s="25" t="str">
        <f t="shared" si="337"/>
        <v>"I" STD_SUB_X STD_SUB_Y STD_SUB_Z</v>
      </c>
      <c r="AA1525" s="25" t="str">
        <f t="shared" si="331"/>
        <v>IXYZ</v>
      </c>
      <c r="AB1525" s="1">
        <f t="shared" si="338"/>
        <v>1487</v>
      </c>
      <c r="AC1525" t="str">
        <f t="shared" si="332"/>
        <v>ITM_IXYZ</v>
      </c>
      <c r="AD1525" s="136" t="str">
        <f>IF(ISNA(VLOOKUP(AA1525,Sheet2!J:J,1,0)),"//","")</f>
        <v>//</v>
      </c>
      <c r="AF1525" s="94" t="str">
        <f t="shared" si="333"/>
        <v>IXYZ</v>
      </c>
      <c r="AG1525" t="b">
        <f t="shared" si="334"/>
        <v>1</v>
      </c>
    </row>
    <row r="1526" spans="1:33">
      <c r="A1526" s="50">
        <f t="shared" si="335"/>
        <v>1526</v>
      </c>
      <c r="B1526" s="49">
        <f t="shared" si="336"/>
        <v>1488</v>
      </c>
      <c r="C1526" s="53" t="s">
        <v>4300</v>
      </c>
      <c r="D1526" s="53" t="s">
        <v>7</v>
      </c>
      <c r="E1526" s="58" t="s">
        <v>1135</v>
      </c>
      <c r="F1526" s="58" t="s">
        <v>1135</v>
      </c>
      <c r="G1526" s="161">
        <v>0</v>
      </c>
      <c r="H1526" s="161">
        <v>0</v>
      </c>
      <c r="I1526" s="148" t="s">
        <v>3</v>
      </c>
      <c r="J1526" s="58" t="s">
        <v>1395</v>
      </c>
      <c r="K1526" s="59" t="s">
        <v>3994</v>
      </c>
      <c r="L1526" s="57" t="s">
        <v>4851</v>
      </c>
      <c r="M1526" s="57" t="s">
        <v>4908</v>
      </c>
      <c r="N1526" s="57"/>
      <c r="O1526" s="57"/>
      <c r="P1526" s="56" t="s">
        <v>1639</v>
      </c>
      <c r="Q1526" s="13"/>
      <c r="R1526"/>
      <c r="S1526" t="str">
        <f t="shared" si="339"/>
        <v/>
      </c>
      <c r="T1526" t="str">
        <f>IF(ISNA(VLOOKUP(AF1526,#REF!,1)),"//","")</f>
        <v/>
      </c>
      <c r="U1526"/>
      <c r="V1526" t="e">
        <f t="shared" si="330"/>
        <v>#REF!</v>
      </c>
      <c r="W1526" s="81" t="s">
        <v>2263</v>
      </c>
      <c r="X1526" s="59" t="s">
        <v>2263</v>
      </c>
      <c r="Y1526" s="59" t="s">
        <v>2263</v>
      </c>
      <c r="Z1526" s="25" t="str">
        <f t="shared" si="337"/>
        <v>"I" STD_GAMMA STD_SUB_P</v>
      </c>
      <c r="AA1526" s="25" t="str">
        <f t="shared" si="331"/>
        <v>IGAMMAP</v>
      </c>
      <c r="AB1526" s="1">
        <f t="shared" si="338"/>
        <v>1488</v>
      </c>
      <c r="AC1526" t="str">
        <f t="shared" si="332"/>
        <v>ITM_IGAMMAP</v>
      </c>
      <c r="AD1526" s="136" t="str">
        <f>IF(ISNA(VLOOKUP(AA1526,Sheet2!J:J,1,0)),"//","")</f>
        <v>//</v>
      </c>
      <c r="AF1526" s="94" t="str">
        <f t="shared" si="333"/>
        <v>IGAMMAP</v>
      </c>
      <c r="AG1526" t="b">
        <f t="shared" si="334"/>
        <v>1</v>
      </c>
    </row>
    <row r="1527" spans="1:33">
      <c r="A1527" s="50">
        <f t="shared" si="335"/>
        <v>1527</v>
      </c>
      <c r="B1527" s="49">
        <f t="shared" si="336"/>
        <v>1489</v>
      </c>
      <c r="C1527" s="53" t="s">
        <v>4301</v>
      </c>
      <c r="D1527" s="53" t="s">
        <v>7</v>
      </c>
      <c r="E1527" s="58" t="s">
        <v>1136</v>
      </c>
      <c r="F1527" s="58" t="s">
        <v>1136</v>
      </c>
      <c r="G1527" s="161">
        <v>0</v>
      </c>
      <c r="H1527" s="161">
        <v>0</v>
      </c>
      <c r="I1527" s="148" t="s">
        <v>3</v>
      </c>
      <c r="J1527" s="58" t="s">
        <v>1395</v>
      </c>
      <c r="K1527" s="59" t="s">
        <v>3994</v>
      </c>
      <c r="L1527" s="57" t="s">
        <v>4851</v>
      </c>
      <c r="M1527" s="57" t="s">
        <v>4908</v>
      </c>
      <c r="N1527" s="57"/>
      <c r="O1527" s="57"/>
      <c r="P1527" s="56" t="s">
        <v>1640</v>
      </c>
      <c r="Q1527" s="13"/>
      <c r="R1527"/>
      <c r="S1527" t="str">
        <f t="shared" si="339"/>
        <v/>
      </c>
      <c r="T1527" t="str">
        <f>IF(ISNA(VLOOKUP(AF1527,#REF!,1)),"//","")</f>
        <v/>
      </c>
      <c r="U1527"/>
      <c r="V1527" t="e">
        <f t="shared" si="330"/>
        <v>#REF!</v>
      </c>
      <c r="W1527" s="81" t="s">
        <v>2263</v>
      </c>
      <c r="X1527" s="59" t="s">
        <v>2263</v>
      </c>
      <c r="Y1527" s="59" t="s">
        <v>2263</v>
      </c>
      <c r="Z1527" s="25" t="str">
        <f t="shared" si="337"/>
        <v>"I" STD_GAMMA STD_SUB_Q</v>
      </c>
      <c r="AA1527" s="25" t="str">
        <f t="shared" si="331"/>
        <v>IGAMMAQ</v>
      </c>
      <c r="AB1527" s="1">
        <f t="shared" si="338"/>
        <v>1489</v>
      </c>
      <c r="AC1527" t="str">
        <f t="shared" si="332"/>
        <v>ITM_IGAMMAQ</v>
      </c>
      <c r="AD1527" s="136" t="str">
        <f>IF(ISNA(VLOOKUP(AA1527,Sheet2!J:J,1,0)),"//","")</f>
        <v>//</v>
      </c>
      <c r="AF1527" s="94" t="str">
        <f t="shared" si="333"/>
        <v>IGAMMAQ</v>
      </c>
      <c r="AG1527" t="b">
        <f t="shared" si="334"/>
        <v>1</v>
      </c>
    </row>
    <row r="1528" spans="1:33">
      <c r="A1528" s="50">
        <f t="shared" si="335"/>
        <v>1528</v>
      </c>
      <c r="B1528" s="49">
        <f t="shared" si="336"/>
        <v>1490</v>
      </c>
      <c r="C1528" s="53" t="s">
        <v>4592</v>
      </c>
      <c r="D1528" s="53" t="s">
        <v>4594</v>
      </c>
      <c r="E1528" s="58" t="s">
        <v>148</v>
      </c>
      <c r="F1528" s="58" t="s">
        <v>148</v>
      </c>
      <c r="G1528" s="161">
        <v>0</v>
      </c>
      <c r="H1528" s="161">
        <v>0</v>
      </c>
      <c r="I1528" s="148" t="s">
        <v>3</v>
      </c>
      <c r="J1528" s="58" t="s">
        <v>1395</v>
      </c>
      <c r="K1528" s="59" t="s">
        <v>3994</v>
      </c>
      <c r="L1528" s="57" t="s">
        <v>4851</v>
      </c>
      <c r="M1528" s="57" t="s">
        <v>4908</v>
      </c>
      <c r="N1528" s="57"/>
      <c r="O1528" s="57"/>
      <c r="P1528" s="56" t="s">
        <v>1641</v>
      </c>
      <c r="Q1528" s="13"/>
      <c r="R1528"/>
      <c r="S1528" t="str">
        <f t="shared" si="339"/>
        <v/>
      </c>
      <c r="T1528" t="str">
        <f>IF(ISNA(VLOOKUP(AF1528,#REF!,1)),"//","")</f>
        <v/>
      </c>
      <c r="U1528"/>
      <c r="V1528" t="e">
        <f t="shared" si="330"/>
        <v>#REF!</v>
      </c>
      <c r="W1528" s="81" t="s">
        <v>2263</v>
      </c>
      <c r="X1528" s="59" t="s">
        <v>2263</v>
      </c>
      <c r="Y1528" s="59" t="s">
        <v>2263</v>
      </c>
      <c r="Z1528" s="25" t="str">
        <f t="shared" si="337"/>
        <v>"I+"</v>
      </c>
      <c r="AA1528" s="25" t="str">
        <f t="shared" si="331"/>
        <v>I+</v>
      </c>
      <c r="AB1528" s="1">
        <f t="shared" si="338"/>
        <v>1490</v>
      </c>
      <c r="AC1528" t="str">
        <f t="shared" si="332"/>
        <v>ITM_IPLUS</v>
      </c>
      <c r="AD1528" s="136" t="str">
        <f>IF(ISNA(VLOOKUP(AA1528,Sheet2!J:J,1,0)),"//","")</f>
        <v/>
      </c>
      <c r="AF1528" s="94" t="str">
        <f t="shared" si="333"/>
        <v>I+</v>
      </c>
      <c r="AG1528" t="b">
        <f t="shared" si="334"/>
        <v>1</v>
      </c>
    </row>
    <row r="1529" spans="1:33">
      <c r="A1529" s="50">
        <f t="shared" si="335"/>
        <v>1529</v>
      </c>
      <c r="B1529" s="49">
        <f t="shared" si="336"/>
        <v>1491</v>
      </c>
      <c r="C1529" s="53" t="s">
        <v>4592</v>
      </c>
      <c r="D1529" s="53" t="s">
        <v>4595</v>
      </c>
      <c r="E1529" s="58" t="s">
        <v>149</v>
      </c>
      <c r="F1529" s="58" t="s">
        <v>149</v>
      </c>
      <c r="G1529" s="161">
        <v>0</v>
      </c>
      <c r="H1529" s="161">
        <v>0</v>
      </c>
      <c r="I1529" s="148" t="s">
        <v>3</v>
      </c>
      <c r="J1529" s="58" t="s">
        <v>1395</v>
      </c>
      <c r="K1529" s="59" t="s">
        <v>3994</v>
      </c>
      <c r="L1529" s="57" t="s">
        <v>4851</v>
      </c>
      <c r="M1529" s="57" t="s">
        <v>4908</v>
      </c>
      <c r="N1529" s="57"/>
      <c r="O1529" s="57"/>
      <c r="P1529" s="56" t="s">
        <v>1642</v>
      </c>
      <c r="Q1529" s="13"/>
      <c r="R1529"/>
      <c r="S1529" t="str">
        <f t="shared" si="339"/>
        <v/>
      </c>
      <c r="T1529" t="str">
        <f>IF(ISNA(VLOOKUP(AF1529,#REF!,1)),"//","")</f>
        <v/>
      </c>
      <c r="U1529"/>
      <c r="V1529" t="e">
        <f t="shared" si="330"/>
        <v>#REF!</v>
      </c>
      <c r="W1529" s="81" t="s">
        <v>2263</v>
      </c>
      <c r="X1529" s="59" t="s">
        <v>2263</v>
      </c>
      <c r="Y1529" s="59" t="s">
        <v>2263</v>
      </c>
      <c r="Z1529" s="25" t="str">
        <f t="shared" si="337"/>
        <v>"I-"</v>
      </c>
      <c r="AA1529" s="25" t="str">
        <f t="shared" si="331"/>
        <v>I-</v>
      </c>
      <c r="AB1529" s="1">
        <f t="shared" si="338"/>
        <v>1491</v>
      </c>
      <c r="AC1529" t="str">
        <f t="shared" si="332"/>
        <v>ITM_IMINUS</v>
      </c>
      <c r="AD1529" s="136" t="str">
        <f>IF(ISNA(VLOOKUP(AA1529,Sheet2!J:J,1,0)),"//","")</f>
        <v/>
      </c>
      <c r="AF1529" s="94" t="str">
        <f t="shared" si="333"/>
        <v>I-</v>
      </c>
      <c r="AG1529" t="b">
        <f t="shared" si="334"/>
        <v>1</v>
      </c>
    </row>
    <row r="1530" spans="1:33">
      <c r="A1530" s="50">
        <f t="shared" si="335"/>
        <v>1530</v>
      </c>
      <c r="B1530" s="49">
        <f t="shared" si="336"/>
        <v>1492</v>
      </c>
      <c r="C1530" s="55" t="s">
        <v>4683</v>
      </c>
      <c r="D1530" s="53" t="s">
        <v>7</v>
      </c>
      <c r="E1530" s="58" t="s">
        <v>1138</v>
      </c>
      <c r="F1530" s="58" t="s">
        <v>1138</v>
      </c>
      <c r="G1530" s="161">
        <v>0</v>
      </c>
      <c r="H1530" s="161">
        <v>0</v>
      </c>
      <c r="I1530" s="148" t="s">
        <v>3</v>
      </c>
      <c r="J1530" s="58" t="s">
        <v>1395</v>
      </c>
      <c r="K1530" s="59" t="s">
        <v>3994</v>
      </c>
      <c r="L1530" s="57" t="s">
        <v>4851</v>
      </c>
      <c r="M1530" s="57" t="s">
        <v>4908</v>
      </c>
      <c r="N1530" s="57"/>
      <c r="O1530" s="57"/>
      <c r="P1530" s="56" t="s">
        <v>1644</v>
      </c>
      <c r="Q1530" s="13"/>
      <c r="R1530"/>
      <c r="S1530" t="str">
        <f t="shared" si="339"/>
        <v/>
      </c>
      <c r="T1530" t="str">
        <f>IF(ISNA(VLOOKUP(AF1530,#REF!,1)),"//","")</f>
        <v/>
      </c>
      <c r="U1530"/>
      <c r="V1530" t="e">
        <f t="shared" si="330"/>
        <v>#REF!</v>
      </c>
      <c r="W1530" s="81" t="s">
        <v>2263</v>
      </c>
      <c r="X1530" s="59" t="s">
        <v>2263</v>
      </c>
      <c r="Y1530" s="59" t="s">
        <v>2263</v>
      </c>
      <c r="Z1530" s="25" t="str">
        <f t="shared" si="337"/>
        <v>"J" STD_SUB_Y "(X)"</v>
      </c>
      <c r="AA1530" s="25" t="str">
        <f t="shared" si="331"/>
        <v>JY(X)</v>
      </c>
      <c r="AB1530" s="1">
        <f t="shared" si="338"/>
        <v>1492</v>
      </c>
      <c r="AC1530" t="str">
        <f t="shared" si="332"/>
        <v>ITM_JYX</v>
      </c>
      <c r="AD1530" s="136" t="str">
        <f>IF(ISNA(VLOOKUP(AA1530,Sheet2!J:J,1,0)),"//","")</f>
        <v>//</v>
      </c>
      <c r="AF1530" s="94" t="str">
        <f t="shared" si="333"/>
        <v>JY</v>
      </c>
      <c r="AG1530" t="b">
        <f t="shared" si="334"/>
        <v>0</v>
      </c>
    </row>
    <row r="1531" spans="1:33">
      <c r="A1531" s="50">
        <f t="shared" si="335"/>
        <v>1531</v>
      </c>
      <c r="B1531" s="49">
        <f t="shared" si="336"/>
        <v>1493</v>
      </c>
      <c r="C1531" s="53" t="s">
        <v>4593</v>
      </c>
      <c r="D1531" s="53" t="s">
        <v>4594</v>
      </c>
      <c r="E1531" s="58" t="s">
        <v>152</v>
      </c>
      <c r="F1531" s="58" t="s">
        <v>152</v>
      </c>
      <c r="G1531" s="161">
        <v>0</v>
      </c>
      <c r="H1531" s="161">
        <v>0</v>
      </c>
      <c r="I1531" s="148" t="s">
        <v>3</v>
      </c>
      <c r="J1531" s="58" t="s">
        <v>1395</v>
      </c>
      <c r="K1531" s="59" t="s">
        <v>3994</v>
      </c>
      <c r="L1531" s="57" t="s">
        <v>4851</v>
      </c>
      <c r="M1531" s="57" t="s">
        <v>4908</v>
      </c>
      <c r="N1531" s="57"/>
      <c r="O1531" s="57"/>
      <c r="P1531" s="56" t="s">
        <v>1645</v>
      </c>
      <c r="Q1531" s="13"/>
      <c r="R1531"/>
      <c r="S1531" t="str">
        <f t="shared" si="339"/>
        <v/>
      </c>
      <c r="T1531" t="str">
        <f>IF(ISNA(VLOOKUP(AF1531,#REF!,1)),"//","")</f>
        <v/>
      </c>
      <c r="U1531"/>
      <c r="V1531" t="e">
        <f t="shared" si="330"/>
        <v>#REF!</v>
      </c>
      <c r="W1531" s="81" t="s">
        <v>2263</v>
      </c>
      <c r="X1531" s="59" t="s">
        <v>2263</v>
      </c>
      <c r="Y1531" s="59" t="s">
        <v>2263</v>
      </c>
      <c r="Z1531" s="25" t="str">
        <f t="shared" si="337"/>
        <v>"J+"</v>
      </c>
      <c r="AA1531" s="25" t="str">
        <f t="shared" si="331"/>
        <v>J+</v>
      </c>
      <c r="AB1531" s="1">
        <f t="shared" si="338"/>
        <v>1493</v>
      </c>
      <c r="AC1531" t="str">
        <f t="shared" si="332"/>
        <v>ITM_JPLUS</v>
      </c>
      <c r="AD1531" s="136" t="str">
        <f>IF(ISNA(VLOOKUP(AA1531,Sheet2!J:J,1,0)),"//","")</f>
        <v/>
      </c>
      <c r="AF1531" s="94" t="str">
        <f t="shared" si="333"/>
        <v>J+</v>
      </c>
      <c r="AG1531" t="b">
        <f t="shared" si="334"/>
        <v>1</v>
      </c>
    </row>
    <row r="1532" spans="1:33">
      <c r="A1532" s="50">
        <f t="shared" si="335"/>
        <v>1532</v>
      </c>
      <c r="B1532" s="49">
        <f t="shared" si="336"/>
        <v>1494</v>
      </c>
      <c r="C1532" s="53" t="s">
        <v>4593</v>
      </c>
      <c r="D1532" s="53" t="s">
        <v>4595</v>
      </c>
      <c r="E1532" s="58" t="s">
        <v>153</v>
      </c>
      <c r="F1532" s="58" t="s">
        <v>153</v>
      </c>
      <c r="G1532" s="161">
        <v>0</v>
      </c>
      <c r="H1532" s="161">
        <v>0</v>
      </c>
      <c r="I1532" s="148" t="s">
        <v>3</v>
      </c>
      <c r="J1532" s="58" t="s">
        <v>1395</v>
      </c>
      <c r="K1532" s="59" t="s">
        <v>3994</v>
      </c>
      <c r="L1532" s="57" t="s">
        <v>4851</v>
      </c>
      <c r="M1532" s="57" t="s">
        <v>4908</v>
      </c>
      <c r="N1532" s="57"/>
      <c r="O1532" s="57"/>
      <c r="P1532" s="56" t="s">
        <v>1646</v>
      </c>
      <c r="Q1532" s="13"/>
      <c r="R1532"/>
      <c r="S1532" t="str">
        <f t="shared" si="339"/>
        <v/>
      </c>
      <c r="T1532" t="str">
        <f>IF(ISNA(VLOOKUP(AF1532,#REF!,1)),"//","")</f>
        <v/>
      </c>
      <c r="U1532"/>
      <c r="V1532" t="e">
        <f t="shared" si="330"/>
        <v>#REF!</v>
      </c>
      <c r="W1532" s="81" t="s">
        <v>2263</v>
      </c>
      <c r="X1532" s="59" t="s">
        <v>2263</v>
      </c>
      <c r="Y1532" s="59" t="s">
        <v>2263</v>
      </c>
      <c r="Z1532" s="25" t="str">
        <f t="shared" si="337"/>
        <v>"J-"</v>
      </c>
      <c r="AA1532" s="25" t="str">
        <f t="shared" si="331"/>
        <v>J-</v>
      </c>
      <c r="AB1532" s="1">
        <f t="shared" si="338"/>
        <v>1494</v>
      </c>
      <c r="AC1532" t="str">
        <f t="shared" si="332"/>
        <v>ITM_JMINUS</v>
      </c>
      <c r="AD1532" s="136" t="str">
        <f>IF(ISNA(VLOOKUP(AA1532,Sheet2!J:J,1,0)),"//","")</f>
        <v/>
      </c>
      <c r="AF1532" s="94" t="str">
        <f t="shared" si="333"/>
        <v>J-</v>
      </c>
      <c r="AG1532" t="b">
        <f t="shared" si="334"/>
        <v>1</v>
      </c>
    </row>
    <row r="1533" spans="1:33">
      <c r="A1533" s="50">
        <f t="shared" si="335"/>
        <v>1533</v>
      </c>
      <c r="B1533" s="49">
        <f t="shared" si="336"/>
        <v>1495</v>
      </c>
      <c r="C1533" s="53" t="s">
        <v>4274</v>
      </c>
      <c r="D1533" s="53" t="s">
        <v>7</v>
      </c>
      <c r="E1533" s="58" t="s">
        <v>1139</v>
      </c>
      <c r="F1533" s="58" t="s">
        <v>1139</v>
      </c>
      <c r="G1533" s="161">
        <v>0</v>
      </c>
      <c r="H1533" s="161">
        <v>0</v>
      </c>
      <c r="I1533" s="148" t="s">
        <v>3</v>
      </c>
      <c r="J1533" s="58" t="s">
        <v>1395</v>
      </c>
      <c r="K1533" s="59" t="s">
        <v>3994</v>
      </c>
      <c r="L1533" s="57" t="s">
        <v>4851</v>
      </c>
      <c r="M1533" s="57" t="s">
        <v>4908</v>
      </c>
      <c r="N1533" s="57"/>
      <c r="O1533" s="57"/>
      <c r="P1533" s="56" t="s">
        <v>4063</v>
      </c>
      <c r="Q1533" s="13"/>
      <c r="R1533"/>
      <c r="S1533" t="str">
        <f t="shared" si="339"/>
        <v/>
      </c>
      <c r="T1533" t="str">
        <f>IF(ISNA(VLOOKUP(AF1533,#REF!,1)),"//","")</f>
        <v/>
      </c>
      <c r="U1533"/>
      <c r="V1533" t="e">
        <f t="shared" si="330"/>
        <v>#REF!</v>
      </c>
      <c r="W1533" s="81" t="s">
        <v>2263</v>
      </c>
      <c r="X1533" s="59" t="s">
        <v>2263</v>
      </c>
      <c r="Y1533" s="59" t="s">
        <v>2263</v>
      </c>
      <c r="Z1533" s="25" t="str">
        <f t="shared" si="337"/>
        <v>"J/G"</v>
      </c>
      <c r="AA1533" s="25" t="str">
        <f t="shared" si="331"/>
        <v>J/G</v>
      </c>
      <c r="AB1533" s="1">
        <f t="shared" si="338"/>
        <v>1495</v>
      </c>
      <c r="AC1533" t="str">
        <f t="shared" si="332"/>
        <v>ITM_JUL_GREG</v>
      </c>
      <c r="AD1533" s="136" t="str">
        <f>IF(ISNA(VLOOKUP(AA1533,Sheet2!J:J,1,0)),"//","")</f>
        <v>//</v>
      </c>
      <c r="AF1533" s="94" t="str">
        <f t="shared" si="333"/>
        <v>J/G</v>
      </c>
      <c r="AG1533" t="b">
        <f t="shared" si="334"/>
        <v>1</v>
      </c>
    </row>
    <row r="1534" spans="1:33">
      <c r="A1534" s="50">
        <f t="shared" si="335"/>
        <v>1534</v>
      </c>
      <c r="B1534" s="49">
        <f t="shared" si="336"/>
        <v>1496</v>
      </c>
      <c r="C1534" s="53" t="s">
        <v>4275</v>
      </c>
      <c r="D1534" s="53" t="s">
        <v>7</v>
      </c>
      <c r="E1534" s="58" t="s">
        <v>1140</v>
      </c>
      <c r="F1534" s="58" t="s">
        <v>1140</v>
      </c>
      <c r="G1534" s="161">
        <v>0</v>
      </c>
      <c r="H1534" s="161">
        <v>0</v>
      </c>
      <c r="I1534" s="148" t="s">
        <v>3</v>
      </c>
      <c r="J1534" s="58" t="s">
        <v>1395</v>
      </c>
      <c r="K1534" s="59" t="s">
        <v>3994</v>
      </c>
      <c r="L1534" s="57" t="s">
        <v>4851</v>
      </c>
      <c r="M1534" s="57" t="s">
        <v>4908</v>
      </c>
      <c r="N1534" s="57"/>
      <c r="O1534" s="57"/>
      <c r="P1534" s="56" t="s">
        <v>1649</v>
      </c>
      <c r="Q1534" s="13"/>
      <c r="R1534"/>
      <c r="S1534" t="str">
        <f t="shared" si="339"/>
        <v/>
      </c>
      <c r="T1534" t="str">
        <f>IF(ISNA(VLOOKUP(AF1534,#REF!,1)),"//","")</f>
        <v/>
      </c>
      <c r="U1534"/>
      <c r="V1534" t="e">
        <f t="shared" si="330"/>
        <v>#REF!</v>
      </c>
      <c r="W1534" s="81" t="s">
        <v>2263</v>
      </c>
      <c r="X1534" s="59" t="s">
        <v>2263</v>
      </c>
      <c r="Y1534" s="59" t="s">
        <v>2263</v>
      </c>
      <c r="Z1534" s="25" t="str">
        <f t="shared" si="337"/>
        <v>"J" STD_RIGHT_ARROW "D"</v>
      </c>
      <c r="AA1534" s="25" t="str">
        <f t="shared" si="331"/>
        <v>J&gt;D</v>
      </c>
      <c r="AB1534" s="1">
        <f t="shared" si="338"/>
        <v>1496</v>
      </c>
      <c r="AC1534" t="str">
        <f t="shared" si="332"/>
        <v>ITM_JtoD</v>
      </c>
      <c r="AD1534" s="136" t="str">
        <f>IF(ISNA(VLOOKUP(AA1534,Sheet2!J:J,1,0)),"//","")</f>
        <v>//</v>
      </c>
      <c r="AF1534" s="94" t="str">
        <f t="shared" si="333"/>
        <v>J&gt;D</v>
      </c>
      <c r="AG1534" t="b">
        <f t="shared" si="334"/>
        <v>1</v>
      </c>
    </row>
    <row r="1535" spans="1:33">
      <c r="A1535" s="50">
        <f t="shared" si="335"/>
        <v>1535</v>
      </c>
      <c r="B1535" s="49">
        <f t="shared" si="336"/>
        <v>1497</v>
      </c>
      <c r="C1535" s="53" t="s">
        <v>4925</v>
      </c>
      <c r="D1535" s="53" t="s">
        <v>12</v>
      </c>
      <c r="E1535" s="58" t="s">
        <v>1141</v>
      </c>
      <c r="F1535" s="58" t="s">
        <v>1141</v>
      </c>
      <c r="G1535" s="161">
        <v>1</v>
      </c>
      <c r="H1535" s="161">
        <v>21</v>
      </c>
      <c r="I1535" s="148" t="s">
        <v>3</v>
      </c>
      <c r="J1535" s="58" t="s">
        <v>1396</v>
      </c>
      <c r="K1535" s="59" t="s">
        <v>3830</v>
      </c>
      <c r="L1535" s="57" t="s">
        <v>4851</v>
      </c>
      <c r="M1535" s="57" t="s">
        <v>4929</v>
      </c>
      <c r="N1535" s="57"/>
      <c r="O1535" s="57"/>
      <c r="P1535" s="117" t="s">
        <v>1652</v>
      </c>
      <c r="Q1535" s="13"/>
      <c r="R1535"/>
      <c r="S1535" t="str">
        <f t="shared" si="339"/>
        <v/>
      </c>
      <c r="T1535" t="str">
        <f>IF(ISNA(VLOOKUP(AF1535,#REF!,1)),"//","")</f>
        <v/>
      </c>
      <c r="U1535"/>
      <c r="V1535" t="e">
        <f t="shared" si="330"/>
        <v>#REF!</v>
      </c>
      <c r="W1535" s="81" t="s">
        <v>2263</v>
      </c>
      <c r="X1535" s="59" t="s">
        <v>2263</v>
      </c>
      <c r="Y1535" s="59" t="s">
        <v>2263</v>
      </c>
      <c r="Z1535" s="25" t="str">
        <f t="shared" si="337"/>
        <v/>
      </c>
      <c r="AA1535" s="25" t="str">
        <f t="shared" si="331"/>
        <v/>
      </c>
      <c r="AB1535" s="1">
        <f t="shared" si="338"/>
        <v>1497</v>
      </c>
      <c r="AC1535" t="str">
        <f t="shared" si="332"/>
        <v>ITM_KEY</v>
      </c>
      <c r="AD1535" s="136" t="str">
        <f>IF(ISNA(VLOOKUP(AA1535,Sheet2!J:J,1,0)),"//","")</f>
        <v/>
      </c>
      <c r="AF1535" s="94" t="str">
        <f t="shared" si="333"/>
        <v/>
      </c>
      <c r="AG1535" t="b">
        <f t="shared" si="334"/>
        <v>1</v>
      </c>
    </row>
    <row r="1536" spans="1:33">
      <c r="A1536" s="50">
        <f t="shared" si="335"/>
        <v>1536</v>
      </c>
      <c r="B1536" s="49">
        <f t="shared" si="336"/>
        <v>1498</v>
      </c>
      <c r="C1536" s="53" t="s">
        <v>4926</v>
      </c>
      <c r="D1536" s="53" t="s">
        <v>4928</v>
      </c>
      <c r="E1536" s="58" t="s">
        <v>160</v>
      </c>
      <c r="F1536" s="58" t="s">
        <v>160</v>
      </c>
      <c r="G1536" s="161">
        <v>1</v>
      </c>
      <c r="H1536" s="161">
        <v>21</v>
      </c>
      <c r="I1536" s="148" t="s">
        <v>3</v>
      </c>
      <c r="J1536" s="58" t="s">
        <v>1396</v>
      </c>
      <c r="K1536" s="59" t="s">
        <v>3830</v>
      </c>
      <c r="L1536" s="57" t="s">
        <v>4851</v>
      </c>
      <c r="M1536" s="57" t="s">
        <v>4910</v>
      </c>
      <c r="N1536" s="57"/>
      <c r="O1536" s="57"/>
      <c r="P1536" s="56" t="s">
        <v>1653</v>
      </c>
      <c r="Q1536" s="13"/>
      <c r="R1536"/>
      <c r="S1536" t="str">
        <f t="shared" si="339"/>
        <v/>
      </c>
      <c r="T1536" t="str">
        <f>IF(ISNA(VLOOKUP(AF1536,#REF!,1)),"//","")</f>
        <v/>
      </c>
      <c r="U1536"/>
      <c r="V1536" t="e">
        <f t="shared" si="330"/>
        <v>#REF!</v>
      </c>
      <c r="W1536" s="81" t="s">
        <v>2263</v>
      </c>
      <c r="X1536" s="59" t="s">
        <v>2263</v>
      </c>
      <c r="Y1536" s="59" t="s">
        <v>2263</v>
      </c>
      <c r="Z1536" s="25" t="str">
        <f t="shared" si="337"/>
        <v/>
      </c>
      <c r="AA1536" s="25" t="str">
        <f t="shared" si="331"/>
        <v/>
      </c>
      <c r="AB1536" s="1">
        <f t="shared" si="338"/>
        <v>1498</v>
      </c>
      <c r="AC1536" t="str">
        <f t="shared" si="332"/>
        <v>ITM_KEYG</v>
      </c>
      <c r="AD1536" s="136" t="str">
        <f>IF(ISNA(VLOOKUP(AA1536,Sheet2!J:J,1,0)),"//","")</f>
        <v/>
      </c>
      <c r="AF1536" s="94" t="str">
        <f t="shared" si="333"/>
        <v/>
      </c>
      <c r="AG1536" t="b">
        <f t="shared" si="334"/>
        <v>1</v>
      </c>
    </row>
    <row r="1537" spans="1:33">
      <c r="A1537" s="50">
        <f t="shared" si="335"/>
        <v>1537</v>
      </c>
      <c r="B1537" s="49">
        <f t="shared" si="336"/>
        <v>1499</v>
      </c>
      <c r="C1537" s="53" t="s">
        <v>4927</v>
      </c>
      <c r="D1537" s="53" t="s">
        <v>4928</v>
      </c>
      <c r="E1537" s="58" t="s">
        <v>161</v>
      </c>
      <c r="F1537" s="58" t="s">
        <v>161</v>
      </c>
      <c r="G1537" s="161">
        <v>1</v>
      </c>
      <c r="H1537" s="161">
        <v>21</v>
      </c>
      <c r="I1537" s="148" t="s">
        <v>3</v>
      </c>
      <c r="J1537" s="58" t="s">
        <v>1396</v>
      </c>
      <c r="K1537" s="59" t="s">
        <v>3830</v>
      </c>
      <c r="L1537" s="57" t="s">
        <v>4851</v>
      </c>
      <c r="M1537" s="57" t="s">
        <v>4910</v>
      </c>
      <c r="N1537" s="57"/>
      <c r="O1537" s="57"/>
      <c r="P1537" s="56" t="s">
        <v>1654</v>
      </c>
      <c r="Q1537" s="13"/>
      <c r="R1537"/>
      <c r="S1537" t="str">
        <f t="shared" si="339"/>
        <v/>
      </c>
      <c r="T1537" t="str">
        <f>IF(ISNA(VLOOKUP(AF1537,#REF!,1)),"//","")</f>
        <v/>
      </c>
      <c r="U1537"/>
      <c r="V1537" t="e">
        <f t="shared" si="330"/>
        <v>#REF!</v>
      </c>
      <c r="W1537" s="81" t="s">
        <v>2263</v>
      </c>
      <c r="X1537" s="59" t="s">
        <v>2263</v>
      </c>
      <c r="Y1537" s="59" t="s">
        <v>2263</v>
      </c>
      <c r="Z1537" s="25" t="str">
        <f t="shared" si="337"/>
        <v/>
      </c>
      <c r="AA1537" s="25" t="str">
        <f t="shared" si="331"/>
        <v/>
      </c>
      <c r="AB1537" s="1">
        <f t="shared" si="338"/>
        <v>1499</v>
      </c>
      <c r="AC1537" t="str">
        <f t="shared" si="332"/>
        <v>ITM_KEYX</v>
      </c>
      <c r="AD1537" s="136" t="str">
        <f>IF(ISNA(VLOOKUP(AA1537,Sheet2!J:J,1,0)),"//","")</f>
        <v/>
      </c>
      <c r="AF1537" s="94" t="str">
        <f t="shared" si="333"/>
        <v/>
      </c>
      <c r="AG1537" t="b">
        <f t="shared" si="334"/>
        <v>1</v>
      </c>
    </row>
    <row r="1538" spans="1:33" s="107" customFormat="1">
      <c r="A1538" s="50">
        <f t="shared" si="335"/>
        <v>1538</v>
      </c>
      <c r="B1538" s="49">
        <f t="shared" si="336"/>
        <v>1500</v>
      </c>
      <c r="C1538" s="104" t="s">
        <v>3504</v>
      </c>
      <c r="D1538" s="53" t="s">
        <v>7</v>
      </c>
      <c r="E1538" s="105" t="s">
        <v>322</v>
      </c>
      <c r="F1538" s="105" t="s">
        <v>322</v>
      </c>
      <c r="G1538" s="103">
        <v>0</v>
      </c>
      <c r="H1538" s="103">
        <v>0</v>
      </c>
      <c r="I1538" s="148" t="s">
        <v>3</v>
      </c>
      <c r="J1538" s="58" t="s">
        <v>1395</v>
      </c>
      <c r="K1538" s="59" t="s">
        <v>3994</v>
      </c>
      <c r="L1538" s="107" t="s">
        <v>4852</v>
      </c>
      <c r="M1538" s="57" t="s">
        <v>4908</v>
      </c>
      <c r="P1538" s="18" t="s">
        <v>1893</v>
      </c>
      <c r="Q1538" s="18"/>
      <c r="S1538" s="107" t="str">
        <f t="shared" si="339"/>
        <v/>
      </c>
      <c r="T1538" s="107" t="str">
        <f>IF(ISNA(VLOOKUP(AF1538,#REF!,1)),"//","")</f>
        <v/>
      </c>
      <c r="V1538" t="e">
        <f t="shared" si="330"/>
        <v>#REF!</v>
      </c>
      <c r="W1538" s="103" t="s">
        <v>2698</v>
      </c>
      <c r="X1538" s="106" t="s">
        <v>2263</v>
      </c>
      <c r="Y1538" s="106" t="s">
        <v>2263</v>
      </c>
      <c r="Z1538" s="25" t="str">
        <f t="shared" si="337"/>
        <v>"SINC"</v>
      </c>
      <c r="AA1538" s="25" t="str">
        <f t="shared" si="331"/>
        <v>SINC</v>
      </c>
      <c r="AB1538" s="1">
        <f t="shared" si="338"/>
        <v>1500</v>
      </c>
      <c r="AC1538" t="str">
        <f t="shared" si="332"/>
        <v>ITM_sinc</v>
      </c>
      <c r="AD1538" s="136" t="str">
        <f>IF(ISNA(VLOOKUP(AA1538,Sheet2!J:J,1,0)),"//","")</f>
        <v/>
      </c>
      <c r="AF1538" s="94" t="str">
        <f t="shared" si="333"/>
        <v>SINC</v>
      </c>
      <c r="AG1538" t="b">
        <f t="shared" si="334"/>
        <v>1</v>
      </c>
    </row>
    <row r="1539" spans="1:33">
      <c r="A1539" s="50">
        <f t="shared" si="335"/>
        <v>1539</v>
      </c>
      <c r="B1539" s="49">
        <f t="shared" si="336"/>
        <v>1501</v>
      </c>
      <c r="C1539" s="53" t="s">
        <v>4930</v>
      </c>
      <c r="D1539" s="53" t="s">
        <v>2304</v>
      </c>
      <c r="E1539" s="58" t="s">
        <v>1142</v>
      </c>
      <c r="F1539" s="58" t="s">
        <v>1142</v>
      </c>
      <c r="G1539" s="161">
        <v>1</v>
      </c>
      <c r="H1539" s="161">
        <v>85</v>
      </c>
      <c r="I1539" s="148" t="s">
        <v>3</v>
      </c>
      <c r="J1539" s="58" t="s">
        <v>1395</v>
      </c>
      <c r="K1539" s="59" t="s">
        <v>3994</v>
      </c>
      <c r="L1539" s="57" t="s">
        <v>4851</v>
      </c>
      <c r="M1539" s="57" t="s">
        <v>4913</v>
      </c>
      <c r="N1539" s="57"/>
      <c r="O1539" s="57"/>
      <c r="P1539" s="56" t="s">
        <v>1662</v>
      </c>
      <c r="Q1539" s="13"/>
      <c r="R1539"/>
      <c r="S1539" t="str">
        <f t="shared" si="339"/>
        <v/>
      </c>
      <c r="T1539" t="str">
        <f>IF(ISNA(VLOOKUP(AF1539,#REF!,1)),"//","")</f>
        <v/>
      </c>
      <c r="U1539"/>
      <c r="V1539" t="e">
        <f t="shared" si="330"/>
        <v>#REF!</v>
      </c>
      <c r="W1539" s="81" t="s">
        <v>2263</v>
      </c>
      <c r="X1539" s="59" t="s">
        <v>2263</v>
      </c>
      <c r="Y1539" s="59" t="s">
        <v>2263</v>
      </c>
      <c r="Z1539" s="25" t="str">
        <f t="shared" si="337"/>
        <v>"KTYP?"</v>
      </c>
      <c r="AA1539" s="25" t="str">
        <f t="shared" si="331"/>
        <v>KTYP?</v>
      </c>
      <c r="AB1539" s="1">
        <f t="shared" si="338"/>
        <v>1501</v>
      </c>
      <c r="AC1539" t="str">
        <f t="shared" si="332"/>
        <v>ITM_KTYP</v>
      </c>
      <c r="AD1539" s="136" t="str">
        <f>IF(ISNA(VLOOKUP(AA1539,Sheet2!J:J,1,0)),"//","")</f>
        <v>//</v>
      </c>
      <c r="AF1539" s="94" t="str">
        <f t="shared" si="333"/>
        <v>KTYP?</v>
      </c>
      <c r="AG1539" t="b">
        <f t="shared" si="334"/>
        <v>1</v>
      </c>
    </row>
    <row r="1540" spans="1:33">
      <c r="A1540" s="50">
        <f t="shared" si="335"/>
        <v>1540</v>
      </c>
      <c r="B1540" s="49">
        <f t="shared" si="336"/>
        <v>1502</v>
      </c>
      <c r="C1540" s="53" t="s">
        <v>3649</v>
      </c>
      <c r="D1540" s="53" t="s">
        <v>7</v>
      </c>
      <c r="E1540" s="58" t="s">
        <v>1143</v>
      </c>
      <c r="F1540" s="58" t="s">
        <v>1143</v>
      </c>
      <c r="G1540" s="161">
        <v>0</v>
      </c>
      <c r="H1540" s="161">
        <v>0</v>
      </c>
      <c r="I1540" s="148" t="s">
        <v>3</v>
      </c>
      <c r="J1540" s="58" t="s">
        <v>1395</v>
      </c>
      <c r="K1540" s="59" t="s">
        <v>3994</v>
      </c>
      <c r="L1540" s="57" t="s">
        <v>4851</v>
      </c>
      <c r="M1540" s="57" t="s">
        <v>4908</v>
      </c>
      <c r="N1540" s="57"/>
      <c r="O1540" s="57"/>
      <c r="P1540" s="56" t="s">
        <v>1663</v>
      </c>
      <c r="Q1540" s="13"/>
      <c r="R1540"/>
      <c r="S1540" t="str">
        <f t="shared" si="339"/>
        <v/>
      </c>
      <c r="T1540" t="str">
        <f>IF(ISNA(VLOOKUP(AF1540,#REF!,1)),"//","")</f>
        <v/>
      </c>
      <c r="U1540"/>
      <c r="V1540" t="e">
        <f t="shared" si="330"/>
        <v>#REF!</v>
      </c>
      <c r="W1540" s="81" t="s">
        <v>2722</v>
      </c>
      <c r="X1540" s="59" t="s">
        <v>2263</v>
      </c>
      <c r="Y1540" s="59" t="s">
        <v>2263</v>
      </c>
      <c r="Z1540" s="25" t="str">
        <f t="shared" si="337"/>
        <v>"LASTX"</v>
      </c>
      <c r="AA1540" s="25" t="str">
        <f t="shared" si="331"/>
        <v>LASTX</v>
      </c>
      <c r="AB1540" s="1">
        <f t="shared" si="338"/>
        <v>1502</v>
      </c>
      <c r="AC1540" t="str">
        <f t="shared" si="332"/>
        <v>ITM_LASTX</v>
      </c>
      <c r="AD1540" s="136" t="str">
        <f>IF(ISNA(VLOOKUP(AA1540,Sheet2!J:J,1,0)),"//","")</f>
        <v>//</v>
      </c>
      <c r="AF1540" s="94" t="str">
        <f t="shared" si="333"/>
        <v>LASTX</v>
      </c>
      <c r="AG1540" t="b">
        <f t="shared" si="334"/>
        <v>1</v>
      </c>
    </row>
    <row r="1541" spans="1:33">
      <c r="A1541" s="50">
        <f t="shared" si="335"/>
        <v>1541</v>
      </c>
      <c r="B1541" s="49">
        <f t="shared" si="336"/>
        <v>1503</v>
      </c>
      <c r="C1541" s="53" t="s">
        <v>4931</v>
      </c>
      <c r="D1541" s="53" t="s">
        <v>2838</v>
      </c>
      <c r="E1541" s="58" t="s">
        <v>172</v>
      </c>
      <c r="F1541" s="58" t="s">
        <v>172</v>
      </c>
      <c r="G1541" s="161">
        <v>0</v>
      </c>
      <c r="H1541" s="161">
        <v>99</v>
      </c>
      <c r="I1541" s="148" t="s">
        <v>3</v>
      </c>
      <c r="J1541" s="58" t="s">
        <v>1396</v>
      </c>
      <c r="K1541" s="59" t="s">
        <v>3830</v>
      </c>
      <c r="L1541" s="57" t="s">
        <v>4851</v>
      </c>
      <c r="M1541" s="57" t="s">
        <v>4912</v>
      </c>
      <c r="N1541" s="57"/>
      <c r="O1541" s="53"/>
      <c r="P1541" s="56" t="s">
        <v>1666</v>
      </c>
      <c r="Q1541" s="13"/>
      <c r="R1541"/>
      <c r="S1541" t="str">
        <f t="shared" si="339"/>
        <v/>
      </c>
      <c r="T1541" t="str">
        <f>IF(ISNA(VLOOKUP(AF1541,#REF!,1)),"//","")</f>
        <v/>
      </c>
      <c r="U1541"/>
      <c r="V1541" t="e">
        <f t="shared" si="330"/>
        <v>#REF!</v>
      </c>
      <c r="W1541" s="81" t="s">
        <v>2263</v>
      </c>
      <c r="X1541" s="59" t="s">
        <v>2631</v>
      </c>
      <c r="Y1541" s="59" t="s">
        <v>2263</v>
      </c>
      <c r="Z1541" s="25" t="str">
        <f t="shared" si="337"/>
        <v/>
      </c>
      <c r="AA1541" s="25" t="str">
        <f t="shared" si="331"/>
        <v/>
      </c>
      <c r="AB1541" s="1">
        <f t="shared" si="338"/>
        <v>1503</v>
      </c>
      <c r="AC1541" t="str">
        <f t="shared" si="332"/>
        <v>ITM_LBLQ</v>
      </c>
      <c r="AD1541" s="136" t="str">
        <f>IF(ISNA(VLOOKUP(AA1541,Sheet2!J:J,1,0)),"//","")</f>
        <v/>
      </c>
      <c r="AF1541" s="94" t="str">
        <f t="shared" si="333"/>
        <v/>
      </c>
      <c r="AG1541" t="b">
        <f t="shared" si="334"/>
        <v>1</v>
      </c>
    </row>
    <row r="1542" spans="1:33">
      <c r="A1542" s="50">
        <f t="shared" si="335"/>
        <v>1542</v>
      </c>
      <c r="B1542" s="49">
        <f t="shared" si="336"/>
        <v>1504</v>
      </c>
      <c r="C1542" s="53" t="s">
        <v>4276</v>
      </c>
      <c r="D1542" s="53" t="s">
        <v>7</v>
      </c>
      <c r="E1542" s="58" t="s">
        <v>1146</v>
      </c>
      <c r="F1542" s="58" t="s">
        <v>1146</v>
      </c>
      <c r="G1542" s="161">
        <v>0</v>
      </c>
      <c r="H1542" s="161">
        <v>0</v>
      </c>
      <c r="I1542" s="148" t="s">
        <v>3</v>
      </c>
      <c r="J1542" s="58" t="s">
        <v>1395</v>
      </c>
      <c r="K1542" s="59" t="s">
        <v>3994</v>
      </c>
      <c r="L1542" s="57" t="s">
        <v>4851</v>
      </c>
      <c r="M1542" s="57" t="s">
        <v>4908</v>
      </c>
      <c r="N1542" s="57"/>
      <c r="O1542" s="57"/>
      <c r="P1542" s="56" t="s">
        <v>1669</v>
      </c>
      <c r="Q1542" s="13"/>
      <c r="R1542"/>
      <c r="S1542" t="str">
        <f t="shared" si="339"/>
        <v/>
      </c>
      <c r="T1542" t="str">
        <f>IF(ISNA(VLOOKUP(AF1542,#REF!,1)),"//","")</f>
        <v/>
      </c>
      <c r="U1542"/>
      <c r="V1542" t="e">
        <f t="shared" si="330"/>
        <v>#REF!</v>
      </c>
      <c r="W1542" s="81" t="s">
        <v>2263</v>
      </c>
      <c r="X1542" s="59" t="s">
        <v>2263</v>
      </c>
      <c r="Y1542" s="59" t="s">
        <v>2263</v>
      </c>
      <c r="Z1542" s="25" t="str">
        <f t="shared" si="337"/>
        <v>"LEAP?"</v>
      </c>
      <c r="AA1542" s="25" t="str">
        <f t="shared" si="331"/>
        <v>LEAP?</v>
      </c>
      <c r="AB1542" s="1">
        <f t="shared" si="338"/>
        <v>1504</v>
      </c>
      <c r="AC1542" t="str">
        <f t="shared" si="332"/>
        <v>ITM_LEAP</v>
      </c>
      <c r="AD1542" s="136" t="str">
        <f>IF(ISNA(VLOOKUP(AA1542,Sheet2!J:J,1,0)),"//","")</f>
        <v>//</v>
      </c>
      <c r="AF1542" s="94" t="str">
        <f t="shared" si="333"/>
        <v>LEAP?</v>
      </c>
      <c r="AG1542" t="b">
        <f t="shared" si="334"/>
        <v>1</v>
      </c>
    </row>
    <row r="1543" spans="1:33">
      <c r="A1543" s="50">
        <f t="shared" si="335"/>
        <v>1543</v>
      </c>
      <c r="B1543" s="49">
        <f t="shared" si="336"/>
        <v>1505</v>
      </c>
      <c r="C1543" s="53" t="s">
        <v>4365</v>
      </c>
      <c r="D1543" s="53" t="s">
        <v>7</v>
      </c>
      <c r="E1543" s="58" t="s">
        <v>179</v>
      </c>
      <c r="F1543" s="58" t="s">
        <v>179</v>
      </c>
      <c r="G1543" s="161">
        <v>0</v>
      </c>
      <c r="H1543" s="161">
        <v>0</v>
      </c>
      <c r="I1543" s="148" t="s">
        <v>3</v>
      </c>
      <c r="J1543" s="58" t="s">
        <v>1395</v>
      </c>
      <c r="K1543" s="59" t="s">
        <v>3994</v>
      </c>
      <c r="L1543" s="57" t="s">
        <v>4852</v>
      </c>
      <c r="M1543" s="57" t="s">
        <v>4908</v>
      </c>
      <c r="N1543" s="57"/>
      <c r="O1543" s="57"/>
      <c r="P1543" s="56" t="s">
        <v>4064</v>
      </c>
      <c r="Q1543" s="13"/>
      <c r="R1543"/>
      <c r="S1543" t="str">
        <f t="shared" si="339"/>
        <v/>
      </c>
      <c r="T1543" t="str">
        <f>IF(ISNA(VLOOKUP(AF1543,#REF!,1)),"//","")</f>
        <v/>
      </c>
      <c r="U1543"/>
      <c r="V1543" t="e">
        <f t="shared" ref="V1543:V1606" si="340">IF(AA1543&lt;&gt;"",V1542+1,V1542)</f>
        <v>#REF!</v>
      </c>
      <c r="W1543" s="81" t="s">
        <v>2699</v>
      </c>
      <c r="X1543" s="59" t="s">
        <v>2263</v>
      </c>
      <c r="Y1543" s="59" t="s">
        <v>2263</v>
      </c>
      <c r="Z1543" s="25" t="str">
        <f t="shared" si="337"/>
        <v xml:space="preserve">"L" STD_SUB_M </v>
      </c>
      <c r="AA1543" s="25" t="str">
        <f t="shared" ref="AA1543:AA1606" si="341">IF(LEN(Y1543)&gt;0,Y1543,SUBSTITUTE(SUBSTITUTE(SUBSTITUTE(SUBSTITUTE(SUBSTITUTE(SUBSTITUTE(SUBSTITUTE(SUBSTITUTE(SUBSTITUTE(SUBSTITUTE(SUBSTITUTE( (SUBSTITUTE( SUBSTITUTE( SUBSTITUTE( SUBSTITUTE(Z1543,"STD_SIGMA","SUM"),"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LM</v>
      </c>
      <c r="AB1543" s="1">
        <f t="shared" si="338"/>
        <v>1505</v>
      </c>
      <c r="AC1543" t="str">
        <f t="shared" ref="AC1543:AC1606" si="342">P1543</f>
        <v>ITM_Lm</v>
      </c>
      <c r="AD1543" s="136" t="str">
        <f>IF(ISNA(VLOOKUP(AA1543,Sheet2!J:J,1,0)),"//","")</f>
        <v>//</v>
      </c>
      <c r="AF1543" s="94" t="str">
        <f t="shared" ref="AF1543:AF1606" si="343">IF(LEN(AA1543)=0,"",SUBSTITUTE(SUBSTITUTE(SUBSTITUTE(SUBSTITUTE(SUBSTITUTE(SUBSTITUTE(SUBSTITUTE(SUBSTITUTE(SUBSTITUTE(SUBSTITUTE(SUBSTITUTE(SUBSTITUTE(SUBSTITUTE(SUBSTITUTE(SUBSTITUTE(SUBSTITUTE(SUBSTITUTE( (SUBSTITUTE( SUBSTITUTE( SUBSTITUTE( SUBSTITUTE(Z1543,"STD_SIGMA","SUM"),"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LM</v>
      </c>
      <c r="AG1543" t="b">
        <f t="shared" ref="AG1543:AG1606" si="344">AA1543=AF1543</f>
        <v>1</v>
      </c>
    </row>
    <row r="1544" spans="1:33">
      <c r="A1544" s="50">
        <f t="shared" si="335"/>
        <v>1544</v>
      </c>
      <c r="B1544" s="49">
        <f t="shared" si="336"/>
        <v>1506</v>
      </c>
      <c r="C1544" s="53" t="s">
        <v>4366</v>
      </c>
      <c r="D1544" s="53" t="s">
        <v>7</v>
      </c>
      <c r="E1544" s="58" t="s">
        <v>1150</v>
      </c>
      <c r="F1544" s="58" t="s">
        <v>1150</v>
      </c>
      <c r="G1544" s="161">
        <v>0</v>
      </c>
      <c r="H1544" s="161">
        <v>0</v>
      </c>
      <c r="I1544" s="148" t="s">
        <v>3</v>
      </c>
      <c r="J1544" s="58" t="s">
        <v>1395</v>
      </c>
      <c r="K1544" s="59" t="s">
        <v>3994</v>
      </c>
      <c r="L1544" s="57" t="s">
        <v>4852</v>
      </c>
      <c r="M1544" s="57" t="s">
        <v>4908</v>
      </c>
      <c r="N1544" s="57"/>
      <c r="O1544" s="57"/>
      <c r="P1544" s="56" t="s">
        <v>4065</v>
      </c>
      <c r="Q1544" s="13"/>
      <c r="R1544"/>
      <c r="S1544" t="str">
        <f t="shared" si="339"/>
        <v/>
      </c>
      <c r="T1544" t="str">
        <f>IF(ISNA(VLOOKUP(AF1544,#REF!,1)),"//","")</f>
        <v/>
      </c>
      <c r="U1544"/>
      <c r="V1544" t="e">
        <f t="shared" si="340"/>
        <v>#REF!</v>
      </c>
      <c r="W1544" s="81" t="s">
        <v>2263</v>
      </c>
      <c r="X1544" s="59" t="s">
        <v>2263</v>
      </c>
      <c r="Y1544" s="59" t="s">
        <v>2263</v>
      </c>
      <c r="Z1544" s="25" t="str">
        <f t="shared" si="337"/>
        <v>"L" STD_SUB_M STD_SUB_ALPHA</v>
      </c>
      <c r="AA1544" s="25" t="str">
        <f t="shared" si="341"/>
        <v>LMALPHA</v>
      </c>
      <c r="AB1544" s="1">
        <f t="shared" si="338"/>
        <v>1506</v>
      </c>
      <c r="AC1544" t="str">
        <f t="shared" si="342"/>
        <v>ITM_LmALPHA</v>
      </c>
      <c r="AD1544" s="136" t="str">
        <f>IF(ISNA(VLOOKUP(AA1544,Sheet2!J:J,1,0)),"//","")</f>
        <v>//</v>
      </c>
      <c r="AF1544" s="94" t="str">
        <f t="shared" si="343"/>
        <v>LMALPHA</v>
      </c>
      <c r="AG1544" t="b">
        <f t="shared" si="344"/>
        <v>1</v>
      </c>
    </row>
    <row r="1545" spans="1:33">
      <c r="A1545" s="50">
        <f t="shared" ref="A1545:A1608" si="345">IF(B1545=INT(B1545),ROW(),"")</f>
        <v>1545</v>
      </c>
      <c r="B1545" s="49">
        <f t="shared" ref="B1545:B1608" si="346">IF(AND(MID(C1545,2,1)&lt;&gt;"/",MID(C1545,1,1)="/"),INT(B1544)+1,B1544+0.01)</f>
        <v>1507</v>
      </c>
      <c r="C1545" s="53" t="s">
        <v>3650</v>
      </c>
      <c r="D1545" s="73" t="s">
        <v>2839</v>
      </c>
      <c r="E1545" s="58" t="s">
        <v>1151</v>
      </c>
      <c r="F1545" s="58" t="s">
        <v>1151</v>
      </c>
      <c r="G1545" s="161">
        <v>0</v>
      </c>
      <c r="H1545" s="161">
        <v>0</v>
      </c>
      <c r="I1545" s="148" t="s">
        <v>3</v>
      </c>
      <c r="J1545" s="58" t="s">
        <v>1395</v>
      </c>
      <c r="K1545" s="59" t="s">
        <v>3994</v>
      </c>
      <c r="L1545" s="57" t="s">
        <v>4851</v>
      </c>
      <c r="M1545" s="57" t="s">
        <v>4908</v>
      </c>
      <c r="N1545" s="57"/>
      <c r="O1545" s="57"/>
      <c r="P1545" s="56" t="s">
        <v>1679</v>
      </c>
      <c r="Q1545" s="13"/>
      <c r="R1545"/>
      <c r="S1545" t="str">
        <f t="shared" si="339"/>
        <v/>
      </c>
      <c r="T1545" t="str">
        <f>IF(ISNA(VLOOKUP(AF1545,#REF!,1)),"//","")</f>
        <v/>
      </c>
      <c r="U1545"/>
      <c r="V1545" t="e">
        <f t="shared" si="340"/>
        <v>#REF!</v>
      </c>
      <c r="W1545" s="81" t="s">
        <v>2699</v>
      </c>
      <c r="X1545" s="59" t="s">
        <v>2263</v>
      </c>
      <c r="Y1545" s="59" t="s">
        <v>2263</v>
      </c>
      <c r="Z1545" s="25" t="str">
        <f t="shared" si="337"/>
        <v>"LN" STD_BETA</v>
      </c>
      <c r="AA1545" s="25" t="str">
        <f t="shared" si="341"/>
        <v>LNBETA</v>
      </c>
      <c r="AB1545" s="1">
        <f t="shared" si="338"/>
        <v>1507</v>
      </c>
      <c r="AC1545" t="str">
        <f t="shared" si="342"/>
        <v>ITM_LNBETA</v>
      </c>
      <c r="AD1545" s="136" t="str">
        <f>IF(ISNA(VLOOKUP(AA1545,Sheet2!J:J,1,0)),"//","")</f>
        <v>//</v>
      </c>
      <c r="AF1545" s="94" t="str">
        <f t="shared" si="343"/>
        <v>LNBETA</v>
      </c>
      <c r="AG1545" t="b">
        <f t="shared" si="344"/>
        <v>1</v>
      </c>
    </row>
    <row r="1546" spans="1:33">
      <c r="A1546" s="50">
        <f t="shared" si="345"/>
        <v>1546</v>
      </c>
      <c r="B1546" s="49">
        <f t="shared" si="346"/>
        <v>1508</v>
      </c>
      <c r="C1546" s="53" t="s">
        <v>3651</v>
      </c>
      <c r="D1546" s="73" t="s">
        <v>2839</v>
      </c>
      <c r="E1546" s="58" t="s">
        <v>1152</v>
      </c>
      <c r="F1546" s="58" t="s">
        <v>1152</v>
      </c>
      <c r="G1546" s="161">
        <v>0</v>
      </c>
      <c r="H1546" s="161">
        <v>0</v>
      </c>
      <c r="I1546" s="148" t="s">
        <v>3</v>
      </c>
      <c r="J1546" s="58" t="s">
        <v>1395</v>
      </c>
      <c r="K1546" s="59" t="s">
        <v>3994</v>
      </c>
      <c r="L1546" s="57" t="s">
        <v>4852</v>
      </c>
      <c r="M1546" s="57" t="s">
        <v>4908</v>
      </c>
      <c r="N1546" s="57"/>
      <c r="O1546" s="57"/>
      <c r="P1546" s="56" t="s">
        <v>1680</v>
      </c>
      <c r="Q1546" s="13"/>
      <c r="R1546"/>
      <c r="S1546" t="str">
        <f t="shared" si="339"/>
        <v/>
      </c>
      <c r="T1546" t="str">
        <f>IF(ISNA(VLOOKUP(AF1546,#REF!,1)),"//","")</f>
        <v/>
      </c>
      <c r="U1546"/>
      <c r="V1546" t="e">
        <f t="shared" si="340"/>
        <v>#REF!</v>
      </c>
      <c r="W1546" s="81" t="s">
        <v>2699</v>
      </c>
      <c r="X1546" s="59" t="s">
        <v>2263</v>
      </c>
      <c r="Y1546" s="59" t="s">
        <v>2263</v>
      </c>
      <c r="Z1546" s="25" t="str">
        <f t="shared" si="337"/>
        <v>"LN" STD_GAMMA</v>
      </c>
      <c r="AA1546" s="25" t="str">
        <f t="shared" si="341"/>
        <v>LNGAMMA</v>
      </c>
      <c r="AB1546" s="1">
        <f t="shared" si="338"/>
        <v>1508</v>
      </c>
      <c r="AC1546" t="str">
        <f t="shared" si="342"/>
        <v>ITM_LNGAMMA</v>
      </c>
      <c r="AD1546" s="136" t="str">
        <f>IF(ISNA(VLOOKUP(AA1546,Sheet2!J:J,1,0)),"//","")</f>
        <v>//</v>
      </c>
      <c r="AF1546" s="94" t="str">
        <f t="shared" si="343"/>
        <v>LNGAMMA</v>
      </c>
      <c r="AG1546" t="b">
        <f t="shared" si="344"/>
        <v>1</v>
      </c>
    </row>
    <row r="1547" spans="1:33">
      <c r="A1547" s="50">
        <f t="shared" si="345"/>
        <v>1547</v>
      </c>
      <c r="B1547" s="49">
        <f t="shared" si="346"/>
        <v>1509</v>
      </c>
      <c r="C1547" s="53" t="s">
        <v>3652</v>
      </c>
      <c r="D1547" s="53" t="s">
        <v>2554</v>
      </c>
      <c r="E1547" s="58" t="s">
        <v>180</v>
      </c>
      <c r="F1547" s="58" t="s">
        <v>180</v>
      </c>
      <c r="G1547" s="161">
        <v>0</v>
      </c>
      <c r="H1547" s="161">
        <v>0</v>
      </c>
      <c r="I1547" s="148" t="s">
        <v>3</v>
      </c>
      <c r="J1547" s="58" t="s">
        <v>1395</v>
      </c>
      <c r="K1547" s="59" t="s">
        <v>3995</v>
      </c>
      <c r="L1547" s="57" t="s">
        <v>4851</v>
      </c>
      <c r="M1547" s="57" t="s">
        <v>4910</v>
      </c>
      <c r="N1547" s="57"/>
      <c r="O1547" s="57"/>
      <c r="P1547" s="56" t="s">
        <v>1681</v>
      </c>
      <c r="Q1547" s="13"/>
      <c r="R1547"/>
      <c r="S1547" t="str">
        <f t="shared" si="339"/>
        <v/>
      </c>
      <c r="T1547" t="str">
        <f>IF(ISNA(VLOOKUP(AF1547,#REF!,1)),"//","")</f>
        <v/>
      </c>
      <c r="U1547"/>
      <c r="V1547" t="e">
        <f t="shared" si="340"/>
        <v>#REF!</v>
      </c>
      <c r="W1547" s="81" t="s">
        <v>2263</v>
      </c>
      <c r="X1547" s="59" t="s">
        <v>2263</v>
      </c>
      <c r="Y1547" s="59" t="s">
        <v>2263</v>
      </c>
      <c r="Z1547" s="25" t="str">
        <f t="shared" si="337"/>
        <v>"LOAD"</v>
      </c>
      <c r="AA1547" s="25" t="str">
        <f t="shared" si="341"/>
        <v>LOAD</v>
      </c>
      <c r="AB1547" s="1">
        <f t="shared" si="338"/>
        <v>1509</v>
      </c>
      <c r="AC1547" t="str">
        <f t="shared" si="342"/>
        <v>ITM_LOAD</v>
      </c>
      <c r="AD1547" s="136" t="str">
        <f>IF(ISNA(VLOOKUP(AA1547,Sheet2!J:J,1,0)),"//","")</f>
        <v>//</v>
      </c>
      <c r="AF1547" s="94" t="str">
        <f t="shared" si="343"/>
        <v>LOAD</v>
      </c>
      <c r="AG1547" t="b">
        <f t="shared" si="344"/>
        <v>1</v>
      </c>
    </row>
    <row r="1548" spans="1:33">
      <c r="A1548" s="50">
        <f t="shared" si="345"/>
        <v>1548</v>
      </c>
      <c r="B1548" s="49">
        <f t="shared" si="346"/>
        <v>1510</v>
      </c>
      <c r="C1548" s="53" t="s">
        <v>3652</v>
      </c>
      <c r="D1548" s="53" t="s">
        <v>2555</v>
      </c>
      <c r="E1548" s="58" t="s">
        <v>1153</v>
      </c>
      <c r="F1548" s="58" t="s">
        <v>1153</v>
      </c>
      <c r="G1548" s="161">
        <v>0</v>
      </c>
      <c r="H1548" s="161">
        <v>0</v>
      </c>
      <c r="I1548" s="148" t="s">
        <v>3</v>
      </c>
      <c r="J1548" s="58" t="s">
        <v>1395</v>
      </c>
      <c r="K1548" s="59" t="s">
        <v>3994</v>
      </c>
      <c r="L1548" s="57" t="s">
        <v>4851</v>
      </c>
      <c r="M1548" s="57" t="s">
        <v>4910</v>
      </c>
      <c r="N1548" s="57"/>
      <c r="O1548" s="57"/>
      <c r="P1548" s="56" t="s">
        <v>1682</v>
      </c>
      <c r="Q1548" s="13"/>
      <c r="R1548"/>
      <c r="S1548" t="str">
        <f t="shared" si="339"/>
        <v/>
      </c>
      <c r="T1548" t="str">
        <f>IF(ISNA(VLOOKUP(AF1548,#REF!,1)),"//","")</f>
        <v/>
      </c>
      <c r="U1548"/>
      <c r="V1548" t="e">
        <f t="shared" si="340"/>
        <v>#REF!</v>
      </c>
      <c r="W1548" s="81" t="s">
        <v>2263</v>
      </c>
      <c r="X1548" s="59" t="s">
        <v>2263</v>
      </c>
      <c r="Y1548" s="59" t="s">
        <v>2263</v>
      </c>
      <c r="Z1548" s="25" t="str">
        <f t="shared" si="337"/>
        <v>"LOADP"</v>
      </c>
      <c r="AA1548" s="25" t="str">
        <f t="shared" si="341"/>
        <v>LOADP</v>
      </c>
      <c r="AB1548" s="1">
        <f t="shared" si="338"/>
        <v>1510</v>
      </c>
      <c r="AC1548" t="str">
        <f t="shared" si="342"/>
        <v>ITM_LOADP</v>
      </c>
      <c r="AD1548" s="136" t="str">
        <f>IF(ISNA(VLOOKUP(AA1548,Sheet2!J:J,1,0)),"//","")</f>
        <v>//</v>
      </c>
      <c r="AF1548" s="94" t="str">
        <f t="shared" si="343"/>
        <v>LOADP</v>
      </c>
      <c r="AG1548" t="b">
        <f t="shared" si="344"/>
        <v>1</v>
      </c>
    </row>
    <row r="1549" spans="1:33">
      <c r="A1549" s="50">
        <f t="shared" si="345"/>
        <v>1549</v>
      </c>
      <c r="B1549" s="49">
        <f t="shared" si="346"/>
        <v>1511</v>
      </c>
      <c r="C1549" s="53" t="s">
        <v>3652</v>
      </c>
      <c r="D1549" s="53" t="s">
        <v>2556</v>
      </c>
      <c r="E1549" s="58" t="s">
        <v>1154</v>
      </c>
      <c r="F1549" s="58" t="s">
        <v>1154</v>
      </c>
      <c r="G1549" s="161">
        <v>0</v>
      </c>
      <c r="H1549" s="161">
        <v>0</v>
      </c>
      <c r="I1549" s="148" t="s">
        <v>3</v>
      </c>
      <c r="J1549" s="58" t="s">
        <v>1395</v>
      </c>
      <c r="K1549" s="59" t="s">
        <v>3994</v>
      </c>
      <c r="L1549" s="57" t="s">
        <v>4851</v>
      </c>
      <c r="M1549" s="57" t="s">
        <v>4910</v>
      </c>
      <c r="N1549" s="57"/>
      <c r="O1549" s="57"/>
      <c r="P1549" s="56" t="s">
        <v>1683</v>
      </c>
      <c r="Q1549" s="13"/>
      <c r="R1549"/>
      <c r="S1549" t="str">
        <f t="shared" si="339"/>
        <v/>
      </c>
      <c r="T1549" t="str">
        <f>IF(ISNA(VLOOKUP(AF1549,#REF!,1)),"//","")</f>
        <v/>
      </c>
      <c r="U1549"/>
      <c r="V1549" t="e">
        <f t="shared" si="340"/>
        <v>#REF!</v>
      </c>
      <c r="W1549" s="81" t="s">
        <v>2263</v>
      </c>
      <c r="X1549" s="59" t="s">
        <v>2263</v>
      </c>
      <c r="Y1549" s="59" t="s">
        <v>2263</v>
      </c>
      <c r="Z1549" s="25" t="str">
        <f t="shared" si="337"/>
        <v>"LOADR"</v>
      </c>
      <c r="AA1549" s="25" t="str">
        <f t="shared" si="341"/>
        <v>LOADR</v>
      </c>
      <c r="AB1549" s="1">
        <f t="shared" si="338"/>
        <v>1511</v>
      </c>
      <c r="AC1549" t="str">
        <f t="shared" si="342"/>
        <v>ITM_LOADR</v>
      </c>
      <c r="AD1549" s="136" t="str">
        <f>IF(ISNA(VLOOKUP(AA1549,Sheet2!J:J,1,0)),"//","")</f>
        <v>//</v>
      </c>
      <c r="AF1549" s="94" t="str">
        <f t="shared" si="343"/>
        <v>LOADR</v>
      </c>
      <c r="AG1549" t="b">
        <f t="shared" si="344"/>
        <v>1</v>
      </c>
    </row>
    <row r="1550" spans="1:33">
      <c r="A1550" s="50">
        <f t="shared" si="345"/>
        <v>1550</v>
      </c>
      <c r="B1550" s="49">
        <f t="shared" si="346"/>
        <v>1512</v>
      </c>
      <c r="C1550" s="53" t="s">
        <v>3652</v>
      </c>
      <c r="D1550" s="53" t="s">
        <v>2557</v>
      </c>
      <c r="E1550" s="58" t="s">
        <v>181</v>
      </c>
      <c r="F1550" s="58" t="s">
        <v>181</v>
      </c>
      <c r="G1550" s="161">
        <v>0</v>
      </c>
      <c r="H1550" s="161">
        <v>0</v>
      </c>
      <c r="I1550" s="148" t="s">
        <v>3</v>
      </c>
      <c r="J1550" s="58" t="s">
        <v>1395</v>
      </c>
      <c r="K1550" s="59" t="s">
        <v>3994</v>
      </c>
      <c r="L1550" s="57" t="s">
        <v>4851</v>
      </c>
      <c r="M1550" s="57" t="s">
        <v>4910</v>
      </c>
      <c r="N1550" s="57"/>
      <c r="O1550" s="57"/>
      <c r="P1550" s="56" t="s">
        <v>1684</v>
      </c>
      <c r="Q1550" s="13"/>
      <c r="R1550"/>
      <c r="S1550" t="str">
        <f t="shared" si="339"/>
        <v/>
      </c>
      <c r="T1550" t="str">
        <f>IF(ISNA(VLOOKUP(AF1550,#REF!,1)),"//","")</f>
        <v/>
      </c>
      <c r="U1550"/>
      <c r="V1550" t="e">
        <f t="shared" si="340"/>
        <v>#REF!</v>
      </c>
      <c r="W1550" s="81" t="s">
        <v>2263</v>
      </c>
      <c r="X1550" s="59" t="s">
        <v>2263</v>
      </c>
      <c r="Y1550" s="59" t="s">
        <v>2263</v>
      </c>
      <c r="Z1550" s="25" t="str">
        <f t="shared" si="337"/>
        <v>"LOADSS"</v>
      </c>
      <c r="AA1550" s="25" t="str">
        <f t="shared" si="341"/>
        <v>LOADSS</v>
      </c>
      <c r="AB1550" s="1">
        <f t="shared" si="338"/>
        <v>1512</v>
      </c>
      <c r="AC1550" t="str">
        <f t="shared" si="342"/>
        <v>ITM_LOADSS</v>
      </c>
      <c r="AD1550" s="136" t="str">
        <f>IF(ISNA(VLOOKUP(AA1550,Sheet2!J:J,1,0)),"//","")</f>
        <v>//</v>
      </c>
      <c r="AF1550" s="94" t="str">
        <f t="shared" si="343"/>
        <v>LOADSS</v>
      </c>
      <c r="AG1550" t="b">
        <f t="shared" si="344"/>
        <v>1</v>
      </c>
    </row>
    <row r="1551" spans="1:33">
      <c r="A1551" s="50">
        <f t="shared" si="345"/>
        <v>1551</v>
      </c>
      <c r="B1551" s="49">
        <f t="shared" si="346"/>
        <v>1513</v>
      </c>
      <c r="C1551" s="53" t="s">
        <v>3652</v>
      </c>
      <c r="D1551" s="53" t="s">
        <v>2558</v>
      </c>
      <c r="E1551" s="58" t="s">
        <v>182</v>
      </c>
      <c r="F1551" s="58" t="s">
        <v>182</v>
      </c>
      <c r="G1551" s="161">
        <v>0</v>
      </c>
      <c r="H1551" s="161">
        <v>0</v>
      </c>
      <c r="I1551" s="148" t="s">
        <v>3</v>
      </c>
      <c r="J1551" s="58" t="s">
        <v>1395</v>
      </c>
      <c r="K1551" s="59" t="s">
        <v>3994</v>
      </c>
      <c r="L1551" s="57" t="s">
        <v>4851</v>
      </c>
      <c r="M1551" s="57" t="s">
        <v>4910</v>
      </c>
      <c r="N1551" s="57"/>
      <c r="O1551" s="57"/>
      <c r="P1551" s="56" t="s">
        <v>1685</v>
      </c>
      <c r="Q1551" s="13"/>
      <c r="R1551"/>
      <c r="S1551" t="str">
        <f t="shared" si="339"/>
        <v/>
      </c>
      <c r="T1551" t="str">
        <f>IF(ISNA(VLOOKUP(AF1551,#REF!,1)),"//","")</f>
        <v/>
      </c>
      <c r="U1551"/>
      <c r="V1551" t="e">
        <f t="shared" si="340"/>
        <v>#REF!</v>
      </c>
      <c r="W1551" s="81" t="s">
        <v>2263</v>
      </c>
      <c r="X1551" s="59" t="s">
        <v>2263</v>
      </c>
      <c r="Y1551" s="59" t="s">
        <v>2263</v>
      </c>
      <c r="Z1551" s="25" t="str">
        <f t="shared" si="337"/>
        <v>"LOAD" STD_SIGMA</v>
      </c>
      <c r="AA1551" s="25" t="str">
        <f t="shared" si="341"/>
        <v>LOADSUM</v>
      </c>
      <c r="AB1551" s="1">
        <f t="shared" si="338"/>
        <v>1513</v>
      </c>
      <c r="AC1551" t="str">
        <f t="shared" si="342"/>
        <v>ITM_LOADSIGMA</v>
      </c>
      <c r="AD1551" s="136" t="str">
        <f>IF(ISNA(VLOOKUP(AA1551,Sheet2!J:J,1,0)),"//","")</f>
        <v>//</v>
      </c>
      <c r="AF1551" s="94" t="str">
        <f t="shared" si="343"/>
        <v>LOADSUM</v>
      </c>
      <c r="AG1551" t="b">
        <f t="shared" si="344"/>
        <v>1</v>
      </c>
    </row>
    <row r="1552" spans="1:33">
      <c r="A1552" s="50">
        <f t="shared" si="345"/>
        <v>1552</v>
      </c>
      <c r="B1552" s="49">
        <f t="shared" si="346"/>
        <v>1514</v>
      </c>
      <c r="C1552" s="53" t="s">
        <v>4898</v>
      </c>
      <c r="D1552" s="53" t="s">
        <v>12</v>
      </c>
      <c r="E1552" s="58" t="s">
        <v>183</v>
      </c>
      <c r="F1552" s="58" t="s">
        <v>183</v>
      </c>
      <c r="G1552" s="161">
        <v>0</v>
      </c>
      <c r="H1552" s="161">
        <v>99</v>
      </c>
      <c r="I1552" s="148" t="s">
        <v>3</v>
      </c>
      <c r="J1552" s="58" t="s">
        <v>1395</v>
      </c>
      <c r="K1552" s="59" t="s">
        <v>3994</v>
      </c>
      <c r="L1552" s="57" t="s">
        <v>4851</v>
      </c>
      <c r="M1552" s="57" t="s">
        <v>4909</v>
      </c>
      <c r="N1552" s="57"/>
      <c r="O1552" s="57"/>
      <c r="P1552" s="56" t="s">
        <v>1686</v>
      </c>
      <c r="Q1552" s="13"/>
      <c r="R1552"/>
      <c r="S1552" t="str">
        <f t="shared" si="339"/>
        <v/>
      </c>
      <c r="T1552" t="str">
        <f>IF(ISNA(VLOOKUP(AF1552,#REF!,1)),"//","")</f>
        <v/>
      </c>
      <c r="U1552"/>
      <c r="V1552" t="e">
        <f t="shared" si="340"/>
        <v>#REF!</v>
      </c>
      <c r="W1552" s="81" t="s">
        <v>2263</v>
      </c>
      <c r="X1552" s="59" t="s">
        <v>2263</v>
      </c>
      <c r="Y1552" s="59" t="s">
        <v>2263</v>
      </c>
      <c r="Z1552" s="25" t="str">
        <f t="shared" si="337"/>
        <v>"LOCR"</v>
      </c>
      <c r="AA1552" s="25" t="str">
        <f t="shared" si="341"/>
        <v>LOCR</v>
      </c>
      <c r="AB1552" s="1">
        <f t="shared" si="338"/>
        <v>1514</v>
      </c>
      <c r="AC1552" t="str">
        <f t="shared" si="342"/>
        <v>ITM_LocR</v>
      </c>
      <c r="AD1552" s="136" t="str">
        <f>IF(ISNA(VLOOKUP(AA1552,Sheet2!J:J,1,0)),"//","")</f>
        <v>//</v>
      </c>
      <c r="AF1552" s="94" t="str">
        <f t="shared" si="343"/>
        <v>LOCR</v>
      </c>
      <c r="AG1552" t="b">
        <f t="shared" si="344"/>
        <v>1</v>
      </c>
    </row>
    <row r="1553" spans="1:33">
      <c r="A1553" s="50">
        <f t="shared" si="345"/>
        <v>1553</v>
      </c>
      <c r="B1553" s="49">
        <f t="shared" si="346"/>
        <v>1515</v>
      </c>
      <c r="C1553" s="53" t="s">
        <v>3653</v>
      </c>
      <c r="D1553" s="53" t="s">
        <v>7</v>
      </c>
      <c r="E1553" s="58" t="s">
        <v>1155</v>
      </c>
      <c r="F1553" s="58" t="s">
        <v>1155</v>
      </c>
      <c r="G1553" s="161">
        <v>0</v>
      </c>
      <c r="H1553" s="161">
        <v>0</v>
      </c>
      <c r="I1553" s="148" t="s">
        <v>3</v>
      </c>
      <c r="J1553" s="58" t="s">
        <v>1395</v>
      </c>
      <c r="K1553" s="59" t="s">
        <v>3994</v>
      </c>
      <c r="L1553" s="57" t="s">
        <v>4851</v>
      </c>
      <c r="M1553" s="57" t="s">
        <v>4908</v>
      </c>
      <c r="N1553" s="57"/>
      <c r="O1553" s="57"/>
      <c r="P1553" s="56" t="s">
        <v>1687</v>
      </c>
      <c r="Q1553" s="13"/>
      <c r="R1553"/>
      <c r="S1553" t="str">
        <f t="shared" si="339"/>
        <v/>
      </c>
      <c r="T1553" t="str">
        <f>IF(ISNA(VLOOKUP(AF1553,#REF!,1)),"//","")</f>
        <v/>
      </c>
      <c r="U1553"/>
      <c r="V1553" t="e">
        <f t="shared" si="340"/>
        <v>#REF!</v>
      </c>
      <c r="W1553" s="81" t="s">
        <v>2263</v>
      </c>
      <c r="X1553" s="59" t="s">
        <v>2263</v>
      </c>
      <c r="Y1553" s="59" t="s">
        <v>2263</v>
      </c>
      <c r="Z1553" s="25" t="str">
        <f t="shared" si="337"/>
        <v>"LOCR?"</v>
      </c>
      <c r="AA1553" s="25" t="str">
        <f t="shared" si="341"/>
        <v>LOCR?</v>
      </c>
      <c r="AB1553" s="1">
        <f t="shared" si="338"/>
        <v>1515</v>
      </c>
      <c r="AC1553" t="str">
        <f t="shared" si="342"/>
        <v>ITM_LocRQ</v>
      </c>
      <c r="AD1553" s="136" t="str">
        <f>IF(ISNA(VLOOKUP(AA1553,Sheet2!J:J,1,0)),"//","")</f>
        <v>//</v>
      </c>
      <c r="AF1553" s="94" t="str">
        <f t="shared" si="343"/>
        <v>LOCR?</v>
      </c>
      <c r="AG1553" t="b">
        <f t="shared" si="344"/>
        <v>1</v>
      </c>
    </row>
    <row r="1554" spans="1:33">
      <c r="A1554" s="50">
        <f t="shared" si="345"/>
        <v>1554</v>
      </c>
      <c r="B1554" s="49">
        <f t="shared" si="346"/>
        <v>1516</v>
      </c>
      <c r="C1554" s="53" t="s">
        <v>4500</v>
      </c>
      <c r="D1554" s="53" t="s">
        <v>7</v>
      </c>
      <c r="E1554" s="58" t="s">
        <v>190</v>
      </c>
      <c r="F1554" s="58" t="s">
        <v>190</v>
      </c>
      <c r="G1554" s="161">
        <v>0</v>
      </c>
      <c r="H1554" s="161">
        <v>0</v>
      </c>
      <c r="I1554" s="148" t="s">
        <v>3</v>
      </c>
      <c r="J1554" s="58" t="s">
        <v>1395</v>
      </c>
      <c r="K1554" s="59" t="s">
        <v>3994</v>
      </c>
      <c r="L1554" s="57" t="s">
        <v>4851</v>
      </c>
      <c r="M1554" s="57" t="s">
        <v>4908</v>
      </c>
      <c r="N1554" s="57"/>
      <c r="O1554" s="57"/>
      <c r="P1554" s="56" t="s">
        <v>1700</v>
      </c>
      <c r="Q1554" s="13"/>
      <c r="R1554"/>
      <c r="S1554" t="str">
        <f t="shared" si="339"/>
        <v/>
      </c>
      <c r="T1554" t="str">
        <f>IF(ISNA(VLOOKUP(AF1554,#REF!,1)),"//","")</f>
        <v/>
      </c>
      <c r="U1554"/>
      <c r="V1554" t="e">
        <f t="shared" si="340"/>
        <v>#REF!</v>
      </c>
      <c r="W1554" s="81" t="s">
        <v>2263</v>
      </c>
      <c r="X1554" s="59" t="s">
        <v>2263</v>
      </c>
      <c r="Y1554" s="59" t="s">
        <v>2263</v>
      </c>
      <c r="Z1554" s="25" t="str">
        <f t="shared" si="337"/>
        <v>"L.R."</v>
      </c>
      <c r="AA1554" s="25" t="str">
        <f t="shared" si="341"/>
        <v>L.R.</v>
      </c>
      <c r="AB1554" s="1">
        <f t="shared" si="338"/>
        <v>1516</v>
      </c>
      <c r="AC1554" t="str">
        <f t="shared" si="342"/>
        <v>ITM_LR</v>
      </c>
      <c r="AD1554" s="136" t="str">
        <f>IF(ISNA(VLOOKUP(AA1554,Sheet2!J:J,1,0)),"//","")</f>
        <v>//</v>
      </c>
      <c r="AF1554" s="94" t="str">
        <f t="shared" si="343"/>
        <v>L.R.</v>
      </c>
      <c r="AG1554" t="b">
        <f t="shared" si="344"/>
        <v>1</v>
      </c>
    </row>
    <row r="1555" spans="1:33">
      <c r="A1555" s="50">
        <f t="shared" si="345"/>
        <v>1555</v>
      </c>
      <c r="B1555" s="49">
        <f t="shared" si="346"/>
        <v>1517</v>
      </c>
      <c r="C1555" s="53" t="s">
        <v>3654</v>
      </c>
      <c r="D1555" s="53" t="s">
        <v>7</v>
      </c>
      <c r="E1555" s="58" t="s">
        <v>191</v>
      </c>
      <c r="F1555" s="58" t="s">
        <v>191</v>
      </c>
      <c r="G1555" s="161">
        <v>0</v>
      </c>
      <c r="H1555" s="161">
        <v>0</v>
      </c>
      <c r="I1555" s="148" t="s">
        <v>3</v>
      </c>
      <c r="J1555" s="58" t="s">
        <v>1395</v>
      </c>
      <c r="K1555" s="59" t="s">
        <v>3994</v>
      </c>
      <c r="L1555" s="57" t="s">
        <v>4851</v>
      </c>
      <c r="M1555" s="57" t="s">
        <v>4908</v>
      </c>
      <c r="N1555" s="57"/>
      <c r="O1555" s="57"/>
      <c r="P1555" s="56" t="s">
        <v>1701</v>
      </c>
      <c r="Q1555" s="13"/>
      <c r="R1555"/>
      <c r="S1555" t="str">
        <f t="shared" si="339"/>
        <v/>
      </c>
      <c r="T1555" t="str">
        <f>IF(ISNA(VLOOKUP(AF1555,#REF!,1)),"//","")</f>
        <v/>
      </c>
      <c r="U1555"/>
      <c r="V1555" t="e">
        <f t="shared" si="340"/>
        <v>#REF!</v>
      </c>
      <c r="W1555" s="81" t="s">
        <v>2263</v>
      </c>
      <c r="X1555" s="59" t="s">
        <v>2263</v>
      </c>
      <c r="Y1555" s="59" t="s">
        <v>2263</v>
      </c>
      <c r="Z1555" s="25" t="str">
        <f t="shared" si="337"/>
        <v>"MANT"</v>
      </c>
      <c r="AA1555" s="25" t="str">
        <f t="shared" si="341"/>
        <v>MANT</v>
      </c>
      <c r="AB1555" s="1">
        <f t="shared" si="338"/>
        <v>1517</v>
      </c>
      <c r="AC1555" t="str">
        <f t="shared" si="342"/>
        <v>ITM_MANT</v>
      </c>
      <c r="AD1555" s="136" t="str">
        <f>IF(ISNA(VLOOKUP(AA1555,Sheet2!J:J,1,0)),"//","")</f>
        <v>//</v>
      </c>
      <c r="AF1555" s="94" t="str">
        <f t="shared" si="343"/>
        <v>MANT</v>
      </c>
      <c r="AG1555" t="b">
        <f t="shared" si="344"/>
        <v>1</v>
      </c>
    </row>
    <row r="1556" spans="1:33" s="17" customFormat="1">
      <c r="A1556" s="50">
        <f t="shared" si="345"/>
        <v>1556</v>
      </c>
      <c r="B1556" s="49">
        <f t="shared" si="346"/>
        <v>1518</v>
      </c>
      <c r="C1556" s="95" t="s">
        <v>4596</v>
      </c>
      <c r="D1556" s="95" t="s">
        <v>7</v>
      </c>
      <c r="E1556" s="115" t="s">
        <v>1165</v>
      </c>
      <c r="F1556" s="96" t="s">
        <v>4118</v>
      </c>
      <c r="G1556" s="162">
        <v>0</v>
      </c>
      <c r="H1556" s="162">
        <v>0</v>
      </c>
      <c r="I1556" s="148" t="s">
        <v>3</v>
      </c>
      <c r="J1556" s="58" t="s">
        <v>1395</v>
      </c>
      <c r="K1556" s="59" t="s">
        <v>3994</v>
      </c>
      <c r="L1556" s="57" t="s">
        <v>4851</v>
      </c>
      <c r="M1556" s="57" t="s">
        <v>4910</v>
      </c>
      <c r="N1556" s="57"/>
      <c r="P1556" s="116" t="s">
        <v>4356</v>
      </c>
      <c r="Q1556" s="16"/>
      <c r="S1556" s="17" t="str">
        <f t="shared" si="339"/>
        <v>NOT EQUAL</v>
      </c>
      <c r="T1556" s="17" t="str">
        <f>IF(ISNA(VLOOKUP(AF1556,#REF!,1)),"//","")</f>
        <v/>
      </c>
      <c r="V1556" t="e">
        <f t="shared" si="340"/>
        <v>#REF!</v>
      </c>
      <c r="W1556" s="94" t="s">
        <v>2263</v>
      </c>
      <c r="X1556" s="98" t="s">
        <v>2263</v>
      </c>
      <c r="Y1556" s="98" t="s">
        <v>2263</v>
      </c>
      <c r="Z1556" s="25" t="str">
        <f t="shared" si="337"/>
        <v>"MAT_X"</v>
      </c>
      <c r="AA1556" s="25" t="str">
        <f t="shared" si="341"/>
        <v>MAT_X</v>
      </c>
      <c r="AB1556" s="1">
        <f t="shared" si="338"/>
        <v>1518</v>
      </c>
      <c r="AC1556" t="str">
        <f t="shared" si="342"/>
        <v>ITM_MATX</v>
      </c>
      <c r="AD1556" s="136" t="str">
        <f>IF(ISNA(VLOOKUP(AA1556,Sheet2!J:J,1,0)),"//","")</f>
        <v>//</v>
      </c>
      <c r="AF1556" s="94" t="str">
        <f t="shared" si="343"/>
        <v>MAT_X</v>
      </c>
      <c r="AG1556" t="b">
        <f t="shared" si="344"/>
        <v>1</v>
      </c>
    </row>
    <row r="1557" spans="1:33">
      <c r="A1557" s="50">
        <f t="shared" si="345"/>
        <v>1557</v>
      </c>
      <c r="B1557" s="49">
        <f t="shared" si="346"/>
        <v>1519</v>
      </c>
      <c r="C1557" s="53" t="s">
        <v>3655</v>
      </c>
      <c r="D1557" s="53" t="s">
        <v>7</v>
      </c>
      <c r="E1557" s="58" t="s">
        <v>194</v>
      </c>
      <c r="F1557" s="58" t="s">
        <v>194</v>
      </c>
      <c r="G1557" s="161">
        <v>0</v>
      </c>
      <c r="H1557" s="161">
        <v>0</v>
      </c>
      <c r="I1557" s="148" t="s">
        <v>3</v>
      </c>
      <c r="J1557" s="58" t="s">
        <v>1395</v>
      </c>
      <c r="K1557" s="59" t="s">
        <v>3994</v>
      </c>
      <c r="L1557" s="57" t="s">
        <v>4851</v>
      </c>
      <c r="M1557" s="57" t="s">
        <v>4908</v>
      </c>
      <c r="N1557" s="57"/>
      <c r="O1557" s="57"/>
      <c r="P1557" s="56" t="s">
        <v>1709</v>
      </c>
      <c r="Q1557" s="13"/>
      <c r="R1557"/>
      <c r="S1557" t="str">
        <f t="shared" si="339"/>
        <v/>
      </c>
      <c r="T1557" t="str">
        <f>IF(ISNA(VLOOKUP(AF1557,#REF!,1)),"//","")</f>
        <v/>
      </c>
      <c r="U1557"/>
      <c r="V1557" t="e">
        <f t="shared" si="340"/>
        <v>#REF!</v>
      </c>
      <c r="W1557" s="81" t="s">
        <v>2727</v>
      </c>
      <c r="X1557" s="59" t="s">
        <v>2263</v>
      </c>
      <c r="Y1557" s="59" t="s">
        <v>2263</v>
      </c>
      <c r="Z1557" s="25" t="str">
        <f t="shared" si="337"/>
        <v>"MEM?"</v>
      </c>
      <c r="AA1557" s="25" t="str">
        <f t="shared" si="341"/>
        <v>MEM?</v>
      </c>
      <c r="AB1557" s="1">
        <f t="shared" si="338"/>
        <v>1519</v>
      </c>
      <c r="AC1557" t="str">
        <f t="shared" si="342"/>
        <v>ITM_MEM</v>
      </c>
      <c r="AD1557" s="136" t="str">
        <f>IF(ISNA(VLOOKUP(AA1557,Sheet2!J:J,1,0)),"//","")</f>
        <v>//</v>
      </c>
      <c r="AF1557" s="94" t="str">
        <f t="shared" si="343"/>
        <v>MEM?</v>
      </c>
      <c r="AG1557" t="b">
        <f t="shared" si="344"/>
        <v>1</v>
      </c>
    </row>
    <row r="1558" spans="1:33">
      <c r="A1558" s="50">
        <f t="shared" si="345"/>
        <v>1558</v>
      </c>
      <c r="B1558" s="49">
        <f t="shared" si="346"/>
        <v>1520</v>
      </c>
      <c r="C1558" s="53" t="s">
        <v>4932</v>
      </c>
      <c r="D1558" s="53" t="s">
        <v>7</v>
      </c>
      <c r="E1558" s="58" t="s">
        <v>195</v>
      </c>
      <c r="F1558" s="58" t="s">
        <v>195</v>
      </c>
      <c r="G1558" s="161">
        <v>0</v>
      </c>
      <c r="H1558" s="161">
        <v>0</v>
      </c>
      <c r="I1558" s="148" t="s">
        <v>3</v>
      </c>
      <c r="J1558" s="58" t="s">
        <v>1395</v>
      </c>
      <c r="K1558" s="59" t="s">
        <v>3994</v>
      </c>
      <c r="L1558" s="57" t="s">
        <v>4851</v>
      </c>
      <c r="M1558" s="57" t="s">
        <v>4908</v>
      </c>
      <c r="N1558" s="57"/>
      <c r="O1558" s="57"/>
      <c r="P1558" s="56" t="s">
        <v>1710</v>
      </c>
      <c r="Q1558" s="13"/>
      <c r="R1558"/>
      <c r="S1558" t="str">
        <f t="shared" si="339"/>
        <v/>
      </c>
      <c r="T1558" t="str">
        <f>IF(ISNA(VLOOKUP(AF1558,#REF!,1)),"//","")</f>
        <v/>
      </c>
      <c r="U1558"/>
      <c r="V1558" t="e">
        <f t="shared" si="340"/>
        <v>#REF!</v>
      </c>
      <c r="W1558" s="81" t="s">
        <v>2263</v>
      </c>
      <c r="X1558" s="59" t="s">
        <v>2263</v>
      </c>
      <c r="Y1558" s="59" t="s">
        <v>2263</v>
      </c>
      <c r="Z1558" s="25" t="str">
        <f t="shared" si="337"/>
        <v>"MENU"</v>
      </c>
      <c r="AA1558" s="25" t="str">
        <f t="shared" si="341"/>
        <v>MENU</v>
      </c>
      <c r="AB1558" s="1">
        <f t="shared" si="338"/>
        <v>1520</v>
      </c>
      <c r="AC1558" t="str">
        <f t="shared" si="342"/>
        <v>ITM_MENU</v>
      </c>
      <c r="AD1558" s="136" t="str">
        <f>IF(ISNA(VLOOKUP(AA1558,Sheet2!J:J,1,0)),"//","")</f>
        <v>//</v>
      </c>
      <c r="AF1558" s="94" t="str">
        <f t="shared" si="343"/>
        <v>MENU</v>
      </c>
      <c r="AG1558" t="b">
        <f t="shared" si="344"/>
        <v>1</v>
      </c>
    </row>
    <row r="1559" spans="1:33">
      <c r="A1559" s="50">
        <f t="shared" si="345"/>
        <v>1559</v>
      </c>
      <c r="B1559" s="49">
        <f t="shared" si="346"/>
        <v>1521</v>
      </c>
      <c r="C1559" s="53" t="s">
        <v>4277</v>
      </c>
      <c r="D1559" s="53" t="s">
        <v>7</v>
      </c>
      <c r="E1559" s="58" t="s">
        <v>1170</v>
      </c>
      <c r="F1559" s="58" t="s">
        <v>1170</v>
      </c>
      <c r="G1559" s="161">
        <v>0</v>
      </c>
      <c r="H1559" s="161">
        <v>0</v>
      </c>
      <c r="I1559" s="148" t="s">
        <v>3</v>
      </c>
      <c r="J1559" s="58" t="s">
        <v>1395</v>
      </c>
      <c r="K1559" s="59" t="s">
        <v>3994</v>
      </c>
      <c r="L1559" s="57" t="s">
        <v>4851</v>
      </c>
      <c r="M1559" s="57" t="s">
        <v>4908</v>
      </c>
      <c r="N1559" s="57"/>
      <c r="O1559" s="57"/>
      <c r="P1559" s="56" t="s">
        <v>1719</v>
      </c>
      <c r="Q1559" s="13"/>
      <c r="R1559"/>
      <c r="S1559" t="str">
        <f t="shared" si="339"/>
        <v/>
      </c>
      <c r="T1559" t="str">
        <f>IF(ISNA(VLOOKUP(AF1559,#REF!,1)),"//","")</f>
        <v/>
      </c>
      <c r="U1559"/>
      <c r="V1559" t="e">
        <f t="shared" si="340"/>
        <v>#REF!</v>
      </c>
      <c r="W1559" s="81" t="s">
        <v>2263</v>
      </c>
      <c r="X1559" s="59" t="s">
        <v>2263</v>
      </c>
      <c r="Y1559" s="59" t="s">
        <v>2263</v>
      </c>
      <c r="Z1559" s="25" t="str">
        <f t="shared" si="337"/>
        <v>"MONTH"</v>
      </c>
      <c r="AA1559" s="25" t="str">
        <f t="shared" si="341"/>
        <v>MONTH</v>
      </c>
      <c r="AB1559" s="1">
        <f t="shared" si="338"/>
        <v>1521</v>
      </c>
      <c r="AC1559" t="str">
        <f t="shared" si="342"/>
        <v>ITM_MONTH</v>
      </c>
      <c r="AD1559" s="136" t="str">
        <f>IF(ISNA(VLOOKUP(AA1559,Sheet2!J:J,1,0)),"//","")</f>
        <v>//</v>
      </c>
      <c r="AF1559" s="94" t="str">
        <f t="shared" si="343"/>
        <v>MONTH</v>
      </c>
      <c r="AG1559" t="b">
        <f t="shared" si="344"/>
        <v>1</v>
      </c>
    </row>
    <row r="1560" spans="1:33">
      <c r="A1560" s="50">
        <f t="shared" si="345"/>
        <v>1560</v>
      </c>
      <c r="B1560" s="49">
        <f t="shared" si="346"/>
        <v>1522</v>
      </c>
      <c r="C1560" s="53" t="s">
        <v>4933</v>
      </c>
      <c r="D1560" s="53" t="s">
        <v>2304</v>
      </c>
      <c r="E1560" s="58" t="s">
        <v>1171</v>
      </c>
      <c r="F1560" s="58" t="s">
        <v>1171</v>
      </c>
      <c r="G1560" s="161">
        <v>0</v>
      </c>
      <c r="H1560" s="161">
        <v>99</v>
      </c>
      <c r="I1560" s="148" t="s">
        <v>3</v>
      </c>
      <c r="J1560" s="58" t="s">
        <v>1395</v>
      </c>
      <c r="K1560" s="59" t="s">
        <v>3994</v>
      </c>
      <c r="L1560" s="57" t="s">
        <v>4851</v>
      </c>
      <c r="M1560" s="57" t="s">
        <v>4913</v>
      </c>
      <c r="N1560" s="57"/>
      <c r="O1560" s="57"/>
      <c r="P1560" s="56" t="s">
        <v>1723</v>
      </c>
      <c r="Q1560" s="13"/>
      <c r="R1560"/>
      <c r="S1560" t="str">
        <f t="shared" si="339"/>
        <v/>
      </c>
      <c r="T1560" t="str">
        <f>IF(ISNA(VLOOKUP(AF1560,#REF!,1)),"//","")</f>
        <v/>
      </c>
      <c r="U1560"/>
      <c r="V1560" t="e">
        <f t="shared" si="340"/>
        <v>#REF!</v>
      </c>
      <c r="W1560" s="81" t="s">
        <v>2263</v>
      </c>
      <c r="X1560" s="59" t="s">
        <v>2263</v>
      </c>
      <c r="Y1560" s="59" t="s">
        <v>2263</v>
      </c>
      <c r="Z1560" s="25" t="str">
        <f t="shared" si="337"/>
        <v>"MSG"</v>
      </c>
      <c r="AA1560" s="25" t="str">
        <f t="shared" si="341"/>
        <v>MSG</v>
      </c>
      <c r="AB1560" s="1">
        <f t="shared" si="338"/>
        <v>1522</v>
      </c>
      <c r="AC1560" t="str">
        <f t="shared" si="342"/>
        <v>ITM_MSG</v>
      </c>
      <c r="AD1560" s="136" t="str">
        <f>IF(ISNA(VLOOKUP(AA1560,Sheet2!J:J,1,0)),"//","")</f>
        <v>//</v>
      </c>
      <c r="AF1560" s="94" t="str">
        <f t="shared" si="343"/>
        <v>MSG</v>
      </c>
      <c r="AG1560" t="b">
        <f t="shared" si="344"/>
        <v>1</v>
      </c>
    </row>
    <row r="1561" spans="1:33">
      <c r="A1561" s="50">
        <f t="shared" si="345"/>
        <v>1561</v>
      </c>
      <c r="B1561" s="49">
        <f t="shared" si="346"/>
        <v>1523</v>
      </c>
      <c r="C1561" s="53" t="s">
        <v>3632</v>
      </c>
      <c r="D1561" s="53" t="s">
        <v>4477</v>
      </c>
      <c r="E1561" s="58" t="s">
        <v>207</v>
      </c>
      <c r="F1561" s="58" t="s">
        <v>207</v>
      </c>
      <c r="G1561" s="161">
        <v>0</v>
      </c>
      <c r="H1561" s="161">
        <v>0</v>
      </c>
      <c r="I1561" s="148" t="s">
        <v>3</v>
      </c>
      <c r="J1561" s="58" t="s">
        <v>1395</v>
      </c>
      <c r="K1561" s="59" t="s">
        <v>3994</v>
      </c>
      <c r="L1561" s="57" t="s">
        <v>4851</v>
      </c>
      <c r="M1561" s="57" t="s">
        <v>4908</v>
      </c>
      <c r="N1561" s="57"/>
      <c r="O1561" s="57"/>
      <c r="P1561" s="56" t="s">
        <v>1726</v>
      </c>
      <c r="Q1561" s="13"/>
      <c r="R1561"/>
      <c r="S1561" t="str">
        <f t="shared" si="339"/>
        <v/>
      </c>
      <c r="T1561" t="str">
        <f>IF(ISNA(VLOOKUP(AF1561,#REF!,1)),"//","")</f>
        <v/>
      </c>
      <c r="U1561"/>
      <c r="V1561" t="e">
        <f t="shared" si="340"/>
        <v>#REF!</v>
      </c>
      <c r="W1561" s="81" t="s">
        <v>2263</v>
      </c>
      <c r="X1561" s="59" t="s">
        <v>2637</v>
      </c>
      <c r="Y1561" s="59" t="s">
        <v>2263</v>
      </c>
      <c r="Z1561" s="25" t="str">
        <f t="shared" si="337"/>
        <v>"MUL" STD_PI</v>
      </c>
      <c r="AA1561" s="25" t="str">
        <f t="shared" si="341"/>
        <v>MULPI</v>
      </c>
      <c r="AB1561" s="1">
        <f t="shared" si="338"/>
        <v>1523</v>
      </c>
      <c r="AC1561" t="str">
        <f t="shared" si="342"/>
        <v>ITM_MULPI</v>
      </c>
      <c r="AD1561" s="136" t="str">
        <f>IF(ISNA(VLOOKUP(AA1561,Sheet2!J:J,1,0)),"//","")</f>
        <v/>
      </c>
      <c r="AF1561" s="94" t="str">
        <f t="shared" si="343"/>
        <v>MULPI</v>
      </c>
      <c r="AG1561" t="b">
        <f t="shared" si="344"/>
        <v>1</v>
      </c>
    </row>
    <row r="1562" spans="1:33">
      <c r="A1562" s="50">
        <f t="shared" si="345"/>
        <v>1562</v>
      </c>
      <c r="B1562" s="49">
        <f t="shared" si="346"/>
        <v>1524</v>
      </c>
      <c r="C1562" s="53" t="s">
        <v>3656</v>
      </c>
      <c r="D1562" s="53" t="s">
        <v>2304</v>
      </c>
      <c r="E1562" s="58" t="s">
        <v>208</v>
      </c>
      <c r="F1562" s="58" t="s">
        <v>208</v>
      </c>
      <c r="G1562" s="161">
        <v>0</v>
      </c>
      <c r="H1562" s="161">
        <v>99</v>
      </c>
      <c r="I1562" s="148" t="s">
        <v>3</v>
      </c>
      <c r="J1562" s="58" t="s">
        <v>1396</v>
      </c>
      <c r="K1562" s="59" t="s">
        <v>3830</v>
      </c>
      <c r="L1562" s="57" t="s">
        <v>4851</v>
      </c>
      <c r="M1562" s="57" t="s">
        <v>4913</v>
      </c>
      <c r="N1562" s="57"/>
      <c r="O1562" s="57"/>
      <c r="P1562" s="56" t="s">
        <v>1727</v>
      </c>
      <c r="Q1562" s="13"/>
      <c r="R1562"/>
      <c r="S1562" t="str">
        <f t="shared" si="339"/>
        <v/>
      </c>
      <c r="T1562" t="str">
        <f>IF(ISNA(VLOOKUP(AF1562,#REF!,1)),"//","")</f>
        <v/>
      </c>
      <c r="U1562"/>
      <c r="V1562" t="e">
        <f t="shared" si="340"/>
        <v>#REF!</v>
      </c>
      <c r="W1562" s="81" t="s">
        <v>2263</v>
      </c>
      <c r="X1562" s="59" t="s">
        <v>2263</v>
      </c>
      <c r="Y1562" s="59" t="s">
        <v>2263</v>
      </c>
      <c r="Z1562" s="25" t="str">
        <f t="shared" si="337"/>
        <v/>
      </c>
      <c r="AA1562" s="25" t="str">
        <f t="shared" si="341"/>
        <v/>
      </c>
      <c r="AB1562" s="1">
        <f t="shared" si="338"/>
        <v>1524</v>
      </c>
      <c r="AC1562" t="str">
        <f t="shared" si="342"/>
        <v>ITM_MVAR</v>
      </c>
      <c r="AD1562" s="136" t="str">
        <f>IF(ISNA(VLOOKUP(AA1562,Sheet2!J:J,1,0)),"//","")</f>
        <v/>
      </c>
      <c r="AF1562" s="94" t="str">
        <f t="shared" si="343"/>
        <v/>
      </c>
      <c r="AG1562" t="b">
        <f t="shared" si="344"/>
        <v>1</v>
      </c>
    </row>
    <row r="1563" spans="1:33">
      <c r="A1563" s="50">
        <f t="shared" si="345"/>
        <v>1563</v>
      </c>
      <c r="B1563" s="49">
        <f t="shared" si="346"/>
        <v>1525</v>
      </c>
      <c r="C1563" t="s">
        <v>4598</v>
      </c>
      <c r="D1563" t="s">
        <v>7</v>
      </c>
      <c r="E1563" s="58" t="s">
        <v>1172</v>
      </c>
      <c r="F1563" s="58" t="s">
        <v>212</v>
      </c>
      <c r="G1563" s="161">
        <v>0</v>
      </c>
      <c r="H1563">
        <v>0</v>
      </c>
      <c r="I1563" t="s">
        <v>3</v>
      </c>
      <c r="J1563" t="s">
        <v>1395</v>
      </c>
      <c r="K1563" t="s">
        <v>4597</v>
      </c>
      <c r="L1563" t="s">
        <v>4851</v>
      </c>
      <c r="M1563" s="57" t="s">
        <v>4910</v>
      </c>
      <c r="O1563" s="57"/>
      <c r="P1563" s="56" t="s">
        <v>1731</v>
      </c>
      <c r="Q1563" s="13"/>
      <c r="R1563"/>
      <c r="S1563" t="str">
        <f t="shared" si="339"/>
        <v>NOT EQUAL</v>
      </c>
      <c r="T1563" t="str">
        <f>IF(ISNA(VLOOKUP(AF1563,#REF!,1)),"//","")</f>
        <v/>
      </c>
      <c r="U1563"/>
      <c r="V1563" t="e">
        <f t="shared" si="340"/>
        <v>#REF!</v>
      </c>
      <c r="W1563" s="81" t="s">
        <v>2263</v>
      </c>
      <c r="X1563" s="59" t="s">
        <v>2263</v>
      </c>
      <c r="Y1563" s="59" t="s">
        <v>2263</v>
      </c>
      <c r="Z1563" s="25" t="str">
        <f t="shared" si="337"/>
        <v>"M.DELR"</v>
      </c>
      <c r="AA1563" s="25" t="str">
        <f t="shared" si="341"/>
        <v>M.DELR</v>
      </c>
      <c r="AB1563" s="1">
        <f t="shared" si="338"/>
        <v>1525</v>
      </c>
      <c r="AC1563" t="str">
        <f t="shared" si="342"/>
        <v>ITM_M_DELR</v>
      </c>
      <c r="AD1563" s="136" t="str">
        <f>IF(ISNA(VLOOKUP(AA1563,Sheet2!J:J,1,0)),"//","")</f>
        <v>//</v>
      </c>
      <c r="AF1563" s="94" t="str">
        <f t="shared" si="343"/>
        <v>M.DELR</v>
      </c>
      <c r="AG1563" t="b">
        <f t="shared" si="344"/>
        <v>1</v>
      </c>
    </row>
    <row r="1564" spans="1:33">
      <c r="A1564" s="50">
        <f t="shared" si="345"/>
        <v>1564</v>
      </c>
      <c r="B1564" s="49">
        <f t="shared" si="346"/>
        <v>1526</v>
      </c>
      <c r="C1564" t="s">
        <v>4599</v>
      </c>
      <c r="D1564" t="s">
        <v>4600</v>
      </c>
      <c r="E1564" s="58" t="s">
        <v>1173</v>
      </c>
      <c r="F1564" s="58" t="s">
        <v>1174</v>
      </c>
      <c r="G1564" s="161">
        <v>0</v>
      </c>
      <c r="H1564">
        <v>99</v>
      </c>
      <c r="I1564" t="s">
        <v>3</v>
      </c>
      <c r="J1564" t="s">
        <v>1396</v>
      </c>
      <c r="K1564" t="s">
        <v>4597</v>
      </c>
      <c r="L1564" t="s">
        <v>4851</v>
      </c>
      <c r="M1564" s="57" t="s">
        <v>4913</v>
      </c>
      <c r="O1564" s="57"/>
      <c r="P1564" s="56" t="s">
        <v>1732</v>
      </c>
      <c r="Q1564" s="13"/>
      <c r="R1564"/>
      <c r="S1564" t="str">
        <f t="shared" si="339"/>
        <v>NOT EQUAL</v>
      </c>
      <c r="T1564" t="str">
        <f>IF(ISNA(VLOOKUP(AF1564,#REF!,1)),"//","")</f>
        <v/>
      </c>
      <c r="U1564"/>
      <c r="V1564" t="e">
        <f t="shared" si="340"/>
        <v>#REF!</v>
      </c>
      <c r="W1564" s="81" t="s">
        <v>2263</v>
      </c>
      <c r="X1564" s="59" t="s">
        <v>2263</v>
      </c>
      <c r="Y1564" s="59" t="s">
        <v>2263</v>
      </c>
      <c r="Z1564" s="25" t="str">
        <f t="shared" si="337"/>
        <v/>
      </c>
      <c r="AA1564" s="25" t="str">
        <f t="shared" si="341"/>
        <v/>
      </c>
      <c r="AB1564" s="1">
        <f t="shared" si="338"/>
        <v>1526</v>
      </c>
      <c r="AC1564" t="str">
        <f t="shared" si="342"/>
        <v>ITM_M_DIM</v>
      </c>
      <c r="AD1564" s="136" t="str">
        <f>IF(ISNA(VLOOKUP(AA1564,Sheet2!J:J,1,0)),"//","")</f>
        <v/>
      </c>
      <c r="AF1564" s="94" t="str">
        <f t="shared" si="343"/>
        <v/>
      </c>
      <c r="AG1564" t="b">
        <f t="shared" si="344"/>
        <v>1</v>
      </c>
    </row>
    <row r="1565" spans="1:33">
      <c r="A1565" s="50">
        <f t="shared" si="345"/>
        <v>1565</v>
      </c>
      <c r="B1565" s="49">
        <f t="shared" si="346"/>
        <v>1527</v>
      </c>
      <c r="C1565" t="s">
        <v>4601</v>
      </c>
      <c r="D1565" t="s">
        <v>7</v>
      </c>
      <c r="E1565" s="58" t="s">
        <v>1175</v>
      </c>
      <c r="F1565" s="58" t="s">
        <v>213</v>
      </c>
      <c r="G1565" s="161">
        <v>0</v>
      </c>
      <c r="H1565">
        <v>0</v>
      </c>
      <c r="I1565" t="s">
        <v>3</v>
      </c>
      <c r="J1565" t="s">
        <v>1395</v>
      </c>
      <c r="K1565" t="s">
        <v>4597</v>
      </c>
      <c r="L1565" t="s">
        <v>4851</v>
      </c>
      <c r="M1565" s="57" t="s">
        <v>4908</v>
      </c>
      <c r="O1565" s="57"/>
      <c r="P1565" s="56" t="s">
        <v>1733</v>
      </c>
      <c r="Q1565" s="13"/>
      <c r="R1565"/>
      <c r="S1565" t="str">
        <f t="shared" si="339"/>
        <v>NOT EQUAL</v>
      </c>
      <c r="T1565" t="str">
        <f>IF(ISNA(VLOOKUP(AF1565,#REF!,1)),"//","")</f>
        <v/>
      </c>
      <c r="U1565"/>
      <c r="V1565" t="e">
        <f t="shared" si="340"/>
        <v>#REF!</v>
      </c>
      <c r="W1565" s="81" t="s">
        <v>2263</v>
      </c>
      <c r="X1565" s="59" t="s">
        <v>2263</v>
      </c>
      <c r="Y1565" s="59" t="s">
        <v>2263</v>
      </c>
      <c r="Z1565" s="25" t="str">
        <f t="shared" ref="Z1565:Z1628" si="347">IF( OR(X1565="CNST", I1565="CAT_REGS"),IF(E1565=CHAR(34)&amp;CHAR(34),F1565,E1565),
IF(X1565="YES",UPPER(IF(E1565=CHAR(34)&amp;CHAR(34),F1565,E1565)),
IF(   AND(X1565&lt;&gt;"NO",I1565="CAT_FNCT",D1565&lt;&gt;"multiply", D1565&lt;&gt;"divide"),IF(J1565="SLS_ENABLED",   UPPER(IF(E1565=CHAR(34)&amp;CHAR(34),F1565,E1565)),""),"")))</f>
        <v>"M.DIM?"</v>
      </c>
      <c r="AA1565" s="25" t="str">
        <f t="shared" si="341"/>
        <v>M.DIM?</v>
      </c>
      <c r="AB1565" s="1">
        <f t="shared" ref="AB1565:AB1628" si="348">B1565</f>
        <v>1527</v>
      </c>
      <c r="AC1565" t="str">
        <f t="shared" si="342"/>
        <v>ITM_M_DIMQ</v>
      </c>
      <c r="AD1565" s="136" t="str">
        <f>IF(ISNA(VLOOKUP(AA1565,Sheet2!J:J,1,0)),"//","")</f>
        <v>//</v>
      </c>
      <c r="AF1565" s="94" t="str">
        <f t="shared" si="343"/>
        <v>M.DIM?</v>
      </c>
      <c r="AG1565" t="b">
        <f t="shared" si="344"/>
        <v>1</v>
      </c>
    </row>
    <row r="1566" spans="1:33">
      <c r="A1566" s="50">
        <f t="shared" si="345"/>
        <v>1566</v>
      </c>
      <c r="B1566" s="49">
        <f t="shared" si="346"/>
        <v>1528</v>
      </c>
      <c r="C1566" t="s">
        <v>3637</v>
      </c>
      <c r="D1566" t="s">
        <v>1734</v>
      </c>
      <c r="E1566" s="58" t="s">
        <v>2433</v>
      </c>
      <c r="F1566" s="58" t="s">
        <v>2433</v>
      </c>
      <c r="G1566" s="161">
        <v>0</v>
      </c>
      <c r="H1566">
        <v>0</v>
      </c>
      <c r="I1566" t="s">
        <v>3</v>
      </c>
      <c r="J1566" t="s">
        <v>1395</v>
      </c>
      <c r="K1566" t="s">
        <v>4597</v>
      </c>
      <c r="L1566" t="s">
        <v>4851</v>
      </c>
      <c r="M1566" s="57" t="s">
        <v>4908</v>
      </c>
      <c r="O1566" s="57"/>
      <c r="P1566" s="56" t="s">
        <v>1734</v>
      </c>
      <c r="Q1566" s="13"/>
      <c r="R1566"/>
      <c r="S1566" t="str">
        <f t="shared" si="339"/>
        <v/>
      </c>
      <c r="T1566" t="str">
        <f>IF(ISNA(VLOOKUP(AF1566,#REF!,1)),"//","")</f>
        <v/>
      </c>
      <c r="U1566"/>
      <c r="V1566" t="e">
        <f t="shared" si="340"/>
        <v>#REF!</v>
      </c>
      <c r="W1566" s="81" t="s">
        <v>2263</v>
      </c>
      <c r="X1566" s="59" t="s">
        <v>2263</v>
      </c>
      <c r="Y1566" s="59" t="s">
        <v>2263</v>
      </c>
      <c r="Z1566" s="25" t="str">
        <f t="shared" si="347"/>
        <v>"MDY"</v>
      </c>
      <c r="AA1566" s="25" t="str">
        <f t="shared" si="341"/>
        <v>MDY</v>
      </c>
      <c r="AB1566" s="1">
        <f t="shared" si="348"/>
        <v>1528</v>
      </c>
      <c r="AC1566" t="str">
        <f t="shared" si="342"/>
        <v>ITM_MDY</v>
      </c>
      <c r="AD1566" s="136" t="str">
        <f>IF(ISNA(VLOOKUP(AA1566,Sheet2!J:J,1,0)),"//","")</f>
        <v>//</v>
      </c>
      <c r="AF1566" s="94" t="str">
        <f t="shared" si="343"/>
        <v>MDY</v>
      </c>
      <c r="AG1566" t="b">
        <f t="shared" si="344"/>
        <v>1</v>
      </c>
    </row>
    <row r="1567" spans="1:33">
      <c r="A1567" s="50">
        <f t="shared" si="345"/>
        <v>1567</v>
      </c>
      <c r="B1567" s="49">
        <f t="shared" si="346"/>
        <v>1529</v>
      </c>
      <c r="C1567" t="s">
        <v>4602</v>
      </c>
      <c r="D1567" t="s">
        <v>7</v>
      </c>
      <c r="E1567" s="58" t="s">
        <v>1176</v>
      </c>
      <c r="F1567" s="58" t="s">
        <v>87</v>
      </c>
      <c r="G1567" s="161">
        <v>0</v>
      </c>
      <c r="H1567">
        <v>0</v>
      </c>
      <c r="I1567" t="s">
        <v>3</v>
      </c>
      <c r="J1567" t="s">
        <v>1396</v>
      </c>
      <c r="K1567" t="s">
        <v>4597</v>
      </c>
      <c r="L1567" t="s">
        <v>4851</v>
      </c>
      <c r="M1567" s="57" t="s">
        <v>4910</v>
      </c>
      <c r="O1567" s="57"/>
      <c r="P1567" s="56" t="s">
        <v>1735</v>
      </c>
      <c r="Q1567" s="13"/>
      <c r="R1567"/>
      <c r="S1567" t="str">
        <f t="shared" si="339"/>
        <v>NOT EQUAL</v>
      </c>
      <c r="T1567" t="str">
        <f>IF(ISNA(VLOOKUP(AF1567,#REF!,1)),"//","")</f>
        <v/>
      </c>
      <c r="U1567"/>
      <c r="V1567" t="e">
        <f t="shared" si="340"/>
        <v>#REF!</v>
      </c>
      <c r="W1567" s="81" t="s">
        <v>2263</v>
      </c>
      <c r="X1567" s="59" t="s">
        <v>2263</v>
      </c>
      <c r="Y1567" s="59" t="s">
        <v>2263</v>
      </c>
      <c r="Z1567" s="25" t="str">
        <f t="shared" si="347"/>
        <v/>
      </c>
      <c r="AA1567" s="25" t="str">
        <f t="shared" si="341"/>
        <v/>
      </c>
      <c r="AB1567" s="1">
        <f t="shared" si="348"/>
        <v>1529</v>
      </c>
      <c r="AC1567" t="str">
        <f t="shared" si="342"/>
        <v>ITM_M_EDI</v>
      </c>
      <c r="AD1567" s="136" t="str">
        <f>IF(ISNA(VLOOKUP(AA1567,Sheet2!J:J,1,0)),"//","")</f>
        <v/>
      </c>
      <c r="AF1567" s="94" t="str">
        <f t="shared" si="343"/>
        <v/>
      </c>
      <c r="AG1567" t="b">
        <f t="shared" si="344"/>
        <v>1</v>
      </c>
    </row>
    <row r="1568" spans="1:33">
      <c r="A1568" s="50">
        <f t="shared" si="345"/>
        <v>1568</v>
      </c>
      <c r="B1568" s="49">
        <f t="shared" si="346"/>
        <v>1530</v>
      </c>
      <c r="C1568" t="s">
        <v>4602</v>
      </c>
      <c r="D1568" t="s">
        <v>2304</v>
      </c>
      <c r="E1568" s="58" t="s">
        <v>1177</v>
      </c>
      <c r="F1568" s="58" t="s">
        <v>214</v>
      </c>
      <c r="G1568" s="161">
        <v>0</v>
      </c>
      <c r="H1568">
        <v>99</v>
      </c>
      <c r="I1568" t="s">
        <v>3</v>
      </c>
      <c r="J1568" t="s">
        <v>1396</v>
      </c>
      <c r="K1568" t="s">
        <v>4597</v>
      </c>
      <c r="L1568" t="s">
        <v>4851</v>
      </c>
      <c r="M1568" s="57" t="s">
        <v>4910</v>
      </c>
      <c r="O1568" s="57"/>
      <c r="P1568" s="56" t="s">
        <v>2577</v>
      </c>
      <c r="Q1568" s="13"/>
      <c r="R1568"/>
      <c r="S1568" t="str">
        <f t="shared" si="339"/>
        <v>NOT EQUAL</v>
      </c>
      <c r="T1568" t="str">
        <f>IF(ISNA(VLOOKUP(AF1568,#REF!,1)),"//","")</f>
        <v/>
      </c>
      <c r="U1568"/>
      <c r="V1568" t="e">
        <f t="shared" si="340"/>
        <v>#REF!</v>
      </c>
      <c r="W1568" s="81" t="s">
        <v>2263</v>
      </c>
      <c r="X1568" s="59" t="s">
        <v>2263</v>
      </c>
      <c r="Y1568" s="59" t="s">
        <v>2263</v>
      </c>
      <c r="Z1568" s="25" t="str">
        <f t="shared" si="347"/>
        <v/>
      </c>
      <c r="AA1568" s="25" t="str">
        <f t="shared" si="341"/>
        <v/>
      </c>
      <c r="AB1568" s="1">
        <f t="shared" si="348"/>
        <v>1530</v>
      </c>
      <c r="AC1568" t="str">
        <f t="shared" si="342"/>
        <v>ITM_M_EDIN</v>
      </c>
      <c r="AD1568" s="136" t="str">
        <f>IF(ISNA(VLOOKUP(AA1568,Sheet2!J:J,1,0)),"//","")</f>
        <v/>
      </c>
      <c r="AF1568" s="94" t="str">
        <f t="shared" si="343"/>
        <v/>
      </c>
      <c r="AG1568" t="b">
        <f t="shared" si="344"/>
        <v>1</v>
      </c>
    </row>
    <row r="1569" spans="1:33">
      <c r="A1569" s="50">
        <f t="shared" si="345"/>
        <v>1569</v>
      </c>
      <c r="B1569" s="49">
        <f t="shared" si="346"/>
        <v>1531</v>
      </c>
      <c r="C1569" t="s">
        <v>4603</v>
      </c>
      <c r="D1569" t="s">
        <v>7</v>
      </c>
      <c r="E1569" s="58" t="s">
        <v>1179</v>
      </c>
      <c r="F1569" s="58" t="s">
        <v>1180</v>
      </c>
      <c r="G1569" s="161">
        <v>0</v>
      </c>
      <c r="H1569">
        <v>0</v>
      </c>
      <c r="I1569" t="s">
        <v>3</v>
      </c>
      <c r="J1569" t="s">
        <v>1395</v>
      </c>
      <c r="K1569" t="s">
        <v>4597</v>
      </c>
      <c r="L1569" t="s">
        <v>4851</v>
      </c>
      <c r="M1569" s="57" t="s">
        <v>4908</v>
      </c>
      <c r="O1569" s="57"/>
      <c r="P1569" s="56" t="s">
        <v>1736</v>
      </c>
      <c r="Q1569" s="13"/>
      <c r="R1569"/>
      <c r="S1569" t="str">
        <f t="shared" si="339"/>
        <v>NOT EQUAL</v>
      </c>
      <c r="T1569" t="str">
        <f>IF(ISNA(VLOOKUP(AF1569,#REF!,1)),"//","")</f>
        <v/>
      </c>
      <c r="U1569"/>
      <c r="V1569" t="e">
        <f t="shared" si="340"/>
        <v>#REF!</v>
      </c>
      <c r="W1569" s="81" t="s">
        <v>2263</v>
      </c>
      <c r="X1569" s="59" t="s">
        <v>2263</v>
      </c>
      <c r="Y1569" s="59" t="s">
        <v>2263</v>
      </c>
      <c r="Z1569" s="25" t="str">
        <f t="shared" si="347"/>
        <v>"M.GET"</v>
      </c>
      <c r="AA1569" s="25" t="str">
        <f t="shared" si="341"/>
        <v>M.GET</v>
      </c>
      <c r="AB1569" s="1">
        <f t="shared" si="348"/>
        <v>1531</v>
      </c>
      <c r="AC1569" t="str">
        <f t="shared" si="342"/>
        <v>ITM_M_GET</v>
      </c>
      <c r="AD1569" s="136" t="str">
        <f>IF(ISNA(VLOOKUP(AA1569,Sheet2!J:J,1,0)),"//","")</f>
        <v>//</v>
      </c>
      <c r="AF1569" s="94" t="str">
        <f t="shared" si="343"/>
        <v>M.GET</v>
      </c>
      <c r="AG1569" t="b">
        <f t="shared" si="344"/>
        <v>1</v>
      </c>
    </row>
    <row r="1570" spans="1:33">
      <c r="A1570" s="50">
        <f t="shared" si="345"/>
        <v>1570</v>
      </c>
      <c r="B1570" s="49">
        <f t="shared" si="346"/>
        <v>1532</v>
      </c>
      <c r="C1570" t="s">
        <v>4604</v>
      </c>
      <c r="D1570" t="s">
        <v>7</v>
      </c>
      <c r="E1570" s="58" t="s">
        <v>1181</v>
      </c>
      <c r="F1570" s="58" t="s">
        <v>215</v>
      </c>
      <c r="G1570" s="161">
        <v>0</v>
      </c>
      <c r="H1570">
        <v>0</v>
      </c>
      <c r="I1570" t="s">
        <v>3</v>
      </c>
      <c r="J1570" t="s">
        <v>1395</v>
      </c>
      <c r="K1570" t="s">
        <v>4597</v>
      </c>
      <c r="L1570" t="s">
        <v>4851</v>
      </c>
      <c r="M1570" s="57" t="s">
        <v>4910</v>
      </c>
      <c r="O1570" s="57"/>
      <c r="P1570" s="56" t="s">
        <v>1737</v>
      </c>
      <c r="Q1570" s="13"/>
      <c r="R1570"/>
      <c r="S1570" t="str">
        <f t="shared" si="339"/>
        <v>NOT EQUAL</v>
      </c>
      <c r="T1570" t="str">
        <f>IF(ISNA(VLOOKUP(AF1570,#REF!,1)),"//","")</f>
        <v/>
      </c>
      <c r="U1570"/>
      <c r="V1570" t="e">
        <f t="shared" si="340"/>
        <v>#REF!</v>
      </c>
      <c r="W1570" s="81" t="s">
        <v>2263</v>
      </c>
      <c r="X1570" s="59" t="s">
        <v>2263</v>
      </c>
      <c r="Y1570" s="59" t="s">
        <v>2263</v>
      </c>
      <c r="Z1570" s="25" t="str">
        <f t="shared" si="347"/>
        <v>"M.GOTO"</v>
      </c>
      <c r="AA1570" s="25" t="str">
        <f t="shared" si="341"/>
        <v>M.GOTO</v>
      </c>
      <c r="AB1570" s="1">
        <f t="shared" si="348"/>
        <v>1532</v>
      </c>
      <c r="AC1570" t="str">
        <f t="shared" si="342"/>
        <v>ITM_M_GOTO</v>
      </c>
      <c r="AD1570" s="136" t="str">
        <f>IF(ISNA(VLOOKUP(AA1570,Sheet2!J:J,1,0)),"//","")</f>
        <v>//</v>
      </c>
      <c r="AF1570" s="94" t="str">
        <f t="shared" si="343"/>
        <v>M.GOTO</v>
      </c>
      <c r="AG1570" t="b">
        <f t="shared" si="344"/>
        <v>1</v>
      </c>
    </row>
    <row r="1571" spans="1:33">
      <c r="A1571" s="50">
        <f t="shared" si="345"/>
        <v>1571</v>
      </c>
      <c r="B1571" s="49">
        <f t="shared" si="346"/>
        <v>1533</v>
      </c>
      <c r="C1571" t="s">
        <v>4605</v>
      </c>
      <c r="D1571" t="s">
        <v>4606</v>
      </c>
      <c r="E1571" s="58" t="s">
        <v>1182</v>
      </c>
      <c r="F1571" s="58" t="s">
        <v>216</v>
      </c>
      <c r="G1571" s="161">
        <v>0</v>
      </c>
      <c r="H1571">
        <v>0</v>
      </c>
      <c r="I1571" t="s">
        <v>3</v>
      </c>
      <c r="J1571" t="s">
        <v>1396</v>
      </c>
      <c r="K1571" t="s">
        <v>3830</v>
      </c>
      <c r="L1571" t="s">
        <v>4851</v>
      </c>
      <c r="M1571" s="57" t="s">
        <v>4910</v>
      </c>
      <c r="O1571" s="57"/>
      <c r="P1571" s="56" t="s">
        <v>1738</v>
      </c>
      <c r="Q1571" s="13"/>
      <c r="R1571"/>
      <c r="S1571" t="str">
        <f t="shared" ref="S1571:S1634" si="349">IF(E1571=F1571,"","NOT EQUAL")</f>
        <v>NOT EQUAL</v>
      </c>
      <c r="T1571" t="str">
        <f>IF(ISNA(VLOOKUP(AF1571,#REF!,1)),"//","")</f>
        <v/>
      </c>
      <c r="U1571"/>
      <c r="V1571" t="e">
        <f t="shared" si="340"/>
        <v>#REF!</v>
      </c>
      <c r="W1571" s="81" t="s">
        <v>2263</v>
      </c>
      <c r="X1571" s="59" t="s">
        <v>2263</v>
      </c>
      <c r="Y1571" s="59" t="s">
        <v>2263</v>
      </c>
      <c r="Z1571" s="25" t="str">
        <f t="shared" si="347"/>
        <v/>
      </c>
      <c r="AA1571" s="25" t="str">
        <f t="shared" si="341"/>
        <v/>
      </c>
      <c r="AB1571" s="1">
        <f t="shared" si="348"/>
        <v>1533</v>
      </c>
      <c r="AC1571" t="str">
        <f t="shared" si="342"/>
        <v>ITM_M_GROW</v>
      </c>
      <c r="AD1571" s="136" t="str">
        <f>IF(ISNA(VLOOKUP(AA1571,Sheet2!J:J,1,0)),"//","")</f>
        <v/>
      </c>
      <c r="AF1571" s="94" t="str">
        <f t="shared" si="343"/>
        <v/>
      </c>
      <c r="AG1571" t="b">
        <f t="shared" si="344"/>
        <v>1</v>
      </c>
    </row>
    <row r="1572" spans="1:33">
      <c r="A1572" s="50">
        <f t="shared" si="345"/>
        <v>1572</v>
      </c>
      <c r="B1572" s="49">
        <f t="shared" si="346"/>
        <v>1534</v>
      </c>
      <c r="C1572" t="s">
        <v>4607</v>
      </c>
      <c r="D1572" t="s">
        <v>7</v>
      </c>
      <c r="E1572" s="58" t="s">
        <v>1183</v>
      </c>
      <c r="F1572" s="58" t="s">
        <v>217</v>
      </c>
      <c r="G1572" s="161">
        <v>0</v>
      </c>
      <c r="H1572">
        <v>0</v>
      </c>
      <c r="I1572" t="s">
        <v>3</v>
      </c>
      <c r="J1572" t="s">
        <v>1395</v>
      </c>
      <c r="K1572" t="s">
        <v>4597</v>
      </c>
      <c r="L1572" t="s">
        <v>4851</v>
      </c>
      <c r="M1572" s="57" t="s">
        <v>4910</v>
      </c>
      <c r="O1572" s="57"/>
      <c r="P1572" s="56" t="s">
        <v>1739</v>
      </c>
      <c r="Q1572" s="13"/>
      <c r="R1572"/>
      <c r="S1572" t="str">
        <f t="shared" si="349"/>
        <v>NOT EQUAL</v>
      </c>
      <c r="T1572" t="str">
        <f>IF(ISNA(VLOOKUP(AF1572,#REF!,1)),"//","")</f>
        <v/>
      </c>
      <c r="U1572"/>
      <c r="V1572" t="e">
        <f t="shared" si="340"/>
        <v>#REF!</v>
      </c>
      <c r="W1572" s="81" t="s">
        <v>2263</v>
      </c>
      <c r="X1572" s="59" t="s">
        <v>2263</v>
      </c>
      <c r="Y1572" s="59" t="s">
        <v>2263</v>
      </c>
      <c r="Z1572" s="25" t="str">
        <f t="shared" si="347"/>
        <v>"M.INSR"</v>
      </c>
      <c r="AA1572" s="25" t="str">
        <f t="shared" si="341"/>
        <v>M.INSR</v>
      </c>
      <c r="AB1572" s="1">
        <f t="shared" si="348"/>
        <v>1534</v>
      </c>
      <c r="AC1572" t="str">
        <f t="shared" si="342"/>
        <v>ITM_M_INSR</v>
      </c>
      <c r="AD1572" s="136" t="str">
        <f>IF(ISNA(VLOOKUP(AA1572,Sheet2!J:J,1,0)),"//","")</f>
        <v>//</v>
      </c>
      <c r="AF1572" s="94" t="str">
        <f t="shared" si="343"/>
        <v>M.INSR</v>
      </c>
      <c r="AG1572" t="b">
        <f t="shared" si="344"/>
        <v>1</v>
      </c>
    </row>
    <row r="1573" spans="1:33">
      <c r="A1573" s="50">
        <f t="shared" si="345"/>
        <v>1573</v>
      </c>
      <c r="B1573" s="49">
        <f t="shared" si="346"/>
        <v>1535</v>
      </c>
      <c r="C1573" t="s">
        <v>4608</v>
      </c>
      <c r="D1573" t="s">
        <v>7</v>
      </c>
      <c r="E1573" s="58" t="s">
        <v>218</v>
      </c>
      <c r="F1573" s="58" t="s">
        <v>218</v>
      </c>
      <c r="G1573" s="161">
        <v>0</v>
      </c>
      <c r="H1573">
        <v>0</v>
      </c>
      <c r="I1573" t="s">
        <v>3</v>
      </c>
      <c r="J1573" t="s">
        <v>1395</v>
      </c>
      <c r="K1573" t="s">
        <v>4597</v>
      </c>
      <c r="L1573" t="s">
        <v>4851</v>
      </c>
      <c r="M1573" s="57" t="s">
        <v>4908</v>
      </c>
      <c r="O1573" s="57"/>
      <c r="P1573" s="56" t="s">
        <v>1740</v>
      </c>
      <c r="Q1573" s="13"/>
      <c r="R1573"/>
      <c r="S1573" t="str">
        <f t="shared" si="349"/>
        <v/>
      </c>
      <c r="T1573" t="str">
        <f>IF(ISNA(VLOOKUP(AF1573,#REF!,1)),"//","")</f>
        <v/>
      </c>
      <c r="U1573"/>
      <c r="V1573" t="e">
        <f t="shared" si="340"/>
        <v>#REF!</v>
      </c>
      <c r="W1573" s="81" t="s">
        <v>2263</v>
      </c>
      <c r="X1573" s="59" t="s">
        <v>2263</v>
      </c>
      <c r="Y1573" s="59" t="s">
        <v>2263</v>
      </c>
      <c r="Z1573" s="25" t="str">
        <f t="shared" si="347"/>
        <v>"M.LU"</v>
      </c>
      <c r="AA1573" s="25" t="str">
        <f t="shared" si="341"/>
        <v>M.LU</v>
      </c>
      <c r="AB1573" s="1">
        <f t="shared" si="348"/>
        <v>1535</v>
      </c>
      <c r="AC1573" t="str">
        <f t="shared" si="342"/>
        <v>ITM_M_LU</v>
      </c>
      <c r="AD1573" s="136" t="str">
        <f>IF(ISNA(VLOOKUP(AA1573,Sheet2!J:J,1,0)),"//","")</f>
        <v>//</v>
      </c>
      <c r="AF1573" s="94" t="str">
        <f t="shared" si="343"/>
        <v>M.LU</v>
      </c>
      <c r="AG1573" t="b">
        <f t="shared" si="344"/>
        <v>1</v>
      </c>
    </row>
    <row r="1574" spans="1:33">
      <c r="A1574" s="50">
        <f t="shared" si="345"/>
        <v>1574</v>
      </c>
      <c r="B1574" s="49">
        <f t="shared" si="346"/>
        <v>1536</v>
      </c>
      <c r="C1574" t="s">
        <v>4609</v>
      </c>
      <c r="D1574" t="s">
        <v>7</v>
      </c>
      <c r="E1574" s="58" t="s">
        <v>1184</v>
      </c>
      <c r="F1574" s="58" t="s">
        <v>88</v>
      </c>
      <c r="G1574" s="161">
        <v>0</v>
      </c>
      <c r="H1574">
        <v>0</v>
      </c>
      <c r="I1574" t="s">
        <v>3</v>
      </c>
      <c r="J1574" t="s">
        <v>1395</v>
      </c>
      <c r="K1574" t="s">
        <v>4597</v>
      </c>
      <c r="L1574" t="s">
        <v>4851</v>
      </c>
      <c r="M1574" s="57" t="s">
        <v>4908</v>
      </c>
      <c r="O1574" s="57"/>
      <c r="P1574" s="56" t="s">
        <v>1741</v>
      </c>
      <c r="Q1574" s="13"/>
      <c r="R1574"/>
      <c r="S1574" t="str">
        <f t="shared" si="349"/>
        <v>NOT EQUAL</v>
      </c>
      <c r="T1574" t="str">
        <f>IF(ISNA(VLOOKUP(AF1574,#REF!,1)),"//","")</f>
        <v/>
      </c>
      <c r="U1574"/>
      <c r="V1574" t="e">
        <f t="shared" si="340"/>
        <v>#REF!</v>
      </c>
      <c r="W1574" s="81" t="s">
        <v>2263</v>
      </c>
      <c r="X1574" s="59" t="s">
        <v>2263</v>
      </c>
      <c r="Y1574" s="59" t="s">
        <v>2263</v>
      </c>
      <c r="Z1574" s="25" t="str">
        <f t="shared" si="347"/>
        <v>"M.NEW"</v>
      </c>
      <c r="AA1574" s="25" t="str">
        <f t="shared" si="341"/>
        <v>M.NEW</v>
      </c>
      <c r="AB1574" s="1">
        <f t="shared" si="348"/>
        <v>1536</v>
      </c>
      <c r="AC1574" t="str">
        <f t="shared" si="342"/>
        <v>ITM_M_NEW</v>
      </c>
      <c r="AD1574" s="136" t="str">
        <f>IF(ISNA(VLOOKUP(AA1574,Sheet2!J:J,1,0)),"//","")</f>
        <v/>
      </c>
      <c r="AF1574" s="94" t="str">
        <f t="shared" si="343"/>
        <v>M.NEW</v>
      </c>
      <c r="AG1574" t="b">
        <f t="shared" si="344"/>
        <v>1</v>
      </c>
    </row>
    <row r="1575" spans="1:33">
      <c r="A1575" s="50">
        <f t="shared" si="345"/>
        <v>1575</v>
      </c>
      <c r="B1575" s="49">
        <f t="shared" si="346"/>
        <v>1537</v>
      </c>
      <c r="C1575" t="s">
        <v>4610</v>
      </c>
      <c r="D1575" t="s">
        <v>7</v>
      </c>
      <c r="E1575" s="58" t="s">
        <v>1185</v>
      </c>
      <c r="F1575" s="58" t="s">
        <v>1186</v>
      </c>
      <c r="G1575" s="161">
        <v>0</v>
      </c>
      <c r="H1575">
        <v>0</v>
      </c>
      <c r="I1575" t="s">
        <v>3</v>
      </c>
      <c r="J1575" t="s">
        <v>1395</v>
      </c>
      <c r="K1575" t="s">
        <v>4597</v>
      </c>
      <c r="L1575" t="s">
        <v>4851</v>
      </c>
      <c r="M1575" s="57" t="s">
        <v>4910</v>
      </c>
      <c r="O1575" s="57"/>
      <c r="P1575" s="56" t="s">
        <v>1742</v>
      </c>
      <c r="Q1575" s="13"/>
      <c r="R1575"/>
      <c r="S1575" t="str">
        <f t="shared" si="349"/>
        <v>NOT EQUAL</v>
      </c>
      <c r="T1575" t="str">
        <f>IF(ISNA(VLOOKUP(AF1575,#REF!,1)),"//","")</f>
        <v/>
      </c>
      <c r="U1575"/>
      <c r="V1575" t="e">
        <f t="shared" si="340"/>
        <v>#REF!</v>
      </c>
      <c r="W1575" s="81" t="s">
        <v>2263</v>
      </c>
      <c r="X1575" s="59" t="s">
        <v>2263</v>
      </c>
      <c r="Y1575" s="59" t="s">
        <v>2263</v>
      </c>
      <c r="Z1575" s="25" t="str">
        <f t="shared" si="347"/>
        <v>"M.OLD"</v>
      </c>
      <c r="AA1575" s="25" t="str">
        <f t="shared" si="341"/>
        <v>M.OLD</v>
      </c>
      <c r="AB1575" s="1">
        <f t="shared" si="348"/>
        <v>1537</v>
      </c>
      <c r="AC1575" t="str">
        <f t="shared" si="342"/>
        <v>ITM_M_OLD</v>
      </c>
      <c r="AD1575" s="136" t="str">
        <f>IF(ISNA(VLOOKUP(AA1575,Sheet2!J:J,1,0)),"//","")</f>
        <v>//</v>
      </c>
      <c r="AF1575" s="94" t="str">
        <f t="shared" si="343"/>
        <v>M.OLD</v>
      </c>
      <c r="AG1575" t="b">
        <f t="shared" si="344"/>
        <v>1</v>
      </c>
    </row>
    <row r="1576" spans="1:33">
      <c r="A1576" s="50">
        <f t="shared" si="345"/>
        <v>1576</v>
      </c>
      <c r="B1576" s="49">
        <f t="shared" si="346"/>
        <v>1538</v>
      </c>
      <c r="C1576" t="s">
        <v>4611</v>
      </c>
      <c r="D1576" t="s">
        <v>7</v>
      </c>
      <c r="E1576" s="58" t="s">
        <v>1187</v>
      </c>
      <c r="F1576" s="58" t="s">
        <v>1188</v>
      </c>
      <c r="G1576" s="161">
        <v>0</v>
      </c>
      <c r="H1576">
        <v>0</v>
      </c>
      <c r="I1576" t="s">
        <v>3</v>
      </c>
      <c r="J1576" t="s">
        <v>1395</v>
      </c>
      <c r="K1576" t="s">
        <v>4597</v>
      </c>
      <c r="L1576" t="s">
        <v>4851</v>
      </c>
      <c r="M1576" s="57" t="s">
        <v>4908</v>
      </c>
      <c r="O1576" s="57"/>
      <c r="P1576" s="56" t="s">
        <v>1743</v>
      </c>
      <c r="Q1576" s="13"/>
      <c r="R1576"/>
      <c r="S1576" t="str">
        <f t="shared" si="349"/>
        <v>NOT EQUAL</v>
      </c>
      <c r="T1576" t="str">
        <f>IF(ISNA(VLOOKUP(AF1576,#REF!,1)),"//","")</f>
        <v/>
      </c>
      <c r="U1576"/>
      <c r="V1576" t="e">
        <f t="shared" si="340"/>
        <v>#REF!</v>
      </c>
      <c r="W1576" s="81" t="s">
        <v>2263</v>
      </c>
      <c r="X1576" s="59" t="s">
        <v>2263</v>
      </c>
      <c r="Y1576" s="59" t="s">
        <v>2263</v>
      </c>
      <c r="Z1576" s="25" t="str">
        <f t="shared" si="347"/>
        <v>"M.PUT"</v>
      </c>
      <c r="AA1576" s="25" t="str">
        <f t="shared" si="341"/>
        <v>M.PUT</v>
      </c>
      <c r="AB1576" s="1">
        <f t="shared" si="348"/>
        <v>1538</v>
      </c>
      <c r="AC1576" t="str">
        <f t="shared" si="342"/>
        <v>ITM_M_PUT</v>
      </c>
      <c r="AD1576" s="136" t="str">
        <f>IF(ISNA(VLOOKUP(AA1576,Sheet2!J:J,1,0)),"//","")</f>
        <v>//</v>
      </c>
      <c r="AF1576" s="94" t="str">
        <f t="shared" si="343"/>
        <v>M.PUT</v>
      </c>
      <c r="AG1576" t="b">
        <f t="shared" si="344"/>
        <v>1</v>
      </c>
    </row>
    <row r="1577" spans="1:33">
      <c r="A1577" s="50">
        <f t="shared" si="345"/>
        <v>1577</v>
      </c>
      <c r="B1577" s="49">
        <f t="shared" si="346"/>
        <v>1539</v>
      </c>
      <c r="C1577" t="s">
        <v>4612</v>
      </c>
      <c r="D1577" t="s">
        <v>7</v>
      </c>
      <c r="E1577" s="58" t="s">
        <v>1189</v>
      </c>
      <c r="F1577" s="58" t="s">
        <v>1190</v>
      </c>
      <c r="G1577" s="161">
        <v>0</v>
      </c>
      <c r="H1577">
        <v>0</v>
      </c>
      <c r="I1577" t="s">
        <v>3</v>
      </c>
      <c r="J1577" t="s">
        <v>1395</v>
      </c>
      <c r="K1577" t="s">
        <v>4597</v>
      </c>
      <c r="L1577" t="s">
        <v>4851</v>
      </c>
      <c r="M1577" s="57" t="s">
        <v>4908</v>
      </c>
      <c r="O1577" s="57"/>
      <c r="P1577" s="56" t="s">
        <v>2579</v>
      </c>
      <c r="Q1577" s="13"/>
      <c r="R1577"/>
      <c r="S1577" t="str">
        <f t="shared" si="349"/>
        <v>NOT EQUAL</v>
      </c>
      <c r="T1577" t="str">
        <f>IF(ISNA(VLOOKUP(AF1577,#REF!,1)),"//","")</f>
        <v/>
      </c>
      <c r="U1577"/>
      <c r="V1577" t="e">
        <f t="shared" si="340"/>
        <v>#REF!</v>
      </c>
      <c r="W1577" s="81" t="s">
        <v>2263</v>
      </c>
      <c r="X1577" s="59" t="s">
        <v>2263</v>
      </c>
      <c r="Y1577" s="59" t="s">
        <v>2263</v>
      </c>
      <c r="Z1577" s="25" t="str">
        <f t="shared" si="347"/>
        <v>"M.R" STD_LEFT_RIGHT_ARROWS "R"</v>
      </c>
      <c r="AA1577" s="25" t="str">
        <f t="shared" si="341"/>
        <v>M.R&lt;&gt;R</v>
      </c>
      <c r="AB1577" s="1">
        <f t="shared" si="348"/>
        <v>1539</v>
      </c>
      <c r="AC1577" t="str">
        <f t="shared" si="342"/>
        <v>ITM_M_RR</v>
      </c>
      <c r="AD1577" s="136" t="str">
        <f>IF(ISNA(VLOOKUP(AA1577,Sheet2!J:J,1,0)),"//","")</f>
        <v>//</v>
      </c>
      <c r="AF1577" s="94" t="str">
        <f t="shared" si="343"/>
        <v>M.R&lt;&gt;R</v>
      </c>
      <c r="AG1577" t="b">
        <f t="shared" si="344"/>
        <v>1</v>
      </c>
    </row>
    <row r="1578" spans="1:33">
      <c r="A1578" s="50">
        <f t="shared" si="345"/>
        <v>1578</v>
      </c>
      <c r="B1578" s="49">
        <f t="shared" si="346"/>
        <v>1540</v>
      </c>
      <c r="C1578" t="s">
        <v>3540</v>
      </c>
      <c r="D1578" t="s">
        <v>7</v>
      </c>
      <c r="E1578" s="58" t="s">
        <v>2809</v>
      </c>
      <c r="F1578" s="58" t="s">
        <v>2809</v>
      </c>
      <c r="G1578" s="81">
        <v>0</v>
      </c>
      <c r="H1578" s="161">
        <v>0</v>
      </c>
      <c r="I1578" t="s">
        <v>3</v>
      </c>
      <c r="J1578" t="s">
        <v>1395</v>
      </c>
      <c r="K1578" t="s">
        <v>4597</v>
      </c>
      <c r="L1578" t="s">
        <v>4852</v>
      </c>
      <c r="M1578" s="57" t="s">
        <v>4908</v>
      </c>
      <c r="O1578" s="57"/>
      <c r="P1578" s="56" t="s">
        <v>2810</v>
      </c>
      <c r="Q1578" s="13"/>
      <c r="R1578"/>
      <c r="S1578" t="str">
        <f t="shared" si="349"/>
        <v/>
      </c>
      <c r="T1578" t="str">
        <f>IF(ISNA(VLOOKUP(AF1578,#REF!,1)),"//","")</f>
        <v/>
      </c>
      <c r="U1578"/>
      <c r="V1578" t="e">
        <f t="shared" si="340"/>
        <v>#REF!</v>
      </c>
      <c r="W1578" s="81" t="s">
        <v>2698</v>
      </c>
      <c r="X1578" s="59" t="s">
        <v>2263</v>
      </c>
      <c r="Y1578" s="59" t="s">
        <v>2263</v>
      </c>
      <c r="Z1578" s="25" t="str">
        <f t="shared" si="347"/>
        <v>"SINC" STD_PI</v>
      </c>
      <c r="AA1578" s="25" t="str">
        <f t="shared" si="341"/>
        <v>SINCPI</v>
      </c>
      <c r="AB1578" s="1">
        <f t="shared" si="348"/>
        <v>1540</v>
      </c>
      <c r="AC1578" t="str">
        <f t="shared" si="342"/>
        <v>ITM_sincpi</v>
      </c>
      <c r="AD1578" s="136" t="str">
        <f>IF(ISNA(VLOOKUP(AA1578,Sheet2!J:J,1,0)),"//","")</f>
        <v/>
      </c>
      <c r="AF1578" s="94" t="str">
        <f t="shared" si="343"/>
        <v>SINCPI</v>
      </c>
      <c r="AG1578" t="b">
        <f t="shared" si="344"/>
        <v>1</v>
      </c>
    </row>
    <row r="1579" spans="1:33">
      <c r="A1579" s="50">
        <f t="shared" si="345"/>
        <v>1579</v>
      </c>
      <c r="B1579" s="49">
        <f t="shared" si="346"/>
        <v>1541</v>
      </c>
      <c r="C1579" t="s">
        <v>4605</v>
      </c>
      <c r="D1579" t="s">
        <v>4613</v>
      </c>
      <c r="E1579" s="58" t="s">
        <v>1191</v>
      </c>
      <c r="F1579" s="58" t="s">
        <v>221</v>
      </c>
      <c r="G1579" s="161">
        <v>0</v>
      </c>
      <c r="H1579">
        <v>0</v>
      </c>
      <c r="I1579" t="s">
        <v>3</v>
      </c>
      <c r="J1579" t="s">
        <v>1396</v>
      </c>
      <c r="K1579" t="s">
        <v>3830</v>
      </c>
      <c r="L1579" t="s">
        <v>4851</v>
      </c>
      <c r="M1579" s="57" t="s">
        <v>4910</v>
      </c>
      <c r="O1579" s="57"/>
      <c r="P1579" s="56" t="s">
        <v>1745</v>
      </c>
      <c r="Q1579" s="13"/>
      <c r="R1579"/>
      <c r="S1579" t="str">
        <f t="shared" si="349"/>
        <v>NOT EQUAL</v>
      </c>
      <c r="T1579" t="str">
        <f>IF(ISNA(VLOOKUP(AF1579,#REF!,1)),"//","")</f>
        <v/>
      </c>
      <c r="U1579"/>
      <c r="V1579" t="e">
        <f t="shared" si="340"/>
        <v>#REF!</v>
      </c>
      <c r="W1579" s="81" t="s">
        <v>2263</v>
      </c>
      <c r="X1579" s="59" t="s">
        <v>2263</v>
      </c>
      <c r="Y1579" s="59" t="s">
        <v>2263</v>
      </c>
      <c r="Z1579" s="25" t="str">
        <f t="shared" si="347"/>
        <v/>
      </c>
      <c r="AA1579" s="25" t="str">
        <f t="shared" si="341"/>
        <v/>
      </c>
      <c r="AB1579" s="1">
        <f t="shared" si="348"/>
        <v>1541</v>
      </c>
      <c r="AC1579" t="str">
        <f t="shared" si="342"/>
        <v>ITM_M_WRAP</v>
      </c>
      <c r="AD1579" s="136" t="str">
        <f>IF(ISNA(VLOOKUP(AA1579,Sheet2!J:J,1,0)),"//","")</f>
        <v/>
      </c>
      <c r="AF1579" s="94" t="str">
        <f t="shared" si="343"/>
        <v/>
      </c>
      <c r="AG1579" t="b">
        <f t="shared" si="344"/>
        <v>1</v>
      </c>
    </row>
    <row r="1580" spans="1:33">
      <c r="A1580" s="50">
        <f t="shared" si="345"/>
        <v>1580</v>
      </c>
      <c r="B1580" s="49">
        <f t="shared" si="346"/>
        <v>1542</v>
      </c>
      <c r="C1580" s="53" t="s">
        <v>3656</v>
      </c>
      <c r="D1580" s="53" t="s">
        <v>7</v>
      </c>
      <c r="E1580" s="58" t="s">
        <v>1196</v>
      </c>
      <c r="F1580" s="58" t="s">
        <v>1196</v>
      </c>
      <c r="G1580" s="161">
        <v>0</v>
      </c>
      <c r="H1580" s="161">
        <v>0</v>
      </c>
      <c r="I1580" s="148" t="s">
        <v>3</v>
      </c>
      <c r="J1580" s="58" t="s">
        <v>1395</v>
      </c>
      <c r="K1580" s="59" t="s">
        <v>3994</v>
      </c>
      <c r="L1580" s="57" t="s">
        <v>4851</v>
      </c>
      <c r="M1580" s="57" t="s">
        <v>4908</v>
      </c>
      <c r="N1580" s="57"/>
      <c r="O1580" s="57"/>
      <c r="P1580" s="56" t="s">
        <v>1766</v>
      </c>
      <c r="Q1580" s="13"/>
      <c r="R1580"/>
      <c r="S1580" t="str">
        <f t="shared" si="349"/>
        <v/>
      </c>
      <c r="T1580" t="str">
        <f>IF(ISNA(VLOOKUP(AF1580,#REF!,1)),"//","")</f>
        <v/>
      </c>
      <c r="U1580"/>
      <c r="V1580" t="e">
        <f t="shared" si="340"/>
        <v>#REF!</v>
      </c>
      <c r="W1580" s="81" t="s">
        <v>2263</v>
      </c>
      <c r="X1580" s="59" t="s">
        <v>2263</v>
      </c>
      <c r="Y1580" s="59" t="s">
        <v>2263</v>
      </c>
      <c r="Z1580" s="25" t="str">
        <f t="shared" si="347"/>
        <v>"NOP"</v>
      </c>
      <c r="AA1580" s="25" t="str">
        <f t="shared" si="341"/>
        <v>NOP</v>
      </c>
      <c r="AB1580" s="1">
        <f t="shared" si="348"/>
        <v>1542</v>
      </c>
      <c r="AC1580" t="str">
        <f t="shared" si="342"/>
        <v>ITM_NOP</v>
      </c>
      <c r="AD1580" s="136" t="str">
        <f>IF(ISNA(VLOOKUP(AA1580,Sheet2!J:J,1,0)),"//","")</f>
        <v>//</v>
      </c>
      <c r="AF1580" s="94" t="str">
        <f t="shared" si="343"/>
        <v>NOP</v>
      </c>
      <c r="AG1580" t="b">
        <f t="shared" si="344"/>
        <v>1</v>
      </c>
    </row>
    <row r="1581" spans="1:33">
      <c r="A1581" s="50">
        <f t="shared" si="345"/>
        <v>1581</v>
      </c>
      <c r="B1581" s="49">
        <f t="shared" si="346"/>
        <v>1543</v>
      </c>
      <c r="C1581" s="53" t="s">
        <v>3657</v>
      </c>
      <c r="D1581" s="53" t="s">
        <v>7</v>
      </c>
      <c r="E1581" s="58" t="s">
        <v>1203</v>
      </c>
      <c r="F1581" s="58" t="s">
        <v>1203</v>
      </c>
      <c r="G1581" s="161">
        <v>0</v>
      </c>
      <c r="H1581" s="161">
        <v>0</v>
      </c>
      <c r="I1581" s="148" t="s">
        <v>3</v>
      </c>
      <c r="J1581" s="58" t="s">
        <v>1395</v>
      </c>
      <c r="K1581" s="59" t="s">
        <v>3830</v>
      </c>
      <c r="L1581" s="57" t="s">
        <v>4851</v>
      </c>
      <c r="M1581" s="57" t="s">
        <v>4908</v>
      </c>
      <c r="N1581" s="57"/>
      <c r="O1581" s="57"/>
      <c r="P1581" s="56" t="s">
        <v>1777</v>
      </c>
      <c r="Q1581" s="13"/>
      <c r="R1581"/>
      <c r="S1581" t="str">
        <f t="shared" si="349"/>
        <v/>
      </c>
      <c r="T1581" t="str">
        <f>IF(ISNA(VLOOKUP(AF1581,#REF!,1)),"//","")</f>
        <v/>
      </c>
      <c r="U1581"/>
      <c r="V1581" t="e">
        <f t="shared" si="340"/>
        <v>#REF!</v>
      </c>
      <c r="W1581" s="81" t="s">
        <v>2263</v>
      </c>
      <c r="X1581" s="59" t="s">
        <v>2263</v>
      </c>
      <c r="Y1581" s="59" t="s">
        <v>2263</v>
      </c>
      <c r="Z1581" s="25" t="str">
        <f t="shared" si="347"/>
        <v>"OFF"</v>
      </c>
      <c r="AA1581" s="25" t="str">
        <f t="shared" si="341"/>
        <v>OFF</v>
      </c>
      <c r="AB1581" s="1">
        <f t="shared" si="348"/>
        <v>1543</v>
      </c>
      <c r="AC1581" t="str">
        <f t="shared" si="342"/>
        <v>ITM_OFF</v>
      </c>
      <c r="AD1581" s="136" t="str">
        <f>IF(ISNA(VLOOKUP(AA1581,Sheet2!J:J,1,0)),"//","")</f>
        <v>//</v>
      </c>
      <c r="AF1581" s="94" t="str">
        <f t="shared" si="343"/>
        <v>OFF</v>
      </c>
      <c r="AG1581" t="b">
        <f t="shared" si="344"/>
        <v>1</v>
      </c>
    </row>
    <row r="1582" spans="1:33" s="107" customFormat="1">
      <c r="A1582" s="50">
        <f t="shared" si="345"/>
        <v>1582</v>
      </c>
      <c r="B1582" s="49">
        <f t="shared" si="346"/>
        <v>1544</v>
      </c>
      <c r="C1582" s="104" t="s">
        <v>3467</v>
      </c>
      <c r="D1582" s="104" t="s">
        <v>7</v>
      </c>
      <c r="E1582" s="105" t="s">
        <v>1083</v>
      </c>
      <c r="F1582" s="105" t="s">
        <v>1083</v>
      </c>
      <c r="G1582" s="103">
        <v>0</v>
      </c>
      <c r="H1582" s="103">
        <v>0</v>
      </c>
      <c r="I1582" s="148" t="s">
        <v>3</v>
      </c>
      <c r="J1582" s="58" t="s">
        <v>1395</v>
      </c>
      <c r="K1582" s="106" t="s">
        <v>3994</v>
      </c>
      <c r="L1582" s="107" t="s">
        <v>4851</v>
      </c>
      <c r="M1582" s="57" t="s">
        <v>4908</v>
      </c>
      <c r="P1582" s="18" t="s">
        <v>1518</v>
      </c>
      <c r="Q1582" s="18"/>
      <c r="S1582" s="107" t="str">
        <f t="shared" si="349"/>
        <v/>
      </c>
      <c r="T1582" s="107" t="str">
        <f>IF(ISNA(VLOOKUP(AF1582,#REF!,1)),"//","")</f>
        <v/>
      </c>
      <c r="V1582" t="e">
        <f t="shared" si="340"/>
        <v>#REF!</v>
      </c>
      <c r="W1582" s="110" t="s">
        <v>2722</v>
      </c>
      <c r="X1582" s="106" t="s">
        <v>2263</v>
      </c>
      <c r="Y1582" s="106" t="s">
        <v>2263</v>
      </c>
      <c r="Z1582" s="25" t="str">
        <f t="shared" si="347"/>
        <v>"DROPY"</v>
      </c>
      <c r="AA1582" s="25" t="str">
        <f t="shared" si="341"/>
        <v>DROPY</v>
      </c>
      <c r="AB1582" s="1">
        <f t="shared" si="348"/>
        <v>1544</v>
      </c>
      <c r="AC1582" t="str">
        <f t="shared" si="342"/>
        <v>ITM_DROPY</v>
      </c>
      <c r="AD1582" s="136" t="str">
        <f>IF(ISNA(VLOOKUP(AA1582,Sheet2!J:J,1,0)),"//","")</f>
        <v>//</v>
      </c>
      <c r="AF1582" s="94" t="str">
        <f t="shared" si="343"/>
        <v>DROPY</v>
      </c>
      <c r="AG1582" t="b">
        <f t="shared" si="344"/>
        <v>1</v>
      </c>
    </row>
    <row r="1583" spans="1:33" s="107" customFormat="1">
      <c r="A1583" s="50">
        <f t="shared" si="345"/>
        <v>1583</v>
      </c>
      <c r="B1583" s="49">
        <f t="shared" si="346"/>
        <v>1545</v>
      </c>
      <c r="C1583" s="104" t="s">
        <v>3478</v>
      </c>
      <c r="D1583" s="104" t="s">
        <v>7</v>
      </c>
      <c r="E1583" s="105" t="s">
        <v>1269</v>
      </c>
      <c r="F1583" s="105" t="s">
        <v>276</v>
      </c>
      <c r="G1583" s="103">
        <v>0</v>
      </c>
      <c r="H1583" s="103">
        <v>99</v>
      </c>
      <c r="I1583" s="148" t="s">
        <v>3</v>
      </c>
      <c r="J1583" s="58" t="s">
        <v>1395</v>
      </c>
      <c r="K1583" s="106" t="s">
        <v>3994</v>
      </c>
      <c r="L1583" s="107" t="s">
        <v>4851</v>
      </c>
      <c r="M1583" s="57" t="s">
        <v>4913</v>
      </c>
      <c r="P1583" s="18" t="s">
        <v>1917</v>
      </c>
      <c r="Q1583" s="18"/>
      <c r="S1583" s="107" t="str">
        <f t="shared" si="349"/>
        <v>NOT EQUAL</v>
      </c>
      <c r="T1583" s="107" t="str">
        <f>IF(ISNA(VLOOKUP(AF1583,#REF!,1)),"//","")</f>
        <v/>
      </c>
      <c r="V1583" t="e">
        <f t="shared" si="340"/>
        <v>#REF!</v>
      </c>
      <c r="W1583" s="103" t="s">
        <v>2722</v>
      </c>
      <c r="X1583" s="106" t="s">
        <v>2631</v>
      </c>
      <c r="Y1583" s="106" t="s">
        <v>2263</v>
      </c>
      <c r="Z1583" s="25" t="str">
        <f t="shared" si="347"/>
        <v/>
      </c>
      <c r="AA1583" s="25" t="str">
        <f t="shared" si="341"/>
        <v/>
      </c>
      <c r="AB1583" s="1">
        <f t="shared" si="348"/>
        <v>1545</v>
      </c>
      <c r="AC1583" t="str">
        <f t="shared" si="342"/>
        <v>ITM_STOMIN</v>
      </c>
      <c r="AD1583" s="136" t="str">
        <f>IF(ISNA(VLOOKUP(AA1583,Sheet2!J:J,1,0)),"//","")</f>
        <v/>
      </c>
      <c r="AF1583" s="94" t="str">
        <f t="shared" si="343"/>
        <v/>
      </c>
      <c r="AG1583" t="b">
        <f t="shared" si="344"/>
        <v>1</v>
      </c>
    </row>
    <row r="1584" spans="1:33">
      <c r="A1584" s="50">
        <f t="shared" si="345"/>
        <v>1584</v>
      </c>
      <c r="B1584" s="49">
        <f t="shared" si="346"/>
        <v>1546</v>
      </c>
      <c r="C1584" s="53" t="s">
        <v>4966</v>
      </c>
      <c r="D1584" s="53" t="s">
        <v>2838</v>
      </c>
      <c r="E1584" s="58" t="s">
        <v>251</v>
      </c>
      <c r="F1584" s="58" t="s">
        <v>251</v>
      </c>
      <c r="G1584" s="161">
        <v>0</v>
      </c>
      <c r="H1584" s="161">
        <v>99</v>
      </c>
      <c r="I1584" s="148" t="s">
        <v>3</v>
      </c>
      <c r="J1584" s="58" t="s">
        <v>1395</v>
      </c>
      <c r="K1584" s="59" t="s">
        <v>3994</v>
      </c>
      <c r="L1584" s="57" t="s">
        <v>4851</v>
      </c>
      <c r="M1584" s="57" t="s">
        <v>4912</v>
      </c>
      <c r="N1584" s="57"/>
      <c r="O1584" s="57"/>
      <c r="P1584" s="56" t="s">
        <v>1790</v>
      </c>
      <c r="Q1584" s="13"/>
      <c r="R1584"/>
      <c r="S1584" t="str">
        <f t="shared" si="349"/>
        <v/>
      </c>
      <c r="T1584" t="str">
        <f>IF(ISNA(VLOOKUP(AF1584,#REF!,1)),"//","")</f>
        <v/>
      </c>
      <c r="U1584"/>
      <c r="V1584" t="e">
        <f t="shared" si="340"/>
        <v>#REF!</v>
      </c>
      <c r="W1584" s="81" t="s">
        <v>2263</v>
      </c>
      <c r="X1584" s="59" t="s">
        <v>2263</v>
      </c>
      <c r="Y1584" s="59" t="s">
        <v>2263</v>
      </c>
      <c r="Z1584" s="25" t="str">
        <f t="shared" si="347"/>
        <v>"PGMINT"</v>
      </c>
      <c r="AA1584" s="25" t="str">
        <f t="shared" si="341"/>
        <v>PGMINT</v>
      </c>
      <c r="AB1584" s="1">
        <f t="shared" si="348"/>
        <v>1546</v>
      </c>
      <c r="AC1584" t="str">
        <f t="shared" si="342"/>
        <v>ITM_PGMINT</v>
      </c>
      <c r="AD1584" s="136" t="str">
        <f>IF(ISNA(VLOOKUP(AA1584,Sheet2!J:J,1,0)),"//","")</f>
        <v>//</v>
      </c>
      <c r="AF1584" s="94" t="str">
        <f t="shared" si="343"/>
        <v>PGMINT</v>
      </c>
      <c r="AG1584" t="b">
        <f t="shared" si="344"/>
        <v>1</v>
      </c>
    </row>
    <row r="1585" spans="1:33">
      <c r="A1585" s="50">
        <f t="shared" si="345"/>
        <v>1585</v>
      </c>
      <c r="B1585" s="49">
        <f t="shared" si="346"/>
        <v>1547</v>
      </c>
      <c r="C1585" s="53" t="s">
        <v>4741</v>
      </c>
      <c r="D1585" s="53" t="s">
        <v>4801</v>
      </c>
      <c r="E1585" s="58" t="s">
        <v>252</v>
      </c>
      <c r="F1585" s="58" t="s">
        <v>252</v>
      </c>
      <c r="G1585" s="161">
        <v>0</v>
      </c>
      <c r="H1585" s="161">
        <v>99</v>
      </c>
      <c r="I1585" s="148" t="s">
        <v>3</v>
      </c>
      <c r="J1585" s="58" t="s">
        <v>1395</v>
      </c>
      <c r="K1585" s="59" t="s">
        <v>3994</v>
      </c>
      <c r="L1585" s="57" t="s">
        <v>4851</v>
      </c>
      <c r="M1585" s="57" t="s">
        <v>4912</v>
      </c>
      <c r="N1585" s="57"/>
      <c r="O1585" s="57"/>
      <c r="P1585" s="56" t="s">
        <v>1791</v>
      </c>
      <c r="Q1585" s="13"/>
      <c r="R1585"/>
      <c r="S1585" t="str">
        <f t="shared" si="349"/>
        <v/>
      </c>
      <c r="T1585" t="str">
        <f>IF(ISNA(VLOOKUP(AF1585,#REF!,1)),"//","")</f>
        <v/>
      </c>
      <c r="U1585"/>
      <c r="V1585" t="e">
        <f t="shared" si="340"/>
        <v>#REF!</v>
      </c>
      <c r="W1585" s="81" t="s">
        <v>2263</v>
      </c>
      <c r="X1585" s="59" t="s">
        <v>2263</v>
      </c>
      <c r="Y1585" s="59" t="s">
        <v>2263</v>
      </c>
      <c r="Z1585" s="25" t="str">
        <f t="shared" si="347"/>
        <v>"PGMSLV"</v>
      </c>
      <c r="AA1585" s="25" t="str">
        <f t="shared" si="341"/>
        <v>PGMSLV</v>
      </c>
      <c r="AB1585" s="1">
        <f t="shared" si="348"/>
        <v>1547</v>
      </c>
      <c r="AC1585" t="str">
        <f t="shared" si="342"/>
        <v>ITM_PGMSLV</v>
      </c>
      <c r="AD1585" s="136" t="str">
        <f>IF(ISNA(VLOOKUP(AA1585,Sheet2!J:J,1,0)),"//","")</f>
        <v>//</v>
      </c>
      <c r="AF1585" s="94" t="str">
        <f t="shared" si="343"/>
        <v>PGMSLV</v>
      </c>
      <c r="AG1585" t="b">
        <f t="shared" si="344"/>
        <v>1</v>
      </c>
    </row>
    <row r="1586" spans="1:33">
      <c r="A1586" s="50">
        <f t="shared" si="345"/>
        <v>1586</v>
      </c>
      <c r="B1586" s="49">
        <f t="shared" si="346"/>
        <v>1548</v>
      </c>
      <c r="C1586" s="53" t="s">
        <v>5088</v>
      </c>
      <c r="D1586" s="53" t="s">
        <v>7</v>
      </c>
      <c r="E1586" s="58" t="s">
        <v>1209</v>
      </c>
      <c r="F1586" s="58" t="s">
        <v>1209</v>
      </c>
      <c r="G1586" s="161">
        <v>0</v>
      </c>
      <c r="H1586" s="161">
        <v>0</v>
      </c>
      <c r="I1586" s="148" t="s">
        <v>3</v>
      </c>
      <c r="J1586" s="58" t="s">
        <v>1395</v>
      </c>
      <c r="K1586" s="59" t="s">
        <v>3994</v>
      </c>
      <c r="L1586" s="57" t="s">
        <v>4851</v>
      </c>
      <c r="M1586" s="57" t="s">
        <v>4908</v>
      </c>
      <c r="N1586" s="57"/>
      <c r="O1586" s="57"/>
      <c r="P1586" s="56" t="s">
        <v>1792</v>
      </c>
      <c r="Q1586" s="13"/>
      <c r="R1586"/>
      <c r="S1586" t="str">
        <f t="shared" si="349"/>
        <v/>
      </c>
      <c r="T1586" t="str">
        <f>IF(ISNA(VLOOKUP(AF1586,#REF!,1)),"//","")</f>
        <v/>
      </c>
      <c r="U1586"/>
      <c r="V1586" t="e">
        <f t="shared" si="340"/>
        <v>#REF!</v>
      </c>
      <c r="W1586" s="81" t="s">
        <v>2263</v>
      </c>
      <c r="X1586" s="59" t="s">
        <v>2263</v>
      </c>
      <c r="Y1586" s="59" t="s">
        <v>2263</v>
      </c>
      <c r="Z1586" s="25" t="str">
        <f t="shared" si="347"/>
        <v>"PIXEL"</v>
      </c>
      <c r="AA1586" s="25" t="str">
        <f t="shared" si="341"/>
        <v>PIXEL</v>
      </c>
      <c r="AB1586" s="1">
        <f t="shared" si="348"/>
        <v>1548</v>
      </c>
      <c r="AC1586" t="str">
        <f t="shared" si="342"/>
        <v>ITM_PIXEL</v>
      </c>
      <c r="AD1586" s="136" t="str">
        <f>IF(ISNA(VLOOKUP(AA1586,Sheet2!J:J,1,0)),"//","")</f>
        <v>//</v>
      </c>
      <c r="AF1586" s="94" t="str">
        <f t="shared" si="343"/>
        <v>PIXEL</v>
      </c>
      <c r="AG1586" t="b">
        <f t="shared" si="344"/>
        <v>1</v>
      </c>
    </row>
    <row r="1587" spans="1:33" s="171" customFormat="1">
      <c r="A1587" s="50">
        <f t="shared" si="345"/>
        <v>1587</v>
      </c>
      <c r="B1587" s="49">
        <f t="shared" si="346"/>
        <v>1549</v>
      </c>
      <c r="C1587" s="167" t="s">
        <v>4473</v>
      </c>
      <c r="D1587" s="174" t="s">
        <v>4494</v>
      </c>
      <c r="E1587" s="173" t="s">
        <v>253</v>
      </c>
      <c r="F1587" s="173" t="s">
        <v>253</v>
      </c>
      <c r="G1587" s="168">
        <v>0</v>
      </c>
      <c r="H1587" s="168">
        <v>0</v>
      </c>
      <c r="I1587" s="169" t="s">
        <v>3</v>
      </c>
      <c r="J1587" s="169" t="s">
        <v>1395</v>
      </c>
      <c r="K1587" s="170" t="s">
        <v>3994</v>
      </c>
      <c r="L1587" s="171" t="s">
        <v>4851</v>
      </c>
      <c r="M1587" s="57" t="s">
        <v>4908</v>
      </c>
      <c r="P1587" s="172" t="s">
        <v>1793</v>
      </c>
      <c r="Q1587" s="172"/>
      <c r="S1587" s="171" t="str">
        <f t="shared" si="349"/>
        <v/>
      </c>
      <c r="T1587" s="171" t="str">
        <f>IF(ISNA(VLOOKUP(AF1587,#REF!,1)),"//","")</f>
        <v/>
      </c>
      <c r="V1587" t="e">
        <f t="shared" si="340"/>
        <v>#REF!</v>
      </c>
      <c r="W1587" s="166" t="s">
        <v>2725</v>
      </c>
      <c r="X1587" s="170" t="s">
        <v>2637</v>
      </c>
      <c r="Y1587" s="170" t="s">
        <v>2263</v>
      </c>
      <c r="Z1587" s="25" t="str">
        <f t="shared" si="347"/>
        <v>"PLOT"</v>
      </c>
      <c r="AA1587" s="25" t="str">
        <f t="shared" si="341"/>
        <v>PLOT</v>
      </c>
      <c r="AB1587" s="1">
        <f t="shared" si="348"/>
        <v>1549</v>
      </c>
      <c r="AC1587" t="str">
        <f t="shared" si="342"/>
        <v>ITM_PLOT</v>
      </c>
      <c r="AD1587" s="136" t="str">
        <f>IF(ISNA(VLOOKUP(AA1587,Sheet2!J:J,1,0)),"//","")</f>
        <v/>
      </c>
      <c r="AF1587" s="94" t="str">
        <f t="shared" si="343"/>
        <v>PLOT</v>
      </c>
      <c r="AG1587" t="b">
        <f t="shared" si="344"/>
        <v>1</v>
      </c>
    </row>
    <row r="1588" spans="1:33">
      <c r="A1588" s="50">
        <f t="shared" si="345"/>
        <v>1588</v>
      </c>
      <c r="B1588" s="49">
        <f t="shared" si="346"/>
        <v>1550</v>
      </c>
      <c r="C1588" s="53" t="s">
        <v>4367</v>
      </c>
      <c r="D1588" s="53" t="s">
        <v>7</v>
      </c>
      <c r="E1588" s="58" t="s">
        <v>1211</v>
      </c>
      <c r="F1588" s="58" t="s">
        <v>1211</v>
      </c>
      <c r="G1588" s="161">
        <v>0</v>
      </c>
      <c r="H1588" s="161">
        <v>0</v>
      </c>
      <c r="I1588" s="148" t="s">
        <v>3</v>
      </c>
      <c r="J1588" s="58" t="s">
        <v>1395</v>
      </c>
      <c r="K1588" s="59" t="s">
        <v>3994</v>
      </c>
      <c r="L1588" s="57" t="s">
        <v>4852</v>
      </c>
      <c r="M1588" s="57" t="s">
        <v>4908</v>
      </c>
      <c r="N1588" s="57"/>
      <c r="O1588" s="57"/>
      <c r="P1588" s="56" t="s">
        <v>4066</v>
      </c>
      <c r="Q1588" s="13"/>
      <c r="R1588"/>
      <c r="S1588" t="str">
        <f t="shared" si="349"/>
        <v/>
      </c>
      <c r="T1588" t="str">
        <f>IF(ISNA(VLOOKUP(AF1588,#REF!,1)),"//","")</f>
        <v/>
      </c>
      <c r="U1588"/>
      <c r="V1588" t="e">
        <f t="shared" si="340"/>
        <v>#REF!</v>
      </c>
      <c r="W1588" s="81" t="s">
        <v>2263</v>
      </c>
      <c r="X1588" s="59" t="s">
        <v>2263</v>
      </c>
      <c r="Y1588" s="59" t="s">
        <v>2263</v>
      </c>
      <c r="Z1588" s="25" t="str">
        <f t="shared" si="347"/>
        <v>"P" STD_SUB_N</v>
      </c>
      <c r="AA1588" s="25" t="str">
        <f t="shared" si="341"/>
        <v>PN</v>
      </c>
      <c r="AB1588" s="1">
        <f t="shared" si="348"/>
        <v>1550</v>
      </c>
      <c r="AC1588" t="str">
        <f t="shared" si="342"/>
        <v>ITM_Pn</v>
      </c>
      <c r="AD1588" s="136" t="str">
        <f>IF(ISNA(VLOOKUP(AA1588,Sheet2!J:J,1,0)),"//","")</f>
        <v>//</v>
      </c>
      <c r="AF1588" s="94" t="str">
        <f t="shared" si="343"/>
        <v>PN</v>
      </c>
      <c r="AG1588" t="b">
        <f t="shared" si="344"/>
        <v>1</v>
      </c>
    </row>
    <row r="1589" spans="1:33">
      <c r="A1589" s="50">
        <f t="shared" si="345"/>
        <v>1589</v>
      </c>
      <c r="B1589" s="49">
        <f t="shared" si="346"/>
        <v>1551</v>
      </c>
      <c r="C1589" s="53" t="s">
        <v>5089</v>
      </c>
      <c r="D1589" s="53" t="s">
        <v>7</v>
      </c>
      <c r="E1589" s="58" t="s">
        <v>1212</v>
      </c>
      <c r="F1589" s="58" t="s">
        <v>1212</v>
      </c>
      <c r="G1589" s="161">
        <v>0</v>
      </c>
      <c r="H1589" s="161">
        <v>0</v>
      </c>
      <c r="I1589" s="148" t="s">
        <v>3</v>
      </c>
      <c r="J1589" s="58" t="s">
        <v>1395</v>
      </c>
      <c r="K1589" s="59" t="s">
        <v>3994</v>
      </c>
      <c r="L1589" s="57" t="s">
        <v>4851</v>
      </c>
      <c r="M1589" s="57" t="s">
        <v>4908</v>
      </c>
      <c r="N1589" s="57"/>
      <c r="O1589" s="57"/>
      <c r="P1589" s="56" t="s">
        <v>1794</v>
      </c>
      <c r="Q1589" s="13"/>
      <c r="R1589"/>
      <c r="S1589" t="str">
        <f t="shared" si="349"/>
        <v/>
      </c>
      <c r="T1589" t="str">
        <f>IF(ISNA(VLOOKUP(AF1589,#REF!,1)),"//","")</f>
        <v/>
      </c>
      <c r="U1589"/>
      <c r="V1589" t="e">
        <f t="shared" si="340"/>
        <v>#REF!</v>
      </c>
      <c r="W1589" s="81" t="s">
        <v>2263</v>
      </c>
      <c r="X1589" s="59" t="s">
        <v>2263</v>
      </c>
      <c r="Y1589" s="59" t="s">
        <v>2263</v>
      </c>
      <c r="Z1589" s="25" t="str">
        <f t="shared" si="347"/>
        <v>"POINT"</v>
      </c>
      <c r="AA1589" s="25" t="str">
        <f t="shared" si="341"/>
        <v>POINT</v>
      </c>
      <c r="AB1589" s="1">
        <f t="shared" si="348"/>
        <v>1551</v>
      </c>
      <c r="AC1589" t="str">
        <f t="shared" si="342"/>
        <v>ITM_POINT</v>
      </c>
      <c r="AD1589" s="136" t="str">
        <f>IF(ISNA(VLOOKUP(AA1589,Sheet2!J:J,1,0)),"//","")</f>
        <v>//</v>
      </c>
      <c r="AF1589" s="94" t="str">
        <f t="shared" si="343"/>
        <v>POINT</v>
      </c>
      <c r="AG1589" t="b">
        <f t="shared" si="344"/>
        <v>1</v>
      </c>
    </row>
    <row r="1590" spans="1:33">
      <c r="A1590" s="50">
        <f t="shared" si="345"/>
        <v>1590</v>
      </c>
      <c r="B1590" s="49">
        <f t="shared" si="346"/>
        <v>1552</v>
      </c>
      <c r="C1590" s="53" t="s">
        <v>3652</v>
      </c>
      <c r="D1590" s="53" t="s">
        <v>2621</v>
      </c>
      <c r="E1590" s="58" t="s">
        <v>2622</v>
      </c>
      <c r="F1590" s="58" t="s">
        <v>2622</v>
      </c>
      <c r="G1590" s="161">
        <v>0</v>
      </c>
      <c r="H1590" s="161">
        <v>0</v>
      </c>
      <c r="I1590" s="148" t="s">
        <v>3</v>
      </c>
      <c r="J1590" s="58" t="s">
        <v>1395</v>
      </c>
      <c r="K1590" s="59" t="s">
        <v>3994</v>
      </c>
      <c r="L1590" s="57" t="s">
        <v>4851</v>
      </c>
      <c r="M1590" s="57" t="s">
        <v>4910</v>
      </c>
      <c r="N1590" s="57"/>
      <c r="O1590" s="57"/>
      <c r="P1590" s="56" t="s">
        <v>2623</v>
      </c>
      <c r="Q1590" s="13"/>
      <c r="R1590"/>
      <c r="S1590" t="str">
        <f t="shared" si="349"/>
        <v/>
      </c>
      <c r="T1590" t="str">
        <f>IF(ISNA(VLOOKUP(AF1590,#REF!,1)),"//","")</f>
        <v/>
      </c>
      <c r="U1590"/>
      <c r="V1590" t="e">
        <f t="shared" si="340"/>
        <v>#REF!</v>
      </c>
      <c r="W1590" s="81" t="s">
        <v>2263</v>
      </c>
      <c r="X1590" s="59" t="s">
        <v>2263</v>
      </c>
      <c r="Y1590" s="59" t="s">
        <v>2263</v>
      </c>
      <c r="Z1590" s="25" t="str">
        <f t="shared" si="347"/>
        <v>"LOADV"</v>
      </c>
      <c r="AA1590" s="25" t="str">
        <f t="shared" si="341"/>
        <v>LOADV</v>
      </c>
      <c r="AB1590" s="1">
        <f t="shared" si="348"/>
        <v>1552</v>
      </c>
      <c r="AC1590" t="str">
        <f t="shared" si="342"/>
        <v>ITM_LOADV</v>
      </c>
      <c r="AD1590" s="136" t="str">
        <f>IF(ISNA(VLOOKUP(AA1590,Sheet2!J:J,1,0)),"//","")</f>
        <v>//</v>
      </c>
      <c r="AF1590" s="94" t="str">
        <f t="shared" si="343"/>
        <v>LOADV</v>
      </c>
      <c r="AG1590" t="b">
        <f t="shared" si="344"/>
        <v>1</v>
      </c>
    </row>
    <row r="1591" spans="1:33">
      <c r="A1591" s="50">
        <f t="shared" si="345"/>
        <v>1591</v>
      </c>
      <c r="B1591" s="49">
        <f t="shared" si="346"/>
        <v>1553</v>
      </c>
      <c r="C1591" s="53" t="s">
        <v>4898</v>
      </c>
      <c r="D1591" s="53" t="s">
        <v>4057</v>
      </c>
      <c r="E1591" s="117" t="s">
        <v>1215</v>
      </c>
      <c r="F1591" s="117" t="s">
        <v>1215</v>
      </c>
      <c r="G1591" s="131">
        <v>0</v>
      </c>
      <c r="H1591" s="131">
        <v>0</v>
      </c>
      <c r="I1591" s="148" t="s">
        <v>3</v>
      </c>
      <c r="J1591" s="58" t="s">
        <v>1395</v>
      </c>
      <c r="K1591" s="59" t="s">
        <v>3994</v>
      </c>
      <c r="L1591" s="57" t="s">
        <v>4851</v>
      </c>
      <c r="M1591" s="57" t="s">
        <v>4908</v>
      </c>
      <c r="N1591" s="57"/>
      <c r="O1591" s="57"/>
      <c r="P1591" s="56" t="s">
        <v>1801</v>
      </c>
      <c r="Q1591" s="20"/>
      <c r="R1591"/>
      <c r="S1591" t="str">
        <f t="shared" si="349"/>
        <v/>
      </c>
      <c r="T1591" t="str">
        <f>IF(ISNA(VLOOKUP(AF1591,#REF!,1)),"//","")</f>
        <v/>
      </c>
      <c r="U1591"/>
      <c r="V1591" t="e">
        <f t="shared" si="340"/>
        <v>#REF!</v>
      </c>
      <c r="W1591" s="81" t="s">
        <v>2263</v>
      </c>
      <c r="X1591" s="59" t="s">
        <v>2263</v>
      </c>
      <c r="Y1591" s="59" t="s">
        <v>2263</v>
      </c>
      <c r="Z1591" s="25" t="str">
        <f t="shared" si="347"/>
        <v>"POPLR"</v>
      </c>
      <c r="AA1591" s="25" t="str">
        <f t="shared" si="341"/>
        <v>POPLR</v>
      </c>
      <c r="AB1591" s="1">
        <f t="shared" si="348"/>
        <v>1553</v>
      </c>
      <c r="AC1591" t="str">
        <f t="shared" si="342"/>
        <v>ITM_POPLR</v>
      </c>
      <c r="AD1591" s="136" t="str">
        <f>IF(ISNA(VLOOKUP(AA1591,Sheet2!J:J,1,0)),"//","")</f>
        <v>//</v>
      </c>
      <c r="AF1591" s="94" t="str">
        <f t="shared" si="343"/>
        <v>POPLR</v>
      </c>
      <c r="AG1591" t="b">
        <f t="shared" si="344"/>
        <v>1</v>
      </c>
    </row>
    <row r="1592" spans="1:33">
      <c r="A1592" s="50">
        <f t="shared" si="345"/>
        <v>1592</v>
      </c>
      <c r="B1592" s="49">
        <f t="shared" si="346"/>
        <v>1554</v>
      </c>
      <c r="C1592" s="53" t="s">
        <v>4941</v>
      </c>
      <c r="D1592" s="53" t="s">
        <v>7</v>
      </c>
      <c r="E1592" s="130" t="s">
        <v>258</v>
      </c>
      <c r="F1592" s="130" t="s">
        <v>258</v>
      </c>
      <c r="G1592" s="131">
        <v>0</v>
      </c>
      <c r="H1592" s="131">
        <v>0</v>
      </c>
      <c r="I1592" s="148" t="s">
        <v>3</v>
      </c>
      <c r="J1592" s="58" t="s">
        <v>1395</v>
      </c>
      <c r="K1592" s="59" t="s">
        <v>3994</v>
      </c>
      <c r="L1592" s="57" t="s">
        <v>4851</v>
      </c>
      <c r="M1592" s="57" t="s">
        <v>4908</v>
      </c>
      <c r="N1592" s="57"/>
      <c r="O1592" s="57"/>
      <c r="P1592" s="56" t="s">
        <v>1804</v>
      </c>
      <c r="Q1592" s="13"/>
      <c r="R1592"/>
      <c r="S1592" t="str">
        <f t="shared" si="349"/>
        <v/>
      </c>
      <c r="T1592" t="str">
        <f>IF(ISNA(VLOOKUP(AF1592,#REF!,1)),"//","")</f>
        <v/>
      </c>
      <c r="U1592"/>
      <c r="V1592" t="e">
        <f t="shared" si="340"/>
        <v>#REF!</v>
      </c>
      <c r="W1592" s="81" t="s">
        <v>2263</v>
      </c>
      <c r="X1592" s="59" t="s">
        <v>2263</v>
      </c>
      <c r="Y1592" s="59" t="s">
        <v>2263</v>
      </c>
      <c r="Z1592" s="25" t="str">
        <f t="shared" si="347"/>
        <v>"PRCL"</v>
      </c>
      <c r="AA1592" s="25" t="str">
        <f t="shared" si="341"/>
        <v>PRCL</v>
      </c>
      <c r="AB1592" s="1">
        <f t="shared" si="348"/>
        <v>1554</v>
      </c>
      <c r="AC1592" t="str">
        <f t="shared" si="342"/>
        <v>ITM_PRCL</v>
      </c>
      <c r="AD1592" s="136" t="str">
        <f>IF(ISNA(VLOOKUP(AA1592,Sheet2!J:J,1,0)),"//","")</f>
        <v>//</v>
      </c>
      <c r="AF1592" s="94" t="str">
        <f t="shared" si="343"/>
        <v>PRCL</v>
      </c>
      <c r="AG1592" t="b">
        <f t="shared" si="344"/>
        <v>1</v>
      </c>
    </row>
    <row r="1593" spans="1:33">
      <c r="A1593" s="50">
        <f t="shared" si="345"/>
        <v>1593</v>
      </c>
      <c r="B1593" s="49">
        <f t="shared" si="346"/>
        <v>1555</v>
      </c>
      <c r="C1593" s="53" t="s">
        <v>4942</v>
      </c>
      <c r="D1593" s="53" t="s">
        <v>7</v>
      </c>
      <c r="E1593" s="130" t="s">
        <v>262</v>
      </c>
      <c r="F1593" s="130" t="s">
        <v>262</v>
      </c>
      <c r="G1593" s="131">
        <v>0</v>
      </c>
      <c r="H1593" s="131">
        <v>0</v>
      </c>
      <c r="I1593" s="148" t="s">
        <v>3</v>
      </c>
      <c r="J1593" s="58" t="s">
        <v>1395</v>
      </c>
      <c r="K1593" s="59" t="s">
        <v>3994</v>
      </c>
      <c r="L1593" s="57" t="s">
        <v>4851</v>
      </c>
      <c r="M1593" s="57" t="s">
        <v>4910</v>
      </c>
      <c r="N1593" s="57"/>
      <c r="O1593" s="57"/>
      <c r="P1593" s="56" t="s">
        <v>1809</v>
      </c>
      <c r="Q1593" s="13"/>
      <c r="R1593"/>
      <c r="S1593" t="str">
        <f t="shared" si="349"/>
        <v/>
      </c>
      <c r="T1593" t="str">
        <f>IF(ISNA(VLOOKUP(AF1593,#REF!,1)),"//","")</f>
        <v/>
      </c>
      <c r="U1593"/>
      <c r="V1593" t="e">
        <f t="shared" si="340"/>
        <v>#REF!</v>
      </c>
      <c r="W1593" s="81" t="s">
        <v>2263</v>
      </c>
      <c r="X1593" s="59" t="s">
        <v>2263</v>
      </c>
      <c r="Y1593" s="59" t="s">
        <v>2263</v>
      </c>
      <c r="Z1593" s="25" t="str">
        <f t="shared" si="347"/>
        <v>"PSTO"</v>
      </c>
      <c r="AA1593" s="25" t="str">
        <f t="shared" si="341"/>
        <v>PSTO</v>
      </c>
      <c r="AB1593" s="1">
        <f t="shared" si="348"/>
        <v>1555</v>
      </c>
      <c r="AC1593" t="str">
        <f t="shared" si="342"/>
        <v>ITM_PSTO</v>
      </c>
      <c r="AD1593" s="136" t="str">
        <f>IF(ISNA(VLOOKUP(AA1593,Sheet2!J:J,1,0)),"//","")</f>
        <v>//</v>
      </c>
      <c r="AF1593" s="94" t="str">
        <f t="shared" si="343"/>
        <v>PSTO</v>
      </c>
      <c r="AG1593" t="b">
        <f t="shared" si="344"/>
        <v>1</v>
      </c>
    </row>
    <row r="1594" spans="1:33">
      <c r="A1594" s="50">
        <f t="shared" si="345"/>
        <v>1594</v>
      </c>
      <c r="B1594" s="49">
        <f t="shared" si="346"/>
        <v>1556</v>
      </c>
      <c r="C1594" s="53" t="s">
        <v>4934</v>
      </c>
      <c r="D1594" s="53" t="s">
        <v>2304</v>
      </c>
      <c r="E1594" s="58" t="s">
        <v>263</v>
      </c>
      <c r="F1594" s="58" t="s">
        <v>263</v>
      </c>
      <c r="G1594" s="161">
        <v>0</v>
      </c>
      <c r="H1594" s="161">
        <v>99</v>
      </c>
      <c r="I1594" s="148" t="s">
        <v>3</v>
      </c>
      <c r="J1594" s="58" t="s">
        <v>1395</v>
      </c>
      <c r="K1594" s="59" t="s">
        <v>4659</v>
      </c>
      <c r="L1594" s="57" t="s">
        <v>4851</v>
      </c>
      <c r="M1594" s="57" t="s">
        <v>4913</v>
      </c>
      <c r="N1594" s="57"/>
      <c r="O1594" s="57"/>
      <c r="P1594" s="56" t="s">
        <v>1810</v>
      </c>
      <c r="Q1594" s="13"/>
      <c r="R1594"/>
      <c r="S1594" t="str">
        <f t="shared" si="349"/>
        <v/>
      </c>
      <c r="T1594" t="str">
        <f>IF(ISNA(VLOOKUP(AF1594,#REF!,1)),"//","")</f>
        <v/>
      </c>
      <c r="U1594"/>
      <c r="V1594" t="e">
        <f t="shared" si="340"/>
        <v>#REF!</v>
      </c>
      <c r="W1594" s="81" t="s">
        <v>2263</v>
      </c>
      <c r="X1594" s="59" t="s">
        <v>2263</v>
      </c>
      <c r="Y1594" s="59" t="s">
        <v>2263</v>
      </c>
      <c r="Z1594" s="25" t="str">
        <f t="shared" si="347"/>
        <v>"PUTK"</v>
      </c>
      <c r="AA1594" s="25" t="str">
        <f t="shared" si="341"/>
        <v>PUTK</v>
      </c>
      <c r="AB1594" s="1">
        <f t="shared" si="348"/>
        <v>1556</v>
      </c>
      <c r="AC1594" t="str">
        <f t="shared" si="342"/>
        <v>ITM_PUTK</v>
      </c>
      <c r="AD1594" s="136" t="str">
        <f>IF(ISNA(VLOOKUP(AA1594,Sheet2!J:J,1,0)),"//","")</f>
        <v>//</v>
      </c>
      <c r="AF1594" s="94" t="str">
        <f t="shared" si="343"/>
        <v>PUTK</v>
      </c>
      <c r="AG1594" t="b">
        <f t="shared" si="344"/>
        <v>1</v>
      </c>
    </row>
    <row r="1595" spans="1:33">
      <c r="A1595" s="50">
        <f t="shared" si="345"/>
        <v>1595</v>
      </c>
      <c r="B1595" s="49">
        <f t="shared" si="346"/>
        <v>1557</v>
      </c>
      <c r="C1595" s="53" t="s">
        <v>3632</v>
      </c>
      <c r="D1595" s="53" t="s">
        <v>4475</v>
      </c>
      <c r="E1595" s="58" t="s">
        <v>1220</v>
      </c>
      <c r="F1595" s="58" t="s">
        <v>1220</v>
      </c>
      <c r="G1595" s="161">
        <v>0</v>
      </c>
      <c r="H1595" s="161">
        <v>0</v>
      </c>
      <c r="I1595" s="148" t="s">
        <v>3</v>
      </c>
      <c r="J1595" s="58" t="s">
        <v>1395</v>
      </c>
      <c r="K1595" s="59" t="s">
        <v>3994</v>
      </c>
      <c r="L1595" s="57" t="s">
        <v>4851</v>
      </c>
      <c r="M1595" s="57" t="s">
        <v>4908</v>
      </c>
      <c r="N1595" s="57"/>
      <c r="O1595" s="57"/>
      <c r="P1595" s="56" t="s">
        <v>1815</v>
      </c>
      <c r="Q1595" s="13"/>
      <c r="R1595"/>
      <c r="S1595" t="str">
        <f t="shared" si="349"/>
        <v/>
      </c>
      <c r="T1595" t="str">
        <f>IF(ISNA(VLOOKUP(AF1595,#REF!,1)),"//","")</f>
        <v/>
      </c>
      <c r="U1595"/>
      <c r="V1595" t="e">
        <f t="shared" si="340"/>
        <v>#REF!</v>
      </c>
      <c r="W1595" s="81" t="s">
        <v>2263</v>
      </c>
      <c r="X1595" s="59" t="s">
        <v>2637</v>
      </c>
      <c r="Y1595" s="59" t="s">
        <v>2263</v>
      </c>
      <c r="Z1595" s="25" t="str">
        <f t="shared" si="347"/>
        <v>"RAD"</v>
      </c>
      <c r="AA1595" s="25" t="str">
        <f t="shared" si="341"/>
        <v>RAD</v>
      </c>
      <c r="AB1595" s="1">
        <f t="shared" si="348"/>
        <v>1557</v>
      </c>
      <c r="AC1595" t="str">
        <f t="shared" si="342"/>
        <v>ITM_RAD</v>
      </c>
      <c r="AD1595" s="136" t="str">
        <f>IF(ISNA(VLOOKUP(AA1595,Sheet2!J:J,1,0)),"//","")</f>
        <v/>
      </c>
      <c r="AF1595" s="94" t="str">
        <f t="shared" si="343"/>
        <v>RAD</v>
      </c>
      <c r="AG1595" t="b">
        <f t="shared" si="344"/>
        <v>1</v>
      </c>
    </row>
    <row r="1596" spans="1:33">
      <c r="A1596" s="50">
        <f t="shared" si="345"/>
        <v>1596</v>
      </c>
      <c r="B1596" s="49">
        <f t="shared" si="346"/>
        <v>1558</v>
      </c>
      <c r="C1596" s="53" t="s">
        <v>3633</v>
      </c>
      <c r="D1596" s="53" t="s">
        <v>4475</v>
      </c>
      <c r="E1596" s="58" t="s">
        <v>1221</v>
      </c>
      <c r="F1596" s="58" t="s">
        <v>1221</v>
      </c>
      <c r="G1596" s="161">
        <v>0</v>
      </c>
      <c r="H1596" s="161">
        <v>0</v>
      </c>
      <c r="I1596" s="148" t="s">
        <v>3</v>
      </c>
      <c r="J1596" s="58" t="s">
        <v>1395</v>
      </c>
      <c r="K1596" s="59" t="s">
        <v>3994</v>
      </c>
      <c r="L1596" s="57" t="s">
        <v>4851</v>
      </c>
      <c r="M1596" s="57" t="s">
        <v>4908</v>
      </c>
      <c r="N1596" s="57"/>
      <c r="O1596" s="57"/>
      <c r="P1596" s="56" t="s">
        <v>1816</v>
      </c>
      <c r="Q1596" s="13"/>
      <c r="R1596"/>
      <c r="S1596" t="str">
        <f t="shared" si="349"/>
        <v/>
      </c>
      <c r="T1596" t="str">
        <f>IF(ISNA(VLOOKUP(AF1596,#REF!,1)),"//","")</f>
        <v/>
      </c>
      <c r="U1596"/>
      <c r="V1596" t="e">
        <f t="shared" si="340"/>
        <v>#REF!</v>
      </c>
      <c r="W1596" s="81" t="s">
        <v>2698</v>
      </c>
      <c r="X1596" s="59" t="s">
        <v>2263</v>
      </c>
      <c r="Y1596" s="59" t="s">
        <v>2263</v>
      </c>
      <c r="Z1596" s="25" t="str">
        <f t="shared" si="347"/>
        <v>"RAD" STD_RIGHT_ARROW</v>
      </c>
      <c r="AA1596" s="25" t="str">
        <f t="shared" si="341"/>
        <v>RAD&gt;</v>
      </c>
      <c r="AB1596" s="1">
        <f t="shared" si="348"/>
        <v>1558</v>
      </c>
      <c r="AC1596" t="str">
        <f t="shared" si="342"/>
        <v>ITM_RADto</v>
      </c>
      <c r="AD1596" s="136" t="str">
        <f>IF(ISNA(VLOOKUP(AA1596,Sheet2!J:J,1,0)),"//","")</f>
        <v>//</v>
      </c>
      <c r="AF1596" s="94" t="str">
        <f t="shared" si="343"/>
        <v>RAD&gt;</v>
      </c>
      <c r="AG1596" t="b">
        <f t="shared" si="344"/>
        <v>1</v>
      </c>
    </row>
    <row r="1597" spans="1:33">
      <c r="A1597" s="50">
        <f t="shared" si="345"/>
        <v>1597</v>
      </c>
      <c r="B1597" s="49">
        <f t="shared" si="346"/>
        <v>1559</v>
      </c>
      <c r="C1597" s="53" t="s">
        <v>3659</v>
      </c>
      <c r="D1597" s="53" t="s">
        <v>7</v>
      </c>
      <c r="E1597" s="58" t="s">
        <v>267</v>
      </c>
      <c r="F1597" s="58" t="s">
        <v>267</v>
      </c>
      <c r="G1597" s="161">
        <v>0</v>
      </c>
      <c r="H1597" s="161">
        <v>0</v>
      </c>
      <c r="I1597" s="148" t="s">
        <v>3</v>
      </c>
      <c r="J1597" s="58" t="s">
        <v>1395</v>
      </c>
      <c r="K1597" s="59" t="s">
        <v>3994</v>
      </c>
      <c r="L1597" s="57" t="s">
        <v>4851</v>
      </c>
      <c r="M1597" s="57" t="s">
        <v>4908</v>
      </c>
      <c r="N1597" s="57"/>
      <c r="O1597" s="57"/>
      <c r="P1597" s="56" t="s">
        <v>1818</v>
      </c>
      <c r="Q1597" s="13"/>
      <c r="R1597"/>
      <c r="S1597" t="str">
        <f t="shared" si="349"/>
        <v/>
      </c>
      <c r="T1597" t="str">
        <f>IF(ISNA(VLOOKUP(AF1597,#REF!,1)),"//","")</f>
        <v/>
      </c>
      <c r="U1597"/>
      <c r="V1597" t="e">
        <f t="shared" si="340"/>
        <v>#REF!</v>
      </c>
      <c r="W1597" s="81" t="s">
        <v>2699</v>
      </c>
      <c r="X1597" s="59" t="s">
        <v>2263</v>
      </c>
      <c r="Y1597" s="59" t="s">
        <v>2263</v>
      </c>
      <c r="Z1597" s="25" t="str">
        <f t="shared" si="347"/>
        <v>"RAN#"</v>
      </c>
      <c r="AA1597" s="25" t="str">
        <f t="shared" si="341"/>
        <v>RAN#</v>
      </c>
      <c r="AB1597" s="1">
        <f t="shared" si="348"/>
        <v>1559</v>
      </c>
      <c r="AC1597" t="str">
        <f t="shared" si="342"/>
        <v>ITM_RAN</v>
      </c>
      <c r="AD1597" s="136" t="str">
        <f>IF(ISNA(VLOOKUP(AA1597,Sheet2!J:J,1,0)),"//","")</f>
        <v/>
      </c>
      <c r="AF1597" s="94" t="str">
        <f t="shared" si="343"/>
        <v>RAN#</v>
      </c>
      <c r="AG1597" t="b">
        <f t="shared" si="344"/>
        <v>1</v>
      </c>
    </row>
    <row r="1598" spans="1:33">
      <c r="A1598" s="50">
        <f t="shared" si="345"/>
        <v>1598</v>
      </c>
      <c r="B1598" s="49">
        <f t="shared" si="346"/>
        <v>1560</v>
      </c>
      <c r="C1598" s="53" t="s">
        <v>3818</v>
      </c>
      <c r="D1598" s="53" t="s">
        <v>2839</v>
      </c>
      <c r="E1598" s="58" t="s">
        <v>281</v>
      </c>
      <c r="F1598" s="58" t="s">
        <v>281</v>
      </c>
      <c r="G1598" s="161">
        <v>0</v>
      </c>
      <c r="H1598" s="161">
        <v>0</v>
      </c>
      <c r="I1598" s="148" t="s">
        <v>3</v>
      </c>
      <c r="J1598" s="58" t="s">
        <v>1395</v>
      </c>
      <c r="K1598" s="59" t="s">
        <v>3830</v>
      </c>
      <c r="L1598" s="57" t="s">
        <v>4851</v>
      </c>
      <c r="M1598" s="57" t="s">
        <v>4910</v>
      </c>
      <c r="N1598" s="57"/>
      <c r="O1598" s="57" t="s">
        <v>268</v>
      </c>
      <c r="P1598" s="56" t="s">
        <v>1819</v>
      </c>
      <c r="Q1598" s="13"/>
      <c r="R1598"/>
      <c r="S1598" t="str">
        <f t="shared" si="349"/>
        <v/>
      </c>
      <c r="T1598" t="str">
        <f>IF(ISNA(VLOOKUP(AF1598,#REF!,1)),"//","")</f>
        <v/>
      </c>
      <c r="U1598"/>
      <c r="V1598" t="e">
        <f t="shared" si="340"/>
        <v>#REF!</v>
      </c>
      <c r="W1598" s="81" t="s">
        <v>2263</v>
      </c>
      <c r="X1598" s="59" t="s">
        <v>2263</v>
      </c>
      <c r="Y1598" s="59" t="s">
        <v>2263</v>
      </c>
      <c r="Z1598" s="25" t="str">
        <f t="shared" si="347"/>
        <v>"REGS"</v>
      </c>
      <c r="AA1598" s="25" t="str">
        <f t="shared" si="341"/>
        <v>REGS</v>
      </c>
      <c r="AB1598" s="1">
        <f t="shared" si="348"/>
        <v>1560</v>
      </c>
      <c r="AC1598" t="str">
        <f t="shared" si="342"/>
        <v>ITM_RBR</v>
      </c>
      <c r="AD1598" s="136" t="str">
        <f>IF(ISNA(VLOOKUP(AA1598,Sheet2!J:J,1,0)),"//","")</f>
        <v>//</v>
      </c>
      <c r="AF1598" s="94" t="str">
        <f t="shared" si="343"/>
        <v>REGS</v>
      </c>
      <c r="AG1598" t="b">
        <f t="shared" si="344"/>
        <v>1</v>
      </c>
    </row>
    <row r="1599" spans="1:33">
      <c r="A1599" s="50">
        <f t="shared" si="345"/>
        <v>1599</v>
      </c>
      <c r="B1599" s="49">
        <f t="shared" si="346"/>
        <v>1561</v>
      </c>
      <c r="C1599" s="53" t="s">
        <v>3660</v>
      </c>
      <c r="D1599" s="53" t="s">
        <v>2304</v>
      </c>
      <c r="E1599" s="58" t="s">
        <v>1224</v>
      </c>
      <c r="F1599" s="58" t="s">
        <v>270</v>
      </c>
      <c r="G1599" s="161">
        <v>0</v>
      </c>
      <c r="H1599" s="161">
        <v>99</v>
      </c>
      <c r="I1599" s="148" t="s">
        <v>3</v>
      </c>
      <c r="J1599" s="58" t="s">
        <v>1395</v>
      </c>
      <c r="K1599" s="59" t="s">
        <v>3994</v>
      </c>
      <c r="L1599" s="57" t="s">
        <v>4851</v>
      </c>
      <c r="M1599" s="57" t="s">
        <v>4913</v>
      </c>
      <c r="N1599" s="57"/>
      <c r="O1599" s="53"/>
      <c r="P1599" s="56" t="s">
        <v>1821</v>
      </c>
      <c r="Q1599" s="13"/>
      <c r="R1599"/>
      <c r="S1599" t="str">
        <f t="shared" si="349"/>
        <v>NOT EQUAL</v>
      </c>
      <c r="T1599" t="str">
        <f>IF(ISNA(VLOOKUP(AF1599,#REF!,1)),"//","")</f>
        <v/>
      </c>
      <c r="U1599"/>
      <c r="V1599" t="e">
        <f t="shared" si="340"/>
        <v>#REF!</v>
      </c>
      <c r="W1599" s="81" t="s">
        <v>2263</v>
      </c>
      <c r="X1599" s="59" t="s">
        <v>2263</v>
      </c>
      <c r="Y1599" s="59" t="s">
        <v>2263</v>
      </c>
      <c r="Z1599" s="25" t="str">
        <f t="shared" si="347"/>
        <v>"RCLCFG"</v>
      </c>
      <c r="AA1599" s="25" t="str">
        <f t="shared" si="341"/>
        <v>RCLCFG</v>
      </c>
      <c r="AB1599" s="1">
        <f t="shared" si="348"/>
        <v>1561</v>
      </c>
      <c r="AC1599" t="str">
        <f t="shared" si="342"/>
        <v>ITM_RCLCFG</v>
      </c>
      <c r="AD1599" s="136" t="str">
        <f>IF(ISNA(VLOOKUP(AA1599,Sheet2!J:J,1,0)),"//","")</f>
        <v>//</v>
      </c>
      <c r="AF1599" s="94" t="str">
        <f t="shared" si="343"/>
        <v>RCLCFG</v>
      </c>
      <c r="AG1599" t="b">
        <f t="shared" si="344"/>
        <v>1</v>
      </c>
    </row>
    <row r="1600" spans="1:33">
      <c r="A1600" s="50">
        <f t="shared" si="345"/>
        <v>1600</v>
      </c>
      <c r="B1600" s="49">
        <f t="shared" si="346"/>
        <v>1562</v>
      </c>
      <c r="C1600" s="53" t="s">
        <v>3661</v>
      </c>
      <c r="D1600" s="53" t="s">
        <v>7</v>
      </c>
      <c r="E1600" s="58" t="s">
        <v>1225</v>
      </c>
      <c r="F1600" s="58" t="s">
        <v>1225</v>
      </c>
      <c r="G1600" s="161">
        <v>0</v>
      </c>
      <c r="H1600" s="161">
        <v>0</v>
      </c>
      <c r="I1600" s="148" t="s">
        <v>3</v>
      </c>
      <c r="J1600" s="58" t="s">
        <v>1395</v>
      </c>
      <c r="K1600" s="59" t="s">
        <v>3994</v>
      </c>
      <c r="L1600" s="57" t="s">
        <v>4851</v>
      </c>
      <c r="M1600" s="57" t="s">
        <v>4908</v>
      </c>
      <c r="N1600" s="57"/>
      <c r="O1600" s="57"/>
      <c r="P1600" s="56" t="s">
        <v>1822</v>
      </c>
      <c r="Q1600" s="13"/>
      <c r="R1600"/>
      <c r="S1600" t="str">
        <f t="shared" si="349"/>
        <v/>
      </c>
      <c r="T1600" t="str">
        <f>IF(ISNA(VLOOKUP(AF1600,#REF!,1)),"//","")</f>
        <v/>
      </c>
      <c r="U1600"/>
      <c r="V1600" t="e">
        <f t="shared" si="340"/>
        <v>#REF!</v>
      </c>
      <c r="W1600" s="81" t="s">
        <v>2722</v>
      </c>
      <c r="X1600" s="59" t="s">
        <v>2263</v>
      </c>
      <c r="Y1600" s="59" t="s">
        <v>2263</v>
      </c>
      <c r="Z1600" s="25" t="str">
        <f t="shared" si="347"/>
        <v>"RCLEL"</v>
      </c>
      <c r="AA1600" s="25" t="str">
        <f t="shared" si="341"/>
        <v>RCLEL</v>
      </c>
      <c r="AB1600" s="1">
        <f t="shared" si="348"/>
        <v>1562</v>
      </c>
      <c r="AC1600" t="str">
        <f t="shared" si="342"/>
        <v>ITM_RCLEL</v>
      </c>
      <c r="AF1600" s="94" t="str">
        <f t="shared" si="343"/>
        <v>RCLEL</v>
      </c>
      <c r="AG1600" t="b">
        <f t="shared" si="344"/>
        <v>1</v>
      </c>
    </row>
    <row r="1601" spans="1:33">
      <c r="A1601" s="50">
        <f t="shared" si="345"/>
        <v>1601</v>
      </c>
      <c r="B1601" s="49">
        <f t="shared" si="346"/>
        <v>1563</v>
      </c>
      <c r="C1601" s="53" t="s">
        <v>3662</v>
      </c>
      <c r="D1601" s="53" t="s">
        <v>7</v>
      </c>
      <c r="E1601" s="58" t="s">
        <v>1226</v>
      </c>
      <c r="F1601" s="58" t="s">
        <v>1226</v>
      </c>
      <c r="G1601" s="161">
        <v>0</v>
      </c>
      <c r="H1601" s="161">
        <v>0</v>
      </c>
      <c r="I1601" s="148" t="s">
        <v>3</v>
      </c>
      <c r="J1601" s="58" t="s">
        <v>1395</v>
      </c>
      <c r="K1601" s="59" t="s">
        <v>3994</v>
      </c>
      <c r="L1601" s="57" t="s">
        <v>4851</v>
      </c>
      <c r="M1601" s="57" t="s">
        <v>4908</v>
      </c>
      <c r="N1601" s="57"/>
      <c r="O1601" s="57"/>
      <c r="P1601" s="56" t="s">
        <v>1823</v>
      </c>
      <c r="Q1601" s="13"/>
      <c r="R1601"/>
      <c r="S1601" t="str">
        <f t="shared" si="349"/>
        <v/>
      </c>
      <c r="T1601" t="str">
        <f>IF(ISNA(VLOOKUP(AF1601,#REF!,1)),"//","")</f>
        <v/>
      </c>
      <c r="U1601"/>
      <c r="V1601" t="e">
        <f t="shared" si="340"/>
        <v>#REF!</v>
      </c>
      <c r="W1601" s="81" t="s">
        <v>2722</v>
      </c>
      <c r="X1601" s="59" t="s">
        <v>2263</v>
      </c>
      <c r="Y1601" s="59" t="s">
        <v>2263</v>
      </c>
      <c r="Z1601" s="25" t="str">
        <f t="shared" si="347"/>
        <v>"RCLIJ"</v>
      </c>
      <c r="AA1601" s="25" t="str">
        <f t="shared" si="341"/>
        <v>RCLIJ</v>
      </c>
      <c r="AB1601" s="1">
        <f t="shared" si="348"/>
        <v>1563</v>
      </c>
      <c r="AC1601" t="str">
        <f t="shared" si="342"/>
        <v>ITM_RCLIJ</v>
      </c>
      <c r="AD1601" s="136" t="str">
        <f>IF(ISNA(VLOOKUP(AA1601,Sheet2!J:J,1,0)),"//","")</f>
        <v>//</v>
      </c>
      <c r="AF1601" s="94" t="str">
        <f t="shared" si="343"/>
        <v>RCLIJ</v>
      </c>
      <c r="AG1601" t="b">
        <f t="shared" si="344"/>
        <v>1</v>
      </c>
    </row>
    <row r="1602" spans="1:33">
      <c r="A1602" s="50">
        <f t="shared" si="345"/>
        <v>1602</v>
      </c>
      <c r="B1602" s="49">
        <f t="shared" si="346"/>
        <v>1564</v>
      </c>
      <c r="C1602" s="53" t="s">
        <v>3663</v>
      </c>
      <c r="D1602" s="53" t="s">
        <v>2304</v>
      </c>
      <c r="E1602" s="58" t="s">
        <v>1227</v>
      </c>
      <c r="F1602" s="58" t="s">
        <v>1227</v>
      </c>
      <c r="G1602" s="161">
        <v>0</v>
      </c>
      <c r="H1602" s="161">
        <v>99</v>
      </c>
      <c r="I1602" s="148" t="s">
        <v>3</v>
      </c>
      <c r="J1602" s="58" t="s">
        <v>1395</v>
      </c>
      <c r="K1602" s="59" t="s">
        <v>3994</v>
      </c>
      <c r="L1602" s="57" t="s">
        <v>4851</v>
      </c>
      <c r="M1602" s="57" t="s">
        <v>4913</v>
      </c>
      <c r="N1602" s="57"/>
      <c r="O1602" s="57"/>
      <c r="P1602" s="56" t="s">
        <v>1824</v>
      </c>
      <c r="Q1602" s="13"/>
      <c r="R1602"/>
      <c r="S1602" t="str">
        <f t="shared" si="349"/>
        <v/>
      </c>
      <c r="T1602" t="str">
        <f>IF(ISNA(VLOOKUP(AF1602,#REF!,1)),"//","")</f>
        <v/>
      </c>
      <c r="U1602"/>
      <c r="V1602" t="e">
        <f t="shared" si="340"/>
        <v>#REF!</v>
      </c>
      <c r="W1602" s="81" t="s">
        <v>2722</v>
      </c>
      <c r="X1602" s="59" t="s">
        <v>2263</v>
      </c>
      <c r="Y1602" s="59" t="s">
        <v>2263</v>
      </c>
      <c r="Z1602" s="25" t="str">
        <f t="shared" si="347"/>
        <v>"RCLS"</v>
      </c>
      <c r="AA1602" s="25" t="str">
        <f t="shared" si="341"/>
        <v>RCLS</v>
      </c>
      <c r="AB1602" s="1">
        <f t="shared" si="348"/>
        <v>1564</v>
      </c>
      <c r="AC1602" t="str">
        <f t="shared" si="342"/>
        <v>ITM_RCLS</v>
      </c>
      <c r="AD1602" s="136" t="str">
        <f>IF(ISNA(VLOOKUP(AA1602,Sheet2!J:J,1,0)),"//","")</f>
        <v>//</v>
      </c>
      <c r="AF1602" s="94" t="str">
        <f t="shared" si="343"/>
        <v>RCLS</v>
      </c>
      <c r="AG1602" t="b">
        <f t="shared" si="344"/>
        <v>1</v>
      </c>
    </row>
    <row r="1603" spans="1:33">
      <c r="A1603" s="50">
        <f t="shared" si="345"/>
        <v>1603</v>
      </c>
      <c r="B1603" s="49">
        <f t="shared" si="346"/>
        <v>1565</v>
      </c>
      <c r="C1603" s="53" t="s">
        <v>4310</v>
      </c>
      <c r="D1603" s="53" t="s">
        <v>12</v>
      </c>
      <c r="E1603" s="58" t="s">
        <v>1230</v>
      </c>
      <c r="F1603" s="58" t="s">
        <v>1230</v>
      </c>
      <c r="G1603" s="161">
        <v>0</v>
      </c>
      <c r="H1603" s="165">
        <v>99</v>
      </c>
      <c r="I1603" s="148" t="s">
        <v>3</v>
      </c>
      <c r="J1603" s="58" t="s">
        <v>1395</v>
      </c>
      <c r="K1603" s="59" t="s">
        <v>3994</v>
      </c>
      <c r="L1603" s="57" t="s">
        <v>4851</v>
      </c>
      <c r="M1603" s="57" t="s">
        <v>4909</v>
      </c>
      <c r="N1603" s="57"/>
      <c r="O1603" s="57"/>
      <c r="P1603" s="56" t="s">
        <v>1828</v>
      </c>
      <c r="Q1603" s="13"/>
      <c r="R1603"/>
      <c r="S1603" t="str">
        <f t="shared" si="349"/>
        <v/>
      </c>
      <c r="T1603" t="str">
        <f>IF(ISNA(VLOOKUP(AF1603,#REF!,1)),"//","")</f>
        <v/>
      </c>
      <c r="U1603"/>
      <c r="V1603" t="e">
        <f t="shared" si="340"/>
        <v>#REF!</v>
      </c>
      <c r="W1603" s="81" t="s">
        <v>2263</v>
      </c>
      <c r="X1603" s="59" t="s">
        <v>2263</v>
      </c>
      <c r="Y1603" s="59" t="s">
        <v>2263</v>
      </c>
      <c r="Z1603" s="25" t="str">
        <f t="shared" si="347"/>
        <v>"RDP"</v>
      </c>
      <c r="AA1603" s="25" t="str">
        <f t="shared" si="341"/>
        <v>RDP</v>
      </c>
      <c r="AB1603" s="1">
        <f t="shared" si="348"/>
        <v>1565</v>
      </c>
      <c r="AC1603" t="str">
        <f t="shared" si="342"/>
        <v>ITM_RDP</v>
      </c>
      <c r="AD1603" s="136" t="str">
        <f>IF(ISNA(VLOOKUP(AA1603,Sheet2!J:J,1,0)),"//","")</f>
        <v>//</v>
      </c>
      <c r="AF1603" s="94" t="str">
        <f t="shared" si="343"/>
        <v>RDP</v>
      </c>
      <c r="AG1603" t="b">
        <f t="shared" si="344"/>
        <v>1</v>
      </c>
    </row>
    <row r="1604" spans="1:33">
      <c r="A1604" s="50">
        <f t="shared" si="345"/>
        <v>1604</v>
      </c>
      <c r="B1604" s="49">
        <f t="shared" si="346"/>
        <v>1566</v>
      </c>
      <c r="C1604" s="53" t="s">
        <v>3664</v>
      </c>
      <c r="D1604" s="53" t="s">
        <v>7</v>
      </c>
      <c r="E1604" s="58" t="s">
        <v>279</v>
      </c>
      <c r="F1604" s="58" t="s">
        <v>279</v>
      </c>
      <c r="G1604" s="161">
        <v>0</v>
      </c>
      <c r="H1604" s="161">
        <v>0</v>
      </c>
      <c r="I1604" s="148" t="s">
        <v>3</v>
      </c>
      <c r="J1604" s="58" t="s">
        <v>1395</v>
      </c>
      <c r="K1604" s="59" t="s">
        <v>3994</v>
      </c>
      <c r="L1604" s="57" t="s">
        <v>4851</v>
      </c>
      <c r="M1604" s="57" t="s">
        <v>4908</v>
      </c>
      <c r="N1604" s="57"/>
      <c r="O1604" s="57"/>
      <c r="P1604" s="56" t="s">
        <v>1832</v>
      </c>
      <c r="Q1604" s="13"/>
      <c r="R1604"/>
      <c r="S1604" t="str">
        <f t="shared" si="349"/>
        <v/>
      </c>
      <c r="T1604" t="str">
        <f>IF(ISNA(VLOOKUP(AF1604,#REF!,1)),"//","")</f>
        <v/>
      </c>
      <c r="U1604"/>
      <c r="V1604" t="e">
        <f t="shared" si="340"/>
        <v>#REF!</v>
      </c>
      <c r="W1604" s="81" t="s">
        <v>2703</v>
      </c>
      <c r="X1604" s="59" t="s">
        <v>2263</v>
      </c>
      <c r="Y1604" s="59" t="s">
        <v>2263</v>
      </c>
      <c r="Z1604" s="25" t="str">
        <f t="shared" si="347"/>
        <v>"RE"</v>
      </c>
      <c r="AA1604" s="25" t="str">
        <f t="shared" si="341"/>
        <v>RE</v>
      </c>
      <c r="AB1604" s="1">
        <f t="shared" si="348"/>
        <v>1566</v>
      </c>
      <c r="AC1604" t="str">
        <f t="shared" si="342"/>
        <v>ITM_RE</v>
      </c>
      <c r="AD1604" s="136" t="str">
        <f>IF(ISNA(VLOOKUP(AA1604,Sheet2!J:J,1,0)),"//","")</f>
        <v/>
      </c>
      <c r="AF1604" s="94" t="str">
        <f t="shared" si="343"/>
        <v>RE</v>
      </c>
      <c r="AG1604" t="b">
        <f t="shared" si="344"/>
        <v>1</v>
      </c>
    </row>
    <row r="1605" spans="1:33">
      <c r="A1605" s="50">
        <f t="shared" si="345"/>
        <v>1605</v>
      </c>
      <c r="B1605" s="49">
        <f t="shared" si="346"/>
        <v>1567</v>
      </c>
      <c r="C1605" s="53" t="s">
        <v>3816</v>
      </c>
      <c r="D1605" s="53" t="s">
        <v>7</v>
      </c>
      <c r="E1605" s="58" t="s">
        <v>4991</v>
      </c>
      <c r="F1605" s="58" t="s">
        <v>4991</v>
      </c>
      <c r="G1605" s="161">
        <v>0</v>
      </c>
      <c r="H1605" s="161">
        <v>0</v>
      </c>
      <c r="I1605" s="148" t="s">
        <v>3</v>
      </c>
      <c r="J1605" s="58" t="s">
        <v>1395</v>
      </c>
      <c r="K1605" s="59" t="s">
        <v>3994</v>
      </c>
      <c r="L1605" s="57" t="s">
        <v>4851</v>
      </c>
      <c r="M1605" s="57" t="s">
        <v>4908</v>
      </c>
      <c r="N1605" s="57"/>
      <c r="O1605" s="57"/>
      <c r="P1605" s="56" t="s">
        <v>4984</v>
      </c>
      <c r="Q1605" s="13"/>
      <c r="R1605"/>
      <c r="S1605" t="str">
        <f t="shared" si="349"/>
        <v/>
      </c>
      <c r="T1605" t="str">
        <f>IF(ISNA(VLOOKUP(AF1605,#REF!,1)),"//","")</f>
        <v/>
      </c>
      <c r="U1605"/>
      <c r="V1605" t="e">
        <f t="shared" si="340"/>
        <v>#REF!</v>
      </c>
      <c r="W1605" s="81" t="s">
        <v>2263</v>
      </c>
      <c r="X1605" s="59" t="s">
        <v>2263</v>
      </c>
      <c r="Y1605" s="59" t="s">
        <v>2263</v>
      </c>
      <c r="Z1605" s="25" t="str">
        <f t="shared" si="347"/>
        <v>"READP"</v>
      </c>
      <c r="AA1605" s="25" t="str">
        <f t="shared" si="341"/>
        <v>READP</v>
      </c>
      <c r="AB1605" s="1">
        <f t="shared" si="348"/>
        <v>1567</v>
      </c>
      <c r="AC1605" t="str">
        <f t="shared" si="342"/>
        <v>ITM_READP</v>
      </c>
      <c r="AD1605" s="136" t="str">
        <f>IF(ISNA(VLOOKUP(AA1605,Sheet2!J:J,1,0)),"//","")</f>
        <v>//</v>
      </c>
      <c r="AF1605" s="94" t="str">
        <f t="shared" si="343"/>
        <v>READP</v>
      </c>
      <c r="AG1605" t="b">
        <f t="shared" si="344"/>
        <v>1</v>
      </c>
    </row>
    <row r="1606" spans="1:33">
      <c r="A1606" s="50">
        <f t="shared" si="345"/>
        <v>1606</v>
      </c>
      <c r="B1606" s="49">
        <f t="shared" si="346"/>
        <v>1568</v>
      </c>
      <c r="C1606" s="53" t="s">
        <v>3665</v>
      </c>
      <c r="D1606" s="53" t="s">
        <v>48</v>
      </c>
      <c r="E1606" s="58" t="s">
        <v>1233</v>
      </c>
      <c r="F1606" s="58" t="s">
        <v>1233</v>
      </c>
      <c r="G1606" s="161">
        <v>0</v>
      </c>
      <c r="H1606" s="161">
        <v>0</v>
      </c>
      <c r="I1606" s="148" t="s">
        <v>3</v>
      </c>
      <c r="J1606" s="58" t="s">
        <v>1395</v>
      </c>
      <c r="K1606" s="59" t="s">
        <v>4659</v>
      </c>
      <c r="L1606" s="57" t="s">
        <v>4851</v>
      </c>
      <c r="M1606" s="57" t="s">
        <v>4910</v>
      </c>
      <c r="N1606" s="57"/>
      <c r="O1606" s="57"/>
      <c r="P1606" s="56" t="s">
        <v>1836</v>
      </c>
      <c r="Q1606" s="13"/>
      <c r="R1606"/>
      <c r="S1606" t="str">
        <f t="shared" si="349"/>
        <v/>
      </c>
      <c r="T1606" t="str">
        <f>IF(ISNA(VLOOKUP(AF1606,#REF!,1)),"//","")</f>
        <v/>
      </c>
      <c r="U1606"/>
      <c r="V1606" t="e">
        <f t="shared" si="340"/>
        <v>#REF!</v>
      </c>
      <c r="W1606" s="81" t="s">
        <v>2263</v>
      </c>
      <c r="X1606" s="59" t="s">
        <v>2263</v>
      </c>
      <c r="Y1606" s="59" t="s">
        <v>2263</v>
      </c>
      <c r="Z1606" s="25" t="str">
        <f t="shared" si="347"/>
        <v>"RESET"</v>
      </c>
      <c r="AA1606" s="25" t="str">
        <f t="shared" si="341"/>
        <v>RESET</v>
      </c>
      <c r="AB1606" s="1">
        <f t="shared" si="348"/>
        <v>1568</v>
      </c>
      <c r="AC1606" t="str">
        <f t="shared" si="342"/>
        <v>ITM_RESET</v>
      </c>
      <c r="AD1606" s="136" t="str">
        <f>IF(ISNA(VLOOKUP(AA1606,Sheet2!J:J,1,0)),"//","")</f>
        <v>//</v>
      </c>
      <c r="AF1606" s="94" t="str">
        <f t="shared" si="343"/>
        <v>RESET</v>
      </c>
      <c r="AG1606" t="b">
        <f t="shared" si="344"/>
        <v>1</v>
      </c>
    </row>
    <row r="1607" spans="1:33">
      <c r="A1607" s="50">
        <f t="shared" si="345"/>
        <v>1607</v>
      </c>
      <c r="B1607" s="49">
        <f t="shared" si="346"/>
        <v>1569</v>
      </c>
      <c r="C1607" s="53" t="s">
        <v>3666</v>
      </c>
      <c r="D1607" s="53" t="s">
        <v>7</v>
      </c>
      <c r="E1607" s="58" t="s">
        <v>1234</v>
      </c>
      <c r="F1607" s="58" t="s">
        <v>1234</v>
      </c>
      <c r="G1607" s="161">
        <v>0</v>
      </c>
      <c r="H1607" s="161">
        <v>0</v>
      </c>
      <c r="I1607" s="148" t="s">
        <v>3</v>
      </c>
      <c r="J1607" s="58" t="s">
        <v>1395</v>
      </c>
      <c r="K1607" s="59" t="s">
        <v>3994</v>
      </c>
      <c r="L1607" s="57" t="s">
        <v>4851</v>
      </c>
      <c r="M1607" s="57" t="s">
        <v>4908</v>
      </c>
      <c r="N1607" s="57"/>
      <c r="O1607" s="57"/>
      <c r="P1607" s="56" t="s">
        <v>1837</v>
      </c>
      <c r="Q1607" s="13"/>
      <c r="R1607"/>
      <c r="S1607" t="str">
        <f t="shared" si="349"/>
        <v/>
      </c>
      <c r="T1607" t="str">
        <f>IF(ISNA(VLOOKUP(AF1607,#REF!,1)),"//","")</f>
        <v/>
      </c>
      <c r="U1607"/>
      <c r="V1607" t="e">
        <f t="shared" ref="V1607:V1670" si="350">IF(AA1607&lt;&gt;"",V1606+1,V1606)</f>
        <v>#REF!</v>
      </c>
      <c r="W1607" s="81" t="s">
        <v>2703</v>
      </c>
      <c r="X1607" s="59" t="s">
        <v>2263</v>
      </c>
      <c r="Y1607" s="59" t="s">
        <v>2263</v>
      </c>
      <c r="Z1607" s="25" t="str">
        <f t="shared" si="347"/>
        <v>"RE" STD_RIGHT_ARROW "CX"</v>
      </c>
      <c r="AA1607" s="25" t="str">
        <f t="shared" ref="AA1607:AA1670" si="351">IF(LEN(Y1607)&gt;0,Y1607,SUBSTITUTE(SUBSTITUTE(SUBSTITUTE(SUBSTITUTE(SUBSTITUTE(SUBSTITUTE(SUBSTITUTE(SUBSTITUTE(SUBSTITUTE(SUBSTITUTE(SUBSTITUTE( (SUBSTITUTE( SUBSTITUTE( SUBSTITUTE( SUBSTITUTE(Z1607,"STD_SIGMA","SUM"),"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RE&gt;CX</v>
      </c>
      <c r="AB1607" s="1">
        <f t="shared" si="348"/>
        <v>1569</v>
      </c>
      <c r="AC1607" t="str">
        <f t="shared" ref="AC1607:AC1670" si="352">P1607</f>
        <v>ITM_REtoCX</v>
      </c>
      <c r="AD1607" s="136" t="str">
        <f>IF(ISNA(VLOOKUP(AA1607,Sheet2!J:J,1,0)),"//","")</f>
        <v>//</v>
      </c>
      <c r="AF1607" s="94" t="str">
        <f t="shared" ref="AF1607:AF1670" si="353">IF(LEN(AA1607)=0,"",SUBSTITUTE(SUBSTITUTE(SUBSTITUTE(SUBSTITUTE(SUBSTITUTE(SUBSTITUTE(SUBSTITUTE(SUBSTITUTE(SUBSTITUTE(SUBSTITUTE(SUBSTITUTE(SUBSTITUTE(SUBSTITUTE(SUBSTITUTE(SUBSTITUTE(SUBSTITUTE(SUBSTITUTE( (SUBSTITUTE( SUBSTITUTE( SUBSTITUTE( SUBSTITUTE(Z1607,"STD_SIGMA","SUM"),"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RE&gt;CX</v>
      </c>
      <c r="AG1607" t="b">
        <f t="shared" ref="AG1607:AG1670" si="354">AA1607=AF1607</f>
        <v>1</v>
      </c>
    </row>
    <row r="1608" spans="1:33">
      <c r="A1608" s="50">
        <f t="shared" si="345"/>
        <v>1608</v>
      </c>
      <c r="B1608" s="49">
        <f t="shared" si="346"/>
        <v>1570</v>
      </c>
      <c r="C1608" s="53" t="s">
        <v>3667</v>
      </c>
      <c r="D1608" s="53" t="s">
        <v>7</v>
      </c>
      <c r="E1608" s="58" t="s">
        <v>1235</v>
      </c>
      <c r="F1608" s="58" t="s">
        <v>1235</v>
      </c>
      <c r="G1608" s="161">
        <v>0</v>
      </c>
      <c r="H1608" s="161">
        <v>0</v>
      </c>
      <c r="I1608" s="148" t="s">
        <v>3</v>
      </c>
      <c r="J1608" s="58" t="s">
        <v>1395</v>
      </c>
      <c r="K1608" s="59" t="s">
        <v>3994</v>
      </c>
      <c r="L1608" s="57" t="s">
        <v>4851</v>
      </c>
      <c r="M1608" s="57" t="s">
        <v>4908</v>
      </c>
      <c r="N1608" s="57"/>
      <c r="O1608" s="57"/>
      <c r="P1608" s="56" t="s">
        <v>1838</v>
      </c>
      <c r="Q1608" s="13"/>
      <c r="R1608"/>
      <c r="S1608" t="str">
        <f t="shared" si="349"/>
        <v/>
      </c>
      <c r="T1608" t="str">
        <f>IF(ISNA(VLOOKUP(AF1608,#REF!,1)),"//","")</f>
        <v/>
      </c>
      <c r="U1608"/>
      <c r="V1608" t="e">
        <f t="shared" si="350"/>
        <v>#REF!</v>
      </c>
      <c r="W1608" s="81" t="s">
        <v>2703</v>
      </c>
      <c r="X1608" s="59" t="s">
        <v>2263</v>
      </c>
      <c r="Y1608" s="59" t="s">
        <v>2263</v>
      </c>
      <c r="Z1608" s="25" t="str">
        <f t="shared" si="347"/>
        <v>"RE" STD_LEFT_RIGHT_ARROWS "IM"</v>
      </c>
      <c r="AA1608" s="25" t="str">
        <f t="shared" si="351"/>
        <v>RE&lt;&gt;IM</v>
      </c>
      <c r="AB1608" s="1">
        <f t="shared" si="348"/>
        <v>1570</v>
      </c>
      <c r="AC1608" t="str">
        <f t="shared" si="352"/>
        <v>ITM_REexIM</v>
      </c>
      <c r="AD1608" s="136" t="str">
        <f>IF(ISNA(VLOOKUP(AA1608,Sheet2!J:J,1,0)),"//","")</f>
        <v/>
      </c>
      <c r="AF1608" s="94" t="str">
        <f t="shared" si="353"/>
        <v>RE&lt;&gt;IM</v>
      </c>
      <c r="AG1608" t="b">
        <f t="shared" si="354"/>
        <v>1</v>
      </c>
    </row>
    <row r="1609" spans="1:33">
      <c r="A1609" s="50">
        <f t="shared" ref="A1609:A1672" si="355">IF(B1609=INT(B1609),ROW(),"")</f>
        <v>1609</v>
      </c>
      <c r="B1609" s="49">
        <f t="shared" ref="B1609:B1672" si="356">IF(AND(MID(C1609,2,1)&lt;&gt;"/",MID(C1609,1,1)="/"),INT(B1608)+1,B1608+0.01)</f>
        <v>1571</v>
      </c>
      <c r="C1609" s="53" t="s">
        <v>4311</v>
      </c>
      <c r="D1609" s="53" t="s">
        <v>12</v>
      </c>
      <c r="E1609" s="58" t="s">
        <v>4997</v>
      </c>
      <c r="F1609" s="58" t="s">
        <v>4997</v>
      </c>
      <c r="G1609" s="161">
        <v>0</v>
      </c>
      <c r="H1609" s="165">
        <v>6</v>
      </c>
      <c r="I1609" s="148" t="s">
        <v>3</v>
      </c>
      <c r="J1609" s="58" t="s">
        <v>1395</v>
      </c>
      <c r="K1609" s="59" t="s">
        <v>3994</v>
      </c>
      <c r="L1609" s="57" t="s">
        <v>4851</v>
      </c>
      <c r="M1609" s="57" t="s">
        <v>4909</v>
      </c>
      <c r="N1609" s="57"/>
      <c r="O1609" s="57"/>
      <c r="P1609" s="56" t="s">
        <v>1844</v>
      </c>
      <c r="Q1609" s="13"/>
      <c r="R1609"/>
      <c r="S1609" t="str">
        <f t="shared" si="349"/>
        <v/>
      </c>
      <c r="T1609" t="str">
        <f>IF(ISNA(VLOOKUP(AF1609,#REF!,1)),"//","")</f>
        <v/>
      </c>
      <c r="U1609"/>
      <c r="V1609" t="e">
        <f t="shared" si="350"/>
        <v>#REF!</v>
      </c>
      <c r="W1609" s="81" t="s">
        <v>2263</v>
      </c>
      <c r="X1609" s="59" t="s">
        <v>2263</v>
      </c>
      <c r="Y1609" s="59" t="s">
        <v>2263</v>
      </c>
      <c r="Z1609" s="25" t="str">
        <f t="shared" si="347"/>
        <v>"RM"</v>
      </c>
      <c r="AA1609" s="25" t="str">
        <f t="shared" si="351"/>
        <v>RM</v>
      </c>
      <c r="AB1609" s="1">
        <f t="shared" si="348"/>
        <v>1571</v>
      </c>
      <c r="AC1609" t="str">
        <f t="shared" si="352"/>
        <v>ITM_RM</v>
      </c>
      <c r="AD1609" s="136" t="str">
        <f>IF(ISNA(VLOOKUP(AA1609,Sheet2!J:J,1,0)),"//","")</f>
        <v>//</v>
      </c>
      <c r="AF1609" s="94" t="str">
        <f t="shared" si="353"/>
        <v>RM</v>
      </c>
      <c r="AG1609" t="b">
        <f t="shared" si="354"/>
        <v>1</v>
      </c>
    </row>
    <row r="1610" spans="1:33">
      <c r="A1610" s="50">
        <f t="shared" si="355"/>
        <v>1610</v>
      </c>
      <c r="B1610" s="49">
        <f t="shared" si="356"/>
        <v>1572</v>
      </c>
      <c r="C1610" s="53" t="s">
        <v>3668</v>
      </c>
      <c r="D1610" s="53" t="s">
        <v>7</v>
      </c>
      <c r="E1610" s="77" t="s">
        <v>4998</v>
      </c>
      <c r="F1610" s="77" t="s">
        <v>4998</v>
      </c>
      <c r="G1610" s="161">
        <v>0</v>
      </c>
      <c r="H1610" s="161">
        <v>0</v>
      </c>
      <c r="I1610" s="148" t="s">
        <v>3</v>
      </c>
      <c r="J1610" s="58" t="s">
        <v>1395</v>
      </c>
      <c r="K1610" s="59" t="s">
        <v>3994</v>
      </c>
      <c r="L1610" s="57" t="s">
        <v>4851</v>
      </c>
      <c r="M1610" s="57" t="s">
        <v>4908</v>
      </c>
      <c r="N1610" s="57"/>
      <c r="O1610" s="57"/>
      <c r="P1610" s="56" t="s">
        <v>1845</v>
      </c>
      <c r="Q1610" s="13"/>
      <c r="R1610"/>
      <c r="S1610" t="str">
        <f t="shared" si="349"/>
        <v/>
      </c>
      <c r="T1610" t="str">
        <f>IF(ISNA(VLOOKUP(AF1610,#REF!,1)),"//","")</f>
        <v/>
      </c>
      <c r="U1610"/>
      <c r="V1610" t="e">
        <f t="shared" si="350"/>
        <v>#REF!</v>
      </c>
      <c r="W1610" s="81" t="s">
        <v>2720</v>
      </c>
      <c r="X1610" s="59" t="s">
        <v>2263</v>
      </c>
      <c r="Y1610" s="59" t="s">
        <v>2263</v>
      </c>
      <c r="Z1610" s="25" t="str">
        <f t="shared" si="347"/>
        <v>"RM?"</v>
      </c>
      <c r="AA1610" s="25" t="str">
        <f t="shared" si="351"/>
        <v>RM?</v>
      </c>
      <c r="AB1610" s="1">
        <f t="shared" si="348"/>
        <v>1572</v>
      </c>
      <c r="AC1610" t="str">
        <f t="shared" si="352"/>
        <v>ITM_RMQ</v>
      </c>
      <c r="AD1610" s="136" t="str">
        <f>IF(ISNA(VLOOKUP(AA1610,Sheet2!J:J,1,0)),"//","")</f>
        <v>//</v>
      </c>
      <c r="AF1610" s="94" t="str">
        <f t="shared" si="353"/>
        <v>RM?</v>
      </c>
      <c r="AG1610" t="b">
        <f t="shared" si="354"/>
        <v>1</v>
      </c>
    </row>
    <row r="1611" spans="1:33" s="17" customFormat="1">
      <c r="A1611" s="50">
        <f t="shared" si="355"/>
        <v>1611</v>
      </c>
      <c r="B1611" s="49">
        <f t="shared" si="356"/>
        <v>1573</v>
      </c>
      <c r="C1611" s="186" t="s">
        <v>4633</v>
      </c>
      <c r="D1611" s="186" t="s">
        <v>12</v>
      </c>
      <c r="E1611" s="187" t="s">
        <v>4634</v>
      </c>
      <c r="F1611" s="187" t="s">
        <v>4634</v>
      </c>
      <c r="G1611" s="188">
        <v>0</v>
      </c>
      <c r="H1611" s="188">
        <v>15</v>
      </c>
      <c r="I1611" s="148" t="s">
        <v>3</v>
      </c>
      <c r="J1611" s="58" t="s">
        <v>1395</v>
      </c>
      <c r="K1611" s="59" t="s">
        <v>3994</v>
      </c>
      <c r="L1611" s="57" t="s">
        <v>4851</v>
      </c>
      <c r="M1611" s="57" t="s">
        <v>4909</v>
      </c>
      <c r="N1611" s="57"/>
      <c r="O1611" s="189"/>
      <c r="P1611" s="190" t="s">
        <v>4632</v>
      </c>
      <c r="Q1611" s="190"/>
      <c r="R1611" s="189"/>
      <c r="S1611" s="189" t="str">
        <f t="shared" si="349"/>
        <v/>
      </c>
      <c r="T1611" s="189" t="str">
        <f>IF(ISNA(VLOOKUP(AF1611,#REF!,1)),"//","")</f>
        <v/>
      </c>
      <c r="U1611" s="189"/>
      <c r="V1611" t="e">
        <f t="shared" si="350"/>
        <v>#REF!</v>
      </c>
      <c r="W1611" s="185" t="s">
        <v>2263</v>
      </c>
      <c r="X1611" s="191" t="s">
        <v>2263</v>
      </c>
      <c r="Y1611" s="191" t="s">
        <v>2263</v>
      </c>
      <c r="Z1611" s="25" t="str">
        <f t="shared" si="347"/>
        <v>"DSP"</v>
      </c>
      <c r="AA1611" s="25" t="str">
        <f t="shared" si="351"/>
        <v>DSP</v>
      </c>
      <c r="AB1611" s="1">
        <f t="shared" si="348"/>
        <v>1573</v>
      </c>
      <c r="AC1611" t="str">
        <f t="shared" si="352"/>
        <v>ITM_DSP</v>
      </c>
      <c r="AD1611" s="136" t="str">
        <f>IF(ISNA(VLOOKUP(AA1611,Sheet2!J:J,1,0)),"//","")</f>
        <v>//</v>
      </c>
      <c r="AF1611" s="94" t="str">
        <f t="shared" si="353"/>
        <v>DSP</v>
      </c>
      <c r="AG1611" t="b">
        <f t="shared" si="354"/>
        <v>1</v>
      </c>
    </row>
    <row r="1612" spans="1:33">
      <c r="A1612" s="50">
        <f t="shared" si="355"/>
        <v>1612</v>
      </c>
      <c r="B1612" s="49">
        <f t="shared" si="356"/>
        <v>1574</v>
      </c>
      <c r="C1612" s="53" t="s">
        <v>4614</v>
      </c>
      <c r="D1612" s="53" t="s">
        <v>7</v>
      </c>
      <c r="E1612" s="58" t="s">
        <v>1238</v>
      </c>
      <c r="F1612" s="58" t="s">
        <v>1238</v>
      </c>
      <c r="G1612" s="161">
        <v>0</v>
      </c>
      <c r="H1612" s="161">
        <v>0</v>
      </c>
      <c r="I1612" s="148" t="s">
        <v>3</v>
      </c>
      <c r="J1612" s="58" t="s">
        <v>1395</v>
      </c>
      <c r="K1612" s="59" t="s">
        <v>3994</v>
      </c>
      <c r="L1612" s="57" t="s">
        <v>4851</v>
      </c>
      <c r="M1612" s="57" t="s">
        <v>4908</v>
      </c>
      <c r="N1612" s="57"/>
      <c r="O1612" s="57"/>
      <c r="P1612" s="56" t="s">
        <v>1847</v>
      </c>
      <c r="Q1612" s="13"/>
      <c r="R1612"/>
      <c r="S1612" t="str">
        <f t="shared" si="349"/>
        <v/>
      </c>
      <c r="T1612" t="str">
        <f>IF(ISNA(VLOOKUP(AF1612,#REF!,1)),"//","")</f>
        <v/>
      </c>
      <c r="U1612"/>
      <c r="V1612" t="e">
        <f t="shared" si="350"/>
        <v>#REF!</v>
      </c>
      <c r="W1612" s="81" t="s">
        <v>2263</v>
      </c>
      <c r="X1612" s="59" t="s">
        <v>2263</v>
      </c>
      <c r="Y1612" s="59" t="s">
        <v>2263</v>
      </c>
      <c r="Z1612" s="25" t="str">
        <f t="shared" si="347"/>
        <v>"RNORM"</v>
      </c>
      <c r="AA1612" s="25" t="str">
        <f t="shared" si="351"/>
        <v>RNORM</v>
      </c>
      <c r="AB1612" s="1">
        <f t="shared" si="348"/>
        <v>1574</v>
      </c>
      <c r="AC1612" t="str">
        <f t="shared" si="352"/>
        <v>ITM_RNORM</v>
      </c>
      <c r="AD1612" s="136" t="str">
        <f>IF(ISNA(VLOOKUP(AA1612,Sheet2!J:J,1,0)),"//","")</f>
        <v>//</v>
      </c>
      <c r="AF1612" s="94" t="str">
        <f t="shared" si="353"/>
        <v>RNORM</v>
      </c>
      <c r="AG1612" t="b">
        <f t="shared" si="354"/>
        <v>1</v>
      </c>
    </row>
    <row r="1613" spans="1:33" s="107" customFormat="1">
      <c r="A1613" s="50">
        <f t="shared" si="355"/>
        <v>1613</v>
      </c>
      <c r="B1613" s="49">
        <f t="shared" si="356"/>
        <v>1575</v>
      </c>
      <c r="C1613" s="104" t="s">
        <v>3493</v>
      </c>
      <c r="D1613" s="104" t="s">
        <v>7</v>
      </c>
      <c r="E1613" s="105" t="s">
        <v>93</v>
      </c>
      <c r="F1613" s="105" t="s">
        <v>93</v>
      </c>
      <c r="G1613" s="103">
        <v>0</v>
      </c>
      <c r="H1613" s="103">
        <v>0</v>
      </c>
      <c r="I1613" s="148" t="s">
        <v>3</v>
      </c>
      <c r="J1613" s="58" t="s">
        <v>1395</v>
      </c>
      <c r="K1613" s="106" t="s">
        <v>3994</v>
      </c>
      <c r="L1613" s="107" t="s">
        <v>4851</v>
      </c>
      <c r="M1613" s="57" t="s">
        <v>4908</v>
      </c>
      <c r="P1613" s="18" t="s">
        <v>1555</v>
      </c>
      <c r="Q1613" s="18"/>
      <c r="S1613" s="107" t="str">
        <f t="shared" si="349"/>
        <v/>
      </c>
      <c r="T1613" s="107" t="str">
        <f>IF(ISNA(VLOOKUP(AF1613,#REF!,1)),"//","")</f>
        <v/>
      </c>
      <c r="V1613" t="e">
        <f t="shared" si="350"/>
        <v>#REF!</v>
      </c>
      <c r="W1613" s="103" t="s">
        <v>2699</v>
      </c>
      <c r="X1613" s="106" t="s">
        <v>2263</v>
      </c>
      <c r="Y1613" s="106" t="s">
        <v>2263</v>
      </c>
      <c r="Z1613" s="25" t="str">
        <f t="shared" si="347"/>
        <v>"E" STD_SUP_X "-1"</v>
      </c>
      <c r="AA1613" s="25" t="str">
        <f t="shared" si="351"/>
        <v>E^X-1</v>
      </c>
      <c r="AB1613" s="1">
        <f t="shared" si="348"/>
        <v>1575</v>
      </c>
      <c r="AC1613" t="str">
        <f t="shared" si="352"/>
        <v>ITM_EX1</v>
      </c>
      <c r="AD1613" s="136" t="str">
        <f>IF(ISNA(VLOOKUP(AA1613,Sheet2!J:J,1,0)),"//","")</f>
        <v/>
      </c>
      <c r="AF1613" s="94" t="str">
        <f t="shared" si="353"/>
        <v>E^X-1</v>
      </c>
      <c r="AG1613" t="b">
        <f t="shared" si="354"/>
        <v>1</v>
      </c>
    </row>
    <row r="1614" spans="1:33">
      <c r="A1614" s="50">
        <f t="shared" si="355"/>
        <v>1614</v>
      </c>
      <c r="B1614" s="49">
        <f t="shared" si="356"/>
        <v>1576</v>
      </c>
      <c r="C1614" s="54" t="s">
        <v>3671</v>
      </c>
      <c r="D1614" s="53" t="s">
        <v>7</v>
      </c>
      <c r="E1614" s="58" t="s">
        <v>286</v>
      </c>
      <c r="F1614" s="58" t="s">
        <v>286</v>
      </c>
      <c r="G1614" s="161">
        <v>0</v>
      </c>
      <c r="H1614" s="161">
        <v>0</v>
      </c>
      <c r="I1614" s="148" t="s">
        <v>3</v>
      </c>
      <c r="J1614" s="58" t="s">
        <v>1395</v>
      </c>
      <c r="K1614" s="59" t="s">
        <v>3994</v>
      </c>
      <c r="L1614" s="57" t="s">
        <v>4851</v>
      </c>
      <c r="M1614" s="57" t="s">
        <v>4908</v>
      </c>
      <c r="N1614" s="57"/>
      <c r="O1614" s="57"/>
      <c r="P1614" s="56" t="s">
        <v>1849</v>
      </c>
      <c r="Q1614" s="13"/>
      <c r="R1614"/>
      <c r="S1614" t="str">
        <f t="shared" si="349"/>
        <v/>
      </c>
      <c r="T1614" t="str">
        <f>IF(ISNA(VLOOKUP(AF1614,#REF!,1)),"//","")</f>
        <v/>
      </c>
      <c r="U1614"/>
      <c r="V1614" t="e">
        <f t="shared" si="350"/>
        <v>#REF!</v>
      </c>
      <c r="W1614" s="81" t="s">
        <v>2263</v>
      </c>
      <c r="X1614" s="59" t="s">
        <v>2631</v>
      </c>
      <c r="Y1614" s="59" t="s">
        <v>2263</v>
      </c>
      <c r="Z1614" s="25" t="str">
        <f t="shared" si="347"/>
        <v/>
      </c>
      <c r="AA1614" s="25" t="str">
        <f t="shared" si="351"/>
        <v/>
      </c>
      <c r="AB1614" s="1">
        <f t="shared" si="348"/>
        <v>1576</v>
      </c>
      <c r="AC1614" t="str">
        <f t="shared" si="352"/>
        <v>ITM_ROUNDI</v>
      </c>
      <c r="AD1614" s="136" t="str">
        <f>IF(ISNA(VLOOKUP(AA1614,Sheet2!J:J,1,0)),"//","")</f>
        <v/>
      </c>
      <c r="AF1614" s="94" t="str">
        <f t="shared" si="353"/>
        <v/>
      </c>
      <c r="AG1614" t="b">
        <f t="shared" si="354"/>
        <v>1</v>
      </c>
    </row>
    <row r="1615" spans="1:33">
      <c r="A1615" s="50">
        <f t="shared" si="355"/>
        <v>1615</v>
      </c>
      <c r="B1615" s="49">
        <f t="shared" si="356"/>
        <v>1577</v>
      </c>
      <c r="C1615" s="54" t="s">
        <v>4312</v>
      </c>
      <c r="D1615" s="53" t="s">
        <v>12</v>
      </c>
      <c r="E1615" s="58" t="s">
        <v>1241</v>
      </c>
      <c r="F1615" s="58" t="s">
        <v>1241</v>
      </c>
      <c r="G1615" s="161">
        <v>1</v>
      </c>
      <c r="H1615" s="165">
        <v>34</v>
      </c>
      <c r="I1615" s="148" t="s">
        <v>3</v>
      </c>
      <c r="J1615" s="58" t="s">
        <v>1395</v>
      </c>
      <c r="K1615" s="59" t="s">
        <v>3994</v>
      </c>
      <c r="L1615" s="57" t="s">
        <v>4851</v>
      </c>
      <c r="M1615" s="57" t="s">
        <v>4909</v>
      </c>
      <c r="N1615" s="57"/>
      <c r="O1615" s="57"/>
      <c r="P1615" s="56" t="s">
        <v>1852</v>
      </c>
      <c r="Q1615" s="13"/>
      <c r="R1615"/>
      <c r="S1615" t="str">
        <f t="shared" si="349"/>
        <v/>
      </c>
      <c r="T1615" t="str">
        <f>IF(ISNA(VLOOKUP(AF1615,#REF!,1)),"//","")</f>
        <v/>
      </c>
      <c r="U1615"/>
      <c r="V1615" t="e">
        <f t="shared" si="350"/>
        <v>#REF!</v>
      </c>
      <c r="W1615" s="81" t="s">
        <v>2263</v>
      </c>
      <c r="X1615" s="59" t="s">
        <v>2263</v>
      </c>
      <c r="Y1615" s="59" t="s">
        <v>2263</v>
      </c>
      <c r="Z1615" s="25" t="str">
        <f t="shared" si="347"/>
        <v>"RSD"</v>
      </c>
      <c r="AA1615" s="25" t="str">
        <f t="shared" si="351"/>
        <v>RSD</v>
      </c>
      <c r="AB1615" s="1">
        <f t="shared" si="348"/>
        <v>1577</v>
      </c>
      <c r="AC1615" t="str">
        <f t="shared" si="352"/>
        <v>ITM_RSD</v>
      </c>
      <c r="AD1615" s="136" t="str">
        <f>IF(ISNA(VLOOKUP(AA1615,Sheet2!J:J,1,0)),"//","")</f>
        <v>//</v>
      </c>
      <c r="AF1615" s="94" t="str">
        <f t="shared" si="353"/>
        <v>RSD</v>
      </c>
      <c r="AG1615" t="b">
        <f t="shared" si="354"/>
        <v>1</v>
      </c>
    </row>
    <row r="1616" spans="1:33">
      <c r="A1616" s="50">
        <f t="shared" si="355"/>
        <v>1616</v>
      </c>
      <c r="B1616" s="49">
        <f t="shared" si="356"/>
        <v>1578</v>
      </c>
      <c r="C1616" s="53" t="s">
        <v>4615</v>
      </c>
      <c r="D1616" s="53" t="s">
        <v>7</v>
      </c>
      <c r="E1616" s="58" t="s">
        <v>288</v>
      </c>
      <c r="F1616" s="58" t="s">
        <v>288</v>
      </c>
      <c r="G1616" s="161">
        <v>0</v>
      </c>
      <c r="H1616" s="161">
        <v>0</v>
      </c>
      <c r="I1616" s="148" t="s">
        <v>3</v>
      </c>
      <c r="J1616" s="58" t="s">
        <v>1395</v>
      </c>
      <c r="K1616" s="59" t="s">
        <v>3994</v>
      </c>
      <c r="L1616" s="57" t="s">
        <v>4851</v>
      </c>
      <c r="M1616" s="57" t="s">
        <v>4908</v>
      </c>
      <c r="N1616" s="57"/>
      <c r="O1616" s="57"/>
      <c r="P1616" s="56" t="s">
        <v>1853</v>
      </c>
      <c r="Q1616" s="13"/>
      <c r="R1616"/>
      <c r="S1616" t="str">
        <f t="shared" si="349"/>
        <v/>
      </c>
      <c r="T1616" t="str">
        <f>IF(ISNA(VLOOKUP(AF1616,#REF!,1)),"//","")</f>
        <v/>
      </c>
      <c r="U1616"/>
      <c r="V1616" t="e">
        <f t="shared" si="350"/>
        <v>#REF!</v>
      </c>
      <c r="W1616" s="81" t="s">
        <v>2263</v>
      </c>
      <c r="X1616" s="59" t="s">
        <v>2263</v>
      </c>
      <c r="Y1616" s="59" t="s">
        <v>2263</v>
      </c>
      <c r="Z1616" s="25" t="str">
        <f t="shared" si="347"/>
        <v>"RSUM"</v>
      </c>
      <c r="AA1616" s="25" t="str">
        <f t="shared" si="351"/>
        <v>RSUM</v>
      </c>
      <c r="AB1616" s="1">
        <f t="shared" si="348"/>
        <v>1578</v>
      </c>
      <c r="AC1616" t="str">
        <f t="shared" si="352"/>
        <v>ITM_RSUM</v>
      </c>
      <c r="AD1616" s="136" t="str">
        <f>IF(ISNA(VLOOKUP(AA1616,Sheet2!J:J,1,0)),"//","")</f>
        <v>//</v>
      </c>
      <c r="AF1616" s="94" t="str">
        <f t="shared" si="353"/>
        <v>RSUM</v>
      </c>
      <c r="AG1616" t="b">
        <f t="shared" si="354"/>
        <v>1</v>
      </c>
    </row>
    <row r="1617" spans="1:33">
      <c r="A1617" s="50">
        <f t="shared" si="355"/>
        <v>1617</v>
      </c>
      <c r="B1617" s="49">
        <f t="shared" si="356"/>
        <v>1579</v>
      </c>
      <c r="C1617" s="53" t="s">
        <v>4892</v>
      </c>
      <c r="D1617" s="53" t="s">
        <v>4130</v>
      </c>
      <c r="E1617" s="58" t="s">
        <v>1243</v>
      </c>
      <c r="F1617" s="58" t="s">
        <v>1243</v>
      </c>
      <c r="G1617" s="161">
        <v>0</v>
      </c>
      <c r="H1617" s="161">
        <v>0</v>
      </c>
      <c r="I1617" s="148" t="s">
        <v>3</v>
      </c>
      <c r="J1617" s="58" t="s">
        <v>1396</v>
      </c>
      <c r="K1617" s="59" t="s">
        <v>3830</v>
      </c>
      <c r="L1617" s="57" t="s">
        <v>4851</v>
      </c>
      <c r="M1617" s="57" t="s">
        <v>4908</v>
      </c>
      <c r="N1617" s="57"/>
      <c r="O1617" s="57"/>
      <c r="P1617" s="56" t="s">
        <v>1855</v>
      </c>
      <c r="Q1617" s="13"/>
      <c r="R1617"/>
      <c r="S1617" t="str">
        <f t="shared" si="349"/>
        <v/>
      </c>
      <c r="T1617" t="str">
        <f>IF(ISNA(VLOOKUP(AF1617,#REF!,1)),"//","")</f>
        <v/>
      </c>
      <c r="U1617"/>
      <c r="V1617" t="e">
        <f t="shared" si="350"/>
        <v>#REF!</v>
      </c>
      <c r="W1617" s="81" t="s">
        <v>2263</v>
      </c>
      <c r="X1617" s="59" t="s">
        <v>2631</v>
      </c>
      <c r="Y1617" s="59" t="s">
        <v>2263</v>
      </c>
      <c r="Z1617" s="25" t="str">
        <f t="shared" si="347"/>
        <v/>
      </c>
      <c r="AA1617" s="25" t="str">
        <f t="shared" si="351"/>
        <v/>
      </c>
      <c r="AB1617" s="1">
        <f t="shared" si="348"/>
        <v>1579</v>
      </c>
      <c r="AC1617" t="str">
        <f t="shared" si="352"/>
        <v>ITM_RTNP1</v>
      </c>
      <c r="AD1617" s="136" t="str">
        <f>IF(ISNA(VLOOKUP(AA1617,Sheet2!J:J,1,0)),"//","")</f>
        <v/>
      </c>
      <c r="AF1617" s="94" t="str">
        <f t="shared" si="353"/>
        <v/>
      </c>
      <c r="AG1617" t="b">
        <f t="shared" si="354"/>
        <v>1</v>
      </c>
    </row>
    <row r="1618" spans="1:33">
      <c r="A1618" s="50">
        <f t="shared" si="355"/>
        <v>1618</v>
      </c>
      <c r="B1618" s="49">
        <f t="shared" si="356"/>
        <v>1580</v>
      </c>
      <c r="C1618" s="53" t="s">
        <v>4718</v>
      </c>
      <c r="D1618" s="53" t="s">
        <v>7</v>
      </c>
      <c r="E1618" s="58" t="s">
        <v>1244</v>
      </c>
      <c r="F1618" s="58" t="s">
        <v>1244</v>
      </c>
      <c r="G1618" s="161">
        <v>0</v>
      </c>
      <c r="H1618" s="161">
        <v>0</v>
      </c>
      <c r="I1618" s="148" t="s">
        <v>3</v>
      </c>
      <c r="J1618" s="58" t="s">
        <v>1395</v>
      </c>
      <c r="K1618" s="59" t="s">
        <v>3994</v>
      </c>
      <c r="L1618" s="57" t="s">
        <v>4851</v>
      </c>
      <c r="M1618" s="57" t="s">
        <v>4908</v>
      </c>
      <c r="N1618" s="57"/>
      <c r="O1618" s="57"/>
      <c r="P1618" s="56" t="s">
        <v>1856</v>
      </c>
      <c r="Q1618" s="13"/>
      <c r="R1618"/>
      <c r="S1618" t="str">
        <f t="shared" si="349"/>
        <v/>
      </c>
      <c r="T1618" t="str">
        <f>IF(ISNA(VLOOKUP(AF1618,#REF!,1)),"//","")</f>
        <v/>
      </c>
      <c r="U1618"/>
      <c r="V1618" t="e">
        <f t="shared" si="350"/>
        <v>#REF!</v>
      </c>
      <c r="W1618" s="81" t="s">
        <v>2263</v>
      </c>
      <c r="X1618" s="59" t="s">
        <v>2263</v>
      </c>
      <c r="Y1618" s="59" t="s">
        <v>2263</v>
      </c>
      <c r="Z1618" s="25" t="str">
        <f t="shared" si="347"/>
        <v>"R-CLR"</v>
      </c>
      <c r="AA1618" s="25" t="str">
        <f t="shared" si="351"/>
        <v>R-CLR</v>
      </c>
      <c r="AB1618" s="1">
        <f t="shared" si="348"/>
        <v>1580</v>
      </c>
      <c r="AC1618" t="str">
        <f t="shared" si="352"/>
        <v>ITM_R_CLR</v>
      </c>
      <c r="AD1618" s="136" t="str">
        <f>IF(ISNA(VLOOKUP(AA1618,Sheet2!J:J,1,0)),"//","")</f>
        <v>//</v>
      </c>
      <c r="AF1618" s="94" t="str">
        <f t="shared" si="353"/>
        <v>R-CLR</v>
      </c>
      <c r="AG1618" t="b">
        <f t="shared" si="354"/>
        <v>1</v>
      </c>
    </row>
    <row r="1619" spans="1:33">
      <c r="A1619" s="50">
        <f t="shared" si="355"/>
        <v>1619</v>
      </c>
      <c r="B1619" s="49">
        <f t="shared" si="356"/>
        <v>1581</v>
      </c>
      <c r="C1619" s="53" t="s">
        <v>4719</v>
      </c>
      <c r="D1619" s="53" t="s">
        <v>7</v>
      </c>
      <c r="E1619" s="58" t="s">
        <v>289</v>
      </c>
      <c r="F1619" s="58" t="s">
        <v>289</v>
      </c>
      <c r="G1619" s="161">
        <v>0</v>
      </c>
      <c r="H1619" s="161">
        <v>0</v>
      </c>
      <c r="I1619" s="148" t="s">
        <v>3</v>
      </c>
      <c r="J1619" s="58" t="s">
        <v>1395</v>
      </c>
      <c r="K1619" s="59" t="s">
        <v>3994</v>
      </c>
      <c r="L1619" s="57" t="s">
        <v>4851</v>
      </c>
      <c r="M1619" s="57" t="s">
        <v>4908</v>
      </c>
      <c r="N1619" s="57"/>
      <c r="O1619" s="57"/>
      <c r="P1619" s="56" t="s">
        <v>1857</v>
      </c>
      <c r="Q1619" s="13"/>
      <c r="R1619"/>
      <c r="S1619" t="str">
        <f t="shared" si="349"/>
        <v/>
      </c>
      <c r="T1619" t="str">
        <f>IF(ISNA(VLOOKUP(AF1619,#REF!,1)),"//","")</f>
        <v/>
      </c>
      <c r="U1619"/>
      <c r="V1619" t="e">
        <f t="shared" si="350"/>
        <v>#REF!</v>
      </c>
      <c r="W1619" s="81" t="s">
        <v>2263</v>
      </c>
      <c r="X1619" s="59" t="s">
        <v>2263</v>
      </c>
      <c r="Y1619" s="59" t="s">
        <v>2263</v>
      </c>
      <c r="Z1619" s="25" t="str">
        <f t="shared" si="347"/>
        <v>"R-COPY"</v>
      </c>
      <c r="AA1619" s="25" t="str">
        <f t="shared" si="351"/>
        <v>R-COPY</v>
      </c>
      <c r="AB1619" s="1">
        <f t="shared" si="348"/>
        <v>1581</v>
      </c>
      <c r="AC1619" t="str">
        <f t="shared" si="352"/>
        <v>ITM_R_COPY</v>
      </c>
      <c r="AD1619" s="136" t="str">
        <f>IF(ISNA(VLOOKUP(AA1619,Sheet2!J:J,1,0)),"//","")</f>
        <v>//</v>
      </c>
      <c r="AF1619" s="94" t="str">
        <f t="shared" si="353"/>
        <v>R-COPY</v>
      </c>
      <c r="AG1619" t="b">
        <f t="shared" si="354"/>
        <v>1</v>
      </c>
    </row>
    <row r="1620" spans="1:33">
      <c r="A1620" s="50">
        <f t="shared" si="355"/>
        <v>1620</v>
      </c>
      <c r="B1620" s="49">
        <f t="shared" si="356"/>
        <v>1582</v>
      </c>
      <c r="C1620" s="53" t="s">
        <v>4720</v>
      </c>
      <c r="D1620" s="53" t="s">
        <v>7</v>
      </c>
      <c r="E1620" s="58" t="s">
        <v>290</v>
      </c>
      <c r="F1620" s="58" t="s">
        <v>290</v>
      </c>
      <c r="G1620" s="161">
        <v>0</v>
      </c>
      <c r="H1620" s="161">
        <v>0</v>
      </c>
      <c r="I1620" s="148" t="s">
        <v>3</v>
      </c>
      <c r="J1620" s="58" t="s">
        <v>1395</v>
      </c>
      <c r="K1620" s="59" t="s">
        <v>3994</v>
      </c>
      <c r="L1620" s="57" t="s">
        <v>4851</v>
      </c>
      <c r="M1620" s="57" t="s">
        <v>4908</v>
      </c>
      <c r="N1620" s="57"/>
      <c r="O1620" s="57"/>
      <c r="P1620" s="56" t="s">
        <v>1858</v>
      </c>
      <c r="Q1620" s="13"/>
      <c r="R1620"/>
      <c r="S1620" t="str">
        <f t="shared" si="349"/>
        <v/>
      </c>
      <c r="T1620" t="str">
        <f>IF(ISNA(VLOOKUP(AF1620,#REF!,1)),"//","")</f>
        <v/>
      </c>
      <c r="U1620"/>
      <c r="V1620" t="e">
        <f t="shared" si="350"/>
        <v>#REF!</v>
      </c>
      <c r="W1620" s="81" t="s">
        <v>2263</v>
      </c>
      <c r="X1620" s="59" t="s">
        <v>2263</v>
      </c>
      <c r="Y1620" s="59" t="s">
        <v>2263</v>
      </c>
      <c r="Z1620" s="25" t="str">
        <f t="shared" si="347"/>
        <v>"R-SORT"</v>
      </c>
      <c r="AA1620" s="25" t="str">
        <f t="shared" si="351"/>
        <v>R-SORT</v>
      </c>
      <c r="AB1620" s="1">
        <f t="shared" si="348"/>
        <v>1582</v>
      </c>
      <c r="AC1620" t="str">
        <f t="shared" si="352"/>
        <v>ITM_R_SORT</v>
      </c>
      <c r="AD1620" s="136" t="str">
        <f>IF(ISNA(VLOOKUP(AA1620,Sheet2!J:J,1,0)),"//","")</f>
        <v>//</v>
      </c>
      <c r="AF1620" s="94" t="str">
        <f t="shared" si="353"/>
        <v>R-SORT</v>
      </c>
      <c r="AG1620" t="b">
        <f t="shared" si="354"/>
        <v>1</v>
      </c>
    </row>
    <row r="1621" spans="1:33">
      <c r="A1621" s="50">
        <f t="shared" si="355"/>
        <v>1621</v>
      </c>
      <c r="B1621" s="49">
        <f t="shared" si="356"/>
        <v>1583</v>
      </c>
      <c r="C1621" s="53" t="s">
        <v>4721</v>
      </c>
      <c r="D1621" s="53" t="s">
        <v>7</v>
      </c>
      <c r="E1621" s="58" t="s">
        <v>291</v>
      </c>
      <c r="F1621" s="58" t="s">
        <v>291</v>
      </c>
      <c r="G1621" s="161">
        <v>0</v>
      </c>
      <c r="H1621" s="161">
        <v>0</v>
      </c>
      <c r="I1621" s="148" t="s">
        <v>3</v>
      </c>
      <c r="J1621" s="58" t="s">
        <v>1395</v>
      </c>
      <c r="K1621" s="59" t="s">
        <v>3994</v>
      </c>
      <c r="L1621" s="57" t="s">
        <v>4851</v>
      </c>
      <c r="M1621" s="57" t="s">
        <v>4908</v>
      </c>
      <c r="N1621" s="57"/>
      <c r="O1621" s="57"/>
      <c r="P1621" s="56" t="s">
        <v>1859</v>
      </c>
      <c r="Q1621" s="13"/>
      <c r="R1621"/>
      <c r="S1621" t="str">
        <f t="shared" si="349"/>
        <v/>
      </c>
      <c r="T1621" t="str">
        <f>IF(ISNA(VLOOKUP(AF1621,#REF!,1)),"//","")</f>
        <v/>
      </c>
      <c r="U1621"/>
      <c r="V1621" t="e">
        <f t="shared" si="350"/>
        <v>#REF!</v>
      </c>
      <c r="W1621" s="81" t="s">
        <v>2263</v>
      </c>
      <c r="X1621" s="59" t="s">
        <v>2263</v>
      </c>
      <c r="Y1621" s="59" t="s">
        <v>2263</v>
      </c>
      <c r="Z1621" s="25" t="str">
        <f t="shared" si="347"/>
        <v>"R-SWAP"</v>
      </c>
      <c r="AA1621" s="25" t="str">
        <f t="shared" si="351"/>
        <v>R-SWAP</v>
      </c>
      <c r="AB1621" s="1">
        <f t="shared" si="348"/>
        <v>1583</v>
      </c>
      <c r="AC1621" t="str">
        <f t="shared" si="352"/>
        <v>ITM_R_SWAP</v>
      </c>
      <c r="AD1621" s="136" t="str">
        <f>IF(ISNA(VLOOKUP(AA1621,Sheet2!J:J,1,0)),"//","")</f>
        <v>//</v>
      </c>
      <c r="AF1621" s="94" t="str">
        <f t="shared" si="353"/>
        <v>R-SWAP</v>
      </c>
      <c r="AG1621" t="b">
        <f t="shared" si="354"/>
        <v>1</v>
      </c>
    </row>
    <row r="1622" spans="1:33">
      <c r="A1622" s="50">
        <f t="shared" si="355"/>
        <v>1622</v>
      </c>
      <c r="B1622" s="49">
        <f t="shared" si="356"/>
        <v>1584</v>
      </c>
      <c r="C1622" s="53" t="s">
        <v>4684</v>
      </c>
      <c r="D1622" s="53" t="s">
        <v>7</v>
      </c>
      <c r="E1622" s="58" t="s">
        <v>4685</v>
      </c>
      <c r="F1622" s="58" t="s">
        <v>4685</v>
      </c>
      <c r="G1622" s="161">
        <v>0</v>
      </c>
      <c r="H1622" s="161">
        <v>0</v>
      </c>
      <c r="I1622" s="148" t="s">
        <v>3</v>
      </c>
      <c r="J1622" s="58" t="s">
        <v>1395</v>
      </c>
      <c r="K1622" s="59" t="s">
        <v>3994</v>
      </c>
      <c r="L1622" s="57" t="s">
        <v>4851</v>
      </c>
      <c r="M1622" s="57" t="s">
        <v>4908</v>
      </c>
      <c r="N1622" s="57"/>
      <c r="O1622" s="57"/>
      <c r="P1622" s="56" t="s">
        <v>4709</v>
      </c>
      <c r="Q1622" s="13"/>
      <c r="R1622"/>
      <c r="S1622" t="str">
        <f t="shared" si="349"/>
        <v/>
      </c>
      <c r="T1622" t="str">
        <f>IF(ISNA(VLOOKUP(AF1622,#REF!,1)),"//","")</f>
        <v/>
      </c>
      <c r="U1622"/>
      <c r="V1622" t="e">
        <f t="shared" si="350"/>
        <v>#REF!</v>
      </c>
      <c r="W1622" s="81" t="s">
        <v>2263</v>
      </c>
      <c r="X1622" s="59" t="s">
        <v>2263</v>
      </c>
      <c r="Y1622" s="59" t="s">
        <v>2263</v>
      </c>
      <c r="Z1622" s="25" t="str">
        <f t="shared" si="347"/>
        <v>STD_PSI "(U,M)"</v>
      </c>
      <c r="AA1622" s="25" t="str">
        <f t="shared" si="351"/>
        <v>PSI(U,M)</v>
      </c>
      <c r="AB1622" s="1">
        <f t="shared" si="348"/>
        <v>1584</v>
      </c>
      <c r="AC1622" t="str">
        <f t="shared" si="352"/>
        <v>ITM_am</v>
      </c>
      <c r="AD1622" s="136" t="str">
        <f>IF(ISNA(VLOOKUP(AA1622,Sheet2!J:J,1,0)),"//","")</f>
        <v>//</v>
      </c>
      <c r="AF1622" s="94" t="str">
        <f t="shared" si="353"/>
        <v>PSI(U,M)</v>
      </c>
      <c r="AG1622" t="b">
        <f t="shared" si="354"/>
        <v>1</v>
      </c>
    </row>
    <row r="1623" spans="1:33">
      <c r="A1623" s="50">
        <f t="shared" si="355"/>
        <v>1623</v>
      </c>
      <c r="B1623" s="49">
        <f t="shared" si="356"/>
        <v>1585</v>
      </c>
      <c r="C1623" s="53" t="s">
        <v>3673</v>
      </c>
      <c r="D1623" s="53" t="s">
        <v>7</v>
      </c>
      <c r="E1623" s="58" t="s">
        <v>515</v>
      </c>
      <c r="F1623" s="58" t="s">
        <v>515</v>
      </c>
      <c r="G1623" s="161">
        <v>0</v>
      </c>
      <c r="H1623" s="161">
        <v>0</v>
      </c>
      <c r="I1623" s="148" t="s">
        <v>3</v>
      </c>
      <c r="J1623" s="58" t="s">
        <v>1395</v>
      </c>
      <c r="K1623" s="59" t="s">
        <v>3994</v>
      </c>
      <c r="L1623" s="57" t="s">
        <v>4851</v>
      </c>
      <c r="M1623" s="57" t="s">
        <v>4908</v>
      </c>
      <c r="N1623" s="57"/>
      <c r="O1623" s="57"/>
      <c r="P1623" s="56" t="s">
        <v>3436</v>
      </c>
      <c r="Q1623" s="13"/>
      <c r="R1623"/>
      <c r="S1623" t="str">
        <f t="shared" si="349"/>
        <v/>
      </c>
      <c r="T1623" t="str">
        <f>IF(ISNA(VLOOKUP(AF1623,#REF!,1)),"//","")</f>
        <v/>
      </c>
      <c r="U1623"/>
      <c r="V1623" t="e">
        <f t="shared" si="350"/>
        <v>#REF!</v>
      </c>
      <c r="W1623" s="81"/>
      <c r="X1623" s="59"/>
      <c r="Y1623" s="59"/>
      <c r="Z1623" s="25" t="str">
        <f t="shared" si="347"/>
        <v>"S"</v>
      </c>
      <c r="AA1623" s="25" t="str">
        <f t="shared" si="351"/>
        <v>S</v>
      </c>
      <c r="AB1623" s="1">
        <f t="shared" si="348"/>
        <v>1585</v>
      </c>
      <c r="AC1623" t="str">
        <f t="shared" si="352"/>
        <v>ITM_STDDEVWEIGHTED</v>
      </c>
      <c r="AD1623" s="136" t="str">
        <f>IF(ISNA(VLOOKUP(AA1623,Sheet2!J:J,1,0)),"//","")</f>
        <v>//</v>
      </c>
      <c r="AF1623" s="94" t="str">
        <f t="shared" si="353"/>
        <v>S</v>
      </c>
      <c r="AG1623" t="b">
        <f t="shared" si="354"/>
        <v>1</v>
      </c>
    </row>
    <row r="1624" spans="1:33">
      <c r="A1624" s="50">
        <f t="shared" si="355"/>
        <v>1624</v>
      </c>
      <c r="B1624" s="49">
        <f t="shared" si="356"/>
        <v>1586</v>
      </c>
      <c r="C1624" s="53" t="s">
        <v>3674</v>
      </c>
      <c r="D1624" s="53" t="s">
        <v>7</v>
      </c>
      <c r="E1624" s="58" t="s">
        <v>298</v>
      </c>
      <c r="F1624" s="58" t="s">
        <v>298</v>
      </c>
      <c r="G1624" s="161">
        <v>0</v>
      </c>
      <c r="H1624" s="161">
        <v>0</v>
      </c>
      <c r="I1624" s="148" t="s">
        <v>3</v>
      </c>
      <c r="J1624" s="58" t="s">
        <v>1395</v>
      </c>
      <c r="K1624" s="59" t="s">
        <v>3994</v>
      </c>
      <c r="L1624" s="57" t="s">
        <v>4851</v>
      </c>
      <c r="M1624" s="57" t="s">
        <v>4910</v>
      </c>
      <c r="N1624" s="57"/>
      <c r="O1624" s="57"/>
      <c r="P1624" s="56" t="s">
        <v>1868</v>
      </c>
      <c r="Q1624" s="13"/>
      <c r="R1624"/>
      <c r="S1624" t="str">
        <f t="shared" si="349"/>
        <v/>
      </c>
      <c r="T1624" t="str">
        <f>IF(ISNA(VLOOKUP(AF1624,#REF!,1)),"//","")</f>
        <v/>
      </c>
      <c r="U1624"/>
      <c r="V1624" t="e">
        <f t="shared" si="350"/>
        <v>#REF!</v>
      </c>
      <c r="W1624" s="81" t="s">
        <v>2263</v>
      </c>
      <c r="X1624" s="59" t="s">
        <v>2263</v>
      </c>
      <c r="Y1624" s="59" t="s">
        <v>2263</v>
      </c>
      <c r="Z1624" s="25" t="str">
        <f t="shared" si="347"/>
        <v>"SAVE"</v>
      </c>
      <c r="AA1624" s="25" t="str">
        <f t="shared" si="351"/>
        <v>SAVE</v>
      </c>
      <c r="AB1624" s="1">
        <f t="shared" si="348"/>
        <v>1586</v>
      </c>
      <c r="AC1624" t="str">
        <f t="shared" si="352"/>
        <v>ITM_SAVE</v>
      </c>
      <c r="AD1624" s="136" t="str">
        <f>IF(ISNA(VLOOKUP(AA1624,Sheet2!J:J,1,0)),"//","")</f>
        <v>//</v>
      </c>
      <c r="AF1624" s="94" t="str">
        <f t="shared" si="353"/>
        <v>SAVE</v>
      </c>
      <c r="AG1624" t="b">
        <f t="shared" si="354"/>
        <v>1</v>
      </c>
    </row>
    <row r="1625" spans="1:33">
      <c r="A1625" s="50">
        <f t="shared" si="355"/>
        <v>1625</v>
      </c>
      <c r="B1625" s="49">
        <f t="shared" si="356"/>
        <v>1587</v>
      </c>
      <c r="C1625" s="53" t="s">
        <v>3675</v>
      </c>
      <c r="D1625" s="53" t="s">
        <v>12</v>
      </c>
      <c r="E1625" s="58" t="s">
        <v>301</v>
      </c>
      <c r="F1625" s="58" t="s">
        <v>301</v>
      </c>
      <c r="G1625" s="161">
        <v>0</v>
      </c>
      <c r="H1625" s="161">
        <v>15</v>
      </c>
      <c r="I1625" s="148" t="s">
        <v>3</v>
      </c>
      <c r="J1625" s="58" t="s">
        <v>1395</v>
      </c>
      <c r="K1625" s="59" t="s">
        <v>3994</v>
      </c>
      <c r="L1625" s="57" t="s">
        <v>4851</v>
      </c>
      <c r="M1625" s="57" t="s">
        <v>4909</v>
      </c>
      <c r="N1625" s="57"/>
      <c r="O1625" s="57"/>
      <c r="P1625" s="56" t="s">
        <v>1871</v>
      </c>
      <c r="Q1625" s="13"/>
      <c r="R1625"/>
      <c r="S1625" t="str">
        <f t="shared" si="349"/>
        <v/>
      </c>
      <c r="T1625" t="str">
        <f>IF(ISNA(VLOOKUP(AF1625,#REF!,1)),"//","")</f>
        <v/>
      </c>
      <c r="U1625"/>
      <c r="V1625" t="e">
        <f t="shared" si="350"/>
        <v>#REF!</v>
      </c>
      <c r="W1625" s="81" t="s">
        <v>2721</v>
      </c>
      <c r="X1625" s="59" t="s">
        <v>2637</v>
      </c>
      <c r="Y1625" s="59" t="s">
        <v>2263</v>
      </c>
      <c r="Z1625" s="25" t="str">
        <f t="shared" si="347"/>
        <v>"SCI"</v>
      </c>
      <c r="AA1625" s="25" t="str">
        <f t="shared" si="351"/>
        <v>SCI</v>
      </c>
      <c r="AB1625" s="1">
        <f t="shared" si="348"/>
        <v>1587</v>
      </c>
      <c r="AC1625" t="str">
        <f t="shared" si="352"/>
        <v>ITM_SCI</v>
      </c>
      <c r="AD1625" s="136" t="str">
        <f>IF(ISNA(VLOOKUP(AA1625,Sheet2!J:J,1,0)),"//","")</f>
        <v/>
      </c>
      <c r="AF1625" s="94" t="str">
        <f t="shared" si="353"/>
        <v>SCI</v>
      </c>
      <c r="AG1625" t="b">
        <f t="shared" si="354"/>
        <v>1</v>
      </c>
    </row>
    <row r="1626" spans="1:33">
      <c r="A1626" s="50">
        <f t="shared" si="355"/>
        <v>1626</v>
      </c>
      <c r="B1626" s="49">
        <f t="shared" si="356"/>
        <v>1588</v>
      </c>
      <c r="C1626" s="53" t="s">
        <v>3676</v>
      </c>
      <c r="D1626" s="53" t="s">
        <v>7</v>
      </c>
      <c r="E1626" s="58" t="s">
        <v>304</v>
      </c>
      <c r="F1626" s="58" t="s">
        <v>304</v>
      </c>
      <c r="G1626" s="161">
        <v>0</v>
      </c>
      <c r="H1626" s="161">
        <v>0</v>
      </c>
      <c r="I1626" s="148" t="s">
        <v>3</v>
      </c>
      <c r="J1626" s="58" t="s">
        <v>1395</v>
      </c>
      <c r="K1626" s="59" t="s">
        <v>3994</v>
      </c>
      <c r="L1626" s="57" t="s">
        <v>4851</v>
      </c>
      <c r="M1626" s="57" t="s">
        <v>4908</v>
      </c>
      <c r="N1626" s="57"/>
      <c r="O1626" s="57"/>
      <c r="P1626" s="56" t="s">
        <v>1873</v>
      </c>
      <c r="Q1626" s="13"/>
      <c r="R1626"/>
      <c r="S1626" t="str">
        <f t="shared" si="349"/>
        <v/>
      </c>
      <c r="T1626" t="str">
        <f>IF(ISNA(VLOOKUP(AF1626,#REF!,1)),"//","")</f>
        <v/>
      </c>
      <c r="U1626"/>
      <c r="V1626" t="e">
        <f t="shared" si="350"/>
        <v>#REF!</v>
      </c>
      <c r="W1626" s="81" t="s">
        <v>2720</v>
      </c>
      <c r="X1626" s="59" t="s">
        <v>2263</v>
      </c>
      <c r="Y1626" s="59" t="s">
        <v>2263</v>
      </c>
      <c r="Z1626" s="25" t="str">
        <f t="shared" si="347"/>
        <v>"SDIGS?"</v>
      </c>
      <c r="AA1626" s="25" t="str">
        <f t="shared" si="351"/>
        <v>SDIGS?</v>
      </c>
      <c r="AB1626" s="1">
        <f t="shared" si="348"/>
        <v>1588</v>
      </c>
      <c r="AC1626" t="str">
        <f t="shared" si="352"/>
        <v>ITM_SDIGS</v>
      </c>
      <c r="AD1626" s="136" t="str">
        <f>IF(ISNA(VLOOKUP(AA1626,Sheet2!J:J,1,0)),"//","")</f>
        <v>//</v>
      </c>
      <c r="AF1626" s="94" t="str">
        <f t="shared" si="353"/>
        <v>SDIGS?</v>
      </c>
      <c r="AG1626" t="b">
        <f t="shared" si="354"/>
        <v>1</v>
      </c>
    </row>
    <row r="1627" spans="1:33">
      <c r="A1627" s="50">
        <f t="shared" si="355"/>
        <v>1627</v>
      </c>
      <c r="B1627" s="49">
        <f t="shared" si="356"/>
        <v>1589</v>
      </c>
      <c r="C1627" s="53" t="s">
        <v>3677</v>
      </c>
      <c r="D1627" s="53" t="s">
        <v>7</v>
      </c>
      <c r="E1627" s="58" t="s">
        <v>306</v>
      </c>
      <c r="F1627" s="58" t="s">
        <v>306</v>
      </c>
      <c r="G1627" s="161">
        <v>0</v>
      </c>
      <c r="H1627" s="161">
        <v>0</v>
      </c>
      <c r="I1627" s="148" t="s">
        <v>3</v>
      </c>
      <c r="J1627" s="58" t="s">
        <v>1395</v>
      </c>
      <c r="K1627" s="59" t="s">
        <v>3994</v>
      </c>
      <c r="L1627" s="57" t="s">
        <v>4851</v>
      </c>
      <c r="M1627" s="57" t="s">
        <v>4908</v>
      </c>
      <c r="N1627" s="57"/>
      <c r="O1627" s="57"/>
      <c r="P1627" s="56" t="s">
        <v>1877</v>
      </c>
      <c r="Q1627" s="13"/>
      <c r="R1627"/>
      <c r="S1627" t="str">
        <f t="shared" si="349"/>
        <v/>
      </c>
      <c r="T1627" t="str">
        <f>IF(ISNA(VLOOKUP(AF1627,#REF!,1)),"//","")</f>
        <v/>
      </c>
      <c r="U1627"/>
      <c r="V1627" t="e">
        <f t="shared" si="350"/>
        <v>#REF!</v>
      </c>
      <c r="W1627" s="81" t="s">
        <v>2699</v>
      </c>
      <c r="X1627" s="59" t="s">
        <v>2263</v>
      </c>
      <c r="Y1627" s="59" t="s">
        <v>2263</v>
      </c>
      <c r="Z1627" s="25" t="str">
        <f t="shared" si="347"/>
        <v>"SEED"</v>
      </c>
      <c r="AA1627" s="25" t="str">
        <f t="shared" si="351"/>
        <v>SEED</v>
      </c>
      <c r="AB1627" s="1">
        <f t="shared" si="348"/>
        <v>1589</v>
      </c>
      <c r="AC1627" t="str">
        <f t="shared" si="352"/>
        <v>ITM_SEED</v>
      </c>
      <c r="AD1627" s="136" t="str">
        <f>IF(ISNA(VLOOKUP(AA1627,Sheet2!J:J,1,0)),"//","")</f>
        <v>//</v>
      </c>
      <c r="AF1627" s="94" t="str">
        <f t="shared" si="353"/>
        <v>SEED</v>
      </c>
      <c r="AG1627" t="b">
        <f t="shared" si="354"/>
        <v>1</v>
      </c>
    </row>
    <row r="1628" spans="1:33">
      <c r="A1628" s="50">
        <f t="shared" si="355"/>
        <v>1628</v>
      </c>
      <c r="B1628" s="49">
        <f t="shared" si="356"/>
        <v>1590</v>
      </c>
      <c r="C1628" s="53" t="s">
        <v>3816</v>
      </c>
      <c r="D1628" s="53" t="s">
        <v>7</v>
      </c>
      <c r="E1628" s="58" t="s">
        <v>4992</v>
      </c>
      <c r="F1628" s="58" t="s">
        <v>4992</v>
      </c>
      <c r="G1628" s="161">
        <v>0</v>
      </c>
      <c r="H1628" s="161">
        <v>0</v>
      </c>
      <c r="I1628" s="148" t="s">
        <v>3</v>
      </c>
      <c r="J1628" s="58" t="s">
        <v>1395</v>
      </c>
      <c r="K1628" s="59" t="s">
        <v>3994</v>
      </c>
      <c r="L1628" s="57" t="s">
        <v>4851</v>
      </c>
      <c r="M1628" s="57" t="s">
        <v>4908</v>
      </c>
      <c r="N1628" s="57"/>
      <c r="O1628" s="57"/>
      <c r="P1628" s="56" t="s">
        <v>4985</v>
      </c>
      <c r="Q1628" s="13"/>
      <c r="R1628"/>
      <c r="S1628" t="str">
        <f t="shared" si="349"/>
        <v/>
      </c>
      <c r="T1628" t="str">
        <f>IF(ISNA(VLOOKUP(AF1628,#REF!,1)),"//","")</f>
        <v/>
      </c>
      <c r="U1628"/>
      <c r="V1628" t="e">
        <f t="shared" si="350"/>
        <v>#REF!</v>
      </c>
      <c r="W1628" s="81" t="s">
        <v>2263</v>
      </c>
      <c r="X1628" s="59" t="s">
        <v>2263</v>
      </c>
      <c r="Y1628" s="59" t="s">
        <v>2263</v>
      </c>
      <c r="Z1628" s="25" t="str">
        <f t="shared" si="347"/>
        <v>"WRITEP"</v>
      </c>
      <c r="AA1628" s="25" t="str">
        <f t="shared" si="351"/>
        <v>WRITEP</v>
      </c>
      <c r="AB1628" s="1">
        <f t="shared" si="348"/>
        <v>1590</v>
      </c>
      <c r="AC1628" t="str">
        <f t="shared" si="352"/>
        <v>ITM_WRITEP</v>
      </c>
      <c r="AD1628" s="136" t="str">
        <f>IF(ISNA(VLOOKUP(AA1628,Sheet2!J:J,1,0)),"//","")</f>
        <v>//</v>
      </c>
      <c r="AF1628" s="94" t="str">
        <f t="shared" si="353"/>
        <v>WRITEP</v>
      </c>
      <c r="AG1628" t="b">
        <f t="shared" si="354"/>
        <v>1</v>
      </c>
    </row>
    <row r="1629" spans="1:33">
      <c r="A1629" s="50">
        <f t="shared" si="355"/>
        <v>1629</v>
      </c>
      <c r="B1629" s="49">
        <f t="shared" si="356"/>
        <v>1591</v>
      </c>
      <c r="C1629" s="53" t="s">
        <v>3678</v>
      </c>
      <c r="D1629" s="53" t="s">
        <v>7</v>
      </c>
      <c r="E1629" s="58" t="s">
        <v>1248</v>
      </c>
      <c r="F1629" s="58" t="s">
        <v>307</v>
      </c>
      <c r="G1629" s="161">
        <v>0</v>
      </c>
      <c r="H1629" s="161">
        <v>0</v>
      </c>
      <c r="I1629" s="148" t="s">
        <v>3</v>
      </c>
      <c r="J1629" s="58" t="s">
        <v>1395</v>
      </c>
      <c r="K1629" s="59" t="s">
        <v>3994</v>
      </c>
      <c r="L1629" s="57" t="s">
        <v>4851</v>
      </c>
      <c r="M1629" s="57" t="s">
        <v>4908</v>
      </c>
      <c r="N1629" s="57"/>
      <c r="O1629" s="57"/>
      <c r="P1629" s="56" t="s">
        <v>1878</v>
      </c>
      <c r="Q1629" s="13"/>
      <c r="R1629"/>
      <c r="S1629" t="str">
        <f t="shared" si="349"/>
        <v>NOT EQUAL</v>
      </c>
      <c r="T1629" t="str">
        <f>IF(ISNA(VLOOKUP(AF1629,#REF!,1)),"//","")</f>
        <v/>
      </c>
      <c r="U1629"/>
      <c r="V1629" t="e">
        <f t="shared" si="350"/>
        <v>#REF!</v>
      </c>
      <c r="W1629" s="81" t="s">
        <v>2263</v>
      </c>
      <c r="X1629" s="59" t="s">
        <v>2263</v>
      </c>
      <c r="Y1629" s="59" t="s">
        <v>2263</v>
      </c>
      <c r="Z1629" s="25" t="str">
        <f t="shared" ref="Z1629:Z1692" si="357">IF( OR(X1629="CNST", I1629="CAT_REGS"),IF(E1629=CHAR(34)&amp;CHAR(34),F1629,E1629),
IF(X1629="YES",UPPER(IF(E1629=CHAR(34)&amp;CHAR(34),F1629,E1629)),
IF(   AND(X1629&lt;&gt;"NO",I1629="CAT_FNCT",D1629&lt;&gt;"multiply", D1629&lt;&gt;"divide"),IF(J1629="SLS_ENABLED",   UPPER(IF(E1629=CHAR(34)&amp;CHAR(34),F1629,E1629)),""),"")))</f>
        <v>"SETCHN"</v>
      </c>
      <c r="AA1629" s="25" t="str">
        <f t="shared" si="351"/>
        <v>SETCHN</v>
      </c>
      <c r="AB1629" s="1">
        <f t="shared" ref="AB1629:AB1692" si="358">B1629</f>
        <v>1591</v>
      </c>
      <c r="AC1629" t="str">
        <f t="shared" si="352"/>
        <v>ITM_SETCHN</v>
      </c>
      <c r="AD1629" s="136" t="str">
        <f>IF(ISNA(VLOOKUP(AA1629,Sheet2!J:J,1,0)),"//","")</f>
        <v>//</v>
      </c>
      <c r="AF1629" s="94" t="str">
        <f t="shared" si="353"/>
        <v>SETCHN</v>
      </c>
      <c r="AG1629" t="b">
        <f t="shared" si="354"/>
        <v>1</v>
      </c>
    </row>
    <row r="1630" spans="1:33">
      <c r="A1630" s="50">
        <f t="shared" si="355"/>
        <v>1630</v>
      </c>
      <c r="B1630" s="49">
        <f t="shared" si="356"/>
        <v>1592</v>
      </c>
      <c r="C1630" s="53" t="s">
        <v>4278</v>
      </c>
      <c r="D1630" s="53" t="s">
        <v>7</v>
      </c>
      <c r="E1630" s="58" t="s">
        <v>308</v>
      </c>
      <c r="F1630" s="58" t="s">
        <v>308</v>
      </c>
      <c r="G1630" s="161">
        <v>0</v>
      </c>
      <c r="H1630" s="161">
        <v>0</v>
      </c>
      <c r="I1630" s="148" t="s">
        <v>3</v>
      </c>
      <c r="J1630" s="58" t="s">
        <v>1395</v>
      </c>
      <c r="K1630" s="59" t="s">
        <v>3994</v>
      </c>
      <c r="L1630" s="57" t="s">
        <v>4851</v>
      </c>
      <c r="M1630" s="57" t="s">
        <v>4908</v>
      </c>
      <c r="N1630" s="57"/>
      <c r="O1630" s="57"/>
      <c r="P1630" s="56" t="s">
        <v>1879</v>
      </c>
      <c r="Q1630" s="13"/>
      <c r="R1630"/>
      <c r="S1630" t="str">
        <f t="shared" si="349"/>
        <v/>
      </c>
      <c r="T1630" t="str">
        <f>IF(ISNA(VLOOKUP(AF1630,#REF!,1)),"//","")</f>
        <v/>
      </c>
      <c r="U1630"/>
      <c r="V1630" t="e">
        <f t="shared" si="350"/>
        <v>#REF!</v>
      </c>
      <c r="W1630" s="81" t="s">
        <v>2263</v>
      </c>
      <c r="X1630" s="59" t="s">
        <v>2263</v>
      </c>
      <c r="Y1630" s="59" t="s">
        <v>2263</v>
      </c>
      <c r="Z1630" s="25" t="str">
        <f t="shared" si="357"/>
        <v>"SETDAT"</v>
      </c>
      <c r="AA1630" s="25" t="str">
        <f t="shared" si="351"/>
        <v>SETDAT</v>
      </c>
      <c r="AB1630" s="1">
        <f t="shared" si="358"/>
        <v>1592</v>
      </c>
      <c r="AC1630" t="str">
        <f t="shared" si="352"/>
        <v>ITM_SETDAT</v>
      </c>
      <c r="AD1630" s="136" t="str">
        <f>IF(ISNA(VLOOKUP(AA1630,Sheet2!J:J,1,0)),"//","")</f>
        <v>//</v>
      </c>
      <c r="AF1630" s="94" t="str">
        <f t="shared" si="353"/>
        <v>SETDAT</v>
      </c>
      <c r="AG1630" t="b">
        <f t="shared" si="354"/>
        <v>1</v>
      </c>
    </row>
    <row r="1631" spans="1:33">
      <c r="A1631" s="50">
        <f t="shared" si="355"/>
        <v>1631</v>
      </c>
      <c r="B1631" s="49">
        <f t="shared" si="356"/>
        <v>1593</v>
      </c>
      <c r="C1631" s="53" t="s">
        <v>3679</v>
      </c>
      <c r="D1631" s="53" t="s">
        <v>7</v>
      </c>
      <c r="E1631" s="58" t="s">
        <v>1249</v>
      </c>
      <c r="F1631" s="58" t="s">
        <v>309</v>
      </c>
      <c r="G1631" s="161">
        <v>0</v>
      </c>
      <c r="H1631" s="161">
        <v>0</v>
      </c>
      <c r="I1631" s="148" t="s">
        <v>3</v>
      </c>
      <c r="J1631" s="58" t="s">
        <v>1395</v>
      </c>
      <c r="K1631" s="59" t="s">
        <v>3994</v>
      </c>
      <c r="L1631" s="57" t="s">
        <v>4851</v>
      </c>
      <c r="M1631" s="57" t="s">
        <v>4908</v>
      </c>
      <c r="N1631" s="57"/>
      <c r="O1631" s="57"/>
      <c r="P1631" s="56" t="s">
        <v>1880</v>
      </c>
      <c r="Q1631" s="13"/>
      <c r="R1631"/>
      <c r="S1631" t="str">
        <f t="shared" si="349"/>
        <v>NOT EQUAL</v>
      </c>
      <c r="T1631" t="str">
        <f>IF(ISNA(VLOOKUP(AF1631,#REF!,1)),"//","")</f>
        <v/>
      </c>
      <c r="U1631"/>
      <c r="V1631" t="e">
        <f t="shared" si="350"/>
        <v>#REF!</v>
      </c>
      <c r="W1631" s="81" t="s">
        <v>2263</v>
      </c>
      <c r="X1631" s="59" t="s">
        <v>2263</v>
      </c>
      <c r="Y1631" s="59" t="s">
        <v>2263</v>
      </c>
      <c r="Z1631" s="25" t="str">
        <f t="shared" si="357"/>
        <v>"SETEUR"</v>
      </c>
      <c r="AA1631" s="25" t="str">
        <f t="shared" si="351"/>
        <v>SETEUR</v>
      </c>
      <c r="AB1631" s="1">
        <f t="shared" si="358"/>
        <v>1593</v>
      </c>
      <c r="AC1631" t="str">
        <f t="shared" si="352"/>
        <v>ITM_SETEUR</v>
      </c>
      <c r="AD1631" s="136" t="str">
        <f>IF(ISNA(VLOOKUP(AA1631,Sheet2!J:J,1,0)),"//","")</f>
        <v>//</v>
      </c>
      <c r="AF1631" s="94" t="str">
        <f t="shared" si="353"/>
        <v>SETEUR</v>
      </c>
      <c r="AG1631" t="b">
        <f t="shared" si="354"/>
        <v>1</v>
      </c>
    </row>
    <row r="1632" spans="1:33">
      <c r="A1632" s="50">
        <f t="shared" si="355"/>
        <v>1632</v>
      </c>
      <c r="B1632" s="49">
        <f t="shared" si="356"/>
        <v>1594</v>
      </c>
      <c r="C1632" s="53" t="s">
        <v>3680</v>
      </c>
      <c r="D1632" s="53" t="s">
        <v>7</v>
      </c>
      <c r="E1632" s="58" t="s">
        <v>1250</v>
      </c>
      <c r="F1632" s="58" t="s">
        <v>310</v>
      </c>
      <c r="G1632" s="161">
        <v>0</v>
      </c>
      <c r="H1632" s="161">
        <v>0</v>
      </c>
      <c r="I1632" s="148" t="s">
        <v>3</v>
      </c>
      <c r="J1632" s="58" t="s">
        <v>1395</v>
      </c>
      <c r="K1632" s="59" t="s">
        <v>3994</v>
      </c>
      <c r="L1632" s="57" t="s">
        <v>4851</v>
      </c>
      <c r="M1632" s="57" t="s">
        <v>4908</v>
      </c>
      <c r="N1632" s="57"/>
      <c r="O1632" s="57"/>
      <c r="P1632" s="56" t="s">
        <v>1881</v>
      </c>
      <c r="Q1632" s="13"/>
      <c r="R1632"/>
      <c r="S1632" t="str">
        <f t="shared" si="349"/>
        <v>NOT EQUAL</v>
      </c>
      <c r="T1632" t="str">
        <f>IF(ISNA(VLOOKUP(AF1632,#REF!,1)),"//","")</f>
        <v/>
      </c>
      <c r="U1632"/>
      <c r="V1632" t="e">
        <f t="shared" si="350"/>
        <v>#REF!</v>
      </c>
      <c r="W1632" s="81" t="s">
        <v>2263</v>
      </c>
      <c r="X1632" s="59" t="s">
        <v>2263</v>
      </c>
      <c r="Y1632" s="59" t="s">
        <v>2263</v>
      </c>
      <c r="Z1632" s="25" t="str">
        <f t="shared" si="357"/>
        <v>"SETIND"</v>
      </c>
      <c r="AA1632" s="25" t="str">
        <f t="shared" si="351"/>
        <v>SETIND</v>
      </c>
      <c r="AB1632" s="1">
        <f t="shared" si="358"/>
        <v>1594</v>
      </c>
      <c r="AC1632" t="str">
        <f t="shared" si="352"/>
        <v>ITM_SETIND</v>
      </c>
      <c r="AD1632" s="136" t="str">
        <f>IF(ISNA(VLOOKUP(AA1632,Sheet2!J:J,1,0)),"//","")</f>
        <v>//</v>
      </c>
      <c r="AF1632" s="94" t="str">
        <f t="shared" si="353"/>
        <v>SETIND</v>
      </c>
      <c r="AG1632" t="b">
        <f t="shared" si="354"/>
        <v>1</v>
      </c>
    </row>
    <row r="1633" spans="1:33">
      <c r="A1633" s="50">
        <f t="shared" si="355"/>
        <v>1633</v>
      </c>
      <c r="B1633" s="49">
        <f t="shared" si="356"/>
        <v>1595</v>
      </c>
      <c r="C1633" s="53" t="s">
        <v>3681</v>
      </c>
      <c r="D1633" s="53" t="s">
        <v>7</v>
      </c>
      <c r="E1633" s="58" t="s">
        <v>1251</v>
      </c>
      <c r="F1633" s="58" t="s">
        <v>311</v>
      </c>
      <c r="G1633" s="161">
        <v>0</v>
      </c>
      <c r="H1633" s="161">
        <v>0</v>
      </c>
      <c r="I1633" s="148" t="s">
        <v>3</v>
      </c>
      <c r="J1633" s="58" t="s">
        <v>1395</v>
      </c>
      <c r="K1633" s="59" t="s">
        <v>3994</v>
      </c>
      <c r="L1633" s="57" t="s">
        <v>4851</v>
      </c>
      <c r="M1633" s="57" t="s">
        <v>4908</v>
      </c>
      <c r="N1633" s="57"/>
      <c r="O1633" s="57"/>
      <c r="P1633" s="56" t="s">
        <v>1882</v>
      </c>
      <c r="Q1633" s="13"/>
      <c r="R1633"/>
      <c r="S1633" t="str">
        <f t="shared" si="349"/>
        <v>NOT EQUAL</v>
      </c>
      <c r="T1633" t="str">
        <f>IF(ISNA(VLOOKUP(AF1633,#REF!,1)),"//","")</f>
        <v/>
      </c>
      <c r="U1633"/>
      <c r="V1633" t="e">
        <f t="shared" si="350"/>
        <v>#REF!</v>
      </c>
      <c r="W1633" s="81" t="s">
        <v>2263</v>
      </c>
      <c r="X1633" s="59" t="s">
        <v>2263</v>
      </c>
      <c r="Y1633" s="59" t="s">
        <v>2263</v>
      </c>
      <c r="Z1633" s="25" t="str">
        <f t="shared" si="357"/>
        <v>"SETJPN"</v>
      </c>
      <c r="AA1633" s="25" t="str">
        <f t="shared" si="351"/>
        <v>SETJPN</v>
      </c>
      <c r="AB1633" s="1">
        <f t="shared" si="358"/>
        <v>1595</v>
      </c>
      <c r="AC1633" t="str">
        <f t="shared" si="352"/>
        <v>ITM_SETJPN</v>
      </c>
      <c r="AD1633" s="136" t="str">
        <f>IF(ISNA(VLOOKUP(AA1633,Sheet2!J:J,1,0)),"//","")</f>
        <v>//</v>
      </c>
      <c r="AF1633" s="94" t="str">
        <f t="shared" si="353"/>
        <v>SETJPN</v>
      </c>
      <c r="AG1633" t="b">
        <f t="shared" si="354"/>
        <v>1</v>
      </c>
    </row>
    <row r="1634" spans="1:33">
      <c r="A1634" s="50">
        <f t="shared" si="355"/>
        <v>1634</v>
      </c>
      <c r="B1634" s="49">
        <f t="shared" si="356"/>
        <v>1596</v>
      </c>
      <c r="C1634" s="53" t="s">
        <v>4717</v>
      </c>
      <c r="D1634" s="53" t="s">
        <v>7</v>
      </c>
      <c r="E1634" s="58" t="s">
        <v>312</v>
      </c>
      <c r="F1634" s="58" t="s">
        <v>312</v>
      </c>
      <c r="G1634" s="161">
        <v>0</v>
      </c>
      <c r="H1634" s="161">
        <v>0</v>
      </c>
      <c r="I1634" s="148" t="s">
        <v>3</v>
      </c>
      <c r="J1634" s="58" t="s">
        <v>1395</v>
      </c>
      <c r="K1634" s="59" t="s">
        <v>3994</v>
      </c>
      <c r="L1634" s="57" t="s">
        <v>4851</v>
      </c>
      <c r="M1634" s="57" t="s">
        <v>4908</v>
      </c>
      <c r="N1634" s="57"/>
      <c r="O1634" s="57"/>
      <c r="P1634" s="56" t="s">
        <v>1883</v>
      </c>
      <c r="Q1634" s="13"/>
      <c r="R1634"/>
      <c r="S1634" t="str">
        <f t="shared" si="349"/>
        <v/>
      </c>
      <c r="T1634" t="str">
        <f>IF(ISNA(VLOOKUP(AF1634,#REF!,1)),"//","")</f>
        <v/>
      </c>
      <c r="U1634"/>
      <c r="V1634" t="e">
        <f t="shared" si="350"/>
        <v>#REF!</v>
      </c>
      <c r="W1634" s="81" t="s">
        <v>2263</v>
      </c>
      <c r="X1634" s="59" t="s">
        <v>2263</v>
      </c>
      <c r="Y1634" s="59" t="s">
        <v>2263</v>
      </c>
      <c r="Z1634" s="25" t="str">
        <f t="shared" si="357"/>
        <v>"SETSIG"</v>
      </c>
      <c r="AA1634" s="25" t="str">
        <f t="shared" si="351"/>
        <v>SETSIG</v>
      </c>
      <c r="AB1634" s="1">
        <f t="shared" si="358"/>
        <v>1596</v>
      </c>
      <c r="AC1634" t="str">
        <f t="shared" si="352"/>
        <v>ITM_SETSIG</v>
      </c>
      <c r="AD1634" s="136" t="str">
        <f>IF(ISNA(VLOOKUP(AA1634,Sheet2!J:J,1,0)),"//","")</f>
        <v>//</v>
      </c>
      <c r="AF1634" s="94" t="str">
        <f t="shared" si="353"/>
        <v>SETSIG</v>
      </c>
      <c r="AG1634" t="b">
        <f t="shared" si="354"/>
        <v>1</v>
      </c>
    </row>
    <row r="1635" spans="1:33">
      <c r="A1635" s="50">
        <f t="shared" si="355"/>
        <v>1635</v>
      </c>
      <c r="B1635" s="49">
        <f t="shared" si="356"/>
        <v>1597</v>
      </c>
      <c r="C1635" s="53" t="s">
        <v>4265</v>
      </c>
      <c r="D1635" s="53" t="s">
        <v>7</v>
      </c>
      <c r="E1635" s="58" t="s">
        <v>313</v>
      </c>
      <c r="F1635" s="58" t="s">
        <v>313</v>
      </c>
      <c r="G1635" s="161">
        <v>0</v>
      </c>
      <c r="H1635" s="161">
        <v>0</v>
      </c>
      <c r="I1635" s="148" t="s">
        <v>3</v>
      </c>
      <c r="J1635" s="58" t="s">
        <v>1395</v>
      </c>
      <c r="K1635" s="59" t="s">
        <v>3994</v>
      </c>
      <c r="L1635" s="57" t="s">
        <v>4851</v>
      </c>
      <c r="M1635" s="57" t="s">
        <v>4908</v>
      </c>
      <c r="N1635" s="57"/>
      <c r="O1635" s="57"/>
      <c r="P1635" s="56" t="s">
        <v>1884</v>
      </c>
      <c r="Q1635" s="13"/>
      <c r="R1635"/>
      <c r="S1635" t="str">
        <f t="shared" ref="S1635:S1698" si="359">IF(E1635=F1635,"","NOT EQUAL")</f>
        <v/>
      </c>
      <c r="T1635" t="str">
        <f>IF(ISNA(VLOOKUP(AF1635,#REF!,1)),"//","")</f>
        <v/>
      </c>
      <c r="U1635"/>
      <c r="V1635" t="e">
        <f t="shared" si="350"/>
        <v>#REF!</v>
      </c>
      <c r="W1635" s="81" t="s">
        <v>2263</v>
      </c>
      <c r="X1635" s="59" t="s">
        <v>2263</v>
      </c>
      <c r="Y1635" s="59" t="s">
        <v>2263</v>
      </c>
      <c r="Z1635" s="25" t="str">
        <f t="shared" si="357"/>
        <v>"SETTIM"</v>
      </c>
      <c r="AA1635" s="25" t="str">
        <f t="shared" si="351"/>
        <v>SETTIM</v>
      </c>
      <c r="AB1635" s="1">
        <f t="shared" si="358"/>
        <v>1597</v>
      </c>
      <c r="AC1635" t="str">
        <f t="shared" si="352"/>
        <v>ITM_SETTIM</v>
      </c>
      <c r="AD1635" s="136" t="str">
        <f>IF(ISNA(VLOOKUP(AA1635,Sheet2!J:J,1,0)),"//","")</f>
        <v>//</v>
      </c>
      <c r="AF1635" s="94" t="str">
        <f t="shared" si="353"/>
        <v>SETTIM</v>
      </c>
      <c r="AG1635" t="b">
        <f t="shared" si="354"/>
        <v>1</v>
      </c>
    </row>
    <row r="1636" spans="1:33">
      <c r="A1636" s="50">
        <f t="shared" si="355"/>
        <v>1636</v>
      </c>
      <c r="B1636" s="49">
        <f t="shared" si="356"/>
        <v>1598</v>
      </c>
      <c r="C1636" s="53" t="s">
        <v>3682</v>
      </c>
      <c r="D1636" s="53" t="s">
        <v>7</v>
      </c>
      <c r="E1636" s="58" t="s">
        <v>1252</v>
      </c>
      <c r="F1636" s="58" t="s">
        <v>1253</v>
      </c>
      <c r="G1636" s="161">
        <v>0</v>
      </c>
      <c r="H1636" s="161">
        <v>0</v>
      </c>
      <c r="I1636" s="148" t="s">
        <v>3</v>
      </c>
      <c r="J1636" s="58" t="s">
        <v>1395</v>
      </c>
      <c r="K1636" s="59" t="s">
        <v>3994</v>
      </c>
      <c r="L1636" s="57" t="s">
        <v>4851</v>
      </c>
      <c r="M1636" s="57" t="s">
        <v>4908</v>
      </c>
      <c r="N1636" s="57"/>
      <c r="O1636" s="57"/>
      <c r="P1636" s="56" t="s">
        <v>1885</v>
      </c>
      <c r="Q1636" s="13"/>
      <c r="R1636"/>
      <c r="S1636" t="str">
        <f t="shared" si="359"/>
        <v>NOT EQUAL</v>
      </c>
      <c r="T1636" t="str">
        <f>IF(ISNA(VLOOKUP(AF1636,#REF!,1)),"//","")</f>
        <v/>
      </c>
      <c r="U1636"/>
      <c r="V1636" t="e">
        <f t="shared" si="350"/>
        <v>#REF!</v>
      </c>
      <c r="W1636" s="81" t="s">
        <v>2263</v>
      </c>
      <c r="X1636" s="59" t="s">
        <v>2263</v>
      </c>
      <c r="Y1636" s="59" t="s">
        <v>2263</v>
      </c>
      <c r="Z1636" s="25" t="str">
        <f t="shared" si="357"/>
        <v>"SETUK"</v>
      </c>
      <c r="AA1636" s="25" t="str">
        <f t="shared" si="351"/>
        <v>SETUK</v>
      </c>
      <c r="AB1636" s="1">
        <f t="shared" si="358"/>
        <v>1598</v>
      </c>
      <c r="AC1636" t="str">
        <f t="shared" si="352"/>
        <v>ITM_SETUK</v>
      </c>
      <c r="AD1636" s="136" t="str">
        <f>IF(ISNA(VLOOKUP(AA1636,Sheet2!J:J,1,0)),"//","")</f>
        <v>//</v>
      </c>
      <c r="AF1636" s="94" t="str">
        <f t="shared" si="353"/>
        <v>SETUK</v>
      </c>
      <c r="AG1636" t="b">
        <f t="shared" si="354"/>
        <v>1</v>
      </c>
    </row>
    <row r="1637" spans="1:33">
      <c r="A1637" s="50">
        <f t="shared" si="355"/>
        <v>1637</v>
      </c>
      <c r="B1637" s="49">
        <f t="shared" si="356"/>
        <v>1599</v>
      </c>
      <c r="C1637" s="53" t="s">
        <v>3683</v>
      </c>
      <c r="D1637" s="53" t="s">
        <v>7</v>
      </c>
      <c r="E1637" s="58" t="s">
        <v>1254</v>
      </c>
      <c r="F1637" s="58" t="s">
        <v>314</v>
      </c>
      <c r="G1637" s="161">
        <v>0</v>
      </c>
      <c r="H1637" s="161">
        <v>0</v>
      </c>
      <c r="I1637" s="148" t="s">
        <v>3</v>
      </c>
      <c r="J1637" s="58" t="s">
        <v>1395</v>
      </c>
      <c r="K1637" s="59" t="s">
        <v>3994</v>
      </c>
      <c r="L1637" s="57" t="s">
        <v>4851</v>
      </c>
      <c r="M1637" s="57" t="s">
        <v>4908</v>
      </c>
      <c r="N1637" s="57"/>
      <c r="O1637" s="57"/>
      <c r="P1637" s="56" t="s">
        <v>1886</v>
      </c>
      <c r="Q1637" s="13"/>
      <c r="R1637"/>
      <c r="S1637" t="str">
        <f t="shared" si="359"/>
        <v>NOT EQUAL</v>
      </c>
      <c r="T1637" t="str">
        <f>IF(ISNA(VLOOKUP(AF1637,#REF!,1)),"//","")</f>
        <v/>
      </c>
      <c r="U1637"/>
      <c r="V1637" t="e">
        <f t="shared" si="350"/>
        <v>#REF!</v>
      </c>
      <c r="W1637" s="81" t="s">
        <v>2263</v>
      </c>
      <c r="X1637" s="59" t="s">
        <v>2263</v>
      </c>
      <c r="Y1637" s="59" t="s">
        <v>2263</v>
      </c>
      <c r="Z1637" s="25" t="str">
        <f t="shared" si="357"/>
        <v>"SETUSA"</v>
      </c>
      <c r="AA1637" s="25" t="str">
        <f t="shared" si="351"/>
        <v>SETUSA</v>
      </c>
      <c r="AB1637" s="1">
        <f t="shared" si="358"/>
        <v>1599</v>
      </c>
      <c r="AC1637" t="str">
        <f t="shared" si="352"/>
        <v>ITM_SETUSA</v>
      </c>
      <c r="AD1637" s="136" t="str">
        <f>IF(ISNA(VLOOKUP(AA1637,Sheet2!J:J,1,0)),"//","")</f>
        <v>//</v>
      </c>
      <c r="AF1637" s="94" t="str">
        <f t="shared" si="353"/>
        <v>SETUSA</v>
      </c>
      <c r="AG1637" t="b">
        <f t="shared" si="354"/>
        <v>1</v>
      </c>
    </row>
    <row r="1638" spans="1:33">
      <c r="A1638" s="50">
        <f t="shared" si="355"/>
        <v>1638</v>
      </c>
      <c r="B1638" s="49">
        <f t="shared" si="356"/>
        <v>1600</v>
      </c>
      <c r="C1638" s="53" t="s">
        <v>3684</v>
      </c>
      <c r="D1638" s="53" t="s">
        <v>7</v>
      </c>
      <c r="E1638" s="58" t="s">
        <v>318</v>
      </c>
      <c r="F1638" s="58" t="s">
        <v>318</v>
      </c>
      <c r="G1638" s="161">
        <v>0</v>
      </c>
      <c r="H1638" s="161">
        <v>0</v>
      </c>
      <c r="I1638" s="148" t="s">
        <v>3</v>
      </c>
      <c r="J1638" s="58" t="s">
        <v>1395</v>
      </c>
      <c r="K1638" s="59" t="s">
        <v>3994</v>
      </c>
      <c r="L1638" s="57" t="s">
        <v>4851</v>
      </c>
      <c r="M1638" s="57" t="s">
        <v>4908</v>
      </c>
      <c r="N1638" s="57"/>
      <c r="O1638" s="57"/>
      <c r="P1638" s="56" t="s">
        <v>1890</v>
      </c>
      <c r="Q1638" s="13"/>
      <c r="R1638"/>
      <c r="S1638" t="str">
        <f t="shared" si="359"/>
        <v/>
      </c>
      <c r="T1638" t="str">
        <f>IF(ISNA(VLOOKUP(AF1638,#REF!,1)),"//","")</f>
        <v/>
      </c>
      <c r="U1638"/>
      <c r="V1638" t="e">
        <f t="shared" si="350"/>
        <v>#REF!</v>
      </c>
      <c r="W1638" s="81" t="s">
        <v>2699</v>
      </c>
      <c r="X1638" s="59" t="s">
        <v>2263</v>
      </c>
      <c r="Y1638" s="59" t="s">
        <v>2263</v>
      </c>
      <c r="Z1638" s="25" t="str">
        <f t="shared" si="357"/>
        <v>"SIGN"</v>
      </c>
      <c r="AA1638" s="25" t="str">
        <f t="shared" si="351"/>
        <v>SIGN</v>
      </c>
      <c r="AB1638" s="1">
        <f t="shared" si="358"/>
        <v>1600</v>
      </c>
      <c r="AC1638" t="str">
        <f t="shared" si="352"/>
        <v>ITM_SIGN</v>
      </c>
      <c r="AD1638" s="136" t="str">
        <f>IF(ISNA(VLOOKUP(AA1638,Sheet2!J:J,1,0)),"//","")</f>
        <v>//</v>
      </c>
      <c r="AF1638" s="94" t="str">
        <f t="shared" si="353"/>
        <v>SIGN</v>
      </c>
      <c r="AG1638" t="b">
        <f t="shared" si="354"/>
        <v>1</v>
      </c>
    </row>
    <row r="1639" spans="1:33">
      <c r="A1639" s="50">
        <f t="shared" si="355"/>
        <v>1639</v>
      </c>
      <c r="B1639" s="49">
        <f t="shared" si="356"/>
        <v>1601</v>
      </c>
      <c r="C1639" s="53" t="s">
        <v>3614</v>
      </c>
      <c r="D1639" s="53" t="s">
        <v>991</v>
      </c>
      <c r="E1639" s="58" t="s">
        <v>319</v>
      </c>
      <c r="F1639" s="58" t="s">
        <v>319</v>
      </c>
      <c r="G1639" s="161">
        <v>0</v>
      </c>
      <c r="H1639" s="161">
        <v>0</v>
      </c>
      <c r="I1639" s="148" t="s">
        <v>3</v>
      </c>
      <c r="J1639" s="58" t="s">
        <v>1395</v>
      </c>
      <c r="K1639" s="59" t="s">
        <v>3994</v>
      </c>
      <c r="L1639" s="57" t="s">
        <v>4851</v>
      </c>
      <c r="M1639" s="57" t="s">
        <v>4908</v>
      </c>
      <c r="N1639" s="57"/>
      <c r="O1639" s="57"/>
      <c r="P1639" s="56" t="s">
        <v>1891</v>
      </c>
      <c r="Q1639" s="13"/>
      <c r="R1639"/>
      <c r="S1639" t="str">
        <f t="shared" si="359"/>
        <v/>
      </c>
      <c r="T1639" t="str">
        <f>IF(ISNA(VLOOKUP(AF1639,#REF!,1)),"//","")</f>
        <v/>
      </c>
      <c r="U1639"/>
      <c r="V1639" t="e">
        <f t="shared" si="350"/>
        <v>#REF!</v>
      </c>
      <c r="W1639" s="81" t="s">
        <v>2730</v>
      </c>
      <c r="X1639" s="59" t="s">
        <v>2637</v>
      </c>
      <c r="Y1639" s="59" t="s">
        <v>2263</v>
      </c>
      <c r="Z1639" s="25" t="str">
        <f t="shared" si="357"/>
        <v>"SIGNMT"</v>
      </c>
      <c r="AA1639" s="25" t="str">
        <f t="shared" si="351"/>
        <v>SIGNMT</v>
      </c>
      <c r="AB1639" s="1">
        <f t="shared" si="358"/>
        <v>1601</v>
      </c>
      <c r="AC1639" t="str">
        <f t="shared" si="352"/>
        <v>ITM_SIGNMT</v>
      </c>
      <c r="AD1639" s="136" t="str">
        <f>IF(ISNA(VLOOKUP(AA1639,Sheet2!J:J,1,0)),"//","")</f>
        <v>//</v>
      </c>
      <c r="AF1639" s="94" t="str">
        <f t="shared" si="353"/>
        <v>SIGNMT</v>
      </c>
      <c r="AG1639" t="b">
        <f t="shared" si="354"/>
        <v>1</v>
      </c>
    </row>
    <row r="1640" spans="1:33">
      <c r="A1640" s="50">
        <f t="shared" si="355"/>
        <v>1640</v>
      </c>
      <c r="B1640" s="49">
        <f t="shared" si="356"/>
        <v>1602</v>
      </c>
      <c r="C1640" s="100" t="s">
        <v>4616</v>
      </c>
      <c r="D1640" s="100" t="s">
        <v>12</v>
      </c>
      <c r="E1640" s="210" t="s">
        <v>2572</v>
      </c>
      <c r="F1640" s="210" t="s">
        <v>320</v>
      </c>
      <c r="G1640" s="211">
        <v>1</v>
      </c>
      <c r="H1640" s="211">
        <v>99</v>
      </c>
      <c r="I1640" s="148" t="s">
        <v>3</v>
      </c>
      <c r="J1640" s="58" t="s">
        <v>1395</v>
      </c>
      <c r="K1640" s="59" t="s">
        <v>3994</v>
      </c>
      <c r="L1640" s="57" t="s">
        <v>4851</v>
      </c>
      <c r="M1640" s="57" t="s">
        <v>4909</v>
      </c>
      <c r="N1640" s="57"/>
      <c r="O1640" s="57"/>
      <c r="P1640" s="56" t="s">
        <v>2569</v>
      </c>
      <c r="Q1640" s="13"/>
      <c r="R1640"/>
      <c r="S1640" t="str">
        <f t="shared" si="359"/>
        <v>NOT EQUAL</v>
      </c>
      <c r="T1640" t="str">
        <f>IF(ISNA(VLOOKUP(AF1640,#REF!,1)),"//","")</f>
        <v/>
      </c>
      <c r="U1640"/>
      <c r="V1640" t="e">
        <f t="shared" si="350"/>
        <v>#REF!</v>
      </c>
      <c r="W1640" s="81" t="s">
        <v>2263</v>
      </c>
      <c r="X1640" s="59" t="s">
        <v>2263</v>
      </c>
      <c r="Y1640" s="59" t="s">
        <v>2263</v>
      </c>
      <c r="Z1640" s="25" t="str">
        <f t="shared" si="357"/>
        <v>"SIM_EQ"</v>
      </c>
      <c r="AA1640" s="25" t="str">
        <f t="shared" si="351"/>
        <v>SIM_EQ</v>
      </c>
      <c r="AB1640" s="1">
        <f t="shared" si="358"/>
        <v>1602</v>
      </c>
      <c r="AC1640" t="str">
        <f t="shared" si="352"/>
        <v>ITM_SIM_EQ</v>
      </c>
      <c r="AD1640" s="136" t="str">
        <f>IF(ISNA(VLOOKUP(AA1640,Sheet2!J:J,1,0)),"//","")</f>
        <v>//</v>
      </c>
      <c r="AF1640" s="94" t="str">
        <f t="shared" si="353"/>
        <v>SIM_EQ</v>
      </c>
      <c r="AG1640" t="b">
        <f t="shared" si="354"/>
        <v>1</v>
      </c>
    </row>
    <row r="1641" spans="1:33">
      <c r="A1641" s="50">
        <f t="shared" si="355"/>
        <v>1641</v>
      </c>
      <c r="B1641" s="49">
        <f t="shared" si="356"/>
        <v>1603</v>
      </c>
      <c r="C1641" s="53" t="s">
        <v>4899</v>
      </c>
      <c r="D1641" s="53" t="s">
        <v>12</v>
      </c>
      <c r="E1641" s="58" t="s">
        <v>324</v>
      </c>
      <c r="F1641" s="58" t="s">
        <v>324</v>
      </c>
      <c r="G1641" s="161">
        <v>0</v>
      </c>
      <c r="H1641" s="161">
        <v>255</v>
      </c>
      <c r="I1641" s="148" t="s">
        <v>3</v>
      </c>
      <c r="J1641" s="58" t="s">
        <v>1395</v>
      </c>
      <c r="K1641" s="59" t="s">
        <v>3994</v>
      </c>
      <c r="L1641" s="57" t="s">
        <v>4851</v>
      </c>
      <c r="M1641" s="57" t="s">
        <v>4936</v>
      </c>
      <c r="N1641" s="57"/>
      <c r="O1641" s="57"/>
      <c r="P1641" s="56" t="s">
        <v>1895</v>
      </c>
      <c r="Q1641" s="13"/>
      <c r="R1641"/>
      <c r="S1641" t="str">
        <f t="shared" si="359"/>
        <v/>
      </c>
      <c r="T1641" t="str">
        <f>IF(ISNA(VLOOKUP(AF1641,#REF!,1)),"//","")</f>
        <v/>
      </c>
      <c r="U1641"/>
      <c r="V1641" t="e">
        <f t="shared" si="350"/>
        <v>#REF!</v>
      </c>
      <c r="W1641" s="81" t="s">
        <v>2263</v>
      </c>
      <c r="X1641" s="59" t="s">
        <v>2263</v>
      </c>
      <c r="Y1641" s="59" t="s">
        <v>2263</v>
      </c>
      <c r="Z1641" s="25" t="str">
        <f t="shared" si="357"/>
        <v>"SKIP"</v>
      </c>
      <c r="AA1641" s="25" t="str">
        <f t="shared" si="351"/>
        <v>SKIP</v>
      </c>
      <c r="AB1641" s="1">
        <f t="shared" si="358"/>
        <v>1603</v>
      </c>
      <c r="AC1641" t="str">
        <f t="shared" si="352"/>
        <v>ITM_SKIP</v>
      </c>
      <c r="AD1641" s="136" t="str">
        <f>IF(ISNA(VLOOKUP(AA1641,Sheet2!J:J,1,0)),"//","")</f>
        <v>//</v>
      </c>
      <c r="AF1641" s="94" t="str">
        <f t="shared" si="353"/>
        <v>SKIP</v>
      </c>
      <c r="AG1641" t="b">
        <f t="shared" si="354"/>
        <v>1</v>
      </c>
    </row>
    <row r="1642" spans="1:33">
      <c r="A1642" s="50">
        <f t="shared" si="355"/>
        <v>1642</v>
      </c>
      <c r="B1642" s="49">
        <f t="shared" si="356"/>
        <v>1604</v>
      </c>
      <c r="C1642" s="53" t="s">
        <v>3685</v>
      </c>
      <c r="D1642" s="53" t="s">
        <v>7</v>
      </c>
      <c r="E1642" s="58" t="s">
        <v>327</v>
      </c>
      <c r="F1642" s="58" t="s">
        <v>327</v>
      </c>
      <c r="G1642" s="161">
        <v>0</v>
      </c>
      <c r="H1642" s="161">
        <v>0</v>
      </c>
      <c r="I1642" s="148" t="s">
        <v>3</v>
      </c>
      <c r="J1642" s="58" t="s">
        <v>1395</v>
      </c>
      <c r="K1642" s="59" t="s">
        <v>3994</v>
      </c>
      <c r="L1642" s="57" t="s">
        <v>4851</v>
      </c>
      <c r="M1642" s="57" t="s">
        <v>4908</v>
      </c>
      <c r="N1642" s="57"/>
      <c r="O1642" s="57"/>
      <c r="P1642" s="56" t="s">
        <v>1897</v>
      </c>
      <c r="Q1642" s="13"/>
      <c r="R1642"/>
      <c r="S1642" t="str">
        <f t="shared" si="359"/>
        <v/>
      </c>
      <c r="T1642" t="str">
        <f>IF(ISNA(VLOOKUP(AF1642,#REF!,1)),"//","")</f>
        <v/>
      </c>
      <c r="U1642"/>
      <c r="V1642" t="e">
        <f t="shared" si="350"/>
        <v>#REF!</v>
      </c>
      <c r="W1642" s="81" t="s">
        <v>2263</v>
      </c>
      <c r="X1642" s="59" t="s">
        <v>2263</v>
      </c>
      <c r="Y1642" s="59" t="s">
        <v>2263</v>
      </c>
      <c r="Z1642" s="25" t="str">
        <f t="shared" si="357"/>
        <v>"SLVQ"</v>
      </c>
      <c r="AA1642" s="25" t="str">
        <f t="shared" si="351"/>
        <v>SLVQ</v>
      </c>
      <c r="AB1642" s="1">
        <f t="shared" si="358"/>
        <v>1604</v>
      </c>
      <c r="AC1642" t="str">
        <f t="shared" si="352"/>
        <v>ITM_SLVQ</v>
      </c>
      <c r="AD1642" s="136" t="str">
        <f>IF(ISNA(VLOOKUP(AA1642,Sheet2!J:J,1,0)),"//","")</f>
        <v>//</v>
      </c>
      <c r="AF1642" s="94" t="str">
        <f t="shared" si="353"/>
        <v>SLVQ</v>
      </c>
      <c r="AG1642" t="b">
        <f t="shared" si="354"/>
        <v>1</v>
      </c>
    </row>
    <row r="1643" spans="1:33">
      <c r="A1643" s="50">
        <f t="shared" si="355"/>
        <v>1643</v>
      </c>
      <c r="B1643" s="49">
        <f t="shared" si="356"/>
        <v>1605</v>
      </c>
      <c r="C1643" s="53" t="s">
        <v>3686</v>
      </c>
      <c r="D1643" s="53" t="s">
        <v>7</v>
      </c>
      <c r="E1643" s="58" t="s">
        <v>1256</v>
      </c>
      <c r="F1643" s="58" t="s">
        <v>1256</v>
      </c>
      <c r="G1643" s="161">
        <v>0</v>
      </c>
      <c r="H1643" s="161">
        <v>0</v>
      </c>
      <c r="I1643" s="148" t="s">
        <v>3</v>
      </c>
      <c r="J1643" s="58" t="s">
        <v>1395</v>
      </c>
      <c r="K1643" s="59" t="s">
        <v>3994</v>
      </c>
      <c r="L1643" s="57" t="s">
        <v>4851</v>
      </c>
      <c r="M1643" s="57" t="s">
        <v>4908</v>
      </c>
      <c r="N1643" s="57"/>
      <c r="O1643" s="57"/>
      <c r="P1643" s="56" t="s">
        <v>1898</v>
      </c>
      <c r="Q1643" s="13"/>
      <c r="R1643"/>
      <c r="S1643" t="str">
        <f t="shared" si="359"/>
        <v/>
      </c>
      <c r="T1643" t="str">
        <f>IF(ISNA(VLOOKUP(AF1643,#REF!,1)),"//","")</f>
        <v/>
      </c>
      <c r="U1643"/>
      <c r="V1643" t="e">
        <f t="shared" si="350"/>
        <v>#REF!</v>
      </c>
      <c r="W1643" s="81" t="s">
        <v>2263</v>
      </c>
      <c r="X1643" s="59" t="s">
        <v>2263</v>
      </c>
      <c r="Y1643" s="59" t="s">
        <v>2263</v>
      </c>
      <c r="Z1643" s="25" t="str">
        <f t="shared" si="357"/>
        <v>"S" STD_SUB_M</v>
      </c>
      <c r="AA1643" s="25" t="str">
        <f t="shared" si="351"/>
        <v>SM</v>
      </c>
      <c r="AB1643" s="1">
        <f t="shared" si="358"/>
        <v>1605</v>
      </c>
      <c r="AC1643" t="str">
        <f t="shared" si="352"/>
        <v>ITM_SM</v>
      </c>
      <c r="AD1643" s="136" t="str">
        <f>IF(ISNA(VLOOKUP(AA1643,Sheet2!J:J,1,0)),"//","")</f>
        <v>//</v>
      </c>
      <c r="AF1643" s="94" t="str">
        <f t="shared" si="353"/>
        <v>SM</v>
      </c>
      <c r="AG1643" t="b">
        <f t="shared" si="354"/>
        <v>1</v>
      </c>
    </row>
    <row r="1644" spans="1:33">
      <c r="A1644" s="50">
        <f t="shared" si="355"/>
        <v>1644</v>
      </c>
      <c r="B1644" s="49">
        <f t="shared" si="356"/>
        <v>1606</v>
      </c>
      <c r="C1644" s="53" t="s">
        <v>3687</v>
      </c>
      <c r="D1644" s="53" t="s">
        <v>7</v>
      </c>
      <c r="E1644" s="58" t="s">
        <v>2770</v>
      </c>
      <c r="F1644" s="58" t="s">
        <v>2770</v>
      </c>
      <c r="G1644" s="161">
        <v>0</v>
      </c>
      <c r="H1644" s="161">
        <v>0</v>
      </c>
      <c r="I1644" s="148" t="s">
        <v>3</v>
      </c>
      <c r="J1644" s="58" t="s">
        <v>1395</v>
      </c>
      <c r="K1644" s="59" t="s">
        <v>3994</v>
      </c>
      <c r="L1644" s="57" t="s">
        <v>4851</v>
      </c>
      <c r="M1644" s="57" t="s">
        <v>4908</v>
      </c>
      <c r="N1644" s="57"/>
      <c r="O1644" s="57"/>
      <c r="P1644" s="56" t="s">
        <v>2771</v>
      </c>
      <c r="Q1644" s="13"/>
      <c r="R1644"/>
      <c r="S1644" t="str">
        <f t="shared" si="359"/>
        <v/>
      </c>
      <c r="T1644" t="str">
        <f>IF(ISNA(VLOOKUP(AF1644,#REF!,1)),"//","")</f>
        <v/>
      </c>
      <c r="U1644"/>
      <c r="V1644" t="e">
        <f t="shared" si="350"/>
        <v>#REF!</v>
      </c>
      <c r="W1644" s="81" t="s">
        <v>2720</v>
      </c>
      <c r="X1644" s="59" t="s">
        <v>2263</v>
      </c>
      <c r="Y1644" s="59" t="s">
        <v>2263</v>
      </c>
      <c r="Z1644" s="25" t="str">
        <f t="shared" si="357"/>
        <v>"ISM?"</v>
      </c>
      <c r="AA1644" s="25" t="str">
        <f t="shared" si="351"/>
        <v>ISM?</v>
      </c>
      <c r="AB1644" s="1">
        <f t="shared" si="358"/>
        <v>1606</v>
      </c>
      <c r="AC1644" t="str">
        <f t="shared" si="352"/>
        <v>ITM_ISM</v>
      </c>
      <c r="AD1644" s="136" t="str">
        <f>IF(ISNA(VLOOKUP(AA1644,Sheet2!J:J,1,0)),"//","")</f>
        <v>//</v>
      </c>
      <c r="AF1644" s="94" t="str">
        <f t="shared" si="353"/>
        <v>ISM?</v>
      </c>
      <c r="AG1644" t="b">
        <f t="shared" si="354"/>
        <v>1</v>
      </c>
    </row>
    <row r="1645" spans="1:33">
      <c r="A1645" s="50">
        <f t="shared" si="355"/>
        <v>1645</v>
      </c>
      <c r="B1645" s="49">
        <f t="shared" si="356"/>
        <v>1607</v>
      </c>
      <c r="C1645" s="53" t="s">
        <v>3688</v>
      </c>
      <c r="D1645" s="53" t="s">
        <v>7</v>
      </c>
      <c r="E1645" s="58" t="s">
        <v>1257</v>
      </c>
      <c r="F1645" s="58" t="s">
        <v>1257</v>
      </c>
      <c r="G1645" s="161">
        <v>0</v>
      </c>
      <c r="H1645" s="161">
        <v>0</v>
      </c>
      <c r="I1645" s="148" t="s">
        <v>3</v>
      </c>
      <c r="J1645" s="58" t="s">
        <v>1395</v>
      </c>
      <c r="K1645" s="59" t="s">
        <v>3994</v>
      </c>
      <c r="L1645" s="57" t="s">
        <v>4851</v>
      </c>
      <c r="M1645" s="57" t="s">
        <v>4908</v>
      </c>
      <c r="N1645" s="57"/>
      <c r="O1645" s="57"/>
      <c r="P1645" s="56" t="s">
        <v>1899</v>
      </c>
      <c r="Q1645" s="13"/>
      <c r="R1645"/>
      <c r="S1645" t="str">
        <f t="shared" si="359"/>
        <v/>
      </c>
      <c r="T1645" t="str">
        <f>IF(ISNA(VLOOKUP(AF1645,#REF!,1)),"//","")</f>
        <v/>
      </c>
      <c r="U1645"/>
      <c r="V1645" t="e">
        <f t="shared" si="350"/>
        <v>#REF!</v>
      </c>
      <c r="W1645" s="81" t="s">
        <v>2263</v>
      </c>
      <c r="X1645" s="59" t="s">
        <v>2263</v>
      </c>
      <c r="Y1645" s="59" t="s">
        <v>2263</v>
      </c>
      <c r="Z1645" s="25" t="str">
        <f t="shared" si="357"/>
        <v>"S" STD_SUB_M STD_SUB_W</v>
      </c>
      <c r="AA1645" s="25" t="str">
        <f t="shared" si="351"/>
        <v>SMW</v>
      </c>
      <c r="AB1645" s="1">
        <f t="shared" si="358"/>
        <v>1607</v>
      </c>
      <c r="AC1645" t="str">
        <f t="shared" si="352"/>
        <v>ITM_SMW</v>
      </c>
      <c r="AD1645" s="136" t="str">
        <f>IF(ISNA(VLOOKUP(AA1645,Sheet2!J:J,1,0)),"//","")</f>
        <v>//</v>
      </c>
      <c r="AF1645" s="94" t="str">
        <f t="shared" si="353"/>
        <v>SMW</v>
      </c>
      <c r="AG1645" t="b">
        <f t="shared" si="354"/>
        <v>1</v>
      </c>
    </row>
    <row r="1646" spans="1:33">
      <c r="A1646" s="50">
        <f t="shared" si="355"/>
        <v>1646</v>
      </c>
      <c r="B1646" s="49">
        <f t="shared" si="356"/>
        <v>1608</v>
      </c>
      <c r="C1646" s="53" t="s">
        <v>4742</v>
      </c>
      <c r="D1646" s="53" t="s">
        <v>4801</v>
      </c>
      <c r="E1646" s="58" t="s">
        <v>1258</v>
      </c>
      <c r="F1646" s="58" t="s">
        <v>1258</v>
      </c>
      <c r="G1646" s="161">
        <v>0</v>
      </c>
      <c r="H1646" s="161">
        <v>99</v>
      </c>
      <c r="I1646" s="148" t="s">
        <v>3</v>
      </c>
      <c r="J1646" s="58" t="s">
        <v>1395</v>
      </c>
      <c r="K1646" s="59" t="s">
        <v>3830</v>
      </c>
      <c r="L1646" s="57" t="s">
        <v>4851</v>
      </c>
      <c r="M1646" s="57" t="s">
        <v>4913</v>
      </c>
      <c r="N1646" s="57"/>
      <c r="O1646" s="57"/>
      <c r="P1646" s="56" t="s">
        <v>1900</v>
      </c>
      <c r="Q1646" s="13"/>
      <c r="R1646"/>
      <c r="S1646" t="str">
        <f t="shared" si="359"/>
        <v/>
      </c>
      <c r="T1646" t="str">
        <f>IF(ISNA(VLOOKUP(AF1646,#REF!,1)),"//","")</f>
        <v/>
      </c>
      <c r="U1646"/>
      <c r="V1646" t="e">
        <f t="shared" si="350"/>
        <v>#REF!</v>
      </c>
      <c r="W1646" s="81" t="s">
        <v>2263</v>
      </c>
      <c r="X1646" s="59" t="s">
        <v>2263</v>
      </c>
      <c r="Y1646" s="59" t="s">
        <v>2263</v>
      </c>
      <c r="Z1646" s="25" t="str">
        <f t="shared" si="357"/>
        <v>"SOLVE"</v>
      </c>
      <c r="AA1646" s="25" t="str">
        <f t="shared" si="351"/>
        <v>SOLVE</v>
      </c>
      <c r="AB1646" s="1">
        <f t="shared" si="358"/>
        <v>1608</v>
      </c>
      <c r="AC1646" t="str">
        <f t="shared" si="352"/>
        <v>ITM_SOLVE</v>
      </c>
      <c r="AD1646" s="136" t="str">
        <f>IF(ISNA(VLOOKUP(AA1646,Sheet2!J:J,1,0)),"//","")</f>
        <v>//</v>
      </c>
      <c r="AF1646" s="94" t="str">
        <f t="shared" si="353"/>
        <v>SOLVE</v>
      </c>
      <c r="AG1646" t="b">
        <f t="shared" si="354"/>
        <v>1</v>
      </c>
    </row>
    <row r="1647" spans="1:33">
      <c r="A1647" s="50">
        <f t="shared" si="355"/>
        <v>1647</v>
      </c>
      <c r="B1647" s="49">
        <f t="shared" si="356"/>
        <v>1609</v>
      </c>
      <c r="C1647" s="53" t="s">
        <v>3689</v>
      </c>
      <c r="D1647" s="53" t="s">
        <v>7</v>
      </c>
      <c r="E1647" s="58" t="s">
        <v>331</v>
      </c>
      <c r="F1647" s="58" t="s">
        <v>331</v>
      </c>
      <c r="G1647" s="161">
        <v>0</v>
      </c>
      <c r="H1647" s="161">
        <v>0</v>
      </c>
      <c r="I1647" s="148" t="s">
        <v>3</v>
      </c>
      <c r="J1647" s="58" t="s">
        <v>1395</v>
      </c>
      <c r="K1647" s="59" t="s">
        <v>3994</v>
      </c>
      <c r="L1647" s="57" t="s">
        <v>4851</v>
      </c>
      <c r="M1647" s="57" t="s">
        <v>4908</v>
      </c>
      <c r="N1647" s="57"/>
      <c r="O1647" s="57"/>
      <c r="P1647" s="56" t="s">
        <v>1904</v>
      </c>
      <c r="Q1647" s="13"/>
      <c r="R1647"/>
      <c r="S1647" t="str">
        <f t="shared" si="359"/>
        <v/>
      </c>
      <c r="T1647" t="str">
        <f>IF(ISNA(VLOOKUP(AF1647,#REF!,1)),"//","")</f>
        <v/>
      </c>
      <c r="U1647"/>
      <c r="V1647" t="e">
        <f t="shared" si="350"/>
        <v>#REF!</v>
      </c>
      <c r="W1647" s="81" t="s">
        <v>2720</v>
      </c>
      <c r="X1647" s="59" t="s">
        <v>2263</v>
      </c>
      <c r="Y1647" s="59" t="s">
        <v>2263</v>
      </c>
      <c r="Z1647" s="25" t="str">
        <f t="shared" si="357"/>
        <v>"SSIZE?"</v>
      </c>
      <c r="AA1647" s="25" t="str">
        <f t="shared" si="351"/>
        <v>SSIZE?</v>
      </c>
      <c r="AB1647" s="1">
        <f t="shared" si="358"/>
        <v>1609</v>
      </c>
      <c r="AC1647" t="str">
        <f t="shared" si="352"/>
        <v>ITM_SSIZE</v>
      </c>
      <c r="AD1647" s="136" t="str">
        <f>IF(ISNA(VLOOKUP(AA1647,Sheet2!J:J,1,0)),"//","")</f>
        <v>//</v>
      </c>
      <c r="AF1647" s="94" t="str">
        <f t="shared" si="353"/>
        <v>SSIZE?</v>
      </c>
      <c r="AG1647" t="b">
        <f t="shared" si="354"/>
        <v>1</v>
      </c>
    </row>
    <row r="1648" spans="1:33">
      <c r="A1648" s="50">
        <f t="shared" si="355"/>
        <v>1648</v>
      </c>
      <c r="B1648" s="49">
        <f t="shared" si="356"/>
        <v>1610</v>
      </c>
      <c r="C1648" s="53" t="s">
        <v>3819</v>
      </c>
      <c r="D1648" s="137" t="s">
        <v>4279</v>
      </c>
      <c r="E1648" s="58" t="s">
        <v>2522</v>
      </c>
      <c r="F1648" s="58" t="s">
        <v>2522</v>
      </c>
      <c r="G1648" s="161">
        <v>0</v>
      </c>
      <c r="H1648" s="161">
        <v>0</v>
      </c>
      <c r="I1648" s="148" t="s">
        <v>3</v>
      </c>
      <c r="J1648" s="58" t="s">
        <v>1395</v>
      </c>
      <c r="K1648" s="59" t="s">
        <v>3830</v>
      </c>
      <c r="L1648" s="57" t="s">
        <v>4851</v>
      </c>
      <c r="M1648" s="57" t="s">
        <v>4910</v>
      </c>
      <c r="N1648" s="57"/>
      <c r="O1648" s="57"/>
      <c r="P1648" s="56" t="s">
        <v>1906</v>
      </c>
      <c r="Q1648" s="13"/>
      <c r="R1648"/>
      <c r="S1648" t="str">
        <f t="shared" si="359"/>
        <v/>
      </c>
      <c r="T1648" t="str">
        <f>IF(ISNA(VLOOKUP(AF1648,#REF!,1)),"//","")</f>
        <v/>
      </c>
      <c r="U1648"/>
      <c r="V1648" t="e">
        <f t="shared" si="350"/>
        <v>#REF!</v>
      </c>
      <c r="W1648" s="81" t="s">
        <v>2263</v>
      </c>
      <c r="X1648" s="59" t="s">
        <v>2263</v>
      </c>
      <c r="Y1648" s="59" t="s">
        <v>2263</v>
      </c>
      <c r="Z1648" s="25" t="str">
        <f t="shared" si="357"/>
        <v>"STATUS"</v>
      </c>
      <c r="AA1648" s="25" t="str">
        <f t="shared" si="351"/>
        <v>STATUS</v>
      </c>
      <c r="AB1648" s="1">
        <f t="shared" si="358"/>
        <v>1610</v>
      </c>
      <c r="AC1648" t="str">
        <f t="shared" si="352"/>
        <v>ITM_STATUS</v>
      </c>
      <c r="AD1648" s="136" t="str">
        <f>IF(ISNA(VLOOKUP(AA1648,Sheet2!J:J,1,0)),"//","")</f>
        <v>//</v>
      </c>
      <c r="AF1648" s="94" t="str">
        <f t="shared" si="353"/>
        <v>STATUS</v>
      </c>
      <c r="AG1648" t="b">
        <f t="shared" si="354"/>
        <v>1</v>
      </c>
    </row>
    <row r="1649" spans="1:33">
      <c r="A1649" s="50">
        <f t="shared" si="355"/>
        <v>1649</v>
      </c>
      <c r="B1649" s="49">
        <f t="shared" si="356"/>
        <v>1611</v>
      </c>
      <c r="C1649" s="53" t="s">
        <v>3690</v>
      </c>
      <c r="D1649" s="53" t="s">
        <v>2304</v>
      </c>
      <c r="E1649" s="58" t="s">
        <v>1262</v>
      </c>
      <c r="F1649" s="58" t="s">
        <v>270</v>
      </c>
      <c r="G1649" s="161">
        <v>0</v>
      </c>
      <c r="H1649" s="161">
        <v>99</v>
      </c>
      <c r="I1649" s="148" t="s">
        <v>3</v>
      </c>
      <c r="J1649" s="58" t="s">
        <v>1395</v>
      </c>
      <c r="K1649" s="59" t="s">
        <v>3994</v>
      </c>
      <c r="L1649" s="57" t="s">
        <v>4851</v>
      </c>
      <c r="M1649" s="57" t="s">
        <v>4913</v>
      </c>
      <c r="N1649" s="57"/>
      <c r="O1649" s="57"/>
      <c r="P1649" s="56" t="s">
        <v>1909</v>
      </c>
      <c r="Q1649" s="13"/>
      <c r="R1649"/>
      <c r="S1649" t="str">
        <f t="shared" si="359"/>
        <v>NOT EQUAL</v>
      </c>
      <c r="T1649" t="str">
        <f>IF(ISNA(VLOOKUP(AF1649,#REF!,1)),"//","")</f>
        <v/>
      </c>
      <c r="U1649"/>
      <c r="V1649" t="e">
        <f t="shared" si="350"/>
        <v>#REF!</v>
      </c>
      <c r="W1649" s="81" t="s">
        <v>2263</v>
      </c>
      <c r="X1649" s="59" t="s">
        <v>2263</v>
      </c>
      <c r="Y1649" s="59" t="s">
        <v>2263</v>
      </c>
      <c r="Z1649" s="25" t="str">
        <f t="shared" si="357"/>
        <v>"STOCFG"</v>
      </c>
      <c r="AA1649" s="25" t="str">
        <f t="shared" si="351"/>
        <v>STOCFG</v>
      </c>
      <c r="AB1649" s="1">
        <f t="shared" si="358"/>
        <v>1611</v>
      </c>
      <c r="AC1649" t="str">
        <f t="shared" si="352"/>
        <v>ITM_STOCFG</v>
      </c>
      <c r="AD1649" s="136" t="str">
        <f>IF(ISNA(VLOOKUP(AA1649,Sheet2!J:J,1,0)),"//","")</f>
        <v>//</v>
      </c>
      <c r="AF1649" s="94" t="str">
        <f t="shared" si="353"/>
        <v>STOCFG</v>
      </c>
      <c r="AG1649" t="b">
        <f t="shared" si="354"/>
        <v>1</v>
      </c>
    </row>
    <row r="1650" spans="1:33">
      <c r="A1650" s="50">
        <f t="shared" si="355"/>
        <v>1650</v>
      </c>
      <c r="B1650" s="49">
        <f t="shared" si="356"/>
        <v>1612</v>
      </c>
      <c r="C1650" s="53" t="s">
        <v>3691</v>
      </c>
      <c r="D1650" s="53" t="s">
        <v>7</v>
      </c>
      <c r="E1650" s="58" t="s">
        <v>1263</v>
      </c>
      <c r="F1650" s="58" t="s">
        <v>1263</v>
      </c>
      <c r="G1650" s="161">
        <v>0</v>
      </c>
      <c r="H1650" s="161">
        <v>0</v>
      </c>
      <c r="I1650" s="148" t="s">
        <v>3</v>
      </c>
      <c r="J1650" s="58" t="s">
        <v>1395</v>
      </c>
      <c r="K1650" s="59" t="s">
        <v>3994</v>
      </c>
      <c r="L1650" s="57" t="s">
        <v>4851</v>
      </c>
      <c r="M1650" s="57" t="s">
        <v>4908</v>
      </c>
      <c r="N1650" s="57"/>
      <c r="O1650" s="57"/>
      <c r="P1650" s="56" t="s">
        <v>1910</v>
      </c>
      <c r="Q1650" s="13"/>
      <c r="R1650"/>
      <c r="S1650" t="str">
        <f t="shared" si="359"/>
        <v/>
      </c>
      <c r="T1650" t="str">
        <f>IF(ISNA(VLOOKUP(AF1650,#REF!,1)),"//","")</f>
        <v/>
      </c>
      <c r="U1650"/>
      <c r="V1650" t="e">
        <f t="shared" si="350"/>
        <v>#REF!</v>
      </c>
      <c r="W1650" s="81" t="s">
        <v>2722</v>
      </c>
      <c r="X1650" s="59" t="s">
        <v>2263</v>
      </c>
      <c r="Y1650" s="59" t="s">
        <v>2263</v>
      </c>
      <c r="Z1650" s="25" t="str">
        <f t="shared" si="357"/>
        <v>"STOEL"</v>
      </c>
      <c r="AA1650" s="25" t="str">
        <f t="shared" si="351"/>
        <v>STOEL</v>
      </c>
      <c r="AB1650" s="1">
        <f t="shared" si="358"/>
        <v>1612</v>
      </c>
      <c r="AC1650" t="str">
        <f t="shared" si="352"/>
        <v>ITM_STOEL</v>
      </c>
      <c r="AD1650" s="136" t="str">
        <f>IF(ISNA(VLOOKUP(AA1650,Sheet2!J:J,1,0)),"//","")</f>
        <v/>
      </c>
      <c r="AF1650" s="94" t="str">
        <f t="shared" si="353"/>
        <v>STOEL</v>
      </c>
      <c r="AG1650" t="b">
        <f t="shared" si="354"/>
        <v>1</v>
      </c>
    </row>
    <row r="1651" spans="1:33">
      <c r="A1651" s="50">
        <f t="shared" si="355"/>
        <v>1651</v>
      </c>
      <c r="B1651" s="49">
        <f t="shared" si="356"/>
        <v>1613</v>
      </c>
      <c r="C1651" s="53" t="s">
        <v>3692</v>
      </c>
      <c r="D1651" s="53" t="s">
        <v>7</v>
      </c>
      <c r="E1651" s="58" t="s">
        <v>1264</v>
      </c>
      <c r="F1651" s="58" t="s">
        <v>1264</v>
      </c>
      <c r="G1651" s="161">
        <v>0</v>
      </c>
      <c r="H1651" s="161">
        <v>0</v>
      </c>
      <c r="I1651" s="148" t="s">
        <v>3</v>
      </c>
      <c r="J1651" s="58" t="s">
        <v>1395</v>
      </c>
      <c r="K1651" s="59" t="s">
        <v>3994</v>
      </c>
      <c r="L1651" s="57" t="s">
        <v>4851</v>
      </c>
      <c r="M1651" s="57" t="s">
        <v>4908</v>
      </c>
      <c r="N1651" s="57"/>
      <c r="O1651" s="57"/>
      <c r="P1651" s="56" t="s">
        <v>1911</v>
      </c>
      <c r="Q1651" s="13"/>
      <c r="R1651"/>
      <c r="S1651" t="str">
        <f t="shared" si="359"/>
        <v/>
      </c>
      <c r="T1651" t="str">
        <f>IF(ISNA(VLOOKUP(AF1651,#REF!,1)),"//","")</f>
        <v/>
      </c>
      <c r="U1651"/>
      <c r="V1651" t="e">
        <f t="shared" si="350"/>
        <v>#REF!</v>
      </c>
      <c r="W1651" s="84" t="s">
        <v>2722</v>
      </c>
      <c r="X1651" s="59" t="s">
        <v>2263</v>
      </c>
      <c r="Y1651" s="59" t="s">
        <v>2263</v>
      </c>
      <c r="Z1651" s="25" t="str">
        <f t="shared" si="357"/>
        <v>"STOIJ"</v>
      </c>
      <c r="AA1651" s="25" t="str">
        <f t="shared" si="351"/>
        <v>STOIJ</v>
      </c>
      <c r="AB1651" s="1">
        <f t="shared" si="358"/>
        <v>1613</v>
      </c>
      <c r="AC1651" t="str">
        <f t="shared" si="352"/>
        <v>ITM_STOIJ</v>
      </c>
      <c r="AD1651" s="136" t="str">
        <f>IF(ISNA(VLOOKUP(AA1651,Sheet2!J:J,1,0)),"//","")</f>
        <v/>
      </c>
      <c r="AF1651" s="94" t="str">
        <f t="shared" si="353"/>
        <v>STOIJ</v>
      </c>
      <c r="AG1651" t="b">
        <f t="shared" si="354"/>
        <v>1</v>
      </c>
    </row>
    <row r="1652" spans="1:33">
      <c r="A1652" s="50">
        <f t="shared" si="355"/>
        <v>1652</v>
      </c>
      <c r="B1652" s="49">
        <f t="shared" si="356"/>
        <v>1614</v>
      </c>
      <c r="C1652" s="53" t="s">
        <v>3497</v>
      </c>
      <c r="D1652" s="53" t="s">
        <v>7</v>
      </c>
      <c r="E1652" s="58" t="s">
        <v>1149</v>
      </c>
      <c r="F1652" s="58" t="s">
        <v>1149</v>
      </c>
      <c r="G1652" s="161">
        <v>0</v>
      </c>
      <c r="H1652" s="161">
        <v>0</v>
      </c>
      <c r="I1652" s="148" t="s">
        <v>3</v>
      </c>
      <c r="J1652" s="58" t="s">
        <v>1395</v>
      </c>
      <c r="K1652" s="59" t="s">
        <v>3994</v>
      </c>
      <c r="L1652" s="57" t="s">
        <v>4851</v>
      </c>
      <c r="M1652" s="57" t="s">
        <v>4908</v>
      </c>
      <c r="N1652" s="57"/>
      <c r="O1652" s="57"/>
      <c r="P1652" s="56" t="s">
        <v>1678</v>
      </c>
      <c r="Q1652" s="13"/>
      <c r="R1652"/>
      <c r="S1652" t="str">
        <f t="shared" si="359"/>
        <v/>
      </c>
      <c r="T1652" t="str">
        <f>IF(ISNA(VLOOKUP(AF1652,#REF!,1)),"//","")</f>
        <v/>
      </c>
      <c r="U1652"/>
      <c r="V1652" t="e">
        <f t="shared" si="350"/>
        <v>#REF!</v>
      </c>
      <c r="W1652" s="84" t="s">
        <v>2699</v>
      </c>
      <c r="X1652" s="59" t="s">
        <v>2263</v>
      </c>
      <c r="Y1652" s="59" t="s">
        <v>2263</v>
      </c>
      <c r="Z1652" s="25" t="str">
        <f t="shared" si="357"/>
        <v>"LN(1+X)"</v>
      </c>
      <c r="AA1652" s="25" t="str">
        <f t="shared" si="351"/>
        <v>LN(1+X)</v>
      </c>
      <c r="AB1652" s="1">
        <f t="shared" si="358"/>
        <v>1614</v>
      </c>
      <c r="AC1652" t="str">
        <f t="shared" si="352"/>
        <v>ITM_LN1X</v>
      </c>
      <c r="AD1652" s="136" t="str">
        <f>IF(ISNA(VLOOKUP(AA1652,Sheet2!J:J,1,0)),"//","")</f>
        <v/>
      </c>
      <c r="AF1652" s="94" t="str">
        <f t="shared" si="353"/>
        <v>LN(1+X)</v>
      </c>
      <c r="AG1652" t="b">
        <f t="shared" si="354"/>
        <v>1</v>
      </c>
    </row>
    <row r="1653" spans="1:33">
      <c r="A1653" s="50">
        <f t="shared" si="355"/>
        <v>1653</v>
      </c>
      <c r="B1653" s="49">
        <f t="shared" si="356"/>
        <v>1615</v>
      </c>
      <c r="C1653" s="53" t="s">
        <v>3693</v>
      </c>
      <c r="D1653" s="53" t="s">
        <v>2304</v>
      </c>
      <c r="E1653" s="58" t="s">
        <v>1266</v>
      </c>
      <c r="F1653" s="58" t="s">
        <v>1266</v>
      </c>
      <c r="G1653" s="161">
        <v>0</v>
      </c>
      <c r="H1653" s="161">
        <v>99</v>
      </c>
      <c r="I1653" s="148" t="s">
        <v>3</v>
      </c>
      <c r="J1653" s="58" t="s">
        <v>1395</v>
      </c>
      <c r="K1653" s="59" t="s">
        <v>3994</v>
      </c>
      <c r="L1653" s="57" t="s">
        <v>4851</v>
      </c>
      <c r="M1653" s="57" t="s">
        <v>4913</v>
      </c>
      <c r="N1653" s="57"/>
      <c r="O1653" s="57"/>
      <c r="P1653" s="56" t="s">
        <v>1913</v>
      </c>
      <c r="Q1653" s="13"/>
      <c r="R1653"/>
      <c r="S1653" t="str">
        <f t="shared" si="359"/>
        <v/>
      </c>
      <c r="T1653" t="str">
        <f>IF(ISNA(VLOOKUP(AF1653,#REF!,1)),"//","")</f>
        <v/>
      </c>
      <c r="U1653"/>
      <c r="V1653" t="e">
        <f t="shared" si="350"/>
        <v>#REF!</v>
      </c>
      <c r="W1653" s="81" t="s">
        <v>2722</v>
      </c>
      <c r="X1653" s="59" t="s">
        <v>2263</v>
      </c>
      <c r="Y1653" s="59" t="s">
        <v>2263</v>
      </c>
      <c r="Z1653" s="25" t="str">
        <f t="shared" si="357"/>
        <v>"STOS"</v>
      </c>
      <c r="AA1653" s="25" t="str">
        <f t="shared" si="351"/>
        <v>STOS</v>
      </c>
      <c r="AB1653" s="1">
        <f t="shared" si="358"/>
        <v>1615</v>
      </c>
      <c r="AC1653" t="str">
        <f t="shared" si="352"/>
        <v>ITM_STOS</v>
      </c>
      <c r="AD1653" s="136" t="str">
        <f>IF(ISNA(VLOOKUP(AA1653,Sheet2!J:J,1,0)),"//","")</f>
        <v>//</v>
      </c>
      <c r="AF1653" s="94" t="str">
        <f t="shared" si="353"/>
        <v>STOS</v>
      </c>
      <c r="AG1653" t="b">
        <f t="shared" si="354"/>
        <v>1</v>
      </c>
    </row>
    <row r="1654" spans="1:33">
      <c r="A1654" s="50">
        <f t="shared" si="355"/>
        <v>1654</v>
      </c>
      <c r="B1654" s="49">
        <f t="shared" si="356"/>
        <v>1616</v>
      </c>
      <c r="C1654" s="53" t="s">
        <v>3694</v>
      </c>
      <c r="D1654" s="53" t="s">
        <v>7</v>
      </c>
      <c r="E1654" s="58" t="s">
        <v>1271</v>
      </c>
      <c r="F1654" s="58" t="s">
        <v>1271</v>
      </c>
      <c r="G1654" s="161">
        <v>0</v>
      </c>
      <c r="H1654" s="161">
        <v>0</v>
      </c>
      <c r="I1654" s="148" t="s">
        <v>3</v>
      </c>
      <c r="J1654" s="58" t="s">
        <v>1395</v>
      </c>
      <c r="K1654" s="59" t="s">
        <v>3994</v>
      </c>
      <c r="L1654" s="57" t="s">
        <v>4851</v>
      </c>
      <c r="M1654" s="57" t="s">
        <v>4908</v>
      </c>
      <c r="N1654" s="57"/>
      <c r="O1654" s="57"/>
      <c r="P1654" s="56" t="s">
        <v>1920</v>
      </c>
      <c r="Q1654" s="13"/>
      <c r="R1654"/>
      <c r="S1654" t="str">
        <f t="shared" si="359"/>
        <v/>
      </c>
      <c r="T1654" t="str">
        <f>IF(ISNA(VLOOKUP(AF1654,#REF!,1)),"//","")</f>
        <v/>
      </c>
      <c r="U1654"/>
      <c r="V1654" t="e">
        <f t="shared" si="350"/>
        <v>#REF!</v>
      </c>
      <c r="W1654" s="84" t="s">
        <v>2704</v>
      </c>
      <c r="X1654" s="59" t="s">
        <v>2263</v>
      </c>
      <c r="Y1654" s="59" t="s">
        <v>2263</v>
      </c>
      <c r="Z1654" s="25" t="str">
        <f t="shared" si="357"/>
        <v>"SUM"</v>
      </c>
      <c r="AA1654" s="25" t="str">
        <f t="shared" si="351"/>
        <v>SUM</v>
      </c>
      <c r="AB1654" s="1">
        <f t="shared" si="358"/>
        <v>1616</v>
      </c>
      <c r="AC1654" t="str">
        <f t="shared" si="352"/>
        <v>ITM_SUM</v>
      </c>
      <c r="AD1654" s="136" t="str">
        <f>IF(ISNA(VLOOKUP(AA1654,Sheet2!J:J,1,0)),"//","")</f>
        <v>//</v>
      </c>
      <c r="AF1654" s="94" t="str">
        <f t="shared" si="353"/>
        <v>SUM</v>
      </c>
      <c r="AG1654" t="b">
        <f t="shared" si="354"/>
        <v>1</v>
      </c>
    </row>
    <row r="1655" spans="1:33">
      <c r="A1655" s="50">
        <f t="shared" si="355"/>
        <v>1655</v>
      </c>
      <c r="B1655" s="49">
        <f t="shared" si="356"/>
        <v>1617</v>
      </c>
      <c r="C1655" s="53" t="s">
        <v>3695</v>
      </c>
      <c r="D1655" s="53" t="s">
        <v>7</v>
      </c>
      <c r="E1655" s="58" t="s">
        <v>1272</v>
      </c>
      <c r="F1655" s="58" t="s">
        <v>1272</v>
      </c>
      <c r="G1655" s="161">
        <v>0</v>
      </c>
      <c r="H1655" s="161">
        <v>0</v>
      </c>
      <c r="I1655" s="148" t="s">
        <v>3</v>
      </c>
      <c r="J1655" s="58" t="s">
        <v>1395</v>
      </c>
      <c r="K1655" s="59" t="s">
        <v>3994</v>
      </c>
      <c r="L1655" s="57" t="s">
        <v>4851</v>
      </c>
      <c r="M1655" s="57" t="s">
        <v>4908</v>
      </c>
      <c r="N1655" s="57"/>
      <c r="O1655" s="57"/>
      <c r="P1655" s="56" t="s">
        <v>1921</v>
      </c>
      <c r="Q1655" s="13"/>
      <c r="R1655"/>
      <c r="S1655" t="str">
        <f t="shared" si="359"/>
        <v/>
      </c>
      <c r="T1655" t="str">
        <f>IF(ISNA(VLOOKUP(AF1655,#REF!,1)),"//","")</f>
        <v/>
      </c>
      <c r="U1655"/>
      <c r="V1655" t="e">
        <f t="shared" si="350"/>
        <v>#REF!</v>
      </c>
      <c r="W1655" s="81" t="s">
        <v>2263</v>
      </c>
      <c r="X1655" s="59" t="s">
        <v>2263</v>
      </c>
      <c r="Y1655" s="59" t="s">
        <v>2263</v>
      </c>
      <c r="Z1655" s="25" t="str">
        <f t="shared" si="357"/>
        <v>"S" STD_SUB_W</v>
      </c>
      <c r="AA1655" s="25" t="str">
        <f t="shared" si="351"/>
        <v>SW</v>
      </c>
      <c r="AB1655" s="1">
        <f t="shared" si="358"/>
        <v>1617</v>
      </c>
      <c r="AC1655" t="str">
        <f t="shared" si="352"/>
        <v>ITM_SW</v>
      </c>
      <c r="AD1655" s="136" t="str">
        <f>IF(ISNA(VLOOKUP(AA1655,Sheet2!J:J,1,0)),"//","")</f>
        <v>//</v>
      </c>
      <c r="AF1655" s="94" t="str">
        <f t="shared" si="353"/>
        <v>SW</v>
      </c>
      <c r="AG1655" t="b">
        <f t="shared" si="354"/>
        <v>1</v>
      </c>
    </row>
    <row r="1656" spans="1:33">
      <c r="A1656" s="50">
        <f t="shared" si="355"/>
        <v>1656</v>
      </c>
      <c r="B1656" s="49">
        <f t="shared" si="356"/>
        <v>1618</v>
      </c>
      <c r="C1656" s="53" t="s">
        <v>4481</v>
      </c>
      <c r="D1656" s="53" t="s">
        <v>7</v>
      </c>
      <c r="E1656" s="58" t="s">
        <v>1273</v>
      </c>
      <c r="F1656" s="58" t="s">
        <v>1273</v>
      </c>
      <c r="G1656" s="161">
        <v>0</v>
      </c>
      <c r="H1656" s="161">
        <v>0</v>
      </c>
      <c r="I1656" s="148" t="s">
        <v>3</v>
      </c>
      <c r="J1656" s="58" t="s">
        <v>1395</v>
      </c>
      <c r="K1656" s="59" t="s">
        <v>3994</v>
      </c>
      <c r="L1656" s="57" t="s">
        <v>4851</v>
      </c>
      <c r="M1656" s="57" t="s">
        <v>4908</v>
      </c>
      <c r="N1656" s="57"/>
      <c r="O1656" s="57"/>
      <c r="P1656" s="56" t="s">
        <v>1922</v>
      </c>
      <c r="Q1656" s="13"/>
      <c r="R1656"/>
      <c r="S1656" t="str">
        <f t="shared" si="359"/>
        <v/>
      </c>
      <c r="T1656" t="str">
        <f>IF(ISNA(VLOOKUP(AF1656,#REF!,1)),"//","")</f>
        <v/>
      </c>
      <c r="U1656"/>
      <c r="V1656" t="e">
        <f t="shared" si="350"/>
        <v>#REF!</v>
      </c>
      <c r="W1656" s="81" t="s">
        <v>2263</v>
      </c>
      <c r="X1656" s="59" t="s">
        <v>2263</v>
      </c>
      <c r="Y1656" s="59" t="s">
        <v>2263</v>
      </c>
      <c r="Z1656" s="25" t="str">
        <f t="shared" si="357"/>
        <v>"S" STD_SUB_X STD_SUB_Y</v>
      </c>
      <c r="AA1656" s="25" t="str">
        <f t="shared" si="351"/>
        <v>SXY</v>
      </c>
      <c r="AB1656" s="1">
        <f t="shared" si="358"/>
        <v>1618</v>
      </c>
      <c r="AC1656" t="str">
        <f t="shared" si="352"/>
        <v>ITM_SXY</v>
      </c>
      <c r="AD1656" s="136" t="str">
        <f>IF(ISNA(VLOOKUP(AA1656,Sheet2!J:J,1,0)),"//","")</f>
        <v>//</v>
      </c>
      <c r="AF1656" s="94" t="str">
        <f t="shared" si="353"/>
        <v>SXY</v>
      </c>
      <c r="AG1656" t="b">
        <f t="shared" si="354"/>
        <v>1</v>
      </c>
    </row>
    <row r="1657" spans="1:33">
      <c r="A1657" s="50">
        <f t="shared" si="355"/>
        <v>1657</v>
      </c>
      <c r="B1657" s="49">
        <f t="shared" si="356"/>
        <v>1619</v>
      </c>
      <c r="C1657" s="53" t="s">
        <v>4266</v>
      </c>
      <c r="D1657" s="53" t="s">
        <v>12</v>
      </c>
      <c r="E1657" s="58" t="s">
        <v>1275</v>
      </c>
      <c r="F1657" s="58" t="s">
        <v>1275</v>
      </c>
      <c r="G1657" s="161">
        <v>0</v>
      </c>
      <c r="H1657" s="175">
        <v>6</v>
      </c>
      <c r="I1657" s="148" t="s">
        <v>3</v>
      </c>
      <c r="J1657" s="58" t="s">
        <v>1395</v>
      </c>
      <c r="K1657" s="59" t="s">
        <v>3994</v>
      </c>
      <c r="L1657" s="57" t="s">
        <v>4851</v>
      </c>
      <c r="M1657" s="57" t="s">
        <v>4909</v>
      </c>
      <c r="N1657" s="57"/>
      <c r="O1657" s="57"/>
      <c r="P1657" s="56" t="s">
        <v>1928</v>
      </c>
      <c r="Q1657" s="13"/>
      <c r="R1657"/>
      <c r="S1657" t="str">
        <f t="shared" si="359"/>
        <v/>
      </c>
      <c r="T1657" t="str">
        <f>IF(ISNA(VLOOKUP(AF1657,#REF!,1)),"//","")</f>
        <v/>
      </c>
      <c r="U1657"/>
      <c r="V1657" t="e">
        <f t="shared" si="350"/>
        <v>#REF!</v>
      </c>
      <c r="W1657" s="81" t="s">
        <v>2263</v>
      </c>
      <c r="X1657" s="59" t="s">
        <v>2263</v>
      </c>
      <c r="Y1657" s="59" t="s">
        <v>2263</v>
      </c>
      <c r="Z1657" s="25" t="str">
        <f t="shared" si="357"/>
        <v>"TDISP"</v>
      </c>
      <c r="AA1657" s="25" t="str">
        <f t="shared" si="351"/>
        <v>TDISP</v>
      </c>
      <c r="AB1657" s="1">
        <f t="shared" si="358"/>
        <v>1619</v>
      </c>
      <c r="AC1657" t="str">
        <f t="shared" si="352"/>
        <v>ITM_TDISP</v>
      </c>
      <c r="AD1657" s="136" t="str">
        <f>IF(ISNA(VLOOKUP(AA1657,Sheet2!J:J,1,0)),"//","")</f>
        <v>//</v>
      </c>
      <c r="AF1657" s="94" t="str">
        <f t="shared" si="353"/>
        <v>TDISP</v>
      </c>
      <c r="AG1657" t="b">
        <f t="shared" si="354"/>
        <v>1</v>
      </c>
    </row>
    <row r="1658" spans="1:33">
      <c r="A1658" s="50">
        <f t="shared" si="355"/>
        <v>1658</v>
      </c>
      <c r="B1658" s="49">
        <f t="shared" si="356"/>
        <v>1620</v>
      </c>
      <c r="C1658" s="53" t="s">
        <v>3696</v>
      </c>
      <c r="D1658" s="53" t="s">
        <v>7</v>
      </c>
      <c r="E1658" s="58" t="s">
        <v>1276</v>
      </c>
      <c r="F1658" s="58" t="s">
        <v>1276</v>
      </c>
      <c r="G1658" s="161">
        <v>0</v>
      </c>
      <c r="H1658" s="161">
        <v>0</v>
      </c>
      <c r="I1658" s="148" t="s">
        <v>3</v>
      </c>
      <c r="J1658" s="58" t="s">
        <v>1395</v>
      </c>
      <c r="K1658" s="59" t="s">
        <v>3994</v>
      </c>
      <c r="L1658" s="57" t="s">
        <v>4851</v>
      </c>
      <c r="M1658" s="57" t="s">
        <v>4908</v>
      </c>
      <c r="N1658" s="57"/>
      <c r="O1658" s="57"/>
      <c r="P1658" s="56" t="s">
        <v>1930</v>
      </c>
      <c r="Q1658" s="13"/>
      <c r="R1658"/>
      <c r="S1658" t="str">
        <f t="shared" si="359"/>
        <v/>
      </c>
      <c r="T1658" t="str">
        <f>IF(ISNA(VLOOKUP(AF1658,#REF!,1)),"//","")</f>
        <v/>
      </c>
      <c r="U1658"/>
      <c r="V1658" t="e">
        <f t="shared" si="350"/>
        <v>#REF!</v>
      </c>
      <c r="W1658" s="81" t="s">
        <v>2727</v>
      </c>
      <c r="X1658" s="59" t="s">
        <v>2263</v>
      </c>
      <c r="Y1658" s="59" t="s">
        <v>2263</v>
      </c>
      <c r="Z1658" s="25" t="str">
        <f t="shared" si="357"/>
        <v>"TICKS"</v>
      </c>
      <c r="AA1658" s="25" t="str">
        <f t="shared" si="351"/>
        <v>TICKS</v>
      </c>
      <c r="AB1658" s="1">
        <f t="shared" si="358"/>
        <v>1620</v>
      </c>
      <c r="AC1658" t="str">
        <f t="shared" si="352"/>
        <v>ITM_TICKS</v>
      </c>
      <c r="AD1658" s="136" t="str">
        <f>IF(ISNA(VLOOKUP(AA1658,Sheet2!J:J,1,0)),"//","")</f>
        <v/>
      </c>
      <c r="AF1658" s="94" t="str">
        <f t="shared" si="353"/>
        <v>TICKS</v>
      </c>
      <c r="AG1658" t="b">
        <f t="shared" si="354"/>
        <v>1</v>
      </c>
    </row>
    <row r="1659" spans="1:33">
      <c r="A1659" s="50">
        <f t="shared" si="355"/>
        <v>1659</v>
      </c>
      <c r="B1659" s="49">
        <f t="shared" si="356"/>
        <v>1621</v>
      </c>
      <c r="C1659" s="53" t="s">
        <v>4267</v>
      </c>
      <c r="D1659" s="53" t="s">
        <v>7</v>
      </c>
      <c r="E1659" s="58" t="s">
        <v>350</v>
      </c>
      <c r="F1659" s="58" t="s">
        <v>350</v>
      </c>
      <c r="G1659" s="161">
        <v>0</v>
      </c>
      <c r="H1659" s="161">
        <v>0</v>
      </c>
      <c r="I1659" s="148" t="s">
        <v>3</v>
      </c>
      <c r="J1659" s="58" t="s">
        <v>1395</v>
      </c>
      <c r="K1659" s="59" t="s">
        <v>3994</v>
      </c>
      <c r="L1659" s="57" t="s">
        <v>4851</v>
      </c>
      <c r="M1659" s="57" t="s">
        <v>4908</v>
      </c>
      <c r="N1659" s="57"/>
      <c r="O1659" s="57"/>
      <c r="P1659" s="56" t="s">
        <v>1931</v>
      </c>
      <c r="Q1659" s="13"/>
      <c r="R1659"/>
      <c r="S1659" t="str">
        <f t="shared" si="359"/>
        <v/>
      </c>
      <c r="T1659" t="str">
        <f>IF(ISNA(VLOOKUP(AF1659,#REF!,1)),"//","")</f>
        <v/>
      </c>
      <c r="U1659"/>
      <c r="V1659" t="e">
        <f t="shared" si="350"/>
        <v>#REF!</v>
      </c>
      <c r="W1659" s="81" t="s">
        <v>2263</v>
      </c>
      <c r="X1659" s="59" t="s">
        <v>2263</v>
      </c>
      <c r="Y1659" s="59" t="s">
        <v>2263</v>
      </c>
      <c r="Z1659" s="25" t="str">
        <f t="shared" si="357"/>
        <v>"TIME"</v>
      </c>
      <c r="AA1659" s="25" t="str">
        <f t="shared" si="351"/>
        <v>TIME</v>
      </c>
      <c r="AB1659" s="1">
        <f t="shared" si="358"/>
        <v>1621</v>
      </c>
      <c r="AC1659" t="str">
        <f t="shared" si="352"/>
        <v>ITM_TIME</v>
      </c>
      <c r="AD1659" s="136" t="str">
        <f>IF(ISNA(VLOOKUP(AA1659,Sheet2!J:J,1,0)),"//","")</f>
        <v>//</v>
      </c>
      <c r="AF1659" s="94" t="str">
        <f t="shared" si="353"/>
        <v>TIME</v>
      </c>
      <c r="AG1659" t="b">
        <f t="shared" si="354"/>
        <v>1</v>
      </c>
    </row>
    <row r="1660" spans="1:33">
      <c r="A1660" s="50">
        <f t="shared" si="355"/>
        <v>1660</v>
      </c>
      <c r="B1660" s="49">
        <f t="shared" si="356"/>
        <v>1622</v>
      </c>
      <c r="C1660" s="53" t="s">
        <v>4867</v>
      </c>
      <c r="D1660" s="61" t="s">
        <v>2839</v>
      </c>
      <c r="E1660" s="58" t="s">
        <v>4976</v>
      </c>
      <c r="F1660" s="58" t="s">
        <v>4976</v>
      </c>
      <c r="G1660" s="161">
        <v>0</v>
      </c>
      <c r="H1660" s="161">
        <v>0</v>
      </c>
      <c r="I1660" s="148" t="s">
        <v>3</v>
      </c>
      <c r="J1660" s="58" t="s">
        <v>1395</v>
      </c>
      <c r="K1660" s="59" t="s">
        <v>3994</v>
      </c>
      <c r="L1660" s="57" t="s">
        <v>4851</v>
      </c>
      <c r="M1660" s="57" t="s">
        <v>4910</v>
      </c>
      <c r="N1660" s="57"/>
      <c r="O1660" s="57"/>
      <c r="P1660" s="56" t="s">
        <v>1932</v>
      </c>
      <c r="Q1660" s="13"/>
      <c r="R1660"/>
      <c r="S1660" t="str">
        <f t="shared" si="359"/>
        <v/>
      </c>
      <c r="T1660" t="str">
        <f>IF(ISNA(VLOOKUP(AF1660,#REF!,1)),"//","")</f>
        <v/>
      </c>
      <c r="U1660"/>
      <c r="V1660" t="e">
        <f t="shared" si="350"/>
        <v>#REF!</v>
      </c>
      <c r="W1660" s="81" t="s">
        <v>2263</v>
      </c>
      <c r="X1660" s="59" t="s">
        <v>2263</v>
      </c>
      <c r="Y1660" s="59" t="s">
        <v>2263</v>
      </c>
      <c r="Z1660" s="25" t="str">
        <f t="shared" si="357"/>
        <v>"STOPW"</v>
      </c>
      <c r="AA1660" s="25" t="str">
        <f t="shared" si="351"/>
        <v>STOPW</v>
      </c>
      <c r="AB1660" s="1">
        <f t="shared" si="358"/>
        <v>1622</v>
      </c>
      <c r="AC1660" t="str">
        <f t="shared" si="352"/>
        <v>ITM_TIMER</v>
      </c>
      <c r="AD1660" s="136" t="str">
        <f>IF(ISNA(VLOOKUP(AA1660,Sheet2!J:J,1,0)),"//","")</f>
        <v>//</v>
      </c>
      <c r="AF1660" s="94" t="str">
        <f t="shared" si="353"/>
        <v>STOPW</v>
      </c>
      <c r="AG1660" t="b">
        <f t="shared" si="354"/>
        <v>1</v>
      </c>
    </row>
    <row r="1661" spans="1:33">
      <c r="A1661" s="50">
        <f t="shared" si="355"/>
        <v>1661</v>
      </c>
      <c r="B1661" s="49">
        <f t="shared" si="356"/>
        <v>1623</v>
      </c>
      <c r="C1661" s="53" t="s">
        <v>4368</v>
      </c>
      <c r="D1661" s="53" t="s">
        <v>7</v>
      </c>
      <c r="E1661" s="58" t="s">
        <v>1278</v>
      </c>
      <c r="F1661" s="58" t="s">
        <v>1278</v>
      </c>
      <c r="G1661" s="161">
        <v>0</v>
      </c>
      <c r="H1661" s="161">
        <v>0</v>
      </c>
      <c r="I1661" s="148" t="s">
        <v>3</v>
      </c>
      <c r="J1661" s="58" t="s">
        <v>1395</v>
      </c>
      <c r="K1661" s="59" t="s">
        <v>3994</v>
      </c>
      <c r="L1661" s="57" t="s">
        <v>4852</v>
      </c>
      <c r="M1661" s="57" t="s">
        <v>4908</v>
      </c>
      <c r="N1661" s="57"/>
      <c r="O1661" s="57"/>
      <c r="P1661" s="56" t="s">
        <v>4067</v>
      </c>
      <c r="Q1661" s="13"/>
      <c r="R1661"/>
      <c r="S1661" t="str">
        <f t="shared" si="359"/>
        <v/>
      </c>
      <c r="T1661" t="str">
        <f>IF(ISNA(VLOOKUP(AF1661,#REF!,1)),"//","")</f>
        <v/>
      </c>
      <c r="U1661"/>
      <c r="V1661" t="e">
        <f t="shared" si="350"/>
        <v>#REF!</v>
      </c>
      <c r="W1661" s="81" t="s">
        <v>2263</v>
      </c>
      <c r="X1661" s="59" t="s">
        <v>2263</v>
      </c>
      <c r="Y1661" s="59" t="s">
        <v>2263</v>
      </c>
      <c r="Z1661" s="25" t="str">
        <f t="shared" si="357"/>
        <v>"T" STD_SUB_N</v>
      </c>
      <c r="AA1661" s="25" t="str">
        <f t="shared" si="351"/>
        <v>TN</v>
      </c>
      <c r="AB1661" s="1">
        <f t="shared" si="358"/>
        <v>1623</v>
      </c>
      <c r="AC1661" t="str">
        <f t="shared" si="352"/>
        <v>ITM_Tn</v>
      </c>
      <c r="AD1661" s="136" t="str">
        <f>IF(ISNA(VLOOKUP(AA1661,Sheet2!J:J,1,0)),"//","")</f>
        <v>//</v>
      </c>
      <c r="AF1661" s="94" t="str">
        <f t="shared" si="353"/>
        <v>TN</v>
      </c>
      <c r="AG1661" t="b">
        <f t="shared" si="354"/>
        <v>1</v>
      </c>
    </row>
    <row r="1662" spans="1:33">
      <c r="A1662" s="50">
        <f t="shared" si="355"/>
        <v>1662</v>
      </c>
      <c r="B1662" s="49">
        <f t="shared" si="356"/>
        <v>1624</v>
      </c>
      <c r="C1662" s="53" t="s">
        <v>4716</v>
      </c>
      <c r="D1662" s="53" t="s">
        <v>12</v>
      </c>
      <c r="E1662" s="58" t="s">
        <v>351</v>
      </c>
      <c r="F1662" s="58" t="s">
        <v>351</v>
      </c>
      <c r="G1662" s="161">
        <v>0</v>
      </c>
      <c r="H1662" s="161">
        <v>9</v>
      </c>
      <c r="I1662" s="148" t="s">
        <v>3</v>
      </c>
      <c r="J1662" s="58" t="s">
        <v>1396</v>
      </c>
      <c r="K1662" s="59" t="s">
        <v>3830</v>
      </c>
      <c r="L1662" s="57" t="s">
        <v>4851</v>
      </c>
      <c r="M1662" s="57" t="s">
        <v>4909</v>
      </c>
      <c r="N1662" s="57"/>
      <c r="O1662" s="57"/>
      <c r="P1662" s="56" t="s">
        <v>1934</v>
      </c>
      <c r="Q1662" s="13"/>
      <c r="R1662"/>
      <c r="S1662" t="str">
        <f t="shared" si="359"/>
        <v/>
      </c>
      <c r="T1662" t="str">
        <f>IF(ISNA(VLOOKUP(AF1662,#REF!,1)),"//","")</f>
        <v/>
      </c>
      <c r="U1662"/>
      <c r="V1662" t="e">
        <f t="shared" si="350"/>
        <v>#REF!</v>
      </c>
      <c r="W1662" s="81" t="s">
        <v>2263</v>
      </c>
      <c r="X1662" s="59" t="s">
        <v>2263</v>
      </c>
      <c r="Y1662" s="59" t="s">
        <v>2263</v>
      </c>
      <c r="Z1662" s="25" t="str">
        <f t="shared" si="357"/>
        <v/>
      </c>
      <c r="AA1662" s="25" t="str">
        <f t="shared" si="351"/>
        <v/>
      </c>
      <c r="AB1662" s="1">
        <f t="shared" si="358"/>
        <v>1624</v>
      </c>
      <c r="AC1662" t="str">
        <f t="shared" si="352"/>
        <v>ITM_TONE</v>
      </c>
      <c r="AD1662" s="136" t="str">
        <f>IF(ISNA(VLOOKUP(AA1662,Sheet2!J:J,1,0)),"//","")</f>
        <v/>
      </c>
      <c r="AF1662" s="94" t="str">
        <f t="shared" si="353"/>
        <v/>
      </c>
      <c r="AG1662" t="b">
        <f t="shared" si="354"/>
        <v>1</v>
      </c>
    </row>
    <row r="1663" spans="1:33">
      <c r="A1663" s="50">
        <f t="shared" si="355"/>
        <v>1663</v>
      </c>
      <c r="B1663" s="49">
        <f t="shared" si="356"/>
        <v>1625</v>
      </c>
      <c r="C1663" s="53" t="s">
        <v>3697</v>
      </c>
      <c r="D1663" s="53" t="s">
        <v>2304</v>
      </c>
      <c r="E1663" s="58" t="s">
        <v>1284</v>
      </c>
      <c r="F1663" s="58" t="s">
        <v>1284</v>
      </c>
      <c r="G1663" s="161">
        <v>0</v>
      </c>
      <c r="H1663" s="161">
        <v>99</v>
      </c>
      <c r="I1663" s="148" t="s">
        <v>3</v>
      </c>
      <c r="J1663" s="58" t="s">
        <v>1395</v>
      </c>
      <c r="K1663" s="59" t="s">
        <v>3994</v>
      </c>
      <c r="L1663" s="57" t="s">
        <v>4851</v>
      </c>
      <c r="M1663" s="57" t="s">
        <v>4913</v>
      </c>
      <c r="N1663" s="57"/>
      <c r="O1663" s="57"/>
      <c r="P1663" s="56" t="s">
        <v>1947</v>
      </c>
      <c r="Q1663" s="13"/>
      <c r="R1663"/>
      <c r="S1663" t="str">
        <f t="shared" si="359"/>
        <v/>
      </c>
      <c r="T1663" t="str">
        <f>IF(ISNA(VLOOKUP(AF1663,#REF!,1)),"//","")</f>
        <v/>
      </c>
      <c r="U1663"/>
      <c r="V1663" t="e">
        <f t="shared" si="350"/>
        <v>#REF!</v>
      </c>
      <c r="W1663" s="81" t="s">
        <v>2722</v>
      </c>
      <c r="X1663" s="59" t="s">
        <v>2263</v>
      </c>
      <c r="Y1663" s="59" t="s">
        <v>2263</v>
      </c>
      <c r="Z1663" s="25" t="str">
        <f t="shared" si="357"/>
        <v>"T" STD_LEFT_RIGHT_ARROWS</v>
      </c>
      <c r="AA1663" s="25" t="str">
        <f t="shared" si="351"/>
        <v>T&lt;&gt;</v>
      </c>
      <c r="AB1663" s="1">
        <f t="shared" si="358"/>
        <v>1625</v>
      </c>
      <c r="AC1663" t="str">
        <f t="shared" si="352"/>
        <v>ITM_Tex</v>
      </c>
      <c r="AD1663" s="136" t="str">
        <f>IF(ISNA(VLOOKUP(AA1663,Sheet2!J:J,1,0)),"//","")</f>
        <v>//</v>
      </c>
      <c r="AF1663" s="94" t="str">
        <f t="shared" si="353"/>
        <v>T&lt;&gt;</v>
      </c>
      <c r="AG1663" t="b">
        <f t="shared" si="354"/>
        <v>1</v>
      </c>
    </row>
    <row r="1664" spans="1:33">
      <c r="A1664" s="50">
        <f t="shared" si="355"/>
        <v>1664</v>
      </c>
      <c r="B1664" s="49">
        <f t="shared" si="356"/>
        <v>1626</v>
      </c>
      <c r="C1664" s="53" t="s">
        <v>3698</v>
      </c>
      <c r="D1664" s="53" t="s">
        <v>7</v>
      </c>
      <c r="E1664" s="58" t="s">
        <v>360</v>
      </c>
      <c r="F1664" s="58" t="s">
        <v>360</v>
      </c>
      <c r="G1664" s="161">
        <v>0</v>
      </c>
      <c r="H1664" s="161">
        <v>0</v>
      </c>
      <c r="I1664" s="148" t="s">
        <v>3</v>
      </c>
      <c r="J1664" s="58" t="s">
        <v>1395</v>
      </c>
      <c r="K1664" s="59" t="s">
        <v>3994</v>
      </c>
      <c r="L1664" s="57" t="s">
        <v>4851</v>
      </c>
      <c r="M1664" s="57" t="s">
        <v>4908</v>
      </c>
      <c r="N1664" s="57"/>
      <c r="O1664" s="57"/>
      <c r="P1664" s="56" t="s">
        <v>1948</v>
      </c>
      <c r="Q1664" s="13"/>
      <c r="R1664"/>
      <c r="S1664" t="str">
        <f t="shared" si="359"/>
        <v/>
      </c>
      <c r="T1664" t="str">
        <f>IF(ISNA(VLOOKUP(AF1664,#REF!,1)),"//","")</f>
        <v/>
      </c>
      <c r="U1664"/>
      <c r="V1664" t="e">
        <f t="shared" si="350"/>
        <v>#REF!</v>
      </c>
      <c r="W1664" s="81" t="s">
        <v>2720</v>
      </c>
      <c r="X1664" s="59" t="s">
        <v>2263</v>
      </c>
      <c r="Y1664" s="59" t="s">
        <v>2263</v>
      </c>
      <c r="Z1664" s="25" t="str">
        <f t="shared" si="357"/>
        <v>"ULP?"</v>
      </c>
      <c r="AA1664" s="25" t="str">
        <f t="shared" si="351"/>
        <v>ULP?</v>
      </c>
      <c r="AB1664" s="1">
        <f t="shared" si="358"/>
        <v>1626</v>
      </c>
      <c r="AC1664" t="str">
        <f t="shared" si="352"/>
        <v>ITM_ULP</v>
      </c>
      <c r="AD1664" s="136" t="str">
        <f>IF(ISNA(VLOOKUP(AA1664,Sheet2!J:J,1,0)),"//","")</f>
        <v>//</v>
      </c>
      <c r="AF1664" s="94" t="str">
        <f t="shared" si="353"/>
        <v>ULP?</v>
      </c>
      <c r="AG1664" t="b">
        <f t="shared" si="354"/>
        <v>1</v>
      </c>
    </row>
    <row r="1665" spans="1:33">
      <c r="A1665" s="50">
        <f t="shared" si="355"/>
        <v>1665</v>
      </c>
      <c r="B1665" s="49">
        <f t="shared" si="356"/>
        <v>1627</v>
      </c>
      <c r="C1665" s="53" t="s">
        <v>4369</v>
      </c>
      <c r="D1665" s="53" t="s">
        <v>7</v>
      </c>
      <c r="E1665" s="58" t="s">
        <v>1285</v>
      </c>
      <c r="F1665" s="58" t="s">
        <v>1285</v>
      </c>
      <c r="G1665" s="161">
        <v>0</v>
      </c>
      <c r="H1665" s="161">
        <v>0</v>
      </c>
      <c r="I1665" s="148" t="s">
        <v>3</v>
      </c>
      <c r="J1665" s="58" t="s">
        <v>1395</v>
      </c>
      <c r="K1665" s="59" t="s">
        <v>3994</v>
      </c>
      <c r="L1665" s="57" t="s">
        <v>4852</v>
      </c>
      <c r="M1665" s="57" t="s">
        <v>4908</v>
      </c>
      <c r="N1665" s="57"/>
      <c r="O1665" s="57"/>
      <c r="P1665" s="56" t="s">
        <v>4068</v>
      </c>
      <c r="Q1665" s="13"/>
      <c r="R1665"/>
      <c r="S1665" t="str">
        <f t="shared" si="359"/>
        <v/>
      </c>
      <c r="T1665" t="str">
        <f>IF(ISNA(VLOOKUP(AF1665,#REF!,1)),"//","")</f>
        <v/>
      </c>
      <c r="U1665"/>
      <c r="V1665" t="e">
        <f t="shared" si="350"/>
        <v>#REF!</v>
      </c>
      <c r="W1665" s="81" t="s">
        <v>2263</v>
      </c>
      <c r="X1665" s="59" t="s">
        <v>2263</v>
      </c>
      <c r="Y1665" s="59" t="s">
        <v>2263</v>
      </c>
      <c r="Z1665" s="25" t="str">
        <f t="shared" si="357"/>
        <v>"U" STD_SUB_N</v>
      </c>
      <c r="AA1665" s="25" t="str">
        <f t="shared" si="351"/>
        <v>UN</v>
      </c>
      <c r="AB1665" s="1">
        <f t="shared" si="358"/>
        <v>1627</v>
      </c>
      <c r="AC1665" t="str">
        <f t="shared" si="352"/>
        <v>ITM_Un</v>
      </c>
      <c r="AD1665" s="136" t="str">
        <f>IF(ISNA(VLOOKUP(AA1665,Sheet2!J:J,1,0)),"//","")</f>
        <v>//</v>
      </c>
      <c r="AF1665" s="94" t="str">
        <f t="shared" si="353"/>
        <v>UN</v>
      </c>
      <c r="AG1665" t="b">
        <f t="shared" si="354"/>
        <v>1</v>
      </c>
    </row>
    <row r="1666" spans="1:33">
      <c r="A1666" s="50">
        <f t="shared" si="355"/>
        <v>1666</v>
      </c>
      <c r="B1666" s="49">
        <f t="shared" si="356"/>
        <v>1628</v>
      </c>
      <c r="C1666" s="53" t="s">
        <v>3699</v>
      </c>
      <c r="D1666" s="53" t="s">
        <v>7</v>
      </c>
      <c r="E1666" s="58" t="s">
        <v>1286</v>
      </c>
      <c r="F1666" s="58" t="s">
        <v>1286</v>
      </c>
      <c r="G1666" s="161">
        <v>0</v>
      </c>
      <c r="H1666" s="161">
        <v>0</v>
      </c>
      <c r="I1666" s="148" t="s">
        <v>3</v>
      </c>
      <c r="J1666" s="58" t="s">
        <v>1395</v>
      </c>
      <c r="K1666" s="59" t="s">
        <v>3994</v>
      </c>
      <c r="L1666" s="57" t="s">
        <v>4851</v>
      </c>
      <c r="M1666" s="57" t="s">
        <v>4908</v>
      </c>
      <c r="N1666" s="57"/>
      <c r="O1666" s="57"/>
      <c r="P1666" s="56" t="s">
        <v>1949</v>
      </c>
      <c r="Q1666" s="13"/>
      <c r="R1666"/>
      <c r="S1666" t="str">
        <f t="shared" si="359"/>
        <v/>
      </c>
      <c r="T1666" t="str">
        <f>IF(ISNA(VLOOKUP(AF1666,#REF!,1)),"//","")</f>
        <v/>
      </c>
      <c r="U1666"/>
      <c r="V1666" t="e">
        <f t="shared" si="350"/>
        <v>#REF!</v>
      </c>
      <c r="W1666" s="81" t="s">
        <v>2703</v>
      </c>
      <c r="X1666" s="59" t="s">
        <v>2263</v>
      </c>
      <c r="Y1666" s="59" t="s">
        <v>2263</v>
      </c>
      <c r="Z1666" s="25" t="str">
        <f t="shared" si="357"/>
        <v>"UNITV"</v>
      </c>
      <c r="AA1666" s="25" t="str">
        <f t="shared" si="351"/>
        <v>UNITV</v>
      </c>
      <c r="AB1666" s="1">
        <f t="shared" si="358"/>
        <v>1628</v>
      </c>
      <c r="AC1666" t="str">
        <f t="shared" si="352"/>
        <v>ITM_UNITV</v>
      </c>
      <c r="AD1666" s="136" t="str">
        <f>IF(ISNA(VLOOKUP(AA1666,Sheet2!J:J,1,0)),"//","")</f>
        <v>//</v>
      </c>
      <c r="AF1666" s="94" t="str">
        <f t="shared" si="353"/>
        <v>UNITV</v>
      </c>
      <c r="AG1666" t="b">
        <f t="shared" si="354"/>
        <v>1</v>
      </c>
    </row>
    <row r="1667" spans="1:33">
      <c r="A1667" s="50">
        <f t="shared" si="355"/>
        <v>1667</v>
      </c>
      <c r="B1667" s="49">
        <f t="shared" si="356"/>
        <v>1629</v>
      </c>
      <c r="C1667" s="53" t="s">
        <v>3614</v>
      </c>
      <c r="D1667" s="53" t="s">
        <v>1000</v>
      </c>
      <c r="E1667" s="58" t="s">
        <v>361</v>
      </c>
      <c r="F1667" s="58" t="s">
        <v>361</v>
      </c>
      <c r="G1667" s="161">
        <v>0</v>
      </c>
      <c r="H1667" s="161">
        <v>0</v>
      </c>
      <c r="I1667" s="148" t="s">
        <v>3</v>
      </c>
      <c r="J1667" s="58" t="s">
        <v>1395</v>
      </c>
      <c r="K1667" s="59" t="s">
        <v>3994</v>
      </c>
      <c r="L1667" s="57" t="s">
        <v>4851</v>
      </c>
      <c r="M1667" s="57" t="s">
        <v>4908</v>
      </c>
      <c r="N1667" s="57"/>
      <c r="O1667" s="57"/>
      <c r="P1667" s="56" t="s">
        <v>1950</v>
      </c>
      <c r="Q1667" s="13"/>
      <c r="R1667"/>
      <c r="S1667" t="str">
        <f t="shared" si="359"/>
        <v/>
      </c>
      <c r="T1667" t="str">
        <f>IF(ISNA(VLOOKUP(AF1667,#REF!,1)),"//","")</f>
        <v/>
      </c>
      <c r="U1667"/>
      <c r="V1667" t="e">
        <f t="shared" si="350"/>
        <v>#REF!</v>
      </c>
      <c r="W1667" s="81" t="s">
        <v>2263</v>
      </c>
      <c r="X1667" s="59" t="s">
        <v>2637</v>
      </c>
      <c r="Y1667" s="59" t="s">
        <v>2263</v>
      </c>
      <c r="Z1667" s="25" t="str">
        <f t="shared" si="357"/>
        <v>"UNSIGN"</v>
      </c>
      <c r="AA1667" s="25" t="str">
        <f t="shared" si="351"/>
        <v>UNSIGN</v>
      </c>
      <c r="AB1667" s="1">
        <f t="shared" si="358"/>
        <v>1629</v>
      </c>
      <c r="AC1667" t="str">
        <f t="shared" si="352"/>
        <v>ITM_UNSIGN</v>
      </c>
      <c r="AD1667" s="136" t="str">
        <f>IF(ISNA(VLOOKUP(AA1667,Sheet2!J:J,1,0)),"//","")</f>
        <v>//</v>
      </c>
      <c r="AF1667" s="94" t="str">
        <f t="shared" si="353"/>
        <v>UNSIGN</v>
      </c>
      <c r="AG1667" t="b">
        <f t="shared" si="354"/>
        <v>1</v>
      </c>
    </row>
    <row r="1668" spans="1:33">
      <c r="A1668" s="50">
        <f t="shared" si="355"/>
        <v>1668</v>
      </c>
      <c r="B1668" s="49">
        <f t="shared" si="356"/>
        <v>1630</v>
      </c>
      <c r="C1668" s="53" t="s">
        <v>4935</v>
      </c>
      <c r="D1668" s="53" t="s">
        <v>2838</v>
      </c>
      <c r="E1668" s="58" t="s">
        <v>364</v>
      </c>
      <c r="F1668" s="58" t="s">
        <v>4972</v>
      </c>
      <c r="G1668" s="161">
        <v>0</v>
      </c>
      <c r="H1668" s="161">
        <v>99</v>
      </c>
      <c r="I1668" s="148" t="s">
        <v>3</v>
      </c>
      <c r="J1668" s="58" t="s">
        <v>1396</v>
      </c>
      <c r="K1668" s="59" t="s">
        <v>3830</v>
      </c>
      <c r="L1668" s="57" t="s">
        <v>4851</v>
      </c>
      <c r="M1668" s="57" t="s">
        <v>4912</v>
      </c>
      <c r="N1668" s="57"/>
      <c r="O1668" s="57"/>
      <c r="P1668" s="56" t="s">
        <v>1952</v>
      </c>
      <c r="Q1668" s="13"/>
      <c r="R1668"/>
      <c r="S1668" t="str">
        <f t="shared" si="359"/>
        <v/>
      </c>
      <c r="T1668" t="str">
        <f>IF(ISNA(VLOOKUP(AF1668,#REF!,1)),"//","")</f>
        <v/>
      </c>
      <c r="U1668"/>
      <c r="V1668" t="e">
        <f t="shared" si="350"/>
        <v>#REF!</v>
      </c>
      <c r="W1668" s="81" t="s">
        <v>2263</v>
      </c>
      <c r="X1668" s="59" t="s">
        <v>2263</v>
      </c>
      <c r="Y1668" s="59" t="s">
        <v>2263</v>
      </c>
      <c r="Z1668" s="25" t="str">
        <f t="shared" si="357"/>
        <v/>
      </c>
      <c r="AA1668" s="25" t="str">
        <f t="shared" si="351"/>
        <v/>
      </c>
      <c r="AB1668" s="1">
        <f t="shared" si="358"/>
        <v>1630</v>
      </c>
      <c r="AC1668" t="str">
        <f t="shared" si="352"/>
        <v>ITM_VARMNU</v>
      </c>
      <c r="AD1668" s="136" t="str">
        <f>IF(ISNA(VLOOKUP(AA1668,Sheet2!J:J,1,0)),"//","")</f>
        <v/>
      </c>
      <c r="AF1668" s="94" t="str">
        <f t="shared" si="353"/>
        <v/>
      </c>
      <c r="AG1668" t="b">
        <f t="shared" si="354"/>
        <v>1</v>
      </c>
    </row>
    <row r="1669" spans="1:33">
      <c r="A1669" s="50">
        <f t="shared" si="355"/>
        <v>1669</v>
      </c>
      <c r="B1669" s="49">
        <f t="shared" si="356"/>
        <v>1631</v>
      </c>
      <c r="C1669" s="53" t="s">
        <v>3700</v>
      </c>
      <c r="D1669" s="53" t="s">
        <v>7</v>
      </c>
      <c r="E1669" s="58" t="s">
        <v>1287</v>
      </c>
      <c r="F1669" s="58" t="s">
        <v>1287</v>
      </c>
      <c r="G1669" s="161">
        <v>0</v>
      </c>
      <c r="H1669" s="161">
        <v>0</v>
      </c>
      <c r="I1669" s="148" t="s">
        <v>3</v>
      </c>
      <c r="J1669" s="58" t="s">
        <v>1395</v>
      </c>
      <c r="K1669" s="59" t="s">
        <v>3994</v>
      </c>
      <c r="L1669" s="57" t="s">
        <v>4851</v>
      </c>
      <c r="M1669" s="57" t="s">
        <v>4910</v>
      </c>
      <c r="N1669" s="57"/>
      <c r="O1669" s="57"/>
      <c r="P1669" s="56" t="s">
        <v>1954</v>
      </c>
      <c r="Q1669" s="13"/>
      <c r="R1669"/>
      <c r="S1669" t="str">
        <f t="shared" si="359"/>
        <v/>
      </c>
      <c r="T1669" t="str">
        <f>IF(ISNA(VLOOKUP(AF1669,#REF!,1)),"//","")</f>
        <v/>
      </c>
      <c r="U1669"/>
      <c r="V1669" t="e">
        <f t="shared" si="350"/>
        <v>#REF!</v>
      </c>
      <c r="W1669" s="81" t="s">
        <v>2263</v>
      </c>
      <c r="X1669" s="59" t="s">
        <v>2263</v>
      </c>
      <c r="Y1669" s="59" t="s">
        <v>2263</v>
      </c>
      <c r="Z1669" s="25" t="str">
        <f t="shared" si="357"/>
        <v>"VERS?"</v>
      </c>
      <c r="AA1669" s="25" t="str">
        <f t="shared" si="351"/>
        <v>VERS?</v>
      </c>
      <c r="AB1669" s="1">
        <f t="shared" si="358"/>
        <v>1631</v>
      </c>
      <c r="AC1669" t="str">
        <f t="shared" si="352"/>
        <v>ITM_VERS</v>
      </c>
      <c r="AD1669" s="136" t="str">
        <f>IF(ISNA(VLOOKUP(AA1669,Sheet2!J:J,1,0)),"//","")</f>
        <v>//</v>
      </c>
      <c r="AF1669" s="94" t="str">
        <f t="shared" si="353"/>
        <v>VERS?</v>
      </c>
      <c r="AG1669" t="b">
        <f t="shared" si="354"/>
        <v>1</v>
      </c>
    </row>
    <row r="1670" spans="1:33" s="107" customFormat="1">
      <c r="A1670" s="50">
        <f t="shared" si="355"/>
        <v>1670</v>
      </c>
      <c r="B1670" s="49">
        <f t="shared" si="356"/>
        <v>1632</v>
      </c>
      <c r="C1670" s="104" t="s">
        <v>3528</v>
      </c>
      <c r="D1670" s="104" t="s">
        <v>7</v>
      </c>
      <c r="E1670" s="105" t="s">
        <v>1373</v>
      </c>
      <c r="F1670" s="105" t="s">
        <v>1373</v>
      </c>
      <c r="G1670" s="118">
        <v>0</v>
      </c>
      <c r="H1670" s="118">
        <v>0</v>
      </c>
      <c r="I1670" s="148" t="s">
        <v>3</v>
      </c>
      <c r="J1670" s="58" t="s">
        <v>1395</v>
      </c>
      <c r="K1670" s="106" t="s">
        <v>3994</v>
      </c>
      <c r="L1670" s="107" t="s">
        <v>4851</v>
      </c>
      <c r="M1670" s="57" t="s">
        <v>4908</v>
      </c>
      <c r="P1670" s="18" t="s">
        <v>2197</v>
      </c>
      <c r="Q1670" s="18"/>
      <c r="S1670" s="107" t="str">
        <f t="shared" si="359"/>
        <v/>
      </c>
      <c r="T1670" s="107" t="str">
        <f>IF(ISNA(VLOOKUP(AF1670,#REF!,1)),"//","")</f>
        <v/>
      </c>
      <c r="V1670" t="e">
        <f t="shared" si="350"/>
        <v>#REF!</v>
      </c>
      <c r="W1670" s="103" t="s">
        <v>2699</v>
      </c>
      <c r="X1670" s="106" t="s">
        <v>2263</v>
      </c>
      <c r="Y1670" s="106" t="s">
        <v>2263</v>
      </c>
      <c r="Z1670" s="25" t="str">
        <f t="shared" si="357"/>
        <v>"IDIVR"</v>
      </c>
      <c r="AA1670" s="25" t="str">
        <f t="shared" si="351"/>
        <v>IDIVR</v>
      </c>
      <c r="AB1670" s="1">
        <f t="shared" si="358"/>
        <v>1632</v>
      </c>
      <c r="AC1670" t="str">
        <f t="shared" si="352"/>
        <v>ITM_IDIVR</v>
      </c>
      <c r="AD1670" s="136" t="str">
        <f>IF(ISNA(VLOOKUP(AA1670,Sheet2!J:J,1,0)),"//","")</f>
        <v>//</v>
      </c>
      <c r="AF1670" s="94" t="str">
        <f t="shared" si="353"/>
        <v>IDIVR</v>
      </c>
      <c r="AG1670" t="b">
        <f t="shared" si="354"/>
        <v>1</v>
      </c>
    </row>
    <row r="1671" spans="1:33">
      <c r="A1671" s="50">
        <f t="shared" si="355"/>
        <v>1671</v>
      </c>
      <c r="B1671" s="49">
        <f t="shared" si="356"/>
        <v>1633</v>
      </c>
      <c r="C1671" s="53" t="s">
        <v>4280</v>
      </c>
      <c r="D1671" s="61" t="s">
        <v>7</v>
      </c>
      <c r="E1671" s="58" t="s">
        <v>368</v>
      </c>
      <c r="F1671" s="58" t="s">
        <v>368</v>
      </c>
      <c r="G1671" s="161">
        <v>0</v>
      </c>
      <c r="H1671" s="161">
        <v>0</v>
      </c>
      <c r="I1671" s="148" t="s">
        <v>3</v>
      </c>
      <c r="J1671" s="58" t="s">
        <v>1395</v>
      </c>
      <c r="K1671" s="59" t="s">
        <v>3994</v>
      </c>
      <c r="L1671" s="57" t="s">
        <v>4851</v>
      </c>
      <c r="M1671" s="57" t="s">
        <v>4908</v>
      </c>
      <c r="N1671" s="57"/>
      <c r="O1671" s="53"/>
      <c r="P1671" s="56" t="s">
        <v>1958</v>
      </c>
      <c r="Q1671" s="13"/>
      <c r="R1671"/>
      <c r="S1671" t="str">
        <f t="shared" si="359"/>
        <v/>
      </c>
      <c r="T1671" t="str">
        <f>IF(ISNA(VLOOKUP(AF1671,#REF!,1)),"//","")</f>
        <v/>
      </c>
      <c r="U1671"/>
      <c r="V1671" t="e">
        <f t="shared" ref="V1671:V1734" si="360">IF(AA1671&lt;&gt;"",V1670+1,V1670)</f>
        <v>#REF!</v>
      </c>
      <c r="W1671" s="81" t="s">
        <v>2263</v>
      </c>
      <c r="X1671" s="59" t="s">
        <v>2263</v>
      </c>
      <c r="Y1671" s="59" t="s">
        <v>2263</v>
      </c>
      <c r="Z1671" s="25" t="str">
        <f t="shared" si="357"/>
        <v>"WDAY"</v>
      </c>
      <c r="AA1671" s="25" t="str">
        <f t="shared" ref="AA1671:AA1734" si="361">IF(LEN(Y1671)&gt;0,Y1671,SUBSTITUTE(SUBSTITUTE(SUBSTITUTE(SUBSTITUTE(SUBSTITUTE(SUBSTITUTE(SUBSTITUTE(SUBSTITUTE(SUBSTITUTE(SUBSTITUTE(SUBSTITUTE( (SUBSTITUTE( SUBSTITUTE( SUBSTITUTE( SUBSTITUTE(Z1671,"STD_SIGMA","SUM"),"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WDAY</v>
      </c>
      <c r="AB1671" s="1">
        <f t="shared" si="358"/>
        <v>1633</v>
      </c>
      <c r="AC1671" t="str">
        <f t="shared" ref="AC1671:AC1734" si="362">P1671</f>
        <v>ITM_WDAY</v>
      </c>
      <c r="AD1671" s="136" t="str">
        <f>IF(ISNA(VLOOKUP(AA1671,Sheet2!J:J,1,0)),"//","")</f>
        <v>//</v>
      </c>
      <c r="AF1671" s="94" t="str">
        <f t="shared" ref="AF1671:AF1734" si="363">IF(LEN(AA1671)=0,"",SUBSTITUTE(SUBSTITUTE(SUBSTITUTE(SUBSTITUTE(SUBSTITUTE(SUBSTITUTE(SUBSTITUTE(SUBSTITUTE(SUBSTITUTE(SUBSTITUTE(SUBSTITUTE(SUBSTITUTE(SUBSTITUTE(SUBSTITUTE(SUBSTITUTE(SUBSTITUTE(SUBSTITUTE( (SUBSTITUTE( SUBSTITUTE( SUBSTITUTE( SUBSTITUTE(Z1671,"STD_SIGMA","SUM"),"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WDAY</v>
      </c>
      <c r="AG1671" t="b">
        <f t="shared" ref="AG1671:AG1734" si="364">AA1671=AF1671</f>
        <v>1</v>
      </c>
    </row>
    <row r="1672" spans="1:33">
      <c r="A1672" s="50">
        <f t="shared" si="355"/>
        <v>1672</v>
      </c>
      <c r="B1672" s="49">
        <f t="shared" si="356"/>
        <v>1634</v>
      </c>
      <c r="C1672" s="53" t="s">
        <v>3701</v>
      </c>
      <c r="D1672" s="53" t="s">
        <v>7</v>
      </c>
      <c r="E1672" s="58" t="s">
        <v>370</v>
      </c>
      <c r="F1672" s="58" t="s">
        <v>370</v>
      </c>
      <c r="G1672" s="161">
        <v>0</v>
      </c>
      <c r="H1672" s="161">
        <v>0</v>
      </c>
      <c r="I1672" s="148" t="s">
        <v>3</v>
      </c>
      <c r="J1672" s="58" t="s">
        <v>1395</v>
      </c>
      <c r="K1672" s="59" t="s">
        <v>3994</v>
      </c>
      <c r="L1672" s="57" t="s">
        <v>4851</v>
      </c>
      <c r="M1672" s="57" t="s">
        <v>4910</v>
      </c>
      <c r="N1672" s="57"/>
      <c r="O1672" s="57"/>
      <c r="P1672" s="56" t="s">
        <v>1964</v>
      </c>
      <c r="Q1672" s="13"/>
      <c r="R1672"/>
      <c r="S1672" t="str">
        <f t="shared" si="359"/>
        <v/>
      </c>
      <c r="T1672" t="str">
        <f>IF(ISNA(VLOOKUP(AF1672,#REF!,1)),"//","")</f>
        <v/>
      </c>
      <c r="U1672"/>
      <c r="V1672" t="e">
        <f t="shared" si="360"/>
        <v>#REF!</v>
      </c>
      <c r="W1672" s="81" t="s">
        <v>2263</v>
      </c>
      <c r="X1672" s="59" t="s">
        <v>2263</v>
      </c>
      <c r="Y1672" s="59" t="s">
        <v>2263</v>
      </c>
      <c r="Z1672" s="25" t="str">
        <f t="shared" si="357"/>
        <v>"WHO?"</v>
      </c>
      <c r="AA1672" s="25" t="str">
        <f t="shared" si="361"/>
        <v>WHO?</v>
      </c>
      <c r="AB1672" s="1">
        <f t="shared" si="358"/>
        <v>1634</v>
      </c>
      <c r="AC1672" t="str">
        <f t="shared" si="362"/>
        <v>ITM_WHO</v>
      </c>
      <c r="AD1672" s="136" t="str">
        <f>IF(ISNA(VLOOKUP(AA1672,Sheet2!J:J,1,0)),"//","")</f>
        <v>//</v>
      </c>
      <c r="AF1672" s="94" t="str">
        <f t="shared" si="363"/>
        <v>WHO?</v>
      </c>
      <c r="AG1672" t="b">
        <f t="shared" si="364"/>
        <v>1</v>
      </c>
    </row>
    <row r="1673" spans="1:33">
      <c r="A1673" s="50">
        <f t="shared" ref="A1673:A1736" si="365">IF(B1673=INT(B1673),ROW(),"")</f>
        <v>1673</v>
      </c>
      <c r="B1673" s="49">
        <f t="shared" ref="B1673:B1736" si="366">IF(AND(MID(C1673,2,1)&lt;&gt;"/",MID(C1673,1,1)="/"),INT(B1672)+1,B1672+0.01)</f>
        <v>1635</v>
      </c>
      <c r="C1673" s="53" t="s">
        <v>4332</v>
      </c>
      <c r="D1673" s="53" t="s">
        <v>7</v>
      </c>
      <c r="E1673" s="58" t="s">
        <v>1290</v>
      </c>
      <c r="F1673" s="58" t="s">
        <v>1290</v>
      </c>
      <c r="G1673" s="161">
        <v>0</v>
      </c>
      <c r="H1673" s="161">
        <v>0</v>
      </c>
      <c r="I1673" s="148" t="s">
        <v>3</v>
      </c>
      <c r="J1673" s="58" t="s">
        <v>1395</v>
      </c>
      <c r="K1673" s="59" t="s">
        <v>3994</v>
      </c>
      <c r="L1673" s="57" t="s">
        <v>4852</v>
      </c>
      <c r="M1673" s="57" t="s">
        <v>4908</v>
      </c>
      <c r="N1673" s="57"/>
      <c r="O1673" s="57"/>
      <c r="P1673" s="56" t="s">
        <v>1966</v>
      </c>
      <c r="Q1673" s="13"/>
      <c r="R1673"/>
      <c r="S1673" t="str">
        <f t="shared" si="359"/>
        <v/>
      </c>
      <c r="T1673" t="str">
        <f>IF(ISNA(VLOOKUP(AF1673,#REF!,1)),"//","")</f>
        <v/>
      </c>
      <c r="U1673"/>
      <c r="V1673" t="e">
        <f t="shared" si="360"/>
        <v>#REF!</v>
      </c>
      <c r="W1673" s="81" t="s">
        <v>2263</v>
      </c>
      <c r="X1673" s="59" t="s">
        <v>2263</v>
      </c>
      <c r="Y1673" s="59" t="s">
        <v>2263</v>
      </c>
      <c r="Z1673" s="25" t="str">
        <f t="shared" si="357"/>
        <v>"W" STD_SUB_M</v>
      </c>
      <c r="AA1673" s="25" t="str">
        <f t="shared" si="361"/>
        <v>WM</v>
      </c>
      <c r="AB1673" s="1">
        <f t="shared" si="358"/>
        <v>1635</v>
      </c>
      <c r="AC1673" t="str">
        <f t="shared" si="362"/>
        <v>ITM_WM</v>
      </c>
      <c r="AD1673" s="136" t="str">
        <f>IF(ISNA(VLOOKUP(AA1673,Sheet2!J:J,1,0)),"//","")</f>
        <v>//</v>
      </c>
      <c r="AF1673" s="94" t="str">
        <f t="shared" si="363"/>
        <v>WM</v>
      </c>
      <c r="AG1673" t="b">
        <f t="shared" si="364"/>
        <v>1</v>
      </c>
    </row>
    <row r="1674" spans="1:33">
      <c r="A1674" s="50">
        <f t="shared" si="365"/>
        <v>1674</v>
      </c>
      <c r="B1674" s="49">
        <f t="shared" si="366"/>
        <v>1636</v>
      </c>
      <c r="C1674" s="53" t="s">
        <v>4333</v>
      </c>
      <c r="D1674" s="53" t="s">
        <v>7</v>
      </c>
      <c r="E1674" s="58" t="s">
        <v>1291</v>
      </c>
      <c r="F1674" s="58" t="s">
        <v>1291</v>
      </c>
      <c r="G1674" s="161">
        <v>0</v>
      </c>
      <c r="H1674" s="161">
        <v>0</v>
      </c>
      <c r="I1674" s="148" t="s">
        <v>3</v>
      </c>
      <c r="J1674" s="58" t="s">
        <v>1395</v>
      </c>
      <c r="K1674" s="59" t="s">
        <v>3994</v>
      </c>
      <c r="L1674" s="57" t="s">
        <v>4852</v>
      </c>
      <c r="M1674" s="57" t="s">
        <v>4908</v>
      </c>
      <c r="N1674" s="57"/>
      <c r="O1674" s="57"/>
      <c r="P1674" s="56" t="s">
        <v>1967</v>
      </c>
      <c r="Q1674" s="13"/>
      <c r="R1674"/>
      <c r="S1674" t="str">
        <f t="shared" si="359"/>
        <v/>
      </c>
      <c r="T1674" t="str">
        <f>IF(ISNA(VLOOKUP(AF1674,#REF!,1)),"//","")</f>
        <v/>
      </c>
      <c r="U1674"/>
      <c r="V1674" t="e">
        <f t="shared" si="360"/>
        <v>#REF!</v>
      </c>
      <c r="W1674" s="81" t="s">
        <v>2263</v>
      </c>
      <c r="X1674" s="59" t="s">
        <v>2263</v>
      </c>
      <c r="Y1674" s="59" t="s">
        <v>2263</v>
      </c>
      <c r="Z1674" s="25" t="str">
        <f t="shared" si="357"/>
        <v>"W" STD_SUB_P</v>
      </c>
      <c r="AA1674" s="25" t="str">
        <f t="shared" si="361"/>
        <v>WP</v>
      </c>
      <c r="AB1674" s="1">
        <f t="shared" si="358"/>
        <v>1636</v>
      </c>
      <c r="AC1674" t="str">
        <f t="shared" si="362"/>
        <v>ITM_WP</v>
      </c>
      <c r="AD1674" s="136" t="str">
        <f>IF(ISNA(VLOOKUP(AA1674,Sheet2!J:J,1,0)),"//","")</f>
        <v>//</v>
      </c>
      <c r="AF1674" s="94" t="str">
        <f t="shared" si="363"/>
        <v>WP</v>
      </c>
      <c r="AG1674" t="b">
        <f t="shared" si="364"/>
        <v>1</v>
      </c>
    </row>
    <row r="1675" spans="1:33">
      <c r="A1675" s="50">
        <f t="shared" si="365"/>
        <v>1675</v>
      </c>
      <c r="B1675" s="49">
        <f t="shared" si="366"/>
        <v>1637</v>
      </c>
      <c r="C1675" s="53" t="s">
        <v>4334</v>
      </c>
      <c r="D1675" s="53" t="s">
        <v>7</v>
      </c>
      <c r="E1675" s="58" t="s">
        <v>1292</v>
      </c>
      <c r="F1675" s="58" t="s">
        <v>1292</v>
      </c>
      <c r="G1675" s="161">
        <v>0</v>
      </c>
      <c r="H1675" s="161">
        <v>0</v>
      </c>
      <c r="I1675" s="148" t="s">
        <v>3</v>
      </c>
      <c r="J1675" s="58" t="s">
        <v>1395</v>
      </c>
      <c r="K1675" s="59" t="s">
        <v>3994</v>
      </c>
      <c r="L1675" s="57" t="s">
        <v>4852</v>
      </c>
      <c r="M1675" s="57" t="s">
        <v>4908</v>
      </c>
      <c r="N1675" s="57"/>
      <c r="O1675" s="57"/>
      <c r="P1675" s="56" t="s">
        <v>1968</v>
      </c>
      <c r="Q1675" s="13"/>
      <c r="R1675"/>
      <c r="S1675" t="str">
        <f t="shared" si="359"/>
        <v/>
      </c>
      <c r="T1675" t="str">
        <f>IF(ISNA(VLOOKUP(AF1675,#REF!,1)),"//","")</f>
        <v/>
      </c>
      <c r="U1675"/>
      <c r="V1675" t="e">
        <f t="shared" si="360"/>
        <v>#REF!</v>
      </c>
      <c r="W1675" s="81" t="s">
        <v>2263</v>
      </c>
      <c r="X1675" s="59" t="s">
        <v>2263</v>
      </c>
      <c r="Y1675" s="59" t="s">
        <v>2263</v>
      </c>
      <c r="Z1675" s="25" t="str">
        <f t="shared" si="357"/>
        <v>"W" STD_SUP_MINUS_1</v>
      </c>
      <c r="AA1675" s="25" t="str">
        <f t="shared" si="361"/>
        <v>W^MINUS_1</v>
      </c>
      <c r="AB1675" s="1">
        <f t="shared" si="358"/>
        <v>1637</v>
      </c>
      <c r="AC1675" t="str">
        <f t="shared" si="362"/>
        <v>ITM_WM1</v>
      </c>
      <c r="AD1675" s="136" t="str">
        <f>IF(ISNA(VLOOKUP(AA1675,Sheet2!J:J,1,0)),"//","")</f>
        <v>//</v>
      </c>
      <c r="AF1675" s="94" t="str">
        <f t="shared" si="363"/>
        <v>W^MINUS_1</v>
      </c>
      <c r="AG1675" t="b">
        <f t="shared" si="364"/>
        <v>1</v>
      </c>
    </row>
    <row r="1676" spans="1:33">
      <c r="A1676" s="50">
        <f t="shared" si="365"/>
        <v>1676</v>
      </c>
      <c r="B1676" s="49">
        <f t="shared" si="366"/>
        <v>1638</v>
      </c>
      <c r="C1676" s="53" t="s">
        <v>3702</v>
      </c>
      <c r="D1676" s="53" t="s">
        <v>12</v>
      </c>
      <c r="E1676" s="58" t="s">
        <v>372</v>
      </c>
      <c r="F1676" s="58" t="s">
        <v>372</v>
      </c>
      <c r="G1676" s="161">
        <v>0</v>
      </c>
      <c r="H1676" s="161">
        <v>64</v>
      </c>
      <c r="I1676" s="148" t="s">
        <v>3</v>
      </c>
      <c r="J1676" s="58" t="s">
        <v>1395</v>
      </c>
      <c r="K1676" s="59" t="s">
        <v>3994</v>
      </c>
      <c r="L1676" s="57" t="s">
        <v>4851</v>
      </c>
      <c r="M1676" s="57" t="s">
        <v>4909</v>
      </c>
      <c r="N1676" s="57"/>
      <c r="O1676" s="57"/>
      <c r="P1676" s="56" t="s">
        <v>1969</v>
      </c>
      <c r="Q1676" s="13"/>
      <c r="R1676"/>
      <c r="S1676" t="str">
        <f t="shared" si="359"/>
        <v/>
      </c>
      <c r="T1676" t="str">
        <f>IF(ISNA(VLOOKUP(AF1676,#REF!,1)),"//","")</f>
        <v/>
      </c>
      <c r="U1676"/>
      <c r="V1676" t="e">
        <f t="shared" si="360"/>
        <v>#REF!</v>
      </c>
      <c r="W1676" s="81" t="s">
        <v>2720</v>
      </c>
      <c r="X1676" s="59" t="s">
        <v>2637</v>
      </c>
      <c r="Y1676" s="59" t="s">
        <v>2263</v>
      </c>
      <c r="Z1676" s="25" t="str">
        <f t="shared" si="357"/>
        <v>"WSIZE"</v>
      </c>
      <c r="AA1676" s="25" t="str">
        <f t="shared" si="361"/>
        <v>WSIZE</v>
      </c>
      <c r="AB1676" s="1">
        <f t="shared" si="358"/>
        <v>1638</v>
      </c>
      <c r="AC1676" t="str">
        <f t="shared" si="362"/>
        <v>ITM_WSIZE</v>
      </c>
      <c r="AD1676" s="136" t="str">
        <f>IF(ISNA(VLOOKUP(AA1676,Sheet2!J:J,1,0)),"//","")</f>
        <v>//</v>
      </c>
      <c r="AF1676" s="94" t="str">
        <f t="shared" si="363"/>
        <v>WSIZE</v>
      </c>
      <c r="AG1676" t="b">
        <f t="shared" si="364"/>
        <v>1</v>
      </c>
    </row>
    <row r="1677" spans="1:33">
      <c r="A1677" s="50">
        <f t="shared" si="365"/>
        <v>1677</v>
      </c>
      <c r="B1677" s="49">
        <f t="shared" si="366"/>
        <v>1639</v>
      </c>
      <c r="C1677" s="53" t="s">
        <v>3703</v>
      </c>
      <c r="D1677" s="53" t="s">
        <v>7</v>
      </c>
      <c r="E1677" s="58" t="s">
        <v>373</v>
      </c>
      <c r="F1677" s="58" t="s">
        <v>373</v>
      </c>
      <c r="G1677" s="161">
        <v>0</v>
      </c>
      <c r="H1677" s="161">
        <v>0</v>
      </c>
      <c r="I1677" s="148" t="s">
        <v>3</v>
      </c>
      <c r="J1677" s="58" t="s">
        <v>1395</v>
      </c>
      <c r="K1677" s="59" t="s">
        <v>3994</v>
      </c>
      <c r="L1677" s="57" t="s">
        <v>4851</v>
      </c>
      <c r="M1677" s="57" t="s">
        <v>4908</v>
      </c>
      <c r="N1677" s="57"/>
      <c r="O1677" s="57"/>
      <c r="P1677" s="56" t="s">
        <v>1970</v>
      </c>
      <c r="Q1677" s="13"/>
      <c r="R1677"/>
      <c r="S1677" t="str">
        <f t="shared" si="359"/>
        <v/>
      </c>
      <c r="T1677" t="str">
        <f>IF(ISNA(VLOOKUP(AF1677,#REF!,1)),"//","")</f>
        <v/>
      </c>
      <c r="U1677"/>
      <c r="V1677" t="e">
        <f t="shared" si="360"/>
        <v>#REF!</v>
      </c>
      <c r="W1677" s="81" t="s">
        <v>2720</v>
      </c>
      <c r="X1677" s="59" t="s">
        <v>2263</v>
      </c>
      <c r="Y1677" s="59" t="s">
        <v>2263</v>
      </c>
      <c r="Z1677" s="25" t="str">
        <f t="shared" si="357"/>
        <v>"WSIZE?"</v>
      </c>
      <c r="AA1677" s="25" t="str">
        <f t="shared" si="361"/>
        <v>WSIZE?</v>
      </c>
      <c r="AB1677" s="1">
        <f t="shared" si="358"/>
        <v>1639</v>
      </c>
      <c r="AC1677" t="str">
        <f t="shared" si="362"/>
        <v>ITM_WSIZEQ</v>
      </c>
      <c r="AD1677" s="136" t="str">
        <f>IF(ISNA(VLOOKUP(AA1677,Sheet2!J:J,1,0)),"//","")</f>
        <v>//</v>
      </c>
      <c r="AF1677" s="94" t="str">
        <f t="shared" si="363"/>
        <v>WSIZE?</v>
      </c>
      <c r="AG1677" t="b">
        <f t="shared" si="364"/>
        <v>1</v>
      </c>
    </row>
    <row r="1678" spans="1:33">
      <c r="A1678" s="50">
        <f t="shared" si="365"/>
        <v>1678</v>
      </c>
      <c r="B1678" s="49">
        <f t="shared" si="366"/>
        <v>1640</v>
      </c>
      <c r="C1678" s="53" t="s">
        <v>3704</v>
      </c>
      <c r="D1678" s="53" t="s">
        <v>7</v>
      </c>
      <c r="E1678" s="58" t="s">
        <v>711</v>
      </c>
      <c r="F1678" s="58" t="s">
        <v>711</v>
      </c>
      <c r="G1678" s="161">
        <v>0</v>
      </c>
      <c r="H1678" s="161">
        <v>0</v>
      </c>
      <c r="I1678" s="148" t="s">
        <v>3</v>
      </c>
      <c r="J1678" s="58" t="s">
        <v>1395</v>
      </c>
      <c r="K1678" s="59" t="s">
        <v>3994</v>
      </c>
      <c r="L1678" s="57" t="s">
        <v>4851</v>
      </c>
      <c r="M1678" s="57" t="s">
        <v>4908</v>
      </c>
      <c r="N1678" s="57"/>
      <c r="O1678" s="57"/>
      <c r="P1678" s="56" t="s">
        <v>1978</v>
      </c>
      <c r="Q1678" s="13"/>
      <c r="R1678"/>
      <c r="S1678" t="str">
        <f t="shared" si="359"/>
        <v/>
      </c>
      <c r="T1678" t="str">
        <f>IF(ISNA(VLOOKUP(AF1678,#REF!,1)),"//","")</f>
        <v/>
      </c>
      <c r="U1678"/>
      <c r="V1678" t="e">
        <f t="shared" si="360"/>
        <v>#REF!</v>
      </c>
      <c r="W1678" s="81" t="s">
        <v>2704</v>
      </c>
      <c r="X1678" s="59" t="s">
        <v>2263</v>
      </c>
      <c r="Y1678" s="59" t="s">
        <v>2639</v>
      </c>
      <c r="Z1678" s="25" t="str">
        <f t="shared" si="357"/>
        <v>STD_X_BAR</v>
      </c>
      <c r="AA1678" s="25" t="str">
        <f t="shared" si="361"/>
        <v>X_MEAN</v>
      </c>
      <c r="AB1678" s="1">
        <f t="shared" si="358"/>
        <v>1640</v>
      </c>
      <c r="AC1678" t="str">
        <f t="shared" si="362"/>
        <v>ITM_XBAR</v>
      </c>
      <c r="AD1678" s="136" t="str">
        <f>IF(ISNA(VLOOKUP(AA1678,Sheet2!J:J,1,0)),"//","")</f>
        <v>//</v>
      </c>
      <c r="AF1678" s="94" t="str">
        <f t="shared" si="363"/>
        <v>X_</v>
      </c>
      <c r="AG1678" t="b">
        <f t="shared" si="364"/>
        <v>0</v>
      </c>
    </row>
    <row r="1679" spans="1:33">
      <c r="A1679" s="50">
        <f t="shared" si="365"/>
        <v>1679</v>
      </c>
      <c r="B1679" s="49">
        <f t="shared" si="366"/>
        <v>1641</v>
      </c>
      <c r="C1679" s="53" t="s">
        <v>3705</v>
      </c>
      <c r="D1679" s="53" t="s">
        <v>7</v>
      </c>
      <c r="E1679" s="58" t="s">
        <v>1297</v>
      </c>
      <c r="F1679" s="58" t="s">
        <v>1297</v>
      </c>
      <c r="G1679" s="161">
        <v>0</v>
      </c>
      <c r="H1679" s="161">
        <v>0</v>
      </c>
      <c r="I1679" s="148" t="s">
        <v>3</v>
      </c>
      <c r="J1679" s="58" t="s">
        <v>1395</v>
      </c>
      <c r="K1679" s="59" t="s">
        <v>3994</v>
      </c>
      <c r="L1679" s="57" t="s">
        <v>4851</v>
      </c>
      <c r="M1679" s="57" t="s">
        <v>4908</v>
      </c>
      <c r="N1679" s="57"/>
      <c r="O1679" s="57"/>
      <c r="P1679" s="56" t="s">
        <v>1979</v>
      </c>
      <c r="Q1679" s="13"/>
      <c r="R1679"/>
      <c r="S1679" t="str">
        <f t="shared" si="359"/>
        <v/>
      </c>
      <c r="T1679" t="str">
        <f>IF(ISNA(VLOOKUP(AF1679,#REF!,1)),"//","")</f>
        <v/>
      </c>
      <c r="U1679"/>
      <c r="V1679" t="e">
        <f t="shared" si="360"/>
        <v>#REF!</v>
      </c>
      <c r="W1679" s="81" t="s">
        <v>2704</v>
      </c>
      <c r="X1679" s="59" t="s">
        <v>2263</v>
      </c>
      <c r="Y1679" s="59" t="s">
        <v>2640</v>
      </c>
      <c r="Z1679" s="25" t="str">
        <f t="shared" si="357"/>
        <v>STD_X_BAR STD_SUB_G</v>
      </c>
      <c r="AA1679" s="25" t="str">
        <f t="shared" si="361"/>
        <v>X_GEO</v>
      </c>
      <c r="AB1679" s="1">
        <f t="shared" si="358"/>
        <v>1641</v>
      </c>
      <c r="AC1679" t="str">
        <f t="shared" si="362"/>
        <v>ITM_XG</v>
      </c>
      <c r="AD1679" s="136" t="str">
        <f>IF(ISNA(VLOOKUP(AA1679,Sheet2!J:J,1,0)),"//","")</f>
        <v>//</v>
      </c>
      <c r="AF1679" s="94" t="str">
        <f t="shared" si="363"/>
        <v>X_G</v>
      </c>
      <c r="AG1679" t="b">
        <f t="shared" si="364"/>
        <v>0</v>
      </c>
    </row>
    <row r="1680" spans="1:33">
      <c r="A1680" s="50">
        <f t="shared" si="365"/>
        <v>1680</v>
      </c>
      <c r="B1680" s="49">
        <f t="shared" si="366"/>
        <v>1642</v>
      </c>
      <c r="C1680" s="53" t="s">
        <v>3706</v>
      </c>
      <c r="D1680" s="53" t="s">
        <v>7</v>
      </c>
      <c r="E1680" s="58" t="s">
        <v>1298</v>
      </c>
      <c r="F1680" s="58" t="s">
        <v>1298</v>
      </c>
      <c r="G1680" s="161">
        <v>0</v>
      </c>
      <c r="H1680" s="161">
        <v>0</v>
      </c>
      <c r="I1680" s="148" t="s">
        <v>3</v>
      </c>
      <c r="J1680" s="58" t="s">
        <v>1395</v>
      </c>
      <c r="K1680" s="59" t="s">
        <v>3994</v>
      </c>
      <c r="L1680" s="57" t="s">
        <v>4851</v>
      </c>
      <c r="M1680" s="57" t="s">
        <v>4908</v>
      </c>
      <c r="N1680" s="57"/>
      <c r="O1680" s="57"/>
      <c r="P1680" s="56" t="s">
        <v>1980</v>
      </c>
      <c r="Q1680" s="13"/>
      <c r="R1680"/>
      <c r="S1680" t="str">
        <f t="shared" si="359"/>
        <v/>
      </c>
      <c r="T1680" t="str">
        <f>IF(ISNA(VLOOKUP(AF1680,#REF!,1)),"//","")</f>
        <v/>
      </c>
      <c r="U1680"/>
      <c r="V1680" t="e">
        <f t="shared" si="360"/>
        <v>#REF!</v>
      </c>
      <c r="W1680" s="81" t="s">
        <v>2704</v>
      </c>
      <c r="X1680" s="59" t="s">
        <v>2263</v>
      </c>
      <c r="Y1680" s="59" t="s">
        <v>4003</v>
      </c>
      <c r="Z1680" s="25" t="str">
        <f t="shared" si="357"/>
        <v>STD_X_BAR STD_SUB_W</v>
      </c>
      <c r="AA1680" s="25" t="str">
        <f t="shared" si="361"/>
        <v>X_WTD</v>
      </c>
      <c r="AB1680" s="1">
        <f t="shared" si="358"/>
        <v>1642</v>
      </c>
      <c r="AC1680" t="str">
        <f t="shared" si="362"/>
        <v>ITM_XW</v>
      </c>
      <c r="AD1680" s="136" t="str">
        <f>IF(ISNA(VLOOKUP(AA1680,Sheet2!J:J,1,0)),"//","")</f>
        <v>//</v>
      </c>
      <c r="AF1680" s="94" t="str">
        <f t="shared" si="363"/>
        <v>X_W</v>
      </c>
      <c r="AG1680" t="b">
        <f t="shared" si="364"/>
        <v>0</v>
      </c>
    </row>
    <row r="1681" spans="1:33">
      <c r="A1681" s="50">
        <f t="shared" si="365"/>
        <v>1681</v>
      </c>
      <c r="B1681" s="49">
        <f t="shared" si="366"/>
        <v>1643</v>
      </c>
      <c r="C1681" s="55" t="s">
        <v>4529</v>
      </c>
      <c r="D1681" s="53" t="s">
        <v>7</v>
      </c>
      <c r="E1681" s="58" t="s">
        <v>378</v>
      </c>
      <c r="F1681" s="58" t="s">
        <v>378</v>
      </c>
      <c r="G1681" s="161">
        <v>0</v>
      </c>
      <c r="H1681" s="161">
        <v>0</v>
      </c>
      <c r="I1681" s="148" t="s">
        <v>3</v>
      </c>
      <c r="J1681" s="58" t="s">
        <v>1395</v>
      </c>
      <c r="K1681" s="59" t="s">
        <v>3994</v>
      </c>
      <c r="L1681" s="57" t="s">
        <v>4851</v>
      </c>
      <c r="M1681" s="57" t="s">
        <v>4908</v>
      </c>
      <c r="N1681" s="57"/>
      <c r="O1681" s="57"/>
      <c r="P1681" s="56" t="s">
        <v>1981</v>
      </c>
      <c r="Q1681" s="13"/>
      <c r="R1681"/>
      <c r="S1681" t="str">
        <f t="shared" si="359"/>
        <v/>
      </c>
      <c r="T1681" t="str">
        <f>IF(ISNA(VLOOKUP(AF1681,#REF!,1)),"//","")</f>
        <v/>
      </c>
      <c r="U1681"/>
      <c r="V1681" t="e">
        <f t="shared" si="360"/>
        <v>#REF!</v>
      </c>
      <c r="W1681" s="81" t="s">
        <v>2263</v>
      </c>
      <c r="X1681" s="59" t="s">
        <v>2263</v>
      </c>
      <c r="Y1681" s="59" t="s">
        <v>2263</v>
      </c>
      <c r="Z1681" s="25" t="str">
        <f t="shared" si="357"/>
        <v>STD_X_CIRC</v>
      </c>
      <c r="AA1681" s="25" t="str">
        <f t="shared" si="361"/>
        <v>X_CIRC</v>
      </c>
      <c r="AB1681" s="1">
        <f t="shared" si="358"/>
        <v>1643</v>
      </c>
      <c r="AC1681" t="str">
        <f t="shared" si="362"/>
        <v>ITM_XCIRC</v>
      </c>
      <c r="AD1681" s="136" t="str">
        <f>IF(ISNA(VLOOKUP(AA1681,Sheet2!J:J,1,0)),"//","")</f>
        <v>//</v>
      </c>
      <c r="AF1681" s="94" t="str">
        <f t="shared" si="363"/>
        <v>X_CIRC</v>
      </c>
      <c r="AG1681" t="b">
        <f t="shared" si="364"/>
        <v>1</v>
      </c>
    </row>
    <row r="1682" spans="1:33">
      <c r="A1682" s="50">
        <f t="shared" si="365"/>
        <v>1682</v>
      </c>
      <c r="B1682" s="49">
        <f t="shared" si="366"/>
        <v>1644</v>
      </c>
      <c r="C1682" s="53" t="s">
        <v>4281</v>
      </c>
      <c r="D1682" s="53" t="s">
        <v>7</v>
      </c>
      <c r="E1682" s="58" t="s">
        <v>381</v>
      </c>
      <c r="F1682" s="58" t="s">
        <v>381</v>
      </c>
      <c r="G1682" s="161">
        <v>0</v>
      </c>
      <c r="H1682" s="161">
        <v>0</v>
      </c>
      <c r="I1682" s="148" t="s">
        <v>3</v>
      </c>
      <c r="J1682" s="58" t="s">
        <v>1395</v>
      </c>
      <c r="K1682" s="59" t="s">
        <v>3994</v>
      </c>
      <c r="L1682" s="57" t="s">
        <v>4851</v>
      </c>
      <c r="M1682" s="57" t="s">
        <v>4908</v>
      </c>
      <c r="N1682" s="57"/>
      <c r="O1682" s="57"/>
      <c r="P1682" s="56" t="s">
        <v>1985</v>
      </c>
      <c r="Q1682" s="13"/>
      <c r="R1682"/>
      <c r="S1682" t="str">
        <f t="shared" si="359"/>
        <v/>
      </c>
      <c r="T1682" t="str">
        <f>IF(ISNA(VLOOKUP(AF1682,#REF!,1)),"//","")</f>
        <v/>
      </c>
      <c r="U1682"/>
      <c r="V1682" t="e">
        <f t="shared" si="360"/>
        <v>#REF!</v>
      </c>
      <c r="W1682" s="81" t="s">
        <v>2263</v>
      </c>
      <c r="X1682" s="59" t="s">
        <v>2263</v>
      </c>
      <c r="Y1682" s="59" t="s">
        <v>2263</v>
      </c>
      <c r="Z1682" s="25" t="str">
        <f t="shared" si="357"/>
        <v>"X" STD_RIGHT_ARROW "DATE"</v>
      </c>
      <c r="AA1682" s="25" t="str">
        <f t="shared" si="361"/>
        <v>X&gt;DATE</v>
      </c>
      <c r="AB1682" s="1">
        <f t="shared" si="358"/>
        <v>1644</v>
      </c>
      <c r="AC1682" t="str">
        <f t="shared" si="362"/>
        <v>ITM_XtoDATE</v>
      </c>
      <c r="AD1682" s="136" t="str">
        <f>IF(ISNA(VLOOKUP(AA1682,Sheet2!J:J,1,0)),"//","")</f>
        <v>//</v>
      </c>
      <c r="AF1682" s="94" t="str">
        <f t="shared" si="363"/>
        <v>X&gt;DATE</v>
      </c>
      <c r="AG1682" t="b">
        <f t="shared" si="364"/>
        <v>1</v>
      </c>
    </row>
    <row r="1683" spans="1:33">
      <c r="A1683" s="50">
        <f t="shared" si="365"/>
        <v>1683</v>
      </c>
      <c r="B1683" s="49">
        <f t="shared" si="366"/>
        <v>1645</v>
      </c>
      <c r="C1683" s="53" t="s">
        <v>3707</v>
      </c>
      <c r="D1683" s="53" t="s">
        <v>7</v>
      </c>
      <c r="E1683" s="58" t="s">
        <v>1299</v>
      </c>
      <c r="F1683" s="58" t="s">
        <v>1299</v>
      </c>
      <c r="G1683" s="161">
        <v>0</v>
      </c>
      <c r="H1683" s="161">
        <v>0</v>
      </c>
      <c r="I1683" s="148" t="s">
        <v>3</v>
      </c>
      <c r="J1683" s="58" t="s">
        <v>1395</v>
      </c>
      <c r="K1683" s="59" t="s">
        <v>3994</v>
      </c>
      <c r="L1683" s="57" t="s">
        <v>4851</v>
      </c>
      <c r="M1683" s="57" t="s">
        <v>4908</v>
      </c>
      <c r="N1683" s="57"/>
      <c r="O1683" s="57"/>
      <c r="P1683" s="56" t="s">
        <v>1986</v>
      </c>
      <c r="Q1683" s="13"/>
      <c r="R1683"/>
      <c r="S1683" t="str">
        <f t="shared" si="359"/>
        <v/>
      </c>
      <c r="T1683" t="str">
        <f>IF(ISNA(VLOOKUP(AF1683,#REF!,1)),"//","")</f>
        <v/>
      </c>
      <c r="U1683"/>
      <c r="V1683" t="e">
        <f t="shared" si="360"/>
        <v>#REF!</v>
      </c>
      <c r="W1683" s="81" t="s">
        <v>2722</v>
      </c>
      <c r="X1683" s="59" t="s">
        <v>2263</v>
      </c>
      <c r="Y1683" s="59" t="s">
        <v>2263</v>
      </c>
      <c r="Z1683" s="25" t="str">
        <f t="shared" si="357"/>
        <v>"X" STD_RIGHT_ARROW STD_ALPHA</v>
      </c>
      <c r="AA1683" s="25" t="str">
        <f t="shared" si="361"/>
        <v>X&gt;ALPHA</v>
      </c>
      <c r="AB1683" s="1">
        <f t="shared" si="358"/>
        <v>1645</v>
      </c>
      <c r="AC1683" t="str">
        <f t="shared" si="362"/>
        <v>ITM_XtoALPHA</v>
      </c>
      <c r="AD1683" s="136" t="str">
        <f>IF(ISNA(VLOOKUP(AA1683,Sheet2!J:J,1,0)),"//","")</f>
        <v>//</v>
      </c>
      <c r="AF1683" s="94" t="str">
        <f t="shared" si="363"/>
        <v>X&gt;ALPHA</v>
      </c>
      <c r="AG1683" t="b">
        <f t="shared" si="364"/>
        <v>1</v>
      </c>
    </row>
    <row r="1684" spans="1:33">
      <c r="A1684" s="50">
        <f t="shared" si="365"/>
        <v>1684</v>
      </c>
      <c r="B1684" s="49">
        <f t="shared" si="366"/>
        <v>1646</v>
      </c>
      <c r="C1684" s="53" t="s">
        <v>4635</v>
      </c>
      <c r="D1684" s="53" t="s">
        <v>7</v>
      </c>
      <c r="E1684" s="58" t="s">
        <v>4636</v>
      </c>
      <c r="F1684" s="58" t="s">
        <v>4636</v>
      </c>
      <c r="G1684" s="161">
        <v>0</v>
      </c>
      <c r="H1684" s="161">
        <v>0</v>
      </c>
      <c r="I1684" s="148" t="s">
        <v>3</v>
      </c>
      <c r="J1684" s="58" t="s">
        <v>1395</v>
      </c>
      <c r="K1684" s="59" t="s">
        <v>3994</v>
      </c>
      <c r="L1684" s="57" t="s">
        <v>4851</v>
      </c>
      <c r="M1684" s="57" t="s">
        <v>4908</v>
      </c>
      <c r="N1684" s="57"/>
      <c r="O1684" s="57"/>
      <c r="P1684" s="56" t="s">
        <v>4637</v>
      </c>
      <c r="Q1684" s="13"/>
      <c r="R1684"/>
      <c r="S1684" t="str">
        <f t="shared" si="359"/>
        <v/>
      </c>
      <c r="T1684" t="str">
        <f>IF(ISNA(VLOOKUP(AF1684,#REF!,1)),"//","")</f>
        <v/>
      </c>
      <c r="U1684"/>
      <c r="V1684" t="e">
        <f t="shared" si="360"/>
        <v>#REF!</v>
      </c>
      <c r="W1684" s="81" t="s">
        <v>2263</v>
      </c>
      <c r="X1684" s="59" t="s">
        <v>2263</v>
      </c>
      <c r="Y1684" s="59" t="s">
        <v>2263</v>
      </c>
      <c r="Z1684" s="25" t="str">
        <f t="shared" si="357"/>
        <v>"M.QR"</v>
      </c>
      <c r="AA1684" s="25" t="str">
        <f t="shared" si="361"/>
        <v>M.QR</v>
      </c>
      <c r="AB1684" s="1">
        <f t="shared" si="358"/>
        <v>1646</v>
      </c>
      <c r="AC1684" t="str">
        <f t="shared" si="362"/>
        <v>ITM_M_QR</v>
      </c>
      <c r="AD1684" s="136" t="str">
        <f>IF(ISNA(VLOOKUP(AA1684,Sheet2!J:J,1,0)),"//","")</f>
        <v>//</v>
      </c>
      <c r="AF1684" s="94" t="str">
        <f t="shared" si="363"/>
        <v>M.QR</v>
      </c>
      <c r="AG1684" t="b">
        <f t="shared" si="364"/>
        <v>1</v>
      </c>
    </row>
    <row r="1685" spans="1:33">
      <c r="A1685" s="50">
        <f t="shared" si="365"/>
        <v>1685</v>
      </c>
      <c r="B1685" s="49">
        <f t="shared" si="366"/>
        <v>1647</v>
      </c>
      <c r="C1685" s="53" t="s">
        <v>4282</v>
      </c>
      <c r="D1685" s="53" t="s">
        <v>7</v>
      </c>
      <c r="E1685" s="58" t="s">
        <v>388</v>
      </c>
      <c r="F1685" s="58" t="s">
        <v>388</v>
      </c>
      <c r="G1685" s="161">
        <v>0</v>
      </c>
      <c r="H1685" s="161">
        <v>0</v>
      </c>
      <c r="I1685" s="148" t="s">
        <v>3</v>
      </c>
      <c r="J1685" s="58" t="s">
        <v>1395</v>
      </c>
      <c r="K1685" s="59" t="s">
        <v>3994</v>
      </c>
      <c r="L1685" s="57" t="s">
        <v>4851</v>
      </c>
      <c r="M1685" s="57" t="s">
        <v>4908</v>
      </c>
      <c r="N1685" s="57"/>
      <c r="O1685" s="57"/>
      <c r="P1685" s="56" t="s">
        <v>2000</v>
      </c>
      <c r="Q1685" s="13"/>
      <c r="R1685"/>
      <c r="S1685" t="str">
        <f t="shared" si="359"/>
        <v/>
      </c>
      <c r="T1685" t="str">
        <f>IF(ISNA(VLOOKUP(AF1685,#REF!,1)),"//","")</f>
        <v/>
      </c>
      <c r="U1685"/>
      <c r="V1685" t="e">
        <f t="shared" si="360"/>
        <v>#REF!</v>
      </c>
      <c r="W1685" s="81" t="s">
        <v>2263</v>
      </c>
      <c r="X1685" s="59" t="s">
        <v>2263</v>
      </c>
      <c r="Y1685" s="59" t="s">
        <v>2263</v>
      </c>
      <c r="Z1685" s="25" t="str">
        <f t="shared" si="357"/>
        <v>"YEAR"</v>
      </c>
      <c r="AA1685" s="25" t="str">
        <f t="shared" si="361"/>
        <v>YEAR</v>
      </c>
      <c r="AB1685" s="1">
        <f t="shared" si="358"/>
        <v>1647</v>
      </c>
      <c r="AC1685" t="str">
        <f t="shared" si="362"/>
        <v>ITM_YEAR</v>
      </c>
      <c r="AD1685" s="136" t="str">
        <f>IF(ISNA(VLOOKUP(AA1685,Sheet2!J:J,1,0)),"//","")</f>
        <v>//</v>
      </c>
      <c r="AF1685" s="94" t="str">
        <f t="shared" si="363"/>
        <v>YEAR</v>
      </c>
      <c r="AG1685" t="b">
        <f t="shared" si="364"/>
        <v>1</v>
      </c>
    </row>
    <row r="1686" spans="1:33">
      <c r="A1686" s="50">
        <f t="shared" si="365"/>
        <v>1686</v>
      </c>
      <c r="B1686" s="49">
        <f t="shared" si="366"/>
        <v>1648</v>
      </c>
      <c r="C1686" s="55" t="s">
        <v>4530</v>
      </c>
      <c r="D1686" s="53" t="s">
        <v>7</v>
      </c>
      <c r="E1686" s="58" t="s">
        <v>390</v>
      </c>
      <c r="F1686" s="58" t="s">
        <v>390</v>
      </c>
      <c r="G1686" s="161">
        <v>0</v>
      </c>
      <c r="H1686" s="161">
        <v>0</v>
      </c>
      <c r="I1686" s="148" t="s">
        <v>3</v>
      </c>
      <c r="J1686" s="58" t="s">
        <v>1395</v>
      </c>
      <c r="K1686" s="59" t="s">
        <v>3994</v>
      </c>
      <c r="L1686" s="57" t="s">
        <v>4851</v>
      </c>
      <c r="M1686" s="57" t="s">
        <v>4908</v>
      </c>
      <c r="N1686" s="57"/>
      <c r="O1686" s="57"/>
      <c r="P1686" s="56" t="s">
        <v>2003</v>
      </c>
      <c r="Q1686" s="13"/>
      <c r="R1686"/>
      <c r="S1686" t="str">
        <f t="shared" si="359"/>
        <v/>
      </c>
      <c r="T1686" t="str">
        <f>IF(ISNA(VLOOKUP(AF1686,#REF!,1)),"//","")</f>
        <v/>
      </c>
      <c r="U1686"/>
      <c r="V1686" t="e">
        <f t="shared" si="360"/>
        <v>#REF!</v>
      </c>
      <c r="W1686" s="81" t="s">
        <v>2263</v>
      </c>
      <c r="X1686" s="59" t="s">
        <v>2263</v>
      </c>
      <c r="Y1686" s="59" t="s">
        <v>2263</v>
      </c>
      <c r="Z1686" s="25" t="str">
        <f t="shared" si="357"/>
        <v>STD_Y_CIRC</v>
      </c>
      <c r="AA1686" s="25" t="str">
        <f t="shared" si="361"/>
        <v>Y_CIRC</v>
      </c>
      <c r="AB1686" s="1">
        <f t="shared" si="358"/>
        <v>1648</v>
      </c>
      <c r="AC1686" t="str">
        <f t="shared" si="362"/>
        <v>ITM_YCIRC</v>
      </c>
      <c r="AD1686" s="136" t="str">
        <f>IF(ISNA(VLOOKUP(AA1686,Sheet2!J:J,1,0)),"//","")</f>
        <v>//</v>
      </c>
      <c r="AF1686" s="94" t="str">
        <f t="shared" si="363"/>
        <v>Y_CIRC</v>
      </c>
      <c r="AG1686" t="b">
        <f t="shared" si="364"/>
        <v>1</v>
      </c>
    </row>
    <row r="1687" spans="1:33">
      <c r="A1687" s="50">
        <f t="shared" si="365"/>
        <v>1687</v>
      </c>
      <c r="B1687" s="49">
        <f t="shared" si="366"/>
        <v>1649</v>
      </c>
      <c r="C1687" s="53" t="s">
        <v>3637</v>
      </c>
      <c r="D1687" s="53" t="s">
        <v>2004</v>
      </c>
      <c r="E1687" s="58" t="s">
        <v>2431</v>
      </c>
      <c r="F1687" s="58" t="s">
        <v>2431</v>
      </c>
      <c r="G1687" s="161">
        <v>0</v>
      </c>
      <c r="H1687" s="161">
        <v>0</v>
      </c>
      <c r="I1687" s="148" t="s">
        <v>3</v>
      </c>
      <c r="J1687" s="58" t="s">
        <v>1395</v>
      </c>
      <c r="K1687" s="59" t="s">
        <v>3994</v>
      </c>
      <c r="L1687" s="57" t="s">
        <v>4851</v>
      </c>
      <c r="M1687" s="57" t="s">
        <v>4908</v>
      </c>
      <c r="N1687" s="57"/>
      <c r="O1687" s="57"/>
      <c r="P1687" s="56" t="s">
        <v>2004</v>
      </c>
      <c r="Q1687" s="13"/>
      <c r="R1687"/>
      <c r="S1687" t="str">
        <f t="shared" si="359"/>
        <v/>
      </c>
      <c r="T1687" t="str">
        <f>IF(ISNA(VLOOKUP(AF1687,#REF!,1)),"//","")</f>
        <v/>
      </c>
      <c r="U1687"/>
      <c r="V1687" t="e">
        <f t="shared" si="360"/>
        <v>#REF!</v>
      </c>
      <c r="W1687" s="81" t="s">
        <v>2263</v>
      </c>
      <c r="X1687" s="59" t="s">
        <v>2263</v>
      </c>
      <c r="Y1687" s="59" t="s">
        <v>2263</v>
      </c>
      <c r="Z1687" s="25" t="str">
        <f t="shared" si="357"/>
        <v>"YMD"</v>
      </c>
      <c r="AA1687" s="25" t="str">
        <f t="shared" si="361"/>
        <v>YMD</v>
      </c>
      <c r="AB1687" s="1">
        <f t="shared" si="358"/>
        <v>1649</v>
      </c>
      <c r="AC1687" t="str">
        <f t="shared" si="362"/>
        <v>ITM_YMD</v>
      </c>
      <c r="AD1687" s="136" t="str">
        <f>IF(ISNA(VLOOKUP(AA1687,Sheet2!J:J,1,0)),"//","")</f>
        <v>//</v>
      </c>
      <c r="AF1687" s="94" t="str">
        <f t="shared" si="363"/>
        <v>YMD</v>
      </c>
      <c r="AG1687" t="b">
        <f t="shared" si="364"/>
        <v>1</v>
      </c>
    </row>
    <row r="1688" spans="1:33">
      <c r="A1688" s="50">
        <f t="shared" si="365"/>
        <v>1688</v>
      </c>
      <c r="B1688" s="49">
        <f t="shared" si="366"/>
        <v>1650</v>
      </c>
      <c r="C1688" s="53" t="s">
        <v>3709</v>
      </c>
      <c r="D1688" s="53" t="s">
        <v>2304</v>
      </c>
      <c r="E1688" s="58" t="s">
        <v>1308</v>
      </c>
      <c r="F1688" s="58" t="s">
        <v>1308</v>
      </c>
      <c r="G1688" s="161">
        <v>0</v>
      </c>
      <c r="H1688" s="161">
        <v>99</v>
      </c>
      <c r="I1688" s="148" t="s">
        <v>3</v>
      </c>
      <c r="J1688" s="58" t="s">
        <v>1395</v>
      </c>
      <c r="K1688" s="59" t="s">
        <v>3994</v>
      </c>
      <c r="L1688" s="57" t="s">
        <v>4851</v>
      </c>
      <c r="M1688" s="57" t="s">
        <v>4913</v>
      </c>
      <c r="N1688" s="57"/>
      <c r="O1688" s="57"/>
      <c r="P1688" s="56" t="s">
        <v>2005</v>
      </c>
      <c r="Q1688" s="13"/>
      <c r="R1688"/>
      <c r="S1688" t="str">
        <f t="shared" si="359"/>
        <v/>
      </c>
      <c r="T1688" t="str">
        <f>IF(ISNA(VLOOKUP(AF1688,#REF!,1)),"//","")</f>
        <v/>
      </c>
      <c r="U1688"/>
      <c r="V1688" t="e">
        <f t="shared" si="360"/>
        <v>#REF!</v>
      </c>
      <c r="W1688" s="81" t="s">
        <v>2722</v>
      </c>
      <c r="X1688" s="59" t="s">
        <v>2637</v>
      </c>
      <c r="Y1688" s="59" t="s">
        <v>2263</v>
      </c>
      <c r="Z1688" s="25" t="str">
        <f t="shared" si="357"/>
        <v>"Y" STD_LEFT_RIGHT_ARROWS</v>
      </c>
      <c r="AA1688" s="25" t="str">
        <f t="shared" si="361"/>
        <v>Y&lt;&gt;</v>
      </c>
      <c r="AB1688" s="1">
        <f t="shared" si="358"/>
        <v>1650</v>
      </c>
      <c r="AC1688" t="str">
        <f t="shared" si="362"/>
        <v>ITM_Yex</v>
      </c>
      <c r="AD1688" s="136" t="str">
        <f>IF(ISNA(VLOOKUP(AA1688,Sheet2!J:J,1,0)),"//","")</f>
        <v>//</v>
      </c>
      <c r="AF1688" s="94" t="str">
        <f t="shared" si="363"/>
        <v>Y&lt;&gt;</v>
      </c>
      <c r="AG1688" t="b">
        <f t="shared" si="364"/>
        <v>1</v>
      </c>
    </row>
    <row r="1689" spans="1:33">
      <c r="A1689" s="50">
        <f t="shared" si="365"/>
        <v>1689</v>
      </c>
      <c r="B1689" s="49">
        <f t="shared" si="366"/>
        <v>1651</v>
      </c>
      <c r="C1689" s="53" t="s">
        <v>3710</v>
      </c>
      <c r="D1689" s="53" t="s">
        <v>2304</v>
      </c>
      <c r="E1689" s="58" t="s">
        <v>1309</v>
      </c>
      <c r="F1689" s="58" t="s">
        <v>1309</v>
      </c>
      <c r="G1689" s="161">
        <v>0</v>
      </c>
      <c r="H1689" s="161">
        <v>99</v>
      </c>
      <c r="I1689" s="148" t="s">
        <v>3</v>
      </c>
      <c r="J1689" s="58" t="s">
        <v>1395</v>
      </c>
      <c r="K1689" s="59" t="s">
        <v>3994</v>
      </c>
      <c r="L1689" s="57" t="s">
        <v>4851</v>
      </c>
      <c r="M1689" s="57" t="s">
        <v>4913</v>
      </c>
      <c r="N1689" s="57"/>
      <c r="O1689" s="57"/>
      <c r="P1689" s="56" t="s">
        <v>2007</v>
      </c>
      <c r="Q1689" s="13"/>
      <c r="R1689"/>
      <c r="S1689" t="str">
        <f t="shared" si="359"/>
        <v/>
      </c>
      <c r="T1689" t="str">
        <f>IF(ISNA(VLOOKUP(AF1689,#REF!,1)),"//","")</f>
        <v/>
      </c>
      <c r="U1689"/>
      <c r="V1689" t="e">
        <f t="shared" si="360"/>
        <v>#REF!</v>
      </c>
      <c r="W1689" s="81" t="s">
        <v>2722</v>
      </c>
      <c r="X1689" s="82" t="s">
        <v>2637</v>
      </c>
      <c r="Y1689" s="83" t="s">
        <v>2263</v>
      </c>
      <c r="Z1689" s="25" t="str">
        <f t="shared" si="357"/>
        <v>"Z" STD_LEFT_RIGHT_ARROWS</v>
      </c>
      <c r="AA1689" s="25" t="str">
        <f t="shared" si="361"/>
        <v>Z&lt;&gt;</v>
      </c>
      <c r="AB1689" s="1">
        <f t="shared" si="358"/>
        <v>1651</v>
      </c>
      <c r="AC1689" t="str">
        <f t="shared" si="362"/>
        <v>ITM_Zex</v>
      </c>
      <c r="AD1689" s="136" t="str">
        <f>IF(ISNA(VLOOKUP(AA1689,Sheet2!J:J,1,0)),"//","")</f>
        <v>//</v>
      </c>
      <c r="AF1689" s="94" t="str">
        <f t="shared" si="363"/>
        <v>Z&lt;&gt;</v>
      </c>
      <c r="AG1689" t="b">
        <f t="shared" si="364"/>
        <v>1</v>
      </c>
    </row>
    <row r="1690" spans="1:33">
      <c r="A1690" s="50">
        <f t="shared" si="365"/>
        <v>1690</v>
      </c>
      <c r="B1690" s="49">
        <f t="shared" si="366"/>
        <v>1652</v>
      </c>
      <c r="C1690" s="53" t="s">
        <v>3711</v>
      </c>
      <c r="D1690" s="53" t="s">
        <v>2304</v>
      </c>
      <c r="E1690" s="58" t="s">
        <v>1310</v>
      </c>
      <c r="F1690" s="58" t="s">
        <v>1310</v>
      </c>
      <c r="G1690" s="161">
        <v>0</v>
      </c>
      <c r="H1690" s="161">
        <v>99</v>
      </c>
      <c r="I1690" s="148" t="s">
        <v>3</v>
      </c>
      <c r="J1690" s="58" t="s">
        <v>1395</v>
      </c>
      <c r="K1690" s="59" t="s">
        <v>3994</v>
      </c>
      <c r="L1690" s="57" t="s">
        <v>4851</v>
      </c>
      <c r="M1690" s="57" t="s">
        <v>4913</v>
      </c>
      <c r="N1690" s="57"/>
      <c r="O1690" s="57"/>
      <c r="P1690" s="56" t="s">
        <v>2010</v>
      </c>
      <c r="Q1690" s="13"/>
      <c r="R1690"/>
      <c r="S1690" t="str">
        <f t="shared" si="359"/>
        <v/>
      </c>
      <c r="T1690" t="str">
        <f>IF(ISNA(VLOOKUP(AF1690,#REF!,1)),"//","")</f>
        <v/>
      </c>
      <c r="U1690"/>
      <c r="V1690" t="e">
        <f t="shared" si="360"/>
        <v>#REF!</v>
      </c>
      <c r="W1690" s="81" t="s">
        <v>2263</v>
      </c>
      <c r="X1690" s="82" t="s">
        <v>2631</v>
      </c>
      <c r="Y1690" s="83" t="s">
        <v>2263</v>
      </c>
      <c r="Z1690" s="25" t="str">
        <f t="shared" si="357"/>
        <v/>
      </c>
      <c r="AA1690" s="25" t="str">
        <f t="shared" si="361"/>
        <v/>
      </c>
      <c r="AB1690" s="1">
        <f t="shared" si="358"/>
        <v>1652</v>
      </c>
      <c r="AC1690" t="str">
        <f t="shared" si="362"/>
        <v>ITM_ALPHALENG</v>
      </c>
      <c r="AD1690" s="136" t="str">
        <f>IF(ISNA(VLOOKUP(AA1690,Sheet2!J:J,1,0)),"//","")</f>
        <v/>
      </c>
      <c r="AF1690" s="94" t="str">
        <f t="shared" si="363"/>
        <v/>
      </c>
      <c r="AG1690" t="b">
        <f t="shared" si="364"/>
        <v>1</v>
      </c>
    </row>
    <row r="1691" spans="1:33">
      <c r="A1691" s="50">
        <f t="shared" si="365"/>
        <v>1691</v>
      </c>
      <c r="B1691" s="49">
        <f t="shared" si="366"/>
        <v>1653</v>
      </c>
      <c r="C1691" s="55" t="s">
        <v>3712</v>
      </c>
      <c r="D1691" s="55" t="s">
        <v>7</v>
      </c>
      <c r="E1691" s="58" t="s">
        <v>2626</v>
      </c>
      <c r="F1691" s="58" t="s">
        <v>2626</v>
      </c>
      <c r="G1691" s="161">
        <v>0</v>
      </c>
      <c r="H1691" s="161">
        <v>0</v>
      </c>
      <c r="I1691" s="148" t="s">
        <v>3</v>
      </c>
      <c r="J1691" s="58" t="s">
        <v>1395</v>
      </c>
      <c r="K1691" s="59" t="s">
        <v>3994</v>
      </c>
      <c r="L1691" s="57" t="s">
        <v>4851</v>
      </c>
      <c r="M1691" s="57" t="s">
        <v>4908</v>
      </c>
      <c r="N1691" s="57"/>
      <c r="O1691" s="57"/>
      <c r="P1691" s="56" t="s">
        <v>2628</v>
      </c>
      <c r="Q1691" s="13"/>
      <c r="R1691"/>
      <c r="S1691" t="str">
        <f t="shared" si="359"/>
        <v/>
      </c>
      <c r="T1691" t="str">
        <f>IF(ISNA(VLOOKUP(AF1691,#REF!,1)),"//","")</f>
        <v/>
      </c>
      <c r="U1691"/>
      <c r="V1691" t="e">
        <f t="shared" si="360"/>
        <v>#REF!</v>
      </c>
      <c r="W1691" s="81" t="s">
        <v>2704</v>
      </c>
      <c r="X1691" s="59" t="s">
        <v>2263</v>
      </c>
      <c r="Y1691" s="59" t="s">
        <v>2263</v>
      </c>
      <c r="Z1691" s="25" t="str">
        <f t="shared" si="357"/>
        <v>"X" STD_SUB_M STD_SUB_A STD_SUB_X</v>
      </c>
      <c r="AA1691" s="25" t="str">
        <f t="shared" si="361"/>
        <v>XMAX</v>
      </c>
      <c r="AB1691" s="1">
        <f t="shared" si="358"/>
        <v>1653</v>
      </c>
      <c r="AC1691" t="str">
        <f t="shared" si="362"/>
        <v>ITM_XMAX</v>
      </c>
      <c r="AD1691" s="136" t="str">
        <f>IF(ISNA(VLOOKUP(AA1691,Sheet2!J:J,1,0)),"//","")</f>
        <v>//</v>
      </c>
      <c r="AF1691" s="94" t="str">
        <f t="shared" si="363"/>
        <v>XMAX</v>
      </c>
      <c r="AG1691" t="b">
        <f t="shared" si="364"/>
        <v>1</v>
      </c>
    </row>
    <row r="1692" spans="1:33">
      <c r="A1692" s="50">
        <f t="shared" si="365"/>
        <v>1692</v>
      </c>
      <c r="B1692" s="49">
        <f t="shared" si="366"/>
        <v>1654</v>
      </c>
      <c r="C1692" s="53" t="s">
        <v>3713</v>
      </c>
      <c r="D1692" s="53" t="s">
        <v>7</v>
      </c>
      <c r="E1692" s="117" t="s">
        <v>2627</v>
      </c>
      <c r="F1692" s="117" t="s">
        <v>2627</v>
      </c>
      <c r="G1692" s="131">
        <v>0</v>
      </c>
      <c r="H1692" s="131">
        <v>0</v>
      </c>
      <c r="I1692" s="148" t="s">
        <v>3</v>
      </c>
      <c r="J1692" s="58" t="s">
        <v>1395</v>
      </c>
      <c r="K1692" s="59" t="s">
        <v>3994</v>
      </c>
      <c r="L1692" s="57" t="s">
        <v>4851</v>
      </c>
      <c r="M1692" s="57" t="s">
        <v>4908</v>
      </c>
      <c r="N1692" s="57"/>
      <c r="O1692" s="57"/>
      <c r="P1692" s="56" t="s">
        <v>2629</v>
      </c>
      <c r="Q1692" s="20"/>
      <c r="R1692"/>
      <c r="S1692" t="str">
        <f t="shared" si="359"/>
        <v/>
      </c>
      <c r="T1692" t="str">
        <f>IF(ISNA(VLOOKUP(AF1692,#REF!,1)),"//","")</f>
        <v/>
      </c>
      <c r="U1692"/>
      <c r="V1692" t="e">
        <f t="shared" si="360"/>
        <v>#REF!</v>
      </c>
      <c r="W1692" s="81" t="s">
        <v>2704</v>
      </c>
      <c r="X1692" s="59" t="s">
        <v>2263</v>
      </c>
      <c r="Y1692" s="59" t="s">
        <v>2263</v>
      </c>
      <c r="Z1692" s="25" t="str">
        <f t="shared" si="357"/>
        <v>"X" STD_SUB_M STD_SUB_I STD_SUB_N</v>
      </c>
      <c r="AA1692" s="25" t="str">
        <f t="shared" si="361"/>
        <v>XMIN</v>
      </c>
      <c r="AB1692" s="1">
        <f t="shared" si="358"/>
        <v>1654</v>
      </c>
      <c r="AC1692" t="str">
        <f t="shared" si="362"/>
        <v>ITM_XMIN</v>
      </c>
      <c r="AD1692" s="136" t="str">
        <f>IF(ISNA(VLOOKUP(AA1692,Sheet2!J:J,1,0)),"//","")</f>
        <v>//</v>
      </c>
      <c r="AF1692" s="94" t="str">
        <f t="shared" si="363"/>
        <v>XMIN</v>
      </c>
      <c r="AG1692" t="b">
        <f t="shared" si="364"/>
        <v>1</v>
      </c>
    </row>
    <row r="1693" spans="1:33">
      <c r="A1693" s="50">
        <f t="shared" si="365"/>
        <v>1693</v>
      </c>
      <c r="B1693" s="49">
        <f t="shared" si="366"/>
        <v>1655</v>
      </c>
      <c r="C1693" s="53" t="s">
        <v>3714</v>
      </c>
      <c r="D1693" s="53" t="s">
        <v>2304</v>
      </c>
      <c r="E1693" s="117" t="s">
        <v>394</v>
      </c>
      <c r="F1693" s="117" t="s">
        <v>394</v>
      </c>
      <c r="G1693" s="131">
        <v>0</v>
      </c>
      <c r="H1693" s="131">
        <v>99</v>
      </c>
      <c r="I1693" s="148" t="s">
        <v>3</v>
      </c>
      <c r="J1693" s="58" t="s">
        <v>1395</v>
      </c>
      <c r="K1693" s="59" t="s">
        <v>3994</v>
      </c>
      <c r="L1693" s="57" t="s">
        <v>4851</v>
      </c>
      <c r="M1693" s="57" t="s">
        <v>4913</v>
      </c>
      <c r="N1693" s="57"/>
      <c r="O1693" s="57"/>
      <c r="P1693" s="56" t="s">
        <v>2012</v>
      </c>
      <c r="Q1693" s="20"/>
      <c r="R1693"/>
      <c r="S1693" t="str">
        <f t="shared" si="359"/>
        <v/>
      </c>
      <c r="T1693" t="str">
        <f>IF(ISNA(VLOOKUP(AF1693,#REF!,1)),"//","")</f>
        <v/>
      </c>
      <c r="U1693"/>
      <c r="V1693" t="e">
        <f t="shared" si="360"/>
        <v>#REF!</v>
      </c>
      <c r="W1693" s="81" t="s">
        <v>2263</v>
      </c>
      <c r="X1693" s="59" t="s">
        <v>2631</v>
      </c>
      <c r="Y1693" s="59" t="s">
        <v>2263</v>
      </c>
      <c r="Z1693" s="25" t="str">
        <f t="shared" ref="Z1693:Z1756" si="367">IF( OR(X1693="CNST", I1693="CAT_REGS"),IF(E1693=CHAR(34)&amp;CHAR(34),F1693,E1693),
IF(X1693="YES",UPPER(IF(E1693=CHAR(34)&amp;CHAR(34),F1693,E1693)),
IF(   AND(X1693&lt;&gt;"NO",I1693="CAT_FNCT",D1693&lt;&gt;"multiply", D1693&lt;&gt;"divide"),IF(J1693="SLS_ENABLED",   UPPER(IF(E1693=CHAR(34)&amp;CHAR(34),F1693,E1693)),""),"")))</f>
        <v/>
      </c>
      <c r="AA1693" s="25" t="str">
        <f t="shared" si="361"/>
        <v/>
      </c>
      <c r="AB1693" s="1">
        <f t="shared" ref="AB1693:AB1756" si="368">B1693</f>
        <v>1655</v>
      </c>
      <c r="AC1693" t="str">
        <f t="shared" si="362"/>
        <v>ITM_ALPHAPOS</v>
      </c>
      <c r="AD1693" s="136" t="str">
        <f>IF(ISNA(VLOOKUP(AA1693,Sheet2!J:J,1,0)),"//","")</f>
        <v/>
      </c>
      <c r="AF1693" s="94" t="str">
        <f t="shared" si="363"/>
        <v/>
      </c>
      <c r="AG1693" t="b">
        <f t="shared" si="364"/>
        <v>1</v>
      </c>
    </row>
    <row r="1694" spans="1:33">
      <c r="A1694" s="50">
        <f t="shared" si="365"/>
        <v>1694</v>
      </c>
      <c r="B1694" s="49">
        <f t="shared" si="366"/>
        <v>1656</v>
      </c>
      <c r="C1694" s="55" t="s">
        <v>3715</v>
      </c>
      <c r="D1694" s="55" t="s">
        <v>2304</v>
      </c>
      <c r="E1694" s="58" t="s">
        <v>395</v>
      </c>
      <c r="F1694" s="58" t="s">
        <v>395</v>
      </c>
      <c r="G1694" s="161">
        <v>0</v>
      </c>
      <c r="H1694" s="161">
        <v>99</v>
      </c>
      <c r="I1694" s="148" t="s">
        <v>3</v>
      </c>
      <c r="J1694" s="58" t="s">
        <v>1395</v>
      </c>
      <c r="K1694" s="59" t="s">
        <v>3994</v>
      </c>
      <c r="L1694" s="57" t="s">
        <v>4851</v>
      </c>
      <c r="M1694" s="57" t="s">
        <v>4913</v>
      </c>
      <c r="N1694" s="57"/>
      <c r="O1694" s="57"/>
      <c r="P1694" s="56" t="s">
        <v>2013</v>
      </c>
      <c r="Q1694" s="13"/>
      <c r="R1694"/>
      <c r="S1694" t="str">
        <f t="shared" si="359"/>
        <v/>
      </c>
      <c r="T1694" t="str">
        <f>IF(ISNA(VLOOKUP(AF1694,#REF!,1)),"//","")</f>
        <v/>
      </c>
      <c r="U1694"/>
      <c r="V1694" t="e">
        <f t="shared" si="360"/>
        <v>#REF!</v>
      </c>
      <c r="W1694" s="81" t="s">
        <v>2263</v>
      </c>
      <c r="X1694" s="59" t="s">
        <v>2631</v>
      </c>
      <c r="Y1694" s="59" t="s">
        <v>2263</v>
      </c>
      <c r="Z1694" s="25" t="str">
        <f t="shared" si="367"/>
        <v/>
      </c>
      <c r="AA1694" s="25" t="str">
        <f t="shared" si="361"/>
        <v/>
      </c>
      <c r="AB1694" s="1">
        <f t="shared" si="368"/>
        <v>1656</v>
      </c>
      <c r="AC1694" t="str">
        <f t="shared" si="362"/>
        <v>ITM_ALPHARL</v>
      </c>
      <c r="AD1694" s="136" t="str">
        <f>IF(ISNA(VLOOKUP(AA1694,Sheet2!J:J,1,0)),"//","")</f>
        <v/>
      </c>
      <c r="AF1694" s="94" t="str">
        <f t="shared" si="363"/>
        <v/>
      </c>
      <c r="AG1694" t="b">
        <f t="shared" si="364"/>
        <v>1</v>
      </c>
    </row>
    <row r="1695" spans="1:33">
      <c r="A1695" s="50">
        <f t="shared" si="365"/>
        <v>1695</v>
      </c>
      <c r="B1695" s="49">
        <f t="shared" si="366"/>
        <v>1657</v>
      </c>
      <c r="C1695" s="55" t="s">
        <v>3716</v>
      </c>
      <c r="D1695" s="55" t="s">
        <v>2304</v>
      </c>
      <c r="E1695" s="58" t="s">
        <v>396</v>
      </c>
      <c r="F1695" s="58" t="s">
        <v>396</v>
      </c>
      <c r="G1695" s="161">
        <v>0</v>
      </c>
      <c r="H1695" s="161">
        <v>99</v>
      </c>
      <c r="I1695" s="148" t="s">
        <v>3</v>
      </c>
      <c r="J1695" s="58" t="s">
        <v>1395</v>
      </c>
      <c r="K1695" s="59" t="s">
        <v>3994</v>
      </c>
      <c r="L1695" s="57" t="s">
        <v>4851</v>
      </c>
      <c r="M1695" s="57" t="s">
        <v>4913</v>
      </c>
      <c r="N1695" s="57"/>
      <c r="O1695" s="57"/>
      <c r="P1695" s="56" t="s">
        <v>2014</v>
      </c>
      <c r="Q1695" s="13"/>
      <c r="R1695"/>
      <c r="S1695" t="str">
        <f t="shared" si="359"/>
        <v/>
      </c>
      <c r="T1695" t="str">
        <f>IF(ISNA(VLOOKUP(AF1695,#REF!,1)),"//","")</f>
        <v/>
      </c>
      <c r="U1695"/>
      <c r="V1695" t="e">
        <f t="shared" si="360"/>
        <v>#REF!</v>
      </c>
      <c r="W1695" s="81" t="s">
        <v>2263</v>
      </c>
      <c r="X1695" s="59" t="s">
        <v>2631</v>
      </c>
      <c r="Y1695" s="59" t="s">
        <v>2263</v>
      </c>
      <c r="Z1695" s="25" t="str">
        <f t="shared" si="367"/>
        <v/>
      </c>
      <c r="AA1695" s="25" t="str">
        <f t="shared" si="361"/>
        <v/>
      </c>
      <c r="AB1695" s="1">
        <f t="shared" si="368"/>
        <v>1657</v>
      </c>
      <c r="AC1695" t="str">
        <f t="shared" si="362"/>
        <v>ITM_ALPHARR</v>
      </c>
      <c r="AD1695" s="136" t="str">
        <f>IF(ISNA(VLOOKUP(AA1695,Sheet2!J:J,1,0)),"//","")</f>
        <v/>
      </c>
      <c r="AF1695" s="94" t="str">
        <f t="shared" si="363"/>
        <v/>
      </c>
      <c r="AG1695" t="b">
        <f t="shared" si="364"/>
        <v>1</v>
      </c>
    </row>
    <row r="1696" spans="1:33">
      <c r="A1696" s="50">
        <f t="shared" si="365"/>
        <v>1696</v>
      </c>
      <c r="B1696" s="49">
        <f t="shared" si="366"/>
        <v>1658</v>
      </c>
      <c r="C1696" s="55" t="s">
        <v>3717</v>
      </c>
      <c r="D1696" s="55" t="s">
        <v>2304</v>
      </c>
      <c r="E1696" s="58" t="s">
        <v>397</v>
      </c>
      <c r="F1696" s="58" t="s">
        <v>397</v>
      </c>
      <c r="G1696" s="161">
        <v>0</v>
      </c>
      <c r="H1696" s="161">
        <v>99</v>
      </c>
      <c r="I1696" s="148" t="s">
        <v>3</v>
      </c>
      <c r="J1696" s="58" t="s">
        <v>1395</v>
      </c>
      <c r="K1696" s="59" t="s">
        <v>3994</v>
      </c>
      <c r="L1696" s="57" t="s">
        <v>4851</v>
      </c>
      <c r="M1696" s="57" t="s">
        <v>4913</v>
      </c>
      <c r="N1696" s="57"/>
      <c r="O1696" s="57"/>
      <c r="P1696" s="56" t="s">
        <v>2015</v>
      </c>
      <c r="Q1696" s="13"/>
      <c r="R1696"/>
      <c r="S1696" t="str">
        <f t="shared" si="359"/>
        <v/>
      </c>
      <c r="T1696" t="str">
        <f>IF(ISNA(VLOOKUP(AF1696,#REF!,1)),"//","")</f>
        <v/>
      </c>
      <c r="U1696"/>
      <c r="V1696" t="e">
        <f t="shared" si="360"/>
        <v>#REF!</v>
      </c>
      <c r="W1696" s="81" t="s">
        <v>2263</v>
      </c>
      <c r="X1696" s="59" t="s">
        <v>2631</v>
      </c>
      <c r="Y1696" s="59" t="s">
        <v>2263</v>
      </c>
      <c r="Z1696" s="25" t="str">
        <f t="shared" si="367"/>
        <v/>
      </c>
      <c r="AA1696" s="25" t="str">
        <f t="shared" si="361"/>
        <v/>
      </c>
      <c r="AB1696" s="1">
        <f t="shared" si="368"/>
        <v>1658</v>
      </c>
      <c r="AC1696" t="str">
        <f t="shared" si="362"/>
        <v>ITM_ALPHASL</v>
      </c>
      <c r="AD1696" s="136" t="str">
        <f>IF(ISNA(VLOOKUP(AA1696,Sheet2!J:J,1,0)),"//","")</f>
        <v/>
      </c>
      <c r="AF1696" s="94" t="str">
        <f t="shared" si="363"/>
        <v/>
      </c>
      <c r="AG1696" t="b">
        <f t="shared" si="364"/>
        <v>1</v>
      </c>
    </row>
    <row r="1697" spans="1:33">
      <c r="A1697" s="50">
        <f t="shared" si="365"/>
        <v>1697</v>
      </c>
      <c r="B1697" s="49">
        <f t="shared" si="366"/>
        <v>1659</v>
      </c>
      <c r="C1697" s="55" t="s">
        <v>3718</v>
      </c>
      <c r="D1697" s="55" t="s">
        <v>2304</v>
      </c>
      <c r="E1697" s="58" t="s">
        <v>922</v>
      </c>
      <c r="F1697" s="58" t="s">
        <v>922</v>
      </c>
      <c r="G1697" s="161">
        <v>0</v>
      </c>
      <c r="H1697" s="161">
        <v>99</v>
      </c>
      <c r="I1697" s="148" t="s">
        <v>3</v>
      </c>
      <c r="J1697" s="58" t="s">
        <v>1395</v>
      </c>
      <c r="K1697" s="59" t="s">
        <v>3994</v>
      </c>
      <c r="L1697" s="57" t="s">
        <v>4851</v>
      </c>
      <c r="M1697" s="57" t="s">
        <v>4913</v>
      </c>
      <c r="N1697" s="57"/>
      <c r="O1697" s="57"/>
      <c r="P1697" s="56" t="s">
        <v>2204</v>
      </c>
      <c r="Q1697" s="13"/>
      <c r="R1697"/>
      <c r="S1697" t="str">
        <f t="shared" si="359"/>
        <v/>
      </c>
      <c r="T1697" t="str">
        <f>IF(ISNA(VLOOKUP(AF1697,#REF!,1)),"//","")</f>
        <v/>
      </c>
      <c r="U1697"/>
      <c r="V1697" t="e">
        <f t="shared" si="360"/>
        <v>#REF!</v>
      </c>
      <c r="W1697" s="81" t="s">
        <v>2263</v>
      </c>
      <c r="X1697" s="59" t="s">
        <v>2631</v>
      </c>
      <c r="Y1697" s="59" t="s">
        <v>2263</v>
      </c>
      <c r="Z1697" s="25" t="str">
        <f t="shared" si="367"/>
        <v/>
      </c>
      <c r="AA1697" s="25" t="str">
        <f t="shared" si="361"/>
        <v/>
      </c>
      <c r="AB1697" s="1">
        <f t="shared" si="368"/>
        <v>1659</v>
      </c>
      <c r="AC1697" t="str">
        <f t="shared" si="362"/>
        <v>ITM_ALPHASR</v>
      </c>
      <c r="AD1697" s="136" t="str">
        <f>IF(ISNA(VLOOKUP(AA1697,Sheet2!J:J,1,0)),"//","")</f>
        <v/>
      </c>
      <c r="AF1697" s="94" t="str">
        <f t="shared" si="363"/>
        <v/>
      </c>
      <c r="AG1697" t="b">
        <f t="shared" si="364"/>
        <v>1</v>
      </c>
    </row>
    <row r="1698" spans="1:33">
      <c r="A1698" s="50">
        <f t="shared" si="365"/>
        <v>1698</v>
      </c>
      <c r="B1698" s="49">
        <f t="shared" si="366"/>
        <v>1660</v>
      </c>
      <c r="C1698" s="55" t="s">
        <v>3719</v>
      </c>
      <c r="D1698" s="55" t="s">
        <v>2304</v>
      </c>
      <c r="E1698" s="58" t="s">
        <v>1312</v>
      </c>
      <c r="F1698" s="58" t="s">
        <v>1312</v>
      </c>
      <c r="G1698" s="63">
        <v>0</v>
      </c>
      <c r="H1698" s="63">
        <v>99</v>
      </c>
      <c r="I1698" s="148" t="s">
        <v>3</v>
      </c>
      <c r="J1698" s="58" t="s">
        <v>1395</v>
      </c>
      <c r="K1698" s="59" t="s">
        <v>3994</v>
      </c>
      <c r="L1698" s="57" t="s">
        <v>4851</v>
      </c>
      <c r="M1698" s="57" t="s">
        <v>4913</v>
      </c>
      <c r="N1698" s="57"/>
      <c r="O1698" s="57"/>
      <c r="P1698" s="56" t="s">
        <v>2019</v>
      </c>
      <c r="Q1698" s="13"/>
      <c r="R1698"/>
      <c r="S1698" t="str">
        <f t="shared" si="359"/>
        <v/>
      </c>
      <c r="T1698" t="str">
        <f>IF(ISNA(VLOOKUP(AF1698,#REF!,1)),"//","")</f>
        <v/>
      </c>
      <c r="U1698"/>
      <c r="V1698" t="e">
        <f t="shared" si="360"/>
        <v>#REF!</v>
      </c>
      <c r="W1698" s="81" t="s">
        <v>2263</v>
      </c>
      <c r="X1698" s="59" t="s">
        <v>2631</v>
      </c>
      <c r="Y1698" s="59" t="s">
        <v>2263</v>
      </c>
      <c r="Z1698" s="25" t="str">
        <f t="shared" si="367"/>
        <v/>
      </c>
      <c r="AA1698" s="25" t="str">
        <f t="shared" si="361"/>
        <v/>
      </c>
      <c r="AB1698" s="1">
        <f t="shared" si="368"/>
        <v>1660</v>
      </c>
      <c r="AC1698" t="str">
        <f t="shared" si="362"/>
        <v>ITM_ALPHAtoX</v>
      </c>
      <c r="AD1698" s="136" t="str">
        <f>IF(ISNA(VLOOKUP(AA1698,Sheet2!J:J,1,0)),"//","")</f>
        <v/>
      </c>
      <c r="AF1698" s="94" t="str">
        <f t="shared" si="363"/>
        <v/>
      </c>
      <c r="AG1698" t="b">
        <f t="shared" si="364"/>
        <v>1</v>
      </c>
    </row>
    <row r="1699" spans="1:33">
      <c r="A1699" s="50">
        <f t="shared" si="365"/>
        <v>1699</v>
      </c>
      <c r="B1699" s="49">
        <f t="shared" si="366"/>
        <v>1661</v>
      </c>
      <c r="C1699" s="55" t="s">
        <v>3720</v>
      </c>
      <c r="D1699" s="55" t="s">
        <v>7</v>
      </c>
      <c r="E1699" s="58" t="s">
        <v>3459</v>
      </c>
      <c r="F1699" s="58" t="s">
        <v>3459</v>
      </c>
      <c r="G1699" s="161">
        <v>0</v>
      </c>
      <c r="H1699" s="161">
        <v>0</v>
      </c>
      <c r="I1699" s="148" t="s">
        <v>3</v>
      </c>
      <c r="J1699" s="58" t="s">
        <v>1395</v>
      </c>
      <c r="K1699" s="59" t="s">
        <v>3994</v>
      </c>
      <c r="L1699" s="57" t="s">
        <v>4851</v>
      </c>
      <c r="M1699" s="57" t="s">
        <v>4908</v>
      </c>
      <c r="N1699" s="57"/>
      <c r="O1699" s="57"/>
      <c r="P1699" s="56" t="s">
        <v>2020</v>
      </c>
      <c r="Q1699" s="13"/>
      <c r="R1699"/>
      <c r="S1699" t="str">
        <f t="shared" ref="S1699:S1760" si="369">IF(E1699=F1699,"","NOT EQUAL")</f>
        <v/>
      </c>
      <c r="T1699" t="str">
        <f>IF(ISNA(VLOOKUP(AF1699,#REF!,1)),"//","")</f>
        <v/>
      </c>
      <c r="U1699"/>
      <c r="V1699" t="e">
        <f t="shared" si="360"/>
        <v>#REF!</v>
      </c>
      <c r="W1699" s="81" t="s">
        <v>2263</v>
      </c>
      <c r="X1699" s="59" t="s">
        <v>2263</v>
      </c>
      <c r="Y1699" s="59" t="s">
        <v>4004</v>
      </c>
      <c r="Z1699" s="25" t="str">
        <f t="shared" si="367"/>
        <v>STD_BETA "(X,Y)"</v>
      </c>
      <c r="AA1699" s="25" t="str">
        <f t="shared" si="361"/>
        <v>BETA</v>
      </c>
      <c r="AB1699" s="1">
        <f t="shared" si="368"/>
        <v>1661</v>
      </c>
      <c r="AC1699" t="str">
        <f t="shared" si="362"/>
        <v>ITM_BETAXY</v>
      </c>
      <c r="AD1699" s="136" t="str">
        <f>IF(ISNA(VLOOKUP(AA1699,Sheet2!J:J,1,0)),"//","")</f>
        <v>//</v>
      </c>
      <c r="AF1699" s="94" t="str">
        <f t="shared" si="363"/>
        <v>BETA</v>
      </c>
      <c r="AG1699" t="b">
        <f t="shared" si="364"/>
        <v>1</v>
      </c>
    </row>
    <row r="1700" spans="1:33">
      <c r="A1700" s="50">
        <f t="shared" si="365"/>
        <v>1700</v>
      </c>
      <c r="B1700" s="49">
        <f t="shared" si="366"/>
        <v>1662</v>
      </c>
      <c r="C1700" s="53" t="s">
        <v>4302</v>
      </c>
      <c r="D1700" s="53" t="s">
        <v>7</v>
      </c>
      <c r="E1700" s="58" t="s">
        <v>1313</v>
      </c>
      <c r="F1700" s="58" t="s">
        <v>1313</v>
      </c>
      <c r="G1700" s="161">
        <v>0</v>
      </c>
      <c r="H1700" s="161">
        <v>0</v>
      </c>
      <c r="I1700" s="148" t="s">
        <v>3</v>
      </c>
      <c r="J1700" s="58" t="s">
        <v>1395</v>
      </c>
      <c r="K1700" s="59" t="s">
        <v>3994</v>
      </c>
      <c r="L1700" s="57" t="s">
        <v>4851</v>
      </c>
      <c r="M1700" s="57" t="s">
        <v>4908</v>
      </c>
      <c r="N1700" s="57"/>
      <c r="O1700" s="57"/>
      <c r="P1700" s="56" t="s">
        <v>2024</v>
      </c>
      <c r="Q1700" s="13"/>
      <c r="R1700"/>
      <c r="S1700" t="str">
        <f t="shared" si="369"/>
        <v/>
      </c>
      <c r="T1700" t="str">
        <f>IF(ISNA(VLOOKUP(AF1700,#REF!,1)),"//","")</f>
        <v/>
      </c>
      <c r="U1700"/>
      <c r="V1700" t="e">
        <f t="shared" si="360"/>
        <v>#REF!</v>
      </c>
      <c r="W1700" s="81" t="s">
        <v>2263</v>
      </c>
      <c r="X1700" s="59" t="s">
        <v>2263</v>
      </c>
      <c r="Y1700" s="59" t="s">
        <v>2263</v>
      </c>
      <c r="Z1700" s="25" t="str">
        <f t="shared" si="367"/>
        <v>STD_GAMMA STD_SUB_X STD_SUB_Y</v>
      </c>
      <c r="AA1700" s="25" t="str">
        <f t="shared" si="361"/>
        <v>GAMMAXY</v>
      </c>
      <c r="AB1700" s="1">
        <f t="shared" si="368"/>
        <v>1662</v>
      </c>
      <c r="AC1700" t="str">
        <f t="shared" si="362"/>
        <v>ITM_gammaXY</v>
      </c>
      <c r="AD1700" s="136" t="str">
        <f>IF(ISNA(VLOOKUP(AA1700,Sheet2!J:J,1,0)),"//","")</f>
        <v>//</v>
      </c>
      <c r="AF1700" s="94" t="str">
        <f t="shared" si="363"/>
        <v>GAMMAXY</v>
      </c>
      <c r="AG1700" t="b">
        <f t="shared" si="364"/>
        <v>1</v>
      </c>
    </row>
    <row r="1701" spans="1:33">
      <c r="A1701" s="50">
        <f t="shared" si="365"/>
        <v>1701</v>
      </c>
      <c r="B1701" s="49">
        <f t="shared" si="366"/>
        <v>1663</v>
      </c>
      <c r="C1701" s="53" t="s">
        <v>4303</v>
      </c>
      <c r="D1701" s="53" t="s">
        <v>7</v>
      </c>
      <c r="E1701" s="58" t="s">
        <v>1314</v>
      </c>
      <c r="F1701" s="58" t="s">
        <v>1314</v>
      </c>
      <c r="G1701" s="161">
        <v>0</v>
      </c>
      <c r="H1701" s="161">
        <v>0</v>
      </c>
      <c r="I1701" s="148" t="s">
        <v>3</v>
      </c>
      <c r="J1701" s="58" t="s">
        <v>1395</v>
      </c>
      <c r="K1701" s="59" t="s">
        <v>3994</v>
      </c>
      <c r="L1701" s="57" t="s">
        <v>4851</v>
      </c>
      <c r="M1701" s="57" t="s">
        <v>4908</v>
      </c>
      <c r="N1701" s="57"/>
      <c r="O1701" s="57"/>
      <c r="P1701" s="56" t="s">
        <v>2025</v>
      </c>
      <c r="Q1701" s="13"/>
      <c r="R1701"/>
      <c r="S1701" t="str">
        <f t="shared" si="369"/>
        <v/>
      </c>
      <c r="T1701" t="str">
        <f>IF(ISNA(VLOOKUP(AF1701,#REF!,1)),"//","")</f>
        <v/>
      </c>
      <c r="U1701"/>
      <c r="V1701" t="e">
        <f t="shared" si="360"/>
        <v>#REF!</v>
      </c>
      <c r="W1701" s="81" t="s">
        <v>2263</v>
      </c>
      <c r="X1701" s="59" t="s">
        <v>2263</v>
      </c>
      <c r="Y1701" s="59" t="s">
        <v>2263</v>
      </c>
      <c r="Z1701" s="25" t="str">
        <f t="shared" si="367"/>
        <v>STD_GAMMA STD_SUB_X STD_SUB_Y</v>
      </c>
      <c r="AA1701" s="25" t="str">
        <f t="shared" si="361"/>
        <v>GAMMAXY</v>
      </c>
      <c r="AB1701" s="1">
        <f t="shared" si="368"/>
        <v>1663</v>
      </c>
      <c r="AC1701" t="str">
        <f t="shared" si="362"/>
        <v>ITM_GAMMAXY</v>
      </c>
      <c r="AD1701" s="136" t="str">
        <f>IF(ISNA(VLOOKUP(AA1701,Sheet2!J:J,1,0)),"//","")</f>
        <v>//</v>
      </c>
      <c r="AF1701" s="94" t="str">
        <f t="shared" si="363"/>
        <v>GAMMAXY</v>
      </c>
      <c r="AG1701" t="b">
        <f t="shared" si="364"/>
        <v>1</v>
      </c>
    </row>
    <row r="1702" spans="1:33">
      <c r="A1702" s="50">
        <f t="shared" si="365"/>
        <v>1702</v>
      </c>
      <c r="B1702" s="49">
        <f t="shared" si="366"/>
        <v>1664</v>
      </c>
      <c r="C1702" s="53" t="s">
        <v>3721</v>
      </c>
      <c r="D1702" s="53" t="s">
        <v>7</v>
      </c>
      <c r="E1702" s="58" t="s">
        <v>1315</v>
      </c>
      <c r="F1702" s="58" t="s">
        <v>1315</v>
      </c>
      <c r="G1702" s="161">
        <v>0</v>
      </c>
      <c r="H1702" s="161">
        <v>0</v>
      </c>
      <c r="I1702" s="148" t="s">
        <v>3</v>
      </c>
      <c r="J1702" s="58" t="s">
        <v>1395</v>
      </c>
      <c r="K1702" s="59" t="s">
        <v>3994</v>
      </c>
      <c r="L1702" s="57" t="s">
        <v>4852</v>
      </c>
      <c r="M1702" s="57" t="s">
        <v>4908</v>
      </c>
      <c r="N1702" s="57"/>
      <c r="O1702" s="57"/>
      <c r="P1702" s="56" t="s">
        <v>2026</v>
      </c>
      <c r="Q1702" s="13"/>
      <c r="R1702"/>
      <c r="S1702" t="str">
        <f t="shared" si="369"/>
        <v/>
      </c>
      <c r="T1702" t="str">
        <f>IF(ISNA(VLOOKUP(AF1702,#REF!,1)),"//","")</f>
        <v/>
      </c>
      <c r="U1702"/>
      <c r="V1702" t="e">
        <f t="shared" si="360"/>
        <v>#REF!</v>
      </c>
      <c r="W1702" s="81" t="s">
        <v>2699</v>
      </c>
      <c r="X1702" s="59" t="s">
        <v>2263</v>
      </c>
      <c r="Y1702" s="59" t="s">
        <v>4005</v>
      </c>
      <c r="Z1702" s="25" t="str">
        <f t="shared" si="367"/>
        <v>STD_GAMMA "(X)"</v>
      </c>
      <c r="AA1702" s="25" t="str">
        <f t="shared" si="361"/>
        <v>GAMMA</v>
      </c>
      <c r="AB1702" s="1">
        <f t="shared" si="368"/>
        <v>1664</v>
      </c>
      <c r="AC1702" t="str">
        <f t="shared" si="362"/>
        <v>ITM_GAMMAX</v>
      </c>
      <c r="AD1702" s="136" t="str">
        <f>IF(ISNA(VLOOKUP(AA1702,Sheet2!J:J,1,0)),"//","")</f>
        <v>//</v>
      </c>
      <c r="AF1702" s="94" t="str">
        <f t="shared" si="363"/>
        <v>GAMMA</v>
      </c>
      <c r="AG1702" t="b">
        <f t="shared" si="364"/>
        <v>1</v>
      </c>
    </row>
    <row r="1703" spans="1:33">
      <c r="A1703" s="50">
        <f t="shared" si="365"/>
        <v>1703</v>
      </c>
      <c r="B1703" s="49">
        <f t="shared" si="366"/>
        <v>1665</v>
      </c>
      <c r="C1703" s="53" t="s">
        <v>4686</v>
      </c>
      <c r="D1703" s="53" t="s">
        <v>7</v>
      </c>
      <c r="E1703" s="58" t="s">
        <v>4687</v>
      </c>
      <c r="F1703" s="58" t="s">
        <v>4687</v>
      </c>
      <c r="G1703" s="161">
        <v>0</v>
      </c>
      <c r="H1703" s="161">
        <v>0</v>
      </c>
      <c r="I1703" s="148" t="s">
        <v>3</v>
      </c>
      <c r="J1703" s="58" t="s">
        <v>1395</v>
      </c>
      <c r="K1703" s="59" t="s">
        <v>3994</v>
      </c>
      <c r="L1703" s="57" t="s">
        <v>4851</v>
      </c>
      <c r="M1703" s="57" t="s">
        <v>4908</v>
      </c>
      <c r="N1703" s="57"/>
      <c r="O1703" s="57"/>
      <c r="P1703" s="56" t="s">
        <v>4710</v>
      </c>
      <c r="Q1703" s="13"/>
      <c r="R1703"/>
      <c r="S1703" t="str">
        <f t="shared" si="369"/>
        <v/>
      </c>
      <c r="T1703" t="str">
        <f>IF(ISNA(VLOOKUP(AF1703,#REF!,1)),"//","")</f>
        <v/>
      </c>
      <c r="U1703"/>
      <c r="V1703" t="e">
        <f t="shared" si="360"/>
        <v>#REF!</v>
      </c>
      <c r="W1703" s="81" t="s">
        <v>2263</v>
      </c>
      <c r="X1703" s="59" t="s">
        <v>2263</v>
      </c>
      <c r="Y1703" s="59" t="s">
        <v>2263</v>
      </c>
      <c r="Z1703" s="25" t="str">
        <f t="shared" si="367"/>
        <v>"Y" STD_SUB_Y "(X)"</v>
      </c>
      <c r="AA1703" s="25" t="str">
        <f t="shared" si="361"/>
        <v>YY(X)</v>
      </c>
      <c r="AB1703" s="1">
        <f t="shared" si="368"/>
        <v>1665</v>
      </c>
      <c r="AC1703" t="str">
        <f t="shared" si="362"/>
        <v>ITM_YYX</v>
      </c>
      <c r="AD1703" s="136" t="str">
        <f>IF(ISNA(VLOOKUP(AA1703,Sheet2!J:J,1,0)),"//","")</f>
        <v>//</v>
      </c>
      <c r="AF1703" s="94" t="str">
        <f t="shared" si="363"/>
        <v>YY</v>
      </c>
      <c r="AG1703" t="b">
        <f t="shared" si="364"/>
        <v>0</v>
      </c>
    </row>
    <row r="1704" spans="1:33">
      <c r="A1704" s="50">
        <f t="shared" si="365"/>
        <v>1704</v>
      </c>
      <c r="B1704" s="49">
        <f t="shared" si="366"/>
        <v>1666</v>
      </c>
      <c r="C1704" s="53" t="s">
        <v>3722</v>
      </c>
      <c r="D1704" s="53" t="s">
        <v>7</v>
      </c>
      <c r="E1704" s="58" t="s">
        <v>1316</v>
      </c>
      <c r="F1704" s="58" t="s">
        <v>1316</v>
      </c>
      <c r="G1704" s="161">
        <v>0</v>
      </c>
      <c r="H1704" s="161">
        <v>0</v>
      </c>
      <c r="I1704" s="148" t="s">
        <v>3</v>
      </c>
      <c r="J1704" s="58" t="s">
        <v>1395</v>
      </c>
      <c r="K1704" s="59" t="s">
        <v>3994</v>
      </c>
      <c r="L1704" s="57" t="s">
        <v>4851</v>
      </c>
      <c r="M1704" s="57" t="s">
        <v>4908</v>
      </c>
      <c r="N1704" s="57"/>
      <c r="O1704" s="57"/>
      <c r="P1704" s="56" t="s">
        <v>2027</v>
      </c>
      <c r="Q1704" s="13"/>
      <c r="R1704"/>
      <c r="S1704" t="str">
        <f t="shared" si="369"/>
        <v/>
      </c>
      <c r="T1704" t="str">
        <f>IF(ISNA(VLOOKUP(AF1704,#REF!,1)),"//","")</f>
        <v/>
      </c>
      <c r="U1704"/>
      <c r="V1704" t="e">
        <f t="shared" si="360"/>
        <v>#REF!</v>
      </c>
      <c r="W1704" s="81" t="s">
        <v>2699</v>
      </c>
      <c r="X1704" s="59" t="s">
        <v>2263</v>
      </c>
      <c r="Y1704" s="59" t="s">
        <v>2263</v>
      </c>
      <c r="Z1704" s="25" t="str">
        <f t="shared" si="367"/>
        <v>STD_DELTA "%"</v>
      </c>
      <c r="AA1704" s="25" t="str">
        <f t="shared" si="361"/>
        <v>DELTA%</v>
      </c>
      <c r="AB1704" s="1">
        <f t="shared" si="368"/>
        <v>1666</v>
      </c>
      <c r="AC1704" t="str">
        <f t="shared" si="362"/>
        <v>ITM_DELTAPC</v>
      </c>
      <c r="AD1704" s="136" t="str">
        <f>IF(ISNA(VLOOKUP(AA1704,Sheet2!J:J,1,0)),"//","")</f>
        <v>//</v>
      </c>
      <c r="AF1704" s="94" t="str">
        <f t="shared" si="363"/>
        <v>DELTA%</v>
      </c>
      <c r="AG1704" t="b">
        <f t="shared" si="364"/>
        <v>1</v>
      </c>
    </row>
    <row r="1705" spans="1:33">
      <c r="A1705" s="50">
        <f t="shared" si="365"/>
        <v>1705</v>
      </c>
      <c r="B1705" s="49">
        <f t="shared" si="366"/>
        <v>1667</v>
      </c>
      <c r="C1705" s="53" t="s">
        <v>3723</v>
      </c>
      <c r="D1705" s="53" t="s">
        <v>7</v>
      </c>
      <c r="E1705" s="58" t="s">
        <v>552</v>
      </c>
      <c r="F1705" s="58" t="s">
        <v>552</v>
      </c>
      <c r="G1705" s="161">
        <v>0</v>
      </c>
      <c r="H1705" s="161">
        <v>0</v>
      </c>
      <c r="I1705" s="148" t="s">
        <v>3</v>
      </c>
      <c r="J1705" s="58" t="s">
        <v>1395</v>
      </c>
      <c r="K1705" s="59" t="s">
        <v>3994</v>
      </c>
      <c r="L1705" s="57" t="s">
        <v>4851</v>
      </c>
      <c r="M1705" s="57" t="s">
        <v>4908</v>
      </c>
      <c r="N1705" s="57"/>
      <c r="O1705" s="57"/>
      <c r="P1705" s="56" t="s">
        <v>3437</v>
      </c>
      <c r="Q1705" s="13"/>
      <c r="R1705"/>
      <c r="S1705" t="str">
        <f t="shared" si="369"/>
        <v/>
      </c>
      <c r="T1705" t="str">
        <f>IF(ISNA(VLOOKUP(AF1705,#REF!,1)),"//","")</f>
        <v/>
      </c>
      <c r="U1705"/>
      <c r="V1705" t="e">
        <f t="shared" si="360"/>
        <v>#REF!</v>
      </c>
      <c r="W1705" s="81"/>
      <c r="X1705" s="59"/>
      <c r="Y1705" s="59"/>
      <c r="Z1705" s="25" t="str">
        <f t="shared" si="367"/>
        <v>STD_EPSILON</v>
      </c>
      <c r="AA1705" s="25" t="str">
        <f t="shared" si="361"/>
        <v>EPSILON</v>
      </c>
      <c r="AB1705" s="1">
        <f t="shared" si="368"/>
        <v>1667</v>
      </c>
      <c r="AC1705" t="str">
        <f t="shared" si="362"/>
        <v>ITM_SCATTFACT</v>
      </c>
      <c r="AD1705" s="136" t="str">
        <f>IF(ISNA(VLOOKUP(AA1705,Sheet2!J:J,1,0)),"//","")</f>
        <v>//</v>
      </c>
      <c r="AF1705" s="94" t="str">
        <f t="shared" si="363"/>
        <v>EPSILON</v>
      </c>
      <c r="AG1705" t="b">
        <f t="shared" si="364"/>
        <v>1</v>
      </c>
    </row>
    <row r="1706" spans="1:33">
      <c r="A1706" s="50">
        <f t="shared" si="365"/>
        <v>1706</v>
      </c>
      <c r="B1706" s="49">
        <f t="shared" si="366"/>
        <v>1668</v>
      </c>
      <c r="C1706" s="53" t="s">
        <v>3724</v>
      </c>
      <c r="D1706" s="53" t="s">
        <v>7</v>
      </c>
      <c r="E1706" s="58" t="s">
        <v>1317</v>
      </c>
      <c r="F1706" s="58" t="s">
        <v>1317</v>
      </c>
      <c r="G1706" s="161">
        <v>0</v>
      </c>
      <c r="H1706" s="161">
        <v>0</v>
      </c>
      <c r="I1706" s="148" t="s">
        <v>3</v>
      </c>
      <c r="J1706" s="58" t="s">
        <v>1395</v>
      </c>
      <c r="K1706" s="59" t="s">
        <v>3994</v>
      </c>
      <c r="L1706" s="57" t="s">
        <v>4851</v>
      </c>
      <c r="M1706" s="57" t="s">
        <v>4908</v>
      </c>
      <c r="N1706" s="57"/>
      <c r="O1706" s="57"/>
      <c r="P1706" s="56" t="s">
        <v>3438</v>
      </c>
      <c r="Q1706" s="13"/>
      <c r="R1706"/>
      <c r="S1706" t="str">
        <f t="shared" si="369"/>
        <v/>
      </c>
      <c r="T1706" t="str">
        <f>IF(ISNA(VLOOKUP(AF1706,#REF!,1)),"//","")</f>
        <v/>
      </c>
      <c r="U1706"/>
      <c r="V1706" t="e">
        <f t="shared" si="360"/>
        <v>#REF!</v>
      </c>
      <c r="W1706" s="81"/>
      <c r="X1706" s="59"/>
      <c r="Y1706" s="59"/>
      <c r="Z1706" s="25" t="str">
        <f t="shared" si="367"/>
        <v>STD_EPSILON STD_SUB_M</v>
      </c>
      <c r="AA1706" s="25" t="str">
        <f t="shared" si="361"/>
        <v>EPSILONM</v>
      </c>
      <c r="AB1706" s="1">
        <f t="shared" si="368"/>
        <v>1668</v>
      </c>
      <c r="AC1706" t="str">
        <f t="shared" si="362"/>
        <v>ITM_SCATTFACTm</v>
      </c>
      <c r="AD1706" s="136" t="str">
        <f>IF(ISNA(VLOOKUP(AA1706,Sheet2!J:J,1,0)),"//","")</f>
        <v>//</v>
      </c>
      <c r="AF1706" s="94" t="str">
        <f t="shared" si="363"/>
        <v>EPSILONM</v>
      </c>
      <c r="AG1706" t="b">
        <f t="shared" si="364"/>
        <v>1</v>
      </c>
    </row>
    <row r="1707" spans="1:33">
      <c r="A1707" s="50">
        <f t="shared" si="365"/>
        <v>1707</v>
      </c>
      <c r="B1707" s="49">
        <f t="shared" si="366"/>
        <v>1669</v>
      </c>
      <c r="C1707" s="53" t="s">
        <v>3725</v>
      </c>
      <c r="D1707" s="53" t="s">
        <v>7</v>
      </c>
      <c r="E1707" s="58" t="s">
        <v>1318</v>
      </c>
      <c r="F1707" s="58" t="s">
        <v>1318</v>
      </c>
      <c r="G1707" s="161">
        <v>0</v>
      </c>
      <c r="H1707" s="161">
        <v>0</v>
      </c>
      <c r="I1707" s="148" t="s">
        <v>3</v>
      </c>
      <c r="J1707" s="58" t="s">
        <v>1395</v>
      </c>
      <c r="K1707" s="59" t="s">
        <v>3994</v>
      </c>
      <c r="L1707" s="57" t="s">
        <v>4851</v>
      </c>
      <c r="M1707" s="57" t="s">
        <v>4908</v>
      </c>
      <c r="N1707" s="57"/>
      <c r="O1707" s="57"/>
      <c r="P1707" s="56" t="s">
        <v>3439</v>
      </c>
      <c r="Q1707" s="13"/>
      <c r="R1707"/>
      <c r="S1707" t="str">
        <f t="shared" si="369"/>
        <v/>
      </c>
      <c r="T1707" t="str">
        <f>IF(ISNA(VLOOKUP(AF1707,#REF!,1)),"//","")</f>
        <v/>
      </c>
      <c r="U1707"/>
      <c r="V1707" t="e">
        <f t="shared" si="360"/>
        <v>#REF!</v>
      </c>
      <c r="W1707" s="81"/>
      <c r="X1707" s="59"/>
      <c r="Y1707" s="59"/>
      <c r="Z1707" s="25" t="str">
        <f t="shared" si="367"/>
        <v>STD_EPSILON STD_SUB_P</v>
      </c>
      <c r="AA1707" s="25" t="str">
        <f t="shared" si="361"/>
        <v>EPSILONP</v>
      </c>
      <c r="AB1707" s="1">
        <f t="shared" si="368"/>
        <v>1669</v>
      </c>
      <c r="AC1707" t="str">
        <f t="shared" si="362"/>
        <v>ITM_SCATTFACTp</v>
      </c>
      <c r="AD1707" s="136" t="str">
        <f>IF(ISNA(VLOOKUP(AA1707,Sheet2!J:J,1,0)),"//","")</f>
        <v>//</v>
      </c>
      <c r="AF1707" s="94" t="str">
        <f t="shared" si="363"/>
        <v>EPSILONP</v>
      </c>
      <c r="AG1707" t="b">
        <f t="shared" si="364"/>
        <v>1</v>
      </c>
    </row>
    <row r="1708" spans="1:33">
      <c r="A1708" s="50">
        <f t="shared" si="365"/>
        <v>1708</v>
      </c>
      <c r="B1708" s="49">
        <f t="shared" si="366"/>
        <v>1670</v>
      </c>
      <c r="C1708" s="53" t="s">
        <v>4331</v>
      </c>
      <c r="D1708" s="53" t="s">
        <v>7</v>
      </c>
      <c r="E1708" s="58" t="s">
        <v>404</v>
      </c>
      <c r="F1708" s="58" t="s">
        <v>404</v>
      </c>
      <c r="G1708" s="161">
        <v>0</v>
      </c>
      <c r="H1708" s="161">
        <v>0</v>
      </c>
      <c r="I1708" s="148" t="s">
        <v>3</v>
      </c>
      <c r="J1708" s="58" t="s">
        <v>1395</v>
      </c>
      <c r="K1708" s="59" t="s">
        <v>3994</v>
      </c>
      <c r="L1708" s="57" t="s">
        <v>4852</v>
      </c>
      <c r="M1708" s="57" t="s">
        <v>4908</v>
      </c>
      <c r="N1708" s="57"/>
      <c r="O1708" s="57"/>
      <c r="P1708" s="56" t="s">
        <v>2030</v>
      </c>
      <c r="Q1708" s="13"/>
      <c r="R1708"/>
      <c r="S1708" t="str">
        <f t="shared" si="369"/>
        <v/>
      </c>
      <c r="T1708" t="str">
        <f>IF(ISNA(VLOOKUP(AF1708,#REF!,1)),"//","")</f>
        <v/>
      </c>
      <c r="U1708"/>
      <c r="V1708" t="e">
        <f t="shared" si="360"/>
        <v>#REF!</v>
      </c>
      <c r="W1708" s="81"/>
      <c r="X1708" s="59"/>
      <c r="Y1708" s="59"/>
      <c r="Z1708" s="25" t="str">
        <f t="shared" si="367"/>
        <v>STD_ZETA "(X)"</v>
      </c>
      <c r="AA1708" s="25" t="str">
        <f t="shared" si="361"/>
        <v>ZETA(X)</v>
      </c>
      <c r="AB1708" s="1">
        <f t="shared" si="368"/>
        <v>1670</v>
      </c>
      <c r="AC1708" t="str">
        <f t="shared" si="362"/>
        <v>ITM_zetaX</v>
      </c>
      <c r="AD1708" s="136" t="str">
        <f>IF(ISNA(VLOOKUP(AA1708,Sheet2!J:J,1,0)),"//","")</f>
        <v>//</v>
      </c>
      <c r="AF1708" s="94" t="str">
        <f t="shared" si="363"/>
        <v>ZETA</v>
      </c>
      <c r="AG1708" t="b">
        <f t="shared" si="364"/>
        <v>0</v>
      </c>
    </row>
    <row r="1709" spans="1:33">
      <c r="A1709" s="50">
        <f t="shared" si="365"/>
        <v>1709</v>
      </c>
      <c r="B1709" s="49">
        <f t="shared" si="366"/>
        <v>1671</v>
      </c>
      <c r="C1709" s="53" t="s">
        <v>4837</v>
      </c>
      <c r="D1709" s="53" t="s">
        <v>2838</v>
      </c>
      <c r="E1709" s="58" t="s">
        <v>416</v>
      </c>
      <c r="F1709" s="58" t="s">
        <v>416</v>
      </c>
      <c r="G1709" s="161">
        <v>0</v>
      </c>
      <c r="H1709" s="161">
        <v>99</v>
      </c>
      <c r="I1709" s="148" t="s">
        <v>3</v>
      </c>
      <c r="J1709" s="58" t="s">
        <v>1395</v>
      </c>
      <c r="K1709" s="59" t="s">
        <v>3994</v>
      </c>
      <c r="L1709" s="57" t="s">
        <v>4851</v>
      </c>
      <c r="M1709" s="57" t="s">
        <v>4912</v>
      </c>
      <c r="N1709" s="57"/>
      <c r="O1709" s="57"/>
      <c r="P1709" s="56" t="s">
        <v>3440</v>
      </c>
      <c r="Q1709" s="13"/>
      <c r="R1709"/>
      <c r="S1709" t="str">
        <f t="shared" si="369"/>
        <v/>
      </c>
      <c r="T1709" t="str">
        <f>IF(ISNA(VLOOKUP(AF1709,#REF!,1)),"//","")</f>
        <v/>
      </c>
      <c r="U1709"/>
      <c r="V1709" t="e">
        <f t="shared" si="360"/>
        <v>#REF!</v>
      </c>
      <c r="W1709" s="81"/>
      <c r="X1709" s="59"/>
      <c r="Y1709" s="59"/>
      <c r="Z1709" s="25" t="str">
        <f t="shared" si="367"/>
        <v>STD_PI STD_SUB_N</v>
      </c>
      <c r="AA1709" s="25" t="str">
        <f t="shared" si="361"/>
        <v>PIN</v>
      </c>
      <c r="AB1709" s="1">
        <f t="shared" si="368"/>
        <v>1671</v>
      </c>
      <c r="AC1709" t="str">
        <f t="shared" si="362"/>
        <v>ITM_PIn</v>
      </c>
      <c r="AD1709" s="136" t="str">
        <f>IF(ISNA(VLOOKUP(AA1709,Sheet2!J:J,1,0)),"//","")</f>
        <v>//</v>
      </c>
      <c r="AF1709" s="94" t="str">
        <f t="shared" si="363"/>
        <v>PIN</v>
      </c>
      <c r="AG1709" t="b">
        <f t="shared" si="364"/>
        <v>1</v>
      </c>
    </row>
    <row r="1710" spans="1:33">
      <c r="A1710" s="50">
        <f t="shared" si="365"/>
        <v>1710</v>
      </c>
      <c r="B1710" s="49">
        <f t="shared" si="366"/>
        <v>1672</v>
      </c>
      <c r="C1710" s="53" t="s">
        <v>4838</v>
      </c>
      <c r="D1710" s="53" t="s">
        <v>2838</v>
      </c>
      <c r="E1710" s="58" t="s">
        <v>1319</v>
      </c>
      <c r="F1710" s="58" t="s">
        <v>1319</v>
      </c>
      <c r="G1710" s="161">
        <v>0</v>
      </c>
      <c r="H1710" s="161">
        <v>99</v>
      </c>
      <c r="I1710" s="148" t="s">
        <v>3</v>
      </c>
      <c r="J1710" s="58" t="s">
        <v>1395</v>
      </c>
      <c r="K1710" s="59" t="s">
        <v>3994</v>
      </c>
      <c r="L1710" s="57" t="s">
        <v>4851</v>
      </c>
      <c r="M1710" s="57" t="s">
        <v>4912</v>
      </c>
      <c r="N1710" s="57"/>
      <c r="O1710" s="57"/>
      <c r="P1710" s="56" t="s">
        <v>3441</v>
      </c>
      <c r="Q1710" s="13"/>
      <c r="R1710"/>
      <c r="S1710" t="str">
        <f t="shared" si="369"/>
        <v/>
      </c>
      <c r="T1710" t="str">
        <f>IF(ISNA(VLOOKUP(AF1710,#REF!,1)),"//","")</f>
        <v/>
      </c>
      <c r="U1710"/>
      <c r="V1710" t="e">
        <f t="shared" si="360"/>
        <v>#REF!</v>
      </c>
      <c r="W1710" s="81"/>
      <c r="X1710" s="59"/>
      <c r="Y1710" s="59"/>
      <c r="Z1710" s="25" t="str">
        <f t="shared" si="367"/>
        <v>STD_SIGMA STD_SUB_N</v>
      </c>
      <c r="AA1710" s="25" t="str">
        <f t="shared" si="361"/>
        <v>SUMN</v>
      </c>
      <c r="AB1710" s="1">
        <f t="shared" si="368"/>
        <v>1672</v>
      </c>
      <c r="AC1710" t="str">
        <f t="shared" si="362"/>
        <v>ITM_SIGMAn</v>
      </c>
      <c r="AD1710" s="136" t="str">
        <f>IF(ISNA(VLOOKUP(AA1710,Sheet2!J:J,1,0)),"//","")</f>
        <v>//</v>
      </c>
      <c r="AF1710" s="94" t="str">
        <f t="shared" si="363"/>
        <v>SUMN</v>
      </c>
      <c r="AG1710" t="b">
        <f t="shared" si="364"/>
        <v>1</v>
      </c>
    </row>
    <row r="1711" spans="1:33">
      <c r="A1711" s="50">
        <f t="shared" si="365"/>
        <v>1711</v>
      </c>
      <c r="B1711" s="49">
        <f t="shared" si="366"/>
        <v>1673</v>
      </c>
      <c r="C1711" s="53" t="s">
        <v>3726</v>
      </c>
      <c r="D1711" s="53" t="s">
        <v>7</v>
      </c>
      <c r="E1711" s="58" t="s">
        <v>570</v>
      </c>
      <c r="F1711" s="58" t="s">
        <v>570</v>
      </c>
      <c r="G1711" s="161">
        <v>0</v>
      </c>
      <c r="H1711" s="161">
        <v>0</v>
      </c>
      <c r="I1711" s="148" t="s">
        <v>3</v>
      </c>
      <c r="J1711" s="58" t="s">
        <v>1395</v>
      </c>
      <c r="K1711" s="59" t="s">
        <v>3994</v>
      </c>
      <c r="L1711" s="57" t="s">
        <v>4851</v>
      </c>
      <c r="M1711" s="57" t="s">
        <v>4908</v>
      </c>
      <c r="N1711" s="57"/>
      <c r="O1711" s="57"/>
      <c r="P1711" s="56" t="s">
        <v>3442</v>
      </c>
      <c r="Q1711" s="13"/>
      <c r="R1711"/>
      <c r="S1711" t="str">
        <f t="shared" si="369"/>
        <v/>
      </c>
      <c r="T1711" t="str">
        <f>IF(ISNA(VLOOKUP(AF1711,#REF!,1)),"//","")</f>
        <v/>
      </c>
      <c r="U1711"/>
      <c r="V1711" t="e">
        <f t="shared" si="360"/>
        <v>#REF!</v>
      </c>
      <c r="W1711" s="81"/>
      <c r="X1711" s="59"/>
      <c r="Y1711" s="59"/>
      <c r="Z1711" s="25" t="str">
        <f t="shared" si="367"/>
        <v>STD_SIGMA</v>
      </c>
      <c r="AA1711" s="25" t="str">
        <f t="shared" si="361"/>
        <v>SUM</v>
      </c>
      <c r="AB1711" s="1">
        <f t="shared" si="368"/>
        <v>1673</v>
      </c>
      <c r="AC1711" t="str">
        <f t="shared" si="362"/>
        <v>ITM_STDDEV</v>
      </c>
      <c r="AD1711" s="136" t="str">
        <f>IF(ISNA(VLOOKUP(AA1711,Sheet2!J:J,1,0)),"//","")</f>
        <v>//</v>
      </c>
      <c r="AF1711" s="94" t="str">
        <f t="shared" si="363"/>
        <v>SUM</v>
      </c>
      <c r="AG1711" t="b">
        <f t="shared" si="364"/>
        <v>1</v>
      </c>
    </row>
    <row r="1712" spans="1:33">
      <c r="A1712" s="50">
        <f t="shared" si="365"/>
        <v>1712</v>
      </c>
      <c r="B1712" s="49">
        <f t="shared" si="366"/>
        <v>1674</v>
      </c>
      <c r="C1712" s="53" t="s">
        <v>3727</v>
      </c>
      <c r="D1712" s="53" t="s">
        <v>7</v>
      </c>
      <c r="E1712" s="58" t="s">
        <v>1321</v>
      </c>
      <c r="F1712" s="58" t="s">
        <v>1321</v>
      </c>
      <c r="G1712" s="161">
        <v>0</v>
      </c>
      <c r="H1712" s="161">
        <v>0</v>
      </c>
      <c r="I1712" s="148" t="s">
        <v>3</v>
      </c>
      <c r="J1712" s="58" t="s">
        <v>1395</v>
      </c>
      <c r="K1712" s="59" t="s">
        <v>3994</v>
      </c>
      <c r="L1712" s="57" t="s">
        <v>4851</v>
      </c>
      <c r="M1712" s="57" t="s">
        <v>4908</v>
      </c>
      <c r="N1712" s="57"/>
      <c r="O1712" s="57"/>
      <c r="P1712" s="56" t="s">
        <v>3443</v>
      </c>
      <c r="Q1712" s="13"/>
      <c r="R1712"/>
      <c r="S1712" t="str">
        <f t="shared" si="369"/>
        <v/>
      </c>
      <c r="T1712" t="str">
        <f>IF(ISNA(VLOOKUP(AF1712,#REF!,1)),"//","")</f>
        <v/>
      </c>
      <c r="U1712"/>
      <c r="V1712" t="e">
        <f t="shared" si="360"/>
        <v>#REF!</v>
      </c>
      <c r="W1712" s="81"/>
      <c r="X1712" s="59"/>
      <c r="Y1712" s="59"/>
      <c r="Z1712" s="25" t="str">
        <f t="shared" si="367"/>
        <v>STD_SIGMA STD_SUB_W</v>
      </c>
      <c r="AA1712" s="25" t="str">
        <f t="shared" si="361"/>
        <v>SUMW</v>
      </c>
      <c r="AB1712" s="1">
        <f t="shared" si="368"/>
        <v>1674</v>
      </c>
      <c r="AC1712" t="str">
        <f t="shared" si="362"/>
        <v>ITM_STDDEVPOP</v>
      </c>
      <c r="AD1712" s="136" t="str">
        <f>IF(ISNA(VLOOKUP(AA1712,Sheet2!J:J,1,0)),"//","")</f>
        <v>//</v>
      </c>
      <c r="AF1712" s="94" t="str">
        <f t="shared" si="363"/>
        <v>SUMW</v>
      </c>
      <c r="AG1712" t="b">
        <f t="shared" si="364"/>
        <v>1</v>
      </c>
    </row>
    <row r="1713" spans="1:33">
      <c r="A1713" s="50">
        <f t="shared" si="365"/>
        <v>1713</v>
      </c>
      <c r="B1713" s="49">
        <f t="shared" si="366"/>
        <v>1675</v>
      </c>
      <c r="C1713" s="53" t="s">
        <v>3728</v>
      </c>
      <c r="D1713" s="53" t="s">
        <v>7</v>
      </c>
      <c r="E1713" s="58" t="s">
        <v>1328</v>
      </c>
      <c r="F1713" s="58" t="s">
        <v>1328</v>
      </c>
      <c r="G1713" s="161">
        <v>0</v>
      </c>
      <c r="H1713" s="161">
        <v>0</v>
      </c>
      <c r="I1713" s="148" t="s">
        <v>3</v>
      </c>
      <c r="J1713" s="58" t="s">
        <v>1395</v>
      </c>
      <c r="K1713" s="59" t="s">
        <v>3994</v>
      </c>
      <c r="L1713" s="57" t="s">
        <v>4851</v>
      </c>
      <c r="M1713" s="57" t="s">
        <v>4908</v>
      </c>
      <c r="N1713" s="57"/>
      <c r="O1713" s="57"/>
      <c r="P1713" s="56" t="s">
        <v>2063</v>
      </c>
      <c r="Q1713" s="13"/>
      <c r="R1713"/>
      <c r="S1713" t="str">
        <f t="shared" si="369"/>
        <v/>
      </c>
      <c r="T1713" t="str">
        <f>IF(ISNA(VLOOKUP(AF1713,#REF!,1)),"//","")</f>
        <v/>
      </c>
      <c r="U1713"/>
      <c r="V1713" t="e">
        <f t="shared" si="360"/>
        <v>#REF!</v>
      </c>
      <c r="W1713" s="81" t="s">
        <v>2699</v>
      </c>
      <c r="X1713" s="59" t="s">
        <v>2263</v>
      </c>
      <c r="Y1713" s="59" t="s">
        <v>2263</v>
      </c>
      <c r="Z1713" s="25" t="str">
        <f t="shared" si="367"/>
        <v>"RANI#"</v>
      </c>
      <c r="AA1713" s="25" t="str">
        <f t="shared" si="361"/>
        <v>RANI#</v>
      </c>
      <c r="AB1713" s="1">
        <f t="shared" si="368"/>
        <v>1675</v>
      </c>
      <c r="AC1713" t="str">
        <f t="shared" si="362"/>
        <v>ITM_RANI</v>
      </c>
      <c r="AD1713" s="136" t="str">
        <f>IF(ISNA(VLOOKUP(AA1713,Sheet2!J:J,1,0)),"//","")</f>
        <v>//</v>
      </c>
      <c r="AF1713" s="94" t="str">
        <f t="shared" si="363"/>
        <v>RANI#</v>
      </c>
      <c r="AG1713" t="b">
        <f t="shared" si="364"/>
        <v>1</v>
      </c>
    </row>
    <row r="1714" spans="1:33">
      <c r="A1714" s="50">
        <f t="shared" si="365"/>
        <v>1714</v>
      </c>
      <c r="B1714" s="49">
        <f t="shared" si="366"/>
        <v>1676</v>
      </c>
      <c r="C1714" s="53" t="s">
        <v>3816</v>
      </c>
      <c r="D1714" s="53" t="s">
        <v>7</v>
      </c>
      <c r="E1714" s="58" t="s">
        <v>899</v>
      </c>
      <c r="F1714" s="58" t="s">
        <v>899</v>
      </c>
      <c r="G1714" s="161">
        <v>0</v>
      </c>
      <c r="H1714" s="161">
        <v>0</v>
      </c>
      <c r="I1714" s="148" t="s">
        <v>3</v>
      </c>
      <c r="J1714" s="58" t="s">
        <v>1395</v>
      </c>
      <c r="K1714" s="59" t="s">
        <v>3994</v>
      </c>
      <c r="L1714" s="57" t="s">
        <v>4851</v>
      </c>
      <c r="M1714" s="57" t="s">
        <v>4908</v>
      </c>
      <c r="N1714" s="57"/>
      <c r="O1714" s="57"/>
      <c r="P1714" s="56" t="s">
        <v>2308</v>
      </c>
      <c r="Q1714" s="13"/>
      <c r="R1714"/>
      <c r="S1714" t="str">
        <f t="shared" si="369"/>
        <v/>
      </c>
      <c r="T1714" t="str">
        <f>IF(ISNA(VLOOKUP(AF1714,#REF!,1)),"//","")</f>
        <v/>
      </c>
      <c r="U1714"/>
      <c r="V1714" t="e">
        <f t="shared" si="360"/>
        <v>#REF!</v>
      </c>
      <c r="W1714" s="81" t="s">
        <v>2263</v>
      </c>
      <c r="X1714" s="59" t="s">
        <v>2263</v>
      </c>
      <c r="Y1714" s="59" t="s">
        <v>2263</v>
      </c>
      <c r="Z1714" s="25" t="str">
        <f t="shared" si="367"/>
        <v>STD_PRINTER "X"</v>
      </c>
      <c r="AA1714" s="25" t="str">
        <f t="shared" si="361"/>
        <v>PRINTERX</v>
      </c>
      <c r="AB1714" s="1">
        <f t="shared" si="368"/>
        <v>1676</v>
      </c>
      <c r="AC1714" t="str">
        <f t="shared" si="362"/>
        <v>ITM_PRINTERX</v>
      </c>
      <c r="AD1714" s="136" t="str">
        <f>IF(ISNA(VLOOKUP(AA1714,Sheet2!J:J,1,0)),"//","")</f>
        <v>//</v>
      </c>
      <c r="AF1714" s="94" t="str">
        <f t="shared" si="363"/>
        <v>PRINTERX</v>
      </c>
      <c r="AG1714" t="b">
        <f t="shared" si="364"/>
        <v>1</v>
      </c>
    </row>
    <row r="1715" spans="1:33">
      <c r="A1715" s="50">
        <f t="shared" si="365"/>
        <v>1715</v>
      </c>
      <c r="B1715" s="49">
        <f t="shared" si="366"/>
        <v>1677</v>
      </c>
      <c r="C1715" s="53" t="s">
        <v>3729</v>
      </c>
      <c r="D1715" s="53" t="s">
        <v>7</v>
      </c>
      <c r="E1715" s="58" t="s">
        <v>2329</v>
      </c>
      <c r="F1715" s="58" t="s">
        <v>2329</v>
      </c>
      <c r="G1715" s="161">
        <v>0</v>
      </c>
      <c r="H1715" s="161">
        <v>0</v>
      </c>
      <c r="I1715" s="148" t="s">
        <v>3</v>
      </c>
      <c r="J1715" s="58" t="s">
        <v>1395</v>
      </c>
      <c r="K1715" s="59" t="s">
        <v>3994</v>
      </c>
      <c r="L1715" s="57" t="s">
        <v>4851</v>
      </c>
      <c r="M1715" s="57" t="s">
        <v>4908</v>
      </c>
      <c r="N1715" s="57"/>
      <c r="O1715" s="57"/>
      <c r="P1715" s="56" t="s">
        <v>2331</v>
      </c>
      <c r="Q1715" s="13"/>
      <c r="R1715"/>
      <c r="S1715" t="str">
        <f t="shared" si="369"/>
        <v/>
      </c>
      <c r="T1715" t="str">
        <f>IF(ISNA(VLOOKUP(AF1715,#REF!,1)),"//","")</f>
        <v/>
      </c>
      <c r="U1715"/>
      <c r="V1715" t="e">
        <f t="shared" si="360"/>
        <v>#REF!</v>
      </c>
      <c r="W1715" s="81" t="s">
        <v>2720</v>
      </c>
      <c r="X1715" s="59" t="s">
        <v>2263</v>
      </c>
      <c r="Y1715" s="59" t="s">
        <v>2263</v>
      </c>
      <c r="Z1715" s="25" t="str">
        <f t="shared" si="367"/>
        <v>"RANGE"</v>
      </c>
      <c r="AA1715" s="25" t="str">
        <f t="shared" si="361"/>
        <v>RANGE</v>
      </c>
      <c r="AB1715" s="1">
        <f t="shared" si="368"/>
        <v>1677</v>
      </c>
      <c r="AC1715" t="str">
        <f t="shared" si="362"/>
        <v>ITM_RANGE</v>
      </c>
      <c r="AD1715" s="136" t="str">
        <f>IF(ISNA(VLOOKUP(AA1715,Sheet2!J:J,1,0)),"//","")</f>
        <v>//</v>
      </c>
      <c r="AF1715" s="94" t="str">
        <f t="shared" si="363"/>
        <v>RANGE</v>
      </c>
      <c r="AG1715" t="b">
        <f t="shared" si="364"/>
        <v>1</v>
      </c>
    </row>
    <row r="1716" spans="1:33">
      <c r="A1716" s="50">
        <f t="shared" si="365"/>
        <v>1716</v>
      </c>
      <c r="B1716" s="49">
        <f t="shared" si="366"/>
        <v>1678</v>
      </c>
      <c r="C1716" s="53" t="s">
        <v>3730</v>
      </c>
      <c r="D1716" s="53" t="s">
        <v>7</v>
      </c>
      <c r="E1716" s="58" t="s">
        <v>2330</v>
      </c>
      <c r="F1716" s="58" t="s">
        <v>2330</v>
      </c>
      <c r="G1716" s="161">
        <v>0</v>
      </c>
      <c r="H1716" s="161">
        <v>0</v>
      </c>
      <c r="I1716" s="148" t="s">
        <v>3</v>
      </c>
      <c r="J1716" s="58" t="s">
        <v>1395</v>
      </c>
      <c r="K1716" s="59" t="s">
        <v>3994</v>
      </c>
      <c r="L1716" s="57" t="s">
        <v>4851</v>
      </c>
      <c r="M1716" s="57" t="s">
        <v>4908</v>
      </c>
      <c r="N1716" s="57"/>
      <c r="O1716" s="57"/>
      <c r="P1716" s="56" t="s">
        <v>2332</v>
      </c>
      <c r="Q1716" s="18"/>
      <c r="R1716"/>
      <c r="S1716" t="str">
        <f t="shared" si="369"/>
        <v/>
      </c>
      <c r="T1716" t="str">
        <f>IF(ISNA(VLOOKUP(AF1716,#REF!,1)),"//","")</f>
        <v/>
      </c>
      <c r="U1716"/>
      <c r="V1716" t="e">
        <f t="shared" si="360"/>
        <v>#REF!</v>
      </c>
      <c r="W1716" s="81" t="s">
        <v>2720</v>
      </c>
      <c r="X1716" s="59" t="s">
        <v>2263</v>
      </c>
      <c r="Y1716" s="59" t="s">
        <v>2263</v>
      </c>
      <c r="Z1716" s="25" t="str">
        <f t="shared" si="367"/>
        <v>"RANGE?"</v>
      </c>
      <c r="AA1716" s="25" t="str">
        <f t="shared" si="361"/>
        <v>RANGE?</v>
      </c>
      <c r="AB1716" s="1">
        <f t="shared" si="368"/>
        <v>1678</v>
      </c>
      <c r="AC1716" t="str">
        <f t="shared" si="362"/>
        <v>ITM_GETRANGE</v>
      </c>
      <c r="AD1716" s="136" t="str">
        <f>IF(ISNA(VLOOKUP(AA1716,Sheet2!J:J,1,0)),"//","")</f>
        <v>//</v>
      </c>
      <c r="AF1716" s="94" t="str">
        <f t="shared" si="363"/>
        <v>RANGE?</v>
      </c>
      <c r="AG1716" t="b">
        <f t="shared" si="364"/>
        <v>1</v>
      </c>
    </row>
    <row r="1717" spans="1:33">
      <c r="A1717" s="50">
        <f t="shared" si="365"/>
        <v>1717</v>
      </c>
      <c r="B1717" s="49">
        <f t="shared" si="366"/>
        <v>1679</v>
      </c>
      <c r="C1717" s="53" t="s">
        <v>3731</v>
      </c>
      <c r="D1717" s="53" t="s">
        <v>7</v>
      </c>
      <c r="E1717" s="58" t="s">
        <v>429</v>
      </c>
      <c r="F1717" s="58" t="s">
        <v>429</v>
      </c>
      <c r="G1717" s="63">
        <v>0</v>
      </c>
      <c r="H1717" s="63">
        <v>0</v>
      </c>
      <c r="I1717" s="148" t="s">
        <v>3</v>
      </c>
      <c r="J1717" s="58" t="s">
        <v>1395</v>
      </c>
      <c r="K1717" s="59" t="s">
        <v>3994</v>
      </c>
      <c r="L1717" s="57" t="s">
        <v>4852</v>
      </c>
      <c r="M1717" s="57" t="s">
        <v>4908</v>
      </c>
      <c r="N1717" s="57"/>
      <c r="O1717" s="57"/>
      <c r="P1717" s="56" t="s">
        <v>2070</v>
      </c>
      <c r="Q1717" s="18"/>
      <c r="R1717"/>
      <c r="S1717" t="str">
        <f t="shared" si="369"/>
        <v/>
      </c>
      <c r="T1717" t="str">
        <f>IF(ISNA(VLOOKUP(AF1717,#REF!,1)),"//","")</f>
        <v/>
      </c>
      <c r="U1717"/>
      <c r="V1717" t="e">
        <f t="shared" si="360"/>
        <v>#REF!</v>
      </c>
      <c r="W1717" s="81" t="s">
        <v>2699</v>
      </c>
      <c r="X1717" s="59" t="s">
        <v>2263</v>
      </c>
      <c r="Y1717" s="59" t="s">
        <v>2263</v>
      </c>
      <c r="Z1717" s="25" t="str">
        <f t="shared" si="367"/>
        <v>"(-1)" STD_SUP_X</v>
      </c>
      <c r="AA1717" s="25" t="str">
        <f t="shared" si="361"/>
        <v>(-1)^X</v>
      </c>
      <c r="AB1717" s="1">
        <f t="shared" si="368"/>
        <v>1679</v>
      </c>
      <c r="AC1717" t="str">
        <f t="shared" si="362"/>
        <v>ITM_M1X</v>
      </c>
      <c r="AD1717" s="136" t="str">
        <f>IF(ISNA(VLOOKUP(AA1717,Sheet2!J:J,1,0)),"//","")</f>
        <v/>
      </c>
      <c r="AF1717" s="94" t="str">
        <f t="shared" si="363"/>
        <v>(-1)^X</v>
      </c>
      <c r="AG1717" t="b">
        <f t="shared" si="364"/>
        <v>1</v>
      </c>
    </row>
    <row r="1718" spans="1:33">
      <c r="A1718" s="50">
        <f t="shared" si="365"/>
        <v>1718</v>
      </c>
      <c r="B1718" s="49">
        <f t="shared" si="366"/>
        <v>1680</v>
      </c>
      <c r="C1718" s="53" t="s">
        <v>4491</v>
      </c>
      <c r="D1718" s="53" t="s">
        <v>7</v>
      </c>
      <c r="E1718" s="58" t="s">
        <v>1334</v>
      </c>
      <c r="F1718" s="58" t="s">
        <v>1334</v>
      </c>
      <c r="G1718" s="63">
        <v>0</v>
      </c>
      <c r="H1718" s="63">
        <v>0</v>
      </c>
      <c r="I1718" s="148" t="s">
        <v>3</v>
      </c>
      <c r="J1718" s="58" t="s">
        <v>1395</v>
      </c>
      <c r="K1718" s="59" t="s">
        <v>3994</v>
      </c>
      <c r="L1718" s="57" t="s">
        <v>4851</v>
      </c>
      <c r="M1718" s="57" t="s">
        <v>4908</v>
      </c>
      <c r="N1718" s="57"/>
      <c r="O1718" s="57"/>
      <c r="P1718" s="56" t="s">
        <v>2072</v>
      </c>
      <c r="Q1718" s="13"/>
      <c r="R1718"/>
      <c r="S1718" t="str">
        <f t="shared" si="369"/>
        <v/>
      </c>
      <c r="T1718" t="str">
        <f>IF(ISNA(VLOOKUP(AF1718,#REF!,1)),"//","")</f>
        <v/>
      </c>
      <c r="U1718"/>
      <c r="V1718" t="e">
        <f t="shared" si="360"/>
        <v>#REF!</v>
      </c>
      <c r="W1718" s="81" t="s">
        <v>2263</v>
      </c>
      <c r="X1718" s="59" t="s">
        <v>2263</v>
      </c>
      <c r="Y1718" s="59" t="s">
        <v>2263</v>
      </c>
      <c r="Z1718" s="25" t="str">
        <f t="shared" si="367"/>
        <v>STD_CROSS "MOD"</v>
      </c>
      <c r="AA1718" s="25" t="str">
        <f t="shared" si="361"/>
        <v>CROSSMOD</v>
      </c>
      <c r="AB1718" s="1">
        <f t="shared" si="368"/>
        <v>1680</v>
      </c>
      <c r="AC1718" t="str">
        <f t="shared" si="362"/>
        <v>ITM_XMOD</v>
      </c>
      <c r="AD1718" s="136" t="str">
        <f>IF(ISNA(VLOOKUP(AA1718,Sheet2!J:J,1,0)),"//","")</f>
        <v>//</v>
      </c>
      <c r="AF1718" s="94" t="str">
        <f t="shared" si="363"/>
        <v>*MOD</v>
      </c>
      <c r="AG1718" t="b">
        <f t="shared" si="364"/>
        <v>0</v>
      </c>
    </row>
    <row r="1719" spans="1:33">
      <c r="A1719" s="50">
        <f t="shared" si="365"/>
        <v>1719</v>
      </c>
      <c r="B1719" s="49">
        <f t="shared" si="366"/>
        <v>1681</v>
      </c>
      <c r="C1719" s="53" t="s">
        <v>4283</v>
      </c>
      <c r="D1719" s="53" t="s">
        <v>7</v>
      </c>
      <c r="E1719" s="58" t="s">
        <v>437</v>
      </c>
      <c r="F1719" s="58" t="s">
        <v>437</v>
      </c>
      <c r="G1719" s="63">
        <v>0</v>
      </c>
      <c r="H1719" s="63">
        <v>0</v>
      </c>
      <c r="I1719" s="148" t="s">
        <v>3</v>
      </c>
      <c r="J1719" s="58" t="s">
        <v>1395</v>
      </c>
      <c r="K1719" s="59" t="s">
        <v>3994</v>
      </c>
      <c r="L1719" s="57" t="s">
        <v>4851</v>
      </c>
      <c r="M1719" s="57" t="s">
        <v>4908</v>
      </c>
      <c r="N1719" s="57"/>
      <c r="O1719" s="57"/>
      <c r="P1719" s="56" t="s">
        <v>2074</v>
      </c>
      <c r="Q1719" s="13"/>
      <c r="R1719"/>
      <c r="S1719" t="str">
        <f t="shared" si="369"/>
        <v/>
      </c>
      <c r="T1719" t="str">
        <f>IF(ISNA(VLOOKUP(AF1719,#REF!,1)),"//","")</f>
        <v/>
      </c>
      <c r="U1719"/>
      <c r="V1719" t="e">
        <f t="shared" si="360"/>
        <v>#REF!</v>
      </c>
      <c r="W1719" s="81" t="s">
        <v>2263</v>
      </c>
      <c r="X1719" s="59" t="s">
        <v>2263</v>
      </c>
      <c r="Y1719" s="59" t="s">
        <v>2263</v>
      </c>
      <c r="Z1719" s="25" t="str">
        <f t="shared" si="367"/>
        <v>STD_RIGHT_ARROW "DATE"</v>
      </c>
      <c r="AA1719" s="25" t="str">
        <f t="shared" si="361"/>
        <v>&gt;DATE</v>
      </c>
      <c r="AB1719" s="1">
        <f t="shared" si="368"/>
        <v>1681</v>
      </c>
      <c r="AC1719" t="str">
        <f t="shared" si="362"/>
        <v>ITM_toDATE</v>
      </c>
      <c r="AD1719" s="136" t="str">
        <f>IF(ISNA(VLOOKUP(AA1719,Sheet2!J:J,1,0)),"//","")</f>
        <v>//</v>
      </c>
      <c r="AF1719" s="94" t="str">
        <f t="shared" si="363"/>
        <v>&gt;DATE</v>
      </c>
      <c r="AG1719" t="b">
        <f t="shared" si="364"/>
        <v>1</v>
      </c>
    </row>
    <row r="1720" spans="1:33">
      <c r="A1720" s="50">
        <f t="shared" si="365"/>
        <v>1720</v>
      </c>
      <c r="B1720" s="49">
        <f t="shared" si="366"/>
        <v>1682</v>
      </c>
      <c r="C1720" s="53" t="s">
        <v>4688</v>
      </c>
      <c r="D1720" s="53" t="s">
        <v>7</v>
      </c>
      <c r="E1720" s="58" t="s">
        <v>4691</v>
      </c>
      <c r="F1720" s="58" t="s">
        <v>4691</v>
      </c>
      <c r="G1720" s="63">
        <v>0</v>
      </c>
      <c r="H1720" s="63">
        <v>0</v>
      </c>
      <c r="I1720" s="148" t="s">
        <v>3</v>
      </c>
      <c r="J1720" s="58" t="s">
        <v>1395</v>
      </c>
      <c r="K1720" s="59" t="s">
        <v>3994</v>
      </c>
      <c r="L1720" s="57" t="s">
        <v>4851</v>
      </c>
      <c r="M1720" s="57" t="s">
        <v>4908</v>
      </c>
      <c r="N1720" s="57"/>
      <c r="O1720" s="57"/>
      <c r="P1720" s="56" t="s">
        <v>4625</v>
      </c>
      <c r="Q1720" s="13"/>
      <c r="R1720"/>
      <c r="S1720" t="str">
        <f t="shared" si="369"/>
        <v/>
      </c>
      <c r="T1720" t="str">
        <f>IF(ISNA(VLOOKUP(AF1720,#REF!,1)),"//","")</f>
        <v/>
      </c>
      <c r="U1720"/>
      <c r="V1720" t="e">
        <f t="shared" si="360"/>
        <v>#REF!</v>
      </c>
      <c r="W1720" s="81" t="s">
        <v>2263</v>
      </c>
      <c r="X1720" s="59" t="s">
        <v>2263</v>
      </c>
      <c r="Y1720" s="59" t="s">
        <v>2263</v>
      </c>
      <c r="Z1720" s="25" t="str">
        <f t="shared" si="367"/>
        <v>"SN(U,M)"</v>
      </c>
      <c r="AA1720" s="25" t="str">
        <f t="shared" si="361"/>
        <v>SN(U,M)</v>
      </c>
      <c r="AB1720" s="1">
        <f t="shared" si="368"/>
        <v>1682</v>
      </c>
      <c r="AC1720" t="str">
        <f t="shared" si="362"/>
        <v>ITM_sn</v>
      </c>
      <c r="AD1720" s="136" t="str">
        <f>IF(ISNA(VLOOKUP(AA1720,Sheet2!J:J,1,0)),"//","")</f>
        <v>//</v>
      </c>
      <c r="AF1720" s="94" t="str">
        <f t="shared" si="363"/>
        <v>SN(U,M)</v>
      </c>
      <c r="AG1720" t="b">
        <f t="shared" si="364"/>
        <v>1</v>
      </c>
    </row>
    <row r="1721" spans="1:33">
      <c r="A1721" s="50">
        <f t="shared" si="365"/>
        <v>1721</v>
      </c>
      <c r="B1721" s="49">
        <f t="shared" si="366"/>
        <v>1683</v>
      </c>
      <c r="C1721" s="53" t="s">
        <v>4689</v>
      </c>
      <c r="D1721" s="53" t="s">
        <v>7</v>
      </c>
      <c r="E1721" s="58" t="s">
        <v>4692</v>
      </c>
      <c r="F1721" s="58" t="s">
        <v>4692</v>
      </c>
      <c r="G1721" s="63">
        <v>0</v>
      </c>
      <c r="H1721" s="63">
        <v>0</v>
      </c>
      <c r="I1721" s="148" t="s">
        <v>3</v>
      </c>
      <c r="J1721" s="58" t="s">
        <v>1395</v>
      </c>
      <c r="K1721" s="59" t="s">
        <v>3994</v>
      </c>
      <c r="L1721" s="57" t="s">
        <v>4851</v>
      </c>
      <c r="M1721" s="57" t="s">
        <v>4908</v>
      </c>
      <c r="N1721" s="57"/>
      <c r="O1721" s="57"/>
      <c r="P1721" s="56" t="s">
        <v>4626</v>
      </c>
      <c r="Q1721" s="13"/>
      <c r="R1721"/>
      <c r="S1721" t="str">
        <f t="shared" si="369"/>
        <v/>
      </c>
      <c r="T1721" t="str">
        <f>IF(ISNA(VLOOKUP(AF1721,#REF!,1)),"//","")</f>
        <v/>
      </c>
      <c r="U1721"/>
      <c r="V1721" t="e">
        <f t="shared" si="360"/>
        <v>#REF!</v>
      </c>
      <c r="W1721" s="81" t="s">
        <v>2263</v>
      </c>
      <c r="X1721" s="59" t="s">
        <v>2263</v>
      </c>
      <c r="Y1721" s="59" t="s">
        <v>2263</v>
      </c>
      <c r="Z1721" s="25" t="str">
        <f t="shared" si="367"/>
        <v>"CN(U,M)"</v>
      </c>
      <c r="AA1721" s="25" t="str">
        <f t="shared" si="361"/>
        <v>CN(U,M)</v>
      </c>
      <c r="AB1721" s="1">
        <f t="shared" si="368"/>
        <v>1683</v>
      </c>
      <c r="AC1721" t="str">
        <f t="shared" si="362"/>
        <v>ITM_cn</v>
      </c>
      <c r="AD1721" s="136" t="str">
        <f>IF(ISNA(VLOOKUP(AA1721,Sheet2!J:J,1,0)),"//","")</f>
        <v>//</v>
      </c>
      <c r="AF1721" s="94" t="str">
        <f t="shared" si="363"/>
        <v>CN(U,M)</v>
      </c>
      <c r="AG1721" t="b">
        <f t="shared" si="364"/>
        <v>1</v>
      </c>
    </row>
    <row r="1722" spans="1:33">
      <c r="A1722" s="50">
        <f t="shared" si="365"/>
        <v>1722</v>
      </c>
      <c r="B1722" s="49">
        <f t="shared" si="366"/>
        <v>1684</v>
      </c>
      <c r="C1722" s="53" t="s">
        <v>4690</v>
      </c>
      <c r="D1722" s="53" t="s">
        <v>7</v>
      </c>
      <c r="E1722" s="58" t="s">
        <v>4693</v>
      </c>
      <c r="F1722" s="58" t="s">
        <v>4693</v>
      </c>
      <c r="G1722" s="63">
        <v>0</v>
      </c>
      <c r="H1722" s="63">
        <v>0</v>
      </c>
      <c r="I1722" s="148" t="s">
        <v>3</v>
      </c>
      <c r="J1722" s="58" t="s">
        <v>1395</v>
      </c>
      <c r="K1722" s="59" t="s">
        <v>3994</v>
      </c>
      <c r="L1722" s="57" t="s">
        <v>4851</v>
      </c>
      <c r="M1722" s="57" t="s">
        <v>4908</v>
      </c>
      <c r="N1722" s="57"/>
      <c r="O1722" s="57"/>
      <c r="P1722" s="56" t="s">
        <v>4627</v>
      </c>
      <c r="Q1722" s="13"/>
      <c r="R1722"/>
      <c r="S1722" t="str">
        <f t="shared" si="369"/>
        <v/>
      </c>
      <c r="T1722" t="str">
        <f>IF(ISNA(VLOOKUP(AF1722,#REF!,1)),"//","")</f>
        <v/>
      </c>
      <c r="U1722"/>
      <c r="V1722" t="e">
        <f t="shared" si="360"/>
        <v>#REF!</v>
      </c>
      <c r="W1722" s="81" t="s">
        <v>2263</v>
      </c>
      <c r="X1722" s="59" t="s">
        <v>2263</v>
      </c>
      <c r="Y1722" s="59" t="s">
        <v>2263</v>
      </c>
      <c r="Z1722" s="25" t="str">
        <f t="shared" si="367"/>
        <v>"DN(U,M)"</v>
      </c>
      <c r="AA1722" s="25" t="str">
        <f t="shared" si="361"/>
        <v>DN(U,M)</v>
      </c>
      <c r="AB1722" s="1">
        <f t="shared" si="368"/>
        <v>1684</v>
      </c>
      <c r="AC1722" t="str">
        <f t="shared" si="362"/>
        <v>ITM_dn</v>
      </c>
      <c r="AD1722" s="136" t="str">
        <f>IF(ISNA(VLOOKUP(AA1722,Sheet2!J:J,1,0)),"//","")</f>
        <v>//</v>
      </c>
      <c r="AF1722" s="94" t="str">
        <f t="shared" si="363"/>
        <v>DN(U,M)</v>
      </c>
      <c r="AG1722" t="b">
        <f t="shared" si="364"/>
        <v>1</v>
      </c>
    </row>
    <row r="1723" spans="1:33">
      <c r="A1723" s="50">
        <f t="shared" si="365"/>
        <v>1723</v>
      </c>
      <c r="B1723" s="49">
        <f t="shared" si="366"/>
        <v>1685</v>
      </c>
      <c r="C1723" s="53" t="s">
        <v>4268</v>
      </c>
      <c r="D1723" s="53" t="s">
        <v>7</v>
      </c>
      <c r="E1723" s="58" t="s">
        <v>1337</v>
      </c>
      <c r="F1723" s="58" t="s">
        <v>440</v>
      </c>
      <c r="G1723" s="63">
        <v>0</v>
      </c>
      <c r="H1723" s="63">
        <v>0</v>
      </c>
      <c r="I1723" s="148" t="s">
        <v>3</v>
      </c>
      <c r="J1723" s="58" t="s">
        <v>1395</v>
      </c>
      <c r="K1723" s="59" t="s">
        <v>3994</v>
      </c>
      <c r="L1723" s="57" t="s">
        <v>4851</v>
      </c>
      <c r="M1723" s="57" t="s">
        <v>4908</v>
      </c>
      <c r="N1723" s="57"/>
      <c r="O1723" s="57"/>
      <c r="P1723" s="56" t="s">
        <v>2078</v>
      </c>
      <c r="Q1723" s="13"/>
      <c r="R1723"/>
      <c r="S1723" t="str">
        <f t="shared" si="369"/>
        <v>NOT EQUAL</v>
      </c>
      <c r="T1723" t="str">
        <f>IF(ISNA(VLOOKUP(AF1723,#REF!,1)),"//","")</f>
        <v/>
      </c>
      <c r="U1723"/>
      <c r="V1723" t="e">
        <f t="shared" si="360"/>
        <v>#REF!</v>
      </c>
      <c r="W1723" s="81" t="s">
        <v>2698</v>
      </c>
      <c r="X1723" s="59" t="s">
        <v>2263</v>
      </c>
      <c r="Y1723" s="59" t="s">
        <v>2263</v>
      </c>
      <c r="Z1723" s="25" t="str">
        <f t="shared" si="367"/>
        <v>STD_RIGHT_ARROW "HR"</v>
      </c>
      <c r="AA1723" s="25" t="str">
        <f t="shared" si="361"/>
        <v>&gt;HR</v>
      </c>
      <c r="AB1723" s="1">
        <f t="shared" si="368"/>
        <v>1685</v>
      </c>
      <c r="AC1723" t="str">
        <f t="shared" si="362"/>
        <v>ITM_toHR</v>
      </c>
      <c r="AD1723" s="136" t="str">
        <f>IF(ISNA(VLOOKUP(AA1723,Sheet2!J:J,1,0)),"//","")</f>
        <v>//</v>
      </c>
      <c r="AF1723" s="94" t="str">
        <f t="shared" si="363"/>
        <v>&gt;HR</v>
      </c>
      <c r="AG1723" t="b">
        <f t="shared" si="364"/>
        <v>1</v>
      </c>
    </row>
    <row r="1724" spans="1:33">
      <c r="A1724" s="50">
        <f t="shared" si="365"/>
        <v>1724</v>
      </c>
      <c r="B1724" s="49">
        <f t="shared" si="366"/>
        <v>1686</v>
      </c>
      <c r="C1724" s="53" t="s">
        <v>4269</v>
      </c>
      <c r="D1724" s="53" t="s">
        <v>2839</v>
      </c>
      <c r="E1724" s="58" t="s">
        <v>1338</v>
      </c>
      <c r="F1724" s="58" t="s">
        <v>441</v>
      </c>
      <c r="G1724" s="63">
        <v>0</v>
      </c>
      <c r="H1724" s="63">
        <v>0</v>
      </c>
      <c r="I1724" s="148" t="s">
        <v>3</v>
      </c>
      <c r="J1724" s="58" t="s">
        <v>1395</v>
      </c>
      <c r="K1724" s="59" t="s">
        <v>3994</v>
      </c>
      <c r="L1724" s="57" t="s">
        <v>4851</v>
      </c>
      <c r="M1724" s="57" t="s">
        <v>4908</v>
      </c>
      <c r="N1724" s="57"/>
      <c r="O1724" s="57" t="s">
        <v>901</v>
      </c>
      <c r="P1724" s="56" t="s">
        <v>2079</v>
      </c>
      <c r="Q1724" s="13"/>
      <c r="R1724"/>
      <c r="S1724" t="str">
        <f t="shared" si="369"/>
        <v/>
      </c>
      <c r="T1724" t="str">
        <f>IF(ISNA(VLOOKUP(AF1724,#REF!,1)),"//","")</f>
        <v/>
      </c>
      <c r="U1724"/>
      <c r="V1724" t="e">
        <f t="shared" si="360"/>
        <v>#REF!</v>
      </c>
      <c r="W1724" s="81" t="s">
        <v>2698</v>
      </c>
      <c r="X1724" s="59" t="s">
        <v>2637</v>
      </c>
      <c r="Y1724" s="59" t="s">
        <v>2263</v>
      </c>
      <c r="Z1724" s="25" t="str">
        <f t="shared" si="367"/>
        <v>STD_RIGHT_ARROW "H.MS"</v>
      </c>
      <c r="AA1724" s="25" t="str">
        <f t="shared" si="361"/>
        <v>&gt;H.MS</v>
      </c>
      <c r="AB1724" s="1">
        <f t="shared" si="368"/>
        <v>1686</v>
      </c>
      <c r="AC1724" t="str">
        <f t="shared" si="362"/>
        <v>ITM_toHMS</v>
      </c>
      <c r="AD1724" s="136" t="str">
        <f>IF(ISNA(VLOOKUP(AA1724,Sheet2!J:J,1,0)),"//","")</f>
        <v>//</v>
      </c>
      <c r="AF1724" s="94" t="str">
        <f t="shared" si="363"/>
        <v>&gt;H.MS</v>
      </c>
      <c r="AG1724" t="b">
        <f t="shared" si="364"/>
        <v>1</v>
      </c>
    </row>
    <row r="1725" spans="1:33">
      <c r="A1725" s="50">
        <f t="shared" si="365"/>
        <v>1725</v>
      </c>
      <c r="B1725" s="49">
        <f t="shared" si="366"/>
        <v>1687</v>
      </c>
      <c r="C1725" s="53" t="s">
        <v>3733</v>
      </c>
      <c r="D1725" s="61" t="s">
        <v>442</v>
      </c>
      <c r="E1725" s="58" t="s">
        <v>443</v>
      </c>
      <c r="F1725" s="58" t="s">
        <v>1339</v>
      </c>
      <c r="G1725" s="63">
        <v>2</v>
      </c>
      <c r="H1725" s="63">
        <v>16</v>
      </c>
      <c r="I1725" s="148" t="s">
        <v>3</v>
      </c>
      <c r="J1725" s="58" t="s">
        <v>1395</v>
      </c>
      <c r="K1725" s="59" t="s">
        <v>3994</v>
      </c>
      <c r="L1725" s="57" t="s">
        <v>4851</v>
      </c>
      <c r="M1725" s="57" t="s">
        <v>4909</v>
      </c>
      <c r="N1725" s="57"/>
      <c r="O1725" s="53"/>
      <c r="P1725" s="56" t="s">
        <v>2080</v>
      </c>
      <c r="Q1725" s="13"/>
      <c r="R1725"/>
      <c r="S1725" t="str">
        <f t="shared" si="369"/>
        <v>NOT EQUAL</v>
      </c>
      <c r="T1725" t="str">
        <f>IF(ISNA(VLOOKUP(AF1725,#REF!,1)),"//","")</f>
        <v/>
      </c>
      <c r="U1725"/>
      <c r="V1725" t="e">
        <f t="shared" si="360"/>
        <v>#REF!</v>
      </c>
      <c r="W1725" s="81" t="s">
        <v>2698</v>
      </c>
      <c r="X1725" s="59" t="s">
        <v>2637</v>
      </c>
      <c r="Y1725" s="59" t="s">
        <v>2263</v>
      </c>
      <c r="Z1725" s="25" t="str">
        <f t="shared" si="367"/>
        <v>STD_RIGHT_ARROW "INT"</v>
      </c>
      <c r="AA1725" s="25" t="str">
        <f t="shared" si="361"/>
        <v>&gt;INT</v>
      </c>
      <c r="AB1725" s="1">
        <f t="shared" si="368"/>
        <v>1687</v>
      </c>
      <c r="AC1725" t="str">
        <f t="shared" si="362"/>
        <v>ITM_toINT</v>
      </c>
      <c r="AD1725" s="136" t="str">
        <f>IF(ISNA(VLOOKUP(AA1725,Sheet2!J:J,1,0)),"//","")</f>
        <v>//</v>
      </c>
      <c r="AF1725" s="94" t="str">
        <f t="shared" si="363"/>
        <v>&gt;INT</v>
      </c>
      <c r="AG1725" t="b">
        <f t="shared" si="364"/>
        <v>1</v>
      </c>
    </row>
    <row r="1726" spans="1:33">
      <c r="A1726" s="50">
        <f t="shared" si="365"/>
        <v>1726</v>
      </c>
      <c r="B1726" s="49">
        <f t="shared" si="366"/>
        <v>1688</v>
      </c>
      <c r="C1726" s="53" t="s">
        <v>3734</v>
      </c>
      <c r="D1726" s="53" t="s">
        <v>5032</v>
      </c>
      <c r="E1726" s="58" t="s">
        <v>2693</v>
      </c>
      <c r="F1726" s="58" t="s">
        <v>2695</v>
      </c>
      <c r="G1726" s="161">
        <v>0</v>
      </c>
      <c r="H1726" s="161">
        <v>0</v>
      </c>
      <c r="I1726" s="58" t="s">
        <v>1</v>
      </c>
      <c r="J1726" s="58" t="s">
        <v>1395</v>
      </c>
      <c r="K1726" s="59" t="s">
        <v>3994</v>
      </c>
      <c r="L1726" s="57" t="s">
        <v>4851</v>
      </c>
      <c r="M1726" s="57" t="s">
        <v>4908</v>
      </c>
      <c r="N1726" s="57"/>
      <c r="O1726" s="57" t="s">
        <v>2272</v>
      </c>
      <c r="P1726" s="56" t="s">
        <v>2082</v>
      </c>
      <c r="Q1726" s="13"/>
      <c r="R1726"/>
      <c r="S1726" t="str">
        <f t="shared" si="369"/>
        <v>NOT EQUAL</v>
      </c>
      <c r="T1726" t="str">
        <f>IF(ISNA(VLOOKUP(AF1726,#REF!,1)),"//","")</f>
        <v/>
      </c>
      <c r="U1726"/>
      <c r="V1726" t="e">
        <f t="shared" si="360"/>
        <v>#REF!</v>
      </c>
      <c r="W1726" s="81" t="s">
        <v>2263</v>
      </c>
      <c r="X1726" s="59" t="s">
        <v>2263</v>
      </c>
      <c r="Y1726" s="59" t="s">
        <v>2263</v>
      </c>
      <c r="Z1726" s="25" t="str">
        <f t="shared" si="367"/>
        <v/>
      </c>
      <c r="AA1726" s="25" t="str">
        <f t="shared" ref="AA1726" si="370">IF(LEN(Y1726)&gt;0,Y1726,SUBSTITUTE(SUBSTITUTE(SUBSTITUTE(SUBSTITUTE(SUBSTITUTE(SUBSTITUTE(SUBSTITUTE(SUBSTITUTE(SUBSTITUTE(SUBSTITUTE(SUBSTITUTE( (SUBSTITUTE( SUBSTITUTE( SUBSTITUTE( SUBSTITUTE(Z1726,"STD_SIGMA","SUM"),"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726" s="1">
        <f t="shared" si="368"/>
        <v>1688</v>
      </c>
      <c r="AC1726" t="str">
        <f t="shared" ref="AC1726" si="371">P1726</f>
        <v>ITM_toPOL</v>
      </c>
      <c r="AD1726" s="136" t="str">
        <f>IF(ISNA(VLOOKUP(AA1726,Sheet2!J:J,1,0)),"//","")</f>
        <v/>
      </c>
      <c r="AF1726" s="94" t="str">
        <f t="shared" ref="AF1726" si="372">IF(LEN(AA1726)=0,"",SUBSTITUTE(SUBSTITUTE(SUBSTITUTE(SUBSTITUTE(SUBSTITUTE(SUBSTITUTE(SUBSTITUTE(SUBSTITUTE(SUBSTITUTE(SUBSTITUTE(SUBSTITUTE(SUBSTITUTE(SUBSTITUTE(SUBSTITUTE(SUBSTITUTE(SUBSTITUTE(SUBSTITUTE( (SUBSTITUTE( SUBSTITUTE( SUBSTITUTE( SUBSTITUTE(Z1726,"STD_SIGMA","SUM"),"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726" t="b">
        <f t="shared" ref="AG1726" si="373">AA1726=AF1726</f>
        <v>1</v>
      </c>
    </row>
    <row r="1727" spans="1:33">
      <c r="A1727" s="50">
        <f t="shared" si="365"/>
        <v>1727</v>
      </c>
      <c r="B1727" s="49">
        <f t="shared" si="366"/>
        <v>1689</v>
      </c>
      <c r="C1727" s="55" t="s">
        <v>4663</v>
      </c>
      <c r="D1727" s="53" t="s">
        <v>7</v>
      </c>
      <c r="E1727" s="58" t="s">
        <v>4665</v>
      </c>
      <c r="F1727" s="58" t="s">
        <v>4665</v>
      </c>
      <c r="G1727" s="161">
        <v>0</v>
      </c>
      <c r="H1727" s="161">
        <v>0</v>
      </c>
      <c r="I1727" s="148" t="s">
        <v>3</v>
      </c>
      <c r="J1727" s="58" t="s">
        <v>1395</v>
      </c>
      <c r="K1727" s="59" t="s">
        <v>3994</v>
      </c>
      <c r="L1727" s="57" t="s">
        <v>4851</v>
      </c>
      <c r="M1727" s="57" t="s">
        <v>4908</v>
      </c>
      <c r="N1727" s="57"/>
      <c r="O1727" s="57"/>
      <c r="P1727" s="56" t="s">
        <v>4667</v>
      </c>
      <c r="Q1727" s="13"/>
      <c r="R1727"/>
      <c r="S1727" t="str">
        <f t="shared" si="369"/>
        <v/>
      </c>
      <c r="T1727" t="str">
        <f>IF(ISNA(VLOOKUP(AF1727,#REF!,1)),"//","")</f>
        <v/>
      </c>
      <c r="U1727"/>
      <c r="V1727" t="e">
        <f t="shared" si="360"/>
        <v>#REF!</v>
      </c>
      <c r="W1727" s="81" t="s">
        <v>2263</v>
      </c>
      <c r="X1727" s="59" t="s">
        <v>2263</v>
      </c>
      <c r="Y1727" s="59" t="s">
        <v>2263</v>
      </c>
      <c r="Z1727" s="25" t="str">
        <f t="shared" si="367"/>
        <v>"M" STD_PI STD_RIGHT_ARROW "R"</v>
      </c>
      <c r="AA1727" s="25" t="str">
        <f t="shared" si="361"/>
        <v>MPI&gt;R</v>
      </c>
      <c r="AB1727" s="1">
        <f t="shared" si="368"/>
        <v>1689</v>
      </c>
      <c r="AC1727" t="str">
        <f t="shared" si="362"/>
        <v>ITM_MPItoR</v>
      </c>
      <c r="AD1727" s="136" t="str">
        <f>IF(ISNA(VLOOKUP(AA1727,Sheet2!J:J,1,0)),"//","")</f>
        <v>//</v>
      </c>
      <c r="AF1727" s="94" t="str">
        <f t="shared" si="363"/>
        <v>MPI&gt;R</v>
      </c>
      <c r="AG1727" t="b">
        <f t="shared" si="364"/>
        <v>1</v>
      </c>
    </row>
    <row r="1728" spans="1:33">
      <c r="A1728" s="50">
        <f t="shared" si="365"/>
        <v>1728</v>
      </c>
      <c r="B1728" s="49">
        <f t="shared" si="366"/>
        <v>1690</v>
      </c>
      <c r="C1728" s="55" t="s">
        <v>4664</v>
      </c>
      <c r="D1728" s="53" t="s">
        <v>7</v>
      </c>
      <c r="E1728" s="58" t="s">
        <v>4666</v>
      </c>
      <c r="F1728" s="58" t="s">
        <v>4666</v>
      </c>
      <c r="G1728" s="161">
        <v>0</v>
      </c>
      <c r="H1728" s="161">
        <v>0</v>
      </c>
      <c r="I1728" s="148" t="s">
        <v>3</v>
      </c>
      <c r="J1728" s="58" t="s">
        <v>1395</v>
      </c>
      <c r="K1728" s="59" t="s">
        <v>3994</v>
      </c>
      <c r="L1728" s="57" t="s">
        <v>4851</v>
      </c>
      <c r="M1728" s="57" t="s">
        <v>4908</v>
      </c>
      <c r="N1728" s="57"/>
      <c r="O1728" s="57"/>
      <c r="P1728" s="56" t="s">
        <v>4668</v>
      </c>
      <c r="Q1728" s="13"/>
      <c r="R1728"/>
      <c r="S1728" t="str">
        <f t="shared" si="369"/>
        <v/>
      </c>
      <c r="T1728" t="str">
        <f>IF(ISNA(VLOOKUP(AF1728,#REF!,1)),"//","")</f>
        <v/>
      </c>
      <c r="U1728"/>
      <c r="V1728" t="e">
        <f t="shared" si="360"/>
        <v>#REF!</v>
      </c>
      <c r="W1728" s="81" t="s">
        <v>2263</v>
      </c>
      <c r="X1728" s="59" t="s">
        <v>2263</v>
      </c>
      <c r="Y1728" s="59" t="s">
        <v>2263</v>
      </c>
      <c r="Z1728" s="25" t="str">
        <f t="shared" si="367"/>
        <v>"R" STD_RIGHT_ARROW "M" STD_PI</v>
      </c>
      <c r="AA1728" s="25" t="str">
        <f t="shared" ref="AA1728" si="374">IF(LEN(Y1728)&gt;0,Y1728,SUBSTITUTE(SUBSTITUTE(SUBSTITUTE(SUBSTITUTE(SUBSTITUTE(SUBSTITUTE(SUBSTITUTE(SUBSTITUTE(SUBSTITUTE(SUBSTITUTE(SUBSTITUTE( (SUBSTITUTE( SUBSTITUTE( SUBSTITUTE( SUBSTITUTE(Z1728,"STD_SIGMA","SUM"),"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R&gt;MPI</v>
      </c>
      <c r="AB1728" s="1">
        <f t="shared" si="368"/>
        <v>1690</v>
      </c>
      <c r="AC1728" t="str">
        <f t="shared" ref="AC1728" si="375">P1728</f>
        <v>ITM_RtoMPI</v>
      </c>
      <c r="AD1728" s="136" t="str">
        <f>IF(ISNA(VLOOKUP(AA1728,Sheet2!J:J,1,0)),"//","")</f>
        <v>//</v>
      </c>
      <c r="AF1728" s="94" t="str">
        <f t="shared" ref="AF1728" si="376">IF(LEN(AA1728)=0,"",SUBSTITUTE(SUBSTITUTE(SUBSTITUTE(SUBSTITUTE(SUBSTITUTE(SUBSTITUTE(SUBSTITUTE(SUBSTITUTE(SUBSTITUTE(SUBSTITUTE(SUBSTITUTE(SUBSTITUTE(SUBSTITUTE(SUBSTITUTE(SUBSTITUTE(SUBSTITUTE(SUBSTITUTE( (SUBSTITUTE( SUBSTITUTE( SUBSTITUTE( SUBSTITUTE(Z1728,"STD_SIGMA","SUM"),"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R&gt;MPI</v>
      </c>
      <c r="AG1728" t="b">
        <f t="shared" ref="AG1728" si="377">AA1728=AF1728</f>
        <v>1</v>
      </c>
    </row>
    <row r="1729" spans="1:33">
      <c r="A1729" s="50">
        <f t="shared" si="365"/>
        <v>1729</v>
      </c>
      <c r="B1729" s="49">
        <f t="shared" si="366"/>
        <v>1691</v>
      </c>
      <c r="C1729" s="53" t="s">
        <v>3735</v>
      </c>
      <c r="D1729" s="53" t="s">
        <v>7</v>
      </c>
      <c r="E1729" s="58" t="s">
        <v>1342</v>
      </c>
      <c r="F1729" s="58" t="s">
        <v>440</v>
      </c>
      <c r="G1729" s="161">
        <v>0</v>
      </c>
      <c r="H1729" s="161">
        <v>0</v>
      </c>
      <c r="I1729" s="148" t="s">
        <v>3</v>
      </c>
      <c r="J1729" s="58" t="s">
        <v>1395</v>
      </c>
      <c r="K1729" s="59" t="s">
        <v>3994</v>
      </c>
      <c r="L1729" s="57" t="s">
        <v>4851</v>
      </c>
      <c r="M1729" s="57" t="s">
        <v>4908</v>
      </c>
      <c r="N1729" s="57"/>
      <c r="O1729" s="57"/>
      <c r="P1729" s="56" t="s">
        <v>2084</v>
      </c>
      <c r="Q1729" s="13"/>
      <c r="R1729"/>
      <c r="S1729" t="str">
        <f t="shared" si="369"/>
        <v>NOT EQUAL</v>
      </c>
      <c r="T1729" t="str">
        <f>IF(ISNA(VLOOKUP(AF1729,#REF!,1)),"//","")</f>
        <v/>
      </c>
      <c r="U1729"/>
      <c r="V1729" t="e">
        <f t="shared" si="360"/>
        <v>#REF!</v>
      </c>
      <c r="W1729" s="84" t="s">
        <v>2722</v>
      </c>
      <c r="X1729" s="59" t="s">
        <v>2263</v>
      </c>
      <c r="Y1729" s="59" t="s">
        <v>2263</v>
      </c>
      <c r="Z1729" s="25" t="str">
        <f t="shared" si="367"/>
        <v>STD_RIGHT_ARROW "REAL"</v>
      </c>
      <c r="AA1729" s="25" t="str">
        <f t="shared" si="361"/>
        <v>&gt;REAL</v>
      </c>
      <c r="AB1729" s="1">
        <f t="shared" si="368"/>
        <v>1691</v>
      </c>
      <c r="AC1729" t="str">
        <f t="shared" si="362"/>
        <v>ITM_toREAL</v>
      </c>
      <c r="AD1729" s="136" t="str">
        <f>IF(ISNA(VLOOKUP(AA1729,Sheet2!J:J,1,0)),"//","")</f>
        <v/>
      </c>
      <c r="AF1729" s="94" t="str">
        <f t="shared" si="363"/>
        <v>&gt;REAL</v>
      </c>
      <c r="AG1729" t="b">
        <f t="shared" si="364"/>
        <v>1</v>
      </c>
    </row>
    <row r="1730" spans="1:33">
      <c r="A1730" s="50">
        <f t="shared" si="365"/>
        <v>1730</v>
      </c>
      <c r="B1730" s="49">
        <f t="shared" si="366"/>
        <v>1692</v>
      </c>
      <c r="C1730" s="53" t="s">
        <v>3736</v>
      </c>
      <c r="D1730" s="53" t="s">
        <v>5032</v>
      </c>
      <c r="E1730" s="58" t="s">
        <v>2694</v>
      </c>
      <c r="F1730" s="58" t="s">
        <v>2696</v>
      </c>
      <c r="G1730" s="161">
        <v>0</v>
      </c>
      <c r="H1730" s="161">
        <v>0</v>
      </c>
      <c r="I1730" s="58" t="s">
        <v>1</v>
      </c>
      <c r="J1730" s="58" t="s">
        <v>1395</v>
      </c>
      <c r="K1730" s="59" t="s">
        <v>3994</v>
      </c>
      <c r="L1730" s="57" t="s">
        <v>4851</v>
      </c>
      <c r="M1730" s="57" t="s">
        <v>4908</v>
      </c>
      <c r="N1730" s="57"/>
      <c r="O1730" s="57" t="s">
        <v>2273</v>
      </c>
      <c r="P1730" s="56" t="s">
        <v>2085</v>
      </c>
      <c r="Q1730" s="13"/>
      <c r="R1730"/>
      <c r="S1730" t="str">
        <f t="shared" si="369"/>
        <v>NOT EQUAL</v>
      </c>
      <c r="T1730" t="str">
        <f>IF(ISNA(VLOOKUP(AF1730,#REF!,1)),"//","")</f>
        <v/>
      </c>
      <c r="U1730"/>
      <c r="V1730" t="e">
        <f t="shared" si="360"/>
        <v>#REF!</v>
      </c>
      <c r="W1730" s="81" t="s">
        <v>2263</v>
      </c>
      <c r="X1730" s="59" t="s">
        <v>2263</v>
      </c>
      <c r="Y1730" s="59" t="s">
        <v>2263</v>
      </c>
      <c r="Z1730" s="25" t="str">
        <f t="shared" si="367"/>
        <v/>
      </c>
      <c r="AA1730" s="25" t="str">
        <f t="shared" si="361"/>
        <v/>
      </c>
      <c r="AB1730" s="1">
        <f t="shared" si="368"/>
        <v>1692</v>
      </c>
      <c r="AC1730" t="str">
        <f t="shared" si="362"/>
        <v>ITM_toREC</v>
      </c>
      <c r="AD1730" s="136" t="str">
        <f>IF(ISNA(VLOOKUP(AA1730,Sheet2!J:J,1,0)),"//","")</f>
        <v/>
      </c>
      <c r="AF1730" s="94" t="str">
        <f t="shared" si="363"/>
        <v/>
      </c>
      <c r="AG1730" t="b">
        <f t="shared" si="364"/>
        <v>1</v>
      </c>
    </row>
    <row r="1731" spans="1:33">
      <c r="A1731" s="50">
        <f t="shared" si="365"/>
        <v>1731</v>
      </c>
      <c r="B1731" s="49">
        <f t="shared" si="366"/>
        <v>1693</v>
      </c>
      <c r="C1731" s="53" t="s">
        <v>3737</v>
      </c>
      <c r="D1731" s="61" t="s">
        <v>7</v>
      </c>
      <c r="E1731" s="58" t="s">
        <v>445</v>
      </c>
      <c r="F1731" s="58" t="s">
        <v>445</v>
      </c>
      <c r="G1731" s="161">
        <v>0</v>
      </c>
      <c r="H1731" s="161">
        <v>0</v>
      </c>
      <c r="I1731" s="148" t="s">
        <v>3</v>
      </c>
      <c r="J1731" s="58" t="s">
        <v>1395</v>
      </c>
      <c r="K1731" s="59" t="s">
        <v>3994</v>
      </c>
      <c r="L1731" s="57" t="s">
        <v>4851</v>
      </c>
      <c r="M1731" s="57" t="s">
        <v>4908</v>
      </c>
      <c r="N1731" s="57"/>
      <c r="O1731" s="53"/>
      <c r="P1731" s="56" t="s">
        <v>2086</v>
      </c>
      <c r="Q1731" s="13"/>
      <c r="R1731"/>
      <c r="S1731" t="str">
        <f t="shared" si="369"/>
        <v/>
      </c>
      <c r="T1731" t="str">
        <f>IF(ISNA(VLOOKUP(AF1731,#REF!,1)),"//","")</f>
        <v/>
      </c>
      <c r="U1731"/>
      <c r="V1731" t="e">
        <f t="shared" si="360"/>
        <v>#REF!</v>
      </c>
      <c r="W1731" s="81" t="s">
        <v>2698</v>
      </c>
      <c r="X1731" s="59" t="s">
        <v>2263</v>
      </c>
      <c r="Y1731" s="59" t="s">
        <v>2263</v>
      </c>
      <c r="Z1731" s="25" t="str">
        <f t="shared" si="367"/>
        <v>"D" STD_RIGHT_ARROW "D.MS"</v>
      </c>
      <c r="AA1731" s="25" t="str">
        <f t="shared" si="361"/>
        <v>D&gt;D.MS</v>
      </c>
      <c r="AB1731" s="1">
        <f t="shared" si="368"/>
        <v>1693</v>
      </c>
      <c r="AC1731" t="str">
        <f t="shared" si="362"/>
        <v>ITM_DtoDMS</v>
      </c>
      <c r="AD1731" s="136" t="str">
        <f>IF(ISNA(VLOOKUP(AA1731,Sheet2!J:J,1,0)),"//","")</f>
        <v>//</v>
      </c>
      <c r="AF1731" s="94" t="str">
        <f t="shared" si="363"/>
        <v>D&gt;D.MS</v>
      </c>
      <c r="AG1731" t="b">
        <f t="shared" si="364"/>
        <v>1</v>
      </c>
    </row>
    <row r="1732" spans="1:33">
      <c r="A1732" s="50">
        <f t="shared" si="365"/>
        <v>1732</v>
      </c>
      <c r="B1732" s="49">
        <f t="shared" si="366"/>
        <v>1694</v>
      </c>
      <c r="C1732" s="53" t="s">
        <v>3738</v>
      </c>
      <c r="D1732" s="53" t="s">
        <v>2547</v>
      </c>
      <c r="E1732" s="58" t="s">
        <v>806</v>
      </c>
      <c r="F1732" s="58" t="s">
        <v>806</v>
      </c>
      <c r="G1732" s="161">
        <v>0</v>
      </c>
      <c r="H1732" s="161">
        <v>0</v>
      </c>
      <c r="I1732" s="148" t="s">
        <v>3</v>
      </c>
      <c r="J1732" s="58" t="s">
        <v>1395</v>
      </c>
      <c r="K1732" s="59" t="s">
        <v>3994</v>
      </c>
      <c r="L1732" s="57" t="s">
        <v>4851</v>
      </c>
      <c r="M1732" s="57" t="s">
        <v>4940</v>
      </c>
      <c r="N1732" s="57"/>
      <c r="O1732" s="57"/>
      <c r="P1732" s="56" t="s">
        <v>3444</v>
      </c>
      <c r="Q1732" s="13"/>
      <c r="R1732"/>
      <c r="S1732" t="str">
        <f t="shared" si="369"/>
        <v/>
      </c>
      <c r="T1732" t="str">
        <f>IF(ISNA(VLOOKUP(AF1732,#REF!,1)),"//","")</f>
        <v/>
      </c>
      <c r="U1732"/>
      <c r="V1732" t="e">
        <f t="shared" si="360"/>
        <v>#REF!</v>
      </c>
      <c r="W1732" s="84"/>
      <c r="X1732" s="59"/>
      <c r="Y1732" s="59"/>
      <c r="Z1732" s="25" t="str">
        <f t="shared" si="367"/>
        <v>STD_LEFT_RIGHT_ARROWS</v>
      </c>
      <c r="AA1732" s="25" t="str">
        <f t="shared" si="361"/>
        <v>&lt;&gt;</v>
      </c>
      <c r="AB1732" s="1">
        <f t="shared" si="368"/>
        <v>1694</v>
      </c>
      <c r="AC1732" t="str">
        <f t="shared" si="362"/>
        <v>ITM_SHUFFLE</v>
      </c>
      <c r="AD1732" s="136" t="str">
        <f>IF(ISNA(VLOOKUP(AA1732,Sheet2!J:J,1,0)),"//","")</f>
        <v>//</v>
      </c>
      <c r="AF1732" s="94" t="str">
        <f t="shared" si="363"/>
        <v>&lt;&gt;</v>
      </c>
      <c r="AG1732" t="b">
        <f t="shared" si="364"/>
        <v>1</v>
      </c>
    </row>
    <row r="1733" spans="1:33">
      <c r="A1733" s="50">
        <f t="shared" si="365"/>
        <v>1733</v>
      </c>
      <c r="B1733" s="49">
        <f t="shared" si="366"/>
        <v>1695</v>
      </c>
      <c r="C1733" s="53" t="s">
        <v>3739</v>
      </c>
      <c r="D1733" s="53" t="s">
        <v>7</v>
      </c>
      <c r="E1733" s="58" t="s">
        <v>1344</v>
      </c>
      <c r="F1733" s="58" t="s">
        <v>1344</v>
      </c>
      <c r="G1733" s="161">
        <v>0</v>
      </c>
      <c r="H1733" s="161">
        <v>0</v>
      </c>
      <c r="I1733" s="148" t="s">
        <v>3</v>
      </c>
      <c r="J1733" s="58" t="s">
        <v>1395</v>
      </c>
      <c r="K1733" s="59" t="s">
        <v>3994</v>
      </c>
      <c r="L1733" s="57" t="s">
        <v>4851</v>
      </c>
      <c r="M1733" s="57" t="s">
        <v>4908</v>
      </c>
      <c r="N1733" s="57"/>
      <c r="O1733" s="57"/>
      <c r="P1733" s="56" t="s">
        <v>2088</v>
      </c>
      <c r="Q1733" s="13"/>
      <c r="R1733"/>
      <c r="S1733" t="str">
        <f t="shared" si="369"/>
        <v/>
      </c>
      <c r="T1733" t="str">
        <f>IF(ISNA(VLOOKUP(AF1733,#REF!,1)),"//","")</f>
        <v/>
      </c>
      <c r="U1733"/>
      <c r="V1733" t="e">
        <f t="shared" si="360"/>
        <v>#REF!</v>
      </c>
      <c r="W1733" s="81" t="s">
        <v>2724</v>
      </c>
      <c r="X1733" s="59" t="s">
        <v>2263</v>
      </c>
      <c r="Y1733" s="59" t="s">
        <v>2263</v>
      </c>
      <c r="Z1733" s="25" t="str">
        <f t="shared" si="367"/>
        <v>"%"</v>
      </c>
      <c r="AA1733" s="25" t="str">
        <f t="shared" si="361"/>
        <v>%</v>
      </c>
      <c r="AB1733" s="1">
        <f t="shared" si="368"/>
        <v>1695</v>
      </c>
      <c r="AC1733" t="str">
        <f t="shared" si="362"/>
        <v>ITM_PC</v>
      </c>
      <c r="AD1733" s="136" t="str">
        <f>IF(ISNA(VLOOKUP(AA1733,Sheet2!J:J,1,0)),"//","")</f>
        <v>//</v>
      </c>
      <c r="AF1733" s="94" t="str">
        <f t="shared" si="363"/>
        <v>%</v>
      </c>
      <c r="AG1733" t="b">
        <f t="shared" si="364"/>
        <v>1</v>
      </c>
    </row>
    <row r="1734" spans="1:33">
      <c r="A1734" s="50">
        <f t="shared" si="365"/>
        <v>1734</v>
      </c>
      <c r="B1734" s="49">
        <f t="shared" si="366"/>
        <v>1696</v>
      </c>
      <c r="C1734" s="53" t="s">
        <v>3740</v>
      </c>
      <c r="D1734" s="53" t="s">
        <v>7</v>
      </c>
      <c r="E1734" s="58" t="s">
        <v>446</v>
      </c>
      <c r="F1734" s="58" t="s">
        <v>446</v>
      </c>
      <c r="G1734" s="161">
        <v>0</v>
      </c>
      <c r="H1734" s="161">
        <v>0</v>
      </c>
      <c r="I1734" s="148" t="s">
        <v>3</v>
      </c>
      <c r="J1734" s="58" t="s">
        <v>1395</v>
      </c>
      <c r="K1734" s="59" t="s">
        <v>3994</v>
      </c>
      <c r="L1734" s="57" t="s">
        <v>4851</v>
      </c>
      <c r="M1734" s="57" t="s">
        <v>4908</v>
      </c>
      <c r="N1734" s="57"/>
      <c r="O1734" s="57"/>
      <c r="P1734" s="56" t="s">
        <v>2089</v>
      </c>
      <c r="Q1734" s="13"/>
      <c r="R1734"/>
      <c r="S1734" t="str">
        <f t="shared" si="369"/>
        <v/>
      </c>
      <c r="T1734" t="str">
        <f>IF(ISNA(VLOOKUP(AF1734,#REF!,1)),"//","")</f>
        <v/>
      </c>
      <c r="U1734"/>
      <c r="V1734" t="e">
        <f t="shared" si="360"/>
        <v>#REF!</v>
      </c>
      <c r="W1734" s="81" t="s">
        <v>2724</v>
      </c>
      <c r="X1734" s="59" t="s">
        <v>2263</v>
      </c>
      <c r="Y1734" s="59" t="s">
        <v>2263</v>
      </c>
      <c r="Z1734" s="25" t="str">
        <f t="shared" si="367"/>
        <v>"%MRR"</v>
      </c>
      <c r="AA1734" s="25" t="str">
        <f t="shared" si="361"/>
        <v>%MRR</v>
      </c>
      <c r="AB1734" s="1">
        <f t="shared" si="368"/>
        <v>1696</v>
      </c>
      <c r="AC1734" t="str">
        <f t="shared" si="362"/>
        <v>ITM_PCMRR</v>
      </c>
      <c r="AD1734" s="136" t="str">
        <f>IF(ISNA(VLOOKUP(AA1734,Sheet2!J:J,1,0)),"//","")</f>
        <v>//</v>
      </c>
      <c r="AF1734" s="94" t="str">
        <f t="shared" si="363"/>
        <v>%MRR</v>
      </c>
      <c r="AG1734" t="b">
        <f t="shared" si="364"/>
        <v>1</v>
      </c>
    </row>
    <row r="1735" spans="1:33">
      <c r="A1735" s="50">
        <f t="shared" si="365"/>
        <v>1735</v>
      </c>
      <c r="B1735" s="49">
        <f t="shared" si="366"/>
        <v>1697</v>
      </c>
      <c r="C1735" s="53" t="s">
        <v>3741</v>
      </c>
      <c r="D1735" s="53" t="s">
        <v>7</v>
      </c>
      <c r="E1735" s="58" t="s">
        <v>447</v>
      </c>
      <c r="F1735" s="58" t="s">
        <v>447</v>
      </c>
      <c r="G1735" s="161">
        <v>0</v>
      </c>
      <c r="H1735" s="161">
        <v>0</v>
      </c>
      <c r="I1735" s="148" t="s">
        <v>3</v>
      </c>
      <c r="J1735" s="58" t="s">
        <v>1395</v>
      </c>
      <c r="K1735" s="59" t="s">
        <v>3994</v>
      </c>
      <c r="L1735" s="57" t="s">
        <v>4851</v>
      </c>
      <c r="M1735" s="57" t="s">
        <v>4908</v>
      </c>
      <c r="N1735" s="57"/>
      <c r="O1735" s="57"/>
      <c r="P1735" s="56" t="s">
        <v>2090</v>
      </c>
      <c r="Q1735" s="13"/>
      <c r="R1735"/>
      <c r="S1735" t="str">
        <f t="shared" si="369"/>
        <v/>
      </c>
      <c r="T1735" t="str">
        <f>IF(ISNA(VLOOKUP(AF1735,#REF!,1)),"//","")</f>
        <v/>
      </c>
      <c r="U1735"/>
      <c r="V1735" t="e">
        <f t="shared" ref="V1735:V1798" si="378">IF(AA1735&lt;&gt;"",V1734+1,V1734)</f>
        <v>#REF!</v>
      </c>
      <c r="W1735" s="81" t="s">
        <v>2724</v>
      </c>
      <c r="X1735" s="59" t="s">
        <v>2263</v>
      </c>
      <c r="Y1735" s="59" t="s">
        <v>2263</v>
      </c>
      <c r="Z1735" s="25" t="str">
        <f t="shared" si="367"/>
        <v>"%T"</v>
      </c>
      <c r="AA1735" s="25" t="str">
        <f t="shared" ref="AA1735:AA1798" si="379">IF(LEN(Y1735)&gt;0,Y1735,SUBSTITUTE(SUBSTITUTE(SUBSTITUTE(SUBSTITUTE(SUBSTITUTE(SUBSTITUTE(SUBSTITUTE(SUBSTITUTE(SUBSTITUTE(SUBSTITUTE(SUBSTITUTE( (SUBSTITUTE( SUBSTITUTE( SUBSTITUTE( SUBSTITUTE(Z1735,"STD_SIGMA","SUM"),"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%T</v>
      </c>
      <c r="AB1735" s="1">
        <f t="shared" si="368"/>
        <v>1697</v>
      </c>
      <c r="AC1735" t="str">
        <f t="shared" ref="AC1735:AC1798" si="380">P1735</f>
        <v>ITM_PCT</v>
      </c>
      <c r="AD1735" s="136" t="str">
        <f>IF(ISNA(VLOOKUP(AA1735,Sheet2!J:J,1,0)),"//","")</f>
        <v>//</v>
      </c>
      <c r="AF1735" s="94" t="str">
        <f t="shared" ref="AF1735:AF1798" si="381">IF(LEN(AA1735)=0,"",SUBSTITUTE(SUBSTITUTE(SUBSTITUTE(SUBSTITUTE(SUBSTITUTE(SUBSTITUTE(SUBSTITUTE(SUBSTITUTE(SUBSTITUTE(SUBSTITUTE(SUBSTITUTE(SUBSTITUTE(SUBSTITUTE(SUBSTITUTE(SUBSTITUTE(SUBSTITUTE(SUBSTITUTE( (SUBSTITUTE( SUBSTITUTE( SUBSTITUTE( SUBSTITUTE(Z1735,"STD_SIGMA","SUM"),"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%T</v>
      </c>
      <c r="AG1735" t="b">
        <f t="shared" ref="AG1735:AG1798" si="382">AA1735=AF1735</f>
        <v>1</v>
      </c>
    </row>
    <row r="1736" spans="1:33">
      <c r="A1736" s="50">
        <f t="shared" si="365"/>
        <v>1736</v>
      </c>
      <c r="B1736" s="49">
        <f t="shared" si="366"/>
        <v>1698</v>
      </c>
      <c r="C1736" s="53" t="s">
        <v>3742</v>
      </c>
      <c r="D1736" s="53" t="s">
        <v>7</v>
      </c>
      <c r="E1736" s="58" t="s">
        <v>1345</v>
      </c>
      <c r="F1736" s="58" t="s">
        <v>1345</v>
      </c>
      <c r="G1736" s="161">
        <v>0</v>
      </c>
      <c r="H1736" s="161">
        <v>0</v>
      </c>
      <c r="I1736" s="148" t="s">
        <v>3</v>
      </c>
      <c r="J1736" s="58" t="s">
        <v>1395</v>
      </c>
      <c r="K1736" s="59" t="s">
        <v>3994</v>
      </c>
      <c r="L1736" s="57" t="s">
        <v>4851</v>
      </c>
      <c r="M1736" s="57" t="s">
        <v>4908</v>
      </c>
      <c r="N1736" s="57"/>
      <c r="O1736" s="57"/>
      <c r="P1736" s="56" t="s">
        <v>2091</v>
      </c>
      <c r="Q1736" s="13"/>
      <c r="R1736"/>
      <c r="S1736" t="str">
        <f t="shared" si="369"/>
        <v/>
      </c>
      <c r="T1736" t="str">
        <f>IF(ISNA(VLOOKUP(AF1736,#REF!,1)),"//","")</f>
        <v/>
      </c>
      <c r="U1736"/>
      <c r="V1736" t="e">
        <f t="shared" si="378"/>
        <v>#REF!</v>
      </c>
      <c r="W1736" s="81" t="s">
        <v>2725</v>
      </c>
      <c r="X1736" s="59" t="s">
        <v>2263</v>
      </c>
      <c r="Y1736" s="59" t="s">
        <v>2263</v>
      </c>
      <c r="Z1736" s="25" t="str">
        <f t="shared" si="367"/>
        <v>"%" STD_SIGMA</v>
      </c>
      <c r="AA1736" s="25" t="str">
        <f t="shared" si="379"/>
        <v>%SUM</v>
      </c>
      <c r="AB1736" s="1">
        <f t="shared" si="368"/>
        <v>1698</v>
      </c>
      <c r="AC1736" t="str">
        <f t="shared" si="380"/>
        <v>ITM_PCSIGMA</v>
      </c>
      <c r="AD1736" s="136" t="str">
        <f>IF(ISNA(VLOOKUP(AA1736,Sheet2!J:J,1,0)),"//","")</f>
        <v>//</v>
      </c>
      <c r="AF1736" s="94" t="str">
        <f t="shared" si="381"/>
        <v>%SUM</v>
      </c>
      <c r="AG1736" t="b">
        <f t="shared" si="382"/>
        <v>1</v>
      </c>
    </row>
    <row r="1737" spans="1:33">
      <c r="A1737" s="50">
        <f t="shared" ref="A1737:A1800" si="383">IF(B1737=INT(B1737),ROW(),"")</f>
        <v>1737</v>
      </c>
      <c r="B1737" s="49">
        <f t="shared" ref="B1737:B1800" si="384">IF(AND(MID(C1737,2,1)&lt;&gt;"/",MID(C1737,1,1)="/"),INT(B1736)+1,B1736+0.01)</f>
        <v>1699</v>
      </c>
      <c r="C1737" s="53" t="s">
        <v>3743</v>
      </c>
      <c r="D1737" s="53" t="s">
        <v>7</v>
      </c>
      <c r="E1737" s="58" t="s">
        <v>448</v>
      </c>
      <c r="F1737" s="58" t="s">
        <v>448</v>
      </c>
      <c r="G1737" s="161">
        <v>0</v>
      </c>
      <c r="H1737" s="161">
        <v>0</v>
      </c>
      <c r="I1737" s="148" t="s">
        <v>3</v>
      </c>
      <c r="J1737" s="58" t="s">
        <v>1395</v>
      </c>
      <c r="K1737" s="59" t="s">
        <v>3994</v>
      </c>
      <c r="L1737" s="57" t="s">
        <v>4851</v>
      </c>
      <c r="M1737" s="57" t="s">
        <v>4908</v>
      </c>
      <c r="N1737" s="57"/>
      <c r="O1737" s="57"/>
      <c r="P1737" s="56" t="s">
        <v>2092</v>
      </c>
      <c r="Q1737" s="13"/>
      <c r="R1737"/>
      <c r="S1737" t="str">
        <f t="shared" si="369"/>
        <v/>
      </c>
      <c r="T1737" t="str">
        <f>IF(ISNA(VLOOKUP(AF1737,#REF!,1)),"//","")</f>
        <v/>
      </c>
      <c r="U1737"/>
      <c r="V1737" t="e">
        <f t="shared" si="378"/>
        <v>#REF!</v>
      </c>
      <c r="W1737" s="84" t="s">
        <v>2724</v>
      </c>
      <c r="X1737" s="59" t="s">
        <v>2263</v>
      </c>
      <c r="Y1737" s="59" t="s">
        <v>2263</v>
      </c>
      <c r="Z1737" s="25" t="str">
        <f t="shared" si="367"/>
        <v>"%+MG"</v>
      </c>
      <c r="AA1737" s="25" t="str">
        <f t="shared" si="379"/>
        <v>%+MG</v>
      </c>
      <c r="AB1737" s="1">
        <f t="shared" si="368"/>
        <v>1699</v>
      </c>
      <c r="AC1737" t="str">
        <f t="shared" si="380"/>
        <v>ITM_PCPMG</v>
      </c>
      <c r="AD1737" s="136" t="str">
        <f>IF(ISNA(VLOOKUP(AA1737,Sheet2!J:J,1,0)),"//","")</f>
        <v>//</v>
      </c>
      <c r="AF1737" s="94" t="str">
        <f t="shared" si="381"/>
        <v>%+MG</v>
      </c>
      <c r="AG1737" t="b">
        <f t="shared" si="382"/>
        <v>1</v>
      </c>
    </row>
    <row r="1738" spans="1:33">
      <c r="A1738" s="50">
        <f t="shared" si="383"/>
        <v>1738</v>
      </c>
      <c r="B1738" s="49">
        <f t="shared" si="384"/>
        <v>1700</v>
      </c>
      <c r="C1738" s="53" t="s">
        <v>4960</v>
      </c>
      <c r="D1738" s="53" t="s">
        <v>2304</v>
      </c>
      <c r="E1738" s="58" t="s">
        <v>450</v>
      </c>
      <c r="F1738" s="58" t="s">
        <v>450</v>
      </c>
      <c r="G1738" s="161">
        <v>0</v>
      </c>
      <c r="H1738" s="161">
        <v>99</v>
      </c>
      <c r="I1738" s="148" t="s">
        <v>3</v>
      </c>
      <c r="J1738" s="58" t="s">
        <v>1395</v>
      </c>
      <c r="K1738" s="59" t="s">
        <v>3994</v>
      </c>
      <c r="L1738" s="57" t="s">
        <v>4851</v>
      </c>
      <c r="M1738" s="57" t="s">
        <v>4913</v>
      </c>
      <c r="N1738" s="57"/>
      <c r="O1738" s="57"/>
      <c r="P1738" s="56" t="s">
        <v>2094</v>
      </c>
      <c r="Q1738" s="13"/>
      <c r="R1738"/>
      <c r="S1738" t="str">
        <f t="shared" si="369"/>
        <v/>
      </c>
      <c r="T1738" t="str">
        <f>IF(ISNA(VLOOKUP(AF1738,#REF!,1)),"//","")</f>
        <v/>
      </c>
      <c r="U1738"/>
      <c r="V1738" t="e">
        <f t="shared" si="378"/>
        <v>#REF!</v>
      </c>
      <c r="W1738" s="81" t="s">
        <v>2263</v>
      </c>
      <c r="X1738" s="59" t="s">
        <v>2263</v>
      </c>
      <c r="Y1738" s="59" t="s">
        <v>2263</v>
      </c>
      <c r="Z1738" s="25" t="str">
        <f t="shared" si="367"/>
        <v>STD_INTEGRAL</v>
      </c>
      <c r="AA1738" s="25" t="str">
        <f t="shared" si="379"/>
        <v>INTEGRAL</v>
      </c>
      <c r="AB1738" s="1">
        <f t="shared" si="368"/>
        <v>1700</v>
      </c>
      <c r="AC1738" t="str">
        <f t="shared" si="380"/>
        <v>ITM_INTEGRAL</v>
      </c>
      <c r="AD1738" s="136" t="str">
        <f>IF(ISNA(VLOOKUP(AA1738,Sheet2!J:J,1,0)),"//","")</f>
        <v>//</v>
      </c>
      <c r="AF1738" s="94" t="str">
        <f t="shared" si="381"/>
        <v>INTEGRAL</v>
      </c>
      <c r="AG1738" t="b">
        <f t="shared" si="382"/>
        <v>1</v>
      </c>
    </row>
    <row r="1739" spans="1:33">
      <c r="A1739" s="50">
        <f t="shared" si="383"/>
        <v>1739</v>
      </c>
      <c r="B1739" s="49">
        <f t="shared" si="384"/>
        <v>1701</v>
      </c>
      <c r="C1739" s="53" t="s">
        <v>4492</v>
      </c>
      <c r="D1739" s="53" t="s">
        <v>7</v>
      </c>
      <c r="E1739" s="58" t="s">
        <v>454</v>
      </c>
      <c r="F1739" s="58" t="s">
        <v>454</v>
      </c>
      <c r="G1739" s="161">
        <v>0</v>
      </c>
      <c r="H1739" s="161">
        <v>0</v>
      </c>
      <c r="I1739" s="148" t="s">
        <v>3</v>
      </c>
      <c r="J1739" s="58" t="s">
        <v>1395</v>
      </c>
      <c r="K1739" s="59" t="s">
        <v>3994</v>
      </c>
      <c r="L1739" s="57" t="s">
        <v>4851</v>
      </c>
      <c r="M1739" s="57" t="s">
        <v>4908</v>
      </c>
      <c r="N1739" s="57"/>
      <c r="O1739" s="57"/>
      <c r="P1739" s="56" t="s">
        <v>2098</v>
      </c>
      <c r="Q1739" s="13"/>
      <c r="R1739"/>
      <c r="S1739" t="str">
        <f t="shared" si="369"/>
        <v/>
      </c>
      <c r="T1739" t="str">
        <f>IF(ISNA(VLOOKUP(AF1739,#REF!,1)),"//","")</f>
        <v/>
      </c>
      <c r="U1739"/>
      <c r="V1739" t="e">
        <f t="shared" si="378"/>
        <v>#REF!</v>
      </c>
      <c r="W1739" s="81" t="s">
        <v>2263</v>
      </c>
      <c r="X1739" s="59" t="s">
        <v>2263</v>
      </c>
      <c r="Y1739" s="59" t="s">
        <v>2263</v>
      </c>
      <c r="Z1739" s="25" t="str">
        <f t="shared" si="367"/>
        <v>"^MOD"</v>
      </c>
      <c r="AA1739" s="25" t="str">
        <f t="shared" si="379"/>
        <v>^MOD</v>
      </c>
      <c r="AB1739" s="1">
        <f t="shared" si="368"/>
        <v>1701</v>
      </c>
      <c r="AC1739" t="str">
        <f t="shared" si="380"/>
        <v>ITM_PMOD</v>
      </c>
      <c r="AD1739" s="136" t="str">
        <f>IF(ISNA(VLOOKUP(AA1739,Sheet2!J:J,1,0)),"//","")</f>
        <v>//</v>
      </c>
      <c r="AF1739" s="94" t="str">
        <f t="shared" si="381"/>
        <v>^MOD</v>
      </c>
      <c r="AG1739" t="b">
        <f t="shared" si="382"/>
        <v>1</v>
      </c>
    </row>
    <row r="1740" spans="1:33">
      <c r="A1740" s="50">
        <f t="shared" si="383"/>
        <v>1740</v>
      </c>
      <c r="B1740" s="49">
        <f t="shared" si="384"/>
        <v>1702</v>
      </c>
      <c r="C1740" s="53" t="s">
        <v>4617</v>
      </c>
      <c r="D1740" s="53" t="s">
        <v>7</v>
      </c>
      <c r="E1740" s="58" t="s">
        <v>1346</v>
      </c>
      <c r="F1740" s="58" t="s">
        <v>1346</v>
      </c>
      <c r="G1740" s="161">
        <v>0</v>
      </c>
      <c r="H1740" s="161">
        <v>0</v>
      </c>
      <c r="I1740" s="148" t="s">
        <v>3</v>
      </c>
      <c r="J1740" s="58" t="s">
        <v>1395</v>
      </c>
      <c r="K1740" s="59" t="s">
        <v>3994</v>
      </c>
      <c r="L1740" s="57" t="s">
        <v>4851</v>
      </c>
      <c r="M1740" s="57" t="s">
        <v>4908</v>
      </c>
      <c r="N1740" s="57"/>
      <c r="O1740" s="57"/>
      <c r="P1740" s="56" t="s">
        <v>2099</v>
      </c>
      <c r="Q1740" s="13"/>
      <c r="R1740"/>
      <c r="S1740" t="str">
        <f t="shared" si="369"/>
        <v/>
      </c>
      <c r="T1740" t="str">
        <f>IF(ISNA(VLOOKUP(AF1740,#REF!,1)),"//","")</f>
        <v/>
      </c>
      <c r="U1740"/>
      <c r="V1740" t="e">
        <f t="shared" si="378"/>
        <v>#REF!</v>
      </c>
      <c r="W1740" s="81" t="s">
        <v>2263</v>
      </c>
      <c r="X1740" s="59" t="s">
        <v>2263</v>
      </c>
      <c r="Y1740" s="59" t="s">
        <v>2263</v>
      </c>
      <c r="Z1740" s="25" t="str">
        <f t="shared" si="367"/>
        <v>"|M|"</v>
      </c>
      <c r="AA1740" s="25" t="str">
        <f t="shared" si="379"/>
        <v>|M|</v>
      </c>
      <c r="AB1740" s="1">
        <f t="shared" si="368"/>
        <v>1702</v>
      </c>
      <c r="AC1740" t="str">
        <f t="shared" si="380"/>
        <v>ITM_M_DET</v>
      </c>
      <c r="AD1740" s="136" t="str">
        <f>IF(ISNA(VLOOKUP(AA1740,Sheet2!J:J,1,0)),"//","")</f>
        <v>//</v>
      </c>
      <c r="AF1740" s="94" t="str">
        <f t="shared" si="381"/>
        <v>|M|</v>
      </c>
      <c r="AG1740" t="b">
        <f t="shared" si="382"/>
        <v>1</v>
      </c>
    </row>
    <row r="1741" spans="1:33">
      <c r="A1741" s="50">
        <f t="shared" si="383"/>
        <v>1741</v>
      </c>
      <c r="B1741" s="49">
        <f t="shared" si="384"/>
        <v>1703</v>
      </c>
      <c r="C1741" s="53" t="s">
        <v>3744</v>
      </c>
      <c r="D1741" s="53" t="s">
        <v>2839</v>
      </c>
      <c r="E1741" s="58" t="s">
        <v>455</v>
      </c>
      <c r="F1741" s="58" t="s">
        <v>455</v>
      </c>
      <c r="G1741" s="161">
        <v>0</v>
      </c>
      <c r="H1741" s="161">
        <v>0</v>
      </c>
      <c r="I1741" s="148" t="s">
        <v>3</v>
      </c>
      <c r="J1741" s="58" t="s">
        <v>1395</v>
      </c>
      <c r="K1741" s="59" t="s">
        <v>3994</v>
      </c>
      <c r="L1741" s="57" t="s">
        <v>4851</v>
      </c>
      <c r="M1741" s="57" t="s">
        <v>4908</v>
      </c>
      <c r="N1741" s="57"/>
      <c r="O1741" s="57" t="s">
        <v>18</v>
      </c>
      <c r="P1741" s="56" t="s">
        <v>2101</v>
      </c>
      <c r="Q1741" s="13"/>
      <c r="R1741"/>
      <c r="S1741" t="str">
        <f t="shared" si="369"/>
        <v/>
      </c>
      <c r="T1741" t="str">
        <f>IF(ISNA(VLOOKUP(AF1741,#REF!,1)),"//","")</f>
        <v/>
      </c>
      <c r="U1741"/>
      <c r="V1741" t="e">
        <f t="shared" si="378"/>
        <v>#REF!</v>
      </c>
      <c r="W1741" s="81" t="s">
        <v>2723</v>
      </c>
      <c r="X1741" s="59" t="s">
        <v>2263</v>
      </c>
      <c r="Y1741" s="59" t="s">
        <v>2633</v>
      </c>
      <c r="Z1741" s="25" t="str">
        <f t="shared" si="367"/>
        <v>"|" STD_SPACE_3_PER_EM "|"</v>
      </c>
      <c r="AA1741" s="25" t="str">
        <f t="shared" si="379"/>
        <v>PARL</v>
      </c>
      <c r="AB1741" s="1">
        <f t="shared" si="368"/>
        <v>1703</v>
      </c>
      <c r="AC1741" t="str">
        <f t="shared" si="380"/>
        <v>ITM_PARALLEL</v>
      </c>
      <c r="AD1741" s="136" t="str">
        <f>IF(ISNA(VLOOKUP(AA1741,Sheet2!J:J,1,0)),"//","")</f>
        <v>//</v>
      </c>
      <c r="AF1741" s="94" t="str">
        <f t="shared" si="381"/>
        <v>||</v>
      </c>
      <c r="AG1741" t="b">
        <f t="shared" si="382"/>
        <v>0</v>
      </c>
    </row>
    <row r="1742" spans="1:33">
      <c r="A1742" s="50">
        <f t="shared" si="383"/>
        <v>1742</v>
      </c>
      <c r="B1742" s="49">
        <f t="shared" si="384"/>
        <v>1704</v>
      </c>
      <c r="C1742" s="53" t="s">
        <v>4618</v>
      </c>
      <c r="D1742" s="61" t="s">
        <v>7</v>
      </c>
      <c r="E1742" s="58" t="s">
        <v>1348</v>
      </c>
      <c r="F1742" s="58" t="s">
        <v>1348</v>
      </c>
      <c r="G1742" s="161">
        <v>0</v>
      </c>
      <c r="H1742" s="161">
        <v>0</v>
      </c>
      <c r="I1742" s="148" t="s">
        <v>3</v>
      </c>
      <c r="J1742" s="58" t="s">
        <v>1395</v>
      </c>
      <c r="K1742" s="59" t="s">
        <v>3994</v>
      </c>
      <c r="L1742" s="57" t="s">
        <v>4851</v>
      </c>
      <c r="M1742" s="57" t="s">
        <v>4908</v>
      </c>
      <c r="N1742" s="57"/>
      <c r="O1742" s="53"/>
      <c r="P1742" s="56" t="s">
        <v>2102</v>
      </c>
      <c r="Q1742" s="13"/>
      <c r="R1742"/>
      <c r="S1742" t="str">
        <f t="shared" si="369"/>
        <v/>
      </c>
      <c r="T1742" t="str">
        <f>IF(ISNA(VLOOKUP(AF1742,#REF!,1)),"//","")</f>
        <v/>
      </c>
      <c r="U1742"/>
      <c r="V1742" t="e">
        <f t="shared" si="378"/>
        <v>#REF!</v>
      </c>
      <c r="W1742" s="81" t="s">
        <v>2263</v>
      </c>
      <c r="X1742" s="59" t="s">
        <v>2263</v>
      </c>
      <c r="Y1742" s="59" t="s">
        <v>2263</v>
      </c>
      <c r="Z1742" s="25" t="str">
        <f t="shared" si="367"/>
        <v>"[M]" STD_SUP_T</v>
      </c>
      <c r="AA1742" s="25" t="str">
        <f t="shared" si="379"/>
        <v>[M]^T</v>
      </c>
      <c r="AB1742" s="1">
        <f t="shared" si="368"/>
        <v>1704</v>
      </c>
      <c r="AC1742" t="str">
        <f t="shared" si="380"/>
        <v>ITM_M_TRANSP</v>
      </c>
      <c r="AD1742" s="136" t="str">
        <f>IF(ISNA(VLOOKUP(AA1742,Sheet2!J:J,1,0)),"//","")</f>
        <v>//</v>
      </c>
      <c r="AF1742" s="94" t="str">
        <f t="shared" si="381"/>
        <v>[M]^T</v>
      </c>
      <c r="AG1742" t="b">
        <f t="shared" si="382"/>
        <v>1</v>
      </c>
    </row>
    <row r="1743" spans="1:33">
      <c r="A1743" s="50">
        <f t="shared" si="383"/>
        <v>1743</v>
      </c>
      <c r="B1743" s="49">
        <f t="shared" si="384"/>
        <v>1705</v>
      </c>
      <c r="C1743" s="53" t="s">
        <v>4619</v>
      </c>
      <c r="D1743" s="53" t="s">
        <v>7</v>
      </c>
      <c r="E1743" s="58" t="s">
        <v>1349</v>
      </c>
      <c r="F1743" s="58" t="s">
        <v>1349</v>
      </c>
      <c r="G1743" s="161">
        <v>0</v>
      </c>
      <c r="H1743" s="161">
        <v>0</v>
      </c>
      <c r="I1743" s="148" t="s">
        <v>3</v>
      </c>
      <c r="J1743" s="58" t="s">
        <v>1395</v>
      </c>
      <c r="K1743" s="59" t="s">
        <v>3994</v>
      </c>
      <c r="L1743" s="57" t="s">
        <v>4851</v>
      </c>
      <c r="M1743" s="57" t="s">
        <v>4908</v>
      </c>
      <c r="N1743" s="57"/>
      <c r="O1743" s="57"/>
      <c r="P1743" s="56" t="s">
        <v>2103</v>
      </c>
      <c r="Q1743" s="13"/>
      <c r="R1743"/>
      <c r="S1743" t="str">
        <f t="shared" si="369"/>
        <v/>
      </c>
      <c r="T1743" t="str">
        <f>IF(ISNA(VLOOKUP(AF1743,#REF!,1)),"//","")</f>
        <v/>
      </c>
      <c r="U1743"/>
      <c r="V1743" t="e">
        <f t="shared" si="378"/>
        <v>#REF!</v>
      </c>
      <c r="W1743" s="81" t="s">
        <v>2263</v>
      </c>
      <c r="X1743" s="59" t="s">
        <v>2263</v>
      </c>
      <c r="Y1743" s="59" t="s">
        <v>2263</v>
      </c>
      <c r="Z1743" s="25" t="str">
        <f t="shared" si="367"/>
        <v>"[M]" STD_SUP_MINUS_1</v>
      </c>
      <c r="AA1743" s="25" t="str">
        <f t="shared" si="379"/>
        <v>[M]^MINUS_1</v>
      </c>
      <c r="AB1743" s="1">
        <f t="shared" si="368"/>
        <v>1705</v>
      </c>
      <c r="AC1743" t="str">
        <f t="shared" si="380"/>
        <v>ITM_M_INV</v>
      </c>
      <c r="AD1743" s="136" t="str">
        <f>IF(ISNA(VLOOKUP(AA1743,Sheet2!J:J,1,0)),"//","")</f>
        <v>//</v>
      </c>
      <c r="AF1743" s="94" t="str">
        <f t="shared" si="381"/>
        <v>[M]^MINUS_1</v>
      </c>
      <c r="AG1743" t="b">
        <f t="shared" si="382"/>
        <v>1</v>
      </c>
    </row>
    <row r="1744" spans="1:33">
      <c r="A1744" s="50">
        <f t="shared" si="383"/>
        <v>1744</v>
      </c>
      <c r="B1744" s="49">
        <f t="shared" si="384"/>
        <v>1706</v>
      </c>
      <c r="C1744" s="53" t="s">
        <v>3745</v>
      </c>
      <c r="D1744" s="53" t="s">
        <v>2839</v>
      </c>
      <c r="E1744" s="58" t="s">
        <v>456</v>
      </c>
      <c r="F1744" s="58" t="s">
        <v>456</v>
      </c>
      <c r="G1744" s="161">
        <v>0</v>
      </c>
      <c r="H1744" s="161">
        <v>0</v>
      </c>
      <c r="I1744" s="148" t="s">
        <v>3</v>
      </c>
      <c r="J1744" s="58" t="s">
        <v>1395</v>
      </c>
      <c r="K1744" s="59" t="s">
        <v>3994</v>
      </c>
      <c r="L1744" s="57" t="s">
        <v>4851</v>
      </c>
      <c r="M1744" s="57" t="s">
        <v>4908</v>
      </c>
      <c r="N1744" s="57"/>
      <c r="O1744" s="57"/>
      <c r="P1744" s="213" t="s">
        <v>4711</v>
      </c>
      <c r="Q1744" s="13"/>
      <c r="R1744"/>
      <c r="S1744" t="str">
        <f t="shared" si="369"/>
        <v/>
      </c>
      <c r="T1744" t="str">
        <f>IF(ISNA(VLOOKUP(AF1744,#REF!,1)),"//","")</f>
        <v/>
      </c>
      <c r="U1744"/>
      <c r="V1744" t="e">
        <f t="shared" si="378"/>
        <v>#REF!</v>
      </c>
      <c r="W1744" s="81" t="s">
        <v>2703</v>
      </c>
      <c r="X1744" s="59" t="s">
        <v>2631</v>
      </c>
      <c r="Y1744" s="59"/>
      <c r="Z1744" s="25" t="str">
        <f t="shared" si="367"/>
        <v/>
      </c>
      <c r="AA1744" s="25" t="str">
        <f t="shared" si="379"/>
        <v/>
      </c>
      <c r="AB1744" s="1">
        <f t="shared" si="368"/>
        <v>1706</v>
      </c>
      <c r="AC1744" t="str">
        <f t="shared" si="380"/>
        <v>ITM_ARG</v>
      </c>
      <c r="AD1744" s="136" t="str">
        <f>IF(ISNA(VLOOKUP(AA1744,Sheet2!J:J,1,0)),"//","")</f>
        <v/>
      </c>
      <c r="AF1744" s="94" t="str">
        <f t="shared" si="381"/>
        <v/>
      </c>
      <c r="AG1744" t="b">
        <f t="shared" si="382"/>
        <v>1</v>
      </c>
    </row>
    <row r="1745" spans="1:33">
      <c r="A1745" s="50">
        <f t="shared" si="383"/>
        <v>1745</v>
      </c>
      <c r="B1745" s="49">
        <f t="shared" si="384"/>
        <v>1707</v>
      </c>
      <c r="C1745" s="53" t="s">
        <v>3633</v>
      </c>
      <c r="D1745" s="61" t="s">
        <v>4477</v>
      </c>
      <c r="E1745" s="58" t="s">
        <v>457</v>
      </c>
      <c r="F1745" s="58" t="s">
        <v>457</v>
      </c>
      <c r="G1745" s="161">
        <v>0</v>
      </c>
      <c r="H1745" s="161">
        <v>0</v>
      </c>
      <c r="I1745" s="148" t="s">
        <v>3</v>
      </c>
      <c r="J1745" s="58" t="s">
        <v>1395</v>
      </c>
      <c r="K1745" s="59" t="s">
        <v>3994</v>
      </c>
      <c r="L1745" s="57" t="s">
        <v>4851</v>
      </c>
      <c r="M1745" s="57" t="s">
        <v>4908</v>
      </c>
      <c r="N1745" s="57"/>
      <c r="O1745" s="57"/>
      <c r="P1745" s="56" t="s">
        <v>2104</v>
      </c>
      <c r="Q1745" s="13"/>
      <c r="R1745"/>
      <c r="S1745" t="str">
        <f t="shared" si="369"/>
        <v/>
      </c>
      <c r="T1745" t="str">
        <f>IF(ISNA(VLOOKUP(AF1745,#REF!,1)),"//","")</f>
        <v/>
      </c>
      <c r="U1745"/>
      <c r="V1745" t="e">
        <f t="shared" si="378"/>
        <v>#REF!</v>
      </c>
      <c r="W1745" s="81" t="s">
        <v>2699</v>
      </c>
      <c r="X1745" s="59" t="s">
        <v>2263</v>
      </c>
      <c r="Y1745" s="59" t="s">
        <v>2263</v>
      </c>
      <c r="Z1745" s="25" t="str">
        <f t="shared" si="367"/>
        <v>"MUL" STD_PI STD_RIGHT_ARROW</v>
      </c>
      <c r="AA1745" s="25" t="str">
        <f t="shared" si="379"/>
        <v>MULPI&gt;</v>
      </c>
      <c r="AB1745" s="1">
        <f t="shared" si="368"/>
        <v>1707</v>
      </c>
      <c r="AC1745" t="str">
        <f t="shared" si="380"/>
        <v>ITM_MULPIto</v>
      </c>
      <c r="AD1745" s="136" t="str">
        <f>IF(ISNA(VLOOKUP(AA1745,Sheet2!J:J,1,0)),"//","")</f>
        <v>//</v>
      </c>
      <c r="AF1745" s="94" t="str">
        <f t="shared" si="381"/>
        <v>MULPI&gt;</v>
      </c>
      <c r="AG1745" t="b">
        <f t="shared" si="382"/>
        <v>1</v>
      </c>
    </row>
    <row r="1746" spans="1:33">
      <c r="A1746" s="50">
        <f t="shared" si="383"/>
        <v>1746</v>
      </c>
      <c r="B1746" s="49">
        <f t="shared" si="384"/>
        <v>1708</v>
      </c>
      <c r="C1746" s="53" t="s">
        <v>3816</v>
      </c>
      <c r="D1746" s="53" t="s">
        <v>7</v>
      </c>
      <c r="E1746" s="58" t="s">
        <v>1350</v>
      </c>
      <c r="F1746" s="58" t="s">
        <v>1350</v>
      </c>
      <c r="G1746" s="161">
        <v>0</v>
      </c>
      <c r="H1746" s="161">
        <v>0</v>
      </c>
      <c r="I1746" s="148" t="s">
        <v>3</v>
      </c>
      <c r="J1746" s="58" t="s">
        <v>1395</v>
      </c>
      <c r="K1746" s="59" t="s">
        <v>3994</v>
      </c>
      <c r="L1746" s="57" t="s">
        <v>4851</v>
      </c>
      <c r="M1746" s="57" t="s">
        <v>4908</v>
      </c>
      <c r="N1746" s="57"/>
      <c r="O1746" s="57"/>
      <c r="P1746" s="56" t="s">
        <v>2106</v>
      </c>
      <c r="Q1746" s="13"/>
      <c r="R1746"/>
      <c r="S1746" t="str">
        <f t="shared" si="369"/>
        <v/>
      </c>
      <c r="T1746" t="str">
        <f>IF(ISNA(VLOOKUP(AF1746,#REF!,1)),"//","")</f>
        <v/>
      </c>
      <c r="U1746"/>
      <c r="V1746" t="e">
        <f t="shared" si="378"/>
        <v>#REF!</v>
      </c>
      <c r="W1746" s="81" t="s">
        <v>2263</v>
      </c>
      <c r="X1746" s="59" t="s">
        <v>2263</v>
      </c>
      <c r="Y1746" s="59" t="s">
        <v>2263</v>
      </c>
      <c r="Z1746" s="25" t="str">
        <f t="shared" si="367"/>
        <v>STD_PRINTER "ADV"</v>
      </c>
      <c r="AA1746" s="25" t="str">
        <f t="shared" si="379"/>
        <v>PRINTERADV</v>
      </c>
      <c r="AB1746" s="1">
        <f t="shared" si="368"/>
        <v>1708</v>
      </c>
      <c r="AC1746" t="str">
        <f t="shared" si="380"/>
        <v>ITM_PRINTERADV</v>
      </c>
      <c r="AD1746" s="136" t="str">
        <f>IF(ISNA(VLOOKUP(AA1746,Sheet2!J:J,1,0)),"//","")</f>
        <v>//</v>
      </c>
      <c r="AF1746" s="94" t="str">
        <f t="shared" si="381"/>
        <v>PRINTERADV</v>
      </c>
      <c r="AG1746" t="b">
        <f t="shared" si="382"/>
        <v>1</v>
      </c>
    </row>
    <row r="1747" spans="1:33">
      <c r="A1747" s="50">
        <f t="shared" si="383"/>
        <v>1747</v>
      </c>
      <c r="B1747" s="49">
        <f t="shared" si="384"/>
        <v>1709</v>
      </c>
      <c r="C1747" s="53" t="s">
        <v>3816</v>
      </c>
      <c r="D1747" s="53" t="s">
        <v>7</v>
      </c>
      <c r="E1747" s="58" t="s">
        <v>460</v>
      </c>
      <c r="F1747" s="58" t="s">
        <v>460</v>
      </c>
      <c r="G1747" s="161">
        <v>0</v>
      </c>
      <c r="H1747" s="161">
        <v>127</v>
      </c>
      <c r="I1747" s="148" t="s">
        <v>3</v>
      </c>
      <c r="J1747" s="58" t="s">
        <v>1395</v>
      </c>
      <c r="K1747" s="59" t="s">
        <v>3994</v>
      </c>
      <c r="L1747" s="57" t="s">
        <v>4851</v>
      </c>
      <c r="M1747" s="57" t="s">
        <v>4909</v>
      </c>
      <c r="N1747" s="57"/>
      <c r="O1747" s="57"/>
      <c r="P1747" s="56" t="s">
        <v>2107</v>
      </c>
      <c r="Q1747" s="13"/>
      <c r="R1747"/>
      <c r="S1747" t="str">
        <f t="shared" si="369"/>
        <v/>
      </c>
      <c r="T1747" t="str">
        <f>IF(ISNA(VLOOKUP(AF1747,#REF!,1)),"//","")</f>
        <v/>
      </c>
      <c r="U1747"/>
      <c r="V1747" t="e">
        <f t="shared" si="378"/>
        <v>#REF!</v>
      </c>
      <c r="W1747" s="81" t="s">
        <v>2263</v>
      </c>
      <c r="X1747" s="59" t="s">
        <v>2263</v>
      </c>
      <c r="Y1747" s="59" t="s">
        <v>2263</v>
      </c>
      <c r="Z1747" s="25" t="str">
        <f t="shared" si="367"/>
        <v>STD_PRINTER "CHAR"</v>
      </c>
      <c r="AA1747" s="25" t="str">
        <f t="shared" si="379"/>
        <v>PRINTERCHAR</v>
      </c>
      <c r="AB1747" s="1">
        <f t="shared" si="368"/>
        <v>1709</v>
      </c>
      <c r="AC1747" t="str">
        <f t="shared" si="380"/>
        <v>ITM_PRINTERCHAR</v>
      </c>
      <c r="AD1747" s="136" t="str">
        <f>IF(ISNA(VLOOKUP(AA1747,Sheet2!J:J,1,0)),"//","")</f>
        <v>//</v>
      </c>
      <c r="AF1747" s="94" t="str">
        <f t="shared" si="381"/>
        <v>PRINTERCHAR</v>
      </c>
      <c r="AG1747" t="b">
        <f t="shared" si="382"/>
        <v>1</v>
      </c>
    </row>
    <row r="1748" spans="1:33">
      <c r="A1748" s="50">
        <f t="shared" si="383"/>
        <v>1748</v>
      </c>
      <c r="B1748" s="49">
        <f t="shared" si="384"/>
        <v>1710</v>
      </c>
      <c r="C1748" s="53" t="s">
        <v>3816</v>
      </c>
      <c r="D1748" s="53" t="s">
        <v>7</v>
      </c>
      <c r="E1748" s="58" t="s">
        <v>461</v>
      </c>
      <c r="F1748" s="58" t="s">
        <v>461</v>
      </c>
      <c r="G1748" s="161">
        <v>0</v>
      </c>
      <c r="H1748" s="161">
        <v>127</v>
      </c>
      <c r="I1748" s="148" t="s">
        <v>3</v>
      </c>
      <c r="J1748" s="58" t="s">
        <v>1395</v>
      </c>
      <c r="K1748" s="59" t="s">
        <v>3994</v>
      </c>
      <c r="L1748" s="57" t="s">
        <v>4851</v>
      </c>
      <c r="M1748" s="57" t="s">
        <v>4909</v>
      </c>
      <c r="N1748" s="57"/>
      <c r="O1748" s="57"/>
      <c r="P1748" s="56" t="s">
        <v>2108</v>
      </c>
      <c r="Q1748" s="13"/>
      <c r="R1748"/>
      <c r="S1748" t="str">
        <f t="shared" si="369"/>
        <v/>
      </c>
      <c r="T1748" t="str">
        <f>IF(ISNA(VLOOKUP(AF1748,#REF!,1)),"//","")</f>
        <v/>
      </c>
      <c r="U1748"/>
      <c r="V1748" t="e">
        <f t="shared" si="378"/>
        <v>#REF!</v>
      </c>
      <c r="W1748" s="81" t="s">
        <v>2263</v>
      </c>
      <c r="X1748" s="59" t="s">
        <v>2263</v>
      </c>
      <c r="Y1748" s="59" t="s">
        <v>2263</v>
      </c>
      <c r="Z1748" s="25" t="str">
        <f t="shared" si="367"/>
        <v>STD_PRINTER "DLAY"</v>
      </c>
      <c r="AA1748" s="25" t="str">
        <f t="shared" si="379"/>
        <v>PRINTERDLAY</v>
      </c>
      <c r="AB1748" s="1">
        <f t="shared" si="368"/>
        <v>1710</v>
      </c>
      <c r="AC1748" t="str">
        <f t="shared" si="380"/>
        <v>ITM_PRINTERDLAY</v>
      </c>
      <c r="AD1748" s="136" t="str">
        <f>IF(ISNA(VLOOKUP(AA1748,Sheet2!J:J,1,0)),"//","")</f>
        <v>//</v>
      </c>
      <c r="AF1748" s="94" t="str">
        <f t="shared" si="381"/>
        <v>PRINTERDLAY</v>
      </c>
      <c r="AG1748" t="b">
        <f t="shared" si="382"/>
        <v>1</v>
      </c>
    </row>
    <row r="1749" spans="1:33">
      <c r="A1749" s="50">
        <f t="shared" si="383"/>
        <v>1749</v>
      </c>
      <c r="B1749" s="49">
        <f t="shared" si="384"/>
        <v>1711</v>
      </c>
      <c r="C1749" s="53" t="s">
        <v>3816</v>
      </c>
      <c r="D1749" s="53" t="s">
        <v>7</v>
      </c>
      <c r="E1749" s="58" t="s">
        <v>1351</v>
      </c>
      <c r="F1749" s="58" t="s">
        <v>1351</v>
      </c>
      <c r="G1749" s="161">
        <v>0</v>
      </c>
      <c r="H1749" s="161">
        <v>0</v>
      </c>
      <c r="I1749" s="148" t="s">
        <v>3</v>
      </c>
      <c r="J1749" s="58" t="s">
        <v>1395</v>
      </c>
      <c r="K1749" s="59" t="s">
        <v>3994</v>
      </c>
      <c r="L1749" s="57" t="s">
        <v>4851</v>
      </c>
      <c r="M1749" s="57" t="s">
        <v>4908</v>
      </c>
      <c r="N1749" s="57"/>
      <c r="O1749" s="57"/>
      <c r="P1749" s="56" t="s">
        <v>2109</v>
      </c>
      <c r="Q1749" s="13"/>
      <c r="R1749"/>
      <c r="S1749" t="str">
        <f t="shared" si="369"/>
        <v/>
      </c>
      <c r="T1749" t="str">
        <f>IF(ISNA(VLOOKUP(AF1749,#REF!,1)),"//","")</f>
        <v/>
      </c>
      <c r="U1749"/>
      <c r="V1749" t="e">
        <f t="shared" si="378"/>
        <v>#REF!</v>
      </c>
      <c r="W1749" s="81" t="s">
        <v>2263</v>
      </c>
      <c r="X1749" s="59" t="s">
        <v>2263</v>
      </c>
      <c r="Y1749" s="59" t="s">
        <v>2263</v>
      </c>
      <c r="Z1749" s="25" t="str">
        <f t="shared" si="367"/>
        <v>STD_PRINTER "LCD"</v>
      </c>
      <c r="AA1749" s="25" t="str">
        <f t="shared" si="379"/>
        <v>PRINTERLCD</v>
      </c>
      <c r="AB1749" s="1">
        <f t="shared" si="368"/>
        <v>1711</v>
      </c>
      <c r="AC1749" t="str">
        <f t="shared" si="380"/>
        <v>ITM_PRINTERLCD</v>
      </c>
      <c r="AD1749" s="136" t="str">
        <f>IF(ISNA(VLOOKUP(AA1749,Sheet2!J:J,1,0)),"//","")</f>
        <v>//</v>
      </c>
      <c r="AF1749" s="94" t="str">
        <f t="shared" si="381"/>
        <v>PRINTERLCD</v>
      </c>
      <c r="AG1749" t="b">
        <f t="shared" si="382"/>
        <v>1</v>
      </c>
    </row>
    <row r="1750" spans="1:33">
      <c r="A1750" s="50">
        <f t="shared" si="383"/>
        <v>1750</v>
      </c>
      <c r="B1750" s="49">
        <f t="shared" si="384"/>
        <v>1712</v>
      </c>
      <c r="C1750" s="53" t="s">
        <v>3816</v>
      </c>
      <c r="D1750" s="53" t="s">
        <v>7</v>
      </c>
      <c r="E1750" s="58" t="s">
        <v>462</v>
      </c>
      <c r="F1750" s="58" t="s">
        <v>462</v>
      </c>
      <c r="G1750" s="161">
        <v>0</v>
      </c>
      <c r="H1750" s="161">
        <v>3</v>
      </c>
      <c r="I1750" s="148" t="s">
        <v>3</v>
      </c>
      <c r="J1750" s="58" t="s">
        <v>1395</v>
      </c>
      <c r="K1750" s="59" t="s">
        <v>3994</v>
      </c>
      <c r="L1750" s="57" t="s">
        <v>4851</v>
      </c>
      <c r="M1750" s="57" t="s">
        <v>4909</v>
      </c>
      <c r="N1750" s="57"/>
      <c r="O1750" s="57"/>
      <c r="P1750" s="56" t="s">
        <v>2110</v>
      </c>
      <c r="Q1750" s="13"/>
      <c r="R1750"/>
      <c r="S1750" t="str">
        <f t="shared" si="369"/>
        <v/>
      </c>
      <c r="T1750" t="str">
        <f>IF(ISNA(VLOOKUP(AF1750,#REF!,1)),"//","")</f>
        <v/>
      </c>
      <c r="U1750"/>
      <c r="V1750" t="e">
        <f t="shared" si="378"/>
        <v>#REF!</v>
      </c>
      <c r="W1750" s="81" t="s">
        <v>2263</v>
      </c>
      <c r="X1750" s="59" t="s">
        <v>2263</v>
      </c>
      <c r="Y1750" s="59" t="s">
        <v>2263</v>
      </c>
      <c r="Z1750" s="25" t="str">
        <f t="shared" si="367"/>
        <v>STD_PRINTER "MODE"</v>
      </c>
      <c r="AA1750" s="25" t="str">
        <f t="shared" si="379"/>
        <v>PRINTERMODE</v>
      </c>
      <c r="AB1750" s="1">
        <f t="shared" si="368"/>
        <v>1712</v>
      </c>
      <c r="AC1750" t="str">
        <f t="shared" si="380"/>
        <v>ITM_PRINTERMODE</v>
      </c>
      <c r="AD1750" s="136" t="str">
        <f>IF(ISNA(VLOOKUP(AA1750,Sheet2!J:J,1,0)),"//","")</f>
        <v>//</v>
      </c>
      <c r="AF1750" s="94" t="str">
        <f t="shared" si="381"/>
        <v>PRINTERMODE</v>
      </c>
      <c r="AG1750" t="b">
        <f t="shared" si="382"/>
        <v>1</v>
      </c>
    </row>
    <row r="1751" spans="1:33">
      <c r="A1751" s="50">
        <f t="shared" si="383"/>
        <v>1751</v>
      </c>
      <c r="B1751" s="49">
        <f t="shared" si="384"/>
        <v>1713</v>
      </c>
      <c r="C1751" s="53" t="s">
        <v>3816</v>
      </c>
      <c r="D1751" s="53" t="s">
        <v>7</v>
      </c>
      <c r="E1751" s="58" t="s">
        <v>463</v>
      </c>
      <c r="F1751" s="58" t="s">
        <v>463</v>
      </c>
      <c r="G1751" s="161">
        <v>0</v>
      </c>
      <c r="H1751" s="161">
        <v>0</v>
      </c>
      <c r="I1751" s="148" t="s">
        <v>3</v>
      </c>
      <c r="J1751" s="58" t="s">
        <v>1395</v>
      </c>
      <c r="K1751" s="59" t="s">
        <v>3994</v>
      </c>
      <c r="L1751" s="57" t="s">
        <v>4851</v>
      </c>
      <c r="M1751" s="57" t="s">
        <v>4908</v>
      </c>
      <c r="N1751" s="57"/>
      <c r="O1751" s="57"/>
      <c r="P1751" s="56" t="s">
        <v>2111</v>
      </c>
      <c r="Q1751" s="13"/>
      <c r="R1751"/>
      <c r="S1751" t="str">
        <f t="shared" si="369"/>
        <v/>
      </c>
      <c r="T1751" t="str">
        <f>IF(ISNA(VLOOKUP(AF1751,#REF!,1)),"//","")</f>
        <v/>
      </c>
      <c r="U1751"/>
      <c r="V1751" t="e">
        <f t="shared" si="378"/>
        <v>#REF!</v>
      </c>
      <c r="W1751" s="81" t="s">
        <v>2263</v>
      </c>
      <c r="X1751" s="59" t="s">
        <v>2263</v>
      </c>
      <c r="Y1751" s="59" t="s">
        <v>2263</v>
      </c>
      <c r="Z1751" s="25" t="str">
        <f t="shared" si="367"/>
        <v>STD_PRINTER "PROG"</v>
      </c>
      <c r="AA1751" s="25" t="str">
        <f t="shared" si="379"/>
        <v>PRINTERPROG</v>
      </c>
      <c r="AB1751" s="1">
        <f t="shared" si="368"/>
        <v>1713</v>
      </c>
      <c r="AC1751" t="str">
        <f t="shared" si="380"/>
        <v>ITM_PRINTERPROG</v>
      </c>
      <c r="AD1751" s="136" t="str">
        <f>IF(ISNA(VLOOKUP(AA1751,Sheet2!J:J,1,0)),"//","")</f>
        <v>//</v>
      </c>
      <c r="AF1751" s="94" t="str">
        <f t="shared" si="381"/>
        <v>PRINTERPROG</v>
      </c>
      <c r="AG1751" t="b">
        <f t="shared" si="382"/>
        <v>1</v>
      </c>
    </row>
    <row r="1752" spans="1:33">
      <c r="A1752" s="50">
        <f t="shared" si="383"/>
        <v>1752</v>
      </c>
      <c r="B1752" s="49">
        <f t="shared" si="384"/>
        <v>1714</v>
      </c>
      <c r="C1752" s="53" t="s">
        <v>3816</v>
      </c>
      <c r="D1752" s="53" t="s">
        <v>7</v>
      </c>
      <c r="E1752" s="58" t="s">
        <v>1352</v>
      </c>
      <c r="F1752" s="58" t="s">
        <v>1352</v>
      </c>
      <c r="G1752" s="161">
        <v>0</v>
      </c>
      <c r="H1752" s="161">
        <v>99</v>
      </c>
      <c r="I1752" s="148" t="s">
        <v>3</v>
      </c>
      <c r="J1752" s="58" t="s">
        <v>1395</v>
      </c>
      <c r="K1752" s="59" t="s">
        <v>3994</v>
      </c>
      <c r="L1752" s="57" t="s">
        <v>4851</v>
      </c>
      <c r="M1752" s="57" t="s">
        <v>4913</v>
      </c>
      <c r="N1752" s="57"/>
      <c r="O1752" s="57"/>
      <c r="P1752" s="56" t="s">
        <v>2112</v>
      </c>
      <c r="Q1752" s="13"/>
      <c r="R1752"/>
      <c r="S1752" t="str">
        <f t="shared" si="369"/>
        <v/>
      </c>
      <c r="T1752" t="str">
        <f>IF(ISNA(VLOOKUP(AF1752,#REF!,1)),"//","")</f>
        <v/>
      </c>
      <c r="U1752"/>
      <c r="V1752" t="e">
        <f t="shared" si="378"/>
        <v>#REF!</v>
      </c>
      <c r="W1752" s="81" t="s">
        <v>2263</v>
      </c>
      <c r="X1752" s="59" t="s">
        <v>2263</v>
      </c>
      <c r="Y1752" s="59" t="s">
        <v>2263</v>
      </c>
      <c r="Z1752" s="25" t="str">
        <f t="shared" si="367"/>
        <v>STD_PRINTER "R"</v>
      </c>
      <c r="AA1752" s="25" t="str">
        <f t="shared" si="379"/>
        <v>PRINTERR</v>
      </c>
      <c r="AB1752" s="1">
        <f t="shared" si="368"/>
        <v>1714</v>
      </c>
      <c r="AC1752" t="str">
        <f t="shared" si="380"/>
        <v>ITM_PRINTERR</v>
      </c>
      <c r="AD1752" s="136" t="str">
        <f>IF(ISNA(VLOOKUP(AA1752,Sheet2!J:J,1,0)),"//","")</f>
        <v>//</v>
      </c>
      <c r="AF1752" s="94" t="str">
        <f t="shared" si="381"/>
        <v>PRINTERR</v>
      </c>
      <c r="AG1752" t="b">
        <f t="shared" si="382"/>
        <v>1</v>
      </c>
    </row>
    <row r="1753" spans="1:33">
      <c r="A1753" s="50">
        <f t="shared" si="383"/>
        <v>1753</v>
      </c>
      <c r="B1753" s="49">
        <f t="shared" si="384"/>
        <v>1715</v>
      </c>
      <c r="C1753" s="53" t="s">
        <v>3816</v>
      </c>
      <c r="D1753" s="53" t="s">
        <v>7</v>
      </c>
      <c r="E1753" s="58" t="s">
        <v>464</v>
      </c>
      <c r="F1753" s="58" t="s">
        <v>464</v>
      </c>
      <c r="G1753" s="161">
        <v>0</v>
      </c>
      <c r="H1753" s="161">
        <v>0</v>
      </c>
      <c r="I1753" s="148" t="s">
        <v>3</v>
      </c>
      <c r="J1753" s="58" t="s">
        <v>1395</v>
      </c>
      <c r="K1753" s="59" t="s">
        <v>3994</v>
      </c>
      <c r="L1753" s="57" t="s">
        <v>4851</v>
      </c>
      <c r="M1753" s="57" t="s">
        <v>4908</v>
      </c>
      <c r="N1753" s="57"/>
      <c r="O1753" s="57"/>
      <c r="P1753" s="56" t="s">
        <v>2113</v>
      </c>
      <c r="Q1753" s="13"/>
      <c r="R1753"/>
      <c r="S1753" t="str">
        <f t="shared" si="369"/>
        <v/>
      </c>
      <c r="T1753" t="str">
        <f>IF(ISNA(VLOOKUP(AF1753,#REF!,1)),"//","")</f>
        <v/>
      </c>
      <c r="U1753"/>
      <c r="V1753" t="e">
        <f t="shared" si="378"/>
        <v>#REF!</v>
      </c>
      <c r="W1753" s="81" t="s">
        <v>2263</v>
      </c>
      <c r="X1753" s="59" t="s">
        <v>2263</v>
      </c>
      <c r="Y1753" s="59" t="s">
        <v>2263</v>
      </c>
      <c r="Z1753" s="25" t="str">
        <f t="shared" si="367"/>
        <v>STD_PRINTER "REGS"</v>
      </c>
      <c r="AA1753" s="25" t="str">
        <f t="shared" si="379"/>
        <v>PRINTERREGS</v>
      </c>
      <c r="AB1753" s="1">
        <f t="shared" si="368"/>
        <v>1715</v>
      </c>
      <c r="AC1753" t="str">
        <f t="shared" si="380"/>
        <v>ITM_PRINTERREGS</v>
      </c>
      <c r="AD1753" s="136" t="str">
        <f>IF(ISNA(VLOOKUP(AA1753,Sheet2!J:J,1,0)),"//","")</f>
        <v>//</v>
      </c>
      <c r="AF1753" s="94" t="str">
        <f t="shared" si="381"/>
        <v>PRINTERREGS</v>
      </c>
      <c r="AG1753" t="b">
        <f t="shared" si="382"/>
        <v>1</v>
      </c>
    </row>
    <row r="1754" spans="1:33">
      <c r="A1754" s="50">
        <f t="shared" si="383"/>
        <v>1754</v>
      </c>
      <c r="B1754" s="49">
        <f t="shared" si="384"/>
        <v>1716</v>
      </c>
      <c r="C1754" s="53" t="s">
        <v>3746</v>
      </c>
      <c r="D1754" s="53" t="s">
        <v>4534</v>
      </c>
      <c r="E1754" s="58" t="s">
        <v>1353</v>
      </c>
      <c r="F1754" s="58" t="s">
        <v>1353</v>
      </c>
      <c r="G1754" s="161">
        <v>0</v>
      </c>
      <c r="H1754" s="161">
        <v>0</v>
      </c>
      <c r="I1754" s="148" t="s">
        <v>3</v>
      </c>
      <c r="J1754" s="58" t="s">
        <v>1395</v>
      </c>
      <c r="K1754" s="59" t="s">
        <v>3994</v>
      </c>
      <c r="L1754" s="57" t="s">
        <v>4851</v>
      </c>
      <c r="M1754" s="57" t="s">
        <v>4908</v>
      </c>
      <c r="N1754" s="57"/>
      <c r="O1754" s="57"/>
      <c r="P1754" s="56" t="s">
        <v>2114</v>
      </c>
      <c r="Q1754" s="13"/>
      <c r="R1754"/>
      <c r="S1754" t="str">
        <f t="shared" si="369"/>
        <v/>
      </c>
      <c r="T1754" t="str">
        <f>IF(ISNA(VLOOKUP(AF1754,#REF!,1)),"//","")</f>
        <v/>
      </c>
      <c r="U1754"/>
      <c r="V1754" t="e">
        <f t="shared" si="378"/>
        <v>#REF!</v>
      </c>
      <c r="W1754" s="81" t="s">
        <v>2263</v>
      </c>
      <c r="X1754" s="59" t="s">
        <v>2263</v>
      </c>
      <c r="Y1754" s="59" t="s">
        <v>2263</v>
      </c>
      <c r="Z1754" s="25" t="str">
        <f t="shared" si="367"/>
        <v>STD_PRINTER "STK"</v>
      </c>
      <c r="AA1754" s="25" t="str">
        <f t="shared" si="379"/>
        <v>PRINTERSTK</v>
      </c>
      <c r="AB1754" s="1">
        <f t="shared" si="368"/>
        <v>1716</v>
      </c>
      <c r="AC1754" t="str">
        <f t="shared" si="380"/>
        <v>ITM_PRINTERSTK</v>
      </c>
      <c r="AD1754" s="136" t="str">
        <f>IF(ISNA(VLOOKUP(AA1754,Sheet2!J:J,1,0)),"//","")</f>
        <v>//</v>
      </c>
      <c r="AF1754" s="94" t="str">
        <f t="shared" si="381"/>
        <v>PRINTERSTK</v>
      </c>
      <c r="AG1754" t="b">
        <f t="shared" si="382"/>
        <v>1</v>
      </c>
    </row>
    <row r="1755" spans="1:33">
      <c r="A1755" s="50">
        <f t="shared" si="383"/>
        <v>1755</v>
      </c>
      <c r="B1755" s="49">
        <f t="shared" si="384"/>
        <v>1717</v>
      </c>
      <c r="C1755" s="53" t="s">
        <v>3816</v>
      </c>
      <c r="D1755" s="61" t="s">
        <v>7</v>
      </c>
      <c r="E1755" s="58" t="s">
        <v>1354</v>
      </c>
      <c r="F1755" s="58" t="s">
        <v>1354</v>
      </c>
      <c r="G1755" s="161">
        <v>0</v>
      </c>
      <c r="H1755" s="161">
        <v>127</v>
      </c>
      <c r="I1755" s="148" t="s">
        <v>3</v>
      </c>
      <c r="J1755" s="58" t="s">
        <v>1395</v>
      </c>
      <c r="K1755" s="59" t="s">
        <v>3994</v>
      </c>
      <c r="L1755" s="57" t="s">
        <v>4851</v>
      </c>
      <c r="M1755" s="57" t="s">
        <v>4909</v>
      </c>
      <c r="N1755" s="57"/>
      <c r="O1755" s="57"/>
      <c r="P1755" s="56" t="s">
        <v>2115</v>
      </c>
      <c r="Q1755" s="13"/>
      <c r="R1755"/>
      <c r="S1755" t="str">
        <f t="shared" si="369"/>
        <v/>
      </c>
      <c r="T1755" t="str">
        <f>IF(ISNA(VLOOKUP(AF1755,#REF!,1)),"//","")</f>
        <v/>
      </c>
      <c r="U1755"/>
      <c r="V1755" t="e">
        <f t="shared" si="378"/>
        <v>#REF!</v>
      </c>
      <c r="W1755" s="81" t="s">
        <v>2263</v>
      </c>
      <c r="X1755" s="59" t="s">
        <v>2263</v>
      </c>
      <c r="Y1755" s="59" t="s">
        <v>2263</v>
      </c>
      <c r="Z1755" s="25" t="str">
        <f t="shared" si="367"/>
        <v>STD_PRINTER "TAB"</v>
      </c>
      <c r="AA1755" s="25" t="str">
        <f t="shared" si="379"/>
        <v>PRINTERTAB</v>
      </c>
      <c r="AB1755" s="1">
        <f t="shared" si="368"/>
        <v>1717</v>
      </c>
      <c r="AC1755" t="str">
        <f t="shared" si="380"/>
        <v>ITM_PRINTERTAB</v>
      </c>
      <c r="AD1755" s="136" t="str">
        <f>IF(ISNA(VLOOKUP(AA1755,Sheet2!J:J,1,0)),"//","")</f>
        <v>//</v>
      </c>
      <c r="AF1755" s="94" t="str">
        <f t="shared" si="381"/>
        <v>PRINTERTAB</v>
      </c>
      <c r="AG1755" t="b">
        <f t="shared" si="382"/>
        <v>1</v>
      </c>
    </row>
    <row r="1756" spans="1:33">
      <c r="A1756" s="50">
        <f t="shared" si="383"/>
        <v>1756</v>
      </c>
      <c r="B1756" s="49">
        <f t="shared" si="384"/>
        <v>1718</v>
      </c>
      <c r="C1756" s="53" t="s">
        <v>3816</v>
      </c>
      <c r="D1756" s="53" t="s">
        <v>7</v>
      </c>
      <c r="E1756" s="58" t="s">
        <v>465</v>
      </c>
      <c r="F1756" s="58" t="s">
        <v>465</v>
      </c>
      <c r="G1756" s="161">
        <v>0</v>
      </c>
      <c r="H1756" s="161">
        <v>0</v>
      </c>
      <c r="I1756" s="148" t="s">
        <v>3</v>
      </c>
      <c r="J1756" s="58" t="s">
        <v>1395</v>
      </c>
      <c r="K1756" s="59" t="s">
        <v>3994</v>
      </c>
      <c r="L1756" s="57" t="s">
        <v>4851</v>
      </c>
      <c r="M1756" s="57" t="s">
        <v>4908</v>
      </c>
      <c r="N1756" s="57"/>
      <c r="O1756" s="57"/>
      <c r="P1756" s="56" t="s">
        <v>2116</v>
      </c>
      <c r="Q1756" s="13"/>
      <c r="R1756"/>
      <c r="S1756" t="str">
        <f t="shared" si="369"/>
        <v/>
      </c>
      <c r="T1756" t="str">
        <f>IF(ISNA(VLOOKUP(AF1756,#REF!,1)),"//","")</f>
        <v/>
      </c>
      <c r="U1756"/>
      <c r="V1756" t="e">
        <f t="shared" si="378"/>
        <v>#REF!</v>
      </c>
      <c r="W1756" s="81" t="s">
        <v>2263</v>
      </c>
      <c r="X1756" s="59" t="s">
        <v>2263</v>
      </c>
      <c r="Y1756" s="59" t="s">
        <v>2263</v>
      </c>
      <c r="Z1756" s="25" t="str">
        <f t="shared" si="367"/>
        <v>STD_PRINTER "USER"</v>
      </c>
      <c r="AA1756" s="25" t="str">
        <f t="shared" si="379"/>
        <v>PRINTERUSER</v>
      </c>
      <c r="AB1756" s="1">
        <f t="shared" si="368"/>
        <v>1718</v>
      </c>
      <c r="AC1756" t="str">
        <f t="shared" si="380"/>
        <v>ITM_PRINTERUSER</v>
      </c>
      <c r="AD1756" s="136" t="str">
        <f>IF(ISNA(VLOOKUP(AA1756,Sheet2!J:J,1,0)),"//","")</f>
        <v>//</v>
      </c>
      <c r="AF1756" s="94" t="str">
        <f t="shared" si="381"/>
        <v>PRINTERUSER</v>
      </c>
      <c r="AG1756" t="b">
        <f t="shared" si="382"/>
        <v>1</v>
      </c>
    </row>
    <row r="1757" spans="1:33">
      <c r="A1757" s="50">
        <f t="shared" si="383"/>
        <v>1757</v>
      </c>
      <c r="B1757" s="49">
        <f t="shared" si="384"/>
        <v>1719</v>
      </c>
      <c r="C1757" s="53" t="s">
        <v>3816</v>
      </c>
      <c r="D1757" s="53" t="s">
        <v>7</v>
      </c>
      <c r="E1757" s="58" t="s">
        <v>1355</v>
      </c>
      <c r="F1757" s="58" t="s">
        <v>1355</v>
      </c>
      <c r="G1757" s="161">
        <v>0</v>
      </c>
      <c r="H1757" s="161">
        <v>0</v>
      </c>
      <c r="I1757" s="148" t="s">
        <v>3</v>
      </c>
      <c r="J1757" s="58" t="s">
        <v>1395</v>
      </c>
      <c r="K1757" s="59" t="s">
        <v>3994</v>
      </c>
      <c r="L1757" s="57" t="s">
        <v>4851</v>
      </c>
      <c r="M1757" s="57" t="s">
        <v>4908</v>
      </c>
      <c r="N1757" s="57"/>
      <c r="O1757" s="57"/>
      <c r="P1757" s="56" t="s">
        <v>2117</v>
      </c>
      <c r="Q1757" s="13"/>
      <c r="R1757"/>
      <c r="S1757" t="str">
        <f t="shared" si="369"/>
        <v/>
      </c>
      <c r="T1757" t="str">
        <f>IF(ISNA(VLOOKUP(AF1757,#REF!,1)),"//","")</f>
        <v/>
      </c>
      <c r="U1757"/>
      <c r="V1757" t="e">
        <f t="shared" si="378"/>
        <v>#REF!</v>
      </c>
      <c r="W1757" s="81" t="s">
        <v>2263</v>
      </c>
      <c r="X1757" s="59" t="s">
        <v>2263</v>
      </c>
      <c r="Y1757" s="59" t="s">
        <v>2263</v>
      </c>
      <c r="Z1757" s="25" t="str">
        <f t="shared" ref="Z1757:Z1840" si="385">IF( OR(X1757="CNST", I1757="CAT_REGS"),IF(E1757=CHAR(34)&amp;CHAR(34),F1757,E1757),
IF(X1757="YES",UPPER(IF(E1757=CHAR(34)&amp;CHAR(34),F1757,E1757)),
IF(   AND(X1757&lt;&gt;"NO",I1757="CAT_FNCT",D1757&lt;&gt;"multiply", D1757&lt;&gt;"divide"),IF(J1757="SLS_ENABLED",   UPPER(IF(E1757=CHAR(34)&amp;CHAR(34),F1757,E1757)),""),"")))</f>
        <v>STD_PRINTER "WIDTH"</v>
      </c>
      <c r="AA1757" s="25" t="str">
        <f t="shared" si="379"/>
        <v>PRINTERWIDTH</v>
      </c>
      <c r="AB1757" s="1">
        <f t="shared" ref="AB1757:AB1840" si="386">B1757</f>
        <v>1719</v>
      </c>
      <c r="AC1757" t="str">
        <f t="shared" si="380"/>
        <v>ITM_PRINTERWIDTH</v>
      </c>
      <c r="AD1757" s="136" t="str">
        <f>IF(ISNA(VLOOKUP(AA1757,Sheet2!J:J,1,0)),"//","")</f>
        <v>//</v>
      </c>
      <c r="AF1757" s="94" t="str">
        <f t="shared" si="381"/>
        <v>PRINTERWIDTH</v>
      </c>
      <c r="AG1757" t="b">
        <f t="shared" si="382"/>
        <v>1</v>
      </c>
    </row>
    <row r="1758" spans="1:33">
      <c r="A1758" s="50">
        <f t="shared" si="383"/>
        <v>1758</v>
      </c>
      <c r="B1758" s="49">
        <f t="shared" si="384"/>
        <v>1720</v>
      </c>
      <c r="C1758" s="53" t="s">
        <v>3816</v>
      </c>
      <c r="D1758" s="53" t="s">
        <v>7</v>
      </c>
      <c r="E1758" s="58" t="s">
        <v>1356</v>
      </c>
      <c r="F1758" s="58" t="s">
        <v>1356</v>
      </c>
      <c r="G1758" s="161">
        <v>0</v>
      </c>
      <c r="H1758" s="161">
        <v>0</v>
      </c>
      <c r="I1758" s="148" t="s">
        <v>3</v>
      </c>
      <c r="J1758" s="58" t="s">
        <v>1395</v>
      </c>
      <c r="K1758" s="59" t="s">
        <v>3994</v>
      </c>
      <c r="L1758" s="57" t="s">
        <v>4851</v>
      </c>
      <c r="M1758" s="57" t="s">
        <v>4908</v>
      </c>
      <c r="N1758" s="57"/>
      <c r="O1758" s="57"/>
      <c r="P1758" s="56" t="s">
        <v>2118</v>
      </c>
      <c r="Q1758" s="13"/>
      <c r="R1758"/>
      <c r="S1758" t="str">
        <f t="shared" si="369"/>
        <v/>
      </c>
      <c r="T1758" t="str">
        <f>IF(ISNA(VLOOKUP(AF1758,#REF!,1)),"//","")</f>
        <v/>
      </c>
      <c r="U1758"/>
      <c r="V1758" t="e">
        <f t="shared" si="378"/>
        <v>#REF!</v>
      </c>
      <c r="W1758" s="81" t="s">
        <v>2263</v>
      </c>
      <c r="X1758" s="59" t="s">
        <v>2263</v>
      </c>
      <c r="Y1758" s="59" t="s">
        <v>2263</v>
      </c>
      <c r="Z1758" s="25" t="str">
        <f t="shared" si="385"/>
        <v>STD_PRINTER STD_SIGMA</v>
      </c>
      <c r="AA1758" s="25" t="str">
        <f t="shared" si="379"/>
        <v>PRINTERSUM</v>
      </c>
      <c r="AB1758" s="1">
        <f t="shared" si="386"/>
        <v>1720</v>
      </c>
      <c r="AC1758" t="str">
        <f t="shared" si="380"/>
        <v>ITM_PRINTERSIGMA</v>
      </c>
      <c r="AD1758" s="136" t="str">
        <f>IF(ISNA(VLOOKUP(AA1758,Sheet2!J:J,1,0)),"//","")</f>
        <v>//</v>
      </c>
      <c r="AF1758" s="94" t="str">
        <f t="shared" si="381"/>
        <v>PRINTERSUM</v>
      </c>
      <c r="AG1758" t="b">
        <f t="shared" si="382"/>
        <v>1</v>
      </c>
    </row>
    <row r="1759" spans="1:33">
      <c r="A1759" s="50">
        <f t="shared" si="383"/>
        <v>1759</v>
      </c>
      <c r="B1759" s="49">
        <f t="shared" si="384"/>
        <v>1721</v>
      </c>
      <c r="C1759" s="53" t="s">
        <v>3816</v>
      </c>
      <c r="D1759" s="53" t="s">
        <v>7</v>
      </c>
      <c r="E1759" s="58" t="s">
        <v>1357</v>
      </c>
      <c r="F1759" s="58" t="s">
        <v>1357</v>
      </c>
      <c r="G1759" s="161">
        <v>0</v>
      </c>
      <c r="H1759" s="161">
        <v>0</v>
      </c>
      <c r="I1759" s="148" t="s">
        <v>3</v>
      </c>
      <c r="J1759" s="58" t="s">
        <v>1395</v>
      </c>
      <c r="K1759" s="59" t="s">
        <v>3994</v>
      </c>
      <c r="L1759" s="57" t="s">
        <v>4851</v>
      </c>
      <c r="M1759" s="57" t="s">
        <v>4908</v>
      </c>
      <c r="N1759" s="57"/>
      <c r="O1759" s="57"/>
      <c r="P1759" s="56" t="s">
        <v>2119</v>
      </c>
      <c r="Q1759" s="13"/>
      <c r="R1759"/>
      <c r="S1759" t="str">
        <f t="shared" si="369"/>
        <v/>
      </c>
      <c r="T1759" t="str">
        <f>IF(ISNA(VLOOKUP(AF1759,#REF!,1)),"//","")</f>
        <v/>
      </c>
      <c r="U1759"/>
      <c r="V1759" t="e">
        <f t="shared" si="378"/>
        <v>#REF!</v>
      </c>
      <c r="W1759" s="81"/>
      <c r="X1759" s="59"/>
      <c r="Y1759" s="59"/>
      <c r="Z1759" s="25" t="str">
        <f t="shared" si="385"/>
        <v>STD_PRINTER "#"</v>
      </c>
      <c r="AA1759" s="25" t="str">
        <f t="shared" si="379"/>
        <v>PRINTER#</v>
      </c>
      <c r="AB1759" s="1">
        <f t="shared" si="386"/>
        <v>1721</v>
      </c>
      <c r="AC1759" t="str">
        <f t="shared" si="380"/>
        <v>ITM_PRINTERHASH</v>
      </c>
      <c r="AD1759" s="136" t="str">
        <f>IF(ISNA(VLOOKUP(AA1759,Sheet2!J:J,1,0)),"//","")</f>
        <v>//</v>
      </c>
      <c r="AF1759" s="94" t="str">
        <f t="shared" si="381"/>
        <v>PRINTER#</v>
      </c>
      <c r="AG1759" t="b">
        <f t="shared" si="382"/>
        <v>1</v>
      </c>
    </row>
    <row r="1760" spans="1:33">
      <c r="A1760" s="50" t="str">
        <f t="shared" si="383"/>
        <v/>
      </c>
      <c r="B1760" s="49">
        <f t="shared" si="384"/>
        <v>1721.01</v>
      </c>
      <c r="C1760" s="53" t="s">
        <v>2263</v>
      </c>
      <c r="D1760" s="53"/>
      <c r="E1760" s="58"/>
      <c r="F1760" s="58"/>
      <c r="G1760" s="161"/>
      <c r="H1760" s="161"/>
      <c r="I1760" s="58"/>
      <c r="J1760" s="58"/>
      <c r="K1760" s="59"/>
      <c r="L1760" s="57"/>
      <c r="M1760" s="57" t="e">
        <v>#N/A</v>
      </c>
      <c r="N1760" s="57"/>
      <c r="O1760" s="57"/>
      <c r="P1760" s="56" t="s">
        <v>2263</v>
      </c>
      <c r="Q1760" s="13"/>
      <c r="R1760"/>
      <c r="S1760" t="str">
        <f t="shared" si="369"/>
        <v/>
      </c>
      <c r="T1760" t="str">
        <f>IF(ISNA(VLOOKUP(AF1760,#REF!,1)),"//","")</f>
        <v/>
      </c>
      <c r="U1760"/>
      <c r="V1760" t="e">
        <f t="shared" si="378"/>
        <v>#REF!</v>
      </c>
      <c r="W1760" s="81"/>
      <c r="X1760" s="59"/>
      <c r="Y1760" s="59"/>
      <c r="Z1760" s="25" t="str">
        <f t="shared" si="385"/>
        <v/>
      </c>
      <c r="AA1760" s="25" t="str">
        <f t="shared" si="379"/>
        <v/>
      </c>
      <c r="AB1760" s="1">
        <f t="shared" si="386"/>
        <v>1721.01</v>
      </c>
      <c r="AC1760" t="str">
        <f t="shared" si="380"/>
        <v/>
      </c>
      <c r="AD1760" s="136" t="str">
        <f>IF(ISNA(VLOOKUP(AA1760,Sheet2!J:J,1,0)),"//","")</f>
        <v/>
      </c>
      <c r="AF1760" s="94" t="str">
        <f t="shared" si="381"/>
        <v/>
      </c>
      <c r="AG1760" t="b">
        <f t="shared" si="382"/>
        <v>1</v>
      </c>
    </row>
    <row r="1761" spans="1:33">
      <c r="A1761" s="50">
        <f t="shared" si="383"/>
        <v>1761</v>
      </c>
      <c r="B1761" s="49">
        <f t="shared" si="384"/>
        <v>1722</v>
      </c>
      <c r="C1761" s="53" t="s">
        <v>3820</v>
      </c>
      <c r="D1761" s="53" t="s">
        <v>7</v>
      </c>
      <c r="E1761" s="58" t="s">
        <v>1363</v>
      </c>
      <c r="F1761" s="58" t="s">
        <v>1363</v>
      </c>
      <c r="G1761" s="161">
        <v>0</v>
      </c>
      <c r="H1761" s="161">
        <v>0</v>
      </c>
      <c r="I1761" s="148" t="s">
        <v>3</v>
      </c>
      <c r="J1761" s="58" t="s">
        <v>1395</v>
      </c>
      <c r="K1761" s="59" t="s">
        <v>3830</v>
      </c>
      <c r="L1761" s="57" t="s">
        <v>4851</v>
      </c>
      <c r="M1761" s="57" t="s">
        <v>4910</v>
      </c>
      <c r="N1761" s="57"/>
      <c r="O1761" s="57" t="s">
        <v>3233</v>
      </c>
      <c r="P1761" s="56" t="s">
        <v>2142</v>
      </c>
      <c r="Q1761" s="13"/>
      <c r="R1761"/>
      <c r="S1761"/>
      <c r="T1761" t="str">
        <f>IF(ISNA(VLOOKUP(AF1761,#REF!,1)),"//","")</f>
        <v/>
      </c>
      <c r="U1761"/>
      <c r="V1761" t="e">
        <f t="shared" si="378"/>
        <v>#REF!</v>
      </c>
      <c r="W1761" s="81"/>
      <c r="X1761" s="59"/>
      <c r="Y1761" s="59"/>
      <c r="Z1761" s="25" t="str">
        <f t="shared" si="385"/>
        <v>"FBR"</v>
      </c>
      <c r="AA1761" s="25" t="str">
        <f t="shared" si="379"/>
        <v>FBR</v>
      </c>
      <c r="AB1761" s="1">
        <f t="shared" si="386"/>
        <v>1722</v>
      </c>
      <c r="AC1761" t="str">
        <f t="shared" si="380"/>
        <v>ITM_FBR</v>
      </c>
      <c r="AD1761" s="136" t="str">
        <f>IF(ISNA(VLOOKUP(AA1761,Sheet2!J:J,1,0)),"//","")</f>
        <v>//</v>
      </c>
      <c r="AF1761" s="94" t="str">
        <f t="shared" si="381"/>
        <v>FBR</v>
      </c>
      <c r="AG1761" t="b">
        <f t="shared" si="382"/>
        <v>1</v>
      </c>
    </row>
    <row r="1762" spans="1:33">
      <c r="A1762" s="50" t="str">
        <f t="shared" si="383"/>
        <v/>
      </c>
      <c r="B1762" s="49">
        <f t="shared" si="384"/>
        <v>1722.01</v>
      </c>
      <c r="C1762" s="53" t="s">
        <v>2263</v>
      </c>
      <c r="D1762" s="53"/>
      <c r="E1762" s="58"/>
      <c r="F1762" s="58"/>
      <c r="G1762" s="63"/>
      <c r="H1762" s="63"/>
      <c r="I1762" s="58"/>
      <c r="J1762" s="58"/>
      <c r="K1762" s="59"/>
      <c r="L1762" s="57"/>
      <c r="M1762" s="57" t="e">
        <v>#N/A</v>
      </c>
      <c r="N1762" s="57"/>
      <c r="O1762" s="53"/>
      <c r="P1762" s="56" t="s">
        <v>2263</v>
      </c>
      <c r="Q1762" s="13"/>
      <c r="R1762"/>
      <c r="S1762" t="str">
        <f>IF(E1762=F1762,"","NOT EQUAL")</f>
        <v/>
      </c>
      <c r="T1762" t="str">
        <f>IF(ISNA(VLOOKUP(AF1762,#REF!,1)),"//","")</f>
        <v/>
      </c>
      <c r="U1762"/>
      <c r="V1762" t="e">
        <f t="shared" si="378"/>
        <v>#REF!</v>
      </c>
      <c r="W1762" s="81"/>
      <c r="X1762" s="59"/>
      <c r="Y1762" s="59"/>
      <c r="Z1762" s="25" t="str">
        <f t="shared" si="385"/>
        <v/>
      </c>
      <c r="AA1762" s="25" t="str">
        <f t="shared" si="379"/>
        <v/>
      </c>
      <c r="AB1762" s="1">
        <f t="shared" si="386"/>
        <v>1722.01</v>
      </c>
      <c r="AC1762" t="str">
        <f t="shared" si="380"/>
        <v/>
      </c>
      <c r="AD1762" s="136" t="str">
        <f>IF(ISNA(VLOOKUP(AA1762,Sheet2!J:J,1,0)),"//","")</f>
        <v/>
      </c>
      <c r="AF1762" s="94" t="str">
        <f t="shared" si="381"/>
        <v/>
      </c>
      <c r="AG1762" t="b">
        <f t="shared" si="382"/>
        <v>1</v>
      </c>
    </row>
    <row r="1763" spans="1:33" s="171" customFormat="1">
      <c r="A1763" s="50">
        <f t="shared" si="383"/>
        <v>1763</v>
      </c>
      <c r="B1763" s="49">
        <f t="shared" si="384"/>
        <v>1723</v>
      </c>
      <c r="C1763" s="167" t="s">
        <v>3747</v>
      </c>
      <c r="D1763" s="167" t="s">
        <v>7</v>
      </c>
      <c r="E1763" s="169" t="s">
        <v>2381</v>
      </c>
      <c r="F1763" s="169" t="s">
        <v>810</v>
      </c>
      <c r="G1763" s="177">
        <v>0</v>
      </c>
      <c r="H1763" s="177">
        <v>0</v>
      </c>
      <c r="I1763" s="169" t="s">
        <v>3</v>
      </c>
      <c r="J1763" s="178" t="s">
        <v>1396</v>
      </c>
      <c r="K1763" s="170" t="s">
        <v>3830</v>
      </c>
      <c r="L1763" s="171" t="s">
        <v>4851</v>
      </c>
      <c r="M1763" s="57" t="s">
        <v>4910</v>
      </c>
      <c r="O1763" s="167"/>
      <c r="P1763" s="172" t="s">
        <v>3445</v>
      </c>
      <c r="Q1763" s="172"/>
      <c r="T1763" s="171" t="str">
        <f>IF(ISNA(VLOOKUP(AF1763,#REF!,1)),"//","")</f>
        <v/>
      </c>
      <c r="V1763" t="e">
        <f t="shared" si="378"/>
        <v>#REF!</v>
      </c>
      <c r="W1763" s="166"/>
      <c r="X1763" s="170"/>
      <c r="Y1763" s="170"/>
      <c r="Z1763" s="25" t="str">
        <f t="shared" si="385"/>
        <v/>
      </c>
      <c r="AA1763" s="25" t="str">
        <f t="shared" si="379"/>
        <v/>
      </c>
      <c r="AB1763" s="1">
        <f t="shared" si="386"/>
        <v>1723</v>
      </c>
      <c r="AC1763" t="str">
        <f t="shared" si="380"/>
        <v>ITM_UNDO</v>
      </c>
      <c r="AD1763" s="136" t="str">
        <f>IF(ISNA(VLOOKUP(AA1763,Sheet2!J:J,1,0)),"//","")</f>
        <v/>
      </c>
      <c r="AF1763" s="94" t="str">
        <f t="shared" si="381"/>
        <v/>
      </c>
      <c r="AG1763" t="b">
        <f t="shared" si="382"/>
        <v>1</v>
      </c>
    </row>
    <row r="1764" spans="1:33">
      <c r="A1764" s="50">
        <f t="shared" si="383"/>
        <v>1764</v>
      </c>
      <c r="B1764" s="49">
        <f t="shared" si="384"/>
        <v>1724</v>
      </c>
      <c r="C1764" s="55" t="s">
        <v>3748</v>
      </c>
      <c r="D1764" s="53" t="s">
        <v>2839</v>
      </c>
      <c r="E1764" s="58" t="s">
        <v>888</v>
      </c>
      <c r="F1764" s="58" t="s">
        <v>888</v>
      </c>
      <c r="G1764" s="63">
        <v>0</v>
      </c>
      <c r="H1764" s="63">
        <v>0</v>
      </c>
      <c r="I1764" s="58" t="s">
        <v>1</v>
      </c>
      <c r="J1764" s="58" t="s">
        <v>1395</v>
      </c>
      <c r="K1764" s="59" t="s">
        <v>3995</v>
      </c>
      <c r="L1764" s="57" t="s">
        <v>4851</v>
      </c>
      <c r="M1764" s="57" t="s">
        <v>4910</v>
      </c>
      <c r="N1764" s="57"/>
      <c r="O1764" s="57" t="s">
        <v>889</v>
      </c>
      <c r="P1764" s="56" t="s">
        <v>1013</v>
      </c>
      <c r="Q1764" s="13"/>
      <c r="R1764"/>
      <c r="S1764" t="str">
        <f t="shared" ref="S1764:S1795" si="387">IF(E1764=F1764,"","NOT EQUAL")</f>
        <v/>
      </c>
      <c r="T1764" t="str">
        <f>IF(ISNA(VLOOKUP(AF1764,#REF!,1)),"//","")</f>
        <v/>
      </c>
      <c r="U1764"/>
      <c r="V1764" t="e">
        <f t="shared" si="378"/>
        <v>#REF!</v>
      </c>
      <c r="W1764" s="81"/>
      <c r="X1764" s="59"/>
      <c r="Y1764" s="59"/>
      <c r="Z1764" s="25" t="str">
        <f t="shared" si="385"/>
        <v/>
      </c>
      <c r="AA1764" s="25" t="str">
        <f t="shared" si="379"/>
        <v/>
      </c>
      <c r="AB1764" s="1">
        <f t="shared" si="386"/>
        <v>1724</v>
      </c>
      <c r="AC1764" t="str">
        <f t="shared" si="380"/>
        <v>ITM_PR</v>
      </c>
      <c r="AD1764" s="136" t="str">
        <f>IF(ISNA(VLOOKUP(AA1764,Sheet2!J:J,1,0)),"//","")</f>
        <v/>
      </c>
      <c r="AF1764" s="94" t="str">
        <f t="shared" si="381"/>
        <v/>
      </c>
      <c r="AG1764" t="b">
        <f t="shared" si="382"/>
        <v>1</v>
      </c>
    </row>
    <row r="1765" spans="1:33">
      <c r="A1765" s="50">
        <f t="shared" si="383"/>
        <v>1765</v>
      </c>
      <c r="B1765" s="49">
        <f t="shared" si="384"/>
        <v>1725</v>
      </c>
      <c r="C1765" s="53" t="s">
        <v>4900</v>
      </c>
      <c r="D1765" s="167" t="s">
        <v>7</v>
      </c>
      <c r="E1765" s="58" t="s">
        <v>334</v>
      </c>
      <c r="F1765" s="58" t="s">
        <v>334</v>
      </c>
      <c r="G1765" s="63">
        <v>0</v>
      </c>
      <c r="H1765" s="63">
        <v>0</v>
      </c>
      <c r="I1765" s="58" t="s">
        <v>1</v>
      </c>
      <c r="J1765" s="58" t="s">
        <v>1395</v>
      </c>
      <c r="K1765" s="59" t="s">
        <v>3830</v>
      </c>
      <c r="L1765" s="57" t="s">
        <v>4851</v>
      </c>
      <c r="M1765" s="57" t="s">
        <v>4910</v>
      </c>
      <c r="N1765" s="57"/>
      <c r="O1765" s="53"/>
      <c r="P1765" s="56" t="s">
        <v>2159</v>
      </c>
      <c r="Q1765" s="13"/>
      <c r="R1765"/>
      <c r="S1765" t="str">
        <f t="shared" si="387"/>
        <v/>
      </c>
      <c r="T1765" t="str">
        <f>IF(ISNA(VLOOKUP(AF1765,#REF!,1)),"//","")</f>
        <v/>
      </c>
      <c r="U1765"/>
      <c r="V1765" t="e">
        <f t="shared" si="378"/>
        <v>#REF!</v>
      </c>
      <c r="W1765" s="81"/>
      <c r="X1765" s="59"/>
      <c r="Y1765" s="59"/>
      <c r="Z1765" s="25" t="str">
        <f t="shared" si="385"/>
        <v/>
      </c>
      <c r="AA1765" s="25" t="str">
        <f t="shared" si="379"/>
        <v/>
      </c>
      <c r="AB1765" s="1">
        <f t="shared" si="386"/>
        <v>1725</v>
      </c>
      <c r="AC1765" t="str">
        <f t="shared" si="380"/>
        <v>ITM_RS</v>
      </c>
      <c r="AD1765" s="136" t="str">
        <f>IF(ISNA(VLOOKUP(AA1765,Sheet2!J:J,1,0)),"//","")</f>
        <v/>
      </c>
      <c r="AF1765" s="94" t="str">
        <f t="shared" si="381"/>
        <v/>
      </c>
      <c r="AG1765" t="b">
        <f t="shared" si="382"/>
        <v>1</v>
      </c>
    </row>
    <row r="1766" spans="1:33" s="17" customFormat="1">
      <c r="A1766" s="50">
        <f t="shared" si="383"/>
        <v>1766</v>
      </c>
      <c r="B1766" s="49">
        <f t="shared" si="384"/>
        <v>1726</v>
      </c>
      <c r="C1766" s="95" t="s">
        <v>4694</v>
      </c>
      <c r="D1766" s="95" t="s">
        <v>7</v>
      </c>
      <c r="E1766" s="115" t="s">
        <v>4697</v>
      </c>
      <c r="F1766" s="115" t="s">
        <v>4697</v>
      </c>
      <c r="G1766" s="162">
        <v>0</v>
      </c>
      <c r="H1766" s="162">
        <v>0</v>
      </c>
      <c r="I1766" s="148" t="s">
        <v>3</v>
      </c>
      <c r="J1766" s="58" t="s">
        <v>1395</v>
      </c>
      <c r="K1766" s="59" t="s">
        <v>3994</v>
      </c>
      <c r="L1766" s="57" t="s">
        <v>4851</v>
      </c>
      <c r="M1766" s="57" t="s">
        <v>4908</v>
      </c>
      <c r="N1766" s="57"/>
      <c r="P1766" s="116" t="s">
        <v>4628</v>
      </c>
      <c r="Q1766" s="16"/>
      <c r="S1766" s="17" t="str">
        <f t="shared" si="387"/>
        <v/>
      </c>
      <c r="T1766" s="17" t="str">
        <f>IF(ISNA(VLOOKUP(AF1766,#REF!,1)),"//","")</f>
        <v/>
      </c>
      <c r="V1766" t="e">
        <f t="shared" si="378"/>
        <v>#REF!</v>
      </c>
      <c r="W1766" s="94" t="s">
        <v>2263</v>
      </c>
      <c r="X1766" s="98" t="s">
        <v>2263</v>
      </c>
      <c r="Y1766" s="98" t="s">
        <v>2263</v>
      </c>
      <c r="Z1766" s="25" t="str">
        <f t="shared" si="385"/>
        <v>"K(M)"</v>
      </c>
      <c r="AA1766" s="25" t="str">
        <f t="shared" si="379"/>
        <v>K(M)</v>
      </c>
      <c r="AB1766" s="1">
        <f t="shared" si="386"/>
        <v>1726</v>
      </c>
      <c r="AC1766" t="str">
        <f t="shared" si="380"/>
        <v>ITM_Kk</v>
      </c>
      <c r="AD1766" s="136" t="str">
        <f>IF(ISNA(VLOOKUP(AA1766,Sheet2!J:J,1,0)),"//","")</f>
        <v>//</v>
      </c>
      <c r="AF1766" s="94" t="str">
        <f t="shared" si="381"/>
        <v>K(M)</v>
      </c>
      <c r="AG1766" t="b">
        <f t="shared" si="382"/>
        <v>1</v>
      </c>
    </row>
    <row r="1767" spans="1:33" s="17" customFormat="1">
      <c r="A1767" s="50">
        <f t="shared" si="383"/>
        <v>1767</v>
      </c>
      <c r="B1767" s="49">
        <f t="shared" si="384"/>
        <v>1727</v>
      </c>
      <c r="C1767" s="95" t="s">
        <v>4695</v>
      </c>
      <c r="D1767" s="95" t="s">
        <v>7</v>
      </c>
      <c r="E1767" s="115" t="s">
        <v>4698</v>
      </c>
      <c r="F1767" s="115" t="s">
        <v>4698</v>
      </c>
      <c r="G1767" s="162">
        <v>0</v>
      </c>
      <c r="H1767" s="162">
        <v>0</v>
      </c>
      <c r="I1767" s="148" t="s">
        <v>3</v>
      </c>
      <c r="J1767" s="58" t="s">
        <v>1395</v>
      </c>
      <c r="K1767" s="59" t="s">
        <v>3994</v>
      </c>
      <c r="L1767" s="57" t="s">
        <v>4851</v>
      </c>
      <c r="M1767" s="57" t="s">
        <v>4908</v>
      </c>
      <c r="N1767" s="57"/>
      <c r="P1767" s="116" t="s">
        <v>4629</v>
      </c>
      <c r="Q1767" s="16"/>
      <c r="S1767" s="17" t="str">
        <f t="shared" si="387"/>
        <v/>
      </c>
      <c r="T1767" s="17" t="str">
        <f>IF(ISNA(VLOOKUP(AF1767,#REF!,1)),"//","")</f>
        <v/>
      </c>
      <c r="V1767" t="e">
        <f t="shared" si="378"/>
        <v>#REF!</v>
      </c>
      <c r="W1767" s="94" t="s">
        <v>2263</v>
      </c>
      <c r="X1767" s="98" t="s">
        <v>2263</v>
      </c>
      <c r="Y1767" s="98" t="s">
        <v>2263</v>
      </c>
      <c r="Z1767" s="25" t="str">
        <f t="shared" si="385"/>
        <v>"E(M)"</v>
      </c>
      <c r="AA1767" s="25" t="str">
        <f t="shared" si="379"/>
        <v>E(M)</v>
      </c>
      <c r="AB1767" s="1">
        <f t="shared" si="386"/>
        <v>1727</v>
      </c>
      <c r="AC1767" t="str">
        <f t="shared" si="380"/>
        <v>ITM_Ek</v>
      </c>
      <c r="AD1767" s="136" t="str">
        <f>IF(ISNA(VLOOKUP(AA1767,Sheet2!J:J,1,0)),"//","")</f>
        <v>//</v>
      </c>
      <c r="AF1767" s="94" t="str">
        <f t="shared" si="381"/>
        <v>E(M)</v>
      </c>
      <c r="AG1767" t="b">
        <f t="shared" si="382"/>
        <v>1</v>
      </c>
    </row>
    <row r="1768" spans="1:33" s="17" customFormat="1">
      <c r="A1768" s="50">
        <f t="shared" si="383"/>
        <v>1768</v>
      </c>
      <c r="B1768" s="49">
        <f t="shared" si="384"/>
        <v>1728</v>
      </c>
      <c r="C1768" s="95" t="s">
        <v>4696</v>
      </c>
      <c r="D1768" s="95" t="s">
        <v>7</v>
      </c>
      <c r="E1768" s="115" t="s">
        <v>4699</v>
      </c>
      <c r="F1768" s="115" t="s">
        <v>4699</v>
      </c>
      <c r="G1768" s="162">
        <v>0</v>
      </c>
      <c r="H1768" s="162">
        <v>0</v>
      </c>
      <c r="I1768" s="148" t="s">
        <v>3</v>
      </c>
      <c r="J1768" s="58" t="s">
        <v>1395</v>
      </c>
      <c r="K1768" s="59" t="s">
        <v>3994</v>
      </c>
      <c r="L1768" s="57" t="s">
        <v>4851</v>
      </c>
      <c r="M1768" s="57" t="s">
        <v>4908</v>
      </c>
      <c r="N1768" s="57"/>
      <c r="P1768" s="116" t="s">
        <v>4630</v>
      </c>
      <c r="Q1768" s="16"/>
      <c r="S1768" s="17" t="str">
        <f t="shared" si="387"/>
        <v/>
      </c>
      <c r="T1768" s="17" t="str">
        <f>IF(ISNA(VLOOKUP(AF1768,#REF!,1)),"//","")</f>
        <v/>
      </c>
      <c r="V1768" t="e">
        <f t="shared" si="378"/>
        <v>#REF!</v>
      </c>
      <c r="W1768" s="94" t="s">
        <v>2263</v>
      </c>
      <c r="X1768" s="98" t="s">
        <v>2263</v>
      </c>
      <c r="Y1768" s="98" t="s">
        <v>2263</v>
      </c>
      <c r="Z1768" s="25" t="str">
        <f t="shared" si="385"/>
        <v>STD_PI "(N,M)"</v>
      </c>
      <c r="AA1768" s="25" t="str">
        <f t="shared" si="379"/>
        <v>PI(N,M)</v>
      </c>
      <c r="AB1768" s="1">
        <f t="shared" si="386"/>
        <v>1728</v>
      </c>
      <c r="AC1768" t="str">
        <f t="shared" si="380"/>
        <v>ITM_PInk</v>
      </c>
      <c r="AD1768" s="136" t="str">
        <f>IF(ISNA(VLOOKUP(AA1768,Sheet2!J:J,1,0)),"//","")</f>
        <v>//</v>
      </c>
      <c r="AF1768" s="94" t="str">
        <f t="shared" si="381"/>
        <v>PI(N,M)</v>
      </c>
      <c r="AG1768" t="b">
        <f t="shared" si="382"/>
        <v>1</v>
      </c>
    </row>
    <row r="1769" spans="1:33">
      <c r="A1769" s="50">
        <f t="shared" si="383"/>
        <v>1769</v>
      </c>
      <c r="B1769" s="49">
        <f t="shared" si="384"/>
        <v>1729</v>
      </c>
      <c r="C1769" s="53" t="s">
        <v>3539</v>
      </c>
      <c r="D1769" s="53" t="s">
        <v>2392</v>
      </c>
      <c r="E1769" s="58" t="s">
        <v>893</v>
      </c>
      <c r="F1769" s="58" t="s">
        <v>893</v>
      </c>
      <c r="G1769" s="63">
        <v>0</v>
      </c>
      <c r="H1769" s="63">
        <v>0</v>
      </c>
      <c r="I1769" s="58" t="s">
        <v>1</v>
      </c>
      <c r="J1769" s="58" t="s">
        <v>1395</v>
      </c>
      <c r="K1769" s="59" t="s">
        <v>3830</v>
      </c>
      <c r="L1769" s="57" t="s">
        <v>4851</v>
      </c>
      <c r="M1769" s="57" t="s">
        <v>4910</v>
      </c>
      <c r="N1769" s="57"/>
      <c r="O1769" s="57"/>
      <c r="P1769" s="56" t="s">
        <v>3241</v>
      </c>
      <c r="Q1769" s="13"/>
      <c r="R1769"/>
      <c r="S1769" t="str">
        <f t="shared" si="387"/>
        <v/>
      </c>
      <c r="T1769" t="str">
        <f>IF(ISNA(VLOOKUP(AF1769,#REF!,1)),"//","")</f>
        <v/>
      </c>
      <c r="U1769"/>
      <c r="V1769" t="e">
        <f t="shared" si="378"/>
        <v>#REF!</v>
      </c>
      <c r="W1769" s="81"/>
      <c r="X1769" s="59"/>
      <c r="Y1769" s="59"/>
      <c r="Z1769" s="25" t="str">
        <f t="shared" si="385"/>
        <v/>
      </c>
      <c r="AA1769" s="25" t="str">
        <f t="shared" si="379"/>
        <v/>
      </c>
      <c r="AB1769" s="1">
        <f t="shared" si="386"/>
        <v>1729</v>
      </c>
      <c r="AC1769" t="str">
        <f t="shared" si="380"/>
        <v>ITM_USERMODE</v>
      </c>
      <c r="AD1769" s="136" t="str">
        <f>IF(ISNA(VLOOKUP(AA1769,Sheet2!J:J,1,0)),"//","")</f>
        <v/>
      </c>
      <c r="AF1769" s="94" t="str">
        <f t="shared" si="381"/>
        <v/>
      </c>
      <c r="AG1769" t="b">
        <f t="shared" si="382"/>
        <v>1</v>
      </c>
    </row>
    <row r="1770" spans="1:33">
      <c r="A1770" s="50">
        <f t="shared" si="383"/>
        <v>1770</v>
      </c>
      <c r="B1770" s="49">
        <f t="shared" si="384"/>
        <v>1730</v>
      </c>
      <c r="C1770" s="53" t="s">
        <v>3749</v>
      </c>
      <c r="D1770" s="53" t="s">
        <v>7</v>
      </c>
      <c r="E1770" s="58" t="s">
        <v>894</v>
      </c>
      <c r="F1770" s="58" t="s">
        <v>894</v>
      </c>
      <c r="G1770" s="63">
        <v>0</v>
      </c>
      <c r="H1770" s="63">
        <v>0</v>
      </c>
      <c r="I1770" s="58" t="s">
        <v>1</v>
      </c>
      <c r="J1770" s="58" t="s">
        <v>1395</v>
      </c>
      <c r="K1770" s="59" t="s">
        <v>3830</v>
      </c>
      <c r="L1770" s="57" t="s">
        <v>4851</v>
      </c>
      <c r="M1770" s="57" t="s">
        <v>4910</v>
      </c>
      <c r="N1770" s="57"/>
      <c r="O1770" s="57"/>
      <c r="P1770" s="56" t="s">
        <v>3242</v>
      </c>
      <c r="Q1770" s="13"/>
      <c r="R1770"/>
      <c r="S1770" t="str">
        <f t="shared" si="387"/>
        <v/>
      </c>
      <c r="T1770" t="str">
        <f>IF(ISNA(VLOOKUP(AF1770,#REF!,1)),"//","")</f>
        <v/>
      </c>
      <c r="U1770"/>
      <c r="V1770" t="e">
        <f t="shared" si="378"/>
        <v>#REF!</v>
      </c>
      <c r="W1770" s="81"/>
      <c r="X1770" s="59"/>
      <c r="Y1770" s="59"/>
      <c r="Z1770" s="25" t="str">
        <f t="shared" si="385"/>
        <v/>
      </c>
      <c r="AA1770" s="25" t="str">
        <f t="shared" si="379"/>
        <v/>
      </c>
      <c r="AB1770" s="1">
        <f t="shared" si="386"/>
        <v>1730</v>
      </c>
      <c r="AC1770" t="str">
        <f t="shared" si="380"/>
        <v>ITM_CC</v>
      </c>
      <c r="AD1770" s="136" t="str">
        <f>IF(ISNA(VLOOKUP(AA1770,Sheet2!J:J,1,0)),"//","")</f>
        <v/>
      </c>
      <c r="AF1770" s="94" t="str">
        <f t="shared" si="381"/>
        <v/>
      </c>
      <c r="AG1770" t="b">
        <f t="shared" si="382"/>
        <v>1</v>
      </c>
    </row>
    <row r="1771" spans="1:33">
      <c r="A1771" s="50">
        <f t="shared" si="383"/>
        <v>1771</v>
      </c>
      <c r="B1771" s="49">
        <f t="shared" si="384"/>
        <v>1731</v>
      </c>
      <c r="C1771" s="55" t="s">
        <v>4978</v>
      </c>
      <c r="D1771" s="53" t="s">
        <v>7</v>
      </c>
      <c r="E1771" s="58" t="s">
        <v>524</v>
      </c>
      <c r="F1771" s="58" t="s">
        <v>504</v>
      </c>
      <c r="G1771" s="63">
        <v>0</v>
      </c>
      <c r="H1771" s="63">
        <v>0</v>
      </c>
      <c r="I1771" s="58" t="s">
        <v>1</v>
      </c>
      <c r="J1771" s="58" t="s">
        <v>1395</v>
      </c>
      <c r="K1771" s="59" t="s">
        <v>3830</v>
      </c>
      <c r="L1771" s="57" t="s">
        <v>4851</v>
      </c>
      <c r="M1771" s="57" t="s">
        <v>4910</v>
      </c>
      <c r="N1771" s="57"/>
      <c r="O1771" s="53"/>
      <c r="P1771" s="56" t="s">
        <v>3446</v>
      </c>
      <c r="Q1771" s="13"/>
      <c r="R1771"/>
      <c r="S1771" t="str">
        <f t="shared" si="387"/>
        <v>NOT EQUAL</v>
      </c>
      <c r="T1771" t="str">
        <f>IF(ISNA(VLOOKUP(AF1771,#REF!,1)),"//","")</f>
        <v/>
      </c>
      <c r="U1771"/>
      <c r="V1771" t="e">
        <f t="shared" si="378"/>
        <v>#REF!</v>
      </c>
      <c r="W1771" s="81"/>
      <c r="X1771" s="59"/>
      <c r="Y1771" s="59"/>
      <c r="Z1771" s="25" t="str">
        <f t="shared" si="385"/>
        <v/>
      </c>
      <c r="AA1771" s="25" t="str">
        <f t="shared" si="379"/>
        <v/>
      </c>
      <c r="AB1771" s="1">
        <f t="shared" si="386"/>
        <v>1731</v>
      </c>
      <c r="AC1771" t="str">
        <f t="shared" si="380"/>
        <v>ITM_SHIFTf</v>
      </c>
      <c r="AD1771" s="136" t="str">
        <f>IF(ISNA(VLOOKUP(AA1771,Sheet2!J:J,1,0)),"//","")</f>
        <v/>
      </c>
      <c r="AF1771" s="94" t="str">
        <f t="shared" si="381"/>
        <v/>
      </c>
      <c r="AG1771" t="b">
        <f t="shared" si="382"/>
        <v>1</v>
      </c>
    </row>
    <row r="1772" spans="1:33">
      <c r="A1772" s="50">
        <f t="shared" si="383"/>
        <v>1772</v>
      </c>
      <c r="B1772" s="49">
        <f t="shared" si="384"/>
        <v>1732</v>
      </c>
      <c r="C1772" s="53" t="s">
        <v>4977</v>
      </c>
      <c r="D1772" s="53" t="s">
        <v>7</v>
      </c>
      <c r="E1772" s="58" t="s">
        <v>524</v>
      </c>
      <c r="F1772" s="58" t="s">
        <v>505</v>
      </c>
      <c r="G1772" s="63">
        <v>0</v>
      </c>
      <c r="H1772" s="63">
        <v>0</v>
      </c>
      <c r="I1772" s="58" t="s">
        <v>1</v>
      </c>
      <c r="J1772" s="58" t="s">
        <v>1395</v>
      </c>
      <c r="K1772" s="59" t="s">
        <v>3830</v>
      </c>
      <c r="L1772" s="57" t="s">
        <v>4851</v>
      </c>
      <c r="M1772" s="57" t="s">
        <v>4910</v>
      </c>
      <c r="N1772" s="57"/>
      <c r="O1772" s="57"/>
      <c r="P1772" s="56" t="s">
        <v>3447</v>
      </c>
      <c r="Q1772" s="13"/>
      <c r="R1772"/>
      <c r="S1772" t="str">
        <f t="shared" si="387"/>
        <v>NOT EQUAL</v>
      </c>
      <c r="T1772" t="str">
        <f>IF(ISNA(VLOOKUP(AF1772,#REF!,1)),"//","")</f>
        <v/>
      </c>
      <c r="U1772"/>
      <c r="V1772" t="e">
        <f t="shared" si="378"/>
        <v>#REF!</v>
      </c>
      <c r="W1772" s="81"/>
      <c r="X1772" s="59"/>
      <c r="Y1772" s="59"/>
      <c r="Z1772" s="25" t="str">
        <f t="shared" si="385"/>
        <v/>
      </c>
      <c r="AA1772" s="25" t="str">
        <f t="shared" si="379"/>
        <v/>
      </c>
      <c r="AB1772" s="1">
        <f t="shared" si="386"/>
        <v>1732</v>
      </c>
      <c r="AC1772" t="str">
        <f t="shared" si="380"/>
        <v>ITM_SHIFTg</v>
      </c>
      <c r="AD1772" s="136" t="str">
        <f>IF(ISNA(VLOOKUP(AA1772,Sheet2!J:J,1,0)),"//","")</f>
        <v/>
      </c>
      <c r="AF1772" s="94" t="str">
        <f t="shared" si="381"/>
        <v/>
      </c>
      <c r="AG1772" t="b">
        <f t="shared" si="382"/>
        <v>1</v>
      </c>
    </row>
    <row r="1773" spans="1:33">
      <c r="A1773" s="50">
        <f t="shared" si="383"/>
        <v>1773</v>
      </c>
      <c r="B1773" s="49">
        <f t="shared" si="384"/>
        <v>1733</v>
      </c>
      <c r="C1773" s="53" t="s">
        <v>3750</v>
      </c>
      <c r="D1773" s="53" t="s">
        <v>7</v>
      </c>
      <c r="E1773" s="58" t="s">
        <v>2376</v>
      </c>
      <c r="F1773" s="58" t="s">
        <v>801</v>
      </c>
      <c r="G1773" s="63">
        <v>0</v>
      </c>
      <c r="H1773" s="63">
        <v>0</v>
      </c>
      <c r="I1773" s="58" t="s">
        <v>1</v>
      </c>
      <c r="J1773" s="58" t="s">
        <v>1395</v>
      </c>
      <c r="K1773" s="59" t="s">
        <v>3830</v>
      </c>
      <c r="L1773" s="57" t="s">
        <v>4851</v>
      </c>
      <c r="M1773" s="57" t="s">
        <v>4910</v>
      </c>
      <c r="N1773" s="57"/>
      <c r="O1773" s="57"/>
      <c r="P1773" s="56" t="s">
        <v>3448</v>
      </c>
      <c r="Q1773" s="13"/>
      <c r="R1773"/>
      <c r="S1773" t="str">
        <f t="shared" si="387"/>
        <v>NOT EQUAL</v>
      </c>
      <c r="T1773" t="str">
        <f>IF(ISNA(VLOOKUP(AF1773,#REF!,1)),"//","")</f>
        <v/>
      </c>
      <c r="U1773"/>
      <c r="V1773" t="e">
        <f t="shared" si="378"/>
        <v>#REF!</v>
      </c>
      <c r="W1773" s="81"/>
      <c r="X1773" s="59"/>
      <c r="Y1773" s="59"/>
      <c r="Z1773" s="25" t="str">
        <f t="shared" si="385"/>
        <v/>
      </c>
      <c r="AA1773" s="25" t="str">
        <f t="shared" si="379"/>
        <v/>
      </c>
      <c r="AB1773" s="1">
        <f t="shared" si="386"/>
        <v>1733</v>
      </c>
      <c r="AC1773" t="str">
        <f t="shared" si="380"/>
        <v>ITM_UP1</v>
      </c>
      <c r="AD1773" s="136" t="str">
        <f>IF(ISNA(VLOOKUP(AA1773,Sheet2!J:J,1,0)),"//","")</f>
        <v/>
      </c>
      <c r="AF1773" s="94" t="str">
        <f t="shared" si="381"/>
        <v/>
      </c>
      <c r="AG1773" t="b">
        <f t="shared" si="382"/>
        <v>1</v>
      </c>
    </row>
    <row r="1774" spans="1:33">
      <c r="A1774" s="50">
        <f t="shared" si="383"/>
        <v>1774</v>
      </c>
      <c r="B1774" s="49">
        <f t="shared" si="384"/>
        <v>1734</v>
      </c>
      <c r="C1774" s="53" t="s">
        <v>4901</v>
      </c>
      <c r="D1774" s="53" t="s">
        <v>7</v>
      </c>
      <c r="E1774" s="58" t="s">
        <v>2383</v>
      </c>
      <c r="F1774" s="58" t="s">
        <v>896</v>
      </c>
      <c r="G1774" s="63">
        <v>0</v>
      </c>
      <c r="H1774" s="63">
        <v>0</v>
      </c>
      <c r="I1774" s="58" t="s">
        <v>1</v>
      </c>
      <c r="J1774" s="58" t="s">
        <v>1395</v>
      </c>
      <c r="K1774" s="59" t="s">
        <v>3830</v>
      </c>
      <c r="L1774" s="57" t="s">
        <v>4851</v>
      </c>
      <c r="M1774" s="57" t="s">
        <v>4910</v>
      </c>
      <c r="N1774" s="57"/>
      <c r="O1774" s="57"/>
      <c r="P1774" s="56" t="s">
        <v>3449</v>
      </c>
      <c r="Q1774" s="13"/>
      <c r="R1774"/>
      <c r="S1774" t="str">
        <f t="shared" si="387"/>
        <v>NOT EQUAL</v>
      </c>
      <c r="T1774" t="str">
        <f>IF(ISNA(VLOOKUP(AF1774,#REF!,1)),"//","")</f>
        <v/>
      </c>
      <c r="U1774"/>
      <c r="V1774" t="e">
        <f t="shared" si="378"/>
        <v>#REF!</v>
      </c>
      <c r="W1774" s="81"/>
      <c r="X1774" s="59"/>
      <c r="Y1774" s="59"/>
      <c r="Z1774" s="25" t="str">
        <f t="shared" si="385"/>
        <v/>
      </c>
      <c r="AA1774" s="25" t="str">
        <f t="shared" si="379"/>
        <v/>
      </c>
      <c r="AB1774" s="1">
        <f t="shared" si="386"/>
        <v>1734</v>
      </c>
      <c r="AC1774" t="str">
        <f t="shared" si="380"/>
        <v>ITM_BST</v>
      </c>
      <c r="AD1774" s="136" t="str">
        <f>IF(ISNA(VLOOKUP(AA1774,Sheet2!J:J,1,0)),"//","")</f>
        <v/>
      </c>
      <c r="AF1774" s="94" t="str">
        <f t="shared" si="381"/>
        <v/>
      </c>
      <c r="AG1774" t="b">
        <f t="shared" si="382"/>
        <v>1</v>
      </c>
    </row>
    <row r="1775" spans="1:33">
      <c r="A1775" s="50">
        <f t="shared" si="383"/>
        <v>1775</v>
      </c>
      <c r="B1775" s="49">
        <f t="shared" si="384"/>
        <v>1735</v>
      </c>
      <c r="C1775" s="53" t="s">
        <v>3751</v>
      </c>
      <c r="D1775" s="53" t="s">
        <v>7</v>
      </c>
      <c r="E1775" s="58" t="s">
        <v>2377</v>
      </c>
      <c r="F1775" s="58" t="s">
        <v>803</v>
      </c>
      <c r="G1775" s="63">
        <v>0</v>
      </c>
      <c r="H1775" s="63">
        <v>0</v>
      </c>
      <c r="I1775" s="58" t="s">
        <v>1</v>
      </c>
      <c r="J1775" s="58" t="s">
        <v>1395</v>
      </c>
      <c r="K1775" s="59" t="s">
        <v>3830</v>
      </c>
      <c r="L1775" s="57" t="s">
        <v>4851</v>
      </c>
      <c r="M1775" s="57" t="s">
        <v>4910</v>
      </c>
      <c r="N1775" s="57"/>
      <c r="O1775" s="57"/>
      <c r="P1775" s="56" t="s">
        <v>3450</v>
      </c>
      <c r="Q1775" s="13"/>
      <c r="R1775"/>
      <c r="S1775" t="str">
        <f t="shared" si="387"/>
        <v>NOT EQUAL</v>
      </c>
      <c r="T1775" t="str">
        <f>IF(ISNA(VLOOKUP(AF1775,#REF!,1)),"//","")</f>
        <v/>
      </c>
      <c r="U1775"/>
      <c r="V1775" t="e">
        <f t="shared" si="378"/>
        <v>#REF!</v>
      </c>
      <c r="W1775" s="81"/>
      <c r="X1775" s="59"/>
      <c r="Y1775" s="59"/>
      <c r="Z1775" s="25" t="str">
        <f t="shared" si="385"/>
        <v/>
      </c>
      <c r="AA1775" s="25" t="str">
        <f t="shared" si="379"/>
        <v/>
      </c>
      <c r="AB1775" s="1">
        <f t="shared" si="386"/>
        <v>1735</v>
      </c>
      <c r="AC1775" t="str">
        <f t="shared" si="380"/>
        <v>ITM_DOWN1</v>
      </c>
      <c r="AD1775" s="136" t="str">
        <f>IF(ISNA(VLOOKUP(AA1775,Sheet2!J:J,1,0)),"//","")</f>
        <v/>
      </c>
      <c r="AF1775" s="94" t="str">
        <f t="shared" si="381"/>
        <v/>
      </c>
      <c r="AG1775" t="b">
        <f t="shared" si="382"/>
        <v>1</v>
      </c>
    </row>
    <row r="1776" spans="1:33">
      <c r="A1776" s="50">
        <f t="shared" si="383"/>
        <v>1776</v>
      </c>
      <c r="B1776" s="49">
        <f t="shared" si="384"/>
        <v>1736</v>
      </c>
      <c r="C1776" s="53" t="s">
        <v>4902</v>
      </c>
      <c r="D1776" s="53" t="s">
        <v>7</v>
      </c>
      <c r="E1776" s="58" t="s">
        <v>2384</v>
      </c>
      <c r="F1776" s="58" t="s">
        <v>897</v>
      </c>
      <c r="G1776" s="63">
        <v>0</v>
      </c>
      <c r="H1776" s="63">
        <v>0</v>
      </c>
      <c r="I1776" s="58" t="s">
        <v>1</v>
      </c>
      <c r="J1776" s="58" t="s">
        <v>1395</v>
      </c>
      <c r="K1776" s="59" t="s">
        <v>3830</v>
      </c>
      <c r="L1776" s="57" t="s">
        <v>4851</v>
      </c>
      <c r="M1776" s="57" t="s">
        <v>4910</v>
      </c>
      <c r="N1776" s="57"/>
      <c r="O1776" s="57"/>
      <c r="P1776" s="56" t="s">
        <v>3451</v>
      </c>
      <c r="Q1776" s="13"/>
      <c r="R1776"/>
      <c r="S1776" t="str">
        <f t="shared" si="387"/>
        <v>NOT EQUAL</v>
      </c>
      <c r="T1776" t="str">
        <f>IF(ISNA(VLOOKUP(AF1776,#REF!,1)),"//","")</f>
        <v/>
      </c>
      <c r="U1776"/>
      <c r="V1776" t="e">
        <f t="shared" si="378"/>
        <v>#REF!</v>
      </c>
      <c r="W1776" s="81"/>
      <c r="X1776" s="59"/>
      <c r="Y1776" s="59"/>
      <c r="Z1776" s="25" t="str">
        <f t="shared" si="385"/>
        <v/>
      </c>
      <c r="AA1776" s="25" t="str">
        <f t="shared" si="379"/>
        <v/>
      </c>
      <c r="AB1776" s="1">
        <f t="shared" si="386"/>
        <v>1736</v>
      </c>
      <c r="AC1776" t="str">
        <f t="shared" si="380"/>
        <v>ITM_SST</v>
      </c>
      <c r="AD1776" s="136" t="str">
        <f>IF(ISNA(VLOOKUP(AA1776,Sheet2!J:J,1,0)),"//","")</f>
        <v/>
      </c>
      <c r="AF1776" s="94" t="str">
        <f t="shared" si="381"/>
        <v/>
      </c>
      <c r="AG1776" t="b">
        <f t="shared" si="382"/>
        <v>1</v>
      </c>
    </row>
    <row r="1777" spans="1:33">
      <c r="A1777" s="50">
        <f t="shared" si="383"/>
        <v>1777</v>
      </c>
      <c r="B1777" s="49">
        <f t="shared" si="384"/>
        <v>1737</v>
      </c>
      <c r="C1777" s="53" t="s">
        <v>3752</v>
      </c>
      <c r="D1777" s="53" t="s">
        <v>7</v>
      </c>
      <c r="E1777" s="58" t="s">
        <v>898</v>
      </c>
      <c r="F1777" s="58" t="s">
        <v>898</v>
      </c>
      <c r="G1777" s="63">
        <v>0</v>
      </c>
      <c r="H1777" s="63">
        <v>0</v>
      </c>
      <c r="I1777" s="58" t="s">
        <v>1</v>
      </c>
      <c r="J1777" s="58" t="s">
        <v>1395</v>
      </c>
      <c r="K1777" s="59" t="s">
        <v>3830</v>
      </c>
      <c r="L1777" s="57" t="s">
        <v>4851</v>
      </c>
      <c r="M1777" s="57" t="s">
        <v>4910</v>
      </c>
      <c r="N1777" s="57"/>
      <c r="O1777" s="57"/>
      <c r="P1777" s="56" t="s">
        <v>3452</v>
      </c>
      <c r="Q1777" s="13"/>
      <c r="R1777"/>
      <c r="S1777" t="str">
        <f t="shared" si="387"/>
        <v/>
      </c>
      <c r="T1777" t="str">
        <f>IF(ISNA(VLOOKUP(AF1777,#REF!,1)),"//","")</f>
        <v/>
      </c>
      <c r="U1777"/>
      <c r="V1777" t="e">
        <f t="shared" si="378"/>
        <v>#REF!</v>
      </c>
      <c r="W1777" s="81"/>
      <c r="X1777" s="59" t="s">
        <v>2637</v>
      </c>
      <c r="Y1777" s="59"/>
      <c r="Z1777" s="25" t="str">
        <f t="shared" si="385"/>
        <v>"EXIT"</v>
      </c>
      <c r="AA1777" s="25" t="str">
        <f t="shared" si="379"/>
        <v>EXIT</v>
      </c>
      <c r="AB1777" s="1">
        <f t="shared" si="386"/>
        <v>1737</v>
      </c>
      <c r="AC1777" t="str">
        <f t="shared" si="380"/>
        <v>ITM_EXIT1</v>
      </c>
      <c r="AD1777" s="136" t="str">
        <f>IF(ISNA(VLOOKUP(AA1777,Sheet2!J:J,1,0)),"//","")</f>
        <v/>
      </c>
      <c r="AF1777" s="94" t="str">
        <f t="shared" si="381"/>
        <v>EXIT</v>
      </c>
      <c r="AG1777" t="b">
        <f t="shared" si="382"/>
        <v>1</v>
      </c>
    </row>
    <row r="1778" spans="1:33">
      <c r="A1778" s="50">
        <f t="shared" si="383"/>
        <v>1778</v>
      </c>
      <c r="B1778" s="49">
        <f t="shared" si="384"/>
        <v>1738</v>
      </c>
      <c r="C1778" s="53" t="s">
        <v>3753</v>
      </c>
      <c r="D1778" s="61" t="s">
        <v>2839</v>
      </c>
      <c r="E1778" s="58" t="s">
        <v>2378</v>
      </c>
      <c r="F1778" s="58" t="s">
        <v>800</v>
      </c>
      <c r="G1778" s="63">
        <v>0</v>
      </c>
      <c r="H1778" s="63">
        <v>0</v>
      </c>
      <c r="I1778" s="58" t="s">
        <v>1</v>
      </c>
      <c r="J1778" s="58" t="s">
        <v>1396</v>
      </c>
      <c r="K1778" s="59" t="s">
        <v>3830</v>
      </c>
      <c r="L1778" s="57" t="s">
        <v>4851</v>
      </c>
      <c r="M1778" s="57" t="s">
        <v>4910</v>
      </c>
      <c r="N1778" s="57"/>
      <c r="O1778" s="57"/>
      <c r="P1778" s="56" t="s">
        <v>3453</v>
      </c>
      <c r="Q1778" s="13"/>
      <c r="R1778"/>
      <c r="S1778" t="str">
        <f t="shared" si="387"/>
        <v>NOT EQUAL</v>
      </c>
      <c r="T1778" t="str">
        <f>IF(ISNA(VLOOKUP(AF1778,#REF!,1)),"//","")</f>
        <v/>
      </c>
      <c r="U1778"/>
      <c r="V1778" t="e">
        <f t="shared" si="378"/>
        <v>#REF!</v>
      </c>
      <c r="W1778" s="81"/>
      <c r="X1778" s="82"/>
      <c r="Y1778" s="83"/>
      <c r="Z1778" s="25" t="str">
        <f t="shared" si="385"/>
        <v/>
      </c>
      <c r="AA1778" s="25" t="str">
        <f t="shared" si="379"/>
        <v/>
      </c>
      <c r="AB1778" s="1">
        <f t="shared" si="386"/>
        <v>1738</v>
      </c>
      <c r="AC1778" t="str">
        <f t="shared" si="380"/>
        <v>ITM_BACKSPACE</v>
      </c>
      <c r="AD1778" s="136" t="str">
        <f>IF(ISNA(VLOOKUP(AA1778,Sheet2!J:J,1,0)),"//","")</f>
        <v/>
      </c>
      <c r="AF1778" s="94" t="str">
        <f t="shared" si="381"/>
        <v/>
      </c>
      <c r="AG1778" t="b">
        <f t="shared" si="382"/>
        <v>1</v>
      </c>
    </row>
    <row r="1779" spans="1:33" s="17" customFormat="1">
      <c r="A1779" s="215">
        <f t="shared" ref="A1779" si="388">IF(B1779=INT(B1779),ROW(),"")</f>
        <v>1779</v>
      </c>
      <c r="B1779" s="216">
        <f t="shared" si="384"/>
        <v>1739</v>
      </c>
      <c r="C1779" s="95" t="s">
        <v>3816</v>
      </c>
      <c r="D1779" s="95" t="s">
        <v>7</v>
      </c>
      <c r="E1779" s="115" t="str">
        <f t="shared" ref="E1779" si="389">CHAR(34)&amp;IF(B1779&lt;10,"000",IF(B1779&lt;100,"00",IF(B1779&lt;1000,"0","")))&amp;$B1779&amp;CHAR(34)</f>
        <v>"1739"</v>
      </c>
      <c r="F1779" s="96" t="str">
        <f t="shared" ref="F1779" si="390">E1779</f>
        <v>"1739"</v>
      </c>
      <c r="G1779" s="162">
        <v>0</v>
      </c>
      <c r="H1779" s="162">
        <v>0</v>
      </c>
      <c r="I1779" s="152" t="s">
        <v>28</v>
      </c>
      <c r="J1779" s="58" t="s">
        <v>1395</v>
      </c>
      <c r="K1779" s="59" t="s">
        <v>3994</v>
      </c>
      <c r="L1779" s="17" t="s">
        <v>4851</v>
      </c>
      <c r="M1779" s="17" t="s">
        <v>4910</v>
      </c>
      <c r="P1779" s="116" t="str">
        <f t="shared" ref="P1779" si="391">"ITM_"&amp;IF(B1779&lt;10,"000",IF(B1779&lt;100,"00",IF(B1779&lt;1000,"0","")))&amp;$B1779</f>
        <v>ITM_1739</v>
      </c>
      <c r="Q1779" s="16"/>
      <c r="S1779" s="17" t="str">
        <f t="shared" ref="S1779" si="392">IF(E1779=F1779,"","NOT EQUAL")</f>
        <v/>
      </c>
      <c r="T1779" s="17" t="str">
        <f>IF(ISNA(VLOOKUP(AF1779,#REF!,1)),"//","")</f>
        <v/>
      </c>
      <c r="V1779" t="e">
        <f t="shared" ref="V1779" si="393">IF(AA1779&lt;&gt;"",V1778+1,V1778)</f>
        <v>#REF!</v>
      </c>
      <c r="W1779" s="94" t="s">
        <v>2263</v>
      </c>
      <c r="X1779" s="98" t="s">
        <v>2263</v>
      </c>
      <c r="Y1779" s="98" t="s">
        <v>2263</v>
      </c>
      <c r="Z1779" s="25" t="str">
        <f t="shared" ref="Z1779" si="394">IF( OR(X1779="CNST", I1779="CAT_REGS"),IF(E1779=CHAR(34)&amp;CHAR(34),F1779,E1779),
IF(X1779="YES",UPPER(IF(E1779=CHAR(34)&amp;CHAR(34),F1779,E1779)),
IF(   AND(X1779&lt;&gt;"NO",I1779="CAT_FNCT",D1779&lt;&gt;"multiply", D1779&lt;&gt;"divide"),IF(J1779="SLS_ENABLED",   UPPER(IF(E1779=CHAR(34)&amp;CHAR(34),F1779,E1779)),""),"")))</f>
        <v/>
      </c>
      <c r="AA1779" s="25" t="str">
        <f t="shared" ref="AA1779" si="395">IF(LEN(Y1779)&gt;0,Y1779,SUBSTITUTE(SUBSTITUTE(SUBSTITUTE(SUBSTITUTE(SUBSTITUTE(SUBSTITUTE(SUBSTITUTE(SUBSTITUTE(SUBSTITUTE(SUBSTITUTE(SUBSTITUTE( (SUBSTITUTE( SUBSTITUTE( SUBSTITUTE( SUBSTITUTE(Z1779,"STD_SIGMA","SUM"),"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779" s="1">
        <f t="shared" ref="AB1779" si="396">B1779</f>
        <v>1739</v>
      </c>
      <c r="AC1779" t="str">
        <f t="shared" ref="AC1779" si="397">P1779</f>
        <v>ITM_1739</v>
      </c>
      <c r="AD1779" s="136" t="str">
        <f>IF(ISNA(VLOOKUP(AA1779,Sheet2!J:J,1,0)),"//","")</f>
        <v/>
      </c>
      <c r="AF1779" s="94" t="str">
        <f t="shared" ref="AF1779" si="398">IF(LEN(AA1779)=0,"",SUBSTITUTE(SUBSTITUTE(SUBSTITUTE(SUBSTITUTE(SUBSTITUTE(SUBSTITUTE(SUBSTITUTE(SUBSTITUTE(SUBSTITUTE(SUBSTITUTE(SUBSTITUTE(SUBSTITUTE(SUBSTITUTE(SUBSTITUTE(SUBSTITUTE(SUBSTITUTE(SUBSTITUTE( (SUBSTITUTE( SUBSTITUTE( SUBSTITUTE( SUBSTITUTE(Z1779,"STD_SIGMA","SUM"),"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779" t="b">
        <f t="shared" ref="AG1779" si="399">AA1779=AF1779</f>
        <v>1</v>
      </c>
    </row>
    <row r="1780" spans="1:33">
      <c r="A1780" s="50">
        <f t="shared" si="383"/>
        <v>1780</v>
      </c>
      <c r="B1780" s="49">
        <f t="shared" si="384"/>
        <v>1740</v>
      </c>
      <c r="C1780" s="53" t="s">
        <v>3754</v>
      </c>
      <c r="D1780" s="53" t="s">
        <v>7</v>
      </c>
      <c r="E1780" s="58" t="s">
        <v>0</v>
      </c>
      <c r="F1780" s="58" t="s">
        <v>0</v>
      </c>
      <c r="G1780" s="63">
        <v>0</v>
      </c>
      <c r="H1780" s="63">
        <v>0</v>
      </c>
      <c r="I1780" s="58" t="s">
        <v>1</v>
      </c>
      <c r="J1780" s="58" t="s">
        <v>1395</v>
      </c>
      <c r="K1780" s="59" t="s">
        <v>3994</v>
      </c>
      <c r="L1780" s="57" t="s">
        <v>4851</v>
      </c>
      <c r="M1780" s="57" t="s">
        <v>4910</v>
      </c>
      <c r="N1780" s="57"/>
      <c r="O1780" s="57"/>
      <c r="P1780" s="56" t="s">
        <v>1014</v>
      </c>
      <c r="Q1780" s="13"/>
      <c r="R1780"/>
      <c r="S1780" t="str">
        <f t="shared" si="387"/>
        <v/>
      </c>
      <c r="T1780" t="str">
        <f>IF(ISNA(VLOOKUP(AF1780,#REF!,1)),"//","")</f>
        <v/>
      </c>
      <c r="U1780"/>
      <c r="V1780" t="e">
        <f t="shared" si="378"/>
        <v>#REF!</v>
      </c>
      <c r="W1780" s="81" t="s">
        <v>2263</v>
      </c>
      <c r="X1780" s="59" t="s">
        <v>2263</v>
      </c>
      <c r="Y1780" s="59" t="s">
        <v>2746</v>
      </c>
      <c r="Z1780" s="25" t="str">
        <f t="shared" si="385"/>
        <v/>
      </c>
      <c r="AA1780" s="25" t="str">
        <f t="shared" si="379"/>
        <v>ALPHA</v>
      </c>
      <c r="AB1780" s="1">
        <f t="shared" si="386"/>
        <v>1740</v>
      </c>
      <c r="AC1780" t="str">
        <f t="shared" si="380"/>
        <v>ITM_AIM</v>
      </c>
      <c r="AD1780" s="136" t="str">
        <f>IF(ISNA(VLOOKUP(AA1780,Sheet2!J:J,1,0)),"//","")</f>
        <v/>
      </c>
      <c r="AF1780" s="94" t="str">
        <f t="shared" si="381"/>
        <v/>
      </c>
      <c r="AG1780" t="b">
        <f t="shared" si="382"/>
        <v>0</v>
      </c>
    </row>
    <row r="1781" spans="1:33">
      <c r="A1781" s="50">
        <f t="shared" si="383"/>
        <v>1781</v>
      </c>
      <c r="B1781" s="49">
        <f t="shared" si="384"/>
        <v>1741</v>
      </c>
      <c r="C1781" s="53" t="s">
        <v>3755</v>
      </c>
      <c r="D1781" s="73" t="s">
        <v>7</v>
      </c>
      <c r="E1781" s="58" t="s">
        <v>440</v>
      </c>
      <c r="F1781" s="58" t="s">
        <v>440</v>
      </c>
      <c r="G1781" s="63">
        <v>0</v>
      </c>
      <c r="H1781" s="63">
        <v>0</v>
      </c>
      <c r="I1781" s="59" t="s">
        <v>1</v>
      </c>
      <c r="J1781" s="58" t="s">
        <v>1395</v>
      </c>
      <c r="K1781" s="59" t="s">
        <v>3830</v>
      </c>
      <c r="L1781" s="57" t="s">
        <v>4851</v>
      </c>
      <c r="M1781" s="57" t="s">
        <v>4908</v>
      </c>
      <c r="N1781" s="57"/>
      <c r="O1781" s="57"/>
      <c r="P1781" s="56" t="s">
        <v>3454</v>
      </c>
      <c r="Q1781" s="13"/>
      <c r="R1781"/>
      <c r="S1781" t="str">
        <f t="shared" si="387"/>
        <v/>
      </c>
      <c r="T1781" t="str">
        <f>IF(ISNA(VLOOKUP(AF1781,#REF!,1)),"//","")</f>
        <v/>
      </c>
      <c r="U1781"/>
      <c r="V1781" t="e">
        <f t="shared" si="378"/>
        <v>#REF!</v>
      </c>
      <c r="W1781" s="81"/>
      <c r="X1781" s="59" t="s">
        <v>2637</v>
      </c>
      <c r="Y1781" s="59" t="s">
        <v>3992</v>
      </c>
      <c r="Z1781" s="25" t="str">
        <f t="shared" si="385"/>
        <v>".D"</v>
      </c>
      <c r="AA1781" s="25" t="str">
        <f t="shared" si="379"/>
        <v>DOTD</v>
      </c>
      <c r="AB1781" s="1">
        <f t="shared" si="386"/>
        <v>1741</v>
      </c>
      <c r="AC1781" t="str">
        <f t="shared" si="380"/>
        <v>ITM_dotD</v>
      </c>
      <c r="AD1781" s="136" t="str">
        <f>IF(ISNA(VLOOKUP(AA1781,Sheet2!J:J,1,0)),"//","")</f>
        <v/>
      </c>
      <c r="AF1781" s="94" t="str">
        <f t="shared" si="381"/>
        <v>.D</v>
      </c>
      <c r="AG1781" t="b">
        <f t="shared" si="382"/>
        <v>0</v>
      </c>
    </row>
    <row r="1782" spans="1:33">
      <c r="A1782" s="50">
        <f t="shared" si="383"/>
        <v>1782</v>
      </c>
      <c r="B1782" s="49">
        <f t="shared" si="384"/>
        <v>1742</v>
      </c>
      <c r="C1782" s="53" t="s">
        <v>3756</v>
      </c>
      <c r="D1782" s="53" t="s">
        <v>2839</v>
      </c>
      <c r="E1782" s="58" t="s">
        <v>902</v>
      </c>
      <c r="F1782" s="58" t="s">
        <v>902</v>
      </c>
      <c r="G1782" s="63">
        <v>0</v>
      </c>
      <c r="H1782" s="63">
        <v>0</v>
      </c>
      <c r="I1782" s="148" t="s">
        <v>3</v>
      </c>
      <c r="J1782" s="58" t="s">
        <v>1395</v>
      </c>
      <c r="K1782" s="59" t="s">
        <v>3994</v>
      </c>
      <c r="L1782" s="57" t="s">
        <v>4851</v>
      </c>
      <c r="M1782" s="57" t="s">
        <v>4908</v>
      </c>
      <c r="N1782" s="57"/>
      <c r="O1782" s="53"/>
      <c r="P1782" s="56" t="s">
        <v>2163</v>
      </c>
      <c r="Q1782" s="13"/>
      <c r="R1782"/>
      <c r="S1782" t="str">
        <f t="shared" si="387"/>
        <v/>
      </c>
      <c r="T1782" t="str">
        <f>IF(ISNA(VLOOKUP(AF1782,#REF!,1)),"//","")</f>
        <v/>
      </c>
      <c r="U1782"/>
      <c r="V1782" t="e">
        <f t="shared" si="378"/>
        <v>#REF!</v>
      </c>
      <c r="W1782" s="81" t="s">
        <v>2263</v>
      </c>
      <c r="X1782" s="59" t="s">
        <v>2263</v>
      </c>
      <c r="Y1782" s="59" t="s">
        <v>2263</v>
      </c>
      <c r="Z1782" s="25" t="str">
        <f t="shared" si="385"/>
        <v>"SHOW"</v>
      </c>
      <c r="AA1782" s="25" t="str">
        <f t="shared" si="379"/>
        <v>SHOW</v>
      </c>
      <c r="AB1782" s="1">
        <f t="shared" si="386"/>
        <v>1742</v>
      </c>
      <c r="AC1782" t="str">
        <f t="shared" si="380"/>
        <v>ITM_SHOW</v>
      </c>
      <c r="AD1782" s="136" t="str">
        <f>IF(ISNA(VLOOKUP(AA1782,Sheet2!J:J,1,0)),"//","")</f>
        <v>//</v>
      </c>
      <c r="AF1782" s="94" t="str">
        <f t="shared" si="381"/>
        <v>SHOW</v>
      </c>
      <c r="AG1782" t="b">
        <f t="shared" si="382"/>
        <v>1</v>
      </c>
    </row>
    <row r="1783" spans="1:33">
      <c r="A1783" s="50">
        <f t="shared" si="383"/>
        <v>1783</v>
      </c>
      <c r="B1783" s="49">
        <f t="shared" si="384"/>
        <v>1743</v>
      </c>
      <c r="C1783" s="53" t="s">
        <v>3821</v>
      </c>
      <c r="D1783" s="138" t="s">
        <v>4700</v>
      </c>
      <c r="E1783" s="58" t="s">
        <v>903</v>
      </c>
      <c r="F1783" s="58" t="s">
        <v>903</v>
      </c>
      <c r="G1783" s="63">
        <v>0</v>
      </c>
      <c r="H1783" s="63">
        <v>0</v>
      </c>
      <c r="I1783" s="148" t="s">
        <v>3</v>
      </c>
      <c r="J1783" s="58" t="s">
        <v>1395</v>
      </c>
      <c r="K1783" s="59" t="s">
        <v>3830</v>
      </c>
      <c r="L1783" s="57" t="s">
        <v>4851</v>
      </c>
      <c r="M1783" s="57" t="s">
        <v>4910</v>
      </c>
      <c r="N1783" s="57"/>
      <c r="O1783" s="57"/>
      <c r="P1783" s="56" t="s">
        <v>2164</v>
      </c>
      <c r="Q1783" s="13"/>
      <c r="R1783"/>
      <c r="S1783" t="str">
        <f t="shared" si="387"/>
        <v/>
      </c>
      <c r="T1783" t="str">
        <f>IF(ISNA(VLOOKUP(AF1783,#REF!,1)),"//","")</f>
        <v/>
      </c>
      <c r="U1783"/>
      <c r="V1783" t="e">
        <f t="shared" si="378"/>
        <v>#REF!</v>
      </c>
      <c r="W1783" s="81" t="s">
        <v>2263</v>
      </c>
      <c r="X1783" s="59" t="s">
        <v>2263</v>
      </c>
      <c r="Y1783" s="59" t="s">
        <v>2263</v>
      </c>
      <c r="Z1783" s="25" t="str">
        <f t="shared" si="385"/>
        <v>"SYSTEM"</v>
      </c>
      <c r="AA1783" s="25" t="str">
        <f t="shared" si="379"/>
        <v>SYSTEM</v>
      </c>
      <c r="AB1783" s="1">
        <f t="shared" si="386"/>
        <v>1743</v>
      </c>
      <c r="AC1783" t="str">
        <f t="shared" si="380"/>
        <v>ITM_SYSTEM</v>
      </c>
      <c r="AD1783" s="136" t="str">
        <f>IF(ISNA(VLOOKUP(AA1783,Sheet2!J:J,1,0)),"//","")</f>
        <v>//</v>
      </c>
      <c r="AF1783" s="94" t="str">
        <f t="shared" si="381"/>
        <v>SYSTEM</v>
      </c>
      <c r="AG1783" t="b">
        <f t="shared" si="382"/>
        <v>1</v>
      </c>
    </row>
    <row r="1784" spans="1:33">
      <c r="A1784" s="50">
        <f t="shared" si="383"/>
        <v>1784</v>
      </c>
      <c r="B1784" s="49">
        <f t="shared" si="384"/>
        <v>1744</v>
      </c>
      <c r="C1784" s="53" t="s">
        <v>3757</v>
      </c>
      <c r="D1784" s="53" t="s">
        <v>7</v>
      </c>
      <c r="E1784" s="58" t="s">
        <v>904</v>
      </c>
      <c r="F1784" s="58" t="s">
        <v>904</v>
      </c>
      <c r="G1784" s="63">
        <v>0</v>
      </c>
      <c r="H1784" s="63">
        <v>0</v>
      </c>
      <c r="I1784" s="148" t="s">
        <v>3</v>
      </c>
      <c r="J1784" s="58" t="s">
        <v>1395</v>
      </c>
      <c r="K1784" s="59" t="s">
        <v>3994</v>
      </c>
      <c r="L1784" s="57" t="s">
        <v>4851</v>
      </c>
      <c r="M1784" s="57" t="s">
        <v>4908</v>
      </c>
      <c r="N1784" s="57"/>
      <c r="O1784" s="57"/>
      <c r="P1784" s="56" t="s">
        <v>2165</v>
      </c>
      <c r="Q1784" s="13"/>
      <c r="R1784"/>
      <c r="S1784" t="str">
        <f t="shared" si="387"/>
        <v/>
      </c>
      <c r="T1784" t="str">
        <f>IF(ISNA(VLOOKUP(AF1784,#REF!,1)),"//","")</f>
        <v/>
      </c>
      <c r="U1784"/>
      <c r="V1784" t="e">
        <f t="shared" si="378"/>
        <v>#REF!</v>
      </c>
      <c r="W1784" s="81" t="s">
        <v>2698</v>
      </c>
      <c r="X1784" s="59" t="s">
        <v>2263</v>
      </c>
      <c r="Y1784" s="59" t="s">
        <v>2263</v>
      </c>
      <c r="Z1784" s="25" t="str">
        <f t="shared" si="385"/>
        <v>"D.MS" STD_RIGHT_ARROW "D"</v>
      </c>
      <c r="AA1784" s="25" t="str">
        <f t="shared" si="379"/>
        <v>D.MS&gt;D</v>
      </c>
      <c r="AB1784" s="1">
        <f t="shared" si="386"/>
        <v>1744</v>
      </c>
      <c r="AC1784" t="str">
        <f t="shared" si="380"/>
        <v>ITM_DMStoD</v>
      </c>
      <c r="AD1784" s="136" t="str">
        <f>IF(ISNA(VLOOKUP(AA1784,Sheet2!J:J,1,0)),"//","")</f>
        <v>//</v>
      </c>
      <c r="AF1784" s="94" t="str">
        <f t="shared" si="381"/>
        <v>D.MS&gt;D</v>
      </c>
      <c r="AG1784" t="b">
        <f t="shared" si="382"/>
        <v>1</v>
      </c>
    </row>
    <row r="1785" spans="1:33">
      <c r="A1785" s="50">
        <f t="shared" si="383"/>
        <v>1785</v>
      </c>
      <c r="B1785" s="49">
        <f t="shared" si="384"/>
        <v>1745</v>
      </c>
      <c r="C1785" s="53" t="s">
        <v>4701</v>
      </c>
      <c r="D1785" s="53" t="s">
        <v>7</v>
      </c>
      <c r="E1785" s="58" t="s">
        <v>1365</v>
      </c>
      <c r="F1785" s="58" t="s">
        <v>1365</v>
      </c>
      <c r="G1785" s="63">
        <v>0</v>
      </c>
      <c r="H1785" s="63">
        <v>0</v>
      </c>
      <c r="I1785" s="148" t="s">
        <v>3</v>
      </c>
      <c r="J1785" s="58" t="s">
        <v>1395</v>
      </c>
      <c r="K1785" s="59" t="s">
        <v>3994</v>
      </c>
      <c r="L1785" s="57" t="s">
        <v>4851</v>
      </c>
      <c r="M1785" s="57" t="s">
        <v>4908</v>
      </c>
      <c r="N1785" s="57"/>
      <c r="O1785" s="57"/>
      <c r="P1785" s="56" t="s">
        <v>2166</v>
      </c>
      <c r="Q1785" s="13"/>
      <c r="R1785"/>
      <c r="S1785" t="str">
        <f t="shared" si="387"/>
        <v/>
      </c>
      <c r="T1785" t="str">
        <f>IF(ISNA(VLOOKUP(AF1785,#REF!,1)),"//","")</f>
        <v/>
      </c>
      <c r="U1785"/>
      <c r="V1785" t="e">
        <f t="shared" si="378"/>
        <v>#REF!</v>
      </c>
      <c r="W1785" s="81" t="s">
        <v>2263</v>
      </c>
      <c r="X1785" s="59" t="s">
        <v>2631</v>
      </c>
      <c r="Y1785" s="59" t="s">
        <v>2263</v>
      </c>
      <c r="Z1785" s="25" t="str">
        <f t="shared" si="385"/>
        <v/>
      </c>
      <c r="AA1785" s="25" t="str">
        <f t="shared" si="379"/>
        <v/>
      </c>
      <c r="AB1785" s="1">
        <f t="shared" si="386"/>
        <v>1745</v>
      </c>
      <c r="AC1785" t="str">
        <f t="shared" si="380"/>
        <v>ITM_VANGLE</v>
      </c>
      <c r="AD1785" s="136" t="str">
        <f>IF(ISNA(VLOOKUP(AA1785,Sheet2!J:J,1,0)),"//","")</f>
        <v/>
      </c>
      <c r="AF1785" s="94" t="str">
        <f t="shared" si="381"/>
        <v/>
      </c>
      <c r="AG1785" t="b">
        <f t="shared" si="382"/>
        <v>1</v>
      </c>
    </row>
    <row r="1786" spans="1:33">
      <c r="A1786" s="50">
        <f t="shared" si="383"/>
        <v>1786</v>
      </c>
      <c r="B1786" s="49">
        <f t="shared" si="384"/>
        <v>1746</v>
      </c>
      <c r="C1786" s="53" t="s">
        <v>3758</v>
      </c>
      <c r="D1786" s="53" t="s">
        <v>7</v>
      </c>
      <c r="E1786" s="58" t="s">
        <v>1369</v>
      </c>
      <c r="F1786" s="58" t="s">
        <v>1369</v>
      </c>
      <c r="G1786" s="63">
        <v>0</v>
      </c>
      <c r="H1786" s="63">
        <v>0</v>
      </c>
      <c r="I1786" s="148" t="s">
        <v>3</v>
      </c>
      <c r="J1786" s="58" t="s">
        <v>1395</v>
      </c>
      <c r="K1786" s="59" t="s">
        <v>3994</v>
      </c>
      <c r="L1786" s="57" t="s">
        <v>4851</v>
      </c>
      <c r="M1786" s="57" t="s">
        <v>4908</v>
      </c>
      <c r="N1786" s="57"/>
      <c r="O1786" s="57"/>
      <c r="P1786" s="56" t="s">
        <v>2179</v>
      </c>
      <c r="Q1786" s="13"/>
      <c r="R1786"/>
      <c r="S1786" t="str">
        <f t="shared" si="387"/>
        <v/>
      </c>
      <c r="T1786" t="str">
        <f>IF(ISNA(VLOOKUP(AF1786,#REF!,1)),"//","")</f>
        <v/>
      </c>
      <c r="U1786"/>
      <c r="V1786" t="e">
        <f t="shared" si="378"/>
        <v>#REF!</v>
      </c>
      <c r="W1786" s="81" t="s">
        <v>2704</v>
      </c>
      <c r="X1786" s="59" t="s">
        <v>2263</v>
      </c>
      <c r="Y1786" s="59" t="s">
        <v>2641</v>
      </c>
      <c r="Z1786" s="25" t="str">
        <f t="shared" si="385"/>
        <v>STD_X_BAR STD_SUB_H</v>
      </c>
      <c r="AA1786" s="25" t="str">
        <f t="shared" si="379"/>
        <v>X_HARM</v>
      </c>
      <c r="AB1786" s="1">
        <f t="shared" si="386"/>
        <v>1746</v>
      </c>
      <c r="AC1786" t="str">
        <f t="shared" si="380"/>
        <v>ITM_XH</v>
      </c>
      <c r="AD1786" s="136" t="str">
        <f>IF(ISNA(VLOOKUP(AA1786,Sheet2!J:J,1,0)),"//","")</f>
        <v>//</v>
      </c>
      <c r="AF1786" s="94" t="str">
        <f t="shared" si="381"/>
        <v>X_H</v>
      </c>
      <c r="AG1786" t="b">
        <f t="shared" si="382"/>
        <v>0</v>
      </c>
    </row>
    <row r="1787" spans="1:33">
      <c r="A1787" s="50">
        <f t="shared" si="383"/>
        <v>1787</v>
      </c>
      <c r="B1787" s="49">
        <f t="shared" si="384"/>
        <v>1747</v>
      </c>
      <c r="C1787" s="53" t="s">
        <v>3759</v>
      </c>
      <c r="D1787" s="53" t="s">
        <v>7</v>
      </c>
      <c r="E1787" s="58" t="s">
        <v>1370</v>
      </c>
      <c r="F1787" s="58" t="s">
        <v>1370</v>
      </c>
      <c r="G1787" s="63">
        <v>0</v>
      </c>
      <c r="H1787" s="63">
        <v>0</v>
      </c>
      <c r="I1787" s="148" t="s">
        <v>3</v>
      </c>
      <c r="J1787" s="58" t="s">
        <v>1395</v>
      </c>
      <c r="K1787" s="59" t="s">
        <v>3994</v>
      </c>
      <c r="L1787" s="57" t="s">
        <v>4851</v>
      </c>
      <c r="M1787" s="57" t="s">
        <v>4908</v>
      </c>
      <c r="N1787" s="57"/>
      <c r="O1787" s="57"/>
      <c r="P1787" s="56" t="s">
        <v>2180</v>
      </c>
      <c r="Q1787" s="13"/>
      <c r="R1787"/>
      <c r="S1787" t="str">
        <f t="shared" si="387"/>
        <v/>
      </c>
      <c r="T1787" t="str">
        <f>IF(ISNA(VLOOKUP(AF1787,#REF!,1)),"//","")</f>
        <v/>
      </c>
      <c r="U1787"/>
      <c r="V1787" t="e">
        <f t="shared" si="378"/>
        <v>#REF!</v>
      </c>
      <c r="W1787" s="81" t="s">
        <v>2704</v>
      </c>
      <c r="X1787" s="59" t="s">
        <v>2263</v>
      </c>
      <c r="Y1787" s="59" t="s">
        <v>2642</v>
      </c>
      <c r="Z1787" s="25" t="str">
        <f t="shared" si="385"/>
        <v>STD_X_BAR STD_SUB_R STD_SUB_M STD_SUB_S</v>
      </c>
      <c r="AA1787" s="25" t="str">
        <f t="shared" si="379"/>
        <v>X_RMS</v>
      </c>
      <c r="AB1787" s="1">
        <f t="shared" si="386"/>
        <v>1747</v>
      </c>
      <c r="AC1787" t="str">
        <f t="shared" si="380"/>
        <v>ITM_XRMS</v>
      </c>
      <c r="AD1787" s="136" t="str">
        <f>IF(ISNA(VLOOKUP(AA1787,Sheet2!J:J,1,0)),"//","")</f>
        <v>//</v>
      </c>
      <c r="AF1787" s="94" t="str">
        <f t="shared" si="381"/>
        <v>X_RMS</v>
      </c>
      <c r="AG1787" t="b">
        <f t="shared" si="382"/>
        <v>1</v>
      </c>
    </row>
    <row r="1788" spans="1:33">
      <c r="A1788" s="50">
        <f t="shared" si="383"/>
        <v>1788</v>
      </c>
      <c r="B1788" s="49">
        <f t="shared" si="384"/>
        <v>1748</v>
      </c>
      <c r="C1788" s="53" t="s">
        <v>3508</v>
      </c>
      <c r="D1788" s="53" t="s">
        <v>7</v>
      </c>
      <c r="E1788" s="58" t="s">
        <v>17</v>
      </c>
      <c r="F1788" s="58" t="s">
        <v>17</v>
      </c>
      <c r="G1788" s="63">
        <v>0</v>
      </c>
      <c r="H1788" s="63">
        <v>0</v>
      </c>
      <c r="I1788" s="148" t="s">
        <v>3</v>
      </c>
      <c r="J1788" s="58" t="s">
        <v>1395</v>
      </c>
      <c r="K1788" s="59" t="s">
        <v>3994</v>
      </c>
      <c r="L1788" s="57" t="s">
        <v>4852</v>
      </c>
      <c r="M1788" s="57" t="s">
        <v>4908</v>
      </c>
      <c r="N1788" s="57"/>
      <c r="O1788" s="57"/>
      <c r="P1788" s="56" t="s">
        <v>2198</v>
      </c>
      <c r="Q1788" s="13"/>
      <c r="R1788"/>
      <c r="S1788" t="str">
        <f t="shared" si="387"/>
        <v/>
      </c>
      <c r="T1788" t="str">
        <f>IF(ISNA(VLOOKUP(AF1788,#REF!,1)),"//","")</f>
        <v/>
      </c>
      <c r="U1788"/>
      <c r="V1788" t="e">
        <f t="shared" si="378"/>
        <v>#REF!</v>
      </c>
      <c r="W1788" s="81" t="s">
        <v>2263</v>
      </c>
      <c r="X1788" s="59" t="s">
        <v>2631</v>
      </c>
      <c r="Y1788" s="59" t="s">
        <v>2263</v>
      </c>
      <c r="Z1788" s="25" t="str">
        <f t="shared" si="385"/>
        <v/>
      </c>
      <c r="AA1788" s="25" t="str">
        <f t="shared" si="379"/>
        <v/>
      </c>
      <c r="AB1788" s="1">
        <f t="shared" si="386"/>
        <v>1748</v>
      </c>
      <c r="AC1788" t="str">
        <f t="shared" si="380"/>
        <v>ITM_ACOS</v>
      </c>
      <c r="AD1788" s="136" t="str">
        <f>IF(ISNA(VLOOKUP(AA1788,Sheet2!J:J,1,0)),"//","")</f>
        <v/>
      </c>
      <c r="AF1788" s="94" t="str">
        <f t="shared" si="381"/>
        <v/>
      </c>
      <c r="AG1788" t="b">
        <f t="shared" si="382"/>
        <v>1</v>
      </c>
    </row>
    <row r="1789" spans="1:33">
      <c r="A1789" s="50">
        <f t="shared" si="383"/>
        <v>1789</v>
      </c>
      <c r="B1789" s="49">
        <f t="shared" si="384"/>
        <v>1749</v>
      </c>
      <c r="C1789" s="53" t="s">
        <v>3510</v>
      </c>
      <c r="D1789" s="53" t="s">
        <v>7</v>
      </c>
      <c r="E1789" s="58" t="s">
        <v>20</v>
      </c>
      <c r="F1789" s="58" t="s">
        <v>20</v>
      </c>
      <c r="G1789" s="63">
        <v>0</v>
      </c>
      <c r="H1789" s="63">
        <v>0</v>
      </c>
      <c r="I1789" s="148" t="s">
        <v>3</v>
      </c>
      <c r="J1789" s="58" t="s">
        <v>1395</v>
      </c>
      <c r="K1789" s="59" t="s">
        <v>3994</v>
      </c>
      <c r="L1789" s="57" t="s">
        <v>4852</v>
      </c>
      <c r="M1789" s="57" t="s">
        <v>4908</v>
      </c>
      <c r="N1789" s="57"/>
      <c r="O1789" s="57"/>
      <c r="P1789" s="56" t="s">
        <v>2199</v>
      </c>
      <c r="Q1789" s="13"/>
      <c r="R1789"/>
      <c r="S1789" t="str">
        <f t="shared" si="387"/>
        <v/>
      </c>
      <c r="T1789" t="str">
        <f>IF(ISNA(VLOOKUP(AF1789,#REF!,1)),"//","")</f>
        <v/>
      </c>
      <c r="U1789"/>
      <c r="V1789" t="e">
        <f t="shared" si="378"/>
        <v>#REF!</v>
      </c>
      <c r="W1789" s="81" t="s">
        <v>2263</v>
      </c>
      <c r="X1789" s="59" t="s">
        <v>2631</v>
      </c>
      <c r="Y1789" s="59" t="s">
        <v>2263</v>
      </c>
      <c r="Z1789" s="25" t="str">
        <f t="shared" si="385"/>
        <v/>
      </c>
      <c r="AA1789" s="25" t="str">
        <f t="shared" si="379"/>
        <v/>
      </c>
      <c r="AB1789" s="1">
        <f t="shared" si="386"/>
        <v>1749</v>
      </c>
      <c r="AC1789" t="str">
        <f t="shared" si="380"/>
        <v>ITM_ASIN</v>
      </c>
      <c r="AD1789" s="136" t="str">
        <f>IF(ISNA(VLOOKUP(AA1789,Sheet2!J:J,1,0)),"//","")</f>
        <v/>
      </c>
      <c r="AF1789" s="94" t="str">
        <f t="shared" si="381"/>
        <v/>
      </c>
      <c r="AG1789" t="b">
        <f t="shared" si="382"/>
        <v>1</v>
      </c>
    </row>
    <row r="1790" spans="1:33">
      <c r="A1790" s="50">
        <f t="shared" si="383"/>
        <v>1790</v>
      </c>
      <c r="B1790" s="49">
        <f t="shared" si="384"/>
        <v>1750</v>
      </c>
      <c r="C1790" s="53" t="s">
        <v>3512</v>
      </c>
      <c r="D1790" s="53" t="s">
        <v>7</v>
      </c>
      <c r="E1790" s="58" t="s">
        <v>21</v>
      </c>
      <c r="F1790" s="58" t="s">
        <v>21</v>
      </c>
      <c r="G1790" s="63">
        <v>0</v>
      </c>
      <c r="H1790" s="63">
        <v>0</v>
      </c>
      <c r="I1790" s="148" t="s">
        <v>3</v>
      </c>
      <c r="J1790" s="58" t="s">
        <v>1395</v>
      </c>
      <c r="K1790" s="59" t="s">
        <v>3994</v>
      </c>
      <c r="L1790" s="57" t="s">
        <v>4852</v>
      </c>
      <c r="M1790" s="57" t="s">
        <v>4908</v>
      </c>
      <c r="N1790" s="57"/>
      <c r="O1790" s="57"/>
      <c r="P1790" s="56" t="s">
        <v>2200</v>
      </c>
      <c r="Q1790" s="13"/>
      <c r="R1790"/>
      <c r="S1790" t="str">
        <f t="shared" si="387"/>
        <v/>
      </c>
      <c r="T1790" t="str">
        <f>IF(ISNA(VLOOKUP(AF1790,#REF!,1)),"//","")</f>
        <v/>
      </c>
      <c r="U1790"/>
      <c r="V1790" t="e">
        <f t="shared" si="378"/>
        <v>#REF!</v>
      </c>
      <c r="W1790" s="81" t="s">
        <v>2263</v>
      </c>
      <c r="X1790" s="59" t="s">
        <v>2631</v>
      </c>
      <c r="Y1790" s="59" t="s">
        <v>2263</v>
      </c>
      <c r="Z1790" s="25" t="str">
        <f t="shared" si="385"/>
        <v/>
      </c>
      <c r="AA1790" s="25" t="str">
        <f t="shared" si="379"/>
        <v/>
      </c>
      <c r="AB1790" s="1">
        <f t="shared" si="386"/>
        <v>1750</v>
      </c>
      <c r="AC1790" t="str">
        <f t="shared" si="380"/>
        <v>ITM_ATAN</v>
      </c>
      <c r="AD1790" s="136" t="str">
        <f>IF(ISNA(VLOOKUP(AA1790,Sheet2!J:J,1,0)),"//","")</f>
        <v/>
      </c>
      <c r="AF1790" s="94" t="str">
        <f t="shared" si="381"/>
        <v/>
      </c>
      <c r="AG1790" t="b">
        <f t="shared" si="382"/>
        <v>1</v>
      </c>
    </row>
    <row r="1791" spans="1:33">
      <c r="A1791" s="50">
        <f t="shared" si="383"/>
        <v>1791</v>
      </c>
      <c r="B1791" s="49">
        <f t="shared" si="384"/>
        <v>1751</v>
      </c>
      <c r="C1791" s="55" t="s">
        <v>4617</v>
      </c>
      <c r="D1791" s="53" t="s">
        <v>7</v>
      </c>
      <c r="E1791" s="58" t="s">
        <v>1374</v>
      </c>
      <c r="F1791" s="58" t="s">
        <v>1374</v>
      </c>
      <c r="G1791" s="63">
        <v>0</v>
      </c>
      <c r="H1791" s="63">
        <v>0</v>
      </c>
      <c r="I1791" s="148" t="s">
        <v>3</v>
      </c>
      <c r="J1791" s="58" t="s">
        <v>1395</v>
      </c>
      <c r="K1791" s="59" t="s">
        <v>3994</v>
      </c>
      <c r="L1791" s="57" t="s">
        <v>4851</v>
      </c>
      <c r="M1791" s="57" t="s">
        <v>4908</v>
      </c>
      <c r="N1791" s="57"/>
      <c r="O1791" s="57"/>
      <c r="P1791" s="56" t="s">
        <v>2201</v>
      </c>
      <c r="Q1791" s="13"/>
      <c r="R1791"/>
      <c r="S1791" t="str">
        <f t="shared" si="387"/>
        <v/>
      </c>
      <c r="T1791" t="str">
        <f>IF(ISNA(VLOOKUP(AF1791,#REF!,1)),"//","")</f>
        <v/>
      </c>
      <c r="U1791"/>
      <c r="V1791" t="e">
        <f t="shared" si="378"/>
        <v>#REF!</v>
      </c>
      <c r="W1791" s="81" t="s">
        <v>2699</v>
      </c>
      <c r="X1791" s="59" t="s">
        <v>2263</v>
      </c>
      <c r="Y1791" s="59" t="s">
        <v>2263</v>
      </c>
      <c r="Z1791" s="25" t="str">
        <f t="shared" si="385"/>
        <v>"DET"</v>
      </c>
      <c r="AA1791" s="25" t="str">
        <f t="shared" si="379"/>
        <v>DET</v>
      </c>
      <c r="AB1791" s="1">
        <f t="shared" si="386"/>
        <v>1751</v>
      </c>
      <c r="AC1791" t="str">
        <f t="shared" si="380"/>
        <v>ITM_DET</v>
      </c>
      <c r="AD1791" s="136" t="str">
        <f>IF(ISNA(VLOOKUP(AA1791,Sheet2!J:J,1,0)),"//","")</f>
        <v>//</v>
      </c>
      <c r="AF1791" s="94" t="str">
        <f t="shared" si="381"/>
        <v>DET</v>
      </c>
      <c r="AG1791" t="b">
        <f t="shared" si="382"/>
        <v>1</v>
      </c>
    </row>
    <row r="1792" spans="1:33">
      <c r="A1792" s="50">
        <f t="shared" si="383"/>
        <v>1792</v>
      </c>
      <c r="B1792" s="49">
        <f t="shared" si="384"/>
        <v>1752</v>
      </c>
      <c r="C1792" s="55" t="s">
        <v>4619</v>
      </c>
      <c r="D1792" s="53" t="s">
        <v>7</v>
      </c>
      <c r="E1792" s="58" t="s">
        <v>1375</v>
      </c>
      <c r="F1792" s="58" t="s">
        <v>1375</v>
      </c>
      <c r="G1792" s="63">
        <v>0</v>
      </c>
      <c r="H1792" s="63">
        <v>0</v>
      </c>
      <c r="I1792" s="148" t="s">
        <v>3</v>
      </c>
      <c r="J1792" s="58" t="s">
        <v>1395</v>
      </c>
      <c r="K1792" s="59" t="s">
        <v>3994</v>
      </c>
      <c r="L1792" s="57" t="s">
        <v>4851</v>
      </c>
      <c r="M1792" s="57" t="s">
        <v>4908</v>
      </c>
      <c r="N1792" s="57"/>
      <c r="O1792" s="57"/>
      <c r="P1792" s="56" t="s">
        <v>2202</v>
      </c>
      <c r="Q1792" s="13"/>
      <c r="R1792"/>
      <c r="S1792" t="str">
        <f t="shared" si="387"/>
        <v/>
      </c>
      <c r="T1792" t="str">
        <f>IF(ISNA(VLOOKUP(AF1792,#REF!,1)),"//","")</f>
        <v/>
      </c>
      <c r="U1792"/>
      <c r="V1792" t="e">
        <f t="shared" si="378"/>
        <v>#REF!</v>
      </c>
      <c r="W1792" s="81" t="s">
        <v>2699</v>
      </c>
      <c r="X1792" s="59" t="s">
        <v>2263</v>
      </c>
      <c r="Y1792" s="59" t="s">
        <v>2263</v>
      </c>
      <c r="Z1792" s="25" t="str">
        <f t="shared" si="385"/>
        <v>"INVRT"</v>
      </c>
      <c r="AA1792" s="25" t="str">
        <f t="shared" si="379"/>
        <v>INVRT</v>
      </c>
      <c r="AB1792" s="1">
        <f t="shared" si="386"/>
        <v>1752</v>
      </c>
      <c r="AC1792" t="str">
        <f t="shared" si="380"/>
        <v>ITM_INVRT</v>
      </c>
      <c r="AD1792" s="136" t="str">
        <f>IF(ISNA(VLOOKUP(AA1792,Sheet2!J:J,1,0)),"//","")</f>
        <v>//</v>
      </c>
      <c r="AF1792" s="94" t="str">
        <f t="shared" si="381"/>
        <v>INVRT</v>
      </c>
      <c r="AG1792" t="b">
        <f t="shared" si="382"/>
        <v>1</v>
      </c>
    </row>
    <row r="1793" spans="1:33">
      <c r="A1793" s="50">
        <f t="shared" si="383"/>
        <v>1793</v>
      </c>
      <c r="B1793" s="49">
        <f t="shared" si="384"/>
        <v>1753</v>
      </c>
      <c r="C1793" s="55" t="s">
        <v>4618</v>
      </c>
      <c r="D1793" s="53" t="s">
        <v>7</v>
      </c>
      <c r="E1793" s="58" t="s">
        <v>1376</v>
      </c>
      <c r="F1793" s="58" t="s">
        <v>1376</v>
      </c>
      <c r="G1793" s="63">
        <v>0</v>
      </c>
      <c r="H1793" s="63">
        <v>0</v>
      </c>
      <c r="I1793" s="148" t="s">
        <v>3</v>
      </c>
      <c r="J1793" s="58" t="s">
        <v>1395</v>
      </c>
      <c r="K1793" s="59" t="s">
        <v>3994</v>
      </c>
      <c r="L1793" s="57" t="s">
        <v>4851</v>
      </c>
      <c r="M1793" s="57" t="s">
        <v>4908</v>
      </c>
      <c r="N1793" s="57"/>
      <c r="O1793" s="57"/>
      <c r="P1793" s="56" t="s">
        <v>2203</v>
      </c>
      <c r="Q1793" s="13"/>
      <c r="R1793"/>
      <c r="S1793" t="str">
        <f t="shared" si="387"/>
        <v/>
      </c>
      <c r="T1793" t="str">
        <f>IF(ISNA(VLOOKUP(AF1793,#REF!,1)),"//","")</f>
        <v/>
      </c>
      <c r="U1793"/>
      <c r="V1793" t="e">
        <f t="shared" si="378"/>
        <v>#REF!</v>
      </c>
      <c r="W1793" s="81" t="s">
        <v>2699</v>
      </c>
      <c r="X1793" s="59" t="s">
        <v>2263</v>
      </c>
      <c r="Y1793" s="59" t="s">
        <v>2263</v>
      </c>
      <c r="Z1793" s="25" t="str">
        <f t="shared" si="385"/>
        <v>"TRANS"</v>
      </c>
      <c r="AA1793" s="25" t="str">
        <f t="shared" si="379"/>
        <v>TRANS</v>
      </c>
      <c r="AB1793" s="1">
        <f t="shared" si="386"/>
        <v>1753</v>
      </c>
      <c r="AC1793" t="str">
        <f t="shared" si="380"/>
        <v>ITM_TRANS</v>
      </c>
      <c r="AD1793" s="136" t="str">
        <f>IF(ISNA(VLOOKUP(AA1793,Sheet2!J:J,1,0)),"//","")</f>
        <v>//</v>
      </c>
      <c r="AF1793" s="94" t="str">
        <f t="shared" si="381"/>
        <v>TRANS</v>
      </c>
      <c r="AG1793" t="b">
        <f t="shared" si="382"/>
        <v>1</v>
      </c>
    </row>
    <row r="1794" spans="1:33" s="17" customFormat="1">
      <c r="A1794" s="215">
        <f t="shared" si="383"/>
        <v>1794</v>
      </c>
      <c r="B1794" s="216">
        <f t="shared" si="384"/>
        <v>1754</v>
      </c>
      <c r="C1794" s="95" t="s">
        <v>3816</v>
      </c>
      <c r="D1794" s="95" t="s">
        <v>7</v>
      </c>
      <c r="E1794" s="115" t="str">
        <f t="shared" ref="E1794:E1795" si="400">CHAR(34)&amp;IF(B1794&lt;10,"000",IF(B1794&lt;100,"00",IF(B1794&lt;1000,"0","")))&amp;$B1794&amp;CHAR(34)</f>
        <v>"1754"</v>
      </c>
      <c r="F1794" s="96" t="str">
        <f t="shared" ref="F1794:F1795" si="401">E1794</f>
        <v>"1754"</v>
      </c>
      <c r="G1794" s="162">
        <v>0</v>
      </c>
      <c r="H1794" s="162">
        <v>0</v>
      </c>
      <c r="I1794" s="152" t="s">
        <v>28</v>
      </c>
      <c r="J1794" s="58" t="s">
        <v>1395</v>
      </c>
      <c r="K1794" s="59" t="s">
        <v>3994</v>
      </c>
      <c r="L1794" s="17" t="s">
        <v>4851</v>
      </c>
      <c r="M1794" s="17" t="s">
        <v>4910</v>
      </c>
      <c r="P1794" s="116" t="str">
        <f t="shared" ref="P1794:P1795" si="402">"ITM_"&amp;IF(B1794&lt;10,"000",IF(B1794&lt;100,"00",IF(B1794&lt;1000,"0","")))&amp;$B1794</f>
        <v>ITM_1754</v>
      </c>
      <c r="Q1794" s="16"/>
      <c r="S1794" s="17" t="str">
        <f t="shared" si="387"/>
        <v/>
      </c>
      <c r="T1794" s="17" t="str">
        <f>IF(ISNA(VLOOKUP(AF1794,#REF!,1)),"//","")</f>
        <v/>
      </c>
      <c r="V1794" t="e">
        <f t="shared" si="378"/>
        <v>#REF!</v>
      </c>
      <c r="W1794" s="94" t="s">
        <v>2263</v>
      </c>
      <c r="X1794" s="98" t="s">
        <v>2263</v>
      </c>
      <c r="Y1794" s="98" t="s">
        <v>2263</v>
      </c>
      <c r="Z1794" s="25" t="str">
        <f t="shared" si="385"/>
        <v/>
      </c>
      <c r="AA1794" s="25" t="str">
        <f t="shared" si="379"/>
        <v/>
      </c>
      <c r="AB1794" s="1">
        <f t="shared" si="386"/>
        <v>1754</v>
      </c>
      <c r="AC1794" t="str">
        <f t="shared" si="380"/>
        <v>ITM_1754</v>
      </c>
      <c r="AD1794" s="136" t="str">
        <f>IF(ISNA(VLOOKUP(AA1794,Sheet2!J:J,1,0)),"//","")</f>
        <v/>
      </c>
      <c r="AF1794" s="94" t="str">
        <f t="shared" si="381"/>
        <v/>
      </c>
      <c r="AG1794" t="b">
        <f t="shared" si="382"/>
        <v>1</v>
      </c>
    </row>
    <row r="1795" spans="1:33" s="17" customFormat="1">
      <c r="A1795" s="215">
        <f t="shared" si="383"/>
        <v>1795</v>
      </c>
      <c r="B1795" s="216">
        <f t="shared" si="384"/>
        <v>1755</v>
      </c>
      <c r="C1795" s="95" t="s">
        <v>3816</v>
      </c>
      <c r="D1795" s="95" t="s">
        <v>7</v>
      </c>
      <c r="E1795" s="115" t="str">
        <f t="shared" si="400"/>
        <v>"1755"</v>
      </c>
      <c r="F1795" s="96" t="str">
        <f t="shared" si="401"/>
        <v>"1755"</v>
      </c>
      <c r="G1795" s="162">
        <v>0</v>
      </c>
      <c r="H1795" s="162">
        <v>0</v>
      </c>
      <c r="I1795" s="152" t="s">
        <v>28</v>
      </c>
      <c r="J1795" s="58" t="s">
        <v>1395</v>
      </c>
      <c r="K1795" s="59" t="s">
        <v>3994</v>
      </c>
      <c r="L1795" s="17" t="s">
        <v>4851</v>
      </c>
      <c r="M1795" s="17" t="s">
        <v>4910</v>
      </c>
      <c r="P1795" s="116" t="str">
        <f t="shared" si="402"/>
        <v>ITM_1755</v>
      </c>
      <c r="Q1795" s="16"/>
      <c r="S1795" s="17" t="str">
        <f t="shared" si="387"/>
        <v/>
      </c>
      <c r="T1795" s="17" t="str">
        <f>IF(ISNA(VLOOKUP(AF1795,#REF!,1)),"//","")</f>
        <v/>
      </c>
      <c r="V1795" t="e">
        <f t="shared" si="378"/>
        <v>#REF!</v>
      </c>
      <c r="W1795" s="94" t="s">
        <v>2263</v>
      </c>
      <c r="X1795" s="98" t="s">
        <v>2263</v>
      </c>
      <c r="Y1795" s="98" t="s">
        <v>2263</v>
      </c>
      <c r="Z1795" s="25" t="str">
        <f t="shared" si="385"/>
        <v/>
      </c>
      <c r="AA1795" s="25" t="str">
        <f t="shared" si="379"/>
        <v/>
      </c>
      <c r="AB1795" s="1">
        <f t="shared" si="386"/>
        <v>1755</v>
      </c>
      <c r="AC1795" t="str">
        <f t="shared" si="380"/>
        <v>ITM_1755</v>
      </c>
      <c r="AD1795" s="136" t="str">
        <f>IF(ISNA(VLOOKUP(AA1795,Sheet2!J:J,1,0)),"//","")</f>
        <v/>
      </c>
      <c r="AF1795" s="94" t="str">
        <f t="shared" si="381"/>
        <v/>
      </c>
      <c r="AG1795" t="b">
        <f t="shared" si="382"/>
        <v>1</v>
      </c>
    </row>
    <row r="1796" spans="1:33" s="17" customFormat="1">
      <c r="A1796" s="50">
        <f t="shared" si="383"/>
        <v>1796</v>
      </c>
      <c r="B1796" s="49">
        <f t="shared" si="384"/>
        <v>1756</v>
      </c>
      <c r="C1796" s="176" t="s">
        <v>4473</v>
      </c>
      <c r="D1796" s="144" t="s">
        <v>4531</v>
      </c>
      <c r="E1796" s="194" t="s">
        <v>524</v>
      </c>
      <c r="F1796" s="145" t="s">
        <v>5090</v>
      </c>
      <c r="G1796" s="162">
        <v>0</v>
      </c>
      <c r="H1796" s="162">
        <v>0</v>
      </c>
      <c r="I1796" s="155" t="s">
        <v>1</v>
      </c>
      <c r="J1796" s="58" t="s">
        <v>1395</v>
      </c>
      <c r="K1796" s="59" t="s">
        <v>3994</v>
      </c>
      <c r="L1796" s="57" t="s">
        <v>4851</v>
      </c>
      <c r="M1796" s="57" t="s">
        <v>4910</v>
      </c>
      <c r="N1796" s="57"/>
      <c r="P1796" s="145" t="s">
        <v>4565</v>
      </c>
      <c r="Q1796" s="16"/>
      <c r="S1796" s="17" t="str">
        <f t="shared" ref="S1796:S1815" si="403">IF(E1796=F1796,"","NOT EQUAL")</f>
        <v>NOT EQUAL</v>
      </c>
      <c r="T1796" s="17" t="str">
        <f>IF(ISNA(VLOOKUP(AF1796,#REF!,1)),"//","")</f>
        <v/>
      </c>
      <c r="V1796" t="e">
        <f t="shared" si="378"/>
        <v>#REF!</v>
      </c>
      <c r="W1796" s="94" t="s">
        <v>2263</v>
      </c>
      <c r="X1796" s="98" t="s">
        <v>2263</v>
      </c>
      <c r="Y1796" s="98" t="s">
        <v>2263</v>
      </c>
      <c r="Z1796" s="25" t="str">
        <f t="shared" si="385"/>
        <v/>
      </c>
      <c r="AA1796" s="25" t="str">
        <f t="shared" si="379"/>
        <v/>
      </c>
      <c r="AB1796" s="1">
        <f t="shared" si="386"/>
        <v>1756</v>
      </c>
      <c r="AC1796" t="str">
        <f t="shared" si="380"/>
        <v>ITM_PLOT_CENTRL</v>
      </c>
      <c r="AD1796" s="136" t="str">
        <f>IF(ISNA(VLOOKUP(AA1796,Sheet2!J:J,1,0)),"//","")</f>
        <v/>
      </c>
      <c r="AF1796" s="94" t="str">
        <f t="shared" si="381"/>
        <v/>
      </c>
      <c r="AG1796" t="b">
        <f t="shared" si="382"/>
        <v>1</v>
      </c>
    </row>
    <row r="1797" spans="1:33">
      <c r="A1797" s="50">
        <f t="shared" si="383"/>
        <v>1797</v>
      </c>
      <c r="B1797" s="49">
        <f t="shared" si="384"/>
        <v>1757</v>
      </c>
      <c r="C1797" s="86" t="s">
        <v>4731</v>
      </c>
      <c r="D1797" s="86" t="s">
        <v>7</v>
      </c>
      <c r="E1797" s="89" t="s">
        <v>4732</v>
      </c>
      <c r="F1797" s="89" t="s">
        <v>4732</v>
      </c>
      <c r="G1797" s="92">
        <v>0</v>
      </c>
      <c r="H1797" s="92">
        <v>0</v>
      </c>
      <c r="I1797" s="148" t="s">
        <v>3</v>
      </c>
      <c r="J1797" s="87" t="s">
        <v>1395</v>
      </c>
      <c r="K1797" s="89" t="s">
        <v>3994</v>
      </c>
      <c r="L1797" s="90" t="s">
        <v>4851</v>
      </c>
      <c r="M1797" s="57" t="s">
        <v>4908</v>
      </c>
      <c r="N1797" s="90"/>
      <c r="O1797" s="86"/>
      <c r="P1797" s="89" t="s">
        <v>4733</v>
      </c>
      <c r="Q1797" s="89"/>
      <c r="R1797"/>
      <c r="S1797" t="str">
        <f t="shared" si="403"/>
        <v/>
      </c>
      <c r="T1797" t="str">
        <f>IF(ISNA(VLOOKUP(AF1797,#REF!,1)),"//","")</f>
        <v/>
      </c>
      <c r="U1797"/>
      <c r="V1797" t="e">
        <f t="shared" si="378"/>
        <v>#REF!</v>
      </c>
      <c r="W1797" s="81" t="s">
        <v>2751</v>
      </c>
      <c r="X1797" s="59" t="s">
        <v>2263</v>
      </c>
      <c r="Y1797" s="59" t="s">
        <v>2263</v>
      </c>
      <c r="Z1797" s="25" t="str">
        <f t="shared" si="385"/>
        <v>"HIDE"</v>
      </c>
      <c r="AA1797" s="25" t="str">
        <f t="shared" si="379"/>
        <v>HIDE</v>
      </c>
      <c r="AB1797" s="1">
        <f t="shared" si="386"/>
        <v>1757</v>
      </c>
      <c r="AC1797" t="str">
        <f t="shared" si="380"/>
        <v>ITM_HIDE</v>
      </c>
      <c r="AD1797" s="136" t="str">
        <f>IF(ISNA(VLOOKUP(AA1797,Sheet2!J:J,1,0)),"//","")</f>
        <v>//</v>
      </c>
      <c r="AF1797" s="94" t="str">
        <f t="shared" si="381"/>
        <v>HIDE</v>
      </c>
      <c r="AG1797" t="b">
        <f t="shared" si="382"/>
        <v>1</v>
      </c>
    </row>
    <row r="1798" spans="1:33" s="17" customFormat="1">
      <c r="A1798" s="50">
        <f t="shared" si="383"/>
        <v>1798</v>
      </c>
      <c r="B1798" s="49">
        <f t="shared" si="384"/>
        <v>1758</v>
      </c>
      <c r="C1798" s="144" t="s">
        <v>4484</v>
      </c>
      <c r="D1798" s="144" t="s">
        <v>7</v>
      </c>
      <c r="E1798" s="145" t="s">
        <v>4485</v>
      </c>
      <c r="F1798" s="145" t="s">
        <v>4485</v>
      </c>
      <c r="G1798" s="162">
        <v>0</v>
      </c>
      <c r="H1798" s="162">
        <v>0</v>
      </c>
      <c r="I1798" s="150" t="s">
        <v>3</v>
      </c>
      <c r="J1798" s="169" t="s">
        <v>1396</v>
      </c>
      <c r="K1798" s="59" t="s">
        <v>3994</v>
      </c>
      <c r="L1798" s="57" t="s">
        <v>4851</v>
      </c>
      <c r="M1798" s="57" t="s">
        <v>4910</v>
      </c>
      <c r="N1798" s="57"/>
      <c r="P1798" s="145" t="s">
        <v>4490</v>
      </c>
      <c r="Q1798" s="16"/>
      <c r="S1798" s="17" t="str">
        <f t="shared" si="403"/>
        <v/>
      </c>
      <c r="T1798" s="17" t="str">
        <f>IF(ISNA(VLOOKUP(AF1798,#REF!,1)),"//","")</f>
        <v/>
      </c>
      <c r="V1798" t="e">
        <f t="shared" si="378"/>
        <v>#REF!</v>
      </c>
      <c r="W1798" s="94" t="s">
        <v>2263</v>
      </c>
      <c r="X1798" s="98" t="s">
        <v>2263</v>
      </c>
      <c r="Y1798" s="98" t="s">
        <v>2263</v>
      </c>
      <c r="Z1798" s="25" t="str">
        <f t="shared" si="385"/>
        <v/>
      </c>
      <c r="AA1798" s="25" t="str">
        <f t="shared" si="379"/>
        <v/>
      </c>
      <c r="AB1798" s="1">
        <f t="shared" si="386"/>
        <v>1758</v>
      </c>
      <c r="AC1798" t="str">
        <f t="shared" si="380"/>
        <v xml:space="preserve">ITM_SMI         </v>
      </c>
      <c r="AD1798" s="136" t="str">
        <f>IF(ISNA(VLOOKUP(AA1798,Sheet2!J:J,1,0)),"//","")</f>
        <v/>
      </c>
      <c r="AF1798" s="94" t="str">
        <f t="shared" si="381"/>
        <v/>
      </c>
      <c r="AG1798" t="b">
        <f t="shared" si="382"/>
        <v>1</v>
      </c>
    </row>
    <row r="1799" spans="1:33" s="171" customFormat="1">
      <c r="A1799" s="50">
        <f t="shared" si="383"/>
        <v>1799</v>
      </c>
      <c r="B1799" s="49">
        <f t="shared" si="384"/>
        <v>1759</v>
      </c>
      <c r="C1799" s="167" t="s">
        <v>4473</v>
      </c>
      <c r="D1799" s="167" t="s">
        <v>4503</v>
      </c>
      <c r="E1799" s="194" t="s">
        <v>4562</v>
      </c>
      <c r="F1799" s="173" t="s">
        <v>4562</v>
      </c>
      <c r="G1799" s="168">
        <v>0</v>
      </c>
      <c r="H1799" s="168">
        <v>0</v>
      </c>
      <c r="I1799" s="169" t="s">
        <v>1</v>
      </c>
      <c r="J1799" s="58" t="s">
        <v>1395</v>
      </c>
      <c r="K1799" s="59" t="s">
        <v>3994</v>
      </c>
      <c r="L1799" s="57" t="s">
        <v>4851</v>
      </c>
      <c r="M1799" s="57" t="s">
        <v>4908</v>
      </c>
      <c r="N1799" s="57"/>
      <c r="P1799" s="172" t="s">
        <v>4496</v>
      </c>
      <c r="Q1799" s="172"/>
      <c r="S1799" s="171" t="str">
        <f t="shared" si="403"/>
        <v/>
      </c>
      <c r="T1799" s="171" t="str">
        <f>IF(ISNA(VLOOKUP(AF1799,#REF!,1)),"//","")</f>
        <v/>
      </c>
      <c r="V1799" t="e">
        <f t="shared" ref="V1799:V1883" si="404">IF(AA1799&lt;&gt;"",V1798+1,V1798)</f>
        <v>#REF!</v>
      </c>
      <c r="W1799" s="166" t="s">
        <v>2263</v>
      </c>
      <c r="X1799" s="170" t="s">
        <v>2263</v>
      </c>
      <c r="Y1799" s="170" t="s">
        <v>2263</v>
      </c>
      <c r="Z1799" s="25" t="str">
        <f t="shared" si="385"/>
        <v/>
      </c>
      <c r="AA1799" s="25" t="str">
        <f t="shared" ref="AA1799:AA1806" si="405">IF(LEN(Y1799)&gt;0,Y1799,SUBSTITUTE(SUBSTITUTE(SUBSTITUTE(SUBSTITUTE(SUBSTITUTE(SUBSTITUTE(SUBSTITUTE(SUBSTITUTE(SUBSTITUTE(SUBSTITUTE(SUBSTITUTE( (SUBSTITUTE( SUBSTITUTE( SUBSTITUTE( SUBSTITUTE(Z1799,"STD_SIGMA","SUM"),"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799" s="1">
        <f t="shared" si="386"/>
        <v>1759</v>
      </c>
      <c r="AC1799" t="str">
        <f t="shared" ref="AC1799:AC1806" si="406">P1799</f>
        <v>ITM_PLOT_LR</v>
      </c>
      <c r="AD1799" s="136" t="str">
        <f>IF(ISNA(VLOOKUP(AA1799,Sheet2!J:J,1,0)),"//","")</f>
        <v/>
      </c>
      <c r="AF1799" s="94" t="str">
        <f t="shared" ref="AF1799:AF1806" si="407">IF(LEN(AA1799)=0,"",SUBSTITUTE(SUBSTITUTE(SUBSTITUTE(SUBSTITUTE(SUBSTITUTE(SUBSTITUTE(SUBSTITUTE(SUBSTITUTE(SUBSTITUTE(SUBSTITUTE(SUBSTITUTE(SUBSTITUTE(SUBSTITUTE(SUBSTITUTE(SUBSTITUTE(SUBSTITUTE(SUBSTITUTE( (SUBSTITUTE( SUBSTITUTE( SUBSTITUTE( SUBSTITUTE(Z1799,"STD_SIGMA","SUM"),"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799" t="b">
        <f t="shared" ref="AG1799:AG1806" si="408">AA1799=AF1799</f>
        <v>1</v>
      </c>
    </row>
    <row r="1800" spans="1:33" s="171" customFormat="1">
      <c r="A1800" s="50">
        <f t="shared" si="383"/>
        <v>1800</v>
      </c>
      <c r="B1800" s="49">
        <f t="shared" si="384"/>
        <v>1760</v>
      </c>
      <c r="C1800" s="167" t="s">
        <v>4473</v>
      </c>
      <c r="D1800" s="174" t="s">
        <v>4560</v>
      </c>
      <c r="E1800" s="194" t="s">
        <v>524</v>
      </c>
      <c r="F1800" s="194" t="s">
        <v>4504</v>
      </c>
      <c r="G1800" s="168">
        <v>0</v>
      </c>
      <c r="H1800" s="168">
        <v>0</v>
      </c>
      <c r="I1800" s="169" t="s">
        <v>1</v>
      </c>
      <c r="J1800" s="58" t="s">
        <v>1395</v>
      </c>
      <c r="K1800" s="59" t="s">
        <v>3994</v>
      </c>
      <c r="L1800" s="57" t="s">
        <v>4851</v>
      </c>
      <c r="M1800" s="57" t="s">
        <v>4908</v>
      </c>
      <c r="N1800" s="57"/>
      <c r="P1800" s="172" t="s">
        <v>4564</v>
      </c>
      <c r="Q1800" s="172"/>
      <c r="S1800" s="171" t="str">
        <f t="shared" si="403"/>
        <v>NOT EQUAL</v>
      </c>
      <c r="T1800" s="171" t="str">
        <f>IF(ISNA(VLOOKUP(AF1800,#REF!,1)),"//","")</f>
        <v/>
      </c>
      <c r="V1800" t="e">
        <f t="shared" si="404"/>
        <v>#REF!</v>
      </c>
      <c r="W1800" s="166" t="s">
        <v>2263</v>
      </c>
      <c r="X1800" s="170" t="s">
        <v>2263</v>
      </c>
      <c r="Y1800" s="170" t="s">
        <v>2263</v>
      </c>
      <c r="Z1800" s="25" t="str">
        <f t="shared" si="385"/>
        <v/>
      </c>
      <c r="AA1800" s="25" t="str">
        <f t="shared" si="405"/>
        <v/>
      </c>
      <c r="AB1800" s="1">
        <f t="shared" si="386"/>
        <v>1760</v>
      </c>
      <c r="AC1800" t="str">
        <f t="shared" si="406"/>
        <v>ITM_PLOT_NXT</v>
      </c>
      <c r="AD1800" s="136" t="str">
        <f>IF(ISNA(VLOOKUP(AA1800,Sheet2!J:J,1,0)),"//","")</f>
        <v/>
      </c>
      <c r="AF1800" s="94" t="str">
        <f t="shared" si="407"/>
        <v/>
      </c>
      <c r="AG1800" t="b">
        <f t="shared" si="408"/>
        <v>1</v>
      </c>
    </row>
    <row r="1801" spans="1:33" s="171" customFormat="1">
      <c r="A1801" s="50">
        <f t="shared" ref="A1801:A1815" si="409">IF(B1801=INT(B1801),ROW(),"")</f>
        <v>1801</v>
      </c>
      <c r="B1801" s="49">
        <f t="shared" ref="B1801:B1864" si="410">IF(AND(MID(C1801,2,1)&lt;&gt;"/",MID(C1801,1,1)="/"),INT(B1800)+1,B1800+0.01)</f>
        <v>1761</v>
      </c>
      <c r="C1801" s="167" t="s">
        <v>4473</v>
      </c>
      <c r="D1801" s="174" t="s">
        <v>4561</v>
      </c>
      <c r="E1801" s="194" t="s">
        <v>524</v>
      </c>
      <c r="F1801" s="194" t="s">
        <v>524</v>
      </c>
      <c r="G1801" s="168">
        <v>0</v>
      </c>
      <c r="H1801" s="168">
        <v>0</v>
      </c>
      <c r="I1801" s="169" t="s">
        <v>1</v>
      </c>
      <c r="J1801" s="58" t="s">
        <v>1395</v>
      </c>
      <c r="K1801" s="59" t="s">
        <v>3994</v>
      </c>
      <c r="L1801" s="57" t="s">
        <v>4851</v>
      </c>
      <c r="M1801" s="57" t="s">
        <v>4908</v>
      </c>
      <c r="N1801" s="57"/>
      <c r="P1801" s="172" t="s">
        <v>4563</v>
      </c>
      <c r="Q1801" s="172"/>
      <c r="S1801" s="171" t="str">
        <f t="shared" si="403"/>
        <v/>
      </c>
      <c r="T1801" s="171" t="str">
        <f>IF(ISNA(VLOOKUP(AF1801,#REF!,1)),"//","")</f>
        <v/>
      </c>
      <c r="V1801" t="e">
        <f t="shared" si="404"/>
        <v>#REF!</v>
      </c>
      <c r="W1801" s="166" t="s">
        <v>2263</v>
      </c>
      <c r="X1801" s="170" t="s">
        <v>2263</v>
      </c>
      <c r="Y1801" s="170" t="s">
        <v>2263</v>
      </c>
      <c r="Z1801" s="25" t="str">
        <f t="shared" si="385"/>
        <v/>
      </c>
      <c r="AA1801" s="25" t="str">
        <f t="shared" si="405"/>
        <v/>
      </c>
      <c r="AB1801" s="1">
        <f t="shared" si="386"/>
        <v>1761</v>
      </c>
      <c r="AC1801" t="str">
        <f t="shared" si="406"/>
        <v>ITM_PLOT_REV</v>
      </c>
      <c r="AD1801" s="136" t="str">
        <f>IF(ISNA(VLOOKUP(AA1801,Sheet2!J:J,1,0)),"//","")</f>
        <v/>
      </c>
      <c r="AF1801" s="94" t="str">
        <f t="shared" si="407"/>
        <v/>
      </c>
      <c r="AG1801" t="b">
        <f t="shared" si="408"/>
        <v>1</v>
      </c>
    </row>
    <row r="1802" spans="1:33" s="171" customFormat="1">
      <c r="A1802" s="50">
        <f t="shared" si="409"/>
        <v>1802</v>
      </c>
      <c r="B1802" s="49">
        <f t="shared" si="410"/>
        <v>1762</v>
      </c>
      <c r="C1802" s="167" t="s">
        <v>4511</v>
      </c>
      <c r="D1802" s="95" t="s">
        <v>7</v>
      </c>
      <c r="E1802" s="194" t="s">
        <v>524</v>
      </c>
      <c r="F1802" s="173" t="s">
        <v>4512</v>
      </c>
      <c r="G1802" s="168">
        <v>0</v>
      </c>
      <c r="H1802" s="168">
        <v>0</v>
      </c>
      <c r="I1802" s="169" t="s">
        <v>1</v>
      </c>
      <c r="J1802" s="58" t="s">
        <v>1395</v>
      </c>
      <c r="K1802" s="59" t="s">
        <v>3994</v>
      </c>
      <c r="L1802" s="57" t="s">
        <v>4851</v>
      </c>
      <c r="M1802" s="57" t="s">
        <v>4910</v>
      </c>
      <c r="N1802" s="57"/>
      <c r="P1802" s="172" t="s">
        <v>4517</v>
      </c>
      <c r="Q1802" s="172"/>
      <c r="S1802" s="171" t="str">
        <f t="shared" si="403"/>
        <v>NOT EQUAL</v>
      </c>
      <c r="T1802" s="171" t="str">
        <f>IF(ISNA(VLOOKUP(AF1802,#REF!,1)),"//","")</f>
        <v/>
      </c>
      <c r="V1802" t="e">
        <f t="shared" si="404"/>
        <v>#REF!</v>
      </c>
      <c r="W1802" s="166" t="s">
        <v>2263</v>
      </c>
      <c r="X1802" s="170" t="s">
        <v>2263</v>
      </c>
      <c r="Y1802" s="170" t="s">
        <v>2263</v>
      </c>
      <c r="Z1802" s="25" t="str">
        <f t="shared" si="385"/>
        <v/>
      </c>
      <c r="AA1802" s="25" t="str">
        <f t="shared" si="405"/>
        <v/>
      </c>
      <c r="AB1802" s="1">
        <f t="shared" si="386"/>
        <v>1762</v>
      </c>
      <c r="AC1802" t="str">
        <f t="shared" si="406"/>
        <v>ITM_PLOTZOOM</v>
      </c>
      <c r="AD1802" s="136" t="str">
        <f>IF(ISNA(VLOOKUP(AA1802,Sheet2!J:J,1,0)),"//","")</f>
        <v/>
      </c>
      <c r="AF1802" s="94" t="str">
        <f t="shared" si="407"/>
        <v/>
      </c>
      <c r="AG1802" t="b">
        <f t="shared" si="408"/>
        <v>1</v>
      </c>
    </row>
    <row r="1803" spans="1:33">
      <c r="A1803" s="50">
        <f t="shared" si="409"/>
        <v>1803</v>
      </c>
      <c r="B1803" s="49">
        <f t="shared" si="410"/>
        <v>1763</v>
      </c>
      <c r="C1803" s="53" t="s">
        <v>4702</v>
      </c>
      <c r="D1803" s="53" t="s">
        <v>7</v>
      </c>
      <c r="E1803" s="58" t="s">
        <v>4705</v>
      </c>
      <c r="F1803" s="58" t="s">
        <v>4705</v>
      </c>
      <c r="G1803" s="63">
        <v>0</v>
      </c>
      <c r="H1803" s="63">
        <v>0</v>
      </c>
      <c r="I1803" s="148" t="s">
        <v>3</v>
      </c>
      <c r="J1803" s="58" t="s">
        <v>1395</v>
      </c>
      <c r="K1803" s="59" t="s">
        <v>3994</v>
      </c>
      <c r="L1803" s="57" t="s">
        <v>4851</v>
      </c>
      <c r="M1803" s="57" t="s">
        <v>4908</v>
      </c>
      <c r="N1803" s="57"/>
      <c r="O1803" s="57"/>
      <c r="P1803" s="56" t="s">
        <v>4712</v>
      </c>
      <c r="Q1803" s="13"/>
      <c r="R1803"/>
      <c r="S1803" t="str">
        <f t="shared" si="403"/>
        <v/>
      </c>
      <c r="T1803" t="str">
        <f>IF(ISNA(VLOOKUP(AF1803,#REF!,1)),"//","")</f>
        <v/>
      </c>
      <c r="U1803"/>
      <c r="V1803" t="e">
        <f t="shared" si="404"/>
        <v>#REF!</v>
      </c>
      <c r="W1803" s="81" t="s">
        <v>2263</v>
      </c>
      <c r="X1803" s="59" t="s">
        <v>2263</v>
      </c>
      <c r="Y1803" s="59" t="s">
        <v>2263</v>
      </c>
      <c r="Z1803" s="25" t="str">
        <f t="shared" si="385"/>
        <v>"F(" STD_PHI ",M)"</v>
      </c>
      <c r="AA1803" s="25" t="str">
        <f t="shared" si="405"/>
        <v>F(PHI,M)</v>
      </c>
      <c r="AB1803" s="1">
        <f t="shared" si="386"/>
        <v>1763</v>
      </c>
      <c r="AC1803" t="str">
        <f t="shared" si="406"/>
        <v>ITM_Fphik</v>
      </c>
      <c r="AD1803" s="136" t="str">
        <f>IF(ISNA(VLOOKUP(AA1803,Sheet2!J:J,1,0)),"//","")</f>
        <v>//</v>
      </c>
      <c r="AF1803" s="94" t="str">
        <f t="shared" si="407"/>
        <v>F(PHI,M)</v>
      </c>
      <c r="AG1803" t="b">
        <f t="shared" si="408"/>
        <v>1</v>
      </c>
    </row>
    <row r="1804" spans="1:33">
      <c r="A1804" s="50">
        <f t="shared" si="409"/>
        <v>1804</v>
      </c>
      <c r="B1804" s="49">
        <f t="shared" si="410"/>
        <v>1764</v>
      </c>
      <c r="C1804" s="53" t="s">
        <v>4703</v>
      </c>
      <c r="D1804" s="53" t="s">
        <v>7</v>
      </c>
      <c r="E1804" s="58" t="s">
        <v>4706</v>
      </c>
      <c r="F1804" s="58" t="s">
        <v>4706</v>
      </c>
      <c r="G1804" s="63">
        <v>0</v>
      </c>
      <c r="H1804" s="63">
        <v>0</v>
      </c>
      <c r="I1804" s="148" t="s">
        <v>3</v>
      </c>
      <c r="J1804" s="58" t="s">
        <v>1395</v>
      </c>
      <c r="K1804" s="59" t="s">
        <v>3994</v>
      </c>
      <c r="L1804" s="57" t="s">
        <v>4851</v>
      </c>
      <c r="M1804" s="57" t="s">
        <v>4908</v>
      </c>
      <c r="N1804" s="57"/>
      <c r="O1804" s="57"/>
      <c r="P1804" s="56" t="s">
        <v>4713</v>
      </c>
      <c r="Q1804" s="13"/>
      <c r="R1804"/>
      <c r="S1804" t="str">
        <f t="shared" si="403"/>
        <v/>
      </c>
      <c r="T1804" t="str">
        <f>IF(ISNA(VLOOKUP(AF1804,#REF!,1)),"//","")</f>
        <v/>
      </c>
      <c r="U1804"/>
      <c r="V1804" t="e">
        <f t="shared" si="404"/>
        <v>#REF!</v>
      </c>
      <c r="W1804" s="81" t="s">
        <v>2263</v>
      </c>
      <c r="X1804" s="59" t="s">
        <v>2263</v>
      </c>
      <c r="Y1804" s="59" t="s">
        <v>2263</v>
      </c>
      <c r="Z1804" s="25" t="str">
        <f t="shared" si="385"/>
        <v>"E(" STD_PHI ",M)"</v>
      </c>
      <c r="AA1804" s="25" t="str">
        <f t="shared" si="405"/>
        <v>E(PHI,M)</v>
      </c>
      <c r="AB1804" s="1">
        <f t="shared" si="386"/>
        <v>1764</v>
      </c>
      <c r="AC1804" t="str">
        <f t="shared" si="406"/>
        <v>ITM_Ephik</v>
      </c>
      <c r="AD1804" s="136" t="str">
        <f>IF(ISNA(VLOOKUP(AA1804,Sheet2!J:J,1,0)),"//","")</f>
        <v>//</v>
      </c>
      <c r="AF1804" s="94" t="str">
        <f t="shared" si="407"/>
        <v>E(PHI,M)</v>
      </c>
      <c r="AG1804" t="b">
        <f t="shared" si="408"/>
        <v>1</v>
      </c>
    </row>
    <row r="1805" spans="1:33">
      <c r="A1805" s="50">
        <f t="shared" si="409"/>
        <v>1805</v>
      </c>
      <c r="B1805" s="49">
        <f t="shared" si="410"/>
        <v>1765</v>
      </c>
      <c r="C1805" s="53" t="s">
        <v>4704</v>
      </c>
      <c r="D1805" s="53" t="s">
        <v>7</v>
      </c>
      <c r="E1805" s="58" t="s">
        <v>4707</v>
      </c>
      <c r="F1805" s="58" t="s">
        <v>4707</v>
      </c>
      <c r="G1805" s="63">
        <v>0</v>
      </c>
      <c r="H1805" s="63">
        <v>0</v>
      </c>
      <c r="I1805" s="148" t="s">
        <v>3</v>
      </c>
      <c r="J1805" s="58" t="s">
        <v>1395</v>
      </c>
      <c r="K1805" s="59" t="s">
        <v>3994</v>
      </c>
      <c r="L1805" s="57" t="s">
        <v>4851</v>
      </c>
      <c r="M1805" s="57" t="s">
        <v>4908</v>
      </c>
      <c r="N1805" s="57"/>
      <c r="O1805" s="57"/>
      <c r="P1805" s="56" t="s">
        <v>4714</v>
      </c>
      <c r="Q1805" s="13"/>
      <c r="R1805"/>
      <c r="S1805" t="str">
        <f t="shared" si="403"/>
        <v/>
      </c>
      <c r="T1805" t="str">
        <f>IF(ISNA(VLOOKUP(AF1805,#REF!,1)),"//","")</f>
        <v/>
      </c>
      <c r="U1805"/>
      <c r="V1805" t="e">
        <f t="shared" si="404"/>
        <v>#REF!</v>
      </c>
      <c r="W1805" s="81" t="s">
        <v>2263</v>
      </c>
      <c r="X1805" s="59" t="s">
        <v>2263</v>
      </c>
      <c r="Y1805" s="59" t="s">
        <v>2263</v>
      </c>
      <c r="Z1805" s="25" t="str">
        <f t="shared" si="385"/>
        <v>STD_ZETA "(" STD_PHI ",M)"</v>
      </c>
      <c r="AA1805" s="25" t="str">
        <f t="shared" si="405"/>
        <v>ZETA(PHI,M)</v>
      </c>
      <c r="AB1805" s="1">
        <f t="shared" si="386"/>
        <v>1765</v>
      </c>
      <c r="AC1805" t="str">
        <f t="shared" si="406"/>
        <v>ITM_ZETAphik</v>
      </c>
      <c r="AD1805" s="136" t="str">
        <f>IF(ISNA(VLOOKUP(AA1805,Sheet2!J:J,1,0)),"//","")</f>
        <v>//</v>
      </c>
      <c r="AF1805" s="94" t="str">
        <f t="shared" si="407"/>
        <v>ZETA(PHI,M)</v>
      </c>
      <c r="AG1805" t="b">
        <f t="shared" si="408"/>
        <v>1</v>
      </c>
    </row>
    <row r="1806" spans="1:33">
      <c r="A1806" s="50">
        <f t="shared" si="409"/>
        <v>1806</v>
      </c>
      <c r="B1806" s="49">
        <f t="shared" si="410"/>
        <v>1766</v>
      </c>
      <c r="C1806" s="53" t="s">
        <v>4734</v>
      </c>
      <c r="D1806" s="53" t="s">
        <v>7</v>
      </c>
      <c r="E1806" s="58" t="s">
        <v>4735</v>
      </c>
      <c r="F1806" s="58" t="s">
        <v>4735</v>
      </c>
      <c r="G1806" s="161">
        <v>0</v>
      </c>
      <c r="H1806" s="161">
        <v>0</v>
      </c>
      <c r="I1806" s="148" t="s">
        <v>3</v>
      </c>
      <c r="J1806" s="58" t="s">
        <v>1395</v>
      </c>
      <c r="K1806" s="59" t="s">
        <v>3994</v>
      </c>
      <c r="L1806" s="57" t="s">
        <v>4851</v>
      </c>
      <c r="M1806" s="57" t="s">
        <v>4908</v>
      </c>
      <c r="N1806" s="57"/>
      <c r="O1806" s="57"/>
      <c r="P1806" s="56" t="s">
        <v>4736</v>
      </c>
      <c r="Q1806" s="18"/>
      <c r="R1806"/>
      <c r="S1806" t="str">
        <f t="shared" si="403"/>
        <v/>
      </c>
      <c r="T1806" t="str">
        <f>IF(ISNA(VLOOKUP(AF1806,#REF!,1)),"//","")</f>
        <v/>
      </c>
      <c r="U1806"/>
      <c r="V1806" t="e">
        <f t="shared" si="404"/>
        <v>#REF!</v>
      </c>
      <c r="W1806" s="81" t="s">
        <v>2720</v>
      </c>
      <c r="X1806" s="59" t="s">
        <v>2263</v>
      </c>
      <c r="Y1806" s="59" t="s">
        <v>2263</v>
      </c>
      <c r="Z1806" s="25" t="str">
        <f t="shared" si="385"/>
        <v>"HIDE?"</v>
      </c>
      <c r="AA1806" s="25" t="str">
        <f t="shared" si="405"/>
        <v>HIDE?</v>
      </c>
      <c r="AB1806" s="1">
        <f t="shared" si="386"/>
        <v>1766</v>
      </c>
      <c r="AC1806" t="str">
        <f t="shared" si="406"/>
        <v>ITM_GETHIDE</v>
      </c>
      <c r="AD1806" s="136" t="str">
        <f>IF(ISNA(VLOOKUP(AA1806,Sheet2!J:J,1,0)),"//","")</f>
        <v>//</v>
      </c>
      <c r="AF1806" s="94" t="str">
        <f t="shared" si="407"/>
        <v>HIDE?</v>
      </c>
      <c r="AG1806" t="b">
        <f t="shared" si="408"/>
        <v>1</v>
      </c>
    </row>
    <row r="1807" spans="1:33">
      <c r="A1807" s="50">
        <f t="shared" si="409"/>
        <v>1807</v>
      </c>
      <c r="B1807" s="49">
        <f t="shared" si="410"/>
        <v>1767</v>
      </c>
      <c r="C1807" s="53" t="s">
        <v>4812</v>
      </c>
      <c r="D1807" s="53" t="s">
        <v>7</v>
      </c>
      <c r="E1807" s="58" t="s">
        <v>4813</v>
      </c>
      <c r="F1807" s="58" t="s">
        <v>4813</v>
      </c>
      <c r="G1807" s="161">
        <v>0</v>
      </c>
      <c r="H1807" s="161">
        <v>0</v>
      </c>
      <c r="I1807" s="169" t="s">
        <v>1</v>
      </c>
      <c r="J1807" s="58" t="s">
        <v>1395</v>
      </c>
      <c r="K1807" s="59" t="s">
        <v>3994</v>
      </c>
      <c r="L1807" s="57" t="s">
        <v>4851</v>
      </c>
      <c r="M1807" s="57" t="s">
        <v>4910</v>
      </c>
      <c r="N1807" s="57"/>
      <c r="O1807" s="57"/>
      <c r="P1807" s="56" t="s">
        <v>4818</v>
      </c>
      <c r="Q1807" s="18"/>
      <c r="R1807"/>
      <c r="S1807" t="str">
        <f t="shared" si="403"/>
        <v/>
      </c>
      <c r="T1807" t="str">
        <f>IF(ISNA(VLOOKUP(AF1807,#REF!,1)),"//","")</f>
        <v/>
      </c>
      <c r="U1807"/>
      <c r="V1807" t="e">
        <f t="shared" ref="V1807" si="411">IF(AA1807&lt;&gt;"",V1806+1,V1806)</f>
        <v>#REF!</v>
      </c>
      <c r="W1807" s="81" t="s">
        <v>2720</v>
      </c>
      <c r="X1807" s="59" t="s">
        <v>2263</v>
      </c>
      <c r="Y1807" s="59" t="s">
        <v>2263</v>
      </c>
      <c r="Z1807" s="25" t="str">
        <f t="shared" si="385"/>
        <v/>
      </c>
      <c r="AA1807" s="25" t="str">
        <f t="shared" ref="AA1807" si="412">IF(LEN(Y1807)&gt;0,Y1807,SUBSTITUTE(SUBSTITUTE(SUBSTITUTE(SUBSTITUTE(SUBSTITUTE(SUBSTITUTE(SUBSTITUTE(SUBSTITUTE(SUBSTITUTE(SUBSTITUTE(SUBSTITUTE( (SUBSTITUTE( SUBSTITUTE( SUBSTITUTE( SUBSTITUTE(Z1807,"STD_SIGMA","SUM"),"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07" s="1">
        <f t="shared" si="386"/>
        <v>1767</v>
      </c>
      <c r="AC1807" t="str">
        <f t="shared" ref="AC1807" si="413">P1807</f>
        <v>ITM_CALC</v>
      </c>
      <c r="AD1807" s="136" t="str">
        <f>IF(ISNA(VLOOKUP(AA1807,Sheet2!J:J,1,0)),"//","")</f>
        <v/>
      </c>
      <c r="AF1807" s="94" t="str">
        <f t="shared" ref="AF1807" si="414">IF(LEN(AA1807)=0,"",SUBSTITUTE(SUBSTITUTE(SUBSTITUTE(SUBSTITUTE(SUBSTITUTE(SUBSTITUTE(SUBSTITUTE(SUBSTITUTE(SUBSTITUTE(SUBSTITUTE(SUBSTITUTE(SUBSTITUTE(SUBSTITUTE(SUBSTITUTE(SUBSTITUTE(SUBSTITUTE(SUBSTITUTE( (SUBSTITUTE( SUBSTITUTE( SUBSTITUTE( SUBSTITUTE(Z1807,"STD_SIGMA","SUM"),"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07" t="b">
        <f t="shared" ref="AG1807" si="415">AA1807=AF1807</f>
        <v>1</v>
      </c>
    </row>
    <row r="1808" spans="1:33">
      <c r="A1808" s="50">
        <f t="shared" si="409"/>
        <v>1808</v>
      </c>
      <c r="B1808" s="49">
        <f t="shared" si="410"/>
        <v>1768</v>
      </c>
      <c r="C1808" s="53" t="s">
        <v>3488</v>
      </c>
      <c r="D1808" s="53" t="s">
        <v>7</v>
      </c>
      <c r="E1808" s="58" t="s">
        <v>4814</v>
      </c>
      <c r="F1808" s="58" t="s">
        <v>4814</v>
      </c>
      <c r="G1808" s="161">
        <v>0</v>
      </c>
      <c r="H1808" s="161">
        <v>0</v>
      </c>
      <c r="I1808" s="148" t="s">
        <v>3</v>
      </c>
      <c r="J1808" s="58" t="s">
        <v>1395</v>
      </c>
      <c r="K1808" s="59" t="s">
        <v>3994</v>
      </c>
      <c r="L1808" s="57" t="s">
        <v>4852</v>
      </c>
      <c r="M1808" s="57" t="s">
        <v>4908</v>
      </c>
      <c r="N1808" s="57"/>
      <c r="O1808" s="57"/>
      <c r="P1808" s="56" t="s">
        <v>4819</v>
      </c>
      <c r="Q1808" s="18"/>
      <c r="R1808"/>
      <c r="S1808" t="str">
        <f t="shared" si="403"/>
        <v/>
      </c>
      <c r="T1808" t="str">
        <f>IF(ISNA(VLOOKUP(AF1808,#REF!,1)),"//","")</f>
        <v/>
      </c>
      <c r="U1808"/>
      <c r="V1808" t="e">
        <f t="shared" ref="V1808" si="416">IF(AA1808&lt;&gt;"",V1807+1,V1807)</f>
        <v>#REF!</v>
      </c>
      <c r="W1808" s="81" t="s">
        <v>2720</v>
      </c>
      <c r="X1808" s="59" t="s">
        <v>2263</v>
      </c>
      <c r="Y1808" s="59" t="s">
        <v>2263</v>
      </c>
      <c r="Z1808" s="25" t="str">
        <f t="shared" si="385"/>
        <v>"SQRT"</v>
      </c>
      <c r="AA1808" s="25" t="str">
        <f t="shared" ref="AA1808" si="417">IF(LEN(Y1808)&gt;0,Y1808,SUBSTITUTE(SUBSTITUTE(SUBSTITUTE(SUBSTITUTE(SUBSTITUTE(SUBSTITUTE(SUBSTITUTE(SUBSTITUTE(SUBSTITUTE(SUBSTITUTE(SUBSTITUTE( (SUBSTITUTE( SUBSTITUTE( SUBSTITUTE( SUBSTITUTE(Z1808,"STD_SIGMA","SUM"),"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SQRT</v>
      </c>
      <c r="AB1808" s="1">
        <f t="shared" si="386"/>
        <v>1768</v>
      </c>
      <c r="AC1808" t="str">
        <f t="shared" ref="AC1808" si="418">P1808</f>
        <v>ITM_SQRT</v>
      </c>
      <c r="AD1808" s="136" t="str">
        <f>IF(ISNA(VLOOKUP(AA1808,Sheet2!J:J,1,0)),"//","")</f>
        <v/>
      </c>
      <c r="AF1808" s="94" t="str">
        <f t="shared" ref="AF1808" si="419">IF(LEN(AA1808)=0,"",SUBSTITUTE(SUBSTITUTE(SUBSTITUTE(SUBSTITUTE(SUBSTITUTE(SUBSTITUTE(SUBSTITUTE(SUBSTITUTE(SUBSTITUTE(SUBSTITUTE(SUBSTITUTE(SUBSTITUTE(SUBSTITUTE(SUBSTITUTE(SUBSTITUTE(SUBSTITUTE(SUBSTITUTE( (SUBSTITUTE( SUBSTITUTE( SUBSTITUTE( SUBSTITUTE(Z1808,"STD_SIGMA","SUM"),"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SQRT</v>
      </c>
      <c r="AG1808" t="b">
        <f t="shared" ref="AG1808" si="420">AA1808=AF1808</f>
        <v>1</v>
      </c>
    </row>
    <row r="1809" spans="1:33">
      <c r="A1809" s="50">
        <f t="shared" si="409"/>
        <v>1809</v>
      </c>
      <c r="B1809" s="49">
        <f t="shared" si="410"/>
        <v>1769</v>
      </c>
      <c r="C1809" s="53" t="s">
        <v>3479</v>
      </c>
      <c r="D1809" s="53" t="s">
        <v>4829</v>
      </c>
      <c r="E1809" s="58" t="s">
        <v>524</v>
      </c>
      <c r="F1809" s="58" t="s">
        <v>4839</v>
      </c>
      <c r="G1809" s="161">
        <v>0</v>
      </c>
      <c r="H1809" s="161">
        <v>0</v>
      </c>
      <c r="I1809" s="169" t="s">
        <v>1</v>
      </c>
      <c r="J1809" s="58" t="s">
        <v>1395</v>
      </c>
      <c r="K1809" s="59" t="s">
        <v>3994</v>
      </c>
      <c r="L1809" s="57" t="s">
        <v>4851</v>
      </c>
      <c r="M1809" s="57" t="s">
        <v>4910</v>
      </c>
      <c r="N1809" s="57"/>
      <c r="O1809" s="57"/>
      <c r="P1809" s="56" t="s">
        <v>4841</v>
      </c>
      <c r="Q1809" s="18"/>
      <c r="R1809"/>
      <c r="S1809" t="str">
        <f t="shared" si="403"/>
        <v>NOT EQUAL</v>
      </c>
      <c r="T1809" t="str">
        <f>IF(ISNA(VLOOKUP(AF1809,#REF!,1)),"//","")</f>
        <v/>
      </c>
      <c r="U1809"/>
      <c r="V1809" t="e">
        <f t="shared" ref="V1809" si="421">IF(AA1809&lt;&gt;"",V1808+1,V1808)</f>
        <v>#REF!</v>
      </c>
      <c r="W1809" s="81" t="s">
        <v>2720</v>
      </c>
      <c r="X1809" s="59" t="s">
        <v>2263</v>
      </c>
      <c r="Y1809" s="59" t="s">
        <v>2263</v>
      </c>
      <c r="Z1809" s="25" t="str">
        <f t="shared" si="385"/>
        <v/>
      </c>
      <c r="AA1809" s="25" t="str">
        <f t="shared" ref="AA1809" si="422">IF(LEN(Y1809)&gt;0,Y1809,SUBSTITUTE(SUBSTITUTE(SUBSTITUTE(SUBSTITUTE(SUBSTITUTE(SUBSTITUTE(SUBSTITUTE(SUBSTITUTE(SUBSTITUTE(SUBSTITUTE(SUBSTITUTE( (SUBSTITUTE( SUBSTITUTE( SUBSTITUTE( SUBSTITUTE(Z1809,"STD_SIGMA","SUM"),"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09" s="1">
        <f t="shared" si="386"/>
        <v>1769</v>
      </c>
      <c r="AC1809" t="str">
        <f t="shared" ref="AC1809" si="423">P1809</f>
        <v>ITM_RCL_FV</v>
      </c>
      <c r="AD1809" s="136" t="str">
        <f>IF(ISNA(VLOOKUP(AA1809,Sheet2!J:J,1,0)),"//","")</f>
        <v/>
      </c>
      <c r="AF1809" s="94" t="str">
        <f t="shared" ref="AF1809" si="424">IF(LEN(AA1809)=0,"",SUBSTITUTE(SUBSTITUTE(SUBSTITUTE(SUBSTITUTE(SUBSTITUTE(SUBSTITUTE(SUBSTITUTE(SUBSTITUTE(SUBSTITUTE(SUBSTITUTE(SUBSTITUTE(SUBSTITUTE(SUBSTITUTE(SUBSTITUTE(SUBSTITUTE(SUBSTITUTE(SUBSTITUTE( (SUBSTITUTE( SUBSTITUTE( SUBSTITUTE( SUBSTITUTE(Z1809,"STD_SIGMA","SUM"),"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09" t="b">
        <f t="shared" ref="AG1809" si="425">AA1809=AF1809</f>
        <v>1</v>
      </c>
    </row>
    <row r="1810" spans="1:33">
      <c r="A1810" s="50">
        <f t="shared" si="409"/>
        <v>1810</v>
      </c>
      <c r="B1810" s="49">
        <f t="shared" si="410"/>
        <v>1770</v>
      </c>
      <c r="C1810" s="53" t="s">
        <v>3479</v>
      </c>
      <c r="D1810" s="53" t="s">
        <v>4830</v>
      </c>
      <c r="E1810" s="58" t="s">
        <v>524</v>
      </c>
      <c r="F1810" s="58" t="s">
        <v>150</v>
      </c>
      <c r="G1810" s="161">
        <v>0</v>
      </c>
      <c r="H1810" s="161">
        <v>0</v>
      </c>
      <c r="I1810" s="169" t="s">
        <v>1</v>
      </c>
      <c r="J1810" s="58" t="s">
        <v>1395</v>
      </c>
      <c r="K1810" s="59" t="s">
        <v>3994</v>
      </c>
      <c r="L1810" s="57" t="s">
        <v>4851</v>
      </c>
      <c r="M1810" s="57" t="s">
        <v>4910</v>
      </c>
      <c r="N1810" s="57"/>
      <c r="O1810" s="57"/>
      <c r="P1810" s="56" t="s">
        <v>4842</v>
      </c>
      <c r="Q1810" s="18"/>
      <c r="R1810"/>
      <c r="S1810" t="str">
        <f t="shared" si="403"/>
        <v>NOT EQUAL</v>
      </c>
      <c r="T1810" t="str">
        <f>IF(ISNA(VLOOKUP(AF1810,#REF!,1)),"//","")</f>
        <v/>
      </c>
      <c r="U1810"/>
      <c r="V1810" t="e">
        <f t="shared" ref="V1810:V1814" si="426">IF(AA1810&lt;&gt;"",V1809+1,V1809)</f>
        <v>#REF!</v>
      </c>
      <c r="W1810" s="81" t="s">
        <v>2720</v>
      </c>
      <c r="X1810" s="59" t="s">
        <v>2263</v>
      </c>
      <c r="Y1810" s="59" t="s">
        <v>2263</v>
      </c>
      <c r="Z1810" s="25" t="str">
        <f t="shared" si="385"/>
        <v/>
      </c>
      <c r="AA1810" s="25" t="str">
        <f t="shared" ref="AA1810:AA1814" si="427">IF(LEN(Y1810)&gt;0,Y1810,SUBSTITUTE(SUBSTITUTE(SUBSTITUTE(SUBSTITUTE(SUBSTITUTE(SUBSTITUTE(SUBSTITUTE(SUBSTITUTE(SUBSTITUTE(SUBSTITUTE(SUBSTITUTE( (SUBSTITUTE( SUBSTITUTE( SUBSTITUTE( SUBSTITUTE(Z1810,"STD_SIGMA","SUM"),"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10" s="1">
        <f t="shared" si="386"/>
        <v>1770</v>
      </c>
      <c r="AC1810" t="str">
        <f t="shared" ref="AC1810:AC1814" si="428">P1810</f>
        <v>ITM_RCL_IPonA</v>
      </c>
      <c r="AD1810" s="136" t="str">
        <f>IF(ISNA(VLOOKUP(AA1810,Sheet2!J:J,1,0)),"//","")</f>
        <v/>
      </c>
      <c r="AF1810" s="94" t="str">
        <f t="shared" ref="AF1810:AF1814" si="429">IF(LEN(AA1810)=0,"",SUBSTITUTE(SUBSTITUTE(SUBSTITUTE(SUBSTITUTE(SUBSTITUTE(SUBSTITUTE(SUBSTITUTE(SUBSTITUTE(SUBSTITUTE(SUBSTITUTE(SUBSTITUTE(SUBSTITUTE(SUBSTITUTE(SUBSTITUTE(SUBSTITUTE(SUBSTITUTE(SUBSTITUTE( (SUBSTITUTE( SUBSTITUTE( SUBSTITUTE( SUBSTITUTE(Z1810,"STD_SIGMA","SUM"),"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10" t="b">
        <f t="shared" ref="AG1810:AG1814" si="430">AA1810=AF1810</f>
        <v>1</v>
      </c>
    </row>
    <row r="1811" spans="1:33">
      <c r="A1811" s="50">
        <f t="shared" si="409"/>
        <v>1811</v>
      </c>
      <c r="B1811" s="49">
        <f t="shared" si="410"/>
        <v>1771</v>
      </c>
      <c r="C1811" s="53" t="s">
        <v>3479</v>
      </c>
      <c r="D1811" s="53" t="s">
        <v>4831</v>
      </c>
      <c r="E1811" s="58" t="s">
        <v>524</v>
      </c>
      <c r="F1811" s="58" t="s">
        <v>4840</v>
      </c>
      <c r="G1811" s="161">
        <v>0</v>
      </c>
      <c r="H1811" s="161">
        <v>0</v>
      </c>
      <c r="I1811" s="169" t="s">
        <v>1</v>
      </c>
      <c r="J1811" s="58" t="s">
        <v>1395</v>
      </c>
      <c r="K1811" s="59" t="s">
        <v>3994</v>
      </c>
      <c r="L1811" s="57" t="s">
        <v>4851</v>
      </c>
      <c r="M1811" s="57" t="s">
        <v>4910</v>
      </c>
      <c r="N1811" s="57"/>
      <c r="O1811" s="57"/>
      <c r="P1811" s="56" t="s">
        <v>4843</v>
      </c>
      <c r="Q1811" s="18"/>
      <c r="R1811"/>
      <c r="S1811" t="str">
        <f t="shared" si="403"/>
        <v>NOT EQUAL</v>
      </c>
      <c r="T1811" t="str">
        <f>IF(ISNA(VLOOKUP(AF1811,#REF!,1)),"//","")</f>
        <v/>
      </c>
      <c r="U1811"/>
      <c r="V1811" t="e">
        <f t="shared" si="426"/>
        <v>#REF!</v>
      </c>
      <c r="W1811" s="81" t="s">
        <v>2720</v>
      </c>
      <c r="X1811" s="59" t="s">
        <v>2263</v>
      </c>
      <c r="Y1811" s="59" t="s">
        <v>2263</v>
      </c>
      <c r="Z1811" s="25" t="str">
        <f t="shared" si="385"/>
        <v/>
      </c>
      <c r="AA1811" s="25" t="str">
        <f t="shared" si="427"/>
        <v/>
      </c>
      <c r="AB1811" s="1">
        <f t="shared" si="386"/>
        <v>1771</v>
      </c>
      <c r="AC1811" t="str">
        <f t="shared" si="428"/>
        <v>ITM_RCL_NPER</v>
      </c>
      <c r="AD1811" s="136" t="str">
        <f>IF(ISNA(VLOOKUP(AA1811,Sheet2!J:J,1,0)),"//","")</f>
        <v/>
      </c>
      <c r="AF1811" s="94" t="str">
        <f t="shared" si="429"/>
        <v/>
      </c>
      <c r="AG1811" t="b">
        <f t="shared" si="430"/>
        <v>1</v>
      </c>
    </row>
    <row r="1812" spans="1:33">
      <c r="A1812" s="50">
        <f t="shared" si="409"/>
        <v>1812</v>
      </c>
      <c r="B1812" s="49">
        <f t="shared" si="410"/>
        <v>1772</v>
      </c>
      <c r="C1812" s="53" t="s">
        <v>3479</v>
      </c>
      <c r="D1812" s="53" t="s">
        <v>4832</v>
      </c>
      <c r="E1812" s="58" t="s">
        <v>524</v>
      </c>
      <c r="F1812" s="58" t="s">
        <v>1208</v>
      </c>
      <c r="G1812" s="161">
        <v>0</v>
      </c>
      <c r="H1812" s="161">
        <v>0</v>
      </c>
      <c r="I1812" s="169" t="s">
        <v>1</v>
      </c>
      <c r="J1812" s="58" t="s">
        <v>1395</v>
      </c>
      <c r="K1812" s="59" t="s">
        <v>3994</v>
      </c>
      <c r="L1812" s="57" t="s">
        <v>4851</v>
      </c>
      <c r="M1812" s="57" t="s">
        <v>4910</v>
      </c>
      <c r="N1812" s="57"/>
      <c r="O1812" s="57"/>
      <c r="P1812" s="56" t="s">
        <v>4844</v>
      </c>
      <c r="Q1812" s="18"/>
      <c r="R1812"/>
      <c r="S1812" t="str">
        <f t="shared" si="403"/>
        <v>NOT EQUAL</v>
      </c>
      <c r="T1812" t="str">
        <f>IF(ISNA(VLOOKUP(AF1812,#REF!,1)),"//","")</f>
        <v/>
      </c>
      <c r="U1812"/>
      <c r="V1812" t="e">
        <f t="shared" si="426"/>
        <v>#REF!</v>
      </c>
      <c r="W1812" s="81" t="s">
        <v>2720</v>
      </c>
      <c r="X1812" s="59" t="s">
        <v>2263</v>
      </c>
      <c r="Y1812" s="59" t="s">
        <v>2263</v>
      </c>
      <c r="Z1812" s="25" t="str">
        <f t="shared" si="385"/>
        <v/>
      </c>
      <c r="AA1812" s="25" t="str">
        <f t="shared" si="427"/>
        <v/>
      </c>
      <c r="AB1812" s="1">
        <f t="shared" si="386"/>
        <v>1772</v>
      </c>
      <c r="AC1812" t="str">
        <f t="shared" si="428"/>
        <v>ITM_RCL_PERonA</v>
      </c>
      <c r="AD1812" s="136" t="str">
        <f>IF(ISNA(VLOOKUP(AA1812,Sheet2!J:J,1,0)),"//","")</f>
        <v/>
      </c>
      <c r="AF1812" s="94" t="str">
        <f t="shared" si="429"/>
        <v/>
      </c>
      <c r="AG1812" t="b">
        <f t="shared" si="430"/>
        <v>1</v>
      </c>
    </row>
    <row r="1813" spans="1:33">
      <c r="A1813" s="50">
        <f t="shared" si="409"/>
        <v>1813</v>
      </c>
      <c r="B1813" s="49">
        <f t="shared" si="410"/>
        <v>1773</v>
      </c>
      <c r="C1813" s="53" t="s">
        <v>3479</v>
      </c>
      <c r="D1813" s="53" t="s">
        <v>4833</v>
      </c>
      <c r="E1813" s="58" t="s">
        <v>524</v>
      </c>
      <c r="F1813" s="58" t="s">
        <v>1210</v>
      </c>
      <c r="G1813" s="161">
        <v>0</v>
      </c>
      <c r="H1813" s="161">
        <v>0</v>
      </c>
      <c r="I1813" s="169" t="s">
        <v>1</v>
      </c>
      <c r="J1813" s="58" t="s">
        <v>1395</v>
      </c>
      <c r="K1813" s="59" t="s">
        <v>3994</v>
      </c>
      <c r="L1813" s="57" t="s">
        <v>4851</v>
      </c>
      <c r="M1813" s="57" t="s">
        <v>4910</v>
      </c>
      <c r="N1813" s="57"/>
      <c r="O1813" s="57"/>
      <c r="P1813" s="56" t="s">
        <v>4845</v>
      </c>
      <c r="Q1813" s="18"/>
      <c r="R1813"/>
      <c r="S1813" t="str">
        <f t="shared" si="403"/>
        <v>NOT EQUAL</v>
      </c>
      <c r="T1813" t="str">
        <f>IF(ISNA(VLOOKUP(AF1813,#REF!,1)),"//","")</f>
        <v/>
      </c>
      <c r="U1813"/>
      <c r="V1813" t="e">
        <f t="shared" si="426"/>
        <v>#REF!</v>
      </c>
      <c r="W1813" s="81" t="s">
        <v>2720</v>
      </c>
      <c r="X1813" s="59" t="s">
        <v>2263</v>
      </c>
      <c r="Y1813" s="59" t="s">
        <v>2263</v>
      </c>
      <c r="Z1813" s="25" t="str">
        <f t="shared" si="385"/>
        <v/>
      </c>
      <c r="AA1813" s="25" t="str">
        <f t="shared" si="427"/>
        <v/>
      </c>
      <c r="AB1813" s="1">
        <f t="shared" si="386"/>
        <v>1773</v>
      </c>
      <c r="AC1813" t="str">
        <f t="shared" si="428"/>
        <v>ITM_RCL_PMT</v>
      </c>
      <c r="AD1813" s="136" t="str">
        <f>IF(ISNA(VLOOKUP(AA1813,Sheet2!J:J,1,0)),"//","")</f>
        <v/>
      </c>
      <c r="AF1813" s="94" t="str">
        <f t="shared" si="429"/>
        <v/>
      </c>
      <c r="AG1813" t="b">
        <f t="shared" si="430"/>
        <v>1</v>
      </c>
    </row>
    <row r="1814" spans="1:33">
      <c r="A1814" s="50">
        <f t="shared" si="409"/>
        <v>1814</v>
      </c>
      <c r="B1814" s="49">
        <f t="shared" si="410"/>
        <v>1774</v>
      </c>
      <c r="C1814" s="53" t="s">
        <v>3479</v>
      </c>
      <c r="D1814" s="53" t="s">
        <v>4834</v>
      </c>
      <c r="E1814" s="58" t="s">
        <v>524</v>
      </c>
      <c r="F1814" s="58" t="s">
        <v>264</v>
      </c>
      <c r="G1814" s="161">
        <v>0</v>
      </c>
      <c r="H1814" s="161">
        <v>0</v>
      </c>
      <c r="I1814" s="169" t="s">
        <v>1</v>
      </c>
      <c r="J1814" s="58" t="s">
        <v>1395</v>
      </c>
      <c r="K1814" s="59" t="s">
        <v>3994</v>
      </c>
      <c r="L1814" s="57" t="s">
        <v>4851</v>
      </c>
      <c r="M1814" s="57" t="s">
        <v>4910</v>
      </c>
      <c r="N1814" s="57"/>
      <c r="O1814" s="57"/>
      <c r="P1814" s="56" t="s">
        <v>4846</v>
      </c>
      <c r="Q1814" s="18"/>
      <c r="R1814"/>
      <c r="S1814" t="str">
        <f t="shared" si="403"/>
        <v>NOT EQUAL</v>
      </c>
      <c r="T1814" t="str">
        <f>IF(ISNA(VLOOKUP(AF1814,#REF!,1)),"//","")</f>
        <v/>
      </c>
      <c r="U1814"/>
      <c r="V1814" t="e">
        <f t="shared" si="426"/>
        <v>#REF!</v>
      </c>
      <c r="W1814" s="81" t="s">
        <v>2720</v>
      </c>
      <c r="X1814" s="59" t="s">
        <v>2263</v>
      </c>
      <c r="Y1814" s="59" t="s">
        <v>2263</v>
      </c>
      <c r="Z1814" s="25" t="str">
        <f t="shared" si="385"/>
        <v/>
      </c>
      <c r="AA1814" s="25" t="str">
        <f t="shared" si="427"/>
        <v/>
      </c>
      <c r="AB1814" s="1">
        <f t="shared" si="386"/>
        <v>1774</v>
      </c>
      <c r="AC1814" t="str">
        <f t="shared" si="428"/>
        <v>ITM_RCL_PV</v>
      </c>
      <c r="AD1814" s="136" t="str">
        <f>IF(ISNA(VLOOKUP(AA1814,Sheet2!J:J,1,0)),"//","")</f>
        <v/>
      </c>
      <c r="AF1814" s="94" t="str">
        <f t="shared" si="429"/>
        <v/>
      </c>
      <c r="AG1814" t="b">
        <f t="shared" si="430"/>
        <v>1</v>
      </c>
    </row>
    <row r="1815" spans="1:33">
      <c r="A1815" s="50">
        <f t="shared" si="409"/>
        <v>1815</v>
      </c>
      <c r="B1815" s="49">
        <f t="shared" si="410"/>
        <v>1775</v>
      </c>
      <c r="C1815" s="53" t="s">
        <v>4862</v>
      </c>
      <c r="D1815" s="137" t="s">
        <v>4918</v>
      </c>
      <c r="E1815" s="58" t="s">
        <v>4863</v>
      </c>
      <c r="F1815" s="58" t="s">
        <v>4863</v>
      </c>
      <c r="G1815" s="161">
        <v>0</v>
      </c>
      <c r="H1815" s="161">
        <v>0</v>
      </c>
      <c r="I1815" s="148" t="s">
        <v>3</v>
      </c>
      <c r="J1815" s="58" t="s">
        <v>1395</v>
      </c>
      <c r="K1815" s="59" t="s">
        <v>3994</v>
      </c>
      <c r="L1815" s="57" t="s">
        <v>4852</v>
      </c>
      <c r="M1815" s="57" t="s">
        <v>4908</v>
      </c>
      <c r="N1815" s="57"/>
      <c r="O1815" s="57"/>
      <c r="P1815" s="56" t="s">
        <v>4855</v>
      </c>
      <c r="Q1815" s="18"/>
      <c r="R1815"/>
      <c r="S1815" t="str">
        <f t="shared" si="403"/>
        <v/>
      </c>
      <c r="T1815" t="str">
        <f>IF(ISNA(VLOOKUP(AF1815,#REF!,1)),"//","")</f>
        <v/>
      </c>
      <c r="U1815"/>
      <c r="V1815" t="e">
        <f t="shared" ref="V1815" si="431">IF(AA1815&lt;&gt;"",V1814+1,V1814)</f>
        <v>#REF!</v>
      </c>
      <c r="W1815" s="81" t="s">
        <v>2720</v>
      </c>
      <c r="X1815" s="59" t="s">
        <v>2263</v>
      </c>
      <c r="Y1815" s="59" t="s">
        <v>2263</v>
      </c>
      <c r="Z1815" s="25" t="str">
        <f t="shared" si="385"/>
        <v>"ATAN2"</v>
      </c>
      <c r="AA1815" s="25" t="str">
        <f t="shared" ref="AA1815" si="432">IF(LEN(Y1815)&gt;0,Y1815,SUBSTITUTE(SUBSTITUTE(SUBSTITUTE(SUBSTITUTE(SUBSTITUTE(SUBSTITUTE(SUBSTITUTE(SUBSTITUTE(SUBSTITUTE(SUBSTITUTE(SUBSTITUTE( (SUBSTITUTE( SUBSTITUTE( SUBSTITUTE( SUBSTITUTE(Z1815,"STD_SIGMA","SUM"),"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ATAN2</v>
      </c>
      <c r="AB1815" s="1">
        <f t="shared" si="386"/>
        <v>1775</v>
      </c>
      <c r="AC1815" t="str">
        <f t="shared" ref="AC1815" si="433">P1815</f>
        <v>ITM_atan2</v>
      </c>
      <c r="AD1815" s="136" t="str">
        <f>IF(ISNA(VLOOKUP(AA1815,Sheet2!J:J,1,0)),"//","")</f>
        <v>//</v>
      </c>
      <c r="AF1815" s="94" t="str">
        <f t="shared" ref="AF1815" si="434">IF(LEN(AA1815)=0,"",SUBSTITUTE(SUBSTITUTE(SUBSTITUTE(SUBSTITUTE(SUBSTITUTE(SUBSTITUTE(SUBSTITUTE(SUBSTITUTE(SUBSTITUTE(SUBSTITUTE(SUBSTITUTE(SUBSTITUTE(SUBSTITUTE(SUBSTITUTE(SUBSTITUTE(SUBSTITUTE(SUBSTITUTE( (SUBSTITUTE( SUBSTITUTE( SUBSTITUTE( SUBSTITUTE(Z1815,"STD_SIGMA","SUM"),"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ATAN2</v>
      </c>
      <c r="AG1815" t="b">
        <f t="shared" ref="AG1815" si="435">AA1815=AF1815</f>
        <v>1</v>
      </c>
    </row>
    <row r="1816" spans="1:33">
      <c r="A1816" s="50">
        <f t="shared" ref="A1816:A1819" si="436">IF(B1816=INT(B1816),ROW(),"")</f>
        <v>1816</v>
      </c>
      <c r="B1816" s="49">
        <f t="shared" si="410"/>
        <v>1776</v>
      </c>
      <c r="C1816" s="53" t="s">
        <v>4868</v>
      </c>
      <c r="D1816" s="53" t="s">
        <v>7</v>
      </c>
      <c r="E1816" s="58" t="s">
        <v>524</v>
      </c>
      <c r="F1816" s="58" t="s">
        <v>4872</v>
      </c>
      <c r="G1816" s="161">
        <v>0</v>
      </c>
      <c r="H1816" s="161">
        <v>0</v>
      </c>
      <c r="I1816" s="169" t="s">
        <v>1</v>
      </c>
      <c r="J1816" s="169" t="s">
        <v>1396</v>
      </c>
      <c r="K1816" s="59" t="s">
        <v>3830</v>
      </c>
      <c r="L1816" s="57" t="s">
        <v>4851</v>
      </c>
      <c r="M1816" s="57" t="s">
        <v>4910</v>
      </c>
      <c r="N1816" s="57"/>
      <c r="O1816" s="57"/>
      <c r="P1816" s="56" t="s">
        <v>4873</v>
      </c>
      <c r="Q1816" s="18"/>
      <c r="R1816"/>
      <c r="S1816" t="str">
        <f t="shared" ref="S1816:S1819" si="437">IF(E1816=F1816,"","NOT EQUAL")</f>
        <v>NOT EQUAL</v>
      </c>
      <c r="T1816" t="str">
        <f>IF(ISNA(VLOOKUP(AF1816,#REF!,1)),"//","")</f>
        <v/>
      </c>
      <c r="U1816"/>
      <c r="V1816" t="e">
        <f t="shared" ref="V1816:V1819" si="438">IF(AA1816&lt;&gt;"",V1815+1,V1815)</f>
        <v>#REF!</v>
      </c>
      <c r="W1816" s="81" t="s">
        <v>2720</v>
      </c>
      <c r="X1816" s="59" t="s">
        <v>2263</v>
      </c>
      <c r="Y1816" s="59" t="s">
        <v>2263</v>
      </c>
      <c r="Z1816" s="25" t="str">
        <f t="shared" ref="Z1816:Z1819" si="439">IF( OR(X1816="CNST", I1816="CAT_REGS"),IF(E1816=CHAR(34)&amp;CHAR(34),F1816,E1816),
IF(X1816="YES",UPPER(IF(E1816=CHAR(34)&amp;CHAR(34),F1816,E1816)),
IF(   AND(X1816&lt;&gt;"NO",I1816="CAT_FNCT",D1816&lt;&gt;"multiply", D1816&lt;&gt;"divide"),IF(J1816="SLS_ENABLED",   UPPER(IF(E1816=CHAR(34)&amp;CHAR(34),F1816,E1816)),""),"")))</f>
        <v/>
      </c>
      <c r="AA1816" s="25" t="str">
        <f t="shared" ref="AA1816:AA1819" si="440">IF(LEN(Y1816)&gt;0,Y1816,SUBSTITUTE(SUBSTITUTE(SUBSTITUTE(SUBSTITUTE(SUBSTITUTE(SUBSTITUTE(SUBSTITUTE(SUBSTITUTE(SUBSTITUTE(SUBSTITUTE(SUBSTITUTE( (SUBSTITUTE( SUBSTITUTE( SUBSTITUTE( SUBSTITUTE(Z1816,"STD_SIGMA","SUM"),"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16" s="1">
        <f t="shared" ref="AB1816:AB1819" si="441">B1816</f>
        <v>1776</v>
      </c>
      <c r="AC1816" t="str">
        <f t="shared" ref="AC1816:AC1819" si="442">P1816</f>
        <v>ITM_TIMER_ADD</v>
      </c>
      <c r="AD1816" s="136" t="str">
        <f>IF(ISNA(VLOOKUP(AA1816,Sheet2!J:J,1,0)),"//","")</f>
        <v/>
      </c>
      <c r="AF1816" s="94" t="str">
        <f t="shared" ref="AF1816:AF1819" si="443">IF(LEN(AA1816)=0,"",SUBSTITUTE(SUBSTITUTE(SUBSTITUTE(SUBSTITUTE(SUBSTITUTE(SUBSTITUTE(SUBSTITUTE(SUBSTITUTE(SUBSTITUTE(SUBSTITUTE(SUBSTITUTE(SUBSTITUTE(SUBSTITUTE(SUBSTITUTE(SUBSTITUTE(SUBSTITUTE(SUBSTITUTE( (SUBSTITUTE( SUBSTITUTE( SUBSTITUTE( SUBSTITUTE(Z1816,"STD_SIGMA","SUM"),"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16" t="b">
        <f t="shared" ref="AG1816:AG1819" si="444">AA1816=AF1816</f>
        <v>1</v>
      </c>
    </row>
    <row r="1817" spans="1:33">
      <c r="A1817" s="50">
        <f t="shared" si="436"/>
        <v>1817</v>
      </c>
      <c r="B1817" s="49">
        <f t="shared" si="410"/>
        <v>1777</v>
      </c>
      <c r="C1817" s="53" t="s">
        <v>4869</v>
      </c>
      <c r="D1817" s="53" t="s">
        <v>7</v>
      </c>
      <c r="E1817" s="58" t="s">
        <v>524</v>
      </c>
      <c r="F1817" s="58" t="s">
        <v>4971</v>
      </c>
      <c r="G1817" s="161">
        <v>0</v>
      </c>
      <c r="H1817" s="161">
        <v>0</v>
      </c>
      <c r="I1817" s="169" t="s">
        <v>1</v>
      </c>
      <c r="J1817" s="169" t="s">
        <v>1396</v>
      </c>
      <c r="K1817" s="59" t="s">
        <v>3830</v>
      </c>
      <c r="L1817" s="57" t="s">
        <v>4851</v>
      </c>
      <c r="M1817" s="57" t="s">
        <v>4910</v>
      </c>
      <c r="N1817" s="57"/>
      <c r="O1817" s="57"/>
      <c r="P1817" s="56" t="s">
        <v>4874</v>
      </c>
      <c r="Q1817" s="18"/>
      <c r="R1817"/>
      <c r="S1817" t="str">
        <f t="shared" si="437"/>
        <v>NOT EQUAL</v>
      </c>
      <c r="T1817" t="str">
        <f>IF(ISNA(VLOOKUP(AF1817,#REF!,1)),"//","")</f>
        <v/>
      </c>
      <c r="U1817"/>
      <c r="V1817" t="e">
        <f t="shared" si="438"/>
        <v>#REF!</v>
      </c>
      <c r="W1817" s="81" t="s">
        <v>2720</v>
      </c>
      <c r="X1817" s="59" t="s">
        <v>2263</v>
      </c>
      <c r="Y1817" s="59" t="s">
        <v>2263</v>
      </c>
      <c r="Z1817" s="25" t="str">
        <f t="shared" si="439"/>
        <v/>
      </c>
      <c r="AA1817" s="25" t="str">
        <f t="shared" si="440"/>
        <v/>
      </c>
      <c r="AB1817" s="1">
        <f t="shared" si="441"/>
        <v>1777</v>
      </c>
      <c r="AC1817" t="str">
        <f t="shared" si="442"/>
        <v>ITM_TIMER_0_1S</v>
      </c>
      <c r="AD1817" s="136" t="str">
        <f>IF(ISNA(VLOOKUP(AA1817,Sheet2!J:J,1,0)),"//","")</f>
        <v/>
      </c>
      <c r="AF1817" s="94" t="str">
        <f t="shared" si="443"/>
        <v/>
      </c>
      <c r="AG1817" t="b">
        <f t="shared" si="444"/>
        <v>1</v>
      </c>
    </row>
    <row r="1818" spans="1:33">
      <c r="A1818" s="50">
        <f t="shared" si="436"/>
        <v>1818</v>
      </c>
      <c r="B1818" s="49">
        <f t="shared" si="410"/>
        <v>1778</v>
      </c>
      <c r="C1818" s="53" t="s">
        <v>4870</v>
      </c>
      <c r="D1818" s="53" t="s">
        <v>7</v>
      </c>
      <c r="E1818" s="58" t="s">
        <v>524</v>
      </c>
      <c r="F1818" s="58" t="s">
        <v>1233</v>
      </c>
      <c r="G1818" s="161">
        <v>0</v>
      </c>
      <c r="H1818" s="161">
        <v>0</v>
      </c>
      <c r="I1818" s="169" t="s">
        <v>1</v>
      </c>
      <c r="J1818" s="169" t="s">
        <v>1396</v>
      </c>
      <c r="K1818" s="59" t="s">
        <v>3830</v>
      </c>
      <c r="L1818" s="57" t="s">
        <v>4851</v>
      </c>
      <c r="M1818" s="57" t="s">
        <v>4910</v>
      </c>
      <c r="N1818" s="57"/>
      <c r="O1818" s="57"/>
      <c r="P1818" s="56" t="s">
        <v>4875</v>
      </c>
      <c r="Q1818" s="18"/>
      <c r="R1818"/>
      <c r="S1818" t="str">
        <f t="shared" si="437"/>
        <v>NOT EQUAL</v>
      </c>
      <c r="T1818" t="str">
        <f>IF(ISNA(VLOOKUP(AF1818,#REF!,1)),"//","")</f>
        <v/>
      </c>
      <c r="U1818"/>
      <c r="V1818" t="e">
        <f t="shared" si="438"/>
        <v>#REF!</v>
      </c>
      <c r="W1818" s="81" t="s">
        <v>2720</v>
      </c>
      <c r="X1818" s="59" t="s">
        <v>2263</v>
      </c>
      <c r="Y1818" s="59" t="s">
        <v>2263</v>
      </c>
      <c r="Z1818" s="25" t="str">
        <f t="shared" si="439"/>
        <v/>
      </c>
      <c r="AA1818" s="25" t="str">
        <f t="shared" si="440"/>
        <v/>
      </c>
      <c r="AB1818" s="1">
        <f t="shared" si="441"/>
        <v>1778</v>
      </c>
      <c r="AC1818" t="str">
        <f t="shared" si="442"/>
        <v>ITM_TIMER_RESET</v>
      </c>
      <c r="AD1818" s="136" t="str">
        <f>IF(ISNA(VLOOKUP(AA1818,Sheet2!J:J,1,0)),"//","")</f>
        <v/>
      </c>
      <c r="AF1818" s="94" t="str">
        <f t="shared" si="443"/>
        <v/>
      </c>
      <c r="AG1818" t="b">
        <f t="shared" si="444"/>
        <v>1</v>
      </c>
    </row>
    <row r="1819" spans="1:33">
      <c r="A1819" s="50">
        <f t="shared" si="436"/>
        <v>1819</v>
      </c>
      <c r="B1819" s="49">
        <f t="shared" si="410"/>
        <v>1779</v>
      </c>
      <c r="C1819" s="53" t="s">
        <v>4871</v>
      </c>
      <c r="D1819" s="53" t="s">
        <v>2304</v>
      </c>
      <c r="E1819" s="58" t="s">
        <v>1223</v>
      </c>
      <c r="F1819" s="58" t="s">
        <v>524</v>
      </c>
      <c r="G1819" s="161">
        <v>0</v>
      </c>
      <c r="H1819" s="161">
        <v>99</v>
      </c>
      <c r="I1819" s="169" t="s">
        <v>1</v>
      </c>
      <c r="J1819" s="169" t="s">
        <v>1396</v>
      </c>
      <c r="K1819" s="59" t="s">
        <v>3830</v>
      </c>
      <c r="L1819" s="57" t="s">
        <v>4851</v>
      </c>
      <c r="M1819" s="57" t="s">
        <v>4910</v>
      </c>
      <c r="N1819" s="57"/>
      <c r="O1819" s="57"/>
      <c r="P1819" s="56" t="s">
        <v>4876</v>
      </c>
      <c r="Q1819" s="18"/>
      <c r="R1819"/>
      <c r="S1819" t="str">
        <f t="shared" si="437"/>
        <v>NOT EQUAL</v>
      </c>
      <c r="T1819" t="str">
        <f>IF(ISNA(VLOOKUP(AF1819,#REF!,1)),"//","")</f>
        <v/>
      </c>
      <c r="U1819"/>
      <c r="V1819" t="e">
        <f t="shared" si="438"/>
        <v>#REF!</v>
      </c>
      <c r="W1819" s="81" t="s">
        <v>2720</v>
      </c>
      <c r="X1819" s="59" t="s">
        <v>2263</v>
      </c>
      <c r="Y1819" s="59" t="s">
        <v>2263</v>
      </c>
      <c r="Z1819" s="25" t="str">
        <f t="shared" si="439"/>
        <v/>
      </c>
      <c r="AA1819" s="25" t="str">
        <f t="shared" si="440"/>
        <v/>
      </c>
      <c r="AB1819" s="1">
        <f t="shared" si="441"/>
        <v>1779</v>
      </c>
      <c r="AC1819" t="str">
        <f t="shared" si="442"/>
        <v>ITM_TIMER_RCL</v>
      </c>
      <c r="AD1819" s="136" t="str">
        <f>IF(ISNA(VLOOKUP(AA1819,Sheet2!J:J,1,0)),"//","")</f>
        <v/>
      </c>
      <c r="AF1819" s="94" t="str">
        <f t="shared" si="443"/>
        <v/>
      </c>
      <c r="AG1819" t="b">
        <f t="shared" si="444"/>
        <v>1</v>
      </c>
    </row>
    <row r="1820" spans="1:33">
      <c r="A1820" s="50">
        <f t="shared" ref="A1820:A1824" si="445">IF(B1820=INT(B1820),ROW(),"")</f>
        <v>1820</v>
      </c>
      <c r="B1820" s="49">
        <f t="shared" si="410"/>
        <v>1780</v>
      </c>
      <c r="C1820" s="53" t="s">
        <v>4903</v>
      </c>
      <c r="D1820" s="53" t="s">
        <v>48</v>
      </c>
      <c r="E1820" s="58" t="s">
        <v>4904</v>
      </c>
      <c r="F1820" s="58" t="s">
        <v>4904</v>
      </c>
      <c r="G1820" s="161">
        <v>0</v>
      </c>
      <c r="H1820" s="161">
        <v>0</v>
      </c>
      <c r="I1820" s="169" t="s">
        <v>3</v>
      </c>
      <c r="J1820" s="169" t="s">
        <v>1396</v>
      </c>
      <c r="K1820" s="59" t="s">
        <v>3830</v>
      </c>
      <c r="L1820" s="57" t="s">
        <v>4851</v>
      </c>
      <c r="M1820" s="57" t="s">
        <v>4910</v>
      </c>
      <c r="N1820" s="57"/>
      <c r="O1820" s="57"/>
      <c r="P1820" s="56" t="s">
        <v>4905</v>
      </c>
      <c r="Q1820" s="18"/>
      <c r="R1820"/>
      <c r="S1820" t="str">
        <f t="shared" ref="S1820" si="446">IF(E1820=F1820,"","NOT EQUAL")</f>
        <v/>
      </c>
      <c r="T1820" t="str">
        <f>IF(ISNA(VLOOKUP(AF1820,#REF!,1)),"//","")</f>
        <v/>
      </c>
      <c r="U1820"/>
      <c r="V1820" t="e">
        <f t="shared" ref="V1820" si="447">IF(AA1820&lt;&gt;"",V1819+1,V1819)</f>
        <v>#REF!</v>
      </c>
      <c r="W1820" s="81" t="s">
        <v>2720</v>
      </c>
      <c r="X1820" s="59" t="s">
        <v>2263</v>
      </c>
      <c r="Y1820" s="59" t="s">
        <v>2263</v>
      </c>
      <c r="Z1820" s="25" t="str">
        <f t="shared" ref="Z1820" si="448">IF( OR(X1820="CNST", I1820="CAT_REGS"),IF(E1820=CHAR(34)&amp;CHAR(34),F1820,E1820),
IF(X1820="YES",UPPER(IF(E1820=CHAR(34)&amp;CHAR(34),F1820,E1820)),
IF(   AND(X1820&lt;&gt;"NO",I1820="CAT_FNCT",D1820&lt;&gt;"multiply", D1820&lt;&gt;"divide"),IF(J1820="SLS_ENABLED",   UPPER(IF(E1820=CHAR(34)&amp;CHAR(34),F1820,E1820)),""),"")))</f>
        <v/>
      </c>
      <c r="AA1820" s="25" t="str">
        <f t="shared" ref="AA1820" si="449">IF(LEN(Y1820)&gt;0,Y1820,SUBSTITUTE(SUBSTITUTE(SUBSTITUTE(SUBSTITUTE(SUBSTITUTE(SUBSTITUTE(SUBSTITUTE(SUBSTITUTE(SUBSTITUTE(SUBSTITUTE(SUBSTITUTE( (SUBSTITUTE( SUBSTITUTE( SUBSTITUTE( SUBSTITUTE(Z1820,"STD_SIGMA","SUM"),"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0" s="1">
        <f t="shared" ref="AB1820" si="450">B1820</f>
        <v>1780</v>
      </c>
      <c r="AC1820" t="str">
        <f t="shared" ref="AC1820" si="451">P1820</f>
        <v>ITM_CLBKUP</v>
      </c>
      <c r="AD1820" s="136" t="str">
        <f>IF(ISNA(VLOOKUP(AA1820,Sheet2!J:J,1,0)),"//","")</f>
        <v/>
      </c>
      <c r="AF1820" s="94" t="str">
        <f t="shared" ref="AF1820" si="452">IF(LEN(AA1820)=0,"",SUBSTITUTE(SUBSTITUTE(SUBSTITUTE(SUBSTITUTE(SUBSTITUTE(SUBSTITUTE(SUBSTITUTE(SUBSTITUTE(SUBSTITUTE(SUBSTITUTE(SUBSTITUTE(SUBSTITUTE(SUBSTITUTE(SUBSTITUTE(SUBSTITUTE(SUBSTITUTE(SUBSTITUTE( (SUBSTITUTE( SUBSTITUTE( SUBSTITUTE( SUBSTITUTE(Z1820,"STD_SIGMA","SUM"),"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0" t="b">
        <f t="shared" ref="AG1820" si="453">AA1820=AF1820</f>
        <v>1</v>
      </c>
    </row>
    <row r="1821" spans="1:33" s="216" customFormat="1">
      <c r="A1821" s="215">
        <f t="shared" si="445"/>
        <v>1821</v>
      </c>
      <c r="B1821" s="216">
        <f t="shared" si="410"/>
        <v>1781</v>
      </c>
      <c r="C1821" s="217" t="s">
        <v>4848</v>
      </c>
      <c r="D1821" s="217" t="s">
        <v>4849</v>
      </c>
      <c r="E1821" s="218" t="s">
        <v>4890</v>
      </c>
      <c r="F1821" s="218" t="s">
        <v>4890</v>
      </c>
      <c r="G1821" s="219">
        <v>0</v>
      </c>
      <c r="H1821" s="219">
        <v>0</v>
      </c>
      <c r="I1821" s="218" t="s">
        <v>1</v>
      </c>
      <c r="J1821" s="218" t="s">
        <v>1396</v>
      </c>
      <c r="K1821" s="59" t="s">
        <v>3994</v>
      </c>
      <c r="L1821" s="216" t="s">
        <v>4851</v>
      </c>
      <c r="M1821" s="57" t="s">
        <v>4910</v>
      </c>
      <c r="P1821" s="221" t="s">
        <v>4888</v>
      </c>
      <c r="Q1821" s="221"/>
      <c r="S1821" s="216" t="str">
        <f t="shared" ref="S1821:S1824" si="454">IF(E1821=F1821,"","NOT EQUAL")</f>
        <v/>
      </c>
      <c r="T1821" s="216" t="str">
        <f>IF(ISNA(VLOOKUP(AF1821,#REF!,1)),"//","")</f>
        <v/>
      </c>
      <c r="V1821" s="216" t="e">
        <f>IF(AA1821&lt;&gt;"",V1819+1,V1819)</f>
        <v>#REF!</v>
      </c>
      <c r="W1821" s="215" t="s">
        <v>2720</v>
      </c>
      <c r="X1821" s="220" t="s">
        <v>2263</v>
      </c>
      <c r="Y1821" s="220" t="s">
        <v>2263</v>
      </c>
      <c r="Z1821" s="222" t="str">
        <f t="shared" ref="Z1821:Z1824" si="455">IF( OR(X1821="CNST", I1821="CAT_REGS"),IF(E1821=CHAR(34)&amp;CHAR(34),F1821,E1821),
IF(X1821="YES",UPPER(IF(E1821=CHAR(34)&amp;CHAR(34),F1821,E1821)),
IF(   AND(X1821&lt;&gt;"NO",I1821="CAT_FNCT",D1821&lt;&gt;"multiply", D1821&lt;&gt;"divide"),IF(J1821="SLS_ENABLED",   UPPER(IF(E1821=CHAR(34)&amp;CHAR(34),F1821,E1821)),""),"")))</f>
        <v/>
      </c>
      <c r="AA1821" s="222" t="str">
        <f t="shared" ref="AA1821:AA1824" si="456">IF(LEN(Y1821)&gt;0,Y1821,SUBSTITUTE(SUBSTITUTE(SUBSTITUTE(SUBSTITUTE(SUBSTITUTE(SUBSTITUTE(SUBSTITUTE(SUBSTITUTE(SUBSTITUTE(SUBSTITUTE(SUBSTITUTE( (SUBSTITUTE( SUBSTITUTE( SUBSTITUTE( SUBSTITUTE(Z1821,"STD_SIGMA","SUM"),"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1" s="223">
        <f t="shared" ref="AB1821:AB1824" si="457">B1821</f>
        <v>1781</v>
      </c>
      <c r="AC1821" s="216" t="str">
        <f t="shared" ref="AC1821:AC1824" si="458">P1821</f>
        <v>ITM_CPXSLV</v>
      </c>
      <c r="AD1821" s="220" t="str">
        <f>IF(ISNA(VLOOKUP(AA1821,Sheet2!J:J,1,0)),"//","")</f>
        <v/>
      </c>
      <c r="AF1821" s="215" t="str">
        <f t="shared" ref="AF1821:AF1824" si="459">IF(LEN(AA1821)=0,"",SUBSTITUTE(SUBSTITUTE(SUBSTITUTE(SUBSTITUTE(SUBSTITUTE(SUBSTITUTE(SUBSTITUTE(SUBSTITUTE(SUBSTITUTE(SUBSTITUTE(SUBSTITUTE(SUBSTITUTE(SUBSTITUTE(SUBSTITUTE(SUBSTITUTE(SUBSTITUTE(SUBSTITUTE( (SUBSTITUTE( SUBSTITUTE( SUBSTITUTE( SUBSTITUTE(Z1821,"STD_SIGMA","SUM"),"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1" s="216" t="b">
        <f t="shared" ref="AG1821:AG1824" si="460">AA1821=AF1821</f>
        <v>1</v>
      </c>
    </row>
    <row r="1822" spans="1:33" s="216" customFormat="1">
      <c r="A1822" s="215">
        <f t="shared" si="445"/>
        <v>1822</v>
      </c>
      <c r="B1822" s="216">
        <f t="shared" si="410"/>
        <v>1782</v>
      </c>
      <c r="C1822" s="217" t="s">
        <v>4848</v>
      </c>
      <c r="D1822" s="217" t="s">
        <v>4850</v>
      </c>
      <c r="E1822" s="218" t="s">
        <v>4886</v>
      </c>
      <c r="F1822" s="218" t="s">
        <v>4886</v>
      </c>
      <c r="G1822" s="219">
        <v>0</v>
      </c>
      <c r="H1822" s="219">
        <v>0</v>
      </c>
      <c r="I1822" s="218" t="s">
        <v>1</v>
      </c>
      <c r="J1822" s="218" t="s">
        <v>1396</v>
      </c>
      <c r="K1822" s="59" t="s">
        <v>3994</v>
      </c>
      <c r="L1822" s="216" t="s">
        <v>4851</v>
      </c>
      <c r="M1822" s="57" t="s">
        <v>4910</v>
      </c>
      <c r="P1822" s="221" t="s">
        <v>4889</v>
      </c>
      <c r="Q1822" s="221"/>
      <c r="S1822" s="216" t="str">
        <f t="shared" si="454"/>
        <v/>
      </c>
      <c r="T1822" s="216" t="str">
        <f>IF(ISNA(VLOOKUP(AF1822,#REF!,1)),"//","")</f>
        <v/>
      </c>
      <c r="V1822" s="216" t="e">
        <f t="shared" ref="V1822:V1824" si="461">IF(AA1822&lt;&gt;"",V1821+1,V1821)</f>
        <v>#REF!</v>
      </c>
      <c r="W1822" s="215" t="s">
        <v>2720</v>
      </c>
      <c r="X1822" s="220" t="s">
        <v>2263</v>
      </c>
      <c r="Y1822" s="220" t="s">
        <v>2263</v>
      </c>
      <c r="Z1822" s="222" t="str">
        <f t="shared" si="455"/>
        <v/>
      </c>
      <c r="AA1822" s="222" t="str">
        <f t="shared" si="456"/>
        <v/>
      </c>
      <c r="AB1822" s="223">
        <f t="shared" si="457"/>
        <v>1782</v>
      </c>
      <c r="AC1822" s="216" t="str">
        <f t="shared" si="458"/>
        <v>ITM_DRAW</v>
      </c>
      <c r="AD1822" s="220" t="str">
        <f>IF(ISNA(VLOOKUP(AA1822,Sheet2!J:J,1,0)),"//","")</f>
        <v/>
      </c>
      <c r="AF1822" s="215" t="str">
        <f t="shared" si="459"/>
        <v/>
      </c>
      <c r="AG1822" s="216" t="b">
        <f t="shared" si="460"/>
        <v>1</v>
      </c>
    </row>
    <row r="1823" spans="1:33" s="216" customFormat="1">
      <c r="A1823" s="215">
        <f t="shared" si="445"/>
        <v>1823</v>
      </c>
      <c r="B1823" s="216">
        <f t="shared" si="410"/>
        <v>1783</v>
      </c>
      <c r="C1823" s="217" t="s">
        <v>3816</v>
      </c>
      <c r="D1823" s="217" t="s">
        <v>7</v>
      </c>
      <c r="E1823" s="218" t="s">
        <v>4883</v>
      </c>
      <c r="F1823" s="218" t="s">
        <v>4883</v>
      </c>
      <c r="G1823" s="219">
        <v>0</v>
      </c>
      <c r="H1823" s="219">
        <v>0</v>
      </c>
      <c r="I1823" s="218" t="s">
        <v>1</v>
      </c>
      <c r="J1823" s="218" t="s">
        <v>1396</v>
      </c>
      <c r="K1823" s="220" t="s">
        <v>3830</v>
      </c>
      <c r="L1823" s="216" t="s">
        <v>4851</v>
      </c>
      <c r="M1823" s="57" t="s">
        <v>4910</v>
      </c>
      <c r="P1823" s="221" t="s">
        <v>4881</v>
      </c>
      <c r="Q1823" s="221"/>
      <c r="S1823" s="216" t="str">
        <f t="shared" si="454"/>
        <v/>
      </c>
      <c r="T1823" s="216" t="str">
        <f>IF(ISNA(VLOOKUP(AF1823,#REF!,1)),"//","")</f>
        <v/>
      </c>
      <c r="V1823" s="216" t="e">
        <f t="shared" si="461"/>
        <v>#REF!</v>
      </c>
      <c r="W1823" s="215" t="s">
        <v>2720</v>
      </c>
      <c r="X1823" s="220" t="s">
        <v>2263</v>
      </c>
      <c r="Y1823" s="220" t="s">
        <v>2263</v>
      </c>
      <c r="Z1823" s="222" t="str">
        <f t="shared" si="455"/>
        <v/>
      </c>
      <c r="AA1823" s="222" t="str">
        <f t="shared" si="456"/>
        <v/>
      </c>
      <c r="AB1823" s="223">
        <f t="shared" si="457"/>
        <v>1783</v>
      </c>
      <c r="AC1823" s="216" t="str">
        <f t="shared" si="458"/>
        <v>MNU_GRAPH</v>
      </c>
      <c r="AD1823" s="220" t="str">
        <f>IF(ISNA(VLOOKUP(AA1823,Sheet2!J:J,1,0)),"//","")</f>
        <v/>
      </c>
      <c r="AF1823" s="215" t="str">
        <f t="shared" si="459"/>
        <v/>
      </c>
      <c r="AG1823" s="216" t="b">
        <f t="shared" si="460"/>
        <v>1</v>
      </c>
    </row>
    <row r="1824" spans="1:33" s="216" customFormat="1">
      <c r="A1824" s="215">
        <f t="shared" si="445"/>
        <v>1824</v>
      </c>
      <c r="B1824" s="216">
        <f t="shared" si="410"/>
        <v>1784</v>
      </c>
      <c r="C1824" s="217" t="s">
        <v>4884</v>
      </c>
      <c r="D1824" s="217" t="s">
        <v>4130</v>
      </c>
      <c r="E1824" s="218" t="s">
        <v>4887</v>
      </c>
      <c r="F1824" s="218" t="s">
        <v>4887</v>
      </c>
      <c r="G1824" s="219">
        <v>0</v>
      </c>
      <c r="H1824" s="219">
        <v>0</v>
      </c>
      <c r="I1824" s="218" t="s">
        <v>1</v>
      </c>
      <c r="J1824" s="218" t="s">
        <v>1396</v>
      </c>
      <c r="K1824" s="220" t="s">
        <v>3830</v>
      </c>
      <c r="L1824" s="216" t="s">
        <v>4851</v>
      </c>
      <c r="M1824" s="57" t="s">
        <v>4910</v>
      </c>
      <c r="P1824" s="221" t="s">
        <v>4885</v>
      </c>
      <c r="Q1824" s="221"/>
      <c r="S1824" s="216" t="str">
        <f t="shared" si="454"/>
        <v/>
      </c>
      <c r="T1824" s="216" t="str">
        <f>IF(ISNA(VLOOKUP(AF1824,#REF!,1)),"//","")</f>
        <v/>
      </c>
      <c r="V1824" s="216" t="e">
        <f t="shared" si="461"/>
        <v>#REF!</v>
      </c>
      <c r="W1824" s="215" t="s">
        <v>2720</v>
      </c>
      <c r="X1824" s="220" t="s">
        <v>2263</v>
      </c>
      <c r="Y1824" s="220" t="s">
        <v>2263</v>
      </c>
      <c r="Z1824" s="222" t="str">
        <f t="shared" si="455"/>
        <v/>
      </c>
      <c r="AA1824" s="222" t="str">
        <f t="shared" si="456"/>
        <v/>
      </c>
      <c r="AB1824" s="223">
        <f t="shared" si="457"/>
        <v>1784</v>
      </c>
      <c r="AC1824" s="216" t="str">
        <f t="shared" si="458"/>
        <v>ITM_REPLT</v>
      </c>
      <c r="AD1824" s="220" t="str">
        <f>IF(ISNA(VLOOKUP(AA1824,Sheet2!J:J,1,0)),"//","")</f>
        <v/>
      </c>
      <c r="AF1824" s="215" t="str">
        <f t="shared" si="459"/>
        <v/>
      </c>
      <c r="AG1824" s="216" t="b">
        <f t="shared" si="460"/>
        <v>1</v>
      </c>
    </row>
    <row r="1825" spans="1:33" s="216" customFormat="1">
      <c r="A1825" s="215">
        <f t="shared" ref="A1825:A1826" si="462">IF(B1825=INT(B1825),ROW(),"")</f>
        <v>1825</v>
      </c>
      <c r="B1825" s="216">
        <f t="shared" si="410"/>
        <v>1785</v>
      </c>
      <c r="C1825" s="217" t="s">
        <v>4967</v>
      </c>
      <c r="D1825" s="217" t="s">
        <v>7</v>
      </c>
      <c r="E1825" s="218" t="s">
        <v>4969</v>
      </c>
      <c r="F1825" s="218" t="s">
        <v>4969</v>
      </c>
      <c r="G1825" s="219">
        <v>0</v>
      </c>
      <c r="H1825" s="219">
        <v>0</v>
      </c>
      <c r="I1825" s="218" t="s">
        <v>1</v>
      </c>
      <c r="J1825" s="218" t="s">
        <v>1396</v>
      </c>
      <c r="K1825" s="220" t="s">
        <v>3830</v>
      </c>
      <c r="L1825" s="216" t="s">
        <v>4851</v>
      </c>
      <c r="M1825" s="57" t="s">
        <v>4910</v>
      </c>
      <c r="P1825" s="221" t="s">
        <v>4957</v>
      </c>
      <c r="Q1825" s="221"/>
      <c r="S1825" s="216" t="str">
        <f t="shared" ref="S1825:S1826" si="463">IF(E1825=F1825,"","NOT EQUAL")</f>
        <v/>
      </c>
      <c r="T1825" s="216" t="str">
        <f>IF(ISNA(VLOOKUP(AF1825,#REF!,1)),"//","")</f>
        <v/>
      </c>
      <c r="V1825" s="216" t="e">
        <f t="shared" ref="V1825:V1826" si="464">IF(AA1825&lt;&gt;"",V1824+1,V1824)</f>
        <v>#REF!</v>
      </c>
      <c r="W1825" s="215" t="s">
        <v>2720</v>
      </c>
      <c r="X1825" s="220" t="s">
        <v>2263</v>
      </c>
      <c r="Y1825" s="220" t="s">
        <v>2263</v>
      </c>
      <c r="Z1825" s="222" t="str">
        <f t="shared" ref="Z1825:Z1826" si="465">IF( OR(X1825="CNST", I1825="CAT_REGS"),IF(E1825=CHAR(34)&amp;CHAR(34),F1825,E1825),
IF(X1825="YES",UPPER(IF(E1825=CHAR(34)&amp;CHAR(34),F1825,E1825)),
IF(   AND(X1825&lt;&gt;"NO",I1825="CAT_FNCT",D1825&lt;&gt;"multiply", D1825&lt;&gt;"divide"),IF(J1825="SLS_ENABLED",   UPPER(IF(E1825=CHAR(34)&amp;CHAR(34),F1825,E1825)),""),"")))</f>
        <v/>
      </c>
      <c r="AA1825" s="222" t="str">
        <f t="shared" ref="AA1825:AA1826" si="466">IF(LEN(Y1825)&gt;0,Y1825,SUBSTITUTE(SUBSTITUTE(SUBSTITUTE(SUBSTITUTE(SUBSTITUTE(SUBSTITUTE(SUBSTITUTE(SUBSTITUTE(SUBSTITUTE(SUBSTITUTE(SUBSTITUTE( (SUBSTITUTE( SUBSTITUTE( SUBSTITUTE( SUBSTITUTE(Z1825,"STD_SIGMA","SUM"),"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5" s="223">
        <f t="shared" ref="AB1825:AB1826" si="467">B1825</f>
        <v>1785</v>
      </c>
      <c r="AC1825" s="216" t="str">
        <f t="shared" ref="AC1825:AC1826" si="468">P1825</f>
        <v>ITM_FPHERE</v>
      </c>
      <c r="AD1825" s="220" t="str">
        <f>IF(ISNA(VLOOKUP(AA1825,Sheet2!J:J,1,0)),"//","")</f>
        <v/>
      </c>
      <c r="AF1825" s="215" t="str">
        <f t="shared" ref="AF1825:AF1826" si="469">IF(LEN(AA1825)=0,"",SUBSTITUTE(SUBSTITUTE(SUBSTITUTE(SUBSTITUTE(SUBSTITUTE(SUBSTITUTE(SUBSTITUTE(SUBSTITUTE(SUBSTITUTE(SUBSTITUTE(SUBSTITUTE(SUBSTITUTE(SUBSTITUTE(SUBSTITUTE(SUBSTITUTE(SUBSTITUTE(SUBSTITUTE( (SUBSTITUTE( SUBSTITUTE( SUBSTITUTE( SUBSTITUTE(Z1825,"STD_SIGMA","SUM"),"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5" s="216" t="b">
        <f t="shared" ref="AG1825:AG1826" si="470">AA1825=AF1825</f>
        <v>1</v>
      </c>
    </row>
    <row r="1826" spans="1:33" s="216" customFormat="1">
      <c r="A1826" s="215">
        <f t="shared" si="462"/>
        <v>1826</v>
      </c>
      <c r="B1826" s="216">
        <f t="shared" si="410"/>
        <v>1786</v>
      </c>
      <c r="C1826" s="217" t="s">
        <v>4968</v>
      </c>
      <c r="D1826" s="217" t="s">
        <v>7</v>
      </c>
      <c r="E1826" s="218" t="s">
        <v>4970</v>
      </c>
      <c r="F1826" s="218" t="s">
        <v>4970</v>
      </c>
      <c r="G1826" s="219">
        <v>0</v>
      </c>
      <c r="H1826" s="219">
        <v>0</v>
      </c>
      <c r="I1826" s="218" t="s">
        <v>1</v>
      </c>
      <c r="J1826" s="218" t="s">
        <v>1396</v>
      </c>
      <c r="K1826" s="220" t="s">
        <v>3830</v>
      </c>
      <c r="L1826" s="216" t="s">
        <v>4851</v>
      </c>
      <c r="M1826" s="57" t="s">
        <v>4910</v>
      </c>
      <c r="P1826" s="221" t="s">
        <v>4958</v>
      </c>
      <c r="Q1826" s="221"/>
      <c r="S1826" s="216" t="str">
        <f t="shared" si="463"/>
        <v/>
      </c>
      <c r="T1826" s="216" t="str">
        <f>IF(ISNA(VLOOKUP(AF1826,#REF!,1)),"//","")</f>
        <v/>
      </c>
      <c r="V1826" s="216" t="e">
        <f t="shared" si="464"/>
        <v>#REF!</v>
      </c>
      <c r="W1826" s="215" t="s">
        <v>2720</v>
      </c>
      <c r="X1826" s="220" t="s">
        <v>2263</v>
      </c>
      <c r="Y1826" s="220" t="s">
        <v>2263</v>
      </c>
      <c r="Z1826" s="222" t="str">
        <f t="shared" si="465"/>
        <v/>
      </c>
      <c r="AA1826" s="222" t="str">
        <f t="shared" si="466"/>
        <v/>
      </c>
      <c r="AB1826" s="223">
        <f t="shared" si="467"/>
        <v>1786</v>
      </c>
      <c r="AC1826" s="216" t="str">
        <f t="shared" si="468"/>
        <v>ITM_FPPHERE</v>
      </c>
      <c r="AD1826" s="220" t="str">
        <f>IF(ISNA(VLOOKUP(AA1826,Sheet2!J:J,1,0)),"//","")</f>
        <v/>
      </c>
      <c r="AF1826" s="215" t="str">
        <f t="shared" si="469"/>
        <v/>
      </c>
      <c r="AG1826" s="216" t="b">
        <f t="shared" si="470"/>
        <v>1</v>
      </c>
    </row>
    <row r="1827" spans="1:33" s="216" customFormat="1">
      <c r="A1827" s="215">
        <f t="shared" ref="A1827:A1834" si="471">IF(B1827=INT(B1827),ROW(),"")</f>
        <v>1827</v>
      </c>
      <c r="B1827" s="216">
        <f t="shared" si="410"/>
        <v>1787</v>
      </c>
      <c r="C1827" s="217" t="s">
        <v>5007</v>
      </c>
      <c r="D1827" s="217" t="s">
        <v>7</v>
      </c>
      <c r="E1827" s="218" t="s">
        <v>5013</v>
      </c>
      <c r="F1827" s="218" t="s">
        <v>5013</v>
      </c>
      <c r="G1827" s="219">
        <v>0</v>
      </c>
      <c r="H1827" s="219">
        <v>0</v>
      </c>
      <c r="I1827" s="218" t="s">
        <v>1</v>
      </c>
      <c r="J1827" s="218" t="s">
        <v>1396</v>
      </c>
      <c r="K1827" s="220" t="s">
        <v>3830</v>
      </c>
      <c r="L1827" s="216" t="s">
        <v>4851</v>
      </c>
      <c r="M1827" s="57" t="s">
        <v>4910</v>
      </c>
      <c r="P1827" s="221" t="s">
        <v>5020</v>
      </c>
      <c r="Q1827" s="221"/>
      <c r="S1827" s="216" t="str">
        <f t="shared" ref="S1827:S1834" si="472">IF(E1827=F1827,"","NOT EQUAL")</f>
        <v/>
      </c>
      <c r="T1827" s="216" t="str">
        <f>IF(ISNA(VLOOKUP(AF1827,#REF!,1)),"//","")</f>
        <v/>
      </c>
      <c r="V1827" s="216" t="e">
        <f t="shared" ref="V1827:V1834" si="473">IF(AA1827&lt;&gt;"",V1826+1,V1826)</f>
        <v>#REF!</v>
      </c>
      <c r="W1827" s="215" t="s">
        <v>2720</v>
      </c>
      <c r="X1827" s="220" t="s">
        <v>2263</v>
      </c>
      <c r="Y1827" s="220" t="s">
        <v>2263</v>
      </c>
      <c r="Z1827" s="222" t="str">
        <f t="shared" ref="Z1827:Z1834" si="474">IF( OR(X1827="CNST", I1827="CAT_REGS"),IF(E1827=CHAR(34)&amp;CHAR(34),F1827,E1827),
IF(X1827="YES",UPPER(IF(E1827=CHAR(34)&amp;CHAR(34),F1827,E1827)),
IF(   AND(X1827&lt;&gt;"NO",I1827="CAT_FNCT",D1827&lt;&gt;"multiply", D1827&lt;&gt;"divide"),IF(J1827="SLS_ENABLED",   UPPER(IF(E1827=CHAR(34)&amp;CHAR(34),F1827,E1827)),""),"")))</f>
        <v/>
      </c>
      <c r="AA1827" s="222" t="str">
        <f t="shared" ref="AA1827:AA1834" si="475">IF(LEN(Y1827)&gt;0,Y1827,SUBSTITUTE(SUBSTITUTE(SUBSTITUTE(SUBSTITUTE(SUBSTITUTE(SUBSTITUTE(SUBSTITUTE(SUBSTITUTE(SUBSTITUTE(SUBSTITUTE(SUBSTITUTE( (SUBSTITUTE( SUBSTITUTE( SUBSTITUTE( SUBSTITUTE(Z1827,"STD_SIGMA","SUM"),"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7" s="223">
        <f t="shared" ref="AB1827:AB1834" si="476">B1827</f>
        <v>1787</v>
      </c>
      <c r="AC1827" s="216" t="str">
        <f t="shared" ref="AC1827:AC1834" si="477">P1827</f>
        <v>ITM_nBINS</v>
      </c>
      <c r="AD1827" s="220" t="str">
        <f>IF(ISNA(VLOOKUP(AA1827,Sheet2!J:J,1,0)),"//","")</f>
        <v/>
      </c>
      <c r="AF1827" s="215" t="str">
        <f t="shared" ref="AF1827:AF1834" si="478">IF(LEN(AA1827)=0,"",SUBSTITUTE(SUBSTITUTE(SUBSTITUTE(SUBSTITUTE(SUBSTITUTE(SUBSTITUTE(SUBSTITUTE(SUBSTITUTE(SUBSTITUTE(SUBSTITUTE(SUBSTITUTE(SUBSTITUTE(SUBSTITUTE(SUBSTITUTE(SUBSTITUTE(SUBSTITUTE(SUBSTITUTE( (SUBSTITUTE( SUBSTITUTE( SUBSTITUTE( SUBSTITUTE(Z1827,"STD_SIGMA","SUM"),"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7" s="216" t="b">
        <f t="shared" ref="AG1827:AG1834" si="479">AA1827=AF1827</f>
        <v>1</v>
      </c>
    </row>
    <row r="1828" spans="1:33" s="216" customFormat="1">
      <c r="A1828" s="215">
        <f t="shared" si="471"/>
        <v>1828</v>
      </c>
      <c r="B1828" s="216">
        <f t="shared" si="410"/>
        <v>1788</v>
      </c>
      <c r="C1828" s="217" t="s">
        <v>5008</v>
      </c>
      <c r="D1828" s="217" t="s">
        <v>7</v>
      </c>
      <c r="E1828" s="218" t="s">
        <v>5014</v>
      </c>
      <c r="F1828" s="218" t="s">
        <v>5014</v>
      </c>
      <c r="G1828" s="219">
        <v>0</v>
      </c>
      <c r="H1828" s="219">
        <v>0</v>
      </c>
      <c r="I1828" s="218" t="s">
        <v>1</v>
      </c>
      <c r="J1828" s="218" t="s">
        <v>1396</v>
      </c>
      <c r="K1828" s="220" t="s">
        <v>3830</v>
      </c>
      <c r="L1828" s="216" t="s">
        <v>4851</v>
      </c>
      <c r="M1828" s="57" t="s">
        <v>4910</v>
      </c>
      <c r="P1828" s="221" t="s">
        <v>5021</v>
      </c>
      <c r="Q1828" s="221"/>
      <c r="S1828" s="216" t="str">
        <f t="shared" si="472"/>
        <v/>
      </c>
      <c r="T1828" s="216" t="str">
        <f>IF(ISNA(VLOOKUP(AF1828,#REF!,1)),"//","")</f>
        <v/>
      </c>
      <c r="V1828" s="216" t="e">
        <f t="shared" si="473"/>
        <v>#REF!</v>
      </c>
      <c r="W1828" s="215" t="s">
        <v>2720</v>
      </c>
      <c r="X1828" s="220" t="s">
        <v>2263</v>
      </c>
      <c r="Y1828" s="220" t="s">
        <v>2263</v>
      </c>
      <c r="Z1828" s="222" t="str">
        <f t="shared" si="474"/>
        <v/>
      </c>
      <c r="AA1828" s="222" t="str">
        <f t="shared" si="475"/>
        <v/>
      </c>
      <c r="AB1828" s="223">
        <f t="shared" si="476"/>
        <v>1788</v>
      </c>
      <c r="AC1828" s="216" t="str">
        <f t="shared" si="477"/>
        <v>ITM_LOBIN</v>
      </c>
      <c r="AD1828" s="220" t="str">
        <f>IF(ISNA(VLOOKUP(AA1828,Sheet2!J:J,1,0)),"//","")</f>
        <v/>
      </c>
      <c r="AF1828" s="215" t="str">
        <f t="shared" si="478"/>
        <v/>
      </c>
      <c r="AG1828" s="216" t="b">
        <f t="shared" si="479"/>
        <v>1</v>
      </c>
    </row>
    <row r="1829" spans="1:33" s="216" customFormat="1">
      <c r="A1829" s="215">
        <f t="shared" si="471"/>
        <v>1829</v>
      </c>
      <c r="B1829" s="216">
        <f t="shared" si="410"/>
        <v>1789</v>
      </c>
      <c r="C1829" s="217" t="s">
        <v>5009</v>
      </c>
      <c r="D1829" s="217" t="s">
        <v>7</v>
      </c>
      <c r="E1829" s="218" t="s">
        <v>5015</v>
      </c>
      <c r="F1829" s="218" t="s">
        <v>5015</v>
      </c>
      <c r="G1829" s="219">
        <v>0</v>
      </c>
      <c r="H1829" s="219">
        <v>0</v>
      </c>
      <c r="I1829" s="218" t="s">
        <v>1</v>
      </c>
      <c r="J1829" s="218" t="s">
        <v>1396</v>
      </c>
      <c r="K1829" s="220" t="s">
        <v>3830</v>
      </c>
      <c r="L1829" s="216" t="s">
        <v>4851</v>
      </c>
      <c r="M1829" s="57" t="s">
        <v>4910</v>
      </c>
      <c r="P1829" s="221" t="s">
        <v>5022</v>
      </c>
      <c r="Q1829" s="221"/>
      <c r="S1829" s="216" t="str">
        <f t="shared" si="472"/>
        <v/>
      </c>
      <c r="T1829" s="216" t="str">
        <f>IF(ISNA(VLOOKUP(AF1829,#REF!,1)),"//","")</f>
        <v/>
      </c>
      <c r="V1829" s="216" t="e">
        <f t="shared" si="473"/>
        <v>#REF!</v>
      </c>
      <c r="W1829" s="215" t="s">
        <v>2720</v>
      </c>
      <c r="X1829" s="220" t="s">
        <v>2263</v>
      </c>
      <c r="Y1829" s="220" t="s">
        <v>2263</v>
      </c>
      <c r="Z1829" s="222" t="str">
        <f t="shared" si="474"/>
        <v/>
      </c>
      <c r="AA1829" s="222" t="str">
        <f t="shared" si="475"/>
        <v/>
      </c>
      <c r="AB1829" s="223">
        <f t="shared" si="476"/>
        <v>1789</v>
      </c>
      <c r="AC1829" s="216" t="str">
        <f t="shared" si="477"/>
        <v>ITM_HIBIN</v>
      </c>
      <c r="AD1829" s="220" t="str">
        <f>IF(ISNA(VLOOKUP(AA1829,Sheet2!J:J,1,0)),"//","")</f>
        <v/>
      </c>
      <c r="AF1829" s="215" t="str">
        <f t="shared" si="478"/>
        <v/>
      </c>
      <c r="AG1829" s="216" t="b">
        <f t="shared" si="479"/>
        <v>1</v>
      </c>
    </row>
    <row r="1830" spans="1:33" s="216" customFormat="1">
      <c r="A1830" s="215">
        <f t="shared" si="471"/>
        <v>1830</v>
      </c>
      <c r="B1830" s="216">
        <f t="shared" si="410"/>
        <v>1790</v>
      </c>
      <c r="C1830" s="217" t="s">
        <v>5010</v>
      </c>
      <c r="D1830" s="217" t="s">
        <v>2905</v>
      </c>
      <c r="E1830" s="218" t="s">
        <v>5016</v>
      </c>
      <c r="F1830" s="218" t="s">
        <v>5016</v>
      </c>
      <c r="G1830" s="219">
        <v>0</v>
      </c>
      <c r="H1830" s="219">
        <v>0</v>
      </c>
      <c r="I1830" s="218" t="s">
        <v>1</v>
      </c>
      <c r="J1830" s="218" t="s">
        <v>1396</v>
      </c>
      <c r="K1830" s="220" t="s">
        <v>3830</v>
      </c>
      <c r="L1830" s="216" t="s">
        <v>4851</v>
      </c>
      <c r="M1830" s="57" t="s">
        <v>4910</v>
      </c>
      <c r="P1830" s="221" t="s">
        <v>5025</v>
      </c>
      <c r="Q1830" s="221"/>
      <c r="S1830" s="216" t="str">
        <f t="shared" si="472"/>
        <v/>
      </c>
      <c r="T1830" s="216" t="str">
        <f>IF(ISNA(VLOOKUP(AF1830,#REF!,1)),"//","")</f>
        <v/>
      </c>
      <c r="V1830" s="216" t="e">
        <f t="shared" si="473"/>
        <v>#REF!</v>
      </c>
      <c r="W1830" s="215" t="s">
        <v>2720</v>
      </c>
      <c r="X1830" s="220" t="s">
        <v>2263</v>
      </c>
      <c r="Y1830" s="220" t="s">
        <v>2263</v>
      </c>
      <c r="Z1830" s="222" t="str">
        <f t="shared" si="474"/>
        <v/>
      </c>
      <c r="AA1830" s="222" t="str">
        <f t="shared" si="475"/>
        <v/>
      </c>
      <c r="AB1830" s="223">
        <f t="shared" si="476"/>
        <v>1790</v>
      </c>
      <c r="AC1830" s="216" t="str">
        <f t="shared" si="477"/>
        <v>ITM_HISTOX</v>
      </c>
      <c r="AD1830" s="220" t="str">
        <f>IF(ISNA(VLOOKUP(AA1830,Sheet2!J:J,1,0)),"//","")</f>
        <v/>
      </c>
      <c r="AF1830" s="215" t="str">
        <f t="shared" si="478"/>
        <v/>
      </c>
      <c r="AG1830" s="216" t="b">
        <f t="shared" si="479"/>
        <v>1</v>
      </c>
    </row>
    <row r="1831" spans="1:33" s="216" customFormat="1">
      <c r="A1831" s="215">
        <f t="shared" si="471"/>
        <v>1831</v>
      </c>
      <c r="B1831" s="216">
        <f t="shared" si="410"/>
        <v>1791</v>
      </c>
      <c r="C1831" s="217" t="s">
        <v>5010</v>
      </c>
      <c r="D1831" s="217" t="s">
        <v>2906</v>
      </c>
      <c r="E1831" s="218" t="s">
        <v>5017</v>
      </c>
      <c r="F1831" s="218" t="s">
        <v>5017</v>
      </c>
      <c r="G1831" s="219">
        <v>0</v>
      </c>
      <c r="H1831" s="219">
        <v>0</v>
      </c>
      <c r="I1831" s="218" t="s">
        <v>1</v>
      </c>
      <c r="J1831" s="218" t="s">
        <v>1396</v>
      </c>
      <c r="K1831" s="220" t="s">
        <v>3830</v>
      </c>
      <c r="L1831" s="216" t="s">
        <v>4851</v>
      </c>
      <c r="M1831" s="57" t="s">
        <v>4910</v>
      </c>
      <c r="P1831" s="221" t="s">
        <v>5026</v>
      </c>
      <c r="Q1831" s="221"/>
      <c r="S1831" s="216" t="str">
        <f t="shared" si="472"/>
        <v/>
      </c>
      <c r="T1831" s="216" t="str">
        <f>IF(ISNA(VLOOKUP(AF1831,#REF!,1)),"//","")</f>
        <v/>
      </c>
      <c r="V1831" s="216" t="e">
        <f t="shared" si="473"/>
        <v>#REF!</v>
      </c>
      <c r="W1831" s="215" t="s">
        <v>2720</v>
      </c>
      <c r="X1831" s="220" t="s">
        <v>2263</v>
      </c>
      <c r="Y1831" s="220" t="s">
        <v>2263</v>
      </c>
      <c r="Z1831" s="222" t="str">
        <f t="shared" si="474"/>
        <v/>
      </c>
      <c r="AA1831" s="222" t="str">
        <f t="shared" si="475"/>
        <v/>
      </c>
      <c r="AB1831" s="223">
        <f t="shared" si="476"/>
        <v>1791</v>
      </c>
      <c r="AC1831" s="216" t="str">
        <f t="shared" si="477"/>
        <v>ITM_HISTOY</v>
      </c>
      <c r="AD1831" s="220" t="str">
        <f>IF(ISNA(VLOOKUP(AA1831,Sheet2!J:J,1,0)),"//","")</f>
        <v/>
      </c>
      <c r="AF1831" s="215" t="str">
        <f t="shared" si="478"/>
        <v/>
      </c>
      <c r="AG1831" s="216" t="b">
        <f t="shared" si="479"/>
        <v>1</v>
      </c>
    </row>
    <row r="1832" spans="1:33" s="216" customFormat="1">
      <c r="A1832" s="215">
        <f t="shared" si="471"/>
        <v>1832</v>
      </c>
      <c r="B1832" s="216">
        <f t="shared" si="410"/>
        <v>1792</v>
      </c>
      <c r="C1832" s="217" t="s">
        <v>4473</v>
      </c>
      <c r="D1832" s="217" t="s">
        <v>5011</v>
      </c>
      <c r="E1832" s="218" t="s">
        <v>5018</v>
      </c>
      <c r="F1832" s="218" t="s">
        <v>5018</v>
      </c>
      <c r="G1832" s="219">
        <v>0</v>
      </c>
      <c r="H1832" s="219">
        <v>0</v>
      </c>
      <c r="I1832" s="218" t="s">
        <v>1</v>
      </c>
      <c r="J1832" s="218" t="s">
        <v>1396</v>
      </c>
      <c r="K1832" s="220" t="s">
        <v>3830</v>
      </c>
      <c r="L1832" s="216" t="s">
        <v>4851</v>
      </c>
      <c r="M1832" s="57" t="s">
        <v>4910</v>
      </c>
      <c r="P1832" s="221" t="s">
        <v>5023</v>
      </c>
      <c r="Q1832" s="221"/>
      <c r="S1832" s="216" t="str">
        <f t="shared" si="472"/>
        <v/>
      </c>
      <c r="T1832" s="216" t="str">
        <f>IF(ISNA(VLOOKUP(AF1832,#REF!,1)),"//","")</f>
        <v/>
      </c>
      <c r="V1832" s="216" t="e">
        <f t="shared" si="473"/>
        <v>#REF!</v>
      </c>
      <c r="W1832" s="215" t="s">
        <v>2720</v>
      </c>
      <c r="X1832" s="220" t="s">
        <v>2263</v>
      </c>
      <c r="Y1832" s="220" t="s">
        <v>2263</v>
      </c>
      <c r="Z1832" s="222" t="str">
        <f t="shared" si="474"/>
        <v/>
      </c>
      <c r="AA1832" s="222" t="str">
        <f t="shared" si="475"/>
        <v/>
      </c>
      <c r="AB1832" s="223">
        <f t="shared" si="476"/>
        <v>1792</v>
      </c>
      <c r="AC1832" s="216" t="str">
        <f t="shared" si="477"/>
        <v>ITM_HPLOT</v>
      </c>
      <c r="AD1832" s="220" t="str">
        <f>IF(ISNA(VLOOKUP(AA1832,Sheet2!J:J,1,0)),"//","")</f>
        <v/>
      </c>
      <c r="AF1832" s="215" t="str">
        <f t="shared" si="478"/>
        <v/>
      </c>
      <c r="AG1832" s="216" t="b">
        <f t="shared" si="479"/>
        <v>1</v>
      </c>
    </row>
    <row r="1833" spans="1:33" s="216" customFormat="1">
      <c r="A1833" s="215">
        <f t="shared" si="471"/>
        <v>1833</v>
      </c>
      <c r="B1833" s="216">
        <f t="shared" si="410"/>
        <v>1793</v>
      </c>
      <c r="C1833" s="217" t="s">
        <v>4473</v>
      </c>
      <c r="D1833" s="217" t="s">
        <v>5012</v>
      </c>
      <c r="E1833" s="218" t="s">
        <v>5019</v>
      </c>
      <c r="F1833" s="218" t="s">
        <v>5019</v>
      </c>
      <c r="G1833" s="219">
        <v>0</v>
      </c>
      <c r="H1833" s="219">
        <v>0</v>
      </c>
      <c r="I1833" s="218" t="s">
        <v>1</v>
      </c>
      <c r="J1833" s="218" t="s">
        <v>1396</v>
      </c>
      <c r="K1833" s="220" t="s">
        <v>3830</v>
      </c>
      <c r="L1833" s="216" t="s">
        <v>4851</v>
      </c>
      <c r="M1833" s="57" t="s">
        <v>4910</v>
      </c>
      <c r="P1833" s="221" t="s">
        <v>5024</v>
      </c>
      <c r="Q1833" s="221"/>
      <c r="S1833" s="216" t="str">
        <f t="shared" si="472"/>
        <v/>
      </c>
      <c r="T1833" s="216" t="str">
        <f>IF(ISNA(VLOOKUP(AF1833,#REF!,1)),"//","")</f>
        <v/>
      </c>
      <c r="V1833" s="216" t="e">
        <f t="shared" si="473"/>
        <v>#REF!</v>
      </c>
      <c r="W1833" s="215" t="s">
        <v>2720</v>
      </c>
      <c r="X1833" s="220" t="s">
        <v>2263</v>
      </c>
      <c r="Y1833" s="220" t="s">
        <v>2263</v>
      </c>
      <c r="Z1833" s="222" t="str">
        <f t="shared" si="474"/>
        <v/>
      </c>
      <c r="AA1833" s="222" t="str">
        <f t="shared" si="475"/>
        <v/>
      </c>
      <c r="AB1833" s="223">
        <f t="shared" si="476"/>
        <v>1793</v>
      </c>
      <c r="AC1833" s="216" t="str">
        <f t="shared" si="477"/>
        <v>ITM_HNORM</v>
      </c>
      <c r="AD1833" s="220" t="str">
        <f>IF(ISNA(VLOOKUP(AA1833,Sheet2!J:J,1,0)),"//","")</f>
        <v/>
      </c>
      <c r="AF1833" s="215" t="str">
        <f t="shared" si="478"/>
        <v/>
      </c>
      <c r="AG1833" s="216" t="b">
        <f t="shared" si="479"/>
        <v>1</v>
      </c>
    </row>
    <row r="1834" spans="1:33">
      <c r="A1834" s="50">
        <f t="shared" si="471"/>
        <v>1834</v>
      </c>
      <c r="B1834" s="49">
        <f t="shared" si="410"/>
        <v>1794</v>
      </c>
      <c r="C1834" s="53" t="s">
        <v>5246</v>
      </c>
      <c r="D1834" s="53" t="s">
        <v>7</v>
      </c>
      <c r="E1834" s="58" t="s">
        <v>5247</v>
      </c>
      <c r="F1834" s="58" t="s">
        <v>5247</v>
      </c>
      <c r="G1834" s="161">
        <v>0</v>
      </c>
      <c r="H1834" s="161">
        <v>0</v>
      </c>
      <c r="I1834" s="148" t="s">
        <v>3</v>
      </c>
      <c r="J1834" s="58" t="s">
        <v>1395</v>
      </c>
      <c r="K1834" s="59" t="s">
        <v>3994</v>
      </c>
      <c r="L1834" s="216" t="s">
        <v>4851</v>
      </c>
      <c r="M1834" s="57" t="s">
        <v>4908</v>
      </c>
      <c r="N1834" s="57"/>
      <c r="O1834" s="57"/>
      <c r="P1834" s="56" t="s">
        <v>5248</v>
      </c>
      <c r="Q1834" s="18"/>
      <c r="R1834"/>
      <c r="S1834" t="str">
        <f t="shared" si="472"/>
        <v/>
      </c>
      <c r="T1834" t="str">
        <f>IF(ISNA(VLOOKUP(AF1834,#REF!,1)),"//","")</f>
        <v/>
      </c>
      <c r="U1834"/>
      <c r="V1834" t="e">
        <f t="shared" si="473"/>
        <v>#REF!</v>
      </c>
      <c r="W1834" s="81" t="s">
        <v>2720</v>
      </c>
      <c r="X1834" s="59" t="s">
        <v>2263</v>
      </c>
      <c r="Y1834" s="59" t="s">
        <v>2263</v>
      </c>
      <c r="Z1834" s="25" t="str">
        <f t="shared" si="474"/>
        <v>STD_SQUARE_ROOT "(1+X" STD_SUP_2 ")"</v>
      </c>
      <c r="AA1834" s="25" t="str">
        <f t="shared" si="475"/>
        <v>SQUARE_ROOT(1+X^2)</v>
      </c>
      <c r="AB1834" s="1">
        <f t="shared" si="476"/>
        <v>1794</v>
      </c>
      <c r="AC1834" t="str">
        <f t="shared" si="477"/>
        <v>ITM_SQRT1PX2</v>
      </c>
      <c r="AD1834" s="136" t="str">
        <f>IF(ISNA(VLOOKUP(AA1834,Sheet2!J:J,1,0)),"//","")</f>
        <v>//</v>
      </c>
      <c r="AF1834" s="94" t="str">
        <f t="shared" si="478"/>
        <v>SQ(1+X^2)</v>
      </c>
      <c r="AG1834" t="b">
        <f t="shared" si="479"/>
        <v>0</v>
      </c>
    </row>
    <row r="1835" spans="1:33" s="46" customFormat="1">
      <c r="A1835" s="215"/>
      <c r="B1835" s="216">
        <f t="shared" si="410"/>
        <v>1794.01</v>
      </c>
      <c r="C1835" s="53" t="s">
        <v>2263</v>
      </c>
      <c r="D1835" s="53"/>
      <c r="E1835" s="58"/>
      <c r="F1835" s="58"/>
      <c r="G1835" s="63"/>
      <c r="H1835" s="63"/>
      <c r="I1835" s="58"/>
      <c r="J1835" s="58"/>
      <c r="K1835" s="59"/>
      <c r="L1835" s="57"/>
      <c r="M1835" s="57"/>
      <c r="N1835" s="57"/>
      <c r="O1835" s="57"/>
      <c r="P1835" s="56" t="s">
        <v>2263</v>
      </c>
      <c r="Q1835" s="45"/>
      <c r="T1835" s="46" t="str">
        <f>IF(ISNA(VLOOKUP(AF1835,#REF!,1)),"//","")</f>
        <v/>
      </c>
      <c r="V1835" t="e">
        <f>IF(AA1835&lt;&gt;"",V1824+1,V1824)</f>
        <v>#REF!</v>
      </c>
      <c r="W1835" s="81" t="s">
        <v>2263</v>
      </c>
      <c r="X1835" s="59" t="s">
        <v>2263</v>
      </c>
      <c r="Y1835" s="59" t="s">
        <v>2263</v>
      </c>
      <c r="Z1835" s="25" t="str">
        <f t="shared" ref="Z1835:Z1837" si="480">IF( OR(X1835="CNST", I1835="CAT_REGS"),IF(E1835=CHAR(34)&amp;CHAR(34),F1835,E1835),
IF(X1835="YES",UPPER(IF(E1835=CHAR(34)&amp;CHAR(34),F1835,E1835)),
IF(   AND(X1835&lt;&gt;"NO",I1835="CAT_FNCT",D1835&lt;&gt;"multiply", D1835&lt;&gt;"divide"),IF(J1835="SLS_ENABLED",   UPPER(IF(E1835=CHAR(34)&amp;CHAR(34),F1835,E1835)),""),"")))</f>
        <v/>
      </c>
      <c r="AA1835" s="25" t="str">
        <f t="shared" ref="AA1835:AA1837" si="481">IF(LEN(Y1835)&gt;0,Y1835,SUBSTITUTE(SUBSTITUTE(SUBSTITUTE(SUBSTITUTE(SUBSTITUTE(SUBSTITUTE(SUBSTITUTE(SUBSTITUTE(SUBSTITUTE(SUBSTITUTE(SUBSTITUTE( (SUBSTITUTE( SUBSTITUTE( SUBSTITUTE( SUBSTITUTE(Z1835,"STD_SIGMA","SUM"),"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35" s="1">
        <f t="shared" ref="AB1835:AB1837" si="482">B1835</f>
        <v>1794.01</v>
      </c>
      <c r="AC1835" t="str">
        <f t="shared" ref="AC1835:AC1837" si="483">P1835</f>
        <v/>
      </c>
      <c r="AD1835" s="136" t="str">
        <f>IF(ISNA(VLOOKUP(AA1835,Sheet2!J:J,1,0)),"//","")</f>
        <v/>
      </c>
      <c r="AF1835" s="94" t="str">
        <f t="shared" ref="AF1835:AF1837" si="484">IF(LEN(AA1835)=0,"",SUBSTITUTE(SUBSTITUTE(SUBSTITUTE(SUBSTITUTE(SUBSTITUTE(SUBSTITUTE(SUBSTITUTE(SUBSTITUTE(SUBSTITUTE(SUBSTITUTE(SUBSTITUTE(SUBSTITUTE(SUBSTITUTE(SUBSTITUTE(SUBSTITUTE(SUBSTITUTE(SUBSTITUTE( (SUBSTITUTE( SUBSTITUTE( SUBSTITUTE( SUBSTITUTE(Z1835,"STD_SIGMA","SUM"),"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35" t="b">
        <f t="shared" ref="AG1835:AG1837" si="485">AA1835=AF1835</f>
        <v>1</v>
      </c>
    </row>
    <row r="1836" spans="1:33" s="46" customFormat="1">
      <c r="A1836" s="215"/>
      <c r="B1836" s="216">
        <f t="shared" si="410"/>
        <v>1794.02</v>
      </c>
      <c r="C1836" s="53" t="s">
        <v>2263</v>
      </c>
      <c r="D1836" s="53"/>
      <c r="E1836" s="58"/>
      <c r="F1836" s="58"/>
      <c r="G1836" s="63"/>
      <c r="H1836" s="63"/>
      <c r="I1836" s="58"/>
      <c r="J1836" s="58"/>
      <c r="K1836" s="59"/>
      <c r="L1836" s="57"/>
      <c r="M1836" s="57"/>
      <c r="N1836" s="57"/>
      <c r="O1836" s="57"/>
      <c r="P1836" s="56" t="s">
        <v>2263</v>
      </c>
      <c r="Q1836" s="45"/>
      <c r="T1836" s="46" t="str">
        <f>IF(ISNA(VLOOKUP(AF1836,#REF!,1)),"//","")</f>
        <v/>
      </c>
      <c r="V1836" t="e">
        <f t="shared" ref="V1836:V1837" si="486">IF(AA1836&lt;&gt;"",V1835+1,V1835)</f>
        <v>#REF!</v>
      </c>
      <c r="W1836" s="81" t="s">
        <v>2263</v>
      </c>
      <c r="X1836" s="59" t="s">
        <v>2263</v>
      </c>
      <c r="Y1836" s="59" t="s">
        <v>2263</v>
      </c>
      <c r="Z1836" s="25" t="str">
        <f t="shared" si="480"/>
        <v/>
      </c>
      <c r="AA1836" s="25" t="str">
        <f t="shared" si="481"/>
        <v/>
      </c>
      <c r="AB1836" s="1">
        <f t="shared" si="482"/>
        <v>1794.02</v>
      </c>
      <c r="AC1836" t="str">
        <f t="shared" si="483"/>
        <v/>
      </c>
      <c r="AD1836" s="136" t="str">
        <f>IF(ISNA(VLOOKUP(AA1836,Sheet2!J:J,1,0)),"//","")</f>
        <v/>
      </c>
      <c r="AF1836" s="94" t="str">
        <f t="shared" si="484"/>
        <v/>
      </c>
      <c r="AG1836" t="b">
        <f t="shared" si="485"/>
        <v>1</v>
      </c>
    </row>
    <row r="1837" spans="1:33" s="46" customFormat="1">
      <c r="A1837" s="215"/>
      <c r="B1837" s="216">
        <f t="shared" si="410"/>
        <v>1794.03</v>
      </c>
      <c r="C1837" s="53"/>
      <c r="D1837" s="53"/>
      <c r="E1837" s="58"/>
      <c r="F1837" s="58"/>
      <c r="G1837" s="63"/>
      <c r="H1837" s="63"/>
      <c r="I1837" s="58"/>
      <c r="J1837" s="58"/>
      <c r="K1837" s="59"/>
      <c r="L1837" s="57"/>
      <c r="M1837" s="57"/>
      <c r="N1837" s="57"/>
      <c r="O1837" s="57"/>
      <c r="P1837" s="56" t="s">
        <v>2263</v>
      </c>
      <c r="Q1837" s="45"/>
      <c r="T1837" s="46" t="str">
        <f>IF(ISNA(VLOOKUP(AF1837,#REF!,1)),"//","")</f>
        <v/>
      </c>
      <c r="V1837" t="e">
        <f t="shared" si="486"/>
        <v>#REF!</v>
      </c>
      <c r="W1837" s="81" t="s">
        <v>2263</v>
      </c>
      <c r="X1837" s="59" t="s">
        <v>2263</v>
      </c>
      <c r="Y1837" s="59" t="s">
        <v>2263</v>
      </c>
      <c r="Z1837" s="25" t="str">
        <f t="shared" si="480"/>
        <v/>
      </c>
      <c r="AA1837" s="25" t="str">
        <f t="shared" si="481"/>
        <v/>
      </c>
      <c r="AB1837" s="1">
        <f t="shared" si="482"/>
        <v>1794.03</v>
      </c>
      <c r="AC1837" t="str">
        <f t="shared" si="483"/>
        <v/>
      </c>
      <c r="AD1837" s="136" t="str">
        <f>IF(ISNA(VLOOKUP(AA1837,Sheet2!J:J,1,0)),"//","")</f>
        <v/>
      </c>
      <c r="AF1837" s="94" t="str">
        <f t="shared" si="484"/>
        <v/>
      </c>
      <c r="AG1837" t="b">
        <f t="shared" si="485"/>
        <v>1</v>
      </c>
    </row>
    <row r="1838" spans="1:33" s="46" customFormat="1">
      <c r="A1838" s="215" t="str">
        <f t="shared" ref="A1838:A1888" si="487">IF(B1838=INT(B1838),ROW(),"")</f>
        <v/>
      </c>
      <c r="B1838" s="216">
        <f t="shared" si="410"/>
        <v>1794.04</v>
      </c>
      <c r="C1838" s="53" t="s">
        <v>4121</v>
      </c>
      <c r="D1838" s="53"/>
      <c r="E1838" s="58"/>
      <c r="F1838" s="58"/>
      <c r="G1838" s="63"/>
      <c r="H1838" s="63"/>
      <c r="I1838" s="58"/>
      <c r="J1838" s="58"/>
      <c r="K1838" s="59"/>
      <c r="L1838" s="57"/>
      <c r="M1838" s="57"/>
      <c r="N1838" s="57"/>
      <c r="O1838" s="57"/>
      <c r="P1838" s="77" t="str">
        <f>C1838</f>
        <v>//Jaymos C43 extensions</v>
      </c>
      <c r="Q1838" s="45"/>
      <c r="T1838" s="46" t="str">
        <f>IF(ISNA(VLOOKUP(AF1838,#REF!,1)),"//","")</f>
        <v/>
      </c>
      <c r="V1838" t="e">
        <f>IF(AA1838&lt;&gt;"",V1817+1,V1817)</f>
        <v>#REF!</v>
      </c>
      <c r="W1838" s="81" t="s">
        <v>2263</v>
      </c>
      <c r="X1838" s="59" t="s">
        <v>2263</v>
      </c>
      <c r="Y1838" s="59" t="s">
        <v>2263</v>
      </c>
      <c r="Z1838" s="25" t="str">
        <f t="shared" si="385"/>
        <v/>
      </c>
      <c r="AA1838" s="25" t="str">
        <f t="shared" ref="AA1838:AA1883" si="488">IF(LEN(Y1838)&gt;0,Y1838,SUBSTITUTE(SUBSTITUTE(SUBSTITUTE(SUBSTITUTE(SUBSTITUTE(SUBSTITUTE(SUBSTITUTE(SUBSTITUTE(SUBSTITUTE(SUBSTITUTE(SUBSTITUTE( (SUBSTITUTE( SUBSTITUTE( SUBSTITUTE( SUBSTITUTE(Z1838,"STD_SIGMA","SUM"),"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38" s="1">
        <f t="shared" si="386"/>
        <v>1794.04</v>
      </c>
      <c r="AC1838" t="str">
        <f t="shared" ref="AC1838:AC1883" si="489">P1838</f>
        <v>//Jaymos C43 extensions</v>
      </c>
      <c r="AD1838" s="136" t="str">
        <f>IF(ISNA(VLOOKUP(AA1838,Sheet2!J:J,1,0)),"//","")</f>
        <v/>
      </c>
      <c r="AF1838" s="94" t="str">
        <f t="shared" ref="AF1838:AF1883" si="490">IF(LEN(AA1838)=0,"",SUBSTITUTE(SUBSTITUTE(SUBSTITUTE(SUBSTITUTE(SUBSTITUTE(SUBSTITUTE(SUBSTITUTE(SUBSTITUTE(SUBSTITUTE(SUBSTITUTE(SUBSTITUTE(SUBSTITUTE(SUBSTITUTE(SUBSTITUTE(SUBSTITUTE(SUBSTITUTE(SUBSTITUTE( (SUBSTITUTE( SUBSTITUTE( SUBSTITUTE( SUBSTITUTE(Z1838,"STD_SIGMA","SUM"),"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38" t="b">
        <f t="shared" ref="AG1838:AG1883" si="491">AA1838=AF1838</f>
        <v>1</v>
      </c>
    </row>
    <row r="1839" spans="1:33" s="46" customFormat="1">
      <c r="A1839" s="215">
        <f t="shared" si="487"/>
        <v>1839</v>
      </c>
      <c r="B1839" s="216">
        <f t="shared" si="410"/>
        <v>1795</v>
      </c>
      <c r="C1839" s="86" t="s">
        <v>3760</v>
      </c>
      <c r="D1839" s="86" t="s">
        <v>1016</v>
      </c>
      <c r="E1839" s="87" t="s">
        <v>2264</v>
      </c>
      <c r="F1839" s="87" t="s">
        <v>2264</v>
      </c>
      <c r="G1839" s="88">
        <v>0</v>
      </c>
      <c r="H1839" s="88">
        <v>0</v>
      </c>
      <c r="I1839" s="151" t="s">
        <v>3</v>
      </c>
      <c r="J1839" s="87" t="s">
        <v>1396</v>
      </c>
      <c r="K1839" s="89" t="s">
        <v>3830</v>
      </c>
      <c r="L1839" s="90" t="s">
        <v>4851</v>
      </c>
      <c r="M1839" s="90" t="s">
        <v>4910</v>
      </c>
      <c r="N1839" s="90"/>
      <c r="O1839" s="90" t="s">
        <v>1403</v>
      </c>
      <c r="P1839" s="89" t="s">
        <v>2257</v>
      </c>
      <c r="Q1839" s="89"/>
      <c r="T1839" s="46" t="str">
        <f>IF(ISNA(VLOOKUP(AF1839,#REF!,1)),"//","")</f>
        <v/>
      </c>
      <c r="V1839" t="e">
        <f t="shared" si="404"/>
        <v>#REF!</v>
      </c>
      <c r="W1839" s="81" t="s">
        <v>2754</v>
      </c>
      <c r="X1839" s="59" t="s">
        <v>2263</v>
      </c>
      <c r="Y1839" s="59" t="s">
        <v>2263</v>
      </c>
      <c r="Z1839" s="25" t="str">
        <f t="shared" si="385"/>
        <v/>
      </c>
      <c r="AA1839" s="25" t="str">
        <f t="shared" si="488"/>
        <v/>
      </c>
      <c r="AB1839" s="1">
        <f t="shared" si="386"/>
        <v>1795</v>
      </c>
      <c r="AC1839" t="str">
        <f t="shared" si="489"/>
        <v>ITM_FG_LINE</v>
      </c>
      <c r="AD1839" s="136" t="str">
        <f>IF(ISNA(VLOOKUP(AA1839,Sheet2!J:J,1,0)),"//","")</f>
        <v/>
      </c>
      <c r="AF1839" s="94" t="str">
        <f t="shared" si="490"/>
        <v/>
      </c>
      <c r="AG1839" t="b">
        <f t="shared" si="491"/>
        <v>1</v>
      </c>
    </row>
    <row r="1840" spans="1:33">
      <c r="A1840" s="215">
        <f t="shared" si="487"/>
        <v>1840</v>
      </c>
      <c r="B1840" s="216">
        <f t="shared" si="410"/>
        <v>1796</v>
      </c>
      <c r="C1840" s="86" t="s">
        <v>3760</v>
      </c>
      <c r="D1840" s="86" t="s">
        <v>3848</v>
      </c>
      <c r="E1840" s="87" t="s">
        <v>4284</v>
      </c>
      <c r="F1840" s="87" t="s">
        <v>4284</v>
      </c>
      <c r="G1840" s="88">
        <v>0</v>
      </c>
      <c r="H1840" s="88">
        <v>0</v>
      </c>
      <c r="I1840" s="151" t="s">
        <v>3</v>
      </c>
      <c r="J1840" s="87" t="s">
        <v>1396</v>
      </c>
      <c r="K1840" s="89" t="s">
        <v>3830</v>
      </c>
      <c r="L1840" s="90" t="s">
        <v>4851</v>
      </c>
      <c r="M1840" s="90" t="s">
        <v>4910</v>
      </c>
      <c r="N1840" s="90"/>
      <c r="O1840" s="86" t="s">
        <v>3456</v>
      </c>
      <c r="P1840" s="89" t="s">
        <v>3847</v>
      </c>
      <c r="Q1840" s="89"/>
      <c r="R1840"/>
      <c r="S1840" t="str">
        <f t="shared" ref="S1840:S1871" si="492">IF(E1840=F1840,"","NOT EQUAL")</f>
        <v/>
      </c>
      <c r="T1840" t="str">
        <f>IF(ISNA(VLOOKUP(AF1840,#REF!,1)),"//","")</f>
        <v/>
      </c>
      <c r="U1840"/>
      <c r="V1840" t="e">
        <f t="shared" si="404"/>
        <v>#REF!</v>
      </c>
      <c r="W1840" s="81" t="s">
        <v>2754</v>
      </c>
      <c r="X1840" s="59" t="s">
        <v>2263</v>
      </c>
      <c r="Y1840" s="59" t="s">
        <v>2263</v>
      </c>
      <c r="Z1840" s="25" t="str">
        <f t="shared" si="385"/>
        <v/>
      </c>
      <c r="AA1840" s="25" t="str">
        <f t="shared" si="488"/>
        <v/>
      </c>
      <c r="AB1840" s="1">
        <f t="shared" si="386"/>
        <v>1796</v>
      </c>
      <c r="AC1840" t="str">
        <f t="shared" si="489"/>
        <v>ITM_NO_BASE_SCREEN</v>
      </c>
      <c r="AD1840" s="136" t="str">
        <f>IF(ISNA(VLOOKUP(AA1840,Sheet2!J:J,1,0)),"//","")</f>
        <v/>
      </c>
      <c r="AF1840" s="94" t="str">
        <f t="shared" si="490"/>
        <v/>
      </c>
      <c r="AG1840" t="b">
        <f t="shared" si="491"/>
        <v>1</v>
      </c>
    </row>
    <row r="1841" spans="1:33">
      <c r="A1841" s="215">
        <f t="shared" si="487"/>
        <v>1841</v>
      </c>
      <c r="B1841" s="216">
        <f t="shared" si="410"/>
        <v>1797</v>
      </c>
      <c r="C1841" s="86" t="s">
        <v>3760</v>
      </c>
      <c r="D1841" s="86" t="s">
        <v>978</v>
      </c>
      <c r="E1841" s="87" t="s">
        <v>5235</v>
      </c>
      <c r="F1841" s="87" t="s">
        <v>5235</v>
      </c>
      <c r="G1841" s="88">
        <v>0</v>
      </c>
      <c r="H1841" s="88">
        <v>0</v>
      </c>
      <c r="I1841" s="151" t="s">
        <v>3</v>
      </c>
      <c r="J1841" s="87" t="s">
        <v>1396</v>
      </c>
      <c r="K1841" s="89" t="s">
        <v>3830</v>
      </c>
      <c r="L1841" s="90" t="s">
        <v>4851</v>
      </c>
      <c r="M1841" s="90" t="s">
        <v>4910</v>
      </c>
      <c r="N1841" s="90"/>
      <c r="O1841" s="86" t="s">
        <v>1404</v>
      </c>
      <c r="P1841" s="89" t="s">
        <v>2260</v>
      </c>
      <c r="Q1841" s="89"/>
      <c r="R1841"/>
      <c r="S1841" t="str">
        <f t="shared" si="492"/>
        <v/>
      </c>
      <c r="T1841" t="str">
        <f>IF(ISNA(VLOOKUP(AF1841,#REF!,1)),"//","")</f>
        <v/>
      </c>
      <c r="U1841"/>
      <c r="V1841" t="e">
        <f t="shared" si="404"/>
        <v>#REF!</v>
      </c>
      <c r="W1841" s="81" t="s">
        <v>2754</v>
      </c>
      <c r="X1841" s="59" t="s">
        <v>2263</v>
      </c>
      <c r="Y1841" s="59" t="s">
        <v>2263</v>
      </c>
      <c r="Z1841" s="25" t="str">
        <f t="shared" ref="Z1841:Z1904" si="493">IF( OR(X1841="CNST", I1841="CAT_REGS"),IF(E1841=CHAR(34)&amp;CHAR(34),F1841,E1841),
IF(X1841="YES",UPPER(IF(E1841=CHAR(34)&amp;CHAR(34),F1841,E1841)),
IF(   AND(X1841&lt;&gt;"NO",I1841="CAT_FNCT",D1841&lt;&gt;"multiply", D1841&lt;&gt;"divide"),IF(J1841="SLS_ENABLED",   UPPER(IF(E1841=CHAR(34)&amp;CHAR(34),F1841,E1841)),""),"")))</f>
        <v/>
      </c>
      <c r="AA1841" s="25" t="str">
        <f t="shared" si="488"/>
        <v/>
      </c>
      <c r="AB1841" s="1">
        <f t="shared" ref="AB1841:AB1904" si="494">B1841</f>
        <v>1797</v>
      </c>
      <c r="AC1841" t="str">
        <f t="shared" si="489"/>
        <v>ITM_G_DOUBLETAP</v>
      </c>
      <c r="AD1841" s="136" t="str">
        <f>IF(ISNA(VLOOKUP(AA1841,Sheet2!J:J,1,0)),"//","")</f>
        <v/>
      </c>
      <c r="AF1841" s="94" t="str">
        <f t="shared" si="490"/>
        <v/>
      </c>
      <c r="AG1841" t="b">
        <f t="shared" si="491"/>
        <v>1</v>
      </c>
    </row>
    <row r="1842" spans="1:33" s="171" customFormat="1">
      <c r="A1842" s="215">
        <f t="shared" si="487"/>
        <v>1842</v>
      </c>
      <c r="B1842" s="216">
        <f t="shared" si="410"/>
        <v>1798</v>
      </c>
      <c r="C1842" s="167" t="s">
        <v>4577</v>
      </c>
      <c r="D1842" s="167" t="s">
        <v>4503</v>
      </c>
      <c r="E1842" s="194" t="s">
        <v>4576</v>
      </c>
      <c r="F1842" s="194" t="s">
        <v>4576</v>
      </c>
      <c r="G1842" s="168">
        <v>0</v>
      </c>
      <c r="H1842" s="168">
        <v>0</v>
      </c>
      <c r="I1842" s="151" t="s">
        <v>3</v>
      </c>
      <c r="J1842" s="169" t="s">
        <v>1396</v>
      </c>
      <c r="K1842" s="170" t="s">
        <v>3830</v>
      </c>
      <c r="L1842" s="171" t="s">
        <v>4851</v>
      </c>
      <c r="M1842" s="171" t="s">
        <v>4910</v>
      </c>
      <c r="P1842" s="172" t="s">
        <v>4578</v>
      </c>
      <c r="Q1842" s="172"/>
      <c r="S1842" s="171" t="str">
        <f t="shared" si="492"/>
        <v/>
      </c>
      <c r="T1842" s="171" t="str">
        <f>IF(ISNA(VLOOKUP(AF1842,#REF!,1)),"//","")</f>
        <v/>
      </c>
      <c r="V1842" t="e">
        <f t="shared" si="404"/>
        <v>#REF!</v>
      </c>
      <c r="W1842" s="166" t="s">
        <v>2263</v>
      </c>
      <c r="X1842" s="170" t="s">
        <v>2263</v>
      </c>
      <c r="Y1842" s="170" t="s">
        <v>2263</v>
      </c>
      <c r="Z1842" s="25" t="str">
        <f t="shared" si="493"/>
        <v/>
      </c>
      <c r="AA1842" s="25" t="str">
        <f t="shared" ref="AA1842" si="495">IF(LEN(Y1842)&gt;0,Y1842,SUBSTITUTE(SUBSTITUTE(SUBSTITUTE(SUBSTITUTE(SUBSTITUTE(SUBSTITUTE(SUBSTITUTE(SUBSTITUTE(SUBSTITUTE(SUBSTITUTE(SUBSTITUTE( (SUBSTITUTE( SUBSTITUTE( SUBSTITUTE( SUBSTITUTE(Z1842,"STD_SIGMA","SUM"),"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42" s="1">
        <f t="shared" si="494"/>
        <v>1798</v>
      </c>
      <c r="AC1842" t="str">
        <f t="shared" ref="AC1842" si="496">P1842</f>
        <v>ITM_PLOT_LRALL</v>
      </c>
      <c r="AD1842" s="136" t="str">
        <f>IF(ISNA(VLOOKUP(AA1842,Sheet2!J:J,1,0)),"//","")</f>
        <v/>
      </c>
      <c r="AF1842" s="94" t="str">
        <f t="shared" ref="AF1842" si="497">IF(LEN(AA1842)=0,"",SUBSTITUTE(SUBSTITUTE(SUBSTITUTE(SUBSTITUTE(SUBSTITUTE(SUBSTITUTE(SUBSTITUTE(SUBSTITUTE(SUBSTITUTE(SUBSTITUTE(SUBSTITUTE(SUBSTITUTE(SUBSTITUTE(SUBSTITUTE(SUBSTITUTE(SUBSTITUTE(SUBSTITUTE( (SUBSTITUTE( SUBSTITUTE( SUBSTITUTE( SUBSTITUTE(Z1842,"STD_SIGMA","SUM"),"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42" t="b">
        <f t="shared" ref="AG1842" si="498">AA1842=AF1842</f>
        <v>1</v>
      </c>
    </row>
    <row r="1843" spans="1:33">
      <c r="A1843" s="215">
        <f t="shared" si="487"/>
        <v>1843</v>
      </c>
      <c r="B1843" s="216">
        <f t="shared" si="410"/>
        <v>1799</v>
      </c>
      <c r="C1843" s="86" t="s">
        <v>3746</v>
      </c>
      <c r="D1843" s="86">
        <v>0</v>
      </c>
      <c r="E1843" s="89" t="s">
        <v>2319</v>
      </c>
      <c r="F1843" s="89" t="s">
        <v>2319</v>
      </c>
      <c r="G1843" s="91">
        <v>0</v>
      </c>
      <c r="H1843" s="91">
        <v>0</v>
      </c>
      <c r="I1843" s="151" t="s">
        <v>3</v>
      </c>
      <c r="J1843" s="87" t="s">
        <v>1396</v>
      </c>
      <c r="K1843" s="89" t="s">
        <v>3830</v>
      </c>
      <c r="L1843" s="90" t="s">
        <v>4851</v>
      </c>
      <c r="M1843" s="90" t="s">
        <v>4910</v>
      </c>
      <c r="N1843" s="90"/>
      <c r="O1843" s="90"/>
      <c r="P1843" s="89" t="s">
        <v>2320</v>
      </c>
      <c r="Q1843" s="89"/>
      <c r="R1843"/>
      <c r="S1843" t="str">
        <f t="shared" si="492"/>
        <v/>
      </c>
      <c r="T1843" t="str">
        <f>IF(ISNA(VLOOKUP(AF1843,#REF!,1)),"//","")</f>
        <v/>
      </c>
      <c r="U1843"/>
      <c r="V1843" t="e">
        <f t="shared" si="404"/>
        <v>#REF!</v>
      </c>
      <c r="W1843" s="81" t="s">
        <v>2754</v>
      </c>
      <c r="X1843" s="59" t="s">
        <v>2263</v>
      </c>
      <c r="Y1843" s="59" t="s">
        <v>2263</v>
      </c>
      <c r="Z1843" s="25" t="str">
        <f t="shared" si="493"/>
        <v/>
      </c>
      <c r="AA1843" s="25" t="str">
        <f t="shared" si="488"/>
        <v/>
      </c>
      <c r="AB1843" s="1">
        <f t="shared" si="494"/>
        <v>1799</v>
      </c>
      <c r="AC1843" t="str">
        <f t="shared" si="489"/>
        <v>ITM_P_ALLREGS</v>
      </c>
      <c r="AD1843" s="136" t="str">
        <f>IF(ISNA(VLOOKUP(AA1843,Sheet2!J:J,1,0)),"//","")</f>
        <v/>
      </c>
      <c r="AF1843" s="94" t="str">
        <f t="shared" si="490"/>
        <v/>
      </c>
      <c r="AG1843" t="b">
        <f t="shared" si="491"/>
        <v>1</v>
      </c>
    </row>
    <row r="1844" spans="1:33">
      <c r="A1844" s="215">
        <f t="shared" si="487"/>
        <v>1844</v>
      </c>
      <c r="B1844" s="216">
        <f t="shared" si="410"/>
        <v>1800</v>
      </c>
      <c r="C1844" s="86" t="s">
        <v>3761</v>
      </c>
      <c r="D1844" s="86">
        <v>85</v>
      </c>
      <c r="E1844" s="194" t="s">
        <v>524</v>
      </c>
      <c r="F1844" s="87" t="s">
        <v>2321</v>
      </c>
      <c r="G1844" s="88">
        <v>0</v>
      </c>
      <c r="H1844" s="88">
        <v>0</v>
      </c>
      <c r="I1844" s="156" t="s">
        <v>1</v>
      </c>
      <c r="J1844" s="87" t="s">
        <v>1395</v>
      </c>
      <c r="K1844" s="89" t="s">
        <v>3994</v>
      </c>
      <c r="L1844" s="90" t="s">
        <v>4851</v>
      </c>
      <c r="M1844" s="90" t="s">
        <v>4910</v>
      </c>
      <c r="N1844" s="90"/>
      <c r="O1844" s="90" t="s">
        <v>2282</v>
      </c>
      <c r="P1844" s="89" t="s">
        <v>2324</v>
      </c>
      <c r="Q1844" s="89"/>
      <c r="R1844"/>
      <c r="S1844" t="str">
        <f t="shared" si="492"/>
        <v>NOT EQUAL</v>
      </c>
      <c r="T1844" t="str">
        <f>IF(ISNA(VLOOKUP(AF1844,#REF!,1)),"//","")</f>
        <v/>
      </c>
      <c r="U1844"/>
      <c r="V1844" t="e">
        <f t="shared" si="404"/>
        <v>#REF!</v>
      </c>
      <c r="W1844" s="81" t="s">
        <v>2757</v>
      </c>
      <c r="X1844" s="59" t="s">
        <v>2263</v>
      </c>
      <c r="Y1844" s="59" t="s">
        <v>2263</v>
      </c>
      <c r="Z1844" s="25" t="str">
        <f t="shared" si="493"/>
        <v/>
      </c>
      <c r="AA1844" s="25" t="str">
        <f t="shared" si="488"/>
        <v/>
      </c>
      <c r="AB1844" s="1">
        <f t="shared" si="494"/>
        <v>1800</v>
      </c>
      <c r="AC1844" t="str">
        <f t="shared" si="489"/>
        <v>ITM_SI_f</v>
      </c>
      <c r="AD1844" s="136" t="str">
        <f>IF(ISNA(VLOOKUP(AA1844,Sheet2!J:J,1,0)),"//","")</f>
        <v/>
      </c>
      <c r="AF1844" s="94" t="str">
        <f t="shared" si="490"/>
        <v/>
      </c>
      <c r="AG1844" t="b">
        <f t="shared" si="491"/>
        <v>1</v>
      </c>
    </row>
    <row r="1845" spans="1:33">
      <c r="A1845" s="215">
        <f t="shared" si="487"/>
        <v>1845</v>
      </c>
      <c r="B1845" s="216">
        <f t="shared" si="410"/>
        <v>1801</v>
      </c>
      <c r="C1845" s="86" t="s">
        <v>3761</v>
      </c>
      <c r="D1845" s="86">
        <v>88</v>
      </c>
      <c r="E1845" s="194" t="s">
        <v>524</v>
      </c>
      <c r="F1845" s="87" t="s">
        <v>2289</v>
      </c>
      <c r="G1845" s="88">
        <v>0</v>
      </c>
      <c r="H1845" s="88">
        <v>0</v>
      </c>
      <c r="I1845" s="156" t="s">
        <v>1</v>
      </c>
      <c r="J1845" s="87" t="s">
        <v>1395</v>
      </c>
      <c r="K1845" s="89" t="s">
        <v>3994</v>
      </c>
      <c r="L1845" s="90" t="s">
        <v>4851</v>
      </c>
      <c r="M1845" s="90" t="s">
        <v>4910</v>
      </c>
      <c r="N1845" s="90"/>
      <c r="O1845" s="86" t="s">
        <v>2282</v>
      </c>
      <c r="P1845" s="89" t="s">
        <v>2283</v>
      </c>
      <c r="Q1845" s="87"/>
      <c r="R1845"/>
      <c r="S1845" t="str">
        <f t="shared" si="492"/>
        <v>NOT EQUAL</v>
      </c>
      <c r="T1845" t="str">
        <f>IF(ISNA(VLOOKUP(AF1845,#REF!,1)),"//","")</f>
        <v/>
      </c>
      <c r="U1845"/>
      <c r="V1845" t="e">
        <f t="shared" si="404"/>
        <v>#REF!</v>
      </c>
      <c r="W1845" s="81" t="s">
        <v>2757</v>
      </c>
      <c r="X1845" s="59" t="s">
        <v>2263</v>
      </c>
      <c r="Y1845" s="59" t="s">
        <v>2263</v>
      </c>
      <c r="Z1845" s="25" t="str">
        <f t="shared" si="493"/>
        <v/>
      </c>
      <c r="AA1845" s="25" t="str">
        <f t="shared" si="488"/>
        <v/>
      </c>
      <c r="AB1845" s="1">
        <f t="shared" si="494"/>
        <v>1801</v>
      </c>
      <c r="AC1845" t="str">
        <f t="shared" si="489"/>
        <v>ITM_SI_p</v>
      </c>
      <c r="AD1845" s="136" t="str">
        <f>IF(ISNA(VLOOKUP(AA1845,Sheet2!J:J,1,0)),"//","")</f>
        <v/>
      </c>
      <c r="AF1845" s="94" t="str">
        <f t="shared" si="490"/>
        <v/>
      </c>
      <c r="AG1845" t="b">
        <f t="shared" si="491"/>
        <v>1</v>
      </c>
    </row>
    <row r="1846" spans="1:33">
      <c r="A1846" s="215">
        <f t="shared" si="487"/>
        <v>1846</v>
      </c>
      <c r="B1846" s="216">
        <f t="shared" si="410"/>
        <v>1802</v>
      </c>
      <c r="C1846" s="86" t="s">
        <v>3761</v>
      </c>
      <c r="D1846" s="86">
        <v>91</v>
      </c>
      <c r="E1846" s="194" t="s">
        <v>524</v>
      </c>
      <c r="F1846" s="87" t="s">
        <v>2290</v>
      </c>
      <c r="G1846" s="88">
        <v>0</v>
      </c>
      <c r="H1846" s="88">
        <v>0</v>
      </c>
      <c r="I1846" s="156" t="s">
        <v>1</v>
      </c>
      <c r="J1846" s="87" t="s">
        <v>1395</v>
      </c>
      <c r="K1846" s="89" t="s">
        <v>3994</v>
      </c>
      <c r="L1846" s="90" t="s">
        <v>4851</v>
      </c>
      <c r="M1846" s="90" t="s">
        <v>4910</v>
      </c>
      <c r="N1846" s="90"/>
      <c r="O1846" s="86" t="s">
        <v>2282</v>
      </c>
      <c r="P1846" s="89" t="s">
        <v>2284</v>
      </c>
      <c r="Q1846" s="87"/>
      <c r="R1846"/>
      <c r="S1846" t="str">
        <f t="shared" si="492"/>
        <v>NOT EQUAL</v>
      </c>
      <c r="T1846" t="str">
        <f>IF(ISNA(VLOOKUP(AF1846,#REF!,1)),"//","")</f>
        <v/>
      </c>
      <c r="U1846"/>
      <c r="V1846" t="e">
        <f t="shared" si="404"/>
        <v>#REF!</v>
      </c>
      <c r="W1846" s="81" t="s">
        <v>2757</v>
      </c>
      <c r="X1846" s="59" t="s">
        <v>2263</v>
      </c>
      <c r="Y1846" s="59" t="s">
        <v>2263</v>
      </c>
      <c r="Z1846" s="25" t="str">
        <f t="shared" si="493"/>
        <v/>
      </c>
      <c r="AA1846" s="25" t="str">
        <f t="shared" si="488"/>
        <v/>
      </c>
      <c r="AB1846" s="1">
        <f t="shared" si="494"/>
        <v>1802</v>
      </c>
      <c r="AC1846" t="str">
        <f t="shared" si="489"/>
        <v>ITM_SI_n</v>
      </c>
      <c r="AD1846" s="136" t="str">
        <f>IF(ISNA(VLOOKUP(AA1846,Sheet2!J:J,1,0)),"//","")</f>
        <v/>
      </c>
      <c r="AF1846" s="94" t="str">
        <f t="shared" si="490"/>
        <v/>
      </c>
      <c r="AG1846" t="b">
        <f t="shared" si="491"/>
        <v>1</v>
      </c>
    </row>
    <row r="1847" spans="1:33">
      <c r="A1847" s="215">
        <f t="shared" si="487"/>
        <v>1847</v>
      </c>
      <c r="B1847" s="216">
        <f t="shared" si="410"/>
        <v>1803</v>
      </c>
      <c r="C1847" s="86" t="s">
        <v>3761</v>
      </c>
      <c r="D1847" s="86">
        <v>94</v>
      </c>
      <c r="E1847" s="194" t="s">
        <v>524</v>
      </c>
      <c r="F1847" s="87" t="s">
        <v>2291</v>
      </c>
      <c r="G1847" s="88">
        <v>0</v>
      </c>
      <c r="H1847" s="88">
        <v>0</v>
      </c>
      <c r="I1847" s="156" t="s">
        <v>1</v>
      </c>
      <c r="J1847" s="87" t="s">
        <v>1395</v>
      </c>
      <c r="K1847" s="89" t="s">
        <v>3994</v>
      </c>
      <c r="L1847" s="90" t="s">
        <v>4851</v>
      </c>
      <c r="M1847" s="90" t="s">
        <v>4910</v>
      </c>
      <c r="N1847" s="90"/>
      <c r="O1847" s="86" t="s">
        <v>2282</v>
      </c>
      <c r="P1847" s="89" t="s">
        <v>2285</v>
      </c>
      <c r="Q1847" s="87"/>
      <c r="R1847"/>
      <c r="S1847" t="str">
        <f t="shared" si="492"/>
        <v>NOT EQUAL</v>
      </c>
      <c r="T1847" t="str">
        <f>IF(ISNA(VLOOKUP(AF1847,#REF!,1)),"//","")</f>
        <v/>
      </c>
      <c r="U1847"/>
      <c r="V1847" t="e">
        <f t="shared" si="404"/>
        <v>#REF!</v>
      </c>
      <c r="W1847" s="81" t="s">
        <v>2757</v>
      </c>
      <c r="X1847" s="59" t="s">
        <v>2263</v>
      </c>
      <c r="Y1847" s="59" t="s">
        <v>2263</v>
      </c>
      <c r="Z1847" s="25" t="str">
        <f t="shared" si="493"/>
        <v/>
      </c>
      <c r="AA1847" s="25" t="str">
        <f t="shared" si="488"/>
        <v/>
      </c>
      <c r="AB1847" s="1">
        <f t="shared" si="494"/>
        <v>1803</v>
      </c>
      <c r="AC1847" t="str">
        <f t="shared" si="489"/>
        <v>ITM_SI_u</v>
      </c>
      <c r="AD1847" s="136" t="str">
        <f>IF(ISNA(VLOOKUP(AA1847,Sheet2!J:J,1,0)),"//","")</f>
        <v/>
      </c>
      <c r="AF1847" s="94" t="str">
        <f t="shared" si="490"/>
        <v/>
      </c>
      <c r="AG1847" t="b">
        <f t="shared" si="491"/>
        <v>1</v>
      </c>
    </row>
    <row r="1848" spans="1:33">
      <c r="A1848" s="215">
        <f t="shared" si="487"/>
        <v>1848</v>
      </c>
      <c r="B1848" s="216">
        <f t="shared" si="410"/>
        <v>1804</v>
      </c>
      <c r="C1848" s="86" t="s">
        <v>3761</v>
      </c>
      <c r="D1848" s="86">
        <v>97</v>
      </c>
      <c r="E1848" s="194" t="s">
        <v>524</v>
      </c>
      <c r="F1848" s="87" t="s">
        <v>2292</v>
      </c>
      <c r="G1848" s="88">
        <v>0</v>
      </c>
      <c r="H1848" s="88">
        <v>0</v>
      </c>
      <c r="I1848" s="156" t="s">
        <v>1</v>
      </c>
      <c r="J1848" s="87" t="s">
        <v>1395</v>
      </c>
      <c r="K1848" s="89" t="s">
        <v>3994</v>
      </c>
      <c r="L1848" s="90" t="s">
        <v>4851</v>
      </c>
      <c r="M1848" s="90" t="s">
        <v>4910</v>
      </c>
      <c r="N1848" s="90"/>
      <c r="O1848" s="86" t="s">
        <v>2282</v>
      </c>
      <c r="P1848" s="89" t="s">
        <v>2286</v>
      </c>
      <c r="Q1848" s="87"/>
      <c r="R1848"/>
      <c r="S1848" t="str">
        <f t="shared" si="492"/>
        <v>NOT EQUAL</v>
      </c>
      <c r="T1848" t="str">
        <f>IF(ISNA(VLOOKUP(AF1848,#REF!,1)),"//","")</f>
        <v/>
      </c>
      <c r="U1848"/>
      <c r="V1848" t="e">
        <f t="shared" si="404"/>
        <v>#REF!</v>
      </c>
      <c r="W1848" s="81" t="s">
        <v>2757</v>
      </c>
      <c r="X1848" s="59" t="s">
        <v>2263</v>
      </c>
      <c r="Y1848" s="59" t="s">
        <v>2263</v>
      </c>
      <c r="Z1848" s="25" t="str">
        <f t="shared" si="493"/>
        <v/>
      </c>
      <c r="AA1848" s="25" t="str">
        <f t="shared" si="488"/>
        <v/>
      </c>
      <c r="AB1848" s="1">
        <f t="shared" si="494"/>
        <v>1804</v>
      </c>
      <c r="AC1848" t="str">
        <f t="shared" si="489"/>
        <v>ITM_SI_m</v>
      </c>
      <c r="AD1848" s="136" t="str">
        <f>IF(ISNA(VLOOKUP(AA1848,Sheet2!J:J,1,0)),"//","")</f>
        <v/>
      </c>
      <c r="AF1848" s="94" t="str">
        <f t="shared" si="490"/>
        <v/>
      </c>
      <c r="AG1848" t="b">
        <f t="shared" si="491"/>
        <v>1</v>
      </c>
    </row>
    <row r="1849" spans="1:33">
      <c r="A1849" s="215">
        <f t="shared" si="487"/>
        <v>1849</v>
      </c>
      <c r="B1849" s="216">
        <f t="shared" si="410"/>
        <v>1805</v>
      </c>
      <c r="C1849" s="86" t="s">
        <v>3761</v>
      </c>
      <c r="D1849" s="86">
        <v>103</v>
      </c>
      <c r="E1849" s="194" t="s">
        <v>524</v>
      </c>
      <c r="F1849" s="87" t="s">
        <v>2293</v>
      </c>
      <c r="G1849" s="88">
        <v>0</v>
      </c>
      <c r="H1849" s="88">
        <v>0</v>
      </c>
      <c r="I1849" s="156" t="s">
        <v>1</v>
      </c>
      <c r="J1849" s="87" t="s">
        <v>1395</v>
      </c>
      <c r="K1849" s="89" t="s">
        <v>3994</v>
      </c>
      <c r="L1849" s="90" t="s">
        <v>4851</v>
      </c>
      <c r="M1849" s="90" t="s">
        <v>4910</v>
      </c>
      <c r="N1849" s="90"/>
      <c r="O1849" s="86" t="s">
        <v>2282</v>
      </c>
      <c r="P1849" s="89" t="s">
        <v>2287</v>
      </c>
      <c r="Q1849" s="87"/>
      <c r="R1849"/>
      <c r="S1849" t="str">
        <f t="shared" si="492"/>
        <v>NOT EQUAL</v>
      </c>
      <c r="T1849" t="str">
        <f>IF(ISNA(VLOOKUP(AF1849,#REF!,1)),"//","")</f>
        <v/>
      </c>
      <c r="U1849"/>
      <c r="V1849" t="e">
        <f t="shared" si="404"/>
        <v>#REF!</v>
      </c>
      <c r="W1849" s="81" t="s">
        <v>2757</v>
      </c>
      <c r="X1849" s="59" t="s">
        <v>2263</v>
      </c>
      <c r="Y1849" s="59" t="s">
        <v>2263</v>
      </c>
      <c r="Z1849" s="25" t="str">
        <f t="shared" si="493"/>
        <v/>
      </c>
      <c r="AA1849" s="25" t="str">
        <f t="shared" si="488"/>
        <v/>
      </c>
      <c r="AB1849" s="1">
        <f t="shared" si="494"/>
        <v>1805</v>
      </c>
      <c r="AC1849" t="str">
        <f t="shared" si="489"/>
        <v>ITM_SI_k</v>
      </c>
      <c r="AD1849" s="136" t="str">
        <f>IF(ISNA(VLOOKUP(AA1849,Sheet2!J:J,1,0)),"//","")</f>
        <v/>
      </c>
      <c r="AF1849" s="94" t="str">
        <f t="shared" si="490"/>
        <v/>
      </c>
      <c r="AG1849" t="b">
        <f t="shared" si="491"/>
        <v>1</v>
      </c>
    </row>
    <row r="1850" spans="1:33">
      <c r="A1850" s="215">
        <f t="shared" si="487"/>
        <v>1850</v>
      </c>
      <c r="B1850" s="216">
        <f t="shared" si="410"/>
        <v>1806</v>
      </c>
      <c r="C1850" s="86" t="s">
        <v>3761</v>
      </c>
      <c r="D1850" s="86">
        <v>106</v>
      </c>
      <c r="E1850" s="194" t="s">
        <v>524</v>
      </c>
      <c r="F1850" s="87" t="s">
        <v>2294</v>
      </c>
      <c r="G1850" s="88">
        <v>0</v>
      </c>
      <c r="H1850" s="88">
        <v>0</v>
      </c>
      <c r="I1850" s="156" t="s">
        <v>1</v>
      </c>
      <c r="J1850" s="87" t="s">
        <v>1395</v>
      </c>
      <c r="K1850" s="89" t="s">
        <v>3994</v>
      </c>
      <c r="L1850" s="90" t="s">
        <v>4851</v>
      </c>
      <c r="M1850" s="90" t="s">
        <v>4910</v>
      </c>
      <c r="N1850" s="90"/>
      <c r="O1850" s="86" t="s">
        <v>2282</v>
      </c>
      <c r="P1850" s="89" t="s">
        <v>2288</v>
      </c>
      <c r="Q1850" s="87"/>
      <c r="R1850"/>
      <c r="S1850" t="str">
        <f t="shared" si="492"/>
        <v>NOT EQUAL</v>
      </c>
      <c r="T1850" t="str">
        <f>IF(ISNA(VLOOKUP(AF1850,#REF!,1)),"//","")</f>
        <v/>
      </c>
      <c r="U1850"/>
      <c r="V1850" t="e">
        <f t="shared" si="404"/>
        <v>#REF!</v>
      </c>
      <c r="W1850" s="81" t="s">
        <v>2757</v>
      </c>
      <c r="X1850" s="59" t="s">
        <v>2263</v>
      </c>
      <c r="Y1850" s="59" t="s">
        <v>2263</v>
      </c>
      <c r="Z1850" s="25" t="str">
        <f t="shared" si="493"/>
        <v/>
      </c>
      <c r="AA1850" s="25" t="str">
        <f t="shared" si="488"/>
        <v/>
      </c>
      <c r="AB1850" s="1">
        <f t="shared" si="494"/>
        <v>1806</v>
      </c>
      <c r="AC1850" t="str">
        <f t="shared" si="489"/>
        <v>ITM_SI_M</v>
      </c>
      <c r="AD1850" s="136" t="str">
        <f>IF(ISNA(VLOOKUP(AA1850,Sheet2!J:J,1,0)),"//","")</f>
        <v/>
      </c>
      <c r="AF1850" s="94" t="str">
        <f t="shared" si="490"/>
        <v/>
      </c>
      <c r="AG1850" t="b">
        <f t="shared" si="491"/>
        <v>1</v>
      </c>
    </row>
    <row r="1851" spans="1:33">
      <c r="A1851" s="215">
        <f t="shared" si="487"/>
        <v>1851</v>
      </c>
      <c r="B1851" s="216">
        <f t="shared" si="410"/>
        <v>1807</v>
      </c>
      <c r="C1851" s="86" t="s">
        <v>3761</v>
      </c>
      <c r="D1851" s="86">
        <v>109</v>
      </c>
      <c r="E1851" s="194" t="s">
        <v>524</v>
      </c>
      <c r="F1851" s="87" t="s">
        <v>2322</v>
      </c>
      <c r="G1851" s="88">
        <v>0</v>
      </c>
      <c r="H1851" s="88">
        <v>0</v>
      </c>
      <c r="I1851" s="156" t="s">
        <v>1</v>
      </c>
      <c r="J1851" s="87" t="s">
        <v>1395</v>
      </c>
      <c r="K1851" s="89" t="s">
        <v>3994</v>
      </c>
      <c r="L1851" s="90" t="s">
        <v>4851</v>
      </c>
      <c r="M1851" s="90" t="s">
        <v>4910</v>
      </c>
      <c r="N1851" s="90"/>
      <c r="O1851" s="86" t="s">
        <v>2282</v>
      </c>
      <c r="P1851" s="89" t="s">
        <v>2325</v>
      </c>
      <c r="Q1851" s="87"/>
      <c r="R1851"/>
      <c r="S1851" t="str">
        <f t="shared" si="492"/>
        <v>NOT EQUAL</v>
      </c>
      <c r="T1851" t="str">
        <f>IF(ISNA(VLOOKUP(AF1851,#REF!,1)),"//","")</f>
        <v/>
      </c>
      <c r="U1851"/>
      <c r="V1851" t="e">
        <f t="shared" si="404"/>
        <v>#REF!</v>
      </c>
      <c r="W1851" s="81" t="s">
        <v>2757</v>
      </c>
      <c r="X1851" s="59" t="s">
        <v>2263</v>
      </c>
      <c r="Y1851" s="59" t="s">
        <v>2263</v>
      </c>
      <c r="Z1851" s="25" t="str">
        <f t="shared" si="493"/>
        <v/>
      </c>
      <c r="AA1851" s="25" t="str">
        <f t="shared" si="488"/>
        <v/>
      </c>
      <c r="AB1851" s="1">
        <f t="shared" si="494"/>
        <v>1807</v>
      </c>
      <c r="AC1851" t="str">
        <f t="shared" si="489"/>
        <v>ITM_SI_G</v>
      </c>
      <c r="AD1851" s="136" t="str">
        <f>IF(ISNA(VLOOKUP(AA1851,Sheet2!J:J,1,0)),"//","")</f>
        <v/>
      </c>
      <c r="AF1851" s="94" t="str">
        <f t="shared" si="490"/>
        <v/>
      </c>
      <c r="AG1851" t="b">
        <f t="shared" si="491"/>
        <v>1</v>
      </c>
    </row>
    <row r="1852" spans="1:33">
      <c r="A1852" s="215">
        <f t="shared" si="487"/>
        <v>1852</v>
      </c>
      <c r="B1852" s="216">
        <f t="shared" si="410"/>
        <v>1808</v>
      </c>
      <c r="C1852" s="86" t="s">
        <v>3761</v>
      </c>
      <c r="D1852" s="86">
        <v>112</v>
      </c>
      <c r="E1852" s="194" t="s">
        <v>524</v>
      </c>
      <c r="F1852" s="87" t="s">
        <v>2323</v>
      </c>
      <c r="G1852" s="88">
        <v>0</v>
      </c>
      <c r="H1852" s="88">
        <v>0</v>
      </c>
      <c r="I1852" s="156" t="s">
        <v>1</v>
      </c>
      <c r="J1852" s="87" t="s">
        <v>1395</v>
      </c>
      <c r="K1852" s="89" t="s">
        <v>3994</v>
      </c>
      <c r="L1852" s="90" t="s">
        <v>4851</v>
      </c>
      <c r="M1852" s="90" t="s">
        <v>4910</v>
      </c>
      <c r="N1852" s="90"/>
      <c r="O1852" s="86" t="s">
        <v>2282</v>
      </c>
      <c r="P1852" s="89" t="s">
        <v>2326</v>
      </c>
      <c r="Q1852" s="87"/>
      <c r="R1852"/>
      <c r="S1852" t="str">
        <f t="shared" si="492"/>
        <v>NOT EQUAL</v>
      </c>
      <c r="T1852" t="str">
        <f>IF(ISNA(VLOOKUP(AF1852,#REF!,1)),"//","")</f>
        <v/>
      </c>
      <c r="U1852"/>
      <c r="V1852" t="e">
        <f t="shared" si="404"/>
        <v>#REF!</v>
      </c>
      <c r="W1852" s="81" t="s">
        <v>2757</v>
      </c>
      <c r="X1852" s="59" t="s">
        <v>2263</v>
      </c>
      <c r="Y1852" s="59" t="s">
        <v>2263</v>
      </c>
      <c r="Z1852" s="25" t="str">
        <f t="shared" si="493"/>
        <v/>
      </c>
      <c r="AA1852" s="25" t="str">
        <f t="shared" si="488"/>
        <v/>
      </c>
      <c r="AB1852" s="1">
        <f t="shared" si="494"/>
        <v>1808</v>
      </c>
      <c r="AC1852" t="str">
        <f t="shared" si="489"/>
        <v>ITM_SI_T</v>
      </c>
      <c r="AD1852" s="136" t="str">
        <f>IF(ISNA(VLOOKUP(AA1852,Sheet2!J:J,1,0)),"//","")</f>
        <v/>
      </c>
      <c r="AF1852" s="94" t="str">
        <f t="shared" si="490"/>
        <v/>
      </c>
      <c r="AG1852" t="b">
        <f t="shared" si="491"/>
        <v>1</v>
      </c>
    </row>
    <row r="1853" spans="1:33">
      <c r="A1853" s="215">
        <f t="shared" si="487"/>
        <v>1853</v>
      </c>
      <c r="B1853" s="216">
        <f t="shared" si="410"/>
        <v>1809</v>
      </c>
      <c r="C1853" s="86" t="s">
        <v>3817</v>
      </c>
      <c r="D1853" s="192" t="s">
        <v>3234</v>
      </c>
      <c r="E1853" s="87" t="s">
        <v>524</v>
      </c>
      <c r="F1853" s="87" t="s">
        <v>946</v>
      </c>
      <c r="G1853" s="88">
        <v>0</v>
      </c>
      <c r="H1853" s="88">
        <v>0</v>
      </c>
      <c r="I1853" s="58" t="s">
        <v>1</v>
      </c>
      <c r="J1853" s="58" t="s">
        <v>1396</v>
      </c>
      <c r="K1853" s="59" t="s">
        <v>3830</v>
      </c>
      <c r="L1853" s="57" t="s">
        <v>4851</v>
      </c>
      <c r="M1853" s="57" t="s">
        <v>4910</v>
      </c>
      <c r="N1853" s="57"/>
      <c r="O1853" s="86" t="s">
        <v>947</v>
      </c>
      <c r="P1853" s="89" t="s">
        <v>3234</v>
      </c>
      <c r="Q1853" s="87"/>
      <c r="R1853"/>
      <c r="S1853" t="str">
        <f t="shared" si="492"/>
        <v>NOT EQUAL</v>
      </c>
      <c r="T1853" t="str">
        <f>IF(ISNA(VLOOKUP(AF1853,#REF!,1)),"//","")</f>
        <v/>
      </c>
      <c r="U1853"/>
      <c r="V1853" t="e">
        <f t="shared" si="404"/>
        <v>#REF!</v>
      </c>
      <c r="W1853" s="81"/>
      <c r="X1853" s="59"/>
      <c r="Y1853" s="59"/>
      <c r="Z1853" s="25" t="str">
        <f t="shared" si="493"/>
        <v/>
      </c>
      <c r="AA1853" s="25" t="str">
        <f t="shared" si="488"/>
        <v/>
      </c>
      <c r="AB1853" s="1">
        <f t="shared" si="494"/>
        <v>1809</v>
      </c>
      <c r="AC1853" t="str">
        <f t="shared" si="489"/>
        <v>ITM_QOPPA</v>
      </c>
      <c r="AD1853" s="136" t="str">
        <f>IF(ISNA(VLOOKUP(AA1853,Sheet2!J:J,1,0)),"//","")</f>
        <v/>
      </c>
      <c r="AF1853" s="94" t="str">
        <f t="shared" si="490"/>
        <v/>
      </c>
      <c r="AG1853" t="b">
        <f t="shared" si="491"/>
        <v>1</v>
      </c>
    </row>
    <row r="1854" spans="1:33">
      <c r="A1854" s="215">
        <f t="shared" si="487"/>
        <v>1854</v>
      </c>
      <c r="B1854" s="216">
        <f t="shared" si="410"/>
        <v>1810</v>
      </c>
      <c r="C1854" s="86" t="s">
        <v>3817</v>
      </c>
      <c r="D1854" s="192" t="s">
        <v>3235</v>
      </c>
      <c r="E1854" s="87" t="s">
        <v>524</v>
      </c>
      <c r="F1854" s="87" t="s">
        <v>948</v>
      </c>
      <c r="G1854" s="88">
        <v>0</v>
      </c>
      <c r="H1854" s="88">
        <v>0</v>
      </c>
      <c r="I1854" s="58" t="s">
        <v>1</v>
      </c>
      <c r="J1854" s="58" t="s">
        <v>1396</v>
      </c>
      <c r="K1854" s="59" t="s">
        <v>3830</v>
      </c>
      <c r="L1854" s="57" t="s">
        <v>4851</v>
      </c>
      <c r="M1854" s="57" t="s">
        <v>4910</v>
      </c>
      <c r="N1854" s="57"/>
      <c r="O1854" s="86" t="s">
        <v>947</v>
      </c>
      <c r="P1854" s="89" t="s">
        <v>3235</v>
      </c>
      <c r="Q1854" s="89"/>
      <c r="R1854"/>
      <c r="S1854" t="str">
        <f t="shared" si="492"/>
        <v>NOT EQUAL</v>
      </c>
      <c r="T1854" t="str">
        <f>IF(ISNA(VLOOKUP(AF1854,#REF!,1)),"//","")</f>
        <v/>
      </c>
      <c r="U1854"/>
      <c r="V1854" t="e">
        <f t="shared" si="404"/>
        <v>#REF!</v>
      </c>
      <c r="W1854" s="81"/>
      <c r="X1854" s="59"/>
      <c r="Y1854" s="59"/>
      <c r="Z1854" s="25" t="str">
        <f t="shared" si="493"/>
        <v/>
      </c>
      <c r="AA1854" s="25" t="str">
        <f t="shared" si="488"/>
        <v/>
      </c>
      <c r="AB1854" s="1">
        <f t="shared" si="494"/>
        <v>1810</v>
      </c>
      <c r="AC1854" t="str">
        <f t="shared" si="489"/>
        <v>ITM_DIGAMMA</v>
      </c>
      <c r="AD1854" s="136" t="str">
        <f>IF(ISNA(VLOOKUP(AA1854,Sheet2!J:J,1,0)),"//","")</f>
        <v/>
      </c>
      <c r="AF1854" s="94" t="str">
        <f t="shared" si="490"/>
        <v/>
      </c>
      <c r="AG1854" t="b">
        <f t="shared" si="491"/>
        <v>1</v>
      </c>
    </row>
    <row r="1855" spans="1:33">
      <c r="A1855" s="215">
        <f t="shared" si="487"/>
        <v>1855</v>
      </c>
      <c r="B1855" s="216">
        <f t="shared" si="410"/>
        <v>1811</v>
      </c>
      <c r="C1855" s="86" t="s">
        <v>3817</v>
      </c>
      <c r="D1855" s="192" t="s">
        <v>3236</v>
      </c>
      <c r="E1855" s="87" t="s">
        <v>524</v>
      </c>
      <c r="F1855" s="87" t="s">
        <v>949</v>
      </c>
      <c r="G1855" s="88">
        <v>0</v>
      </c>
      <c r="H1855" s="88">
        <v>0</v>
      </c>
      <c r="I1855" s="58" t="s">
        <v>1</v>
      </c>
      <c r="J1855" s="58" t="s">
        <v>1396</v>
      </c>
      <c r="K1855" s="59" t="s">
        <v>3830</v>
      </c>
      <c r="L1855" s="57" t="s">
        <v>4851</v>
      </c>
      <c r="M1855" s="57" t="s">
        <v>4910</v>
      </c>
      <c r="N1855" s="57"/>
      <c r="O1855" s="86" t="s">
        <v>947</v>
      </c>
      <c r="P1855" s="89" t="s">
        <v>3236</v>
      </c>
      <c r="Q1855" s="89"/>
      <c r="R1855"/>
      <c r="S1855" t="str">
        <f t="shared" si="492"/>
        <v>NOT EQUAL</v>
      </c>
      <c r="T1855" t="str">
        <f>IF(ISNA(VLOOKUP(AF1855,#REF!,1)),"//","")</f>
        <v/>
      </c>
      <c r="U1855"/>
      <c r="V1855" t="e">
        <f t="shared" si="404"/>
        <v>#REF!</v>
      </c>
      <c r="W1855" s="81"/>
      <c r="X1855" s="59"/>
      <c r="Y1855" s="59"/>
      <c r="Z1855" s="25" t="str">
        <f t="shared" si="493"/>
        <v/>
      </c>
      <c r="AA1855" s="25" t="str">
        <f t="shared" si="488"/>
        <v/>
      </c>
      <c r="AB1855" s="1">
        <f t="shared" si="494"/>
        <v>1811</v>
      </c>
      <c r="AC1855" t="str">
        <f t="shared" si="489"/>
        <v>ITM_SAMPI</v>
      </c>
      <c r="AD1855" s="136" t="str">
        <f>IF(ISNA(VLOOKUP(AA1855,Sheet2!J:J,1,0)),"//","")</f>
        <v/>
      </c>
      <c r="AF1855" s="94" t="str">
        <f t="shared" si="490"/>
        <v/>
      </c>
      <c r="AG1855" t="b">
        <f t="shared" si="491"/>
        <v>1</v>
      </c>
    </row>
    <row r="1856" spans="1:33">
      <c r="A1856" s="215">
        <f t="shared" si="487"/>
        <v>1856</v>
      </c>
      <c r="B1856" s="216">
        <f t="shared" si="410"/>
        <v>1812</v>
      </c>
      <c r="C1856" s="86" t="s">
        <v>3765</v>
      </c>
      <c r="D1856" s="192">
        <v>7</v>
      </c>
      <c r="E1856" s="87" t="s">
        <v>956</v>
      </c>
      <c r="F1856" s="87" t="s">
        <v>956</v>
      </c>
      <c r="G1856" s="88">
        <v>0</v>
      </c>
      <c r="H1856" s="88">
        <v>0</v>
      </c>
      <c r="I1856" s="151" t="s">
        <v>3</v>
      </c>
      <c r="J1856" s="87" t="s">
        <v>1395</v>
      </c>
      <c r="K1856" s="89" t="s">
        <v>3830</v>
      </c>
      <c r="L1856" s="90" t="s">
        <v>4851</v>
      </c>
      <c r="M1856" s="90" t="s">
        <v>4910</v>
      </c>
      <c r="N1856" s="90"/>
      <c r="O1856" s="86" t="s">
        <v>957</v>
      </c>
      <c r="P1856" s="89" t="s">
        <v>2230</v>
      </c>
      <c r="Q1856" s="89"/>
      <c r="R1856"/>
      <c r="S1856" t="str">
        <f t="shared" si="492"/>
        <v/>
      </c>
      <c r="T1856" t="str">
        <f>IF(ISNA(VLOOKUP(AF1856,#REF!,1)),"//","")</f>
        <v/>
      </c>
      <c r="U1856"/>
      <c r="V1856" t="e">
        <f t="shared" si="404"/>
        <v>#REF!</v>
      </c>
      <c r="W1856" s="81" t="s">
        <v>2705</v>
      </c>
      <c r="X1856" s="59" t="s">
        <v>2263</v>
      </c>
      <c r="Y1856" s="59" t="s">
        <v>2635</v>
      </c>
      <c r="Z1856" s="25" t="str">
        <f t="shared" si="493"/>
        <v>"Y" STD_SPACE_3_PER_EM STD_RIGHT_ARROW STD_SPACE_3_PER_EM STD_DELTA</v>
      </c>
      <c r="AA1856" s="25" t="str">
        <f t="shared" si="488"/>
        <v>D&gt;Y</v>
      </c>
      <c r="AB1856" s="1">
        <f t="shared" si="494"/>
        <v>1812</v>
      </c>
      <c r="AC1856" t="str">
        <f t="shared" si="489"/>
        <v>ITM_EE_D2Y</v>
      </c>
      <c r="AD1856" s="136" t="str">
        <f>IF(ISNA(VLOOKUP(AA1856,Sheet2!J:J,1,0)),"//","")</f>
        <v>//</v>
      </c>
      <c r="AF1856" s="94" t="str">
        <f t="shared" si="490"/>
        <v>Y&gt;DELTA</v>
      </c>
      <c r="AG1856" t="b">
        <f t="shared" si="491"/>
        <v>0</v>
      </c>
    </row>
    <row r="1857" spans="1:33">
      <c r="A1857" s="215">
        <f t="shared" si="487"/>
        <v>1857</v>
      </c>
      <c r="B1857" s="216">
        <f t="shared" si="410"/>
        <v>1813</v>
      </c>
      <c r="C1857" s="86" t="s">
        <v>3765</v>
      </c>
      <c r="D1857" s="192">
        <v>6</v>
      </c>
      <c r="E1857" s="87" t="s">
        <v>958</v>
      </c>
      <c r="F1857" s="87" t="s">
        <v>958</v>
      </c>
      <c r="G1857" s="88">
        <v>0</v>
      </c>
      <c r="H1857" s="88">
        <v>0</v>
      </c>
      <c r="I1857" s="151" t="s">
        <v>3</v>
      </c>
      <c r="J1857" s="87" t="s">
        <v>1395</v>
      </c>
      <c r="K1857" s="89" t="s">
        <v>3994</v>
      </c>
      <c r="L1857" s="90" t="s">
        <v>4851</v>
      </c>
      <c r="M1857" s="90" t="s">
        <v>4910</v>
      </c>
      <c r="N1857" s="90"/>
      <c r="O1857" s="86" t="s">
        <v>957</v>
      </c>
      <c r="P1857" s="89" t="s">
        <v>2231</v>
      </c>
      <c r="Q1857" s="89"/>
      <c r="R1857"/>
      <c r="S1857" t="str">
        <f t="shared" si="492"/>
        <v/>
      </c>
      <c r="T1857" t="str">
        <f>IF(ISNA(VLOOKUP(AF1857,#REF!,1)),"//","")</f>
        <v/>
      </c>
      <c r="U1857"/>
      <c r="V1857" t="e">
        <f t="shared" si="404"/>
        <v>#REF!</v>
      </c>
      <c r="W1857" s="81" t="s">
        <v>2705</v>
      </c>
      <c r="X1857" s="59" t="s">
        <v>2263</v>
      </c>
      <c r="Y1857" s="59" t="s">
        <v>2636</v>
      </c>
      <c r="Z1857" s="25" t="str">
        <f t="shared" si="493"/>
        <v>STD_DELTA STD_SPACE_3_PER_EM STD_RIGHT_ARROW STD_SPACE_3_PER_EM "Y"</v>
      </c>
      <c r="AA1857" s="25" t="str">
        <f t="shared" si="488"/>
        <v>Y&gt;D</v>
      </c>
      <c r="AB1857" s="1">
        <f t="shared" si="494"/>
        <v>1813</v>
      </c>
      <c r="AC1857" t="str">
        <f t="shared" si="489"/>
        <v>ITM_EE_Y2D</v>
      </c>
      <c r="AD1857" s="136" t="str">
        <f>IF(ISNA(VLOOKUP(AA1857,Sheet2!J:J,1,0)),"//","")</f>
        <v>//</v>
      </c>
      <c r="AF1857" s="94" t="str">
        <f t="shared" si="490"/>
        <v>DELTA&gt;Y</v>
      </c>
      <c r="AG1857" t="b">
        <f t="shared" si="491"/>
        <v>0</v>
      </c>
    </row>
    <row r="1858" spans="1:33">
      <c r="A1858" s="215">
        <f t="shared" si="487"/>
        <v>1858</v>
      </c>
      <c r="B1858" s="216">
        <f t="shared" si="410"/>
        <v>1814</v>
      </c>
      <c r="C1858" s="86" t="s">
        <v>3765</v>
      </c>
      <c r="D1858" s="192">
        <v>9</v>
      </c>
      <c r="E1858" s="87" t="s">
        <v>1384</v>
      </c>
      <c r="F1858" s="87" t="s">
        <v>959</v>
      </c>
      <c r="G1858" s="88">
        <v>0</v>
      </c>
      <c r="H1858" s="88">
        <v>0</v>
      </c>
      <c r="I1858" s="151" t="s">
        <v>3</v>
      </c>
      <c r="J1858" s="87" t="s">
        <v>1395</v>
      </c>
      <c r="K1858" s="89" t="s">
        <v>3994</v>
      </c>
      <c r="L1858" s="90" t="s">
        <v>4851</v>
      </c>
      <c r="M1858" s="90" t="s">
        <v>4910</v>
      </c>
      <c r="N1858" s="90"/>
      <c r="O1858" s="86" t="s">
        <v>957</v>
      </c>
      <c r="P1858" s="89" t="s">
        <v>2232</v>
      </c>
      <c r="Q1858" s="89"/>
      <c r="R1858"/>
      <c r="S1858" t="str">
        <f t="shared" si="492"/>
        <v>NOT EQUAL</v>
      </c>
      <c r="T1858" t="str">
        <f>IF(ISNA(VLOOKUP(AF1858,#REF!,1)),"//","")</f>
        <v/>
      </c>
      <c r="U1858"/>
      <c r="V1858" t="e">
        <f t="shared" si="404"/>
        <v>#REF!</v>
      </c>
      <c r="W1858" s="81" t="s">
        <v>2705</v>
      </c>
      <c r="X1858" s="59" t="s">
        <v>2263</v>
      </c>
      <c r="Y1858" s="59" t="s">
        <v>2263</v>
      </c>
      <c r="Z1858" s="25" t="str">
        <f t="shared" si="493"/>
        <v>"ATOSYM"</v>
      </c>
      <c r="AA1858" s="25" t="str">
        <f t="shared" si="488"/>
        <v>ATOSYM</v>
      </c>
      <c r="AB1858" s="1">
        <f t="shared" si="494"/>
        <v>1814</v>
      </c>
      <c r="AC1858" t="str">
        <f t="shared" si="489"/>
        <v>ITM_EE_A2S</v>
      </c>
      <c r="AD1858" s="136" t="str">
        <f>IF(ISNA(VLOOKUP(AA1858,Sheet2!J:J,1,0)),"//","")</f>
        <v>//</v>
      </c>
      <c r="AF1858" s="94" t="str">
        <f t="shared" si="490"/>
        <v>ATOSYM</v>
      </c>
      <c r="AG1858" t="b">
        <f t="shared" si="491"/>
        <v>1</v>
      </c>
    </row>
    <row r="1859" spans="1:33">
      <c r="A1859" s="215">
        <f t="shared" si="487"/>
        <v>1859</v>
      </c>
      <c r="B1859" s="216">
        <f t="shared" si="410"/>
        <v>1815</v>
      </c>
      <c r="C1859" s="86" t="s">
        <v>3765</v>
      </c>
      <c r="D1859" s="192">
        <v>8</v>
      </c>
      <c r="E1859" s="87" t="s">
        <v>1385</v>
      </c>
      <c r="F1859" s="87" t="s">
        <v>960</v>
      </c>
      <c r="G1859" s="88">
        <v>0</v>
      </c>
      <c r="H1859" s="88">
        <v>0</v>
      </c>
      <c r="I1859" s="151" t="s">
        <v>3</v>
      </c>
      <c r="J1859" s="87" t="s">
        <v>1395</v>
      </c>
      <c r="K1859" s="89" t="s">
        <v>3994</v>
      </c>
      <c r="L1859" s="90" t="s">
        <v>4851</v>
      </c>
      <c r="M1859" s="90" t="s">
        <v>4910</v>
      </c>
      <c r="N1859" s="90"/>
      <c r="O1859" s="86" t="s">
        <v>957</v>
      </c>
      <c r="P1859" s="89" t="s">
        <v>2233</v>
      </c>
      <c r="Q1859" s="89"/>
      <c r="R1859"/>
      <c r="S1859" t="str">
        <f t="shared" si="492"/>
        <v>NOT EQUAL</v>
      </c>
      <c r="T1859" t="str">
        <f>IF(ISNA(VLOOKUP(AF1859,#REF!,1)),"//","")</f>
        <v/>
      </c>
      <c r="U1859"/>
      <c r="V1859" t="e">
        <f t="shared" si="404"/>
        <v>#REF!</v>
      </c>
      <c r="W1859" s="81" t="s">
        <v>2705</v>
      </c>
      <c r="X1859" s="59" t="s">
        <v>2263</v>
      </c>
      <c r="Y1859" s="59" t="s">
        <v>2263</v>
      </c>
      <c r="Z1859" s="25" t="str">
        <f t="shared" si="493"/>
        <v>"SYMTOA"</v>
      </c>
      <c r="AA1859" s="25" t="str">
        <f t="shared" si="488"/>
        <v>SYMTOA</v>
      </c>
      <c r="AB1859" s="1">
        <f t="shared" si="494"/>
        <v>1815</v>
      </c>
      <c r="AC1859" t="str">
        <f t="shared" si="489"/>
        <v>ITM_EE_S2A</v>
      </c>
      <c r="AD1859" s="136" t="str">
        <f>IF(ISNA(VLOOKUP(AA1859,Sheet2!J:J,1,0)),"//","")</f>
        <v>//</v>
      </c>
      <c r="AF1859" s="94" t="str">
        <f t="shared" si="490"/>
        <v>SYMTOA</v>
      </c>
      <c r="AG1859" t="b">
        <f t="shared" si="491"/>
        <v>1</v>
      </c>
    </row>
    <row r="1860" spans="1:33">
      <c r="A1860" s="215">
        <f t="shared" si="487"/>
        <v>1860</v>
      </c>
      <c r="B1860" s="216">
        <f t="shared" si="410"/>
        <v>1816</v>
      </c>
      <c r="C1860" s="86" t="s">
        <v>3765</v>
      </c>
      <c r="D1860" s="192">
        <v>10</v>
      </c>
      <c r="E1860" s="87" t="s">
        <v>1386</v>
      </c>
      <c r="F1860" s="87" t="s">
        <v>1386</v>
      </c>
      <c r="G1860" s="88">
        <v>0</v>
      </c>
      <c r="H1860" s="88">
        <v>0</v>
      </c>
      <c r="I1860" s="151" t="s">
        <v>3</v>
      </c>
      <c r="J1860" s="87" t="s">
        <v>1395</v>
      </c>
      <c r="K1860" s="89" t="s">
        <v>3994</v>
      </c>
      <c r="L1860" s="90" t="s">
        <v>4851</v>
      </c>
      <c r="M1860" s="90" t="s">
        <v>4910</v>
      </c>
      <c r="N1860" s="90"/>
      <c r="O1860" s="86" t="s">
        <v>957</v>
      </c>
      <c r="P1860" s="89" t="s">
        <v>2235</v>
      </c>
      <c r="Q1860" s="89"/>
      <c r="R1860"/>
      <c r="S1860" t="str">
        <f t="shared" si="492"/>
        <v/>
      </c>
      <c r="T1860" t="str">
        <f>IF(ISNA(VLOOKUP(AF1860,#REF!,1)),"//","")</f>
        <v/>
      </c>
      <c r="U1860"/>
      <c r="V1860" t="e">
        <f t="shared" si="404"/>
        <v>#REF!</v>
      </c>
      <c r="W1860" s="81" t="s">
        <v>2705</v>
      </c>
      <c r="X1860" s="59" t="s">
        <v>2263</v>
      </c>
      <c r="Y1860" s="59" t="s">
        <v>2263</v>
      </c>
      <c r="Z1860" s="25" t="str">
        <f t="shared" si="493"/>
        <v>"E^" STD_THETA "J"</v>
      </c>
      <c r="AA1860" s="25" t="str">
        <f t="shared" si="488"/>
        <v>E^THETAJ</v>
      </c>
      <c r="AB1860" s="1">
        <f t="shared" si="494"/>
        <v>1816</v>
      </c>
      <c r="AC1860" t="str">
        <f t="shared" si="489"/>
        <v>ITM_EE_EXP_TH</v>
      </c>
      <c r="AD1860" s="136" t="str">
        <f>IF(ISNA(VLOOKUP(AA1860,Sheet2!J:J,1,0)),"//","")</f>
        <v>//</v>
      </c>
      <c r="AF1860" s="94" t="str">
        <f t="shared" si="490"/>
        <v>E^THETAJ</v>
      </c>
      <c r="AG1860" t="b">
        <f t="shared" si="491"/>
        <v>1</v>
      </c>
    </row>
    <row r="1861" spans="1:33">
      <c r="A1861" s="215">
        <f t="shared" si="487"/>
        <v>1861</v>
      </c>
      <c r="B1861" s="216">
        <f t="shared" si="410"/>
        <v>1817</v>
      </c>
      <c r="C1861" s="86" t="s">
        <v>3765</v>
      </c>
      <c r="D1861" s="192">
        <v>11</v>
      </c>
      <c r="E1861" s="87" t="s">
        <v>962</v>
      </c>
      <c r="F1861" s="87" t="s">
        <v>962</v>
      </c>
      <c r="G1861" s="88">
        <v>0</v>
      </c>
      <c r="H1861" s="88">
        <v>0</v>
      </c>
      <c r="I1861" s="151" t="s">
        <v>3</v>
      </c>
      <c r="J1861" s="87" t="s">
        <v>1395</v>
      </c>
      <c r="K1861" s="89" t="s">
        <v>3994</v>
      </c>
      <c r="L1861" s="90" t="s">
        <v>4851</v>
      </c>
      <c r="M1861" s="90" t="s">
        <v>4910</v>
      </c>
      <c r="N1861" s="90"/>
      <c r="O1861" s="86" t="s">
        <v>957</v>
      </c>
      <c r="P1861" s="89" t="s">
        <v>2236</v>
      </c>
      <c r="Q1861" s="89"/>
      <c r="R1861"/>
      <c r="S1861" t="str">
        <f t="shared" si="492"/>
        <v/>
      </c>
      <c r="T1861" t="str">
        <f>IF(ISNA(VLOOKUP(AF1861,#REF!,1)),"//","")</f>
        <v/>
      </c>
      <c r="U1861"/>
      <c r="V1861" t="e">
        <f t="shared" si="404"/>
        <v>#REF!</v>
      </c>
      <c r="W1861" s="81" t="s">
        <v>2705</v>
      </c>
      <c r="X1861" s="59" t="s">
        <v>2263</v>
      </c>
      <c r="Y1861" s="59" t="s">
        <v>2263</v>
      </c>
      <c r="Z1861" s="25" t="str">
        <f t="shared" si="493"/>
        <v>"STO" STD_SPACE_3_PER_EM "3Z"</v>
      </c>
      <c r="AA1861" s="25" t="str">
        <f t="shared" si="488"/>
        <v>STO3Z</v>
      </c>
      <c r="AB1861" s="1">
        <f t="shared" si="494"/>
        <v>1817</v>
      </c>
      <c r="AC1861" t="str">
        <f t="shared" si="489"/>
        <v>ITM_EE_STO_Z</v>
      </c>
      <c r="AD1861" s="136" t="str">
        <f>IF(ISNA(VLOOKUP(AA1861,Sheet2!J:J,1,0)),"//","")</f>
        <v>//</v>
      </c>
      <c r="AF1861" s="94" t="str">
        <f t="shared" si="490"/>
        <v>STO3Z</v>
      </c>
      <c r="AG1861" t="b">
        <f t="shared" si="491"/>
        <v>1</v>
      </c>
    </row>
    <row r="1862" spans="1:33">
      <c r="A1862" s="215">
        <f t="shared" si="487"/>
        <v>1862</v>
      </c>
      <c r="B1862" s="216">
        <f t="shared" si="410"/>
        <v>1818</v>
      </c>
      <c r="C1862" s="86" t="s">
        <v>3765</v>
      </c>
      <c r="D1862" s="192">
        <v>12</v>
      </c>
      <c r="E1862" s="87" t="s">
        <v>963</v>
      </c>
      <c r="F1862" s="87" t="s">
        <v>963</v>
      </c>
      <c r="G1862" s="88">
        <v>0</v>
      </c>
      <c r="H1862" s="88">
        <v>0</v>
      </c>
      <c r="I1862" s="151" t="s">
        <v>3</v>
      </c>
      <c r="J1862" s="87" t="s">
        <v>1395</v>
      </c>
      <c r="K1862" s="89" t="s">
        <v>3994</v>
      </c>
      <c r="L1862" s="90" t="s">
        <v>4851</v>
      </c>
      <c r="M1862" s="90" t="s">
        <v>4910</v>
      </c>
      <c r="N1862" s="90"/>
      <c r="O1862" s="86" t="s">
        <v>957</v>
      </c>
      <c r="P1862" s="89" t="s">
        <v>2237</v>
      </c>
      <c r="Q1862" s="89"/>
      <c r="R1862"/>
      <c r="S1862" t="str">
        <f t="shared" si="492"/>
        <v/>
      </c>
      <c r="T1862" t="str">
        <f>IF(ISNA(VLOOKUP(AF1862,#REF!,1)),"//","")</f>
        <v/>
      </c>
      <c r="U1862"/>
      <c r="V1862" t="e">
        <f t="shared" si="404"/>
        <v>#REF!</v>
      </c>
      <c r="W1862" s="81" t="s">
        <v>2705</v>
      </c>
      <c r="X1862" s="59" t="s">
        <v>2263</v>
      </c>
      <c r="Y1862" s="59" t="s">
        <v>2263</v>
      </c>
      <c r="Z1862" s="25" t="str">
        <f t="shared" si="493"/>
        <v>"RCL" STD_SPACE_3_PER_EM "3Z"</v>
      </c>
      <c r="AA1862" s="25" t="str">
        <f t="shared" si="488"/>
        <v>RCL3Z</v>
      </c>
      <c r="AB1862" s="1">
        <f t="shared" si="494"/>
        <v>1818</v>
      </c>
      <c r="AC1862" t="str">
        <f t="shared" si="489"/>
        <v>ITM_EE_RCL_Z</v>
      </c>
      <c r="AD1862" s="136" t="str">
        <f>IF(ISNA(VLOOKUP(AA1862,Sheet2!J:J,1,0)),"//","")</f>
        <v>//</v>
      </c>
      <c r="AF1862" s="94" t="str">
        <f t="shared" si="490"/>
        <v>RCL3Z</v>
      </c>
      <c r="AG1862" t="b">
        <f t="shared" si="491"/>
        <v>1</v>
      </c>
    </row>
    <row r="1863" spans="1:33">
      <c r="A1863" s="215">
        <f t="shared" si="487"/>
        <v>1863</v>
      </c>
      <c r="B1863" s="216">
        <f t="shared" si="410"/>
        <v>1819</v>
      </c>
      <c r="C1863" s="86" t="s">
        <v>3765</v>
      </c>
      <c r="D1863" s="192">
        <v>13</v>
      </c>
      <c r="E1863" s="87" t="s">
        <v>964</v>
      </c>
      <c r="F1863" s="87" t="s">
        <v>964</v>
      </c>
      <c r="G1863" s="88">
        <v>0</v>
      </c>
      <c r="H1863" s="88">
        <v>0</v>
      </c>
      <c r="I1863" s="151" t="s">
        <v>3</v>
      </c>
      <c r="J1863" s="87" t="s">
        <v>1395</v>
      </c>
      <c r="K1863" s="89" t="s">
        <v>3994</v>
      </c>
      <c r="L1863" s="90" t="s">
        <v>4851</v>
      </c>
      <c r="M1863" s="90" t="s">
        <v>4910</v>
      </c>
      <c r="N1863" s="90"/>
      <c r="O1863" s="86" t="s">
        <v>957</v>
      </c>
      <c r="P1863" s="89" t="s">
        <v>2238</v>
      </c>
      <c r="Q1863" s="89"/>
      <c r="R1863"/>
      <c r="S1863" t="str">
        <f t="shared" si="492"/>
        <v/>
      </c>
      <c r="T1863" t="str">
        <f>IF(ISNA(VLOOKUP(AF1863,#REF!,1)),"//","")</f>
        <v/>
      </c>
      <c r="U1863"/>
      <c r="V1863" t="e">
        <f t="shared" si="404"/>
        <v>#REF!</v>
      </c>
      <c r="W1863" s="81" t="s">
        <v>2705</v>
      </c>
      <c r="X1863" s="59" t="s">
        <v>2263</v>
      </c>
      <c r="Y1863" s="59" t="s">
        <v>2263</v>
      </c>
      <c r="Z1863" s="25" t="str">
        <f t="shared" si="493"/>
        <v>"STO" STD_SPACE_3_PER_EM "3V"</v>
      </c>
      <c r="AA1863" s="25" t="str">
        <f t="shared" si="488"/>
        <v>STO3V</v>
      </c>
      <c r="AB1863" s="1">
        <f t="shared" si="494"/>
        <v>1819</v>
      </c>
      <c r="AC1863" t="str">
        <f t="shared" si="489"/>
        <v>ITM_EE_STO_V</v>
      </c>
      <c r="AD1863" s="136" t="str">
        <f>IF(ISNA(VLOOKUP(AA1863,Sheet2!J:J,1,0)),"//","")</f>
        <v>//</v>
      </c>
      <c r="AF1863" s="94" t="str">
        <f t="shared" si="490"/>
        <v>STO3V</v>
      </c>
      <c r="AG1863" t="b">
        <f t="shared" si="491"/>
        <v>1</v>
      </c>
    </row>
    <row r="1864" spans="1:33">
      <c r="A1864" s="215">
        <f t="shared" si="487"/>
        <v>1864</v>
      </c>
      <c r="B1864" s="216">
        <f t="shared" si="410"/>
        <v>1820</v>
      </c>
      <c r="C1864" s="86" t="s">
        <v>3765</v>
      </c>
      <c r="D1864" s="192">
        <v>14</v>
      </c>
      <c r="E1864" s="87" t="s">
        <v>965</v>
      </c>
      <c r="F1864" s="87" t="s">
        <v>965</v>
      </c>
      <c r="G1864" s="88">
        <v>0</v>
      </c>
      <c r="H1864" s="88">
        <v>0</v>
      </c>
      <c r="I1864" s="151" t="s">
        <v>3</v>
      </c>
      <c r="J1864" s="87" t="s">
        <v>1395</v>
      </c>
      <c r="K1864" s="89" t="s">
        <v>3994</v>
      </c>
      <c r="L1864" s="90" t="s">
        <v>4851</v>
      </c>
      <c r="M1864" s="90" t="s">
        <v>4910</v>
      </c>
      <c r="N1864" s="90"/>
      <c r="O1864" s="86" t="s">
        <v>957</v>
      </c>
      <c r="P1864" s="89" t="s">
        <v>2239</v>
      </c>
      <c r="Q1864" s="89"/>
      <c r="R1864"/>
      <c r="S1864" t="str">
        <f t="shared" si="492"/>
        <v/>
      </c>
      <c r="T1864" t="str">
        <f>IF(ISNA(VLOOKUP(AF1864,#REF!,1)),"//","")</f>
        <v/>
      </c>
      <c r="U1864"/>
      <c r="V1864" t="e">
        <f t="shared" si="404"/>
        <v>#REF!</v>
      </c>
      <c r="W1864" s="81" t="s">
        <v>2705</v>
      </c>
      <c r="X1864" s="59" t="s">
        <v>2263</v>
      </c>
      <c r="Y1864" s="59" t="s">
        <v>2263</v>
      </c>
      <c r="Z1864" s="25" t="str">
        <f t="shared" si="493"/>
        <v>"RCL" STD_SPACE_3_PER_EM "3V"</v>
      </c>
      <c r="AA1864" s="25" t="str">
        <f t="shared" si="488"/>
        <v>RCL3V</v>
      </c>
      <c r="AB1864" s="1">
        <f t="shared" si="494"/>
        <v>1820</v>
      </c>
      <c r="AC1864" t="str">
        <f t="shared" si="489"/>
        <v>ITM_EE_RCL_V</v>
      </c>
      <c r="AD1864" s="136" t="str">
        <f>IF(ISNA(VLOOKUP(AA1864,Sheet2!J:J,1,0)),"//","")</f>
        <v>//</v>
      </c>
      <c r="AF1864" s="94" t="str">
        <f t="shared" si="490"/>
        <v>RCL3V</v>
      </c>
      <c r="AG1864" t="b">
        <f t="shared" si="491"/>
        <v>1</v>
      </c>
    </row>
    <row r="1865" spans="1:33">
      <c r="A1865" s="215">
        <f t="shared" si="487"/>
        <v>1865</v>
      </c>
      <c r="B1865" s="216">
        <f t="shared" ref="B1865:B1928" si="499">IF(AND(MID(C1865,2,1)&lt;&gt;"/",MID(C1865,1,1)="/"),INT(B1864)+1,B1864+0.01)</f>
        <v>1821</v>
      </c>
      <c r="C1865" s="86" t="s">
        <v>3765</v>
      </c>
      <c r="D1865" s="192">
        <v>15</v>
      </c>
      <c r="E1865" s="87" t="s">
        <v>966</v>
      </c>
      <c r="F1865" s="87" t="s">
        <v>966</v>
      </c>
      <c r="G1865" s="88">
        <v>0</v>
      </c>
      <c r="H1865" s="88">
        <v>0</v>
      </c>
      <c r="I1865" s="151" t="s">
        <v>3</v>
      </c>
      <c r="J1865" s="87" t="s">
        <v>1395</v>
      </c>
      <c r="K1865" s="89" t="s">
        <v>3994</v>
      </c>
      <c r="L1865" s="90" t="s">
        <v>4851</v>
      </c>
      <c r="M1865" s="90" t="s">
        <v>4910</v>
      </c>
      <c r="N1865" s="90"/>
      <c r="O1865" s="86" t="s">
        <v>957</v>
      </c>
      <c r="P1865" s="89" t="s">
        <v>2240</v>
      </c>
      <c r="Q1865" s="89"/>
      <c r="R1865"/>
      <c r="S1865" t="str">
        <f t="shared" si="492"/>
        <v/>
      </c>
      <c r="T1865" t="str">
        <f>IF(ISNA(VLOOKUP(AF1865,#REF!,1)),"//","")</f>
        <v/>
      </c>
      <c r="U1865"/>
      <c r="V1865" t="e">
        <f t="shared" si="404"/>
        <v>#REF!</v>
      </c>
      <c r="W1865" s="81" t="s">
        <v>2705</v>
      </c>
      <c r="X1865" s="59" t="s">
        <v>2263</v>
      </c>
      <c r="Y1865" s="59" t="s">
        <v>2263</v>
      </c>
      <c r="Z1865" s="25" t="str">
        <f t="shared" si="493"/>
        <v>"STO" STD_SPACE_3_PER_EM "3I"</v>
      </c>
      <c r="AA1865" s="25" t="str">
        <f t="shared" si="488"/>
        <v>STO3I</v>
      </c>
      <c r="AB1865" s="1">
        <f t="shared" si="494"/>
        <v>1821</v>
      </c>
      <c r="AC1865" t="str">
        <f t="shared" si="489"/>
        <v>ITM_EE_STO_I</v>
      </c>
      <c r="AD1865" s="136" t="str">
        <f>IF(ISNA(VLOOKUP(AA1865,Sheet2!J:J,1,0)),"//","")</f>
        <v>//</v>
      </c>
      <c r="AF1865" s="94" t="str">
        <f t="shared" si="490"/>
        <v>STO3I</v>
      </c>
      <c r="AG1865" t="b">
        <f t="shared" si="491"/>
        <v>1</v>
      </c>
    </row>
    <row r="1866" spans="1:33">
      <c r="A1866" s="215">
        <f t="shared" si="487"/>
        <v>1866</v>
      </c>
      <c r="B1866" s="216">
        <f t="shared" si="499"/>
        <v>1822</v>
      </c>
      <c r="C1866" s="86" t="s">
        <v>3765</v>
      </c>
      <c r="D1866" s="192">
        <v>16</v>
      </c>
      <c r="E1866" s="87" t="s">
        <v>967</v>
      </c>
      <c r="F1866" s="87" t="s">
        <v>967</v>
      </c>
      <c r="G1866" s="88">
        <v>0</v>
      </c>
      <c r="H1866" s="88">
        <v>0</v>
      </c>
      <c r="I1866" s="151" t="s">
        <v>3</v>
      </c>
      <c r="J1866" s="87" t="s">
        <v>1395</v>
      </c>
      <c r="K1866" s="89" t="s">
        <v>3994</v>
      </c>
      <c r="L1866" s="90" t="s">
        <v>4851</v>
      </c>
      <c r="M1866" s="90" t="s">
        <v>4910</v>
      </c>
      <c r="N1866" s="90"/>
      <c r="O1866" s="86" t="s">
        <v>957</v>
      </c>
      <c r="P1866" s="89" t="s">
        <v>2241</v>
      </c>
      <c r="Q1866" s="89"/>
      <c r="R1866"/>
      <c r="S1866" t="str">
        <f t="shared" si="492"/>
        <v/>
      </c>
      <c r="T1866" t="str">
        <f>IF(ISNA(VLOOKUP(AF1866,#REF!,1)),"//","")</f>
        <v/>
      </c>
      <c r="U1866"/>
      <c r="V1866" t="e">
        <f t="shared" si="404"/>
        <v>#REF!</v>
      </c>
      <c r="W1866" s="81" t="s">
        <v>2705</v>
      </c>
      <c r="X1866" s="59" t="s">
        <v>2263</v>
      </c>
      <c r="Y1866" s="59" t="s">
        <v>2263</v>
      </c>
      <c r="Z1866" s="25" t="str">
        <f t="shared" si="493"/>
        <v>"RCL" STD_SPACE_3_PER_EM "3I"</v>
      </c>
      <c r="AA1866" s="25" t="str">
        <f t="shared" si="488"/>
        <v>RCL3I</v>
      </c>
      <c r="AB1866" s="1">
        <f t="shared" si="494"/>
        <v>1822</v>
      </c>
      <c r="AC1866" t="str">
        <f t="shared" si="489"/>
        <v>ITM_EE_RCL_I</v>
      </c>
      <c r="AD1866" s="136" t="str">
        <f>IF(ISNA(VLOOKUP(AA1866,Sheet2!J:J,1,0)),"//","")</f>
        <v>//</v>
      </c>
      <c r="AF1866" s="94" t="str">
        <f t="shared" si="490"/>
        <v>RCL3I</v>
      </c>
      <c r="AG1866" t="b">
        <f t="shared" si="491"/>
        <v>1</v>
      </c>
    </row>
    <row r="1867" spans="1:33">
      <c r="A1867" s="215">
        <f t="shared" si="487"/>
        <v>1867</v>
      </c>
      <c r="B1867" s="216">
        <f t="shared" si="499"/>
        <v>1823</v>
      </c>
      <c r="C1867" s="86" t="s">
        <v>3765</v>
      </c>
      <c r="D1867" s="192">
        <v>17</v>
      </c>
      <c r="E1867" s="87" t="s">
        <v>2265</v>
      </c>
      <c r="F1867" s="87" t="s">
        <v>1387</v>
      </c>
      <c r="G1867" s="88">
        <v>0</v>
      </c>
      <c r="H1867" s="88">
        <v>0</v>
      </c>
      <c r="I1867" s="151" t="s">
        <v>3</v>
      </c>
      <c r="J1867" s="87" t="s">
        <v>1395</v>
      </c>
      <c r="K1867" s="89" t="s">
        <v>3994</v>
      </c>
      <c r="L1867" s="90" t="s">
        <v>4851</v>
      </c>
      <c r="M1867" s="90" t="s">
        <v>4910</v>
      </c>
      <c r="N1867" s="90"/>
      <c r="O1867" s="86" t="s">
        <v>957</v>
      </c>
      <c r="P1867" s="89" t="s">
        <v>2242</v>
      </c>
      <c r="Q1867" s="89"/>
      <c r="R1867"/>
      <c r="S1867" t="str">
        <f t="shared" si="492"/>
        <v>NOT EQUAL</v>
      </c>
      <c r="T1867" t="str">
        <f>IF(ISNA(VLOOKUP(AF1867,#REF!,1)),"//","")</f>
        <v/>
      </c>
      <c r="U1867"/>
      <c r="V1867" t="e">
        <f t="shared" si="404"/>
        <v>#REF!</v>
      </c>
      <c r="W1867" s="81" t="s">
        <v>2705</v>
      </c>
      <c r="X1867" s="59" t="s">
        <v>2263</v>
      </c>
      <c r="Y1867" s="59" t="s">
        <v>2263</v>
      </c>
      <c r="Z1867" s="25" t="str">
        <f t="shared" si="493"/>
        <v>"3V" STD_DIVIDE "3I"</v>
      </c>
      <c r="AA1867" s="25" t="str">
        <f t="shared" si="488"/>
        <v>3V/3I</v>
      </c>
      <c r="AB1867" s="1">
        <f t="shared" si="494"/>
        <v>1823</v>
      </c>
      <c r="AC1867" t="str">
        <f t="shared" si="489"/>
        <v>ITM_EE_STO_V_I</v>
      </c>
      <c r="AD1867" s="136" t="str">
        <f>IF(ISNA(VLOOKUP(AA1867,Sheet2!J:J,1,0)),"//","")</f>
        <v>//</v>
      </c>
      <c r="AF1867" s="94" t="str">
        <f t="shared" si="490"/>
        <v>3V/3I</v>
      </c>
      <c r="AG1867" t="b">
        <f t="shared" si="491"/>
        <v>1</v>
      </c>
    </row>
    <row r="1868" spans="1:33">
      <c r="A1868" s="215">
        <f t="shared" si="487"/>
        <v>1868</v>
      </c>
      <c r="B1868" s="216">
        <f t="shared" si="499"/>
        <v>1824</v>
      </c>
      <c r="C1868" s="86" t="s">
        <v>3765</v>
      </c>
      <c r="D1868" s="192">
        <v>18</v>
      </c>
      <c r="E1868" s="87" t="s">
        <v>2266</v>
      </c>
      <c r="F1868" s="87" t="s">
        <v>1388</v>
      </c>
      <c r="G1868" s="88">
        <v>0</v>
      </c>
      <c r="H1868" s="88">
        <v>0</v>
      </c>
      <c r="I1868" s="151" t="s">
        <v>3</v>
      </c>
      <c r="J1868" s="87" t="s">
        <v>1395</v>
      </c>
      <c r="K1868" s="89" t="s">
        <v>3994</v>
      </c>
      <c r="L1868" s="90" t="s">
        <v>4851</v>
      </c>
      <c r="M1868" s="90" t="s">
        <v>4910</v>
      </c>
      <c r="N1868" s="90"/>
      <c r="O1868" s="86" t="s">
        <v>957</v>
      </c>
      <c r="P1868" s="89" t="s">
        <v>2243</v>
      </c>
      <c r="Q1868" s="89"/>
      <c r="R1868"/>
      <c r="S1868" t="str">
        <f t="shared" si="492"/>
        <v>NOT EQUAL</v>
      </c>
      <c r="T1868" t="str">
        <f>IF(ISNA(VLOOKUP(AF1868,#REF!,1)),"//","")</f>
        <v/>
      </c>
      <c r="U1868"/>
      <c r="V1868" t="e">
        <f t="shared" si="404"/>
        <v>#REF!</v>
      </c>
      <c r="W1868" s="81" t="s">
        <v>2705</v>
      </c>
      <c r="X1868" s="59" t="s">
        <v>2263</v>
      </c>
      <c r="Y1868" s="59" t="s">
        <v>2645</v>
      </c>
      <c r="Z1868" s="25" t="str">
        <f t="shared" si="493"/>
        <v>"3I" STD_CROSS "3Z"</v>
      </c>
      <c r="AA1868" s="25" t="str">
        <f t="shared" si="488"/>
        <v>3Ix3Z</v>
      </c>
      <c r="AB1868" s="1">
        <f t="shared" si="494"/>
        <v>1824</v>
      </c>
      <c r="AC1868" t="str">
        <f t="shared" si="489"/>
        <v>ITM_EE_STO_IR</v>
      </c>
      <c r="AD1868" s="136" t="str">
        <f>IF(ISNA(VLOOKUP(AA1868,Sheet2!J:J,1,0)),"//","")</f>
        <v>//</v>
      </c>
      <c r="AF1868" s="94" t="str">
        <f t="shared" si="490"/>
        <v>3I*3Z</v>
      </c>
      <c r="AG1868" t="b">
        <f t="shared" si="491"/>
        <v>0</v>
      </c>
    </row>
    <row r="1869" spans="1:33">
      <c r="A1869" s="215">
        <f t="shared" si="487"/>
        <v>1869</v>
      </c>
      <c r="B1869" s="216">
        <f t="shared" si="499"/>
        <v>1825</v>
      </c>
      <c r="C1869" s="86" t="s">
        <v>3765</v>
      </c>
      <c r="D1869" s="192">
        <v>19</v>
      </c>
      <c r="E1869" s="87" t="s">
        <v>2267</v>
      </c>
      <c r="F1869" s="87" t="s">
        <v>1389</v>
      </c>
      <c r="G1869" s="88">
        <v>0</v>
      </c>
      <c r="H1869" s="88">
        <v>0</v>
      </c>
      <c r="I1869" s="151" t="s">
        <v>3</v>
      </c>
      <c r="J1869" s="87" t="s">
        <v>1395</v>
      </c>
      <c r="K1869" s="89" t="s">
        <v>3994</v>
      </c>
      <c r="L1869" s="90" t="s">
        <v>4851</v>
      </c>
      <c r="M1869" s="90" t="s">
        <v>4910</v>
      </c>
      <c r="N1869" s="90"/>
      <c r="O1869" s="86" t="s">
        <v>957</v>
      </c>
      <c r="P1869" s="89" t="s">
        <v>2244</v>
      </c>
      <c r="Q1869" s="89"/>
      <c r="R1869"/>
      <c r="S1869" t="str">
        <f t="shared" si="492"/>
        <v>NOT EQUAL</v>
      </c>
      <c r="T1869" t="str">
        <f>IF(ISNA(VLOOKUP(AF1869,#REF!,1)),"//","")</f>
        <v/>
      </c>
      <c r="U1869"/>
      <c r="V1869" t="e">
        <f t="shared" si="404"/>
        <v>#REF!</v>
      </c>
      <c r="W1869" s="81" t="s">
        <v>2705</v>
      </c>
      <c r="X1869" s="59" t="s">
        <v>2263</v>
      </c>
      <c r="Y1869" s="59" t="s">
        <v>2263</v>
      </c>
      <c r="Z1869" s="25" t="str">
        <f t="shared" si="493"/>
        <v>"3V" STD_DIVIDE "3Z"</v>
      </c>
      <c r="AA1869" s="25" t="str">
        <f t="shared" si="488"/>
        <v>3V/3Z</v>
      </c>
      <c r="AB1869" s="1">
        <f t="shared" si="494"/>
        <v>1825</v>
      </c>
      <c r="AC1869" t="str">
        <f t="shared" si="489"/>
        <v>ITM_EE_STO_V_Z</v>
      </c>
      <c r="AD1869" s="136" t="str">
        <f>IF(ISNA(VLOOKUP(AA1869,Sheet2!J:J,1,0)),"//","")</f>
        <v>//</v>
      </c>
      <c r="AF1869" s="94" t="str">
        <f t="shared" si="490"/>
        <v>3V/3Z</v>
      </c>
      <c r="AG1869" t="b">
        <f t="shared" si="491"/>
        <v>1</v>
      </c>
    </row>
    <row r="1870" spans="1:33">
      <c r="A1870" s="215">
        <f t="shared" si="487"/>
        <v>1870</v>
      </c>
      <c r="B1870" s="216">
        <f t="shared" si="499"/>
        <v>1826</v>
      </c>
      <c r="C1870" s="86" t="s">
        <v>3765</v>
      </c>
      <c r="D1870" s="192">
        <v>20</v>
      </c>
      <c r="E1870" s="87" t="s">
        <v>1390</v>
      </c>
      <c r="F1870" s="87" t="s">
        <v>1390</v>
      </c>
      <c r="G1870" s="88">
        <v>0</v>
      </c>
      <c r="H1870" s="88">
        <v>0</v>
      </c>
      <c r="I1870" s="151" t="s">
        <v>3</v>
      </c>
      <c r="J1870" s="87" t="s">
        <v>1395</v>
      </c>
      <c r="K1870" s="89" t="s">
        <v>3994</v>
      </c>
      <c r="L1870" s="90" t="s">
        <v>4851</v>
      </c>
      <c r="M1870" s="90" t="s">
        <v>4910</v>
      </c>
      <c r="N1870" s="90"/>
      <c r="O1870" s="86" t="s">
        <v>957</v>
      </c>
      <c r="P1870" s="89" t="s">
        <v>2245</v>
      </c>
      <c r="Q1870" s="89"/>
      <c r="R1870"/>
      <c r="S1870" t="str">
        <f t="shared" si="492"/>
        <v/>
      </c>
      <c r="T1870" t="str">
        <f>IF(ISNA(VLOOKUP(AF1870,#REF!,1)),"//","")</f>
        <v/>
      </c>
      <c r="U1870"/>
      <c r="V1870" t="e">
        <f t="shared" si="404"/>
        <v>#REF!</v>
      </c>
      <c r="W1870" s="81" t="s">
        <v>2705</v>
      </c>
      <c r="X1870" s="59" t="s">
        <v>2263</v>
      </c>
      <c r="Y1870" s="59" t="s">
        <v>2263</v>
      </c>
      <c r="Z1870" s="25" t="str">
        <f t="shared" si="493"/>
        <v>"X" STD_SPACE_3_PER_EM STD_RIGHT_ARROW STD_SPACE_3_PER_EM "BAL"</v>
      </c>
      <c r="AA1870" s="25" t="str">
        <f t="shared" si="488"/>
        <v>X&gt;BAL</v>
      </c>
      <c r="AB1870" s="1">
        <f t="shared" si="494"/>
        <v>1826</v>
      </c>
      <c r="AC1870" t="str">
        <f t="shared" si="489"/>
        <v>ITM_EE_X2BAL</v>
      </c>
      <c r="AD1870" s="136" t="str">
        <f>IF(ISNA(VLOOKUP(AA1870,Sheet2!J:J,1,0)),"//","")</f>
        <v>//</v>
      </c>
      <c r="AF1870" s="94" t="str">
        <f t="shared" si="490"/>
        <v>X&gt;BAL</v>
      </c>
      <c r="AG1870" t="b">
        <f t="shared" si="491"/>
        <v>1</v>
      </c>
    </row>
    <row r="1871" spans="1:33">
      <c r="A1871" s="215">
        <f t="shared" si="487"/>
        <v>1871</v>
      </c>
      <c r="B1871" s="216">
        <f t="shared" si="499"/>
        <v>1827</v>
      </c>
      <c r="C1871" s="86" t="s">
        <v>3765</v>
      </c>
      <c r="D1871" s="192">
        <v>45</v>
      </c>
      <c r="E1871" s="87" t="s">
        <v>524</v>
      </c>
      <c r="F1871" s="87" t="s">
        <v>341</v>
      </c>
      <c r="G1871" s="88">
        <v>0</v>
      </c>
      <c r="H1871" s="88">
        <v>0</v>
      </c>
      <c r="I1871" s="156" t="s">
        <v>1</v>
      </c>
      <c r="J1871" s="87" t="s">
        <v>1396</v>
      </c>
      <c r="K1871" s="89" t="s">
        <v>3830</v>
      </c>
      <c r="L1871" s="90" t="s">
        <v>4851</v>
      </c>
      <c r="M1871" s="90" t="s">
        <v>4910</v>
      </c>
      <c r="N1871" s="90"/>
      <c r="O1871" s="86"/>
      <c r="P1871" s="89" t="s">
        <v>4725</v>
      </c>
      <c r="Q1871" s="89"/>
      <c r="R1871"/>
      <c r="S1871" t="str">
        <f t="shared" si="492"/>
        <v>NOT EQUAL</v>
      </c>
      <c r="T1871" t="str">
        <f>IF(ISNA(VLOOKUP(AF1871,#REF!,1)),"//","")</f>
        <v/>
      </c>
      <c r="U1871"/>
      <c r="V1871" t="e">
        <f t="shared" si="404"/>
        <v>#REF!</v>
      </c>
      <c r="W1871" s="81" t="s">
        <v>2748</v>
      </c>
      <c r="X1871" s="59" t="s">
        <v>2263</v>
      </c>
      <c r="Y1871" s="59" t="s">
        <v>4730</v>
      </c>
      <c r="Z1871" s="25" t="str">
        <f t="shared" si="493"/>
        <v/>
      </c>
      <c r="AA1871" s="25" t="str">
        <f t="shared" si="488"/>
        <v>M.A</v>
      </c>
      <c r="AB1871" s="1">
        <f t="shared" si="494"/>
        <v>1827</v>
      </c>
      <c r="AC1871" t="str">
        <f t="shared" si="489"/>
        <v>ITM_MATX_A</v>
      </c>
      <c r="AD1871" s="136" t="str">
        <f>IF(ISNA(VLOOKUP(AA1871,Sheet2!J:J,1,0)),"//","")</f>
        <v>//</v>
      </c>
      <c r="AF1871" s="94" t="str">
        <f t="shared" si="490"/>
        <v/>
      </c>
      <c r="AG1871" t="b">
        <f t="shared" si="491"/>
        <v>0</v>
      </c>
    </row>
    <row r="1872" spans="1:33">
      <c r="A1872" s="215">
        <f t="shared" si="487"/>
        <v>1872</v>
      </c>
      <c r="B1872" s="216">
        <f t="shared" si="499"/>
        <v>1828</v>
      </c>
      <c r="C1872" s="86" t="s">
        <v>3770</v>
      </c>
      <c r="D1872" s="192" t="s">
        <v>7</v>
      </c>
      <c r="E1872" s="87" t="s">
        <v>1381</v>
      </c>
      <c r="F1872" s="87" t="s">
        <v>499</v>
      </c>
      <c r="G1872" s="92">
        <v>0</v>
      </c>
      <c r="H1872" s="92">
        <v>0</v>
      </c>
      <c r="I1872" s="151" t="s">
        <v>3</v>
      </c>
      <c r="J1872" s="87" t="s">
        <v>1395</v>
      </c>
      <c r="K1872" s="89" t="s">
        <v>3994</v>
      </c>
      <c r="L1872" s="90" t="s">
        <v>4851</v>
      </c>
      <c r="M1872" s="90" t="s">
        <v>4910</v>
      </c>
      <c r="N1872" s="90"/>
      <c r="O1872" s="90" t="s">
        <v>953</v>
      </c>
      <c r="P1872" s="89" t="s">
        <v>2226</v>
      </c>
      <c r="Q1872" s="89"/>
      <c r="R1872"/>
      <c r="S1872" t="str">
        <f t="shared" ref="S1872:S1908" si="500">IF(E1872=F1872,"","NOT EQUAL")</f>
        <v>NOT EQUAL</v>
      </c>
      <c r="T1872" t="str">
        <f>IF(ISNA(VLOOKUP(AF1872,#REF!,1)),"//","")</f>
        <v/>
      </c>
      <c r="U1872"/>
      <c r="V1872" t="e">
        <f t="shared" si="404"/>
        <v>#REF!</v>
      </c>
      <c r="W1872" s="81" t="s">
        <v>2705</v>
      </c>
      <c r="X1872" s="59" t="s">
        <v>2263</v>
      </c>
      <c r="Y1872" s="59" t="s">
        <v>2263</v>
      </c>
      <c r="Z1872" s="25" t="str">
        <f t="shared" si="493"/>
        <v>"OP_A"</v>
      </c>
      <c r="AA1872" s="25" t="str">
        <f t="shared" si="488"/>
        <v>OP_A</v>
      </c>
      <c r="AB1872" s="1">
        <f t="shared" si="494"/>
        <v>1828</v>
      </c>
      <c r="AC1872" t="str">
        <f t="shared" si="489"/>
        <v>ITM_op_a</v>
      </c>
      <c r="AD1872" s="136" t="str">
        <f>IF(ISNA(VLOOKUP(AA1872,Sheet2!J:J,1,0)),"//","")</f>
        <v>//</v>
      </c>
      <c r="AF1872" s="94" t="str">
        <f t="shared" si="490"/>
        <v>OP_A</v>
      </c>
      <c r="AG1872" t="b">
        <f t="shared" si="491"/>
        <v>1</v>
      </c>
    </row>
    <row r="1873" spans="1:33">
      <c r="A1873" s="215">
        <f t="shared" si="487"/>
        <v>1873</v>
      </c>
      <c r="B1873" s="216">
        <f t="shared" si="499"/>
        <v>1829</v>
      </c>
      <c r="C1873" s="86" t="s">
        <v>3771</v>
      </c>
      <c r="D1873" s="192" t="s">
        <v>7</v>
      </c>
      <c r="E1873" s="87" t="s">
        <v>1382</v>
      </c>
      <c r="F1873" s="87" t="s">
        <v>954</v>
      </c>
      <c r="G1873" s="88">
        <v>0</v>
      </c>
      <c r="H1873" s="88">
        <v>0</v>
      </c>
      <c r="I1873" s="151" t="s">
        <v>3</v>
      </c>
      <c r="J1873" s="87" t="s">
        <v>1395</v>
      </c>
      <c r="K1873" s="89" t="s">
        <v>3994</v>
      </c>
      <c r="L1873" s="90" t="s">
        <v>4851</v>
      </c>
      <c r="M1873" s="90" t="s">
        <v>4910</v>
      </c>
      <c r="N1873" s="90"/>
      <c r="O1873" s="86" t="s">
        <v>1400</v>
      </c>
      <c r="P1873" s="89" t="s">
        <v>2227</v>
      </c>
      <c r="Q1873" s="89"/>
      <c r="R1873"/>
      <c r="S1873" t="str">
        <f t="shared" si="500"/>
        <v>NOT EQUAL</v>
      </c>
      <c r="T1873" t="str">
        <f>IF(ISNA(VLOOKUP(AF1873,#REF!,1)),"//","")</f>
        <v/>
      </c>
      <c r="U1873"/>
      <c r="V1873" t="e">
        <f t="shared" si="404"/>
        <v>#REF!</v>
      </c>
      <c r="W1873" s="81" t="s">
        <v>2705</v>
      </c>
      <c r="X1873" s="59" t="s">
        <v>2263</v>
      </c>
      <c r="Y1873" s="59" t="s">
        <v>2263</v>
      </c>
      <c r="Z1873" s="25" t="str">
        <f t="shared" si="493"/>
        <v>"OP_A" STD_SUP_2</v>
      </c>
      <c r="AA1873" s="25" t="str">
        <f t="shared" si="488"/>
        <v>OP_A^2</v>
      </c>
      <c r="AB1873" s="1">
        <f t="shared" si="494"/>
        <v>1829</v>
      </c>
      <c r="AC1873" t="str">
        <f t="shared" si="489"/>
        <v>ITM_op_a2</v>
      </c>
      <c r="AD1873" s="136" t="str">
        <f>IF(ISNA(VLOOKUP(AA1873,Sheet2!J:J,1,0)),"//","")</f>
        <v>//</v>
      </c>
      <c r="AF1873" s="94" t="str">
        <f t="shared" si="490"/>
        <v>OP_A^2</v>
      </c>
      <c r="AG1873" t="b">
        <f t="shared" si="491"/>
        <v>1</v>
      </c>
    </row>
    <row r="1874" spans="1:33">
      <c r="A1874" s="215">
        <f t="shared" si="487"/>
        <v>1874</v>
      </c>
      <c r="B1874" s="216">
        <f t="shared" si="499"/>
        <v>1830</v>
      </c>
      <c r="C1874" s="86" t="s">
        <v>3772</v>
      </c>
      <c r="D1874" s="192" t="s">
        <v>7</v>
      </c>
      <c r="E1874" s="87" t="s">
        <v>1383</v>
      </c>
      <c r="F1874" s="87" t="s">
        <v>508</v>
      </c>
      <c r="G1874" s="88">
        <v>0</v>
      </c>
      <c r="H1874" s="88">
        <v>0</v>
      </c>
      <c r="I1874" s="151" t="s">
        <v>3</v>
      </c>
      <c r="J1874" s="87" t="s">
        <v>1395</v>
      </c>
      <c r="K1874" s="89" t="s">
        <v>3994</v>
      </c>
      <c r="L1874" s="90" t="s">
        <v>4851</v>
      </c>
      <c r="M1874" s="90" t="s">
        <v>4910</v>
      </c>
      <c r="N1874" s="90"/>
      <c r="O1874" s="86" t="s">
        <v>1401</v>
      </c>
      <c r="P1874" s="89" t="s">
        <v>2228</v>
      </c>
      <c r="Q1874" s="89"/>
      <c r="R1874"/>
      <c r="S1874" t="str">
        <f t="shared" si="500"/>
        <v>NOT EQUAL</v>
      </c>
      <c r="T1874" t="str">
        <f>IF(ISNA(VLOOKUP(AF1874,#REF!,1)),"//","")</f>
        <v/>
      </c>
      <c r="U1874"/>
      <c r="V1874" t="e">
        <f t="shared" si="404"/>
        <v>#REF!</v>
      </c>
      <c r="W1874" s="81" t="s">
        <v>2705</v>
      </c>
      <c r="X1874" s="59" t="s">
        <v>2263</v>
      </c>
      <c r="Y1874" s="59" t="s">
        <v>2263</v>
      </c>
      <c r="Z1874" s="25" t="str">
        <f t="shared" si="493"/>
        <v>"OP_J"</v>
      </c>
      <c r="AA1874" s="25" t="str">
        <f t="shared" si="488"/>
        <v>OP_J</v>
      </c>
      <c r="AB1874" s="1">
        <f t="shared" si="494"/>
        <v>1830</v>
      </c>
      <c r="AC1874" t="str">
        <f t="shared" si="489"/>
        <v>ITM_op_j</v>
      </c>
      <c r="AD1874" s="136" t="str">
        <f>IF(ISNA(VLOOKUP(AA1874,Sheet2!J:J,1,0)),"//","")</f>
        <v>//</v>
      </c>
      <c r="AF1874" s="94" t="str">
        <f t="shared" si="490"/>
        <v>OP_J</v>
      </c>
      <c r="AG1874" t="b">
        <f t="shared" si="491"/>
        <v>1</v>
      </c>
    </row>
    <row r="1875" spans="1:33">
      <c r="A1875" s="215">
        <f t="shared" si="487"/>
        <v>1875</v>
      </c>
      <c r="B1875" s="216">
        <f t="shared" si="499"/>
        <v>1831</v>
      </c>
      <c r="C1875" s="86" t="s">
        <v>3774</v>
      </c>
      <c r="D1875" s="192">
        <v>2</v>
      </c>
      <c r="E1875" s="89" t="s">
        <v>2691</v>
      </c>
      <c r="F1875" s="89" t="s">
        <v>2691</v>
      </c>
      <c r="G1875" s="92">
        <v>0</v>
      </c>
      <c r="H1875" s="92">
        <v>0</v>
      </c>
      <c r="I1875" s="151" t="s">
        <v>3</v>
      </c>
      <c r="J1875" s="87" t="s">
        <v>1395</v>
      </c>
      <c r="K1875" s="89" t="s">
        <v>3994</v>
      </c>
      <c r="L1875" s="90" t="s">
        <v>4851</v>
      </c>
      <c r="M1875" s="90" t="s">
        <v>4910</v>
      </c>
      <c r="N1875" s="90"/>
      <c r="O1875" s="86" t="s">
        <v>938</v>
      </c>
      <c r="P1875" s="89" t="s">
        <v>2214</v>
      </c>
      <c r="Q1875" s="89"/>
      <c r="R1875"/>
      <c r="S1875" t="str">
        <f t="shared" si="500"/>
        <v/>
      </c>
      <c r="T1875" t="str">
        <f>IF(ISNA(VLOOKUP(AF1875,#REF!,1)),"//","")</f>
        <v/>
      </c>
      <c r="U1875"/>
      <c r="V1875" t="e">
        <f t="shared" si="404"/>
        <v>#REF!</v>
      </c>
      <c r="W1875" s="81" t="s">
        <v>2747</v>
      </c>
      <c r="X1875" s="59" t="s">
        <v>2263</v>
      </c>
      <c r="Y1875" s="59" t="s">
        <v>2761</v>
      </c>
      <c r="Z1875" s="25" t="str">
        <f t="shared" si="493"/>
        <v>"BIN"</v>
      </c>
      <c r="AA1875" s="25" t="str">
        <f t="shared" si="488"/>
        <v>&gt;BIN</v>
      </c>
      <c r="AB1875" s="1">
        <f t="shared" si="494"/>
        <v>1831</v>
      </c>
      <c r="AC1875" t="str">
        <f t="shared" si="489"/>
        <v>ITM_2BIN</v>
      </c>
      <c r="AD1875" s="136" t="str">
        <f>IF(ISNA(VLOOKUP(AA1875,Sheet2!J:J,1,0)),"//","")</f>
        <v>//</v>
      </c>
      <c r="AF1875" s="94" t="str">
        <f t="shared" si="490"/>
        <v>BIN</v>
      </c>
      <c r="AG1875" t="b">
        <f t="shared" si="491"/>
        <v>0</v>
      </c>
    </row>
    <row r="1876" spans="1:33">
      <c r="A1876" s="215">
        <f t="shared" si="487"/>
        <v>1876</v>
      </c>
      <c r="B1876" s="216">
        <f t="shared" si="499"/>
        <v>1832</v>
      </c>
      <c r="C1876" s="86" t="s">
        <v>3774</v>
      </c>
      <c r="D1876" s="192">
        <v>8</v>
      </c>
      <c r="E1876" s="87" t="s">
        <v>2692</v>
      </c>
      <c r="F1876" s="87" t="s">
        <v>2692</v>
      </c>
      <c r="G1876" s="88">
        <v>0</v>
      </c>
      <c r="H1876" s="88">
        <v>0</v>
      </c>
      <c r="I1876" s="151" t="s">
        <v>3</v>
      </c>
      <c r="J1876" s="87" t="s">
        <v>1395</v>
      </c>
      <c r="K1876" s="89" t="s">
        <v>3994</v>
      </c>
      <c r="L1876" s="90" t="s">
        <v>4851</v>
      </c>
      <c r="M1876" s="90" t="s">
        <v>4910</v>
      </c>
      <c r="N1876" s="90"/>
      <c r="O1876" s="86" t="s">
        <v>938</v>
      </c>
      <c r="P1876" s="89" t="s">
        <v>2215</v>
      </c>
      <c r="Q1876" s="89"/>
      <c r="R1876"/>
      <c r="S1876" t="str">
        <f t="shared" si="500"/>
        <v/>
      </c>
      <c r="T1876" t="str">
        <f>IF(ISNA(VLOOKUP(AF1876,#REF!,1)),"//","")</f>
        <v/>
      </c>
      <c r="U1876"/>
      <c r="V1876" t="e">
        <f t="shared" si="404"/>
        <v>#REF!</v>
      </c>
      <c r="W1876" s="81" t="s">
        <v>2747</v>
      </c>
      <c r="X1876" s="59" t="s">
        <v>2263</v>
      </c>
      <c r="Y1876" s="59" t="s">
        <v>2762</v>
      </c>
      <c r="Z1876" s="25" t="str">
        <f t="shared" si="493"/>
        <v>"OCT"</v>
      </c>
      <c r="AA1876" s="25" t="str">
        <f t="shared" si="488"/>
        <v>&gt;OCT</v>
      </c>
      <c r="AB1876" s="1">
        <f t="shared" si="494"/>
        <v>1832</v>
      </c>
      <c r="AC1876" t="str">
        <f t="shared" si="489"/>
        <v>ITM_2OCT</v>
      </c>
      <c r="AD1876" s="136" t="str">
        <f>IF(ISNA(VLOOKUP(AA1876,Sheet2!J:J,1,0)),"//","")</f>
        <v>//</v>
      </c>
      <c r="AF1876" s="94" t="str">
        <f t="shared" si="490"/>
        <v>OCT</v>
      </c>
      <c r="AG1876" t="b">
        <f t="shared" si="491"/>
        <v>0</v>
      </c>
    </row>
    <row r="1877" spans="1:33">
      <c r="A1877" s="215">
        <f t="shared" si="487"/>
        <v>1877</v>
      </c>
      <c r="B1877" s="216">
        <f t="shared" si="499"/>
        <v>1833</v>
      </c>
      <c r="C1877" s="86" t="s">
        <v>3774</v>
      </c>
      <c r="D1877" s="192">
        <v>10</v>
      </c>
      <c r="E1877" s="87" t="s">
        <v>1077</v>
      </c>
      <c r="F1877" s="87" t="s">
        <v>1077</v>
      </c>
      <c r="G1877" s="88">
        <v>0</v>
      </c>
      <c r="H1877" s="88">
        <v>0</v>
      </c>
      <c r="I1877" s="151" t="s">
        <v>3</v>
      </c>
      <c r="J1877" s="87" t="s">
        <v>1395</v>
      </c>
      <c r="K1877" s="89" t="s">
        <v>3994</v>
      </c>
      <c r="L1877" s="90" t="s">
        <v>4851</v>
      </c>
      <c r="M1877" s="90" t="s">
        <v>4910</v>
      </c>
      <c r="N1877" s="90"/>
      <c r="O1877" s="86" t="s">
        <v>938</v>
      </c>
      <c r="P1877" s="89" t="s">
        <v>2216</v>
      </c>
      <c r="Q1877" s="89"/>
      <c r="R1877"/>
      <c r="S1877" t="str">
        <f t="shared" si="500"/>
        <v/>
      </c>
      <c r="T1877" t="str">
        <f>IF(ISNA(VLOOKUP(AF1877,#REF!,1)),"//","")</f>
        <v/>
      </c>
      <c r="U1877"/>
      <c r="V1877" t="e">
        <f t="shared" si="404"/>
        <v>#REF!</v>
      </c>
      <c r="W1877" s="81" t="s">
        <v>2747</v>
      </c>
      <c r="X1877" s="59" t="s">
        <v>2263</v>
      </c>
      <c r="Y1877" s="85" t="s">
        <v>2763</v>
      </c>
      <c r="Z1877" s="25" t="str">
        <f t="shared" si="493"/>
        <v>"DEC"</v>
      </c>
      <c r="AA1877" s="25" t="str">
        <f t="shared" si="488"/>
        <v>&gt;DEC</v>
      </c>
      <c r="AB1877" s="1">
        <f t="shared" si="494"/>
        <v>1833</v>
      </c>
      <c r="AC1877" t="str">
        <f t="shared" si="489"/>
        <v>ITM_2DEC</v>
      </c>
      <c r="AD1877" s="136" t="str">
        <f>IF(ISNA(VLOOKUP(AA1877,Sheet2!J:J,1,0)),"//","")</f>
        <v>//</v>
      </c>
      <c r="AF1877" s="94" t="str">
        <f t="shared" si="490"/>
        <v>DEC</v>
      </c>
      <c r="AG1877" t="b">
        <f t="shared" si="491"/>
        <v>0</v>
      </c>
    </row>
    <row r="1878" spans="1:33">
      <c r="A1878" s="215">
        <f t="shared" si="487"/>
        <v>1878</v>
      </c>
      <c r="B1878" s="216">
        <f t="shared" si="499"/>
        <v>1834</v>
      </c>
      <c r="C1878" s="86" t="s">
        <v>3774</v>
      </c>
      <c r="D1878" s="192">
        <v>16</v>
      </c>
      <c r="E1878" s="87" t="s">
        <v>1372</v>
      </c>
      <c r="F1878" s="87" t="s">
        <v>1372</v>
      </c>
      <c r="G1878" s="88">
        <v>0</v>
      </c>
      <c r="H1878" s="88">
        <v>0</v>
      </c>
      <c r="I1878" s="151" t="s">
        <v>3</v>
      </c>
      <c r="J1878" s="87" t="s">
        <v>1395</v>
      </c>
      <c r="K1878" s="89" t="s">
        <v>3994</v>
      </c>
      <c r="L1878" s="90" t="s">
        <v>4851</v>
      </c>
      <c r="M1878" s="90" t="s">
        <v>4910</v>
      </c>
      <c r="N1878" s="90"/>
      <c r="O1878" s="86" t="s">
        <v>938</v>
      </c>
      <c r="P1878" s="89" t="s">
        <v>2217</v>
      </c>
      <c r="Q1878" s="89"/>
      <c r="R1878"/>
      <c r="S1878" t="str">
        <f t="shared" si="500"/>
        <v/>
      </c>
      <c r="T1878" t="str">
        <f>IF(ISNA(VLOOKUP(AF1878,#REF!,1)),"//","")</f>
        <v/>
      </c>
      <c r="U1878"/>
      <c r="V1878" t="e">
        <f t="shared" si="404"/>
        <v>#REF!</v>
      </c>
      <c r="W1878" s="81" t="s">
        <v>2747</v>
      </c>
      <c r="X1878" s="59" t="s">
        <v>2263</v>
      </c>
      <c r="Y1878" s="85" t="s">
        <v>2764</v>
      </c>
      <c r="Z1878" s="25" t="str">
        <f t="shared" si="493"/>
        <v>"HEX"</v>
      </c>
      <c r="AA1878" s="25" t="str">
        <f t="shared" si="488"/>
        <v>&gt;HEX</v>
      </c>
      <c r="AB1878" s="1">
        <f t="shared" si="494"/>
        <v>1834</v>
      </c>
      <c r="AC1878" t="str">
        <f t="shared" si="489"/>
        <v>ITM_2HEX</v>
      </c>
      <c r="AD1878" s="136" t="str">
        <f>IF(ISNA(VLOOKUP(AA1878,Sheet2!J:J,1,0)),"//","")</f>
        <v>//</v>
      </c>
      <c r="AF1878" s="94" t="str">
        <f t="shared" si="490"/>
        <v>HEX</v>
      </c>
      <c r="AG1878" t="b">
        <f t="shared" si="491"/>
        <v>0</v>
      </c>
    </row>
    <row r="1879" spans="1:33">
      <c r="A1879" s="215">
        <f t="shared" si="487"/>
        <v>1879</v>
      </c>
      <c r="B1879" s="216">
        <f t="shared" si="499"/>
        <v>1835</v>
      </c>
      <c r="C1879" s="86" t="s">
        <v>3702</v>
      </c>
      <c r="D1879" s="192">
        <v>8</v>
      </c>
      <c r="E1879" s="87" t="s">
        <v>1379</v>
      </c>
      <c r="F1879" s="87" t="s">
        <v>1379</v>
      </c>
      <c r="G1879" s="88">
        <v>0</v>
      </c>
      <c r="H1879" s="88">
        <v>0</v>
      </c>
      <c r="I1879" s="151" t="s">
        <v>3</v>
      </c>
      <c r="J1879" s="87" t="s">
        <v>1396</v>
      </c>
      <c r="K1879" s="89" t="s">
        <v>3830</v>
      </c>
      <c r="L1879" s="90" t="s">
        <v>4851</v>
      </c>
      <c r="M1879" s="90" t="s">
        <v>4910</v>
      </c>
      <c r="N1879" s="90"/>
      <c r="O1879" s="86" t="s">
        <v>938</v>
      </c>
      <c r="P1879" s="89" t="s">
        <v>2218</v>
      </c>
      <c r="Q1879" s="89"/>
      <c r="R1879"/>
      <c r="S1879" t="str">
        <f t="shared" si="500"/>
        <v/>
      </c>
      <c r="T1879" t="str">
        <f>IF(ISNA(VLOOKUP(AF1879,#REF!,1)),"//","")</f>
        <v/>
      </c>
      <c r="U1879"/>
      <c r="V1879" t="e">
        <f t="shared" si="404"/>
        <v>#REF!</v>
      </c>
      <c r="W1879" s="81" t="s">
        <v>2747</v>
      </c>
      <c r="X1879" s="59" t="s">
        <v>2263</v>
      </c>
      <c r="Y1879" s="85" t="s">
        <v>2263</v>
      </c>
      <c r="Z1879" s="25" t="str">
        <f t="shared" si="493"/>
        <v/>
      </c>
      <c r="AA1879" s="25" t="str">
        <f t="shared" si="488"/>
        <v/>
      </c>
      <c r="AB1879" s="1">
        <f t="shared" si="494"/>
        <v>1835</v>
      </c>
      <c r="AC1879" t="str">
        <f t="shared" si="489"/>
        <v>ITM_WS8</v>
      </c>
      <c r="AD1879" s="136" t="str">
        <f>IF(ISNA(VLOOKUP(AA1879,Sheet2!J:J,1,0)),"//","")</f>
        <v/>
      </c>
      <c r="AF1879" s="94" t="str">
        <f t="shared" si="490"/>
        <v/>
      </c>
      <c r="AG1879" t="b">
        <f t="shared" si="491"/>
        <v>1</v>
      </c>
    </row>
    <row r="1880" spans="1:33">
      <c r="A1880" s="215">
        <f t="shared" si="487"/>
        <v>1880</v>
      </c>
      <c r="B1880" s="216">
        <f t="shared" si="499"/>
        <v>1836</v>
      </c>
      <c r="C1880" s="86" t="s">
        <v>3702</v>
      </c>
      <c r="D1880" s="192">
        <v>16</v>
      </c>
      <c r="E1880" s="87" t="s">
        <v>939</v>
      </c>
      <c r="F1880" s="87" t="s">
        <v>939</v>
      </c>
      <c r="G1880" s="88">
        <v>0</v>
      </c>
      <c r="H1880" s="88">
        <v>0</v>
      </c>
      <c r="I1880" s="151" t="s">
        <v>3</v>
      </c>
      <c r="J1880" s="87" t="s">
        <v>1396</v>
      </c>
      <c r="K1880" s="89" t="s">
        <v>3830</v>
      </c>
      <c r="L1880" s="90" t="s">
        <v>4851</v>
      </c>
      <c r="M1880" s="90" t="s">
        <v>4910</v>
      </c>
      <c r="N1880" s="90"/>
      <c r="O1880" s="86" t="s">
        <v>938</v>
      </c>
      <c r="P1880" s="89" t="s">
        <v>2219</v>
      </c>
      <c r="Q1880" s="89"/>
      <c r="R1880"/>
      <c r="S1880" t="str">
        <f t="shared" si="500"/>
        <v/>
      </c>
      <c r="T1880" t="str">
        <f>IF(ISNA(VLOOKUP(AF1880,#REF!,1)),"//","")</f>
        <v/>
      </c>
      <c r="U1880"/>
      <c r="V1880" t="e">
        <f t="shared" si="404"/>
        <v>#REF!</v>
      </c>
      <c r="W1880" s="81" t="s">
        <v>2747</v>
      </c>
      <c r="X1880" s="59" t="s">
        <v>2263</v>
      </c>
      <c r="Y1880" s="59" t="s">
        <v>2263</v>
      </c>
      <c r="Z1880" s="25" t="str">
        <f t="shared" si="493"/>
        <v/>
      </c>
      <c r="AA1880" s="25" t="str">
        <f t="shared" si="488"/>
        <v/>
      </c>
      <c r="AB1880" s="1">
        <f t="shared" si="494"/>
        <v>1836</v>
      </c>
      <c r="AC1880" t="str">
        <f t="shared" si="489"/>
        <v>ITM_WS16</v>
      </c>
      <c r="AD1880" s="136" t="str">
        <f>IF(ISNA(VLOOKUP(AA1880,Sheet2!J:J,1,0)),"//","")</f>
        <v/>
      </c>
      <c r="AF1880" s="94" t="str">
        <f t="shared" si="490"/>
        <v/>
      </c>
      <c r="AG1880" t="b">
        <f t="shared" si="491"/>
        <v>1</v>
      </c>
    </row>
    <row r="1881" spans="1:33">
      <c r="A1881" s="215">
        <f t="shared" si="487"/>
        <v>1881</v>
      </c>
      <c r="B1881" s="216">
        <f t="shared" si="499"/>
        <v>1837</v>
      </c>
      <c r="C1881" s="86" t="s">
        <v>3702</v>
      </c>
      <c r="D1881" s="192">
        <v>32</v>
      </c>
      <c r="E1881" s="87" t="s">
        <v>940</v>
      </c>
      <c r="F1881" s="87" t="s">
        <v>940</v>
      </c>
      <c r="G1881" s="88">
        <v>0</v>
      </c>
      <c r="H1881" s="88">
        <v>0</v>
      </c>
      <c r="I1881" s="151" t="s">
        <v>3</v>
      </c>
      <c r="J1881" s="87" t="s">
        <v>1396</v>
      </c>
      <c r="K1881" s="89" t="s">
        <v>3830</v>
      </c>
      <c r="L1881" s="90" t="s">
        <v>4851</v>
      </c>
      <c r="M1881" s="90" t="s">
        <v>4910</v>
      </c>
      <c r="N1881" s="90"/>
      <c r="O1881" s="86" t="s">
        <v>938</v>
      </c>
      <c r="P1881" s="89" t="s">
        <v>2220</v>
      </c>
      <c r="Q1881" s="89"/>
      <c r="R1881"/>
      <c r="S1881" t="str">
        <f t="shared" si="500"/>
        <v/>
      </c>
      <c r="T1881" t="str">
        <f>IF(ISNA(VLOOKUP(AF1881,#REF!,1)),"//","")</f>
        <v/>
      </c>
      <c r="U1881"/>
      <c r="V1881" t="e">
        <f t="shared" si="404"/>
        <v>#REF!</v>
      </c>
      <c r="W1881" s="81" t="s">
        <v>2747</v>
      </c>
      <c r="X1881" s="59" t="s">
        <v>2263</v>
      </c>
      <c r="Y1881" s="59" t="s">
        <v>2263</v>
      </c>
      <c r="Z1881" s="25" t="str">
        <f t="shared" si="493"/>
        <v/>
      </c>
      <c r="AA1881" s="25" t="str">
        <f t="shared" si="488"/>
        <v/>
      </c>
      <c r="AB1881" s="1">
        <f t="shared" si="494"/>
        <v>1837</v>
      </c>
      <c r="AC1881" t="str">
        <f t="shared" si="489"/>
        <v>ITM_WS32</v>
      </c>
      <c r="AD1881" s="136" t="str">
        <f>IF(ISNA(VLOOKUP(AA1881,Sheet2!J:J,1,0)),"//","")</f>
        <v/>
      </c>
      <c r="AF1881" s="94" t="str">
        <f t="shared" si="490"/>
        <v/>
      </c>
      <c r="AG1881" t="b">
        <f t="shared" si="491"/>
        <v>1</v>
      </c>
    </row>
    <row r="1882" spans="1:33">
      <c r="A1882" s="215">
        <f t="shared" si="487"/>
        <v>1882</v>
      </c>
      <c r="B1882" s="216">
        <f t="shared" si="499"/>
        <v>1838</v>
      </c>
      <c r="C1882" s="86" t="s">
        <v>3702</v>
      </c>
      <c r="D1882" s="192">
        <v>64</v>
      </c>
      <c r="E1882" s="87" t="s">
        <v>941</v>
      </c>
      <c r="F1882" s="87" t="s">
        <v>941</v>
      </c>
      <c r="G1882" s="88">
        <v>0</v>
      </c>
      <c r="H1882" s="88">
        <v>0</v>
      </c>
      <c r="I1882" s="151" t="s">
        <v>3</v>
      </c>
      <c r="J1882" s="87" t="s">
        <v>1396</v>
      </c>
      <c r="K1882" s="89" t="s">
        <v>3830</v>
      </c>
      <c r="L1882" s="90" t="s">
        <v>4851</v>
      </c>
      <c r="M1882" s="90" t="s">
        <v>4910</v>
      </c>
      <c r="N1882" s="90"/>
      <c r="O1882" s="86" t="s">
        <v>938</v>
      </c>
      <c r="P1882" s="89" t="s">
        <v>2221</v>
      </c>
      <c r="Q1882" s="89"/>
      <c r="R1882"/>
      <c r="S1882" t="str">
        <f t="shared" si="500"/>
        <v/>
      </c>
      <c r="T1882" t="str">
        <f>IF(ISNA(VLOOKUP(AF1882,#REF!,1)),"//","")</f>
        <v/>
      </c>
      <c r="U1882"/>
      <c r="V1882" t="e">
        <f t="shared" si="404"/>
        <v>#REF!</v>
      </c>
      <c r="W1882" s="81" t="s">
        <v>2747</v>
      </c>
      <c r="X1882" s="59" t="s">
        <v>2263</v>
      </c>
      <c r="Y1882" s="59" t="s">
        <v>2263</v>
      </c>
      <c r="Z1882" s="25" t="str">
        <f t="shared" si="493"/>
        <v/>
      </c>
      <c r="AA1882" s="25" t="str">
        <f t="shared" si="488"/>
        <v/>
      </c>
      <c r="AB1882" s="1">
        <f t="shared" si="494"/>
        <v>1838</v>
      </c>
      <c r="AC1882" t="str">
        <f t="shared" si="489"/>
        <v>ITM_WS64</v>
      </c>
      <c r="AD1882" s="136" t="str">
        <f>IF(ISNA(VLOOKUP(AA1882,Sheet2!J:J,1,0)),"//","")</f>
        <v/>
      </c>
      <c r="AF1882" s="94" t="str">
        <f t="shared" si="490"/>
        <v/>
      </c>
      <c r="AG1882" t="b">
        <f t="shared" si="491"/>
        <v>1</v>
      </c>
    </row>
    <row r="1883" spans="1:33">
      <c r="A1883" s="215">
        <f t="shared" si="487"/>
        <v>1883</v>
      </c>
      <c r="B1883" s="216">
        <f t="shared" si="499"/>
        <v>1839</v>
      </c>
      <c r="C1883" s="53" t="s">
        <v>4319</v>
      </c>
      <c r="D1883" s="193" t="s">
        <v>7</v>
      </c>
      <c r="E1883" s="77" t="s">
        <v>4327</v>
      </c>
      <c r="F1883" s="77" t="s">
        <v>4327</v>
      </c>
      <c r="G1883" s="131">
        <v>0</v>
      </c>
      <c r="H1883" s="131">
        <v>0</v>
      </c>
      <c r="I1883" s="148" t="s">
        <v>3</v>
      </c>
      <c r="J1883" s="58" t="s">
        <v>1395</v>
      </c>
      <c r="K1883" s="59" t="s">
        <v>3994</v>
      </c>
      <c r="L1883" s="57" t="s">
        <v>4851</v>
      </c>
      <c r="M1883" s="57" t="s">
        <v>4910</v>
      </c>
      <c r="N1883" s="57"/>
      <c r="O1883" s="57"/>
      <c r="P1883" s="56" t="s">
        <v>4320</v>
      </c>
      <c r="Q1883" s="13"/>
      <c r="R1883"/>
      <c r="S1883" t="str">
        <f t="shared" si="500"/>
        <v/>
      </c>
      <c r="T1883" t="str">
        <f>IF(ISNA(VLOOKUP(AF1883,#REF!,1)),"//","")</f>
        <v/>
      </c>
      <c r="U1883"/>
      <c r="V1883" t="e">
        <f t="shared" si="404"/>
        <v>#REF!</v>
      </c>
      <c r="W1883" s="81" t="s">
        <v>2263</v>
      </c>
      <c r="X1883" s="59" t="s">
        <v>2263</v>
      </c>
      <c r="Y1883" s="59" t="s">
        <v>2263</v>
      </c>
      <c r="Z1883" s="25" t="str">
        <f t="shared" si="493"/>
        <v>"HOUR"</v>
      </c>
      <c r="AA1883" s="25" t="str">
        <f t="shared" si="488"/>
        <v>HOUR</v>
      </c>
      <c r="AB1883" s="1">
        <f t="shared" si="494"/>
        <v>1839</v>
      </c>
      <c r="AC1883" t="str">
        <f t="shared" si="489"/>
        <v>ITM_HR_DEG</v>
      </c>
      <c r="AD1883" s="136" t="str">
        <f>IF(ISNA(VLOOKUP(AA1883,Sheet2!J:J,1,0)),"//","")</f>
        <v>//</v>
      </c>
      <c r="AF1883" s="94" t="str">
        <f t="shared" si="490"/>
        <v>HOUR</v>
      </c>
      <c r="AG1883" t="b">
        <f t="shared" si="491"/>
        <v>1</v>
      </c>
    </row>
    <row r="1884" spans="1:33">
      <c r="A1884" s="215">
        <f t="shared" si="487"/>
        <v>1884</v>
      </c>
      <c r="B1884" s="216">
        <f t="shared" si="499"/>
        <v>1840</v>
      </c>
      <c r="C1884" s="53" t="s">
        <v>4315</v>
      </c>
      <c r="D1884" s="193" t="s">
        <v>7</v>
      </c>
      <c r="E1884" s="77" t="s">
        <v>4313</v>
      </c>
      <c r="F1884" s="77" t="s">
        <v>4313</v>
      </c>
      <c r="G1884" s="131">
        <v>0</v>
      </c>
      <c r="H1884" s="131">
        <v>0</v>
      </c>
      <c r="I1884" s="148" t="s">
        <v>3</v>
      </c>
      <c r="J1884" s="58" t="s">
        <v>1395</v>
      </c>
      <c r="K1884" s="59" t="s">
        <v>3994</v>
      </c>
      <c r="L1884" s="57" t="s">
        <v>4851</v>
      </c>
      <c r="M1884" s="57" t="s">
        <v>4910</v>
      </c>
      <c r="N1884" s="57"/>
      <c r="O1884" s="57"/>
      <c r="P1884" s="56" t="s">
        <v>4317</v>
      </c>
      <c r="Q1884" s="13"/>
      <c r="R1884"/>
      <c r="S1884" t="str">
        <f t="shared" si="500"/>
        <v/>
      </c>
      <c r="T1884" t="str">
        <f>IF(ISNA(VLOOKUP(AF1884,#REF!,1)),"//","")</f>
        <v/>
      </c>
      <c r="U1884"/>
      <c r="V1884" t="e">
        <f t="shared" ref="V1884:V1947" si="501">IF(AA1884&lt;&gt;"",V1883+1,V1883)</f>
        <v>#REF!</v>
      </c>
      <c r="W1884" s="81" t="s">
        <v>2263</v>
      </c>
      <c r="X1884" s="59" t="s">
        <v>2263</v>
      </c>
      <c r="Y1884" s="59" t="s">
        <v>2263</v>
      </c>
      <c r="Z1884" s="25" t="str">
        <f t="shared" si="493"/>
        <v>"MIN"</v>
      </c>
      <c r="AA1884" s="25" t="str">
        <f t="shared" ref="AA1884:AA1947" si="502">IF(LEN(Y1884)&gt;0,Y1884,SUBSTITUTE(SUBSTITUTE(SUBSTITUTE(SUBSTITUTE(SUBSTITUTE(SUBSTITUTE(SUBSTITUTE(SUBSTITUTE(SUBSTITUTE(SUBSTITUTE(SUBSTITUTE( (SUBSTITUTE( SUBSTITUTE( SUBSTITUTE( SUBSTITUTE(Z1884,"STD_SIGMA","SUM"),"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MIN</v>
      </c>
      <c r="AB1884" s="1">
        <f t="shared" si="494"/>
        <v>1840</v>
      </c>
      <c r="AC1884" t="str">
        <f t="shared" ref="AC1884:AC1947" si="503">P1884</f>
        <v>ITM_MINUTE</v>
      </c>
      <c r="AD1884" s="136" t="str">
        <f>IF(ISNA(VLOOKUP(AA1884,Sheet2!J:J,1,0)),"//","")</f>
        <v/>
      </c>
      <c r="AF1884" s="94" t="str">
        <f t="shared" ref="AF1884:AF1947" si="504">IF(LEN(AA1884)=0,"",SUBSTITUTE(SUBSTITUTE(SUBSTITUTE(SUBSTITUTE(SUBSTITUTE(SUBSTITUTE(SUBSTITUTE(SUBSTITUTE(SUBSTITUTE(SUBSTITUTE(SUBSTITUTE(SUBSTITUTE(SUBSTITUTE(SUBSTITUTE(SUBSTITUTE(SUBSTITUTE(SUBSTITUTE( (SUBSTITUTE( SUBSTITUTE( SUBSTITUTE( SUBSTITUTE(Z1884,"STD_SIGMA","SUM"),"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MIN</v>
      </c>
      <c r="AG1884" t="b">
        <f t="shared" ref="AG1884:AG1947" si="505">AA1884=AF1884</f>
        <v>1</v>
      </c>
    </row>
    <row r="1885" spans="1:33">
      <c r="A1885" s="215">
        <f t="shared" si="487"/>
        <v>1885</v>
      </c>
      <c r="B1885" s="216">
        <f t="shared" si="499"/>
        <v>1841</v>
      </c>
      <c r="C1885" s="53" t="s">
        <v>4316</v>
      </c>
      <c r="D1885" s="193" t="s">
        <v>7</v>
      </c>
      <c r="E1885" s="77" t="s">
        <v>4314</v>
      </c>
      <c r="F1885" s="77" t="s">
        <v>4314</v>
      </c>
      <c r="G1885" s="131">
        <v>0</v>
      </c>
      <c r="H1885" s="131">
        <v>0</v>
      </c>
      <c r="I1885" s="148" t="s">
        <v>3</v>
      </c>
      <c r="J1885" s="58" t="s">
        <v>1395</v>
      </c>
      <c r="K1885" s="59" t="s">
        <v>3994</v>
      </c>
      <c r="L1885" s="57" t="s">
        <v>4851</v>
      </c>
      <c r="M1885" s="57" t="s">
        <v>4910</v>
      </c>
      <c r="N1885" s="57"/>
      <c r="O1885" s="57"/>
      <c r="P1885" s="56" t="s">
        <v>4318</v>
      </c>
      <c r="Q1885" s="13"/>
      <c r="R1885"/>
      <c r="S1885" t="str">
        <f t="shared" si="500"/>
        <v/>
      </c>
      <c r="T1885" t="str">
        <f>IF(ISNA(VLOOKUP(AF1885,#REF!,1)),"//","")</f>
        <v/>
      </c>
      <c r="U1885"/>
      <c r="V1885" t="e">
        <f t="shared" si="501"/>
        <v>#REF!</v>
      </c>
      <c r="W1885" s="81" t="s">
        <v>2263</v>
      </c>
      <c r="X1885" s="59" t="s">
        <v>2263</v>
      </c>
      <c r="Y1885" s="59" t="s">
        <v>2263</v>
      </c>
      <c r="Z1885" s="25" t="str">
        <f t="shared" si="493"/>
        <v>"SEC"</v>
      </c>
      <c r="AA1885" s="25" t="str">
        <f t="shared" si="502"/>
        <v>SEC</v>
      </c>
      <c r="AB1885" s="1">
        <f t="shared" si="494"/>
        <v>1841</v>
      </c>
      <c r="AC1885" t="str">
        <f t="shared" si="503"/>
        <v>ITM_SECOND</v>
      </c>
      <c r="AD1885" s="136" t="str">
        <f>IF(ISNA(VLOOKUP(AA1885,Sheet2!J:J,1,0)),"//","")</f>
        <v>//</v>
      </c>
      <c r="AF1885" s="94" t="str">
        <f t="shared" si="504"/>
        <v>SEC</v>
      </c>
      <c r="AG1885" t="b">
        <f t="shared" si="505"/>
        <v>1</v>
      </c>
    </row>
    <row r="1886" spans="1:33">
      <c r="A1886" s="215">
        <f t="shared" si="487"/>
        <v>1886</v>
      </c>
      <c r="B1886" s="216">
        <f t="shared" si="499"/>
        <v>1842</v>
      </c>
      <c r="C1886" s="53" t="s">
        <v>4321</v>
      </c>
      <c r="D1886" s="193" t="s">
        <v>7</v>
      </c>
      <c r="E1886" s="58" t="s">
        <v>4323</v>
      </c>
      <c r="F1886" s="58" t="s">
        <v>4323</v>
      </c>
      <c r="G1886" s="63">
        <v>0</v>
      </c>
      <c r="H1886" s="63">
        <v>0</v>
      </c>
      <c r="I1886" s="148" t="s">
        <v>3</v>
      </c>
      <c r="J1886" s="58" t="s">
        <v>1395</v>
      </c>
      <c r="K1886" s="59" t="s">
        <v>3994</v>
      </c>
      <c r="L1886" s="57" t="s">
        <v>4851</v>
      </c>
      <c r="M1886" s="57" t="s">
        <v>4910</v>
      </c>
      <c r="N1886" s="57"/>
      <c r="O1886" s="57"/>
      <c r="P1886" s="56" t="s">
        <v>4324</v>
      </c>
      <c r="Q1886" s="13"/>
      <c r="R1886"/>
      <c r="S1886" t="str">
        <f t="shared" si="500"/>
        <v/>
      </c>
      <c r="T1886" t="str">
        <f>IF(ISNA(VLOOKUP(AF1886,#REF!,1)),"//","")</f>
        <v/>
      </c>
      <c r="U1886"/>
      <c r="V1886" t="e">
        <f t="shared" si="501"/>
        <v>#REF!</v>
      </c>
      <c r="W1886" s="81" t="s">
        <v>2263</v>
      </c>
      <c r="X1886" s="59" t="s">
        <v>2263</v>
      </c>
      <c r="Y1886" s="59" t="s">
        <v>2263</v>
      </c>
      <c r="Z1886" s="25" t="str">
        <f t="shared" si="493"/>
        <v>STD_RIGHT_ARROW "TIME"</v>
      </c>
      <c r="AA1886" s="25" t="str">
        <f t="shared" si="502"/>
        <v>&gt;TIME</v>
      </c>
      <c r="AB1886" s="1">
        <f t="shared" si="494"/>
        <v>1842</v>
      </c>
      <c r="AC1886" t="str">
        <f t="shared" si="503"/>
        <v>ITM_toTIME</v>
      </c>
      <c r="AD1886" s="136" t="str">
        <f>IF(ISNA(VLOOKUP(AA1886,Sheet2!J:J,1,0)),"//","")</f>
        <v>//</v>
      </c>
      <c r="AF1886" s="94" t="str">
        <f t="shared" si="504"/>
        <v>&gt;TIME</v>
      </c>
      <c r="AG1886" t="b">
        <f t="shared" si="505"/>
        <v>1</v>
      </c>
    </row>
    <row r="1887" spans="1:33">
      <c r="A1887" s="215">
        <f t="shared" si="487"/>
        <v>1887</v>
      </c>
      <c r="B1887" s="216">
        <f t="shared" si="499"/>
        <v>1843</v>
      </c>
      <c r="C1887" s="53" t="s">
        <v>4322</v>
      </c>
      <c r="D1887" s="193" t="s">
        <v>7</v>
      </c>
      <c r="E1887" s="130" t="s">
        <v>4325</v>
      </c>
      <c r="F1887" s="130" t="s">
        <v>4325</v>
      </c>
      <c r="G1887" s="131">
        <v>0</v>
      </c>
      <c r="H1887" s="131">
        <v>0</v>
      </c>
      <c r="I1887" s="148" t="s">
        <v>3</v>
      </c>
      <c r="J1887" s="58" t="s">
        <v>1395</v>
      </c>
      <c r="K1887" s="59" t="s">
        <v>3994</v>
      </c>
      <c r="L1887" s="57" t="s">
        <v>4851</v>
      </c>
      <c r="M1887" s="57" t="s">
        <v>4910</v>
      </c>
      <c r="N1887" s="57"/>
      <c r="O1887" s="57"/>
      <c r="P1887" s="56" t="s">
        <v>4326</v>
      </c>
      <c r="Q1887" s="13"/>
      <c r="R1887"/>
      <c r="S1887" t="str">
        <f t="shared" si="500"/>
        <v/>
      </c>
      <c r="T1887" t="str">
        <f>IF(ISNA(VLOOKUP(AF1887,#REF!,1)),"//","")</f>
        <v/>
      </c>
      <c r="U1887"/>
      <c r="V1887" t="e">
        <f t="shared" si="501"/>
        <v>#REF!</v>
      </c>
      <c r="W1887" s="81" t="s">
        <v>2263</v>
      </c>
      <c r="X1887" s="59" t="s">
        <v>2263</v>
      </c>
      <c r="Y1887" s="59" t="s">
        <v>2263</v>
      </c>
      <c r="Z1887" s="25" t="str">
        <f t="shared" si="493"/>
        <v>"TIME" STD_RIGHT_ARROW</v>
      </c>
      <c r="AA1887" s="25" t="str">
        <f t="shared" si="502"/>
        <v>TIME&gt;</v>
      </c>
      <c r="AB1887" s="1">
        <f t="shared" si="494"/>
        <v>1843</v>
      </c>
      <c r="AC1887" t="str">
        <f t="shared" si="503"/>
        <v>ITM_TIMEto</v>
      </c>
      <c r="AD1887" s="136" t="str">
        <f>IF(ISNA(VLOOKUP(AA1887,Sheet2!J:J,1,0)),"//","")</f>
        <v>//</v>
      </c>
      <c r="AF1887" s="94" t="str">
        <f t="shared" si="504"/>
        <v>TIME&gt;</v>
      </c>
      <c r="AG1887" t="b">
        <f t="shared" si="505"/>
        <v>1</v>
      </c>
    </row>
    <row r="1888" spans="1:33">
      <c r="A1888" s="215">
        <f t="shared" si="487"/>
        <v>1888</v>
      </c>
      <c r="B1888" s="216">
        <f t="shared" si="499"/>
        <v>1844</v>
      </c>
      <c r="C1888" s="86" t="s">
        <v>3760</v>
      </c>
      <c r="D1888" s="86" t="s">
        <v>4983</v>
      </c>
      <c r="E1888" s="87" t="s">
        <v>524</v>
      </c>
      <c r="F1888" s="87" t="s">
        <v>4980</v>
      </c>
      <c r="G1888" s="88">
        <v>0</v>
      </c>
      <c r="H1888" s="88">
        <v>0</v>
      </c>
      <c r="I1888" s="156" t="s">
        <v>1</v>
      </c>
      <c r="J1888" s="87" t="s">
        <v>1396</v>
      </c>
      <c r="K1888" s="89" t="s">
        <v>3830</v>
      </c>
      <c r="L1888" s="90" t="s">
        <v>4851</v>
      </c>
      <c r="M1888" s="90" t="s">
        <v>4910</v>
      </c>
      <c r="N1888" s="90"/>
      <c r="O1888" s="86" t="s">
        <v>60</v>
      </c>
      <c r="P1888" s="89" t="s">
        <v>4982</v>
      </c>
      <c r="Q1888" s="89"/>
      <c r="R1888"/>
      <c r="S1888" t="str">
        <f t="shared" ref="S1888" si="506">IF(E1888=F1888,"","NOT EQUAL")</f>
        <v>NOT EQUAL</v>
      </c>
      <c r="T1888" t="str">
        <f>IF(ISNA(VLOOKUP(AF1888,#REF!,1)),"//","")</f>
        <v/>
      </c>
      <c r="U1888"/>
      <c r="V1888" t="e">
        <f t="shared" ref="V1888" si="507">IF(AA1888&lt;&gt;"",V1887+1,V1887)</f>
        <v>#REF!</v>
      </c>
      <c r="W1888" s="81" t="s">
        <v>2720</v>
      </c>
      <c r="X1888" s="59" t="s">
        <v>2263</v>
      </c>
      <c r="Y1888" s="59" t="s">
        <v>2263</v>
      </c>
      <c r="Z1888" s="25" t="str">
        <f t="shared" ref="Z1888" si="508">IF( OR(X1888="CNST", I1888="CAT_REGS"),IF(E1888=CHAR(34)&amp;CHAR(34),F1888,E1888),
IF(X1888="YES",UPPER(IF(E1888=CHAR(34)&amp;CHAR(34),F1888,E1888)),
IF(   AND(X1888&lt;&gt;"NO",I1888="CAT_FNCT",D1888&lt;&gt;"multiply", D1888&lt;&gt;"divide"),IF(J1888="SLS_ENABLED",   UPPER(IF(E1888=CHAR(34)&amp;CHAR(34),F1888,E1888)),""),"")))</f>
        <v/>
      </c>
      <c r="AA1888" s="25" t="str">
        <f t="shared" ref="AA1888" si="509">IF(LEN(Y1888)&gt;0,Y1888,SUBSTITUTE(SUBSTITUTE(SUBSTITUTE(SUBSTITUTE(SUBSTITUTE(SUBSTITUTE(SUBSTITUTE(SUBSTITUTE(SUBSTITUTE(SUBSTITUTE(SUBSTITUTE( (SUBSTITUTE( SUBSTITUTE( SUBSTITUTE( SUBSTITUTE(Z1888,"STD_SIGMA","SUM"),"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88" s="1">
        <f t="shared" ref="AB1888" si="510">B1888</f>
        <v>1844</v>
      </c>
      <c r="AC1888" t="str">
        <f t="shared" ref="AC1888" si="511">P1888</f>
        <v>ITM_CB_FRCSRN</v>
      </c>
      <c r="AD1888" s="136" t="str">
        <f>IF(ISNA(VLOOKUP(AA1888,Sheet2!J:J,1,0)),"//","")</f>
        <v/>
      </c>
      <c r="AF1888" s="94" t="str">
        <f t="shared" ref="AF1888" si="512">IF(LEN(AA1888)=0,"",SUBSTITUTE(SUBSTITUTE(SUBSTITUTE(SUBSTITUTE(SUBSTITUTE(SUBSTITUTE(SUBSTITUTE(SUBSTITUTE(SUBSTITUTE(SUBSTITUTE(SUBSTITUTE(SUBSTITUTE(SUBSTITUTE(SUBSTITUTE(SUBSTITUTE(SUBSTITUTE(SUBSTITUTE( (SUBSTITUTE( SUBSTITUTE( SUBSTITUTE( SUBSTITUTE(Z1888,"STD_SIGMA","SUM"),"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88" t="b">
        <f t="shared" ref="AG1888" si="513">AA1888=AF1888</f>
        <v>1</v>
      </c>
    </row>
    <row r="1889" spans="1:33">
      <c r="A1889" s="215">
        <f t="shared" ref="A1889:A1952" si="514">IF(B1889=INT(B1889),ROW(),"")</f>
        <v>1889</v>
      </c>
      <c r="B1889" s="216">
        <f t="shared" si="499"/>
        <v>1845</v>
      </c>
      <c r="C1889" s="86" t="s">
        <v>3817</v>
      </c>
      <c r="D1889" s="192" t="s">
        <v>3237</v>
      </c>
      <c r="E1889" s="89" t="s">
        <v>524</v>
      </c>
      <c r="F1889" s="89" t="s">
        <v>950</v>
      </c>
      <c r="G1889" s="92">
        <v>0</v>
      </c>
      <c r="H1889" s="92">
        <v>0</v>
      </c>
      <c r="I1889" s="58" t="s">
        <v>1</v>
      </c>
      <c r="J1889" s="58" t="s">
        <v>1396</v>
      </c>
      <c r="K1889" s="59" t="s">
        <v>3830</v>
      </c>
      <c r="L1889" s="57" t="s">
        <v>4851</v>
      </c>
      <c r="M1889" s="57" t="s">
        <v>4910</v>
      </c>
      <c r="N1889" s="57"/>
      <c r="O1889" s="86" t="s">
        <v>947</v>
      </c>
      <c r="P1889" s="89" t="s">
        <v>3237</v>
      </c>
      <c r="Q1889" s="89"/>
      <c r="R1889"/>
      <c r="S1889" t="str">
        <f t="shared" si="500"/>
        <v>NOT EQUAL</v>
      </c>
      <c r="T1889" t="str">
        <f>IF(ISNA(VLOOKUP(AF1889,#REF!,1)),"//","")</f>
        <v/>
      </c>
      <c r="U1889"/>
      <c r="V1889" t="e">
        <f t="shared" si="501"/>
        <v>#REF!</v>
      </c>
      <c r="W1889" s="81"/>
      <c r="X1889" s="59"/>
      <c r="Y1889" s="59"/>
      <c r="Z1889" s="25" t="str">
        <f t="shared" si="493"/>
        <v/>
      </c>
      <c r="AA1889" s="25" t="str">
        <f t="shared" si="502"/>
        <v/>
      </c>
      <c r="AB1889" s="1">
        <f t="shared" si="494"/>
        <v>1845</v>
      </c>
      <c r="AC1889" t="str">
        <f t="shared" si="503"/>
        <v>ITM_qoppa</v>
      </c>
      <c r="AD1889" s="136" t="str">
        <f>IF(ISNA(VLOOKUP(AA1889,Sheet2!J:J,1,0)),"//","")</f>
        <v/>
      </c>
      <c r="AF1889" s="94" t="str">
        <f t="shared" si="504"/>
        <v/>
      </c>
      <c r="AG1889" t="b">
        <f t="shared" si="505"/>
        <v>1</v>
      </c>
    </row>
    <row r="1890" spans="1:33">
      <c r="A1890" s="215">
        <f t="shared" si="514"/>
        <v>1890</v>
      </c>
      <c r="B1890" s="216">
        <f t="shared" si="499"/>
        <v>1846</v>
      </c>
      <c r="C1890" s="86" t="s">
        <v>3817</v>
      </c>
      <c r="D1890" s="192" t="s">
        <v>3238</v>
      </c>
      <c r="E1890" s="87" t="s">
        <v>524</v>
      </c>
      <c r="F1890" s="87" t="s">
        <v>951</v>
      </c>
      <c r="G1890" s="88">
        <v>0</v>
      </c>
      <c r="H1890" s="88">
        <v>0</v>
      </c>
      <c r="I1890" s="58" t="s">
        <v>1</v>
      </c>
      <c r="J1890" s="58" t="s">
        <v>1396</v>
      </c>
      <c r="K1890" s="59" t="s">
        <v>3830</v>
      </c>
      <c r="L1890" s="57" t="s">
        <v>4851</v>
      </c>
      <c r="M1890" s="57" t="s">
        <v>4910</v>
      </c>
      <c r="N1890" s="57"/>
      <c r="O1890" s="86" t="s">
        <v>947</v>
      </c>
      <c r="P1890" s="89" t="s">
        <v>3238</v>
      </c>
      <c r="Q1890" s="89"/>
      <c r="R1890"/>
      <c r="S1890" t="str">
        <f t="shared" si="500"/>
        <v>NOT EQUAL</v>
      </c>
      <c r="T1890" t="str">
        <f>IF(ISNA(VLOOKUP(AF1890,#REF!,1)),"//","")</f>
        <v/>
      </c>
      <c r="U1890"/>
      <c r="V1890" t="e">
        <f t="shared" si="501"/>
        <v>#REF!</v>
      </c>
      <c r="W1890" s="81"/>
      <c r="X1890" s="59"/>
      <c r="Y1890" s="59"/>
      <c r="Z1890" s="25" t="str">
        <f t="shared" si="493"/>
        <v/>
      </c>
      <c r="AA1890" s="25" t="str">
        <f t="shared" si="502"/>
        <v/>
      </c>
      <c r="AB1890" s="1">
        <f t="shared" si="494"/>
        <v>1846</v>
      </c>
      <c r="AC1890" t="str">
        <f t="shared" si="503"/>
        <v>ITM_digamma</v>
      </c>
      <c r="AD1890" s="136" t="str">
        <f>IF(ISNA(VLOOKUP(AA1890,Sheet2!J:J,1,0)),"//","")</f>
        <v/>
      </c>
      <c r="AF1890" s="94" t="str">
        <f t="shared" si="504"/>
        <v/>
      </c>
      <c r="AG1890" t="b">
        <f t="shared" si="505"/>
        <v>1</v>
      </c>
    </row>
    <row r="1891" spans="1:33">
      <c r="A1891" s="215">
        <f t="shared" si="514"/>
        <v>1891</v>
      </c>
      <c r="B1891" s="216">
        <f t="shared" si="499"/>
        <v>1847</v>
      </c>
      <c r="C1891" s="86" t="s">
        <v>3817</v>
      </c>
      <c r="D1891" s="192" t="s">
        <v>3239</v>
      </c>
      <c r="E1891" s="87" t="s">
        <v>524</v>
      </c>
      <c r="F1891" s="87" t="s">
        <v>952</v>
      </c>
      <c r="G1891" s="88">
        <v>0</v>
      </c>
      <c r="H1891" s="88">
        <v>0</v>
      </c>
      <c r="I1891" s="58" t="s">
        <v>1</v>
      </c>
      <c r="J1891" s="58" t="s">
        <v>1396</v>
      </c>
      <c r="K1891" s="59" t="s">
        <v>3830</v>
      </c>
      <c r="L1891" s="57" t="s">
        <v>4851</v>
      </c>
      <c r="M1891" s="57" t="s">
        <v>4910</v>
      </c>
      <c r="N1891" s="57"/>
      <c r="O1891" s="86" t="s">
        <v>947</v>
      </c>
      <c r="P1891" s="89" t="s">
        <v>3239</v>
      </c>
      <c r="Q1891" s="89"/>
      <c r="R1891"/>
      <c r="S1891" t="str">
        <f t="shared" si="500"/>
        <v>NOT EQUAL</v>
      </c>
      <c r="T1891" t="str">
        <f>IF(ISNA(VLOOKUP(AF1891,#REF!,1)),"//","")</f>
        <v/>
      </c>
      <c r="U1891"/>
      <c r="V1891" t="e">
        <f t="shared" si="501"/>
        <v>#REF!</v>
      </c>
      <c r="W1891" s="81"/>
      <c r="X1891" s="59"/>
      <c r="Y1891" s="59"/>
      <c r="Z1891" s="25" t="str">
        <f t="shared" si="493"/>
        <v/>
      </c>
      <c r="AA1891" s="25" t="str">
        <f t="shared" si="502"/>
        <v/>
      </c>
      <c r="AB1891" s="1">
        <f t="shared" si="494"/>
        <v>1847</v>
      </c>
      <c r="AC1891" t="str">
        <f t="shared" si="503"/>
        <v>ITM_sampi</v>
      </c>
      <c r="AD1891" s="136" t="str">
        <f>IF(ISNA(VLOOKUP(AA1891,Sheet2!J:J,1,0)),"//","")</f>
        <v/>
      </c>
      <c r="AF1891" s="94" t="str">
        <f t="shared" si="504"/>
        <v/>
      </c>
      <c r="AG1891" t="b">
        <f t="shared" si="505"/>
        <v>1</v>
      </c>
    </row>
    <row r="1892" spans="1:33">
      <c r="A1892" s="215">
        <f t="shared" si="514"/>
        <v>1892</v>
      </c>
      <c r="B1892" s="216">
        <f t="shared" si="499"/>
        <v>1848</v>
      </c>
      <c r="C1892" s="86" t="s">
        <v>3749</v>
      </c>
      <c r="D1892" s="86" t="s">
        <v>2246</v>
      </c>
      <c r="E1892" s="87" t="s">
        <v>1391</v>
      </c>
      <c r="F1892" s="87" t="s">
        <v>1391</v>
      </c>
      <c r="G1892" s="88">
        <v>0</v>
      </c>
      <c r="H1892" s="88">
        <v>0</v>
      </c>
      <c r="I1892" s="151" t="s">
        <v>3</v>
      </c>
      <c r="J1892" s="87" t="s">
        <v>1395</v>
      </c>
      <c r="K1892" s="89" t="s">
        <v>3994</v>
      </c>
      <c r="L1892" s="90" t="s">
        <v>4851</v>
      </c>
      <c r="M1892" s="90" t="s">
        <v>4910</v>
      </c>
      <c r="N1892" s="90"/>
      <c r="O1892" s="86" t="s">
        <v>895</v>
      </c>
      <c r="P1892" s="89" t="s">
        <v>2246</v>
      </c>
      <c r="Q1892" s="89"/>
      <c r="R1892"/>
      <c r="S1892" t="str">
        <f t="shared" si="500"/>
        <v/>
      </c>
      <c r="T1892" t="str">
        <f>IF(ISNA(VLOOKUP(AF1892,#REF!,1)),"//","")</f>
        <v/>
      </c>
      <c r="U1892"/>
      <c r="V1892" t="e">
        <f t="shared" si="501"/>
        <v>#REF!</v>
      </c>
      <c r="W1892" s="81" t="s">
        <v>2703</v>
      </c>
      <c r="X1892" s="59" t="s">
        <v>2637</v>
      </c>
      <c r="Y1892" s="59" t="s">
        <v>2263</v>
      </c>
      <c r="Z1892" s="25" t="str">
        <f t="shared" si="493"/>
        <v>"COMPLEX"</v>
      </c>
      <c r="AA1892" s="25" t="str">
        <f t="shared" si="502"/>
        <v>COMPLEX</v>
      </c>
      <c r="AB1892" s="1">
        <f t="shared" si="494"/>
        <v>1848</v>
      </c>
      <c r="AC1892" t="str">
        <f t="shared" si="503"/>
        <v>KEY_COMPLEX</v>
      </c>
      <c r="AD1892" s="136" t="str">
        <f>IF(ISNA(VLOOKUP(AA1892,Sheet2!J:J,1,0)),"//","")</f>
        <v/>
      </c>
      <c r="AF1892" s="94" t="str">
        <f t="shared" si="504"/>
        <v>COMPLEX</v>
      </c>
      <c r="AG1892" t="b">
        <f t="shared" si="505"/>
        <v>1</v>
      </c>
    </row>
    <row r="1893" spans="1:33">
      <c r="A1893" s="215">
        <f t="shared" si="514"/>
        <v>1893</v>
      </c>
      <c r="B1893" s="216">
        <f t="shared" si="499"/>
        <v>1849</v>
      </c>
      <c r="C1893" s="86" t="s">
        <v>3762</v>
      </c>
      <c r="D1893" s="86" t="s">
        <v>7</v>
      </c>
      <c r="E1893" s="87" t="s">
        <v>1407</v>
      </c>
      <c r="F1893" s="87" t="s">
        <v>1340</v>
      </c>
      <c r="G1893" s="88">
        <v>0</v>
      </c>
      <c r="H1893" s="88">
        <v>0</v>
      </c>
      <c r="I1893" s="151" t="s">
        <v>3</v>
      </c>
      <c r="J1893" s="87" t="s">
        <v>1395</v>
      </c>
      <c r="K1893" s="89" t="s">
        <v>3994</v>
      </c>
      <c r="L1893" s="90" t="s">
        <v>4851</v>
      </c>
      <c r="M1893" s="90" t="s">
        <v>4910</v>
      </c>
      <c r="N1893" s="90"/>
      <c r="O1893" s="86" t="s">
        <v>2272</v>
      </c>
      <c r="P1893" s="89" t="s">
        <v>2385</v>
      </c>
      <c r="Q1893" s="89"/>
      <c r="R1893"/>
      <c r="S1893" t="str">
        <f t="shared" si="500"/>
        <v>NOT EQUAL</v>
      </c>
      <c r="T1893" t="str">
        <f>IF(ISNA(VLOOKUP(AF1893,#REF!,1)),"//","")</f>
        <v/>
      </c>
      <c r="U1893"/>
      <c r="V1893" t="e">
        <f t="shared" si="501"/>
        <v>#REF!</v>
      </c>
      <c r="W1893" s="81" t="s">
        <v>2703</v>
      </c>
      <c r="X1893" s="59" t="s">
        <v>2263</v>
      </c>
      <c r="Y1893" s="59" t="s">
        <v>2263</v>
      </c>
      <c r="Z1893" s="25" t="str">
        <f t="shared" si="493"/>
        <v>STD_RIGHT_ARROW "POLAR"</v>
      </c>
      <c r="AA1893" s="25" t="str">
        <f t="shared" si="502"/>
        <v>&gt;POLAR</v>
      </c>
      <c r="AB1893" s="1">
        <f t="shared" si="494"/>
        <v>1849</v>
      </c>
      <c r="AC1893" t="str">
        <f t="shared" si="503"/>
        <v>ITM_toPOL2</v>
      </c>
      <c r="AD1893" s="136" t="str">
        <f>IF(ISNA(VLOOKUP(AA1893,Sheet2!J:J,1,0)),"//","")</f>
        <v/>
      </c>
      <c r="AF1893" s="94" t="str">
        <f t="shared" si="504"/>
        <v>&gt;POLAR</v>
      </c>
      <c r="AG1893" t="b">
        <f t="shared" si="505"/>
        <v>1</v>
      </c>
    </row>
    <row r="1894" spans="1:33">
      <c r="A1894" s="215">
        <f t="shared" si="514"/>
        <v>1894</v>
      </c>
      <c r="B1894" s="216">
        <f t="shared" si="499"/>
        <v>1850</v>
      </c>
      <c r="C1894" s="86" t="s">
        <v>3763</v>
      </c>
      <c r="D1894" s="86" t="s">
        <v>7</v>
      </c>
      <c r="E1894" s="87" t="s">
        <v>1406</v>
      </c>
      <c r="F1894" s="87" t="s">
        <v>1343</v>
      </c>
      <c r="G1894" s="92">
        <v>0</v>
      </c>
      <c r="H1894" s="92">
        <v>0</v>
      </c>
      <c r="I1894" s="151" t="s">
        <v>3</v>
      </c>
      <c r="J1894" s="87" t="s">
        <v>1395</v>
      </c>
      <c r="K1894" s="89" t="s">
        <v>3994</v>
      </c>
      <c r="L1894" s="90" t="s">
        <v>4851</v>
      </c>
      <c r="M1894" s="90" t="s">
        <v>4910</v>
      </c>
      <c r="N1894" s="90"/>
      <c r="O1894" s="86" t="s">
        <v>2273</v>
      </c>
      <c r="P1894" s="89" t="s">
        <v>2386</v>
      </c>
      <c r="Q1894" s="89"/>
      <c r="R1894"/>
      <c r="S1894" t="str">
        <f t="shared" si="500"/>
        <v>NOT EQUAL</v>
      </c>
      <c r="T1894" t="str">
        <f>IF(ISNA(VLOOKUP(AF1894,#REF!,1)),"//","")</f>
        <v/>
      </c>
      <c r="U1894"/>
      <c r="V1894" t="e">
        <f t="shared" si="501"/>
        <v>#REF!</v>
      </c>
      <c r="W1894" s="81" t="s">
        <v>2703</v>
      </c>
      <c r="X1894" s="59" t="s">
        <v>2263</v>
      </c>
      <c r="Y1894" s="59" t="s">
        <v>2263</v>
      </c>
      <c r="Z1894" s="25" t="str">
        <f t="shared" si="493"/>
        <v>STD_RIGHT_ARROW "RECT"</v>
      </c>
      <c r="AA1894" s="25" t="str">
        <f t="shared" si="502"/>
        <v>&gt;RECT</v>
      </c>
      <c r="AB1894" s="1">
        <f t="shared" si="494"/>
        <v>1850</v>
      </c>
      <c r="AC1894" t="str">
        <f t="shared" si="503"/>
        <v>ITM_toREC2</v>
      </c>
      <c r="AD1894" s="136" t="str">
        <f>IF(ISNA(VLOOKUP(AA1894,Sheet2!J:J,1,0)),"//","")</f>
        <v/>
      </c>
      <c r="AF1894" s="94" t="str">
        <f t="shared" si="504"/>
        <v>&gt;RECT</v>
      </c>
      <c r="AG1894" t="b">
        <f t="shared" si="505"/>
        <v>1</v>
      </c>
    </row>
    <row r="1895" spans="1:33">
      <c r="A1895" s="215">
        <f t="shared" si="514"/>
        <v>1895</v>
      </c>
      <c r="B1895" s="216">
        <f t="shared" si="499"/>
        <v>1851</v>
      </c>
      <c r="C1895" s="86" t="s">
        <v>3764</v>
      </c>
      <c r="D1895" s="86">
        <v>1</v>
      </c>
      <c r="E1895" s="87" t="s">
        <v>524</v>
      </c>
      <c r="F1895" s="87" t="s">
        <v>926</v>
      </c>
      <c r="G1895" s="92">
        <v>0</v>
      </c>
      <c r="H1895" s="92">
        <v>0</v>
      </c>
      <c r="I1895" s="156" t="s">
        <v>1</v>
      </c>
      <c r="J1895" s="87" t="s">
        <v>1396</v>
      </c>
      <c r="K1895" s="89" t="s">
        <v>3830</v>
      </c>
      <c r="L1895" s="90" t="s">
        <v>4851</v>
      </c>
      <c r="M1895" s="90" t="s">
        <v>4910</v>
      </c>
      <c r="N1895" s="90"/>
      <c r="O1895" s="86"/>
      <c r="P1895" s="89" t="s">
        <v>2654</v>
      </c>
      <c r="Q1895" s="89"/>
      <c r="R1895"/>
      <c r="S1895" t="str">
        <f t="shared" si="500"/>
        <v>NOT EQUAL</v>
      </c>
      <c r="T1895" t="str">
        <f>IF(ISNA(VLOOKUP(AF1895,#REF!,1)),"//","")</f>
        <v/>
      </c>
      <c r="U1895"/>
      <c r="V1895" t="e">
        <f t="shared" si="501"/>
        <v>#REF!</v>
      </c>
      <c r="W1895" s="81" t="s">
        <v>2720</v>
      </c>
      <c r="X1895" s="59" t="s">
        <v>2637</v>
      </c>
      <c r="Y1895" s="59" t="s">
        <v>2263</v>
      </c>
      <c r="Z1895" s="25" t="str">
        <f t="shared" si="493"/>
        <v>"ERPN"</v>
      </c>
      <c r="AA1895" s="25" t="str">
        <f t="shared" si="502"/>
        <v>ERPN</v>
      </c>
      <c r="AB1895" s="1">
        <f t="shared" si="494"/>
        <v>1851</v>
      </c>
      <c r="AC1895" t="str">
        <f t="shared" si="503"/>
        <v>ITM_eRPN_ON</v>
      </c>
      <c r="AD1895" s="136" t="str">
        <f>IF(ISNA(VLOOKUP(AA1895,Sheet2!J:J,1,0)),"//","")</f>
        <v/>
      </c>
      <c r="AF1895" s="94" t="str">
        <f t="shared" si="504"/>
        <v>ERPN</v>
      </c>
      <c r="AG1895" t="b">
        <f t="shared" si="505"/>
        <v>1</v>
      </c>
    </row>
    <row r="1896" spans="1:33">
      <c r="A1896" s="215">
        <f t="shared" si="514"/>
        <v>1896</v>
      </c>
      <c r="B1896" s="216">
        <f t="shared" si="499"/>
        <v>1852</v>
      </c>
      <c r="C1896" s="86" t="s">
        <v>3764</v>
      </c>
      <c r="D1896" s="86">
        <v>0</v>
      </c>
      <c r="E1896" s="87" t="s">
        <v>524</v>
      </c>
      <c r="F1896" s="89" t="s">
        <v>2656</v>
      </c>
      <c r="G1896" s="92">
        <v>0</v>
      </c>
      <c r="H1896" s="92">
        <v>0</v>
      </c>
      <c r="I1896" s="156" t="s">
        <v>1</v>
      </c>
      <c r="J1896" s="87" t="s">
        <v>1396</v>
      </c>
      <c r="K1896" s="89" t="s">
        <v>3830</v>
      </c>
      <c r="L1896" s="90" t="s">
        <v>4851</v>
      </c>
      <c r="M1896" s="90" t="s">
        <v>4910</v>
      </c>
      <c r="N1896" s="90"/>
      <c r="O1896" s="86"/>
      <c r="P1896" s="89" t="s">
        <v>2655</v>
      </c>
      <c r="Q1896" s="89"/>
      <c r="R1896"/>
      <c r="S1896" t="str">
        <f t="shared" si="500"/>
        <v>NOT EQUAL</v>
      </c>
      <c r="T1896" t="str">
        <f>IF(ISNA(VLOOKUP(AF1896,#REF!,1)),"//","")</f>
        <v/>
      </c>
      <c r="U1896"/>
      <c r="V1896" t="e">
        <f t="shared" si="501"/>
        <v>#REF!</v>
      </c>
      <c r="W1896" s="81" t="s">
        <v>2720</v>
      </c>
      <c r="X1896" s="59" t="s">
        <v>2637</v>
      </c>
      <c r="Y1896" s="59" t="s">
        <v>2263</v>
      </c>
      <c r="Z1896" s="25" t="str">
        <f t="shared" si="493"/>
        <v>"RPN"</v>
      </c>
      <c r="AA1896" s="25" t="str">
        <f t="shared" si="502"/>
        <v>RPN</v>
      </c>
      <c r="AB1896" s="1">
        <f t="shared" si="494"/>
        <v>1852</v>
      </c>
      <c r="AC1896" t="str">
        <f t="shared" si="503"/>
        <v>ITM_eRPN_OFF</v>
      </c>
      <c r="AD1896" s="136" t="str">
        <f>IF(ISNA(VLOOKUP(AA1896,Sheet2!J:J,1,0)),"//","")</f>
        <v/>
      </c>
      <c r="AF1896" s="94" t="str">
        <f t="shared" si="504"/>
        <v>RPN</v>
      </c>
      <c r="AG1896" t="b">
        <f t="shared" si="505"/>
        <v>1</v>
      </c>
    </row>
    <row r="1897" spans="1:33">
      <c r="A1897" s="215">
        <f t="shared" si="514"/>
        <v>1897</v>
      </c>
      <c r="B1897" s="216">
        <f t="shared" si="499"/>
        <v>1853</v>
      </c>
      <c r="C1897" s="86" t="s">
        <v>3760</v>
      </c>
      <c r="D1897" s="86" t="s">
        <v>925</v>
      </c>
      <c r="E1897" s="89" t="s">
        <v>926</v>
      </c>
      <c r="F1897" s="89" t="s">
        <v>926</v>
      </c>
      <c r="G1897" s="92">
        <v>0</v>
      </c>
      <c r="H1897" s="92">
        <v>0</v>
      </c>
      <c r="I1897" s="151" t="s">
        <v>3</v>
      </c>
      <c r="J1897" s="87" t="s">
        <v>1396</v>
      </c>
      <c r="K1897" s="89" t="s">
        <v>3830</v>
      </c>
      <c r="L1897" s="90" t="s">
        <v>4851</v>
      </c>
      <c r="M1897" s="90" t="s">
        <v>4910</v>
      </c>
      <c r="N1897" s="90"/>
      <c r="O1897" s="86" t="s">
        <v>927</v>
      </c>
      <c r="P1897" s="89" t="s">
        <v>2207</v>
      </c>
      <c r="Q1897" s="89"/>
      <c r="R1897"/>
      <c r="S1897" t="str">
        <f t="shared" si="500"/>
        <v/>
      </c>
      <c r="T1897" t="str">
        <f>IF(ISNA(VLOOKUP(AF1897,#REF!,1)),"//","")</f>
        <v/>
      </c>
      <c r="U1897"/>
      <c r="V1897" t="e">
        <f t="shared" si="501"/>
        <v>#REF!</v>
      </c>
      <c r="W1897" s="81" t="s">
        <v>2720</v>
      </c>
      <c r="X1897" s="59" t="s">
        <v>2263</v>
      </c>
      <c r="Y1897" s="59" t="s">
        <v>2263</v>
      </c>
      <c r="Z1897" s="25" t="str">
        <f t="shared" si="493"/>
        <v/>
      </c>
      <c r="AA1897" s="25" t="str">
        <f t="shared" si="502"/>
        <v/>
      </c>
      <c r="AB1897" s="1">
        <f t="shared" si="494"/>
        <v>1853</v>
      </c>
      <c r="AC1897" t="str">
        <f t="shared" si="503"/>
        <v>ITM_ERPN</v>
      </c>
      <c r="AD1897" s="136" t="str">
        <f>IF(ISNA(VLOOKUP(AA1897,Sheet2!J:J,1,0)),"//","")</f>
        <v/>
      </c>
      <c r="AF1897" s="94" t="str">
        <f t="shared" si="504"/>
        <v/>
      </c>
      <c r="AG1897" t="b">
        <f t="shared" si="505"/>
        <v>1</v>
      </c>
    </row>
    <row r="1898" spans="1:33">
      <c r="A1898" s="215">
        <f t="shared" si="514"/>
        <v>1898</v>
      </c>
      <c r="B1898" s="216">
        <f t="shared" si="499"/>
        <v>1854</v>
      </c>
      <c r="C1898" s="86" t="s">
        <v>3760</v>
      </c>
      <c r="D1898" s="86" t="s">
        <v>928</v>
      </c>
      <c r="E1898" s="87" t="s">
        <v>1378</v>
      </c>
      <c r="F1898" s="87" t="s">
        <v>1378</v>
      </c>
      <c r="G1898" s="88">
        <v>0</v>
      </c>
      <c r="H1898" s="88">
        <v>0</v>
      </c>
      <c r="I1898" s="151" t="s">
        <v>3</v>
      </c>
      <c r="J1898" s="87" t="s">
        <v>1396</v>
      </c>
      <c r="K1898" s="89" t="s">
        <v>3830</v>
      </c>
      <c r="L1898" s="90" t="s">
        <v>4851</v>
      </c>
      <c r="M1898" s="90" t="s">
        <v>4910</v>
      </c>
      <c r="N1898" s="90"/>
      <c r="O1898" s="86" t="s">
        <v>929</v>
      </c>
      <c r="P1898" s="89" t="s">
        <v>2208</v>
      </c>
      <c r="Q1898" s="89"/>
      <c r="R1898"/>
      <c r="S1898" t="str">
        <f t="shared" si="500"/>
        <v/>
      </c>
      <c r="T1898" t="str">
        <f>IF(ISNA(VLOOKUP(AF1898,#REF!,1)),"//","")</f>
        <v/>
      </c>
      <c r="U1898"/>
      <c r="V1898" t="e">
        <f t="shared" si="501"/>
        <v>#REF!</v>
      </c>
      <c r="W1898" s="81" t="s">
        <v>2720</v>
      </c>
      <c r="X1898" s="59" t="s">
        <v>2263</v>
      </c>
      <c r="Y1898" s="59" t="s">
        <v>2263</v>
      </c>
      <c r="Z1898" s="25" t="str">
        <f t="shared" si="493"/>
        <v/>
      </c>
      <c r="AA1898" s="25" t="str">
        <f t="shared" si="502"/>
        <v/>
      </c>
      <c r="AB1898" s="1">
        <f t="shared" si="494"/>
        <v>1854</v>
      </c>
      <c r="AC1898" t="str">
        <f t="shared" si="503"/>
        <v>ITM_HOMEx3</v>
      </c>
      <c r="AD1898" s="136" t="str">
        <f>IF(ISNA(VLOOKUP(AA1898,Sheet2!J:J,1,0)),"//","")</f>
        <v/>
      </c>
      <c r="AF1898" s="94" t="str">
        <f t="shared" si="504"/>
        <v/>
      </c>
      <c r="AG1898" t="b">
        <f t="shared" si="505"/>
        <v>1</v>
      </c>
    </row>
    <row r="1899" spans="1:33">
      <c r="A1899" s="215">
        <f t="shared" si="514"/>
        <v>1899</v>
      </c>
      <c r="B1899" s="216">
        <f t="shared" si="499"/>
        <v>1855</v>
      </c>
      <c r="C1899" s="86" t="s">
        <v>3760</v>
      </c>
      <c r="D1899" s="86" t="s">
        <v>930</v>
      </c>
      <c r="E1899" s="87" t="s">
        <v>524</v>
      </c>
      <c r="F1899" s="87" t="s">
        <v>5236</v>
      </c>
      <c r="G1899" s="88">
        <v>0</v>
      </c>
      <c r="H1899" s="88">
        <v>0</v>
      </c>
      <c r="I1899" s="156" t="s">
        <v>1</v>
      </c>
      <c r="J1899" s="87" t="s">
        <v>1396</v>
      </c>
      <c r="K1899" s="89" t="s">
        <v>3830</v>
      </c>
      <c r="L1899" s="90" t="s">
        <v>4851</v>
      </c>
      <c r="M1899" s="90" t="s">
        <v>4910</v>
      </c>
      <c r="N1899" s="90"/>
      <c r="O1899" s="86" t="s">
        <v>931</v>
      </c>
      <c r="P1899" s="89" t="s">
        <v>2209</v>
      </c>
      <c r="Q1899" s="89"/>
      <c r="R1899"/>
      <c r="S1899" t="str">
        <f t="shared" si="500"/>
        <v>NOT EQUAL</v>
      </c>
      <c r="T1899" t="str">
        <f>IF(ISNA(VLOOKUP(AF1899,#REF!,1)),"//","")</f>
        <v/>
      </c>
      <c r="U1899"/>
      <c r="V1899" t="e">
        <f t="shared" si="501"/>
        <v>#REF!</v>
      </c>
      <c r="W1899" s="81" t="s">
        <v>2720</v>
      </c>
      <c r="X1899" s="59" t="s">
        <v>2263</v>
      </c>
      <c r="Y1899" s="59" t="s">
        <v>2263</v>
      </c>
      <c r="Z1899" s="25" t="str">
        <f t="shared" si="493"/>
        <v/>
      </c>
      <c r="AA1899" s="25" t="str">
        <f t="shared" si="502"/>
        <v/>
      </c>
      <c r="AB1899" s="1">
        <f t="shared" si="494"/>
        <v>1855</v>
      </c>
      <c r="AC1899" t="str">
        <f t="shared" si="503"/>
        <v>ITM_SHTIM</v>
      </c>
      <c r="AD1899" s="136" t="str">
        <f>IF(ISNA(VLOOKUP(AA1899,Sheet2!J:J,1,0)),"//","")</f>
        <v/>
      </c>
      <c r="AF1899" s="94" t="str">
        <f t="shared" si="504"/>
        <v/>
      </c>
      <c r="AG1899" t="b">
        <f t="shared" si="505"/>
        <v>1</v>
      </c>
    </row>
    <row r="1900" spans="1:33">
      <c r="A1900" s="215">
        <f t="shared" si="514"/>
        <v>1900</v>
      </c>
      <c r="B1900" s="216">
        <f t="shared" si="499"/>
        <v>1856</v>
      </c>
      <c r="C1900" s="86" t="s">
        <v>3760</v>
      </c>
      <c r="D1900" s="86" t="s">
        <v>944</v>
      </c>
      <c r="E1900" s="87" t="s">
        <v>524</v>
      </c>
      <c r="F1900" s="87" t="s">
        <v>59</v>
      </c>
      <c r="G1900" s="88">
        <v>0</v>
      </c>
      <c r="H1900" s="88">
        <v>0</v>
      </c>
      <c r="I1900" s="156" t="s">
        <v>1</v>
      </c>
      <c r="J1900" s="87" t="s">
        <v>1396</v>
      </c>
      <c r="K1900" s="89" t="s">
        <v>3830</v>
      </c>
      <c r="L1900" s="90" t="s">
        <v>4851</v>
      </c>
      <c r="M1900" s="90" t="s">
        <v>4910</v>
      </c>
      <c r="N1900" s="90"/>
      <c r="O1900" s="86" t="s">
        <v>60</v>
      </c>
      <c r="P1900" s="89" t="s">
        <v>2224</v>
      </c>
      <c r="Q1900" s="89"/>
      <c r="R1900"/>
      <c r="S1900" t="str">
        <f t="shared" si="500"/>
        <v>NOT EQUAL</v>
      </c>
      <c r="T1900" t="str">
        <f>IF(ISNA(VLOOKUP(AF1900,#REF!,1)),"//","")</f>
        <v/>
      </c>
      <c r="U1900"/>
      <c r="V1900" t="e">
        <f t="shared" si="501"/>
        <v>#REF!</v>
      </c>
      <c r="W1900" s="81" t="s">
        <v>2720</v>
      </c>
      <c r="X1900" s="59" t="s">
        <v>2263</v>
      </c>
      <c r="Y1900" s="59" t="s">
        <v>2263</v>
      </c>
      <c r="Z1900" s="25" t="str">
        <f t="shared" si="493"/>
        <v/>
      </c>
      <c r="AA1900" s="25" t="str">
        <f t="shared" si="502"/>
        <v/>
      </c>
      <c r="AB1900" s="1">
        <f t="shared" si="494"/>
        <v>1856</v>
      </c>
      <c r="AC1900" t="str">
        <f t="shared" si="503"/>
        <v>ITM_CB_CPXRES</v>
      </c>
      <c r="AD1900" s="136" t="str">
        <f>IF(ISNA(VLOOKUP(AA1900,Sheet2!J:J,1,0)),"//","")</f>
        <v/>
      </c>
      <c r="AF1900" s="94" t="str">
        <f t="shared" si="504"/>
        <v/>
      </c>
      <c r="AG1900" t="b">
        <f t="shared" si="505"/>
        <v>1</v>
      </c>
    </row>
    <row r="1901" spans="1:33">
      <c r="A1901" s="215">
        <f t="shared" si="514"/>
        <v>1901</v>
      </c>
      <c r="B1901" s="216">
        <f t="shared" si="499"/>
        <v>1857</v>
      </c>
      <c r="C1901" s="86" t="s">
        <v>3760</v>
      </c>
      <c r="D1901" s="86" t="s">
        <v>945</v>
      </c>
      <c r="E1901" s="87" t="s">
        <v>524</v>
      </c>
      <c r="F1901" s="87" t="s">
        <v>2438</v>
      </c>
      <c r="G1901" s="88">
        <v>0</v>
      </c>
      <c r="H1901" s="88">
        <v>0</v>
      </c>
      <c r="I1901" s="156" t="s">
        <v>1</v>
      </c>
      <c r="J1901" s="87" t="s">
        <v>1396</v>
      </c>
      <c r="K1901" s="89" t="s">
        <v>3830</v>
      </c>
      <c r="L1901" s="90" t="s">
        <v>4851</v>
      </c>
      <c r="M1901" s="90" t="s">
        <v>4910</v>
      </c>
      <c r="N1901" s="90"/>
      <c r="O1901" s="86" t="s">
        <v>60</v>
      </c>
      <c r="P1901" s="89" t="s">
        <v>2225</v>
      </c>
      <c r="Q1901" s="89"/>
      <c r="R1901"/>
      <c r="S1901" t="str">
        <f t="shared" si="500"/>
        <v>NOT EQUAL</v>
      </c>
      <c r="T1901" t="str">
        <f>IF(ISNA(VLOOKUP(AF1901,#REF!,1)),"//","")</f>
        <v/>
      </c>
      <c r="U1901"/>
      <c r="V1901" t="e">
        <f t="shared" si="501"/>
        <v>#REF!</v>
      </c>
      <c r="W1901" s="81" t="s">
        <v>2720</v>
      </c>
      <c r="X1901" s="59" t="s">
        <v>2263</v>
      </c>
      <c r="Y1901" s="59" t="s">
        <v>2263</v>
      </c>
      <c r="Z1901" s="25" t="str">
        <f t="shared" si="493"/>
        <v/>
      </c>
      <c r="AA1901" s="25" t="str">
        <f t="shared" si="502"/>
        <v/>
      </c>
      <c r="AB1901" s="1">
        <f t="shared" si="494"/>
        <v>1857</v>
      </c>
      <c r="AC1901" t="str">
        <f t="shared" si="503"/>
        <v>ITM_CB_LEADING_ZERO</v>
      </c>
      <c r="AD1901" s="136" t="str">
        <f>IF(ISNA(VLOOKUP(AA1901,Sheet2!J:J,1,0)),"//","")</f>
        <v/>
      </c>
      <c r="AF1901" s="94" t="str">
        <f t="shared" si="504"/>
        <v/>
      </c>
      <c r="AG1901" t="b">
        <f t="shared" si="505"/>
        <v>1</v>
      </c>
    </row>
    <row r="1902" spans="1:33">
      <c r="A1902" s="215">
        <f t="shared" si="514"/>
        <v>1902</v>
      </c>
      <c r="B1902" s="216">
        <f t="shared" si="499"/>
        <v>1858</v>
      </c>
      <c r="C1902" s="100" t="s">
        <v>3760</v>
      </c>
      <c r="D1902" s="100" t="s">
        <v>4127</v>
      </c>
      <c r="E1902" s="11" t="s">
        <v>524</v>
      </c>
      <c r="F1902" s="11" t="s">
        <v>3829</v>
      </c>
      <c r="G1902" s="101">
        <v>0</v>
      </c>
      <c r="H1902" s="101">
        <v>0</v>
      </c>
      <c r="I1902" s="156" t="s">
        <v>1</v>
      </c>
      <c r="J1902" s="11" t="s">
        <v>1396</v>
      </c>
      <c r="K1902" s="10" t="s">
        <v>3830</v>
      </c>
      <c r="L1902" s="214" t="s">
        <v>4851</v>
      </c>
      <c r="M1902" s="214" t="s">
        <v>4910</v>
      </c>
      <c r="N1902" s="214"/>
      <c r="O1902" s="100" t="s">
        <v>3831</v>
      </c>
      <c r="P1902" s="13" t="s">
        <v>3832</v>
      </c>
      <c r="Q1902" s="13" t="s">
        <v>3833</v>
      </c>
      <c r="R1902"/>
      <c r="S1902" t="str">
        <f t="shared" si="500"/>
        <v>NOT EQUAL</v>
      </c>
      <c r="T1902" t="str">
        <f>IF(ISNA(VLOOKUP(AF1902,#REF!,1)),"//","")</f>
        <v/>
      </c>
      <c r="U1902"/>
      <c r="V1902" t="e">
        <f t="shared" si="501"/>
        <v>#REF!</v>
      </c>
      <c r="W1902" s="2" t="s">
        <v>2720</v>
      </c>
      <c r="X1902" s="102" t="s">
        <v>2631</v>
      </c>
      <c r="Y1902" s="102"/>
      <c r="Z1902" s="25" t="str">
        <f t="shared" si="493"/>
        <v/>
      </c>
      <c r="AA1902" s="25" t="str">
        <f t="shared" si="502"/>
        <v/>
      </c>
      <c r="AB1902" s="1">
        <f t="shared" si="494"/>
        <v>1858</v>
      </c>
      <c r="AC1902" t="str">
        <f t="shared" si="503"/>
        <v>CHR_case</v>
      </c>
      <c r="AD1902" s="136" t="str">
        <f>IF(ISNA(VLOOKUP(AA1902,Sheet2!J:J,1,0)),"//","")</f>
        <v/>
      </c>
      <c r="AF1902" s="94" t="str">
        <f t="shared" si="504"/>
        <v/>
      </c>
      <c r="AG1902" t="b">
        <f t="shared" si="505"/>
        <v>1</v>
      </c>
    </row>
    <row r="1903" spans="1:33">
      <c r="A1903" s="215">
        <f t="shared" si="514"/>
        <v>1903</v>
      </c>
      <c r="B1903" s="216">
        <f t="shared" si="499"/>
        <v>1859</v>
      </c>
      <c r="C1903" s="86" t="s">
        <v>3760</v>
      </c>
      <c r="D1903" s="86" t="s">
        <v>955</v>
      </c>
      <c r="E1903" s="87" t="s">
        <v>2268</v>
      </c>
      <c r="F1903" s="87" t="s">
        <v>932</v>
      </c>
      <c r="G1903" s="88">
        <v>0</v>
      </c>
      <c r="H1903" s="88">
        <v>0</v>
      </c>
      <c r="I1903" s="151" t="s">
        <v>3</v>
      </c>
      <c r="J1903" s="87" t="s">
        <v>1396</v>
      </c>
      <c r="K1903" s="89" t="s">
        <v>3830</v>
      </c>
      <c r="L1903" s="90" t="s">
        <v>4851</v>
      </c>
      <c r="M1903" s="90" t="s">
        <v>4910</v>
      </c>
      <c r="N1903" s="90"/>
      <c r="O1903" s="86" t="s">
        <v>927</v>
      </c>
      <c r="P1903" s="89" t="s">
        <v>2229</v>
      </c>
      <c r="Q1903" s="89"/>
      <c r="R1903"/>
      <c r="S1903" t="str">
        <f t="shared" si="500"/>
        <v>NOT EQUAL</v>
      </c>
      <c r="T1903" t="str">
        <f>IF(ISNA(VLOOKUP(AF1903,#REF!,1)),"//","")</f>
        <v/>
      </c>
      <c r="U1903"/>
      <c r="V1903" t="e">
        <f t="shared" si="501"/>
        <v>#REF!</v>
      </c>
      <c r="W1903" s="81" t="s">
        <v>2720</v>
      </c>
      <c r="X1903" s="59" t="s">
        <v>2263</v>
      </c>
      <c r="Y1903" s="59" t="s">
        <v>2263</v>
      </c>
      <c r="Z1903" s="25" t="str">
        <f t="shared" si="493"/>
        <v/>
      </c>
      <c r="AA1903" s="25" t="str">
        <f t="shared" si="502"/>
        <v/>
      </c>
      <c r="AB1903" s="1">
        <f t="shared" si="494"/>
        <v>1859</v>
      </c>
      <c r="AC1903" t="str">
        <f t="shared" si="503"/>
        <v>ITM_BASE_HOME</v>
      </c>
      <c r="AD1903" s="136" t="str">
        <f>IF(ISNA(VLOOKUP(AA1903,Sheet2!J:J,1,0)),"//","")</f>
        <v/>
      </c>
      <c r="AF1903" s="94" t="str">
        <f t="shared" si="504"/>
        <v/>
      </c>
      <c r="AG1903" t="b">
        <f t="shared" si="505"/>
        <v>1</v>
      </c>
    </row>
    <row r="1904" spans="1:33">
      <c r="A1904" s="215">
        <f t="shared" ref="A1904" si="515">IF(B1904=INT(B1904),ROW(),"")</f>
        <v>1904</v>
      </c>
      <c r="B1904" s="216">
        <f t="shared" si="499"/>
        <v>1860</v>
      </c>
      <c r="C1904" s="86" t="s">
        <v>3760</v>
      </c>
      <c r="D1904" s="86" t="s">
        <v>5250</v>
      </c>
      <c r="E1904" s="87" t="s">
        <v>524</v>
      </c>
      <c r="F1904" s="89" t="s">
        <v>5251</v>
      </c>
      <c r="G1904" s="92">
        <v>0</v>
      </c>
      <c r="H1904" s="92">
        <v>0</v>
      </c>
      <c r="I1904" s="156" t="s">
        <v>1</v>
      </c>
      <c r="J1904" s="87" t="s">
        <v>1396</v>
      </c>
      <c r="K1904" s="89" t="s">
        <v>3830</v>
      </c>
      <c r="L1904" s="90" t="s">
        <v>4851</v>
      </c>
      <c r="M1904" s="90" t="s">
        <v>4910</v>
      </c>
      <c r="N1904" s="90"/>
      <c r="O1904" s="86" t="s">
        <v>2338</v>
      </c>
      <c r="P1904" s="89" t="s">
        <v>5252</v>
      </c>
      <c r="Q1904" s="89"/>
      <c r="R1904"/>
      <c r="S1904" t="str">
        <f t="shared" ref="S1904" si="516">IF(E1904=F1904,"","NOT EQUAL")</f>
        <v>NOT EQUAL</v>
      </c>
      <c r="T1904" t="str">
        <f>IF(ISNA(VLOOKUP(AF1904,#REF!,1)),"//","")</f>
        <v/>
      </c>
      <c r="U1904"/>
      <c r="V1904" t="e">
        <f t="shared" ref="V1904" si="517">IF(AA1904&lt;&gt;"",V1903+1,V1903)</f>
        <v>#REF!</v>
      </c>
      <c r="W1904" s="81" t="s">
        <v>2720</v>
      </c>
      <c r="X1904" s="59" t="s">
        <v>2263</v>
      </c>
      <c r="Y1904" s="59" t="s">
        <v>2263</v>
      </c>
      <c r="Z1904" s="25" t="str">
        <f t="shared" si="493"/>
        <v/>
      </c>
      <c r="AA1904" s="25" t="str">
        <f t="shared" ref="AA1904" si="518">IF(LEN(Y1904)&gt;0,Y1904,SUBSTITUTE(SUBSTITUTE(SUBSTITUTE(SUBSTITUTE(SUBSTITUTE(SUBSTITUTE(SUBSTITUTE(SUBSTITUTE(SUBSTITUTE(SUBSTITUTE(SUBSTITUTE( (SUBSTITUTE( SUBSTITUTE( SUBSTITUTE( SUBSTITUTE(Z1904,"STD_SIGMA","SUM"),"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04" s="1">
        <f t="shared" si="494"/>
        <v>1860</v>
      </c>
      <c r="AC1904" t="str">
        <f t="shared" ref="AC1904" si="519">P1904</f>
        <v>ITM_H_ASNKEY</v>
      </c>
      <c r="AD1904" s="136" t="str">
        <f>IF(ISNA(VLOOKUP(AA1904,Sheet2!J:J,1,0)),"//","")</f>
        <v/>
      </c>
      <c r="AF1904" s="94" t="str">
        <f t="shared" ref="AF1904" si="520">IF(LEN(AA1904)=0,"",SUBSTITUTE(SUBSTITUTE(SUBSTITUTE(SUBSTITUTE(SUBSTITUTE(SUBSTITUTE(SUBSTITUTE(SUBSTITUTE(SUBSTITUTE(SUBSTITUTE(SUBSTITUTE(SUBSTITUTE(SUBSTITUTE(SUBSTITUTE(SUBSTITUTE(SUBSTITUTE(SUBSTITUTE( (SUBSTITUTE( SUBSTITUTE( SUBSTITUTE( SUBSTITUTE(Z1904,"STD_SIGMA","SUM"),"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04" t="b">
        <f t="shared" ref="AG1904" si="521">AA1904=AF1904</f>
        <v>1</v>
      </c>
    </row>
    <row r="1905" spans="1:33">
      <c r="A1905" s="215">
        <f t="shared" si="514"/>
        <v>1905</v>
      </c>
      <c r="B1905" s="216">
        <f t="shared" si="499"/>
        <v>1861</v>
      </c>
      <c r="C1905" s="86" t="s">
        <v>3760</v>
      </c>
      <c r="D1905" s="86" t="s">
        <v>2342</v>
      </c>
      <c r="E1905" s="87" t="s">
        <v>524</v>
      </c>
      <c r="F1905" s="87" t="s">
        <v>2335</v>
      </c>
      <c r="G1905" s="88">
        <v>0</v>
      </c>
      <c r="H1905" s="88">
        <v>0</v>
      </c>
      <c r="I1905" s="156" t="s">
        <v>1</v>
      </c>
      <c r="J1905" s="87" t="s">
        <v>1396</v>
      </c>
      <c r="K1905" s="89" t="s">
        <v>3830</v>
      </c>
      <c r="L1905" s="90" t="s">
        <v>4851</v>
      </c>
      <c r="M1905" s="90" t="s">
        <v>4910</v>
      </c>
      <c r="N1905" s="90"/>
      <c r="O1905" s="86" t="s">
        <v>2338</v>
      </c>
      <c r="P1905" s="89" t="s">
        <v>2341</v>
      </c>
      <c r="Q1905" s="89"/>
      <c r="R1905"/>
      <c r="S1905" t="str">
        <f t="shared" si="500"/>
        <v>NOT EQUAL</v>
      </c>
      <c r="T1905" t="str">
        <f>IF(ISNA(VLOOKUP(AF1905,#REF!,1)),"//","")</f>
        <v/>
      </c>
      <c r="U1905"/>
      <c r="V1905" t="e">
        <f t="shared" si="501"/>
        <v>#REF!</v>
      </c>
      <c r="W1905" s="81" t="s">
        <v>2720</v>
      </c>
      <c r="X1905" s="59" t="s">
        <v>2263</v>
      </c>
      <c r="Y1905" s="59" t="s">
        <v>2263</v>
      </c>
      <c r="Z1905" s="25" t="str">
        <f t="shared" ref="Z1905:Z1968" si="522">IF( OR(X1905="CNST", I1905="CAT_REGS"),IF(E1905=CHAR(34)&amp;CHAR(34),F1905,E1905),
IF(X1905="YES",UPPER(IF(E1905=CHAR(34)&amp;CHAR(34),F1905,E1905)),
IF(   AND(X1905&lt;&gt;"NO",I1905="CAT_FNCT",D1905&lt;&gt;"multiply", D1905&lt;&gt;"divide"),IF(J1905="SLS_ENABLED",   UPPER(IF(E1905=CHAR(34)&amp;CHAR(34),F1905,E1905)),""),"")))</f>
        <v/>
      </c>
      <c r="AA1905" s="25" t="str">
        <f t="shared" si="502"/>
        <v/>
      </c>
      <c r="AB1905" s="1">
        <f t="shared" ref="AB1905:AB1968" si="523">B1905</f>
        <v>1861</v>
      </c>
      <c r="AC1905" t="str">
        <f t="shared" si="503"/>
        <v>ITM_H_SUMRY</v>
      </c>
      <c r="AD1905" s="136" t="str">
        <f>IF(ISNA(VLOOKUP(AA1905,Sheet2!J:J,1,0)),"//","")</f>
        <v/>
      </c>
      <c r="AF1905" s="94" t="str">
        <f t="shared" si="504"/>
        <v/>
      </c>
      <c r="AG1905" t="b">
        <f t="shared" si="505"/>
        <v>1</v>
      </c>
    </row>
    <row r="1906" spans="1:33">
      <c r="A1906" s="215">
        <f t="shared" si="514"/>
        <v>1906</v>
      </c>
      <c r="B1906" s="216">
        <f t="shared" si="499"/>
        <v>1862</v>
      </c>
      <c r="C1906" s="86" t="s">
        <v>3760</v>
      </c>
      <c r="D1906" s="86" t="s">
        <v>2343</v>
      </c>
      <c r="E1906" s="87" t="s">
        <v>524</v>
      </c>
      <c r="F1906" s="89" t="s">
        <v>2337</v>
      </c>
      <c r="G1906" s="92">
        <v>0</v>
      </c>
      <c r="H1906" s="92">
        <v>0</v>
      </c>
      <c r="I1906" s="156" t="s">
        <v>1</v>
      </c>
      <c r="J1906" s="87" t="s">
        <v>1396</v>
      </c>
      <c r="K1906" s="89" t="s">
        <v>3830</v>
      </c>
      <c r="L1906" s="90" t="s">
        <v>4851</v>
      </c>
      <c r="M1906" s="90" t="s">
        <v>4910</v>
      </c>
      <c r="N1906" s="90"/>
      <c r="O1906" s="86" t="s">
        <v>2338</v>
      </c>
      <c r="P1906" s="89" t="s">
        <v>2340</v>
      </c>
      <c r="Q1906" s="89"/>
      <c r="R1906"/>
      <c r="S1906" t="str">
        <f t="shared" si="500"/>
        <v>NOT EQUAL</v>
      </c>
      <c r="T1906" t="str">
        <f>IF(ISNA(VLOOKUP(AF1906,#REF!,1)),"//","")</f>
        <v/>
      </c>
      <c r="U1906"/>
      <c r="V1906" t="e">
        <f t="shared" si="501"/>
        <v>#REF!</v>
      </c>
      <c r="W1906" s="81" t="s">
        <v>2720</v>
      </c>
      <c r="X1906" s="59" t="s">
        <v>2263</v>
      </c>
      <c r="Y1906" s="59" t="s">
        <v>2263</v>
      </c>
      <c r="Z1906" s="25" t="str">
        <f t="shared" si="522"/>
        <v/>
      </c>
      <c r="AA1906" s="25" t="str">
        <f t="shared" si="502"/>
        <v/>
      </c>
      <c r="AB1906" s="1">
        <f t="shared" si="523"/>
        <v>1862</v>
      </c>
      <c r="AC1906" t="str">
        <f t="shared" si="503"/>
        <v>ITM_H_REPLCA</v>
      </c>
      <c r="AD1906" s="136" t="str">
        <f>IF(ISNA(VLOOKUP(AA1906,Sheet2!J:J,1,0)),"//","")</f>
        <v/>
      </c>
      <c r="AF1906" s="94" t="str">
        <f t="shared" si="504"/>
        <v/>
      </c>
      <c r="AG1906" t="b">
        <f t="shared" si="505"/>
        <v>1</v>
      </c>
    </row>
    <row r="1907" spans="1:33">
      <c r="A1907" s="215">
        <f t="shared" si="514"/>
        <v>1907</v>
      </c>
      <c r="B1907" s="216">
        <f t="shared" si="499"/>
        <v>1863</v>
      </c>
      <c r="C1907" s="86" t="s">
        <v>3760</v>
      </c>
      <c r="D1907" s="86" t="s">
        <v>2344</v>
      </c>
      <c r="E1907" s="87" t="s">
        <v>524</v>
      </c>
      <c r="F1907" s="89" t="s">
        <v>2336</v>
      </c>
      <c r="G1907" s="92">
        <v>0</v>
      </c>
      <c r="H1907" s="92">
        <v>0</v>
      </c>
      <c r="I1907" s="156" t="s">
        <v>1</v>
      </c>
      <c r="J1907" s="87" t="s">
        <v>1396</v>
      </c>
      <c r="K1907" s="89" t="s">
        <v>3830</v>
      </c>
      <c r="L1907" s="90" t="s">
        <v>4851</v>
      </c>
      <c r="M1907" s="90" t="s">
        <v>4910</v>
      </c>
      <c r="N1907" s="90"/>
      <c r="O1907" s="86" t="s">
        <v>2338</v>
      </c>
      <c r="P1907" s="89" t="s">
        <v>2339</v>
      </c>
      <c r="Q1907" s="89"/>
      <c r="R1907"/>
      <c r="S1907" t="str">
        <f t="shared" si="500"/>
        <v>NOT EQUAL</v>
      </c>
      <c r="T1907" t="str">
        <f>IF(ISNA(VLOOKUP(AF1907,#REF!,1)),"//","")</f>
        <v/>
      </c>
      <c r="U1907"/>
      <c r="V1907" t="e">
        <f t="shared" si="501"/>
        <v>#REF!</v>
      </c>
      <c r="W1907" s="81" t="s">
        <v>2720</v>
      </c>
      <c r="X1907" s="59" t="s">
        <v>2263</v>
      </c>
      <c r="Y1907" s="59" t="s">
        <v>2263</v>
      </c>
      <c r="Z1907" s="25" t="str">
        <f t="shared" si="522"/>
        <v/>
      </c>
      <c r="AA1907" s="25" t="str">
        <f t="shared" si="502"/>
        <v/>
      </c>
      <c r="AB1907" s="1">
        <f t="shared" si="523"/>
        <v>1863</v>
      </c>
      <c r="AC1907" t="str">
        <f t="shared" si="503"/>
        <v>ITM_H_FIXED</v>
      </c>
      <c r="AD1907" s="136" t="str">
        <f>IF(ISNA(VLOOKUP(AA1907,Sheet2!J:J,1,0)),"//","")</f>
        <v/>
      </c>
      <c r="AF1907" s="94" t="str">
        <f t="shared" si="504"/>
        <v/>
      </c>
      <c r="AG1907" t="b">
        <f t="shared" si="505"/>
        <v>1</v>
      </c>
    </row>
    <row r="1908" spans="1:33">
      <c r="A1908" s="215">
        <f t="shared" ref="A1908" si="524">IF(B1908=INT(B1908),ROW(),"")</f>
        <v>1908</v>
      </c>
      <c r="B1908" s="216">
        <f t="shared" si="499"/>
        <v>1864</v>
      </c>
      <c r="C1908" s="86" t="s">
        <v>5238</v>
      </c>
      <c r="D1908" s="86" t="s">
        <v>7</v>
      </c>
      <c r="E1908" s="87" t="s">
        <v>5263</v>
      </c>
      <c r="F1908" s="87" t="s">
        <v>5263</v>
      </c>
      <c r="G1908" s="88">
        <v>0</v>
      </c>
      <c r="H1908" s="88" t="s">
        <v>4057</v>
      </c>
      <c r="I1908" s="156" t="s">
        <v>1</v>
      </c>
      <c r="J1908" s="87" t="s">
        <v>1396</v>
      </c>
      <c r="K1908" s="89" t="s">
        <v>3830</v>
      </c>
      <c r="L1908" s="90" t="s">
        <v>4851</v>
      </c>
      <c r="M1908" s="90" t="s">
        <v>4910</v>
      </c>
      <c r="N1908" s="90"/>
      <c r="O1908" s="86" t="s">
        <v>942</v>
      </c>
      <c r="P1908" s="89" t="s">
        <v>5239</v>
      </c>
      <c r="Q1908" s="89"/>
      <c r="R1908"/>
      <c r="S1908" t="str">
        <f t="shared" si="500"/>
        <v/>
      </c>
      <c r="T1908" t="str">
        <f>IF(ISNA(VLOOKUP(AF1908,#REF!,1)),"//","")</f>
        <v/>
      </c>
      <c r="U1908"/>
      <c r="V1908" t="e">
        <f t="shared" ref="V1908" si="525">IF(AA1908&lt;&gt;"",V1907+1,V1907)</f>
        <v>#REF!</v>
      </c>
      <c r="W1908" s="81" t="s">
        <v>2721</v>
      </c>
      <c r="X1908" s="59" t="s">
        <v>2637</v>
      </c>
      <c r="Y1908" s="59" t="s">
        <v>2263</v>
      </c>
      <c r="Z1908" s="25" t="str">
        <f t="shared" ref="Z1908" si="526">IF( OR(X1908="CNST", I1908="CAT_REGS"),IF(E1908=CHAR(34)&amp;CHAR(34),F1908,E1908),
IF(X1908="YES",UPPER(IF(E1908=CHAR(34)&amp;CHAR(34),F1908,E1908)),
IF(   AND(X1908&lt;&gt;"NO",I1908="CAT_FNCT",D1908&lt;&gt;"multiply", D1908&lt;&gt;"divide"),IF(J1908="SLS_ENABLED",   UPPER(IF(E1908=CHAR(34)&amp;CHAR(34),F1908,E1908)),""),"")))</f>
        <v>"FSE"</v>
      </c>
      <c r="AA1908" s="25" t="str">
        <f t="shared" ref="AA1908" si="527">IF(LEN(Y1908)&gt;0,Y1908,SUBSTITUTE(SUBSTITUTE(SUBSTITUTE(SUBSTITUTE(SUBSTITUTE(SUBSTITUTE(SUBSTITUTE(SUBSTITUTE(SUBSTITUTE(SUBSTITUTE(SUBSTITUTE( (SUBSTITUTE( SUBSTITUTE( SUBSTITUTE( SUBSTITUTE(Z1908,"STD_SIGMA","SUM"),"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FSE</v>
      </c>
      <c r="AB1908" s="1">
        <f t="shared" ref="AB1908" si="528">B1908</f>
        <v>1864</v>
      </c>
      <c r="AC1908" t="str">
        <f t="shared" ref="AC1908" si="529">P1908</f>
        <v>ITM_DSPCYCLE</v>
      </c>
      <c r="AD1908" s="136" t="str">
        <f>IF(ISNA(VLOOKUP(AA1908,Sheet2!J:J,1,0)),"//","")</f>
        <v>//</v>
      </c>
      <c r="AF1908" s="94" t="str">
        <f t="shared" ref="AF1908" si="530">IF(LEN(AA1908)=0,"",SUBSTITUTE(SUBSTITUTE(SUBSTITUTE(SUBSTITUTE(SUBSTITUTE(SUBSTITUTE(SUBSTITUTE(SUBSTITUTE(SUBSTITUTE(SUBSTITUTE(SUBSTITUTE(SUBSTITUTE(SUBSTITUTE(SUBSTITUTE(SUBSTITUTE(SUBSTITUTE(SUBSTITUTE( (SUBSTITUTE( SUBSTITUTE( SUBSTITUTE( SUBSTITUTE(Z1908,"STD_SIGMA","SUM"),"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FSE</v>
      </c>
      <c r="AG1908" t="b">
        <f t="shared" ref="AG1908" si="531">AA1908=AF1908</f>
        <v>1</v>
      </c>
    </row>
    <row r="1909" spans="1:33" s="46" customFormat="1">
      <c r="A1909" s="215">
        <f t="shared" si="514"/>
        <v>1909</v>
      </c>
      <c r="B1909" s="216">
        <f t="shared" si="499"/>
        <v>1865</v>
      </c>
      <c r="C1909" s="86" t="s">
        <v>3760</v>
      </c>
      <c r="D1909" s="86" t="s">
        <v>2559</v>
      </c>
      <c r="E1909" s="87" t="s">
        <v>2560</v>
      </c>
      <c r="F1909" s="87" t="s">
        <v>2562</v>
      </c>
      <c r="G1909" s="88">
        <v>0</v>
      </c>
      <c r="H1909" s="88">
        <v>0</v>
      </c>
      <c r="I1909" s="151" t="s">
        <v>3</v>
      </c>
      <c r="J1909" s="87" t="s">
        <v>1396</v>
      </c>
      <c r="K1909" s="89" t="s">
        <v>3830</v>
      </c>
      <c r="L1909" s="90" t="s">
        <v>4851</v>
      </c>
      <c r="M1909" s="90" t="s">
        <v>4910</v>
      </c>
      <c r="N1909" s="90"/>
      <c r="O1909" s="90"/>
      <c r="P1909" s="89" t="s">
        <v>2561</v>
      </c>
      <c r="Q1909" s="89"/>
      <c r="T1909" s="46" t="str">
        <f>IF(ISNA(VLOOKUP(AF1909,#REF!,1)),"//","")</f>
        <v/>
      </c>
      <c r="V1909" t="e">
        <f t="shared" si="501"/>
        <v>#REF!</v>
      </c>
      <c r="W1909" s="81" t="s">
        <v>2720</v>
      </c>
      <c r="X1909" s="59" t="s">
        <v>2263</v>
      </c>
      <c r="Y1909" s="59" t="s">
        <v>2263</v>
      </c>
      <c r="Z1909" s="25" t="str">
        <f t="shared" si="522"/>
        <v/>
      </c>
      <c r="AA1909" s="25" t="str">
        <f t="shared" si="502"/>
        <v/>
      </c>
      <c r="AB1909" s="1">
        <f t="shared" si="523"/>
        <v>1865</v>
      </c>
      <c r="AC1909" t="str">
        <f t="shared" si="503"/>
        <v>ITM_LARGELI</v>
      </c>
      <c r="AD1909" s="136" t="str">
        <f>IF(ISNA(VLOOKUP(AA1909,Sheet2!J:J,1,0)),"//","")</f>
        <v/>
      </c>
      <c r="AF1909" s="94" t="str">
        <f t="shared" si="504"/>
        <v/>
      </c>
      <c r="AG1909" t="b">
        <f t="shared" si="505"/>
        <v>1</v>
      </c>
    </row>
    <row r="1910" spans="1:33">
      <c r="A1910" s="215">
        <f t="shared" si="514"/>
        <v>1910</v>
      </c>
      <c r="B1910" s="216">
        <f t="shared" si="499"/>
        <v>1866</v>
      </c>
      <c r="C1910" s="86" t="s">
        <v>3766</v>
      </c>
      <c r="D1910" s="86" t="s">
        <v>12</v>
      </c>
      <c r="E1910" s="89" t="s">
        <v>934</v>
      </c>
      <c r="F1910" s="89" t="s">
        <v>934</v>
      </c>
      <c r="G1910" s="92">
        <v>0</v>
      </c>
      <c r="H1910" s="92">
        <v>15</v>
      </c>
      <c r="I1910" s="151" t="s">
        <v>3</v>
      </c>
      <c r="J1910" s="87" t="s">
        <v>1396</v>
      </c>
      <c r="K1910" s="89" t="s">
        <v>3830</v>
      </c>
      <c r="L1910" s="90" t="s">
        <v>4851</v>
      </c>
      <c r="M1910" s="90" t="s">
        <v>4910</v>
      </c>
      <c r="N1910" s="90"/>
      <c r="O1910" s="86" t="s">
        <v>935</v>
      </c>
      <c r="P1910" s="89" t="s">
        <v>2211</v>
      </c>
      <c r="Q1910" s="89"/>
      <c r="R1910"/>
      <c r="S1910" t="str">
        <f t="shared" ref="S1910:S1924" si="532">IF(E1910=F1910,"","NOT EQUAL")</f>
        <v/>
      </c>
      <c r="T1910" t="str">
        <f>IF(ISNA(VLOOKUP(AF1910,#REF!,1)),"//","")</f>
        <v/>
      </c>
      <c r="U1910"/>
      <c r="V1910" t="e">
        <f t="shared" si="501"/>
        <v>#REF!</v>
      </c>
      <c r="W1910" s="81" t="s">
        <v>2721</v>
      </c>
      <c r="X1910" s="59" t="s">
        <v>2637</v>
      </c>
      <c r="Y1910" s="59" t="s">
        <v>2263</v>
      </c>
      <c r="Z1910" s="25" t="str">
        <f t="shared" si="522"/>
        <v>"SIG"</v>
      </c>
      <c r="AA1910" s="25" t="str">
        <f t="shared" si="502"/>
        <v>SIG</v>
      </c>
      <c r="AB1910" s="1">
        <f t="shared" si="523"/>
        <v>1866</v>
      </c>
      <c r="AC1910" t="str">
        <f t="shared" si="503"/>
        <v>ITM_SIGFIG</v>
      </c>
      <c r="AD1910" s="136" t="str">
        <f>IF(ISNA(VLOOKUP(AA1910,Sheet2!J:J,1,0)),"//","")</f>
        <v/>
      </c>
      <c r="AF1910" s="94" t="str">
        <f t="shared" si="504"/>
        <v>SIG</v>
      </c>
      <c r="AG1910" t="b">
        <f t="shared" si="505"/>
        <v>1</v>
      </c>
    </row>
    <row r="1911" spans="1:33">
      <c r="A1911" s="215">
        <f t="shared" si="514"/>
        <v>1911</v>
      </c>
      <c r="B1911" s="216">
        <f t="shared" si="499"/>
        <v>1867</v>
      </c>
      <c r="C1911" s="86" t="s">
        <v>3767</v>
      </c>
      <c r="D1911" s="86" t="s">
        <v>12</v>
      </c>
      <c r="E1911" s="87" t="s">
        <v>362</v>
      </c>
      <c r="F1911" s="87" t="s">
        <v>362</v>
      </c>
      <c r="G1911" s="88">
        <v>0</v>
      </c>
      <c r="H1911" s="88">
        <v>15</v>
      </c>
      <c r="I1911" s="151" t="s">
        <v>3</v>
      </c>
      <c r="J1911" s="87" t="s">
        <v>1396</v>
      </c>
      <c r="K1911" s="89" t="s">
        <v>3830</v>
      </c>
      <c r="L1911" s="90" t="s">
        <v>4851</v>
      </c>
      <c r="M1911" s="90" t="s">
        <v>4910</v>
      </c>
      <c r="N1911" s="90"/>
      <c r="O1911" s="86" t="s">
        <v>942</v>
      </c>
      <c r="P1911" s="89" t="s">
        <v>2222</v>
      </c>
      <c r="Q1911" s="89"/>
      <c r="R1911"/>
      <c r="S1911" t="str">
        <f t="shared" si="532"/>
        <v/>
      </c>
      <c r="T1911" t="str">
        <f>IF(ISNA(VLOOKUP(AF1911,#REF!,1)),"//","")</f>
        <v/>
      </c>
      <c r="U1911"/>
      <c r="V1911" t="e">
        <f t="shared" si="501"/>
        <v>#REF!</v>
      </c>
      <c r="W1911" s="81" t="s">
        <v>2721</v>
      </c>
      <c r="X1911" s="59" t="s">
        <v>2637</v>
      </c>
      <c r="Y1911" s="59" t="s">
        <v>2263</v>
      </c>
      <c r="Z1911" s="25" t="str">
        <f t="shared" si="522"/>
        <v>"UNIT"</v>
      </c>
      <c r="AA1911" s="25" t="str">
        <f t="shared" si="502"/>
        <v>UNIT</v>
      </c>
      <c r="AB1911" s="1">
        <f t="shared" si="523"/>
        <v>1867</v>
      </c>
      <c r="AC1911" t="str">
        <f t="shared" si="503"/>
        <v>ITM_UNIT</v>
      </c>
      <c r="AD1911" s="136" t="str">
        <f>IF(ISNA(VLOOKUP(AA1911,Sheet2!J:J,1,0)),"//","")</f>
        <v>//</v>
      </c>
      <c r="AF1911" s="94" t="str">
        <f t="shared" si="504"/>
        <v>UNIT</v>
      </c>
      <c r="AG1911" t="b">
        <f t="shared" si="505"/>
        <v>1</v>
      </c>
    </row>
    <row r="1912" spans="1:33">
      <c r="A1912" s="215">
        <f t="shared" si="514"/>
        <v>1912</v>
      </c>
      <c r="B1912" s="216">
        <f t="shared" si="499"/>
        <v>1868</v>
      </c>
      <c r="C1912" s="86" t="s">
        <v>3768</v>
      </c>
      <c r="D1912" s="86" t="s">
        <v>7</v>
      </c>
      <c r="E1912" s="87" t="s">
        <v>1239</v>
      </c>
      <c r="F1912" s="87" t="s">
        <v>1239</v>
      </c>
      <c r="G1912" s="88">
        <v>0</v>
      </c>
      <c r="H1912" s="88">
        <v>0</v>
      </c>
      <c r="I1912" s="151" t="s">
        <v>3</v>
      </c>
      <c r="J1912" s="87" t="s">
        <v>1395</v>
      </c>
      <c r="K1912" s="89" t="s">
        <v>3994</v>
      </c>
      <c r="L1912" s="90" t="s">
        <v>4851</v>
      </c>
      <c r="M1912" s="90" t="s">
        <v>4910</v>
      </c>
      <c r="N1912" s="90"/>
      <c r="O1912" s="86"/>
      <c r="P1912" s="89" t="s">
        <v>2625</v>
      </c>
      <c r="Q1912" s="89"/>
      <c r="R1912"/>
      <c r="S1912" t="str">
        <f t="shared" si="532"/>
        <v/>
      </c>
      <c r="T1912" t="str">
        <f>IF(ISNA(VLOOKUP(AF1912,#REF!,1)),"//","")</f>
        <v/>
      </c>
      <c r="U1912"/>
      <c r="V1912" t="e">
        <f t="shared" si="501"/>
        <v>#REF!</v>
      </c>
      <c r="W1912" s="81" t="s">
        <v>2721</v>
      </c>
      <c r="X1912" s="59" t="s">
        <v>2263</v>
      </c>
      <c r="Y1912" s="59" t="s">
        <v>2263</v>
      </c>
      <c r="Z1912" s="25" t="str">
        <f t="shared" si="522"/>
        <v>"ROUND"</v>
      </c>
      <c r="AA1912" s="25" t="str">
        <f t="shared" si="502"/>
        <v>ROUND</v>
      </c>
      <c r="AB1912" s="1">
        <f t="shared" si="523"/>
        <v>1868</v>
      </c>
      <c r="AC1912" t="str">
        <f t="shared" si="503"/>
        <v>ITM_ROUND2</v>
      </c>
      <c r="AD1912" s="136" t="str">
        <f>IF(ISNA(VLOOKUP(AA1912,Sheet2!J:J,1,0)),"//","")</f>
        <v/>
      </c>
      <c r="AF1912" s="94" t="str">
        <f t="shared" si="504"/>
        <v>ROUND</v>
      </c>
      <c r="AG1912" t="b">
        <f t="shared" si="505"/>
        <v>1</v>
      </c>
    </row>
    <row r="1913" spans="1:33">
      <c r="A1913" s="215">
        <f t="shared" si="514"/>
        <v>1913</v>
      </c>
      <c r="B1913" s="216">
        <f t="shared" si="499"/>
        <v>1869</v>
      </c>
      <c r="C1913" s="86" t="s">
        <v>3769</v>
      </c>
      <c r="D1913" s="86" t="s">
        <v>7</v>
      </c>
      <c r="E1913" s="87" t="s">
        <v>286</v>
      </c>
      <c r="F1913" s="87" t="s">
        <v>286</v>
      </c>
      <c r="G1913" s="92">
        <v>0</v>
      </c>
      <c r="H1913" s="92">
        <v>0</v>
      </c>
      <c r="I1913" s="151" t="s">
        <v>3</v>
      </c>
      <c r="J1913" s="87" t="s">
        <v>1395</v>
      </c>
      <c r="K1913" s="89" t="s">
        <v>3994</v>
      </c>
      <c r="L1913" s="90" t="s">
        <v>4851</v>
      </c>
      <c r="M1913" s="90" t="s">
        <v>4910</v>
      </c>
      <c r="N1913" s="90"/>
      <c r="O1913" s="90"/>
      <c r="P1913" s="89" t="s">
        <v>2624</v>
      </c>
      <c r="Q1913" s="89"/>
      <c r="R1913"/>
      <c r="S1913" t="str">
        <f t="shared" si="532"/>
        <v/>
      </c>
      <c r="T1913" t="str">
        <f>IF(ISNA(VLOOKUP(AF1913,#REF!,1)),"//","")</f>
        <v/>
      </c>
      <c r="U1913"/>
      <c r="V1913" t="e">
        <f t="shared" si="501"/>
        <v>#REF!</v>
      </c>
      <c r="W1913" s="81" t="s">
        <v>2721</v>
      </c>
      <c r="X1913" s="59" t="s">
        <v>2263</v>
      </c>
      <c r="Y1913" s="59" t="s">
        <v>2263</v>
      </c>
      <c r="Z1913" s="25" t="str">
        <f t="shared" si="522"/>
        <v>"ROUNDI"</v>
      </c>
      <c r="AA1913" s="25" t="str">
        <f t="shared" si="502"/>
        <v>ROUNDI</v>
      </c>
      <c r="AB1913" s="1">
        <f t="shared" si="523"/>
        <v>1869</v>
      </c>
      <c r="AC1913" t="str">
        <f t="shared" si="503"/>
        <v>ITM_ROUNDI2</v>
      </c>
      <c r="AD1913" s="136" t="str">
        <f>IF(ISNA(VLOOKUP(AA1913,Sheet2!J:J,1,0)),"//","")</f>
        <v/>
      </c>
      <c r="AF1913" s="94" t="str">
        <f t="shared" si="504"/>
        <v>ROUNDI</v>
      </c>
      <c r="AG1913" t="b">
        <f t="shared" si="505"/>
        <v>1</v>
      </c>
    </row>
    <row r="1914" spans="1:33">
      <c r="A1914" s="215">
        <f t="shared" si="514"/>
        <v>1914</v>
      </c>
      <c r="B1914" s="216">
        <f t="shared" si="499"/>
        <v>1870</v>
      </c>
      <c r="C1914" s="86" t="s">
        <v>3773</v>
      </c>
      <c r="D1914" s="86" t="s">
        <v>7</v>
      </c>
      <c r="E1914" s="87" t="s">
        <v>524</v>
      </c>
      <c r="F1914" s="87" t="s">
        <v>2728</v>
      </c>
      <c r="G1914" s="88">
        <v>0</v>
      </c>
      <c r="H1914" s="88">
        <v>0</v>
      </c>
      <c r="I1914" s="156" t="s">
        <v>1</v>
      </c>
      <c r="J1914" s="87" t="s">
        <v>1395</v>
      </c>
      <c r="K1914" s="89" t="s">
        <v>3830</v>
      </c>
      <c r="L1914" s="90" t="s">
        <v>4851</v>
      </c>
      <c r="M1914" s="90" t="s">
        <v>4910</v>
      </c>
      <c r="N1914" s="90"/>
      <c r="O1914" s="86"/>
      <c r="P1914" s="89" t="s">
        <v>2729</v>
      </c>
      <c r="Q1914" s="89"/>
      <c r="R1914"/>
      <c r="S1914" t="str">
        <f t="shared" si="532"/>
        <v>NOT EQUAL</v>
      </c>
      <c r="T1914" t="str">
        <f>IF(ISNA(VLOOKUP(AF1914,#REF!,1)),"//","")</f>
        <v/>
      </c>
      <c r="U1914"/>
      <c r="V1914" t="e">
        <f t="shared" si="501"/>
        <v>#REF!</v>
      </c>
      <c r="W1914" s="81" t="s">
        <v>2766</v>
      </c>
      <c r="X1914" s="59" t="s">
        <v>2263</v>
      </c>
      <c r="Y1914" s="59" t="s">
        <v>2263</v>
      </c>
      <c r="Z1914" s="25" t="str">
        <f t="shared" si="522"/>
        <v/>
      </c>
      <c r="AA1914" s="25" t="str">
        <f t="shared" si="502"/>
        <v/>
      </c>
      <c r="AB1914" s="1">
        <f t="shared" si="523"/>
        <v>1870</v>
      </c>
      <c r="AC1914" t="str">
        <f t="shared" si="503"/>
        <v>ITM_DMPMNU</v>
      </c>
      <c r="AD1914" s="136" t="str">
        <f>IF(ISNA(VLOOKUP(AA1914,Sheet2!J:J,1,0)),"//","")</f>
        <v/>
      </c>
      <c r="AF1914" s="94" t="str">
        <f t="shared" si="504"/>
        <v/>
      </c>
      <c r="AG1914" t="b">
        <f t="shared" si="505"/>
        <v>1</v>
      </c>
    </row>
    <row r="1915" spans="1:33">
      <c r="A1915" s="215">
        <f t="shared" si="514"/>
        <v>1915</v>
      </c>
      <c r="B1915" s="216">
        <f t="shared" si="499"/>
        <v>1871</v>
      </c>
      <c r="C1915" s="86" t="s">
        <v>3775</v>
      </c>
      <c r="D1915" s="86" t="s">
        <v>7</v>
      </c>
      <c r="E1915" s="87" t="s">
        <v>2388</v>
      </c>
      <c r="F1915" s="87" t="s">
        <v>2388</v>
      </c>
      <c r="G1915" s="88">
        <v>0</v>
      </c>
      <c r="H1915" s="88">
        <v>0</v>
      </c>
      <c r="I1915" s="156" t="s">
        <v>1</v>
      </c>
      <c r="J1915" s="87" t="s">
        <v>1395</v>
      </c>
      <c r="K1915" s="89" t="s">
        <v>3994</v>
      </c>
      <c r="L1915" s="90" t="s">
        <v>4851</v>
      </c>
      <c r="M1915" s="90" t="s">
        <v>4910</v>
      </c>
      <c r="N1915" s="90"/>
      <c r="O1915" s="86" t="s">
        <v>3240</v>
      </c>
      <c r="P1915" s="89" t="s">
        <v>2387</v>
      </c>
      <c r="Q1915" s="89"/>
      <c r="R1915"/>
      <c r="S1915" t="str">
        <f t="shared" si="532"/>
        <v/>
      </c>
      <c r="T1915" t="str">
        <f>IF(ISNA(VLOOKUP(AF1915,#REF!,1)),"//","")</f>
        <v/>
      </c>
      <c r="U1915"/>
      <c r="V1915" t="e">
        <f t="shared" si="501"/>
        <v>#REF!</v>
      </c>
      <c r="W1915" s="81" t="s">
        <v>2747</v>
      </c>
      <c r="X1915" s="59" t="s">
        <v>2637</v>
      </c>
      <c r="Y1915" s="59" t="s">
        <v>2263</v>
      </c>
      <c r="Z1915" s="25" t="str">
        <f t="shared" si="522"/>
        <v>STD_RIGHT_ARROW "I"</v>
      </c>
      <c r="AA1915" s="25" t="str">
        <f t="shared" si="502"/>
        <v>&gt;I</v>
      </c>
      <c r="AB1915" s="1">
        <f t="shared" si="523"/>
        <v>1871</v>
      </c>
      <c r="AC1915" t="str">
        <f t="shared" si="503"/>
        <v>ITM_RI</v>
      </c>
      <c r="AD1915" s="136" t="str">
        <f>IF(ISNA(VLOOKUP(AA1915,Sheet2!J:J,1,0)),"//","")</f>
        <v>//</v>
      </c>
      <c r="AF1915" s="94" t="str">
        <f t="shared" si="504"/>
        <v>&gt;I</v>
      </c>
      <c r="AG1915" t="b">
        <f t="shared" si="505"/>
        <v>1</v>
      </c>
    </row>
    <row r="1916" spans="1:33">
      <c r="A1916" s="215">
        <f t="shared" si="514"/>
        <v>1916</v>
      </c>
      <c r="B1916" s="216">
        <f t="shared" si="499"/>
        <v>1872</v>
      </c>
      <c r="C1916" s="86" t="s">
        <v>3776</v>
      </c>
      <c r="D1916" s="86" t="s">
        <v>7</v>
      </c>
      <c r="E1916" s="196" t="s">
        <v>1339</v>
      </c>
      <c r="F1916" s="196" t="s">
        <v>1339</v>
      </c>
      <c r="G1916" s="88">
        <v>0</v>
      </c>
      <c r="H1916" s="88">
        <v>0</v>
      </c>
      <c r="I1916" s="156" t="s">
        <v>1</v>
      </c>
      <c r="J1916" s="139" t="s">
        <v>1395</v>
      </c>
      <c r="K1916" s="89" t="s">
        <v>3994</v>
      </c>
      <c r="L1916" s="90" t="s">
        <v>4851</v>
      </c>
      <c r="M1916" s="90" t="s">
        <v>4910</v>
      </c>
      <c r="N1916" s="90"/>
      <c r="O1916" s="86"/>
      <c r="P1916" s="89" t="s">
        <v>2732</v>
      </c>
      <c r="Q1916" s="89"/>
      <c r="R1916"/>
      <c r="S1916" t="str">
        <f t="shared" si="532"/>
        <v/>
      </c>
      <c r="T1916" t="str">
        <f>IF(ISNA(VLOOKUP(AF1916,#REF!,1)),"//","")</f>
        <v/>
      </c>
      <c r="U1916"/>
      <c r="V1916" t="e">
        <f t="shared" si="501"/>
        <v>#REF!</v>
      </c>
      <c r="W1916" s="81" t="s">
        <v>2747</v>
      </c>
      <c r="X1916" s="59" t="s">
        <v>2263</v>
      </c>
      <c r="Y1916" s="59" t="s">
        <v>2263</v>
      </c>
      <c r="Z1916" s="25" t="str">
        <f t="shared" si="522"/>
        <v/>
      </c>
      <c r="AA1916" s="25" t="str">
        <f t="shared" si="502"/>
        <v/>
      </c>
      <c r="AB1916" s="1">
        <f t="shared" si="523"/>
        <v>1872</v>
      </c>
      <c r="AC1916" t="str">
        <f t="shared" si="503"/>
        <v>ITM_HASH_JM</v>
      </c>
      <c r="AD1916" s="136" t="str">
        <f>IF(ISNA(VLOOKUP(AA1916,Sheet2!J:J,1,0)),"//","")</f>
        <v/>
      </c>
      <c r="AF1916" s="94" t="str">
        <f t="shared" si="504"/>
        <v/>
      </c>
      <c r="AG1916" t="b">
        <f t="shared" si="505"/>
        <v>1</v>
      </c>
    </row>
    <row r="1917" spans="1:33" s="99" customFormat="1">
      <c r="A1917" s="215">
        <f t="shared" si="514"/>
        <v>1917</v>
      </c>
      <c r="B1917" s="216">
        <f t="shared" si="499"/>
        <v>1873</v>
      </c>
      <c r="C1917" s="179" t="s">
        <v>4497</v>
      </c>
      <c r="D1917" s="53" t="s">
        <v>7</v>
      </c>
      <c r="E1917" s="183" t="s">
        <v>4498</v>
      </c>
      <c r="F1917" s="183" t="s">
        <v>4498</v>
      </c>
      <c r="G1917" s="180">
        <v>0</v>
      </c>
      <c r="H1917" s="180">
        <v>0</v>
      </c>
      <c r="I1917" s="181" t="s">
        <v>3</v>
      </c>
      <c r="J1917" s="181" t="s">
        <v>1395</v>
      </c>
      <c r="K1917" s="136" t="s">
        <v>3994</v>
      </c>
      <c r="L1917" s="99" t="s">
        <v>4851</v>
      </c>
      <c r="M1917" s="99" t="s">
        <v>4910</v>
      </c>
      <c r="P1917" s="182" t="s">
        <v>4499</v>
      </c>
      <c r="Q1917" s="182"/>
      <c r="S1917" s="99" t="str">
        <f t="shared" si="532"/>
        <v/>
      </c>
      <c r="T1917" s="99" t="str">
        <f>IF(ISNA(VLOOKUP(AF1917,#REF!,1)),"//","")</f>
        <v/>
      </c>
      <c r="V1917" t="e">
        <f t="shared" si="501"/>
        <v>#REF!</v>
      </c>
      <c r="W1917" s="51" t="s">
        <v>2698</v>
      </c>
      <c r="X1917" s="136" t="s">
        <v>2263</v>
      </c>
      <c r="Y1917" s="136" t="s">
        <v>2263</v>
      </c>
      <c r="Z1917" s="25" t="str">
        <f t="shared" si="522"/>
        <v>"DRG"</v>
      </c>
      <c r="AA1917" s="25" t="str">
        <f t="shared" si="502"/>
        <v>DRG</v>
      </c>
      <c r="AB1917" s="1">
        <f t="shared" si="523"/>
        <v>1873</v>
      </c>
      <c r="AC1917" t="str">
        <f t="shared" si="503"/>
        <v>ITM_DRG</v>
      </c>
      <c r="AD1917" s="136" t="str">
        <f>IF(ISNA(VLOOKUP(AA1917,Sheet2!J:J,1,0)),"//","")</f>
        <v>//</v>
      </c>
      <c r="AF1917" s="94" t="str">
        <f t="shared" si="504"/>
        <v>DRG</v>
      </c>
      <c r="AG1917" t="b">
        <f t="shared" si="505"/>
        <v>1</v>
      </c>
    </row>
    <row r="1918" spans="1:33">
      <c r="A1918" s="215">
        <f t="shared" si="514"/>
        <v>1918</v>
      </c>
      <c r="B1918" s="216">
        <f t="shared" si="499"/>
        <v>1874</v>
      </c>
      <c r="C1918" s="86" t="s">
        <v>3777</v>
      </c>
      <c r="D1918" s="86" t="s">
        <v>7</v>
      </c>
      <c r="E1918" s="196" t="s">
        <v>2834</v>
      </c>
      <c r="F1918" s="87" t="s">
        <v>2834</v>
      </c>
      <c r="G1918" s="88">
        <v>0</v>
      </c>
      <c r="H1918" s="88">
        <v>0</v>
      </c>
      <c r="I1918" s="156" t="s">
        <v>1</v>
      </c>
      <c r="J1918" s="87" t="s">
        <v>1397</v>
      </c>
      <c r="K1918" s="89" t="s">
        <v>3830</v>
      </c>
      <c r="L1918" s="90" t="s">
        <v>4851</v>
      </c>
      <c r="M1918" s="90" t="s">
        <v>4910</v>
      </c>
      <c r="N1918" s="90"/>
      <c r="O1918" s="86" t="s">
        <v>2815</v>
      </c>
      <c r="P1918" s="89" t="s">
        <v>2835</v>
      </c>
      <c r="Q1918" s="89"/>
      <c r="R1918"/>
      <c r="S1918" t="str">
        <f t="shared" si="532"/>
        <v/>
      </c>
      <c r="T1918" t="str">
        <f>IF(ISNA(VLOOKUP(AF1918,#REF!,1)),"//","")</f>
        <v/>
      </c>
      <c r="U1918"/>
      <c r="V1918" t="e">
        <f t="shared" si="501"/>
        <v>#REF!</v>
      </c>
      <c r="W1918" s="81" t="s">
        <v>2720</v>
      </c>
      <c r="X1918" s="59" t="s">
        <v>2263</v>
      </c>
      <c r="Y1918" s="59" t="s">
        <v>2263</v>
      </c>
      <c r="Z1918" s="25" t="str">
        <f t="shared" si="522"/>
        <v/>
      </c>
      <c r="AA1918" s="25" t="str">
        <f t="shared" si="502"/>
        <v/>
      </c>
      <c r="AB1918" s="1">
        <f t="shared" si="523"/>
        <v>1874</v>
      </c>
      <c r="AC1918" t="str">
        <f t="shared" si="503"/>
        <v>ITM_CLA</v>
      </c>
      <c r="AD1918" s="136" t="str">
        <f>IF(ISNA(VLOOKUP(AA1918,Sheet2!J:J,1,0)),"//","")</f>
        <v/>
      </c>
      <c r="AF1918" s="94" t="str">
        <f t="shared" si="504"/>
        <v/>
      </c>
      <c r="AG1918" t="b">
        <f t="shared" si="505"/>
        <v>1</v>
      </c>
    </row>
    <row r="1919" spans="1:33">
      <c r="A1919" s="215">
        <f t="shared" si="514"/>
        <v>1919</v>
      </c>
      <c r="B1919" s="216">
        <f t="shared" si="499"/>
        <v>1875</v>
      </c>
      <c r="C1919" s="86" t="s">
        <v>3778</v>
      </c>
      <c r="D1919" s="86" t="s">
        <v>7</v>
      </c>
      <c r="E1919" s="196" t="s">
        <v>2836</v>
      </c>
      <c r="F1919" s="87" t="s">
        <v>2836</v>
      </c>
      <c r="G1919" s="88">
        <v>0</v>
      </c>
      <c r="H1919" s="88">
        <v>0</v>
      </c>
      <c r="I1919" s="156" t="s">
        <v>1</v>
      </c>
      <c r="J1919" s="87" t="s">
        <v>1397</v>
      </c>
      <c r="K1919" s="89" t="s">
        <v>3830</v>
      </c>
      <c r="L1919" s="90" t="s">
        <v>4851</v>
      </c>
      <c r="M1919" s="90" t="s">
        <v>4910</v>
      </c>
      <c r="N1919" s="90"/>
      <c r="O1919" s="86" t="s">
        <v>2815</v>
      </c>
      <c r="P1919" s="89" t="s">
        <v>2837</v>
      </c>
      <c r="Q1919" s="89"/>
      <c r="R1919"/>
      <c r="S1919" t="str">
        <f t="shared" si="532"/>
        <v/>
      </c>
      <c r="T1919" t="str">
        <f>IF(ISNA(VLOOKUP(AF1919,#REF!,1)),"//","")</f>
        <v/>
      </c>
      <c r="U1919"/>
      <c r="V1919" t="e">
        <f t="shared" si="501"/>
        <v>#REF!</v>
      </c>
      <c r="W1919" s="81" t="s">
        <v>2720</v>
      </c>
      <c r="X1919" s="59" t="s">
        <v>2263</v>
      </c>
      <c r="Y1919" s="59" t="s">
        <v>2263</v>
      </c>
      <c r="Z1919" s="25" t="str">
        <f t="shared" si="522"/>
        <v/>
      </c>
      <c r="AA1919" s="25" t="str">
        <f t="shared" si="502"/>
        <v/>
      </c>
      <c r="AB1919" s="1">
        <f t="shared" si="523"/>
        <v>1875</v>
      </c>
      <c r="AC1919" t="str">
        <f t="shared" si="503"/>
        <v>ITM_CLN</v>
      </c>
      <c r="AD1919" s="136" t="str">
        <f>IF(ISNA(VLOOKUP(AA1919,Sheet2!J:J,1,0)),"//","")</f>
        <v/>
      </c>
      <c r="AF1919" s="94" t="str">
        <f t="shared" si="504"/>
        <v/>
      </c>
      <c r="AG1919" t="b">
        <f t="shared" si="505"/>
        <v>1</v>
      </c>
    </row>
    <row r="1920" spans="1:33">
      <c r="A1920" s="215">
        <f t="shared" si="514"/>
        <v>1920</v>
      </c>
      <c r="B1920" s="216">
        <f t="shared" si="499"/>
        <v>1876</v>
      </c>
      <c r="C1920" s="86" t="s">
        <v>3760</v>
      </c>
      <c r="D1920" s="86" t="s">
        <v>4285</v>
      </c>
      <c r="E1920" s="87" t="s">
        <v>524</v>
      </c>
      <c r="F1920" s="87" t="s">
        <v>71</v>
      </c>
      <c r="G1920" s="88">
        <v>0</v>
      </c>
      <c r="H1920" s="88">
        <v>0</v>
      </c>
      <c r="I1920" s="156" t="s">
        <v>1</v>
      </c>
      <c r="J1920" s="87" t="s">
        <v>1396</v>
      </c>
      <c r="K1920" s="89" t="s">
        <v>3830</v>
      </c>
      <c r="L1920" s="90" t="s">
        <v>4851</v>
      </c>
      <c r="M1920" s="90" t="s">
        <v>4910</v>
      </c>
      <c r="N1920" s="90"/>
      <c r="O1920" s="86" t="s">
        <v>4287</v>
      </c>
      <c r="P1920" s="89" t="s">
        <v>4288</v>
      </c>
      <c r="Q1920" s="89"/>
      <c r="R1920"/>
      <c r="S1920" t="str">
        <f t="shared" si="532"/>
        <v>NOT EQUAL</v>
      </c>
      <c r="T1920" t="str">
        <f>IF(ISNA(VLOOKUP(AF1920,#REF!,1)),"//","")</f>
        <v/>
      </c>
      <c r="U1920"/>
      <c r="V1920" t="e">
        <f t="shared" si="501"/>
        <v>#REF!</v>
      </c>
      <c r="W1920" s="81" t="s">
        <v>2720</v>
      </c>
      <c r="X1920" s="59" t="s">
        <v>2263</v>
      </c>
      <c r="Y1920" s="59" t="s">
        <v>2263</v>
      </c>
      <c r="Z1920" s="25" t="str">
        <f t="shared" si="522"/>
        <v/>
      </c>
      <c r="AA1920" s="25" t="str">
        <f t="shared" si="502"/>
        <v/>
      </c>
      <c r="AB1920" s="1">
        <f t="shared" si="523"/>
        <v>1876</v>
      </c>
      <c r="AC1920" t="str">
        <f t="shared" si="503"/>
        <v>ITM_DENANY</v>
      </c>
      <c r="AD1920" s="136" t="str">
        <f>IF(ISNA(VLOOKUP(AA1920,Sheet2!J:J,1,0)),"//","")</f>
        <v/>
      </c>
      <c r="AF1920" s="94" t="str">
        <f t="shared" si="504"/>
        <v/>
      </c>
      <c r="AG1920" t="b">
        <f t="shared" si="505"/>
        <v>1</v>
      </c>
    </row>
    <row r="1921" spans="1:33">
      <c r="A1921" s="215">
        <f t="shared" si="514"/>
        <v>1921</v>
      </c>
      <c r="B1921" s="216">
        <f t="shared" si="499"/>
        <v>1877</v>
      </c>
      <c r="C1921" s="86" t="s">
        <v>3760</v>
      </c>
      <c r="D1921" s="86" t="s">
        <v>4286</v>
      </c>
      <c r="E1921" s="87" t="s">
        <v>524</v>
      </c>
      <c r="F1921" s="87" t="s">
        <v>72</v>
      </c>
      <c r="G1921" s="88">
        <v>0</v>
      </c>
      <c r="H1921" s="88">
        <v>0</v>
      </c>
      <c r="I1921" s="156" t="s">
        <v>1</v>
      </c>
      <c r="J1921" s="87" t="s">
        <v>1396</v>
      </c>
      <c r="K1921" s="89" t="s">
        <v>3830</v>
      </c>
      <c r="L1921" s="90" t="s">
        <v>4851</v>
      </c>
      <c r="M1921" s="90" t="s">
        <v>4910</v>
      </c>
      <c r="N1921" s="90"/>
      <c r="O1921" s="86" t="s">
        <v>4287</v>
      </c>
      <c r="P1921" s="89" t="s">
        <v>4289</v>
      </c>
      <c r="Q1921" s="89"/>
      <c r="R1921"/>
      <c r="S1921" t="str">
        <f t="shared" si="532"/>
        <v>NOT EQUAL</v>
      </c>
      <c r="T1921" t="str">
        <f>IF(ISNA(VLOOKUP(AF1921,#REF!,1)),"//","")</f>
        <v/>
      </c>
      <c r="U1921"/>
      <c r="V1921" t="e">
        <f t="shared" si="501"/>
        <v>#REF!</v>
      </c>
      <c r="W1921" s="81" t="s">
        <v>2720</v>
      </c>
      <c r="X1921" s="59" t="s">
        <v>2263</v>
      </c>
      <c r="Y1921" s="59" t="s">
        <v>2263</v>
      </c>
      <c r="Z1921" s="25" t="str">
        <f t="shared" si="522"/>
        <v/>
      </c>
      <c r="AA1921" s="25" t="str">
        <f t="shared" si="502"/>
        <v/>
      </c>
      <c r="AB1921" s="1">
        <f t="shared" si="523"/>
        <v>1877</v>
      </c>
      <c r="AC1921" t="str">
        <f t="shared" si="503"/>
        <v>ITM_DENFIX</v>
      </c>
      <c r="AD1921" s="136" t="str">
        <f>IF(ISNA(VLOOKUP(AA1921,Sheet2!J:J,1,0)),"//","")</f>
        <v/>
      </c>
      <c r="AF1921" s="94" t="str">
        <f t="shared" si="504"/>
        <v/>
      </c>
      <c r="AG1921" t="b">
        <f t="shared" si="505"/>
        <v>1</v>
      </c>
    </row>
    <row r="1922" spans="1:33">
      <c r="A1922" s="215">
        <f t="shared" si="514"/>
        <v>1922</v>
      </c>
      <c r="B1922" s="216">
        <f t="shared" si="499"/>
        <v>1878</v>
      </c>
      <c r="C1922" s="86" t="s">
        <v>3816</v>
      </c>
      <c r="D1922" s="86" t="s">
        <v>7</v>
      </c>
      <c r="E1922" s="87" t="s">
        <v>524</v>
      </c>
      <c r="F1922" s="89" t="s">
        <v>3834</v>
      </c>
      <c r="G1922" s="91">
        <v>0</v>
      </c>
      <c r="H1922" s="91">
        <v>0</v>
      </c>
      <c r="I1922" s="156" t="s">
        <v>1</v>
      </c>
      <c r="J1922" s="87" t="s">
        <v>1396</v>
      </c>
      <c r="K1922" s="89" t="s">
        <v>3830</v>
      </c>
      <c r="L1922" s="90" t="s">
        <v>4851</v>
      </c>
      <c r="M1922" s="90" t="s">
        <v>4910</v>
      </c>
      <c r="N1922" s="90"/>
      <c r="O1922" s="90" t="s">
        <v>3831</v>
      </c>
      <c r="P1922" s="89" t="s">
        <v>3835</v>
      </c>
      <c r="Q1922" s="89"/>
      <c r="R1922"/>
      <c r="S1922" t="str">
        <f t="shared" si="532"/>
        <v>NOT EQUAL</v>
      </c>
      <c r="T1922" t="str">
        <f>IF(ISNA(VLOOKUP(AF1922,#REF!,1)),"//","")</f>
        <v/>
      </c>
      <c r="U1922"/>
      <c r="V1922" t="e">
        <f t="shared" si="501"/>
        <v>#REF!</v>
      </c>
      <c r="W1922" s="81" t="s">
        <v>2720</v>
      </c>
      <c r="X1922" s="59"/>
      <c r="Y1922" s="59" t="s">
        <v>3836</v>
      </c>
      <c r="Z1922" s="25" t="str">
        <f t="shared" si="522"/>
        <v/>
      </c>
      <c r="AA1922" s="25" t="str">
        <f t="shared" si="502"/>
        <v>CASEUP</v>
      </c>
      <c r="AB1922" s="1">
        <f t="shared" si="523"/>
        <v>1878</v>
      </c>
      <c r="AC1922" t="str">
        <f t="shared" si="503"/>
        <v>CHR_caseUP</v>
      </c>
      <c r="AD1922" s="136" t="str">
        <f>IF(ISNA(VLOOKUP(AA1922,Sheet2!J:J,1,0)),"//","")</f>
        <v/>
      </c>
      <c r="AF1922" s="94" t="str">
        <f t="shared" si="504"/>
        <v/>
      </c>
      <c r="AG1922" t="b">
        <f t="shared" si="505"/>
        <v>0</v>
      </c>
    </row>
    <row r="1923" spans="1:33">
      <c r="A1923" s="215">
        <f t="shared" si="514"/>
        <v>1923</v>
      </c>
      <c r="B1923" s="216">
        <f t="shared" si="499"/>
        <v>1879</v>
      </c>
      <c r="C1923" s="86" t="s">
        <v>3816</v>
      </c>
      <c r="D1923" s="86" t="s">
        <v>7</v>
      </c>
      <c r="E1923" s="87" t="s">
        <v>524</v>
      </c>
      <c r="F1923" s="87" t="s">
        <v>3837</v>
      </c>
      <c r="G1923" s="88">
        <v>0</v>
      </c>
      <c r="H1923" s="88">
        <v>0</v>
      </c>
      <c r="I1923" s="156" t="s">
        <v>1</v>
      </c>
      <c r="J1923" s="87" t="s">
        <v>1396</v>
      </c>
      <c r="K1923" s="89" t="s">
        <v>3830</v>
      </c>
      <c r="L1923" s="90" t="s">
        <v>4851</v>
      </c>
      <c r="M1923" s="90" t="s">
        <v>4910</v>
      </c>
      <c r="N1923" s="90"/>
      <c r="O1923" s="86" t="s">
        <v>3831</v>
      </c>
      <c r="P1923" s="89" t="s">
        <v>3838</v>
      </c>
      <c r="Q1923" s="89"/>
      <c r="R1923"/>
      <c r="S1923" t="str">
        <f t="shared" si="532"/>
        <v>NOT EQUAL</v>
      </c>
      <c r="T1923" t="str">
        <f>IF(ISNA(VLOOKUP(AF1923,#REF!,1)),"//","")</f>
        <v/>
      </c>
      <c r="U1923"/>
      <c r="V1923" t="e">
        <f t="shared" si="501"/>
        <v>#REF!</v>
      </c>
      <c r="W1923" s="81" t="s">
        <v>2720</v>
      </c>
      <c r="X1923" s="59" t="s">
        <v>2263</v>
      </c>
      <c r="Y1923" s="59" t="s">
        <v>3839</v>
      </c>
      <c r="Z1923" s="25" t="str">
        <f t="shared" si="522"/>
        <v/>
      </c>
      <c r="AA1923" s="25" t="str">
        <f t="shared" si="502"/>
        <v>CASEDN</v>
      </c>
      <c r="AB1923" s="1">
        <f t="shared" si="523"/>
        <v>1879</v>
      </c>
      <c r="AC1923" t="str">
        <f t="shared" si="503"/>
        <v>CHR_caseDN</v>
      </c>
      <c r="AD1923" s="136" t="str">
        <f>IF(ISNA(VLOOKUP(AA1923,Sheet2!J:J,1,0)),"//","")</f>
        <v/>
      </c>
      <c r="AF1923" s="94" t="str">
        <f t="shared" si="504"/>
        <v/>
      </c>
      <c r="AG1923" t="b">
        <f t="shared" si="505"/>
        <v>0</v>
      </c>
    </row>
    <row r="1924" spans="1:33">
      <c r="A1924" s="215">
        <f t="shared" si="514"/>
        <v>1924</v>
      </c>
      <c r="B1924" s="216">
        <f t="shared" si="499"/>
        <v>1880</v>
      </c>
      <c r="C1924" s="86" t="s">
        <v>3779</v>
      </c>
      <c r="D1924" s="86" t="s">
        <v>7</v>
      </c>
      <c r="E1924" s="87" t="s">
        <v>2334</v>
      </c>
      <c r="F1924" s="87" t="s">
        <v>2334</v>
      </c>
      <c r="G1924" s="88">
        <v>0</v>
      </c>
      <c r="H1924" s="88">
        <v>0</v>
      </c>
      <c r="I1924" s="151" t="s">
        <v>3</v>
      </c>
      <c r="J1924" s="87" t="s">
        <v>1396</v>
      </c>
      <c r="K1924" s="89" t="s">
        <v>3830</v>
      </c>
      <c r="L1924" s="90" t="s">
        <v>4851</v>
      </c>
      <c r="M1924" s="90" t="s">
        <v>4910</v>
      </c>
      <c r="N1924" s="90"/>
      <c r="O1924" s="86"/>
      <c r="P1924" s="89" t="s">
        <v>2333</v>
      </c>
      <c r="Q1924" s="89"/>
      <c r="R1924"/>
      <c r="S1924" t="str">
        <f t="shared" si="532"/>
        <v/>
      </c>
      <c r="T1924" t="str">
        <f>IF(ISNA(VLOOKUP(AF1924,#REF!,1)),"//","")</f>
        <v/>
      </c>
      <c r="U1924"/>
      <c r="V1924" t="e">
        <f t="shared" si="501"/>
        <v>#REF!</v>
      </c>
      <c r="W1924" s="81"/>
      <c r="X1924" s="59" t="s">
        <v>2637</v>
      </c>
      <c r="Y1924" s="59"/>
      <c r="Z1924" s="25" t="str">
        <f t="shared" si="522"/>
        <v>"LISTXY"</v>
      </c>
      <c r="AA1924" s="25" t="str">
        <f t="shared" si="502"/>
        <v>LISTXY</v>
      </c>
      <c r="AB1924" s="1">
        <f t="shared" si="523"/>
        <v>1880</v>
      </c>
      <c r="AC1924" t="str">
        <f t="shared" si="503"/>
        <v>ITM_LISTXY</v>
      </c>
      <c r="AD1924" s="136" t="str">
        <f>IF(ISNA(VLOOKUP(AA1924,Sheet2!J:J,1,0)),"//","")</f>
        <v/>
      </c>
      <c r="AF1924" s="94" t="str">
        <f t="shared" si="504"/>
        <v>LISTXY</v>
      </c>
      <c r="AG1924" t="b">
        <f t="shared" si="505"/>
        <v>1</v>
      </c>
    </row>
    <row r="1925" spans="1:33" s="46" customFormat="1">
      <c r="A1925" s="215">
        <f t="shared" si="514"/>
        <v>1925</v>
      </c>
      <c r="B1925" s="216">
        <f t="shared" si="499"/>
        <v>1881</v>
      </c>
      <c r="C1925" s="86" t="s">
        <v>3780</v>
      </c>
      <c r="D1925" s="86" t="s">
        <v>925</v>
      </c>
      <c r="E1925" s="87" t="s">
        <v>1380</v>
      </c>
      <c r="F1925" s="87" t="s">
        <v>1380</v>
      </c>
      <c r="G1925" s="88">
        <v>0</v>
      </c>
      <c r="H1925" s="88">
        <v>0</v>
      </c>
      <c r="I1925" s="151" t="s">
        <v>3</v>
      </c>
      <c r="J1925" s="87" t="s">
        <v>1395</v>
      </c>
      <c r="K1925" s="89" t="s">
        <v>3994</v>
      </c>
      <c r="L1925" s="90" t="s">
        <v>4851</v>
      </c>
      <c r="M1925" s="90" t="s">
        <v>4910</v>
      </c>
      <c r="N1925" s="90"/>
      <c r="O1925" s="90" t="s">
        <v>943</v>
      </c>
      <c r="P1925" s="89" t="s">
        <v>2223</v>
      </c>
      <c r="Q1925" s="89"/>
      <c r="T1925" s="46" t="str">
        <f>IF(ISNA(VLOOKUP(AF1925,#REF!,1)),"//","")</f>
        <v/>
      </c>
      <c r="V1925" t="e">
        <f t="shared" si="501"/>
        <v>#REF!</v>
      </c>
      <c r="W1925" s="81" t="s">
        <v>2727</v>
      </c>
      <c r="X1925" s="59" t="s">
        <v>2263</v>
      </c>
      <c r="Y1925" s="59" t="s">
        <v>2263</v>
      </c>
      <c r="Z1925" s="25" t="str">
        <f t="shared" si="522"/>
        <v>"ERPN?"</v>
      </c>
      <c r="AA1925" s="25" t="str">
        <f t="shared" si="502"/>
        <v>ERPN?</v>
      </c>
      <c r="AB1925" s="1">
        <f t="shared" si="523"/>
        <v>1881</v>
      </c>
      <c r="AC1925" t="str">
        <f t="shared" si="503"/>
        <v>ITM_SH_ERPN</v>
      </c>
      <c r="AD1925" s="136" t="str">
        <f>IF(ISNA(VLOOKUP(AA1925,Sheet2!J:J,1,0)),"//","")</f>
        <v>//</v>
      </c>
      <c r="AF1925" s="94" t="str">
        <f t="shared" si="504"/>
        <v>ERPN?</v>
      </c>
      <c r="AG1925" t="b">
        <f t="shared" si="505"/>
        <v>1</v>
      </c>
    </row>
    <row r="1926" spans="1:33">
      <c r="A1926" s="215">
        <f t="shared" si="514"/>
        <v>1926</v>
      </c>
      <c r="B1926" s="216">
        <f t="shared" si="499"/>
        <v>1882</v>
      </c>
      <c r="C1926" s="86" t="s">
        <v>3781</v>
      </c>
      <c r="D1926" s="86" t="s">
        <v>7</v>
      </c>
      <c r="E1926" s="87" t="s">
        <v>524</v>
      </c>
      <c r="F1926" s="87" t="s">
        <v>2664</v>
      </c>
      <c r="G1926" s="88">
        <v>0</v>
      </c>
      <c r="H1926" s="88">
        <v>0</v>
      </c>
      <c r="I1926" s="156" t="s">
        <v>1</v>
      </c>
      <c r="J1926" s="87" t="s">
        <v>1395</v>
      </c>
      <c r="K1926" s="89" t="s">
        <v>3830</v>
      </c>
      <c r="L1926" s="90" t="s">
        <v>4851</v>
      </c>
      <c r="M1926" s="90" t="s">
        <v>4910</v>
      </c>
      <c r="N1926" s="90"/>
      <c r="O1926" s="86"/>
      <c r="P1926" s="89" t="s">
        <v>2665</v>
      </c>
      <c r="Q1926" s="89"/>
      <c r="R1926"/>
      <c r="S1926" t="str">
        <f t="shared" ref="S1926:S1957" si="533">IF(E1926=F1926,"","NOT EQUAL")</f>
        <v>NOT EQUAL</v>
      </c>
      <c r="T1926" t="str">
        <f>IF(ISNA(VLOOKUP(AF1926,#REF!,1)),"//","")</f>
        <v/>
      </c>
      <c r="U1926"/>
      <c r="V1926" t="e">
        <f t="shared" si="501"/>
        <v>#REF!</v>
      </c>
      <c r="W1926" s="81" t="s">
        <v>2727</v>
      </c>
      <c r="X1926" s="59" t="s">
        <v>2263</v>
      </c>
      <c r="Y1926" s="59" t="s">
        <v>2263</v>
      </c>
      <c r="Z1926" s="25" t="str">
        <f t="shared" si="522"/>
        <v/>
      </c>
      <c r="AA1926" s="25" t="str">
        <f t="shared" si="502"/>
        <v/>
      </c>
      <c r="AB1926" s="1">
        <f t="shared" si="523"/>
        <v>1882</v>
      </c>
      <c r="AC1926" t="str">
        <f t="shared" si="503"/>
        <v>ITM_SYS_FREE_RAM</v>
      </c>
      <c r="AD1926" s="136" t="str">
        <f>IF(ISNA(VLOOKUP(AA1926,Sheet2!J:J,1,0)),"//","")</f>
        <v/>
      </c>
      <c r="AF1926" s="94" t="str">
        <f t="shared" si="504"/>
        <v/>
      </c>
      <c r="AG1926" t="b">
        <f t="shared" si="505"/>
        <v>1</v>
      </c>
    </row>
    <row r="1927" spans="1:33">
      <c r="A1927" s="215">
        <f t="shared" si="514"/>
        <v>1927</v>
      </c>
      <c r="B1927" s="216">
        <f t="shared" si="499"/>
        <v>1883</v>
      </c>
      <c r="C1927" s="86" t="s">
        <v>3816</v>
      </c>
      <c r="D1927" s="86" t="s">
        <v>7</v>
      </c>
      <c r="E1927" s="89" t="s">
        <v>524</v>
      </c>
      <c r="F1927" s="89" t="s">
        <v>2297</v>
      </c>
      <c r="G1927" s="92">
        <v>0</v>
      </c>
      <c r="H1927" s="92">
        <v>0</v>
      </c>
      <c r="I1927" s="154" t="s">
        <v>16</v>
      </c>
      <c r="J1927" s="87" t="s">
        <v>1396</v>
      </c>
      <c r="K1927" s="89" t="s">
        <v>3830</v>
      </c>
      <c r="L1927" s="90" t="s">
        <v>4851</v>
      </c>
      <c r="M1927" s="90" t="s">
        <v>4910</v>
      </c>
      <c r="N1927" s="90"/>
      <c r="O1927" s="86" t="s">
        <v>2296</v>
      </c>
      <c r="P1927" s="89" t="s">
        <v>2252</v>
      </c>
      <c r="Q1927" s="89"/>
      <c r="R1927"/>
      <c r="S1927" t="str">
        <f t="shared" si="533"/>
        <v>NOT EQUAL</v>
      </c>
      <c r="T1927" t="str">
        <f>IF(ISNA(VLOOKUP(AF1927,#REF!,1)),"//","")</f>
        <v/>
      </c>
      <c r="U1927"/>
      <c r="V1927" t="e">
        <f t="shared" si="501"/>
        <v>#REF!</v>
      </c>
      <c r="W1927" s="81" t="s">
        <v>2752</v>
      </c>
      <c r="X1927" s="59" t="s">
        <v>2263</v>
      </c>
      <c r="Y1927" s="59" t="s">
        <v>2263</v>
      </c>
      <c r="Z1927" s="25" t="str">
        <f t="shared" si="522"/>
        <v/>
      </c>
      <c r="AA1927" s="25" t="str">
        <f t="shared" si="502"/>
        <v/>
      </c>
      <c r="AB1927" s="1">
        <f t="shared" si="523"/>
        <v>1883</v>
      </c>
      <c r="AC1927" t="str">
        <f t="shared" si="503"/>
        <v>MNU_INL_TST</v>
      </c>
      <c r="AD1927" s="136" t="str">
        <f>IF(ISNA(VLOOKUP(AA1927,Sheet2!J:J,1,0)),"//","")</f>
        <v/>
      </c>
      <c r="AF1927" s="94" t="str">
        <f t="shared" si="504"/>
        <v/>
      </c>
      <c r="AG1927" t="b">
        <f t="shared" si="505"/>
        <v>1</v>
      </c>
    </row>
    <row r="1928" spans="1:33">
      <c r="A1928" s="215">
        <f t="shared" si="514"/>
        <v>1928</v>
      </c>
      <c r="B1928" s="216">
        <f t="shared" si="499"/>
        <v>1884</v>
      </c>
      <c r="C1928" s="86" t="s">
        <v>3782</v>
      </c>
      <c r="D1928" s="86" t="s">
        <v>2659</v>
      </c>
      <c r="E1928" s="87" t="s">
        <v>524</v>
      </c>
      <c r="F1928" s="87" t="s">
        <v>2298</v>
      </c>
      <c r="G1928" s="88">
        <v>0</v>
      </c>
      <c r="H1928" s="88">
        <v>0</v>
      </c>
      <c r="I1928" s="156" t="s">
        <v>1</v>
      </c>
      <c r="J1928" s="87" t="s">
        <v>1396</v>
      </c>
      <c r="K1928" s="89" t="s">
        <v>3830</v>
      </c>
      <c r="L1928" s="90" t="s">
        <v>4851</v>
      </c>
      <c r="M1928" s="90" t="s">
        <v>4910</v>
      </c>
      <c r="N1928" s="90"/>
      <c r="O1928" s="86" t="s">
        <v>2296</v>
      </c>
      <c r="P1928" s="89" t="s">
        <v>2301</v>
      </c>
      <c r="Q1928" s="89"/>
      <c r="R1928" s="17"/>
      <c r="S1928" t="str">
        <f t="shared" si="533"/>
        <v>NOT EQUAL</v>
      </c>
      <c r="T1928" s="17" t="str">
        <f>IF(ISNA(VLOOKUP(AF1928,#REF!,1)),"//","")</f>
        <v/>
      </c>
      <c r="U1928" s="17"/>
      <c r="V1928" t="e">
        <f t="shared" si="501"/>
        <v>#REF!</v>
      </c>
      <c r="W1928" s="81" t="s">
        <v>2752</v>
      </c>
      <c r="X1928" s="59" t="s">
        <v>2263</v>
      </c>
      <c r="Y1928" s="59" t="s">
        <v>2263</v>
      </c>
      <c r="Z1928" s="25" t="str">
        <f t="shared" si="522"/>
        <v/>
      </c>
      <c r="AA1928" s="25" t="str">
        <f t="shared" si="502"/>
        <v/>
      </c>
      <c r="AB1928" s="1">
        <f t="shared" si="523"/>
        <v>1884</v>
      </c>
      <c r="AC1928" t="str">
        <f t="shared" si="503"/>
        <v>ITM_TEST</v>
      </c>
      <c r="AD1928" s="136" t="str">
        <f>IF(ISNA(VLOOKUP(AA1928,Sheet2!J:J,1,0)),"//","")</f>
        <v/>
      </c>
      <c r="AF1928" s="94" t="str">
        <f t="shared" si="504"/>
        <v/>
      </c>
      <c r="AG1928" t="b">
        <f t="shared" si="505"/>
        <v>1</v>
      </c>
    </row>
    <row r="1929" spans="1:33">
      <c r="A1929" s="215">
        <f t="shared" si="514"/>
        <v>1929</v>
      </c>
      <c r="B1929" s="216">
        <f t="shared" ref="B1929:B1992" si="534">IF(AND(MID(C1929,2,1)&lt;&gt;"/",MID(C1929,1,1)="/"),INT(B1928)+1,B1928+0.01)</f>
        <v>1885</v>
      </c>
      <c r="C1929" s="86" t="s">
        <v>3783</v>
      </c>
      <c r="D1929" s="86" t="s">
        <v>7</v>
      </c>
      <c r="E1929" s="87" t="s">
        <v>524</v>
      </c>
      <c r="F1929" s="87" t="s">
        <v>2299</v>
      </c>
      <c r="G1929" s="88">
        <v>0</v>
      </c>
      <c r="H1929" s="88">
        <v>0</v>
      </c>
      <c r="I1929" s="156" t="s">
        <v>1</v>
      </c>
      <c r="J1929" s="87" t="s">
        <v>1395</v>
      </c>
      <c r="K1929" s="89" t="s">
        <v>3830</v>
      </c>
      <c r="L1929" s="90" t="s">
        <v>4851</v>
      </c>
      <c r="M1929" s="90" t="s">
        <v>4910</v>
      </c>
      <c r="N1929" s="90"/>
      <c r="O1929" s="86" t="s">
        <v>2296</v>
      </c>
      <c r="P1929" s="89" t="s">
        <v>2302</v>
      </c>
      <c r="Q1929" s="89"/>
      <c r="R1929" s="17"/>
      <c r="S1929" t="str">
        <f t="shared" si="533"/>
        <v>NOT EQUAL</v>
      </c>
      <c r="T1929" s="17" t="str">
        <f>IF(ISNA(VLOOKUP(AF1929,#REF!,1)),"//","")</f>
        <v/>
      </c>
      <c r="U1929" s="17"/>
      <c r="V1929" t="e">
        <f t="shared" si="501"/>
        <v>#REF!</v>
      </c>
      <c r="W1929" s="81" t="s">
        <v>2752</v>
      </c>
      <c r="X1929" s="59" t="s">
        <v>2263</v>
      </c>
      <c r="Y1929" s="59" t="s">
        <v>2263</v>
      </c>
      <c r="Z1929" s="25" t="str">
        <f t="shared" si="522"/>
        <v/>
      </c>
      <c r="AA1929" s="25" t="str">
        <f t="shared" si="502"/>
        <v/>
      </c>
      <c r="AB1929" s="1">
        <f t="shared" si="523"/>
        <v>1885</v>
      </c>
      <c r="AC1929" t="str">
        <f t="shared" si="503"/>
        <v>ITM_GET_TEST_BS</v>
      </c>
      <c r="AD1929" s="136" t="str">
        <f>IF(ISNA(VLOOKUP(AA1929,Sheet2!J:J,1,0)),"//","")</f>
        <v/>
      </c>
      <c r="AF1929" s="94" t="str">
        <f t="shared" si="504"/>
        <v/>
      </c>
      <c r="AG1929" t="b">
        <f t="shared" si="505"/>
        <v>1</v>
      </c>
    </row>
    <row r="1930" spans="1:33">
      <c r="A1930" s="215">
        <f t="shared" si="514"/>
        <v>1930</v>
      </c>
      <c r="B1930" s="216">
        <f t="shared" si="534"/>
        <v>1886</v>
      </c>
      <c r="C1930" s="86" t="s">
        <v>3784</v>
      </c>
      <c r="D1930" s="86" t="s">
        <v>7</v>
      </c>
      <c r="E1930" s="87" t="s">
        <v>524</v>
      </c>
      <c r="F1930" s="87" t="s">
        <v>2300</v>
      </c>
      <c r="G1930" s="88">
        <v>0</v>
      </c>
      <c r="H1930" s="88">
        <v>0</v>
      </c>
      <c r="I1930" s="156" t="s">
        <v>1</v>
      </c>
      <c r="J1930" s="87" t="s">
        <v>1395</v>
      </c>
      <c r="K1930" s="89" t="s">
        <v>3830</v>
      </c>
      <c r="L1930" s="90" t="s">
        <v>4851</v>
      </c>
      <c r="M1930" s="90" t="s">
        <v>4910</v>
      </c>
      <c r="N1930" s="90"/>
      <c r="O1930" s="86" t="s">
        <v>2296</v>
      </c>
      <c r="P1930" s="89" t="s">
        <v>2303</v>
      </c>
      <c r="Q1930" s="89"/>
      <c r="R1930" s="17"/>
      <c r="S1930" t="str">
        <f t="shared" si="533"/>
        <v>NOT EQUAL</v>
      </c>
      <c r="T1930" s="17" t="str">
        <f>IF(ISNA(VLOOKUP(AF1930,#REF!,1)),"//","")</f>
        <v/>
      </c>
      <c r="U1930" s="17"/>
      <c r="V1930" t="e">
        <f t="shared" si="501"/>
        <v>#REF!</v>
      </c>
      <c r="W1930" s="81" t="s">
        <v>2752</v>
      </c>
      <c r="X1930" s="59" t="s">
        <v>2263</v>
      </c>
      <c r="Y1930" s="59" t="s">
        <v>2263</v>
      </c>
      <c r="Z1930" s="25" t="str">
        <f t="shared" si="522"/>
        <v/>
      </c>
      <c r="AA1930" s="25" t="str">
        <f t="shared" si="502"/>
        <v/>
      </c>
      <c r="AB1930" s="1">
        <f t="shared" si="523"/>
        <v>1886</v>
      </c>
      <c r="AC1930" t="str">
        <f t="shared" si="503"/>
        <v>ITM_SET_TEST_BS</v>
      </c>
      <c r="AD1930" s="136" t="str">
        <f>IF(ISNA(VLOOKUP(AA1930,Sheet2!J:J,1,0)),"//","")</f>
        <v/>
      </c>
      <c r="AF1930" s="94" t="str">
        <f t="shared" si="504"/>
        <v/>
      </c>
      <c r="AG1930" t="b">
        <f t="shared" si="505"/>
        <v>1</v>
      </c>
    </row>
    <row r="1931" spans="1:33">
      <c r="A1931" s="215">
        <f t="shared" si="514"/>
        <v>1931</v>
      </c>
      <c r="B1931" s="216">
        <f t="shared" si="534"/>
        <v>1887</v>
      </c>
      <c r="C1931" s="86" t="s">
        <v>3785</v>
      </c>
      <c r="D1931" s="86" t="s">
        <v>1017</v>
      </c>
      <c r="E1931" s="87" t="s">
        <v>524</v>
      </c>
      <c r="F1931" s="87" t="s">
        <v>1392</v>
      </c>
      <c r="G1931" s="88">
        <v>0</v>
      </c>
      <c r="H1931" s="88">
        <v>0</v>
      </c>
      <c r="I1931" s="156" t="s">
        <v>1</v>
      </c>
      <c r="J1931" s="87" t="s">
        <v>1396</v>
      </c>
      <c r="K1931" s="89" t="s">
        <v>3830</v>
      </c>
      <c r="L1931" s="90" t="s">
        <v>4851</v>
      </c>
      <c r="M1931" s="90" t="s">
        <v>4910</v>
      </c>
      <c r="N1931" s="90"/>
      <c r="O1931" s="86" t="s">
        <v>976</v>
      </c>
      <c r="P1931" s="89" t="s">
        <v>2258</v>
      </c>
      <c r="Q1931" s="89"/>
      <c r="R1931" s="17"/>
      <c r="S1931" t="str">
        <f t="shared" si="533"/>
        <v>NOT EQUAL</v>
      </c>
      <c r="T1931" s="17" t="str">
        <f>IF(ISNA(VLOOKUP(AF1931,#REF!,1)),"//","")</f>
        <v/>
      </c>
      <c r="U1931" s="17"/>
      <c r="V1931" t="e">
        <f t="shared" si="501"/>
        <v>#REF!</v>
      </c>
      <c r="W1931" s="81" t="s">
        <v>2755</v>
      </c>
      <c r="X1931" s="59" t="s">
        <v>2263</v>
      </c>
      <c r="Y1931" s="59" t="s">
        <v>2263</v>
      </c>
      <c r="Z1931" s="25" t="str">
        <f t="shared" si="522"/>
        <v/>
      </c>
      <c r="AA1931" s="25" t="str">
        <f t="shared" si="502"/>
        <v/>
      </c>
      <c r="AB1931" s="1">
        <f t="shared" si="523"/>
        <v>1887</v>
      </c>
      <c r="AC1931" t="str">
        <f t="shared" si="503"/>
        <v>ITM_INP_DEF_DP</v>
      </c>
      <c r="AD1931" s="136" t="str">
        <f>IF(ISNA(VLOOKUP(AA1931,Sheet2!J:J,1,0)),"//","")</f>
        <v/>
      </c>
      <c r="AF1931" s="94" t="str">
        <f t="shared" si="504"/>
        <v/>
      </c>
      <c r="AG1931" t="b">
        <f t="shared" si="505"/>
        <v>1</v>
      </c>
    </row>
    <row r="1932" spans="1:33">
      <c r="A1932" s="215">
        <f t="shared" ref="A1932" si="535">IF(B1932=INT(B1932),ROW(),"")</f>
        <v>1932</v>
      </c>
      <c r="B1932" s="216">
        <f t="shared" si="534"/>
        <v>1888</v>
      </c>
      <c r="C1932" s="86" t="s">
        <v>3786</v>
      </c>
      <c r="D1932" s="86" t="s">
        <v>5243</v>
      </c>
      <c r="E1932" s="194" t="s">
        <v>524</v>
      </c>
      <c r="F1932" s="87" t="s">
        <v>5244</v>
      </c>
      <c r="G1932" s="88">
        <v>0</v>
      </c>
      <c r="H1932" s="88">
        <v>0</v>
      </c>
      <c r="I1932" s="156" t="s">
        <v>1</v>
      </c>
      <c r="J1932" s="87" t="s">
        <v>1396</v>
      </c>
      <c r="K1932" s="89" t="s">
        <v>3830</v>
      </c>
      <c r="L1932" s="90" t="s">
        <v>4851</v>
      </c>
      <c r="M1932" s="90" t="s">
        <v>4910</v>
      </c>
      <c r="N1932" s="90"/>
      <c r="O1932" s="86" t="s">
        <v>968</v>
      </c>
      <c r="P1932" s="89" t="s">
        <v>5245</v>
      </c>
      <c r="Q1932" s="89"/>
      <c r="R1932"/>
      <c r="S1932" t="str">
        <f t="shared" ref="S1932" si="536">IF(E1932=F1932,"","NOT EQUAL")</f>
        <v>NOT EQUAL</v>
      </c>
      <c r="T1932" t="str">
        <f>IF(ISNA(VLOOKUP(AF1932,#REF!,1)),"//","")</f>
        <v/>
      </c>
      <c r="U1932"/>
      <c r="V1932" t="e">
        <f t="shared" ref="V1932" si="537">IF(AA1932&lt;&gt;"",V1931+1,V1931)</f>
        <v>#REF!</v>
      </c>
      <c r="W1932" s="81" t="s">
        <v>2750</v>
      </c>
      <c r="X1932" s="59" t="s">
        <v>2263</v>
      </c>
      <c r="Y1932" s="59" t="s">
        <v>2263</v>
      </c>
      <c r="Z1932" s="25" t="str">
        <f t="shared" ref="Z1932" si="538">IF( OR(X1932="CNST", I1932="CAT_REGS"),IF(E1932=CHAR(34)&amp;CHAR(34),F1932,E1932),
IF(X1932="YES",UPPER(IF(E1932=CHAR(34)&amp;CHAR(34),F1932,E1932)),
IF(   AND(X1932&lt;&gt;"NO",I1932="CAT_FNCT",D1932&lt;&gt;"multiply", D1932&lt;&gt;"divide"),IF(J1932="SLS_ENABLED",   UPPER(IF(E1932=CHAR(34)&amp;CHAR(34),F1932,E1932)),""),"")))</f>
        <v/>
      </c>
      <c r="AA1932" s="25" t="str">
        <f t="shared" ref="AA1932" si="539">IF(LEN(Y1932)&gt;0,Y1932,SUBSTITUTE(SUBSTITUTE(SUBSTITUTE(SUBSTITUTE(SUBSTITUTE(SUBSTITUTE(SUBSTITUTE(SUBSTITUTE(SUBSTITUTE(SUBSTITUTE(SUBSTITUTE( (SUBSTITUTE( SUBSTITUTE( SUBSTITUTE( SUBSTITUTE(Z1932,"STD_SIGMA","SUM"),"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32" s="1">
        <f t="shared" ref="AB1932" si="540">B1932</f>
        <v>1888</v>
      </c>
      <c r="AC1932" t="str">
        <f t="shared" ref="AC1932" si="541">P1932</f>
        <v>ITM_USER_C43ALTB</v>
      </c>
      <c r="AD1932" s="136" t="str">
        <f>IF(ISNA(VLOOKUP(AA1932,Sheet2!J:J,1,0)),"//","")</f>
        <v/>
      </c>
      <c r="AF1932" s="94" t="str">
        <f t="shared" ref="AF1932" si="542">IF(LEN(AA1932)=0,"",SUBSTITUTE(SUBSTITUTE(SUBSTITUTE(SUBSTITUTE(SUBSTITUTE(SUBSTITUTE(SUBSTITUTE(SUBSTITUTE(SUBSTITUTE(SUBSTITUTE(SUBSTITUTE(SUBSTITUTE(SUBSTITUTE(SUBSTITUTE(SUBSTITUTE(SUBSTITUTE(SUBSTITUTE( (SUBSTITUTE( SUBSTITUTE( SUBSTITUTE( SUBSTITUTE(Z1932,"STD_SIGMA","SUM"),"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32" t="b">
        <f t="shared" ref="AG1932" si="543">AA1932=AF1932</f>
        <v>1</v>
      </c>
    </row>
    <row r="1933" spans="1:33">
      <c r="A1933" s="215">
        <f t="shared" si="514"/>
        <v>1933</v>
      </c>
      <c r="B1933" s="216">
        <f t="shared" si="534"/>
        <v>1889</v>
      </c>
      <c r="C1933" s="86" t="s">
        <v>3785</v>
      </c>
      <c r="D1933" s="86" t="s">
        <v>1018</v>
      </c>
      <c r="E1933" s="87" t="s">
        <v>524</v>
      </c>
      <c r="F1933" s="87" t="s">
        <v>977</v>
      </c>
      <c r="G1933" s="88">
        <v>0</v>
      </c>
      <c r="H1933" s="88">
        <v>0</v>
      </c>
      <c r="I1933" s="156" t="s">
        <v>1</v>
      </c>
      <c r="J1933" s="87" t="s">
        <v>1396</v>
      </c>
      <c r="K1933" s="89" t="s">
        <v>3830</v>
      </c>
      <c r="L1933" s="90" t="s">
        <v>4851</v>
      </c>
      <c r="M1933" s="90" t="s">
        <v>4910</v>
      </c>
      <c r="N1933" s="90"/>
      <c r="O1933" s="86" t="s">
        <v>976</v>
      </c>
      <c r="P1933" s="89" t="s">
        <v>2259</v>
      </c>
      <c r="Q1933" s="89"/>
      <c r="R1933"/>
      <c r="S1933" t="str">
        <f t="shared" si="533"/>
        <v>NOT EQUAL</v>
      </c>
      <c r="T1933" t="str">
        <f>IF(ISNA(VLOOKUP(AF1933,#REF!,1)),"//","")</f>
        <v/>
      </c>
      <c r="U1933"/>
      <c r="V1933" t="e">
        <f t="shared" si="501"/>
        <v>#REF!</v>
      </c>
      <c r="W1933" s="81" t="s">
        <v>2755</v>
      </c>
      <c r="X1933" s="59" t="s">
        <v>2263</v>
      </c>
      <c r="Y1933" s="59" t="s">
        <v>2263</v>
      </c>
      <c r="Z1933" s="25" t="str">
        <f t="shared" si="522"/>
        <v/>
      </c>
      <c r="AA1933" s="25" t="str">
        <f t="shared" si="502"/>
        <v/>
      </c>
      <c r="AB1933" s="1">
        <f t="shared" si="523"/>
        <v>1889</v>
      </c>
      <c r="AC1933" t="str">
        <f t="shared" si="503"/>
        <v>ITM_INP_DEF_CPXDP</v>
      </c>
      <c r="AD1933" s="136" t="str">
        <f>IF(ISNA(VLOOKUP(AA1933,Sheet2!J:J,1,0)),"//","")</f>
        <v/>
      </c>
      <c r="AF1933" s="94" t="str">
        <f t="shared" si="504"/>
        <v/>
      </c>
      <c r="AG1933" t="b">
        <f t="shared" si="505"/>
        <v>1</v>
      </c>
    </row>
    <row r="1934" spans="1:33">
      <c r="A1934" s="215">
        <f t="shared" si="514"/>
        <v>1934</v>
      </c>
      <c r="B1934" s="216">
        <f t="shared" si="534"/>
        <v>1890</v>
      </c>
      <c r="C1934" s="86" t="s">
        <v>3785</v>
      </c>
      <c r="D1934" s="86" t="s">
        <v>1019</v>
      </c>
      <c r="E1934" s="87" t="s">
        <v>524</v>
      </c>
      <c r="F1934" s="87" t="s">
        <v>1393</v>
      </c>
      <c r="G1934" s="88">
        <v>0</v>
      </c>
      <c r="H1934" s="88">
        <v>0</v>
      </c>
      <c r="I1934" s="156" t="s">
        <v>1</v>
      </c>
      <c r="J1934" s="87" t="s">
        <v>1396</v>
      </c>
      <c r="K1934" s="89" t="s">
        <v>3830</v>
      </c>
      <c r="L1934" s="90" t="s">
        <v>4851</v>
      </c>
      <c r="M1934" s="90" t="s">
        <v>4910</v>
      </c>
      <c r="N1934" s="90"/>
      <c r="O1934" s="86" t="s">
        <v>976</v>
      </c>
      <c r="P1934" s="89" t="s">
        <v>2261</v>
      </c>
      <c r="Q1934" s="89"/>
      <c r="R1934"/>
      <c r="S1934" t="str">
        <f t="shared" si="533"/>
        <v>NOT EQUAL</v>
      </c>
      <c r="T1934" t="str">
        <f>IF(ISNA(VLOOKUP(AF1934,#REF!,1)),"//","")</f>
        <v/>
      </c>
      <c r="U1934"/>
      <c r="V1934" t="e">
        <f t="shared" si="501"/>
        <v>#REF!</v>
      </c>
      <c r="W1934" s="81" t="s">
        <v>2755</v>
      </c>
      <c r="X1934" s="59" t="s">
        <v>2263</v>
      </c>
      <c r="Y1934" s="59" t="s">
        <v>2263</v>
      </c>
      <c r="Z1934" s="25" t="str">
        <f t="shared" si="522"/>
        <v/>
      </c>
      <c r="AA1934" s="25" t="str">
        <f t="shared" si="502"/>
        <v/>
      </c>
      <c r="AB1934" s="1">
        <f t="shared" si="523"/>
        <v>1890</v>
      </c>
      <c r="AC1934" t="str">
        <f t="shared" si="503"/>
        <v>ITM_INP_DEF_SI</v>
      </c>
      <c r="AD1934" s="136" t="str">
        <f>IF(ISNA(VLOOKUP(AA1934,Sheet2!J:J,1,0)),"//","")</f>
        <v/>
      </c>
      <c r="AF1934" s="94" t="str">
        <f t="shared" si="504"/>
        <v/>
      </c>
      <c r="AG1934" t="b">
        <f t="shared" si="505"/>
        <v>1</v>
      </c>
    </row>
    <row r="1935" spans="1:33">
      <c r="A1935" s="215">
        <f t="shared" si="514"/>
        <v>1935</v>
      </c>
      <c r="B1935" s="216">
        <f t="shared" si="534"/>
        <v>1891</v>
      </c>
      <c r="C1935" s="86" t="s">
        <v>3785</v>
      </c>
      <c r="D1935" s="86" t="s">
        <v>1020</v>
      </c>
      <c r="E1935" s="87" t="s">
        <v>524</v>
      </c>
      <c r="F1935" s="87" t="s">
        <v>1394</v>
      </c>
      <c r="G1935" s="88">
        <v>0</v>
      </c>
      <c r="H1935" s="88">
        <v>0</v>
      </c>
      <c r="I1935" s="156" t="s">
        <v>1</v>
      </c>
      <c r="J1935" s="87" t="s">
        <v>1396</v>
      </c>
      <c r="K1935" s="89" t="s">
        <v>3830</v>
      </c>
      <c r="L1935" s="90" t="s">
        <v>4851</v>
      </c>
      <c r="M1935" s="90" t="s">
        <v>4910</v>
      </c>
      <c r="N1935" s="90"/>
      <c r="O1935" s="86" t="s">
        <v>976</v>
      </c>
      <c r="P1935" s="89" t="s">
        <v>2262</v>
      </c>
      <c r="Q1935" s="89"/>
      <c r="R1935"/>
      <c r="S1935" t="str">
        <f t="shared" si="533"/>
        <v>NOT EQUAL</v>
      </c>
      <c r="T1935" t="str">
        <f>IF(ISNA(VLOOKUP(AF1935,#REF!,1)),"//","")</f>
        <v/>
      </c>
      <c r="U1935"/>
      <c r="V1935" t="e">
        <f t="shared" si="501"/>
        <v>#REF!</v>
      </c>
      <c r="W1935" s="81" t="s">
        <v>2755</v>
      </c>
      <c r="X1935" s="59" t="s">
        <v>2263</v>
      </c>
      <c r="Y1935" s="59" t="s">
        <v>2263</v>
      </c>
      <c r="Z1935" s="25" t="str">
        <f t="shared" si="522"/>
        <v/>
      </c>
      <c r="AA1935" s="25" t="str">
        <f t="shared" si="502"/>
        <v/>
      </c>
      <c r="AB1935" s="1">
        <f t="shared" si="523"/>
        <v>1891</v>
      </c>
      <c r="AC1935" t="str">
        <f t="shared" si="503"/>
        <v>ITM_INP_DEF_LI</v>
      </c>
      <c r="AD1935" s="136" t="str">
        <f>IF(ISNA(VLOOKUP(AA1935,Sheet2!J:J,1,0)),"//","")</f>
        <v/>
      </c>
      <c r="AF1935" s="94" t="str">
        <f t="shared" si="504"/>
        <v/>
      </c>
      <c r="AG1935" t="b">
        <f t="shared" si="505"/>
        <v>1</v>
      </c>
    </row>
    <row r="1936" spans="1:33">
      <c r="A1936" s="215">
        <f t="shared" si="514"/>
        <v>1936</v>
      </c>
      <c r="B1936" s="216">
        <f t="shared" si="534"/>
        <v>1892</v>
      </c>
      <c r="C1936" s="86" t="s">
        <v>3786</v>
      </c>
      <c r="D1936" s="86" t="s">
        <v>2539</v>
      </c>
      <c r="E1936" s="87" t="s">
        <v>524</v>
      </c>
      <c r="F1936" s="87" t="s">
        <v>2541</v>
      </c>
      <c r="G1936" s="88">
        <v>0</v>
      </c>
      <c r="H1936" s="88">
        <v>0</v>
      </c>
      <c r="I1936" s="156" t="s">
        <v>1</v>
      </c>
      <c r="J1936" s="87" t="s">
        <v>1396</v>
      </c>
      <c r="K1936" s="89" t="s">
        <v>3830</v>
      </c>
      <c r="L1936" s="90" t="s">
        <v>4851</v>
      </c>
      <c r="M1936" s="90" t="s">
        <v>4910</v>
      </c>
      <c r="N1936" s="90"/>
      <c r="O1936" s="86" t="s">
        <v>2536</v>
      </c>
      <c r="P1936" s="89" t="s">
        <v>2537</v>
      </c>
      <c r="Q1936" s="89"/>
      <c r="R1936"/>
      <c r="S1936" t="str">
        <f t="shared" si="533"/>
        <v>NOT EQUAL</v>
      </c>
      <c r="T1936" t="str">
        <f>IF(ISNA(VLOOKUP(AF1936,#REF!,1)),"//","")</f>
        <v/>
      </c>
      <c r="U1936"/>
      <c r="V1936" t="e">
        <f t="shared" si="501"/>
        <v>#REF!</v>
      </c>
      <c r="W1936" s="81" t="s">
        <v>2750</v>
      </c>
      <c r="X1936" s="59" t="s">
        <v>2263</v>
      </c>
      <c r="Y1936" s="59" t="s">
        <v>2263</v>
      </c>
      <c r="Z1936" s="25" t="str">
        <f t="shared" si="522"/>
        <v/>
      </c>
      <c r="AA1936" s="25" t="str">
        <f t="shared" si="502"/>
        <v/>
      </c>
      <c r="AB1936" s="1">
        <f t="shared" si="523"/>
        <v>1892</v>
      </c>
      <c r="AC1936" t="str">
        <f t="shared" si="503"/>
        <v>ITM_USER_V43</v>
      </c>
      <c r="AD1936" s="136" t="str">
        <f>IF(ISNA(VLOOKUP(AA1936,Sheet2!J:J,1,0)),"//","")</f>
        <v/>
      </c>
      <c r="AF1936" s="94" t="str">
        <f t="shared" si="504"/>
        <v/>
      </c>
      <c r="AG1936" t="b">
        <f t="shared" si="505"/>
        <v>1</v>
      </c>
    </row>
    <row r="1937" spans="1:33">
      <c r="A1937" s="215">
        <f t="shared" si="514"/>
        <v>1937</v>
      </c>
      <c r="B1937" s="216">
        <f t="shared" si="534"/>
        <v>1893</v>
      </c>
      <c r="C1937" s="86" t="s">
        <v>3765</v>
      </c>
      <c r="D1937" s="86" t="s">
        <v>4740</v>
      </c>
      <c r="E1937" s="194" t="s">
        <v>524</v>
      </c>
      <c r="F1937" s="89" t="s">
        <v>969</v>
      </c>
      <c r="G1937" s="92">
        <v>0</v>
      </c>
      <c r="H1937" s="92">
        <v>0</v>
      </c>
      <c r="I1937" s="156" t="s">
        <v>1</v>
      </c>
      <c r="J1937" s="87" t="s">
        <v>1396</v>
      </c>
      <c r="K1937" s="89" t="s">
        <v>3830</v>
      </c>
      <c r="L1937" s="90" t="s">
        <v>4851</v>
      </c>
      <c r="M1937" s="90" t="s">
        <v>4910</v>
      </c>
      <c r="N1937" s="90"/>
      <c r="O1937" s="86" t="s">
        <v>1402</v>
      </c>
      <c r="P1937" s="89" t="s">
        <v>2248</v>
      </c>
      <c r="Q1937" s="89"/>
      <c r="R1937"/>
      <c r="S1937" t="str">
        <f t="shared" si="533"/>
        <v>NOT EQUAL</v>
      </c>
      <c r="T1937" t="str">
        <f>IF(ISNA(VLOOKUP(AF1937,#REF!,1)),"//","")</f>
        <v/>
      </c>
      <c r="U1937"/>
      <c r="V1937" t="e">
        <f t="shared" si="501"/>
        <v>#REF!</v>
      </c>
      <c r="W1937" s="81" t="s">
        <v>2750</v>
      </c>
      <c r="X1937" s="59" t="s">
        <v>2263</v>
      </c>
      <c r="Y1937" s="59" t="s">
        <v>2263</v>
      </c>
      <c r="Z1937" s="25" t="str">
        <f t="shared" si="522"/>
        <v/>
      </c>
      <c r="AA1937" s="25" t="str">
        <f t="shared" si="502"/>
        <v/>
      </c>
      <c r="AB1937" s="1">
        <f t="shared" si="523"/>
        <v>1893</v>
      </c>
      <c r="AC1937" t="str">
        <f t="shared" si="503"/>
        <v>KEY_fg</v>
      </c>
      <c r="AD1937" s="136" t="str">
        <f>IF(ISNA(VLOOKUP(AA1937,Sheet2!J:J,1,0)),"//","")</f>
        <v/>
      </c>
      <c r="AF1937" s="94" t="str">
        <f t="shared" si="504"/>
        <v/>
      </c>
      <c r="AG1937" t="b">
        <f t="shared" si="505"/>
        <v>1</v>
      </c>
    </row>
    <row r="1938" spans="1:33">
      <c r="A1938" s="215">
        <f t="shared" si="514"/>
        <v>1938</v>
      </c>
      <c r="B1938" s="216">
        <f t="shared" si="534"/>
        <v>1894</v>
      </c>
      <c r="C1938" s="86" t="s">
        <v>3786</v>
      </c>
      <c r="D1938" s="86" t="s">
        <v>970</v>
      </c>
      <c r="E1938" s="194" t="s">
        <v>524</v>
      </c>
      <c r="F1938" s="87" t="s">
        <v>1398</v>
      </c>
      <c r="G1938" s="88">
        <v>0</v>
      </c>
      <c r="H1938" s="88">
        <v>0</v>
      </c>
      <c r="I1938" s="156" t="s">
        <v>1</v>
      </c>
      <c r="J1938" s="87" t="s">
        <v>1396</v>
      </c>
      <c r="K1938" s="89" t="s">
        <v>3830</v>
      </c>
      <c r="L1938" s="90" t="s">
        <v>4851</v>
      </c>
      <c r="M1938" s="90" t="s">
        <v>4910</v>
      </c>
      <c r="N1938" s="90"/>
      <c r="O1938" s="86"/>
      <c r="P1938" s="89" t="s">
        <v>2249</v>
      </c>
      <c r="Q1938" s="89"/>
      <c r="R1938"/>
      <c r="S1938" t="str">
        <f t="shared" si="533"/>
        <v>NOT EQUAL</v>
      </c>
      <c r="T1938" t="str">
        <f>IF(ISNA(VLOOKUP(AF1938,#REF!,1)),"//","")</f>
        <v/>
      </c>
      <c r="U1938"/>
      <c r="V1938" t="e">
        <f t="shared" si="501"/>
        <v>#REF!</v>
      </c>
      <c r="W1938" s="81" t="s">
        <v>2750</v>
      </c>
      <c r="X1938" s="59" t="s">
        <v>2263</v>
      </c>
      <c r="Y1938" s="59" t="s">
        <v>2263</v>
      </c>
      <c r="Z1938" s="25" t="str">
        <f t="shared" si="522"/>
        <v/>
      </c>
      <c r="AA1938" s="25" t="str">
        <f t="shared" si="502"/>
        <v/>
      </c>
      <c r="AB1938" s="1">
        <f t="shared" si="523"/>
        <v>1894</v>
      </c>
      <c r="AC1938" t="str">
        <f t="shared" si="503"/>
        <v>ITM_USER_DEFAULTS</v>
      </c>
      <c r="AD1938" s="136" t="str">
        <f>IF(ISNA(VLOOKUP(AA1938,Sheet2!J:J,1,0)),"//","")</f>
        <v/>
      </c>
      <c r="AF1938" s="94" t="str">
        <f t="shared" si="504"/>
        <v/>
      </c>
      <c r="AG1938" t="b">
        <f t="shared" si="505"/>
        <v>1</v>
      </c>
    </row>
    <row r="1939" spans="1:33">
      <c r="A1939" s="215">
        <f t="shared" si="514"/>
        <v>1939</v>
      </c>
      <c r="B1939" s="216">
        <f t="shared" si="534"/>
        <v>1895</v>
      </c>
      <c r="C1939" s="86" t="s">
        <v>3786</v>
      </c>
      <c r="D1939" s="86" t="s">
        <v>1010</v>
      </c>
      <c r="E1939" s="194" t="s">
        <v>524</v>
      </c>
      <c r="F1939" s="87" t="s">
        <v>971</v>
      </c>
      <c r="G1939" s="88">
        <v>0</v>
      </c>
      <c r="H1939" s="88">
        <v>0</v>
      </c>
      <c r="I1939" s="156" t="s">
        <v>1</v>
      </c>
      <c r="J1939" s="87" t="s">
        <v>1396</v>
      </c>
      <c r="K1939" s="89" t="s">
        <v>3830</v>
      </c>
      <c r="L1939" s="90" t="s">
        <v>4851</v>
      </c>
      <c r="M1939" s="90" t="s">
        <v>4910</v>
      </c>
      <c r="N1939" s="90"/>
      <c r="O1939" s="86"/>
      <c r="P1939" s="89" t="s">
        <v>2250</v>
      </c>
      <c r="Q1939" s="89"/>
      <c r="R1939"/>
      <c r="S1939" t="str">
        <f t="shared" si="533"/>
        <v>NOT EQUAL</v>
      </c>
      <c r="T1939" t="str">
        <f>IF(ISNA(VLOOKUP(AF1939,#REF!,1)),"//","")</f>
        <v/>
      </c>
      <c r="U1939"/>
      <c r="V1939" t="e">
        <f t="shared" si="501"/>
        <v>#REF!</v>
      </c>
      <c r="W1939" s="81" t="s">
        <v>2750</v>
      </c>
      <c r="X1939" s="59" t="s">
        <v>2263</v>
      </c>
      <c r="Y1939" s="59" t="s">
        <v>2263</v>
      </c>
      <c r="Z1939" s="25" t="str">
        <f t="shared" si="522"/>
        <v/>
      </c>
      <c r="AA1939" s="25" t="str">
        <f t="shared" si="502"/>
        <v/>
      </c>
      <c r="AB1939" s="1">
        <f t="shared" si="523"/>
        <v>1895</v>
      </c>
      <c r="AC1939" t="str">
        <f t="shared" si="503"/>
        <v>ITM_USER_COMPLEX</v>
      </c>
      <c r="AD1939" s="136" t="str">
        <f>IF(ISNA(VLOOKUP(AA1939,Sheet2!J:J,1,0)),"//","")</f>
        <v/>
      </c>
      <c r="AF1939" s="94" t="str">
        <f t="shared" si="504"/>
        <v/>
      </c>
      <c r="AG1939" t="b">
        <f t="shared" si="505"/>
        <v>1</v>
      </c>
    </row>
    <row r="1940" spans="1:33">
      <c r="A1940" s="215">
        <f t="shared" si="514"/>
        <v>1940</v>
      </c>
      <c r="B1940" s="216">
        <f t="shared" si="534"/>
        <v>1896</v>
      </c>
      <c r="C1940" s="86" t="s">
        <v>3786</v>
      </c>
      <c r="D1940" s="86" t="s">
        <v>5242</v>
      </c>
      <c r="E1940" s="194" t="s">
        <v>524</v>
      </c>
      <c r="F1940" s="87" t="s">
        <v>5240</v>
      </c>
      <c r="G1940" s="88">
        <v>0</v>
      </c>
      <c r="H1940" s="88">
        <v>0</v>
      </c>
      <c r="I1940" s="156" t="s">
        <v>1</v>
      </c>
      <c r="J1940" s="87" t="s">
        <v>1396</v>
      </c>
      <c r="K1940" s="89" t="s">
        <v>3830</v>
      </c>
      <c r="L1940" s="90" t="s">
        <v>4851</v>
      </c>
      <c r="M1940" s="90" t="s">
        <v>4910</v>
      </c>
      <c r="N1940" s="90"/>
      <c r="O1940" s="86" t="s">
        <v>968</v>
      </c>
      <c r="P1940" s="89" t="s">
        <v>5241</v>
      </c>
      <c r="Q1940" s="89"/>
      <c r="R1940"/>
      <c r="S1940" t="str">
        <f t="shared" si="533"/>
        <v>NOT EQUAL</v>
      </c>
      <c r="T1940" t="str">
        <f>IF(ISNA(VLOOKUP(AF1940,#REF!,1)),"//","")</f>
        <v/>
      </c>
      <c r="U1940"/>
      <c r="V1940" t="e">
        <f t="shared" si="501"/>
        <v>#REF!</v>
      </c>
      <c r="W1940" s="81" t="s">
        <v>2750</v>
      </c>
      <c r="X1940" s="59" t="s">
        <v>2263</v>
      </c>
      <c r="Y1940" s="59" t="s">
        <v>2263</v>
      </c>
      <c r="Z1940" s="25" t="str">
        <f t="shared" si="522"/>
        <v/>
      </c>
      <c r="AA1940" s="25" t="str">
        <f t="shared" si="502"/>
        <v/>
      </c>
      <c r="AB1940" s="1">
        <f t="shared" si="523"/>
        <v>1896</v>
      </c>
      <c r="AC1940" t="str">
        <f t="shared" si="503"/>
        <v>ITM_USER_C43ALTA</v>
      </c>
      <c r="AD1940" s="136" t="str">
        <f>IF(ISNA(VLOOKUP(AA1940,Sheet2!J:J,1,0)),"//","")</f>
        <v/>
      </c>
      <c r="AF1940" s="94" t="str">
        <f t="shared" si="504"/>
        <v/>
      </c>
      <c r="AG1940" t="b">
        <f t="shared" si="505"/>
        <v>1</v>
      </c>
    </row>
    <row r="1941" spans="1:33">
      <c r="A1941" s="215">
        <f t="shared" si="514"/>
        <v>1941</v>
      </c>
      <c r="B1941" s="216">
        <f t="shared" si="534"/>
        <v>1897</v>
      </c>
      <c r="C1941" s="86" t="s">
        <v>3786</v>
      </c>
      <c r="D1941" s="86" t="s">
        <v>1011</v>
      </c>
      <c r="E1941" s="194" t="s">
        <v>524</v>
      </c>
      <c r="F1941" s="87" t="s">
        <v>1233</v>
      </c>
      <c r="G1941" s="88">
        <v>0</v>
      </c>
      <c r="H1941" s="88">
        <v>0</v>
      </c>
      <c r="I1941" s="156" t="s">
        <v>1</v>
      </c>
      <c r="J1941" s="87" t="s">
        <v>1396</v>
      </c>
      <c r="K1941" s="89" t="s">
        <v>3830</v>
      </c>
      <c r="L1941" s="90" t="s">
        <v>4851</v>
      </c>
      <c r="M1941" s="90" t="s">
        <v>4910</v>
      </c>
      <c r="N1941" s="90"/>
      <c r="O1941" s="86"/>
      <c r="P1941" s="89" t="s">
        <v>2251</v>
      </c>
      <c r="Q1941" s="89"/>
      <c r="R1941"/>
      <c r="S1941" t="str">
        <f t="shared" si="533"/>
        <v>NOT EQUAL</v>
      </c>
      <c r="T1941" t="str">
        <f>IF(ISNA(VLOOKUP(AF1941,#REF!,1)),"//","")</f>
        <v/>
      </c>
      <c r="U1941"/>
      <c r="V1941" t="e">
        <f t="shared" si="501"/>
        <v>#REF!</v>
      </c>
      <c r="W1941" s="81" t="s">
        <v>2750</v>
      </c>
      <c r="X1941" s="59" t="s">
        <v>2263</v>
      </c>
      <c r="Y1941" s="59" t="s">
        <v>2263</v>
      </c>
      <c r="Z1941" s="25" t="str">
        <f t="shared" si="522"/>
        <v/>
      </c>
      <c r="AA1941" s="25" t="str">
        <f t="shared" si="502"/>
        <v/>
      </c>
      <c r="AB1941" s="1">
        <f t="shared" si="523"/>
        <v>1897</v>
      </c>
      <c r="AC1941" t="str">
        <f t="shared" si="503"/>
        <v>ITM_USER_RESET</v>
      </c>
      <c r="AD1941" s="136" t="str">
        <f>IF(ISNA(VLOOKUP(AA1941,Sheet2!J:J,1,0)),"//","")</f>
        <v/>
      </c>
      <c r="AF1941" s="94" t="str">
        <f t="shared" si="504"/>
        <v/>
      </c>
      <c r="AG1941" t="b">
        <f t="shared" si="505"/>
        <v>1</v>
      </c>
    </row>
    <row r="1942" spans="1:33">
      <c r="A1942" s="215">
        <f t="shared" si="514"/>
        <v>1942</v>
      </c>
      <c r="B1942" s="216">
        <f t="shared" si="534"/>
        <v>1898</v>
      </c>
      <c r="C1942" s="86" t="s">
        <v>3787</v>
      </c>
      <c r="D1942" s="86" t="s">
        <v>5253</v>
      </c>
      <c r="E1942" s="194" t="s">
        <v>524</v>
      </c>
      <c r="F1942" s="87" t="s">
        <v>4646</v>
      </c>
      <c r="G1942" s="88">
        <v>0</v>
      </c>
      <c r="H1942" s="88">
        <v>0</v>
      </c>
      <c r="I1942" s="156" t="s">
        <v>1</v>
      </c>
      <c r="J1942" s="87" t="s">
        <v>1396</v>
      </c>
      <c r="K1942" s="89" t="s">
        <v>3830</v>
      </c>
      <c r="L1942" s="90" t="s">
        <v>4851</v>
      </c>
      <c r="M1942" s="90" t="s">
        <v>4910</v>
      </c>
      <c r="N1942" s="90"/>
      <c r="O1942" s="86"/>
      <c r="P1942" s="212" t="s">
        <v>4647</v>
      </c>
      <c r="Q1942" s="89"/>
      <c r="R1942"/>
      <c r="S1942" t="str">
        <f t="shared" si="533"/>
        <v>NOT EQUAL</v>
      </c>
      <c r="T1942" t="str">
        <f>IF(ISNA(VLOOKUP(AF1942,#REF!,1)),"//","")</f>
        <v/>
      </c>
      <c r="U1942"/>
      <c r="V1942" t="e">
        <f t="shared" si="501"/>
        <v>#REF!</v>
      </c>
      <c r="W1942" s="81" t="s">
        <v>2750</v>
      </c>
      <c r="X1942" s="59" t="s">
        <v>2263</v>
      </c>
      <c r="Y1942" s="59" t="s">
        <v>2263</v>
      </c>
      <c r="Z1942" s="25" t="str">
        <f t="shared" si="522"/>
        <v/>
      </c>
      <c r="AA1942" s="25" t="str">
        <f t="shared" ref="AA1942" si="544">IF(LEN(Y1942)&gt;0,Y1942,SUBSTITUTE(SUBSTITUTE(SUBSTITUTE(SUBSTITUTE(SUBSTITUTE(SUBSTITUTE(SUBSTITUTE(SUBSTITUTE(SUBSTITUTE(SUBSTITUTE(SUBSTITUTE( (SUBSTITUTE( SUBSTITUTE( SUBSTITUTE( SUBSTITUTE(Z1942,"STD_SIGMA","SUM"),"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2" s="1">
        <f t="shared" si="523"/>
        <v>1898</v>
      </c>
      <c r="AC1942" t="str">
        <f t="shared" ref="AC1942" si="545">P1942</f>
        <v>ITM_N_KEY_ALPHA</v>
      </c>
      <c r="AD1942" s="136" t="str">
        <f>IF(ISNA(VLOOKUP(AA1942,Sheet2!J:J,1,0)),"//","")</f>
        <v/>
      </c>
      <c r="AF1942" s="94" t="str">
        <f t="shared" ref="AF1942" si="546">IF(LEN(AA1942)=0,"",SUBSTITUTE(SUBSTITUTE(SUBSTITUTE(SUBSTITUTE(SUBSTITUTE(SUBSTITUTE(SUBSTITUTE(SUBSTITUTE(SUBSTITUTE(SUBSTITUTE(SUBSTITUTE(SUBSTITUTE(SUBSTITUTE(SUBSTITUTE(SUBSTITUTE(SUBSTITUTE(SUBSTITUTE( (SUBSTITUTE( SUBSTITUTE( SUBSTITUTE( SUBSTITUTE(Z1942,"STD_SIGMA","SUM"),"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2" t="b">
        <f t="shared" ref="AG1942" si="547">AA1942=AF1942</f>
        <v>1</v>
      </c>
    </row>
    <row r="1943" spans="1:33">
      <c r="A1943" s="215">
        <f t="shared" si="514"/>
        <v>1943</v>
      </c>
      <c r="B1943" s="216">
        <f t="shared" si="534"/>
        <v>1899</v>
      </c>
      <c r="C1943" s="86" t="s">
        <v>3787</v>
      </c>
      <c r="D1943" s="86" t="s">
        <v>5254</v>
      </c>
      <c r="E1943" s="194" t="s">
        <v>524</v>
      </c>
      <c r="F1943" s="87" t="s">
        <v>4645</v>
      </c>
      <c r="G1943" s="88">
        <v>0</v>
      </c>
      <c r="H1943" s="88">
        <v>0</v>
      </c>
      <c r="I1943" s="156" t="s">
        <v>1</v>
      </c>
      <c r="J1943" s="87" t="s">
        <v>1396</v>
      </c>
      <c r="K1943" s="89" t="s">
        <v>3830</v>
      </c>
      <c r="L1943" s="90" t="s">
        <v>4851</v>
      </c>
      <c r="M1943" s="90" t="s">
        <v>4910</v>
      </c>
      <c r="N1943" s="90"/>
      <c r="O1943" s="86"/>
      <c r="P1943" s="212" t="s">
        <v>4648</v>
      </c>
      <c r="Q1943" s="89"/>
      <c r="R1943"/>
      <c r="S1943" t="str">
        <f t="shared" si="533"/>
        <v>NOT EQUAL</v>
      </c>
      <c r="T1943" t="str">
        <f>IF(ISNA(VLOOKUP(AF1943,#REF!,1)),"//","")</f>
        <v/>
      </c>
      <c r="U1943"/>
      <c r="V1943" t="e">
        <f t="shared" si="501"/>
        <v>#REF!</v>
      </c>
      <c r="W1943" s="81" t="s">
        <v>2750</v>
      </c>
      <c r="X1943" s="59" t="s">
        <v>2263</v>
      </c>
      <c r="Y1943" s="59" t="s">
        <v>2263</v>
      </c>
      <c r="Z1943" s="25" t="str">
        <f t="shared" si="522"/>
        <v/>
      </c>
      <c r="AA1943" s="25" t="str">
        <f t="shared" si="502"/>
        <v/>
      </c>
      <c r="AB1943" s="1">
        <f t="shared" si="523"/>
        <v>1899</v>
      </c>
      <c r="AC1943" t="str">
        <f t="shared" si="503"/>
        <v>ITM_N_KEY_CC</v>
      </c>
      <c r="AD1943" s="136" t="str">
        <f>IF(ISNA(VLOOKUP(AA1943,Sheet2!J:J,1,0)),"//","")</f>
        <v/>
      </c>
      <c r="AF1943" s="94" t="str">
        <f t="shared" si="504"/>
        <v/>
      </c>
      <c r="AG1943" t="b">
        <f t="shared" si="505"/>
        <v>1</v>
      </c>
    </row>
    <row r="1944" spans="1:33">
      <c r="A1944" s="215">
        <f t="shared" si="514"/>
        <v>1944</v>
      </c>
      <c r="B1944" s="216">
        <f t="shared" si="534"/>
        <v>1900</v>
      </c>
      <c r="C1944" s="86" t="s">
        <v>3787</v>
      </c>
      <c r="D1944" s="86" t="s">
        <v>5255</v>
      </c>
      <c r="E1944" s="194" t="s">
        <v>524</v>
      </c>
      <c r="F1944" s="87" t="s">
        <v>4660</v>
      </c>
      <c r="G1944" s="88">
        <v>0</v>
      </c>
      <c r="H1944" s="88">
        <v>0</v>
      </c>
      <c r="I1944" s="156" t="s">
        <v>1</v>
      </c>
      <c r="J1944" s="87" t="s">
        <v>1396</v>
      </c>
      <c r="K1944" s="89" t="s">
        <v>3830</v>
      </c>
      <c r="L1944" s="90" t="s">
        <v>4851</v>
      </c>
      <c r="M1944" s="90" t="s">
        <v>4910</v>
      </c>
      <c r="N1944" s="90"/>
      <c r="O1944" s="86"/>
      <c r="P1944" s="212" t="s">
        <v>4655</v>
      </c>
      <c r="Q1944" s="89"/>
      <c r="R1944"/>
      <c r="S1944" t="str">
        <f t="shared" si="533"/>
        <v>NOT EQUAL</v>
      </c>
      <c r="T1944" t="str">
        <f>IF(ISNA(VLOOKUP(AF1944,#REF!,1)),"//","")</f>
        <v/>
      </c>
      <c r="U1944"/>
      <c r="V1944" t="e">
        <f t="shared" si="501"/>
        <v>#REF!</v>
      </c>
      <c r="W1944" s="81" t="s">
        <v>2750</v>
      </c>
      <c r="X1944" s="59" t="s">
        <v>2263</v>
      </c>
      <c r="Y1944" s="59" t="s">
        <v>2263</v>
      </c>
      <c r="Z1944" s="25" t="str">
        <f t="shared" si="522"/>
        <v/>
      </c>
      <c r="AA1944" s="25" t="str">
        <f t="shared" ref="AA1944" si="548">IF(LEN(Y1944)&gt;0,Y1944,SUBSTITUTE(SUBSTITUTE(SUBSTITUTE(SUBSTITUTE(SUBSTITUTE(SUBSTITUTE(SUBSTITUTE(SUBSTITUTE(SUBSTITUTE(SUBSTITUTE(SUBSTITUTE( (SUBSTITUTE( SUBSTITUTE( SUBSTITUTE( SUBSTITUTE(Z1944,"STD_SIGMA","SUM"),"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4" s="1">
        <f t="shared" si="523"/>
        <v>1900</v>
      </c>
      <c r="AC1944" t="str">
        <f t="shared" ref="AC1944" si="549">P1944</f>
        <v>ITM_N_KEY_GSH</v>
      </c>
      <c r="AD1944" s="136" t="str">
        <f>IF(ISNA(VLOOKUP(AA1944,Sheet2!J:J,1,0)),"//","")</f>
        <v/>
      </c>
      <c r="AF1944" s="94" t="str">
        <f t="shared" ref="AF1944" si="550">IF(LEN(AA1944)=0,"",SUBSTITUTE(SUBSTITUTE(SUBSTITUTE(SUBSTITUTE(SUBSTITUTE(SUBSTITUTE(SUBSTITUTE(SUBSTITUTE(SUBSTITUTE(SUBSTITUTE(SUBSTITUTE(SUBSTITUTE(SUBSTITUTE(SUBSTITUTE(SUBSTITUTE(SUBSTITUTE(SUBSTITUTE( (SUBSTITUTE( SUBSTITUTE( SUBSTITUTE( SUBSTITUTE(Z1944,"STD_SIGMA","SUM"),"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4" t="b">
        <f t="shared" ref="AG1944" si="551">AA1944=AF1944</f>
        <v>1</v>
      </c>
    </row>
    <row r="1945" spans="1:33">
      <c r="A1945" s="215">
        <f t="shared" si="514"/>
        <v>1945</v>
      </c>
      <c r="B1945" s="216">
        <f t="shared" si="534"/>
        <v>1901</v>
      </c>
      <c r="C1945" s="86" t="s">
        <v>3787</v>
      </c>
      <c r="D1945" s="86" t="s">
        <v>5256</v>
      </c>
      <c r="E1945" s="194" t="s">
        <v>524</v>
      </c>
      <c r="F1945" s="87" t="s">
        <v>4644</v>
      </c>
      <c r="G1945" s="88">
        <v>0</v>
      </c>
      <c r="H1945" s="88">
        <v>0</v>
      </c>
      <c r="I1945" s="156" t="s">
        <v>1</v>
      </c>
      <c r="J1945" s="87" t="s">
        <v>1396</v>
      </c>
      <c r="K1945" s="89" t="s">
        <v>3830</v>
      </c>
      <c r="L1945" s="90" t="s">
        <v>4851</v>
      </c>
      <c r="M1945" s="90" t="s">
        <v>4910</v>
      </c>
      <c r="N1945" s="90"/>
      <c r="O1945" s="86"/>
      <c r="P1945" s="212" t="s">
        <v>4649</v>
      </c>
      <c r="Q1945" s="89"/>
      <c r="R1945"/>
      <c r="S1945" t="str">
        <f t="shared" si="533"/>
        <v>NOT EQUAL</v>
      </c>
      <c r="T1945" t="str">
        <f>IF(ISNA(VLOOKUP(AF1945,#REF!,1)),"//","")</f>
        <v/>
      </c>
      <c r="U1945"/>
      <c r="V1945" t="e">
        <f t="shared" si="501"/>
        <v>#REF!</v>
      </c>
      <c r="W1945" s="81" t="s">
        <v>2750</v>
      </c>
      <c r="X1945" s="59" t="s">
        <v>2263</v>
      </c>
      <c r="Y1945" s="59" t="s">
        <v>2263</v>
      </c>
      <c r="Z1945" s="25" t="str">
        <f t="shared" si="522"/>
        <v/>
      </c>
      <c r="AA1945" s="25" t="str">
        <f t="shared" si="502"/>
        <v/>
      </c>
      <c r="AB1945" s="1">
        <f t="shared" si="523"/>
        <v>1901</v>
      </c>
      <c r="AC1945" t="str">
        <f t="shared" si="503"/>
        <v>ITM_N_KEY_MM</v>
      </c>
      <c r="AD1945" s="136" t="str">
        <f>IF(ISNA(VLOOKUP(AA1945,Sheet2!J:J,1,0)),"//","")</f>
        <v/>
      </c>
      <c r="AF1945" s="94" t="str">
        <f t="shared" si="504"/>
        <v/>
      </c>
      <c r="AG1945" t="b">
        <f t="shared" si="505"/>
        <v>1</v>
      </c>
    </row>
    <row r="1946" spans="1:33">
      <c r="A1946" s="215">
        <f t="shared" si="514"/>
        <v>1946</v>
      </c>
      <c r="B1946" s="216">
        <f t="shared" si="534"/>
        <v>1902</v>
      </c>
      <c r="C1946" s="86" t="s">
        <v>3787</v>
      </c>
      <c r="D1946" s="86" t="s">
        <v>5257</v>
      </c>
      <c r="E1946" s="194" t="s">
        <v>524</v>
      </c>
      <c r="F1946" s="87" t="s">
        <v>4643</v>
      </c>
      <c r="G1946" s="88">
        <v>0</v>
      </c>
      <c r="H1946" s="88">
        <v>0</v>
      </c>
      <c r="I1946" s="156" t="s">
        <v>1</v>
      </c>
      <c r="J1946" s="87" t="s">
        <v>1396</v>
      </c>
      <c r="K1946" s="89" t="s">
        <v>3830</v>
      </c>
      <c r="L1946" s="90" t="s">
        <v>4851</v>
      </c>
      <c r="M1946" s="90" t="s">
        <v>4910</v>
      </c>
      <c r="N1946" s="90"/>
      <c r="O1946" s="86"/>
      <c r="P1946" s="212" t="s">
        <v>4642</v>
      </c>
      <c r="Q1946" s="89"/>
      <c r="R1946"/>
      <c r="S1946" t="str">
        <f t="shared" si="533"/>
        <v>NOT EQUAL</v>
      </c>
      <c r="T1946" t="str">
        <f>IF(ISNA(VLOOKUP(AF1946,#REF!,1)),"//","")</f>
        <v/>
      </c>
      <c r="U1946"/>
      <c r="V1946" t="e">
        <f t="shared" si="501"/>
        <v>#REF!</v>
      </c>
      <c r="W1946" s="81" t="s">
        <v>2750</v>
      </c>
      <c r="X1946" s="59" t="s">
        <v>2263</v>
      </c>
      <c r="Y1946" s="59" t="s">
        <v>2263</v>
      </c>
      <c r="Z1946" s="25" t="str">
        <f t="shared" si="522"/>
        <v/>
      </c>
      <c r="AA1946" s="25" t="str">
        <f t="shared" ref="AA1946" si="552">IF(LEN(Y1946)&gt;0,Y1946,SUBSTITUTE(SUBSTITUTE(SUBSTITUTE(SUBSTITUTE(SUBSTITUTE(SUBSTITUTE(SUBSTITUTE(SUBSTITUTE(SUBSTITUTE(SUBSTITUTE(SUBSTITUTE( (SUBSTITUTE( SUBSTITUTE( SUBSTITUTE( SUBSTITUTE(Z1946,"STD_SIGMA","SUM"),"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6" s="1">
        <f t="shared" si="523"/>
        <v>1902</v>
      </c>
      <c r="AC1946" t="str">
        <f t="shared" ref="AC1946" si="553">P1946</f>
        <v>ITM_N_KEY_DRG</v>
      </c>
      <c r="AD1946" s="136" t="str">
        <f>IF(ISNA(VLOOKUP(AA1946,Sheet2!J:J,1,0)),"//","")</f>
        <v/>
      </c>
      <c r="AF1946" s="94" t="str">
        <f t="shared" ref="AF1946" si="554">IF(LEN(AA1946)=0,"",SUBSTITUTE(SUBSTITUTE(SUBSTITUTE(SUBSTITUTE(SUBSTITUTE(SUBSTITUTE(SUBSTITUTE(SUBSTITUTE(SUBSTITUTE(SUBSTITUTE(SUBSTITUTE(SUBSTITUTE(SUBSTITUTE(SUBSTITUTE(SUBSTITUTE(SUBSTITUTE(SUBSTITUTE( (SUBSTITUTE( SUBSTITUTE( SUBSTITUTE( SUBSTITUTE(Z1946,"STD_SIGMA","SUM"),"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6" t="b">
        <f t="shared" ref="AG1946" si="555">AA1946=AF1946</f>
        <v>1</v>
      </c>
    </row>
    <row r="1947" spans="1:33">
      <c r="A1947" s="215">
        <f t="shared" si="514"/>
        <v>1947</v>
      </c>
      <c r="B1947" s="216">
        <f t="shared" si="534"/>
        <v>1903</v>
      </c>
      <c r="C1947" s="86" t="s">
        <v>3787</v>
      </c>
      <c r="D1947" s="86" t="s">
        <v>5258</v>
      </c>
      <c r="E1947" s="194" t="s">
        <v>524</v>
      </c>
      <c r="F1947" s="87" t="s">
        <v>4641</v>
      </c>
      <c r="G1947" s="88">
        <v>0</v>
      </c>
      <c r="H1947" s="88">
        <v>0</v>
      </c>
      <c r="I1947" s="156" t="s">
        <v>1</v>
      </c>
      <c r="J1947" s="87" t="s">
        <v>1396</v>
      </c>
      <c r="K1947" s="89" t="s">
        <v>3830</v>
      </c>
      <c r="L1947" s="90" t="s">
        <v>4851</v>
      </c>
      <c r="M1947" s="90" t="s">
        <v>4910</v>
      </c>
      <c r="N1947" s="90"/>
      <c r="O1947" s="86"/>
      <c r="P1947" s="212" t="s">
        <v>4650</v>
      </c>
      <c r="Q1947" s="89"/>
      <c r="R1947"/>
      <c r="S1947" t="str">
        <f t="shared" si="533"/>
        <v>NOT EQUAL</v>
      </c>
      <c r="T1947" t="str">
        <f>IF(ISNA(VLOOKUP(AF1947,#REF!,1)),"//","")</f>
        <v/>
      </c>
      <c r="U1947"/>
      <c r="V1947" t="e">
        <f t="shared" si="501"/>
        <v>#REF!</v>
      </c>
      <c r="W1947" s="81" t="s">
        <v>2750</v>
      </c>
      <c r="X1947" s="59" t="s">
        <v>2263</v>
      </c>
      <c r="Y1947" s="59" t="s">
        <v>2263</v>
      </c>
      <c r="Z1947" s="25" t="str">
        <f t="shared" si="522"/>
        <v/>
      </c>
      <c r="AA1947" s="25" t="str">
        <f t="shared" si="502"/>
        <v/>
      </c>
      <c r="AB1947" s="1">
        <f t="shared" si="523"/>
        <v>1903</v>
      </c>
      <c r="AC1947" t="str">
        <f t="shared" si="503"/>
        <v>ITM_N_KEY_PRGM</v>
      </c>
      <c r="AD1947" s="136" t="str">
        <f>IF(ISNA(VLOOKUP(AA1947,Sheet2!J:J,1,0)),"//","")</f>
        <v/>
      </c>
      <c r="AF1947" s="94" t="str">
        <f t="shared" si="504"/>
        <v/>
      </c>
      <c r="AG1947" t="b">
        <f t="shared" si="505"/>
        <v>1</v>
      </c>
    </row>
    <row r="1948" spans="1:33">
      <c r="A1948" s="215">
        <f t="shared" si="514"/>
        <v>1948</v>
      </c>
      <c r="B1948" s="216">
        <f t="shared" si="534"/>
        <v>1904</v>
      </c>
      <c r="C1948" s="86" t="s">
        <v>3787</v>
      </c>
      <c r="D1948" s="86" t="s">
        <v>5259</v>
      </c>
      <c r="E1948" s="194" t="s">
        <v>524</v>
      </c>
      <c r="F1948" s="87" t="s">
        <v>4640</v>
      </c>
      <c r="G1948" s="88">
        <v>0</v>
      </c>
      <c r="H1948" s="88">
        <v>0</v>
      </c>
      <c r="I1948" s="156" t="s">
        <v>1</v>
      </c>
      <c r="J1948" s="87" t="s">
        <v>1396</v>
      </c>
      <c r="K1948" s="89" t="s">
        <v>3830</v>
      </c>
      <c r="L1948" s="90" t="s">
        <v>4851</v>
      </c>
      <c r="M1948" s="90" t="s">
        <v>4910</v>
      </c>
      <c r="N1948" s="90"/>
      <c r="O1948" s="86"/>
      <c r="P1948" s="212" t="s">
        <v>4651</v>
      </c>
      <c r="Q1948" s="89"/>
      <c r="R1948"/>
      <c r="S1948" t="str">
        <f t="shared" si="533"/>
        <v>NOT EQUAL</v>
      </c>
      <c r="T1948" t="str">
        <f>IF(ISNA(VLOOKUP(AF1948,#REF!,1)),"//","")</f>
        <v/>
      </c>
      <c r="U1948"/>
      <c r="V1948" t="e">
        <f t="shared" ref="V1948:V2009" si="556">IF(AA1948&lt;&gt;"",V1947+1,V1947)</f>
        <v>#REF!</v>
      </c>
      <c r="W1948" s="81" t="s">
        <v>2750</v>
      </c>
      <c r="X1948" s="59" t="s">
        <v>2263</v>
      </c>
      <c r="Y1948" s="59" t="s">
        <v>2263</v>
      </c>
      <c r="Z1948" s="25" t="str">
        <f t="shared" si="522"/>
        <v/>
      </c>
      <c r="AA1948" s="25" t="str">
        <f t="shared" ref="AA1948:AA1950" si="557">IF(LEN(Y1948)&gt;0,Y1948,SUBSTITUTE(SUBSTITUTE(SUBSTITUTE(SUBSTITUTE(SUBSTITUTE(SUBSTITUTE(SUBSTITUTE(SUBSTITUTE(SUBSTITUTE(SUBSTITUTE(SUBSTITUTE( (SUBSTITUTE( SUBSTITUTE( SUBSTITUTE( SUBSTITUTE(Z1948,"STD_SIGMA","SUM"),"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8" s="1">
        <f t="shared" si="523"/>
        <v>1904</v>
      </c>
      <c r="AC1948" t="str">
        <f t="shared" ref="AC1948:AC1950" si="558">P1948</f>
        <v>ITM_N_KEY_USER</v>
      </c>
      <c r="AD1948" s="136" t="str">
        <f>IF(ISNA(VLOOKUP(AA1948,Sheet2!J:J,1,0)),"//","")</f>
        <v/>
      </c>
      <c r="AF1948" s="94" t="str">
        <f t="shared" ref="AF1948:AF1950" si="559">IF(LEN(AA1948)=0,"",SUBSTITUTE(SUBSTITUTE(SUBSTITUTE(SUBSTITUTE(SUBSTITUTE(SUBSTITUTE(SUBSTITUTE(SUBSTITUTE(SUBSTITUTE(SUBSTITUTE(SUBSTITUTE(SUBSTITUTE(SUBSTITUTE(SUBSTITUTE(SUBSTITUTE(SUBSTITUTE(SUBSTITUTE( (SUBSTITUTE( SUBSTITUTE( SUBSTITUTE( SUBSTITUTE(Z1948,"STD_SIGMA","SUM"),"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8" t="b">
        <f t="shared" ref="AG1948:AG1950" si="560">AA1948=AF1948</f>
        <v>1</v>
      </c>
    </row>
    <row r="1949" spans="1:33">
      <c r="A1949" s="215">
        <f t="shared" si="514"/>
        <v>1949</v>
      </c>
      <c r="B1949" s="216">
        <f t="shared" si="534"/>
        <v>1905</v>
      </c>
      <c r="C1949" s="86" t="s">
        <v>3787</v>
      </c>
      <c r="D1949" s="86" t="s">
        <v>5260</v>
      </c>
      <c r="E1949" s="194" t="s">
        <v>524</v>
      </c>
      <c r="F1949" s="87" t="s">
        <v>4639</v>
      </c>
      <c r="G1949" s="88">
        <v>0</v>
      </c>
      <c r="H1949" s="88">
        <v>0</v>
      </c>
      <c r="I1949" s="156" t="s">
        <v>1</v>
      </c>
      <c r="J1949" s="87" t="s">
        <v>1396</v>
      </c>
      <c r="K1949" s="89" t="s">
        <v>3830</v>
      </c>
      <c r="L1949" s="90" t="s">
        <v>4851</v>
      </c>
      <c r="M1949" s="90" t="s">
        <v>4910</v>
      </c>
      <c r="N1949" s="90"/>
      <c r="O1949" s="86"/>
      <c r="P1949" s="212" t="s">
        <v>4652</v>
      </c>
      <c r="Q1949" s="89"/>
      <c r="R1949"/>
      <c r="S1949" t="str">
        <f t="shared" si="533"/>
        <v>NOT EQUAL</v>
      </c>
      <c r="T1949" t="str">
        <f>IF(ISNA(VLOOKUP(AF1949,#REF!,1)),"//","")</f>
        <v/>
      </c>
      <c r="U1949"/>
      <c r="V1949" t="e">
        <f t="shared" si="556"/>
        <v>#REF!</v>
      </c>
      <c r="W1949" s="81" t="s">
        <v>2750</v>
      </c>
      <c r="X1949" s="59" t="s">
        <v>2263</v>
      </c>
      <c r="Y1949" s="59" t="s">
        <v>2263</v>
      </c>
      <c r="Z1949" s="25" t="str">
        <f t="shared" si="522"/>
        <v/>
      </c>
      <c r="AA1949" s="25" t="str">
        <f t="shared" si="557"/>
        <v/>
      </c>
      <c r="AB1949" s="1">
        <f t="shared" si="523"/>
        <v>1905</v>
      </c>
      <c r="AC1949" t="str">
        <f t="shared" si="558"/>
        <v>ITM_N_KEY_HOME</v>
      </c>
      <c r="AD1949" s="136" t="str">
        <f>IF(ISNA(VLOOKUP(AA1949,Sheet2!J:J,1,0)),"//","")</f>
        <v/>
      </c>
      <c r="AF1949" s="94" t="str">
        <f t="shared" si="559"/>
        <v/>
      </c>
      <c r="AG1949" t="b">
        <f t="shared" si="560"/>
        <v>1</v>
      </c>
    </row>
    <row r="1950" spans="1:33">
      <c r="A1950" s="215">
        <f t="shared" si="514"/>
        <v>1950</v>
      </c>
      <c r="B1950" s="216">
        <f t="shared" si="534"/>
        <v>1906</v>
      </c>
      <c r="C1950" s="86" t="s">
        <v>3787</v>
      </c>
      <c r="D1950" s="86" t="s">
        <v>5261</v>
      </c>
      <c r="E1950" s="194" t="s">
        <v>524</v>
      </c>
      <c r="F1950" s="87" t="s">
        <v>972</v>
      </c>
      <c r="G1950" s="88">
        <v>0</v>
      </c>
      <c r="H1950" s="88">
        <v>0</v>
      </c>
      <c r="I1950" s="156" t="s">
        <v>1</v>
      </c>
      <c r="J1950" s="87" t="s">
        <v>1396</v>
      </c>
      <c r="K1950" s="89" t="s">
        <v>3830</v>
      </c>
      <c r="L1950" s="90" t="s">
        <v>4851</v>
      </c>
      <c r="M1950" s="90" t="s">
        <v>4910</v>
      </c>
      <c r="N1950" s="90"/>
      <c r="O1950" s="86"/>
      <c r="P1950" s="212" t="s">
        <v>4653</v>
      </c>
      <c r="Q1950" s="89"/>
      <c r="R1950"/>
      <c r="S1950" t="str">
        <f t="shared" si="533"/>
        <v>NOT EQUAL</v>
      </c>
      <c r="T1950" t="str">
        <f>IF(ISNA(VLOOKUP(AF1950,#REF!,1)),"//","")</f>
        <v/>
      </c>
      <c r="U1950"/>
      <c r="V1950" t="e">
        <f t="shared" si="556"/>
        <v>#REF!</v>
      </c>
      <c r="W1950" s="81" t="s">
        <v>2750</v>
      </c>
      <c r="X1950" s="59" t="s">
        <v>2263</v>
      </c>
      <c r="Y1950" s="59" t="s">
        <v>2263</v>
      </c>
      <c r="Z1950" s="25" t="str">
        <f t="shared" si="522"/>
        <v/>
      </c>
      <c r="AA1950" s="25" t="str">
        <f t="shared" si="557"/>
        <v/>
      </c>
      <c r="AB1950" s="1">
        <f t="shared" si="523"/>
        <v>1906</v>
      </c>
      <c r="AC1950" t="str">
        <f t="shared" si="558"/>
        <v>ITM_N_KEY_SIGMA</v>
      </c>
      <c r="AD1950" s="136" t="str">
        <f>IF(ISNA(VLOOKUP(AA1950,Sheet2!J:J,1,0)),"//","")</f>
        <v/>
      </c>
      <c r="AF1950" s="94" t="str">
        <f t="shared" si="559"/>
        <v/>
      </c>
      <c r="AG1950" t="b">
        <f t="shared" si="560"/>
        <v>1</v>
      </c>
    </row>
    <row r="1951" spans="1:33">
      <c r="A1951" s="215">
        <f t="shared" si="514"/>
        <v>1951</v>
      </c>
      <c r="B1951" s="216">
        <f t="shared" si="534"/>
        <v>1907</v>
      </c>
      <c r="C1951" s="86" t="s">
        <v>3787</v>
      </c>
      <c r="D1951" s="86" t="s">
        <v>5262</v>
      </c>
      <c r="E1951" s="194" t="s">
        <v>524</v>
      </c>
      <c r="F1951" s="87" t="s">
        <v>4638</v>
      </c>
      <c r="G1951" s="88">
        <v>0</v>
      </c>
      <c r="H1951" s="88">
        <v>0</v>
      </c>
      <c r="I1951" s="156" t="s">
        <v>1</v>
      </c>
      <c r="J1951" s="87" t="s">
        <v>1396</v>
      </c>
      <c r="K1951" s="89" t="s">
        <v>3830</v>
      </c>
      <c r="L1951" s="90" t="s">
        <v>4851</v>
      </c>
      <c r="M1951" s="90" t="s">
        <v>4910</v>
      </c>
      <c r="N1951" s="90"/>
      <c r="O1951" s="86"/>
      <c r="P1951" s="212" t="s">
        <v>4654</v>
      </c>
      <c r="Q1951" s="89"/>
      <c r="R1951"/>
      <c r="S1951" t="str">
        <f t="shared" si="533"/>
        <v>NOT EQUAL</v>
      </c>
      <c r="T1951" t="str">
        <f>IF(ISNA(VLOOKUP(AF1951,#REF!,1)),"//","")</f>
        <v/>
      </c>
      <c r="U1951"/>
      <c r="V1951" t="e">
        <f t="shared" si="556"/>
        <v>#REF!</v>
      </c>
      <c r="W1951" s="81" t="s">
        <v>2750</v>
      </c>
      <c r="X1951" s="59" t="s">
        <v>2263</v>
      </c>
      <c r="Y1951" s="59" t="s">
        <v>2263</v>
      </c>
      <c r="Z1951" s="25" t="str">
        <f t="shared" si="522"/>
        <v/>
      </c>
      <c r="AA1951" s="25" t="str">
        <f t="shared" ref="AA1951" si="561">IF(LEN(Y1951)&gt;0,Y1951,SUBSTITUTE(SUBSTITUTE(SUBSTITUTE(SUBSTITUTE(SUBSTITUTE(SUBSTITUTE(SUBSTITUTE(SUBSTITUTE(SUBSTITUTE(SUBSTITUTE(SUBSTITUTE( (SUBSTITUTE( SUBSTITUTE( SUBSTITUTE( SUBSTITUTE(Z1951,"STD_SIGMA","SUM"),"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51" s="1">
        <f t="shared" si="523"/>
        <v>1907</v>
      </c>
      <c r="AC1951" t="str">
        <f t="shared" ref="AC1951" si="562">P1951</f>
        <v>ITM_N_KEY_SNAP</v>
      </c>
      <c r="AD1951" s="136" t="str">
        <f>IF(ISNA(VLOOKUP(AA1951,Sheet2!J:J,1,0)),"//","")</f>
        <v/>
      </c>
      <c r="AF1951" s="94" t="str">
        <f t="shared" ref="AF1951" si="563">IF(LEN(AA1951)=0,"",SUBSTITUTE(SUBSTITUTE(SUBSTITUTE(SUBSTITUTE(SUBSTITUTE(SUBSTITUTE(SUBSTITUTE(SUBSTITUTE(SUBSTITUTE(SUBSTITUTE(SUBSTITUTE(SUBSTITUTE(SUBSTITUTE(SUBSTITUTE(SUBSTITUTE(SUBSTITUTE(SUBSTITUTE( (SUBSTITUTE( SUBSTITUTE( SUBSTITUTE( SUBSTITUTE(Z1951,"STD_SIGMA","SUM"),"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51" t="b">
        <f t="shared" ref="AG1951" si="564">AA1951=AF1951</f>
        <v>1</v>
      </c>
    </row>
    <row r="1952" spans="1:33">
      <c r="A1952" s="215">
        <f t="shared" si="514"/>
        <v>1952</v>
      </c>
      <c r="B1952" s="216">
        <f t="shared" si="534"/>
        <v>1908</v>
      </c>
      <c r="C1952" s="86" t="s">
        <v>3788</v>
      </c>
      <c r="D1952" s="86" t="s">
        <v>7</v>
      </c>
      <c r="E1952" s="194" t="s">
        <v>524</v>
      </c>
      <c r="F1952" s="87" t="s">
        <v>973</v>
      </c>
      <c r="G1952" s="88">
        <v>0</v>
      </c>
      <c r="H1952" s="88">
        <v>0</v>
      </c>
      <c r="I1952" s="156" t="s">
        <v>1</v>
      </c>
      <c r="J1952" s="87" t="s">
        <v>1396</v>
      </c>
      <c r="K1952" s="89" t="s">
        <v>3830</v>
      </c>
      <c r="L1952" s="90" t="s">
        <v>4851</v>
      </c>
      <c r="M1952" s="90" t="s">
        <v>4910</v>
      </c>
      <c r="N1952" s="90"/>
      <c r="O1952" s="86"/>
      <c r="P1952" s="89" t="s">
        <v>2253</v>
      </c>
      <c r="Q1952" s="89"/>
      <c r="R1952"/>
      <c r="S1952" t="str">
        <f t="shared" si="533"/>
        <v>NOT EQUAL</v>
      </c>
      <c r="T1952" t="str">
        <f>IF(ISNA(VLOOKUP(AF1952,#REF!,1)),"//","")</f>
        <v/>
      </c>
      <c r="U1952"/>
      <c r="V1952" t="e">
        <f t="shared" si="556"/>
        <v>#REF!</v>
      </c>
      <c r="W1952" s="81" t="s">
        <v>2750</v>
      </c>
      <c r="X1952" s="59" t="s">
        <v>2263</v>
      </c>
      <c r="Y1952" s="59" t="s">
        <v>2263</v>
      </c>
      <c r="Z1952" s="25" t="str">
        <f t="shared" si="522"/>
        <v/>
      </c>
      <c r="AA1952" s="25" t="str">
        <f t="shared" ref="AA1952:AA2007" si="565">IF(LEN(Y1952)&gt;0,Y1952,SUBSTITUTE(SUBSTITUTE(SUBSTITUTE(SUBSTITUTE(SUBSTITUTE(SUBSTITUTE(SUBSTITUTE(SUBSTITUTE(SUBSTITUTE(SUBSTITUTE(SUBSTITUTE( (SUBSTITUTE( SUBSTITUTE( SUBSTITUTE( SUBSTITUTE(Z1952,"STD_SIGMA","SUM"),"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52" s="1">
        <f t="shared" si="523"/>
        <v>1908</v>
      </c>
      <c r="AC1952" t="str">
        <f t="shared" ref="AC1952:AC2007" si="566">P1952</f>
        <v>ITM_SH_NORM_E</v>
      </c>
      <c r="AD1952" s="136" t="str">
        <f>IF(ISNA(VLOOKUP(AA1952,Sheet2!J:J,1,0)),"//","")</f>
        <v/>
      </c>
      <c r="AF1952" s="94" t="str">
        <f t="shared" ref="AF1952:AF2007" si="567">IF(LEN(AA1952)=0,"",SUBSTITUTE(SUBSTITUTE(SUBSTITUTE(SUBSTITUTE(SUBSTITUTE(SUBSTITUTE(SUBSTITUTE(SUBSTITUTE(SUBSTITUTE(SUBSTITUTE(SUBSTITUTE(SUBSTITUTE(SUBSTITUTE(SUBSTITUTE(SUBSTITUTE(SUBSTITUTE(SUBSTITUTE( (SUBSTITUTE( SUBSTITUTE( SUBSTITUTE( SUBSTITUTE(Z1952,"STD_SIGMA","SUM"),"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52" t="b">
        <f t="shared" ref="AG1952:AG2007" si="568">AA1952=AF1952</f>
        <v>1</v>
      </c>
    </row>
    <row r="1953" spans="1:33">
      <c r="A1953" s="215">
        <f t="shared" ref="A1953" si="569">IF(B1953=INT(B1953),ROW(),"")</f>
        <v>1953</v>
      </c>
      <c r="B1953" s="216">
        <f t="shared" si="534"/>
        <v>1909</v>
      </c>
      <c r="C1953" s="86" t="s">
        <v>3795</v>
      </c>
      <c r="D1953" s="86" t="s">
        <v>7</v>
      </c>
      <c r="E1953" s="89" t="s">
        <v>2276</v>
      </c>
      <c r="F1953" s="89" t="s">
        <v>2276</v>
      </c>
      <c r="G1953" s="92">
        <v>0</v>
      </c>
      <c r="H1953" s="92">
        <v>0</v>
      </c>
      <c r="I1953" s="151" t="s">
        <v>3</v>
      </c>
      <c r="J1953" s="87" t="s">
        <v>1395</v>
      </c>
      <c r="K1953" s="89" t="s">
        <v>3994</v>
      </c>
      <c r="L1953" s="90" t="s">
        <v>4851</v>
      </c>
      <c r="M1953" s="90" t="s">
        <v>4910</v>
      </c>
      <c r="N1953" s="90"/>
      <c r="O1953" s="86" t="s">
        <v>2277</v>
      </c>
      <c r="P1953" s="89" t="s">
        <v>2278</v>
      </c>
      <c r="Q1953" s="89"/>
      <c r="R1953"/>
      <c r="S1953" t="str">
        <f t="shared" si="533"/>
        <v/>
      </c>
      <c r="T1953" t="str">
        <f>IF(ISNA(VLOOKUP(AF1953,#REF!,1)),"//","")</f>
        <v/>
      </c>
      <c r="U1953"/>
      <c r="V1953" t="e">
        <f t="shared" ref="V1953" si="570">IF(AA1953&lt;&gt;"",V1952+1,V1952)</f>
        <v>#REF!</v>
      </c>
      <c r="W1953" s="81" t="s">
        <v>2698</v>
      </c>
      <c r="X1953" s="59" t="s">
        <v>2263</v>
      </c>
      <c r="Y1953" s="59" t="s">
        <v>2263</v>
      </c>
      <c r="Z1953" s="25" t="str">
        <f t="shared" si="522"/>
        <v>".MS"</v>
      </c>
      <c r="AA1953" s="25" t="str">
        <f t="shared" ref="AA1953" si="571">IF(LEN(Y1953)&gt;0,Y1953,SUBSTITUTE(SUBSTITUTE(SUBSTITUTE(SUBSTITUTE(SUBSTITUTE(SUBSTITUTE(SUBSTITUTE(SUBSTITUTE(SUBSTITUTE(SUBSTITUTE(SUBSTITUTE( (SUBSTITUTE( SUBSTITUTE( SUBSTITUTE( SUBSTITUTE(Z1953,"STD_SIGMA","SUM"),"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.MS</v>
      </c>
      <c r="AB1953" s="1">
        <f t="shared" si="523"/>
        <v>1909</v>
      </c>
      <c r="AC1953" t="str">
        <f t="shared" ref="AC1953" si="572">P1953</f>
        <v>ITM_ms</v>
      </c>
      <c r="AD1953" s="136" t="str">
        <f>IF(ISNA(VLOOKUP(AA1953,Sheet2!J:J,1,0)),"//","")</f>
        <v>//</v>
      </c>
      <c r="AF1953" s="94" t="str">
        <f t="shared" ref="AF1953" si="573">IF(LEN(AA1953)=0,"",SUBSTITUTE(SUBSTITUTE(SUBSTITUTE(SUBSTITUTE(SUBSTITUTE(SUBSTITUTE(SUBSTITUTE(SUBSTITUTE(SUBSTITUTE(SUBSTITUTE(SUBSTITUTE(SUBSTITUTE(SUBSTITUTE(SUBSTITUTE(SUBSTITUTE(SUBSTITUTE(SUBSTITUTE( (SUBSTITUTE( SUBSTITUTE( SUBSTITUTE( SUBSTITUTE(Z1953,"STD_SIGMA","SUM"),"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.MS</v>
      </c>
      <c r="AG1953" t="b">
        <f t="shared" ref="AG1953" si="574">AA1953=AF1953</f>
        <v>1</v>
      </c>
    </row>
    <row r="1954" spans="1:33">
      <c r="A1954" s="215">
        <f t="shared" ref="A1954" si="575">IF(B1954=INT(B1954),ROW(),"")</f>
        <v>1954</v>
      </c>
      <c r="B1954" s="216">
        <f t="shared" si="534"/>
        <v>1910</v>
      </c>
      <c r="C1954" s="86" t="s">
        <v>5249</v>
      </c>
      <c r="D1954" s="86" t="s">
        <v>7</v>
      </c>
      <c r="E1954" s="89" t="s">
        <v>5234</v>
      </c>
      <c r="F1954" s="89" t="s">
        <v>5234</v>
      </c>
      <c r="G1954" s="92">
        <v>0</v>
      </c>
      <c r="H1954" s="92">
        <v>0</v>
      </c>
      <c r="I1954" s="151" t="s">
        <v>3</v>
      </c>
      <c r="J1954" s="87" t="s">
        <v>1395</v>
      </c>
      <c r="K1954" s="89" t="s">
        <v>3994</v>
      </c>
      <c r="L1954" s="90" t="s">
        <v>4851</v>
      </c>
      <c r="M1954" s="90" t="s">
        <v>4910</v>
      </c>
      <c r="N1954" s="90"/>
      <c r="O1954" s="86" t="s">
        <v>2277</v>
      </c>
      <c r="P1954" s="89" t="s">
        <v>5232</v>
      </c>
      <c r="Q1954" s="89"/>
      <c r="R1954"/>
      <c r="S1954" t="str">
        <f t="shared" ref="S1954" si="576">IF(E1954=F1954,"","NOT EQUAL")</f>
        <v/>
      </c>
      <c r="T1954" t="str">
        <f>IF(ISNA(VLOOKUP(AF1954,#REF!,1)),"//","")</f>
        <v/>
      </c>
      <c r="U1954"/>
      <c r="V1954" t="e">
        <f t="shared" ref="V1954" si="577">IF(AA1954&lt;&gt;"",V1953+1,V1953)</f>
        <v>#REF!</v>
      </c>
      <c r="W1954" s="81" t="s">
        <v>2698</v>
      </c>
      <c r="X1954" s="59" t="s">
        <v>2263</v>
      </c>
      <c r="Y1954" s="59" t="s">
        <v>2263</v>
      </c>
      <c r="Z1954" s="25" t="str">
        <f t="shared" ref="Z1954" si="578">IF( OR(X1954="CNST", I1954="CAT_REGS"),IF(E1954=CHAR(34)&amp;CHAR(34),F1954,E1954),
IF(X1954="YES",UPPER(IF(E1954=CHAR(34)&amp;CHAR(34),F1954,E1954)),
IF(   AND(X1954&lt;&gt;"NO",I1954="CAT_FNCT",D1954&lt;&gt;"multiply", D1954&lt;&gt;"divide"),IF(J1954="SLS_ENABLED",   UPPER(IF(E1954=CHAR(34)&amp;CHAR(34),F1954,E1954)),""),"")))</f>
        <v>".MS" STD_SUP_MINUS STD_SUP_1</v>
      </c>
      <c r="AA1954" s="25" t="str">
        <f t="shared" ref="AA1954" si="579">IF(LEN(Y1954)&gt;0,Y1954,SUBSTITUTE(SUBSTITUTE(SUBSTITUTE(SUBSTITUTE(SUBSTITUTE(SUBSTITUTE(SUBSTITUTE(SUBSTITUTE(SUBSTITUTE(SUBSTITUTE(SUBSTITUTE( (SUBSTITUTE( SUBSTITUTE( SUBSTITUTE( SUBSTITUTE(Z1954,"STD_SIGMA","SUM"),"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.MS^MINUS^1</v>
      </c>
      <c r="AB1954" s="1">
        <f t="shared" ref="AB1954" si="580">B1954</f>
        <v>1910</v>
      </c>
      <c r="AC1954" t="str">
        <f t="shared" ref="AC1954" si="581">P1954</f>
        <v>ITM_msTo</v>
      </c>
      <c r="AD1954" s="136" t="str">
        <f>IF(ISNA(VLOOKUP(AA1954,Sheet2!J:J,1,0)),"//","")</f>
        <v>//</v>
      </c>
      <c r="AF1954" s="94" t="str">
        <f t="shared" ref="AF1954" si="582">IF(LEN(AA1954)=0,"",SUBSTITUTE(SUBSTITUTE(SUBSTITUTE(SUBSTITUTE(SUBSTITUTE(SUBSTITUTE(SUBSTITUTE(SUBSTITUTE(SUBSTITUTE(SUBSTITUTE(SUBSTITUTE(SUBSTITUTE(SUBSTITUTE(SUBSTITUTE(SUBSTITUTE(SUBSTITUTE(SUBSTITUTE( (SUBSTITUTE( SUBSTITUTE( SUBSTITUTE( SUBSTITUTE(Z1954,"STD_SIGMA","SUM"),"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.MS^MINUS^1</v>
      </c>
      <c r="AG1954" t="b">
        <f t="shared" ref="AG1954" si="583">AA1954=AF1954</f>
        <v>1</v>
      </c>
    </row>
    <row r="1955" spans="1:33">
      <c r="A1955" s="215">
        <f t="shared" ref="A1955:A2007" si="584">IF(B1955=INT(B1955),ROW(),"")</f>
        <v>1955</v>
      </c>
      <c r="B1955" s="216">
        <f t="shared" si="534"/>
        <v>1911</v>
      </c>
      <c r="C1955" s="86" t="s">
        <v>3785</v>
      </c>
      <c r="D1955" s="86" t="s">
        <v>1015</v>
      </c>
      <c r="E1955" s="194" t="s">
        <v>524</v>
      </c>
      <c r="F1955" s="87" t="s">
        <v>975</v>
      </c>
      <c r="G1955" s="88">
        <v>0</v>
      </c>
      <c r="H1955" s="88">
        <v>0</v>
      </c>
      <c r="I1955" s="156" t="s">
        <v>1</v>
      </c>
      <c r="J1955" s="87" t="s">
        <v>1396</v>
      </c>
      <c r="K1955" s="89" t="s">
        <v>3830</v>
      </c>
      <c r="L1955" s="90" t="s">
        <v>4851</v>
      </c>
      <c r="M1955" s="90" t="s">
        <v>4910</v>
      </c>
      <c r="N1955" s="90"/>
      <c r="O1955" s="86" t="s">
        <v>976</v>
      </c>
      <c r="P1955" s="89" t="s">
        <v>2256</v>
      </c>
      <c r="Q1955" s="89"/>
      <c r="R1955"/>
      <c r="S1955" t="str">
        <f t="shared" si="533"/>
        <v>NOT EQUAL</v>
      </c>
      <c r="T1955" t="str">
        <f>IF(ISNA(VLOOKUP(AF1955,#REF!,1)),"//","")</f>
        <v/>
      </c>
      <c r="U1955"/>
      <c r="V1955" t="e">
        <f t="shared" si="556"/>
        <v>#REF!</v>
      </c>
      <c r="W1955" s="81" t="s">
        <v>2755</v>
      </c>
      <c r="X1955" s="59" t="s">
        <v>2263</v>
      </c>
      <c r="Y1955" s="59" t="s">
        <v>2263</v>
      </c>
      <c r="Z1955" s="25" t="str">
        <f t="shared" si="522"/>
        <v/>
      </c>
      <c r="AA1955" s="25" t="str">
        <f t="shared" si="565"/>
        <v/>
      </c>
      <c r="AB1955" s="1">
        <f t="shared" si="523"/>
        <v>1911</v>
      </c>
      <c r="AC1955" t="str">
        <f t="shared" si="566"/>
        <v>ITM_INP_DEF_43S</v>
      </c>
      <c r="AD1955" s="136" t="str">
        <f>IF(ISNA(VLOOKUP(AA1955,Sheet2!J:J,1,0)),"//","")</f>
        <v/>
      </c>
      <c r="AF1955" s="94" t="str">
        <f t="shared" si="567"/>
        <v/>
      </c>
      <c r="AG1955" t="b">
        <f t="shared" si="568"/>
        <v>1</v>
      </c>
    </row>
    <row r="1956" spans="1:33">
      <c r="A1956" s="215">
        <f t="shared" si="584"/>
        <v>1956</v>
      </c>
      <c r="B1956" s="216">
        <f t="shared" si="534"/>
        <v>1912</v>
      </c>
      <c r="C1956" s="86" t="s">
        <v>3789</v>
      </c>
      <c r="D1956" s="86" t="s">
        <v>7</v>
      </c>
      <c r="E1956" s="196" t="s">
        <v>2667</v>
      </c>
      <c r="F1956" s="87" t="s">
        <v>2667</v>
      </c>
      <c r="G1956" s="88">
        <v>0</v>
      </c>
      <c r="H1956" s="88">
        <v>0</v>
      </c>
      <c r="I1956" s="156" t="s">
        <v>1</v>
      </c>
      <c r="J1956" s="87" t="s">
        <v>1396</v>
      </c>
      <c r="K1956" s="89" t="s">
        <v>3830</v>
      </c>
      <c r="L1956" s="90" t="s">
        <v>4851</v>
      </c>
      <c r="M1956" s="90" t="s">
        <v>4910</v>
      </c>
      <c r="N1956" s="90"/>
      <c r="O1956" s="86"/>
      <c r="P1956" s="89" t="s">
        <v>2669</v>
      </c>
      <c r="Q1956" s="89"/>
      <c r="R1956"/>
      <c r="S1956" t="str">
        <f t="shared" si="533"/>
        <v/>
      </c>
      <c r="T1956" t="str">
        <f>IF(ISNA(VLOOKUP(AF1956,#REF!,1)),"//","")</f>
        <v/>
      </c>
      <c r="U1956"/>
      <c r="V1956" t="e">
        <f t="shared" si="556"/>
        <v>#REF!</v>
      </c>
      <c r="W1956" s="81" t="s">
        <v>2750</v>
      </c>
      <c r="X1956" s="59" t="s">
        <v>2637</v>
      </c>
      <c r="Y1956" s="59" t="s">
        <v>2263</v>
      </c>
      <c r="Z1956" s="25" t="str">
        <f t="shared" si="522"/>
        <v>"X.XEQ"</v>
      </c>
      <c r="AA1956" s="25" t="str">
        <f t="shared" si="565"/>
        <v>X.XEQ</v>
      </c>
      <c r="AB1956" s="1">
        <f t="shared" si="523"/>
        <v>1912</v>
      </c>
      <c r="AC1956" t="str">
        <f t="shared" si="566"/>
        <v>ITM_XXEQ</v>
      </c>
      <c r="AD1956" s="136" t="str">
        <f>IF(ISNA(VLOOKUP(AA1956,Sheet2!J:J,1,0)),"//","")</f>
        <v>//</v>
      </c>
      <c r="AF1956" s="94" t="str">
        <f t="shared" si="567"/>
        <v>X.XEQ</v>
      </c>
      <c r="AG1956" t="b">
        <f t="shared" si="568"/>
        <v>1</v>
      </c>
    </row>
    <row r="1957" spans="1:33">
      <c r="A1957" s="215">
        <f t="shared" si="584"/>
        <v>1957</v>
      </c>
      <c r="B1957" s="216">
        <f t="shared" si="534"/>
        <v>1913</v>
      </c>
      <c r="C1957" s="86" t="s">
        <v>3786</v>
      </c>
      <c r="D1957" s="90" t="s">
        <v>2542</v>
      </c>
      <c r="E1957" s="194" t="s">
        <v>524</v>
      </c>
      <c r="F1957" s="87" t="s">
        <v>2540</v>
      </c>
      <c r="G1957" s="88">
        <v>0</v>
      </c>
      <c r="H1957" s="88">
        <v>0</v>
      </c>
      <c r="I1957" s="156" t="s">
        <v>1</v>
      </c>
      <c r="J1957" s="87" t="s">
        <v>1396</v>
      </c>
      <c r="K1957" s="89" t="s">
        <v>3830</v>
      </c>
      <c r="L1957" s="90" t="s">
        <v>4851</v>
      </c>
      <c r="M1957" s="90" t="s">
        <v>4910</v>
      </c>
      <c r="N1957" s="90"/>
      <c r="O1957" s="90" t="s">
        <v>2536</v>
      </c>
      <c r="P1957" s="89" t="s">
        <v>2538</v>
      </c>
      <c r="Q1957" s="89"/>
      <c r="R1957"/>
      <c r="S1957" t="str">
        <f t="shared" si="533"/>
        <v>NOT EQUAL</v>
      </c>
      <c r="T1957" t="str">
        <f>IF(ISNA(VLOOKUP(AF1957,#REF!,1)),"//","")</f>
        <v/>
      </c>
      <c r="U1957"/>
      <c r="V1957" t="e">
        <f t="shared" si="556"/>
        <v>#REF!</v>
      </c>
      <c r="W1957" s="81" t="s">
        <v>2750</v>
      </c>
      <c r="X1957" s="59" t="s">
        <v>2263</v>
      </c>
      <c r="Y1957" s="59" t="s">
        <v>2263</v>
      </c>
      <c r="Z1957" s="25" t="str">
        <f t="shared" si="522"/>
        <v/>
      </c>
      <c r="AA1957" s="25" t="str">
        <f t="shared" si="565"/>
        <v/>
      </c>
      <c r="AB1957" s="1">
        <f t="shared" si="523"/>
        <v>1913</v>
      </c>
      <c r="AC1957" t="str">
        <f t="shared" si="566"/>
        <v>ITM_USER_V43MIN</v>
      </c>
      <c r="AD1957" s="136" t="str">
        <f>IF(ISNA(VLOOKUP(AA1957,Sheet2!J:J,1,0)),"//","")</f>
        <v/>
      </c>
      <c r="AF1957" s="94" t="str">
        <f t="shared" si="567"/>
        <v/>
      </c>
      <c r="AG1957" t="b">
        <f t="shared" si="568"/>
        <v>1</v>
      </c>
    </row>
    <row r="1958" spans="1:33">
      <c r="A1958" s="215">
        <f t="shared" si="584"/>
        <v>1958</v>
      </c>
      <c r="B1958" s="216">
        <f t="shared" si="534"/>
        <v>1914</v>
      </c>
      <c r="C1958" s="86" t="s">
        <v>3786</v>
      </c>
      <c r="D1958" s="86" t="s">
        <v>4656</v>
      </c>
      <c r="E1958" s="194" t="s">
        <v>524</v>
      </c>
      <c r="F1958" s="87" t="s">
        <v>4657</v>
      </c>
      <c r="G1958" s="88">
        <v>0</v>
      </c>
      <c r="H1958" s="88">
        <v>0</v>
      </c>
      <c r="I1958" s="156" t="s">
        <v>1</v>
      </c>
      <c r="J1958" s="87" t="s">
        <v>1396</v>
      </c>
      <c r="K1958" s="89" t="s">
        <v>3830</v>
      </c>
      <c r="L1958" s="90" t="s">
        <v>4851</v>
      </c>
      <c r="M1958" s="90" t="s">
        <v>4910</v>
      </c>
      <c r="N1958" s="90"/>
      <c r="O1958" s="86"/>
      <c r="P1958" s="89" t="s">
        <v>4658</v>
      </c>
      <c r="Q1958" s="89"/>
      <c r="R1958"/>
      <c r="S1958" t="str">
        <f t="shared" ref="S1958:S1989" si="585">IF(E1958=F1958,"","NOT EQUAL")</f>
        <v>NOT EQUAL</v>
      </c>
      <c r="T1958" t="str">
        <f>IF(ISNA(VLOOKUP(AF1958,#REF!,1)),"//","")</f>
        <v/>
      </c>
      <c r="U1958"/>
      <c r="V1958" t="e">
        <f t="shared" si="556"/>
        <v>#REF!</v>
      </c>
      <c r="W1958" s="81" t="s">
        <v>2750</v>
      </c>
      <c r="X1958" s="59" t="s">
        <v>2263</v>
      </c>
      <c r="Y1958" s="59" t="s">
        <v>2263</v>
      </c>
      <c r="Z1958" s="25" t="str">
        <f t="shared" si="522"/>
        <v/>
      </c>
      <c r="AA1958" s="25" t="str">
        <f t="shared" si="565"/>
        <v/>
      </c>
      <c r="AB1958" s="1">
        <f t="shared" si="523"/>
        <v>1914</v>
      </c>
      <c r="AC1958" t="str">
        <f t="shared" si="566"/>
        <v>ITM_USER_COPY</v>
      </c>
      <c r="AD1958" s="136" t="str">
        <f>IF(ISNA(VLOOKUP(AA1958,Sheet2!J:J,1,0)),"//","")</f>
        <v/>
      </c>
      <c r="AF1958" s="94" t="str">
        <f t="shared" si="567"/>
        <v/>
      </c>
      <c r="AG1958" t="b">
        <f t="shared" si="568"/>
        <v>1</v>
      </c>
    </row>
    <row r="1959" spans="1:33">
      <c r="A1959" s="215">
        <f t="shared" si="584"/>
        <v>1959</v>
      </c>
      <c r="B1959" s="216">
        <f t="shared" si="534"/>
        <v>1915</v>
      </c>
      <c r="C1959" s="86" t="s">
        <v>3786</v>
      </c>
      <c r="D1959" s="86" t="s">
        <v>2543</v>
      </c>
      <c r="E1959" s="194" t="s">
        <v>524</v>
      </c>
      <c r="F1959" s="87" t="s">
        <v>5290</v>
      </c>
      <c r="G1959" s="88">
        <v>0</v>
      </c>
      <c r="H1959" s="88">
        <v>0</v>
      </c>
      <c r="I1959" s="156" t="s">
        <v>1</v>
      </c>
      <c r="J1959" s="87" t="s">
        <v>1396</v>
      </c>
      <c r="K1959" s="89" t="s">
        <v>3830</v>
      </c>
      <c r="L1959" s="90" t="s">
        <v>4851</v>
      </c>
      <c r="M1959" s="90" t="s">
        <v>4910</v>
      </c>
      <c r="N1959" s="90"/>
      <c r="O1959" s="90" t="s">
        <v>2536</v>
      </c>
      <c r="P1959" s="89" t="s">
        <v>2544</v>
      </c>
      <c r="Q1959" s="89"/>
      <c r="R1959"/>
      <c r="S1959" t="str">
        <f t="shared" si="585"/>
        <v>NOT EQUAL</v>
      </c>
      <c r="T1959" t="str">
        <f>IF(ISNA(VLOOKUP(AF1959,#REF!,1)),"//","")</f>
        <v/>
      </c>
      <c r="U1959"/>
      <c r="V1959" t="e">
        <f t="shared" si="556"/>
        <v>#REF!</v>
      </c>
      <c r="W1959" s="81" t="s">
        <v>2750</v>
      </c>
      <c r="X1959" s="59" t="s">
        <v>2263</v>
      </c>
      <c r="Y1959" s="59" t="s">
        <v>2263</v>
      </c>
      <c r="Z1959" s="25" t="str">
        <f t="shared" si="522"/>
        <v/>
      </c>
      <c r="AA1959" s="25" t="str">
        <f t="shared" si="565"/>
        <v/>
      </c>
      <c r="AB1959" s="1">
        <f t="shared" si="523"/>
        <v>1915</v>
      </c>
      <c r="AC1959" t="str">
        <f t="shared" si="566"/>
        <v>ITM_USER_WP43S</v>
      </c>
      <c r="AD1959" s="136" t="str">
        <f>IF(ISNA(VLOOKUP(AA1959,Sheet2!J:J,1,0)),"//","")</f>
        <v/>
      </c>
      <c r="AF1959" s="94" t="str">
        <f t="shared" si="567"/>
        <v/>
      </c>
      <c r="AG1959" t="b">
        <f t="shared" si="568"/>
        <v>1</v>
      </c>
    </row>
    <row r="1960" spans="1:33">
      <c r="A1960" s="215">
        <f t="shared" si="584"/>
        <v>1960</v>
      </c>
      <c r="B1960" s="216">
        <f t="shared" si="534"/>
        <v>1916</v>
      </c>
      <c r="C1960" s="86" t="s">
        <v>3786</v>
      </c>
      <c r="D1960" s="86" t="s">
        <v>2581</v>
      </c>
      <c r="E1960" s="194" t="s">
        <v>524</v>
      </c>
      <c r="F1960" s="89" t="s">
        <v>2582</v>
      </c>
      <c r="G1960" s="92">
        <v>0</v>
      </c>
      <c r="H1960" s="92">
        <v>0</v>
      </c>
      <c r="I1960" s="156" t="s">
        <v>1</v>
      </c>
      <c r="J1960" s="87" t="s">
        <v>1396</v>
      </c>
      <c r="K1960" s="89" t="s">
        <v>3830</v>
      </c>
      <c r="L1960" s="90" t="s">
        <v>4851</v>
      </c>
      <c r="M1960" s="90" t="s">
        <v>4910</v>
      </c>
      <c r="N1960" s="90"/>
      <c r="O1960" s="86" t="s">
        <v>2536</v>
      </c>
      <c r="P1960" s="89" t="s">
        <v>2583</v>
      </c>
      <c r="Q1960" s="89"/>
      <c r="R1960"/>
      <c r="S1960" t="str">
        <f t="shared" si="585"/>
        <v>NOT EQUAL</v>
      </c>
      <c r="T1960" t="str">
        <f>IF(ISNA(VLOOKUP(AF1960,#REF!,1)),"//","")</f>
        <v/>
      </c>
      <c r="U1960"/>
      <c r="V1960" t="e">
        <f t="shared" si="556"/>
        <v>#REF!</v>
      </c>
      <c r="W1960" s="81" t="s">
        <v>2750</v>
      </c>
      <c r="X1960" s="59" t="s">
        <v>2263</v>
      </c>
      <c r="Y1960" s="59" t="s">
        <v>2263</v>
      </c>
      <c r="Z1960" s="25" t="str">
        <f t="shared" si="522"/>
        <v/>
      </c>
      <c r="AA1960" s="25" t="str">
        <f t="shared" si="565"/>
        <v/>
      </c>
      <c r="AB1960" s="1">
        <f t="shared" si="523"/>
        <v>1916</v>
      </c>
      <c r="AC1960" t="str">
        <f t="shared" si="566"/>
        <v>ITM_USER_DM42</v>
      </c>
      <c r="AD1960" s="136" t="str">
        <f>IF(ISNA(VLOOKUP(AA1960,Sheet2!J:J,1,0)),"//","")</f>
        <v/>
      </c>
      <c r="AF1960" s="94" t="str">
        <f t="shared" si="567"/>
        <v/>
      </c>
      <c r="AG1960" t="b">
        <f t="shared" si="568"/>
        <v>1</v>
      </c>
    </row>
    <row r="1961" spans="1:33">
      <c r="A1961" s="215">
        <f t="shared" si="584"/>
        <v>1961</v>
      </c>
      <c r="B1961" s="216">
        <f t="shared" si="534"/>
        <v>1917</v>
      </c>
      <c r="C1961" s="86" t="s">
        <v>3786</v>
      </c>
      <c r="D1961" s="86" t="s">
        <v>2650</v>
      </c>
      <c r="E1961" s="194" t="s">
        <v>524</v>
      </c>
      <c r="F1961" s="89" t="s">
        <v>2651</v>
      </c>
      <c r="G1961" s="92">
        <v>0</v>
      </c>
      <c r="H1961" s="92">
        <v>0</v>
      </c>
      <c r="I1961" s="156" t="s">
        <v>1</v>
      </c>
      <c r="J1961" s="87" t="s">
        <v>1396</v>
      </c>
      <c r="K1961" s="89" t="s">
        <v>3830</v>
      </c>
      <c r="L1961" s="90" t="s">
        <v>4851</v>
      </c>
      <c r="M1961" s="90" t="s">
        <v>4910</v>
      </c>
      <c r="N1961" s="90"/>
      <c r="O1961" s="86" t="s">
        <v>2652</v>
      </c>
      <c r="P1961" s="89" t="s">
        <v>2653</v>
      </c>
      <c r="Q1961" s="89"/>
      <c r="R1961"/>
      <c r="S1961" t="str">
        <f t="shared" si="585"/>
        <v>NOT EQUAL</v>
      </c>
      <c r="T1961" t="str">
        <f>IF(ISNA(VLOOKUP(AF1961,#REF!,1)),"//","")</f>
        <v/>
      </c>
      <c r="U1961"/>
      <c r="V1961" t="e">
        <f t="shared" si="556"/>
        <v>#REF!</v>
      </c>
      <c r="W1961" s="81" t="s">
        <v>2750</v>
      </c>
      <c r="X1961" s="59" t="s">
        <v>2263</v>
      </c>
      <c r="Y1961" s="59" t="s">
        <v>2263</v>
      </c>
      <c r="Z1961" s="25" t="str">
        <f t="shared" si="522"/>
        <v/>
      </c>
      <c r="AA1961" s="25" t="str">
        <f t="shared" si="565"/>
        <v/>
      </c>
      <c r="AB1961" s="1">
        <f t="shared" si="523"/>
        <v>1917</v>
      </c>
      <c r="AC1961" t="str">
        <f t="shared" si="566"/>
        <v>ITM_USER_C43</v>
      </c>
      <c r="AD1961" s="136" t="str">
        <f>IF(ISNA(VLOOKUP(AA1961,Sheet2!J:J,1,0)),"//","")</f>
        <v/>
      </c>
      <c r="AF1961" s="94" t="str">
        <f t="shared" si="567"/>
        <v/>
      </c>
      <c r="AG1961" t="b">
        <f t="shared" si="568"/>
        <v>1</v>
      </c>
    </row>
    <row r="1962" spans="1:33">
      <c r="A1962" s="215">
        <f t="shared" si="584"/>
        <v>1962</v>
      </c>
      <c r="B1962" s="216">
        <f t="shared" si="534"/>
        <v>1918</v>
      </c>
      <c r="C1962" s="86" t="s">
        <v>3790</v>
      </c>
      <c r="D1962" s="86" t="s">
        <v>7</v>
      </c>
      <c r="E1962" s="194" t="s">
        <v>524</v>
      </c>
      <c r="F1962" s="89" t="s">
        <v>1399</v>
      </c>
      <c r="G1962" s="92">
        <v>0</v>
      </c>
      <c r="H1962" s="92">
        <v>0</v>
      </c>
      <c r="I1962" s="156" t="s">
        <v>1</v>
      </c>
      <c r="J1962" s="87" t="s">
        <v>1395</v>
      </c>
      <c r="K1962" s="89" t="s">
        <v>3830</v>
      </c>
      <c r="L1962" s="90" t="s">
        <v>4851</v>
      </c>
      <c r="M1962" s="90" t="s">
        <v>4910</v>
      </c>
      <c r="N1962" s="90"/>
      <c r="O1962" s="86" t="s">
        <v>974</v>
      </c>
      <c r="P1962" s="89" t="s">
        <v>2255</v>
      </c>
      <c r="Q1962" s="89"/>
      <c r="R1962"/>
      <c r="S1962" t="str">
        <f t="shared" si="585"/>
        <v>NOT EQUAL</v>
      </c>
      <c r="T1962" t="str">
        <f>IF(ISNA(VLOOKUP(AF1962,#REF!,1)),"//","")</f>
        <v/>
      </c>
      <c r="U1962"/>
      <c r="V1962" t="e">
        <f t="shared" si="556"/>
        <v>#REF!</v>
      </c>
      <c r="W1962" s="81" t="s">
        <v>2753</v>
      </c>
      <c r="X1962" s="59" t="s">
        <v>2263</v>
      </c>
      <c r="Y1962" s="59" t="s">
        <v>2263</v>
      </c>
      <c r="Z1962" s="25" t="str">
        <f t="shared" si="522"/>
        <v/>
      </c>
      <c r="AA1962" s="25" t="str">
        <f t="shared" si="565"/>
        <v/>
      </c>
      <c r="AB1962" s="1">
        <f t="shared" si="523"/>
        <v>1918</v>
      </c>
      <c r="AC1962" t="str">
        <f t="shared" si="566"/>
        <v>ITM_GET_NORM_E</v>
      </c>
      <c r="AD1962" s="136" t="str">
        <f>IF(ISNA(VLOOKUP(AA1962,Sheet2!J:J,1,0)),"//","")</f>
        <v/>
      </c>
      <c r="AF1962" s="94" t="str">
        <f t="shared" si="567"/>
        <v/>
      </c>
      <c r="AG1962" t="b">
        <f t="shared" si="568"/>
        <v>1</v>
      </c>
    </row>
    <row r="1963" spans="1:33">
      <c r="A1963" s="215">
        <f t="shared" si="584"/>
        <v>1963</v>
      </c>
      <c r="B1963" s="216">
        <f t="shared" si="534"/>
        <v>1919</v>
      </c>
      <c r="C1963" s="86" t="s">
        <v>3816</v>
      </c>
      <c r="D1963" s="86" t="s">
        <v>7</v>
      </c>
      <c r="E1963" s="194" t="s">
        <v>524</v>
      </c>
      <c r="F1963" s="89" t="s">
        <v>4290</v>
      </c>
      <c r="G1963" s="92">
        <v>0</v>
      </c>
      <c r="H1963" s="92">
        <v>0</v>
      </c>
      <c r="I1963" s="156" t="s">
        <v>1</v>
      </c>
      <c r="J1963" s="87" t="s">
        <v>1396</v>
      </c>
      <c r="K1963" s="89" t="s">
        <v>3830</v>
      </c>
      <c r="L1963" s="90" t="s">
        <v>4851</v>
      </c>
      <c r="M1963" s="90" t="s">
        <v>4910</v>
      </c>
      <c r="N1963" s="90"/>
      <c r="O1963" s="86" t="s">
        <v>4291</v>
      </c>
      <c r="P1963" s="89" t="s">
        <v>4292</v>
      </c>
      <c r="Q1963" s="89"/>
      <c r="R1963"/>
      <c r="S1963" t="str">
        <f t="shared" si="585"/>
        <v>NOT EQUAL</v>
      </c>
      <c r="T1963" t="str">
        <f>IF(ISNA(VLOOKUP(AF1963,#REF!,1)),"//","")</f>
        <v/>
      </c>
      <c r="U1963"/>
      <c r="V1963" t="e">
        <f t="shared" si="556"/>
        <v>#REF!</v>
      </c>
      <c r="W1963" s="81"/>
      <c r="X1963" s="59" t="s">
        <v>2263</v>
      </c>
      <c r="Y1963" s="59" t="s">
        <v>2263</v>
      </c>
      <c r="Z1963" s="25" t="str">
        <f t="shared" si="522"/>
        <v/>
      </c>
      <c r="AA1963" s="25" t="str">
        <f t="shared" si="565"/>
        <v/>
      </c>
      <c r="AB1963" s="1">
        <f t="shared" si="523"/>
        <v>1919</v>
      </c>
      <c r="AC1963" t="str">
        <f t="shared" si="566"/>
        <v>ITM_RESERVE</v>
      </c>
      <c r="AD1963" s="136" t="str">
        <f>IF(ISNA(VLOOKUP(AA1963,Sheet2!J:J,1,0)),"//","")</f>
        <v/>
      </c>
      <c r="AF1963" s="94" t="str">
        <f t="shared" si="567"/>
        <v/>
      </c>
      <c r="AG1963" t="b">
        <f t="shared" si="568"/>
        <v>1</v>
      </c>
    </row>
    <row r="1964" spans="1:33">
      <c r="A1964" s="215">
        <f t="shared" si="584"/>
        <v>1964</v>
      </c>
      <c r="B1964" s="216">
        <f t="shared" si="534"/>
        <v>1920</v>
      </c>
      <c r="C1964" s="86" t="s">
        <v>3816</v>
      </c>
      <c r="D1964" s="86" t="s">
        <v>7</v>
      </c>
      <c r="E1964" s="87" t="s">
        <v>138</v>
      </c>
      <c r="F1964" s="87" t="s">
        <v>2584</v>
      </c>
      <c r="G1964" s="88">
        <v>0</v>
      </c>
      <c r="H1964" s="88">
        <v>0</v>
      </c>
      <c r="I1964" s="154" t="s">
        <v>16</v>
      </c>
      <c r="J1964" s="87" t="s">
        <v>1396</v>
      </c>
      <c r="K1964" s="89" t="s">
        <v>3830</v>
      </c>
      <c r="L1964" s="90" t="s">
        <v>4851</v>
      </c>
      <c r="M1964" s="90" t="s">
        <v>4910</v>
      </c>
      <c r="N1964" s="90"/>
      <c r="O1964" s="86"/>
      <c r="P1964" s="89" t="s">
        <v>2254</v>
      </c>
      <c r="Q1964" s="89"/>
      <c r="R1964"/>
      <c r="S1964" t="str">
        <f t="shared" si="585"/>
        <v>NOT EQUAL</v>
      </c>
      <c r="T1964" t="str">
        <f>IF(ISNA(VLOOKUP(AF1964,#REF!,1)),"//","")</f>
        <v/>
      </c>
      <c r="U1964"/>
      <c r="V1964" t="e">
        <f t="shared" si="556"/>
        <v>#REF!</v>
      </c>
      <c r="W1964" s="81" t="s">
        <v>2731</v>
      </c>
      <c r="X1964" s="59" t="s">
        <v>2263</v>
      </c>
      <c r="Y1964" s="59" t="s">
        <v>2263</v>
      </c>
      <c r="Z1964" s="25" t="str">
        <f t="shared" si="522"/>
        <v/>
      </c>
      <c r="AA1964" s="25" t="str">
        <f t="shared" si="565"/>
        <v/>
      </c>
      <c r="AB1964" s="1">
        <f t="shared" si="523"/>
        <v>1920</v>
      </c>
      <c r="AC1964" t="str">
        <f t="shared" si="566"/>
        <v>MNU_ASN_N</v>
      </c>
      <c r="AD1964" s="136" t="str">
        <f>IF(ISNA(VLOOKUP(AA1964,Sheet2!J:J,1,0)),"//","")</f>
        <v/>
      </c>
      <c r="AF1964" s="94" t="str">
        <f t="shared" si="567"/>
        <v/>
      </c>
      <c r="AG1964" t="b">
        <f t="shared" si="568"/>
        <v>1</v>
      </c>
    </row>
    <row r="1965" spans="1:33">
      <c r="A1965" s="215">
        <f t="shared" si="584"/>
        <v>1965</v>
      </c>
      <c r="B1965" s="216">
        <f t="shared" si="534"/>
        <v>1921</v>
      </c>
      <c r="C1965" s="86" t="s">
        <v>3816</v>
      </c>
      <c r="D1965" s="86" t="s">
        <v>7</v>
      </c>
      <c r="E1965" s="87" t="s">
        <v>932</v>
      </c>
      <c r="F1965" s="87" t="s">
        <v>932</v>
      </c>
      <c r="G1965" s="88">
        <v>0</v>
      </c>
      <c r="H1965" s="88">
        <v>0</v>
      </c>
      <c r="I1965" s="154" t="s">
        <v>16</v>
      </c>
      <c r="J1965" s="87" t="s">
        <v>1396</v>
      </c>
      <c r="K1965" s="89" t="s">
        <v>3830</v>
      </c>
      <c r="L1965" s="90" t="s">
        <v>4851</v>
      </c>
      <c r="M1965" s="90" t="s">
        <v>4910</v>
      </c>
      <c r="N1965" s="90"/>
      <c r="O1965" s="86" t="s">
        <v>933</v>
      </c>
      <c r="P1965" s="89" t="s">
        <v>2210</v>
      </c>
      <c r="Q1965" s="89"/>
      <c r="R1965"/>
      <c r="S1965" t="str">
        <f t="shared" si="585"/>
        <v/>
      </c>
      <c r="T1965" t="str">
        <f>IF(ISNA(VLOOKUP(AF1965,#REF!,1)),"//","")</f>
        <v/>
      </c>
      <c r="U1965"/>
      <c r="V1965" t="e">
        <f t="shared" si="556"/>
        <v>#REF!</v>
      </c>
      <c r="W1965" s="81" t="s">
        <v>2731</v>
      </c>
      <c r="X1965" s="59" t="s">
        <v>2263</v>
      </c>
      <c r="Y1965" s="59" t="s">
        <v>2263</v>
      </c>
      <c r="Z1965" s="25" t="str">
        <f t="shared" si="522"/>
        <v/>
      </c>
      <c r="AA1965" s="25" t="str">
        <f t="shared" si="565"/>
        <v/>
      </c>
      <c r="AB1965" s="1">
        <f t="shared" si="523"/>
        <v>1921</v>
      </c>
      <c r="AC1965" t="str">
        <f t="shared" si="566"/>
        <v>MNU_HOME</v>
      </c>
      <c r="AD1965" s="136" t="str">
        <f>IF(ISNA(VLOOKUP(AA1965,Sheet2!J:J,1,0)),"//","")</f>
        <v/>
      </c>
      <c r="AF1965" s="94" t="str">
        <f t="shared" si="567"/>
        <v/>
      </c>
      <c r="AG1965" t="b">
        <f t="shared" si="568"/>
        <v>1</v>
      </c>
    </row>
    <row r="1966" spans="1:33">
      <c r="A1966" s="215">
        <f t="shared" si="584"/>
        <v>1966</v>
      </c>
      <c r="B1966" s="216">
        <f t="shared" si="534"/>
        <v>1922</v>
      </c>
      <c r="C1966" s="86" t="s">
        <v>3816</v>
      </c>
      <c r="D1966" s="86" t="s">
        <v>7</v>
      </c>
      <c r="E1966" s="87" t="s">
        <v>900</v>
      </c>
      <c r="F1966" s="87" t="s">
        <v>900</v>
      </c>
      <c r="G1966" s="88">
        <v>0</v>
      </c>
      <c r="H1966" s="88">
        <v>0</v>
      </c>
      <c r="I1966" s="156" t="s">
        <v>1</v>
      </c>
      <c r="J1966" s="87" t="s">
        <v>1396</v>
      </c>
      <c r="K1966" s="89" t="s">
        <v>3830</v>
      </c>
      <c r="L1966" s="90" t="s">
        <v>4851</v>
      </c>
      <c r="M1966" s="90" t="s">
        <v>4910</v>
      </c>
      <c r="N1966" s="90"/>
      <c r="O1966" s="86" t="s">
        <v>936</v>
      </c>
      <c r="P1966" s="89" t="s">
        <v>2212</v>
      </c>
      <c r="Q1966" s="89"/>
      <c r="R1966"/>
      <c r="S1966" t="str">
        <f t="shared" si="585"/>
        <v/>
      </c>
      <c r="T1966" t="str">
        <f>IF(ISNA(VLOOKUP(AF1966,#REF!,1)),"//","")</f>
        <v/>
      </c>
      <c r="U1966"/>
      <c r="V1966" t="e">
        <f t="shared" si="556"/>
        <v>#REF!</v>
      </c>
      <c r="W1966" s="81" t="s">
        <v>2731</v>
      </c>
      <c r="X1966" s="59" t="s">
        <v>2263</v>
      </c>
      <c r="Y1966" s="59" t="s">
        <v>2263</v>
      </c>
      <c r="Z1966" s="25" t="str">
        <f t="shared" si="522"/>
        <v/>
      </c>
      <c r="AA1966" s="25" t="str">
        <f t="shared" si="565"/>
        <v/>
      </c>
      <c r="AB1966" s="1">
        <f t="shared" si="523"/>
        <v>1922</v>
      </c>
      <c r="AC1966" t="str">
        <f t="shared" si="566"/>
        <v>MNU_ALPHA</v>
      </c>
      <c r="AD1966" s="136" t="str">
        <f>IF(ISNA(VLOOKUP(AA1966,Sheet2!J:J,1,0)),"//","")</f>
        <v/>
      </c>
      <c r="AF1966" s="94" t="str">
        <f t="shared" si="567"/>
        <v/>
      </c>
      <c r="AG1966" t="b">
        <f t="shared" si="568"/>
        <v>1</v>
      </c>
    </row>
    <row r="1967" spans="1:33">
      <c r="A1967" s="215">
        <f t="shared" si="584"/>
        <v>1967</v>
      </c>
      <c r="B1967" s="216">
        <f t="shared" si="534"/>
        <v>1923</v>
      </c>
      <c r="C1967" s="86" t="s">
        <v>3816</v>
      </c>
      <c r="D1967" s="86" t="s">
        <v>7</v>
      </c>
      <c r="E1967" s="87" t="s">
        <v>2373</v>
      </c>
      <c r="F1967" s="87" t="s">
        <v>2373</v>
      </c>
      <c r="G1967" s="88">
        <v>0</v>
      </c>
      <c r="H1967" s="88">
        <v>0</v>
      </c>
      <c r="I1967" s="154" t="s">
        <v>16</v>
      </c>
      <c r="J1967" s="87" t="s">
        <v>1396</v>
      </c>
      <c r="K1967" s="89" t="s">
        <v>3830</v>
      </c>
      <c r="L1967" s="90" t="s">
        <v>4851</v>
      </c>
      <c r="M1967" s="90" t="s">
        <v>4910</v>
      </c>
      <c r="N1967" s="90"/>
      <c r="O1967" s="86" t="s">
        <v>937</v>
      </c>
      <c r="P1967" s="89" t="s">
        <v>2213</v>
      </c>
      <c r="Q1967" s="89"/>
      <c r="R1967"/>
      <c r="S1967" t="str">
        <f t="shared" si="585"/>
        <v/>
      </c>
      <c r="T1967" t="str">
        <f>IF(ISNA(VLOOKUP(AF1967,#REF!,1)),"//","")</f>
        <v/>
      </c>
      <c r="U1967"/>
      <c r="V1967" t="e">
        <f t="shared" si="556"/>
        <v>#REF!</v>
      </c>
      <c r="W1967" s="81" t="s">
        <v>2731</v>
      </c>
      <c r="X1967" s="59" t="s">
        <v>2263</v>
      </c>
      <c r="Y1967" s="59" t="s">
        <v>2263</v>
      </c>
      <c r="Z1967" s="25" t="str">
        <f t="shared" si="522"/>
        <v/>
      </c>
      <c r="AA1967" s="25" t="str">
        <f t="shared" si="565"/>
        <v/>
      </c>
      <c r="AB1967" s="1">
        <f t="shared" si="523"/>
        <v>1923</v>
      </c>
      <c r="AC1967" t="str">
        <f t="shared" si="566"/>
        <v>MNU_BASE</v>
      </c>
      <c r="AD1967" s="136" t="str">
        <f>IF(ISNA(VLOOKUP(AA1967,Sheet2!J:J,1,0)),"//","")</f>
        <v/>
      </c>
      <c r="AF1967" s="94" t="str">
        <f t="shared" si="567"/>
        <v/>
      </c>
      <c r="AG1967" t="b">
        <f t="shared" si="568"/>
        <v>1</v>
      </c>
    </row>
    <row r="1968" spans="1:33">
      <c r="A1968" s="215">
        <f t="shared" si="584"/>
        <v>1968</v>
      </c>
      <c r="B1968" s="216">
        <f t="shared" si="534"/>
        <v>1924</v>
      </c>
      <c r="C1968" s="86" t="s">
        <v>3816</v>
      </c>
      <c r="D1968" s="86" t="s">
        <v>7</v>
      </c>
      <c r="E1968" s="87" t="s">
        <v>2672</v>
      </c>
      <c r="F1968" s="87" t="s">
        <v>2672</v>
      </c>
      <c r="G1968" s="88">
        <v>0</v>
      </c>
      <c r="H1968" s="88">
        <v>0</v>
      </c>
      <c r="I1968" s="154" t="s">
        <v>16</v>
      </c>
      <c r="J1968" s="87" t="s">
        <v>1396</v>
      </c>
      <c r="K1968" s="89" t="s">
        <v>3830</v>
      </c>
      <c r="L1968" s="90" t="s">
        <v>4851</v>
      </c>
      <c r="M1968" s="90" t="s">
        <v>4910</v>
      </c>
      <c r="N1968" s="90"/>
      <c r="O1968" s="86"/>
      <c r="P1968" s="89" t="s">
        <v>2519</v>
      </c>
      <c r="Q1968" s="89"/>
      <c r="R1968"/>
      <c r="S1968" t="str">
        <f t="shared" si="585"/>
        <v/>
      </c>
      <c r="T1968" t="str">
        <f>IF(ISNA(VLOOKUP(AF1968,#REF!,1)),"//","")</f>
        <v/>
      </c>
      <c r="U1968"/>
      <c r="V1968" t="e">
        <f t="shared" si="556"/>
        <v>#REF!</v>
      </c>
      <c r="W1968" s="81" t="s">
        <v>2731</v>
      </c>
      <c r="X1968" s="59" t="s">
        <v>2263</v>
      </c>
      <c r="Y1968" s="59" t="s">
        <v>2263</v>
      </c>
      <c r="Z1968" s="25" t="str">
        <f t="shared" si="522"/>
        <v/>
      </c>
      <c r="AA1968" s="25" t="str">
        <f t="shared" si="565"/>
        <v/>
      </c>
      <c r="AB1968" s="1">
        <f t="shared" si="523"/>
        <v>1924</v>
      </c>
      <c r="AC1968" t="str">
        <f t="shared" si="566"/>
        <v>MNU_XEQ</v>
      </c>
      <c r="AD1968" s="136" t="str">
        <f>IF(ISNA(VLOOKUP(AA1968,Sheet2!J:J,1,0)),"//","")</f>
        <v/>
      </c>
      <c r="AF1968" s="94" t="str">
        <f t="shared" si="567"/>
        <v/>
      </c>
      <c r="AG1968" t="b">
        <f t="shared" si="568"/>
        <v>1</v>
      </c>
    </row>
    <row r="1969" spans="1:33">
      <c r="A1969" s="215">
        <f t="shared" si="584"/>
        <v>1969</v>
      </c>
      <c r="B1969" s="216">
        <f t="shared" si="534"/>
        <v>1925</v>
      </c>
      <c r="C1969" s="86" t="s">
        <v>3816</v>
      </c>
      <c r="D1969" s="86" t="s">
        <v>7</v>
      </c>
      <c r="E1969" s="89" t="s">
        <v>961</v>
      </c>
      <c r="F1969" s="89" t="s">
        <v>961</v>
      </c>
      <c r="G1969" s="92">
        <v>0</v>
      </c>
      <c r="H1969" s="92">
        <v>0</v>
      </c>
      <c r="I1969" s="154" t="s">
        <v>16</v>
      </c>
      <c r="J1969" s="87" t="s">
        <v>1396</v>
      </c>
      <c r="K1969" s="89" t="s">
        <v>3994</v>
      </c>
      <c r="L1969" s="90" t="s">
        <v>4851</v>
      </c>
      <c r="M1969" s="90" t="s">
        <v>4910</v>
      </c>
      <c r="N1969" s="90"/>
      <c r="O1969" s="90" t="s">
        <v>957</v>
      </c>
      <c r="P1969" s="89" t="s">
        <v>2234</v>
      </c>
      <c r="Q1969" s="89"/>
      <c r="R1969"/>
      <c r="S1969" t="str">
        <f t="shared" si="585"/>
        <v/>
      </c>
      <c r="T1969" t="str">
        <f>IF(ISNA(VLOOKUP(AF1969,#REF!,1)),"//","")</f>
        <v/>
      </c>
      <c r="U1969"/>
      <c r="V1969" t="e">
        <f t="shared" si="556"/>
        <v>#REF!</v>
      </c>
      <c r="W1969" s="81" t="s">
        <v>2731</v>
      </c>
      <c r="X1969" s="59" t="s">
        <v>2263</v>
      </c>
      <c r="Y1969" s="59" t="s">
        <v>2263</v>
      </c>
      <c r="Z1969" s="25" t="str">
        <f t="shared" ref="Z1969:Z2014" si="586">IF( OR(X1969="CNST", I1969="CAT_REGS"),IF(E1969=CHAR(34)&amp;CHAR(34),F1969,E1969),
IF(X1969="YES",UPPER(IF(E1969=CHAR(34)&amp;CHAR(34),F1969,E1969)),
IF(   AND(X1969&lt;&gt;"NO",I1969="CAT_FNCT",D1969&lt;&gt;"multiply", D1969&lt;&gt;"divide"),IF(J1969="SLS_ENABLED",   UPPER(IF(E1969=CHAR(34)&amp;CHAR(34),F1969,E1969)),""),"")))</f>
        <v/>
      </c>
      <c r="AA1969" s="25" t="str">
        <f t="shared" si="565"/>
        <v/>
      </c>
      <c r="AB1969" s="1">
        <f t="shared" ref="AB1969:AB2014" si="587">B1969</f>
        <v>1925</v>
      </c>
      <c r="AC1969" t="str">
        <f t="shared" si="566"/>
        <v>MNU_EE</v>
      </c>
      <c r="AD1969" s="136" t="str">
        <f>IF(ISNA(VLOOKUP(AA1969,Sheet2!J:J,1,0)),"//","")</f>
        <v/>
      </c>
      <c r="AF1969" s="94" t="str">
        <f t="shared" si="567"/>
        <v/>
      </c>
      <c r="AG1969" t="b">
        <f t="shared" si="568"/>
        <v>1</v>
      </c>
    </row>
    <row r="1970" spans="1:33">
      <c r="A1970" s="215">
        <f t="shared" si="584"/>
        <v>1970</v>
      </c>
      <c r="B1970" s="216">
        <f t="shared" si="534"/>
        <v>1926</v>
      </c>
      <c r="C1970" s="86" t="s">
        <v>3791</v>
      </c>
      <c r="D1970" s="86" t="s">
        <v>2831</v>
      </c>
      <c r="E1970" s="194" t="s">
        <v>524</v>
      </c>
      <c r="F1970" s="87" t="s">
        <v>801</v>
      </c>
      <c r="G1970" s="88">
        <v>0</v>
      </c>
      <c r="H1970" s="88">
        <v>0</v>
      </c>
      <c r="I1970" s="156" t="s">
        <v>1</v>
      </c>
      <c r="J1970" s="87" t="s">
        <v>1396</v>
      </c>
      <c r="K1970" s="89" t="s">
        <v>3830</v>
      </c>
      <c r="L1970" s="90" t="s">
        <v>4851</v>
      </c>
      <c r="M1970" s="90" t="s">
        <v>4910</v>
      </c>
      <c r="N1970" s="90"/>
      <c r="O1970" s="86"/>
      <c r="P1970" s="89" t="s">
        <v>2831</v>
      </c>
      <c r="Q1970" s="89"/>
      <c r="R1970"/>
      <c r="S1970" t="str">
        <f t="shared" si="585"/>
        <v>NOT EQUAL</v>
      </c>
      <c r="T1970" t="str">
        <f>IF(ISNA(VLOOKUP(AF1970,#REF!,1)),"//","")</f>
        <v/>
      </c>
      <c r="U1970"/>
      <c r="V1970" t="e">
        <f t="shared" si="556"/>
        <v>#REF!</v>
      </c>
      <c r="W1970" s="81" t="s">
        <v>2765</v>
      </c>
      <c r="X1970" s="59" t="s">
        <v>2263</v>
      </c>
      <c r="Y1970" s="59" t="s">
        <v>2263</v>
      </c>
      <c r="Z1970" s="25" t="str">
        <f t="shared" si="586"/>
        <v/>
      </c>
      <c r="AA1970" s="25" t="str">
        <f t="shared" si="565"/>
        <v/>
      </c>
      <c r="AB1970" s="1">
        <f t="shared" si="587"/>
        <v>1926</v>
      </c>
      <c r="AC1970" t="str">
        <f t="shared" si="566"/>
        <v>ITM_T_UP_ARROW</v>
      </c>
      <c r="AD1970" s="136" t="str">
        <f>IF(ISNA(VLOOKUP(AA1970,Sheet2!J:J,1,0)),"//","")</f>
        <v/>
      </c>
      <c r="AF1970" s="94" t="str">
        <f t="shared" si="567"/>
        <v/>
      </c>
      <c r="AG1970" t="b">
        <f t="shared" si="568"/>
        <v>1</v>
      </c>
    </row>
    <row r="1971" spans="1:33">
      <c r="A1971" s="215">
        <f t="shared" si="584"/>
        <v>1971</v>
      </c>
      <c r="B1971" s="216">
        <f t="shared" si="534"/>
        <v>1927</v>
      </c>
      <c r="C1971" s="86" t="s">
        <v>3816</v>
      </c>
      <c r="D1971" s="86" t="s">
        <v>7</v>
      </c>
      <c r="E1971" s="89" t="s">
        <v>2327</v>
      </c>
      <c r="F1971" s="89" t="s">
        <v>2327</v>
      </c>
      <c r="G1971" s="92">
        <v>0</v>
      </c>
      <c r="H1971" s="92">
        <v>0</v>
      </c>
      <c r="I1971" s="154" t="s">
        <v>16</v>
      </c>
      <c r="J1971" s="87" t="s">
        <v>1396</v>
      </c>
      <c r="K1971" s="89" t="s">
        <v>3830</v>
      </c>
      <c r="L1971" s="90" t="s">
        <v>4851</v>
      </c>
      <c r="M1971" s="90" t="s">
        <v>4910</v>
      </c>
      <c r="N1971" s="90"/>
      <c r="O1971" s="86"/>
      <c r="P1971" s="89" t="s">
        <v>2247</v>
      </c>
      <c r="Q1971" s="89"/>
      <c r="R1971"/>
      <c r="S1971" t="str">
        <f t="shared" si="585"/>
        <v/>
      </c>
      <c r="T1971" t="str">
        <f>IF(ISNA(VLOOKUP(AF1971,#REF!,1)),"//","")</f>
        <v/>
      </c>
      <c r="U1971"/>
      <c r="V1971" t="e">
        <f t="shared" si="556"/>
        <v>#REF!</v>
      </c>
      <c r="W1971" s="81" t="s">
        <v>2731</v>
      </c>
      <c r="X1971" s="59" t="s">
        <v>2263</v>
      </c>
      <c r="Y1971" s="59" t="s">
        <v>2263</v>
      </c>
      <c r="Z1971" s="25" t="str">
        <f t="shared" si="586"/>
        <v/>
      </c>
      <c r="AA1971" s="25" t="str">
        <f t="shared" si="565"/>
        <v/>
      </c>
      <c r="AB1971" s="1">
        <f t="shared" si="587"/>
        <v>1927</v>
      </c>
      <c r="AC1971" t="str">
        <f t="shared" si="566"/>
        <v>MNU_ASN</v>
      </c>
      <c r="AD1971" s="136" t="str">
        <f>IF(ISNA(VLOOKUP(AA1971,Sheet2!J:J,1,0)),"//","")</f>
        <v/>
      </c>
      <c r="AF1971" s="94" t="str">
        <f t="shared" si="567"/>
        <v/>
      </c>
      <c r="AG1971" t="b">
        <f t="shared" si="568"/>
        <v>1</v>
      </c>
    </row>
    <row r="1972" spans="1:33">
      <c r="A1972" s="215">
        <f t="shared" si="584"/>
        <v>1972</v>
      </c>
      <c r="B1972" s="216">
        <f t="shared" si="534"/>
        <v>1928</v>
      </c>
      <c r="C1972" s="86" t="s">
        <v>3791</v>
      </c>
      <c r="D1972" s="86" t="s">
        <v>2832</v>
      </c>
      <c r="E1972" s="194" t="s">
        <v>524</v>
      </c>
      <c r="F1972" s="87" t="s">
        <v>803</v>
      </c>
      <c r="G1972" s="88">
        <v>0</v>
      </c>
      <c r="H1972" s="88">
        <v>0</v>
      </c>
      <c r="I1972" s="156" t="s">
        <v>1</v>
      </c>
      <c r="J1972" s="87" t="s">
        <v>1396</v>
      </c>
      <c r="K1972" s="89" t="s">
        <v>3830</v>
      </c>
      <c r="L1972" s="90" t="s">
        <v>4851</v>
      </c>
      <c r="M1972" s="90" t="s">
        <v>4910</v>
      </c>
      <c r="N1972" s="90"/>
      <c r="O1972" s="86"/>
      <c r="P1972" s="89" t="s">
        <v>2832</v>
      </c>
      <c r="Q1972" s="89"/>
      <c r="R1972"/>
      <c r="S1972" t="str">
        <f t="shared" si="585"/>
        <v>NOT EQUAL</v>
      </c>
      <c r="T1972" t="str">
        <f>IF(ISNA(VLOOKUP(AF1972,#REF!,1)),"//","")</f>
        <v/>
      </c>
      <c r="U1972"/>
      <c r="V1972" t="e">
        <f t="shared" si="556"/>
        <v>#REF!</v>
      </c>
      <c r="W1972" s="81" t="s">
        <v>2765</v>
      </c>
      <c r="X1972" s="59" t="s">
        <v>2263</v>
      </c>
      <c r="Y1972" s="59" t="s">
        <v>2263</v>
      </c>
      <c r="Z1972" s="25" t="str">
        <f t="shared" si="586"/>
        <v/>
      </c>
      <c r="AA1972" s="25" t="str">
        <f t="shared" si="565"/>
        <v/>
      </c>
      <c r="AB1972" s="1">
        <f t="shared" si="587"/>
        <v>1928</v>
      </c>
      <c r="AC1972" t="str">
        <f t="shared" si="566"/>
        <v>ITM_T_DOWN_ARROW</v>
      </c>
      <c r="AD1972" s="136" t="str">
        <f>IF(ISNA(VLOOKUP(AA1972,Sheet2!J:J,1,0)),"//","")</f>
        <v/>
      </c>
      <c r="AF1972" s="94" t="str">
        <f t="shared" si="567"/>
        <v/>
      </c>
      <c r="AG1972" t="b">
        <f t="shared" si="568"/>
        <v>1</v>
      </c>
    </row>
    <row r="1973" spans="1:33">
      <c r="A1973" s="215">
        <f t="shared" si="584"/>
        <v>1973</v>
      </c>
      <c r="B1973" s="216">
        <f t="shared" si="534"/>
        <v>1929</v>
      </c>
      <c r="C1973" s="86" t="s">
        <v>3791</v>
      </c>
      <c r="D1973" s="86" t="s">
        <v>2829</v>
      </c>
      <c r="E1973" s="194" t="s">
        <v>524</v>
      </c>
      <c r="F1973" s="89" t="s">
        <v>932</v>
      </c>
      <c r="G1973" s="92">
        <v>0</v>
      </c>
      <c r="H1973" s="92">
        <v>0</v>
      </c>
      <c r="I1973" s="156" t="s">
        <v>1</v>
      </c>
      <c r="J1973" s="87" t="s">
        <v>1396</v>
      </c>
      <c r="K1973" s="89" t="s">
        <v>3830</v>
      </c>
      <c r="L1973" s="90" t="s">
        <v>4851</v>
      </c>
      <c r="M1973" s="90" t="s">
        <v>4910</v>
      </c>
      <c r="N1973" s="90"/>
      <c r="O1973" s="86"/>
      <c r="P1973" s="89" t="s">
        <v>2829</v>
      </c>
      <c r="Q1973" s="89"/>
      <c r="R1973"/>
      <c r="S1973" t="str">
        <f t="shared" si="585"/>
        <v>NOT EQUAL</v>
      </c>
      <c r="T1973" t="str">
        <f>IF(ISNA(VLOOKUP(AF1973,#REF!,1)),"//","")</f>
        <v/>
      </c>
      <c r="U1973"/>
      <c r="V1973" t="e">
        <f t="shared" si="556"/>
        <v>#REF!</v>
      </c>
      <c r="W1973" s="81" t="s">
        <v>2765</v>
      </c>
      <c r="X1973" s="59" t="s">
        <v>2263</v>
      </c>
      <c r="Y1973" s="59" t="s">
        <v>2263</v>
      </c>
      <c r="Z1973" s="25" t="str">
        <f t="shared" si="586"/>
        <v/>
      </c>
      <c r="AA1973" s="25" t="str">
        <f t="shared" si="565"/>
        <v/>
      </c>
      <c r="AB1973" s="1">
        <f t="shared" si="587"/>
        <v>1929</v>
      </c>
      <c r="AC1973" t="str">
        <f t="shared" si="566"/>
        <v>ITM_T_HOME</v>
      </c>
      <c r="AD1973" s="136" t="str">
        <f>IF(ISNA(VLOOKUP(AA1973,Sheet2!J:J,1,0)),"//","")</f>
        <v/>
      </c>
      <c r="AF1973" s="94" t="str">
        <f t="shared" si="567"/>
        <v/>
      </c>
      <c r="AG1973" t="b">
        <f t="shared" si="568"/>
        <v>1</v>
      </c>
    </row>
    <row r="1974" spans="1:33">
      <c r="A1974" s="215">
        <f t="shared" si="584"/>
        <v>1974</v>
      </c>
      <c r="B1974" s="216">
        <f t="shared" si="534"/>
        <v>1930</v>
      </c>
      <c r="C1974" s="86" t="s">
        <v>3791</v>
      </c>
      <c r="D1974" s="86" t="s">
        <v>2830</v>
      </c>
      <c r="E1974" s="194" t="s">
        <v>524</v>
      </c>
      <c r="F1974" s="89" t="s">
        <v>1090</v>
      </c>
      <c r="G1974" s="92">
        <v>0</v>
      </c>
      <c r="H1974" s="92">
        <v>0</v>
      </c>
      <c r="I1974" s="156" t="s">
        <v>1</v>
      </c>
      <c r="J1974" s="87" t="s">
        <v>1396</v>
      </c>
      <c r="K1974" s="89" t="s">
        <v>3830</v>
      </c>
      <c r="L1974" s="90" t="s">
        <v>4851</v>
      </c>
      <c r="M1974" s="90" t="s">
        <v>4910</v>
      </c>
      <c r="N1974" s="90"/>
      <c r="O1974" s="86"/>
      <c r="P1974" s="89" t="s">
        <v>2830</v>
      </c>
      <c r="Q1974" s="89"/>
      <c r="R1974"/>
      <c r="S1974" t="str">
        <f t="shared" si="585"/>
        <v>NOT EQUAL</v>
      </c>
      <c r="T1974" t="str">
        <f>IF(ISNA(VLOOKUP(AF1974,#REF!,1)),"//","")</f>
        <v/>
      </c>
      <c r="U1974"/>
      <c r="V1974" t="e">
        <f t="shared" si="556"/>
        <v>#REF!</v>
      </c>
      <c r="W1974" s="81" t="s">
        <v>2765</v>
      </c>
      <c r="X1974" s="59" t="s">
        <v>2263</v>
      </c>
      <c r="Y1974" s="59" t="s">
        <v>2263</v>
      </c>
      <c r="Z1974" s="25" t="str">
        <f t="shared" si="586"/>
        <v/>
      </c>
      <c r="AA1974" s="25" t="str">
        <f t="shared" si="565"/>
        <v/>
      </c>
      <c r="AB1974" s="1">
        <f t="shared" si="587"/>
        <v>1930</v>
      </c>
      <c r="AC1974" t="str">
        <f t="shared" si="566"/>
        <v>ITM_T_END</v>
      </c>
      <c r="AD1974" s="136" t="str">
        <f>IF(ISNA(VLOOKUP(AA1974,Sheet2!J:J,1,0)),"//","")</f>
        <v/>
      </c>
      <c r="AF1974" s="94" t="str">
        <f t="shared" si="567"/>
        <v/>
      </c>
      <c r="AG1974" t="b">
        <f t="shared" si="568"/>
        <v>1</v>
      </c>
    </row>
    <row r="1975" spans="1:33">
      <c r="A1975" s="215">
        <f t="shared" si="584"/>
        <v>1975</v>
      </c>
      <c r="B1975" s="216">
        <f t="shared" si="534"/>
        <v>1931</v>
      </c>
      <c r="C1975" s="86" t="s">
        <v>3765</v>
      </c>
      <c r="D1975" s="192" t="s">
        <v>4723</v>
      </c>
      <c r="E1975" s="87" t="s">
        <v>524</v>
      </c>
      <c r="F1975" s="87" t="s">
        <v>4729</v>
      </c>
      <c r="G1975" s="88">
        <v>0</v>
      </c>
      <c r="H1975" s="88">
        <v>0</v>
      </c>
      <c r="I1975" s="156" t="s">
        <v>1</v>
      </c>
      <c r="J1975" s="87" t="s">
        <v>1396</v>
      </c>
      <c r="K1975" s="89" t="s">
        <v>3830</v>
      </c>
      <c r="L1975" s="90" t="s">
        <v>4851</v>
      </c>
      <c r="M1975" s="90" t="s">
        <v>4910</v>
      </c>
      <c r="N1975" s="90"/>
      <c r="O1975" s="86"/>
      <c r="P1975" s="89" t="s">
        <v>4724</v>
      </c>
      <c r="Q1975" s="89"/>
      <c r="R1975"/>
      <c r="S1975" t="str">
        <f t="shared" si="585"/>
        <v>NOT EQUAL</v>
      </c>
      <c r="T1975" t="str">
        <f>IF(ISNA(VLOOKUP(AF1975,#REF!,1)),"//","")</f>
        <v/>
      </c>
      <c r="U1975"/>
      <c r="V1975" t="e">
        <f t="shared" si="556"/>
        <v>#REF!</v>
      </c>
      <c r="W1975" s="81" t="s">
        <v>2748</v>
      </c>
      <c r="X1975" s="59" t="s">
        <v>2637</v>
      </c>
      <c r="Y1975" s="59"/>
      <c r="Z1975" s="25" t="str">
        <f t="shared" si="586"/>
        <v>"ZYX" STD_RIGHT_ARROW "M"</v>
      </c>
      <c r="AA1975" s="25" t="str">
        <f t="shared" si="565"/>
        <v>ZYX&gt;M</v>
      </c>
      <c r="AB1975" s="1">
        <f t="shared" si="587"/>
        <v>1931</v>
      </c>
      <c r="AC1975" t="str">
        <f t="shared" si="566"/>
        <v>ITM_STKTO3x1</v>
      </c>
      <c r="AF1975" s="94" t="str">
        <f t="shared" si="567"/>
        <v>ZYX&gt;M</v>
      </c>
      <c r="AG1975" t="b">
        <f t="shared" si="568"/>
        <v>1</v>
      </c>
    </row>
    <row r="1976" spans="1:33">
      <c r="A1976" s="215">
        <f t="shared" ref="A1976" si="588">IF(B1976=INT(B1976),ROW(),"")</f>
        <v>1976</v>
      </c>
      <c r="B1976" s="216">
        <f t="shared" si="534"/>
        <v>1932</v>
      </c>
      <c r="C1976" s="86" t="s">
        <v>3816</v>
      </c>
      <c r="D1976" s="86" t="s">
        <v>7</v>
      </c>
      <c r="E1976" s="197" t="s">
        <v>5031</v>
      </c>
      <c r="F1976" s="197" t="s">
        <v>5031</v>
      </c>
      <c r="G1976" s="92">
        <v>0</v>
      </c>
      <c r="H1976" s="92">
        <v>0</v>
      </c>
      <c r="I1976" s="151" t="s">
        <v>3</v>
      </c>
      <c r="J1976" s="87" t="s">
        <v>1395</v>
      </c>
      <c r="K1976" s="89" t="s">
        <v>3830</v>
      </c>
      <c r="L1976" s="90" t="s">
        <v>4851</v>
      </c>
      <c r="M1976" s="90" t="s">
        <v>4910</v>
      </c>
      <c r="N1976" s="90"/>
      <c r="O1976" s="86"/>
      <c r="P1976" s="89" t="s">
        <v>5030</v>
      </c>
      <c r="Q1976" s="89"/>
      <c r="R1976"/>
      <c r="S1976" t="str">
        <f t="shared" si="585"/>
        <v/>
      </c>
      <c r="T1976" t="str">
        <f>IF(ISNA(VLOOKUP(AF1976,#REF!,1)),"//","")</f>
        <v/>
      </c>
      <c r="U1976"/>
      <c r="V1976" t="e">
        <f t="shared" ref="V1976" si="589">IF(AA1976&lt;&gt;"",V1975+1,V1975)</f>
        <v>#REF!</v>
      </c>
      <c r="W1976" s="81" t="s">
        <v>2765</v>
      </c>
      <c r="X1976" s="59" t="s">
        <v>2263</v>
      </c>
      <c r="Y1976" s="59" t="s">
        <v>2263</v>
      </c>
      <c r="Z1976" s="25" t="str">
        <f t="shared" ref="Z1976" si="590">IF( OR(X1976="CNST", I1976="CAT_REGS"),IF(E1976=CHAR(34)&amp;CHAR(34),F1976,E1976),
IF(X1976="YES",UPPER(IF(E1976=CHAR(34)&amp;CHAR(34),F1976,E1976)),
IF(   AND(X1976&lt;&gt;"NO",I1976="CAT_FNCT",D1976&lt;&gt;"multiply", D1976&lt;&gt;"divide"),IF(J1976="SLS_ENABLED",   UPPER(IF(E1976=CHAR(34)&amp;CHAR(34),F1976,E1976)),""),"")))</f>
        <v>STD_ALPHA ".PARSE"</v>
      </c>
      <c r="AA1976" s="25" t="str">
        <f t="shared" ref="AA1976" si="591">IF(LEN(Y1976)&gt;0,Y1976,SUBSTITUTE(SUBSTITUTE(SUBSTITUTE(SUBSTITUTE(SUBSTITUTE(SUBSTITUTE(SUBSTITUTE(SUBSTITUTE(SUBSTITUTE(SUBSTITUTE(SUBSTITUTE( (SUBSTITUTE( SUBSTITUTE( SUBSTITUTE( SUBSTITUTE(Z1976,"STD_SIGMA","SUM"),"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ALPHA.PARSE</v>
      </c>
      <c r="AB1976" s="1">
        <f t="shared" ref="AB1976" si="592">B1976</f>
        <v>1932</v>
      </c>
      <c r="AC1976" t="str">
        <f t="shared" ref="AC1976" si="593">P1976</f>
        <v>ITM_XPARSE</v>
      </c>
      <c r="AD1976" s="136" t="str">
        <f>IF(ISNA(VLOOKUP(AA1976,Sheet2!J:J,1,0)),"//","")</f>
        <v>//</v>
      </c>
      <c r="AF1976" s="94" t="str">
        <f t="shared" ref="AF1976" si="594">IF(LEN(AA1976)=0,"",SUBSTITUTE(SUBSTITUTE(SUBSTITUTE(SUBSTITUTE(SUBSTITUTE(SUBSTITUTE(SUBSTITUTE(SUBSTITUTE(SUBSTITUTE(SUBSTITUTE(SUBSTITUTE(SUBSTITUTE(SUBSTITUTE(SUBSTITUTE(SUBSTITUTE(SUBSTITUTE(SUBSTITUTE( (SUBSTITUTE( SUBSTITUTE( SUBSTITUTE( SUBSTITUTE(Z1976,"STD_SIGMA","SUM"),"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ALPHA.PARSE</v>
      </c>
      <c r="AG1976" t="b">
        <f t="shared" ref="AG1976" si="595">AA1976=AF1976</f>
        <v>1</v>
      </c>
    </row>
    <row r="1977" spans="1:33">
      <c r="A1977" s="215">
        <f t="shared" si="584"/>
        <v>1977</v>
      </c>
      <c r="B1977" s="216">
        <f t="shared" si="534"/>
        <v>1933</v>
      </c>
      <c r="C1977" s="86" t="s">
        <v>3816</v>
      </c>
      <c r="D1977" s="86" t="s">
        <v>7</v>
      </c>
      <c r="E1977" s="89" t="s">
        <v>2670</v>
      </c>
      <c r="F1977" s="89" t="s">
        <v>2670</v>
      </c>
      <c r="G1977" s="92">
        <v>0</v>
      </c>
      <c r="H1977" s="92">
        <v>0</v>
      </c>
      <c r="I1977" s="154" t="s">
        <v>16</v>
      </c>
      <c r="J1977" s="87" t="s">
        <v>1395</v>
      </c>
      <c r="K1977" s="89" t="s">
        <v>3830</v>
      </c>
      <c r="L1977" s="90" t="s">
        <v>4851</v>
      </c>
      <c r="M1977" s="90" t="s">
        <v>4910</v>
      </c>
      <c r="N1977" s="90"/>
      <c r="O1977" s="86"/>
      <c r="P1977" s="89" t="s">
        <v>2671</v>
      </c>
      <c r="Q1977" s="89"/>
      <c r="R1977"/>
      <c r="S1977" t="str">
        <f t="shared" si="585"/>
        <v/>
      </c>
      <c r="T1977" t="str">
        <f>IF(ISNA(VLOOKUP(AF1977,#REF!,1)),"//","")</f>
        <v/>
      </c>
      <c r="U1977"/>
      <c r="V1977" t="e">
        <f t="shared" si="556"/>
        <v>#REF!</v>
      </c>
      <c r="W1977" s="81" t="s">
        <v>2731</v>
      </c>
      <c r="X1977" s="59" t="s">
        <v>2263</v>
      </c>
      <c r="Y1977" s="59" t="s">
        <v>2263</v>
      </c>
      <c r="Z1977" s="25" t="str">
        <f t="shared" si="586"/>
        <v/>
      </c>
      <c r="AA1977" s="25" t="str">
        <f t="shared" si="565"/>
        <v/>
      </c>
      <c r="AB1977" s="1">
        <f t="shared" si="587"/>
        <v>1933</v>
      </c>
      <c r="AC1977" t="str">
        <f t="shared" si="566"/>
        <v>MNU_XXEQ</v>
      </c>
      <c r="AD1977" s="136" t="str">
        <f>IF(ISNA(VLOOKUP(AA1977,Sheet2!J:J,1,0)),"//","")</f>
        <v/>
      </c>
      <c r="AF1977" s="94" t="str">
        <f t="shared" si="567"/>
        <v/>
      </c>
      <c r="AG1977" t="b">
        <f t="shared" si="568"/>
        <v>1</v>
      </c>
    </row>
    <row r="1978" spans="1:33">
      <c r="A1978" s="215">
        <f t="shared" si="584"/>
        <v>1978</v>
      </c>
      <c r="B1978" s="216">
        <f t="shared" si="534"/>
        <v>1934</v>
      </c>
      <c r="C1978" s="86" t="s">
        <v>3729</v>
      </c>
      <c r="D1978" s="86" t="s">
        <v>7</v>
      </c>
      <c r="E1978" s="194" t="s">
        <v>524</v>
      </c>
      <c r="F1978" s="89" t="s">
        <v>2531</v>
      </c>
      <c r="G1978" s="92">
        <v>0</v>
      </c>
      <c r="H1978" s="92">
        <v>0</v>
      </c>
      <c r="I1978" s="156" t="s">
        <v>1</v>
      </c>
      <c r="J1978" s="87" t="s">
        <v>1395</v>
      </c>
      <c r="K1978" s="89" t="s">
        <v>3994</v>
      </c>
      <c r="L1978" s="90" t="s">
        <v>4851</v>
      </c>
      <c r="M1978" s="90" t="s">
        <v>4910</v>
      </c>
      <c r="N1978" s="90"/>
      <c r="O1978" s="86"/>
      <c r="P1978" s="89" t="s">
        <v>2532</v>
      </c>
      <c r="Q1978" s="89"/>
      <c r="R1978"/>
      <c r="S1978" t="str">
        <f t="shared" si="585"/>
        <v>NOT EQUAL</v>
      </c>
      <c r="T1978" t="str">
        <f>IF(ISNA(VLOOKUP(AF1978,#REF!,1)),"//","")</f>
        <v/>
      </c>
      <c r="U1978"/>
      <c r="V1978" t="e">
        <f t="shared" si="556"/>
        <v>#REF!</v>
      </c>
      <c r="W1978" s="81" t="s">
        <v>2751</v>
      </c>
      <c r="X1978" s="59" t="s">
        <v>2263</v>
      </c>
      <c r="Y1978" s="59" t="s">
        <v>2263</v>
      </c>
      <c r="Z1978" s="25" t="str">
        <f t="shared" si="586"/>
        <v/>
      </c>
      <c r="AA1978" s="25" t="str">
        <f t="shared" si="565"/>
        <v/>
      </c>
      <c r="AB1978" s="1">
        <f t="shared" si="587"/>
        <v>1934</v>
      </c>
      <c r="AC1978" t="str">
        <f t="shared" si="566"/>
        <v>ITM_RNG</v>
      </c>
      <c r="AD1978" s="136" t="str">
        <f>IF(ISNA(VLOOKUP(AA1978,Sheet2!J:J,1,0)),"//","")</f>
        <v/>
      </c>
      <c r="AF1978" s="94" t="str">
        <f t="shared" si="567"/>
        <v/>
      </c>
      <c r="AG1978" t="b">
        <f t="shared" si="568"/>
        <v>1</v>
      </c>
    </row>
    <row r="1979" spans="1:33">
      <c r="A1979" s="215">
        <f t="shared" si="584"/>
        <v>1979</v>
      </c>
      <c r="B1979" s="216">
        <f t="shared" si="534"/>
        <v>1935</v>
      </c>
      <c r="C1979" s="86" t="s">
        <v>3819</v>
      </c>
      <c r="D1979" s="86" t="s">
        <v>4057</v>
      </c>
      <c r="E1979" s="87" t="s">
        <v>2328</v>
      </c>
      <c r="F1979" s="87" t="s">
        <v>2328</v>
      </c>
      <c r="G1979" s="92">
        <v>0</v>
      </c>
      <c r="H1979" s="92">
        <v>0</v>
      </c>
      <c r="I1979" s="151" t="s">
        <v>3</v>
      </c>
      <c r="J1979" s="87" t="s">
        <v>1395</v>
      </c>
      <c r="K1979" s="89" t="s">
        <v>3830</v>
      </c>
      <c r="L1979" s="90" t="s">
        <v>4851</v>
      </c>
      <c r="M1979" s="90" t="s">
        <v>4910</v>
      </c>
      <c r="N1979" s="90"/>
      <c r="O1979" s="90" t="s">
        <v>333</v>
      </c>
      <c r="P1979" s="89" t="s">
        <v>2521</v>
      </c>
      <c r="Q1979" s="89"/>
      <c r="R1979"/>
      <c r="S1979" t="str">
        <f t="shared" si="585"/>
        <v/>
      </c>
      <c r="T1979" t="str">
        <f>IF(ISNA(VLOOKUP(AF1979,#REF!,1)),"//","")</f>
        <v/>
      </c>
      <c r="U1979"/>
      <c r="V1979" t="e">
        <f t="shared" si="556"/>
        <v>#REF!</v>
      </c>
      <c r="W1979" s="81" t="s">
        <v>2751</v>
      </c>
      <c r="X1979" s="59" t="s">
        <v>2263</v>
      </c>
      <c r="Y1979" s="59" t="s">
        <v>2263</v>
      </c>
      <c r="Z1979" s="25" t="str">
        <f t="shared" si="586"/>
        <v>"FLGS"</v>
      </c>
      <c r="AA1979" s="25" t="str">
        <f t="shared" si="565"/>
        <v>FLGS</v>
      </c>
      <c r="AB1979" s="1">
        <f t="shared" si="587"/>
        <v>1935</v>
      </c>
      <c r="AC1979" t="str">
        <f t="shared" si="566"/>
        <v>ITM_FLGSV</v>
      </c>
      <c r="AD1979" s="136" t="str">
        <f>IF(ISNA(VLOOKUP(AA1979,Sheet2!J:J,1,0)),"//","")</f>
        <v>//</v>
      </c>
      <c r="AF1979" s="94" t="str">
        <f t="shared" si="567"/>
        <v>FLGS</v>
      </c>
      <c r="AG1979" t="b">
        <f t="shared" si="568"/>
        <v>1</v>
      </c>
    </row>
    <row r="1980" spans="1:33">
      <c r="A1980" s="215">
        <f t="shared" si="584"/>
        <v>1980</v>
      </c>
      <c r="B1980" s="216">
        <f t="shared" si="534"/>
        <v>1936</v>
      </c>
      <c r="C1980" s="86" t="s">
        <v>3760</v>
      </c>
      <c r="D1980" s="86" t="s">
        <v>2496</v>
      </c>
      <c r="E1980" s="194" t="s">
        <v>524</v>
      </c>
      <c r="F1980" s="87" t="s">
        <v>2498</v>
      </c>
      <c r="G1980" s="92">
        <v>0</v>
      </c>
      <c r="H1980" s="92">
        <v>0</v>
      </c>
      <c r="I1980" s="156" t="s">
        <v>1</v>
      </c>
      <c r="J1980" s="87" t="s">
        <v>1396</v>
      </c>
      <c r="K1980" s="89" t="s">
        <v>3830</v>
      </c>
      <c r="L1980" s="90" t="s">
        <v>4851</v>
      </c>
      <c r="M1980" s="90" t="s">
        <v>4910</v>
      </c>
      <c r="N1980" s="90"/>
      <c r="O1980" s="86"/>
      <c r="P1980" s="89" t="s">
        <v>2499</v>
      </c>
      <c r="Q1980" s="89"/>
      <c r="R1980"/>
      <c r="S1980" t="str">
        <f t="shared" si="585"/>
        <v>NOT EQUAL</v>
      </c>
      <c r="T1980" t="str">
        <f>IF(ISNA(VLOOKUP(AF1980,#REF!,1)),"//","")</f>
        <v/>
      </c>
      <c r="U1980"/>
      <c r="V1980" t="e">
        <f t="shared" si="556"/>
        <v>#REF!</v>
      </c>
      <c r="W1980" s="81" t="s">
        <v>2749</v>
      </c>
      <c r="X1980" s="59" t="s">
        <v>2637</v>
      </c>
      <c r="Y1980" s="59" t="s">
        <v>2263</v>
      </c>
      <c r="Z1980" s="25" t="str">
        <f t="shared" si="586"/>
        <v>"CPXI"</v>
      </c>
      <c r="AA1980" s="25" t="str">
        <f t="shared" si="565"/>
        <v>CPXI</v>
      </c>
      <c r="AB1980" s="1">
        <f t="shared" si="587"/>
        <v>1936</v>
      </c>
      <c r="AC1980" t="str">
        <f t="shared" si="566"/>
        <v>ITM_CPXI</v>
      </c>
      <c r="AD1980" s="136" t="str">
        <f>IF(ISNA(VLOOKUP(AA1980,Sheet2!J:J,1,0)),"//","")</f>
        <v>//</v>
      </c>
      <c r="AF1980" s="94" t="str">
        <f t="shared" si="567"/>
        <v>CPXI</v>
      </c>
      <c r="AG1980" t="b">
        <f t="shared" si="568"/>
        <v>1</v>
      </c>
    </row>
    <row r="1981" spans="1:33">
      <c r="A1981" s="215">
        <f t="shared" si="584"/>
        <v>1981</v>
      </c>
      <c r="B1981" s="216">
        <f t="shared" si="534"/>
        <v>1937</v>
      </c>
      <c r="C1981" s="86" t="s">
        <v>3760</v>
      </c>
      <c r="D1981" s="86" t="s">
        <v>2497</v>
      </c>
      <c r="E1981" s="194" t="s">
        <v>524</v>
      </c>
      <c r="F1981" s="89" t="s">
        <v>58</v>
      </c>
      <c r="G1981" s="92">
        <v>0</v>
      </c>
      <c r="H1981" s="92">
        <v>0</v>
      </c>
      <c r="I1981" s="156" t="s">
        <v>1</v>
      </c>
      <c r="J1981" s="87" t="s">
        <v>1396</v>
      </c>
      <c r="K1981" s="89" t="s">
        <v>3830</v>
      </c>
      <c r="L1981" s="90" t="s">
        <v>4851</v>
      </c>
      <c r="M1981" s="90" t="s">
        <v>4910</v>
      </c>
      <c r="N1981" s="90"/>
      <c r="O1981" s="86"/>
      <c r="P1981" s="89" t="s">
        <v>2500</v>
      </c>
      <c r="Q1981" s="89"/>
      <c r="R1981"/>
      <c r="S1981" t="str">
        <f t="shared" si="585"/>
        <v>NOT EQUAL</v>
      </c>
      <c r="T1981" t="str">
        <f>IF(ISNA(VLOOKUP(AF1981,#REF!,1)),"//","")</f>
        <v/>
      </c>
      <c r="U1981"/>
      <c r="V1981" t="e">
        <f t="shared" si="556"/>
        <v>#REF!</v>
      </c>
      <c r="W1981" s="81" t="s">
        <v>2749</v>
      </c>
      <c r="X1981" s="59" t="s">
        <v>2637</v>
      </c>
      <c r="Y1981" s="59" t="s">
        <v>2263</v>
      </c>
      <c r="Z1981" s="25" t="str">
        <f t="shared" si="586"/>
        <v>"CPXJ"</v>
      </c>
      <c r="AA1981" s="25" t="str">
        <f t="shared" si="565"/>
        <v>CPXJ</v>
      </c>
      <c r="AB1981" s="1">
        <f t="shared" si="587"/>
        <v>1937</v>
      </c>
      <c r="AC1981" t="str">
        <f t="shared" si="566"/>
        <v>ITM_CPXJ</v>
      </c>
      <c r="AD1981" s="136" t="str">
        <f>IF(ISNA(VLOOKUP(AA1981,Sheet2!J:J,1,0)),"//","")</f>
        <v>//</v>
      </c>
      <c r="AF1981" s="94" t="str">
        <f t="shared" si="567"/>
        <v>CPXJ</v>
      </c>
      <c r="AG1981" t="b">
        <f t="shared" si="568"/>
        <v>1</v>
      </c>
    </row>
    <row r="1982" spans="1:33">
      <c r="A1982" s="215">
        <f t="shared" si="584"/>
        <v>1982</v>
      </c>
      <c r="B1982" s="216">
        <f t="shared" si="534"/>
        <v>1938</v>
      </c>
      <c r="C1982" s="86" t="s">
        <v>3760</v>
      </c>
      <c r="D1982" s="86" t="s">
        <v>2506</v>
      </c>
      <c r="E1982" s="194" t="s">
        <v>524</v>
      </c>
      <c r="F1982" s="89" t="s">
        <v>2507</v>
      </c>
      <c r="G1982" s="92">
        <v>0</v>
      </c>
      <c r="H1982" s="92">
        <v>0</v>
      </c>
      <c r="I1982" s="156" t="s">
        <v>1</v>
      </c>
      <c r="J1982" s="87" t="s">
        <v>1396</v>
      </c>
      <c r="K1982" s="89" t="s">
        <v>3830</v>
      </c>
      <c r="L1982" s="90" t="s">
        <v>4851</v>
      </c>
      <c r="M1982" s="90" t="s">
        <v>4910</v>
      </c>
      <c r="N1982" s="90"/>
      <c r="O1982" s="86"/>
      <c r="P1982" s="89" t="s">
        <v>2508</v>
      </c>
      <c r="Q1982" s="89"/>
      <c r="R1982"/>
      <c r="S1982" t="str">
        <f t="shared" si="585"/>
        <v>NOT EQUAL</v>
      </c>
      <c r="T1982" t="str">
        <f>IF(ISNA(VLOOKUP(AF1982,#REF!,1)),"//","")</f>
        <v/>
      </c>
      <c r="U1982"/>
      <c r="V1982" t="e">
        <f t="shared" si="556"/>
        <v>#REF!</v>
      </c>
      <c r="W1982" s="81" t="s">
        <v>2749</v>
      </c>
      <c r="X1982" s="59" t="s">
        <v>2637</v>
      </c>
      <c r="Y1982" s="59" t="s">
        <v>2263</v>
      </c>
      <c r="Z1982" s="25" t="str">
        <f t="shared" si="586"/>
        <v>"SSIZE4"</v>
      </c>
      <c r="AA1982" s="25" t="str">
        <f t="shared" si="565"/>
        <v>SSIZE4</v>
      </c>
      <c r="AB1982" s="1">
        <f t="shared" si="587"/>
        <v>1938</v>
      </c>
      <c r="AC1982" t="str">
        <f t="shared" si="566"/>
        <v>ITM_SSIZE4</v>
      </c>
      <c r="AD1982" s="136" t="str">
        <f>IF(ISNA(VLOOKUP(AA1982,Sheet2!J:J,1,0)),"//","")</f>
        <v>//</v>
      </c>
      <c r="AF1982" s="94" t="str">
        <f t="shared" si="567"/>
        <v>SSIZE4</v>
      </c>
      <c r="AG1982" t="b">
        <f t="shared" si="568"/>
        <v>1</v>
      </c>
    </row>
    <row r="1983" spans="1:33">
      <c r="A1983" s="215">
        <f t="shared" si="584"/>
        <v>1983</v>
      </c>
      <c r="B1983" s="216">
        <f t="shared" si="534"/>
        <v>1939</v>
      </c>
      <c r="C1983" s="86" t="s">
        <v>3760</v>
      </c>
      <c r="D1983" s="86" t="s">
        <v>2509</v>
      </c>
      <c r="E1983" s="194" t="s">
        <v>524</v>
      </c>
      <c r="F1983" s="87" t="s">
        <v>330</v>
      </c>
      <c r="G1983" s="92">
        <v>0</v>
      </c>
      <c r="H1983" s="92">
        <v>0</v>
      </c>
      <c r="I1983" s="156" t="s">
        <v>1</v>
      </c>
      <c r="J1983" s="87" t="s">
        <v>1396</v>
      </c>
      <c r="K1983" s="89" t="s">
        <v>3830</v>
      </c>
      <c r="L1983" s="90" t="s">
        <v>4851</v>
      </c>
      <c r="M1983" s="90" t="s">
        <v>4910</v>
      </c>
      <c r="N1983" s="90"/>
      <c r="O1983" s="90"/>
      <c r="P1983" s="89" t="s">
        <v>2510</v>
      </c>
      <c r="Q1983" s="89"/>
      <c r="R1983"/>
      <c r="S1983" t="str">
        <f t="shared" si="585"/>
        <v>NOT EQUAL</v>
      </c>
      <c r="T1983" t="str">
        <f>IF(ISNA(VLOOKUP(AF1983,#REF!,1)),"//","")</f>
        <v/>
      </c>
      <c r="U1983"/>
      <c r="V1983" t="e">
        <f t="shared" si="556"/>
        <v>#REF!</v>
      </c>
      <c r="W1983" s="81" t="s">
        <v>2749</v>
      </c>
      <c r="X1983" s="59" t="s">
        <v>2637</v>
      </c>
      <c r="Y1983" s="59" t="s">
        <v>2263</v>
      </c>
      <c r="Z1983" s="25" t="str">
        <f t="shared" si="586"/>
        <v>"SSIZE8"</v>
      </c>
      <c r="AA1983" s="25" t="str">
        <f t="shared" si="565"/>
        <v>SSIZE8</v>
      </c>
      <c r="AB1983" s="1">
        <f t="shared" si="587"/>
        <v>1939</v>
      </c>
      <c r="AC1983" t="str">
        <f t="shared" si="566"/>
        <v>ITM_SSIZE8</v>
      </c>
      <c r="AD1983" s="136" t="str">
        <f>IF(ISNA(VLOOKUP(AA1983,Sheet2!J:J,1,0)),"//","")</f>
        <v>//</v>
      </c>
      <c r="AF1983" s="94" t="str">
        <f t="shared" si="567"/>
        <v>SSIZE8</v>
      </c>
      <c r="AG1983" t="b">
        <f t="shared" si="568"/>
        <v>1</v>
      </c>
    </row>
    <row r="1984" spans="1:33">
      <c r="A1984" s="215">
        <f t="shared" si="584"/>
        <v>1984</v>
      </c>
      <c r="B1984" s="216">
        <f t="shared" si="534"/>
        <v>1940</v>
      </c>
      <c r="C1984" s="86" t="s">
        <v>3760</v>
      </c>
      <c r="D1984" s="86" t="s">
        <v>2533</v>
      </c>
      <c r="E1984" s="194" t="s">
        <v>524</v>
      </c>
      <c r="F1984" s="87" t="s">
        <v>2443</v>
      </c>
      <c r="G1984" s="92">
        <v>0</v>
      </c>
      <c r="H1984" s="92">
        <v>0</v>
      </c>
      <c r="I1984" s="156" t="s">
        <v>1</v>
      </c>
      <c r="J1984" s="87" t="s">
        <v>1396</v>
      </c>
      <c r="K1984" s="89" t="s">
        <v>3830</v>
      </c>
      <c r="L1984" s="90" t="s">
        <v>4851</v>
      </c>
      <c r="M1984" s="90" t="s">
        <v>4910</v>
      </c>
      <c r="N1984" s="90"/>
      <c r="O1984" s="90"/>
      <c r="P1984" s="89" t="s">
        <v>2535</v>
      </c>
      <c r="Q1984" s="89"/>
      <c r="R1984"/>
      <c r="S1984" t="str">
        <f t="shared" si="585"/>
        <v>NOT EQUAL</v>
      </c>
      <c r="T1984" t="str">
        <f>IF(ISNA(VLOOKUP(AF1984,#REF!,1)),"//","")</f>
        <v/>
      </c>
      <c r="U1984"/>
      <c r="V1984" t="e">
        <f t="shared" si="556"/>
        <v>#REF!</v>
      </c>
      <c r="W1984" s="81" t="s">
        <v>2749</v>
      </c>
      <c r="X1984" s="59" t="s">
        <v>2263</v>
      </c>
      <c r="Y1984" s="59" t="s">
        <v>2263</v>
      </c>
      <c r="Z1984" s="25" t="str">
        <f t="shared" si="586"/>
        <v/>
      </c>
      <c r="AA1984" s="25" t="str">
        <f t="shared" si="565"/>
        <v/>
      </c>
      <c r="AB1984" s="1">
        <f t="shared" si="587"/>
        <v>1940</v>
      </c>
      <c r="AC1984" t="str">
        <f t="shared" si="566"/>
        <v>ITM_CB_SPCRES</v>
      </c>
      <c r="AD1984" s="136" t="str">
        <f>IF(ISNA(VLOOKUP(AA1984,Sheet2!J:J,1,0)),"//","")</f>
        <v/>
      </c>
      <c r="AF1984" s="94" t="str">
        <f t="shared" si="567"/>
        <v/>
      </c>
      <c r="AG1984" t="b">
        <f t="shared" si="568"/>
        <v>1</v>
      </c>
    </row>
    <row r="1985" spans="1:33">
      <c r="A1985" s="215">
        <f t="shared" si="584"/>
        <v>1985</v>
      </c>
      <c r="B1985" s="216">
        <f t="shared" si="534"/>
        <v>1941</v>
      </c>
      <c r="C1985" s="86" t="s">
        <v>3792</v>
      </c>
      <c r="D1985" s="86" t="s">
        <v>7</v>
      </c>
      <c r="E1985" s="194" t="s">
        <v>524</v>
      </c>
      <c r="F1985" s="89" t="s">
        <v>1364</v>
      </c>
      <c r="G1985" s="92">
        <v>0</v>
      </c>
      <c r="H1985" s="92">
        <v>0</v>
      </c>
      <c r="I1985" s="156" t="s">
        <v>1</v>
      </c>
      <c r="J1985" s="87" t="s">
        <v>1396</v>
      </c>
      <c r="K1985" s="89" t="s">
        <v>3830</v>
      </c>
      <c r="L1985" s="90" t="s">
        <v>4851</v>
      </c>
      <c r="M1985" s="90" t="s">
        <v>4910</v>
      </c>
      <c r="N1985" s="90"/>
      <c r="O1985" s="90" t="s">
        <v>2494</v>
      </c>
      <c r="P1985" s="89" t="s">
        <v>2534</v>
      </c>
      <c r="Q1985" s="89"/>
      <c r="R1985"/>
      <c r="S1985" t="str">
        <f t="shared" si="585"/>
        <v>NOT EQUAL</v>
      </c>
      <c r="T1985" t="str">
        <f>IF(ISNA(VLOOKUP(AF1985,#REF!,1)),"//","")</f>
        <v/>
      </c>
      <c r="U1985"/>
      <c r="V1985" t="e">
        <f t="shared" si="556"/>
        <v>#REF!</v>
      </c>
      <c r="W1985" s="81" t="s">
        <v>2749</v>
      </c>
      <c r="X1985" s="59" t="s">
        <v>2263</v>
      </c>
      <c r="Y1985" s="59" t="s">
        <v>2263</v>
      </c>
      <c r="Z1985" s="25" t="str">
        <f t="shared" si="586"/>
        <v/>
      </c>
      <c r="AA1985" s="25" t="str">
        <f t="shared" si="565"/>
        <v/>
      </c>
      <c r="AB1985" s="1">
        <f t="shared" si="587"/>
        <v>1941</v>
      </c>
      <c r="AC1985" t="str">
        <f t="shared" si="566"/>
        <v>ITM_CFG</v>
      </c>
      <c r="AD1985" s="136" t="str">
        <f>IF(ISNA(VLOOKUP(AA1985,Sheet2!J:J,1,0)),"//","")</f>
        <v/>
      </c>
      <c r="AF1985" s="94" t="str">
        <f t="shared" si="567"/>
        <v/>
      </c>
      <c r="AG1985" t="b">
        <f t="shared" si="568"/>
        <v>1</v>
      </c>
    </row>
    <row r="1986" spans="1:33">
      <c r="A1986" s="215">
        <f t="shared" si="584"/>
        <v>1986</v>
      </c>
      <c r="B1986" s="216">
        <f t="shared" si="534"/>
        <v>1942</v>
      </c>
      <c r="C1986" s="86" t="s">
        <v>3760</v>
      </c>
      <c r="D1986" s="86" t="s">
        <v>43</v>
      </c>
      <c r="E1986" s="194" t="s">
        <v>524</v>
      </c>
      <c r="F1986" s="87" t="s">
        <v>44</v>
      </c>
      <c r="G1986" s="88">
        <v>0</v>
      </c>
      <c r="H1986" s="88">
        <v>0</v>
      </c>
      <c r="I1986" s="156" t="s">
        <v>1</v>
      </c>
      <c r="J1986" s="87" t="s">
        <v>1396</v>
      </c>
      <c r="K1986" s="89" t="s">
        <v>3830</v>
      </c>
      <c r="L1986" s="90" t="s">
        <v>4851</v>
      </c>
      <c r="M1986" s="90" t="s">
        <v>4910</v>
      </c>
      <c r="N1986" s="90"/>
      <c r="O1986" s="93" t="s">
        <v>2494</v>
      </c>
      <c r="P1986" s="89" t="s">
        <v>1480</v>
      </c>
      <c r="Q1986" s="89"/>
      <c r="R1986"/>
      <c r="S1986" t="str">
        <f t="shared" si="585"/>
        <v>NOT EQUAL</v>
      </c>
      <c r="T1986" t="str">
        <f>IF(ISNA(VLOOKUP(AF1986,#REF!,1)),"//","")</f>
        <v/>
      </c>
      <c r="U1986"/>
      <c r="V1986" t="e">
        <f t="shared" si="556"/>
        <v>#REF!</v>
      </c>
      <c r="W1986" s="81" t="s">
        <v>2749</v>
      </c>
      <c r="X1986" s="59" t="s">
        <v>2263</v>
      </c>
      <c r="Y1986" s="59" t="s">
        <v>2263</v>
      </c>
      <c r="Z1986" s="25" t="str">
        <f t="shared" si="586"/>
        <v/>
      </c>
      <c r="AA1986" s="25" t="str">
        <f t="shared" si="565"/>
        <v/>
      </c>
      <c r="AB1986" s="1">
        <f t="shared" si="587"/>
        <v>1942</v>
      </c>
      <c r="AC1986" t="str">
        <f t="shared" si="566"/>
        <v>ITM_CLK12</v>
      </c>
      <c r="AD1986" s="136" t="str">
        <f>IF(ISNA(VLOOKUP(AA1986,Sheet2!J:J,1,0)),"//","")</f>
        <v/>
      </c>
      <c r="AF1986" s="94" t="str">
        <f t="shared" si="567"/>
        <v/>
      </c>
      <c r="AG1986" t="b">
        <f t="shared" si="568"/>
        <v>1</v>
      </c>
    </row>
    <row r="1987" spans="1:33">
      <c r="A1987" s="215">
        <f t="shared" si="584"/>
        <v>1987</v>
      </c>
      <c r="B1987" s="216">
        <f t="shared" si="534"/>
        <v>1943</v>
      </c>
      <c r="C1987" s="86" t="s">
        <v>3760</v>
      </c>
      <c r="D1987" s="86" t="s">
        <v>45</v>
      </c>
      <c r="E1987" s="194" t="s">
        <v>524</v>
      </c>
      <c r="F1987" s="87" t="s">
        <v>46</v>
      </c>
      <c r="G1987" s="92">
        <v>0</v>
      </c>
      <c r="H1987" s="92">
        <v>0</v>
      </c>
      <c r="I1987" s="156" t="s">
        <v>1</v>
      </c>
      <c r="J1987" s="87" t="s">
        <v>1396</v>
      </c>
      <c r="K1987" s="89" t="s">
        <v>3830</v>
      </c>
      <c r="L1987" s="90" t="s">
        <v>4851</v>
      </c>
      <c r="M1987" s="90" t="s">
        <v>4910</v>
      </c>
      <c r="N1987" s="90"/>
      <c r="O1987" s="93" t="s">
        <v>2494</v>
      </c>
      <c r="P1987" s="89" t="s">
        <v>1481</v>
      </c>
      <c r="Q1987" s="89"/>
      <c r="R1987"/>
      <c r="S1987" t="str">
        <f t="shared" si="585"/>
        <v>NOT EQUAL</v>
      </c>
      <c r="T1987" t="str">
        <f>IF(ISNA(VLOOKUP(AF1987,#REF!,1)),"//","")</f>
        <v/>
      </c>
      <c r="U1987"/>
      <c r="V1987" t="e">
        <f t="shared" si="556"/>
        <v>#REF!</v>
      </c>
      <c r="W1987" s="81" t="s">
        <v>2749</v>
      </c>
      <c r="X1987" s="59" t="s">
        <v>2263</v>
      </c>
      <c r="Y1987" s="59" t="s">
        <v>2263</v>
      </c>
      <c r="Z1987" s="25" t="str">
        <f t="shared" si="586"/>
        <v/>
      </c>
      <c r="AA1987" s="25" t="str">
        <f t="shared" si="565"/>
        <v/>
      </c>
      <c r="AB1987" s="1">
        <f t="shared" si="587"/>
        <v>1943</v>
      </c>
      <c r="AC1987" t="str">
        <f t="shared" si="566"/>
        <v>ITM_CLK24</v>
      </c>
      <c r="AD1987" s="136" t="str">
        <f>IF(ISNA(VLOOKUP(AA1987,Sheet2!J:J,1,0)),"//","")</f>
        <v/>
      </c>
      <c r="AF1987" s="94" t="str">
        <f t="shared" si="567"/>
        <v/>
      </c>
      <c r="AG1987" t="b">
        <f t="shared" si="568"/>
        <v>1</v>
      </c>
    </row>
    <row r="1988" spans="1:33">
      <c r="A1988" s="215">
        <f t="shared" si="584"/>
        <v>1988</v>
      </c>
      <c r="B1988" s="216">
        <f t="shared" si="534"/>
        <v>1944</v>
      </c>
      <c r="C1988" s="86" t="s">
        <v>3760</v>
      </c>
      <c r="D1988" s="86" t="s">
        <v>2501</v>
      </c>
      <c r="E1988" s="194" t="s">
        <v>524</v>
      </c>
      <c r="F1988" s="87" t="s">
        <v>206</v>
      </c>
      <c r="G1988" s="92">
        <v>0</v>
      </c>
      <c r="H1988" s="92">
        <v>0</v>
      </c>
      <c r="I1988" s="156" t="s">
        <v>1</v>
      </c>
      <c r="J1988" s="87" t="s">
        <v>1396</v>
      </c>
      <c r="K1988" s="89" t="s">
        <v>3830</v>
      </c>
      <c r="L1988" s="90" t="s">
        <v>4851</v>
      </c>
      <c r="M1988" s="90" t="s">
        <v>4910</v>
      </c>
      <c r="N1988" s="90"/>
      <c r="O1988" s="93"/>
      <c r="P1988" s="89" t="s">
        <v>2502</v>
      </c>
      <c r="Q1988" s="89"/>
      <c r="R1988"/>
      <c r="S1988" t="str">
        <f t="shared" si="585"/>
        <v>NOT EQUAL</v>
      </c>
      <c r="T1988" t="str">
        <f>IF(ISNA(VLOOKUP(AF1988,#REF!,1)),"//","")</f>
        <v/>
      </c>
      <c r="U1988"/>
      <c r="V1988" t="e">
        <f t="shared" si="556"/>
        <v>#REF!</v>
      </c>
      <c r="W1988" s="81" t="s">
        <v>2749</v>
      </c>
      <c r="X1988" s="59" t="s">
        <v>2263</v>
      </c>
      <c r="Y1988" s="59" t="s">
        <v>2263</v>
      </c>
      <c r="Z1988" s="25" t="str">
        <f t="shared" si="586"/>
        <v/>
      </c>
      <c r="AA1988" s="25" t="str">
        <f t="shared" si="565"/>
        <v/>
      </c>
      <c r="AB1988" s="1">
        <f t="shared" si="587"/>
        <v>1944</v>
      </c>
      <c r="AC1988" t="str">
        <f t="shared" si="566"/>
        <v>ITM_MULTCR</v>
      </c>
      <c r="AD1988" s="136" t="str">
        <f>IF(ISNA(VLOOKUP(AA1988,Sheet2!J:J,1,0)),"//","")</f>
        <v/>
      </c>
      <c r="AF1988" s="94" t="str">
        <f t="shared" si="567"/>
        <v/>
      </c>
      <c r="AG1988" t="b">
        <f t="shared" si="568"/>
        <v>1</v>
      </c>
    </row>
    <row r="1989" spans="1:33">
      <c r="A1989" s="215">
        <f t="shared" si="584"/>
        <v>1989</v>
      </c>
      <c r="B1989" s="216">
        <f t="shared" si="534"/>
        <v>1945</v>
      </c>
      <c r="C1989" s="86" t="s">
        <v>3760</v>
      </c>
      <c r="D1989" s="86" t="s">
        <v>2503</v>
      </c>
      <c r="E1989" s="194" t="s">
        <v>524</v>
      </c>
      <c r="F1989" s="87" t="s">
        <v>2504</v>
      </c>
      <c r="G1989" s="92">
        <v>0</v>
      </c>
      <c r="H1989" s="92">
        <v>0</v>
      </c>
      <c r="I1989" s="156" t="s">
        <v>1</v>
      </c>
      <c r="J1989" s="87" t="s">
        <v>1396</v>
      </c>
      <c r="K1989" s="89" t="s">
        <v>3830</v>
      </c>
      <c r="L1989" s="90" t="s">
        <v>4851</v>
      </c>
      <c r="M1989" s="90" t="s">
        <v>4910</v>
      </c>
      <c r="N1989" s="90"/>
      <c r="O1989" s="90"/>
      <c r="P1989" s="89" t="s">
        <v>2505</v>
      </c>
      <c r="Q1989" s="89"/>
      <c r="R1989"/>
      <c r="S1989" t="str">
        <f t="shared" si="585"/>
        <v>NOT EQUAL</v>
      </c>
      <c r="T1989" t="str">
        <f>IF(ISNA(VLOOKUP(AF1989,#REF!,1)),"//","")</f>
        <v/>
      </c>
      <c r="U1989"/>
      <c r="V1989" t="e">
        <f t="shared" si="556"/>
        <v>#REF!</v>
      </c>
      <c r="W1989" s="81" t="s">
        <v>2749</v>
      </c>
      <c r="X1989" s="59" t="s">
        <v>2263</v>
      </c>
      <c r="Y1989" s="59" t="s">
        <v>2263</v>
      </c>
      <c r="Z1989" s="25" t="str">
        <f t="shared" si="586"/>
        <v/>
      </c>
      <c r="AA1989" s="25" t="str">
        <f t="shared" si="565"/>
        <v/>
      </c>
      <c r="AB1989" s="1">
        <f t="shared" si="587"/>
        <v>1945</v>
      </c>
      <c r="AC1989" t="str">
        <f t="shared" si="566"/>
        <v>ITM_MULTDOT</v>
      </c>
      <c r="AD1989" s="136" t="str">
        <f>IF(ISNA(VLOOKUP(AA1989,Sheet2!J:J,1,0)),"//","")</f>
        <v/>
      </c>
      <c r="AF1989" s="94" t="str">
        <f t="shared" si="567"/>
        <v/>
      </c>
      <c r="AG1989" t="b">
        <f t="shared" si="568"/>
        <v>1</v>
      </c>
    </row>
    <row r="1990" spans="1:33">
      <c r="A1990" s="215">
        <f t="shared" si="584"/>
        <v>1990</v>
      </c>
      <c r="B1990" s="216">
        <f t="shared" si="534"/>
        <v>1946</v>
      </c>
      <c r="C1990" s="86" t="s">
        <v>3760</v>
      </c>
      <c r="D1990" s="86" t="s">
        <v>989</v>
      </c>
      <c r="E1990" s="194" t="s">
        <v>524</v>
      </c>
      <c r="F1990" s="87" t="s">
        <v>255</v>
      </c>
      <c r="G1990" s="92">
        <v>0</v>
      </c>
      <c r="H1990" s="92">
        <v>0</v>
      </c>
      <c r="I1990" s="156" t="s">
        <v>1</v>
      </c>
      <c r="J1990" s="87" t="s">
        <v>1395</v>
      </c>
      <c r="K1990" s="89" t="s">
        <v>3830</v>
      </c>
      <c r="L1990" s="90" t="s">
        <v>4851</v>
      </c>
      <c r="M1990" s="90" t="s">
        <v>4910</v>
      </c>
      <c r="N1990" s="90"/>
      <c r="O1990" s="90" t="s">
        <v>2494</v>
      </c>
      <c r="P1990" s="89" t="s">
        <v>1800</v>
      </c>
      <c r="Q1990" s="89"/>
      <c r="R1990"/>
      <c r="S1990" t="str">
        <f t="shared" ref="S1990:S2008" si="596">IF(E1990=F1990,"","NOT EQUAL")</f>
        <v>NOT EQUAL</v>
      </c>
      <c r="T1990" t="str">
        <f>IF(ISNA(VLOOKUP(AF1990,#REF!,1)),"//","")</f>
        <v/>
      </c>
      <c r="U1990"/>
      <c r="V1990" t="e">
        <f t="shared" si="556"/>
        <v>#REF!</v>
      </c>
      <c r="W1990" s="81" t="s">
        <v>2749</v>
      </c>
      <c r="X1990" s="59" t="s">
        <v>2637</v>
      </c>
      <c r="Y1990" s="59" t="s">
        <v>2263</v>
      </c>
      <c r="Z1990" s="25" t="str">
        <f t="shared" si="586"/>
        <v>"POLAR"</v>
      </c>
      <c r="AA1990" s="25" t="str">
        <f t="shared" si="565"/>
        <v>POLAR</v>
      </c>
      <c r="AB1990" s="1">
        <f t="shared" si="587"/>
        <v>1946</v>
      </c>
      <c r="AC1990" t="str">
        <f t="shared" si="566"/>
        <v>ITM_POLAR</v>
      </c>
      <c r="AD1990" s="136" t="str">
        <f>IF(ISNA(VLOOKUP(AA1990,Sheet2!J:J,1,0)),"//","")</f>
        <v/>
      </c>
      <c r="AF1990" s="94" t="str">
        <f t="shared" si="567"/>
        <v>POLAR</v>
      </c>
      <c r="AG1990" t="b">
        <f t="shared" si="568"/>
        <v>1</v>
      </c>
    </row>
    <row r="1991" spans="1:33">
      <c r="A1991" s="215">
        <f t="shared" si="584"/>
        <v>1991</v>
      </c>
      <c r="B1991" s="216">
        <f t="shared" si="534"/>
        <v>1947</v>
      </c>
      <c r="C1991" s="86" t="s">
        <v>3760</v>
      </c>
      <c r="D1991" s="86" t="s">
        <v>2523</v>
      </c>
      <c r="E1991" s="194" t="s">
        <v>524</v>
      </c>
      <c r="F1991" s="87" t="s">
        <v>982</v>
      </c>
      <c r="G1991" s="92">
        <v>0</v>
      </c>
      <c r="H1991" s="92">
        <v>0</v>
      </c>
      <c r="I1991" s="156" t="s">
        <v>1</v>
      </c>
      <c r="J1991" s="87" t="s">
        <v>1396</v>
      </c>
      <c r="K1991" s="89" t="s">
        <v>3830</v>
      </c>
      <c r="L1991" s="90" t="s">
        <v>4851</v>
      </c>
      <c r="M1991" s="90" t="s">
        <v>4910</v>
      </c>
      <c r="N1991" s="90"/>
      <c r="O1991" s="93" t="s">
        <v>2494</v>
      </c>
      <c r="P1991" s="89" t="s">
        <v>1829</v>
      </c>
      <c r="Q1991" s="89"/>
      <c r="R1991"/>
      <c r="S1991" t="str">
        <f t="shared" si="596"/>
        <v>NOT EQUAL</v>
      </c>
      <c r="T1991" t="str">
        <f>IF(ISNA(VLOOKUP(AF1991,#REF!,1)),"//","")</f>
        <v/>
      </c>
      <c r="U1991"/>
      <c r="V1991" t="e">
        <f t="shared" si="556"/>
        <v>#REF!</v>
      </c>
      <c r="W1991" s="81" t="s">
        <v>2749</v>
      </c>
      <c r="X1991" s="59" t="s">
        <v>2263</v>
      </c>
      <c r="Y1991" s="59" t="s">
        <v>2263</v>
      </c>
      <c r="Z1991" s="25" t="str">
        <f t="shared" si="586"/>
        <v/>
      </c>
      <c r="AA1991" s="25" t="str">
        <f t="shared" si="565"/>
        <v/>
      </c>
      <c r="AB1991" s="1">
        <f t="shared" si="587"/>
        <v>1947</v>
      </c>
      <c r="AC1991" t="str">
        <f t="shared" si="566"/>
        <v>ITM_RDXCOM</v>
      </c>
      <c r="AD1991" s="136" t="str">
        <f>IF(ISNA(VLOOKUP(AA1991,Sheet2!J:J,1,0)),"//","")</f>
        <v/>
      </c>
      <c r="AF1991" s="94" t="str">
        <f t="shared" si="567"/>
        <v/>
      </c>
      <c r="AG1991" t="b">
        <f t="shared" si="568"/>
        <v>1</v>
      </c>
    </row>
    <row r="1992" spans="1:33">
      <c r="A1992" s="215">
        <f t="shared" si="584"/>
        <v>1992</v>
      </c>
      <c r="B1992" s="216">
        <f t="shared" si="534"/>
        <v>1948</v>
      </c>
      <c r="C1992" s="86" t="s">
        <v>3760</v>
      </c>
      <c r="D1992" s="86" t="s">
        <v>2524</v>
      </c>
      <c r="E1992" s="194" t="s">
        <v>524</v>
      </c>
      <c r="F1992" s="87" t="s">
        <v>277</v>
      </c>
      <c r="G1992" s="88">
        <v>0</v>
      </c>
      <c r="H1992" s="88">
        <v>0</v>
      </c>
      <c r="I1992" s="156" t="s">
        <v>1</v>
      </c>
      <c r="J1992" s="89" t="s">
        <v>1396</v>
      </c>
      <c r="K1992" s="89" t="s">
        <v>3830</v>
      </c>
      <c r="L1992" s="90" t="s">
        <v>4851</v>
      </c>
      <c r="M1992" s="90" t="s">
        <v>4910</v>
      </c>
      <c r="N1992" s="90"/>
      <c r="O1992" s="93" t="s">
        <v>2494</v>
      </c>
      <c r="P1992" s="89" t="s">
        <v>1830</v>
      </c>
      <c r="Q1992" s="89"/>
      <c r="R1992"/>
      <c r="S1992" t="str">
        <f t="shared" si="596"/>
        <v>NOT EQUAL</v>
      </c>
      <c r="T1992" t="str">
        <f>IF(ISNA(VLOOKUP(AF1992,#REF!,1)),"//","")</f>
        <v/>
      </c>
      <c r="U1992"/>
      <c r="V1992" t="e">
        <f t="shared" si="556"/>
        <v>#REF!</v>
      </c>
      <c r="W1992" s="81" t="s">
        <v>2749</v>
      </c>
      <c r="X1992" s="59" t="s">
        <v>2263</v>
      </c>
      <c r="Y1992" s="59" t="s">
        <v>2263</v>
      </c>
      <c r="Z1992" s="25" t="str">
        <f t="shared" si="586"/>
        <v/>
      </c>
      <c r="AA1992" s="25" t="str">
        <f t="shared" si="565"/>
        <v/>
      </c>
      <c r="AB1992" s="1">
        <f t="shared" si="587"/>
        <v>1948</v>
      </c>
      <c r="AC1992" t="str">
        <f t="shared" si="566"/>
        <v>ITM_RDXPER</v>
      </c>
      <c r="AD1992" s="136" t="str">
        <f>IF(ISNA(VLOOKUP(AA1992,Sheet2!J:J,1,0)),"//","")</f>
        <v/>
      </c>
      <c r="AF1992" s="94" t="str">
        <f t="shared" si="567"/>
        <v/>
      </c>
      <c r="AG1992" t="b">
        <f t="shared" si="568"/>
        <v>1</v>
      </c>
    </row>
    <row r="1993" spans="1:33">
      <c r="A1993" s="215">
        <f t="shared" si="584"/>
        <v>1993</v>
      </c>
      <c r="B1993" s="216">
        <f t="shared" ref="B1993:B2056" si="597">IF(AND(MID(C1993,2,1)&lt;&gt;"/",MID(C1993,1,1)="/"),INT(B1992)+1,B1992+0.01)</f>
        <v>1949</v>
      </c>
      <c r="C1993" s="86" t="s">
        <v>3760</v>
      </c>
      <c r="D1993" s="86" t="s">
        <v>990</v>
      </c>
      <c r="E1993" s="194" t="s">
        <v>524</v>
      </c>
      <c r="F1993" s="87" t="s">
        <v>280</v>
      </c>
      <c r="G1993" s="92">
        <v>0</v>
      </c>
      <c r="H1993" s="92">
        <v>0</v>
      </c>
      <c r="I1993" s="156" t="s">
        <v>1</v>
      </c>
      <c r="J1993" s="87" t="s">
        <v>1395</v>
      </c>
      <c r="K1993" s="89" t="s">
        <v>3830</v>
      </c>
      <c r="L1993" s="90" t="s">
        <v>4851</v>
      </c>
      <c r="M1993" s="90" t="s">
        <v>4910</v>
      </c>
      <c r="N1993" s="90"/>
      <c r="O1993" s="93" t="s">
        <v>2494</v>
      </c>
      <c r="P1993" s="89" t="s">
        <v>1835</v>
      </c>
      <c r="Q1993" s="89"/>
      <c r="R1993"/>
      <c r="S1993" t="str">
        <f t="shared" si="596"/>
        <v>NOT EQUAL</v>
      </c>
      <c r="T1993" t="str">
        <f>IF(ISNA(VLOOKUP(AF1993,#REF!,1)),"//","")</f>
        <v/>
      </c>
      <c r="U1993"/>
      <c r="V1993" t="e">
        <f t="shared" si="556"/>
        <v>#REF!</v>
      </c>
      <c r="W1993" s="81" t="s">
        <v>2749</v>
      </c>
      <c r="X1993" s="59" t="s">
        <v>2637</v>
      </c>
      <c r="Y1993" s="59" t="s">
        <v>2263</v>
      </c>
      <c r="Z1993" s="25" t="str">
        <f t="shared" si="586"/>
        <v>"RECT"</v>
      </c>
      <c r="AA1993" s="25" t="str">
        <f t="shared" si="565"/>
        <v>RECT</v>
      </c>
      <c r="AB1993" s="1">
        <f t="shared" si="587"/>
        <v>1949</v>
      </c>
      <c r="AC1993" t="str">
        <f t="shared" si="566"/>
        <v>ITM_RECT</v>
      </c>
      <c r="AD1993" s="136" t="str">
        <f>IF(ISNA(VLOOKUP(AA1993,Sheet2!J:J,1,0)),"//","")</f>
        <v/>
      </c>
      <c r="AF1993" s="94" t="str">
        <f t="shared" si="567"/>
        <v>RECT</v>
      </c>
      <c r="AG1993" t="b">
        <f t="shared" si="568"/>
        <v>1</v>
      </c>
    </row>
    <row r="1994" spans="1:33">
      <c r="A1994" s="215">
        <f t="shared" si="584"/>
        <v>1994</v>
      </c>
      <c r="B1994" s="216">
        <f t="shared" si="597"/>
        <v>1950</v>
      </c>
      <c r="C1994" s="86" t="s">
        <v>3760</v>
      </c>
      <c r="D1994" s="86" t="s">
        <v>2525</v>
      </c>
      <c r="E1994" s="194" t="s">
        <v>524</v>
      </c>
      <c r="F1994" s="87" t="s">
        <v>2527</v>
      </c>
      <c r="G1994" s="92">
        <v>0</v>
      </c>
      <c r="H1994" s="92">
        <v>0</v>
      </c>
      <c r="I1994" s="156" t="s">
        <v>1</v>
      </c>
      <c r="J1994" s="87" t="s">
        <v>1396</v>
      </c>
      <c r="K1994" s="89" t="s">
        <v>3830</v>
      </c>
      <c r="L1994" s="90" t="s">
        <v>4851</v>
      </c>
      <c r="M1994" s="90" t="s">
        <v>4910</v>
      </c>
      <c r="N1994" s="90"/>
      <c r="O1994" s="93" t="s">
        <v>2494</v>
      </c>
      <c r="P1994" s="89" t="s">
        <v>2529</v>
      </c>
      <c r="Q1994" s="89"/>
      <c r="R1994"/>
      <c r="S1994" t="str">
        <f t="shared" si="596"/>
        <v>NOT EQUAL</v>
      </c>
      <c r="T1994" t="str">
        <f>IF(ISNA(VLOOKUP(AF1994,#REF!,1)),"//","")</f>
        <v/>
      </c>
      <c r="U1994"/>
      <c r="V1994" t="e">
        <f t="shared" si="556"/>
        <v>#REF!</v>
      </c>
      <c r="W1994" s="81" t="s">
        <v>2749</v>
      </c>
      <c r="X1994" s="59" t="s">
        <v>2263</v>
      </c>
      <c r="Y1994" s="59" t="s">
        <v>2263</v>
      </c>
      <c r="Z1994" s="25" t="str">
        <f t="shared" si="586"/>
        <v/>
      </c>
      <c r="AA1994" s="25" t="str">
        <f t="shared" si="565"/>
        <v/>
      </c>
      <c r="AB1994" s="1">
        <f t="shared" si="587"/>
        <v>1950</v>
      </c>
      <c r="AC1994" t="str">
        <f t="shared" si="566"/>
        <v>ITM_SCIOVR</v>
      </c>
      <c r="AD1994" s="136" t="str">
        <f>IF(ISNA(VLOOKUP(AA1994,Sheet2!J:J,1,0)),"//","")</f>
        <v/>
      </c>
      <c r="AF1994" s="94" t="str">
        <f t="shared" si="567"/>
        <v/>
      </c>
      <c r="AG1994" t="b">
        <f t="shared" si="568"/>
        <v>1</v>
      </c>
    </row>
    <row r="1995" spans="1:33">
      <c r="A1995" s="215">
        <f t="shared" si="584"/>
        <v>1995</v>
      </c>
      <c r="B1995" s="216">
        <f t="shared" si="597"/>
        <v>1951</v>
      </c>
      <c r="C1995" s="86" t="s">
        <v>3760</v>
      </c>
      <c r="D1995" s="86" t="s">
        <v>2526</v>
      </c>
      <c r="E1995" s="194" t="s">
        <v>524</v>
      </c>
      <c r="F1995" s="87" t="s">
        <v>2528</v>
      </c>
      <c r="G1995" s="92">
        <v>0</v>
      </c>
      <c r="H1995" s="92">
        <v>0</v>
      </c>
      <c r="I1995" s="157" t="s">
        <v>1</v>
      </c>
      <c r="J1995" s="87" t="s">
        <v>1396</v>
      </c>
      <c r="K1995" s="89" t="s">
        <v>3830</v>
      </c>
      <c r="L1995" s="90" t="s">
        <v>4851</v>
      </c>
      <c r="M1995" s="90" t="s">
        <v>4910</v>
      </c>
      <c r="N1995" s="90"/>
      <c r="O1995" s="93" t="s">
        <v>2494</v>
      </c>
      <c r="P1995" s="89" t="s">
        <v>2530</v>
      </c>
      <c r="Q1995" s="89"/>
      <c r="R1995"/>
      <c r="S1995" t="str">
        <f t="shared" si="596"/>
        <v>NOT EQUAL</v>
      </c>
      <c r="T1995" t="str">
        <f>IF(ISNA(VLOOKUP(AF1995,#REF!,1)),"//","")</f>
        <v/>
      </c>
      <c r="U1995"/>
      <c r="V1995" t="e">
        <f t="shared" si="556"/>
        <v>#REF!</v>
      </c>
      <c r="W1995" s="81" t="s">
        <v>2749</v>
      </c>
      <c r="X1995" s="59" t="s">
        <v>2263</v>
      </c>
      <c r="Y1995" s="59" t="s">
        <v>2263</v>
      </c>
      <c r="Z1995" s="25" t="str">
        <f t="shared" si="586"/>
        <v/>
      </c>
      <c r="AA1995" s="25" t="str">
        <f t="shared" si="565"/>
        <v/>
      </c>
      <c r="AB1995" s="1">
        <f t="shared" si="587"/>
        <v>1951</v>
      </c>
      <c r="AC1995" t="str">
        <f t="shared" si="566"/>
        <v>ITM_ENGOVR</v>
      </c>
      <c r="AD1995" s="136" t="str">
        <f>IF(ISNA(VLOOKUP(AA1995,Sheet2!J:J,1,0)),"//","")</f>
        <v/>
      </c>
      <c r="AF1995" s="94" t="str">
        <f t="shared" si="567"/>
        <v/>
      </c>
      <c r="AG1995" t="b">
        <f t="shared" si="568"/>
        <v>1</v>
      </c>
    </row>
    <row r="1996" spans="1:33">
      <c r="A1996" s="215">
        <f t="shared" si="584"/>
        <v>1996</v>
      </c>
      <c r="B1996" s="216">
        <f t="shared" si="597"/>
        <v>1952</v>
      </c>
      <c r="C1996" s="86" t="s">
        <v>3791</v>
      </c>
      <c r="D1996" s="86" t="s">
        <v>2657</v>
      </c>
      <c r="E1996" s="194" t="s">
        <v>524</v>
      </c>
      <c r="F1996" s="87" t="s">
        <v>800</v>
      </c>
      <c r="G1996" s="92">
        <v>0</v>
      </c>
      <c r="H1996" s="92">
        <v>0</v>
      </c>
      <c r="I1996" s="157" t="s">
        <v>1</v>
      </c>
      <c r="J1996" s="87" t="s">
        <v>1396</v>
      </c>
      <c r="K1996" s="89" t="s">
        <v>3830</v>
      </c>
      <c r="L1996" s="90" t="s">
        <v>4851</v>
      </c>
      <c r="M1996" s="90" t="s">
        <v>4910</v>
      </c>
      <c r="N1996" s="90"/>
      <c r="O1996" s="93"/>
      <c r="P1996" s="89" t="s">
        <v>2657</v>
      </c>
      <c r="Q1996" s="89"/>
      <c r="R1996"/>
      <c r="S1996" t="str">
        <f t="shared" si="596"/>
        <v>NOT EQUAL</v>
      </c>
      <c r="T1996" t="str">
        <f>IF(ISNA(VLOOKUP(AF1996,#REF!,1)),"//","")</f>
        <v/>
      </c>
      <c r="U1996"/>
      <c r="V1996" t="e">
        <f t="shared" si="556"/>
        <v>#REF!</v>
      </c>
      <c r="W1996" s="81" t="s">
        <v>2765</v>
      </c>
      <c r="X1996" s="59" t="s">
        <v>2263</v>
      </c>
      <c r="Y1996" s="59" t="s">
        <v>2263</v>
      </c>
      <c r="Z1996" s="25" t="str">
        <f t="shared" si="586"/>
        <v/>
      </c>
      <c r="AA1996" s="25" t="str">
        <f t="shared" si="565"/>
        <v/>
      </c>
      <c r="AB1996" s="1">
        <f t="shared" si="587"/>
        <v>1952</v>
      </c>
      <c r="AC1996" t="str">
        <f t="shared" si="566"/>
        <v>ITM_T_LEFT_ARROW</v>
      </c>
      <c r="AD1996" s="136" t="str">
        <f>IF(ISNA(VLOOKUP(AA1996,Sheet2!J:J,1,0)),"//","")</f>
        <v/>
      </c>
      <c r="AF1996" s="94" t="str">
        <f t="shared" si="567"/>
        <v/>
      </c>
      <c r="AG1996" t="b">
        <f t="shared" si="568"/>
        <v>1</v>
      </c>
    </row>
    <row r="1997" spans="1:33">
      <c r="A1997" s="215">
        <f t="shared" si="584"/>
        <v>1997</v>
      </c>
      <c r="B1997" s="216">
        <f t="shared" si="597"/>
        <v>1953</v>
      </c>
      <c r="C1997" s="86" t="s">
        <v>3791</v>
      </c>
      <c r="D1997" s="86" t="s">
        <v>2658</v>
      </c>
      <c r="E1997" s="194" t="s">
        <v>524</v>
      </c>
      <c r="F1997" s="89" t="s">
        <v>802</v>
      </c>
      <c r="G1997" s="92">
        <v>0</v>
      </c>
      <c r="H1997" s="92">
        <v>0</v>
      </c>
      <c r="I1997" s="156" t="s">
        <v>1</v>
      </c>
      <c r="J1997" s="87" t="s">
        <v>1396</v>
      </c>
      <c r="K1997" s="89" t="s">
        <v>3830</v>
      </c>
      <c r="L1997" s="90" t="s">
        <v>4851</v>
      </c>
      <c r="M1997" s="90" t="s">
        <v>4910</v>
      </c>
      <c r="N1997" s="90"/>
      <c r="O1997" s="86"/>
      <c r="P1997" s="89" t="s">
        <v>2658</v>
      </c>
      <c r="Q1997" s="89"/>
      <c r="R1997"/>
      <c r="S1997" t="str">
        <f t="shared" si="596"/>
        <v>NOT EQUAL</v>
      </c>
      <c r="T1997" t="str">
        <f>IF(ISNA(VLOOKUP(AF1997,#REF!,1)),"//","")</f>
        <v/>
      </c>
      <c r="U1997"/>
      <c r="V1997" t="e">
        <f t="shared" si="556"/>
        <v>#REF!</v>
      </c>
      <c r="W1997" s="81" t="s">
        <v>2765</v>
      </c>
      <c r="X1997" s="59" t="s">
        <v>2263</v>
      </c>
      <c r="Y1997" s="59" t="s">
        <v>2263</v>
      </c>
      <c r="Z1997" s="25" t="str">
        <f t="shared" si="586"/>
        <v/>
      </c>
      <c r="AA1997" s="25" t="str">
        <f t="shared" si="565"/>
        <v/>
      </c>
      <c r="AB1997" s="1">
        <f t="shared" si="587"/>
        <v>1953</v>
      </c>
      <c r="AC1997" t="str">
        <f t="shared" si="566"/>
        <v>ITM_T_RIGHT_ARROW</v>
      </c>
      <c r="AD1997" s="136" t="str">
        <f>IF(ISNA(VLOOKUP(AA1997,Sheet2!J:J,1,0)),"//","")</f>
        <v/>
      </c>
      <c r="AF1997" s="94" t="str">
        <f t="shared" si="567"/>
        <v/>
      </c>
      <c r="AG1997" t="b">
        <f t="shared" si="568"/>
        <v>1</v>
      </c>
    </row>
    <row r="1998" spans="1:33">
      <c r="A1998" s="215">
        <f t="shared" si="584"/>
        <v>1998</v>
      </c>
      <c r="B1998" s="216">
        <f t="shared" si="597"/>
        <v>1954</v>
      </c>
      <c r="C1998" s="86" t="s">
        <v>3791</v>
      </c>
      <c r="D1998" s="86" t="s">
        <v>2675</v>
      </c>
      <c r="E1998" s="194" t="s">
        <v>524</v>
      </c>
      <c r="F1998" s="89" t="s">
        <v>2677</v>
      </c>
      <c r="G1998" s="92">
        <v>0</v>
      </c>
      <c r="H1998" s="92">
        <v>0</v>
      </c>
      <c r="I1998" s="156" t="s">
        <v>1</v>
      </c>
      <c r="J1998" s="87" t="s">
        <v>1396</v>
      </c>
      <c r="K1998" s="89" t="s">
        <v>3830</v>
      </c>
      <c r="L1998" s="90" t="s">
        <v>4851</v>
      </c>
      <c r="M1998" s="90" t="s">
        <v>4910</v>
      </c>
      <c r="N1998" s="90"/>
      <c r="O1998" s="86"/>
      <c r="P1998" s="89" t="s">
        <v>2675</v>
      </c>
      <c r="Q1998" s="89"/>
      <c r="R1998"/>
      <c r="S1998" t="str">
        <f t="shared" si="596"/>
        <v>NOT EQUAL</v>
      </c>
      <c r="T1998" t="str">
        <f>IF(ISNA(VLOOKUP(AF1998,#REF!,1)),"//","")</f>
        <v/>
      </c>
      <c r="U1998"/>
      <c r="V1998" t="e">
        <f t="shared" si="556"/>
        <v>#REF!</v>
      </c>
      <c r="W1998" s="81" t="s">
        <v>2765</v>
      </c>
      <c r="X1998" s="59" t="s">
        <v>2263</v>
      </c>
      <c r="Y1998" s="59" t="s">
        <v>2263</v>
      </c>
      <c r="Z1998" s="25" t="str">
        <f t="shared" si="586"/>
        <v/>
      </c>
      <c r="AA1998" s="25" t="str">
        <f t="shared" si="565"/>
        <v/>
      </c>
      <c r="AB1998" s="1">
        <f t="shared" si="587"/>
        <v>1954</v>
      </c>
      <c r="AC1998" t="str">
        <f t="shared" si="566"/>
        <v>ITM_T_LLEFT_ARROW</v>
      </c>
      <c r="AD1998" s="136" t="str">
        <f>IF(ISNA(VLOOKUP(AA1998,Sheet2!J:J,1,0)),"//","")</f>
        <v/>
      </c>
      <c r="AF1998" s="94" t="str">
        <f t="shared" si="567"/>
        <v/>
      </c>
      <c r="AG1998" t="b">
        <f t="shared" si="568"/>
        <v>1</v>
      </c>
    </row>
    <row r="1999" spans="1:33">
      <c r="A1999" s="215">
        <f t="shared" si="584"/>
        <v>1999</v>
      </c>
      <c r="B1999" s="216">
        <f t="shared" si="597"/>
        <v>1955</v>
      </c>
      <c r="C1999" s="86" t="s">
        <v>3791</v>
      </c>
      <c r="D1999" s="86" t="s">
        <v>2676</v>
      </c>
      <c r="E1999" s="194" t="s">
        <v>524</v>
      </c>
      <c r="F1999" s="89" t="s">
        <v>2678</v>
      </c>
      <c r="G1999" s="92">
        <v>0</v>
      </c>
      <c r="H1999" s="92">
        <v>0</v>
      </c>
      <c r="I1999" s="156" t="s">
        <v>1</v>
      </c>
      <c r="J1999" s="87" t="s">
        <v>1396</v>
      </c>
      <c r="K1999" s="89" t="s">
        <v>3830</v>
      </c>
      <c r="L1999" s="90" t="s">
        <v>4851</v>
      </c>
      <c r="M1999" s="90" t="s">
        <v>4910</v>
      </c>
      <c r="N1999" s="90"/>
      <c r="O1999" s="86"/>
      <c r="P1999" s="89" t="s">
        <v>2676</v>
      </c>
      <c r="Q1999" s="89"/>
      <c r="R1999"/>
      <c r="S1999" t="str">
        <f t="shared" si="596"/>
        <v>NOT EQUAL</v>
      </c>
      <c r="T1999" t="str">
        <f>IF(ISNA(VLOOKUP(AF1999,#REF!,1)),"//","")</f>
        <v/>
      </c>
      <c r="U1999"/>
      <c r="V1999" t="e">
        <f t="shared" si="556"/>
        <v>#REF!</v>
      </c>
      <c r="W1999" s="81" t="s">
        <v>2765</v>
      </c>
      <c r="X1999" s="59" t="s">
        <v>2263</v>
      </c>
      <c r="Y1999" s="59" t="s">
        <v>2263</v>
      </c>
      <c r="Z1999" s="25" t="str">
        <f t="shared" si="586"/>
        <v/>
      </c>
      <c r="AA1999" s="25" t="str">
        <f t="shared" si="565"/>
        <v/>
      </c>
      <c r="AB1999" s="1">
        <f t="shared" si="587"/>
        <v>1955</v>
      </c>
      <c r="AC1999" t="str">
        <f t="shared" si="566"/>
        <v>ITM_T_RRIGHT_ARROW</v>
      </c>
      <c r="AD1999" s="136" t="str">
        <f>IF(ISNA(VLOOKUP(AA1999,Sheet2!J:J,1,0)),"//","")</f>
        <v/>
      </c>
      <c r="AF1999" s="94" t="str">
        <f t="shared" si="567"/>
        <v/>
      </c>
      <c r="AG1999" t="b">
        <f t="shared" si="568"/>
        <v>1</v>
      </c>
    </row>
    <row r="2000" spans="1:33">
      <c r="A2000" s="215">
        <f t="shared" si="584"/>
        <v>2000</v>
      </c>
      <c r="B2000" s="216">
        <f t="shared" si="597"/>
        <v>1956</v>
      </c>
      <c r="C2000" s="86" t="s">
        <v>3793</v>
      </c>
      <c r="D2000" s="86" t="s">
        <v>7</v>
      </c>
      <c r="E2000" s="194" t="s">
        <v>524</v>
      </c>
      <c r="F2000" s="89" t="s">
        <v>2673</v>
      </c>
      <c r="G2000" s="92">
        <v>0</v>
      </c>
      <c r="H2000" s="92">
        <v>0</v>
      </c>
      <c r="I2000" s="156" t="s">
        <v>1</v>
      </c>
      <c r="J2000" s="87" t="s">
        <v>1395</v>
      </c>
      <c r="K2000" s="89" t="s">
        <v>3830</v>
      </c>
      <c r="L2000" s="90" t="s">
        <v>4851</v>
      </c>
      <c r="M2000" s="90" t="s">
        <v>4910</v>
      </c>
      <c r="N2000" s="90"/>
      <c r="O2000" s="86"/>
      <c r="P2000" s="89" t="s">
        <v>2674</v>
      </c>
      <c r="Q2000" s="89"/>
      <c r="R2000"/>
      <c r="S2000" t="str">
        <f t="shared" si="596"/>
        <v>NOT EQUAL</v>
      </c>
      <c r="T2000" t="str">
        <f>IF(ISNA(VLOOKUP(AF2000,#REF!,1)),"//","")</f>
        <v/>
      </c>
      <c r="U2000"/>
      <c r="V2000" t="e">
        <f t="shared" si="556"/>
        <v>#REF!</v>
      </c>
      <c r="W2000" s="81" t="s">
        <v>2765</v>
      </c>
      <c r="X2000" s="59" t="s">
        <v>2263</v>
      </c>
      <c r="Y2000" s="59" t="s">
        <v>2263</v>
      </c>
      <c r="Z2000" s="25" t="str">
        <f t="shared" si="586"/>
        <v/>
      </c>
      <c r="AA2000" s="25" t="str">
        <f t="shared" si="565"/>
        <v/>
      </c>
      <c r="AB2000" s="1">
        <f t="shared" si="587"/>
        <v>1956</v>
      </c>
      <c r="AC2000" t="str">
        <f t="shared" si="566"/>
        <v>ITM_XNEW</v>
      </c>
      <c r="AD2000" s="136" t="str">
        <f>IF(ISNA(VLOOKUP(AA2000,Sheet2!J:J,1,0)),"//","")</f>
        <v/>
      </c>
      <c r="AF2000" s="94" t="str">
        <f t="shared" si="567"/>
        <v/>
      </c>
      <c r="AG2000" t="b">
        <f t="shared" si="568"/>
        <v>1</v>
      </c>
    </row>
    <row r="2001" spans="1:33">
      <c r="A2001" s="215">
        <f t="shared" si="584"/>
        <v>2001</v>
      </c>
      <c r="B2001" s="216">
        <f t="shared" si="597"/>
        <v>1957</v>
      </c>
      <c r="C2001" s="86" t="s">
        <v>3794</v>
      </c>
      <c r="D2001" s="86" t="s">
        <v>7</v>
      </c>
      <c r="E2001" s="197" t="s">
        <v>2666</v>
      </c>
      <c r="F2001" s="89" t="s">
        <v>2666</v>
      </c>
      <c r="G2001" s="92">
        <v>0</v>
      </c>
      <c r="H2001" s="92">
        <v>0</v>
      </c>
      <c r="I2001" s="156" t="s">
        <v>1</v>
      </c>
      <c r="J2001" s="87" t="s">
        <v>1395</v>
      </c>
      <c r="K2001" s="89" t="s">
        <v>3830</v>
      </c>
      <c r="L2001" s="90" t="s">
        <v>4851</v>
      </c>
      <c r="M2001" s="90" t="s">
        <v>4910</v>
      </c>
      <c r="N2001" s="90"/>
      <c r="O2001" s="86"/>
      <c r="P2001" s="89" t="s">
        <v>2668</v>
      </c>
      <c r="Q2001" s="89"/>
      <c r="R2001"/>
      <c r="S2001" t="str">
        <f t="shared" si="596"/>
        <v/>
      </c>
      <c r="T2001" t="str">
        <f>IF(ISNA(VLOOKUP(AF2001,#REF!,1)),"//","")</f>
        <v/>
      </c>
      <c r="U2001"/>
      <c r="V2001" t="e">
        <f t="shared" si="556"/>
        <v>#REF!</v>
      </c>
      <c r="W2001" s="81" t="s">
        <v>2765</v>
      </c>
      <c r="X2001" s="59" t="s">
        <v>2263</v>
      </c>
      <c r="Y2001" s="59" t="s">
        <v>2263</v>
      </c>
      <c r="Z2001" s="25" t="str">
        <f t="shared" si="586"/>
        <v/>
      </c>
      <c r="AA2001" s="25" t="str">
        <f t="shared" si="565"/>
        <v/>
      </c>
      <c r="AB2001" s="1">
        <f t="shared" si="587"/>
        <v>1957</v>
      </c>
      <c r="AC2001" t="str">
        <f t="shared" si="566"/>
        <v>ITM_XEDIT</v>
      </c>
      <c r="AD2001" s="136" t="str">
        <f>IF(ISNA(VLOOKUP(AA2001,Sheet2!J:J,1,0)),"//","")</f>
        <v/>
      </c>
      <c r="AF2001" s="94" t="str">
        <f t="shared" si="567"/>
        <v/>
      </c>
      <c r="AG2001" t="b">
        <f t="shared" si="568"/>
        <v>1</v>
      </c>
    </row>
    <row r="2002" spans="1:33">
      <c r="A2002" s="50">
        <f t="shared" si="584"/>
        <v>2002</v>
      </c>
      <c r="B2002" s="49">
        <f t="shared" si="597"/>
        <v>1958</v>
      </c>
      <c r="C2002" s="229" t="s">
        <v>3817</v>
      </c>
      <c r="D2002" s="229" t="s">
        <v>7</v>
      </c>
      <c r="E2002" s="224" t="s">
        <v>2692</v>
      </c>
      <c r="F2002" s="224" t="s">
        <v>488</v>
      </c>
      <c r="G2002" s="235">
        <v>0</v>
      </c>
      <c r="H2002" s="235">
        <v>0</v>
      </c>
      <c r="I2002" s="224" t="s">
        <v>1</v>
      </c>
      <c r="J2002" s="224" t="s">
        <v>1396</v>
      </c>
      <c r="K2002" s="231" t="s">
        <v>3830</v>
      </c>
      <c r="L2002" s="232" t="s">
        <v>4851</v>
      </c>
      <c r="M2002" s="232" t="s">
        <v>4910</v>
      </c>
      <c r="N2002" s="57"/>
      <c r="O2002" s="57"/>
      <c r="P2002" s="237" t="s">
        <v>5285</v>
      </c>
      <c r="Q2002" s="13"/>
      <c r="R2002"/>
      <c r="S2002" t="str">
        <f t="shared" si="596"/>
        <v>NOT EQUAL</v>
      </c>
      <c r="T2002" t="str">
        <f>IF(ISNA(VLOOKUP(AF2002,#REF!,1)),"//","")</f>
        <v/>
      </c>
      <c r="U2002"/>
      <c r="V2002" t="e">
        <f t="shared" si="556"/>
        <v>#REF!</v>
      </c>
      <c r="W2002" s="81" t="s">
        <v>2263</v>
      </c>
      <c r="X2002" s="59" t="s">
        <v>2263</v>
      </c>
      <c r="Y2002" s="59" t="s">
        <v>2263</v>
      </c>
      <c r="Z2002" s="25" t="str">
        <f t="shared" si="586"/>
        <v/>
      </c>
      <c r="AA2002" s="25" t="str">
        <f t="shared" si="565"/>
        <v/>
      </c>
      <c r="AB2002" s="1">
        <f t="shared" si="587"/>
        <v>1958</v>
      </c>
      <c r="AC2002" t="str">
        <f t="shared" si="566"/>
        <v>ITM_OCT</v>
      </c>
      <c r="AD2002" s="136" t="str">
        <f>IF(ISNA(VLOOKUP(AA2002,Sheet2!J:J,1,0)),"//","")</f>
        <v/>
      </c>
      <c r="AF2002" s="94" t="str">
        <f t="shared" si="567"/>
        <v/>
      </c>
      <c r="AG2002" t="b">
        <f t="shared" si="568"/>
        <v>1</v>
      </c>
    </row>
    <row r="2003" spans="1:33">
      <c r="A2003" s="215">
        <f t="shared" si="584"/>
        <v>2003</v>
      </c>
      <c r="B2003" s="216">
        <f t="shared" si="597"/>
        <v>1959</v>
      </c>
      <c r="C2003" s="86" t="s">
        <v>3796</v>
      </c>
      <c r="D2003" s="86" t="s">
        <v>4474</v>
      </c>
      <c r="E2003" s="87" t="s">
        <v>2706</v>
      </c>
      <c r="F2003" s="87" t="s">
        <v>2706</v>
      </c>
      <c r="G2003" s="88">
        <v>0</v>
      </c>
      <c r="H2003" s="88">
        <v>0</v>
      </c>
      <c r="I2003" s="151" t="s">
        <v>3</v>
      </c>
      <c r="J2003" s="87" t="s">
        <v>1395</v>
      </c>
      <c r="K2003" s="89" t="s">
        <v>3994</v>
      </c>
      <c r="L2003" s="90" t="s">
        <v>4851</v>
      </c>
      <c r="M2003" s="90" t="s">
        <v>4910</v>
      </c>
      <c r="N2003" s="90"/>
      <c r="O2003" s="86"/>
      <c r="P2003" s="89" t="s">
        <v>2685</v>
      </c>
      <c r="Q2003" s="89"/>
      <c r="R2003"/>
      <c r="S2003" t="str">
        <f t="shared" si="596"/>
        <v/>
      </c>
      <c r="T2003" t="str">
        <f>IF(ISNA(VLOOKUP(AF2003,#REF!,1)),"//","")</f>
        <v/>
      </c>
      <c r="U2003"/>
      <c r="V2003" t="e">
        <f t="shared" si="556"/>
        <v>#REF!</v>
      </c>
      <c r="W2003" s="81" t="s">
        <v>2698</v>
      </c>
      <c r="X2003" s="59" t="s">
        <v>2637</v>
      </c>
      <c r="Y2003" s="59" t="s">
        <v>2713</v>
      </c>
      <c r="Z2003" s="25" t="str">
        <f t="shared" si="586"/>
        <v>STD_RIGHT_DOUBLE_ANGLE "DEG"</v>
      </c>
      <c r="AA2003" s="25" t="str">
        <f t="shared" si="565"/>
        <v>&gt;&gt;DEG</v>
      </c>
      <c r="AB2003" s="1">
        <f t="shared" si="587"/>
        <v>1959</v>
      </c>
      <c r="AC2003" t="str">
        <f t="shared" si="566"/>
        <v>ITM_DEG2</v>
      </c>
      <c r="AD2003" s="136" t="str">
        <f>IF(ISNA(VLOOKUP(AA2003,Sheet2!J:J,1,0)),"//","")</f>
        <v>//</v>
      </c>
      <c r="AF2003" s="94" t="str">
        <f t="shared" si="567"/>
        <v>&gt;&gt;DEG</v>
      </c>
      <c r="AG2003" t="b">
        <f t="shared" si="568"/>
        <v>1</v>
      </c>
    </row>
    <row r="2004" spans="1:33">
      <c r="A2004" s="215">
        <f t="shared" si="584"/>
        <v>2004</v>
      </c>
      <c r="B2004" s="216">
        <f t="shared" si="597"/>
        <v>1960</v>
      </c>
      <c r="C2004" s="86" t="s">
        <v>3796</v>
      </c>
      <c r="D2004" s="73" t="s">
        <v>4532</v>
      </c>
      <c r="E2004" s="87" t="s">
        <v>2707</v>
      </c>
      <c r="F2004" s="184" t="s">
        <v>2707</v>
      </c>
      <c r="G2004" s="88">
        <v>0</v>
      </c>
      <c r="H2004" s="88">
        <v>0</v>
      </c>
      <c r="I2004" s="151" t="s">
        <v>3</v>
      </c>
      <c r="J2004" s="87" t="s">
        <v>1395</v>
      </c>
      <c r="K2004" s="89" t="s">
        <v>3994</v>
      </c>
      <c r="L2004" s="90" t="s">
        <v>4851</v>
      </c>
      <c r="M2004" s="90" t="s">
        <v>4910</v>
      </c>
      <c r="N2004" s="90"/>
      <c r="O2004" s="86"/>
      <c r="P2004" s="89" t="s">
        <v>2687</v>
      </c>
      <c r="Q2004" s="89"/>
      <c r="R2004"/>
      <c r="S2004" t="str">
        <f t="shared" si="596"/>
        <v/>
      </c>
      <c r="T2004" t="str">
        <f>IF(ISNA(VLOOKUP(AF2004,#REF!,1)),"//","")</f>
        <v/>
      </c>
      <c r="U2004"/>
      <c r="V2004" t="e">
        <f t="shared" si="556"/>
        <v>#REF!</v>
      </c>
      <c r="W2004" s="81" t="s">
        <v>2698</v>
      </c>
      <c r="X2004" s="59" t="s">
        <v>2637</v>
      </c>
      <c r="Y2004" s="59" t="s">
        <v>2714</v>
      </c>
      <c r="Z2004" s="25" t="str">
        <f t="shared" si="586"/>
        <v>STD_RIGHT_DOUBLE_ANGLE "D.MS"</v>
      </c>
      <c r="AA2004" s="25" t="str">
        <f t="shared" si="565"/>
        <v>&gt;&gt;D.MS</v>
      </c>
      <c r="AB2004" s="1">
        <f t="shared" si="587"/>
        <v>1960</v>
      </c>
      <c r="AC2004" t="str">
        <f t="shared" si="566"/>
        <v>ITM_DMS2</v>
      </c>
      <c r="AD2004" s="136" t="str">
        <f>IF(ISNA(VLOOKUP(AA2004,Sheet2!J:J,1,0)),"//","")</f>
        <v>//</v>
      </c>
      <c r="AF2004" s="94" t="str">
        <f t="shared" si="567"/>
        <v>&gt;&gt;D.MS</v>
      </c>
      <c r="AG2004" t="b">
        <f t="shared" si="568"/>
        <v>1</v>
      </c>
    </row>
    <row r="2005" spans="1:33">
      <c r="A2005" s="215">
        <f t="shared" si="584"/>
        <v>2005</v>
      </c>
      <c r="B2005" s="216">
        <f t="shared" si="597"/>
        <v>1961</v>
      </c>
      <c r="C2005" s="86" t="s">
        <v>3796</v>
      </c>
      <c r="D2005" s="86" t="s">
        <v>4476</v>
      </c>
      <c r="E2005" s="87" t="s">
        <v>2708</v>
      </c>
      <c r="F2005" s="87" t="s">
        <v>2708</v>
      </c>
      <c r="G2005" s="88">
        <v>0</v>
      </c>
      <c r="H2005" s="88">
        <v>0</v>
      </c>
      <c r="I2005" s="151" t="s">
        <v>3</v>
      </c>
      <c r="J2005" s="87" t="s">
        <v>1395</v>
      </c>
      <c r="K2005" s="89" t="s">
        <v>3994</v>
      </c>
      <c r="L2005" s="90" t="s">
        <v>4851</v>
      </c>
      <c r="M2005" s="90" t="s">
        <v>4910</v>
      </c>
      <c r="N2005" s="90"/>
      <c r="O2005" s="86"/>
      <c r="P2005" s="89" t="s">
        <v>2690</v>
      </c>
      <c r="Q2005" s="89"/>
      <c r="R2005"/>
      <c r="S2005" t="str">
        <f t="shared" si="596"/>
        <v/>
      </c>
      <c r="T2005" t="str">
        <f>IF(ISNA(VLOOKUP(AF2005,#REF!,1)),"//","")</f>
        <v/>
      </c>
      <c r="U2005"/>
      <c r="V2005" t="e">
        <f t="shared" si="556"/>
        <v>#REF!</v>
      </c>
      <c r="W2005" s="81" t="s">
        <v>2698</v>
      </c>
      <c r="X2005" s="59" t="s">
        <v>2637</v>
      </c>
      <c r="Y2005" s="59" t="s">
        <v>2715</v>
      </c>
      <c r="Z2005" s="25" t="str">
        <f t="shared" si="586"/>
        <v>STD_RIGHT_DOUBLE_ANGLE "GRAD"</v>
      </c>
      <c r="AA2005" s="25" t="str">
        <f t="shared" si="565"/>
        <v>&gt;&gt;GRAD</v>
      </c>
      <c r="AB2005" s="1">
        <f t="shared" si="587"/>
        <v>1961</v>
      </c>
      <c r="AC2005" t="str">
        <f t="shared" si="566"/>
        <v>ITM_GRAD2</v>
      </c>
      <c r="AD2005" s="136" t="str">
        <f>IF(ISNA(VLOOKUP(AA2005,Sheet2!J:J,1,0)),"//","")</f>
        <v>//</v>
      </c>
      <c r="AF2005" s="94" t="str">
        <f t="shared" si="567"/>
        <v>&gt;&gt;GRAD</v>
      </c>
      <c r="AG2005" t="b">
        <f t="shared" si="568"/>
        <v>1</v>
      </c>
    </row>
    <row r="2006" spans="1:33">
      <c r="A2006" s="215">
        <f t="shared" si="584"/>
        <v>2006</v>
      </c>
      <c r="B2006" s="216">
        <f t="shared" si="597"/>
        <v>1962</v>
      </c>
      <c r="C2006" s="86" t="s">
        <v>3796</v>
      </c>
      <c r="D2006" s="86" t="s">
        <v>4477</v>
      </c>
      <c r="E2006" s="87" t="s">
        <v>2709</v>
      </c>
      <c r="F2006" s="87" t="s">
        <v>2709</v>
      </c>
      <c r="G2006" s="88">
        <v>0</v>
      </c>
      <c r="H2006" s="88">
        <v>0</v>
      </c>
      <c r="I2006" s="151" t="s">
        <v>3</v>
      </c>
      <c r="J2006" s="87" t="s">
        <v>1395</v>
      </c>
      <c r="K2006" s="89" t="s">
        <v>3994</v>
      </c>
      <c r="L2006" s="90" t="s">
        <v>4851</v>
      </c>
      <c r="M2006" s="90" t="s">
        <v>4910</v>
      </c>
      <c r="N2006" s="90"/>
      <c r="O2006" s="86"/>
      <c r="P2006" s="89" t="s">
        <v>2686</v>
      </c>
      <c r="Q2006" s="89"/>
      <c r="R2006"/>
      <c r="S2006" t="str">
        <f t="shared" si="596"/>
        <v/>
      </c>
      <c r="T2006" t="str">
        <f>IF(ISNA(VLOOKUP(AF2006,#REF!,1)),"//","")</f>
        <v/>
      </c>
      <c r="U2006"/>
      <c r="V2006" t="e">
        <f t="shared" si="556"/>
        <v>#REF!</v>
      </c>
      <c r="W2006" s="81" t="s">
        <v>2698</v>
      </c>
      <c r="X2006" s="59" t="s">
        <v>2637</v>
      </c>
      <c r="Y2006" s="59" t="s">
        <v>2718</v>
      </c>
      <c r="Z2006" s="25" t="str">
        <f t="shared" si="586"/>
        <v>STD_RIGHT_DOUBLE_ANGLE "MUL" STD_PI</v>
      </c>
      <c r="AA2006" s="25" t="str">
        <f t="shared" si="565"/>
        <v>&gt;&gt;MULPI</v>
      </c>
      <c r="AB2006" s="1">
        <f t="shared" si="587"/>
        <v>1962</v>
      </c>
      <c r="AC2006" t="str">
        <f t="shared" si="566"/>
        <v>ITM_MULPI2</v>
      </c>
      <c r="AD2006" s="136" t="str">
        <f>IF(ISNA(VLOOKUP(AA2006,Sheet2!J:J,1,0)),"//","")</f>
        <v>//</v>
      </c>
      <c r="AF2006" s="94" t="str">
        <f t="shared" si="567"/>
        <v>&gt;&gt;MULPI</v>
      </c>
      <c r="AG2006" t="b">
        <f t="shared" si="568"/>
        <v>1</v>
      </c>
    </row>
    <row r="2007" spans="1:33">
      <c r="A2007" s="215">
        <f t="shared" si="584"/>
        <v>2007</v>
      </c>
      <c r="B2007" s="216">
        <f t="shared" si="597"/>
        <v>1963</v>
      </c>
      <c r="C2007" s="86" t="s">
        <v>3796</v>
      </c>
      <c r="D2007" s="86" t="s">
        <v>4475</v>
      </c>
      <c r="E2007" s="87" t="s">
        <v>2710</v>
      </c>
      <c r="F2007" s="87" t="s">
        <v>2710</v>
      </c>
      <c r="G2007" s="88">
        <v>0</v>
      </c>
      <c r="H2007" s="88">
        <v>0</v>
      </c>
      <c r="I2007" s="151" t="s">
        <v>3</v>
      </c>
      <c r="J2007" s="87" t="s">
        <v>1395</v>
      </c>
      <c r="K2007" s="89" t="s">
        <v>3994</v>
      </c>
      <c r="L2007" s="90" t="s">
        <v>4851</v>
      </c>
      <c r="M2007" s="90" t="s">
        <v>4910</v>
      </c>
      <c r="N2007" s="90"/>
      <c r="O2007" s="86"/>
      <c r="P2007" s="89" t="s">
        <v>2688</v>
      </c>
      <c r="Q2007" s="89"/>
      <c r="R2007"/>
      <c r="S2007" t="str">
        <f t="shared" si="596"/>
        <v/>
      </c>
      <c r="T2007" t="str">
        <f>IF(ISNA(VLOOKUP(AF2007,#REF!,1)),"//","")</f>
        <v/>
      </c>
      <c r="U2007"/>
      <c r="V2007" t="e">
        <f t="shared" si="556"/>
        <v>#REF!</v>
      </c>
      <c r="W2007" s="81" t="s">
        <v>2698</v>
      </c>
      <c r="X2007" s="59" t="s">
        <v>2637</v>
      </c>
      <c r="Y2007" s="59" t="s">
        <v>2716</v>
      </c>
      <c r="Z2007" s="25" t="str">
        <f t="shared" si="586"/>
        <v>STD_RIGHT_DOUBLE_ANGLE "RAD"</v>
      </c>
      <c r="AA2007" s="25" t="str">
        <f t="shared" si="565"/>
        <v>&gt;&gt;RAD</v>
      </c>
      <c r="AB2007" s="1">
        <f t="shared" si="587"/>
        <v>1963</v>
      </c>
      <c r="AC2007" t="str">
        <f t="shared" si="566"/>
        <v>ITM_RAD2</v>
      </c>
      <c r="AD2007" s="136" t="str">
        <f>IF(ISNA(VLOOKUP(AA2007,Sheet2!J:J,1,0)),"//","")</f>
        <v>//</v>
      </c>
      <c r="AF2007" s="94" t="str">
        <f t="shared" si="567"/>
        <v>&gt;&gt;RAD</v>
      </c>
      <c r="AG2007" t="b">
        <f t="shared" si="568"/>
        <v>1</v>
      </c>
    </row>
    <row r="2008" spans="1:33">
      <c r="A2008" s="215">
        <f t="shared" ref="A2008:A2071" si="598">IF(B2008=INT(B2008),ROW(),"")</f>
        <v>2008</v>
      </c>
      <c r="B2008" s="216">
        <f t="shared" si="597"/>
        <v>1964</v>
      </c>
      <c r="C2008" s="86" t="s">
        <v>3796</v>
      </c>
      <c r="D2008" s="86" t="s">
        <v>4309</v>
      </c>
      <c r="E2008" s="87" t="s">
        <v>2711</v>
      </c>
      <c r="F2008" s="87" t="s">
        <v>2712</v>
      </c>
      <c r="G2008" s="88">
        <v>0</v>
      </c>
      <c r="H2008" s="88">
        <v>0</v>
      </c>
      <c r="I2008" s="151" t="s">
        <v>3</v>
      </c>
      <c r="J2008" s="87" t="s">
        <v>1395</v>
      </c>
      <c r="K2008" s="89" t="s">
        <v>3994</v>
      </c>
      <c r="L2008" s="90" t="s">
        <v>4851</v>
      </c>
      <c r="M2008" s="90" t="s">
        <v>4910</v>
      </c>
      <c r="N2008" s="90"/>
      <c r="O2008" s="86"/>
      <c r="P2008" s="89" t="s">
        <v>2689</v>
      </c>
      <c r="Q2008" s="89"/>
      <c r="R2008"/>
      <c r="S2008" t="str">
        <f t="shared" si="596"/>
        <v/>
      </c>
      <c r="T2008" t="str">
        <f>IF(ISNA(VLOOKUP(AF2008,#REF!,1)),"//","")</f>
        <v/>
      </c>
      <c r="U2008"/>
      <c r="V2008" t="e">
        <f t="shared" si="556"/>
        <v>#REF!</v>
      </c>
      <c r="W2008" s="81" t="s">
        <v>2698</v>
      </c>
      <c r="X2008" s="59" t="s">
        <v>2637</v>
      </c>
      <c r="Y2008" s="59" t="s">
        <v>2717</v>
      </c>
      <c r="Z2008" s="25" t="str">
        <f t="shared" si="586"/>
        <v>STD_RIGHT_DOUBLE_ANGLE "H.MS"</v>
      </c>
      <c r="AA2008" s="25" t="str">
        <f t="shared" ref="AA2008:AA2053" si="599">IF(LEN(Y2008)&gt;0,Y2008,SUBSTITUTE(SUBSTITUTE(SUBSTITUTE(SUBSTITUTE(SUBSTITUTE(SUBSTITUTE(SUBSTITUTE(SUBSTITUTE(SUBSTITUTE(SUBSTITUTE(SUBSTITUTE( (SUBSTITUTE( SUBSTITUTE( SUBSTITUTE( SUBSTITUTE(Z2008,"STD_SIGMA","SUM"),"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&gt;&gt;H.MS</v>
      </c>
      <c r="AB2008" s="1">
        <f t="shared" si="587"/>
        <v>1964</v>
      </c>
      <c r="AC2008" t="str">
        <f t="shared" ref="AC2008:AC2053" si="600">P2008</f>
        <v>ITM_HMS2</v>
      </c>
      <c r="AD2008" s="136" t="str">
        <f>IF(ISNA(VLOOKUP(AA2008,Sheet2!J:J,1,0)),"//","")</f>
        <v>//</v>
      </c>
      <c r="AF2008" s="94" t="str">
        <f t="shared" ref="AF2008:AF2053" si="601">IF(LEN(AA2008)=0,"",SUBSTITUTE(SUBSTITUTE(SUBSTITUTE(SUBSTITUTE(SUBSTITUTE(SUBSTITUTE(SUBSTITUTE(SUBSTITUTE(SUBSTITUTE(SUBSTITUTE(SUBSTITUTE(SUBSTITUTE(SUBSTITUTE(SUBSTITUTE(SUBSTITUTE(SUBSTITUTE(SUBSTITUTE( (SUBSTITUTE( SUBSTITUTE( SUBSTITUTE( SUBSTITUTE(Z2008,"STD_SIGMA","SUM"),"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&gt;&gt;H.MS</v>
      </c>
      <c r="AG2008" t="b">
        <f t="shared" ref="AG2008:AG2053" si="602">AA2008=AF2008</f>
        <v>1</v>
      </c>
    </row>
    <row r="2009" spans="1:33">
      <c r="A2009" s="215">
        <f t="shared" si="598"/>
        <v>2009</v>
      </c>
      <c r="B2009" s="216">
        <f t="shared" si="597"/>
        <v>1965</v>
      </c>
      <c r="C2009" s="86" t="s">
        <v>3797</v>
      </c>
      <c r="D2009" s="86">
        <v>1</v>
      </c>
      <c r="E2009" s="194" t="s">
        <v>524</v>
      </c>
      <c r="F2009" s="87" t="s">
        <v>2585</v>
      </c>
      <c r="G2009" s="88">
        <v>0</v>
      </c>
      <c r="H2009" s="88">
        <v>0</v>
      </c>
      <c r="I2009" s="156" t="s">
        <v>1</v>
      </c>
      <c r="J2009" s="87" t="s">
        <v>1395</v>
      </c>
      <c r="K2009" s="89" t="s">
        <v>3994</v>
      </c>
      <c r="L2009" s="90" t="s">
        <v>4851</v>
      </c>
      <c r="M2009" s="90" t="s">
        <v>4910</v>
      </c>
      <c r="N2009" s="90"/>
      <c r="O2009" s="86" t="s">
        <v>2520</v>
      </c>
      <c r="P2009" s="89" t="s">
        <v>2586</v>
      </c>
      <c r="Q2009" s="89"/>
      <c r="R2009"/>
      <c r="S2009" t="str">
        <f t="shared" ref="S2009:S2035" si="603">IF(E2009=F2009,"","NOT EQUAL")</f>
        <v>NOT EQUAL</v>
      </c>
      <c r="T2009" t="str">
        <f>IF(ISNA(VLOOKUP(AF2009,#REF!,1)),"//","")</f>
        <v/>
      </c>
      <c r="U2009"/>
      <c r="V2009" t="e">
        <f t="shared" si="556"/>
        <v>#REF!</v>
      </c>
      <c r="W2009" s="81" t="s">
        <v>2719</v>
      </c>
      <c r="X2009" s="59" t="s">
        <v>2263</v>
      </c>
      <c r="Y2009" s="59" t="s">
        <v>2263</v>
      </c>
      <c r="Z2009" s="25" t="str">
        <f t="shared" si="586"/>
        <v/>
      </c>
      <c r="AA2009" s="25" t="str">
        <f t="shared" si="599"/>
        <v/>
      </c>
      <c r="AB2009" s="1">
        <f t="shared" si="587"/>
        <v>1965</v>
      </c>
      <c r="AC2009" t="str">
        <f t="shared" si="600"/>
        <v>ITM_X_P1</v>
      </c>
      <c r="AD2009" s="136" t="str">
        <f>IF(ISNA(VLOOKUP(AA2009,Sheet2!J:J,1,0)),"//","")</f>
        <v/>
      </c>
      <c r="AF2009" s="94" t="str">
        <f t="shared" si="601"/>
        <v/>
      </c>
      <c r="AG2009" t="b">
        <f t="shared" si="602"/>
        <v>1</v>
      </c>
    </row>
    <row r="2010" spans="1:33">
      <c r="A2010" s="215">
        <f t="shared" si="598"/>
        <v>2010</v>
      </c>
      <c r="B2010" s="216">
        <f t="shared" si="597"/>
        <v>1966</v>
      </c>
      <c r="C2010" s="86" t="s">
        <v>3797</v>
      </c>
      <c r="D2010" s="86">
        <v>2</v>
      </c>
      <c r="E2010" s="194" t="s">
        <v>524</v>
      </c>
      <c r="F2010" s="89" t="s">
        <v>2588</v>
      </c>
      <c r="G2010" s="92">
        <v>0</v>
      </c>
      <c r="H2010" s="92">
        <v>0</v>
      </c>
      <c r="I2010" s="156" t="s">
        <v>1</v>
      </c>
      <c r="J2010" s="87" t="s">
        <v>1395</v>
      </c>
      <c r="K2010" s="89" t="s">
        <v>3994</v>
      </c>
      <c r="L2010" s="90" t="s">
        <v>4851</v>
      </c>
      <c r="M2010" s="90" t="s">
        <v>4910</v>
      </c>
      <c r="N2010" s="90"/>
      <c r="O2010" s="90" t="s">
        <v>2520</v>
      </c>
      <c r="P2010" s="89" t="s">
        <v>2587</v>
      </c>
      <c r="Q2010" s="89"/>
      <c r="R2010"/>
      <c r="S2010" t="str">
        <f t="shared" si="603"/>
        <v>NOT EQUAL</v>
      </c>
      <c r="T2010" t="str">
        <f>IF(ISNA(VLOOKUP(AF2010,#REF!,1)),"//","")</f>
        <v/>
      </c>
      <c r="U2010"/>
      <c r="V2010" t="e">
        <f t="shared" ref="V2010:V2057" si="604">IF(AA2010&lt;&gt;"",V2009+1,V2009)</f>
        <v>#REF!</v>
      </c>
      <c r="W2010" s="81" t="s">
        <v>2719</v>
      </c>
      <c r="X2010" s="59" t="s">
        <v>2263</v>
      </c>
      <c r="Y2010" s="59" t="s">
        <v>2263</v>
      </c>
      <c r="Z2010" s="25" t="str">
        <f t="shared" si="586"/>
        <v/>
      </c>
      <c r="AA2010" s="25" t="str">
        <f t="shared" si="599"/>
        <v/>
      </c>
      <c r="AB2010" s="1">
        <f t="shared" si="587"/>
        <v>1966</v>
      </c>
      <c r="AC2010" t="str">
        <f t="shared" si="600"/>
        <v>ITM_X_P2</v>
      </c>
      <c r="AD2010" s="136" t="str">
        <f>IF(ISNA(VLOOKUP(AA2010,Sheet2!J:J,1,0)),"//","")</f>
        <v/>
      </c>
      <c r="AF2010" s="94" t="str">
        <f t="shared" si="601"/>
        <v/>
      </c>
      <c r="AG2010" t="b">
        <f t="shared" si="602"/>
        <v>1</v>
      </c>
    </row>
    <row r="2011" spans="1:33">
      <c r="A2011" s="215">
        <f t="shared" si="598"/>
        <v>2011</v>
      </c>
      <c r="B2011" s="216">
        <f t="shared" si="597"/>
        <v>1967</v>
      </c>
      <c r="C2011" s="86" t="s">
        <v>3797</v>
      </c>
      <c r="D2011" s="86">
        <v>3</v>
      </c>
      <c r="E2011" s="194" t="s">
        <v>524</v>
      </c>
      <c r="F2011" s="89" t="s">
        <v>2605</v>
      </c>
      <c r="G2011" s="92">
        <v>0</v>
      </c>
      <c r="H2011" s="92">
        <v>0</v>
      </c>
      <c r="I2011" s="156" t="s">
        <v>1</v>
      </c>
      <c r="J2011" s="87" t="s">
        <v>1395</v>
      </c>
      <c r="K2011" s="89" t="s">
        <v>3994</v>
      </c>
      <c r="L2011" s="90" t="s">
        <v>4851</v>
      </c>
      <c r="M2011" s="90" t="s">
        <v>4910</v>
      </c>
      <c r="N2011" s="90"/>
      <c r="O2011" s="90" t="s">
        <v>2520</v>
      </c>
      <c r="P2011" s="89" t="s">
        <v>2589</v>
      </c>
      <c r="Q2011" s="89"/>
      <c r="R2011"/>
      <c r="S2011" t="str">
        <f t="shared" si="603"/>
        <v>NOT EQUAL</v>
      </c>
      <c r="T2011" t="str">
        <f>IF(ISNA(VLOOKUP(AF2011,#REF!,1)),"//","")</f>
        <v/>
      </c>
      <c r="U2011"/>
      <c r="V2011" t="e">
        <f t="shared" si="604"/>
        <v>#REF!</v>
      </c>
      <c r="W2011" s="81" t="s">
        <v>2719</v>
      </c>
      <c r="X2011" s="59" t="s">
        <v>2263</v>
      </c>
      <c r="Y2011" s="59" t="s">
        <v>2263</v>
      </c>
      <c r="Z2011" s="25" t="str">
        <f t="shared" si="586"/>
        <v/>
      </c>
      <c r="AA2011" s="25" t="str">
        <f t="shared" si="599"/>
        <v/>
      </c>
      <c r="AB2011" s="1">
        <f t="shared" si="587"/>
        <v>1967</v>
      </c>
      <c r="AC2011" t="str">
        <f t="shared" si="600"/>
        <v>ITM_X_P3</v>
      </c>
      <c r="AD2011" s="136" t="str">
        <f>IF(ISNA(VLOOKUP(AA2011,Sheet2!J:J,1,0)),"//","")</f>
        <v/>
      </c>
      <c r="AF2011" s="94" t="str">
        <f t="shared" si="601"/>
        <v/>
      </c>
      <c r="AG2011" t="b">
        <f t="shared" si="602"/>
        <v>1</v>
      </c>
    </row>
    <row r="2012" spans="1:33">
      <c r="A2012" s="215">
        <f t="shared" si="598"/>
        <v>2012</v>
      </c>
      <c r="B2012" s="216">
        <f t="shared" si="597"/>
        <v>1968</v>
      </c>
      <c r="C2012" s="86" t="s">
        <v>3797</v>
      </c>
      <c r="D2012" s="86">
        <v>4</v>
      </c>
      <c r="E2012" s="194" t="s">
        <v>524</v>
      </c>
      <c r="F2012" s="89" t="s">
        <v>2606</v>
      </c>
      <c r="G2012" s="92">
        <v>0</v>
      </c>
      <c r="H2012" s="92">
        <v>0</v>
      </c>
      <c r="I2012" s="156" t="s">
        <v>1</v>
      </c>
      <c r="J2012" s="87" t="s">
        <v>1395</v>
      </c>
      <c r="K2012" s="89" t="s">
        <v>3994</v>
      </c>
      <c r="L2012" s="90" t="s">
        <v>4851</v>
      </c>
      <c r="M2012" s="90" t="s">
        <v>4910</v>
      </c>
      <c r="N2012" s="90"/>
      <c r="O2012" s="90" t="s">
        <v>2520</v>
      </c>
      <c r="P2012" s="89" t="s">
        <v>2590</v>
      </c>
      <c r="Q2012" s="89"/>
      <c r="R2012" s="24"/>
      <c r="S2012" t="str">
        <f t="shared" si="603"/>
        <v>NOT EQUAL</v>
      </c>
      <c r="T2012" s="24" t="str">
        <f>IF(ISNA(VLOOKUP(AF2012,#REF!,1)),"//","")</f>
        <v/>
      </c>
      <c r="U2012" s="24"/>
      <c r="V2012" t="e">
        <f t="shared" si="604"/>
        <v>#REF!</v>
      </c>
      <c r="W2012" s="81" t="s">
        <v>2719</v>
      </c>
      <c r="X2012" s="59" t="s">
        <v>2263</v>
      </c>
      <c r="Y2012" s="59" t="s">
        <v>2263</v>
      </c>
      <c r="Z2012" s="25" t="str">
        <f t="shared" si="586"/>
        <v/>
      </c>
      <c r="AA2012" s="25" t="str">
        <f t="shared" si="599"/>
        <v/>
      </c>
      <c r="AB2012" s="1">
        <f t="shared" si="587"/>
        <v>1968</v>
      </c>
      <c r="AC2012" t="str">
        <f t="shared" si="600"/>
        <v>ITM_X_P4</v>
      </c>
      <c r="AD2012" s="136" t="str">
        <f>IF(ISNA(VLOOKUP(AA2012,Sheet2!J:J,1,0)),"//","")</f>
        <v/>
      </c>
      <c r="AF2012" s="94" t="str">
        <f t="shared" si="601"/>
        <v/>
      </c>
      <c r="AG2012" t="b">
        <f t="shared" si="602"/>
        <v>1</v>
      </c>
    </row>
    <row r="2013" spans="1:33">
      <c r="A2013" s="215">
        <f t="shared" si="598"/>
        <v>2013</v>
      </c>
      <c r="B2013" s="216">
        <f t="shared" si="597"/>
        <v>1969</v>
      </c>
      <c r="C2013" s="86" t="s">
        <v>3797</v>
      </c>
      <c r="D2013" s="86">
        <v>5</v>
      </c>
      <c r="E2013" s="194" t="s">
        <v>524</v>
      </c>
      <c r="F2013" s="89" t="s">
        <v>2607</v>
      </c>
      <c r="G2013" s="92">
        <v>0</v>
      </c>
      <c r="H2013" s="92">
        <v>0</v>
      </c>
      <c r="I2013" s="156" t="s">
        <v>1</v>
      </c>
      <c r="J2013" s="87" t="s">
        <v>1395</v>
      </c>
      <c r="K2013" s="89" t="s">
        <v>3994</v>
      </c>
      <c r="L2013" s="90" t="s">
        <v>4851</v>
      </c>
      <c r="M2013" s="90" t="s">
        <v>4910</v>
      </c>
      <c r="N2013" s="90"/>
      <c r="O2013" s="90" t="s">
        <v>2520</v>
      </c>
      <c r="P2013" s="89" t="s">
        <v>2591</v>
      </c>
      <c r="Q2013" s="89"/>
      <c r="R2013" s="24"/>
      <c r="S2013" t="str">
        <f t="shared" si="603"/>
        <v>NOT EQUAL</v>
      </c>
      <c r="T2013" s="24" t="str">
        <f>IF(ISNA(VLOOKUP(AF2013,#REF!,1)),"//","")</f>
        <v/>
      </c>
      <c r="U2013" s="24"/>
      <c r="V2013" t="e">
        <f t="shared" si="604"/>
        <v>#REF!</v>
      </c>
      <c r="W2013" s="81" t="s">
        <v>2719</v>
      </c>
      <c r="X2013" s="59" t="s">
        <v>2263</v>
      </c>
      <c r="Y2013" s="59" t="s">
        <v>2263</v>
      </c>
      <c r="Z2013" s="25" t="str">
        <f t="shared" si="586"/>
        <v/>
      </c>
      <c r="AA2013" s="25" t="str">
        <f t="shared" si="599"/>
        <v/>
      </c>
      <c r="AB2013" s="1">
        <f t="shared" si="587"/>
        <v>1969</v>
      </c>
      <c r="AC2013" t="str">
        <f t="shared" si="600"/>
        <v>ITM_X_P5</v>
      </c>
      <c r="AD2013" s="136" t="str">
        <f>IF(ISNA(VLOOKUP(AA2013,Sheet2!J:J,1,0)),"//","")</f>
        <v/>
      </c>
      <c r="AF2013" s="94" t="str">
        <f t="shared" si="601"/>
        <v/>
      </c>
      <c r="AG2013" t="b">
        <f t="shared" si="602"/>
        <v>1</v>
      </c>
    </row>
    <row r="2014" spans="1:33">
      <c r="A2014" s="215">
        <f t="shared" si="598"/>
        <v>2014</v>
      </c>
      <c r="B2014" s="216">
        <f t="shared" si="597"/>
        <v>1970</v>
      </c>
      <c r="C2014" s="86" t="s">
        <v>3797</v>
      </c>
      <c r="D2014" s="86">
        <v>6</v>
      </c>
      <c r="E2014" s="194" t="s">
        <v>524</v>
      </c>
      <c r="F2014" s="89" t="s">
        <v>2608</v>
      </c>
      <c r="G2014" s="92">
        <v>0</v>
      </c>
      <c r="H2014" s="92">
        <v>0</v>
      </c>
      <c r="I2014" s="156" t="s">
        <v>1</v>
      </c>
      <c r="J2014" s="87" t="s">
        <v>1395</v>
      </c>
      <c r="K2014" s="89" t="s">
        <v>3994</v>
      </c>
      <c r="L2014" s="90" t="s">
        <v>4851</v>
      </c>
      <c r="M2014" s="90" t="s">
        <v>4910</v>
      </c>
      <c r="N2014" s="90"/>
      <c r="O2014" s="90" t="s">
        <v>2520</v>
      </c>
      <c r="P2014" s="89" t="s">
        <v>2592</v>
      </c>
      <c r="Q2014" s="89"/>
      <c r="R2014" s="24"/>
      <c r="S2014" t="str">
        <f t="shared" si="603"/>
        <v>NOT EQUAL</v>
      </c>
      <c r="T2014" s="24" t="str">
        <f>IF(ISNA(VLOOKUP(AF2014,#REF!,1)),"//","")</f>
        <v/>
      </c>
      <c r="U2014" s="24"/>
      <c r="V2014" t="e">
        <f t="shared" si="604"/>
        <v>#REF!</v>
      </c>
      <c r="W2014" s="81" t="s">
        <v>2719</v>
      </c>
      <c r="X2014" s="59" t="s">
        <v>2263</v>
      </c>
      <c r="Y2014" s="59" t="s">
        <v>2263</v>
      </c>
      <c r="Z2014" s="25" t="str">
        <f t="shared" si="586"/>
        <v/>
      </c>
      <c r="AA2014" s="25" t="str">
        <f t="shared" si="599"/>
        <v/>
      </c>
      <c r="AB2014" s="1">
        <f t="shared" si="587"/>
        <v>1970</v>
      </c>
      <c r="AC2014" t="str">
        <f t="shared" si="600"/>
        <v>ITM_X_P6</v>
      </c>
      <c r="AD2014" s="136" t="str">
        <f>IF(ISNA(VLOOKUP(AA2014,Sheet2!J:J,1,0)),"//","")</f>
        <v/>
      </c>
      <c r="AF2014" s="94" t="str">
        <f t="shared" si="601"/>
        <v/>
      </c>
      <c r="AG2014" t="b">
        <f t="shared" si="602"/>
        <v>1</v>
      </c>
    </row>
    <row r="2015" spans="1:33">
      <c r="A2015" s="215">
        <f t="shared" si="598"/>
        <v>2015</v>
      </c>
      <c r="B2015" s="216">
        <f t="shared" si="597"/>
        <v>1971</v>
      </c>
      <c r="C2015" s="86" t="s">
        <v>3797</v>
      </c>
      <c r="D2015" s="86">
        <v>7</v>
      </c>
      <c r="E2015" s="194" t="s">
        <v>524</v>
      </c>
      <c r="F2015" s="89" t="s">
        <v>2609</v>
      </c>
      <c r="G2015" s="92">
        <v>0</v>
      </c>
      <c r="H2015" s="92">
        <v>0</v>
      </c>
      <c r="I2015" s="156" t="s">
        <v>1</v>
      </c>
      <c r="J2015" s="87" t="s">
        <v>1395</v>
      </c>
      <c r="K2015" s="89" t="s">
        <v>3994</v>
      </c>
      <c r="L2015" s="90" t="s">
        <v>4851</v>
      </c>
      <c r="M2015" s="90" t="s">
        <v>4910</v>
      </c>
      <c r="N2015" s="90"/>
      <c r="O2015" s="90" t="s">
        <v>2520</v>
      </c>
      <c r="P2015" s="89" t="s">
        <v>2593</v>
      </c>
      <c r="Q2015" s="89"/>
      <c r="R2015" s="24"/>
      <c r="S2015" t="str">
        <f t="shared" si="603"/>
        <v>NOT EQUAL</v>
      </c>
      <c r="T2015" s="24" t="str">
        <f>IF(ISNA(VLOOKUP(AF2015,#REF!,1)),"//","")</f>
        <v/>
      </c>
      <c r="U2015" s="24"/>
      <c r="V2015" t="e">
        <f t="shared" si="604"/>
        <v>#REF!</v>
      </c>
      <c r="W2015" s="81" t="s">
        <v>2719</v>
      </c>
      <c r="X2015" s="59" t="s">
        <v>2263</v>
      </c>
      <c r="Y2015" s="59" t="s">
        <v>2263</v>
      </c>
      <c r="Z2015" s="25" t="str">
        <f t="shared" ref="Z2015:Z2078" si="605">IF( OR(X2015="CNST", I2015="CAT_REGS"),IF(E2015=CHAR(34)&amp;CHAR(34),F2015,E2015),
IF(X2015="YES",UPPER(IF(E2015=CHAR(34)&amp;CHAR(34),F2015,E2015)),
IF(   AND(X2015&lt;&gt;"NO",I2015="CAT_FNCT",D2015&lt;&gt;"multiply", D2015&lt;&gt;"divide"),IF(J2015="SLS_ENABLED",   UPPER(IF(E2015=CHAR(34)&amp;CHAR(34),F2015,E2015)),""),"")))</f>
        <v/>
      </c>
      <c r="AA2015" s="25" t="str">
        <f t="shared" si="599"/>
        <v/>
      </c>
      <c r="AB2015" s="1">
        <f t="shared" ref="AB2015:AB2078" si="606">B2015</f>
        <v>1971</v>
      </c>
      <c r="AC2015" t="str">
        <f t="shared" si="600"/>
        <v>ITM_X_f1</v>
      </c>
      <c r="AD2015" s="136" t="str">
        <f>IF(ISNA(VLOOKUP(AA2015,Sheet2!J:J,1,0)),"//","")</f>
        <v/>
      </c>
      <c r="AF2015" s="94" t="str">
        <f t="shared" si="601"/>
        <v/>
      </c>
      <c r="AG2015" t="b">
        <f t="shared" si="602"/>
        <v>1</v>
      </c>
    </row>
    <row r="2016" spans="1:33">
      <c r="A2016" s="215">
        <f t="shared" si="598"/>
        <v>2016</v>
      </c>
      <c r="B2016" s="216">
        <f t="shared" si="597"/>
        <v>1972</v>
      </c>
      <c r="C2016" s="86" t="s">
        <v>3797</v>
      </c>
      <c r="D2016" s="86">
        <v>8</v>
      </c>
      <c r="E2016" s="194" t="s">
        <v>524</v>
      </c>
      <c r="F2016" s="89" t="s">
        <v>2610</v>
      </c>
      <c r="G2016" s="92">
        <v>0</v>
      </c>
      <c r="H2016" s="92">
        <v>0</v>
      </c>
      <c r="I2016" s="156" t="s">
        <v>1</v>
      </c>
      <c r="J2016" s="87" t="s">
        <v>1395</v>
      </c>
      <c r="K2016" s="89" t="s">
        <v>3994</v>
      </c>
      <c r="L2016" s="90" t="s">
        <v>4851</v>
      </c>
      <c r="M2016" s="90" t="s">
        <v>4910</v>
      </c>
      <c r="N2016" s="90"/>
      <c r="O2016" s="90" t="s">
        <v>2520</v>
      </c>
      <c r="P2016" s="89" t="s">
        <v>2594</v>
      </c>
      <c r="Q2016" s="89"/>
      <c r="R2016" s="24"/>
      <c r="S2016" t="str">
        <f t="shared" si="603"/>
        <v>NOT EQUAL</v>
      </c>
      <c r="T2016" s="24" t="str">
        <f>IF(ISNA(VLOOKUP(AF2016,#REF!,1)),"//","")</f>
        <v/>
      </c>
      <c r="U2016" s="24"/>
      <c r="V2016" t="e">
        <f t="shared" si="604"/>
        <v>#REF!</v>
      </c>
      <c r="W2016" s="81" t="s">
        <v>2719</v>
      </c>
      <c r="X2016" s="59" t="s">
        <v>2263</v>
      </c>
      <c r="Y2016" s="59" t="s">
        <v>2263</v>
      </c>
      <c r="Z2016" s="25" t="str">
        <f t="shared" si="605"/>
        <v/>
      </c>
      <c r="AA2016" s="25" t="str">
        <f t="shared" si="599"/>
        <v/>
      </c>
      <c r="AB2016" s="1">
        <f t="shared" si="606"/>
        <v>1972</v>
      </c>
      <c r="AC2016" t="str">
        <f t="shared" si="600"/>
        <v>ITM_X_f2</v>
      </c>
      <c r="AD2016" s="136" t="str">
        <f>IF(ISNA(VLOOKUP(AA2016,Sheet2!J:J,1,0)),"//","")</f>
        <v/>
      </c>
      <c r="AF2016" s="94" t="str">
        <f t="shared" si="601"/>
        <v/>
      </c>
      <c r="AG2016" t="b">
        <f t="shared" si="602"/>
        <v>1</v>
      </c>
    </row>
    <row r="2017" spans="1:33">
      <c r="A2017" s="215">
        <f t="shared" si="598"/>
        <v>2017</v>
      </c>
      <c r="B2017" s="216">
        <f t="shared" si="597"/>
        <v>1973</v>
      </c>
      <c r="C2017" s="86" t="s">
        <v>3797</v>
      </c>
      <c r="D2017" s="86">
        <v>9</v>
      </c>
      <c r="E2017" s="194" t="s">
        <v>524</v>
      </c>
      <c r="F2017" s="89" t="s">
        <v>2611</v>
      </c>
      <c r="G2017" s="92">
        <v>0</v>
      </c>
      <c r="H2017" s="92">
        <v>0</v>
      </c>
      <c r="I2017" s="156" t="s">
        <v>1</v>
      </c>
      <c r="J2017" s="87" t="s">
        <v>1395</v>
      </c>
      <c r="K2017" s="89" t="s">
        <v>3994</v>
      </c>
      <c r="L2017" s="90" t="s">
        <v>4851</v>
      </c>
      <c r="M2017" s="90" t="s">
        <v>4910</v>
      </c>
      <c r="N2017" s="90"/>
      <c r="O2017" s="90" t="s">
        <v>2520</v>
      </c>
      <c r="P2017" s="89" t="s">
        <v>2595</v>
      </c>
      <c r="Q2017" s="89"/>
      <c r="R2017" s="24"/>
      <c r="S2017" t="str">
        <f t="shared" si="603"/>
        <v>NOT EQUAL</v>
      </c>
      <c r="T2017" s="24" t="str">
        <f>IF(ISNA(VLOOKUP(AF2017,#REF!,1)),"//","")</f>
        <v/>
      </c>
      <c r="U2017" s="24"/>
      <c r="V2017" t="e">
        <f t="shared" si="604"/>
        <v>#REF!</v>
      </c>
      <c r="W2017" s="81" t="s">
        <v>2719</v>
      </c>
      <c r="X2017" s="59" t="s">
        <v>2263</v>
      </c>
      <c r="Y2017" s="59" t="s">
        <v>2263</v>
      </c>
      <c r="Z2017" s="25" t="str">
        <f t="shared" si="605"/>
        <v/>
      </c>
      <c r="AA2017" s="25" t="str">
        <f t="shared" si="599"/>
        <v/>
      </c>
      <c r="AB2017" s="1">
        <f t="shared" si="606"/>
        <v>1973</v>
      </c>
      <c r="AC2017" t="str">
        <f t="shared" si="600"/>
        <v>ITM_X_f3</v>
      </c>
      <c r="AD2017" s="136" t="str">
        <f>IF(ISNA(VLOOKUP(AA2017,Sheet2!J:J,1,0)),"//","")</f>
        <v/>
      </c>
      <c r="AF2017" s="94" t="str">
        <f t="shared" si="601"/>
        <v/>
      </c>
      <c r="AG2017" t="b">
        <f t="shared" si="602"/>
        <v>1</v>
      </c>
    </row>
    <row r="2018" spans="1:33">
      <c r="A2018" s="215">
        <f t="shared" si="598"/>
        <v>2018</v>
      </c>
      <c r="B2018" s="216">
        <f t="shared" si="597"/>
        <v>1974</v>
      </c>
      <c r="C2018" s="86" t="s">
        <v>3797</v>
      </c>
      <c r="D2018" s="86">
        <v>10</v>
      </c>
      <c r="E2018" s="194" t="s">
        <v>524</v>
      </c>
      <c r="F2018" s="89" t="s">
        <v>2612</v>
      </c>
      <c r="G2018" s="92">
        <v>0</v>
      </c>
      <c r="H2018" s="92">
        <v>0</v>
      </c>
      <c r="I2018" s="156" t="s">
        <v>1</v>
      </c>
      <c r="J2018" s="87" t="s">
        <v>1395</v>
      </c>
      <c r="K2018" s="89" t="s">
        <v>3994</v>
      </c>
      <c r="L2018" s="90" t="s">
        <v>4851</v>
      </c>
      <c r="M2018" s="90" t="s">
        <v>4910</v>
      </c>
      <c r="N2018" s="90"/>
      <c r="O2018" s="90" t="s">
        <v>2520</v>
      </c>
      <c r="P2018" s="89" t="s">
        <v>2596</v>
      </c>
      <c r="Q2018" s="89"/>
      <c r="R2018" s="24"/>
      <c r="S2018" t="str">
        <f t="shared" si="603"/>
        <v>NOT EQUAL</v>
      </c>
      <c r="T2018" s="24" t="str">
        <f>IF(ISNA(VLOOKUP(AF2018,#REF!,1)),"//","")</f>
        <v/>
      </c>
      <c r="U2018" s="24"/>
      <c r="V2018" t="e">
        <f t="shared" si="604"/>
        <v>#REF!</v>
      </c>
      <c r="W2018" s="81" t="s">
        <v>2719</v>
      </c>
      <c r="X2018" s="59" t="s">
        <v>2263</v>
      </c>
      <c r="Y2018" s="59" t="s">
        <v>2263</v>
      </c>
      <c r="Z2018" s="25" t="str">
        <f t="shared" si="605"/>
        <v/>
      </c>
      <c r="AA2018" s="25" t="str">
        <f t="shared" si="599"/>
        <v/>
      </c>
      <c r="AB2018" s="1">
        <f t="shared" si="606"/>
        <v>1974</v>
      </c>
      <c r="AC2018" t="str">
        <f t="shared" si="600"/>
        <v>ITM_X_f4</v>
      </c>
      <c r="AD2018" s="136" t="str">
        <f>IF(ISNA(VLOOKUP(AA2018,Sheet2!J:J,1,0)),"//","")</f>
        <v/>
      </c>
      <c r="AF2018" s="94" t="str">
        <f t="shared" si="601"/>
        <v/>
      </c>
      <c r="AG2018" t="b">
        <f t="shared" si="602"/>
        <v>1</v>
      </c>
    </row>
    <row r="2019" spans="1:33">
      <c r="A2019" s="215">
        <f t="shared" si="598"/>
        <v>2019</v>
      </c>
      <c r="B2019" s="216">
        <f t="shared" si="597"/>
        <v>1975</v>
      </c>
      <c r="C2019" s="86" t="s">
        <v>3797</v>
      </c>
      <c r="D2019" s="86">
        <v>11</v>
      </c>
      <c r="E2019" s="194" t="s">
        <v>524</v>
      </c>
      <c r="F2019" s="89" t="s">
        <v>2613</v>
      </c>
      <c r="G2019" s="92">
        <v>0</v>
      </c>
      <c r="H2019" s="92">
        <v>0</v>
      </c>
      <c r="I2019" s="156" t="s">
        <v>1</v>
      </c>
      <c r="J2019" s="87" t="s">
        <v>1395</v>
      </c>
      <c r="K2019" s="89" t="s">
        <v>3994</v>
      </c>
      <c r="L2019" s="90" t="s">
        <v>4851</v>
      </c>
      <c r="M2019" s="90" t="s">
        <v>4910</v>
      </c>
      <c r="N2019" s="90"/>
      <c r="O2019" s="90" t="s">
        <v>2520</v>
      </c>
      <c r="P2019" s="89" t="s">
        <v>2597</v>
      </c>
      <c r="Q2019" s="89"/>
      <c r="R2019" s="24"/>
      <c r="S2019" t="str">
        <f t="shared" si="603"/>
        <v>NOT EQUAL</v>
      </c>
      <c r="T2019" s="24" t="str">
        <f>IF(ISNA(VLOOKUP(AF2019,#REF!,1)),"//","")</f>
        <v/>
      </c>
      <c r="U2019" s="24"/>
      <c r="V2019" t="e">
        <f t="shared" si="604"/>
        <v>#REF!</v>
      </c>
      <c r="W2019" s="81" t="s">
        <v>2719</v>
      </c>
      <c r="X2019" s="59" t="s">
        <v>2263</v>
      </c>
      <c r="Y2019" s="59" t="s">
        <v>2263</v>
      </c>
      <c r="Z2019" s="25" t="str">
        <f t="shared" si="605"/>
        <v/>
      </c>
      <c r="AA2019" s="25" t="str">
        <f t="shared" si="599"/>
        <v/>
      </c>
      <c r="AB2019" s="1">
        <f t="shared" si="606"/>
        <v>1975</v>
      </c>
      <c r="AC2019" t="str">
        <f t="shared" si="600"/>
        <v>ITM_X_f5</v>
      </c>
      <c r="AD2019" s="136" t="str">
        <f>IF(ISNA(VLOOKUP(AA2019,Sheet2!J:J,1,0)),"//","")</f>
        <v/>
      </c>
      <c r="AF2019" s="94" t="str">
        <f t="shared" si="601"/>
        <v/>
      </c>
      <c r="AG2019" t="b">
        <f t="shared" si="602"/>
        <v>1</v>
      </c>
    </row>
    <row r="2020" spans="1:33">
      <c r="A2020" s="215">
        <f t="shared" si="598"/>
        <v>2020</v>
      </c>
      <c r="B2020" s="216">
        <f t="shared" si="597"/>
        <v>1976</v>
      </c>
      <c r="C2020" s="86" t="s">
        <v>3797</v>
      </c>
      <c r="D2020" s="86">
        <v>12</v>
      </c>
      <c r="E2020" s="194" t="s">
        <v>524</v>
      </c>
      <c r="F2020" s="89" t="s">
        <v>2614</v>
      </c>
      <c r="G2020" s="92">
        <v>0</v>
      </c>
      <c r="H2020" s="92">
        <v>0</v>
      </c>
      <c r="I2020" s="156" t="s">
        <v>1</v>
      </c>
      <c r="J2020" s="87" t="s">
        <v>1395</v>
      </c>
      <c r="K2020" s="89" t="s">
        <v>3994</v>
      </c>
      <c r="L2020" s="90" t="s">
        <v>4851</v>
      </c>
      <c r="M2020" s="90" t="s">
        <v>4910</v>
      </c>
      <c r="N2020" s="90"/>
      <c r="O2020" s="90" t="s">
        <v>2520</v>
      </c>
      <c r="P2020" s="89" t="s">
        <v>2598</v>
      </c>
      <c r="Q2020" s="89"/>
      <c r="R2020" s="24"/>
      <c r="S2020" t="str">
        <f t="shared" si="603"/>
        <v>NOT EQUAL</v>
      </c>
      <c r="T2020" s="24" t="str">
        <f>IF(ISNA(VLOOKUP(AF2020,#REF!,1)),"//","")</f>
        <v/>
      </c>
      <c r="U2020" s="24"/>
      <c r="V2020" t="e">
        <f t="shared" si="604"/>
        <v>#REF!</v>
      </c>
      <c r="W2020" s="81" t="s">
        <v>2719</v>
      </c>
      <c r="X2020" s="59" t="s">
        <v>2263</v>
      </c>
      <c r="Y2020" s="59" t="s">
        <v>2263</v>
      </c>
      <c r="Z2020" s="25" t="str">
        <f t="shared" si="605"/>
        <v/>
      </c>
      <c r="AA2020" s="25" t="str">
        <f t="shared" si="599"/>
        <v/>
      </c>
      <c r="AB2020" s="1">
        <f t="shared" si="606"/>
        <v>1976</v>
      </c>
      <c r="AC2020" t="str">
        <f t="shared" si="600"/>
        <v>ITM_X_f6</v>
      </c>
      <c r="AD2020" s="136" t="str">
        <f>IF(ISNA(VLOOKUP(AA2020,Sheet2!J:J,1,0)),"//","")</f>
        <v/>
      </c>
      <c r="AF2020" s="94" t="str">
        <f t="shared" si="601"/>
        <v/>
      </c>
      <c r="AG2020" t="b">
        <f t="shared" si="602"/>
        <v>1</v>
      </c>
    </row>
    <row r="2021" spans="1:33">
      <c r="A2021" s="215">
        <f t="shared" si="598"/>
        <v>2021</v>
      </c>
      <c r="B2021" s="216">
        <f t="shared" si="597"/>
        <v>1977</v>
      </c>
      <c r="C2021" s="86" t="s">
        <v>3797</v>
      </c>
      <c r="D2021" s="86">
        <v>13</v>
      </c>
      <c r="E2021" s="194" t="s">
        <v>524</v>
      </c>
      <c r="F2021" s="89" t="s">
        <v>2615</v>
      </c>
      <c r="G2021" s="92">
        <v>0</v>
      </c>
      <c r="H2021" s="92">
        <v>0</v>
      </c>
      <c r="I2021" s="156" t="s">
        <v>1</v>
      </c>
      <c r="J2021" s="87" t="s">
        <v>1395</v>
      </c>
      <c r="K2021" s="89" t="s">
        <v>3994</v>
      </c>
      <c r="L2021" s="90" t="s">
        <v>4851</v>
      </c>
      <c r="M2021" s="90" t="s">
        <v>4910</v>
      </c>
      <c r="N2021" s="90"/>
      <c r="O2021" s="90" t="s">
        <v>2520</v>
      </c>
      <c r="P2021" s="89" t="s">
        <v>2599</v>
      </c>
      <c r="Q2021" s="89"/>
      <c r="R2021" s="24"/>
      <c r="S2021" t="str">
        <f t="shared" si="603"/>
        <v>NOT EQUAL</v>
      </c>
      <c r="T2021" s="24" t="str">
        <f>IF(ISNA(VLOOKUP(AF2021,#REF!,1)),"//","")</f>
        <v/>
      </c>
      <c r="U2021" s="24"/>
      <c r="V2021" t="e">
        <f t="shared" si="604"/>
        <v>#REF!</v>
      </c>
      <c r="W2021" s="81" t="s">
        <v>2719</v>
      </c>
      <c r="X2021" s="59" t="s">
        <v>2263</v>
      </c>
      <c r="Y2021" s="59" t="s">
        <v>2263</v>
      </c>
      <c r="Z2021" s="25" t="str">
        <f t="shared" si="605"/>
        <v/>
      </c>
      <c r="AA2021" s="25" t="str">
        <f t="shared" si="599"/>
        <v/>
      </c>
      <c r="AB2021" s="1">
        <f t="shared" si="606"/>
        <v>1977</v>
      </c>
      <c r="AC2021" t="str">
        <f t="shared" si="600"/>
        <v>ITM_X_g1</v>
      </c>
      <c r="AD2021" s="136" t="str">
        <f>IF(ISNA(VLOOKUP(AA2021,Sheet2!J:J,1,0)),"//","")</f>
        <v/>
      </c>
      <c r="AF2021" s="94" t="str">
        <f t="shared" si="601"/>
        <v/>
      </c>
      <c r="AG2021" t="b">
        <f t="shared" si="602"/>
        <v>1</v>
      </c>
    </row>
    <row r="2022" spans="1:33">
      <c r="A2022" s="215">
        <f t="shared" si="598"/>
        <v>2022</v>
      </c>
      <c r="B2022" s="216">
        <f t="shared" si="597"/>
        <v>1978</v>
      </c>
      <c r="C2022" s="86" t="s">
        <v>3797</v>
      </c>
      <c r="D2022" s="86">
        <v>14</v>
      </c>
      <c r="E2022" s="194" t="s">
        <v>524</v>
      </c>
      <c r="F2022" s="89" t="s">
        <v>2616</v>
      </c>
      <c r="G2022" s="92">
        <v>0</v>
      </c>
      <c r="H2022" s="92">
        <v>0</v>
      </c>
      <c r="I2022" s="156" t="s">
        <v>1</v>
      </c>
      <c r="J2022" s="87" t="s">
        <v>1395</v>
      </c>
      <c r="K2022" s="89" t="s">
        <v>3994</v>
      </c>
      <c r="L2022" s="90" t="s">
        <v>4851</v>
      </c>
      <c r="M2022" s="90" t="s">
        <v>4910</v>
      </c>
      <c r="N2022" s="90"/>
      <c r="O2022" s="90" t="s">
        <v>2520</v>
      </c>
      <c r="P2022" s="89" t="s">
        <v>2600</v>
      </c>
      <c r="Q2022" s="89"/>
      <c r="R2022" s="24"/>
      <c r="S2022" t="str">
        <f t="shared" si="603"/>
        <v>NOT EQUAL</v>
      </c>
      <c r="T2022" s="24" t="str">
        <f>IF(ISNA(VLOOKUP(AF2022,#REF!,1)),"//","")</f>
        <v/>
      </c>
      <c r="U2022" s="24"/>
      <c r="V2022" t="e">
        <f t="shared" si="604"/>
        <v>#REF!</v>
      </c>
      <c r="W2022" s="81" t="s">
        <v>2719</v>
      </c>
      <c r="X2022" s="59" t="s">
        <v>2263</v>
      </c>
      <c r="Y2022" s="59" t="s">
        <v>2263</v>
      </c>
      <c r="Z2022" s="25" t="str">
        <f t="shared" si="605"/>
        <v/>
      </c>
      <c r="AA2022" s="25" t="str">
        <f t="shared" si="599"/>
        <v/>
      </c>
      <c r="AB2022" s="1">
        <f t="shared" si="606"/>
        <v>1978</v>
      </c>
      <c r="AC2022" t="str">
        <f t="shared" si="600"/>
        <v>ITM_X_g2</v>
      </c>
      <c r="AD2022" s="136" t="str">
        <f>IF(ISNA(VLOOKUP(AA2022,Sheet2!J:J,1,0)),"//","")</f>
        <v/>
      </c>
      <c r="AF2022" s="94" t="str">
        <f t="shared" si="601"/>
        <v/>
      </c>
      <c r="AG2022" t="b">
        <f t="shared" si="602"/>
        <v>1</v>
      </c>
    </row>
    <row r="2023" spans="1:33">
      <c r="A2023" s="215">
        <f t="shared" si="598"/>
        <v>2023</v>
      </c>
      <c r="B2023" s="216">
        <f t="shared" si="597"/>
        <v>1979</v>
      </c>
      <c r="C2023" s="86" t="s">
        <v>3797</v>
      </c>
      <c r="D2023" s="86">
        <v>15</v>
      </c>
      <c r="E2023" s="194" t="s">
        <v>524</v>
      </c>
      <c r="F2023" s="89" t="s">
        <v>2617</v>
      </c>
      <c r="G2023" s="92">
        <v>0</v>
      </c>
      <c r="H2023" s="92">
        <v>0</v>
      </c>
      <c r="I2023" s="156" t="s">
        <v>1</v>
      </c>
      <c r="J2023" s="87" t="s">
        <v>1395</v>
      </c>
      <c r="K2023" s="89" t="s">
        <v>3994</v>
      </c>
      <c r="L2023" s="90" t="s">
        <v>4851</v>
      </c>
      <c r="M2023" s="90" t="s">
        <v>4910</v>
      </c>
      <c r="N2023" s="90"/>
      <c r="O2023" s="90" t="s">
        <v>2520</v>
      </c>
      <c r="P2023" s="89" t="s">
        <v>2601</v>
      </c>
      <c r="Q2023" s="89"/>
      <c r="R2023" s="24"/>
      <c r="S2023" t="str">
        <f t="shared" si="603"/>
        <v>NOT EQUAL</v>
      </c>
      <c r="T2023" s="24" t="str">
        <f>IF(ISNA(VLOOKUP(AF2023,#REF!,1)),"//","")</f>
        <v/>
      </c>
      <c r="U2023" s="24"/>
      <c r="V2023" t="e">
        <f t="shared" si="604"/>
        <v>#REF!</v>
      </c>
      <c r="W2023" s="81" t="s">
        <v>2719</v>
      </c>
      <c r="X2023" s="59" t="s">
        <v>2263</v>
      </c>
      <c r="Y2023" s="59" t="s">
        <v>2263</v>
      </c>
      <c r="Z2023" s="25" t="str">
        <f t="shared" si="605"/>
        <v/>
      </c>
      <c r="AA2023" s="25" t="str">
        <f t="shared" si="599"/>
        <v/>
      </c>
      <c r="AB2023" s="1">
        <f t="shared" si="606"/>
        <v>1979</v>
      </c>
      <c r="AC2023" t="str">
        <f t="shared" si="600"/>
        <v>ITM_X_g3</v>
      </c>
      <c r="AD2023" s="136" t="str">
        <f>IF(ISNA(VLOOKUP(AA2023,Sheet2!J:J,1,0)),"//","")</f>
        <v/>
      </c>
      <c r="AF2023" s="94" t="str">
        <f t="shared" si="601"/>
        <v/>
      </c>
      <c r="AG2023" t="b">
        <f t="shared" si="602"/>
        <v>1</v>
      </c>
    </row>
    <row r="2024" spans="1:33">
      <c r="A2024" s="215">
        <f t="shared" si="598"/>
        <v>2024</v>
      </c>
      <c r="B2024" s="216">
        <f t="shared" si="597"/>
        <v>1980</v>
      </c>
      <c r="C2024" s="86" t="s">
        <v>3797</v>
      </c>
      <c r="D2024" s="86">
        <v>16</v>
      </c>
      <c r="E2024" s="194" t="s">
        <v>524</v>
      </c>
      <c r="F2024" s="89" t="s">
        <v>2618</v>
      </c>
      <c r="G2024" s="92">
        <v>0</v>
      </c>
      <c r="H2024" s="92">
        <v>0</v>
      </c>
      <c r="I2024" s="156" t="s">
        <v>1</v>
      </c>
      <c r="J2024" s="87" t="s">
        <v>1395</v>
      </c>
      <c r="K2024" s="89" t="s">
        <v>3994</v>
      </c>
      <c r="L2024" s="90" t="s">
        <v>4851</v>
      </c>
      <c r="M2024" s="90" t="s">
        <v>4910</v>
      </c>
      <c r="N2024" s="90"/>
      <c r="O2024" s="90" t="s">
        <v>2520</v>
      </c>
      <c r="P2024" s="89" t="s">
        <v>2602</v>
      </c>
      <c r="Q2024" s="89"/>
      <c r="R2024" s="24"/>
      <c r="S2024" t="str">
        <f t="shared" si="603"/>
        <v>NOT EQUAL</v>
      </c>
      <c r="T2024" s="24" t="str">
        <f>IF(ISNA(VLOOKUP(AF2024,#REF!,1)),"//","")</f>
        <v/>
      </c>
      <c r="U2024" s="24"/>
      <c r="V2024" t="e">
        <f t="shared" si="604"/>
        <v>#REF!</v>
      </c>
      <c r="W2024" s="81" t="s">
        <v>2719</v>
      </c>
      <c r="X2024" s="59" t="s">
        <v>2263</v>
      </c>
      <c r="Y2024" s="59" t="s">
        <v>2263</v>
      </c>
      <c r="Z2024" s="25" t="str">
        <f t="shared" si="605"/>
        <v/>
      </c>
      <c r="AA2024" s="25" t="str">
        <f t="shared" si="599"/>
        <v/>
      </c>
      <c r="AB2024" s="1">
        <f t="shared" si="606"/>
        <v>1980</v>
      </c>
      <c r="AC2024" t="str">
        <f t="shared" si="600"/>
        <v>ITM_X_g4</v>
      </c>
      <c r="AD2024" s="136" t="str">
        <f>IF(ISNA(VLOOKUP(AA2024,Sheet2!J:J,1,0)),"//","")</f>
        <v/>
      </c>
      <c r="AF2024" s="94" t="str">
        <f t="shared" si="601"/>
        <v/>
      </c>
      <c r="AG2024" t="b">
        <f t="shared" si="602"/>
        <v>1</v>
      </c>
    </row>
    <row r="2025" spans="1:33">
      <c r="A2025" s="215">
        <f t="shared" si="598"/>
        <v>2025</v>
      </c>
      <c r="B2025" s="216">
        <f t="shared" si="597"/>
        <v>1981</v>
      </c>
      <c r="C2025" s="86" t="s">
        <v>3797</v>
      </c>
      <c r="D2025" s="86">
        <v>17</v>
      </c>
      <c r="E2025" s="194" t="s">
        <v>524</v>
      </c>
      <c r="F2025" s="89" t="s">
        <v>2619</v>
      </c>
      <c r="G2025" s="92">
        <v>0</v>
      </c>
      <c r="H2025" s="92">
        <v>0</v>
      </c>
      <c r="I2025" s="156" t="s">
        <v>1</v>
      </c>
      <c r="J2025" s="87" t="s">
        <v>1395</v>
      </c>
      <c r="K2025" s="89" t="s">
        <v>3994</v>
      </c>
      <c r="L2025" s="90" t="s">
        <v>4851</v>
      </c>
      <c r="M2025" s="90" t="s">
        <v>4910</v>
      </c>
      <c r="N2025" s="90"/>
      <c r="O2025" s="90" t="s">
        <v>2520</v>
      </c>
      <c r="P2025" s="89" t="s">
        <v>2603</v>
      </c>
      <c r="Q2025" s="89"/>
      <c r="R2025" s="24"/>
      <c r="S2025" t="str">
        <f t="shared" si="603"/>
        <v>NOT EQUAL</v>
      </c>
      <c r="T2025" s="24" t="str">
        <f>IF(ISNA(VLOOKUP(AF2025,#REF!,1)),"//","")</f>
        <v/>
      </c>
      <c r="U2025" s="24"/>
      <c r="V2025" t="e">
        <f t="shared" si="604"/>
        <v>#REF!</v>
      </c>
      <c r="W2025" s="81" t="s">
        <v>2719</v>
      </c>
      <c r="X2025" s="59" t="s">
        <v>2263</v>
      </c>
      <c r="Y2025" s="59" t="s">
        <v>2263</v>
      </c>
      <c r="Z2025" s="25" t="str">
        <f t="shared" si="605"/>
        <v/>
      </c>
      <c r="AA2025" s="25" t="str">
        <f t="shared" si="599"/>
        <v/>
      </c>
      <c r="AB2025" s="1">
        <f t="shared" si="606"/>
        <v>1981</v>
      </c>
      <c r="AC2025" t="str">
        <f t="shared" si="600"/>
        <v>ITM_X_g5</v>
      </c>
      <c r="AD2025" s="136" t="str">
        <f>IF(ISNA(VLOOKUP(AA2025,Sheet2!J:J,1,0)),"//","")</f>
        <v/>
      </c>
      <c r="AF2025" s="94" t="str">
        <f t="shared" si="601"/>
        <v/>
      </c>
      <c r="AG2025" t="b">
        <f t="shared" si="602"/>
        <v>1</v>
      </c>
    </row>
    <row r="2026" spans="1:33">
      <c r="A2026" s="215">
        <f t="shared" si="598"/>
        <v>2026</v>
      </c>
      <c r="B2026" s="216">
        <f t="shared" si="597"/>
        <v>1982</v>
      </c>
      <c r="C2026" s="86" t="s">
        <v>3797</v>
      </c>
      <c r="D2026" s="86">
        <v>18</v>
      </c>
      <c r="E2026" s="194" t="s">
        <v>524</v>
      </c>
      <c r="F2026" s="89" t="s">
        <v>2620</v>
      </c>
      <c r="G2026" s="92">
        <v>0</v>
      </c>
      <c r="H2026" s="92">
        <v>0</v>
      </c>
      <c r="I2026" s="156" t="s">
        <v>1</v>
      </c>
      <c r="J2026" s="87" t="s">
        <v>1395</v>
      </c>
      <c r="K2026" s="89" t="s">
        <v>3994</v>
      </c>
      <c r="L2026" s="90" t="s">
        <v>4851</v>
      </c>
      <c r="M2026" s="90" t="s">
        <v>4910</v>
      </c>
      <c r="N2026" s="90"/>
      <c r="O2026" s="90" t="s">
        <v>2520</v>
      </c>
      <c r="P2026" s="89" t="s">
        <v>2604</v>
      </c>
      <c r="Q2026" s="89"/>
      <c r="R2026" s="24"/>
      <c r="S2026" t="str">
        <f t="shared" si="603"/>
        <v>NOT EQUAL</v>
      </c>
      <c r="T2026" s="24" t="str">
        <f>IF(ISNA(VLOOKUP(AF2026,#REF!,1)),"//","")</f>
        <v/>
      </c>
      <c r="U2026" s="24"/>
      <c r="V2026" t="e">
        <f t="shared" si="604"/>
        <v>#REF!</v>
      </c>
      <c r="W2026" s="81" t="s">
        <v>2719</v>
      </c>
      <c r="X2026" s="59" t="s">
        <v>2263</v>
      </c>
      <c r="Y2026" s="59" t="s">
        <v>2263</v>
      </c>
      <c r="Z2026" s="25" t="str">
        <f t="shared" si="605"/>
        <v/>
      </c>
      <c r="AA2026" s="25" t="str">
        <f t="shared" si="599"/>
        <v/>
      </c>
      <c r="AB2026" s="1">
        <f t="shared" si="606"/>
        <v>1982</v>
      </c>
      <c r="AC2026" t="str">
        <f t="shared" si="600"/>
        <v>ITM_X_g6</v>
      </c>
      <c r="AD2026" s="136" t="str">
        <f>IF(ISNA(VLOOKUP(AA2026,Sheet2!J:J,1,0)),"//","")</f>
        <v/>
      </c>
      <c r="AF2026" s="94" t="str">
        <f t="shared" si="601"/>
        <v/>
      </c>
      <c r="AG2026" t="b">
        <f t="shared" si="602"/>
        <v>1</v>
      </c>
    </row>
    <row r="2027" spans="1:33">
      <c r="A2027" s="215">
        <f t="shared" si="598"/>
        <v>2027</v>
      </c>
      <c r="B2027" s="216">
        <f t="shared" si="597"/>
        <v>1983</v>
      </c>
      <c r="C2027" s="86" t="s">
        <v>3798</v>
      </c>
      <c r="D2027" s="86" t="s">
        <v>12</v>
      </c>
      <c r="E2027" s="194" t="s">
        <v>524</v>
      </c>
      <c r="F2027" s="89" t="s">
        <v>2662</v>
      </c>
      <c r="G2027" s="92">
        <v>1</v>
      </c>
      <c r="H2027" s="92">
        <v>18</v>
      </c>
      <c r="I2027" s="156" t="s">
        <v>1</v>
      </c>
      <c r="J2027" s="87" t="s">
        <v>1395</v>
      </c>
      <c r="K2027" s="89" t="s">
        <v>3830</v>
      </c>
      <c r="L2027" s="90" t="s">
        <v>4851</v>
      </c>
      <c r="M2027" s="90" t="s">
        <v>4910</v>
      </c>
      <c r="N2027" s="90"/>
      <c r="O2027" s="90"/>
      <c r="P2027" s="89" t="s">
        <v>2660</v>
      </c>
      <c r="Q2027" s="89"/>
      <c r="R2027" s="24"/>
      <c r="S2027" t="str">
        <f t="shared" si="603"/>
        <v>NOT EQUAL</v>
      </c>
      <c r="T2027" s="24" t="str">
        <f>IF(ISNA(VLOOKUP(AF2027,#REF!,1)),"//","")</f>
        <v/>
      </c>
      <c r="U2027" s="24"/>
      <c r="V2027" t="e">
        <f t="shared" si="604"/>
        <v>#REF!</v>
      </c>
      <c r="W2027" s="81" t="s">
        <v>2719</v>
      </c>
      <c r="X2027" s="59" t="s">
        <v>2637</v>
      </c>
      <c r="Y2027" s="59" t="s">
        <v>2263</v>
      </c>
      <c r="Z2027" s="25" t="str">
        <f t="shared" si="605"/>
        <v>"X.SAVE"</v>
      </c>
      <c r="AA2027" s="25" t="str">
        <f t="shared" si="599"/>
        <v>X.SAVE</v>
      </c>
      <c r="AB2027" s="1">
        <f t="shared" si="606"/>
        <v>1983</v>
      </c>
      <c r="AC2027" t="str">
        <f t="shared" si="600"/>
        <v>ITM_XSAVE</v>
      </c>
      <c r="AD2027" s="136" t="str">
        <f>IF(ISNA(VLOOKUP(AA2027,Sheet2!J:J,1,0)),"//","")</f>
        <v>//</v>
      </c>
      <c r="AF2027" s="94" t="str">
        <f t="shared" si="601"/>
        <v>X.SAVE</v>
      </c>
      <c r="AG2027" t="b">
        <f t="shared" si="602"/>
        <v>1</v>
      </c>
    </row>
    <row r="2028" spans="1:33">
      <c r="A2028" s="215">
        <f t="shared" si="598"/>
        <v>2028</v>
      </c>
      <c r="B2028" s="216">
        <f t="shared" si="597"/>
        <v>1984</v>
      </c>
      <c r="C2028" s="86" t="s">
        <v>3799</v>
      </c>
      <c r="D2028" s="86" t="s">
        <v>12</v>
      </c>
      <c r="E2028" s="194" t="s">
        <v>524</v>
      </c>
      <c r="F2028" s="89" t="s">
        <v>2663</v>
      </c>
      <c r="G2028" s="92">
        <v>1</v>
      </c>
      <c r="H2028" s="92">
        <v>18</v>
      </c>
      <c r="I2028" s="156" t="s">
        <v>1</v>
      </c>
      <c r="J2028" s="87" t="s">
        <v>1395</v>
      </c>
      <c r="K2028" s="89" t="s">
        <v>3994</v>
      </c>
      <c r="L2028" s="90" t="s">
        <v>4851</v>
      </c>
      <c r="M2028" s="90" t="s">
        <v>4910</v>
      </c>
      <c r="N2028" s="90"/>
      <c r="O2028" s="86"/>
      <c r="P2028" s="89" t="s">
        <v>2661</v>
      </c>
      <c r="Q2028" s="89"/>
      <c r="R2028"/>
      <c r="S2028" t="str">
        <f t="shared" si="603"/>
        <v>NOT EQUAL</v>
      </c>
      <c r="T2028" t="str">
        <f>IF(ISNA(VLOOKUP(AF2028,#REF!,1)),"//","")</f>
        <v/>
      </c>
      <c r="U2028"/>
      <c r="V2028" t="e">
        <f t="shared" si="604"/>
        <v>#REF!</v>
      </c>
      <c r="W2028" s="81" t="s">
        <v>2719</v>
      </c>
      <c r="X2028" s="59" t="s">
        <v>2637</v>
      </c>
      <c r="Y2028" s="59" t="s">
        <v>2263</v>
      </c>
      <c r="Z2028" s="25" t="str">
        <f t="shared" si="605"/>
        <v>"X.LOAD"</v>
      </c>
      <c r="AA2028" s="25" t="str">
        <f t="shared" si="599"/>
        <v>X.LOAD</v>
      </c>
      <c r="AB2028" s="1">
        <f t="shared" si="606"/>
        <v>1984</v>
      </c>
      <c r="AC2028" t="str">
        <f t="shared" si="600"/>
        <v>ITM_XLOAD</v>
      </c>
      <c r="AD2028" s="136" t="str">
        <f>IF(ISNA(VLOOKUP(AA2028,Sheet2!J:J,1,0)),"//","")</f>
        <v>//</v>
      </c>
      <c r="AF2028" s="94" t="str">
        <f t="shared" si="601"/>
        <v>X.LOAD</v>
      </c>
      <c r="AG2028" t="b">
        <f t="shared" si="602"/>
        <v>1</v>
      </c>
    </row>
    <row r="2029" spans="1:33">
      <c r="A2029" s="215">
        <f t="shared" si="598"/>
        <v>2029</v>
      </c>
      <c r="B2029" s="216">
        <f t="shared" si="597"/>
        <v>1985</v>
      </c>
      <c r="C2029" s="100" t="s">
        <v>5269</v>
      </c>
      <c r="D2029" s="100" t="s">
        <v>5264</v>
      </c>
      <c r="E2029" s="11" t="s">
        <v>524</v>
      </c>
      <c r="F2029" s="11" t="s">
        <v>5265</v>
      </c>
      <c r="G2029" s="101">
        <v>0</v>
      </c>
      <c r="H2029" s="101">
        <v>0</v>
      </c>
      <c r="I2029" s="156" t="s">
        <v>1</v>
      </c>
      <c r="J2029" s="11" t="s">
        <v>1396</v>
      </c>
      <c r="K2029" s="10" t="s">
        <v>3830</v>
      </c>
      <c r="L2029" s="214" t="s">
        <v>4851</v>
      </c>
      <c r="M2029" s="214" t="s">
        <v>4910</v>
      </c>
      <c r="N2029" s="214"/>
      <c r="O2029" s="86"/>
      <c r="P2029" s="13" t="s">
        <v>5266</v>
      </c>
      <c r="Q2029" s="89"/>
      <c r="R2029"/>
      <c r="S2029" t="str">
        <f t="shared" si="603"/>
        <v>NOT EQUAL</v>
      </c>
      <c r="T2029" t="str">
        <f>IF(ISNA(VLOOKUP(AF2029,#REF!,1)),"//","")</f>
        <v/>
      </c>
      <c r="U2029"/>
      <c r="V2029" t="e">
        <f t="shared" si="604"/>
        <v>#REF!</v>
      </c>
      <c r="W2029" s="2" t="s">
        <v>2720</v>
      </c>
      <c r="X2029" s="102" t="s">
        <v>2631</v>
      </c>
      <c r="Y2029" s="102"/>
      <c r="Z2029" s="25" t="str">
        <f t="shared" si="605"/>
        <v/>
      </c>
      <c r="AA2029" s="25" t="str">
        <f t="shared" si="599"/>
        <v/>
      </c>
      <c r="AB2029" s="1">
        <f t="shared" si="606"/>
        <v>1985</v>
      </c>
      <c r="AC2029" t="str">
        <f t="shared" si="600"/>
        <v>ITM_BCD</v>
      </c>
      <c r="AD2029" s="136" t="str">
        <f>IF(ISNA(VLOOKUP(AA2029,Sheet2!J:J,1,0)),"//","")</f>
        <v/>
      </c>
      <c r="AF2029" s="94" t="str">
        <f t="shared" si="601"/>
        <v/>
      </c>
      <c r="AG2029" t="b">
        <f t="shared" si="602"/>
        <v>1</v>
      </c>
    </row>
    <row r="2030" spans="1:33">
      <c r="A2030" s="215">
        <f t="shared" ref="A2030:A2031" si="607">IF(B2030=INT(B2030),ROW(),"")</f>
        <v>2030</v>
      </c>
      <c r="B2030" s="216">
        <f t="shared" si="597"/>
        <v>1986</v>
      </c>
      <c r="C2030" s="100" t="s">
        <v>5269</v>
      </c>
      <c r="D2030" s="86" t="s">
        <v>5270</v>
      </c>
      <c r="E2030" s="11" t="s">
        <v>524</v>
      </c>
      <c r="F2030" s="89" t="s">
        <v>5274</v>
      </c>
      <c r="G2030" s="92">
        <v>0</v>
      </c>
      <c r="H2030" s="92">
        <v>0</v>
      </c>
      <c r="I2030" s="156" t="s">
        <v>1</v>
      </c>
      <c r="J2030" s="11" t="s">
        <v>1396</v>
      </c>
      <c r="K2030" s="10" t="s">
        <v>3830</v>
      </c>
      <c r="L2030" s="214" t="s">
        <v>4851</v>
      </c>
      <c r="M2030" s="214" t="s">
        <v>4910</v>
      </c>
      <c r="N2030" s="90"/>
      <c r="O2030" s="90"/>
      <c r="P2030" s="89" t="s">
        <v>5267</v>
      </c>
      <c r="Q2030" s="90"/>
      <c r="R2030" s="24"/>
      <c r="S2030" t="str">
        <f t="shared" si="603"/>
        <v>NOT EQUAL</v>
      </c>
      <c r="T2030" s="24" t="str">
        <f>IF(ISNA(VLOOKUP(AF2030,#REF!,1)),"//","")</f>
        <v/>
      </c>
      <c r="U2030" s="24"/>
      <c r="V2030" t="e">
        <f t="shared" ref="V2030:V2031" si="608">IF(AA2030&lt;&gt;"",V2029+1,V2029)</f>
        <v>#REF!</v>
      </c>
      <c r="W2030" s="81" t="s">
        <v>2769</v>
      </c>
      <c r="X2030" s="59" t="s">
        <v>2631</v>
      </c>
      <c r="Y2030" s="59" t="s">
        <v>2263</v>
      </c>
      <c r="Z2030" s="25" t="str">
        <f t="shared" ref="Z2030:Z2031" si="609">IF( OR(X2030="CNST", I2030="CAT_REGS"),IF(E2030=CHAR(34)&amp;CHAR(34),F2030,E2030),
IF(X2030="YES",UPPER(IF(E2030=CHAR(34)&amp;CHAR(34),F2030,E2030)),
IF(   AND(X2030&lt;&gt;"NO",I2030="CAT_FNCT",D2030&lt;&gt;"multiply", D2030&lt;&gt;"divide"),IF(J2030="SLS_ENABLED",   UPPER(IF(E2030=CHAR(34)&amp;CHAR(34),F2030,E2030)),""),"")))</f>
        <v/>
      </c>
      <c r="AA2030" s="25" t="str">
        <f t="shared" ref="AA2030:AA2031" si="610">IF(LEN(Y2030)&gt;0,Y2030,SUBSTITUTE(SUBSTITUTE(SUBSTITUTE(SUBSTITUTE(SUBSTITUTE(SUBSTITUTE(SUBSTITUTE(SUBSTITUTE(SUBSTITUTE(SUBSTITUTE(SUBSTITUTE( (SUBSTITUTE( SUBSTITUTE( SUBSTITUTE( SUBSTITUTE(Z2030,"STD_SIGMA","SUM"),"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30" s="1">
        <f t="shared" ref="AB2030:AB2031" si="611">B2030</f>
        <v>1986</v>
      </c>
      <c r="AC2030" t="str">
        <f t="shared" ref="AC2030:AC2031" si="612">P2030</f>
        <v>ITM_BCD9</v>
      </c>
      <c r="AD2030" s="136" t="str">
        <f>IF(ISNA(VLOOKUP(AA2030,Sheet2!J:J,1,0)),"//","")</f>
        <v/>
      </c>
      <c r="AF2030" s="94" t="str">
        <f t="shared" ref="AF2030:AF2031" si="613">IF(LEN(AA2030)=0,"",SUBSTITUTE(SUBSTITUTE(SUBSTITUTE(SUBSTITUTE(SUBSTITUTE(SUBSTITUTE(SUBSTITUTE(SUBSTITUTE(SUBSTITUTE(SUBSTITUTE(SUBSTITUTE(SUBSTITUTE(SUBSTITUTE(SUBSTITUTE(SUBSTITUTE(SUBSTITUTE(SUBSTITUTE( (SUBSTITUTE( SUBSTITUTE( SUBSTITUTE( SUBSTITUTE(Z2030,"STD_SIGMA","SUM"),"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30" t="b">
        <f t="shared" ref="AG2030:AG2031" si="614">AA2030=AF2030</f>
        <v>1</v>
      </c>
    </row>
    <row r="2031" spans="1:33">
      <c r="A2031" s="215">
        <f t="shared" si="607"/>
        <v>2031</v>
      </c>
      <c r="B2031" s="216">
        <f t="shared" si="597"/>
        <v>1987</v>
      </c>
      <c r="C2031" s="100" t="s">
        <v>5269</v>
      </c>
      <c r="D2031" s="86" t="s">
        <v>5271</v>
      </c>
      <c r="E2031" s="11" t="s">
        <v>524</v>
      </c>
      <c r="F2031" s="89" t="s">
        <v>5275</v>
      </c>
      <c r="G2031" s="92">
        <v>0</v>
      </c>
      <c r="H2031" s="92">
        <v>0</v>
      </c>
      <c r="I2031" s="156" t="s">
        <v>1</v>
      </c>
      <c r="J2031" s="11" t="s">
        <v>1396</v>
      </c>
      <c r="K2031" s="10" t="s">
        <v>3830</v>
      </c>
      <c r="L2031" s="214" t="s">
        <v>4851</v>
      </c>
      <c r="M2031" s="214" t="s">
        <v>4910</v>
      </c>
      <c r="N2031" s="90"/>
      <c r="O2031" s="90"/>
      <c r="P2031" s="89" t="s">
        <v>5268</v>
      </c>
      <c r="Q2031" s="90"/>
      <c r="R2031" s="24"/>
      <c r="S2031" t="str">
        <f t="shared" si="603"/>
        <v>NOT EQUAL</v>
      </c>
      <c r="T2031" s="24" t="str">
        <f>IF(ISNA(VLOOKUP(AF2031,#REF!,1)),"//","")</f>
        <v/>
      </c>
      <c r="U2031" s="24"/>
      <c r="V2031" t="e">
        <f t="shared" si="608"/>
        <v>#REF!</v>
      </c>
      <c r="W2031" s="81" t="s">
        <v>2769</v>
      </c>
      <c r="X2031" s="59" t="s">
        <v>2631</v>
      </c>
      <c r="Y2031" s="59" t="s">
        <v>2263</v>
      </c>
      <c r="Z2031" s="25" t="str">
        <f t="shared" si="609"/>
        <v/>
      </c>
      <c r="AA2031" s="25" t="str">
        <f t="shared" si="610"/>
        <v/>
      </c>
      <c r="AB2031" s="1">
        <f t="shared" si="611"/>
        <v>1987</v>
      </c>
      <c r="AC2031" t="str">
        <f t="shared" si="612"/>
        <v>ITM_BCD10</v>
      </c>
      <c r="AD2031" s="136" t="str">
        <f>IF(ISNA(VLOOKUP(AA2031,Sheet2!J:J,1,0)),"//","")</f>
        <v/>
      </c>
      <c r="AF2031" s="94" t="str">
        <f t="shared" si="613"/>
        <v/>
      </c>
      <c r="AG2031" t="b">
        <f t="shared" si="614"/>
        <v>1</v>
      </c>
    </row>
    <row r="2032" spans="1:33">
      <c r="A2032" s="215">
        <f t="shared" ref="A2032" si="615">IF(B2032=INT(B2032),ROW(),"")</f>
        <v>2032</v>
      </c>
      <c r="B2032" s="216">
        <f t="shared" si="597"/>
        <v>1988</v>
      </c>
      <c r="C2032" s="100" t="s">
        <v>5269</v>
      </c>
      <c r="D2032" s="86" t="s">
        <v>5272</v>
      </c>
      <c r="E2032" s="11" t="s">
        <v>524</v>
      </c>
      <c r="F2032" s="89" t="s">
        <v>5276</v>
      </c>
      <c r="G2032" s="92">
        <v>0</v>
      </c>
      <c r="H2032" s="92">
        <v>0</v>
      </c>
      <c r="I2032" s="156" t="s">
        <v>1</v>
      </c>
      <c r="J2032" s="11" t="s">
        <v>1396</v>
      </c>
      <c r="K2032" s="10" t="s">
        <v>3830</v>
      </c>
      <c r="L2032" s="214" t="s">
        <v>4851</v>
      </c>
      <c r="M2032" s="214" t="s">
        <v>4910</v>
      </c>
      <c r="N2032" s="90"/>
      <c r="O2032" s="90"/>
      <c r="P2032" s="89" t="s">
        <v>5273</v>
      </c>
      <c r="Q2032" s="90"/>
      <c r="R2032" s="24"/>
      <c r="S2032" t="str">
        <f t="shared" ref="S2032" si="616">IF(E2032=F2032,"","NOT EQUAL")</f>
        <v>NOT EQUAL</v>
      </c>
      <c r="T2032" s="24" t="str">
        <f>IF(ISNA(VLOOKUP(AF2032,#REF!,1)),"//","")</f>
        <v/>
      </c>
      <c r="U2032" s="24"/>
      <c r="V2032" t="e">
        <f t="shared" ref="V2032" si="617">IF(AA2032&lt;&gt;"",V2031+1,V2031)</f>
        <v>#REF!</v>
      </c>
      <c r="W2032" s="81" t="s">
        <v>2769</v>
      </c>
      <c r="X2032" s="59" t="s">
        <v>2631</v>
      </c>
      <c r="Y2032" s="59" t="s">
        <v>2263</v>
      </c>
      <c r="Z2032" s="25" t="str">
        <f t="shared" ref="Z2032" si="618">IF( OR(X2032="CNST", I2032="CAT_REGS"),IF(E2032=CHAR(34)&amp;CHAR(34),F2032,E2032),
IF(X2032="YES",UPPER(IF(E2032=CHAR(34)&amp;CHAR(34),F2032,E2032)),
IF(   AND(X2032&lt;&gt;"NO",I2032="CAT_FNCT",D2032&lt;&gt;"multiply", D2032&lt;&gt;"divide"),IF(J2032="SLS_ENABLED",   UPPER(IF(E2032=CHAR(34)&amp;CHAR(34),F2032,E2032)),""),"")))</f>
        <v/>
      </c>
      <c r="AA2032" s="25" t="str">
        <f t="shared" ref="AA2032" si="619">IF(LEN(Y2032)&gt;0,Y2032,SUBSTITUTE(SUBSTITUTE(SUBSTITUTE(SUBSTITUTE(SUBSTITUTE(SUBSTITUTE(SUBSTITUTE(SUBSTITUTE(SUBSTITUTE(SUBSTITUTE(SUBSTITUTE( (SUBSTITUTE( SUBSTITUTE( SUBSTITUTE( SUBSTITUTE(Z2032,"STD_SIGMA","SUM"),"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32" s="1">
        <f t="shared" ref="AB2032" si="620">B2032</f>
        <v>1988</v>
      </c>
      <c r="AC2032" t="str">
        <f t="shared" ref="AC2032" si="621">P2032</f>
        <v>ITM_BCDU</v>
      </c>
      <c r="AD2032" s="136" t="str">
        <f>IF(ISNA(VLOOKUP(AA2032,Sheet2!J:J,1,0)),"//","")</f>
        <v/>
      </c>
      <c r="AF2032" s="94" t="str">
        <f t="shared" ref="AF2032" si="622">IF(LEN(AA2032)=0,"",SUBSTITUTE(SUBSTITUTE(SUBSTITUTE(SUBSTITUTE(SUBSTITUTE(SUBSTITUTE(SUBSTITUTE(SUBSTITUTE(SUBSTITUTE(SUBSTITUTE(SUBSTITUTE(SUBSTITUTE(SUBSTITUTE(SUBSTITUTE(SUBSTITUTE(SUBSTITUTE(SUBSTITUTE( (SUBSTITUTE( SUBSTITUTE( SUBSTITUTE( SUBSTITUTE(Z2032,"STD_SIGMA","SUM"),"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32" t="b">
        <f t="shared" ref="AG2032" si="623">AA2032=AF2032</f>
        <v>1</v>
      </c>
    </row>
    <row r="2033" spans="1:33">
      <c r="A2033" s="215">
        <f t="shared" si="598"/>
        <v>2033</v>
      </c>
      <c r="B2033" s="216">
        <f t="shared" si="597"/>
        <v>1989</v>
      </c>
      <c r="C2033" s="86" t="s">
        <v>3800</v>
      </c>
      <c r="D2033" s="86">
        <v>6</v>
      </c>
      <c r="E2033" s="89" t="s">
        <v>2772</v>
      </c>
      <c r="F2033" s="89" t="s">
        <v>2772</v>
      </c>
      <c r="G2033" s="92">
        <v>0</v>
      </c>
      <c r="H2033" s="92">
        <v>0</v>
      </c>
      <c r="I2033" s="156" t="s">
        <v>1</v>
      </c>
      <c r="J2033" s="87" t="s">
        <v>1395</v>
      </c>
      <c r="K2033" s="89" t="s">
        <v>3994</v>
      </c>
      <c r="L2033" s="90" t="s">
        <v>4851</v>
      </c>
      <c r="M2033" s="90" t="s">
        <v>4910</v>
      </c>
      <c r="N2033" s="90"/>
      <c r="O2033" s="90" t="s">
        <v>2767</v>
      </c>
      <c r="P2033" s="89" t="s">
        <v>2786</v>
      </c>
      <c r="Q2033" s="90"/>
      <c r="R2033" s="24"/>
      <c r="S2033" t="str">
        <f t="shared" si="603"/>
        <v/>
      </c>
      <c r="T2033" s="24" t="str">
        <f>IF(ISNA(VLOOKUP(AF2033,#REF!,1)),"//","")</f>
        <v/>
      </c>
      <c r="U2033" s="24"/>
      <c r="V2033" t="e">
        <f t="shared" si="604"/>
        <v>#REF!</v>
      </c>
      <c r="W2033" s="81" t="s">
        <v>2769</v>
      </c>
      <c r="X2033" s="59" t="s">
        <v>2631</v>
      </c>
      <c r="Y2033" s="59" t="s">
        <v>2263</v>
      </c>
      <c r="Z2033" s="25" t="str">
        <f t="shared" si="605"/>
        <v/>
      </c>
      <c r="AA2033" s="25" t="str">
        <f t="shared" si="599"/>
        <v/>
      </c>
      <c r="AB2033" s="1">
        <f t="shared" si="606"/>
        <v>1989</v>
      </c>
      <c r="AC2033" t="str">
        <f t="shared" si="600"/>
        <v>ITM_S06</v>
      </c>
      <c r="AD2033" s="136" t="str">
        <f>IF(ISNA(VLOOKUP(AA2033,Sheet2!J:J,1,0)),"//","")</f>
        <v/>
      </c>
      <c r="AF2033" s="94" t="str">
        <f t="shared" si="601"/>
        <v/>
      </c>
      <c r="AG2033" t="b">
        <f t="shared" si="602"/>
        <v>1</v>
      </c>
    </row>
    <row r="2034" spans="1:33">
      <c r="A2034" s="215">
        <f t="shared" si="598"/>
        <v>2034</v>
      </c>
      <c r="B2034" s="216">
        <f t="shared" si="597"/>
        <v>1990</v>
      </c>
      <c r="C2034" s="86" t="s">
        <v>3800</v>
      </c>
      <c r="D2034" s="86">
        <v>8</v>
      </c>
      <c r="E2034" s="89" t="s">
        <v>2773</v>
      </c>
      <c r="F2034" s="89" t="s">
        <v>2773</v>
      </c>
      <c r="G2034" s="92">
        <v>0</v>
      </c>
      <c r="H2034" s="92">
        <v>0</v>
      </c>
      <c r="I2034" s="156" t="s">
        <v>1</v>
      </c>
      <c r="J2034" s="87" t="s">
        <v>1395</v>
      </c>
      <c r="K2034" s="89" t="s">
        <v>3994</v>
      </c>
      <c r="L2034" s="90" t="s">
        <v>4851</v>
      </c>
      <c r="M2034" s="90" t="s">
        <v>4910</v>
      </c>
      <c r="N2034" s="90"/>
      <c r="O2034" s="90" t="s">
        <v>2767</v>
      </c>
      <c r="P2034" s="89" t="s">
        <v>2787</v>
      </c>
      <c r="Q2034" s="90"/>
      <c r="R2034" s="24"/>
      <c r="S2034" t="str">
        <f t="shared" si="603"/>
        <v/>
      </c>
      <c r="T2034" s="24" t="str">
        <f>IF(ISNA(VLOOKUP(AF2034,#REF!,1)),"//","")</f>
        <v/>
      </c>
      <c r="U2034" s="24"/>
      <c r="V2034" t="e">
        <f t="shared" si="604"/>
        <v>#REF!</v>
      </c>
      <c r="W2034" s="81" t="s">
        <v>2769</v>
      </c>
      <c r="X2034" s="59" t="s">
        <v>2631</v>
      </c>
      <c r="Y2034" s="59" t="s">
        <v>2263</v>
      </c>
      <c r="Z2034" s="25" t="str">
        <f t="shared" si="605"/>
        <v/>
      </c>
      <c r="AA2034" s="25" t="str">
        <f t="shared" si="599"/>
        <v/>
      </c>
      <c r="AB2034" s="1">
        <f t="shared" si="606"/>
        <v>1990</v>
      </c>
      <c r="AC2034" t="str">
        <f t="shared" si="600"/>
        <v>ITM_S08</v>
      </c>
      <c r="AD2034" s="136" t="str">
        <f>IF(ISNA(VLOOKUP(AA2034,Sheet2!J:J,1,0)),"//","")</f>
        <v/>
      </c>
      <c r="AF2034" s="94" t="str">
        <f t="shared" si="601"/>
        <v/>
      </c>
      <c r="AG2034" t="b">
        <f t="shared" si="602"/>
        <v>1</v>
      </c>
    </row>
    <row r="2035" spans="1:33">
      <c r="A2035" s="215">
        <f t="shared" si="598"/>
        <v>2035</v>
      </c>
      <c r="B2035" s="216">
        <f t="shared" si="597"/>
        <v>1991</v>
      </c>
      <c r="C2035" s="86" t="s">
        <v>3800</v>
      </c>
      <c r="D2035" s="86">
        <v>16</v>
      </c>
      <c r="E2035" s="89" t="s">
        <v>2774</v>
      </c>
      <c r="F2035" s="89" t="s">
        <v>2774</v>
      </c>
      <c r="G2035" s="92">
        <v>0</v>
      </c>
      <c r="H2035" s="92">
        <v>0</v>
      </c>
      <c r="I2035" s="156" t="s">
        <v>1</v>
      </c>
      <c r="J2035" s="87" t="s">
        <v>1395</v>
      </c>
      <c r="K2035" s="89" t="s">
        <v>3994</v>
      </c>
      <c r="L2035" s="90" t="s">
        <v>4851</v>
      </c>
      <c r="M2035" s="90" t="s">
        <v>4910</v>
      </c>
      <c r="N2035" s="90"/>
      <c r="O2035" s="90" t="s">
        <v>2767</v>
      </c>
      <c r="P2035" s="89" t="s">
        <v>2788</v>
      </c>
      <c r="Q2035" s="90"/>
      <c r="R2035" s="24"/>
      <c r="S2035" t="str">
        <f t="shared" si="603"/>
        <v/>
      </c>
      <c r="T2035" s="24" t="str">
        <f>IF(ISNA(VLOOKUP(AF2035,#REF!,1)),"//","")</f>
        <v/>
      </c>
      <c r="U2035" s="24"/>
      <c r="V2035" t="e">
        <f t="shared" si="604"/>
        <v>#REF!</v>
      </c>
      <c r="W2035" s="81" t="s">
        <v>2769</v>
      </c>
      <c r="X2035" s="59" t="s">
        <v>2631</v>
      </c>
      <c r="Y2035" s="59" t="s">
        <v>2263</v>
      </c>
      <c r="Z2035" s="25" t="str">
        <f t="shared" si="605"/>
        <v/>
      </c>
      <c r="AA2035" s="25" t="str">
        <f t="shared" si="599"/>
        <v/>
      </c>
      <c r="AB2035" s="1">
        <f t="shared" si="606"/>
        <v>1991</v>
      </c>
      <c r="AC2035" t="str">
        <f t="shared" si="600"/>
        <v>ITM_S16</v>
      </c>
      <c r="AD2035" s="136" t="str">
        <f>IF(ISNA(VLOOKUP(AA2035,Sheet2!J:J,1,0)),"//","")</f>
        <v/>
      </c>
      <c r="AF2035" s="94" t="str">
        <f t="shared" si="601"/>
        <v/>
      </c>
      <c r="AG2035" t="b">
        <f t="shared" si="602"/>
        <v>1</v>
      </c>
    </row>
    <row r="2036" spans="1:33">
      <c r="A2036" s="215">
        <f t="shared" si="598"/>
        <v>2036</v>
      </c>
      <c r="B2036" s="216">
        <f t="shared" si="597"/>
        <v>1992</v>
      </c>
      <c r="C2036" s="86" t="s">
        <v>3800</v>
      </c>
      <c r="D2036" s="86">
        <v>32</v>
      </c>
      <c r="E2036" s="89" t="s">
        <v>2775</v>
      </c>
      <c r="F2036" s="89" t="s">
        <v>2775</v>
      </c>
      <c r="G2036" s="92">
        <v>0</v>
      </c>
      <c r="H2036" s="92">
        <v>0</v>
      </c>
      <c r="I2036" s="156" t="s">
        <v>1</v>
      </c>
      <c r="J2036" s="87" t="s">
        <v>1395</v>
      </c>
      <c r="K2036" s="89" t="s">
        <v>3994</v>
      </c>
      <c r="L2036" s="90" t="s">
        <v>4851</v>
      </c>
      <c r="M2036" s="90" t="s">
        <v>4910</v>
      </c>
      <c r="N2036" s="90"/>
      <c r="O2036" s="90" t="s">
        <v>2767</v>
      </c>
      <c r="P2036" s="89" t="s">
        <v>2789</v>
      </c>
      <c r="Q2036" s="90"/>
      <c r="R2036" s="24"/>
      <c r="S2036" t="str">
        <f t="shared" ref="S2036:S2067" si="624">IF(E2036=F2036,"","NOT EQUAL")</f>
        <v/>
      </c>
      <c r="T2036" s="24" t="str">
        <f>IF(ISNA(VLOOKUP(AF2036,#REF!,1)),"//","")</f>
        <v/>
      </c>
      <c r="U2036" s="24"/>
      <c r="V2036" t="e">
        <f t="shared" si="604"/>
        <v>#REF!</v>
      </c>
      <c r="W2036" s="81" t="s">
        <v>2769</v>
      </c>
      <c r="X2036" s="59" t="s">
        <v>2631</v>
      </c>
      <c r="Y2036" s="59" t="s">
        <v>2263</v>
      </c>
      <c r="Z2036" s="25" t="str">
        <f t="shared" si="605"/>
        <v/>
      </c>
      <c r="AA2036" s="25" t="str">
        <f t="shared" si="599"/>
        <v/>
      </c>
      <c r="AB2036" s="1">
        <f t="shared" si="606"/>
        <v>1992</v>
      </c>
      <c r="AC2036" t="str">
        <f t="shared" si="600"/>
        <v>ITM_S32</v>
      </c>
      <c r="AD2036" s="136" t="str">
        <f>IF(ISNA(VLOOKUP(AA2036,Sheet2!J:J,1,0)),"//","")</f>
        <v/>
      </c>
      <c r="AF2036" s="94" t="str">
        <f t="shared" si="601"/>
        <v/>
      </c>
      <c r="AG2036" t="b">
        <f t="shared" si="602"/>
        <v>1</v>
      </c>
    </row>
    <row r="2037" spans="1:33">
      <c r="A2037" s="215">
        <f t="shared" si="598"/>
        <v>2037</v>
      </c>
      <c r="B2037" s="216">
        <f t="shared" si="597"/>
        <v>1993</v>
      </c>
      <c r="C2037" s="86" t="s">
        <v>3800</v>
      </c>
      <c r="D2037" s="86">
        <v>64</v>
      </c>
      <c r="E2037" s="89" t="s">
        <v>2776</v>
      </c>
      <c r="F2037" s="89" t="s">
        <v>2776</v>
      </c>
      <c r="G2037" s="92">
        <v>0</v>
      </c>
      <c r="H2037" s="92">
        <v>0</v>
      </c>
      <c r="I2037" s="156" t="s">
        <v>1</v>
      </c>
      <c r="J2037" s="87" t="s">
        <v>1395</v>
      </c>
      <c r="K2037" s="89" t="s">
        <v>3994</v>
      </c>
      <c r="L2037" s="90" t="s">
        <v>4851</v>
      </c>
      <c r="M2037" s="90" t="s">
        <v>4910</v>
      </c>
      <c r="N2037" s="90"/>
      <c r="O2037" s="90" t="s">
        <v>2767</v>
      </c>
      <c r="P2037" s="89" t="s">
        <v>2790</v>
      </c>
      <c r="Q2037" s="90"/>
      <c r="R2037" s="24"/>
      <c r="S2037" t="str">
        <f t="shared" si="624"/>
        <v/>
      </c>
      <c r="T2037" s="24" t="str">
        <f>IF(ISNA(VLOOKUP(AF2037,#REF!,1)),"//","")</f>
        <v/>
      </c>
      <c r="U2037" s="24"/>
      <c r="V2037" t="e">
        <f t="shared" si="604"/>
        <v>#REF!</v>
      </c>
      <c r="W2037" s="81" t="s">
        <v>2769</v>
      </c>
      <c r="X2037" s="59" t="s">
        <v>2631</v>
      </c>
      <c r="Y2037" s="59" t="s">
        <v>2263</v>
      </c>
      <c r="Z2037" s="25" t="str">
        <f t="shared" si="605"/>
        <v/>
      </c>
      <c r="AA2037" s="25" t="str">
        <f t="shared" si="599"/>
        <v/>
      </c>
      <c r="AB2037" s="1">
        <f t="shared" si="606"/>
        <v>1993</v>
      </c>
      <c r="AC2037" t="str">
        <f t="shared" si="600"/>
        <v>ITM_S64</v>
      </c>
      <c r="AD2037" s="136" t="str">
        <f>IF(ISNA(VLOOKUP(AA2037,Sheet2!J:J,1,0)),"//","")</f>
        <v/>
      </c>
      <c r="AF2037" s="94" t="str">
        <f t="shared" si="601"/>
        <v/>
      </c>
      <c r="AG2037" t="b">
        <f t="shared" si="602"/>
        <v>1</v>
      </c>
    </row>
    <row r="2038" spans="1:33">
      <c r="A2038" s="215">
        <f t="shared" si="598"/>
        <v>2038</v>
      </c>
      <c r="B2038" s="216">
        <f t="shared" si="597"/>
        <v>1994</v>
      </c>
      <c r="C2038" s="86" t="s">
        <v>3801</v>
      </c>
      <c r="D2038" s="86">
        <v>6</v>
      </c>
      <c r="E2038" s="89" t="s">
        <v>2777</v>
      </c>
      <c r="F2038" s="89" t="s">
        <v>2777</v>
      </c>
      <c r="G2038" s="92">
        <v>0</v>
      </c>
      <c r="H2038" s="92">
        <v>0</v>
      </c>
      <c r="I2038" s="156" t="s">
        <v>1</v>
      </c>
      <c r="J2038" s="87" t="s">
        <v>1395</v>
      </c>
      <c r="K2038" s="89" t="s">
        <v>3994</v>
      </c>
      <c r="L2038" s="90" t="s">
        <v>4851</v>
      </c>
      <c r="M2038" s="90" t="s">
        <v>4910</v>
      </c>
      <c r="N2038" s="90"/>
      <c r="O2038" s="90" t="s">
        <v>2767</v>
      </c>
      <c r="P2038" s="89" t="s">
        <v>2791</v>
      </c>
      <c r="Q2038" s="90"/>
      <c r="R2038" s="24"/>
      <c r="S2038" t="str">
        <f t="shared" si="624"/>
        <v/>
      </c>
      <c r="T2038" s="24" t="str">
        <f>IF(ISNA(VLOOKUP(AF2038,#REF!,1)),"//","")</f>
        <v/>
      </c>
      <c r="U2038" s="24"/>
      <c r="V2038" t="e">
        <f t="shared" si="604"/>
        <v>#REF!</v>
      </c>
      <c r="W2038" s="81" t="s">
        <v>2769</v>
      </c>
      <c r="X2038" s="59" t="s">
        <v>2631</v>
      </c>
      <c r="Y2038" s="59" t="s">
        <v>2263</v>
      </c>
      <c r="Z2038" s="25" t="str">
        <f t="shared" si="605"/>
        <v/>
      </c>
      <c r="AA2038" s="25" t="str">
        <f t="shared" si="599"/>
        <v/>
      </c>
      <c r="AB2038" s="1">
        <f t="shared" si="606"/>
        <v>1994</v>
      </c>
      <c r="AC2038" t="str">
        <f t="shared" si="600"/>
        <v>ITM_U06</v>
      </c>
      <c r="AD2038" s="136" t="str">
        <f>IF(ISNA(VLOOKUP(AA2038,Sheet2!J:J,1,0)),"//","")</f>
        <v/>
      </c>
      <c r="AF2038" s="94" t="str">
        <f t="shared" si="601"/>
        <v/>
      </c>
      <c r="AG2038" t="b">
        <f t="shared" si="602"/>
        <v>1</v>
      </c>
    </row>
    <row r="2039" spans="1:33">
      <c r="A2039" s="215">
        <f t="shared" si="598"/>
        <v>2039</v>
      </c>
      <c r="B2039" s="216">
        <f t="shared" si="597"/>
        <v>1995</v>
      </c>
      <c r="C2039" s="86" t="s">
        <v>3801</v>
      </c>
      <c r="D2039" s="86">
        <v>8</v>
      </c>
      <c r="E2039" s="89" t="s">
        <v>2778</v>
      </c>
      <c r="F2039" s="89" t="s">
        <v>2778</v>
      </c>
      <c r="G2039" s="92">
        <v>0</v>
      </c>
      <c r="H2039" s="92">
        <v>0</v>
      </c>
      <c r="I2039" s="156" t="s">
        <v>1</v>
      </c>
      <c r="J2039" s="87" t="s">
        <v>1395</v>
      </c>
      <c r="K2039" s="89" t="s">
        <v>3994</v>
      </c>
      <c r="L2039" s="90" t="s">
        <v>4851</v>
      </c>
      <c r="M2039" s="90" t="s">
        <v>4910</v>
      </c>
      <c r="N2039" s="90"/>
      <c r="O2039" s="90" t="s">
        <v>2767</v>
      </c>
      <c r="P2039" s="89" t="s">
        <v>2792</v>
      </c>
      <c r="Q2039" s="90"/>
      <c r="R2039" s="24"/>
      <c r="S2039" t="str">
        <f t="shared" si="624"/>
        <v/>
      </c>
      <c r="T2039" s="24" t="str">
        <f>IF(ISNA(VLOOKUP(AF2039,#REF!,1)),"//","")</f>
        <v/>
      </c>
      <c r="U2039" s="24"/>
      <c r="V2039" t="e">
        <f t="shared" si="604"/>
        <v>#REF!</v>
      </c>
      <c r="W2039" s="81" t="s">
        <v>2769</v>
      </c>
      <c r="X2039" s="59" t="s">
        <v>2631</v>
      </c>
      <c r="Y2039" s="59" t="s">
        <v>2263</v>
      </c>
      <c r="Z2039" s="25" t="str">
        <f t="shared" si="605"/>
        <v/>
      </c>
      <c r="AA2039" s="25" t="str">
        <f t="shared" si="599"/>
        <v/>
      </c>
      <c r="AB2039" s="1">
        <f t="shared" si="606"/>
        <v>1995</v>
      </c>
      <c r="AC2039" t="str">
        <f t="shared" si="600"/>
        <v>ITM_U08</v>
      </c>
      <c r="AD2039" s="136" t="str">
        <f>IF(ISNA(VLOOKUP(AA2039,Sheet2!J:J,1,0)),"//","")</f>
        <v/>
      </c>
      <c r="AF2039" s="94" t="str">
        <f t="shared" si="601"/>
        <v/>
      </c>
      <c r="AG2039" t="b">
        <f t="shared" si="602"/>
        <v>1</v>
      </c>
    </row>
    <row r="2040" spans="1:33">
      <c r="A2040" s="215">
        <f t="shared" si="598"/>
        <v>2040</v>
      </c>
      <c r="B2040" s="216">
        <f t="shared" si="597"/>
        <v>1996</v>
      </c>
      <c r="C2040" s="86" t="s">
        <v>3801</v>
      </c>
      <c r="D2040" s="86">
        <v>16</v>
      </c>
      <c r="E2040" s="89" t="s">
        <v>2779</v>
      </c>
      <c r="F2040" s="89" t="s">
        <v>2779</v>
      </c>
      <c r="G2040" s="92">
        <v>0</v>
      </c>
      <c r="H2040" s="92">
        <v>0</v>
      </c>
      <c r="I2040" s="156" t="s">
        <v>1</v>
      </c>
      <c r="J2040" s="87" t="s">
        <v>1395</v>
      </c>
      <c r="K2040" s="89" t="s">
        <v>3994</v>
      </c>
      <c r="L2040" s="90" t="s">
        <v>4851</v>
      </c>
      <c r="M2040" s="90" t="s">
        <v>4910</v>
      </c>
      <c r="N2040" s="90"/>
      <c r="O2040" s="90" t="s">
        <v>2767</v>
      </c>
      <c r="P2040" s="89" t="s">
        <v>2793</v>
      </c>
      <c r="Q2040" s="90"/>
      <c r="R2040" s="24"/>
      <c r="S2040" t="str">
        <f t="shared" si="624"/>
        <v/>
      </c>
      <c r="T2040" s="24" t="str">
        <f>IF(ISNA(VLOOKUP(AF2040,#REF!,1)),"//","")</f>
        <v/>
      </c>
      <c r="U2040" s="24"/>
      <c r="V2040" t="e">
        <f t="shared" si="604"/>
        <v>#REF!</v>
      </c>
      <c r="W2040" s="81" t="s">
        <v>2769</v>
      </c>
      <c r="X2040" s="59" t="s">
        <v>2631</v>
      </c>
      <c r="Y2040" s="59" t="s">
        <v>2263</v>
      </c>
      <c r="Z2040" s="25" t="str">
        <f t="shared" si="605"/>
        <v/>
      </c>
      <c r="AA2040" s="25" t="str">
        <f t="shared" si="599"/>
        <v/>
      </c>
      <c r="AB2040" s="1">
        <f t="shared" si="606"/>
        <v>1996</v>
      </c>
      <c r="AC2040" t="str">
        <f t="shared" si="600"/>
        <v>ITM_U16</v>
      </c>
      <c r="AD2040" s="136" t="str">
        <f>IF(ISNA(VLOOKUP(AA2040,Sheet2!J:J,1,0)),"//","")</f>
        <v/>
      </c>
      <c r="AF2040" s="94" t="str">
        <f t="shared" si="601"/>
        <v/>
      </c>
      <c r="AG2040" t="b">
        <f t="shared" si="602"/>
        <v>1</v>
      </c>
    </row>
    <row r="2041" spans="1:33">
      <c r="A2041" s="215">
        <f t="shared" si="598"/>
        <v>2041</v>
      </c>
      <c r="B2041" s="216">
        <f t="shared" si="597"/>
        <v>1997</v>
      </c>
      <c r="C2041" s="86" t="s">
        <v>3801</v>
      </c>
      <c r="D2041" s="86">
        <v>32</v>
      </c>
      <c r="E2041" s="89" t="s">
        <v>2780</v>
      </c>
      <c r="F2041" s="89" t="s">
        <v>2780</v>
      </c>
      <c r="G2041" s="92">
        <v>0</v>
      </c>
      <c r="H2041" s="92">
        <v>0</v>
      </c>
      <c r="I2041" s="156" t="s">
        <v>1</v>
      </c>
      <c r="J2041" s="87" t="s">
        <v>1395</v>
      </c>
      <c r="K2041" s="89" t="s">
        <v>3994</v>
      </c>
      <c r="L2041" s="90" t="s">
        <v>4851</v>
      </c>
      <c r="M2041" s="90" t="s">
        <v>4910</v>
      </c>
      <c r="N2041" s="90"/>
      <c r="O2041" s="90" t="s">
        <v>2767</v>
      </c>
      <c r="P2041" s="89" t="s">
        <v>2794</v>
      </c>
      <c r="Q2041" s="90"/>
      <c r="R2041" s="24"/>
      <c r="S2041" t="str">
        <f t="shared" si="624"/>
        <v/>
      </c>
      <c r="T2041" s="24" t="str">
        <f>IF(ISNA(VLOOKUP(AF2041,#REF!,1)),"//","")</f>
        <v/>
      </c>
      <c r="U2041" s="24"/>
      <c r="V2041" t="e">
        <f t="shared" si="604"/>
        <v>#REF!</v>
      </c>
      <c r="W2041" s="81" t="s">
        <v>2769</v>
      </c>
      <c r="X2041" s="59" t="s">
        <v>2631</v>
      </c>
      <c r="Y2041" s="59" t="s">
        <v>2263</v>
      </c>
      <c r="Z2041" s="25" t="str">
        <f t="shared" si="605"/>
        <v/>
      </c>
      <c r="AA2041" s="25" t="str">
        <f t="shared" si="599"/>
        <v/>
      </c>
      <c r="AB2041" s="1">
        <f t="shared" si="606"/>
        <v>1997</v>
      </c>
      <c r="AC2041" t="str">
        <f t="shared" si="600"/>
        <v>ITM_U32</v>
      </c>
      <c r="AD2041" s="136" t="str">
        <f>IF(ISNA(VLOOKUP(AA2041,Sheet2!J:J,1,0)),"//","")</f>
        <v/>
      </c>
      <c r="AF2041" s="94" t="str">
        <f t="shared" si="601"/>
        <v/>
      </c>
      <c r="AG2041" t="b">
        <f t="shared" si="602"/>
        <v>1</v>
      </c>
    </row>
    <row r="2042" spans="1:33">
      <c r="A2042" s="215">
        <f t="shared" si="598"/>
        <v>2042</v>
      </c>
      <c r="B2042" s="216">
        <f t="shared" si="597"/>
        <v>1998</v>
      </c>
      <c r="C2042" s="86" t="s">
        <v>3801</v>
      </c>
      <c r="D2042" s="86">
        <v>64</v>
      </c>
      <c r="E2042" s="89" t="s">
        <v>2781</v>
      </c>
      <c r="F2042" s="89" t="s">
        <v>2781</v>
      </c>
      <c r="G2042" s="92">
        <v>0</v>
      </c>
      <c r="H2042" s="92">
        <v>0</v>
      </c>
      <c r="I2042" s="156" t="s">
        <v>1</v>
      </c>
      <c r="J2042" s="87" t="s">
        <v>1395</v>
      </c>
      <c r="K2042" s="89" t="s">
        <v>3994</v>
      </c>
      <c r="L2042" s="90" t="s">
        <v>4851</v>
      </c>
      <c r="M2042" s="90" t="s">
        <v>4910</v>
      </c>
      <c r="N2042" s="90"/>
      <c r="O2042" s="90" t="s">
        <v>2767</v>
      </c>
      <c r="P2042" s="89" t="s">
        <v>2795</v>
      </c>
      <c r="Q2042" s="90"/>
      <c r="R2042" s="24"/>
      <c r="S2042" t="str">
        <f t="shared" si="624"/>
        <v/>
      </c>
      <c r="T2042" s="24" t="str">
        <f>IF(ISNA(VLOOKUP(AF2042,#REF!,1)),"//","")</f>
        <v/>
      </c>
      <c r="U2042" s="24"/>
      <c r="V2042" t="e">
        <f t="shared" si="604"/>
        <v>#REF!</v>
      </c>
      <c r="W2042" s="81" t="s">
        <v>2769</v>
      </c>
      <c r="X2042" s="59" t="s">
        <v>2631</v>
      </c>
      <c r="Y2042" s="59" t="s">
        <v>2263</v>
      </c>
      <c r="Z2042" s="25" t="str">
        <f t="shared" si="605"/>
        <v/>
      </c>
      <c r="AA2042" s="25" t="str">
        <f t="shared" si="599"/>
        <v/>
      </c>
      <c r="AB2042" s="1">
        <f t="shared" si="606"/>
        <v>1998</v>
      </c>
      <c r="AC2042" t="str">
        <f t="shared" si="600"/>
        <v>ITM_U64</v>
      </c>
      <c r="AD2042" s="136" t="str">
        <f>IF(ISNA(VLOOKUP(AA2042,Sheet2!J:J,1,0)),"//","")</f>
        <v/>
      </c>
      <c r="AF2042" s="94" t="str">
        <f t="shared" si="601"/>
        <v/>
      </c>
      <c r="AG2042" t="b">
        <f t="shared" si="602"/>
        <v>1</v>
      </c>
    </row>
    <row r="2043" spans="1:33">
      <c r="A2043" s="215">
        <f t="shared" si="598"/>
        <v>2043</v>
      </c>
      <c r="B2043" s="216">
        <f t="shared" si="597"/>
        <v>1999</v>
      </c>
      <c r="C2043" s="86" t="s">
        <v>3802</v>
      </c>
      <c r="D2043" s="86">
        <v>1</v>
      </c>
      <c r="E2043" s="89" t="s">
        <v>2782</v>
      </c>
      <c r="F2043" s="89" t="s">
        <v>2782</v>
      </c>
      <c r="G2043" s="92">
        <v>0</v>
      </c>
      <c r="H2043" s="92">
        <v>0</v>
      </c>
      <c r="I2043" s="151" t="s">
        <v>3</v>
      </c>
      <c r="J2043" s="87" t="s">
        <v>1395</v>
      </c>
      <c r="K2043" s="89" t="s">
        <v>3994</v>
      </c>
      <c r="L2043" s="90" t="s">
        <v>4851</v>
      </c>
      <c r="M2043" s="90" t="s">
        <v>4910</v>
      </c>
      <c r="N2043" s="90"/>
      <c r="O2043" s="90" t="s">
        <v>2767</v>
      </c>
      <c r="P2043" s="89" t="s">
        <v>2796</v>
      </c>
      <c r="Q2043" s="90"/>
      <c r="R2043" s="24"/>
      <c r="S2043" t="str">
        <f t="shared" si="624"/>
        <v/>
      </c>
      <c r="T2043" s="24" t="str">
        <f>IF(ISNA(VLOOKUP(AF2043,#REF!,1)),"//","")</f>
        <v/>
      </c>
      <c r="U2043" s="24"/>
      <c r="V2043" t="e">
        <f t="shared" si="604"/>
        <v>#REF!</v>
      </c>
      <c r="W2043" s="81" t="s">
        <v>2769</v>
      </c>
      <c r="X2043" s="59" t="s">
        <v>2631</v>
      </c>
      <c r="Y2043" s="59" t="s">
        <v>2263</v>
      </c>
      <c r="Z2043" s="25" t="str">
        <f t="shared" si="605"/>
        <v/>
      </c>
      <c r="AA2043" s="25" t="str">
        <f t="shared" si="599"/>
        <v/>
      </c>
      <c r="AB2043" s="1">
        <f t="shared" si="606"/>
        <v>1999</v>
      </c>
      <c r="AC2043" t="str">
        <f t="shared" si="600"/>
        <v>ITM_SL1</v>
      </c>
      <c r="AD2043" s="136" t="str">
        <f>IF(ISNA(VLOOKUP(AA2043,Sheet2!J:J,1,0)),"//","")</f>
        <v/>
      </c>
      <c r="AF2043" s="94" t="str">
        <f t="shared" si="601"/>
        <v/>
      </c>
      <c r="AG2043" t="b">
        <f t="shared" si="602"/>
        <v>1</v>
      </c>
    </row>
    <row r="2044" spans="1:33">
      <c r="A2044" s="215">
        <f t="shared" si="598"/>
        <v>2044</v>
      </c>
      <c r="B2044" s="216">
        <f t="shared" si="597"/>
        <v>2000</v>
      </c>
      <c r="C2044" s="86" t="s">
        <v>3802</v>
      </c>
      <c r="D2044" s="86">
        <v>2</v>
      </c>
      <c r="E2044" s="89" t="s">
        <v>2783</v>
      </c>
      <c r="F2044" s="89" t="s">
        <v>2783</v>
      </c>
      <c r="G2044" s="92">
        <v>0</v>
      </c>
      <c r="H2044" s="92">
        <v>0</v>
      </c>
      <c r="I2044" s="151" t="s">
        <v>3</v>
      </c>
      <c r="J2044" s="87" t="s">
        <v>1395</v>
      </c>
      <c r="K2044" s="89" t="s">
        <v>3994</v>
      </c>
      <c r="L2044" s="90" t="s">
        <v>4851</v>
      </c>
      <c r="M2044" s="90" t="s">
        <v>4910</v>
      </c>
      <c r="N2044" s="90"/>
      <c r="O2044" s="90" t="s">
        <v>2767</v>
      </c>
      <c r="P2044" s="89" t="s">
        <v>2797</v>
      </c>
      <c r="Q2044" s="90"/>
      <c r="R2044" s="24"/>
      <c r="S2044" t="str">
        <f t="shared" si="624"/>
        <v/>
      </c>
      <c r="T2044" s="24" t="str">
        <f>IF(ISNA(VLOOKUP(AF2044,#REF!,1)),"//","")</f>
        <v/>
      </c>
      <c r="U2044" s="24"/>
      <c r="V2044" t="e">
        <f t="shared" si="604"/>
        <v>#REF!</v>
      </c>
      <c r="W2044" s="81" t="s">
        <v>2769</v>
      </c>
      <c r="X2044" s="59" t="s">
        <v>2631</v>
      </c>
      <c r="Y2044" s="59" t="s">
        <v>2263</v>
      </c>
      <c r="Z2044" s="25" t="str">
        <f t="shared" si="605"/>
        <v/>
      </c>
      <c r="AA2044" s="25" t="str">
        <f t="shared" si="599"/>
        <v/>
      </c>
      <c r="AB2044" s="1">
        <f t="shared" si="606"/>
        <v>2000</v>
      </c>
      <c r="AC2044" t="str">
        <f t="shared" si="600"/>
        <v>ITM_SR1</v>
      </c>
      <c r="AD2044" s="136" t="str">
        <f>IF(ISNA(VLOOKUP(AA2044,Sheet2!J:J,1,0)),"//","")</f>
        <v/>
      </c>
      <c r="AF2044" s="94" t="str">
        <f t="shared" si="601"/>
        <v/>
      </c>
      <c r="AG2044" t="b">
        <f t="shared" si="602"/>
        <v>1</v>
      </c>
    </row>
    <row r="2045" spans="1:33">
      <c r="A2045" s="215">
        <f t="shared" si="598"/>
        <v>2045</v>
      </c>
      <c r="B2045" s="216">
        <f t="shared" si="597"/>
        <v>2001</v>
      </c>
      <c r="C2045" s="86" t="s">
        <v>3802</v>
      </c>
      <c r="D2045" s="86">
        <v>3</v>
      </c>
      <c r="E2045" s="89" t="s">
        <v>2784</v>
      </c>
      <c r="F2045" s="89" t="s">
        <v>2784</v>
      </c>
      <c r="G2045" s="92">
        <v>0</v>
      </c>
      <c r="H2045" s="92">
        <v>0</v>
      </c>
      <c r="I2045" s="151" t="s">
        <v>3</v>
      </c>
      <c r="J2045" s="87" t="s">
        <v>1395</v>
      </c>
      <c r="K2045" s="89" t="s">
        <v>3994</v>
      </c>
      <c r="L2045" s="90" t="s">
        <v>4851</v>
      </c>
      <c r="M2045" s="90" t="s">
        <v>4910</v>
      </c>
      <c r="N2045" s="90"/>
      <c r="O2045" s="90" t="s">
        <v>2767</v>
      </c>
      <c r="P2045" s="89" t="s">
        <v>2798</v>
      </c>
      <c r="Q2045" s="90"/>
      <c r="R2045" s="24"/>
      <c r="S2045" t="str">
        <f t="shared" si="624"/>
        <v/>
      </c>
      <c r="T2045" s="24" t="str">
        <f>IF(ISNA(VLOOKUP(AF2045,#REF!,1)),"//","")</f>
        <v/>
      </c>
      <c r="U2045" s="24"/>
      <c r="V2045" t="e">
        <f t="shared" si="604"/>
        <v>#REF!</v>
      </c>
      <c r="W2045" s="81" t="s">
        <v>2769</v>
      </c>
      <c r="X2045" s="59" t="s">
        <v>2631</v>
      </c>
      <c r="Y2045" s="59" t="s">
        <v>2263</v>
      </c>
      <c r="Z2045" s="25" t="str">
        <f t="shared" si="605"/>
        <v/>
      </c>
      <c r="AA2045" s="25" t="str">
        <f t="shared" si="599"/>
        <v/>
      </c>
      <c r="AB2045" s="1">
        <f t="shared" si="606"/>
        <v>2001</v>
      </c>
      <c r="AC2045" t="str">
        <f t="shared" si="600"/>
        <v>ITM_RL1</v>
      </c>
      <c r="AD2045" s="136" t="str">
        <f>IF(ISNA(VLOOKUP(AA2045,Sheet2!J:J,1,0)),"//","")</f>
        <v/>
      </c>
      <c r="AF2045" s="94" t="str">
        <f t="shared" si="601"/>
        <v/>
      </c>
      <c r="AG2045" t="b">
        <f t="shared" si="602"/>
        <v>1</v>
      </c>
    </row>
    <row r="2046" spans="1:33">
      <c r="A2046" s="215">
        <f t="shared" si="598"/>
        <v>2046</v>
      </c>
      <c r="B2046" s="216">
        <f t="shared" si="597"/>
        <v>2002</v>
      </c>
      <c r="C2046" s="86" t="s">
        <v>3802</v>
      </c>
      <c r="D2046" s="86">
        <v>4</v>
      </c>
      <c r="E2046" s="89" t="s">
        <v>2785</v>
      </c>
      <c r="F2046" s="89" t="s">
        <v>2785</v>
      </c>
      <c r="G2046" s="92">
        <v>0</v>
      </c>
      <c r="H2046" s="92">
        <v>0</v>
      </c>
      <c r="I2046" s="151" t="s">
        <v>3</v>
      </c>
      <c r="J2046" s="87" t="s">
        <v>1395</v>
      </c>
      <c r="K2046" s="89" t="s">
        <v>3994</v>
      </c>
      <c r="L2046" s="90" t="s">
        <v>4851</v>
      </c>
      <c r="M2046" s="90" t="s">
        <v>4910</v>
      </c>
      <c r="N2046" s="90"/>
      <c r="O2046" s="90" t="s">
        <v>2767</v>
      </c>
      <c r="P2046" s="89" t="s">
        <v>2799</v>
      </c>
      <c r="Q2046" s="90"/>
      <c r="R2046" s="24"/>
      <c r="S2046" t="str">
        <f t="shared" si="624"/>
        <v/>
      </c>
      <c r="T2046" s="24" t="str">
        <f>IF(ISNA(VLOOKUP(AF2046,#REF!,1)),"//","")</f>
        <v/>
      </c>
      <c r="U2046" s="24"/>
      <c r="V2046" t="e">
        <f t="shared" si="604"/>
        <v>#REF!</v>
      </c>
      <c r="W2046" s="81" t="s">
        <v>2769</v>
      </c>
      <c r="X2046" s="59" t="s">
        <v>2631</v>
      </c>
      <c r="Y2046" s="59" t="s">
        <v>2263</v>
      </c>
      <c r="Z2046" s="25" t="str">
        <f t="shared" si="605"/>
        <v/>
      </c>
      <c r="AA2046" s="25" t="str">
        <f t="shared" si="599"/>
        <v/>
      </c>
      <c r="AB2046" s="1">
        <f t="shared" si="606"/>
        <v>2002</v>
      </c>
      <c r="AC2046" t="str">
        <f t="shared" si="600"/>
        <v>ITM_RR1</v>
      </c>
      <c r="AD2046" s="136" t="str">
        <f>IF(ISNA(VLOOKUP(AA2046,Sheet2!J:J,1,0)),"//","")</f>
        <v/>
      </c>
      <c r="AF2046" s="94" t="str">
        <f t="shared" si="601"/>
        <v/>
      </c>
      <c r="AG2046" t="b">
        <f t="shared" si="602"/>
        <v>1</v>
      </c>
    </row>
    <row r="2047" spans="1:33">
      <c r="A2047" s="215">
        <f t="shared" si="598"/>
        <v>2047</v>
      </c>
      <c r="B2047" s="216">
        <f t="shared" si="597"/>
        <v>2003</v>
      </c>
      <c r="C2047" s="86" t="s">
        <v>3802</v>
      </c>
      <c r="D2047" s="86">
        <v>5</v>
      </c>
      <c r="E2047" s="89" t="s">
        <v>5283</v>
      </c>
      <c r="F2047" s="89" t="s">
        <v>5283</v>
      </c>
      <c r="G2047" s="92">
        <v>0</v>
      </c>
      <c r="H2047" s="92">
        <v>0</v>
      </c>
      <c r="I2047" s="151" t="s">
        <v>3</v>
      </c>
      <c r="J2047" s="87" t="s">
        <v>1396</v>
      </c>
      <c r="K2047" s="89" t="s">
        <v>3994</v>
      </c>
      <c r="L2047" s="90" t="s">
        <v>4851</v>
      </c>
      <c r="M2047" s="90" t="s">
        <v>4910</v>
      </c>
      <c r="N2047" s="90"/>
      <c r="O2047" s="90" t="s">
        <v>2767</v>
      </c>
      <c r="P2047" s="89" t="s">
        <v>2800</v>
      </c>
      <c r="Q2047" s="90"/>
      <c r="R2047" s="24"/>
      <c r="S2047" t="str">
        <f t="shared" si="624"/>
        <v/>
      </c>
      <c r="T2047" s="24" t="str">
        <f>IF(ISNA(VLOOKUP(AF2047,#REF!,1)),"//","")</f>
        <v/>
      </c>
      <c r="U2047" s="24"/>
      <c r="V2047" t="e">
        <f t="shared" si="604"/>
        <v>#REF!</v>
      </c>
      <c r="W2047" s="81" t="s">
        <v>2769</v>
      </c>
      <c r="X2047" s="59" t="s">
        <v>2631</v>
      </c>
      <c r="Y2047" s="59" t="s">
        <v>2263</v>
      </c>
      <c r="Z2047" s="25" t="str">
        <f t="shared" si="605"/>
        <v/>
      </c>
      <c r="AA2047" s="25" t="str">
        <f t="shared" si="599"/>
        <v/>
      </c>
      <c r="AB2047" s="1">
        <f t="shared" si="606"/>
        <v>2003</v>
      </c>
      <c r="AC2047" t="str">
        <f t="shared" si="600"/>
        <v>ITM_FWORD</v>
      </c>
      <c r="AD2047" s="136" t="str">
        <f>IF(ISNA(VLOOKUP(AA2047,Sheet2!J:J,1,0)),"//","")</f>
        <v/>
      </c>
      <c r="AF2047" s="94" t="str">
        <f t="shared" si="601"/>
        <v/>
      </c>
      <c r="AG2047" t="b">
        <f t="shared" si="602"/>
        <v>1</v>
      </c>
    </row>
    <row r="2048" spans="1:33">
      <c r="A2048" s="215">
        <f t="shared" si="598"/>
        <v>2048</v>
      </c>
      <c r="B2048" s="216">
        <f t="shared" si="597"/>
        <v>2004</v>
      </c>
      <c r="C2048" s="86" t="s">
        <v>3802</v>
      </c>
      <c r="D2048" s="86">
        <v>6</v>
      </c>
      <c r="E2048" s="89" t="s">
        <v>5284</v>
      </c>
      <c r="F2048" s="89" t="s">
        <v>5284</v>
      </c>
      <c r="G2048" s="92">
        <v>0</v>
      </c>
      <c r="H2048" s="92">
        <v>0</v>
      </c>
      <c r="I2048" s="151" t="s">
        <v>3</v>
      </c>
      <c r="J2048" s="87" t="s">
        <v>1396</v>
      </c>
      <c r="K2048" s="89" t="s">
        <v>3994</v>
      </c>
      <c r="L2048" s="90" t="s">
        <v>4851</v>
      </c>
      <c r="M2048" s="90" t="s">
        <v>4910</v>
      </c>
      <c r="N2048" s="90"/>
      <c r="O2048" s="90" t="s">
        <v>2767</v>
      </c>
      <c r="P2048" s="89" t="s">
        <v>2801</v>
      </c>
      <c r="Q2048" s="90"/>
      <c r="R2048" s="24"/>
      <c r="S2048" t="str">
        <f t="shared" si="624"/>
        <v/>
      </c>
      <c r="T2048" s="24" t="str">
        <f>IF(ISNA(VLOOKUP(AF2048,#REF!,1)),"//","")</f>
        <v/>
      </c>
      <c r="U2048" s="24"/>
      <c r="V2048" t="e">
        <f t="shared" si="604"/>
        <v>#REF!</v>
      </c>
      <c r="W2048" s="81" t="s">
        <v>2769</v>
      </c>
      <c r="X2048" s="59" t="s">
        <v>2631</v>
      </c>
      <c r="Y2048" s="59" t="s">
        <v>2263</v>
      </c>
      <c r="Z2048" s="25" t="str">
        <f t="shared" si="605"/>
        <v/>
      </c>
      <c r="AA2048" s="25" t="str">
        <f t="shared" si="599"/>
        <v/>
      </c>
      <c r="AB2048" s="1">
        <f t="shared" si="606"/>
        <v>2004</v>
      </c>
      <c r="AC2048" t="str">
        <f t="shared" si="600"/>
        <v>ITM_FBYTE</v>
      </c>
      <c r="AD2048" s="136" t="str">
        <f>IF(ISNA(VLOOKUP(AA2048,Sheet2!J:J,1,0)),"//","")</f>
        <v/>
      </c>
      <c r="AF2048" s="94" t="str">
        <f t="shared" si="601"/>
        <v/>
      </c>
      <c r="AG2048" t="b">
        <f t="shared" si="602"/>
        <v>1</v>
      </c>
    </row>
    <row r="2049" spans="1:33">
      <c r="A2049" s="215">
        <f t="shared" si="598"/>
        <v>2049</v>
      </c>
      <c r="B2049" s="216">
        <f t="shared" si="597"/>
        <v>2005</v>
      </c>
      <c r="C2049" s="86" t="s">
        <v>5280</v>
      </c>
      <c r="D2049" s="86" t="s">
        <v>7</v>
      </c>
      <c r="E2049" s="89" t="s">
        <v>5279</v>
      </c>
      <c r="F2049" s="89" t="s">
        <v>5279</v>
      </c>
      <c r="G2049" s="92">
        <v>0</v>
      </c>
      <c r="H2049" s="92">
        <v>0</v>
      </c>
      <c r="I2049" s="156" t="s">
        <v>1</v>
      </c>
      <c r="J2049" s="87" t="s">
        <v>1396</v>
      </c>
      <c r="K2049" s="89" t="s">
        <v>3994</v>
      </c>
      <c r="L2049" s="90" t="s">
        <v>4851</v>
      </c>
      <c r="M2049" s="90" t="s">
        <v>4910</v>
      </c>
      <c r="N2049" s="90"/>
      <c r="O2049" s="90" t="s">
        <v>2808</v>
      </c>
      <c r="P2049" s="89" t="s">
        <v>5281</v>
      </c>
      <c r="Q2049" s="90"/>
      <c r="R2049" s="24"/>
      <c r="S2049" t="str">
        <f t="shared" si="624"/>
        <v/>
      </c>
      <c r="T2049" s="24" t="str">
        <f>IF(ISNA(VLOOKUP(AF2049,#REF!,1)),"//","")</f>
        <v/>
      </c>
      <c r="U2049" s="24"/>
      <c r="V2049" t="e">
        <f t="shared" si="604"/>
        <v>#REF!</v>
      </c>
      <c r="W2049" s="81" t="s">
        <v>2702</v>
      </c>
      <c r="X2049" s="59" t="s">
        <v>2637</v>
      </c>
      <c r="Y2049" s="59" t="s">
        <v>2263</v>
      </c>
      <c r="Z2049" s="25" t="str">
        <f t="shared" si="605"/>
        <v>"CLRMOD"</v>
      </c>
      <c r="AA2049" s="25" t="str">
        <f t="shared" si="599"/>
        <v>CLRMOD</v>
      </c>
      <c r="AB2049" s="1">
        <f t="shared" si="606"/>
        <v>2005</v>
      </c>
      <c r="AC2049" t="str">
        <f t="shared" si="600"/>
        <v>ITM_CLRMOD</v>
      </c>
      <c r="AD2049" s="136" t="str">
        <f>IF(ISNA(VLOOKUP(AA2049,Sheet2!J:J,1,0)),"//","")</f>
        <v>//</v>
      </c>
      <c r="AF2049" s="94" t="str">
        <f t="shared" si="601"/>
        <v>CLRMOD</v>
      </c>
      <c r="AG2049" t="b">
        <f t="shared" si="602"/>
        <v>1</v>
      </c>
    </row>
    <row r="2050" spans="1:33">
      <c r="A2050" s="215">
        <f t="shared" si="598"/>
        <v>2050</v>
      </c>
      <c r="B2050" s="216">
        <f t="shared" si="597"/>
        <v>2006</v>
      </c>
      <c r="C2050" s="86" t="s">
        <v>3803</v>
      </c>
      <c r="D2050" s="86" t="s">
        <v>12</v>
      </c>
      <c r="E2050" s="194" t="s">
        <v>524</v>
      </c>
      <c r="F2050" s="87" t="s">
        <v>2807</v>
      </c>
      <c r="G2050" s="92">
        <v>0</v>
      </c>
      <c r="H2050" s="92">
        <v>3</v>
      </c>
      <c r="I2050" s="156" t="s">
        <v>1</v>
      </c>
      <c r="J2050" s="87" t="s">
        <v>1396</v>
      </c>
      <c r="K2050" s="89" t="s">
        <v>3830</v>
      </c>
      <c r="L2050" s="90" t="s">
        <v>4851</v>
      </c>
      <c r="M2050" s="90" t="s">
        <v>4910</v>
      </c>
      <c r="N2050" s="90"/>
      <c r="O2050" s="90" t="s">
        <v>2767</v>
      </c>
      <c r="P2050" s="89" t="s">
        <v>2806</v>
      </c>
      <c r="Q2050" s="89"/>
      <c r="R2050"/>
      <c r="S2050" t="str">
        <f t="shared" si="624"/>
        <v>NOT EQUAL</v>
      </c>
      <c r="T2050" t="str">
        <f>IF(ISNA(VLOOKUP(AF2050,#REF!,1)),"//","")</f>
        <v/>
      </c>
      <c r="U2050"/>
      <c r="V2050" t="e">
        <f t="shared" si="604"/>
        <v>#REF!</v>
      </c>
      <c r="W2050" s="81" t="s">
        <v>2769</v>
      </c>
      <c r="X2050" s="59" t="s">
        <v>2631</v>
      </c>
      <c r="Y2050" s="59" t="s">
        <v>2263</v>
      </c>
      <c r="Z2050" s="25" t="str">
        <f t="shared" si="605"/>
        <v/>
      </c>
      <c r="AA2050" s="25" t="str">
        <f t="shared" si="599"/>
        <v/>
      </c>
      <c r="AB2050" s="1">
        <f t="shared" si="606"/>
        <v>2006</v>
      </c>
      <c r="AC2050" t="str">
        <f t="shared" si="600"/>
        <v>ITM_SHOIREP</v>
      </c>
      <c r="AD2050" s="136" t="str">
        <f>IF(ISNA(VLOOKUP(AA2050,Sheet2!J:J,1,0)),"//","")</f>
        <v/>
      </c>
      <c r="AF2050" s="94" t="str">
        <f t="shared" si="601"/>
        <v/>
      </c>
      <c r="AG2050" t="b">
        <f t="shared" si="602"/>
        <v>1</v>
      </c>
    </row>
    <row r="2051" spans="1:33">
      <c r="A2051" s="215">
        <f t="shared" si="598"/>
        <v>2051</v>
      </c>
      <c r="B2051" s="216">
        <f t="shared" si="597"/>
        <v>2007</v>
      </c>
      <c r="C2051" s="86" t="s">
        <v>3804</v>
      </c>
      <c r="D2051" s="86" t="s">
        <v>7</v>
      </c>
      <c r="E2051" s="194" t="s">
        <v>524</v>
      </c>
      <c r="F2051" s="89" t="s">
        <v>4955</v>
      </c>
      <c r="G2051" s="92">
        <v>0</v>
      </c>
      <c r="H2051" s="92">
        <v>0</v>
      </c>
      <c r="I2051" s="156" t="s">
        <v>1</v>
      </c>
      <c r="J2051" s="87" t="s">
        <v>1396</v>
      </c>
      <c r="K2051" s="89" t="s">
        <v>3830</v>
      </c>
      <c r="L2051" s="90" t="s">
        <v>4851</v>
      </c>
      <c r="M2051" s="90" t="s">
        <v>4910</v>
      </c>
      <c r="N2051" s="90"/>
      <c r="O2051" s="90" t="s">
        <v>979</v>
      </c>
      <c r="P2051" s="89" t="s">
        <v>2823</v>
      </c>
      <c r="Q2051" s="90"/>
      <c r="R2051" s="24"/>
      <c r="S2051" t="str">
        <f t="shared" si="624"/>
        <v>NOT EQUAL</v>
      </c>
      <c r="T2051" s="24" t="str">
        <f>IF(ISNA(VLOOKUP(AF2051,#REF!,1)),"//","")</f>
        <v/>
      </c>
      <c r="U2051" s="24"/>
      <c r="V2051" t="e">
        <f t="shared" si="604"/>
        <v>#REF!</v>
      </c>
      <c r="W2051" s="81" t="s">
        <v>2263</v>
      </c>
      <c r="X2051" s="59"/>
      <c r="Y2051" s="59" t="s">
        <v>2263</v>
      </c>
      <c r="Z2051" s="25" t="str">
        <f t="shared" si="605"/>
        <v/>
      </c>
      <c r="AA2051" s="25" t="str">
        <f t="shared" si="599"/>
        <v/>
      </c>
      <c r="AB2051" s="1">
        <f t="shared" si="606"/>
        <v>2007</v>
      </c>
      <c r="AC2051" t="str">
        <f t="shared" si="600"/>
        <v>ITM_SCALE</v>
      </c>
      <c r="AD2051" s="136" t="str">
        <f>IF(ISNA(VLOOKUP(AA2051,Sheet2!J:J,1,0)),"//","")</f>
        <v/>
      </c>
      <c r="AF2051" s="94" t="str">
        <f t="shared" si="601"/>
        <v/>
      </c>
      <c r="AG2051" t="b">
        <f t="shared" si="602"/>
        <v>1</v>
      </c>
    </row>
    <row r="2052" spans="1:33">
      <c r="A2052" s="215">
        <f t="shared" ref="A2052" si="625">IF(B2052=INT(B2052),ROW(),"")</f>
        <v>2052</v>
      </c>
      <c r="B2052" s="216">
        <f t="shared" si="597"/>
        <v>2008</v>
      </c>
      <c r="C2052" s="100" t="s">
        <v>5269</v>
      </c>
      <c r="D2052" s="100" t="s">
        <v>5277</v>
      </c>
      <c r="E2052" s="11" t="s">
        <v>524</v>
      </c>
      <c r="F2052" s="11" t="s">
        <v>5282</v>
      </c>
      <c r="G2052" s="101">
        <v>0</v>
      </c>
      <c r="H2052" s="101">
        <v>0</v>
      </c>
      <c r="I2052" s="156" t="s">
        <v>1</v>
      </c>
      <c r="J2052" s="11" t="s">
        <v>1396</v>
      </c>
      <c r="K2052" s="10" t="s">
        <v>3830</v>
      </c>
      <c r="L2052" s="214" t="s">
        <v>4851</v>
      </c>
      <c r="M2052" s="214" t="s">
        <v>4910</v>
      </c>
      <c r="N2052" s="214"/>
      <c r="O2052" s="86"/>
      <c r="P2052" s="13" t="s">
        <v>5278</v>
      </c>
      <c r="Q2052" s="89"/>
      <c r="R2052"/>
      <c r="S2052" t="str">
        <f t="shared" si="624"/>
        <v>NOT EQUAL</v>
      </c>
      <c r="T2052" t="str">
        <f>IF(ISNA(VLOOKUP(AF2052,#REF!,1)),"//","")</f>
        <v/>
      </c>
      <c r="U2052"/>
      <c r="V2052" t="e">
        <f t="shared" ref="V2052" si="626">IF(AA2052&lt;&gt;"",V2051+1,V2051)</f>
        <v>#REF!</v>
      </c>
      <c r="W2052" s="2" t="s">
        <v>2720</v>
      </c>
      <c r="X2052" s="102" t="s">
        <v>2631</v>
      </c>
      <c r="Y2052" s="102"/>
      <c r="Z2052" s="25" t="str">
        <f t="shared" ref="Z2052" si="627">IF( OR(X2052="CNST", I2052="CAT_REGS"),IF(E2052=CHAR(34)&amp;CHAR(34),F2052,E2052),
IF(X2052="YES",UPPER(IF(E2052=CHAR(34)&amp;CHAR(34),F2052,E2052)),
IF(   AND(X2052&lt;&gt;"NO",I2052="CAT_FNCT",D2052&lt;&gt;"multiply", D2052&lt;&gt;"divide"),IF(J2052="SLS_ENABLED",   UPPER(IF(E2052=CHAR(34)&amp;CHAR(34),F2052,E2052)),""),"")))</f>
        <v/>
      </c>
      <c r="AA2052" s="25" t="str">
        <f t="shared" ref="AA2052" si="628">IF(LEN(Y2052)&gt;0,Y2052,SUBSTITUTE(SUBSTITUTE(SUBSTITUTE(SUBSTITUTE(SUBSTITUTE(SUBSTITUTE(SUBSTITUTE(SUBSTITUTE(SUBSTITUTE(SUBSTITUTE(SUBSTITUTE( (SUBSTITUTE( SUBSTITUTE( SUBSTITUTE( SUBSTITUTE(Z2052,"STD_SIGMA","SUM"),"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52" s="1">
        <f t="shared" ref="AB2052" si="629">B2052</f>
        <v>2008</v>
      </c>
      <c r="AC2052" t="str">
        <f t="shared" ref="AC2052" si="630">P2052</f>
        <v>ITM_TOPHEX</v>
      </c>
      <c r="AD2052" s="136" t="str">
        <f>IF(ISNA(VLOOKUP(AA2052,Sheet2!J:J,1,0)),"//","")</f>
        <v/>
      </c>
      <c r="AF2052" s="94" t="str">
        <f t="shared" ref="AF2052" si="631">IF(LEN(AA2052)=0,"",SUBSTITUTE(SUBSTITUTE(SUBSTITUTE(SUBSTITUTE(SUBSTITUTE(SUBSTITUTE(SUBSTITUTE(SUBSTITUTE(SUBSTITUTE(SUBSTITUTE(SUBSTITUTE(SUBSTITUTE(SUBSTITUTE(SUBSTITUTE(SUBSTITUTE(SUBSTITUTE(SUBSTITUTE( (SUBSTITUTE( SUBSTITUTE( SUBSTITUTE( SUBSTITUTE(Z2052,"STD_SIGMA","SUM"),"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52" t="b">
        <f t="shared" ref="AG2052" si="632">AA2052=AF2052</f>
        <v>1</v>
      </c>
    </row>
    <row r="2053" spans="1:33">
      <c r="A2053" s="215">
        <f t="shared" si="598"/>
        <v>2053</v>
      </c>
      <c r="B2053" s="216">
        <f t="shared" si="597"/>
        <v>2009</v>
      </c>
      <c r="C2053" s="86" t="s">
        <v>3805</v>
      </c>
      <c r="D2053" s="86" t="s">
        <v>7</v>
      </c>
      <c r="E2053" s="194" t="s">
        <v>524</v>
      </c>
      <c r="F2053" s="87" t="s">
        <v>2813</v>
      </c>
      <c r="G2053" s="92">
        <v>0</v>
      </c>
      <c r="H2053" s="92">
        <v>0</v>
      </c>
      <c r="I2053" s="156" t="s">
        <v>1</v>
      </c>
      <c r="J2053" s="87" t="s">
        <v>1396</v>
      </c>
      <c r="K2053" s="89" t="s">
        <v>3830</v>
      </c>
      <c r="L2053" s="90" t="s">
        <v>4851</v>
      </c>
      <c r="M2053" s="90" t="s">
        <v>4910</v>
      </c>
      <c r="N2053" s="90"/>
      <c r="O2053" s="90" t="s">
        <v>2815</v>
      </c>
      <c r="P2053" s="89" t="s">
        <v>2816</v>
      </c>
      <c r="Q2053" s="89"/>
      <c r="R2053"/>
      <c r="S2053" t="str">
        <f t="shared" si="624"/>
        <v>NOT EQUAL</v>
      </c>
      <c r="T2053" t="str">
        <f>IF(ISNA(VLOOKUP(AF2053,#REF!,1)),"//","")</f>
        <v/>
      </c>
      <c r="U2053"/>
      <c r="V2053" t="e">
        <f t="shared" si="604"/>
        <v>#REF!</v>
      </c>
      <c r="W2053" s="81" t="s">
        <v>2720</v>
      </c>
      <c r="X2053" s="59" t="s">
        <v>2263</v>
      </c>
      <c r="Y2053" s="59" t="s">
        <v>2263</v>
      </c>
      <c r="Z2053" s="25" t="str">
        <f t="shared" si="605"/>
        <v/>
      </c>
      <c r="AA2053" s="25" t="str">
        <f t="shared" si="599"/>
        <v/>
      </c>
      <c r="AB2053" s="1">
        <f t="shared" si="606"/>
        <v>2009</v>
      </c>
      <c r="AC2053" t="str">
        <f t="shared" si="600"/>
        <v>ITM_PLINE</v>
      </c>
      <c r="AD2053" s="136" t="str">
        <f>IF(ISNA(VLOOKUP(AA2053,Sheet2!J:J,1,0)),"//","")</f>
        <v/>
      </c>
      <c r="AF2053" s="94" t="str">
        <f t="shared" si="601"/>
        <v/>
      </c>
      <c r="AG2053" t="b">
        <f t="shared" si="602"/>
        <v>1</v>
      </c>
    </row>
    <row r="2054" spans="1:33">
      <c r="A2054" s="215">
        <f t="shared" si="598"/>
        <v>2054</v>
      </c>
      <c r="B2054" s="216">
        <f t="shared" si="597"/>
        <v>2010</v>
      </c>
      <c r="C2054" s="86" t="s">
        <v>3806</v>
      </c>
      <c r="D2054" s="86" t="s">
        <v>7</v>
      </c>
      <c r="E2054" s="194" t="s">
        <v>524</v>
      </c>
      <c r="F2054" s="87" t="s">
        <v>1070</v>
      </c>
      <c r="G2054" s="88">
        <v>0</v>
      </c>
      <c r="H2054" s="88">
        <v>0</v>
      </c>
      <c r="I2054" s="156" t="s">
        <v>1</v>
      </c>
      <c r="J2054" s="87" t="s">
        <v>1396</v>
      </c>
      <c r="K2054" s="89" t="s">
        <v>3830</v>
      </c>
      <c r="L2054" s="90" t="s">
        <v>4851</v>
      </c>
      <c r="M2054" s="90" t="s">
        <v>4910</v>
      </c>
      <c r="N2054" s="90"/>
      <c r="O2054" s="86" t="s">
        <v>2815</v>
      </c>
      <c r="P2054" s="89" t="s">
        <v>2817</v>
      </c>
      <c r="Q2054" s="89"/>
      <c r="R2054"/>
      <c r="S2054" t="str">
        <f t="shared" si="624"/>
        <v>NOT EQUAL</v>
      </c>
      <c r="T2054" t="str">
        <f>IF(ISNA(VLOOKUP(AF2054,#REF!,1)),"//","")</f>
        <v/>
      </c>
      <c r="U2054"/>
      <c r="V2054" t="e">
        <f t="shared" si="604"/>
        <v>#REF!</v>
      </c>
      <c r="W2054" s="81" t="s">
        <v>2720</v>
      </c>
      <c r="X2054" s="59" t="s">
        <v>2263</v>
      </c>
      <c r="Y2054" s="59" t="s">
        <v>2263</v>
      </c>
      <c r="Z2054" s="25" t="str">
        <f t="shared" si="605"/>
        <v/>
      </c>
      <c r="AA2054" s="25" t="str">
        <f t="shared" ref="AA2054:AA2120" si="633">IF(LEN(Y2054)&gt;0,Y2054,SUBSTITUTE(SUBSTITUTE(SUBSTITUTE(SUBSTITUTE(SUBSTITUTE(SUBSTITUTE(SUBSTITUTE(SUBSTITUTE(SUBSTITUTE(SUBSTITUTE(SUBSTITUTE( (SUBSTITUTE( SUBSTITUTE( SUBSTITUTE( SUBSTITUTE(Z2054,"STD_SIGMA","SUM"),"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54" s="1">
        <f t="shared" si="606"/>
        <v>2010</v>
      </c>
      <c r="AC2054" t="str">
        <f t="shared" ref="AC2054:AC2120" si="634">P2054</f>
        <v>ITM_PCROS</v>
      </c>
      <c r="AD2054" s="136" t="str">
        <f>IF(ISNA(VLOOKUP(AA2054,Sheet2!J:J,1,0)),"//","")</f>
        <v/>
      </c>
      <c r="AF2054" s="94" t="str">
        <f t="shared" ref="AF2054:AF2085" si="635">IF(LEN(AA2054)=0,"",SUBSTITUTE(SUBSTITUTE(SUBSTITUTE(SUBSTITUTE(SUBSTITUTE(SUBSTITUTE(SUBSTITUTE(SUBSTITUTE(SUBSTITUTE(SUBSTITUTE(SUBSTITUTE(SUBSTITUTE(SUBSTITUTE(SUBSTITUTE(SUBSTITUTE(SUBSTITUTE(SUBSTITUTE( (SUBSTITUTE( SUBSTITUTE( SUBSTITUTE( SUBSTITUTE(Z2054,"STD_SIGMA","SUM"),"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54" t="b">
        <f t="shared" ref="AG2054:AG2085" si="636">AA2054=AF2054</f>
        <v>1</v>
      </c>
    </row>
    <row r="2055" spans="1:33">
      <c r="A2055" s="215">
        <f t="shared" si="598"/>
        <v>2055</v>
      </c>
      <c r="B2055" s="216">
        <f t="shared" si="597"/>
        <v>2011</v>
      </c>
      <c r="C2055" s="86" t="s">
        <v>3807</v>
      </c>
      <c r="D2055" s="86" t="s">
        <v>7</v>
      </c>
      <c r="E2055" s="194" t="s">
        <v>524</v>
      </c>
      <c r="F2055" s="87" t="s">
        <v>2814</v>
      </c>
      <c r="G2055" s="88">
        <v>0</v>
      </c>
      <c r="H2055" s="88">
        <v>0</v>
      </c>
      <c r="I2055" s="156" t="s">
        <v>1</v>
      </c>
      <c r="J2055" s="87" t="s">
        <v>1396</v>
      </c>
      <c r="K2055" s="89" t="s">
        <v>3830</v>
      </c>
      <c r="L2055" s="90" t="s">
        <v>4851</v>
      </c>
      <c r="M2055" s="90" t="s">
        <v>4910</v>
      </c>
      <c r="N2055" s="90"/>
      <c r="O2055" s="86" t="s">
        <v>2815</v>
      </c>
      <c r="P2055" s="89" t="s">
        <v>2818</v>
      </c>
      <c r="Q2055" s="89"/>
      <c r="R2055"/>
      <c r="S2055" t="str">
        <f t="shared" si="624"/>
        <v>NOT EQUAL</v>
      </c>
      <c r="T2055" t="str">
        <f>IF(ISNA(VLOOKUP(AF2055,#REF!,1)),"//","")</f>
        <v/>
      </c>
      <c r="U2055"/>
      <c r="V2055" t="e">
        <f t="shared" si="604"/>
        <v>#REF!</v>
      </c>
      <c r="W2055" s="81" t="s">
        <v>2720</v>
      </c>
      <c r="X2055" s="59" t="s">
        <v>2263</v>
      </c>
      <c r="Y2055" s="59" t="s">
        <v>2263</v>
      </c>
      <c r="Z2055" s="25" t="str">
        <f t="shared" si="605"/>
        <v/>
      </c>
      <c r="AA2055" s="25" t="str">
        <f t="shared" si="633"/>
        <v/>
      </c>
      <c r="AB2055" s="1">
        <f t="shared" si="606"/>
        <v>2011</v>
      </c>
      <c r="AC2055" t="str">
        <f t="shared" si="634"/>
        <v>ITM_PBOX</v>
      </c>
      <c r="AD2055" s="136" t="str">
        <f>IF(ISNA(VLOOKUP(AA2055,Sheet2!J:J,1,0)),"//","")</f>
        <v/>
      </c>
      <c r="AF2055" s="94" t="str">
        <f t="shared" si="635"/>
        <v/>
      </c>
      <c r="AG2055" t="b">
        <f t="shared" si="636"/>
        <v>1</v>
      </c>
    </row>
    <row r="2056" spans="1:33">
      <c r="A2056" s="215">
        <f t="shared" si="598"/>
        <v>2056</v>
      </c>
      <c r="B2056" s="216">
        <f t="shared" si="597"/>
        <v>2012</v>
      </c>
      <c r="C2056" s="86" t="s">
        <v>3808</v>
      </c>
      <c r="D2056" s="86" t="s">
        <v>7</v>
      </c>
      <c r="E2056" s="194" t="s">
        <v>524</v>
      </c>
      <c r="F2056" s="87" t="s">
        <v>2819</v>
      </c>
      <c r="G2056" s="88">
        <v>0</v>
      </c>
      <c r="H2056" s="88">
        <v>0</v>
      </c>
      <c r="I2056" s="156" t="s">
        <v>1</v>
      </c>
      <c r="J2056" s="87" t="s">
        <v>1396</v>
      </c>
      <c r="K2056" s="89" t="s">
        <v>3830</v>
      </c>
      <c r="L2056" s="90" t="s">
        <v>4851</v>
      </c>
      <c r="M2056" s="90" t="s">
        <v>4910</v>
      </c>
      <c r="N2056" s="90"/>
      <c r="O2056" s="86" t="s">
        <v>2316</v>
      </c>
      <c r="P2056" s="89" t="s">
        <v>2317</v>
      </c>
      <c r="Q2056" s="89"/>
      <c r="R2056"/>
      <c r="S2056" t="str">
        <f t="shared" si="624"/>
        <v>NOT EQUAL</v>
      </c>
      <c r="T2056" t="str">
        <f>IF(ISNA(VLOOKUP(AF2056,#REF!,1)),"//","")</f>
        <v/>
      </c>
      <c r="U2056"/>
      <c r="V2056" t="e">
        <f t="shared" si="604"/>
        <v>#REF!</v>
      </c>
      <c r="W2056" s="81" t="s">
        <v>2720</v>
      </c>
      <c r="X2056" s="59" t="s">
        <v>2263</v>
      </c>
      <c r="Y2056" s="59" t="s">
        <v>2263</v>
      </c>
      <c r="Z2056" s="25" t="str">
        <f t="shared" si="605"/>
        <v/>
      </c>
      <c r="AA2056" s="25" t="str">
        <f t="shared" si="633"/>
        <v/>
      </c>
      <c r="AB2056" s="1">
        <f t="shared" si="606"/>
        <v>2012</v>
      </c>
      <c r="AC2056" t="str">
        <f t="shared" si="634"/>
        <v>ITM_VECT</v>
      </c>
      <c r="AD2056" s="136" t="str">
        <f>IF(ISNA(VLOOKUP(AA2056,Sheet2!J:J,1,0)),"//","")</f>
        <v/>
      </c>
      <c r="AF2056" s="94" t="str">
        <f t="shared" si="635"/>
        <v/>
      </c>
      <c r="AG2056" t="b">
        <f t="shared" si="636"/>
        <v>1</v>
      </c>
    </row>
    <row r="2057" spans="1:33">
      <c r="A2057" s="215">
        <f t="shared" si="598"/>
        <v>2057</v>
      </c>
      <c r="B2057" s="216">
        <f t="shared" ref="B2057:B2112" si="637">IF(AND(MID(C2057,2,1)&lt;&gt;"/",MID(C2057,1,1)="/"),INT(B2056)+1,B2056+0.01)</f>
        <v>2013</v>
      </c>
      <c r="C2057" s="86" t="s">
        <v>3809</v>
      </c>
      <c r="D2057" s="86" t="s">
        <v>7</v>
      </c>
      <c r="E2057" s="194" t="s">
        <v>524</v>
      </c>
      <c r="F2057" s="87" t="s">
        <v>2820</v>
      </c>
      <c r="G2057" s="88">
        <v>0</v>
      </c>
      <c r="H2057" s="88">
        <v>0</v>
      </c>
      <c r="I2057" s="156" t="s">
        <v>1</v>
      </c>
      <c r="J2057" s="87" t="s">
        <v>1396</v>
      </c>
      <c r="K2057" s="89" t="s">
        <v>3830</v>
      </c>
      <c r="L2057" s="90" t="s">
        <v>4851</v>
      </c>
      <c r="M2057" s="90" t="s">
        <v>4910</v>
      </c>
      <c r="N2057" s="90"/>
      <c r="O2057" s="86" t="s">
        <v>2316</v>
      </c>
      <c r="P2057" s="89" t="s">
        <v>2821</v>
      </c>
      <c r="Q2057" s="89"/>
      <c r="R2057"/>
      <c r="S2057" t="str">
        <f t="shared" si="624"/>
        <v>NOT EQUAL</v>
      </c>
      <c r="T2057" t="str">
        <f>IF(ISNA(VLOOKUP(AF2057,#REF!,1)),"//","")</f>
        <v/>
      </c>
      <c r="U2057"/>
      <c r="V2057" t="e">
        <f t="shared" si="604"/>
        <v>#REF!</v>
      </c>
      <c r="W2057" s="81" t="s">
        <v>2720</v>
      </c>
      <c r="X2057" s="59" t="s">
        <v>2263</v>
      </c>
      <c r="Y2057" s="59" t="s">
        <v>2263</v>
      </c>
      <c r="Z2057" s="25" t="str">
        <f t="shared" si="605"/>
        <v/>
      </c>
      <c r="AA2057" s="25" t="str">
        <f t="shared" si="633"/>
        <v/>
      </c>
      <c r="AB2057" s="1">
        <f t="shared" si="606"/>
        <v>2013</v>
      </c>
      <c r="AC2057" t="str">
        <f t="shared" si="634"/>
        <v>ITM_NVECT</v>
      </c>
      <c r="AD2057" s="136" t="str">
        <f>IF(ISNA(VLOOKUP(AA2057,Sheet2!J:J,1,0)),"//","")</f>
        <v/>
      </c>
      <c r="AF2057" s="94" t="str">
        <f t="shared" si="635"/>
        <v/>
      </c>
      <c r="AG2057" t="b">
        <f t="shared" si="636"/>
        <v>1</v>
      </c>
    </row>
    <row r="2058" spans="1:33">
      <c r="A2058" s="215">
        <f t="shared" si="598"/>
        <v>2058</v>
      </c>
      <c r="B2058" s="216">
        <f t="shared" si="637"/>
        <v>2014</v>
      </c>
      <c r="C2058" s="86" t="s">
        <v>3810</v>
      </c>
      <c r="D2058" s="86" t="s">
        <v>7</v>
      </c>
      <c r="E2058" s="194" t="s">
        <v>524</v>
      </c>
      <c r="F2058" s="87" t="s">
        <v>4954</v>
      </c>
      <c r="G2058" s="88">
        <v>0</v>
      </c>
      <c r="H2058" s="88">
        <v>0</v>
      </c>
      <c r="I2058" s="156" t="s">
        <v>1</v>
      </c>
      <c r="J2058" s="87" t="s">
        <v>1396</v>
      </c>
      <c r="K2058" s="89" t="s">
        <v>3830</v>
      </c>
      <c r="L2058" s="90" t="s">
        <v>4851</v>
      </c>
      <c r="M2058" s="90" t="s">
        <v>4910</v>
      </c>
      <c r="N2058" s="90"/>
      <c r="O2058" s="86"/>
      <c r="P2058" s="89" t="s">
        <v>2679</v>
      </c>
      <c r="Q2058" s="89"/>
      <c r="R2058"/>
      <c r="S2058" t="str">
        <f t="shared" si="624"/>
        <v>NOT EQUAL</v>
      </c>
      <c r="T2058" t="str">
        <f>IF(ISNA(VLOOKUP(AF2058,#REF!,1)),"//","")</f>
        <v/>
      </c>
      <c r="U2058"/>
      <c r="V2058" t="e">
        <f t="shared" ref="V2058:V2105" si="638">IF(AA2058&lt;&gt;"",V2057+1,V2057)</f>
        <v>#REF!</v>
      </c>
      <c r="W2058" s="81" t="s">
        <v>2756</v>
      </c>
      <c r="X2058" s="59" t="s">
        <v>2263</v>
      </c>
      <c r="Y2058" s="59" t="s">
        <v>2263</v>
      </c>
      <c r="Z2058" s="25" t="str">
        <f t="shared" si="605"/>
        <v/>
      </c>
      <c r="AA2058" s="25" t="str">
        <f t="shared" si="633"/>
        <v/>
      </c>
      <c r="AB2058" s="1">
        <f t="shared" si="606"/>
        <v>2014</v>
      </c>
      <c r="AC2058" t="str">
        <f t="shared" si="634"/>
        <v>ITM_EXTX</v>
      </c>
      <c r="AD2058" s="136" t="str">
        <f>IF(ISNA(VLOOKUP(AA2058,Sheet2!J:J,1,0)),"//","")</f>
        <v/>
      </c>
      <c r="AF2058" s="94" t="str">
        <f t="shared" si="635"/>
        <v/>
      </c>
      <c r="AG2058" t="b">
        <f t="shared" si="636"/>
        <v>1</v>
      </c>
    </row>
    <row r="2059" spans="1:33">
      <c r="A2059" s="215">
        <f t="shared" si="598"/>
        <v>2059</v>
      </c>
      <c r="B2059" s="216">
        <f t="shared" si="637"/>
        <v>2015</v>
      </c>
      <c r="C2059" s="86" t="s">
        <v>3811</v>
      </c>
      <c r="D2059" s="86" t="s">
        <v>7</v>
      </c>
      <c r="E2059" s="194" t="s">
        <v>524</v>
      </c>
      <c r="F2059" s="87" t="s">
        <v>4953</v>
      </c>
      <c r="G2059" s="88">
        <v>0</v>
      </c>
      <c r="H2059" s="88">
        <v>0</v>
      </c>
      <c r="I2059" s="156" t="s">
        <v>1</v>
      </c>
      <c r="J2059" s="87" t="s">
        <v>1396</v>
      </c>
      <c r="K2059" s="89" t="s">
        <v>3830</v>
      </c>
      <c r="L2059" s="90" t="s">
        <v>4851</v>
      </c>
      <c r="M2059" s="90" t="s">
        <v>4910</v>
      </c>
      <c r="N2059" s="90"/>
      <c r="O2059" s="86"/>
      <c r="P2059" s="89" t="s">
        <v>2680</v>
      </c>
      <c r="Q2059" s="89"/>
      <c r="R2059"/>
      <c r="S2059" t="str">
        <f t="shared" si="624"/>
        <v>NOT EQUAL</v>
      </c>
      <c r="T2059" t="str">
        <f>IF(ISNA(VLOOKUP(AF2059,#REF!,1)),"//","")</f>
        <v/>
      </c>
      <c r="U2059"/>
      <c r="V2059" t="e">
        <f t="shared" si="638"/>
        <v>#REF!</v>
      </c>
      <c r="W2059" s="81" t="s">
        <v>2756</v>
      </c>
      <c r="X2059" s="59" t="s">
        <v>2263</v>
      </c>
      <c r="Y2059" s="59" t="s">
        <v>2263</v>
      </c>
      <c r="Z2059" s="25" t="str">
        <f t="shared" si="605"/>
        <v/>
      </c>
      <c r="AA2059" s="25" t="str">
        <f t="shared" si="633"/>
        <v/>
      </c>
      <c r="AB2059" s="1">
        <f t="shared" si="606"/>
        <v>2015</v>
      </c>
      <c r="AC2059" t="str">
        <f t="shared" si="634"/>
        <v>ITM_EXTY</v>
      </c>
      <c r="AD2059" s="136" t="str">
        <f>IF(ISNA(VLOOKUP(AA2059,Sheet2!J:J,1,0)),"//","")</f>
        <v/>
      </c>
      <c r="AF2059" s="94" t="str">
        <f t="shared" si="635"/>
        <v/>
      </c>
      <c r="AG2059" t="b">
        <f t="shared" si="636"/>
        <v>1</v>
      </c>
    </row>
    <row r="2060" spans="1:33">
      <c r="A2060" s="50">
        <f t="shared" si="598"/>
        <v>2060</v>
      </c>
      <c r="B2060" s="49">
        <f t="shared" si="637"/>
        <v>2016</v>
      </c>
      <c r="C2060" s="53" t="s">
        <v>3634</v>
      </c>
      <c r="D2060" s="53" t="s">
        <v>7</v>
      </c>
      <c r="E2060" s="56" t="s">
        <v>4994</v>
      </c>
      <c r="F2060" s="56" t="s">
        <v>4994</v>
      </c>
      <c r="G2060" s="131">
        <v>0</v>
      </c>
      <c r="H2060" s="131">
        <v>0</v>
      </c>
      <c r="I2060" s="156" t="s">
        <v>1</v>
      </c>
      <c r="J2060" s="58" t="s">
        <v>1395</v>
      </c>
      <c r="K2060" s="59" t="s">
        <v>3994</v>
      </c>
      <c r="L2060" s="57" t="s">
        <v>4851</v>
      </c>
      <c r="M2060" s="57" t="s">
        <v>4908</v>
      </c>
      <c r="N2060" s="57"/>
      <c r="O2060" s="57"/>
      <c r="P2060" s="56" t="s">
        <v>4993</v>
      </c>
      <c r="Q2060" s="23"/>
      <c r="R2060"/>
      <c r="S2060" t="str">
        <f t="shared" si="624"/>
        <v/>
      </c>
      <c r="T2060" t="str">
        <f>IF(ISNA(VLOOKUP(AF2060,#REF!,1)),"//","")</f>
        <v/>
      </c>
      <c r="U2060"/>
      <c r="V2060" t="e">
        <f t="shared" si="638"/>
        <v>#REF!</v>
      </c>
      <c r="W2060" s="81" t="s">
        <v>2749</v>
      </c>
      <c r="X2060" s="59" t="s">
        <v>2637</v>
      </c>
      <c r="Y2060" s="59" t="s">
        <v>2263</v>
      </c>
      <c r="Z2060" s="25" t="str">
        <f t="shared" si="605"/>
        <v>"DMX"</v>
      </c>
      <c r="AA2060" s="25" t="str">
        <f t="shared" si="633"/>
        <v>DMX</v>
      </c>
      <c r="AB2060" s="1">
        <f t="shared" si="606"/>
        <v>2016</v>
      </c>
      <c r="AC2060" t="str">
        <f t="shared" si="634"/>
        <v>ITM_DENMAX2</v>
      </c>
      <c r="AD2060" s="136" t="str">
        <f>IF(ISNA(VLOOKUP(AA2060,Sheet2!J:J,1,0)),"//","")</f>
        <v>//</v>
      </c>
      <c r="AF2060" s="94" t="str">
        <f t="shared" si="635"/>
        <v>DMX</v>
      </c>
      <c r="AG2060" t="b">
        <f t="shared" si="636"/>
        <v>1</v>
      </c>
    </row>
    <row r="2061" spans="1:33">
      <c r="A2061" s="50">
        <f t="shared" ref="A2061:A2065" si="639">IF(B2061=INT(B2061),ROW(),"")</f>
        <v>2061</v>
      </c>
      <c r="B2061" s="49">
        <f t="shared" si="637"/>
        <v>2017</v>
      </c>
      <c r="C2061" s="53" t="s">
        <v>4717</v>
      </c>
      <c r="D2061" s="53" t="s">
        <v>7</v>
      </c>
      <c r="E2061" s="56" t="s">
        <v>4995</v>
      </c>
      <c r="F2061" s="56" t="s">
        <v>4995</v>
      </c>
      <c r="G2061" s="131">
        <v>0</v>
      </c>
      <c r="H2061" s="131">
        <v>0</v>
      </c>
      <c r="I2061" s="156" t="s">
        <v>1</v>
      </c>
      <c r="J2061" s="58" t="s">
        <v>1395</v>
      </c>
      <c r="K2061" s="59" t="s">
        <v>3994</v>
      </c>
      <c r="L2061" s="57" t="s">
        <v>4851</v>
      </c>
      <c r="M2061" s="57" t="s">
        <v>4908</v>
      </c>
      <c r="N2061" s="57"/>
      <c r="O2061" s="57"/>
      <c r="P2061" s="56" t="s">
        <v>4996</v>
      </c>
      <c r="Q2061" s="23"/>
      <c r="R2061"/>
      <c r="S2061" t="str">
        <f t="shared" ref="S2061:S2065" si="640">IF(E2061=F2061,"","NOT EQUAL")</f>
        <v/>
      </c>
      <c r="T2061" t="str">
        <f>IF(ISNA(VLOOKUP(AF2061,#REF!,1)),"//","")</f>
        <v/>
      </c>
      <c r="U2061"/>
      <c r="V2061" t="e">
        <f t="shared" ref="V2061:V2065" si="641">IF(AA2061&lt;&gt;"",V2060+1,V2060)</f>
        <v>#REF!</v>
      </c>
      <c r="W2061" s="81" t="s">
        <v>2749</v>
      </c>
      <c r="X2061" s="59" t="s">
        <v>2637</v>
      </c>
      <c r="Y2061" s="59" t="s">
        <v>2263</v>
      </c>
      <c r="Z2061" s="25" t="str">
        <f t="shared" ref="Z2061:Z2065" si="642">IF( OR(X2061="CNST", I2061="CAT_REGS"),IF(E2061=CHAR(34)&amp;CHAR(34),F2061,E2061),
IF(X2061="YES",UPPER(IF(E2061=CHAR(34)&amp;CHAR(34),F2061,E2061)),
IF(   AND(X2061&lt;&gt;"NO",I2061="CAT_FNCT",D2061&lt;&gt;"multiply", D2061&lt;&gt;"divide"),IF(J2061="SLS_ENABLED",   UPPER(IF(E2061=CHAR(34)&amp;CHAR(34),F2061,E2061)),""),"")))</f>
        <v>"SDIGS"</v>
      </c>
      <c r="AA2061" s="25" t="str">
        <f t="shared" ref="AA2061:AA2065" si="643">IF(LEN(Y2061)&gt;0,Y2061,SUBSTITUTE(SUBSTITUTE(SUBSTITUTE(SUBSTITUTE(SUBSTITUTE(SUBSTITUTE(SUBSTITUTE(SUBSTITUTE(SUBSTITUTE(SUBSTITUTE(SUBSTITUTE( (SUBSTITUTE( SUBSTITUTE( SUBSTITUTE( SUBSTITUTE(Z2061,"STD_SIGMA","SUM"),"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SDIGS</v>
      </c>
      <c r="AB2061" s="1">
        <f t="shared" ref="AB2061:AB2065" si="644">B2061</f>
        <v>2017</v>
      </c>
      <c r="AC2061" t="str">
        <f t="shared" ref="AC2061:AC2065" si="645">P2061</f>
        <v>ITM_SETSIG2</v>
      </c>
      <c r="AD2061" s="136" t="str">
        <f>IF(ISNA(VLOOKUP(AA2061,Sheet2!J:J,1,0)),"//","")</f>
        <v>//</v>
      </c>
      <c r="AF2061" s="94" t="str">
        <f t="shared" ref="AF2061:AF2065" si="646">IF(LEN(AA2061)=0,"",SUBSTITUTE(SUBSTITUTE(SUBSTITUTE(SUBSTITUTE(SUBSTITUTE(SUBSTITUTE(SUBSTITUTE(SUBSTITUTE(SUBSTITUTE(SUBSTITUTE(SUBSTITUTE(SUBSTITUTE(SUBSTITUTE(SUBSTITUTE(SUBSTITUTE(SUBSTITUTE(SUBSTITUTE( (SUBSTITUTE( SUBSTITUTE( SUBSTITUTE( SUBSTITUTE(Z2061,"STD_SIGMA","SUM"),"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SDIGS</v>
      </c>
      <c r="AG2061" t="b">
        <f t="shared" ref="AG2061:AG2065" si="647">AA2061=AF2061</f>
        <v>1</v>
      </c>
    </row>
    <row r="2062" spans="1:33">
      <c r="A2062" s="50">
        <f t="shared" si="639"/>
        <v>2062</v>
      </c>
      <c r="B2062" s="49">
        <f t="shared" si="637"/>
        <v>2018</v>
      </c>
      <c r="C2062" s="53" t="s">
        <v>4311</v>
      </c>
      <c r="D2062" s="53" t="s">
        <v>12</v>
      </c>
      <c r="E2062" s="58" t="s">
        <v>2279</v>
      </c>
      <c r="F2062" s="58" t="s">
        <v>2279</v>
      </c>
      <c r="G2062" s="161">
        <v>0</v>
      </c>
      <c r="H2062" s="165">
        <v>6</v>
      </c>
      <c r="I2062" s="148" t="s">
        <v>3</v>
      </c>
      <c r="J2062" s="58" t="s">
        <v>1395</v>
      </c>
      <c r="K2062" s="59" t="s">
        <v>3994</v>
      </c>
      <c r="L2062" s="57" t="s">
        <v>4851</v>
      </c>
      <c r="M2062" s="57" t="s">
        <v>4909</v>
      </c>
      <c r="N2062" s="57"/>
      <c r="O2062" s="57"/>
      <c r="P2062" s="56" t="s">
        <v>4999</v>
      </c>
      <c r="Q2062" s="13"/>
      <c r="R2062"/>
      <c r="S2062" t="str">
        <f t="shared" si="640"/>
        <v/>
      </c>
      <c r="T2062" t="str">
        <f>IF(ISNA(VLOOKUP(AF2062,#REF!,1)),"//","")</f>
        <v/>
      </c>
      <c r="U2062"/>
      <c r="V2062" t="e">
        <f t="shared" si="641"/>
        <v>#REF!</v>
      </c>
      <c r="W2062" s="81" t="s">
        <v>2263</v>
      </c>
      <c r="X2062" s="59" t="s">
        <v>2263</v>
      </c>
      <c r="Y2062" s="59" t="s">
        <v>2263</v>
      </c>
      <c r="Z2062" s="25" t="str">
        <f t="shared" si="642"/>
        <v>"RMODE"</v>
      </c>
      <c r="AA2062" s="25" t="str">
        <f t="shared" si="643"/>
        <v>RMODE</v>
      </c>
      <c r="AB2062" s="1">
        <f t="shared" si="644"/>
        <v>2018</v>
      </c>
      <c r="AC2062" t="str">
        <f t="shared" si="645"/>
        <v>ITM_RMODE</v>
      </c>
      <c r="AD2062" s="136" t="str">
        <f>IF(ISNA(VLOOKUP(AA2062,Sheet2!J:J,1,0)),"//","")</f>
        <v>//</v>
      </c>
      <c r="AF2062" s="94" t="str">
        <f t="shared" si="646"/>
        <v>RMODE</v>
      </c>
      <c r="AG2062" t="b">
        <f t="shared" si="647"/>
        <v>1</v>
      </c>
    </row>
    <row r="2063" spans="1:33">
      <c r="A2063" s="50">
        <f t="shared" si="639"/>
        <v>2063</v>
      </c>
      <c r="B2063" s="49">
        <f t="shared" si="637"/>
        <v>2019</v>
      </c>
      <c r="C2063" s="53" t="s">
        <v>3668</v>
      </c>
      <c r="D2063" s="53" t="s">
        <v>7</v>
      </c>
      <c r="E2063" s="77" t="s">
        <v>2280</v>
      </c>
      <c r="F2063" s="77" t="s">
        <v>2280</v>
      </c>
      <c r="G2063" s="161">
        <v>0</v>
      </c>
      <c r="H2063" s="161">
        <v>0</v>
      </c>
      <c r="I2063" s="148" t="s">
        <v>3</v>
      </c>
      <c r="J2063" s="58" t="s">
        <v>1395</v>
      </c>
      <c r="K2063" s="59" t="s">
        <v>3994</v>
      </c>
      <c r="L2063" s="57" t="s">
        <v>4851</v>
      </c>
      <c r="M2063" s="57" t="s">
        <v>4908</v>
      </c>
      <c r="N2063" s="57"/>
      <c r="O2063" s="57"/>
      <c r="P2063" s="56" t="s">
        <v>5000</v>
      </c>
      <c r="Q2063" s="13"/>
      <c r="R2063"/>
      <c r="S2063" t="str">
        <f t="shared" si="640"/>
        <v/>
      </c>
      <c r="T2063" t="str">
        <f>IF(ISNA(VLOOKUP(AF2063,#REF!,1)),"//","")</f>
        <v/>
      </c>
      <c r="U2063"/>
      <c r="V2063" t="e">
        <f t="shared" si="641"/>
        <v>#REF!</v>
      </c>
      <c r="W2063" s="81" t="s">
        <v>2720</v>
      </c>
      <c r="X2063" s="59" t="s">
        <v>2263</v>
      </c>
      <c r="Y2063" s="59" t="s">
        <v>2263</v>
      </c>
      <c r="Z2063" s="25" t="str">
        <f t="shared" si="642"/>
        <v>"RMODE?"</v>
      </c>
      <c r="AA2063" s="25" t="str">
        <f t="shared" si="643"/>
        <v>RMODE?</v>
      </c>
      <c r="AB2063" s="1">
        <f t="shared" si="644"/>
        <v>2019</v>
      </c>
      <c r="AC2063" t="str">
        <f t="shared" si="645"/>
        <v>ITM_RMODEQ</v>
      </c>
      <c r="AD2063" s="136" t="str">
        <f>IF(ISNA(VLOOKUP(AA2063,Sheet2!J:J,1,0)),"//","")</f>
        <v>//</v>
      </c>
      <c r="AF2063" s="94" t="str">
        <f t="shared" si="646"/>
        <v>RMODE?</v>
      </c>
      <c r="AG2063" t="b">
        <f t="shared" si="647"/>
        <v>1</v>
      </c>
    </row>
    <row r="2064" spans="1:33">
      <c r="A2064" s="215">
        <f t="shared" si="639"/>
        <v>2064</v>
      </c>
      <c r="B2064" s="216">
        <f t="shared" si="637"/>
        <v>2020</v>
      </c>
      <c r="C2064" s="100" t="s">
        <v>5286</v>
      </c>
      <c r="D2064" s="100" t="s">
        <v>5287</v>
      </c>
      <c r="E2064" s="11" t="s">
        <v>524</v>
      </c>
      <c r="F2064" s="11" t="s">
        <v>5289</v>
      </c>
      <c r="G2064" s="101">
        <v>0</v>
      </c>
      <c r="H2064" s="101">
        <v>0</v>
      </c>
      <c r="I2064" s="156" t="s">
        <v>1</v>
      </c>
      <c r="J2064" s="11" t="s">
        <v>1396</v>
      </c>
      <c r="K2064" s="10" t="s">
        <v>3830</v>
      </c>
      <c r="L2064" s="214" t="s">
        <v>4851</v>
      </c>
      <c r="M2064" s="214" t="s">
        <v>4910</v>
      </c>
      <c r="N2064" s="214"/>
      <c r="O2064" s="86"/>
      <c r="P2064" s="13" t="s">
        <v>5288</v>
      </c>
      <c r="Q2064" s="89"/>
      <c r="R2064"/>
      <c r="S2064" t="str">
        <f t="shared" si="640"/>
        <v>NOT EQUAL</v>
      </c>
      <c r="T2064" t="str">
        <f>IF(ISNA(VLOOKUP(AF2064,#REF!,1)),"//","")</f>
        <v/>
      </c>
      <c r="U2064"/>
      <c r="V2064" t="e">
        <f t="shared" si="641"/>
        <v>#REF!</v>
      </c>
      <c r="W2064" s="2" t="s">
        <v>2720</v>
      </c>
      <c r="X2064" s="102" t="s">
        <v>2631</v>
      </c>
      <c r="Y2064" s="102"/>
      <c r="Z2064" s="25" t="str">
        <f t="shared" si="642"/>
        <v/>
      </c>
      <c r="AA2064" s="25" t="str">
        <f t="shared" si="643"/>
        <v/>
      </c>
      <c r="AB2064" s="1">
        <f t="shared" si="644"/>
        <v>2020</v>
      </c>
      <c r="AC2064" t="str">
        <f t="shared" si="645"/>
        <v>ITM_SI_All</v>
      </c>
      <c r="AD2064" s="136" t="str">
        <f>IF(ISNA(VLOOKUP(AA2064,Sheet2!J:J,1,0)),"//","")</f>
        <v/>
      </c>
      <c r="AF2064" s="94" t="str">
        <f t="shared" si="646"/>
        <v/>
      </c>
      <c r="AG2064" t="b">
        <f t="shared" si="647"/>
        <v>1</v>
      </c>
    </row>
    <row r="2065" spans="1:33" s="17" customFormat="1">
      <c r="A2065" s="215">
        <f t="shared" si="639"/>
        <v>2065</v>
      </c>
      <c r="B2065" s="216">
        <f t="shared" ref="B2065" si="648">IF(AND(MID(C2065,2,1)&lt;&gt;"/",MID(C2065,1,1)="/"),INT(B2064)+1,B2064+0.01)</f>
        <v>2021</v>
      </c>
      <c r="C2065" s="95" t="s">
        <v>3816</v>
      </c>
      <c r="D2065" s="95" t="s">
        <v>7</v>
      </c>
      <c r="E2065" s="115" t="str">
        <f t="shared" ref="E2065" si="649">CHAR(34)&amp;IF(B2065&lt;10,"000",IF(B2065&lt;100,"00",IF(B2065&lt;1000,"0","")))&amp;$B2065&amp;CHAR(34)</f>
        <v>"2021"</v>
      </c>
      <c r="F2065" s="96" t="str">
        <f t="shared" ref="F2065" si="650">E2065</f>
        <v>"2021"</v>
      </c>
      <c r="G2065" s="162">
        <v>0</v>
      </c>
      <c r="H2065" s="162">
        <v>0</v>
      </c>
      <c r="I2065" s="152" t="s">
        <v>28</v>
      </c>
      <c r="J2065" s="97" t="s">
        <v>1396</v>
      </c>
      <c r="K2065" s="98" t="s">
        <v>3830</v>
      </c>
      <c r="L2065" s="17" t="s">
        <v>4851</v>
      </c>
      <c r="M2065" s="57" t="s">
        <v>4910</v>
      </c>
      <c r="P2065" s="116" t="str">
        <f t="shared" ref="P2065" si="651">"ITM_"&amp;IF(B2065&lt;10,"000",IF(B2065&lt;100,"00",IF(B2065&lt;1000,"0","")))&amp;$B2065</f>
        <v>ITM_2021</v>
      </c>
      <c r="Q2065" s="16"/>
      <c r="S2065" s="17" t="str">
        <f t="shared" si="640"/>
        <v/>
      </c>
      <c r="T2065" s="17" t="str">
        <f>IF(ISNA(VLOOKUP(AF2065,#REF!,1)),"//","")</f>
        <v/>
      </c>
      <c r="V2065" t="e">
        <f t="shared" si="641"/>
        <v>#REF!</v>
      </c>
      <c r="W2065" s="94" t="s">
        <v>2263</v>
      </c>
      <c r="X2065" s="98" t="s">
        <v>2263</v>
      </c>
      <c r="Y2065" s="98" t="s">
        <v>2263</v>
      </c>
      <c r="Z2065" s="25" t="str">
        <f t="shared" si="642"/>
        <v/>
      </c>
      <c r="AA2065" s="25" t="str">
        <f t="shared" si="643"/>
        <v/>
      </c>
      <c r="AB2065" s="1">
        <f t="shared" si="644"/>
        <v>2021</v>
      </c>
      <c r="AC2065" t="str">
        <f t="shared" si="645"/>
        <v>ITM_2021</v>
      </c>
      <c r="AD2065" s="136" t="str">
        <f>IF(ISNA(VLOOKUP(AA2065,Sheet2!J:J,1,0)),"//","")</f>
        <v/>
      </c>
      <c r="AF2065" s="94" t="str">
        <f t="shared" si="646"/>
        <v/>
      </c>
      <c r="AG2065" t="b">
        <f t="shared" si="647"/>
        <v>1</v>
      </c>
    </row>
    <row r="2066" spans="1:33" s="17" customFormat="1">
      <c r="A2066" s="215">
        <f t="shared" si="598"/>
        <v>2066</v>
      </c>
      <c r="B2066" s="216">
        <f t="shared" si="637"/>
        <v>2022</v>
      </c>
      <c r="C2066" s="95" t="s">
        <v>3816</v>
      </c>
      <c r="D2066" s="95" t="s">
        <v>7</v>
      </c>
      <c r="E2066" s="115" t="str">
        <f t="shared" ref="E2066:E2067" si="652">CHAR(34)&amp;IF(B2066&lt;10,"000",IF(B2066&lt;100,"00",IF(B2066&lt;1000,"0","")))&amp;$B2066&amp;CHAR(34)</f>
        <v>"2022"</v>
      </c>
      <c r="F2066" s="96" t="str">
        <f t="shared" ref="F2066:F2067" si="653">E2066</f>
        <v>"2022"</v>
      </c>
      <c r="G2066" s="162">
        <v>0</v>
      </c>
      <c r="H2066" s="162">
        <v>0</v>
      </c>
      <c r="I2066" s="152" t="s">
        <v>28</v>
      </c>
      <c r="J2066" s="97" t="s">
        <v>1396</v>
      </c>
      <c r="K2066" s="98" t="s">
        <v>3830</v>
      </c>
      <c r="L2066" s="17" t="s">
        <v>4851</v>
      </c>
      <c r="M2066" s="57" t="s">
        <v>4910</v>
      </c>
      <c r="P2066" s="116" t="str">
        <f t="shared" ref="P2066:P2067" si="654">"ITM_"&amp;IF(B2066&lt;10,"000",IF(B2066&lt;100,"00",IF(B2066&lt;1000,"0","")))&amp;$B2066</f>
        <v>ITM_2022</v>
      </c>
      <c r="Q2066" s="16"/>
      <c r="S2066" s="17" t="str">
        <f t="shared" si="624"/>
        <v/>
      </c>
      <c r="T2066" s="17" t="str">
        <f>IF(ISNA(VLOOKUP(AF2066,#REF!,1)),"//","")</f>
        <v/>
      </c>
      <c r="V2066" t="e">
        <f t="shared" si="638"/>
        <v>#REF!</v>
      </c>
      <c r="W2066" s="94" t="s">
        <v>2263</v>
      </c>
      <c r="X2066" s="98" t="s">
        <v>2263</v>
      </c>
      <c r="Y2066" s="98" t="s">
        <v>2263</v>
      </c>
      <c r="Z2066" s="25" t="str">
        <f t="shared" si="605"/>
        <v/>
      </c>
      <c r="AA2066" s="25" t="str">
        <f t="shared" si="633"/>
        <v/>
      </c>
      <c r="AB2066" s="1">
        <f t="shared" si="606"/>
        <v>2022</v>
      </c>
      <c r="AC2066" t="str">
        <f t="shared" si="634"/>
        <v>ITM_2022</v>
      </c>
      <c r="AD2066" s="136" t="str">
        <f>IF(ISNA(VLOOKUP(AA2066,Sheet2!J:J,1,0)),"//","")</f>
        <v/>
      </c>
      <c r="AF2066" s="94" t="str">
        <f t="shared" si="635"/>
        <v/>
      </c>
      <c r="AG2066" t="b">
        <f t="shared" si="636"/>
        <v>1</v>
      </c>
    </row>
    <row r="2067" spans="1:33" s="17" customFormat="1">
      <c r="A2067" s="215">
        <f t="shared" si="598"/>
        <v>2067</v>
      </c>
      <c r="B2067" s="216">
        <f t="shared" si="637"/>
        <v>2023</v>
      </c>
      <c r="C2067" s="95" t="s">
        <v>3816</v>
      </c>
      <c r="D2067" s="95" t="s">
        <v>7</v>
      </c>
      <c r="E2067" s="115" t="str">
        <f t="shared" si="652"/>
        <v>"2023"</v>
      </c>
      <c r="F2067" s="96" t="str">
        <f t="shared" si="653"/>
        <v>"2023"</v>
      </c>
      <c r="G2067" s="162">
        <v>0</v>
      </c>
      <c r="H2067" s="162">
        <v>0</v>
      </c>
      <c r="I2067" s="152" t="s">
        <v>28</v>
      </c>
      <c r="J2067" s="97" t="s">
        <v>1396</v>
      </c>
      <c r="K2067" s="98" t="s">
        <v>3830</v>
      </c>
      <c r="L2067" s="17" t="s">
        <v>4851</v>
      </c>
      <c r="M2067" s="57" t="s">
        <v>4910</v>
      </c>
      <c r="P2067" s="116" t="str">
        <f t="shared" si="654"/>
        <v>ITM_2023</v>
      </c>
      <c r="Q2067" s="16"/>
      <c r="S2067" s="17" t="str">
        <f t="shared" si="624"/>
        <v/>
      </c>
      <c r="T2067" s="17" t="str">
        <f>IF(ISNA(VLOOKUP(AF2067,#REF!,1)),"//","")</f>
        <v/>
      </c>
      <c r="V2067" t="e">
        <f t="shared" si="638"/>
        <v>#REF!</v>
      </c>
      <c r="W2067" s="94" t="s">
        <v>2263</v>
      </c>
      <c r="X2067" s="98" t="s">
        <v>2263</v>
      </c>
      <c r="Y2067" s="98" t="s">
        <v>2263</v>
      </c>
      <c r="Z2067" s="25" t="str">
        <f t="shared" si="605"/>
        <v/>
      </c>
      <c r="AA2067" s="25" t="str">
        <f t="shared" si="633"/>
        <v/>
      </c>
      <c r="AB2067" s="1">
        <f t="shared" si="606"/>
        <v>2023</v>
      </c>
      <c r="AC2067" t="str">
        <f t="shared" si="634"/>
        <v>ITM_2023</v>
      </c>
      <c r="AD2067" s="136" t="str">
        <f>IF(ISNA(VLOOKUP(AA2067,Sheet2!J:J,1,0)),"//","")</f>
        <v/>
      </c>
      <c r="AF2067" s="94" t="str">
        <f t="shared" si="635"/>
        <v/>
      </c>
      <c r="AG2067" t="b">
        <f t="shared" si="636"/>
        <v>1</v>
      </c>
    </row>
    <row r="2068" spans="1:33">
      <c r="A2068" s="215">
        <f t="shared" si="598"/>
        <v>2068</v>
      </c>
      <c r="B2068" s="216">
        <f t="shared" si="637"/>
        <v>2024</v>
      </c>
      <c r="C2068" s="86" t="s">
        <v>3812</v>
      </c>
      <c r="D2068" s="86" t="s">
        <v>7</v>
      </c>
      <c r="E2068" s="194" t="s">
        <v>524</v>
      </c>
      <c r="F2068" s="87" t="s">
        <v>2827</v>
      </c>
      <c r="G2068" s="88">
        <v>0</v>
      </c>
      <c r="H2068" s="88">
        <v>0</v>
      </c>
      <c r="I2068" s="156" t="s">
        <v>1</v>
      </c>
      <c r="J2068" s="87" t="s">
        <v>1396</v>
      </c>
      <c r="K2068" s="89" t="s">
        <v>3830</v>
      </c>
      <c r="L2068" s="90" t="s">
        <v>4851</v>
      </c>
      <c r="M2068" s="90" t="s">
        <v>4910</v>
      </c>
      <c r="N2068" s="90"/>
      <c r="O2068" s="86" t="s">
        <v>2815</v>
      </c>
      <c r="P2068" s="89" t="s">
        <v>2824</v>
      </c>
      <c r="Q2068" s="89"/>
      <c r="R2068"/>
      <c r="S2068" t="str">
        <f t="shared" ref="S2068:S2103" si="655">IF(E2068=F2068,"","NOT EQUAL")</f>
        <v>NOT EQUAL</v>
      </c>
      <c r="T2068" t="str">
        <f>IF(ISNA(VLOOKUP(AF2068,#REF!,1)),"//","")</f>
        <v/>
      </c>
      <c r="U2068"/>
      <c r="V2068" t="e">
        <f t="shared" si="638"/>
        <v>#REF!</v>
      </c>
      <c r="W2068" s="81" t="s">
        <v>2756</v>
      </c>
      <c r="X2068" s="59"/>
      <c r="Y2068" s="59" t="s">
        <v>4010</v>
      </c>
      <c r="Z2068" s="25" t="str">
        <f t="shared" si="605"/>
        <v/>
      </c>
      <c r="AA2068" s="25" t="str">
        <f t="shared" si="633"/>
        <v>P_INT</v>
      </c>
      <c r="AB2068" s="1">
        <f t="shared" si="606"/>
        <v>2024</v>
      </c>
      <c r="AC2068" t="str">
        <f t="shared" si="634"/>
        <v>ITM_INTG</v>
      </c>
      <c r="AD2068" s="136" t="str">
        <f>IF(ISNA(VLOOKUP(AA2068,Sheet2!J:J,1,0)),"//","")</f>
        <v/>
      </c>
      <c r="AF2068" s="94" t="str">
        <f t="shared" si="635"/>
        <v/>
      </c>
      <c r="AG2068" t="b">
        <f t="shared" si="636"/>
        <v>0</v>
      </c>
    </row>
    <row r="2069" spans="1:33">
      <c r="A2069" s="215">
        <f t="shared" si="598"/>
        <v>2069</v>
      </c>
      <c r="B2069" s="216">
        <f t="shared" si="637"/>
        <v>2025</v>
      </c>
      <c r="C2069" s="86" t="s">
        <v>3813</v>
      </c>
      <c r="D2069" s="86" t="s">
        <v>7</v>
      </c>
      <c r="E2069" s="194" t="s">
        <v>524</v>
      </c>
      <c r="F2069" s="87" t="s">
        <v>2828</v>
      </c>
      <c r="G2069" s="88">
        <v>0</v>
      </c>
      <c r="H2069" s="88">
        <v>0</v>
      </c>
      <c r="I2069" s="156" t="s">
        <v>1</v>
      </c>
      <c r="J2069" s="87" t="s">
        <v>1396</v>
      </c>
      <c r="K2069" s="89" t="s">
        <v>3830</v>
      </c>
      <c r="L2069" s="90" t="s">
        <v>4851</v>
      </c>
      <c r="M2069" s="90" t="s">
        <v>4910</v>
      </c>
      <c r="N2069" s="90"/>
      <c r="O2069" s="86" t="s">
        <v>2815</v>
      </c>
      <c r="P2069" s="89" t="s">
        <v>2825</v>
      </c>
      <c r="Q2069" s="89"/>
      <c r="R2069"/>
      <c r="S2069" t="str">
        <f t="shared" si="655"/>
        <v>NOT EQUAL</v>
      </c>
      <c r="T2069" t="str">
        <f>IF(ISNA(VLOOKUP(AF2069,#REF!,1)),"//","")</f>
        <v/>
      </c>
      <c r="U2069"/>
      <c r="V2069" t="e">
        <f t="shared" si="638"/>
        <v>#REF!</v>
      </c>
      <c r="W2069" s="81" t="s">
        <v>2756</v>
      </c>
      <c r="X2069" s="59" t="s">
        <v>2263</v>
      </c>
      <c r="Y2069" s="59" t="s">
        <v>4011</v>
      </c>
      <c r="Z2069" s="25" t="str">
        <f t="shared" si="605"/>
        <v/>
      </c>
      <c r="AA2069" s="25" t="str">
        <f t="shared" si="633"/>
        <v>P_DIFF</v>
      </c>
      <c r="AB2069" s="1">
        <f t="shared" si="606"/>
        <v>2025</v>
      </c>
      <c r="AC2069" t="str">
        <f t="shared" si="634"/>
        <v>ITM_DIFF</v>
      </c>
      <c r="AD2069" s="136" t="str">
        <f>IF(ISNA(VLOOKUP(AA2069,Sheet2!J:J,1,0)),"//","")</f>
        <v/>
      </c>
      <c r="AF2069" s="94" t="str">
        <f t="shared" si="635"/>
        <v/>
      </c>
      <c r="AG2069" t="b">
        <f t="shared" si="636"/>
        <v>0</v>
      </c>
    </row>
    <row r="2070" spans="1:33">
      <c r="A2070" s="215">
        <f t="shared" si="598"/>
        <v>2070</v>
      </c>
      <c r="B2070" s="216">
        <f t="shared" si="637"/>
        <v>2026</v>
      </c>
      <c r="C2070" s="86" t="s">
        <v>3814</v>
      </c>
      <c r="D2070" s="86" t="s">
        <v>7</v>
      </c>
      <c r="E2070" s="194" t="s">
        <v>524</v>
      </c>
      <c r="F2070" s="87" t="s">
        <v>2826</v>
      </c>
      <c r="G2070" s="88">
        <v>0</v>
      </c>
      <c r="H2070" s="88">
        <v>0</v>
      </c>
      <c r="I2070" s="156" t="s">
        <v>1</v>
      </c>
      <c r="J2070" s="87" t="s">
        <v>1396</v>
      </c>
      <c r="K2070" s="89" t="s">
        <v>3830</v>
      </c>
      <c r="L2070" s="90" t="s">
        <v>4851</v>
      </c>
      <c r="M2070" s="90" t="s">
        <v>4910</v>
      </c>
      <c r="N2070" s="90"/>
      <c r="O2070" s="86" t="s">
        <v>2815</v>
      </c>
      <c r="P2070" s="89" t="s">
        <v>3455</v>
      </c>
      <c r="Q2070" s="89"/>
      <c r="R2070"/>
      <c r="S2070" t="str">
        <f t="shared" si="655"/>
        <v>NOT EQUAL</v>
      </c>
      <c r="T2070" t="str">
        <f>IF(ISNA(VLOOKUP(AF2070,#REF!,1)),"//","")</f>
        <v/>
      </c>
      <c r="U2070"/>
      <c r="V2070" t="e">
        <f t="shared" si="638"/>
        <v>#REF!</v>
      </c>
      <c r="W2070" s="81" t="s">
        <v>2756</v>
      </c>
      <c r="X2070" s="59"/>
      <c r="Y2070" s="59" t="s">
        <v>4012</v>
      </c>
      <c r="Z2070" s="25" t="str">
        <f t="shared" si="605"/>
        <v/>
      </c>
      <c r="AA2070" s="25" t="str">
        <f t="shared" si="633"/>
        <v>P_RMS</v>
      </c>
      <c r="AB2070" s="1">
        <f t="shared" si="606"/>
        <v>2026</v>
      </c>
      <c r="AC2070" t="str">
        <f t="shared" si="634"/>
        <v>ITM_RMS</v>
      </c>
      <c r="AD2070" s="136" t="str">
        <f>IF(ISNA(VLOOKUP(AA2070,Sheet2!J:J,1,0)),"//","")</f>
        <v/>
      </c>
      <c r="AF2070" s="94" t="str">
        <f t="shared" si="635"/>
        <v/>
      </c>
      <c r="AG2070" t="b">
        <f t="shared" si="636"/>
        <v>0</v>
      </c>
    </row>
    <row r="2071" spans="1:33">
      <c r="A2071" s="215">
        <f t="shared" si="598"/>
        <v>2071</v>
      </c>
      <c r="B2071" s="216">
        <f t="shared" si="637"/>
        <v>2027</v>
      </c>
      <c r="C2071" s="86" t="s">
        <v>3815</v>
      </c>
      <c r="D2071" s="86" t="s">
        <v>7</v>
      </c>
      <c r="E2071" s="194" t="s">
        <v>524</v>
      </c>
      <c r="F2071" s="87" t="s">
        <v>4128</v>
      </c>
      <c r="G2071" s="88">
        <v>0</v>
      </c>
      <c r="H2071" s="88">
        <v>0</v>
      </c>
      <c r="I2071" s="156" t="s">
        <v>1</v>
      </c>
      <c r="J2071" s="87" t="s">
        <v>1396</v>
      </c>
      <c r="K2071" s="89" t="s">
        <v>3830</v>
      </c>
      <c r="L2071" s="90" t="s">
        <v>4851</v>
      </c>
      <c r="M2071" s="90" t="s">
        <v>4910</v>
      </c>
      <c r="N2071" s="90"/>
      <c r="O2071" s="86" t="s">
        <v>2815</v>
      </c>
      <c r="P2071" s="89" t="s">
        <v>2833</v>
      </c>
      <c r="Q2071" s="89"/>
      <c r="R2071"/>
      <c r="S2071" t="str">
        <f t="shared" si="655"/>
        <v>NOT EQUAL</v>
      </c>
      <c r="T2071" t="str">
        <f>IF(ISNA(VLOOKUP(AF2071,#REF!,1)),"//","")</f>
        <v/>
      </c>
      <c r="U2071"/>
      <c r="V2071" t="e">
        <f t="shared" si="638"/>
        <v>#REF!</v>
      </c>
      <c r="W2071" s="81" t="s">
        <v>2756</v>
      </c>
      <c r="X2071" s="59"/>
      <c r="Y2071" s="59" t="s">
        <v>4013</v>
      </c>
      <c r="Z2071" s="25" t="str">
        <f t="shared" si="605"/>
        <v/>
      </c>
      <c r="AA2071" s="25" t="str">
        <f t="shared" si="633"/>
        <v>P_SHADE</v>
      </c>
      <c r="AB2071" s="1">
        <f t="shared" si="606"/>
        <v>2027</v>
      </c>
      <c r="AC2071" t="str">
        <f t="shared" si="634"/>
        <v>ITM_SHADE</v>
      </c>
      <c r="AD2071" s="136" t="str">
        <f>IF(ISNA(VLOOKUP(AA2071,Sheet2!J:J,1,0)),"//","")</f>
        <v/>
      </c>
      <c r="AF2071" s="94" t="str">
        <f t="shared" si="635"/>
        <v/>
      </c>
      <c r="AG2071" t="b">
        <f t="shared" si="636"/>
        <v>0</v>
      </c>
    </row>
    <row r="2072" spans="1:33">
      <c r="A2072" s="215">
        <f t="shared" ref="A2072:A2112" si="656">IF(B2072=INT(B2072),ROW(),"")</f>
        <v>2072</v>
      </c>
      <c r="B2072" s="216">
        <f t="shared" si="637"/>
        <v>2028</v>
      </c>
      <c r="C2072" s="86" t="s">
        <v>3816</v>
      </c>
      <c r="D2072" s="86" t="s">
        <v>7</v>
      </c>
      <c r="E2072" s="87" t="s">
        <v>2811</v>
      </c>
      <c r="F2072" s="87" t="s">
        <v>2811</v>
      </c>
      <c r="G2072" s="88">
        <v>0</v>
      </c>
      <c r="H2072" s="88">
        <v>0</v>
      </c>
      <c r="I2072" s="154" t="s">
        <v>16</v>
      </c>
      <c r="J2072" s="87" t="s">
        <v>1396</v>
      </c>
      <c r="K2072" s="89" t="s">
        <v>3830</v>
      </c>
      <c r="L2072" s="90" t="s">
        <v>4851</v>
      </c>
      <c r="M2072" s="90" t="s">
        <v>4910</v>
      </c>
      <c r="N2072" s="90"/>
      <c r="O2072" s="86"/>
      <c r="P2072" s="89" t="s">
        <v>2812</v>
      </c>
      <c r="Q2072" s="89"/>
      <c r="R2072"/>
      <c r="S2072" t="str">
        <f t="shared" si="655"/>
        <v/>
      </c>
      <c r="T2072" t="str">
        <f>IF(ISNA(VLOOKUP(AF2072,#REF!,1)),"//","")</f>
        <v/>
      </c>
      <c r="U2072"/>
      <c r="V2072" t="e">
        <f t="shared" si="638"/>
        <v>#REF!</v>
      </c>
      <c r="W2072" s="81" t="s">
        <v>2263</v>
      </c>
      <c r="X2072" s="59" t="s">
        <v>2263</v>
      </c>
      <c r="Y2072" s="59" t="s">
        <v>2263</v>
      </c>
      <c r="Z2072" s="25" t="str">
        <f t="shared" si="605"/>
        <v/>
      </c>
      <c r="AA2072" s="25" t="str">
        <f t="shared" si="633"/>
        <v/>
      </c>
      <c r="AB2072" s="1">
        <f t="shared" si="606"/>
        <v>2028</v>
      </c>
      <c r="AC2072" t="str">
        <f t="shared" si="634"/>
        <v>MNU_PLOT</v>
      </c>
      <c r="AD2072" s="136" t="str">
        <f>IF(ISNA(VLOOKUP(AA2072,Sheet2!J:J,1,0)),"//","")</f>
        <v/>
      </c>
      <c r="AF2072" s="94" t="str">
        <f t="shared" si="635"/>
        <v/>
      </c>
      <c r="AG2072" t="b">
        <f t="shared" si="636"/>
        <v>1</v>
      </c>
    </row>
    <row r="2073" spans="1:33">
      <c r="A2073" s="215">
        <f t="shared" si="656"/>
        <v>2073</v>
      </c>
      <c r="B2073" s="216">
        <f t="shared" si="637"/>
        <v>2029</v>
      </c>
      <c r="C2073" s="86" t="s">
        <v>3760</v>
      </c>
      <c r="D2073" s="86" t="s">
        <v>4126</v>
      </c>
      <c r="E2073" s="194" t="s">
        <v>524</v>
      </c>
      <c r="F2073" s="87" t="s">
        <v>3825</v>
      </c>
      <c r="G2073" s="88">
        <v>0</v>
      </c>
      <c r="H2073" s="88">
        <v>0</v>
      </c>
      <c r="I2073" s="156" t="s">
        <v>1</v>
      </c>
      <c r="J2073" s="87" t="s">
        <v>1396</v>
      </c>
      <c r="K2073" s="89" t="s">
        <v>3830</v>
      </c>
      <c r="L2073" s="90" t="s">
        <v>4851</v>
      </c>
      <c r="M2073" s="90" t="s">
        <v>4910</v>
      </c>
      <c r="N2073" s="90"/>
      <c r="O2073" s="86"/>
      <c r="P2073" s="89" t="s">
        <v>3826</v>
      </c>
      <c r="Q2073" s="89"/>
      <c r="R2073"/>
      <c r="S2073" t="str">
        <f t="shared" si="655"/>
        <v>NOT EQUAL</v>
      </c>
      <c r="T2073" t="str">
        <f>IF(ISNA(VLOOKUP(AF2073,#REF!,1)),"//","")</f>
        <v/>
      </c>
      <c r="U2073"/>
      <c r="V2073" t="e">
        <f t="shared" si="638"/>
        <v>#REF!</v>
      </c>
      <c r="W2073" s="81"/>
      <c r="X2073" s="59"/>
      <c r="Y2073" s="59"/>
      <c r="Z2073" s="25" t="str">
        <f t="shared" si="605"/>
        <v/>
      </c>
      <c r="AA2073" s="25" t="str">
        <f t="shared" si="633"/>
        <v/>
      </c>
      <c r="AB2073" s="1">
        <f t="shared" si="606"/>
        <v>2029</v>
      </c>
      <c r="AC2073" t="str">
        <f t="shared" si="634"/>
        <v>CHR_num</v>
      </c>
      <c r="AD2073" s="136" t="str">
        <f>IF(ISNA(VLOOKUP(AA2073,Sheet2!J:J,1,0)),"//","")</f>
        <v/>
      </c>
      <c r="AF2073" s="94" t="str">
        <f t="shared" si="635"/>
        <v/>
      </c>
      <c r="AG2073" t="b">
        <f t="shared" si="636"/>
        <v>1</v>
      </c>
    </row>
    <row r="2074" spans="1:33">
      <c r="A2074" s="215">
        <f t="shared" si="656"/>
        <v>2074</v>
      </c>
      <c r="B2074" s="216">
        <f t="shared" si="637"/>
        <v>2030</v>
      </c>
      <c r="C2074" s="86" t="s">
        <v>3816</v>
      </c>
      <c r="D2074" s="86" t="s">
        <v>7</v>
      </c>
      <c r="E2074" s="194" t="s">
        <v>524</v>
      </c>
      <c r="F2074" s="87" t="s">
        <v>3823</v>
      </c>
      <c r="G2074" s="88">
        <v>0</v>
      </c>
      <c r="H2074" s="88">
        <v>0</v>
      </c>
      <c r="I2074" s="156" t="s">
        <v>1</v>
      </c>
      <c r="J2074" s="87" t="s">
        <v>1396</v>
      </c>
      <c r="K2074" s="89" t="s">
        <v>3830</v>
      </c>
      <c r="L2074" s="90" t="s">
        <v>4851</v>
      </c>
      <c r="M2074" s="90" t="s">
        <v>4910</v>
      </c>
      <c r="N2074" s="90"/>
      <c r="O2074" s="86"/>
      <c r="P2074" s="89" t="s">
        <v>3827</v>
      </c>
      <c r="Q2074" s="89"/>
      <c r="R2074"/>
      <c r="S2074" t="str">
        <f t="shared" si="655"/>
        <v>NOT EQUAL</v>
      </c>
      <c r="T2074" t="str">
        <f>IF(ISNA(VLOOKUP(AF2074,#REF!,1)),"//","")</f>
        <v/>
      </c>
      <c r="U2074"/>
      <c r="V2074" t="e">
        <f t="shared" si="638"/>
        <v>#REF!</v>
      </c>
      <c r="W2074" s="81"/>
      <c r="X2074" s="59"/>
      <c r="Y2074" s="59"/>
      <c r="Z2074" s="25" t="str">
        <f t="shared" si="605"/>
        <v/>
      </c>
      <c r="AA2074" s="25" t="str">
        <f t="shared" si="633"/>
        <v/>
      </c>
      <c r="AB2074" s="1">
        <f t="shared" si="606"/>
        <v>2030</v>
      </c>
      <c r="AC2074" t="str">
        <f t="shared" si="634"/>
        <v>CHR_numL</v>
      </c>
      <c r="AD2074" s="136" t="str">
        <f>IF(ISNA(VLOOKUP(AA2074,Sheet2!J:J,1,0)),"//","")</f>
        <v/>
      </c>
      <c r="AF2074" s="94" t="str">
        <f t="shared" si="635"/>
        <v/>
      </c>
      <c r="AG2074" t="b">
        <f t="shared" si="636"/>
        <v>1</v>
      </c>
    </row>
    <row r="2075" spans="1:33">
      <c r="A2075" s="215">
        <f t="shared" si="656"/>
        <v>2075</v>
      </c>
      <c r="B2075" s="216">
        <f t="shared" si="637"/>
        <v>2031</v>
      </c>
      <c r="C2075" s="86" t="s">
        <v>3816</v>
      </c>
      <c r="D2075" s="86" t="s">
        <v>7</v>
      </c>
      <c r="E2075" s="194" t="s">
        <v>524</v>
      </c>
      <c r="F2075" s="87" t="s">
        <v>3824</v>
      </c>
      <c r="G2075" s="88">
        <v>0</v>
      </c>
      <c r="H2075" s="88">
        <v>0</v>
      </c>
      <c r="I2075" s="156" t="s">
        <v>1</v>
      </c>
      <c r="J2075" s="87" t="s">
        <v>1396</v>
      </c>
      <c r="K2075" s="89" t="s">
        <v>3830</v>
      </c>
      <c r="L2075" s="90" t="s">
        <v>4851</v>
      </c>
      <c r="M2075" s="90" t="s">
        <v>4910</v>
      </c>
      <c r="N2075" s="90"/>
      <c r="O2075" s="86"/>
      <c r="P2075" s="89" t="s">
        <v>3828</v>
      </c>
      <c r="Q2075" s="89"/>
      <c r="R2075"/>
      <c r="S2075" t="str">
        <f t="shared" si="655"/>
        <v>NOT EQUAL</v>
      </c>
      <c r="T2075" t="str">
        <f>IF(ISNA(VLOOKUP(AF2075,#REF!,1)),"//","")</f>
        <v/>
      </c>
      <c r="U2075"/>
      <c r="V2075" t="e">
        <f t="shared" si="638"/>
        <v>#REF!</v>
      </c>
      <c r="W2075" s="81"/>
      <c r="X2075" s="59"/>
      <c r="Y2075" s="59"/>
      <c r="Z2075" s="25" t="str">
        <f t="shared" si="605"/>
        <v/>
      </c>
      <c r="AA2075" s="25" t="str">
        <f t="shared" si="633"/>
        <v/>
      </c>
      <c r="AB2075" s="1">
        <f t="shared" si="606"/>
        <v>2031</v>
      </c>
      <c r="AC2075" t="str">
        <f t="shared" si="634"/>
        <v>CHR_numU</v>
      </c>
      <c r="AD2075" s="136" t="str">
        <f>IF(ISNA(VLOOKUP(AA2075,Sheet2!J:J,1,0)),"//","")</f>
        <v/>
      </c>
      <c r="AF2075" s="94" t="str">
        <f t="shared" si="635"/>
        <v/>
      </c>
      <c r="AG2075" t="b">
        <f t="shared" si="636"/>
        <v>1</v>
      </c>
    </row>
    <row r="2076" spans="1:33">
      <c r="A2076" s="215">
        <f t="shared" si="656"/>
        <v>2076</v>
      </c>
      <c r="B2076" s="216">
        <f t="shared" si="637"/>
        <v>2032</v>
      </c>
      <c r="C2076" s="86" t="s">
        <v>3817</v>
      </c>
      <c r="D2076" s="86" t="s">
        <v>3822</v>
      </c>
      <c r="E2076" s="194" t="s">
        <v>524</v>
      </c>
      <c r="F2076" s="87" t="s">
        <v>718</v>
      </c>
      <c r="G2076" s="88">
        <v>0</v>
      </c>
      <c r="H2076" s="88">
        <v>0</v>
      </c>
      <c r="I2076" s="156" t="s">
        <v>1</v>
      </c>
      <c r="J2076" s="87" t="s">
        <v>1396</v>
      </c>
      <c r="K2076" s="89" t="s">
        <v>3830</v>
      </c>
      <c r="L2076" s="90" t="s">
        <v>4851</v>
      </c>
      <c r="M2076" s="90" t="s">
        <v>4910</v>
      </c>
      <c r="N2076" s="90"/>
      <c r="O2076" s="86"/>
      <c r="P2076" s="89" t="s">
        <v>3822</v>
      </c>
      <c r="Q2076" s="89"/>
      <c r="R2076"/>
      <c r="S2076" t="str">
        <f t="shared" si="655"/>
        <v>NOT EQUAL</v>
      </c>
      <c r="T2076" t="str">
        <f>IF(ISNA(VLOOKUP(AF2076,#REF!,1)),"//","")</f>
        <v/>
      </c>
      <c r="U2076"/>
      <c r="V2076" t="e">
        <f t="shared" si="638"/>
        <v>#REF!</v>
      </c>
      <c r="W2076" s="81"/>
      <c r="X2076" s="59"/>
      <c r="Y2076" s="59"/>
      <c r="Z2076" s="25" t="str">
        <f t="shared" si="605"/>
        <v/>
      </c>
      <c r="AA2076" s="25" t="str">
        <f t="shared" si="633"/>
        <v/>
      </c>
      <c r="AB2076" s="1">
        <f t="shared" si="606"/>
        <v>2032</v>
      </c>
      <c r="AC2076" t="str">
        <f t="shared" si="634"/>
        <v>ITM_EEXCHR</v>
      </c>
      <c r="AD2076" s="136" t="str">
        <f>IF(ISNA(VLOOKUP(AA2076,Sheet2!J:J,1,0)),"//","")</f>
        <v/>
      </c>
      <c r="AF2076" s="94" t="str">
        <f t="shared" si="635"/>
        <v/>
      </c>
      <c r="AG2076" t="b">
        <f t="shared" si="636"/>
        <v>1</v>
      </c>
    </row>
    <row r="2077" spans="1:33">
      <c r="A2077" s="215">
        <f t="shared" si="656"/>
        <v>2077</v>
      </c>
      <c r="B2077" s="216">
        <f t="shared" si="637"/>
        <v>2033</v>
      </c>
      <c r="C2077" s="53" t="s">
        <v>4007</v>
      </c>
      <c r="D2077" s="53" t="s">
        <v>7</v>
      </c>
      <c r="E2077" s="58" t="s">
        <v>4008</v>
      </c>
      <c r="F2077" s="58" t="s">
        <v>4008</v>
      </c>
      <c r="G2077" s="161">
        <v>0</v>
      </c>
      <c r="H2077" s="161">
        <v>0</v>
      </c>
      <c r="I2077" s="148" t="s">
        <v>3</v>
      </c>
      <c r="J2077" s="58" t="s">
        <v>1396</v>
      </c>
      <c r="K2077" s="59" t="s">
        <v>3994</v>
      </c>
      <c r="L2077" s="57" t="s">
        <v>4851</v>
      </c>
      <c r="M2077" s="57" t="s">
        <v>4910</v>
      </c>
      <c r="N2077" s="57"/>
      <c r="O2077" s="57"/>
      <c r="P2077" s="56" t="s">
        <v>4009</v>
      </c>
      <c r="Q2077" s="13"/>
      <c r="R2077"/>
      <c r="S2077" t="str">
        <f t="shared" si="655"/>
        <v/>
      </c>
      <c r="T2077" t="str">
        <f>IF(ISNA(VLOOKUP(AF2077,#REF!,1)),"//","")</f>
        <v/>
      </c>
      <c r="U2077"/>
      <c r="V2077" t="e">
        <f t="shared" si="638"/>
        <v>#REF!</v>
      </c>
      <c r="W2077" s="81" t="s">
        <v>2702</v>
      </c>
      <c r="X2077" s="59" t="s">
        <v>2637</v>
      </c>
      <c r="Y2077" s="59" t="s">
        <v>2263</v>
      </c>
      <c r="Z2077" s="25" t="str">
        <f t="shared" si="605"/>
        <v>"CLGRF"</v>
      </c>
      <c r="AA2077" s="25" t="str">
        <f t="shared" si="633"/>
        <v>CLGRF</v>
      </c>
      <c r="AB2077" s="1">
        <f t="shared" si="606"/>
        <v>2033</v>
      </c>
      <c r="AC2077" t="str">
        <f t="shared" si="634"/>
        <v>ITM_CLGRF</v>
      </c>
      <c r="AD2077" s="136" t="str">
        <f>IF(ISNA(VLOOKUP(AA2077,Sheet2!J:J,1,0)),"//","")</f>
        <v/>
      </c>
      <c r="AF2077" s="94" t="str">
        <f t="shared" si="635"/>
        <v>CLGRF</v>
      </c>
      <c r="AG2077" t="b">
        <f t="shared" si="636"/>
        <v>1</v>
      </c>
    </row>
    <row r="2078" spans="1:33">
      <c r="A2078" s="215">
        <f t="shared" si="656"/>
        <v>2078</v>
      </c>
      <c r="B2078" s="216">
        <f t="shared" si="637"/>
        <v>2034</v>
      </c>
      <c r="C2078" s="86" t="s">
        <v>4129</v>
      </c>
      <c r="D2078" s="86" t="s">
        <v>4130</v>
      </c>
      <c r="E2078" s="194" t="s">
        <v>524</v>
      </c>
      <c r="F2078" s="87" t="s">
        <v>4132</v>
      </c>
      <c r="G2078" s="88">
        <v>0</v>
      </c>
      <c r="H2078" s="88">
        <v>0</v>
      </c>
      <c r="I2078" s="156" t="s">
        <v>1</v>
      </c>
      <c r="J2078" s="87" t="s">
        <v>1396</v>
      </c>
      <c r="K2078" s="89" t="s">
        <v>3830</v>
      </c>
      <c r="L2078" s="90" t="s">
        <v>4851</v>
      </c>
      <c r="M2078" s="90" t="s">
        <v>4910</v>
      </c>
      <c r="N2078" s="90"/>
      <c r="O2078" s="86" t="s">
        <v>2815</v>
      </c>
      <c r="P2078" s="89" t="s">
        <v>4134</v>
      </c>
      <c r="Q2078" s="89"/>
      <c r="R2078"/>
      <c r="S2078" t="str">
        <f t="shared" si="655"/>
        <v>NOT EQUAL</v>
      </c>
      <c r="T2078" t="str">
        <f>IF(ISNA(VLOOKUP(AF2078,#REF!,1)),"//","")</f>
        <v/>
      </c>
      <c r="U2078"/>
      <c r="V2078" t="e">
        <f t="shared" si="638"/>
        <v>#REF!</v>
      </c>
      <c r="W2078" s="81" t="s">
        <v>2756</v>
      </c>
      <c r="X2078" s="59"/>
      <c r="Y2078" s="59"/>
      <c r="Z2078" s="25" t="str">
        <f t="shared" si="605"/>
        <v/>
      </c>
      <c r="AA2078" s="25" t="str">
        <f t="shared" si="633"/>
        <v/>
      </c>
      <c r="AB2078" s="1">
        <f t="shared" si="606"/>
        <v>2034</v>
      </c>
      <c r="AC2078" t="str">
        <f t="shared" si="634"/>
        <v>ITM_PZOOMX</v>
      </c>
      <c r="AD2078" s="136" t="str">
        <f>IF(ISNA(VLOOKUP(AA2078,Sheet2!J:J,1,0)),"//","")</f>
        <v/>
      </c>
      <c r="AF2078" s="94" t="str">
        <f t="shared" si="635"/>
        <v/>
      </c>
      <c r="AG2078" t="b">
        <f t="shared" si="636"/>
        <v>1</v>
      </c>
    </row>
    <row r="2079" spans="1:33">
      <c r="A2079" s="215">
        <f t="shared" si="656"/>
        <v>2079</v>
      </c>
      <c r="B2079" s="216">
        <f t="shared" si="637"/>
        <v>2035</v>
      </c>
      <c r="C2079" s="86" t="s">
        <v>4129</v>
      </c>
      <c r="D2079" s="86" t="s">
        <v>4131</v>
      </c>
      <c r="E2079" s="194" t="s">
        <v>524</v>
      </c>
      <c r="F2079" s="87" t="s">
        <v>4133</v>
      </c>
      <c r="G2079" s="88">
        <v>0</v>
      </c>
      <c r="H2079" s="88">
        <v>0</v>
      </c>
      <c r="I2079" s="156" t="s">
        <v>1</v>
      </c>
      <c r="J2079" s="87" t="s">
        <v>1396</v>
      </c>
      <c r="K2079" s="89" t="s">
        <v>3830</v>
      </c>
      <c r="L2079" s="90" t="s">
        <v>4851</v>
      </c>
      <c r="M2079" s="90" t="s">
        <v>4910</v>
      </c>
      <c r="N2079" s="90"/>
      <c r="O2079" s="86" t="s">
        <v>2815</v>
      </c>
      <c r="P2079" s="89" t="s">
        <v>4135</v>
      </c>
      <c r="Q2079" s="89"/>
      <c r="R2079"/>
      <c r="S2079" t="str">
        <f t="shared" si="655"/>
        <v>NOT EQUAL</v>
      </c>
      <c r="T2079" t="str">
        <f>IF(ISNA(VLOOKUP(AF2079,#REF!,1)),"//","")</f>
        <v/>
      </c>
      <c r="U2079"/>
      <c r="V2079" t="e">
        <f t="shared" si="638"/>
        <v>#REF!</v>
      </c>
      <c r="W2079" s="81" t="s">
        <v>2756</v>
      </c>
      <c r="X2079" s="59"/>
      <c r="Y2079" s="59"/>
      <c r="Z2079" s="25" t="str">
        <f t="shared" ref="Z2079:Z2107" si="657">IF( OR(X2079="CNST", I2079="CAT_REGS"),IF(E2079=CHAR(34)&amp;CHAR(34),F2079,E2079),
IF(X2079="YES",UPPER(IF(E2079=CHAR(34)&amp;CHAR(34),F2079,E2079)),
IF(   AND(X2079&lt;&gt;"NO",I2079="CAT_FNCT",D2079&lt;&gt;"multiply", D2079&lt;&gt;"divide"),IF(J2079="SLS_ENABLED",   UPPER(IF(E2079=CHAR(34)&amp;CHAR(34),F2079,E2079)),""),"")))</f>
        <v/>
      </c>
      <c r="AA2079" s="25" t="str">
        <f t="shared" si="633"/>
        <v/>
      </c>
      <c r="AB2079" s="1">
        <f t="shared" ref="AB2079:AB2107" si="658">B2079</f>
        <v>2035</v>
      </c>
      <c r="AC2079" t="str">
        <f t="shared" si="634"/>
        <v>ITM_PZOOMY</v>
      </c>
      <c r="AD2079" s="136" t="str">
        <f>IF(ISNA(VLOOKUP(AA2079,Sheet2!J:J,1,0)),"//","")</f>
        <v/>
      </c>
      <c r="AF2079" s="94" t="str">
        <f t="shared" si="635"/>
        <v/>
      </c>
      <c r="AG2079" t="b">
        <f t="shared" si="636"/>
        <v>1</v>
      </c>
    </row>
    <row r="2080" spans="1:33" s="17" customFormat="1">
      <c r="A2080" s="215">
        <f t="shared" si="656"/>
        <v>2080</v>
      </c>
      <c r="B2080" s="216">
        <f t="shared" si="637"/>
        <v>2036</v>
      </c>
      <c r="C2080" s="95" t="s">
        <v>3816</v>
      </c>
      <c r="D2080" s="95" t="s">
        <v>7</v>
      </c>
      <c r="E2080" s="115" t="str">
        <f t="shared" ref="E2080:E2081" si="659">CHAR(34)&amp;IF(B2080&lt;10,"000",IF(B2080&lt;100,"00",IF(B2080&lt;1000,"0","")))&amp;$B2080&amp;CHAR(34)</f>
        <v>"2036"</v>
      </c>
      <c r="F2080" s="96" t="str">
        <f t="shared" ref="F2080:F2081" si="660">E2080</f>
        <v>"2036"</v>
      </c>
      <c r="G2080" s="162">
        <v>0</v>
      </c>
      <c r="H2080" s="162">
        <v>0</v>
      </c>
      <c r="I2080" s="152" t="s">
        <v>28</v>
      </c>
      <c r="J2080" s="97" t="s">
        <v>1396</v>
      </c>
      <c r="K2080" s="98" t="s">
        <v>3830</v>
      </c>
      <c r="L2080" s="17" t="s">
        <v>4851</v>
      </c>
      <c r="M2080" s="17" t="s">
        <v>4910</v>
      </c>
      <c r="P2080" s="132" t="str">
        <f>"MNU_"&amp;IF(B2080&lt;10,"000",IF(B2080&lt;100,"00",IF(B2080&lt;1000,"0","")))&amp;$B2080</f>
        <v>MNU_2036</v>
      </c>
      <c r="Q2080" s="16"/>
      <c r="S2080" s="17" t="str">
        <f t="shared" si="655"/>
        <v/>
      </c>
      <c r="T2080" s="17" t="str">
        <f>IF(ISNA(VLOOKUP(AF2080,#REF!,1)),"//","")</f>
        <v/>
      </c>
      <c r="V2080" t="e">
        <f t="shared" ref="V2080:V2082" si="661">IF(AA2080&lt;&gt;"",V2079+1,V2079)</f>
        <v>#REF!</v>
      </c>
      <c r="W2080" s="94" t="s">
        <v>2263</v>
      </c>
      <c r="X2080" s="98" t="s">
        <v>2263</v>
      </c>
      <c r="Y2080" s="98" t="s">
        <v>2263</v>
      </c>
      <c r="Z2080" s="25" t="str">
        <f t="shared" ref="Z2080:Z2082" si="662">IF( OR(X2080="CNST", I2080="CAT_REGS"),IF(E2080=CHAR(34)&amp;CHAR(34),F2080,E2080),
IF(X2080="YES",UPPER(IF(E2080=CHAR(34)&amp;CHAR(34),F2080,E2080)),
IF(   AND(X2080&lt;&gt;"NO",I2080="CAT_FNCT",D2080&lt;&gt;"multiply", D2080&lt;&gt;"divide"),IF(J2080="SLS_ENABLED",   UPPER(IF(E2080=CHAR(34)&amp;CHAR(34),F2080,E2080)),""),"")))</f>
        <v/>
      </c>
      <c r="AA2080" s="25" t="str">
        <f t="shared" si="633"/>
        <v/>
      </c>
      <c r="AB2080" s="1">
        <f t="shared" ref="AB2080:AB2082" si="663">B2080</f>
        <v>2036</v>
      </c>
      <c r="AC2080" t="str">
        <f t="shared" si="634"/>
        <v>MNU_2036</v>
      </c>
      <c r="AD2080" s="136" t="str">
        <f>IF(ISNA(VLOOKUP(AA2080,Sheet2!J:J,1,0)),"//","")</f>
        <v/>
      </c>
      <c r="AF2080" s="94" t="str">
        <f t="shared" si="635"/>
        <v/>
      </c>
      <c r="AG2080" t="b">
        <f t="shared" si="636"/>
        <v>1</v>
      </c>
    </row>
    <row r="2081" spans="1:33" s="17" customFormat="1">
      <c r="A2081" s="215">
        <f t="shared" si="656"/>
        <v>2081</v>
      </c>
      <c r="B2081" s="216">
        <f t="shared" si="637"/>
        <v>2037</v>
      </c>
      <c r="C2081" s="95" t="s">
        <v>3816</v>
      </c>
      <c r="D2081" s="95" t="s">
        <v>7</v>
      </c>
      <c r="E2081" s="115" t="str">
        <f t="shared" si="659"/>
        <v>"2037"</v>
      </c>
      <c r="F2081" s="96" t="str">
        <f t="shared" si="660"/>
        <v>"2037"</v>
      </c>
      <c r="G2081" s="162">
        <v>0</v>
      </c>
      <c r="H2081" s="162">
        <v>0</v>
      </c>
      <c r="I2081" s="152" t="s">
        <v>28</v>
      </c>
      <c r="J2081" s="97" t="s">
        <v>1396</v>
      </c>
      <c r="K2081" s="98" t="s">
        <v>3830</v>
      </c>
      <c r="L2081" s="17" t="s">
        <v>4851</v>
      </c>
      <c r="M2081" s="57" t="s">
        <v>4910</v>
      </c>
      <c r="P2081" s="116" t="str">
        <f t="shared" ref="P2081" si="664">"ITM_"&amp;IF(B2081&lt;10,"000",IF(B2081&lt;100,"00",IF(B2081&lt;1000,"0","")))&amp;$B2081</f>
        <v>ITM_2037</v>
      </c>
      <c r="Q2081" s="16"/>
      <c r="S2081" s="17" t="str">
        <f t="shared" si="655"/>
        <v/>
      </c>
      <c r="T2081" s="17" t="str">
        <f>IF(ISNA(VLOOKUP(AF2081,#REF!,1)),"//","")</f>
        <v/>
      </c>
      <c r="V2081" t="e">
        <f t="shared" si="661"/>
        <v>#REF!</v>
      </c>
      <c r="W2081" s="94" t="s">
        <v>2263</v>
      </c>
      <c r="X2081" s="98" t="s">
        <v>2263</v>
      </c>
      <c r="Y2081" s="98" t="s">
        <v>2263</v>
      </c>
      <c r="Z2081" s="25" t="str">
        <f t="shared" si="662"/>
        <v/>
      </c>
      <c r="AA2081" s="25" t="str">
        <f t="shared" si="633"/>
        <v/>
      </c>
      <c r="AB2081" s="1">
        <f t="shared" si="663"/>
        <v>2037</v>
      </c>
      <c r="AC2081" t="str">
        <f t="shared" si="634"/>
        <v>ITM_2037</v>
      </c>
      <c r="AD2081" s="136" t="str">
        <f>IF(ISNA(VLOOKUP(AA2081,Sheet2!J:J,1,0)),"//","")</f>
        <v/>
      </c>
      <c r="AF2081" s="94" t="str">
        <f t="shared" si="635"/>
        <v/>
      </c>
      <c r="AG2081" t="b">
        <f t="shared" si="636"/>
        <v>1</v>
      </c>
    </row>
    <row r="2082" spans="1:33">
      <c r="A2082" s="215">
        <f t="shared" ref="A2082" si="665">IF(B2082=INT(B2082),ROW(),"")</f>
        <v>2082</v>
      </c>
      <c r="B2082" s="216">
        <f t="shared" si="637"/>
        <v>2038</v>
      </c>
      <c r="C2082" s="53" t="s">
        <v>5005</v>
      </c>
      <c r="D2082" s="86" t="s">
        <v>7</v>
      </c>
      <c r="E2082" s="58" t="s">
        <v>5237</v>
      </c>
      <c r="F2082" s="58" t="s">
        <v>5237</v>
      </c>
      <c r="G2082" s="161">
        <v>0</v>
      </c>
      <c r="H2082" s="161">
        <v>0</v>
      </c>
      <c r="I2082" s="148" t="s">
        <v>3</v>
      </c>
      <c r="J2082" s="58" t="s">
        <v>1395</v>
      </c>
      <c r="K2082" s="59" t="s">
        <v>3994</v>
      </c>
      <c r="L2082" s="57" t="s">
        <v>4851</v>
      </c>
      <c r="M2082" s="57" t="s">
        <v>4908</v>
      </c>
      <c r="N2082" s="57"/>
      <c r="O2082" s="57"/>
      <c r="P2082" s="56" t="s">
        <v>5004</v>
      </c>
      <c r="Q2082" s="13"/>
      <c r="R2082"/>
      <c r="S2082" t="str">
        <f t="shared" ref="S2082" si="666">IF(E2082=F2082,"","NOT EQUAL")</f>
        <v/>
      </c>
      <c r="T2082" t="str">
        <f>IF(ISNA(VLOOKUP(AF2082,#REF!,1)),"//","")</f>
        <v/>
      </c>
      <c r="U2082"/>
      <c r="V2082" t="e">
        <f t="shared" si="661"/>
        <v>#REF!</v>
      </c>
      <c r="W2082" s="81" t="s">
        <v>2725</v>
      </c>
      <c r="X2082" s="59" t="s">
        <v>2637</v>
      </c>
      <c r="Y2082" s="59" t="s">
        <v>2263</v>
      </c>
      <c r="Z2082" s="25" t="str">
        <f t="shared" si="662"/>
        <v>"S.RESET"</v>
      </c>
      <c r="AA2082" s="25" t="str">
        <f t="shared" si="633"/>
        <v>S.RESET</v>
      </c>
      <c r="AB2082" s="1">
        <f t="shared" si="663"/>
        <v>2038</v>
      </c>
      <c r="AC2082" t="str">
        <f t="shared" si="634"/>
        <v>ITM_SAFERESET</v>
      </c>
      <c r="AD2082" s="136" t="str">
        <f>IF(ISNA(VLOOKUP(AA2082,Sheet2!J:J,1,0)),"//","")</f>
        <v>//</v>
      </c>
      <c r="AF2082" s="94" t="str">
        <f t="shared" si="635"/>
        <v>S.RESET</v>
      </c>
      <c r="AG2082" t="b">
        <f t="shared" si="636"/>
        <v>1</v>
      </c>
    </row>
    <row r="2083" spans="1:33">
      <c r="A2083" s="215">
        <f t="shared" si="656"/>
        <v>2083</v>
      </c>
      <c r="B2083" s="216">
        <f t="shared" si="637"/>
        <v>2039</v>
      </c>
      <c r="C2083" s="86" t="s">
        <v>3746</v>
      </c>
      <c r="D2083" s="86" t="s">
        <v>4130</v>
      </c>
      <c r="E2083" s="87" t="s">
        <v>4354</v>
      </c>
      <c r="F2083" s="87" t="s">
        <v>4354</v>
      </c>
      <c r="G2083" s="88">
        <v>0</v>
      </c>
      <c r="H2083" s="88">
        <v>0</v>
      </c>
      <c r="I2083" s="151" t="s">
        <v>3</v>
      </c>
      <c r="J2083" s="87" t="s">
        <v>1396</v>
      </c>
      <c r="K2083" s="89" t="s">
        <v>3830</v>
      </c>
      <c r="L2083" s="90" t="s">
        <v>4851</v>
      </c>
      <c r="M2083" s="90" t="s">
        <v>4910</v>
      </c>
      <c r="N2083" s="90"/>
      <c r="O2083" s="86"/>
      <c r="P2083" s="89" t="s">
        <v>4355</v>
      </c>
      <c r="Q2083" s="89"/>
      <c r="R2083"/>
      <c r="S2083" t="str">
        <f t="shared" si="655"/>
        <v/>
      </c>
      <c r="T2083" t="str">
        <f>IF(ISNA(VLOOKUP(AF2083,#REF!,1)),"//","")</f>
        <v/>
      </c>
      <c r="U2083"/>
      <c r="V2083" t="e">
        <f t="shared" si="638"/>
        <v>#REF!</v>
      </c>
      <c r="W2083" s="81" t="s">
        <v>2756</v>
      </c>
      <c r="X2083" s="59" t="s">
        <v>2631</v>
      </c>
      <c r="Y2083" s="59" t="s">
        <v>2263</v>
      </c>
      <c r="Z2083" s="25" t="str">
        <f t="shared" si="657"/>
        <v/>
      </c>
      <c r="AA2083" s="25" t="str">
        <f t="shared" si="633"/>
        <v/>
      </c>
      <c r="AB2083" s="1">
        <f t="shared" si="658"/>
        <v>2039</v>
      </c>
      <c r="AC2083" t="str">
        <f t="shared" si="634"/>
        <v>ITM_PRN</v>
      </c>
      <c r="AD2083" s="136" t="str">
        <f>IF(ISNA(VLOOKUP(AA2083,Sheet2!J:J,1,0)),"//","")</f>
        <v/>
      </c>
      <c r="AF2083" s="94" t="str">
        <f t="shared" si="635"/>
        <v/>
      </c>
      <c r="AG2083" t="b">
        <f t="shared" si="636"/>
        <v>1</v>
      </c>
    </row>
    <row r="2084" spans="1:33">
      <c r="A2084" s="215">
        <f t="shared" si="656"/>
        <v>2084</v>
      </c>
      <c r="B2084" s="216">
        <f t="shared" si="637"/>
        <v>2040</v>
      </c>
      <c r="C2084" s="53" t="s">
        <v>5001</v>
      </c>
      <c r="D2084" s="86" t="s">
        <v>7</v>
      </c>
      <c r="E2084" s="58" t="s">
        <v>5002</v>
      </c>
      <c r="F2084" s="58" t="s">
        <v>5002</v>
      </c>
      <c r="G2084" s="161">
        <v>0</v>
      </c>
      <c r="H2084" s="161">
        <v>0</v>
      </c>
      <c r="I2084" s="148" t="s">
        <v>3</v>
      </c>
      <c r="J2084" s="58" t="s">
        <v>1395</v>
      </c>
      <c r="K2084" s="59" t="s">
        <v>3994</v>
      </c>
      <c r="L2084" s="57" t="s">
        <v>4851</v>
      </c>
      <c r="M2084" s="57" t="s">
        <v>4908</v>
      </c>
      <c r="N2084" s="57"/>
      <c r="O2084" s="57"/>
      <c r="P2084" s="56" t="s">
        <v>5003</v>
      </c>
      <c r="Q2084" s="13"/>
      <c r="R2084"/>
      <c r="S2084" t="str">
        <f t="shared" si="655"/>
        <v/>
      </c>
      <c r="T2084" t="str">
        <f>IF(ISNA(VLOOKUP(AF2084,#REF!,1)),"//","")</f>
        <v/>
      </c>
      <c r="U2084"/>
      <c r="V2084" t="e">
        <f t="shared" si="638"/>
        <v>#REF!</v>
      </c>
      <c r="W2084" s="81" t="s">
        <v>2725</v>
      </c>
      <c r="X2084" s="59" t="s">
        <v>2637</v>
      </c>
      <c r="Y2084" s="59" t="s">
        <v>2263</v>
      </c>
      <c r="Z2084" s="25" t="str">
        <f t="shared" si="657"/>
        <v>"PLSTAT"</v>
      </c>
      <c r="AA2084" s="25" t="str">
        <f t="shared" si="633"/>
        <v>PLSTAT</v>
      </c>
      <c r="AB2084" s="1">
        <f t="shared" si="658"/>
        <v>2040</v>
      </c>
      <c r="AC2084" t="str">
        <f t="shared" si="634"/>
        <v>ITM_PLOT_STAT</v>
      </c>
      <c r="AD2084" s="136" t="str">
        <f>IF(ISNA(VLOOKUP(AA2084,Sheet2!J:J,1,0)),"//","")</f>
        <v>//</v>
      </c>
      <c r="AF2084" s="94" t="str">
        <f t="shared" si="635"/>
        <v>PLSTAT</v>
      </c>
      <c r="AG2084" t="b">
        <f t="shared" si="636"/>
        <v>1</v>
      </c>
    </row>
    <row r="2085" spans="1:33">
      <c r="A2085" s="215">
        <f t="shared" si="656"/>
        <v>2085</v>
      </c>
      <c r="B2085" s="216">
        <f t="shared" si="637"/>
        <v>2041</v>
      </c>
      <c r="C2085" s="86" t="s">
        <v>3765</v>
      </c>
      <c r="D2085" s="192" t="s">
        <v>4727</v>
      </c>
      <c r="E2085" s="87" t="s">
        <v>524</v>
      </c>
      <c r="F2085" s="87" t="s">
        <v>4728</v>
      </c>
      <c r="G2085" s="88">
        <v>0</v>
      </c>
      <c r="H2085" s="88">
        <v>0</v>
      </c>
      <c r="I2085" s="156" t="s">
        <v>1</v>
      </c>
      <c r="J2085" s="87" t="s">
        <v>1396</v>
      </c>
      <c r="K2085" s="89" t="s">
        <v>3830</v>
      </c>
      <c r="L2085" s="90" t="s">
        <v>4851</v>
      </c>
      <c r="M2085" s="90" t="s">
        <v>4910</v>
      </c>
      <c r="N2085" s="90"/>
      <c r="O2085" s="86"/>
      <c r="P2085" s="89" t="s">
        <v>4726</v>
      </c>
      <c r="Q2085" s="89"/>
      <c r="R2085"/>
      <c r="S2085" t="str">
        <f t="shared" si="655"/>
        <v>NOT EQUAL</v>
      </c>
      <c r="T2085" t="str">
        <f>IF(ISNA(VLOOKUP(AF2085,#REF!,1)),"//","")</f>
        <v/>
      </c>
      <c r="U2085"/>
      <c r="V2085" t="e">
        <f t="shared" si="638"/>
        <v>#REF!</v>
      </c>
      <c r="W2085" s="81" t="s">
        <v>2748</v>
      </c>
      <c r="X2085" s="59" t="s">
        <v>2637</v>
      </c>
      <c r="Y2085" s="59"/>
      <c r="Z2085" s="25" t="str">
        <f t="shared" si="657"/>
        <v>"M" STD_RIGHT_ARROW "ZYX"</v>
      </c>
      <c r="AA2085" s="25" t="str">
        <f t="shared" si="633"/>
        <v>M&gt;ZYX</v>
      </c>
      <c r="AB2085" s="1">
        <f t="shared" si="658"/>
        <v>2041</v>
      </c>
      <c r="AC2085" t="str">
        <f t="shared" si="634"/>
        <v>ITM_3x1TOSTK</v>
      </c>
      <c r="AF2085" s="94" t="str">
        <f t="shared" si="635"/>
        <v>M&gt;ZYX</v>
      </c>
      <c r="AG2085" t="b">
        <f t="shared" si="636"/>
        <v>1</v>
      </c>
    </row>
    <row r="2086" spans="1:33">
      <c r="A2086" s="215">
        <f t="shared" si="656"/>
        <v>2086</v>
      </c>
      <c r="B2086" s="216">
        <f t="shared" si="637"/>
        <v>2042</v>
      </c>
      <c r="C2086" s="53" t="s">
        <v>4579</v>
      </c>
      <c r="D2086" s="86" t="s">
        <v>7</v>
      </c>
      <c r="E2086" s="58" t="s">
        <v>4580</v>
      </c>
      <c r="F2086" s="58" t="s">
        <v>4580</v>
      </c>
      <c r="G2086" s="161">
        <v>0</v>
      </c>
      <c r="H2086" s="161">
        <v>0</v>
      </c>
      <c r="I2086" s="148" t="s">
        <v>3</v>
      </c>
      <c r="J2086" s="58" t="s">
        <v>1395</v>
      </c>
      <c r="K2086" s="59" t="s">
        <v>3994</v>
      </c>
      <c r="L2086" s="57" t="s">
        <v>4851</v>
      </c>
      <c r="M2086" s="57" t="s">
        <v>4908</v>
      </c>
      <c r="N2086" s="57"/>
      <c r="O2086" s="57"/>
      <c r="P2086" s="56" t="s">
        <v>4581</v>
      </c>
      <c r="Q2086" s="13"/>
      <c r="R2086"/>
      <c r="S2086" t="str">
        <f t="shared" si="655"/>
        <v/>
      </c>
      <c r="T2086" t="str">
        <f>IF(ISNA(VLOOKUP(AF2086,#REF!,1)),"//","")</f>
        <v/>
      </c>
      <c r="U2086"/>
      <c r="V2086" t="e">
        <f t="shared" si="638"/>
        <v>#REF!</v>
      </c>
      <c r="W2086" s="81" t="s">
        <v>2725</v>
      </c>
      <c r="X2086" s="59" t="s">
        <v>2637</v>
      </c>
      <c r="Y2086" s="59" t="s">
        <v>2263</v>
      </c>
      <c r="Z2086" s="25" t="str">
        <f t="shared" si="657"/>
        <v>"PLTRST"</v>
      </c>
      <c r="AA2086" s="25" t="str">
        <f t="shared" ref="AA2086:AA2105" si="667">IF(LEN(Y2086)&gt;0,Y2086,SUBSTITUTE(SUBSTITUTE(SUBSTITUTE(SUBSTITUTE(SUBSTITUTE(SUBSTITUTE(SUBSTITUTE(SUBSTITUTE(SUBSTITUTE(SUBSTITUTE(SUBSTITUTE( (SUBSTITUTE( SUBSTITUTE( SUBSTITUTE( SUBSTITUTE(Z2086,"STD_SIGMA","SUM"),"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PLTRST</v>
      </c>
      <c r="AB2086" s="1">
        <f t="shared" si="658"/>
        <v>2042</v>
      </c>
      <c r="AC2086" t="str">
        <f t="shared" ref="AC2086:AC2105" si="668">P2086</f>
        <v>ITM_PLOTRST</v>
      </c>
      <c r="AD2086" s="136" t="str">
        <f>IF(ISNA(VLOOKUP(AA2086,Sheet2!J:J,1,0)),"//","")</f>
        <v/>
      </c>
      <c r="AF2086" s="94" t="str">
        <f t="shared" ref="AF2086:AF2105" si="669">IF(LEN(AA2086)=0,"",SUBSTITUTE(SUBSTITUTE(SUBSTITUTE(SUBSTITUTE(SUBSTITUTE(SUBSTITUTE(SUBSTITUTE(SUBSTITUTE(SUBSTITUTE(SUBSTITUTE(SUBSTITUTE(SUBSTITUTE(SUBSTITUTE(SUBSTITUTE(SUBSTITUTE(SUBSTITUTE(SUBSTITUTE( (SUBSTITUTE( SUBSTITUTE( SUBSTITUTE( SUBSTITUTE(Z2086,"STD_SIGMA","SUM"),"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PLTRST</v>
      </c>
      <c r="AG2086" t="b">
        <f t="shared" ref="AG2086:AG2105" si="670">AA2086=AF2086</f>
        <v>1</v>
      </c>
    </row>
    <row r="2087" spans="1:33" s="17" customFormat="1">
      <c r="A2087" s="215">
        <f t="shared" si="656"/>
        <v>2087</v>
      </c>
      <c r="B2087" s="216">
        <f t="shared" si="637"/>
        <v>2043</v>
      </c>
      <c r="C2087" s="144" t="s">
        <v>4501</v>
      </c>
      <c r="D2087" s="144" t="s">
        <v>7</v>
      </c>
      <c r="E2087" s="194" t="s">
        <v>524</v>
      </c>
      <c r="F2087" s="145" t="s">
        <v>4502</v>
      </c>
      <c r="G2087" s="162">
        <v>0</v>
      </c>
      <c r="H2087" s="162">
        <v>0</v>
      </c>
      <c r="I2087" s="155" t="s">
        <v>1</v>
      </c>
      <c r="J2087" s="58" t="s">
        <v>1395</v>
      </c>
      <c r="K2087" s="59" t="s">
        <v>3994</v>
      </c>
      <c r="L2087" s="57" t="s">
        <v>4851</v>
      </c>
      <c r="M2087" s="57" t="s">
        <v>4910</v>
      </c>
      <c r="N2087" s="57"/>
      <c r="P2087" s="145" t="s">
        <v>4513</v>
      </c>
      <c r="Q2087" s="16"/>
      <c r="S2087" s="17" t="str">
        <f t="shared" si="655"/>
        <v>NOT EQUAL</v>
      </c>
      <c r="T2087" s="17" t="str">
        <f>IF(ISNA(VLOOKUP(AF2087,#REF!,1)),"//","")</f>
        <v/>
      </c>
      <c r="V2087" t="e">
        <f t="shared" si="638"/>
        <v>#REF!</v>
      </c>
      <c r="W2087" s="94" t="s">
        <v>2263</v>
      </c>
      <c r="X2087" s="98" t="s">
        <v>2263</v>
      </c>
      <c r="Y2087" s="98" t="s">
        <v>2263</v>
      </c>
      <c r="Z2087" s="25" t="str">
        <f t="shared" si="657"/>
        <v/>
      </c>
      <c r="AA2087" s="25" t="str">
        <f t="shared" si="667"/>
        <v/>
      </c>
      <c r="AB2087" s="1">
        <f t="shared" si="658"/>
        <v>2043</v>
      </c>
      <c r="AC2087" t="str">
        <f t="shared" si="668"/>
        <v>ITM_STATDEMO0</v>
      </c>
      <c r="AD2087" s="136" t="str">
        <f>IF(ISNA(VLOOKUP(AA2087,Sheet2!J:J,1,0)),"//","")</f>
        <v/>
      </c>
      <c r="AF2087" s="94" t="str">
        <f t="shared" si="669"/>
        <v/>
      </c>
      <c r="AG2087" t="b">
        <f t="shared" si="670"/>
        <v>1</v>
      </c>
    </row>
    <row r="2088" spans="1:33" s="17" customFormat="1">
      <c r="A2088" s="215">
        <f t="shared" si="656"/>
        <v>2088</v>
      </c>
      <c r="B2088" s="216">
        <f t="shared" si="637"/>
        <v>2044</v>
      </c>
      <c r="C2088" s="144" t="s">
        <v>4482</v>
      </c>
      <c r="D2088" s="144" t="s">
        <v>7</v>
      </c>
      <c r="E2088" s="194" t="s">
        <v>524</v>
      </c>
      <c r="F2088" s="145" t="s">
        <v>4486</v>
      </c>
      <c r="G2088" s="162">
        <v>0</v>
      </c>
      <c r="H2088" s="162">
        <v>0</v>
      </c>
      <c r="I2088" s="155" t="s">
        <v>1</v>
      </c>
      <c r="J2088" s="58" t="s">
        <v>1395</v>
      </c>
      <c r="K2088" s="59" t="s">
        <v>3994</v>
      </c>
      <c r="L2088" s="57" t="s">
        <v>4851</v>
      </c>
      <c r="M2088" s="57" t="s">
        <v>4910</v>
      </c>
      <c r="N2088" s="57"/>
      <c r="P2088" s="145" t="s">
        <v>4488</v>
      </c>
      <c r="Q2088" s="16"/>
      <c r="S2088" s="17" t="str">
        <f t="shared" si="655"/>
        <v>NOT EQUAL</v>
      </c>
      <c r="T2088" s="17" t="str">
        <f>IF(ISNA(VLOOKUP(AF2088,#REF!,1)),"//","")</f>
        <v/>
      </c>
      <c r="V2088" t="e">
        <f t="shared" si="638"/>
        <v>#REF!</v>
      </c>
      <c r="W2088" s="94" t="s">
        <v>2263</v>
      </c>
      <c r="X2088" s="98" t="s">
        <v>2263</v>
      </c>
      <c r="Y2088" s="98" t="s">
        <v>2263</v>
      </c>
      <c r="Z2088" s="25" t="str">
        <f t="shared" si="657"/>
        <v/>
      </c>
      <c r="AA2088" s="25" t="str">
        <f t="shared" si="667"/>
        <v/>
      </c>
      <c r="AB2088" s="1">
        <f t="shared" si="658"/>
        <v>2044</v>
      </c>
      <c r="AC2088" t="str">
        <f t="shared" si="668"/>
        <v xml:space="preserve">ITM_STATDEMO1   </v>
      </c>
      <c r="AD2088" s="136" t="str">
        <f>IF(ISNA(VLOOKUP(AA2088,Sheet2!J:J,1,0)),"//","")</f>
        <v/>
      </c>
      <c r="AF2088" s="94" t="str">
        <f t="shared" si="669"/>
        <v/>
      </c>
      <c r="AG2088" t="b">
        <f t="shared" si="670"/>
        <v>1</v>
      </c>
    </row>
    <row r="2089" spans="1:33" s="17" customFormat="1">
      <c r="A2089" s="215">
        <f t="shared" si="656"/>
        <v>2089</v>
      </c>
      <c r="B2089" s="216">
        <f t="shared" si="637"/>
        <v>2045</v>
      </c>
      <c r="C2089" s="144" t="s">
        <v>4483</v>
      </c>
      <c r="D2089" s="144" t="s">
        <v>7</v>
      </c>
      <c r="E2089" s="194" t="s">
        <v>524</v>
      </c>
      <c r="F2089" s="145" t="s">
        <v>4487</v>
      </c>
      <c r="G2089" s="162">
        <v>0</v>
      </c>
      <c r="H2089" s="162">
        <v>0</v>
      </c>
      <c r="I2089" s="155" t="s">
        <v>1</v>
      </c>
      <c r="J2089" s="58" t="s">
        <v>1395</v>
      </c>
      <c r="K2089" s="59" t="s">
        <v>3994</v>
      </c>
      <c r="L2089" s="57" t="s">
        <v>4851</v>
      </c>
      <c r="M2089" s="57" t="s">
        <v>4910</v>
      </c>
      <c r="N2089" s="57"/>
      <c r="P2089" s="145" t="s">
        <v>4489</v>
      </c>
      <c r="Q2089" s="16"/>
      <c r="S2089" s="17" t="str">
        <f t="shared" si="655"/>
        <v>NOT EQUAL</v>
      </c>
      <c r="T2089" s="17" t="str">
        <f>IF(ISNA(VLOOKUP(AF2089,#REF!,1)),"//","")</f>
        <v/>
      </c>
      <c r="V2089" t="e">
        <f t="shared" si="638"/>
        <v>#REF!</v>
      </c>
      <c r="W2089" s="94" t="s">
        <v>2263</v>
      </c>
      <c r="X2089" s="98" t="s">
        <v>2263</v>
      </c>
      <c r="Y2089" s="98" t="s">
        <v>2263</v>
      </c>
      <c r="Z2089" s="25" t="str">
        <f t="shared" si="657"/>
        <v/>
      </c>
      <c r="AA2089" s="25" t="str">
        <f t="shared" si="667"/>
        <v/>
      </c>
      <c r="AB2089" s="1">
        <f t="shared" si="658"/>
        <v>2045</v>
      </c>
      <c r="AC2089" t="str">
        <f t="shared" si="668"/>
        <v xml:space="preserve">ITM_STATDEMO2   </v>
      </c>
      <c r="AD2089" s="136" t="str">
        <f>IF(ISNA(VLOOKUP(AA2089,Sheet2!J:J,1,0)),"//","")</f>
        <v/>
      </c>
      <c r="AF2089" s="94" t="str">
        <f t="shared" si="669"/>
        <v/>
      </c>
      <c r="AG2089" t="b">
        <f t="shared" si="670"/>
        <v>1</v>
      </c>
    </row>
    <row r="2090" spans="1:33" s="171" customFormat="1">
      <c r="A2090" s="215">
        <f t="shared" si="656"/>
        <v>2090</v>
      </c>
      <c r="B2090" s="216">
        <f t="shared" si="637"/>
        <v>2046</v>
      </c>
      <c r="C2090" s="167" t="s">
        <v>4505</v>
      </c>
      <c r="D2090" s="95" t="s">
        <v>7</v>
      </c>
      <c r="E2090" s="194" t="s">
        <v>524</v>
      </c>
      <c r="F2090" s="173" t="s">
        <v>4508</v>
      </c>
      <c r="G2090" s="168">
        <v>0</v>
      </c>
      <c r="H2090" s="168">
        <v>0</v>
      </c>
      <c r="I2090" s="169" t="s">
        <v>1</v>
      </c>
      <c r="J2090" s="169" t="s">
        <v>1396</v>
      </c>
      <c r="K2090" s="170" t="s">
        <v>3830</v>
      </c>
      <c r="L2090" s="171" t="s">
        <v>4851</v>
      </c>
      <c r="M2090" s="171" t="s">
        <v>4910</v>
      </c>
      <c r="P2090" s="172" t="s">
        <v>4514</v>
      </c>
      <c r="Q2090" s="172"/>
      <c r="S2090" s="171" t="str">
        <f t="shared" si="655"/>
        <v>NOT EQUAL</v>
      </c>
      <c r="T2090" s="171" t="str">
        <f>IF(ISNA(VLOOKUP(AF2090,#REF!,1)),"//","")</f>
        <v/>
      </c>
      <c r="V2090" t="e">
        <f t="shared" si="638"/>
        <v>#REF!</v>
      </c>
      <c r="W2090" s="166" t="s">
        <v>2263</v>
      </c>
      <c r="X2090" s="170" t="s">
        <v>2263</v>
      </c>
      <c r="Y2090" s="170" t="s">
        <v>2263</v>
      </c>
      <c r="Z2090" s="25" t="str">
        <f t="shared" si="657"/>
        <v/>
      </c>
      <c r="AA2090" s="25" t="str">
        <f t="shared" si="667"/>
        <v/>
      </c>
      <c r="AB2090" s="1">
        <f t="shared" si="658"/>
        <v>2046</v>
      </c>
      <c r="AC2090" t="str">
        <f t="shared" si="668"/>
        <v>ITM_STATDEM105</v>
      </c>
      <c r="AD2090" s="136" t="str">
        <f>IF(ISNA(VLOOKUP(AA2090,Sheet2!J:J,1,0)),"//","")</f>
        <v/>
      </c>
      <c r="AF2090" s="94" t="str">
        <f t="shared" si="669"/>
        <v/>
      </c>
      <c r="AG2090" t="b">
        <f t="shared" si="670"/>
        <v>1</v>
      </c>
    </row>
    <row r="2091" spans="1:33" s="171" customFormat="1">
      <c r="A2091" s="215">
        <f t="shared" si="656"/>
        <v>2091</v>
      </c>
      <c r="B2091" s="216">
        <f t="shared" si="637"/>
        <v>2047</v>
      </c>
      <c r="C2091" s="167" t="s">
        <v>4506</v>
      </c>
      <c r="D2091" s="95" t="s">
        <v>7</v>
      </c>
      <c r="E2091" s="194" t="s">
        <v>524</v>
      </c>
      <c r="F2091" s="173" t="s">
        <v>4509</v>
      </c>
      <c r="G2091" s="168">
        <v>0</v>
      </c>
      <c r="H2091" s="168">
        <v>0</v>
      </c>
      <c r="I2091" s="169" t="s">
        <v>1</v>
      </c>
      <c r="J2091" s="169" t="s">
        <v>1396</v>
      </c>
      <c r="K2091" s="170" t="s">
        <v>3830</v>
      </c>
      <c r="L2091" s="171" t="s">
        <v>4851</v>
      </c>
      <c r="M2091" s="171" t="s">
        <v>4910</v>
      </c>
      <c r="P2091" s="172" t="s">
        <v>4515</v>
      </c>
      <c r="Q2091" s="172"/>
      <c r="S2091" s="171" t="str">
        <f t="shared" si="655"/>
        <v>NOT EQUAL</v>
      </c>
      <c r="T2091" s="171" t="str">
        <f>IF(ISNA(VLOOKUP(AF2091,#REF!,1)),"//","")</f>
        <v/>
      </c>
      <c r="V2091" t="e">
        <f t="shared" si="638"/>
        <v>#REF!</v>
      </c>
      <c r="W2091" s="166" t="s">
        <v>2263</v>
      </c>
      <c r="X2091" s="170" t="s">
        <v>2263</v>
      </c>
      <c r="Y2091" s="170" t="s">
        <v>2263</v>
      </c>
      <c r="Z2091" s="25" t="str">
        <f t="shared" si="657"/>
        <v/>
      </c>
      <c r="AA2091" s="25" t="str">
        <f t="shared" si="667"/>
        <v/>
      </c>
      <c r="AB2091" s="1">
        <f t="shared" si="658"/>
        <v>2047</v>
      </c>
      <c r="AC2091" t="str">
        <f t="shared" si="668"/>
        <v>ITM_STATDEM107</v>
      </c>
      <c r="AD2091" s="136" t="str">
        <f>IF(ISNA(VLOOKUP(AA2091,Sheet2!J:J,1,0)),"//","")</f>
        <v/>
      </c>
      <c r="AF2091" s="94" t="str">
        <f t="shared" si="669"/>
        <v/>
      </c>
      <c r="AG2091" t="b">
        <f t="shared" si="670"/>
        <v>1</v>
      </c>
    </row>
    <row r="2092" spans="1:33" s="171" customFormat="1">
      <c r="A2092" s="215">
        <f t="shared" si="656"/>
        <v>2092</v>
      </c>
      <c r="B2092" s="216">
        <f t="shared" si="637"/>
        <v>2048</v>
      </c>
      <c r="C2092" s="167" t="s">
        <v>4507</v>
      </c>
      <c r="D2092" s="95" t="s">
        <v>7</v>
      </c>
      <c r="E2092" s="194" t="s">
        <v>524</v>
      </c>
      <c r="F2092" s="173" t="s">
        <v>4510</v>
      </c>
      <c r="G2092" s="168">
        <v>0</v>
      </c>
      <c r="H2092" s="168">
        <v>0</v>
      </c>
      <c r="I2092" s="169" t="s">
        <v>1</v>
      </c>
      <c r="J2092" s="169" t="s">
        <v>1396</v>
      </c>
      <c r="K2092" s="170" t="s">
        <v>3830</v>
      </c>
      <c r="L2092" s="171" t="s">
        <v>4851</v>
      </c>
      <c r="M2092" s="171" t="s">
        <v>4910</v>
      </c>
      <c r="P2092" s="172" t="s">
        <v>4516</v>
      </c>
      <c r="Q2092" s="172"/>
      <c r="S2092" s="171" t="str">
        <f t="shared" si="655"/>
        <v>NOT EQUAL</v>
      </c>
      <c r="T2092" s="171" t="str">
        <f>IF(ISNA(VLOOKUP(AF2092,#REF!,1)),"//","")</f>
        <v/>
      </c>
      <c r="V2092" t="e">
        <f t="shared" si="638"/>
        <v>#REF!</v>
      </c>
      <c r="W2092" s="166" t="s">
        <v>2263</v>
      </c>
      <c r="X2092" s="170" t="s">
        <v>2263</v>
      </c>
      <c r="Y2092" s="170" t="s">
        <v>2263</v>
      </c>
      <c r="Z2092" s="25" t="str">
        <f t="shared" si="657"/>
        <v/>
      </c>
      <c r="AA2092" s="25" t="str">
        <f t="shared" si="667"/>
        <v/>
      </c>
      <c r="AB2092" s="1">
        <f t="shared" si="658"/>
        <v>2048</v>
      </c>
      <c r="AC2092" t="str">
        <f t="shared" si="668"/>
        <v>ITM_STATDEM109</v>
      </c>
      <c r="AD2092" s="136" t="str">
        <f>IF(ISNA(VLOOKUP(AA2092,Sheet2!J:J,1,0)),"//","")</f>
        <v/>
      </c>
      <c r="AF2092" s="94" t="str">
        <f t="shared" si="669"/>
        <v/>
      </c>
      <c r="AG2092" t="b">
        <f t="shared" si="670"/>
        <v>1</v>
      </c>
    </row>
    <row r="2093" spans="1:33">
      <c r="A2093" s="215">
        <f t="shared" si="656"/>
        <v>2093</v>
      </c>
      <c r="B2093" s="216">
        <f t="shared" si="637"/>
        <v>2049</v>
      </c>
      <c r="C2093" s="53" t="s">
        <v>4670</v>
      </c>
      <c r="D2093" s="53" t="s">
        <v>4518</v>
      </c>
      <c r="E2093" s="58" t="s">
        <v>90</v>
      </c>
      <c r="F2093" s="58" t="s">
        <v>90</v>
      </c>
      <c r="G2093" s="161">
        <v>0</v>
      </c>
      <c r="H2093" s="161">
        <v>0</v>
      </c>
      <c r="I2093" s="148" t="s">
        <v>3</v>
      </c>
      <c r="J2093" s="58" t="s">
        <v>1395</v>
      </c>
      <c r="K2093" s="59" t="s">
        <v>3994</v>
      </c>
      <c r="L2093" s="57" t="s">
        <v>4851</v>
      </c>
      <c r="M2093" s="57" t="s">
        <v>4910</v>
      </c>
      <c r="N2093" s="57"/>
      <c r="O2093" s="57"/>
      <c r="P2093" s="56" t="s">
        <v>4671</v>
      </c>
      <c r="Q2093" s="13"/>
      <c r="R2093"/>
      <c r="S2093" t="str">
        <f t="shared" si="655"/>
        <v/>
      </c>
      <c r="T2093" t="str">
        <f>IF(ISNA(VLOOKUP(AF2093,#REF!,1)),"//","")</f>
        <v/>
      </c>
      <c r="U2093"/>
      <c r="V2093" t="e">
        <f t="shared" si="638"/>
        <v>#REF!</v>
      </c>
      <c r="W2093" s="81" t="s">
        <v>2263</v>
      </c>
      <c r="X2093" s="59" t="s">
        <v>2263</v>
      </c>
      <c r="Y2093" s="59" t="s">
        <v>2263</v>
      </c>
      <c r="Z2093" s="25" t="str">
        <f t="shared" si="657"/>
        <v>"EXPF"</v>
      </c>
      <c r="AA2093" s="25" t="str">
        <f t="shared" si="667"/>
        <v>EXPF</v>
      </c>
      <c r="AB2093" s="1">
        <f t="shared" si="658"/>
        <v>2049</v>
      </c>
      <c r="AC2093" t="str">
        <f t="shared" si="668"/>
        <v>ITM_T_EXPF</v>
      </c>
      <c r="AD2093" s="136" t="str">
        <f>IF(ISNA(VLOOKUP(AA2093,Sheet2!J:J,1,0)),"//","")</f>
        <v>//</v>
      </c>
      <c r="AF2093" s="94" t="str">
        <f t="shared" si="669"/>
        <v>EXPF</v>
      </c>
      <c r="AG2093" t="b">
        <f t="shared" si="670"/>
        <v>1</v>
      </c>
    </row>
    <row r="2094" spans="1:33">
      <c r="A2094" s="215">
        <f t="shared" si="656"/>
        <v>2094</v>
      </c>
      <c r="B2094" s="216">
        <f t="shared" si="637"/>
        <v>2050</v>
      </c>
      <c r="C2094" s="53" t="s">
        <v>4670</v>
      </c>
      <c r="D2094" s="53" t="s">
        <v>4519</v>
      </c>
      <c r="E2094" s="58" t="s">
        <v>175</v>
      </c>
      <c r="F2094" s="58" t="s">
        <v>175</v>
      </c>
      <c r="G2094" s="161">
        <v>0</v>
      </c>
      <c r="H2094" s="161">
        <v>0</v>
      </c>
      <c r="I2094" s="148" t="s">
        <v>3</v>
      </c>
      <c r="J2094" s="58" t="s">
        <v>1395</v>
      </c>
      <c r="K2094" s="59" t="s">
        <v>3994</v>
      </c>
      <c r="L2094" s="57" t="s">
        <v>4851</v>
      </c>
      <c r="M2094" s="57" t="s">
        <v>4910</v>
      </c>
      <c r="N2094" s="57"/>
      <c r="O2094" s="57"/>
      <c r="P2094" s="56" t="s">
        <v>4672</v>
      </c>
      <c r="Q2094" s="13"/>
      <c r="R2094"/>
      <c r="S2094" t="str">
        <f t="shared" si="655"/>
        <v/>
      </c>
      <c r="T2094" t="str">
        <f>IF(ISNA(VLOOKUP(AF2094,#REF!,1)),"//","")</f>
        <v/>
      </c>
      <c r="U2094"/>
      <c r="V2094" t="e">
        <f t="shared" si="638"/>
        <v>#REF!</v>
      </c>
      <c r="W2094" s="81" t="s">
        <v>2263</v>
      </c>
      <c r="X2094" s="59" t="s">
        <v>2263</v>
      </c>
      <c r="Y2094" s="59" t="s">
        <v>2263</v>
      </c>
      <c r="Z2094" s="25" t="str">
        <f t="shared" si="657"/>
        <v>"LINF"</v>
      </c>
      <c r="AA2094" s="25" t="str">
        <f t="shared" si="667"/>
        <v>LINF</v>
      </c>
      <c r="AB2094" s="1">
        <f t="shared" si="658"/>
        <v>2050</v>
      </c>
      <c r="AC2094" t="str">
        <f t="shared" si="668"/>
        <v>ITM_T_LINF</v>
      </c>
      <c r="AD2094" s="136" t="str">
        <f>IF(ISNA(VLOOKUP(AA2094,Sheet2!J:J,1,0)),"//","")</f>
        <v>//</v>
      </c>
      <c r="AF2094" s="94" t="str">
        <f t="shared" si="669"/>
        <v>LINF</v>
      </c>
      <c r="AG2094" t="b">
        <f t="shared" si="670"/>
        <v>1</v>
      </c>
    </row>
    <row r="2095" spans="1:33">
      <c r="A2095" s="215">
        <f t="shared" si="656"/>
        <v>2095</v>
      </c>
      <c r="B2095" s="216">
        <f t="shared" si="637"/>
        <v>2051</v>
      </c>
      <c r="C2095" s="53" t="s">
        <v>4670</v>
      </c>
      <c r="D2095" s="53" t="s">
        <v>4520</v>
      </c>
      <c r="E2095" s="58" t="s">
        <v>186</v>
      </c>
      <c r="F2095" s="58" t="s">
        <v>186</v>
      </c>
      <c r="G2095" s="161">
        <v>0</v>
      </c>
      <c r="H2095" s="161">
        <v>0</v>
      </c>
      <c r="I2095" s="148" t="s">
        <v>3</v>
      </c>
      <c r="J2095" s="58" t="s">
        <v>1395</v>
      </c>
      <c r="K2095" s="59" t="s">
        <v>3994</v>
      </c>
      <c r="L2095" s="57" t="s">
        <v>4851</v>
      </c>
      <c r="M2095" s="57" t="s">
        <v>4910</v>
      </c>
      <c r="N2095" s="57"/>
      <c r="O2095" s="57"/>
      <c r="P2095" s="56" t="s">
        <v>4673</v>
      </c>
      <c r="Q2095" s="13"/>
      <c r="R2095"/>
      <c r="S2095" t="str">
        <f t="shared" si="655"/>
        <v/>
      </c>
      <c r="T2095" t="str">
        <f>IF(ISNA(VLOOKUP(AF2095,#REF!,1)),"//","")</f>
        <v/>
      </c>
      <c r="U2095"/>
      <c r="V2095" t="e">
        <f t="shared" si="638"/>
        <v>#REF!</v>
      </c>
      <c r="W2095" s="81" t="s">
        <v>2263</v>
      </c>
      <c r="X2095" s="59" t="s">
        <v>2263</v>
      </c>
      <c r="Y2095" s="59" t="s">
        <v>2263</v>
      </c>
      <c r="Z2095" s="25" t="str">
        <f t="shared" si="657"/>
        <v>"LOGF"</v>
      </c>
      <c r="AA2095" s="25" t="str">
        <f t="shared" si="667"/>
        <v>LOGF</v>
      </c>
      <c r="AB2095" s="1">
        <f t="shared" si="658"/>
        <v>2051</v>
      </c>
      <c r="AC2095" t="str">
        <f t="shared" si="668"/>
        <v>ITM_T_LOGF</v>
      </c>
      <c r="AD2095" s="136" t="str">
        <f>IF(ISNA(VLOOKUP(AA2095,Sheet2!J:J,1,0)),"//","")</f>
        <v>//</v>
      </c>
      <c r="AF2095" s="94" t="str">
        <f t="shared" si="669"/>
        <v>LOGF</v>
      </c>
      <c r="AG2095" t="b">
        <f t="shared" si="670"/>
        <v>1</v>
      </c>
    </row>
    <row r="2096" spans="1:33">
      <c r="A2096" s="215">
        <f t="shared" si="656"/>
        <v>2096</v>
      </c>
      <c r="B2096" s="216">
        <f t="shared" si="637"/>
        <v>2052</v>
      </c>
      <c r="C2096" s="53" t="s">
        <v>4670</v>
      </c>
      <c r="D2096" s="53" t="s">
        <v>4521</v>
      </c>
      <c r="E2096" s="58" t="s">
        <v>240</v>
      </c>
      <c r="F2096" s="58" t="s">
        <v>240</v>
      </c>
      <c r="G2096" s="161">
        <v>0</v>
      </c>
      <c r="H2096" s="161">
        <v>0</v>
      </c>
      <c r="I2096" s="148" t="s">
        <v>3</v>
      </c>
      <c r="J2096" s="58" t="s">
        <v>1395</v>
      </c>
      <c r="K2096" s="59" t="s">
        <v>3994</v>
      </c>
      <c r="L2096" s="57" t="s">
        <v>4851</v>
      </c>
      <c r="M2096" s="57" t="s">
        <v>4910</v>
      </c>
      <c r="N2096" s="57"/>
      <c r="O2096" s="57"/>
      <c r="P2096" s="56" t="s">
        <v>4674</v>
      </c>
      <c r="Q2096" s="13"/>
      <c r="R2096"/>
      <c r="S2096" t="str">
        <f t="shared" si="655"/>
        <v/>
      </c>
      <c r="T2096" t="str">
        <f>IF(ISNA(VLOOKUP(AF2096,#REF!,1)),"//","")</f>
        <v/>
      </c>
      <c r="U2096"/>
      <c r="V2096" t="e">
        <f t="shared" si="638"/>
        <v>#REF!</v>
      </c>
      <c r="W2096" s="81" t="s">
        <v>2263</v>
      </c>
      <c r="X2096" s="59" t="s">
        <v>2263</v>
      </c>
      <c r="Y2096" s="59" t="s">
        <v>2263</v>
      </c>
      <c r="Z2096" s="25" t="str">
        <f t="shared" si="657"/>
        <v>"ORTHOF"</v>
      </c>
      <c r="AA2096" s="25" t="str">
        <f t="shared" si="667"/>
        <v>ORTHOF</v>
      </c>
      <c r="AB2096" s="1">
        <f t="shared" si="658"/>
        <v>2052</v>
      </c>
      <c r="AC2096" t="str">
        <f t="shared" si="668"/>
        <v>ITM_T_ORTHOF</v>
      </c>
      <c r="AD2096" s="136" t="str">
        <f>IF(ISNA(VLOOKUP(AA2096,Sheet2!J:J,1,0)),"//","")</f>
        <v>//</v>
      </c>
      <c r="AF2096" s="94" t="str">
        <f t="shared" si="669"/>
        <v>ORTHOF</v>
      </c>
      <c r="AG2096" t="b">
        <f t="shared" si="670"/>
        <v>1</v>
      </c>
    </row>
    <row r="2097" spans="1:33">
      <c r="A2097" s="215">
        <f t="shared" si="656"/>
        <v>2097</v>
      </c>
      <c r="B2097" s="216">
        <f t="shared" si="637"/>
        <v>2053</v>
      </c>
      <c r="C2097" s="53" t="s">
        <v>4670</v>
      </c>
      <c r="D2097" s="53" t="s">
        <v>4522</v>
      </c>
      <c r="E2097" s="58" t="s">
        <v>256</v>
      </c>
      <c r="F2097" s="58" t="s">
        <v>256</v>
      </c>
      <c r="G2097" s="161">
        <v>0</v>
      </c>
      <c r="H2097" s="161">
        <v>0</v>
      </c>
      <c r="I2097" s="148" t="s">
        <v>3</v>
      </c>
      <c r="J2097" s="58" t="s">
        <v>1395</v>
      </c>
      <c r="K2097" s="59" t="s">
        <v>3994</v>
      </c>
      <c r="L2097" s="57" t="s">
        <v>4851</v>
      </c>
      <c r="M2097" s="57" t="s">
        <v>4910</v>
      </c>
      <c r="N2097" s="57"/>
      <c r="O2097" s="57"/>
      <c r="P2097" s="56" t="s">
        <v>4675</v>
      </c>
      <c r="Q2097" s="13"/>
      <c r="R2097"/>
      <c r="S2097" t="str">
        <f t="shared" si="655"/>
        <v/>
      </c>
      <c r="T2097" t="str">
        <f>IF(ISNA(VLOOKUP(AF2097,#REF!,1)),"//","")</f>
        <v/>
      </c>
      <c r="U2097"/>
      <c r="V2097" t="e">
        <f t="shared" si="638"/>
        <v>#REF!</v>
      </c>
      <c r="W2097" s="81" t="s">
        <v>2263</v>
      </c>
      <c r="X2097" s="59" t="s">
        <v>2263</v>
      </c>
      <c r="Y2097" s="59" t="s">
        <v>2263</v>
      </c>
      <c r="Z2097" s="25" t="str">
        <f t="shared" si="657"/>
        <v>"POWERF"</v>
      </c>
      <c r="AA2097" s="25" t="str">
        <f t="shared" si="667"/>
        <v>POWERF</v>
      </c>
      <c r="AB2097" s="1">
        <f t="shared" si="658"/>
        <v>2053</v>
      </c>
      <c r="AC2097" t="str">
        <f t="shared" si="668"/>
        <v>ITM_T_POWERF</v>
      </c>
      <c r="AD2097" s="136" t="str">
        <f>IF(ISNA(VLOOKUP(AA2097,Sheet2!J:J,1,0)),"//","")</f>
        <v>//</v>
      </c>
      <c r="AF2097" s="94" t="str">
        <f t="shared" si="669"/>
        <v>POWERF</v>
      </c>
      <c r="AG2097" t="b">
        <f t="shared" si="670"/>
        <v>1</v>
      </c>
    </row>
    <row r="2098" spans="1:33">
      <c r="A2098" s="215">
        <f t="shared" si="656"/>
        <v>2098</v>
      </c>
      <c r="B2098" s="216">
        <f t="shared" si="637"/>
        <v>2054</v>
      </c>
      <c r="C2098" s="53" t="s">
        <v>4670</v>
      </c>
      <c r="D2098" s="53" t="s">
        <v>4523</v>
      </c>
      <c r="E2098" s="58" t="s">
        <v>909</v>
      </c>
      <c r="F2098" s="58" t="s">
        <v>909</v>
      </c>
      <c r="G2098" s="63">
        <v>0</v>
      </c>
      <c r="H2098" s="63">
        <v>0</v>
      </c>
      <c r="I2098" s="148" t="s">
        <v>3</v>
      </c>
      <c r="J2098" s="58" t="s">
        <v>1395</v>
      </c>
      <c r="K2098" s="59" t="s">
        <v>3994</v>
      </c>
      <c r="L2098" s="57" t="s">
        <v>4851</v>
      </c>
      <c r="M2098" s="57" t="s">
        <v>4910</v>
      </c>
      <c r="N2098" s="57"/>
      <c r="O2098" s="57"/>
      <c r="P2098" s="56" t="s">
        <v>4676</v>
      </c>
      <c r="Q2098" s="13"/>
      <c r="R2098"/>
      <c r="S2098" t="str">
        <f t="shared" si="655"/>
        <v/>
      </c>
      <c r="T2098" t="str">
        <f>IF(ISNA(VLOOKUP(AF2098,#REF!,1)),"//","")</f>
        <v/>
      </c>
      <c r="U2098"/>
      <c r="V2098" t="e">
        <f t="shared" si="638"/>
        <v>#REF!</v>
      </c>
      <c r="W2098" s="81" t="s">
        <v>2263</v>
      </c>
      <c r="X2098" s="59" t="s">
        <v>2263</v>
      </c>
      <c r="Y2098" s="59" t="s">
        <v>2263</v>
      </c>
      <c r="Z2098" s="25" t="str">
        <f t="shared" si="657"/>
        <v>"GAUSSF"</v>
      </c>
      <c r="AA2098" s="25" t="str">
        <f t="shared" si="667"/>
        <v>GAUSSF</v>
      </c>
      <c r="AB2098" s="1">
        <f t="shared" si="658"/>
        <v>2054</v>
      </c>
      <c r="AC2098" t="str">
        <f t="shared" si="668"/>
        <v>ITM_T_GAUSSF</v>
      </c>
      <c r="AD2098" s="136" t="str">
        <f>IF(ISNA(VLOOKUP(AA2098,Sheet2!J:J,1,0)),"//","")</f>
        <v>//</v>
      </c>
      <c r="AF2098" s="94" t="str">
        <f t="shared" si="669"/>
        <v>GAUSSF</v>
      </c>
      <c r="AG2098" t="b">
        <f t="shared" si="670"/>
        <v>1</v>
      </c>
    </row>
    <row r="2099" spans="1:33">
      <c r="A2099" s="215">
        <f t="shared" si="656"/>
        <v>2099</v>
      </c>
      <c r="B2099" s="216">
        <f t="shared" si="637"/>
        <v>2055</v>
      </c>
      <c r="C2099" s="53" t="s">
        <v>4670</v>
      </c>
      <c r="D2099" s="53" t="s">
        <v>4524</v>
      </c>
      <c r="E2099" s="58" t="s">
        <v>910</v>
      </c>
      <c r="F2099" s="58" t="s">
        <v>910</v>
      </c>
      <c r="G2099" s="63">
        <v>0</v>
      </c>
      <c r="H2099" s="63">
        <v>0</v>
      </c>
      <c r="I2099" s="148" t="s">
        <v>3</v>
      </c>
      <c r="J2099" s="58" t="s">
        <v>1395</v>
      </c>
      <c r="K2099" s="59" t="s">
        <v>3994</v>
      </c>
      <c r="L2099" s="57" t="s">
        <v>4851</v>
      </c>
      <c r="M2099" s="57" t="s">
        <v>4910</v>
      </c>
      <c r="N2099" s="57"/>
      <c r="O2099" s="57"/>
      <c r="P2099" s="56" t="s">
        <v>4677</v>
      </c>
      <c r="Q2099" s="13"/>
      <c r="R2099"/>
      <c r="S2099" t="str">
        <f t="shared" si="655"/>
        <v/>
      </c>
      <c r="T2099" t="str">
        <f>IF(ISNA(VLOOKUP(AF2099,#REF!,1)),"//","")</f>
        <v/>
      </c>
      <c r="U2099"/>
      <c r="V2099" t="e">
        <f t="shared" si="638"/>
        <v>#REF!</v>
      </c>
      <c r="W2099" s="81" t="s">
        <v>2263</v>
      </c>
      <c r="X2099" s="59" t="s">
        <v>2263</v>
      </c>
      <c r="Y2099" s="59" t="s">
        <v>2263</v>
      </c>
      <c r="Z2099" s="25" t="str">
        <f t="shared" si="657"/>
        <v>"CAUCHF"</v>
      </c>
      <c r="AA2099" s="25" t="str">
        <f t="shared" si="667"/>
        <v>CAUCHF</v>
      </c>
      <c r="AB2099" s="1">
        <f t="shared" si="658"/>
        <v>2055</v>
      </c>
      <c r="AC2099" t="str">
        <f t="shared" si="668"/>
        <v>ITM_T_CAUCHF</v>
      </c>
      <c r="AD2099" s="136" t="str">
        <f>IF(ISNA(VLOOKUP(AA2099,Sheet2!J:J,1,0)),"//","")</f>
        <v>//</v>
      </c>
      <c r="AF2099" s="94" t="str">
        <f t="shared" si="669"/>
        <v>CAUCHF</v>
      </c>
      <c r="AG2099" t="b">
        <f t="shared" si="670"/>
        <v>1</v>
      </c>
    </row>
    <row r="2100" spans="1:33">
      <c r="A2100" s="215">
        <f t="shared" si="656"/>
        <v>2100</v>
      </c>
      <c r="B2100" s="216">
        <f t="shared" si="637"/>
        <v>2056</v>
      </c>
      <c r="C2100" s="53" t="s">
        <v>4670</v>
      </c>
      <c r="D2100" s="53" t="s">
        <v>4525</v>
      </c>
      <c r="E2100" s="58" t="s">
        <v>911</v>
      </c>
      <c r="F2100" s="58" t="s">
        <v>911</v>
      </c>
      <c r="G2100" s="63">
        <v>0</v>
      </c>
      <c r="H2100" s="63">
        <v>0</v>
      </c>
      <c r="I2100" s="148" t="s">
        <v>3</v>
      </c>
      <c r="J2100" s="58" t="s">
        <v>1395</v>
      </c>
      <c r="K2100" s="59" t="s">
        <v>3994</v>
      </c>
      <c r="L2100" s="57" t="s">
        <v>4851</v>
      </c>
      <c r="M2100" s="57" t="s">
        <v>4910</v>
      </c>
      <c r="N2100" s="57"/>
      <c r="O2100" s="57"/>
      <c r="P2100" s="56" t="s">
        <v>4678</v>
      </c>
      <c r="Q2100" s="13"/>
      <c r="R2100"/>
      <c r="S2100" t="str">
        <f t="shared" si="655"/>
        <v/>
      </c>
      <c r="T2100" t="str">
        <f>IF(ISNA(VLOOKUP(AF2100,#REF!,1)),"//","")</f>
        <v/>
      </c>
      <c r="U2100"/>
      <c r="V2100" t="e">
        <f t="shared" si="638"/>
        <v>#REF!</v>
      </c>
      <c r="W2100" s="81" t="s">
        <v>2263</v>
      </c>
      <c r="X2100" s="59" t="s">
        <v>2263</v>
      </c>
      <c r="Y2100" s="59" t="s">
        <v>2263</v>
      </c>
      <c r="Z2100" s="25" t="str">
        <f t="shared" si="657"/>
        <v>"PARABF"</v>
      </c>
      <c r="AA2100" s="25" t="str">
        <f t="shared" si="667"/>
        <v>PARABF</v>
      </c>
      <c r="AB2100" s="1">
        <f t="shared" si="658"/>
        <v>2056</v>
      </c>
      <c r="AC2100" t="str">
        <f t="shared" si="668"/>
        <v>ITM_T_PARABF</v>
      </c>
      <c r="AD2100" s="136" t="str">
        <f>IF(ISNA(VLOOKUP(AA2100,Sheet2!J:J,1,0)),"//","")</f>
        <v>//</v>
      </c>
      <c r="AF2100" s="94" t="str">
        <f t="shared" si="669"/>
        <v>PARABF</v>
      </c>
      <c r="AG2100" t="b">
        <f t="shared" si="670"/>
        <v>1</v>
      </c>
    </row>
    <row r="2101" spans="1:33">
      <c r="A2101" s="215">
        <f t="shared" si="656"/>
        <v>2101</v>
      </c>
      <c r="B2101" s="216">
        <f t="shared" si="637"/>
        <v>2057</v>
      </c>
      <c r="C2101" s="53" t="s">
        <v>4670</v>
      </c>
      <c r="D2101" s="53" t="s">
        <v>4526</v>
      </c>
      <c r="E2101" s="58" t="s">
        <v>912</v>
      </c>
      <c r="F2101" s="58" t="s">
        <v>912</v>
      </c>
      <c r="G2101" s="63">
        <v>0</v>
      </c>
      <c r="H2101" s="63">
        <v>0</v>
      </c>
      <c r="I2101" s="148" t="s">
        <v>3</v>
      </c>
      <c r="J2101" s="58" t="s">
        <v>1395</v>
      </c>
      <c r="K2101" s="59" t="s">
        <v>3994</v>
      </c>
      <c r="L2101" s="57" t="s">
        <v>4851</v>
      </c>
      <c r="M2101" s="57" t="s">
        <v>4910</v>
      </c>
      <c r="N2101" s="57"/>
      <c r="O2101" s="57"/>
      <c r="P2101" s="56" t="s">
        <v>4679</v>
      </c>
      <c r="Q2101" s="13"/>
      <c r="R2101"/>
      <c r="S2101" t="str">
        <f t="shared" si="655"/>
        <v/>
      </c>
      <c r="T2101" t="str">
        <f>IF(ISNA(VLOOKUP(AF2101,#REF!,1)),"//","")</f>
        <v/>
      </c>
      <c r="U2101"/>
      <c r="V2101" t="e">
        <f t="shared" si="638"/>
        <v>#REF!</v>
      </c>
      <c r="W2101" s="81" t="s">
        <v>2263</v>
      </c>
      <c r="X2101" s="59" t="s">
        <v>2263</v>
      </c>
      <c r="Y2101" s="59" t="s">
        <v>2263</v>
      </c>
      <c r="Z2101" s="25" t="str">
        <f t="shared" si="657"/>
        <v>"HYPF"</v>
      </c>
      <c r="AA2101" s="25" t="str">
        <f t="shared" si="667"/>
        <v>HYPF</v>
      </c>
      <c r="AB2101" s="1">
        <f t="shared" si="658"/>
        <v>2057</v>
      </c>
      <c r="AC2101" t="str">
        <f t="shared" si="668"/>
        <v>ITM_T_HYPF</v>
      </c>
      <c r="AD2101" s="136" t="str">
        <f>IF(ISNA(VLOOKUP(AA2101,Sheet2!J:J,1,0)),"//","")</f>
        <v>//</v>
      </c>
      <c r="AF2101" s="94" t="str">
        <f t="shared" si="669"/>
        <v>HYPF</v>
      </c>
      <c r="AG2101" t="b">
        <f t="shared" si="670"/>
        <v>1</v>
      </c>
    </row>
    <row r="2102" spans="1:33">
      <c r="A2102" s="215">
        <f t="shared" si="656"/>
        <v>2102</v>
      </c>
      <c r="B2102" s="216">
        <f t="shared" si="637"/>
        <v>2058</v>
      </c>
      <c r="C2102" s="53" t="s">
        <v>4670</v>
      </c>
      <c r="D2102" s="53" t="s">
        <v>4527</v>
      </c>
      <c r="E2102" s="58" t="s">
        <v>1371</v>
      </c>
      <c r="F2102" s="58" t="s">
        <v>1371</v>
      </c>
      <c r="G2102" s="63">
        <v>0</v>
      </c>
      <c r="H2102" s="63">
        <v>0</v>
      </c>
      <c r="I2102" s="148" t="s">
        <v>3</v>
      </c>
      <c r="J2102" s="58" t="s">
        <v>1395</v>
      </c>
      <c r="K2102" s="59" t="s">
        <v>3994</v>
      </c>
      <c r="L2102" s="57" t="s">
        <v>4851</v>
      </c>
      <c r="M2102" s="57" t="s">
        <v>4910</v>
      </c>
      <c r="N2102" s="57"/>
      <c r="O2102" s="57"/>
      <c r="P2102" s="56" t="s">
        <v>4680</v>
      </c>
      <c r="Q2102" s="13"/>
      <c r="R2102"/>
      <c r="S2102" t="str">
        <f t="shared" si="655"/>
        <v/>
      </c>
      <c r="T2102" t="str">
        <f>IF(ISNA(VLOOKUP(AF2102,#REF!,1)),"//","")</f>
        <v/>
      </c>
      <c r="U2102"/>
      <c r="V2102" t="e">
        <f t="shared" si="638"/>
        <v>#REF!</v>
      </c>
      <c r="W2102" s="81" t="s">
        <v>2263</v>
      </c>
      <c r="X2102" s="59" t="s">
        <v>2263</v>
      </c>
      <c r="Y2102" s="59" t="s">
        <v>2263</v>
      </c>
      <c r="Z2102" s="25" t="str">
        <f t="shared" si="657"/>
        <v>"ROOTF"</v>
      </c>
      <c r="AA2102" s="25" t="str">
        <f t="shared" si="667"/>
        <v>ROOTF</v>
      </c>
      <c r="AB2102" s="1">
        <f t="shared" si="658"/>
        <v>2058</v>
      </c>
      <c r="AC2102" t="str">
        <f t="shared" si="668"/>
        <v>ITM_T_ROOTF</v>
      </c>
      <c r="AD2102" s="136" t="str">
        <f>IF(ISNA(VLOOKUP(AA2102,Sheet2!J:J,1,0)),"//","")</f>
        <v>//</v>
      </c>
      <c r="AF2102" s="94" t="str">
        <f t="shared" si="669"/>
        <v>ROOTF</v>
      </c>
      <c r="AG2102" t="b">
        <f t="shared" si="670"/>
        <v>1</v>
      </c>
    </row>
    <row r="2103" spans="1:33">
      <c r="A2103" s="215">
        <f t="shared" si="656"/>
        <v>2103</v>
      </c>
      <c r="B2103" s="216">
        <f t="shared" si="637"/>
        <v>2059</v>
      </c>
      <c r="C2103" s="53" t="s">
        <v>4669</v>
      </c>
      <c r="D2103" s="53" t="s">
        <v>7</v>
      </c>
      <c r="E2103" s="58" t="s">
        <v>4661</v>
      </c>
      <c r="F2103" s="58" t="s">
        <v>4661</v>
      </c>
      <c r="G2103" s="63">
        <v>0</v>
      </c>
      <c r="H2103" s="63">
        <v>0</v>
      </c>
      <c r="I2103" s="148" t="s">
        <v>3</v>
      </c>
      <c r="J2103" s="58" t="s">
        <v>1395</v>
      </c>
      <c r="K2103" s="59" t="s">
        <v>3994</v>
      </c>
      <c r="L2103" s="57" t="s">
        <v>4851</v>
      </c>
      <c r="M2103" s="57" t="s">
        <v>4910</v>
      </c>
      <c r="N2103" s="57"/>
      <c r="O2103" s="57"/>
      <c r="P2103" s="56" t="s">
        <v>4662</v>
      </c>
      <c r="Q2103" s="13"/>
      <c r="R2103"/>
      <c r="S2103" t="str">
        <f t="shared" si="655"/>
        <v/>
      </c>
      <c r="T2103" t="str">
        <f>IF(ISNA(VLOOKUP(AF2103,#REF!,1)),"//","")</f>
        <v/>
      </c>
      <c r="U2103"/>
      <c r="V2103" t="e">
        <f t="shared" si="638"/>
        <v>#REF!</v>
      </c>
      <c r="W2103" s="81" t="s">
        <v>2263</v>
      </c>
      <c r="X2103" s="59" t="s">
        <v>2263</v>
      </c>
      <c r="Y2103" s="59" t="s">
        <v>2263</v>
      </c>
      <c r="Z2103" s="25" t="str">
        <f t="shared" si="657"/>
        <v>"RESETF"</v>
      </c>
      <c r="AA2103" s="25" t="str">
        <f t="shared" si="667"/>
        <v>RESETF</v>
      </c>
      <c r="AB2103" s="1">
        <f t="shared" si="658"/>
        <v>2059</v>
      </c>
      <c r="AC2103" t="str">
        <f t="shared" si="668"/>
        <v>ITM_RSTF</v>
      </c>
      <c r="AD2103" s="136" t="str">
        <f>IF(ISNA(VLOOKUP(AA2103,Sheet2!J:J,1,0)),"//","")</f>
        <v>//</v>
      </c>
      <c r="AF2103" s="94" t="str">
        <f t="shared" si="669"/>
        <v>RESETF</v>
      </c>
      <c r="AG2103" t="b">
        <f t="shared" si="670"/>
        <v>1</v>
      </c>
    </row>
    <row r="2104" spans="1:33" s="46" customFormat="1">
      <c r="A2104" s="215">
        <f t="shared" si="656"/>
        <v>2104</v>
      </c>
      <c r="B2104" s="216">
        <f t="shared" si="637"/>
        <v>2060</v>
      </c>
      <c r="C2104" s="86" t="s">
        <v>3760</v>
      </c>
      <c r="D2104" s="86" t="s">
        <v>4737</v>
      </c>
      <c r="E2104" s="87" t="s">
        <v>4738</v>
      </c>
      <c r="F2104" s="87" t="s">
        <v>4738</v>
      </c>
      <c r="G2104" s="88">
        <v>0</v>
      </c>
      <c r="H2104" s="88">
        <v>0</v>
      </c>
      <c r="I2104" s="151" t="s">
        <v>3</v>
      </c>
      <c r="J2104" s="87" t="s">
        <v>1396</v>
      </c>
      <c r="K2104" s="89" t="s">
        <v>3830</v>
      </c>
      <c r="L2104" s="90" t="s">
        <v>4851</v>
      </c>
      <c r="M2104" s="90" t="s">
        <v>4910</v>
      </c>
      <c r="N2104" s="90"/>
      <c r="O2104" s="90"/>
      <c r="P2104" s="89" t="s">
        <v>4739</v>
      </c>
      <c r="Q2104" s="89"/>
      <c r="T2104" s="46" t="str">
        <f>IF(ISNA(VLOOKUP(AF2104,#REF!,1)),"//","")</f>
        <v/>
      </c>
      <c r="V2104" t="e">
        <f t="shared" si="638"/>
        <v>#REF!</v>
      </c>
      <c r="W2104" s="81" t="s">
        <v>2720</v>
      </c>
      <c r="X2104" s="59" t="s">
        <v>2263</v>
      </c>
      <c r="Y2104" s="59" t="s">
        <v>2263</v>
      </c>
      <c r="Z2104" s="25" t="str">
        <f t="shared" si="657"/>
        <v/>
      </c>
      <c r="AA2104" s="25" t="str">
        <f t="shared" si="667"/>
        <v/>
      </c>
      <c r="AB2104" s="1">
        <f t="shared" si="658"/>
        <v>2060</v>
      </c>
      <c r="AC2104" t="str">
        <f t="shared" si="668"/>
        <v>ITM_EXFRAC</v>
      </c>
      <c r="AD2104" s="136" t="str">
        <f>IF(ISNA(VLOOKUP(AA2104,Sheet2!J:J,1,0)),"//","")</f>
        <v/>
      </c>
      <c r="AF2104" s="94" t="str">
        <f t="shared" si="669"/>
        <v/>
      </c>
      <c r="AG2104" t="b">
        <f t="shared" si="670"/>
        <v>1</v>
      </c>
    </row>
    <row r="2105" spans="1:33" s="17" customFormat="1">
      <c r="A2105" s="215">
        <f t="shared" si="656"/>
        <v>2105</v>
      </c>
      <c r="B2105" s="216">
        <f t="shared" si="637"/>
        <v>2061</v>
      </c>
      <c r="C2105" s="95" t="s">
        <v>3816</v>
      </c>
      <c r="D2105" s="95" t="s">
        <v>7</v>
      </c>
      <c r="E2105" s="115" t="str">
        <f t="shared" ref="E2105" si="671">CHAR(34)&amp;IF(B2105&lt;10,"000",IF(B2105&lt;100,"00",IF(B2105&lt;1000,"0","")))&amp;$B2105&amp;CHAR(34)</f>
        <v>"2061"</v>
      </c>
      <c r="F2105" s="96" t="str">
        <f t="shared" ref="F2105" si="672">E2105</f>
        <v>"2061"</v>
      </c>
      <c r="G2105" s="162">
        <v>0</v>
      </c>
      <c r="H2105" s="162">
        <v>0</v>
      </c>
      <c r="I2105" s="152" t="s">
        <v>28</v>
      </c>
      <c r="J2105" s="97" t="s">
        <v>1396</v>
      </c>
      <c r="K2105" s="98" t="s">
        <v>3830</v>
      </c>
      <c r="L2105" s="17" t="s">
        <v>4851</v>
      </c>
      <c r="M2105" s="17" t="s">
        <v>4910</v>
      </c>
      <c r="P2105" s="132" t="str">
        <f>"MNU_"&amp;IF(B2105&lt;10,"000",IF(B2105&lt;100,"00",IF(B2105&lt;1000,"0","")))&amp;$B2105</f>
        <v>MNU_2061</v>
      </c>
      <c r="Q2105" s="16"/>
      <c r="S2105" s="17" t="str">
        <f t="shared" ref="S2105" si="673">IF(E2105=F2105,"","NOT EQUAL")</f>
        <v/>
      </c>
      <c r="T2105" s="17" t="str">
        <f>IF(ISNA(VLOOKUP(AF2105,#REF!,1)),"//","")</f>
        <v/>
      </c>
      <c r="V2105" t="e">
        <f t="shared" si="638"/>
        <v>#REF!</v>
      </c>
      <c r="W2105" s="94" t="s">
        <v>2263</v>
      </c>
      <c r="X2105" s="98" t="s">
        <v>2263</v>
      </c>
      <c r="Y2105" s="98" t="s">
        <v>2263</v>
      </c>
      <c r="Z2105" s="25" t="str">
        <f t="shared" si="657"/>
        <v/>
      </c>
      <c r="AA2105" s="25" t="str">
        <f t="shared" si="667"/>
        <v/>
      </c>
      <c r="AB2105" s="1">
        <f t="shared" si="658"/>
        <v>2061</v>
      </c>
      <c r="AC2105" t="str">
        <f t="shared" si="668"/>
        <v>MNU_2061</v>
      </c>
      <c r="AD2105" s="136" t="str">
        <f>IF(ISNA(VLOOKUP(AA2105,Sheet2!J:J,1,0)),"//","")</f>
        <v/>
      </c>
      <c r="AF2105" s="94" t="str">
        <f t="shared" si="669"/>
        <v/>
      </c>
      <c r="AG2105" t="b">
        <f t="shared" si="670"/>
        <v>1</v>
      </c>
    </row>
    <row r="2106" spans="1:33" s="17" customFormat="1">
      <c r="A2106" s="215">
        <f t="shared" si="656"/>
        <v>2106</v>
      </c>
      <c r="B2106" s="216">
        <f t="shared" si="637"/>
        <v>2062</v>
      </c>
      <c r="C2106" s="95" t="s">
        <v>3816</v>
      </c>
      <c r="D2106" s="95" t="s">
        <v>7</v>
      </c>
      <c r="E2106" s="115" t="str">
        <f t="shared" ref="E2106" si="674">CHAR(34)&amp;IF(B2106&lt;10,"000",IF(B2106&lt;100,"00",IF(B2106&lt;1000,"0","")))&amp;$B2106&amp;CHAR(34)</f>
        <v>"2062"</v>
      </c>
      <c r="F2106" s="96" t="str">
        <f t="shared" ref="F2106" si="675">E2106</f>
        <v>"2062"</v>
      </c>
      <c r="G2106" s="162">
        <v>0</v>
      </c>
      <c r="H2106" s="162">
        <v>0</v>
      </c>
      <c r="I2106" s="152" t="s">
        <v>28</v>
      </c>
      <c r="J2106" s="97" t="s">
        <v>1396</v>
      </c>
      <c r="K2106" s="98" t="s">
        <v>3830</v>
      </c>
      <c r="L2106" s="17" t="s">
        <v>4851</v>
      </c>
      <c r="M2106" s="17" t="s">
        <v>4910</v>
      </c>
      <c r="P2106" s="132" t="str">
        <f>"MNU_"&amp;IF(B2106&lt;10,"000",IF(B2106&lt;100,"00",IF(B2106&lt;1000,"0","")))&amp;$B2106</f>
        <v>MNU_2062</v>
      </c>
      <c r="Q2106" s="16"/>
      <c r="S2106" s="17" t="str">
        <f t="shared" ref="S2106" si="676">IF(E2106=F2106,"","NOT EQUAL")</f>
        <v/>
      </c>
      <c r="T2106" s="17" t="str">
        <f>IF(ISNA(VLOOKUP(AF2106,#REF!,1)),"//","")</f>
        <v/>
      </c>
      <c r="V2106" t="e">
        <f t="shared" ref="V2106" si="677">IF(AA2106&lt;&gt;"",V2105+1,V2105)</f>
        <v>#REF!</v>
      </c>
      <c r="W2106" s="94" t="s">
        <v>2263</v>
      </c>
      <c r="X2106" s="98" t="s">
        <v>2263</v>
      </c>
      <c r="Y2106" s="98" t="s">
        <v>2263</v>
      </c>
      <c r="Z2106" s="25" t="str">
        <f t="shared" si="657"/>
        <v/>
      </c>
      <c r="AA2106" s="25" t="str">
        <f t="shared" ref="AA2106" si="678">IF(LEN(Y2106)&gt;0,Y2106,SUBSTITUTE(SUBSTITUTE(SUBSTITUTE(SUBSTITUTE(SUBSTITUTE(SUBSTITUTE(SUBSTITUTE(SUBSTITUTE(SUBSTITUTE(SUBSTITUTE(SUBSTITUTE( (SUBSTITUTE( SUBSTITUTE( SUBSTITUTE( SUBSTITUTE(Z2106,"STD_SIGMA","SUM"),"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06" s="1">
        <f t="shared" si="658"/>
        <v>2062</v>
      </c>
      <c r="AC2106" t="str">
        <f t="shared" ref="AC2106" si="679">P2106</f>
        <v>MNU_2062</v>
      </c>
      <c r="AD2106" s="136" t="str">
        <f>IF(ISNA(VLOOKUP(AA2106,Sheet2!J:J,1,0)),"//","")</f>
        <v/>
      </c>
      <c r="AF2106" s="94" t="str">
        <f t="shared" ref="AF2106" si="680">IF(LEN(AA2106)=0,"",SUBSTITUTE(SUBSTITUTE(SUBSTITUTE(SUBSTITUTE(SUBSTITUTE(SUBSTITUTE(SUBSTITUTE(SUBSTITUTE(SUBSTITUTE(SUBSTITUTE(SUBSTITUTE(SUBSTITUTE(SUBSTITUTE(SUBSTITUTE(SUBSTITUTE(SUBSTITUTE(SUBSTITUTE( (SUBSTITUTE( SUBSTITUTE( SUBSTITUTE( SUBSTITUTE(Z2106,"STD_SIGMA","SUM"),"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06" t="b">
        <f t="shared" ref="AG2106" si="681">AA2106=AF2106</f>
        <v>1</v>
      </c>
    </row>
    <row r="2107" spans="1:33" s="17" customFormat="1">
      <c r="A2107" s="215">
        <f t="shared" si="656"/>
        <v>2107</v>
      </c>
      <c r="B2107" s="216">
        <f t="shared" si="637"/>
        <v>2063</v>
      </c>
      <c r="C2107" s="95" t="s">
        <v>3816</v>
      </c>
      <c r="D2107" s="95" t="s">
        <v>7</v>
      </c>
      <c r="E2107" s="115" t="str">
        <f t="shared" ref="E2107" si="682">CHAR(34)&amp;IF(B2107&lt;10,"000",IF(B2107&lt;100,"00",IF(B2107&lt;1000,"0","")))&amp;$B2107&amp;CHAR(34)</f>
        <v>"2063"</v>
      </c>
      <c r="F2107" s="96" t="str">
        <f t="shared" ref="F2107" si="683">E2107</f>
        <v>"2063"</v>
      </c>
      <c r="G2107" s="162">
        <v>0</v>
      </c>
      <c r="H2107" s="162">
        <v>0</v>
      </c>
      <c r="I2107" s="152" t="s">
        <v>28</v>
      </c>
      <c r="J2107" s="97" t="s">
        <v>1396</v>
      </c>
      <c r="K2107" s="98" t="s">
        <v>3830</v>
      </c>
      <c r="L2107" s="17" t="s">
        <v>4851</v>
      </c>
      <c r="M2107" s="17" t="s">
        <v>4910</v>
      </c>
      <c r="P2107" s="132" t="str">
        <f>"MNU_"&amp;IF(B2107&lt;10,"000",IF(B2107&lt;100,"00",IF(B2107&lt;1000,"0","")))&amp;$B2107</f>
        <v>MNU_2063</v>
      </c>
      <c r="Q2107" s="16"/>
      <c r="S2107" s="17" t="str">
        <f t="shared" ref="S2107" si="684">IF(E2107=F2107,"","NOT EQUAL")</f>
        <v/>
      </c>
      <c r="T2107" s="17" t="str">
        <f>IF(ISNA(VLOOKUP(AF2107,#REF!,1)),"//","")</f>
        <v/>
      </c>
      <c r="V2107" t="e">
        <f t="shared" ref="V2107" si="685">IF(AA2107&lt;&gt;"",V2106+1,V2106)</f>
        <v>#REF!</v>
      </c>
      <c r="W2107" s="94" t="s">
        <v>2263</v>
      </c>
      <c r="X2107" s="98" t="s">
        <v>2263</v>
      </c>
      <c r="Y2107" s="98" t="s">
        <v>2263</v>
      </c>
      <c r="Z2107" s="25" t="str">
        <f t="shared" si="657"/>
        <v/>
      </c>
      <c r="AA2107" s="25" t="str">
        <f t="shared" ref="AA2107" si="686">IF(LEN(Y2107)&gt;0,Y2107,SUBSTITUTE(SUBSTITUTE(SUBSTITUTE(SUBSTITUTE(SUBSTITUTE(SUBSTITUTE(SUBSTITUTE(SUBSTITUTE(SUBSTITUTE(SUBSTITUTE(SUBSTITUTE( (SUBSTITUTE( SUBSTITUTE( SUBSTITUTE( SUBSTITUTE(Z2107,"STD_SIGMA","SUM"),"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07" s="1">
        <f t="shared" si="658"/>
        <v>2063</v>
      </c>
      <c r="AC2107" t="str">
        <f t="shared" ref="AC2107" si="687">P2107</f>
        <v>MNU_2063</v>
      </c>
      <c r="AD2107" s="136" t="str">
        <f>IF(ISNA(VLOOKUP(AA2107,Sheet2!J:J,1,0)),"//","")</f>
        <v/>
      </c>
      <c r="AF2107" s="94" t="str">
        <f t="shared" ref="AF2107" si="688">IF(LEN(AA2107)=0,"",SUBSTITUTE(SUBSTITUTE(SUBSTITUTE(SUBSTITUTE(SUBSTITUTE(SUBSTITUTE(SUBSTITUTE(SUBSTITUTE(SUBSTITUTE(SUBSTITUTE(SUBSTITUTE(SUBSTITUTE(SUBSTITUTE(SUBSTITUTE(SUBSTITUTE(SUBSTITUTE(SUBSTITUTE( (SUBSTITUTE( SUBSTITUTE( SUBSTITUTE( SUBSTITUTE(Z2107,"STD_SIGMA","SUM"),"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07" t="b">
        <f t="shared" ref="AG2107" si="689">AA2107=AF2107</f>
        <v>1</v>
      </c>
    </row>
    <row r="2108" spans="1:33" s="46" customFormat="1">
      <c r="A2108" s="215">
        <f t="shared" si="656"/>
        <v>2108</v>
      </c>
      <c r="B2108" s="216">
        <f t="shared" si="637"/>
        <v>2064</v>
      </c>
      <c r="C2108" s="86" t="s">
        <v>3817</v>
      </c>
      <c r="D2108" s="86" t="s">
        <v>5006</v>
      </c>
      <c r="E2108" s="87" t="s">
        <v>184</v>
      </c>
      <c r="F2108" s="87" t="s">
        <v>184</v>
      </c>
      <c r="G2108" s="88">
        <v>0</v>
      </c>
      <c r="H2108" s="88">
        <v>0</v>
      </c>
      <c r="I2108" s="151" t="s">
        <v>1</v>
      </c>
      <c r="J2108" s="87" t="s">
        <v>1396</v>
      </c>
      <c r="K2108" s="89" t="s">
        <v>3830</v>
      </c>
      <c r="L2108" s="90" t="s">
        <v>4851</v>
      </c>
      <c r="M2108" s="90" t="s">
        <v>4910</v>
      </c>
      <c r="N2108" s="90"/>
      <c r="O2108" s="90"/>
      <c r="P2108" s="89" t="s">
        <v>4877</v>
      </c>
      <c r="Q2108" s="89"/>
      <c r="T2108" s="46" t="str">
        <f>IF(ISNA(VLOOKUP(AF2108,#REF!,1)),"//","")</f>
        <v/>
      </c>
      <c r="V2108" t="e">
        <f t="shared" ref="V2108:V2112" si="690">IF(AA2108&lt;&gt;"",V2107+1,V2107)</f>
        <v>#REF!</v>
      </c>
      <c r="W2108" s="81" t="s">
        <v>2720</v>
      </c>
      <c r="X2108" s="59" t="s">
        <v>2263</v>
      </c>
      <c r="Y2108" s="59" t="s">
        <v>2263</v>
      </c>
      <c r="Z2108" s="25" t="str">
        <f t="shared" ref="Z2108:Z2112" si="691">IF( OR(X2108="CNST", I2108="CAT_REGS"),IF(E2108=CHAR(34)&amp;CHAR(34),F2108,E2108),
IF(X2108="YES",UPPER(IF(E2108=CHAR(34)&amp;CHAR(34),F2108,E2108)),
IF(   AND(X2108&lt;&gt;"NO",I2108="CAT_FNCT",D2108&lt;&gt;"multiply", D2108&lt;&gt;"divide"),IF(J2108="SLS_ENABLED",   UPPER(IF(E2108=CHAR(34)&amp;CHAR(34),F2108,E2108)),""),"")))</f>
        <v/>
      </c>
      <c r="AA2108" s="25" t="str">
        <f t="shared" ref="AA2108:AA2112" si="692">IF(LEN(Y2108)&gt;0,Y2108,SUBSTITUTE(SUBSTITUTE(SUBSTITUTE(SUBSTITUTE(SUBSTITUTE(SUBSTITUTE(SUBSTITUTE(SUBSTITUTE(SUBSTITUTE(SUBSTITUTE(SUBSTITUTE( (SUBSTITUTE( SUBSTITUTE( SUBSTITUTE( SUBSTITUTE(Z2108,"STD_SIGMA","SUM"),"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08" s="1">
        <f t="shared" ref="AB2108:AB2112" si="693">B2108</f>
        <v>2064</v>
      </c>
      <c r="AC2108" t="str">
        <f t="shared" ref="AC2108:AC2112" si="694">P2108</f>
        <v xml:space="preserve">ITM_LG_SIGN </v>
      </c>
      <c r="AD2108" s="136" t="str">
        <f>IF(ISNA(VLOOKUP(AA2108,Sheet2!J:J,1,0)),"//","")</f>
        <v/>
      </c>
      <c r="AF2108" s="94" t="str">
        <f t="shared" ref="AF2108:AF2112" si="695">IF(LEN(AA2108)=0,"",SUBSTITUTE(SUBSTITUTE(SUBSTITUTE(SUBSTITUTE(SUBSTITUTE(SUBSTITUTE(SUBSTITUTE(SUBSTITUTE(SUBSTITUTE(SUBSTITUTE(SUBSTITUTE(SUBSTITUTE(SUBSTITUTE(SUBSTITUTE(SUBSTITUTE(SUBSTITUTE(SUBSTITUTE( (SUBSTITUTE( SUBSTITUTE( SUBSTITUTE( SUBSTITUTE(Z2108,"STD_SIGMA","SUM"),"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08" t="b">
        <f t="shared" ref="AG2108:AG2112" si="696">AA2108=AF2108</f>
        <v>1</v>
      </c>
    </row>
    <row r="2109" spans="1:33" s="46" customFormat="1">
      <c r="A2109" s="215">
        <f t="shared" si="656"/>
        <v>2109</v>
      </c>
      <c r="B2109" s="216">
        <f t="shared" si="637"/>
        <v>2065</v>
      </c>
      <c r="C2109" s="86" t="s">
        <v>3817</v>
      </c>
      <c r="D2109" s="86" t="s">
        <v>4882</v>
      </c>
      <c r="E2109" s="87" t="s">
        <v>177</v>
      </c>
      <c r="F2109" s="87" t="s">
        <v>177</v>
      </c>
      <c r="G2109" s="88">
        <v>0</v>
      </c>
      <c r="H2109" s="88">
        <v>0</v>
      </c>
      <c r="I2109" s="151" t="s">
        <v>1</v>
      </c>
      <c r="J2109" s="87" t="s">
        <v>1396</v>
      </c>
      <c r="K2109" s="89" t="s">
        <v>3830</v>
      </c>
      <c r="L2109" s="90" t="s">
        <v>4851</v>
      </c>
      <c r="M2109" s="90" t="s">
        <v>4910</v>
      </c>
      <c r="N2109" s="90"/>
      <c r="O2109" s="90"/>
      <c r="P2109" s="89" t="s">
        <v>4882</v>
      </c>
      <c r="Q2109" s="89"/>
      <c r="T2109" s="46" t="str">
        <f>IF(ISNA(VLOOKUP(AF2109,#REF!,1)),"//","")</f>
        <v/>
      </c>
      <c r="V2109" t="e">
        <f t="shared" si="690"/>
        <v>#REF!</v>
      </c>
      <c r="W2109" s="81" t="s">
        <v>2720</v>
      </c>
      <c r="X2109" s="59" t="s">
        <v>2263</v>
      </c>
      <c r="Y2109" s="59" t="s">
        <v>2263</v>
      </c>
      <c r="Z2109" s="25" t="str">
        <f t="shared" si="691"/>
        <v/>
      </c>
      <c r="AA2109" s="25" t="str">
        <f t="shared" si="692"/>
        <v/>
      </c>
      <c r="AB2109" s="1">
        <f t="shared" si="693"/>
        <v>2065</v>
      </c>
      <c r="AC2109" t="str">
        <f t="shared" si="694"/>
        <v>ITM_LN_SIGN</v>
      </c>
      <c r="AD2109" s="136" t="str">
        <f>IF(ISNA(VLOOKUP(AA2109,Sheet2!J:J,1,0)),"//","")</f>
        <v/>
      </c>
      <c r="AF2109" s="94" t="str">
        <f t="shared" si="695"/>
        <v/>
      </c>
      <c r="AG2109" t="b">
        <f t="shared" si="696"/>
        <v>1</v>
      </c>
    </row>
    <row r="2110" spans="1:33" s="46" customFormat="1">
      <c r="A2110" s="215">
        <f t="shared" si="656"/>
        <v>2110</v>
      </c>
      <c r="B2110" s="216">
        <f t="shared" si="637"/>
        <v>2066</v>
      </c>
      <c r="C2110" s="86" t="s">
        <v>3817</v>
      </c>
      <c r="D2110" s="86" t="s">
        <v>4878</v>
      </c>
      <c r="E2110" s="87" t="s">
        <v>1255</v>
      </c>
      <c r="F2110" s="87" t="s">
        <v>1255</v>
      </c>
      <c r="G2110" s="88">
        <v>0</v>
      </c>
      <c r="H2110" s="88">
        <v>0</v>
      </c>
      <c r="I2110" s="151" t="s">
        <v>1</v>
      </c>
      <c r="J2110" s="87" t="s">
        <v>1396</v>
      </c>
      <c r="K2110" s="89" t="s">
        <v>3830</v>
      </c>
      <c r="L2110" s="90" t="s">
        <v>4851</v>
      </c>
      <c r="M2110" s="90" t="s">
        <v>4910</v>
      </c>
      <c r="N2110" s="90"/>
      <c r="O2110" s="90"/>
      <c r="P2110" s="89" t="s">
        <v>4878</v>
      </c>
      <c r="Q2110" s="89"/>
      <c r="T2110" s="46" t="str">
        <f>IF(ISNA(VLOOKUP(AF2110,#REF!,1)),"//","")</f>
        <v/>
      </c>
      <c r="V2110" t="e">
        <f t="shared" si="690"/>
        <v>#REF!</v>
      </c>
      <c r="W2110" s="81" t="s">
        <v>2720</v>
      </c>
      <c r="X2110" s="59" t="s">
        <v>2263</v>
      </c>
      <c r="Y2110" s="59" t="s">
        <v>2263</v>
      </c>
      <c r="Z2110" s="25" t="str">
        <f t="shared" si="691"/>
        <v/>
      </c>
      <c r="AA2110" s="25" t="str">
        <f t="shared" si="692"/>
        <v/>
      </c>
      <c r="AB2110" s="1">
        <f t="shared" si="693"/>
        <v>2066</v>
      </c>
      <c r="AC2110" t="str">
        <f t="shared" si="694"/>
        <v>ITM_SIN_SIGN</v>
      </c>
      <c r="AD2110" s="136" t="str">
        <f>IF(ISNA(VLOOKUP(AA2110,Sheet2!J:J,1,0)),"//","")</f>
        <v/>
      </c>
      <c r="AF2110" s="94" t="str">
        <f t="shared" si="695"/>
        <v/>
      </c>
      <c r="AG2110" t="b">
        <f t="shared" si="696"/>
        <v>1</v>
      </c>
    </row>
    <row r="2111" spans="1:33" s="46" customFormat="1">
      <c r="A2111" s="215">
        <f t="shared" si="656"/>
        <v>2111</v>
      </c>
      <c r="B2111" s="216">
        <f t="shared" si="637"/>
        <v>2067</v>
      </c>
      <c r="C2111" s="86" t="s">
        <v>3817</v>
      </c>
      <c r="D2111" s="86" t="s">
        <v>4879</v>
      </c>
      <c r="E2111" s="87" t="s">
        <v>1066</v>
      </c>
      <c r="F2111" s="87" t="s">
        <v>1066</v>
      </c>
      <c r="G2111" s="88">
        <v>0</v>
      </c>
      <c r="H2111" s="88">
        <v>0</v>
      </c>
      <c r="I2111" s="151" t="s">
        <v>1</v>
      </c>
      <c r="J2111" s="87" t="s">
        <v>1396</v>
      </c>
      <c r="K2111" s="89" t="s">
        <v>3830</v>
      </c>
      <c r="L2111" s="90" t="s">
        <v>4851</v>
      </c>
      <c r="M2111" s="90" t="s">
        <v>4910</v>
      </c>
      <c r="N2111" s="90"/>
      <c r="O2111" s="90"/>
      <c r="P2111" s="89" t="s">
        <v>4879</v>
      </c>
      <c r="Q2111" s="89"/>
      <c r="T2111" s="46" t="str">
        <f>IF(ISNA(VLOOKUP(AF2111,#REF!,1)),"//","")</f>
        <v/>
      </c>
      <c r="V2111" t="e">
        <f t="shared" si="690"/>
        <v>#REF!</v>
      </c>
      <c r="W2111" s="81" t="s">
        <v>2720</v>
      </c>
      <c r="X2111" s="59" t="s">
        <v>2263</v>
      </c>
      <c r="Y2111" s="59" t="s">
        <v>2263</v>
      </c>
      <c r="Z2111" s="25" t="str">
        <f t="shared" si="691"/>
        <v/>
      </c>
      <c r="AA2111" s="25" t="str">
        <f t="shared" si="692"/>
        <v/>
      </c>
      <c r="AB2111" s="1">
        <f t="shared" si="693"/>
        <v>2067</v>
      </c>
      <c r="AC2111" t="str">
        <f t="shared" si="694"/>
        <v>ITM_COS_SIGN</v>
      </c>
      <c r="AD2111" s="136" t="str">
        <f>IF(ISNA(VLOOKUP(AA2111,Sheet2!J:J,1,0)),"//","")</f>
        <v/>
      </c>
      <c r="AF2111" s="94" t="str">
        <f t="shared" si="695"/>
        <v/>
      </c>
      <c r="AG2111" t="b">
        <f t="shared" si="696"/>
        <v>1</v>
      </c>
    </row>
    <row r="2112" spans="1:33" s="46" customFormat="1">
      <c r="A2112" s="215">
        <f t="shared" si="656"/>
        <v>2112</v>
      </c>
      <c r="B2112" s="216">
        <f t="shared" si="637"/>
        <v>2068</v>
      </c>
      <c r="C2112" s="86" t="s">
        <v>3817</v>
      </c>
      <c r="D2112" s="86" t="s">
        <v>4880</v>
      </c>
      <c r="E2112" s="87" t="s">
        <v>1274</v>
      </c>
      <c r="F2112" s="87" t="s">
        <v>1274</v>
      </c>
      <c r="G2112" s="88">
        <v>0</v>
      </c>
      <c r="H2112" s="88">
        <v>0</v>
      </c>
      <c r="I2112" s="151" t="s">
        <v>1</v>
      </c>
      <c r="J2112" s="87" t="s">
        <v>1396</v>
      </c>
      <c r="K2112" s="89" t="s">
        <v>3830</v>
      </c>
      <c r="L2112" s="90" t="s">
        <v>4851</v>
      </c>
      <c r="M2112" s="90" t="s">
        <v>4910</v>
      </c>
      <c r="N2112" s="90"/>
      <c r="O2112" s="90"/>
      <c r="P2112" s="89" t="s">
        <v>4880</v>
      </c>
      <c r="Q2112" s="89"/>
      <c r="T2112" s="46" t="str">
        <f>IF(ISNA(VLOOKUP(AF2112,#REF!,1)),"//","")</f>
        <v/>
      </c>
      <c r="V2112" t="e">
        <f t="shared" si="690"/>
        <v>#REF!</v>
      </c>
      <c r="W2112" s="81" t="s">
        <v>2720</v>
      </c>
      <c r="X2112" s="59" t="s">
        <v>2263</v>
      </c>
      <c r="Y2112" s="59" t="s">
        <v>2263</v>
      </c>
      <c r="Z2112" s="25" t="str">
        <f t="shared" si="691"/>
        <v/>
      </c>
      <c r="AA2112" s="25" t="str">
        <f t="shared" si="692"/>
        <v/>
      </c>
      <c r="AB2112" s="1">
        <f t="shared" si="693"/>
        <v>2068</v>
      </c>
      <c r="AC2112" t="str">
        <f t="shared" si="694"/>
        <v>ITM_TAN_SIGN</v>
      </c>
      <c r="AD2112" s="136" t="str">
        <f>IF(ISNA(VLOOKUP(AA2112,Sheet2!J:J,1,0)),"//","")</f>
        <v/>
      </c>
      <c r="AF2112" s="94" t="str">
        <f t="shared" si="695"/>
        <v/>
      </c>
      <c r="AG2112" t="b">
        <f t="shared" si="696"/>
        <v>1</v>
      </c>
    </row>
    <row r="2113" spans="1:33" s="46" customFormat="1">
      <c r="A2113" s="50"/>
      <c r="B2113" s="49"/>
      <c r="C2113" s="86"/>
      <c r="D2113" s="86"/>
      <c r="E2113" s="87"/>
      <c r="F2113" s="87"/>
      <c r="G2113" s="93"/>
      <c r="H2113" s="93"/>
      <c r="I2113" s="151"/>
      <c r="J2113" s="87"/>
      <c r="K2113" s="90"/>
      <c r="L2113" s="90"/>
      <c r="M2113" s="90"/>
      <c r="N2113" s="90"/>
      <c r="O2113" s="90"/>
      <c r="P2113" s="89"/>
      <c r="Q2113" s="89"/>
      <c r="V2113"/>
      <c r="W2113" s="81"/>
      <c r="X2113" s="59"/>
      <c r="Y2113" s="59"/>
      <c r="Z2113" s="25"/>
      <c r="AA2113" s="25"/>
      <c r="AB2113" s="1"/>
      <c r="AC2113"/>
      <c r="AD2113" s="136"/>
      <c r="AF2113" s="94"/>
      <c r="AG2113"/>
    </row>
    <row r="2114" spans="1:33" s="46" customFormat="1">
      <c r="A2114" s="50"/>
      <c r="B2114" s="49"/>
      <c r="C2114" s="86"/>
      <c r="D2114" s="86"/>
      <c r="E2114" s="87"/>
      <c r="F2114" s="87"/>
      <c r="G2114" s="93"/>
      <c r="H2114" s="93"/>
      <c r="I2114" s="151"/>
      <c r="J2114" s="87"/>
      <c r="K2114" s="90"/>
      <c r="L2114" s="90"/>
      <c r="M2114" s="90"/>
      <c r="N2114" s="90"/>
      <c r="O2114" s="90"/>
      <c r="P2114" s="89"/>
      <c r="Q2114" s="89"/>
      <c r="V2114"/>
      <c r="W2114" s="81"/>
      <c r="X2114" s="59"/>
      <c r="Y2114" s="59"/>
      <c r="Z2114" s="25"/>
      <c r="AA2114" s="25"/>
      <c r="AB2114" s="1"/>
      <c r="AC2114"/>
      <c r="AD2114" s="136"/>
      <c r="AF2114" s="94"/>
      <c r="AG2114"/>
    </row>
    <row r="2115" spans="1:33" s="46" customFormat="1">
      <c r="A2115" s="50"/>
      <c r="B2115" s="49"/>
      <c r="C2115" s="86"/>
      <c r="D2115" s="86"/>
      <c r="E2115" s="87"/>
      <c r="F2115" s="87"/>
      <c r="G2115" s="93"/>
      <c r="H2115" s="93"/>
      <c r="I2115" s="151"/>
      <c r="J2115" s="87"/>
      <c r="K2115" s="90"/>
      <c r="L2115" s="90"/>
      <c r="M2115" s="90"/>
      <c r="N2115" s="90"/>
      <c r="O2115" s="90"/>
      <c r="P2115" s="89"/>
      <c r="Q2115" s="89"/>
      <c r="V2115"/>
      <c r="W2115" s="81"/>
      <c r="X2115" s="59"/>
      <c r="Y2115" s="59"/>
      <c r="Z2115" s="25"/>
      <c r="AA2115" s="25"/>
      <c r="AB2115" s="1"/>
      <c r="AC2115"/>
      <c r="AD2115" s="136"/>
      <c r="AF2115" s="94"/>
      <c r="AG2115"/>
    </row>
    <row r="2116" spans="1:33" s="46" customFormat="1">
      <c r="A2116" s="50"/>
      <c r="B2116" s="49"/>
      <c r="C2116" s="86"/>
      <c r="D2116" s="86"/>
      <c r="E2116" s="87"/>
      <c r="F2116" s="87"/>
      <c r="G2116" s="93"/>
      <c r="H2116" s="93"/>
      <c r="I2116" s="151"/>
      <c r="J2116" s="87"/>
      <c r="K2116" s="90"/>
      <c r="L2116" s="90"/>
      <c r="M2116" s="90"/>
      <c r="N2116" s="90"/>
      <c r="O2116" s="90"/>
      <c r="P2116" s="89"/>
      <c r="Q2116" s="89"/>
      <c r="V2116"/>
      <c r="W2116" s="81"/>
      <c r="X2116" s="59"/>
      <c r="Y2116" s="59"/>
      <c r="Z2116" s="25"/>
      <c r="AA2116" s="25"/>
      <c r="AB2116" s="1"/>
      <c r="AC2116"/>
      <c r="AD2116" s="136"/>
      <c r="AF2116" s="94"/>
      <c r="AG2116"/>
    </row>
    <row r="2117" spans="1:33" s="46" customFormat="1">
      <c r="A2117" s="50"/>
      <c r="B2117" s="49"/>
      <c r="C2117" s="86"/>
      <c r="D2117" s="86"/>
      <c r="E2117" s="87"/>
      <c r="F2117" s="87"/>
      <c r="G2117" s="93"/>
      <c r="H2117" s="93"/>
      <c r="I2117" s="151"/>
      <c r="J2117" s="87"/>
      <c r="K2117" s="90"/>
      <c r="L2117" s="90"/>
      <c r="M2117" s="90"/>
      <c r="N2117" s="90"/>
      <c r="O2117" s="90"/>
      <c r="P2117" s="89"/>
      <c r="Q2117" s="89"/>
      <c r="V2117"/>
      <c r="W2117" s="81"/>
      <c r="X2117" s="59"/>
      <c r="Y2117" s="59"/>
      <c r="Z2117" s="25"/>
      <c r="AA2117" s="25"/>
      <c r="AB2117" s="1"/>
      <c r="AC2117"/>
      <c r="AD2117" s="136"/>
      <c r="AF2117" s="94"/>
      <c r="AG2117"/>
    </row>
    <row r="2118" spans="1:33" s="46" customFormat="1">
      <c r="A2118" s="50"/>
      <c r="B2118" s="49"/>
      <c r="C2118" s="86"/>
      <c r="D2118" s="86"/>
      <c r="E2118" s="87"/>
      <c r="F2118" s="87"/>
      <c r="G2118" s="93"/>
      <c r="H2118" s="93"/>
      <c r="I2118" s="151"/>
      <c r="J2118" s="87"/>
      <c r="K2118" s="90"/>
      <c r="L2118" s="90"/>
      <c r="M2118" s="90"/>
      <c r="N2118" s="90"/>
      <c r="O2118" s="90"/>
      <c r="P2118" s="89"/>
      <c r="Q2118" s="89"/>
      <c r="V2118"/>
      <c r="W2118" s="81"/>
      <c r="X2118" s="59"/>
      <c r="Y2118" s="59"/>
      <c r="Z2118" s="25"/>
      <c r="AA2118" s="25"/>
      <c r="AB2118" s="1"/>
      <c r="AC2118"/>
      <c r="AD2118" s="136"/>
      <c r="AF2118" s="94"/>
      <c r="AG2118"/>
    </row>
    <row r="2119" spans="1:33" s="17" customFormat="1">
      <c r="A2119" s="94"/>
      <c r="C2119" s="95"/>
      <c r="D2119" s="95"/>
      <c r="E2119" s="97"/>
      <c r="F2119" s="97"/>
      <c r="G2119" s="111"/>
      <c r="H2119" s="111"/>
      <c r="I2119" s="97"/>
      <c r="J2119" s="97"/>
      <c r="P2119" s="16"/>
      <c r="Q2119" s="16"/>
      <c r="T2119" s="17" t="str">
        <f>IF(ISNA(VLOOKUP(AF2119,#REF!,1)),"//","")</f>
        <v/>
      </c>
      <c r="W2119" s="94"/>
      <c r="X2119" s="98"/>
      <c r="Y2119" s="98"/>
      <c r="Z2119" s="25" t="str">
        <f>IF( OR(X2119="CNST", I2119="CAT_REGS"),IF(E2119=CHAR(34)&amp;CHAR(34),F2119,E2119),
IF(X2119="YES",UPPER(IF(E2119=CHAR(34)&amp;CHAR(34),F2119,E2119)),
IF(   AND(X2119&lt;&gt;"NO",I2119="CAT_FNCT",D2119&lt;&gt;"multiply", D2119&lt;&gt;"divide"),IF(J2119="SLS_ENABLED",   UPPER(IF(E2119=CHAR(34)&amp;CHAR(34),F2119,E2119)),""),"")))</f>
        <v/>
      </c>
      <c r="AA2119" s="25" t="str">
        <f t="shared" si="633"/>
        <v/>
      </c>
      <c r="AB2119" s="1">
        <f>B2119</f>
        <v>0</v>
      </c>
      <c r="AC2119">
        <f t="shared" si="634"/>
        <v>0</v>
      </c>
      <c r="AD2119" s="136" t="str">
        <f>IF(ISNA(VLOOKUP(AA2119,Sheet2!J:J,1,0)),"//","")</f>
        <v/>
      </c>
      <c r="AF2119" s="94"/>
    </row>
    <row r="2120" spans="1:33" s="17" customFormat="1">
      <c r="A2120" s="94"/>
      <c r="C2120" s="95"/>
      <c r="D2120" s="95"/>
      <c r="E2120" s="97"/>
      <c r="F2120" s="97"/>
      <c r="G2120" s="111"/>
      <c r="H2120" s="111"/>
      <c r="I2120" s="97"/>
      <c r="J2120" s="97"/>
      <c r="P2120" s="16"/>
      <c r="Q2120" s="16"/>
      <c r="T2120" s="17" t="str">
        <f>IF(ISNA(VLOOKUP(AF2120,#REF!,1)),"//","")</f>
        <v/>
      </c>
      <c r="W2120" s="94"/>
      <c r="X2120" s="98"/>
      <c r="Y2120" s="98"/>
      <c r="Z2120" s="25" t="str">
        <f>IF( OR(X2120="CNST", I2120="CAT_REGS"),IF(E2120=CHAR(34)&amp;CHAR(34),F2120,E2120),
IF(X2120="YES",UPPER(IF(E2120=CHAR(34)&amp;CHAR(34),F2120,E2120)),
IF(   AND(X2120&lt;&gt;"NO",I2120="CAT_FNCT",D2120&lt;&gt;"multiply", D2120&lt;&gt;"divide"),IF(J2120="SLS_ENABLED",   UPPER(IF(E2120=CHAR(34)&amp;CHAR(34),F2120,E2120)),""),"")))</f>
        <v/>
      </c>
      <c r="AA2120" s="25" t="str">
        <f t="shared" si="633"/>
        <v/>
      </c>
      <c r="AB2120" s="1">
        <f>B2120</f>
        <v>0</v>
      </c>
      <c r="AC2120">
        <f t="shared" si="634"/>
        <v>0</v>
      </c>
      <c r="AD2120" s="136" t="str">
        <f>IF(ISNA(VLOOKUP(AA2120,Sheet2!J:J,1,0)),"//","")</f>
        <v/>
      </c>
      <c r="AF2120" s="94"/>
    </row>
    <row r="2121" spans="1:33">
      <c r="T2121" s="9" t="str">
        <f>IF(ISNA(VLOOKUP(AF2121,#REF!,1)),"//","")</f>
        <v/>
      </c>
      <c r="AD2121" s="136" t="str">
        <f>IF(ISNA(VLOOKUP(AA2121,Sheet2!J:J,1,0)),"//","")</f>
        <v>//</v>
      </c>
    </row>
    <row r="2122" spans="1:33"/>
    <row r="2123" spans="1:33"/>
    <row r="2124" spans="1:33"/>
    <row r="2125" spans="1:33"/>
    <row r="2126" spans="1:33"/>
    <row r="2127" spans="1:33"/>
    <row r="2128" spans="1:33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</sheetData>
  <autoFilter ref="A3:AG2120" xr:uid="{00000000-0001-0000-0000-000000000000}"/>
  <sortState xmlns:xlrd2="http://schemas.microsoft.com/office/spreadsheetml/2017/richdata2" ref="A1817:AC2029">
    <sortCondition ref="W1817:W2029"/>
  </sortState>
  <conditionalFormatting sqref="R2121:S1048576 U2121:Y1048576">
    <cfRule type="cellIs" dxfId="1519" priority="3615" operator="greaterThan">
      <formula>0</formula>
    </cfRule>
  </conditionalFormatting>
  <conditionalFormatting sqref="J1:J2 O66:Q66 O895:Q895 O94 O91 O732 J83:J100 J104:J105 J156:J180 J349:J383 J572 J574:J612 J978:J987 J808:J862 J865 J804 J614:J634 J264:J346 J552:L563 J637:L639 K642:L642 J649:J652 J656:L656 J661:L663 J713:L734 J737:L759 J763:L776 J781:L785 J793:J801 K793:L865 J873:L875 J971:J976 K971:L987 J1055:L1066 J1069:L1069 J1072:L1091 J1098:L1165 K1331:L1340 J644:L645 J990:L1053 J137:J154 J232:J262 J1840:N1841 J1972 J2121:J1048576 J56:L60 J63:L70 J72:L74 K76:L81 J76:J80 K83:L105 K107:L117 J107:J113 J417:J439 J1469:L1469 K1494:L1499 K1539:L1555 K1536:L1537 K1579:L1581 K1612:L1612 K1729:L1765 K1769:L1778 J1964:J1970 J1918 K572:L634 K1780:L1793 K1723:L1725 K1557:L1577 K1671:L1683 K1501:L1508 K1584:L1586 K1614:L1621 J44:L53 J182:J214 J1238:L1306 K1444:L1444 J1445:L1451 J1471:L1484 K1485:L1492 J1844:N1852 J216:J228 J1892:N1900 K1588:L1610 J1350:L1428 J2033:N2033 J1925:N1925 J1977:N2001 J1910:N1916 K2009:N2028 J452:J476 K1685:L1702 K1511:L1534 J1943 J1947 J1945 J1959:N1962 J1952:N1952 J6:L7 K1704:L1719 J9:L42 N9:N42 N1704:N1719 N6:N7 N1511:N1534 N1685:N1702 N1350:N1428 N1588:N1610 N1471:N1492 N1444:N1467 N1238:N1306 N44:N53 N1614:N1621 N1584:N1586 N1501:N1508 N1671:N1683 N1557:N1577 N1723:N1725 N1780:N1793 N572:N634 N1769:N1778 N1729:N1765 N1612 N1579:N1581 N1536:N1537 N1539:N1555 N1494:N1499 N1469 N107:N117 N83:N105 N76:N81 N72:N74 N63:N70 N56:N60 N990:N1053 N644:N645 N1331:N1340 N1098:N1165 N1072:N1091 N1069 N1055:N1066 N971:N987 N873:N875 N793:N865 N781:N785 N763:N776 N737:N759 N713:N734 N661:N663 N656 N642 N637:N639 N552:N563 K1452:L1467 J1955:N1957 N877 J877:L877 J879:L968 N879:N968 J2003:N2008 J1926:J1941 K1623:L1669 N1623:N1669 J1903:J1907 J683:L705 N683:N705 J666:L680 N666:N680 K649:L653 N649:N653 M4:M1778">
    <cfRule type="containsText" dxfId="1518" priority="3613" operator="containsText" text="DISABLED">
      <formula>NOT(ISERROR(SEARCH("DISABLED",J1)))</formula>
    </cfRule>
    <cfRule type="containsText" dxfId="1517" priority="3614" operator="containsText" text="ENABLED">
      <formula>NOT(ISERROR(SEARCH("ENABLED",J1)))</formula>
    </cfRule>
  </conditionalFormatting>
  <conditionalFormatting sqref="J3:J4">
    <cfRule type="containsText" dxfId="1516" priority="3611" operator="containsText" text="DISABLED">
      <formula>NOT(ISERROR(SEARCH("DISABLED",J3)))</formula>
    </cfRule>
    <cfRule type="containsText" dxfId="1515" priority="3612" operator="containsText" text="ENABLED">
      <formula>NOT(ISERROR(SEARCH("ENABLED",J3)))</formula>
    </cfRule>
  </conditionalFormatting>
  <conditionalFormatting sqref="R2:S2 U2:Y2">
    <cfRule type="cellIs" dxfId="1514" priority="3609" operator="greaterThan">
      <formula>0</formula>
    </cfRule>
  </conditionalFormatting>
  <conditionalFormatting sqref="Z2121:Z1048576">
    <cfRule type="cellIs" dxfId="1513" priority="3608" operator="greaterThan">
      <formula>0</formula>
    </cfRule>
  </conditionalFormatting>
  <conditionalFormatting sqref="AA2">
    <cfRule type="cellIs" dxfId="1512" priority="3606" operator="greaterThan">
      <formula>0</formula>
    </cfRule>
  </conditionalFormatting>
  <conditionalFormatting sqref="J2009">
    <cfRule type="containsText" dxfId="1511" priority="3596" operator="containsText" text="DISABLED">
      <formula>NOT(ISERROR(SEARCH("DISABLED",J2009)))</formula>
    </cfRule>
    <cfRule type="containsText" dxfId="1510" priority="3597" operator="containsText" text="ENABLED">
      <formula>NOT(ISERROR(SEARCH("ENABLED",J2009)))</formula>
    </cfRule>
  </conditionalFormatting>
  <conditionalFormatting sqref="J2010">
    <cfRule type="containsText" dxfId="1509" priority="3582" operator="containsText" text="DISABLED">
      <formula>NOT(ISERROR(SEARCH("DISABLED",J2010)))</formula>
    </cfRule>
    <cfRule type="containsText" dxfId="1508" priority="3583" operator="containsText" text="ENABLED">
      <formula>NOT(ISERROR(SEARCH("ENABLED",J2010)))</formula>
    </cfRule>
  </conditionalFormatting>
  <conditionalFormatting sqref="J2011">
    <cfRule type="containsText" dxfId="1507" priority="3580" operator="containsText" text="DISABLED">
      <formula>NOT(ISERROR(SEARCH("DISABLED",J2011)))</formula>
    </cfRule>
    <cfRule type="containsText" dxfId="1506" priority="3581" operator="containsText" text="ENABLED">
      <formula>NOT(ISERROR(SEARCH("ENABLED",J2011)))</formula>
    </cfRule>
  </conditionalFormatting>
  <conditionalFormatting sqref="J2013:J2019">
    <cfRule type="containsText" dxfId="1505" priority="3572" operator="containsText" text="DISABLED">
      <formula>NOT(ISERROR(SEARCH("DISABLED",J2013)))</formula>
    </cfRule>
    <cfRule type="containsText" dxfId="1504" priority="3573" operator="containsText" text="ENABLED">
      <formula>NOT(ISERROR(SEARCH("ENABLED",J2013)))</formula>
    </cfRule>
  </conditionalFormatting>
  <conditionalFormatting sqref="J2020">
    <cfRule type="containsText" dxfId="1503" priority="3570" operator="containsText" text="DISABLED">
      <formula>NOT(ISERROR(SEARCH("DISABLED",J2020)))</formula>
    </cfRule>
    <cfRule type="containsText" dxfId="1502" priority="3571" operator="containsText" text="ENABLED">
      <formula>NOT(ISERROR(SEARCH("ENABLED",J2020)))</formula>
    </cfRule>
  </conditionalFormatting>
  <conditionalFormatting sqref="J2022">
    <cfRule type="containsText" dxfId="1501" priority="3564" operator="containsText" text="DISABLED">
      <formula>NOT(ISERROR(SEARCH("DISABLED",J2022)))</formula>
    </cfRule>
    <cfRule type="containsText" dxfId="1500" priority="3565" operator="containsText" text="ENABLED">
      <formula>NOT(ISERROR(SEARCH("ENABLED",J2022)))</formula>
    </cfRule>
  </conditionalFormatting>
  <conditionalFormatting sqref="J2023:J2025">
    <cfRule type="containsText" dxfId="1499" priority="3562" operator="containsText" text="DISABLED">
      <formula>NOT(ISERROR(SEARCH("DISABLED",J2023)))</formula>
    </cfRule>
    <cfRule type="containsText" dxfId="1498" priority="3563" operator="containsText" text="ENABLED">
      <formula>NOT(ISERROR(SEARCH("ENABLED",J2023)))</formula>
    </cfRule>
  </conditionalFormatting>
  <conditionalFormatting sqref="J2026">
    <cfRule type="containsText" dxfId="1497" priority="3560" operator="containsText" text="DISABLED">
      <formula>NOT(ISERROR(SEARCH("DISABLED",J2026)))</formula>
    </cfRule>
    <cfRule type="containsText" dxfId="1496" priority="3561" operator="containsText" text="ENABLED">
      <formula>NOT(ISERROR(SEARCH("ENABLED",J2026)))</formula>
    </cfRule>
  </conditionalFormatting>
  <conditionalFormatting sqref="J863:J864">
    <cfRule type="containsText" dxfId="1495" priority="3548" operator="containsText" text="DISABLED">
      <formula>NOT(ISERROR(SEARCH("DISABLED",J863)))</formula>
    </cfRule>
    <cfRule type="containsText" dxfId="1494" priority="3549" operator="containsText" text="ENABLED">
      <formula>NOT(ISERROR(SEARCH("ENABLED",J863)))</formula>
    </cfRule>
  </conditionalFormatting>
  <conditionalFormatting sqref="J81">
    <cfRule type="containsText" dxfId="1493" priority="3534" operator="containsText" text="DISABLED">
      <formula>NOT(ISERROR(SEARCH("DISABLED",J81)))</formula>
    </cfRule>
    <cfRule type="containsText" dxfId="1492" priority="3535" operator="containsText" text="ENABLED">
      <formula>NOT(ISERROR(SEARCH("ENABLED",J81)))</formula>
    </cfRule>
  </conditionalFormatting>
  <conditionalFormatting sqref="J103">
    <cfRule type="containsText" dxfId="1491" priority="3530" operator="containsText" text="DISABLED">
      <formula>NOT(ISERROR(SEARCH("DISABLED",J103)))</formula>
    </cfRule>
    <cfRule type="containsText" dxfId="1490" priority="3531" operator="containsText" text="ENABLED">
      <formula>NOT(ISERROR(SEARCH("ENABLED",J103)))</formula>
    </cfRule>
  </conditionalFormatting>
  <conditionalFormatting sqref="J155">
    <cfRule type="containsText" dxfId="1489" priority="3522" operator="containsText" text="DISABLED">
      <formula>NOT(ISERROR(SEARCH("DISABLED",J155)))</formula>
    </cfRule>
    <cfRule type="containsText" dxfId="1488" priority="3523" operator="containsText" text="ENABLED">
      <formula>NOT(ISERROR(SEARCH("ENABLED",J155)))</formula>
    </cfRule>
  </conditionalFormatting>
  <conditionalFormatting sqref="J263">
    <cfRule type="containsText" dxfId="1487" priority="3520" operator="containsText" text="DISABLED">
      <formula>NOT(ISERROR(SEARCH("DISABLED",J263)))</formula>
    </cfRule>
    <cfRule type="containsText" dxfId="1486" priority="3521" operator="containsText" text="ENABLED">
      <formula>NOT(ISERROR(SEARCH("ENABLED",J263)))</formula>
    </cfRule>
  </conditionalFormatting>
  <conditionalFormatting sqref="J573">
    <cfRule type="containsText" dxfId="1485" priority="3494" operator="containsText" text="DISABLED">
      <formula>NOT(ISERROR(SEARCH("DISABLED",J573)))</formula>
    </cfRule>
    <cfRule type="containsText" dxfId="1484" priority="3495" operator="containsText" text="ENABLED">
      <formula>NOT(ISERROR(SEARCH("ENABLED",J573)))</formula>
    </cfRule>
  </conditionalFormatting>
  <conditionalFormatting sqref="J613">
    <cfRule type="containsText" dxfId="1483" priority="3490" operator="containsText" text="DISABLED">
      <formula>NOT(ISERROR(SEARCH("DISABLED",J613)))</formula>
    </cfRule>
    <cfRule type="containsText" dxfId="1482" priority="3491" operator="containsText" text="ENABLED">
      <formula>NOT(ISERROR(SEARCH("ENABLED",J613)))</formula>
    </cfRule>
  </conditionalFormatting>
  <conditionalFormatting sqref="J653">
    <cfRule type="containsText" dxfId="1481" priority="3488" operator="containsText" text="DISABLED">
      <formula>NOT(ISERROR(SEARCH("DISABLED",J653)))</formula>
    </cfRule>
    <cfRule type="containsText" dxfId="1480" priority="3489" operator="containsText" text="ENABLED">
      <formula>NOT(ISERROR(SEARCH("ENABLED",J653)))</formula>
    </cfRule>
  </conditionalFormatting>
  <conditionalFormatting sqref="J977">
    <cfRule type="containsText" dxfId="1479" priority="3484" operator="containsText" text="DISABLED">
      <formula>NOT(ISERROR(SEARCH("DISABLED",J977)))</formula>
    </cfRule>
    <cfRule type="containsText" dxfId="1478" priority="3485" operator="containsText" text="ENABLED">
      <formula>NOT(ISERROR(SEARCH("ENABLED",J977)))</formula>
    </cfRule>
  </conditionalFormatting>
  <conditionalFormatting sqref="J805:J807">
    <cfRule type="containsText" dxfId="1477" priority="3464" operator="containsText" text="DISABLED">
      <formula>NOT(ISERROR(SEARCH("DISABLED",J805)))</formula>
    </cfRule>
    <cfRule type="containsText" dxfId="1476" priority="3465" operator="containsText" text="ENABLED">
      <formula>NOT(ISERROR(SEARCH("ENABLED",J805)))</formula>
    </cfRule>
  </conditionalFormatting>
  <conditionalFormatting sqref="J101:J102">
    <cfRule type="containsText" dxfId="1475" priority="3438" operator="containsText" text="DISABLED">
      <formula>NOT(ISERROR(SEARCH("DISABLED",J101)))</formula>
    </cfRule>
    <cfRule type="containsText" dxfId="1474" priority="3439" operator="containsText" text="ENABLED">
      <formula>NOT(ISERROR(SEARCH("ENABLED",J101)))</formula>
    </cfRule>
  </conditionalFormatting>
  <conditionalFormatting sqref="J2021">
    <cfRule type="containsText" dxfId="1473" priority="3432" operator="containsText" text="DISABLED">
      <formula>NOT(ISERROR(SEARCH("DISABLED",J2021)))</formula>
    </cfRule>
    <cfRule type="containsText" dxfId="1472" priority="3433" operator="containsText" text="ENABLED">
      <formula>NOT(ISERROR(SEARCH("ENABLED",J2021)))</formula>
    </cfRule>
  </conditionalFormatting>
  <conditionalFormatting sqref="J114">
    <cfRule type="containsText" dxfId="1471" priority="3430" operator="containsText" text="DISABLED">
      <formula>NOT(ISERROR(SEARCH("DISABLED",J114)))</formula>
    </cfRule>
    <cfRule type="containsText" dxfId="1470" priority="3431" operator="containsText" text="ENABLED">
      <formula>NOT(ISERROR(SEARCH("ENABLED",J114)))</formula>
    </cfRule>
  </conditionalFormatting>
  <conditionalFormatting sqref="J181">
    <cfRule type="containsText" dxfId="1469" priority="3428" operator="containsText" text="DISABLED">
      <formula>NOT(ISERROR(SEARCH("DISABLED",J181)))</formula>
    </cfRule>
    <cfRule type="containsText" dxfId="1468" priority="3429" operator="containsText" text="ENABLED">
      <formula>NOT(ISERROR(SEARCH("ENABLED",J181)))</formula>
    </cfRule>
  </conditionalFormatting>
  <conditionalFormatting sqref="J642">
    <cfRule type="containsText" dxfId="1467" priority="3424" operator="containsText" text="DISABLED">
      <formula>NOT(ISERROR(SEARCH("DISABLED",J642)))</formula>
    </cfRule>
    <cfRule type="containsText" dxfId="1466" priority="3425" operator="containsText" text="ENABLED">
      <formula>NOT(ISERROR(SEARCH("ENABLED",J642)))</formula>
    </cfRule>
  </conditionalFormatting>
  <conditionalFormatting sqref="J347:J348">
    <cfRule type="containsText" dxfId="1465" priority="3416" operator="containsText" text="DISABLED">
      <formula>NOT(ISERROR(SEARCH("DISABLED",J347)))</formula>
    </cfRule>
    <cfRule type="containsText" dxfId="1464" priority="3417" operator="containsText" text="ENABLED">
      <formula>NOT(ISERROR(SEARCH("ENABLED",J347)))</formula>
    </cfRule>
  </conditionalFormatting>
  <conditionalFormatting sqref="J421">
    <cfRule type="containsText" dxfId="1463" priority="3414" operator="containsText" text="DISABLED">
      <formula>NOT(ISERROR(SEARCH("DISABLED",J421)))</formula>
    </cfRule>
    <cfRule type="containsText" dxfId="1462" priority="3415" operator="containsText" text="ENABLED">
      <formula>NOT(ISERROR(SEARCH("ENABLED",J421)))</formula>
    </cfRule>
  </conditionalFormatting>
  <conditionalFormatting sqref="J802">
    <cfRule type="containsText" dxfId="1461" priority="3400" operator="containsText" text="DISABLED">
      <formula>NOT(ISERROR(SEARCH("DISABLED",J802)))</formula>
    </cfRule>
    <cfRule type="containsText" dxfId="1460" priority="3401" operator="containsText" text="ENABLED">
      <formula>NOT(ISERROR(SEARCH("ENABLED",J802)))</formula>
    </cfRule>
  </conditionalFormatting>
  <conditionalFormatting sqref="J803">
    <cfRule type="containsText" dxfId="1459" priority="3398" operator="containsText" text="DISABLED">
      <formula>NOT(ISERROR(SEARCH("DISABLED",J803)))</formula>
    </cfRule>
    <cfRule type="containsText" dxfId="1458" priority="3399" operator="containsText" text="ENABLED">
      <formula>NOT(ISERROR(SEARCH("ENABLED",J803)))</formula>
    </cfRule>
  </conditionalFormatting>
  <conditionalFormatting sqref="AA2119:AA1048576 AA6:AA7 AA1440:AA1621 AA1200:AA1340 AA1685:AA1702 AA1943 AA1947 AA1945 AA1959:AA1974 AA1342:AA1432 AA1727 AA1729:AA1778 AA1704:AA1719 AA1723:AA1725 AA1780:AA1793 AA1798:AA1802 AA3:AA4 AB2 AA1 AA1838:AA1841 AA2083:AA2084 AA9:AA524 AA2068:AA2079 AA1796 AA1952:AA1957 AA1623:AA1683 AA1843:AA1941 AA527:AA1198 AA1976:AA2064">
    <cfRule type="notContainsBlanks" dxfId="1457" priority="3393">
      <formula>LEN(TRIM(AA1))&gt;0</formula>
    </cfRule>
  </conditionalFormatting>
  <conditionalFormatting sqref="J2012">
    <cfRule type="containsText" dxfId="1456" priority="3344" operator="containsText" text="DISABLED">
      <formula>NOT(ISERROR(SEARCH("DISABLED",J2012)))</formula>
    </cfRule>
    <cfRule type="containsText" dxfId="1455" priority="3345" operator="containsText" text="ENABLED">
      <formula>NOT(ISERROR(SEARCH("ENABLED",J2012)))</formula>
    </cfRule>
  </conditionalFormatting>
  <conditionalFormatting sqref="AA2012">
    <cfRule type="notContainsBlanks" dxfId="1454" priority="3343">
      <formula>LEN(TRIM(AA2012))&gt;0</formula>
    </cfRule>
  </conditionalFormatting>
  <conditionalFormatting sqref="K485:L524 K1:N2 K119:L119 K232:L383 K1903:N1903 K1972:N1972 K2121:N1048576 K411:L439 K1964:N1970 K1918:N1918 K137:L214 K1926:N1931 K216:L228 K452:L476 K1943:N1943 K1947:N1947 K1945:N1945 K4:L4 K3 M3:N3 N4 N452:N476 N216:N228 N137:N214 N411:N439 N232:N383 N119 N485:N524 K1905:N1907 K1933:N1941">
    <cfRule type="containsText" dxfId="1453" priority="3335" operator="containsText" text="DISABLED">
      <formula>NOT(ISERROR(SEARCH("DISABLED",K1)))</formula>
    </cfRule>
    <cfRule type="containsText" dxfId="1452" priority="3336" operator="containsText" text="ENABLED">
      <formula>NOT(ISERROR(SEARCH("ENABLED",K1)))</formula>
    </cfRule>
  </conditionalFormatting>
  <conditionalFormatting sqref="J1901">
    <cfRule type="containsText" dxfId="1451" priority="3313" operator="containsText" text="DISABLED">
      <formula>NOT(ISERROR(SEARCH("DISABLED",J1901)))</formula>
    </cfRule>
    <cfRule type="containsText" dxfId="1450" priority="3314" operator="containsText" text="ENABLED">
      <formula>NOT(ISERROR(SEARCH("ENABLED",J1901)))</formula>
    </cfRule>
  </conditionalFormatting>
  <conditionalFormatting sqref="K1901:N1901">
    <cfRule type="containsText" dxfId="1449" priority="3310" operator="containsText" text="DISABLED">
      <formula>NOT(ISERROR(SEARCH("DISABLED",K1901)))</formula>
    </cfRule>
    <cfRule type="containsText" dxfId="1448" priority="3311" operator="containsText" text="ENABLED">
      <formula>NOT(ISERROR(SEARCH("ENABLED",K1901)))</formula>
    </cfRule>
  </conditionalFormatting>
  <conditionalFormatting sqref="J451">
    <cfRule type="containsText" dxfId="1447" priority="3308" operator="containsText" text="DISABLED">
      <formula>NOT(ISERROR(SEARCH("DISABLED",J451)))</formula>
    </cfRule>
    <cfRule type="containsText" dxfId="1446" priority="3309" operator="containsText" text="ENABLED">
      <formula>NOT(ISERROR(SEARCH("ENABLED",J451)))</formula>
    </cfRule>
  </conditionalFormatting>
  <conditionalFormatting sqref="AA451">
    <cfRule type="notContainsBlanks" dxfId="1445" priority="3307">
      <formula>LEN(TRIM(AA451))&gt;0</formula>
    </cfRule>
  </conditionalFormatting>
  <conditionalFormatting sqref="K451:L451 N451">
    <cfRule type="containsText" dxfId="1444" priority="3304" operator="containsText" text="DISABLED">
      <formula>NOT(ISERROR(SEARCH("DISABLED",K451)))</formula>
    </cfRule>
    <cfRule type="containsText" dxfId="1443" priority="3305" operator="containsText" text="ENABLED">
      <formula>NOT(ISERROR(SEARCH("ENABLED",K451)))</formula>
    </cfRule>
  </conditionalFormatting>
  <conditionalFormatting sqref="AA484">
    <cfRule type="notContainsBlanks" dxfId="1442" priority="3301">
      <formula>LEN(TRIM(AA484))&gt;0</formula>
    </cfRule>
  </conditionalFormatting>
  <conditionalFormatting sqref="K484:L484 N484">
    <cfRule type="containsText" dxfId="1441" priority="3298" operator="containsText" text="DISABLED">
      <formula>NOT(ISERROR(SEARCH("DISABLED",K484)))</formula>
    </cfRule>
    <cfRule type="containsText" dxfId="1440" priority="3299" operator="containsText" text="ENABLED">
      <formula>NOT(ISERROR(SEARCH("ENABLED",K484)))</formula>
    </cfRule>
  </conditionalFormatting>
  <conditionalFormatting sqref="J551">
    <cfRule type="containsText" dxfId="1439" priority="3296" operator="containsText" text="DISABLED">
      <formula>NOT(ISERROR(SEARCH("DISABLED",J551)))</formula>
    </cfRule>
    <cfRule type="containsText" dxfId="1438" priority="3297" operator="containsText" text="ENABLED">
      <formula>NOT(ISERROR(SEARCH("ENABLED",J551)))</formula>
    </cfRule>
  </conditionalFormatting>
  <conditionalFormatting sqref="AA551">
    <cfRule type="notContainsBlanks" dxfId="1437" priority="3295">
      <formula>LEN(TRIM(AA551))&gt;0</formula>
    </cfRule>
  </conditionalFormatting>
  <conditionalFormatting sqref="K551:L551 N551">
    <cfRule type="containsText" dxfId="1436" priority="3292" operator="containsText" text="DISABLED">
      <formula>NOT(ISERROR(SEARCH("DISABLED",K551)))</formula>
    </cfRule>
    <cfRule type="containsText" dxfId="1435" priority="3293" operator="containsText" text="ENABLED">
      <formula>NOT(ISERROR(SEARCH("ENABLED",K551)))</formula>
    </cfRule>
  </conditionalFormatting>
  <conditionalFormatting sqref="J636">
    <cfRule type="containsText" dxfId="1434" priority="3288" operator="containsText" text="DISABLED">
      <formula>NOT(ISERROR(SEARCH("DISABLED",J636)))</formula>
    </cfRule>
    <cfRule type="containsText" dxfId="1433" priority="3289" operator="containsText" text="ENABLED">
      <formula>NOT(ISERROR(SEARCH("ENABLED",J636)))</formula>
    </cfRule>
  </conditionalFormatting>
  <conditionalFormatting sqref="AA636">
    <cfRule type="notContainsBlanks" dxfId="1432" priority="3287">
      <formula>LEN(TRIM(AA636))&gt;0</formula>
    </cfRule>
  </conditionalFormatting>
  <conditionalFormatting sqref="K636:L636 N636">
    <cfRule type="containsText" dxfId="1431" priority="3284" operator="containsText" text="DISABLED">
      <formula>NOT(ISERROR(SEARCH("DISABLED",K636)))</formula>
    </cfRule>
    <cfRule type="containsText" dxfId="1430" priority="3285" operator="containsText" text="ENABLED">
      <formula>NOT(ISERROR(SEARCH("ENABLED",K636)))</formula>
    </cfRule>
  </conditionalFormatting>
  <conditionalFormatting sqref="J641">
    <cfRule type="containsText" dxfId="1429" priority="3282" operator="containsText" text="DISABLED">
      <formula>NOT(ISERROR(SEARCH("DISABLED",J641)))</formula>
    </cfRule>
    <cfRule type="containsText" dxfId="1428" priority="3283" operator="containsText" text="ENABLED">
      <formula>NOT(ISERROR(SEARCH("ENABLED",J641)))</formula>
    </cfRule>
  </conditionalFormatting>
  <conditionalFormatting sqref="AA641">
    <cfRule type="notContainsBlanks" dxfId="1427" priority="3281">
      <formula>LEN(TRIM(AA641))&gt;0</formula>
    </cfRule>
  </conditionalFormatting>
  <conditionalFormatting sqref="K641:L641 N641">
    <cfRule type="containsText" dxfId="1426" priority="3278" operator="containsText" text="DISABLED">
      <formula>NOT(ISERROR(SEARCH("DISABLED",K641)))</formula>
    </cfRule>
    <cfRule type="containsText" dxfId="1425" priority="3279" operator="containsText" text="ENABLED">
      <formula>NOT(ISERROR(SEARCH("ENABLED",K641)))</formula>
    </cfRule>
  </conditionalFormatting>
  <conditionalFormatting sqref="J648">
    <cfRule type="containsText" dxfId="1424" priority="3270" operator="containsText" text="DISABLED">
      <formula>NOT(ISERROR(SEARCH("DISABLED",J648)))</formula>
    </cfRule>
    <cfRule type="containsText" dxfId="1423" priority="3271" operator="containsText" text="ENABLED">
      <formula>NOT(ISERROR(SEARCH("ENABLED",J648)))</formula>
    </cfRule>
  </conditionalFormatting>
  <conditionalFormatting sqref="AA648">
    <cfRule type="notContainsBlanks" dxfId="1422" priority="3269">
      <formula>LEN(TRIM(AA648))&gt;0</formula>
    </cfRule>
  </conditionalFormatting>
  <conditionalFormatting sqref="K648:L648 N648">
    <cfRule type="containsText" dxfId="1421" priority="3266" operator="containsText" text="DISABLED">
      <formula>NOT(ISERROR(SEARCH("DISABLED",K648)))</formula>
    </cfRule>
    <cfRule type="containsText" dxfId="1420" priority="3267" operator="containsText" text="ENABLED">
      <formula>NOT(ISERROR(SEARCH("ENABLED",K648)))</formula>
    </cfRule>
  </conditionalFormatting>
  <conditionalFormatting sqref="J655">
    <cfRule type="containsText" dxfId="1419" priority="3264" operator="containsText" text="DISABLED">
      <formula>NOT(ISERROR(SEARCH("DISABLED",J655)))</formula>
    </cfRule>
    <cfRule type="containsText" dxfId="1418" priority="3265" operator="containsText" text="ENABLED">
      <formula>NOT(ISERROR(SEARCH("ENABLED",J655)))</formula>
    </cfRule>
  </conditionalFormatting>
  <conditionalFormatting sqref="AA655">
    <cfRule type="notContainsBlanks" dxfId="1417" priority="3263">
      <formula>LEN(TRIM(AA655))&gt;0</formula>
    </cfRule>
  </conditionalFormatting>
  <conditionalFormatting sqref="K655:L655 N655">
    <cfRule type="containsText" dxfId="1416" priority="3260" operator="containsText" text="DISABLED">
      <formula>NOT(ISERROR(SEARCH("DISABLED",K655)))</formula>
    </cfRule>
    <cfRule type="containsText" dxfId="1415" priority="3261" operator="containsText" text="ENABLED">
      <formula>NOT(ISERROR(SEARCH("ENABLED",K655)))</formula>
    </cfRule>
  </conditionalFormatting>
  <conditionalFormatting sqref="J658">
    <cfRule type="containsText" dxfId="1414" priority="3258" operator="containsText" text="DISABLED">
      <formula>NOT(ISERROR(SEARCH("DISABLED",J658)))</formula>
    </cfRule>
    <cfRule type="containsText" dxfId="1413" priority="3259" operator="containsText" text="ENABLED">
      <formula>NOT(ISERROR(SEARCH("ENABLED",J658)))</formula>
    </cfRule>
  </conditionalFormatting>
  <conditionalFormatting sqref="AA658">
    <cfRule type="notContainsBlanks" dxfId="1412" priority="3257">
      <formula>LEN(TRIM(AA658))&gt;0</formula>
    </cfRule>
  </conditionalFormatting>
  <conditionalFormatting sqref="K658:L658 N658">
    <cfRule type="containsText" dxfId="1411" priority="3254" operator="containsText" text="DISABLED">
      <formula>NOT(ISERROR(SEARCH("DISABLED",K658)))</formula>
    </cfRule>
    <cfRule type="containsText" dxfId="1410" priority="3255" operator="containsText" text="ENABLED">
      <formula>NOT(ISERROR(SEARCH("ENABLED",K658)))</formula>
    </cfRule>
  </conditionalFormatting>
  <conditionalFormatting sqref="J660">
    <cfRule type="containsText" dxfId="1409" priority="3252" operator="containsText" text="DISABLED">
      <formula>NOT(ISERROR(SEARCH("DISABLED",J660)))</formula>
    </cfRule>
    <cfRule type="containsText" dxfId="1408" priority="3253" operator="containsText" text="ENABLED">
      <formula>NOT(ISERROR(SEARCH("ENABLED",J660)))</formula>
    </cfRule>
  </conditionalFormatting>
  <conditionalFormatting sqref="AA660">
    <cfRule type="notContainsBlanks" dxfId="1407" priority="3251">
      <formula>LEN(TRIM(AA660))&gt;0</formula>
    </cfRule>
  </conditionalFormatting>
  <conditionalFormatting sqref="K660:L660 N660">
    <cfRule type="containsText" dxfId="1406" priority="3248" operator="containsText" text="DISABLED">
      <formula>NOT(ISERROR(SEARCH("DISABLED",K660)))</formula>
    </cfRule>
    <cfRule type="containsText" dxfId="1405" priority="3249" operator="containsText" text="ENABLED">
      <formula>NOT(ISERROR(SEARCH("ENABLED",K660)))</formula>
    </cfRule>
  </conditionalFormatting>
  <conditionalFormatting sqref="J665">
    <cfRule type="containsText" dxfId="1404" priority="3240" operator="containsText" text="DISABLED">
      <formula>NOT(ISERROR(SEARCH("DISABLED",J665)))</formula>
    </cfRule>
    <cfRule type="containsText" dxfId="1403" priority="3241" operator="containsText" text="ENABLED">
      <formula>NOT(ISERROR(SEARCH("ENABLED",J665)))</formula>
    </cfRule>
  </conditionalFormatting>
  <conditionalFormatting sqref="AA665">
    <cfRule type="notContainsBlanks" dxfId="1402" priority="3239">
      <formula>LEN(TRIM(AA665))&gt;0</formula>
    </cfRule>
  </conditionalFormatting>
  <conditionalFormatting sqref="K665:L665 N665">
    <cfRule type="containsText" dxfId="1401" priority="3236" operator="containsText" text="DISABLED">
      <formula>NOT(ISERROR(SEARCH("DISABLED",K665)))</formula>
    </cfRule>
    <cfRule type="containsText" dxfId="1400" priority="3237" operator="containsText" text="ENABLED">
      <formula>NOT(ISERROR(SEARCH("ENABLED",K665)))</formula>
    </cfRule>
  </conditionalFormatting>
  <conditionalFormatting sqref="J712">
    <cfRule type="containsText" dxfId="1399" priority="3204" operator="containsText" text="DISABLED">
      <formula>NOT(ISERROR(SEARCH("DISABLED",J712)))</formula>
    </cfRule>
    <cfRule type="containsText" dxfId="1398" priority="3205" operator="containsText" text="ENABLED">
      <formula>NOT(ISERROR(SEARCH("ENABLED",J712)))</formula>
    </cfRule>
  </conditionalFormatting>
  <conditionalFormatting sqref="AA712">
    <cfRule type="notContainsBlanks" dxfId="1397" priority="3203">
      <formula>LEN(TRIM(AA712))&gt;0</formula>
    </cfRule>
  </conditionalFormatting>
  <conditionalFormatting sqref="K712:L712 N712">
    <cfRule type="containsText" dxfId="1396" priority="3200" operator="containsText" text="DISABLED">
      <formula>NOT(ISERROR(SEARCH("DISABLED",K712)))</formula>
    </cfRule>
    <cfRule type="containsText" dxfId="1395" priority="3201" operator="containsText" text="ENABLED">
      <formula>NOT(ISERROR(SEARCH("ENABLED",K712)))</formula>
    </cfRule>
  </conditionalFormatting>
  <conditionalFormatting sqref="J736">
    <cfRule type="containsText" dxfId="1394" priority="3198" operator="containsText" text="DISABLED">
      <formula>NOT(ISERROR(SEARCH("DISABLED",J736)))</formula>
    </cfRule>
    <cfRule type="containsText" dxfId="1393" priority="3199" operator="containsText" text="ENABLED">
      <formula>NOT(ISERROR(SEARCH("ENABLED",J736)))</formula>
    </cfRule>
  </conditionalFormatting>
  <conditionalFormatting sqref="AA736">
    <cfRule type="notContainsBlanks" dxfId="1392" priority="3197">
      <formula>LEN(TRIM(AA736))&gt;0</formula>
    </cfRule>
  </conditionalFormatting>
  <conditionalFormatting sqref="K736:L736 N736">
    <cfRule type="containsText" dxfId="1391" priority="3194" operator="containsText" text="DISABLED">
      <formula>NOT(ISERROR(SEARCH("DISABLED",K736)))</formula>
    </cfRule>
    <cfRule type="containsText" dxfId="1390" priority="3195" operator="containsText" text="ENABLED">
      <formula>NOT(ISERROR(SEARCH("ENABLED",K736)))</formula>
    </cfRule>
  </conditionalFormatting>
  <conditionalFormatting sqref="J792">
    <cfRule type="containsText" dxfId="1389" priority="3121" operator="containsText" text="DISABLED">
      <formula>NOT(ISERROR(SEARCH("DISABLED",J792)))</formula>
    </cfRule>
    <cfRule type="containsText" dxfId="1388" priority="3122" operator="containsText" text="ENABLED">
      <formula>NOT(ISERROR(SEARCH("ENABLED",J792)))</formula>
    </cfRule>
  </conditionalFormatting>
  <conditionalFormatting sqref="J762">
    <cfRule type="containsText" dxfId="1387" priority="3184" operator="containsText" text="DISABLED">
      <formula>NOT(ISERROR(SEARCH("DISABLED",J762)))</formula>
    </cfRule>
    <cfRule type="containsText" dxfId="1386" priority="3185" operator="containsText" text="ENABLED">
      <formula>NOT(ISERROR(SEARCH("ENABLED",J762)))</formula>
    </cfRule>
  </conditionalFormatting>
  <conditionalFormatting sqref="AA762">
    <cfRule type="notContainsBlanks" dxfId="1385" priority="3183">
      <formula>LEN(TRIM(AA762))&gt;0</formula>
    </cfRule>
  </conditionalFormatting>
  <conditionalFormatting sqref="K762:L762 N762">
    <cfRule type="containsText" dxfId="1384" priority="3180" operator="containsText" text="DISABLED">
      <formula>NOT(ISERROR(SEARCH("DISABLED",K762)))</formula>
    </cfRule>
    <cfRule type="containsText" dxfId="1383" priority="3181" operator="containsText" text="ENABLED">
      <formula>NOT(ISERROR(SEARCH("ENABLED",K762)))</formula>
    </cfRule>
  </conditionalFormatting>
  <conditionalFormatting sqref="K792:L792 N792">
    <cfRule type="containsText" dxfId="1382" priority="3117" operator="containsText" text="DISABLED">
      <formula>NOT(ISERROR(SEARCH("DISABLED",K792)))</formula>
    </cfRule>
    <cfRule type="containsText" dxfId="1381" priority="3118" operator="containsText" text="ENABLED">
      <formula>NOT(ISERROR(SEARCH("ENABLED",K792)))</formula>
    </cfRule>
  </conditionalFormatting>
  <conditionalFormatting sqref="J780">
    <cfRule type="containsText" dxfId="1380" priority="3163" operator="containsText" text="DISABLED">
      <formula>NOT(ISERROR(SEARCH("DISABLED",J780)))</formula>
    </cfRule>
    <cfRule type="containsText" dxfId="1379" priority="3164" operator="containsText" text="ENABLED">
      <formula>NOT(ISERROR(SEARCH("ENABLED",J780)))</formula>
    </cfRule>
  </conditionalFormatting>
  <conditionalFormatting sqref="AA780">
    <cfRule type="notContainsBlanks" dxfId="1378" priority="3162">
      <formula>LEN(TRIM(AA780))&gt;0</formula>
    </cfRule>
  </conditionalFormatting>
  <conditionalFormatting sqref="K780:L780 N780">
    <cfRule type="containsText" dxfId="1377" priority="3159" operator="containsText" text="DISABLED">
      <formula>NOT(ISERROR(SEARCH("DISABLED",K780)))</formula>
    </cfRule>
    <cfRule type="containsText" dxfId="1376" priority="3160" operator="containsText" text="ENABLED">
      <formula>NOT(ISERROR(SEARCH("ENABLED",K780)))</formula>
    </cfRule>
  </conditionalFormatting>
  <conditionalFormatting sqref="AA792">
    <cfRule type="notContainsBlanks" dxfId="1375" priority="3120">
      <formula>LEN(TRIM(AA792))&gt;0</formula>
    </cfRule>
  </conditionalFormatting>
  <conditionalFormatting sqref="J872">
    <cfRule type="containsText" dxfId="1374" priority="3079" operator="containsText" text="DISABLED">
      <formula>NOT(ISERROR(SEARCH("DISABLED",J872)))</formula>
    </cfRule>
    <cfRule type="containsText" dxfId="1373" priority="3080" operator="containsText" text="ENABLED">
      <formula>NOT(ISERROR(SEARCH("ENABLED",J872)))</formula>
    </cfRule>
  </conditionalFormatting>
  <conditionalFormatting sqref="AA872">
    <cfRule type="notContainsBlanks" dxfId="1372" priority="3078">
      <formula>LEN(TRIM(AA872))&gt;0</formula>
    </cfRule>
  </conditionalFormatting>
  <conditionalFormatting sqref="K872:L872 N872">
    <cfRule type="containsText" dxfId="1371" priority="3075" operator="containsText" text="DISABLED">
      <formula>NOT(ISERROR(SEARCH("DISABLED",K872)))</formula>
    </cfRule>
    <cfRule type="containsText" dxfId="1370" priority="3076" operator="containsText" text="ENABLED">
      <formula>NOT(ISERROR(SEARCH("ENABLED",K872)))</formula>
    </cfRule>
  </conditionalFormatting>
  <conditionalFormatting sqref="J970">
    <cfRule type="containsText" dxfId="1369" priority="3072" operator="containsText" text="DISABLED">
      <formula>NOT(ISERROR(SEARCH("DISABLED",J970)))</formula>
    </cfRule>
    <cfRule type="containsText" dxfId="1368" priority="3073" operator="containsText" text="ENABLED">
      <formula>NOT(ISERROR(SEARCH("ENABLED",J970)))</formula>
    </cfRule>
  </conditionalFormatting>
  <conditionalFormatting sqref="AA970">
    <cfRule type="notContainsBlanks" dxfId="1367" priority="3071">
      <formula>LEN(TRIM(AA970))&gt;0</formula>
    </cfRule>
  </conditionalFormatting>
  <conditionalFormatting sqref="K970:L970 N970">
    <cfRule type="containsText" dxfId="1366" priority="3068" operator="containsText" text="DISABLED">
      <formula>NOT(ISERROR(SEARCH("DISABLED",K970)))</formula>
    </cfRule>
    <cfRule type="containsText" dxfId="1365" priority="3069" operator="containsText" text="ENABLED">
      <formula>NOT(ISERROR(SEARCH("ENABLED",K970)))</formula>
    </cfRule>
  </conditionalFormatting>
  <conditionalFormatting sqref="J989">
    <cfRule type="containsText" dxfId="1364" priority="3065" operator="containsText" text="DISABLED">
      <formula>NOT(ISERROR(SEARCH("DISABLED",J989)))</formula>
    </cfRule>
    <cfRule type="containsText" dxfId="1363" priority="3066" operator="containsText" text="ENABLED">
      <formula>NOT(ISERROR(SEARCH("ENABLED",J989)))</formula>
    </cfRule>
  </conditionalFormatting>
  <conditionalFormatting sqref="AA989">
    <cfRule type="notContainsBlanks" dxfId="1362" priority="3064">
      <formula>LEN(TRIM(AA989))&gt;0</formula>
    </cfRule>
  </conditionalFormatting>
  <conditionalFormatting sqref="K989:L989 N989">
    <cfRule type="containsText" dxfId="1361" priority="3061" operator="containsText" text="DISABLED">
      <formula>NOT(ISERROR(SEARCH("DISABLED",K989)))</formula>
    </cfRule>
    <cfRule type="containsText" dxfId="1360" priority="3062" operator="containsText" text="ENABLED">
      <formula>NOT(ISERROR(SEARCH("ENABLED",K989)))</formula>
    </cfRule>
  </conditionalFormatting>
  <conditionalFormatting sqref="J1054">
    <cfRule type="containsText" dxfId="1359" priority="3051" operator="containsText" text="DISABLED">
      <formula>NOT(ISERROR(SEARCH("DISABLED",J1054)))</formula>
    </cfRule>
    <cfRule type="containsText" dxfId="1358" priority="3052" operator="containsText" text="ENABLED">
      <formula>NOT(ISERROR(SEARCH("ENABLED",J1054)))</formula>
    </cfRule>
  </conditionalFormatting>
  <conditionalFormatting sqref="AA1054">
    <cfRule type="notContainsBlanks" dxfId="1357" priority="3050">
      <formula>LEN(TRIM(AA1054))&gt;0</formula>
    </cfRule>
  </conditionalFormatting>
  <conditionalFormatting sqref="K1054:L1054 N1054">
    <cfRule type="containsText" dxfId="1356" priority="3047" operator="containsText" text="DISABLED">
      <formula>NOT(ISERROR(SEARCH("DISABLED",K1054)))</formula>
    </cfRule>
    <cfRule type="containsText" dxfId="1355" priority="3048" operator="containsText" text="ENABLED">
      <formula>NOT(ISERROR(SEARCH("ENABLED",K1054)))</formula>
    </cfRule>
  </conditionalFormatting>
  <conditionalFormatting sqref="J1068">
    <cfRule type="containsText" dxfId="1354" priority="3044" operator="containsText" text="DISABLED">
      <formula>NOT(ISERROR(SEARCH("DISABLED",J1068)))</formula>
    </cfRule>
    <cfRule type="containsText" dxfId="1353" priority="3045" operator="containsText" text="ENABLED">
      <formula>NOT(ISERROR(SEARCH("ENABLED",J1068)))</formula>
    </cfRule>
  </conditionalFormatting>
  <conditionalFormatting sqref="AA1068">
    <cfRule type="notContainsBlanks" dxfId="1352" priority="3043">
      <formula>LEN(TRIM(AA1068))&gt;0</formula>
    </cfRule>
  </conditionalFormatting>
  <conditionalFormatting sqref="K1068:L1068 N1068">
    <cfRule type="containsText" dxfId="1351" priority="3040" operator="containsText" text="DISABLED">
      <formula>NOT(ISERROR(SEARCH("DISABLED",K1068)))</formula>
    </cfRule>
    <cfRule type="containsText" dxfId="1350" priority="3041" operator="containsText" text="ENABLED">
      <formula>NOT(ISERROR(SEARCH("ENABLED",K1068)))</formula>
    </cfRule>
  </conditionalFormatting>
  <conditionalFormatting sqref="J1071">
    <cfRule type="containsText" dxfId="1349" priority="3037" operator="containsText" text="DISABLED">
      <formula>NOT(ISERROR(SEARCH("DISABLED",J1071)))</formula>
    </cfRule>
    <cfRule type="containsText" dxfId="1348" priority="3038" operator="containsText" text="ENABLED">
      <formula>NOT(ISERROR(SEARCH("ENABLED",J1071)))</formula>
    </cfRule>
  </conditionalFormatting>
  <conditionalFormatting sqref="AA1071">
    <cfRule type="notContainsBlanks" dxfId="1347" priority="3036">
      <formula>LEN(TRIM(AA1071))&gt;0</formula>
    </cfRule>
  </conditionalFormatting>
  <conditionalFormatting sqref="K1071:L1071 N1071">
    <cfRule type="containsText" dxfId="1346" priority="3033" operator="containsText" text="DISABLED">
      <formula>NOT(ISERROR(SEARCH("DISABLED",K1071)))</formula>
    </cfRule>
    <cfRule type="containsText" dxfId="1345" priority="3034" operator="containsText" text="ENABLED">
      <formula>NOT(ISERROR(SEARCH("ENABLED",K1071)))</formula>
    </cfRule>
  </conditionalFormatting>
  <conditionalFormatting sqref="J1094">
    <cfRule type="containsText" dxfId="1344" priority="3023" operator="containsText" text="DISABLED">
      <formula>NOT(ISERROR(SEARCH("DISABLED",J1094)))</formula>
    </cfRule>
    <cfRule type="containsText" dxfId="1343" priority="3024" operator="containsText" text="ENABLED">
      <formula>NOT(ISERROR(SEARCH("ENABLED",J1094)))</formula>
    </cfRule>
  </conditionalFormatting>
  <conditionalFormatting sqref="AA1094">
    <cfRule type="notContainsBlanks" dxfId="1342" priority="3022">
      <formula>LEN(TRIM(AA1094))&gt;0</formula>
    </cfRule>
  </conditionalFormatting>
  <conditionalFormatting sqref="K1094:L1094 N1094">
    <cfRule type="containsText" dxfId="1341" priority="3019" operator="containsText" text="DISABLED">
      <formula>NOT(ISERROR(SEARCH("DISABLED",K1094)))</formula>
    </cfRule>
    <cfRule type="containsText" dxfId="1340" priority="3020" operator="containsText" text="ENABLED">
      <formula>NOT(ISERROR(SEARCH("ENABLED",K1094)))</formula>
    </cfRule>
  </conditionalFormatting>
  <conditionalFormatting sqref="J1097">
    <cfRule type="containsText" dxfId="1339" priority="3009" operator="containsText" text="DISABLED">
      <formula>NOT(ISERROR(SEARCH("DISABLED",J1097)))</formula>
    </cfRule>
    <cfRule type="containsText" dxfId="1338" priority="3010" operator="containsText" text="ENABLED">
      <formula>NOT(ISERROR(SEARCH("ENABLED",J1097)))</formula>
    </cfRule>
  </conditionalFormatting>
  <conditionalFormatting sqref="AA1097">
    <cfRule type="notContainsBlanks" dxfId="1337" priority="3008">
      <formula>LEN(TRIM(AA1097))&gt;0</formula>
    </cfRule>
  </conditionalFormatting>
  <conditionalFormatting sqref="K1097:L1097 N1097">
    <cfRule type="containsText" dxfId="1336" priority="3005" operator="containsText" text="DISABLED">
      <formula>NOT(ISERROR(SEARCH("DISABLED",K1097)))</formula>
    </cfRule>
    <cfRule type="containsText" dxfId="1335" priority="3006" operator="containsText" text="ENABLED">
      <formula>NOT(ISERROR(SEARCH("ENABLED",K1097)))</formula>
    </cfRule>
  </conditionalFormatting>
  <conditionalFormatting sqref="J1202:J1231">
    <cfRule type="containsText" dxfId="1334" priority="2939" operator="containsText" text="DISABLED">
      <formula>NOT(ISERROR(SEARCH("DISABLED",J1202)))</formula>
    </cfRule>
    <cfRule type="containsText" dxfId="1333" priority="2940" operator="containsText" text="ENABLED">
      <formula>NOT(ISERROR(SEARCH("ENABLED",J1202)))</formula>
    </cfRule>
  </conditionalFormatting>
  <conditionalFormatting sqref="AA1202">
    <cfRule type="notContainsBlanks" dxfId="1332" priority="2938">
      <formula>LEN(TRIM(AA1202))&gt;0</formula>
    </cfRule>
  </conditionalFormatting>
  <conditionalFormatting sqref="K1202:L1231 N1202:N1231">
    <cfRule type="containsText" dxfId="1331" priority="2935" operator="containsText" text="DISABLED">
      <formula>NOT(ISERROR(SEARCH("DISABLED",K1202)))</formula>
    </cfRule>
    <cfRule type="containsText" dxfId="1330" priority="2936" operator="containsText" text="ENABLED">
      <formula>NOT(ISERROR(SEARCH("ENABLED",K1202)))</formula>
    </cfRule>
  </conditionalFormatting>
  <conditionalFormatting sqref="AA1228">
    <cfRule type="notContainsBlanks" dxfId="1329" priority="2931">
      <formula>LEN(TRIM(AA1228))&gt;0</formula>
    </cfRule>
  </conditionalFormatting>
  <conditionalFormatting sqref="AA1229">
    <cfRule type="notContainsBlanks" dxfId="1328" priority="2924">
      <formula>LEN(TRIM(AA1229))&gt;0</formula>
    </cfRule>
  </conditionalFormatting>
  <conditionalFormatting sqref="AA1230">
    <cfRule type="notContainsBlanks" dxfId="1327" priority="2917">
      <formula>LEN(TRIM(AA1230))&gt;0</formula>
    </cfRule>
  </conditionalFormatting>
  <conditionalFormatting sqref="AA1231">
    <cfRule type="notContainsBlanks" dxfId="1326" priority="2910">
      <formula>LEN(TRIM(AA1231))&gt;0</formula>
    </cfRule>
  </conditionalFormatting>
  <conditionalFormatting sqref="J1237">
    <cfRule type="containsText" dxfId="1325" priority="2890" operator="containsText" text="DISABLED">
      <formula>NOT(ISERROR(SEARCH("DISABLED",J1237)))</formula>
    </cfRule>
    <cfRule type="containsText" dxfId="1324" priority="2891" operator="containsText" text="ENABLED">
      <formula>NOT(ISERROR(SEARCH("ENABLED",J1237)))</formula>
    </cfRule>
  </conditionalFormatting>
  <conditionalFormatting sqref="AA1237">
    <cfRule type="notContainsBlanks" dxfId="1323" priority="2889">
      <formula>LEN(TRIM(AA1237))&gt;0</formula>
    </cfRule>
  </conditionalFormatting>
  <conditionalFormatting sqref="K1237:L1237 N1237">
    <cfRule type="containsText" dxfId="1322" priority="2886" operator="containsText" text="DISABLED">
      <formula>NOT(ISERROR(SEARCH("DISABLED",K1237)))</formula>
    </cfRule>
    <cfRule type="containsText" dxfId="1321" priority="2887" operator="containsText" text="ENABLED">
      <formula>NOT(ISERROR(SEARCH("ENABLED",K1237)))</formula>
    </cfRule>
  </conditionalFormatting>
  <conditionalFormatting sqref="K1330:L1330 N1330">
    <cfRule type="containsText" dxfId="1320" priority="2746" operator="containsText" text="DISABLED">
      <formula>NOT(ISERROR(SEARCH("DISABLED",K1330)))</formula>
    </cfRule>
    <cfRule type="containsText" dxfId="1319" priority="2747" operator="containsText" text="ENABLED">
      <formula>NOT(ISERROR(SEARCH("ENABLED",K1330)))</formula>
    </cfRule>
  </conditionalFormatting>
  <conditionalFormatting sqref="AA1330">
    <cfRule type="notContainsBlanks" dxfId="1318" priority="2749">
      <formula>LEN(TRIM(AA1330))&gt;0</formula>
    </cfRule>
  </conditionalFormatting>
  <conditionalFormatting sqref="J1349">
    <cfRule type="containsText" dxfId="1317" priority="2715" operator="containsText" text="DISABLED">
      <formula>NOT(ISERROR(SEARCH("DISABLED",J1349)))</formula>
    </cfRule>
    <cfRule type="containsText" dxfId="1316" priority="2716" operator="containsText" text="ENABLED">
      <formula>NOT(ISERROR(SEARCH("ENABLED",J1349)))</formula>
    </cfRule>
  </conditionalFormatting>
  <conditionalFormatting sqref="AA1349">
    <cfRule type="notContainsBlanks" dxfId="1315" priority="2714">
      <formula>LEN(TRIM(AA1349))&gt;0</formula>
    </cfRule>
  </conditionalFormatting>
  <conditionalFormatting sqref="K1349:L1349 N1349">
    <cfRule type="containsText" dxfId="1314" priority="2711" operator="containsText" text="DISABLED">
      <formula>NOT(ISERROR(SEARCH("DISABLED",K1349)))</formula>
    </cfRule>
    <cfRule type="containsText" dxfId="1313" priority="2712" operator="containsText" text="ENABLED">
      <formula>NOT(ISERROR(SEARCH("ENABLED",K1349)))</formula>
    </cfRule>
  </conditionalFormatting>
  <conditionalFormatting sqref="K1443:L1443 N1443">
    <cfRule type="containsText" dxfId="1312" priority="2631" operator="containsText" text="DISABLED">
      <formula>NOT(ISERROR(SEARCH("DISABLED",K1443)))</formula>
    </cfRule>
    <cfRule type="containsText" dxfId="1311" priority="2632" operator="containsText" text="ENABLED">
      <formula>NOT(ISERROR(SEARCH("ENABLED",K1443)))</formula>
    </cfRule>
  </conditionalFormatting>
  <conditionalFormatting sqref="J1429">
    <cfRule type="containsText" dxfId="1310" priority="2698" operator="containsText" text="DISABLED">
      <formula>NOT(ISERROR(SEARCH("DISABLED",J1429)))</formula>
    </cfRule>
    <cfRule type="containsText" dxfId="1309" priority="2699" operator="containsText" text="ENABLED">
      <formula>NOT(ISERROR(SEARCH("ENABLED",J1429)))</formula>
    </cfRule>
  </conditionalFormatting>
  <conditionalFormatting sqref="AA1429">
    <cfRule type="notContainsBlanks" dxfId="1308" priority="2697">
      <formula>LEN(TRIM(AA1429))&gt;0</formula>
    </cfRule>
  </conditionalFormatting>
  <conditionalFormatting sqref="K1429:L1429 N1429">
    <cfRule type="containsText" dxfId="1307" priority="2694" operator="containsText" text="DISABLED">
      <formula>NOT(ISERROR(SEARCH("DISABLED",K1429)))</formula>
    </cfRule>
    <cfRule type="containsText" dxfId="1306" priority="2695" operator="containsText" text="ENABLED">
      <formula>NOT(ISERROR(SEARCH("ENABLED",K1429)))</formula>
    </cfRule>
  </conditionalFormatting>
  <conditionalFormatting sqref="J1430">
    <cfRule type="containsText" dxfId="1305" priority="2691" operator="containsText" text="DISABLED">
      <formula>NOT(ISERROR(SEARCH("DISABLED",J1430)))</formula>
    </cfRule>
    <cfRule type="containsText" dxfId="1304" priority="2692" operator="containsText" text="ENABLED">
      <formula>NOT(ISERROR(SEARCH("ENABLED",J1430)))</formula>
    </cfRule>
  </conditionalFormatting>
  <conditionalFormatting sqref="AA1430">
    <cfRule type="notContainsBlanks" dxfId="1303" priority="2690">
      <formula>LEN(TRIM(AA1430))&gt;0</formula>
    </cfRule>
  </conditionalFormatting>
  <conditionalFormatting sqref="K1430:L1430 N1430">
    <cfRule type="containsText" dxfId="1302" priority="2687" operator="containsText" text="DISABLED">
      <formula>NOT(ISERROR(SEARCH("DISABLED",K1430)))</formula>
    </cfRule>
    <cfRule type="containsText" dxfId="1301" priority="2688" operator="containsText" text="ENABLED">
      <formula>NOT(ISERROR(SEARCH("ENABLED",K1430)))</formula>
    </cfRule>
  </conditionalFormatting>
  <conditionalFormatting sqref="AA1443">
    <cfRule type="notContainsBlanks" dxfId="1300" priority="2634">
      <formula>LEN(TRIM(AA1443))&gt;0</formula>
    </cfRule>
  </conditionalFormatting>
  <conditionalFormatting sqref="J550">
    <cfRule type="containsText" dxfId="1299" priority="2483" operator="containsText" text="DISABLED">
      <formula>NOT(ISERROR(SEARCH("DISABLED",J550)))</formula>
    </cfRule>
    <cfRule type="containsText" dxfId="1298" priority="2484" operator="containsText" text="ENABLED">
      <formula>NOT(ISERROR(SEARCH("ENABLED",J550)))</formula>
    </cfRule>
  </conditionalFormatting>
  <conditionalFormatting sqref="AA550">
    <cfRule type="notContainsBlanks" dxfId="1297" priority="2482">
      <formula>LEN(TRIM(AA550))&gt;0</formula>
    </cfRule>
  </conditionalFormatting>
  <conditionalFormatting sqref="J5">
    <cfRule type="containsText" dxfId="1296" priority="2603" operator="containsText" text="DISABLED">
      <formula>NOT(ISERROR(SEARCH("DISABLED",J5)))</formula>
    </cfRule>
    <cfRule type="containsText" dxfId="1295" priority="2604" operator="containsText" text="ENABLED">
      <formula>NOT(ISERROR(SEARCH("ENABLED",J5)))</formula>
    </cfRule>
  </conditionalFormatting>
  <conditionalFormatting sqref="AA5">
    <cfRule type="notContainsBlanks" dxfId="1294" priority="2602">
      <formula>LEN(TRIM(AA5))&gt;0</formula>
    </cfRule>
  </conditionalFormatting>
  <conditionalFormatting sqref="K5:L5 N5">
    <cfRule type="containsText" dxfId="1293" priority="2599" operator="containsText" text="DISABLED">
      <formula>NOT(ISERROR(SEARCH("DISABLED",K5)))</formula>
    </cfRule>
    <cfRule type="containsText" dxfId="1292" priority="2600" operator="containsText" text="ENABLED">
      <formula>NOT(ISERROR(SEARCH("ENABLED",K5)))</formula>
    </cfRule>
  </conditionalFormatting>
  <conditionalFormatting sqref="J133">
    <cfRule type="containsText" dxfId="1291" priority="2591" operator="containsText" text="DISABLED">
      <formula>NOT(ISERROR(SEARCH("DISABLED",J133)))</formula>
    </cfRule>
    <cfRule type="containsText" dxfId="1290" priority="2592" operator="containsText" text="ENABLED">
      <formula>NOT(ISERROR(SEARCH("ENABLED",J133)))</formula>
    </cfRule>
  </conditionalFormatting>
  <conditionalFormatting sqref="AA133">
    <cfRule type="notContainsBlanks" dxfId="1289" priority="2590">
      <formula>LEN(TRIM(AA133))&gt;0</formula>
    </cfRule>
  </conditionalFormatting>
  <conditionalFormatting sqref="K133:L133 N133">
    <cfRule type="containsText" dxfId="1288" priority="2587" operator="containsText" text="DISABLED">
      <formula>NOT(ISERROR(SEARCH("DISABLED",K133)))</formula>
    </cfRule>
    <cfRule type="containsText" dxfId="1287" priority="2588" operator="containsText" text="ENABLED">
      <formula>NOT(ISERROR(SEARCH("ENABLED",K133)))</formula>
    </cfRule>
  </conditionalFormatting>
  <conditionalFormatting sqref="J134">
    <cfRule type="containsText" dxfId="1286" priority="2585" operator="containsText" text="DISABLED">
      <formula>NOT(ISERROR(SEARCH("DISABLED",J134)))</formula>
    </cfRule>
    <cfRule type="containsText" dxfId="1285" priority="2586" operator="containsText" text="ENABLED">
      <formula>NOT(ISERROR(SEARCH("ENABLED",J134)))</formula>
    </cfRule>
  </conditionalFormatting>
  <conditionalFormatting sqref="AA134">
    <cfRule type="notContainsBlanks" dxfId="1284" priority="2584">
      <formula>LEN(TRIM(AA134))&gt;0</formula>
    </cfRule>
  </conditionalFormatting>
  <conditionalFormatting sqref="K134:L134 N134">
    <cfRule type="containsText" dxfId="1283" priority="2581" operator="containsText" text="DISABLED">
      <formula>NOT(ISERROR(SEARCH("DISABLED",K134)))</formula>
    </cfRule>
    <cfRule type="containsText" dxfId="1282" priority="2582" operator="containsText" text="ENABLED">
      <formula>NOT(ISERROR(SEARCH("ENABLED",K134)))</formula>
    </cfRule>
  </conditionalFormatting>
  <conditionalFormatting sqref="J135">
    <cfRule type="containsText" dxfId="1281" priority="2579" operator="containsText" text="DISABLED">
      <formula>NOT(ISERROR(SEARCH("DISABLED",J135)))</formula>
    </cfRule>
    <cfRule type="containsText" dxfId="1280" priority="2580" operator="containsText" text="ENABLED">
      <formula>NOT(ISERROR(SEARCH("ENABLED",J135)))</formula>
    </cfRule>
  </conditionalFormatting>
  <conditionalFormatting sqref="AA135">
    <cfRule type="notContainsBlanks" dxfId="1279" priority="2578">
      <formula>LEN(TRIM(AA135))&gt;0</formula>
    </cfRule>
  </conditionalFormatting>
  <conditionalFormatting sqref="K135:L135 N135">
    <cfRule type="containsText" dxfId="1278" priority="2575" operator="containsText" text="DISABLED">
      <formula>NOT(ISERROR(SEARCH("DISABLED",K135)))</formula>
    </cfRule>
    <cfRule type="containsText" dxfId="1277" priority="2576" operator="containsText" text="ENABLED">
      <formula>NOT(ISERROR(SEARCH("ENABLED",K135)))</formula>
    </cfRule>
  </conditionalFormatting>
  <conditionalFormatting sqref="J136">
    <cfRule type="containsText" dxfId="1276" priority="2573" operator="containsText" text="DISABLED">
      <formula>NOT(ISERROR(SEARCH("DISABLED",J136)))</formula>
    </cfRule>
    <cfRule type="containsText" dxfId="1275" priority="2574" operator="containsText" text="ENABLED">
      <formula>NOT(ISERROR(SEARCH("ENABLED",J136)))</formula>
    </cfRule>
  </conditionalFormatting>
  <conditionalFormatting sqref="AA136">
    <cfRule type="notContainsBlanks" dxfId="1274" priority="2572">
      <formula>LEN(TRIM(AA136))&gt;0</formula>
    </cfRule>
  </conditionalFormatting>
  <conditionalFormatting sqref="K136:L136 N136">
    <cfRule type="containsText" dxfId="1273" priority="2569" operator="containsText" text="DISABLED">
      <formula>NOT(ISERROR(SEARCH("DISABLED",K136)))</formula>
    </cfRule>
    <cfRule type="containsText" dxfId="1272" priority="2570" operator="containsText" text="ENABLED">
      <formula>NOT(ISERROR(SEARCH("ENABLED",K136)))</formula>
    </cfRule>
  </conditionalFormatting>
  <conditionalFormatting sqref="J229">
    <cfRule type="containsText" dxfId="1271" priority="2567" operator="containsText" text="DISABLED">
      <formula>NOT(ISERROR(SEARCH("DISABLED",J229)))</formula>
    </cfRule>
    <cfRule type="containsText" dxfId="1270" priority="2568" operator="containsText" text="ENABLED">
      <formula>NOT(ISERROR(SEARCH("ENABLED",J229)))</formula>
    </cfRule>
  </conditionalFormatting>
  <conditionalFormatting sqref="AA229">
    <cfRule type="notContainsBlanks" dxfId="1269" priority="2566">
      <formula>LEN(TRIM(AA229))&gt;0</formula>
    </cfRule>
  </conditionalFormatting>
  <conditionalFormatting sqref="K229:L229 N229">
    <cfRule type="containsText" dxfId="1268" priority="2563" operator="containsText" text="DISABLED">
      <formula>NOT(ISERROR(SEARCH("DISABLED",K229)))</formula>
    </cfRule>
    <cfRule type="containsText" dxfId="1267" priority="2564" operator="containsText" text="ENABLED">
      <formula>NOT(ISERROR(SEARCH("ENABLED",K229)))</formula>
    </cfRule>
  </conditionalFormatting>
  <conditionalFormatting sqref="J230">
    <cfRule type="containsText" dxfId="1266" priority="2561" operator="containsText" text="DISABLED">
      <formula>NOT(ISERROR(SEARCH("DISABLED",J230)))</formula>
    </cfRule>
    <cfRule type="containsText" dxfId="1265" priority="2562" operator="containsText" text="ENABLED">
      <formula>NOT(ISERROR(SEARCH("ENABLED",J230)))</formula>
    </cfRule>
  </conditionalFormatting>
  <conditionalFormatting sqref="AA230">
    <cfRule type="notContainsBlanks" dxfId="1264" priority="2560">
      <formula>LEN(TRIM(AA230))&gt;0</formula>
    </cfRule>
  </conditionalFormatting>
  <conditionalFormatting sqref="K230:L230 N230">
    <cfRule type="containsText" dxfId="1263" priority="2557" operator="containsText" text="DISABLED">
      <formula>NOT(ISERROR(SEARCH("DISABLED",K230)))</formula>
    </cfRule>
    <cfRule type="containsText" dxfId="1262" priority="2558" operator="containsText" text="ENABLED">
      <formula>NOT(ISERROR(SEARCH("ENABLED",K230)))</formula>
    </cfRule>
  </conditionalFormatting>
  <conditionalFormatting sqref="J231">
    <cfRule type="containsText" dxfId="1261" priority="2555" operator="containsText" text="DISABLED">
      <formula>NOT(ISERROR(SEARCH("DISABLED",J231)))</formula>
    </cfRule>
    <cfRule type="containsText" dxfId="1260" priority="2556" operator="containsText" text="ENABLED">
      <formula>NOT(ISERROR(SEARCH("ENABLED",J231)))</formula>
    </cfRule>
  </conditionalFormatting>
  <conditionalFormatting sqref="AA231">
    <cfRule type="notContainsBlanks" dxfId="1259" priority="2554">
      <formula>LEN(TRIM(AA231))&gt;0</formula>
    </cfRule>
  </conditionalFormatting>
  <conditionalFormatting sqref="K231:L231 N231">
    <cfRule type="containsText" dxfId="1258" priority="2551" operator="containsText" text="DISABLED">
      <formula>NOT(ISERROR(SEARCH("DISABLED",K231)))</formula>
    </cfRule>
    <cfRule type="containsText" dxfId="1257" priority="2552" operator="containsText" text="ENABLED">
      <formula>NOT(ISERROR(SEARCH("ENABLED",K231)))</formula>
    </cfRule>
  </conditionalFormatting>
  <conditionalFormatting sqref="J408">
    <cfRule type="containsText" dxfId="1256" priority="2549" operator="containsText" text="DISABLED">
      <formula>NOT(ISERROR(SEARCH("DISABLED",J408)))</formula>
    </cfRule>
    <cfRule type="containsText" dxfId="1255" priority="2550" operator="containsText" text="ENABLED">
      <formula>NOT(ISERROR(SEARCH("ENABLED",J408)))</formula>
    </cfRule>
  </conditionalFormatting>
  <conditionalFormatting sqref="AA408">
    <cfRule type="notContainsBlanks" dxfId="1254" priority="2548">
      <formula>LEN(TRIM(AA408))&gt;0</formula>
    </cfRule>
  </conditionalFormatting>
  <conditionalFormatting sqref="K408:L408 N408">
    <cfRule type="containsText" dxfId="1253" priority="2545" operator="containsText" text="DISABLED">
      <formula>NOT(ISERROR(SEARCH("DISABLED",K408)))</formula>
    </cfRule>
    <cfRule type="containsText" dxfId="1252" priority="2546" operator="containsText" text="ENABLED">
      <formula>NOT(ISERROR(SEARCH("ENABLED",K408)))</formula>
    </cfRule>
  </conditionalFormatting>
  <conditionalFormatting sqref="J409">
    <cfRule type="containsText" dxfId="1251" priority="2543" operator="containsText" text="DISABLED">
      <formula>NOT(ISERROR(SEARCH("DISABLED",J409)))</formula>
    </cfRule>
    <cfRule type="containsText" dxfId="1250" priority="2544" operator="containsText" text="ENABLED">
      <formula>NOT(ISERROR(SEARCH("ENABLED",J409)))</formula>
    </cfRule>
  </conditionalFormatting>
  <conditionalFormatting sqref="AA409">
    <cfRule type="notContainsBlanks" dxfId="1249" priority="2542">
      <formula>LEN(TRIM(AA409))&gt;0</formula>
    </cfRule>
  </conditionalFormatting>
  <conditionalFormatting sqref="K409:L409 N409">
    <cfRule type="containsText" dxfId="1248" priority="2539" operator="containsText" text="DISABLED">
      <formula>NOT(ISERROR(SEARCH("DISABLED",K409)))</formula>
    </cfRule>
    <cfRule type="containsText" dxfId="1247" priority="2540" operator="containsText" text="ENABLED">
      <formula>NOT(ISERROR(SEARCH("ENABLED",K409)))</formula>
    </cfRule>
  </conditionalFormatting>
  <conditionalFormatting sqref="J410">
    <cfRule type="containsText" dxfId="1246" priority="2537" operator="containsText" text="DISABLED">
      <formula>NOT(ISERROR(SEARCH("DISABLED",J410)))</formula>
    </cfRule>
    <cfRule type="containsText" dxfId="1245" priority="2538" operator="containsText" text="ENABLED">
      <formula>NOT(ISERROR(SEARCH("ENABLED",J410)))</formula>
    </cfRule>
  </conditionalFormatting>
  <conditionalFormatting sqref="AA410">
    <cfRule type="notContainsBlanks" dxfId="1244" priority="2536">
      <formula>LEN(TRIM(AA410))&gt;0</formula>
    </cfRule>
  </conditionalFormatting>
  <conditionalFormatting sqref="K410:L410 N410">
    <cfRule type="containsText" dxfId="1243" priority="2533" operator="containsText" text="DISABLED">
      <formula>NOT(ISERROR(SEARCH("DISABLED",K410)))</formula>
    </cfRule>
    <cfRule type="containsText" dxfId="1242" priority="2534" operator="containsText" text="ENABLED">
      <formula>NOT(ISERROR(SEARCH("ENABLED",K410)))</formula>
    </cfRule>
  </conditionalFormatting>
  <conditionalFormatting sqref="J448">
    <cfRule type="containsText" dxfId="1241" priority="2531" operator="containsText" text="DISABLED">
      <formula>NOT(ISERROR(SEARCH("DISABLED",J448)))</formula>
    </cfRule>
    <cfRule type="containsText" dxfId="1240" priority="2532" operator="containsText" text="ENABLED">
      <formula>NOT(ISERROR(SEARCH("ENABLED",J448)))</formula>
    </cfRule>
  </conditionalFormatting>
  <conditionalFormatting sqref="AA448">
    <cfRule type="notContainsBlanks" dxfId="1239" priority="2530">
      <formula>LEN(TRIM(AA448))&gt;0</formula>
    </cfRule>
  </conditionalFormatting>
  <conditionalFormatting sqref="K448:L448 N448">
    <cfRule type="containsText" dxfId="1238" priority="2527" operator="containsText" text="DISABLED">
      <formula>NOT(ISERROR(SEARCH("DISABLED",K448)))</formula>
    </cfRule>
    <cfRule type="containsText" dxfId="1237" priority="2528" operator="containsText" text="ENABLED">
      <formula>NOT(ISERROR(SEARCH("ENABLED",K448)))</formula>
    </cfRule>
  </conditionalFormatting>
  <conditionalFormatting sqref="J449">
    <cfRule type="containsText" dxfId="1236" priority="2525" operator="containsText" text="DISABLED">
      <formula>NOT(ISERROR(SEARCH("DISABLED",J449)))</formula>
    </cfRule>
    <cfRule type="containsText" dxfId="1235" priority="2526" operator="containsText" text="ENABLED">
      <formula>NOT(ISERROR(SEARCH("ENABLED",J449)))</formula>
    </cfRule>
  </conditionalFormatting>
  <conditionalFormatting sqref="AA449">
    <cfRule type="notContainsBlanks" dxfId="1234" priority="2524">
      <formula>LEN(TRIM(AA449))&gt;0</formula>
    </cfRule>
  </conditionalFormatting>
  <conditionalFormatting sqref="K449:L449 N449">
    <cfRule type="containsText" dxfId="1233" priority="2521" operator="containsText" text="DISABLED">
      <formula>NOT(ISERROR(SEARCH("DISABLED",K449)))</formula>
    </cfRule>
    <cfRule type="containsText" dxfId="1232" priority="2522" operator="containsText" text="ENABLED">
      <formula>NOT(ISERROR(SEARCH("ENABLED",K449)))</formula>
    </cfRule>
  </conditionalFormatting>
  <conditionalFormatting sqref="J450">
    <cfRule type="containsText" dxfId="1231" priority="2519" operator="containsText" text="DISABLED">
      <formula>NOT(ISERROR(SEARCH("DISABLED",J450)))</formula>
    </cfRule>
    <cfRule type="containsText" dxfId="1230" priority="2520" operator="containsText" text="ENABLED">
      <formula>NOT(ISERROR(SEARCH("ENABLED",J450)))</formula>
    </cfRule>
  </conditionalFormatting>
  <conditionalFormatting sqref="AA450">
    <cfRule type="notContainsBlanks" dxfId="1229" priority="2518">
      <formula>LEN(TRIM(AA450))&gt;0</formula>
    </cfRule>
  </conditionalFormatting>
  <conditionalFormatting sqref="K450:L450 N450">
    <cfRule type="containsText" dxfId="1228" priority="2515" operator="containsText" text="DISABLED">
      <formula>NOT(ISERROR(SEARCH("DISABLED",K450)))</formula>
    </cfRule>
    <cfRule type="containsText" dxfId="1227" priority="2516" operator="containsText" text="ENABLED">
      <formula>NOT(ISERROR(SEARCH("ENABLED",K450)))</formula>
    </cfRule>
  </conditionalFormatting>
  <conditionalFormatting sqref="J481">
    <cfRule type="containsText" dxfId="1226" priority="2513" operator="containsText" text="DISABLED">
      <formula>NOT(ISERROR(SEARCH("DISABLED",J481)))</formula>
    </cfRule>
    <cfRule type="containsText" dxfId="1225" priority="2514" operator="containsText" text="ENABLED">
      <formula>NOT(ISERROR(SEARCH("ENABLED",J481)))</formula>
    </cfRule>
  </conditionalFormatting>
  <conditionalFormatting sqref="AA481">
    <cfRule type="notContainsBlanks" dxfId="1224" priority="2512">
      <formula>LEN(TRIM(AA481))&gt;0</formula>
    </cfRule>
  </conditionalFormatting>
  <conditionalFormatting sqref="K481:L481 N481">
    <cfRule type="containsText" dxfId="1223" priority="2509" operator="containsText" text="DISABLED">
      <formula>NOT(ISERROR(SEARCH("DISABLED",K481)))</formula>
    </cfRule>
    <cfRule type="containsText" dxfId="1222" priority="2510" operator="containsText" text="ENABLED">
      <formula>NOT(ISERROR(SEARCH("ENABLED",K481)))</formula>
    </cfRule>
  </conditionalFormatting>
  <conditionalFormatting sqref="J482">
    <cfRule type="containsText" dxfId="1221" priority="2507" operator="containsText" text="DISABLED">
      <formula>NOT(ISERROR(SEARCH("DISABLED",J482)))</formula>
    </cfRule>
    <cfRule type="containsText" dxfId="1220" priority="2508" operator="containsText" text="ENABLED">
      <formula>NOT(ISERROR(SEARCH("ENABLED",J482)))</formula>
    </cfRule>
  </conditionalFormatting>
  <conditionalFormatting sqref="AA482">
    <cfRule type="notContainsBlanks" dxfId="1219" priority="2506">
      <formula>LEN(TRIM(AA482))&gt;0</formula>
    </cfRule>
  </conditionalFormatting>
  <conditionalFormatting sqref="K482:L482 N482">
    <cfRule type="containsText" dxfId="1218" priority="2503" operator="containsText" text="DISABLED">
      <formula>NOT(ISERROR(SEARCH("DISABLED",K482)))</formula>
    </cfRule>
    <cfRule type="containsText" dxfId="1217" priority="2504" operator="containsText" text="ENABLED">
      <formula>NOT(ISERROR(SEARCH("ENABLED",K482)))</formula>
    </cfRule>
  </conditionalFormatting>
  <conditionalFormatting sqref="J483">
    <cfRule type="containsText" dxfId="1216" priority="2501" operator="containsText" text="DISABLED">
      <formula>NOT(ISERROR(SEARCH("DISABLED",J483)))</formula>
    </cfRule>
    <cfRule type="containsText" dxfId="1215" priority="2502" operator="containsText" text="ENABLED">
      <formula>NOT(ISERROR(SEARCH("ENABLED",J483)))</formula>
    </cfRule>
  </conditionalFormatting>
  <conditionalFormatting sqref="AA483">
    <cfRule type="notContainsBlanks" dxfId="1214" priority="2500">
      <formula>LEN(TRIM(AA483))&gt;0</formula>
    </cfRule>
  </conditionalFormatting>
  <conditionalFormatting sqref="K483:L483 N483">
    <cfRule type="containsText" dxfId="1213" priority="2497" operator="containsText" text="DISABLED">
      <formula>NOT(ISERROR(SEARCH("DISABLED",K483)))</formula>
    </cfRule>
    <cfRule type="containsText" dxfId="1212" priority="2498" operator="containsText" text="ENABLED">
      <formula>NOT(ISERROR(SEARCH("ENABLED",K483)))</formula>
    </cfRule>
  </conditionalFormatting>
  <conditionalFormatting sqref="J548">
    <cfRule type="containsText" dxfId="1211" priority="2495" operator="containsText" text="DISABLED">
      <formula>NOT(ISERROR(SEARCH("DISABLED",J548)))</formula>
    </cfRule>
    <cfRule type="containsText" dxfId="1210" priority="2496" operator="containsText" text="ENABLED">
      <formula>NOT(ISERROR(SEARCH("ENABLED",J548)))</formula>
    </cfRule>
  </conditionalFormatting>
  <conditionalFormatting sqref="AA548">
    <cfRule type="notContainsBlanks" dxfId="1209" priority="2494">
      <formula>LEN(TRIM(AA548))&gt;0</formula>
    </cfRule>
  </conditionalFormatting>
  <conditionalFormatting sqref="K548:L548 N548">
    <cfRule type="containsText" dxfId="1208" priority="2491" operator="containsText" text="DISABLED">
      <formula>NOT(ISERROR(SEARCH("DISABLED",K548)))</formula>
    </cfRule>
    <cfRule type="containsText" dxfId="1207" priority="2492" operator="containsText" text="ENABLED">
      <formula>NOT(ISERROR(SEARCH("ENABLED",K548)))</formula>
    </cfRule>
  </conditionalFormatting>
  <conditionalFormatting sqref="J549">
    <cfRule type="containsText" dxfId="1206" priority="2489" operator="containsText" text="DISABLED">
      <formula>NOT(ISERROR(SEARCH("DISABLED",J549)))</formula>
    </cfRule>
    <cfRule type="containsText" dxfId="1205" priority="2490" operator="containsText" text="ENABLED">
      <formula>NOT(ISERROR(SEARCH("ENABLED",J549)))</formula>
    </cfRule>
  </conditionalFormatting>
  <conditionalFormatting sqref="AA549">
    <cfRule type="notContainsBlanks" dxfId="1204" priority="2488">
      <formula>LEN(TRIM(AA549))&gt;0</formula>
    </cfRule>
  </conditionalFormatting>
  <conditionalFormatting sqref="K549:L549 N549">
    <cfRule type="containsText" dxfId="1203" priority="2485" operator="containsText" text="DISABLED">
      <formula>NOT(ISERROR(SEARCH("DISABLED",K549)))</formula>
    </cfRule>
    <cfRule type="containsText" dxfId="1202" priority="2486" operator="containsText" text="ENABLED">
      <formula>NOT(ISERROR(SEARCH("ENABLED",K549)))</formula>
    </cfRule>
  </conditionalFormatting>
  <conditionalFormatting sqref="K550:L550 N550">
    <cfRule type="containsText" dxfId="1201" priority="2479" operator="containsText" text="DISABLED">
      <formula>NOT(ISERROR(SEARCH("DISABLED",K550)))</formula>
    </cfRule>
    <cfRule type="containsText" dxfId="1200" priority="2480" operator="containsText" text="ENABLED">
      <formula>NOT(ISERROR(SEARCH("ENABLED",K550)))</formula>
    </cfRule>
  </conditionalFormatting>
  <conditionalFormatting sqref="J1200">
    <cfRule type="containsText" dxfId="1199" priority="2471" operator="containsText" text="DISABLED">
      <formula>NOT(ISERROR(SEARCH("DISABLED",J1200)))</formula>
    </cfRule>
    <cfRule type="containsText" dxfId="1198" priority="2472" operator="containsText" text="ENABLED">
      <formula>NOT(ISERROR(SEARCH("ENABLED",J1200)))</formula>
    </cfRule>
  </conditionalFormatting>
  <conditionalFormatting sqref="AA1200">
    <cfRule type="notContainsBlanks" dxfId="1197" priority="2470">
      <formula>LEN(TRIM(AA1200))&gt;0</formula>
    </cfRule>
  </conditionalFormatting>
  <conditionalFormatting sqref="K1200:L1200 N1200">
    <cfRule type="containsText" dxfId="1196" priority="2467" operator="containsText" text="DISABLED">
      <formula>NOT(ISERROR(SEARCH("DISABLED",K1200)))</formula>
    </cfRule>
    <cfRule type="containsText" dxfId="1195" priority="2468" operator="containsText" text="ENABLED">
      <formula>NOT(ISERROR(SEARCH("ENABLED",K1200)))</formula>
    </cfRule>
  </conditionalFormatting>
  <conditionalFormatting sqref="J1201">
    <cfRule type="containsText" dxfId="1194" priority="2465" operator="containsText" text="DISABLED">
      <formula>NOT(ISERROR(SEARCH("DISABLED",J1201)))</formula>
    </cfRule>
    <cfRule type="containsText" dxfId="1193" priority="2466" operator="containsText" text="ENABLED">
      <formula>NOT(ISERROR(SEARCH("ENABLED",J1201)))</formula>
    </cfRule>
  </conditionalFormatting>
  <conditionalFormatting sqref="AA1201">
    <cfRule type="notContainsBlanks" dxfId="1192" priority="2464">
      <formula>LEN(TRIM(AA1201))&gt;0</formula>
    </cfRule>
  </conditionalFormatting>
  <conditionalFormatting sqref="K1201:L1201 N1201">
    <cfRule type="containsText" dxfId="1191" priority="2461" operator="containsText" text="DISABLED">
      <formula>NOT(ISERROR(SEARCH("DISABLED",K1201)))</formula>
    </cfRule>
    <cfRule type="containsText" dxfId="1190" priority="2462" operator="containsText" text="ENABLED">
      <formula>NOT(ISERROR(SEARCH("ENABLED",K1201)))</formula>
    </cfRule>
  </conditionalFormatting>
  <conditionalFormatting sqref="J1234">
    <cfRule type="containsText" dxfId="1189" priority="2459" operator="containsText" text="DISABLED">
      <formula>NOT(ISERROR(SEARCH("DISABLED",J1234)))</formula>
    </cfRule>
    <cfRule type="containsText" dxfId="1188" priority="2460" operator="containsText" text="ENABLED">
      <formula>NOT(ISERROR(SEARCH("ENABLED",J1234)))</formula>
    </cfRule>
  </conditionalFormatting>
  <conditionalFormatting sqref="AA1234">
    <cfRule type="notContainsBlanks" dxfId="1187" priority="2458">
      <formula>LEN(TRIM(AA1234))&gt;0</formula>
    </cfRule>
  </conditionalFormatting>
  <conditionalFormatting sqref="K1234:L1234 N1234">
    <cfRule type="containsText" dxfId="1186" priority="2455" operator="containsText" text="DISABLED">
      <formula>NOT(ISERROR(SEARCH("DISABLED",K1234)))</formula>
    </cfRule>
    <cfRule type="containsText" dxfId="1185" priority="2456" operator="containsText" text="ENABLED">
      <formula>NOT(ISERROR(SEARCH("ENABLED",K1234)))</formula>
    </cfRule>
  </conditionalFormatting>
  <conditionalFormatting sqref="J1235">
    <cfRule type="containsText" dxfId="1184" priority="2453" operator="containsText" text="DISABLED">
      <formula>NOT(ISERROR(SEARCH("DISABLED",J1235)))</formula>
    </cfRule>
    <cfRule type="containsText" dxfId="1183" priority="2454" operator="containsText" text="ENABLED">
      <formula>NOT(ISERROR(SEARCH("ENABLED",J1235)))</formula>
    </cfRule>
  </conditionalFormatting>
  <conditionalFormatting sqref="AA1235">
    <cfRule type="notContainsBlanks" dxfId="1182" priority="2452">
      <formula>LEN(TRIM(AA1235))&gt;0</formula>
    </cfRule>
  </conditionalFormatting>
  <conditionalFormatting sqref="K1235:L1235 N1235">
    <cfRule type="containsText" dxfId="1181" priority="2449" operator="containsText" text="DISABLED">
      <formula>NOT(ISERROR(SEARCH("DISABLED",K1235)))</formula>
    </cfRule>
    <cfRule type="containsText" dxfId="1180" priority="2450" operator="containsText" text="ENABLED">
      <formula>NOT(ISERROR(SEARCH("ENABLED",K1235)))</formula>
    </cfRule>
  </conditionalFormatting>
  <conditionalFormatting sqref="J1236">
    <cfRule type="containsText" dxfId="1179" priority="2447" operator="containsText" text="DISABLED">
      <formula>NOT(ISERROR(SEARCH("DISABLED",J1236)))</formula>
    </cfRule>
    <cfRule type="containsText" dxfId="1178" priority="2448" operator="containsText" text="ENABLED">
      <formula>NOT(ISERROR(SEARCH("ENABLED",J1236)))</formula>
    </cfRule>
  </conditionalFormatting>
  <conditionalFormatting sqref="AA1236">
    <cfRule type="notContainsBlanks" dxfId="1177" priority="2446">
      <formula>LEN(TRIM(AA1236))&gt;0</formula>
    </cfRule>
  </conditionalFormatting>
  <conditionalFormatting sqref="K1236:L1236 N1236">
    <cfRule type="containsText" dxfId="1176" priority="2443" operator="containsText" text="DISABLED">
      <formula>NOT(ISERROR(SEARCH("DISABLED",K1236)))</formula>
    </cfRule>
    <cfRule type="containsText" dxfId="1175" priority="2444" operator="containsText" text="ENABLED">
      <formula>NOT(ISERROR(SEARCH("ENABLED",K1236)))</formula>
    </cfRule>
  </conditionalFormatting>
  <conditionalFormatting sqref="J1327">
    <cfRule type="containsText" dxfId="1174" priority="2441" operator="containsText" text="DISABLED">
      <formula>NOT(ISERROR(SEARCH("DISABLED",J1327)))</formula>
    </cfRule>
    <cfRule type="containsText" dxfId="1173" priority="2442" operator="containsText" text="ENABLED">
      <formula>NOT(ISERROR(SEARCH("ENABLED",J1327)))</formula>
    </cfRule>
  </conditionalFormatting>
  <conditionalFormatting sqref="AA1327">
    <cfRule type="notContainsBlanks" dxfId="1172" priority="2440">
      <formula>LEN(TRIM(AA1327))&gt;0</formula>
    </cfRule>
  </conditionalFormatting>
  <conditionalFormatting sqref="K1327:L1327 N1327">
    <cfRule type="containsText" dxfId="1171" priority="2437" operator="containsText" text="DISABLED">
      <formula>NOT(ISERROR(SEARCH("DISABLED",K1327)))</formula>
    </cfRule>
    <cfRule type="containsText" dxfId="1170" priority="2438" operator="containsText" text="ENABLED">
      <formula>NOT(ISERROR(SEARCH("ENABLED",K1327)))</formula>
    </cfRule>
  </conditionalFormatting>
  <conditionalFormatting sqref="J1328">
    <cfRule type="containsText" dxfId="1169" priority="2435" operator="containsText" text="DISABLED">
      <formula>NOT(ISERROR(SEARCH("DISABLED",J1328)))</formula>
    </cfRule>
    <cfRule type="containsText" dxfId="1168" priority="2436" operator="containsText" text="ENABLED">
      <formula>NOT(ISERROR(SEARCH("ENABLED",J1328)))</formula>
    </cfRule>
  </conditionalFormatting>
  <conditionalFormatting sqref="AA1328">
    <cfRule type="notContainsBlanks" dxfId="1167" priority="2434">
      <formula>LEN(TRIM(AA1328))&gt;0</formula>
    </cfRule>
  </conditionalFormatting>
  <conditionalFormatting sqref="K1328:L1328 N1328">
    <cfRule type="containsText" dxfId="1166" priority="2431" operator="containsText" text="DISABLED">
      <formula>NOT(ISERROR(SEARCH("DISABLED",K1328)))</formula>
    </cfRule>
    <cfRule type="containsText" dxfId="1165" priority="2432" operator="containsText" text="ENABLED">
      <formula>NOT(ISERROR(SEARCH("ENABLED",K1328)))</formula>
    </cfRule>
  </conditionalFormatting>
  <conditionalFormatting sqref="J1329">
    <cfRule type="containsText" dxfId="1164" priority="2429" operator="containsText" text="DISABLED">
      <formula>NOT(ISERROR(SEARCH("DISABLED",J1329)))</formula>
    </cfRule>
    <cfRule type="containsText" dxfId="1163" priority="2430" operator="containsText" text="ENABLED">
      <formula>NOT(ISERROR(SEARCH("ENABLED",J1329)))</formula>
    </cfRule>
  </conditionalFormatting>
  <conditionalFormatting sqref="AA1329">
    <cfRule type="notContainsBlanks" dxfId="1162" priority="2428">
      <formula>LEN(TRIM(AA1329))&gt;0</formula>
    </cfRule>
  </conditionalFormatting>
  <conditionalFormatting sqref="K1329:L1329 N1329">
    <cfRule type="containsText" dxfId="1161" priority="2425" operator="containsText" text="DISABLED">
      <formula>NOT(ISERROR(SEARCH("DISABLED",K1329)))</formula>
    </cfRule>
    <cfRule type="containsText" dxfId="1160" priority="2426" operator="containsText" text="ENABLED">
      <formula>NOT(ISERROR(SEARCH("ENABLED",K1329)))</formula>
    </cfRule>
  </conditionalFormatting>
  <conditionalFormatting sqref="J1346">
    <cfRule type="containsText" dxfId="1159" priority="2423" operator="containsText" text="DISABLED">
      <formula>NOT(ISERROR(SEARCH("DISABLED",J1346)))</formula>
    </cfRule>
    <cfRule type="containsText" dxfId="1158" priority="2424" operator="containsText" text="ENABLED">
      <formula>NOT(ISERROR(SEARCH("ENABLED",J1346)))</formula>
    </cfRule>
  </conditionalFormatting>
  <conditionalFormatting sqref="AA1346">
    <cfRule type="notContainsBlanks" dxfId="1157" priority="2422">
      <formula>LEN(TRIM(AA1346))&gt;0</formula>
    </cfRule>
  </conditionalFormatting>
  <conditionalFormatting sqref="K1346:L1346 N1346">
    <cfRule type="containsText" dxfId="1156" priority="2419" operator="containsText" text="DISABLED">
      <formula>NOT(ISERROR(SEARCH("DISABLED",K1346)))</formula>
    </cfRule>
    <cfRule type="containsText" dxfId="1155" priority="2420" operator="containsText" text="ENABLED">
      <formula>NOT(ISERROR(SEARCH("ENABLED",K1346)))</formula>
    </cfRule>
  </conditionalFormatting>
  <conditionalFormatting sqref="J1347">
    <cfRule type="containsText" dxfId="1154" priority="2417" operator="containsText" text="DISABLED">
      <formula>NOT(ISERROR(SEARCH("DISABLED",J1347)))</formula>
    </cfRule>
    <cfRule type="containsText" dxfId="1153" priority="2418" operator="containsText" text="ENABLED">
      <formula>NOT(ISERROR(SEARCH("ENABLED",J1347)))</formula>
    </cfRule>
  </conditionalFormatting>
  <conditionalFormatting sqref="AA1347">
    <cfRule type="notContainsBlanks" dxfId="1152" priority="2416">
      <formula>LEN(TRIM(AA1347))&gt;0</formula>
    </cfRule>
  </conditionalFormatting>
  <conditionalFormatting sqref="K1347:L1347 N1347">
    <cfRule type="containsText" dxfId="1151" priority="2413" operator="containsText" text="DISABLED">
      <formula>NOT(ISERROR(SEARCH("DISABLED",K1347)))</formula>
    </cfRule>
    <cfRule type="containsText" dxfId="1150" priority="2414" operator="containsText" text="ENABLED">
      <formula>NOT(ISERROR(SEARCH("ENABLED",K1347)))</formula>
    </cfRule>
  </conditionalFormatting>
  <conditionalFormatting sqref="J1348">
    <cfRule type="containsText" dxfId="1149" priority="2411" operator="containsText" text="DISABLED">
      <formula>NOT(ISERROR(SEARCH("DISABLED",J1348)))</formula>
    </cfRule>
    <cfRule type="containsText" dxfId="1148" priority="2412" operator="containsText" text="ENABLED">
      <formula>NOT(ISERROR(SEARCH("ENABLED",J1348)))</formula>
    </cfRule>
  </conditionalFormatting>
  <conditionalFormatting sqref="AA1348">
    <cfRule type="notContainsBlanks" dxfId="1147" priority="2410">
      <formula>LEN(TRIM(AA1348))&gt;0</formula>
    </cfRule>
  </conditionalFormatting>
  <conditionalFormatting sqref="K1348:L1348 N1348">
    <cfRule type="containsText" dxfId="1146" priority="2407" operator="containsText" text="DISABLED">
      <formula>NOT(ISERROR(SEARCH("DISABLED",K1348)))</formula>
    </cfRule>
    <cfRule type="containsText" dxfId="1145" priority="2408" operator="containsText" text="ENABLED">
      <formula>NOT(ISERROR(SEARCH("ENABLED",K1348)))</formula>
    </cfRule>
  </conditionalFormatting>
  <conditionalFormatting sqref="J1440:J1441">
    <cfRule type="containsText" dxfId="1144" priority="2399" operator="containsText" text="DISABLED">
      <formula>NOT(ISERROR(SEARCH("DISABLED",J1440)))</formula>
    </cfRule>
    <cfRule type="containsText" dxfId="1143" priority="2400" operator="containsText" text="ENABLED">
      <formula>NOT(ISERROR(SEARCH("ENABLED",J1440)))</formula>
    </cfRule>
  </conditionalFormatting>
  <conditionalFormatting sqref="AA1440:AA1441">
    <cfRule type="notContainsBlanks" dxfId="1142" priority="2398">
      <formula>LEN(TRIM(AA1440))&gt;0</formula>
    </cfRule>
  </conditionalFormatting>
  <conditionalFormatting sqref="K1440:L1441 N1440:N1441">
    <cfRule type="containsText" dxfId="1141" priority="2395" operator="containsText" text="DISABLED">
      <formula>NOT(ISERROR(SEARCH("DISABLED",K1440)))</formula>
    </cfRule>
    <cfRule type="containsText" dxfId="1140" priority="2396" operator="containsText" text="ENABLED">
      <formula>NOT(ISERROR(SEARCH("ENABLED",K1440)))</formula>
    </cfRule>
  </conditionalFormatting>
  <conditionalFormatting sqref="AA1442">
    <cfRule type="notContainsBlanks" dxfId="1139" priority="2392">
      <formula>LEN(TRIM(AA1442))&gt;0</formula>
    </cfRule>
  </conditionalFormatting>
  <conditionalFormatting sqref="K1442:L1442 N1442">
    <cfRule type="containsText" dxfId="1138" priority="2389" operator="containsText" text="DISABLED">
      <formula>NOT(ISERROR(SEARCH("DISABLED",K1442)))</formula>
    </cfRule>
    <cfRule type="containsText" dxfId="1137" priority="2390" operator="containsText" text="ENABLED">
      <formula>NOT(ISERROR(SEARCH("ENABLED",K1442)))</formula>
    </cfRule>
  </conditionalFormatting>
  <conditionalFormatting sqref="AA1510">
    <cfRule type="notContainsBlanks" dxfId="1136" priority="2386">
      <formula>LEN(TRIM(AA1510))&gt;0</formula>
    </cfRule>
  </conditionalFormatting>
  <conditionalFormatting sqref="K1510:L1510 N1510">
    <cfRule type="containsText" dxfId="1135" priority="2383" operator="containsText" text="DISABLED">
      <formula>NOT(ISERROR(SEARCH("DISABLED",K1510)))</formula>
    </cfRule>
    <cfRule type="containsText" dxfId="1134" priority="2384" operator="containsText" text="ENABLED">
      <formula>NOT(ISERROR(SEARCH("ENABLED",K1510)))</formula>
    </cfRule>
  </conditionalFormatting>
  <conditionalFormatting sqref="J1838:N1839">
    <cfRule type="containsText" dxfId="1133" priority="2381" operator="containsText" text="DISABLED">
      <formula>NOT(ISERROR(SEARCH("DISABLED",J1838)))</formula>
    </cfRule>
    <cfRule type="containsText" dxfId="1132" priority="2382" operator="containsText" text="ENABLED">
      <formula>NOT(ISERROR(SEARCH("ENABLED",J1838)))</formula>
    </cfRule>
  </conditionalFormatting>
  <conditionalFormatting sqref="AA1838:AA1839">
    <cfRule type="notContainsBlanks" dxfId="1131" priority="2380">
      <formula>LEN(TRIM(AA1838))&gt;0</formula>
    </cfRule>
  </conditionalFormatting>
  <conditionalFormatting sqref="J2034">
    <cfRule type="containsText" dxfId="1130" priority="2361" operator="containsText" text="DISABLED">
      <formula>NOT(ISERROR(SEARCH("DISABLED",J2034)))</formula>
    </cfRule>
    <cfRule type="containsText" dxfId="1129" priority="2362" operator="containsText" text="ENABLED">
      <formula>NOT(ISERROR(SEARCH("ENABLED",J2034)))</formula>
    </cfRule>
  </conditionalFormatting>
  <conditionalFormatting sqref="AA2034">
    <cfRule type="notContainsBlanks" dxfId="1128" priority="2360">
      <formula>LEN(TRIM(AA2034))&gt;0</formula>
    </cfRule>
  </conditionalFormatting>
  <conditionalFormatting sqref="K2034:N2034">
    <cfRule type="containsText" dxfId="1127" priority="2357" operator="containsText" text="DISABLED">
      <formula>NOT(ISERROR(SEARCH("DISABLED",K2034)))</formula>
    </cfRule>
    <cfRule type="containsText" dxfId="1126" priority="2358" operator="containsText" text="ENABLED">
      <formula>NOT(ISERROR(SEARCH("ENABLED",K2034)))</formula>
    </cfRule>
  </conditionalFormatting>
  <conditionalFormatting sqref="J2035">
    <cfRule type="containsText" dxfId="1125" priority="2355" operator="containsText" text="DISABLED">
      <formula>NOT(ISERROR(SEARCH("DISABLED",J2035)))</formula>
    </cfRule>
    <cfRule type="containsText" dxfId="1124" priority="2356" operator="containsText" text="ENABLED">
      <formula>NOT(ISERROR(SEARCH("ENABLED",J2035)))</formula>
    </cfRule>
  </conditionalFormatting>
  <conditionalFormatting sqref="AA2035">
    <cfRule type="notContainsBlanks" dxfId="1123" priority="2354">
      <formula>LEN(TRIM(AA2035))&gt;0</formula>
    </cfRule>
  </conditionalFormatting>
  <conditionalFormatting sqref="K2035:N2035">
    <cfRule type="containsText" dxfId="1122" priority="2351" operator="containsText" text="DISABLED">
      <formula>NOT(ISERROR(SEARCH("DISABLED",K2035)))</formula>
    </cfRule>
    <cfRule type="containsText" dxfId="1121" priority="2352" operator="containsText" text="ENABLED">
      <formula>NOT(ISERROR(SEARCH("ENABLED",K2035)))</formula>
    </cfRule>
  </conditionalFormatting>
  <conditionalFormatting sqref="J2036">
    <cfRule type="containsText" dxfId="1120" priority="2349" operator="containsText" text="DISABLED">
      <formula>NOT(ISERROR(SEARCH("DISABLED",J2036)))</formula>
    </cfRule>
    <cfRule type="containsText" dxfId="1119" priority="2350" operator="containsText" text="ENABLED">
      <formula>NOT(ISERROR(SEARCH("ENABLED",J2036)))</formula>
    </cfRule>
  </conditionalFormatting>
  <conditionalFormatting sqref="AA2036">
    <cfRule type="notContainsBlanks" dxfId="1118" priority="2348">
      <formula>LEN(TRIM(AA2036))&gt;0</formula>
    </cfRule>
  </conditionalFormatting>
  <conditionalFormatting sqref="K2036:N2036">
    <cfRule type="containsText" dxfId="1117" priority="2345" operator="containsText" text="DISABLED">
      <formula>NOT(ISERROR(SEARCH("DISABLED",K2036)))</formula>
    </cfRule>
    <cfRule type="containsText" dxfId="1116" priority="2346" operator="containsText" text="ENABLED">
      <formula>NOT(ISERROR(SEARCH("ENABLED",K2036)))</formula>
    </cfRule>
  </conditionalFormatting>
  <conditionalFormatting sqref="J2037">
    <cfRule type="containsText" dxfId="1115" priority="2343" operator="containsText" text="DISABLED">
      <formula>NOT(ISERROR(SEARCH("DISABLED",J2037)))</formula>
    </cfRule>
    <cfRule type="containsText" dxfId="1114" priority="2344" operator="containsText" text="ENABLED">
      <formula>NOT(ISERROR(SEARCH("ENABLED",J2037)))</formula>
    </cfRule>
  </conditionalFormatting>
  <conditionalFormatting sqref="AA2037">
    <cfRule type="notContainsBlanks" dxfId="1113" priority="2342">
      <formula>LEN(TRIM(AA2037))&gt;0</formula>
    </cfRule>
  </conditionalFormatting>
  <conditionalFormatting sqref="K2037:N2037">
    <cfRule type="containsText" dxfId="1112" priority="2339" operator="containsText" text="DISABLED">
      <formula>NOT(ISERROR(SEARCH("DISABLED",K2037)))</formula>
    </cfRule>
    <cfRule type="containsText" dxfId="1111" priority="2340" operator="containsText" text="ENABLED">
      <formula>NOT(ISERROR(SEARCH("ENABLED",K2037)))</formula>
    </cfRule>
  </conditionalFormatting>
  <conditionalFormatting sqref="J2038">
    <cfRule type="containsText" dxfId="1110" priority="2337" operator="containsText" text="DISABLED">
      <formula>NOT(ISERROR(SEARCH("DISABLED",J2038)))</formula>
    </cfRule>
    <cfRule type="containsText" dxfId="1109" priority="2338" operator="containsText" text="ENABLED">
      <formula>NOT(ISERROR(SEARCH("ENABLED",J2038)))</formula>
    </cfRule>
  </conditionalFormatting>
  <conditionalFormatting sqref="AA2038">
    <cfRule type="notContainsBlanks" dxfId="1108" priority="2336">
      <formula>LEN(TRIM(AA2038))&gt;0</formula>
    </cfRule>
  </conditionalFormatting>
  <conditionalFormatting sqref="K2038:N2038">
    <cfRule type="containsText" dxfId="1107" priority="2333" operator="containsText" text="DISABLED">
      <formula>NOT(ISERROR(SEARCH("DISABLED",K2038)))</formula>
    </cfRule>
    <cfRule type="containsText" dxfId="1106" priority="2334" operator="containsText" text="ENABLED">
      <formula>NOT(ISERROR(SEARCH("ENABLED",K2038)))</formula>
    </cfRule>
  </conditionalFormatting>
  <conditionalFormatting sqref="J2039">
    <cfRule type="containsText" dxfId="1105" priority="2331" operator="containsText" text="DISABLED">
      <formula>NOT(ISERROR(SEARCH("DISABLED",J2039)))</formula>
    </cfRule>
    <cfRule type="containsText" dxfId="1104" priority="2332" operator="containsText" text="ENABLED">
      <formula>NOT(ISERROR(SEARCH("ENABLED",J2039)))</formula>
    </cfRule>
  </conditionalFormatting>
  <conditionalFormatting sqref="AA2039">
    <cfRule type="notContainsBlanks" dxfId="1103" priority="2330">
      <formula>LEN(TRIM(AA2039))&gt;0</formula>
    </cfRule>
  </conditionalFormatting>
  <conditionalFormatting sqref="K2039:N2039">
    <cfRule type="containsText" dxfId="1102" priority="2327" operator="containsText" text="DISABLED">
      <formula>NOT(ISERROR(SEARCH("DISABLED",K2039)))</formula>
    </cfRule>
    <cfRule type="containsText" dxfId="1101" priority="2328" operator="containsText" text="ENABLED">
      <formula>NOT(ISERROR(SEARCH("ENABLED",K2039)))</formula>
    </cfRule>
  </conditionalFormatting>
  <conditionalFormatting sqref="J2040">
    <cfRule type="containsText" dxfId="1100" priority="2325" operator="containsText" text="DISABLED">
      <formula>NOT(ISERROR(SEARCH("DISABLED",J2040)))</formula>
    </cfRule>
    <cfRule type="containsText" dxfId="1099" priority="2326" operator="containsText" text="ENABLED">
      <formula>NOT(ISERROR(SEARCH("ENABLED",J2040)))</formula>
    </cfRule>
  </conditionalFormatting>
  <conditionalFormatting sqref="AA2040">
    <cfRule type="notContainsBlanks" dxfId="1098" priority="2324">
      <formula>LEN(TRIM(AA2040))&gt;0</formula>
    </cfRule>
  </conditionalFormatting>
  <conditionalFormatting sqref="K2040:N2040">
    <cfRule type="containsText" dxfId="1097" priority="2321" operator="containsText" text="DISABLED">
      <formula>NOT(ISERROR(SEARCH("DISABLED",K2040)))</formula>
    </cfRule>
    <cfRule type="containsText" dxfId="1096" priority="2322" operator="containsText" text="ENABLED">
      <formula>NOT(ISERROR(SEARCH("ENABLED",K2040)))</formula>
    </cfRule>
  </conditionalFormatting>
  <conditionalFormatting sqref="J2041">
    <cfRule type="containsText" dxfId="1095" priority="2319" operator="containsText" text="DISABLED">
      <formula>NOT(ISERROR(SEARCH("DISABLED",J2041)))</formula>
    </cfRule>
    <cfRule type="containsText" dxfId="1094" priority="2320" operator="containsText" text="ENABLED">
      <formula>NOT(ISERROR(SEARCH("ENABLED",J2041)))</formula>
    </cfRule>
  </conditionalFormatting>
  <conditionalFormatting sqref="AA2041">
    <cfRule type="notContainsBlanks" dxfId="1093" priority="2318">
      <formula>LEN(TRIM(AA2041))&gt;0</formula>
    </cfRule>
  </conditionalFormatting>
  <conditionalFormatting sqref="K2041:N2041">
    <cfRule type="containsText" dxfId="1092" priority="2315" operator="containsText" text="DISABLED">
      <formula>NOT(ISERROR(SEARCH("DISABLED",K2041)))</formula>
    </cfRule>
    <cfRule type="containsText" dxfId="1091" priority="2316" operator="containsText" text="ENABLED">
      <formula>NOT(ISERROR(SEARCH("ENABLED",K2041)))</formula>
    </cfRule>
  </conditionalFormatting>
  <conditionalFormatting sqref="J2042">
    <cfRule type="containsText" dxfId="1090" priority="2313" operator="containsText" text="DISABLED">
      <formula>NOT(ISERROR(SEARCH("DISABLED",J2042)))</formula>
    </cfRule>
    <cfRule type="containsText" dxfId="1089" priority="2314" operator="containsText" text="ENABLED">
      <formula>NOT(ISERROR(SEARCH("ENABLED",J2042)))</formula>
    </cfRule>
  </conditionalFormatting>
  <conditionalFormatting sqref="AA2042">
    <cfRule type="notContainsBlanks" dxfId="1088" priority="2312">
      <formula>LEN(TRIM(AA2042))&gt;0</formula>
    </cfRule>
  </conditionalFormatting>
  <conditionalFormatting sqref="K2042:N2042">
    <cfRule type="containsText" dxfId="1087" priority="2309" operator="containsText" text="DISABLED">
      <formula>NOT(ISERROR(SEARCH("DISABLED",K2042)))</formula>
    </cfRule>
    <cfRule type="containsText" dxfId="1086" priority="2310" operator="containsText" text="ENABLED">
      <formula>NOT(ISERROR(SEARCH("ENABLED",K2042)))</formula>
    </cfRule>
  </conditionalFormatting>
  <conditionalFormatting sqref="J2043">
    <cfRule type="containsText" dxfId="1085" priority="2307" operator="containsText" text="DISABLED">
      <formula>NOT(ISERROR(SEARCH("DISABLED",J2043)))</formula>
    </cfRule>
    <cfRule type="containsText" dxfId="1084" priority="2308" operator="containsText" text="ENABLED">
      <formula>NOT(ISERROR(SEARCH("ENABLED",J2043)))</formula>
    </cfRule>
  </conditionalFormatting>
  <conditionalFormatting sqref="AA2043">
    <cfRule type="notContainsBlanks" dxfId="1083" priority="2306">
      <formula>LEN(TRIM(AA2043))&gt;0</formula>
    </cfRule>
  </conditionalFormatting>
  <conditionalFormatting sqref="K2043:N2043">
    <cfRule type="containsText" dxfId="1082" priority="2303" operator="containsText" text="DISABLED">
      <formula>NOT(ISERROR(SEARCH("DISABLED",K2043)))</formula>
    </cfRule>
    <cfRule type="containsText" dxfId="1081" priority="2304" operator="containsText" text="ENABLED">
      <formula>NOT(ISERROR(SEARCH("ENABLED",K2043)))</formula>
    </cfRule>
  </conditionalFormatting>
  <conditionalFormatting sqref="J2044">
    <cfRule type="containsText" dxfId="1080" priority="2301" operator="containsText" text="DISABLED">
      <formula>NOT(ISERROR(SEARCH("DISABLED",J2044)))</formula>
    </cfRule>
    <cfRule type="containsText" dxfId="1079" priority="2302" operator="containsText" text="ENABLED">
      <formula>NOT(ISERROR(SEARCH("ENABLED",J2044)))</formula>
    </cfRule>
  </conditionalFormatting>
  <conditionalFormatting sqref="AA2044">
    <cfRule type="notContainsBlanks" dxfId="1078" priority="2300">
      <formula>LEN(TRIM(AA2044))&gt;0</formula>
    </cfRule>
  </conditionalFormatting>
  <conditionalFormatting sqref="K2044:N2044">
    <cfRule type="containsText" dxfId="1077" priority="2297" operator="containsText" text="DISABLED">
      <formula>NOT(ISERROR(SEARCH("DISABLED",K2044)))</formula>
    </cfRule>
    <cfRule type="containsText" dxfId="1076" priority="2298" operator="containsText" text="ENABLED">
      <formula>NOT(ISERROR(SEARCH("ENABLED",K2044)))</formula>
    </cfRule>
  </conditionalFormatting>
  <conditionalFormatting sqref="J2045:J2046">
    <cfRule type="containsText" dxfId="1075" priority="2295" operator="containsText" text="DISABLED">
      <formula>NOT(ISERROR(SEARCH("DISABLED",J2045)))</formula>
    </cfRule>
    <cfRule type="containsText" dxfId="1074" priority="2296" operator="containsText" text="ENABLED">
      <formula>NOT(ISERROR(SEARCH("ENABLED",J2045)))</formula>
    </cfRule>
  </conditionalFormatting>
  <conditionalFormatting sqref="AA2045:AA2047">
    <cfRule type="notContainsBlanks" dxfId="1073" priority="2294">
      <formula>LEN(TRIM(AA2045))&gt;0</formula>
    </cfRule>
  </conditionalFormatting>
  <conditionalFormatting sqref="K2045:N2047">
    <cfRule type="containsText" dxfId="1072" priority="2291" operator="containsText" text="DISABLED">
      <formula>NOT(ISERROR(SEARCH("DISABLED",K2045)))</formula>
    </cfRule>
    <cfRule type="containsText" dxfId="1071" priority="2292" operator="containsText" text="ENABLED">
      <formula>NOT(ISERROR(SEARCH("ENABLED",K2045)))</formula>
    </cfRule>
  </conditionalFormatting>
  <conditionalFormatting sqref="AA2048">
    <cfRule type="notContainsBlanks" dxfId="1070" priority="2288">
      <formula>LEN(TRIM(AA2048))&gt;0</formula>
    </cfRule>
  </conditionalFormatting>
  <conditionalFormatting sqref="K2048:N2048">
    <cfRule type="containsText" dxfId="1069" priority="2285" operator="containsText" text="DISABLED">
      <formula>NOT(ISERROR(SEARCH("DISABLED",K2048)))</formula>
    </cfRule>
    <cfRule type="containsText" dxfId="1068" priority="2286" operator="containsText" text="ENABLED">
      <formula>NOT(ISERROR(SEARCH("ENABLED",K2048)))</formula>
    </cfRule>
  </conditionalFormatting>
  <conditionalFormatting sqref="AA2049 AA2051">
    <cfRule type="notContainsBlanks" dxfId="1067" priority="2282">
      <formula>LEN(TRIM(AA2049))&gt;0</formula>
    </cfRule>
  </conditionalFormatting>
  <conditionalFormatting sqref="K2049:N2049">
    <cfRule type="containsText" dxfId="1066" priority="2279" operator="containsText" text="DISABLED">
      <formula>NOT(ISERROR(SEARCH("DISABLED",K2049)))</formula>
    </cfRule>
    <cfRule type="containsText" dxfId="1065" priority="2280" operator="containsText" text="ENABLED">
      <formula>NOT(ISERROR(SEARCH("ENABLED",K2049)))</formula>
    </cfRule>
  </conditionalFormatting>
  <conditionalFormatting sqref="AA2050">
    <cfRule type="notContainsBlanks" dxfId="1064" priority="2276">
      <formula>LEN(TRIM(AA2050))&gt;0</formula>
    </cfRule>
  </conditionalFormatting>
  <conditionalFormatting sqref="K2050:N2050">
    <cfRule type="containsText" dxfId="1063" priority="2273" operator="containsText" text="DISABLED">
      <formula>NOT(ISERROR(SEARCH("DISABLED",K2050)))</formula>
    </cfRule>
    <cfRule type="containsText" dxfId="1062" priority="2274" operator="containsText" text="ENABLED">
      <formula>NOT(ISERROR(SEARCH("ENABLED",K2050)))</formula>
    </cfRule>
  </conditionalFormatting>
  <conditionalFormatting sqref="K2051:N2051 K2053:N2053">
    <cfRule type="containsText" dxfId="1061" priority="2268" operator="containsText" text="DISABLED">
      <formula>NOT(ISERROR(SEARCH("DISABLED",K2051)))</formula>
    </cfRule>
    <cfRule type="containsText" dxfId="1060" priority="2269" operator="containsText" text="ENABLED">
      <formula>NOT(ISERROR(SEARCH("ENABLED",K2051)))</formula>
    </cfRule>
  </conditionalFormatting>
  <conditionalFormatting sqref="AA2053">
    <cfRule type="notContainsBlanks" dxfId="1059" priority="2241">
      <formula>LEN(TRIM(AA2053))&gt;0</formula>
    </cfRule>
  </conditionalFormatting>
  <conditionalFormatting sqref="AA2054">
    <cfRule type="notContainsBlanks" dxfId="1058" priority="2237">
      <formula>LEN(TRIM(AA2054))&gt;0</formula>
    </cfRule>
  </conditionalFormatting>
  <conditionalFormatting sqref="K2054:N2054">
    <cfRule type="containsText" dxfId="1057" priority="2234" operator="containsText" text="DISABLED">
      <formula>NOT(ISERROR(SEARCH("DISABLED",K2054)))</formula>
    </cfRule>
    <cfRule type="containsText" dxfId="1056" priority="2235" operator="containsText" text="ENABLED">
      <formula>NOT(ISERROR(SEARCH("ENABLED",K2054)))</formula>
    </cfRule>
  </conditionalFormatting>
  <conditionalFormatting sqref="AA2055">
    <cfRule type="notContainsBlanks" dxfId="1055" priority="2231">
      <formula>LEN(TRIM(AA2055))&gt;0</formula>
    </cfRule>
  </conditionalFormatting>
  <conditionalFormatting sqref="K2055:N2055">
    <cfRule type="containsText" dxfId="1054" priority="2228" operator="containsText" text="DISABLED">
      <formula>NOT(ISERROR(SEARCH("DISABLED",K2055)))</formula>
    </cfRule>
    <cfRule type="containsText" dxfId="1053" priority="2229" operator="containsText" text="ENABLED">
      <formula>NOT(ISERROR(SEARCH("ENABLED",K2055)))</formula>
    </cfRule>
  </conditionalFormatting>
  <conditionalFormatting sqref="AA2056">
    <cfRule type="notContainsBlanks" dxfId="1052" priority="2225">
      <formula>LEN(TRIM(AA2056))&gt;0</formula>
    </cfRule>
  </conditionalFormatting>
  <conditionalFormatting sqref="K2056:N2056">
    <cfRule type="containsText" dxfId="1051" priority="2222" operator="containsText" text="DISABLED">
      <formula>NOT(ISERROR(SEARCH("DISABLED",K2056)))</formula>
    </cfRule>
    <cfRule type="containsText" dxfId="1050" priority="2223" operator="containsText" text="ENABLED">
      <formula>NOT(ISERROR(SEARCH("ENABLED",K2056)))</formula>
    </cfRule>
  </conditionalFormatting>
  <conditionalFormatting sqref="AA2057">
    <cfRule type="notContainsBlanks" dxfId="1049" priority="2219">
      <formula>LEN(TRIM(AA2057))&gt;0</formula>
    </cfRule>
  </conditionalFormatting>
  <conditionalFormatting sqref="K2057:N2057">
    <cfRule type="containsText" dxfId="1048" priority="2216" operator="containsText" text="DISABLED">
      <formula>NOT(ISERROR(SEARCH("DISABLED",K2057)))</formula>
    </cfRule>
    <cfRule type="containsText" dxfId="1047" priority="2217" operator="containsText" text="ENABLED">
      <formula>NOT(ISERROR(SEARCH("ENABLED",K2057)))</formula>
    </cfRule>
  </conditionalFormatting>
  <conditionalFormatting sqref="J1909:N1909">
    <cfRule type="containsText" dxfId="1046" priority="2214" operator="containsText" text="DISABLED">
      <formula>NOT(ISERROR(SEARCH("DISABLED",J1909)))</formula>
    </cfRule>
    <cfRule type="containsText" dxfId="1045" priority="2215" operator="containsText" text="ENABLED">
      <formula>NOT(ISERROR(SEARCH("ENABLED",J1909)))</formula>
    </cfRule>
  </conditionalFormatting>
  <conditionalFormatting sqref="AA1909">
    <cfRule type="notContainsBlanks" dxfId="1044" priority="2213">
      <formula>LEN(TRIM(AA1909))&gt;0</formula>
    </cfRule>
  </conditionalFormatting>
  <conditionalFormatting sqref="AA2058:AA2059">
    <cfRule type="notContainsBlanks" dxfId="1043" priority="2209">
      <formula>LEN(TRIM(AA2058))&gt;0</formula>
    </cfRule>
  </conditionalFormatting>
  <conditionalFormatting sqref="AA2059">
    <cfRule type="notContainsBlanks" dxfId="1042" priority="2206">
      <formula>LEN(TRIM(AA2059))&gt;0</formula>
    </cfRule>
  </conditionalFormatting>
  <conditionalFormatting sqref="K2058:N2059">
    <cfRule type="containsText" dxfId="1041" priority="2203" operator="containsText" text="DISABLED">
      <formula>NOT(ISERROR(SEARCH("DISABLED",K2058)))</formula>
    </cfRule>
    <cfRule type="containsText" dxfId="1040" priority="2204" operator="containsText" text="ENABLED">
      <formula>NOT(ISERROR(SEARCH("ENABLED",K2058)))</formula>
    </cfRule>
  </conditionalFormatting>
  <conditionalFormatting sqref="AA2058">
    <cfRule type="notContainsBlanks" dxfId="1039" priority="2196">
      <formula>LEN(TRIM(AA2058))&gt;0</formula>
    </cfRule>
  </conditionalFormatting>
  <conditionalFormatting sqref="K2058:N2058">
    <cfRule type="containsText" dxfId="1038" priority="2193" operator="containsText" text="DISABLED">
      <formula>NOT(ISERROR(SEARCH("DISABLED",K2058)))</formula>
    </cfRule>
    <cfRule type="containsText" dxfId="1037" priority="2194" operator="containsText" text="ENABLED">
      <formula>NOT(ISERROR(SEARCH("ENABLED",K2058)))</formula>
    </cfRule>
  </conditionalFormatting>
  <conditionalFormatting sqref="AA2068">
    <cfRule type="notContainsBlanks" dxfId="1036" priority="2163">
      <formula>LEN(TRIM(AA2068))&gt;0</formula>
    </cfRule>
  </conditionalFormatting>
  <conditionalFormatting sqref="K2068:N2068">
    <cfRule type="containsText" dxfId="1035" priority="2160" operator="containsText" text="DISABLED">
      <formula>NOT(ISERROR(SEARCH("DISABLED",K2068)))</formula>
    </cfRule>
    <cfRule type="containsText" dxfId="1034" priority="2161" operator="containsText" text="ENABLED">
      <formula>NOT(ISERROR(SEARCH("ENABLED",K2068)))</formula>
    </cfRule>
  </conditionalFormatting>
  <conditionalFormatting sqref="AA2069:AA2071">
    <cfRule type="notContainsBlanks" dxfId="1033" priority="2126">
      <formula>LEN(TRIM(AA2069))&gt;0</formula>
    </cfRule>
  </conditionalFormatting>
  <conditionalFormatting sqref="K2069:N2071">
    <cfRule type="containsText" dxfId="1032" priority="2123" operator="containsText" text="DISABLED">
      <formula>NOT(ISERROR(SEARCH("DISABLED",K2069)))</formula>
    </cfRule>
    <cfRule type="containsText" dxfId="1031" priority="2124" operator="containsText" text="ENABLED">
      <formula>NOT(ISERROR(SEARCH("ENABLED",K2069)))</formula>
    </cfRule>
  </conditionalFormatting>
  <conditionalFormatting sqref="J1924">
    <cfRule type="containsText" dxfId="1030" priority="2115" operator="containsText" text="DISABLED">
      <formula>NOT(ISERROR(SEARCH("DISABLED",J1924)))</formula>
    </cfRule>
    <cfRule type="containsText" dxfId="1029" priority="2116" operator="containsText" text="ENABLED">
      <formula>NOT(ISERROR(SEARCH("ENABLED",J1924)))</formula>
    </cfRule>
  </conditionalFormatting>
  <conditionalFormatting sqref="AA1924">
    <cfRule type="notContainsBlanks" dxfId="1028" priority="2114">
      <formula>LEN(TRIM(AA1924))&gt;0</formula>
    </cfRule>
  </conditionalFormatting>
  <conditionalFormatting sqref="K1924:N1924">
    <cfRule type="containsText" dxfId="1027" priority="2111" operator="containsText" text="DISABLED">
      <formula>NOT(ISERROR(SEARCH("DISABLED",K1924)))</formula>
    </cfRule>
    <cfRule type="containsText" dxfId="1026" priority="2112" operator="containsText" text="ENABLED">
      <formula>NOT(ISERROR(SEARCH("ENABLED",K1924)))</formula>
    </cfRule>
  </conditionalFormatting>
  <conditionalFormatting sqref="J1974">
    <cfRule type="containsText" dxfId="1025" priority="2101" operator="containsText" text="DISABLED">
      <formula>NOT(ISERROR(SEARCH("DISABLED",J1974)))</formula>
    </cfRule>
    <cfRule type="containsText" dxfId="1024" priority="2102" operator="containsText" text="ENABLED">
      <formula>NOT(ISERROR(SEARCH("ENABLED",J1974)))</formula>
    </cfRule>
  </conditionalFormatting>
  <conditionalFormatting sqref="AA1974">
    <cfRule type="notContainsBlanks" dxfId="1023" priority="2100">
      <formula>LEN(TRIM(AA1974))&gt;0</formula>
    </cfRule>
  </conditionalFormatting>
  <conditionalFormatting sqref="K1974:N1974">
    <cfRule type="containsText" dxfId="1022" priority="2097" operator="containsText" text="DISABLED">
      <formula>NOT(ISERROR(SEARCH("DISABLED",K1974)))</formula>
    </cfRule>
    <cfRule type="containsText" dxfId="1021" priority="2098" operator="containsText" text="ENABLED">
      <formula>NOT(ISERROR(SEARCH("ENABLED",K1974)))</formula>
    </cfRule>
  </conditionalFormatting>
  <conditionalFormatting sqref="J1973">
    <cfRule type="containsText" dxfId="1020" priority="2095" operator="containsText" text="DISABLED">
      <formula>NOT(ISERROR(SEARCH("DISABLED",J1973)))</formula>
    </cfRule>
    <cfRule type="containsText" dxfId="1019" priority="2096" operator="containsText" text="ENABLED">
      <formula>NOT(ISERROR(SEARCH("ENABLED",J1973)))</formula>
    </cfRule>
  </conditionalFormatting>
  <conditionalFormatting sqref="AA1973">
    <cfRule type="notContainsBlanks" dxfId="1018" priority="2094">
      <formula>LEN(TRIM(AA1973))&gt;0</formula>
    </cfRule>
  </conditionalFormatting>
  <conditionalFormatting sqref="K1973:N1973">
    <cfRule type="containsText" dxfId="1017" priority="2091" operator="containsText" text="DISABLED">
      <formula>NOT(ISERROR(SEARCH("DISABLED",K1973)))</formula>
    </cfRule>
    <cfRule type="containsText" dxfId="1016" priority="2092" operator="containsText" text="ENABLED">
      <formula>NOT(ISERROR(SEARCH("ENABLED",K1973)))</formula>
    </cfRule>
  </conditionalFormatting>
  <conditionalFormatting sqref="J1971">
    <cfRule type="containsText" dxfId="1015" priority="2089" operator="containsText" text="DISABLED">
      <formula>NOT(ISERROR(SEARCH("DISABLED",J1971)))</formula>
    </cfRule>
    <cfRule type="containsText" dxfId="1014" priority="2090" operator="containsText" text="ENABLED">
      <formula>NOT(ISERROR(SEARCH("ENABLED",J1971)))</formula>
    </cfRule>
  </conditionalFormatting>
  <conditionalFormatting sqref="AA1971">
    <cfRule type="notContainsBlanks" dxfId="1013" priority="2088">
      <formula>LEN(TRIM(AA1971))&gt;0</formula>
    </cfRule>
  </conditionalFormatting>
  <conditionalFormatting sqref="K1971:N1971">
    <cfRule type="containsText" dxfId="1012" priority="2085" operator="containsText" text="DISABLED">
      <formula>NOT(ISERROR(SEARCH("DISABLED",K1971)))</formula>
    </cfRule>
    <cfRule type="containsText" dxfId="1011" priority="2086" operator="containsText" text="ENABLED">
      <formula>NOT(ISERROR(SEARCH("ENABLED",K1971)))</formula>
    </cfRule>
  </conditionalFormatting>
  <conditionalFormatting sqref="AA1919">
    <cfRule type="notContainsBlanks" dxfId="1010" priority="2070">
      <formula>LEN(TRIM(AA1919))&gt;0</formula>
    </cfRule>
  </conditionalFormatting>
  <conditionalFormatting sqref="K1919:N1919">
    <cfRule type="containsText" dxfId="1009" priority="2067" operator="containsText" text="DISABLED">
      <formula>NOT(ISERROR(SEARCH("DISABLED",K1919)))</formula>
    </cfRule>
    <cfRule type="containsText" dxfId="1008" priority="2068" operator="containsText" text="ENABLED">
      <formula>NOT(ISERROR(SEARCH("ENABLED",K1919)))</formula>
    </cfRule>
  </conditionalFormatting>
  <conditionalFormatting sqref="J1843">
    <cfRule type="containsText" dxfId="1007" priority="2065" operator="containsText" text="DISABLED">
      <formula>NOT(ISERROR(SEARCH("DISABLED",J1843)))</formula>
    </cfRule>
    <cfRule type="containsText" dxfId="1006" priority="2066" operator="containsText" text="ENABLED">
      <formula>NOT(ISERROR(SEARCH("ENABLED",J1843)))</formula>
    </cfRule>
  </conditionalFormatting>
  <conditionalFormatting sqref="AA1843">
    <cfRule type="notContainsBlanks" dxfId="1005" priority="2064">
      <formula>LEN(TRIM(AA1843))&gt;0</formula>
    </cfRule>
  </conditionalFormatting>
  <conditionalFormatting sqref="K1843:N1843">
    <cfRule type="containsText" dxfId="1004" priority="2061" operator="containsText" text="DISABLED">
      <formula>NOT(ISERROR(SEARCH("DISABLED",K1843)))</formula>
    </cfRule>
    <cfRule type="containsText" dxfId="1003" priority="2062" operator="containsText" text="ENABLED">
      <formula>NOT(ISERROR(SEARCH("ENABLED",K1843)))</formula>
    </cfRule>
  </conditionalFormatting>
  <conditionalFormatting sqref="AA2072">
    <cfRule type="notContainsBlanks" dxfId="1002" priority="2054">
      <formula>LEN(TRIM(AA2072))&gt;0</formula>
    </cfRule>
  </conditionalFormatting>
  <conditionalFormatting sqref="K2072:N2072">
    <cfRule type="containsText" dxfId="1001" priority="2051" operator="containsText" text="DISABLED">
      <formula>NOT(ISERROR(SEARCH("DISABLED",K2072)))</formula>
    </cfRule>
    <cfRule type="containsText" dxfId="1000" priority="2052" operator="containsText" text="ENABLED">
      <formula>NOT(ISERROR(SEARCH("ENABLED",K2072)))</formula>
    </cfRule>
  </conditionalFormatting>
  <conditionalFormatting sqref="J2074:J2076">
    <cfRule type="containsText" dxfId="999" priority="2031" operator="containsText" text="DISABLED">
      <formula>NOT(ISERROR(SEARCH("DISABLED",J2074)))</formula>
    </cfRule>
    <cfRule type="containsText" dxfId="998" priority="2032" operator="containsText" text="ENABLED">
      <formula>NOT(ISERROR(SEARCH("ENABLED",J2074)))</formula>
    </cfRule>
  </conditionalFormatting>
  <conditionalFormatting sqref="AA2073:AA2076">
    <cfRule type="notContainsBlanks" dxfId="997" priority="2030">
      <formula>LEN(TRIM(AA2073))&gt;0</formula>
    </cfRule>
  </conditionalFormatting>
  <conditionalFormatting sqref="K2073:N2076">
    <cfRule type="containsText" dxfId="996" priority="2027" operator="containsText" text="DISABLED">
      <formula>NOT(ISERROR(SEARCH("DISABLED",K2073)))</formula>
    </cfRule>
    <cfRule type="containsText" dxfId="995" priority="2028" operator="containsText" text="ENABLED">
      <formula>NOT(ISERROR(SEARCH("ENABLED",K2073)))</formula>
    </cfRule>
  </conditionalFormatting>
  <conditionalFormatting sqref="J1902">
    <cfRule type="containsText" dxfId="994" priority="2025" operator="containsText" text="DISABLED">
      <formula>NOT(ISERROR(SEARCH("DISABLED",J1902)))</formula>
    </cfRule>
    <cfRule type="containsText" dxfId="993" priority="2026" operator="containsText" text="ENABLED">
      <formula>NOT(ISERROR(SEARCH("ENABLED",J1902)))</formula>
    </cfRule>
  </conditionalFormatting>
  <conditionalFormatting sqref="AA1902">
    <cfRule type="notContainsBlanks" dxfId="992" priority="2024">
      <formula>LEN(TRIM(AA1902))&gt;0</formula>
    </cfRule>
  </conditionalFormatting>
  <conditionalFormatting sqref="K1902:N1902">
    <cfRule type="containsText" dxfId="991" priority="2021" operator="containsText" text="DISABLED">
      <formula>NOT(ISERROR(SEARCH("DISABLED",K1902)))</formula>
    </cfRule>
    <cfRule type="containsText" dxfId="990" priority="2022" operator="containsText" text="ENABLED">
      <formula>NOT(ISERROR(SEARCH("ENABLED",K1902)))</formula>
    </cfRule>
  </conditionalFormatting>
  <conditionalFormatting sqref="J1922">
    <cfRule type="containsText" dxfId="989" priority="2019" operator="containsText" text="DISABLED">
      <formula>NOT(ISERROR(SEARCH("DISABLED",J1922)))</formula>
    </cfRule>
    <cfRule type="containsText" dxfId="988" priority="2020" operator="containsText" text="ENABLED">
      <formula>NOT(ISERROR(SEARCH("ENABLED",J1922)))</formula>
    </cfRule>
  </conditionalFormatting>
  <conditionalFormatting sqref="AA1922">
    <cfRule type="notContainsBlanks" dxfId="987" priority="2018">
      <formula>LEN(TRIM(AA1922))&gt;0</formula>
    </cfRule>
  </conditionalFormatting>
  <conditionalFormatting sqref="K1922:N1922">
    <cfRule type="containsText" dxfId="986" priority="2015" operator="containsText" text="DISABLED">
      <formula>NOT(ISERROR(SEARCH("DISABLED",K1922)))</formula>
    </cfRule>
    <cfRule type="containsText" dxfId="985" priority="2016" operator="containsText" text="ENABLED">
      <formula>NOT(ISERROR(SEARCH("ENABLED",K1922)))</formula>
    </cfRule>
  </conditionalFormatting>
  <conditionalFormatting sqref="J1923">
    <cfRule type="containsText" dxfId="984" priority="2013" operator="containsText" text="DISABLED">
      <formula>NOT(ISERROR(SEARCH("DISABLED",J1923)))</formula>
    </cfRule>
    <cfRule type="containsText" dxfId="983" priority="2014" operator="containsText" text="ENABLED">
      <formula>NOT(ISERROR(SEARCH("ENABLED",J1923)))</formula>
    </cfRule>
  </conditionalFormatting>
  <conditionalFormatting sqref="AA1923">
    <cfRule type="notContainsBlanks" dxfId="982" priority="2012">
      <formula>LEN(TRIM(AA1923))&gt;0</formula>
    </cfRule>
  </conditionalFormatting>
  <conditionalFormatting sqref="K1923:N1923">
    <cfRule type="containsText" dxfId="981" priority="2010" operator="containsText" text="DISABLED">
      <formula>NOT(ISERROR(SEARCH("DISABLED",K1923)))</formula>
    </cfRule>
    <cfRule type="containsText" dxfId="980" priority="2011" operator="containsText" text="ENABLED">
      <formula>NOT(ISERROR(SEARCH("ENABLED",K1923)))</formula>
    </cfRule>
  </conditionalFormatting>
  <conditionalFormatting sqref="K43:L43 N43">
    <cfRule type="containsText" dxfId="979" priority="2001" operator="containsText" text="DISABLED">
      <formula>NOT(ISERROR(SEARCH("DISABLED",K43)))</formula>
    </cfRule>
    <cfRule type="containsText" dxfId="978" priority="2002" operator="containsText" text="ENABLED">
      <formula>NOT(ISERROR(SEARCH("ENABLED",K43)))</formula>
    </cfRule>
  </conditionalFormatting>
  <conditionalFormatting sqref="AA43">
    <cfRule type="notContainsBlanks" dxfId="977" priority="2000">
      <formula>LEN(TRIM(AA43))&gt;0</formula>
    </cfRule>
  </conditionalFormatting>
  <conditionalFormatting sqref="K1582:L1582 N1582">
    <cfRule type="containsText" dxfId="976" priority="1997" operator="containsText" text="DISABLED">
      <formula>NOT(ISERROR(SEARCH("DISABLED",K1582)))</formula>
    </cfRule>
    <cfRule type="containsText" dxfId="975" priority="1998" operator="containsText" text="ENABLED">
      <formula>NOT(ISERROR(SEARCH("ENABLED",K1582)))</formula>
    </cfRule>
  </conditionalFormatting>
  <conditionalFormatting sqref="AA1582">
    <cfRule type="notContainsBlanks" dxfId="974" priority="1996">
      <formula>LEN(TRIM(AA1582))&gt;0</formula>
    </cfRule>
  </conditionalFormatting>
  <conditionalFormatting sqref="J54:L54 N54">
    <cfRule type="containsText" dxfId="973" priority="1989" operator="containsText" text="DISABLED">
      <formula>NOT(ISERROR(SEARCH("DISABLED",J54)))</formula>
    </cfRule>
    <cfRule type="containsText" dxfId="972" priority="1990" operator="containsText" text="ENABLED">
      <formula>NOT(ISERROR(SEARCH("ENABLED",J54)))</formula>
    </cfRule>
  </conditionalFormatting>
  <conditionalFormatting sqref="AA54">
    <cfRule type="notContainsBlanks" dxfId="971" priority="1988">
      <formula>LEN(TRIM(AA54))&gt;0</formula>
    </cfRule>
  </conditionalFormatting>
  <conditionalFormatting sqref="J55:L55 N55">
    <cfRule type="containsText" dxfId="970" priority="1985" operator="containsText" text="DISABLED">
      <formula>NOT(ISERROR(SEARCH("DISABLED",J55)))</formula>
    </cfRule>
    <cfRule type="containsText" dxfId="969" priority="1986" operator="containsText" text="ENABLED">
      <formula>NOT(ISERROR(SEARCH("ENABLED",J55)))</formula>
    </cfRule>
  </conditionalFormatting>
  <conditionalFormatting sqref="AA55">
    <cfRule type="notContainsBlanks" dxfId="968" priority="1984">
      <formula>LEN(TRIM(AA55))&gt;0</formula>
    </cfRule>
  </conditionalFormatting>
  <conditionalFormatting sqref="AA61">
    <cfRule type="notContainsBlanks" dxfId="967" priority="1976">
      <formula>LEN(TRIM(AA61))&gt;0</formula>
    </cfRule>
  </conditionalFormatting>
  <conditionalFormatting sqref="AA62">
    <cfRule type="notContainsBlanks" dxfId="966" priority="1974">
      <formula>LEN(TRIM(AA62))&gt;0</formula>
    </cfRule>
  </conditionalFormatting>
  <conditionalFormatting sqref="AA62">
    <cfRule type="notContainsBlanks" dxfId="965" priority="1971">
      <formula>LEN(TRIM(AA62))&gt;0</formula>
    </cfRule>
  </conditionalFormatting>
  <conditionalFormatting sqref="K62:L62 N62">
    <cfRule type="containsText" dxfId="964" priority="1968" operator="containsText" text="DISABLED">
      <formula>NOT(ISERROR(SEARCH("DISABLED",K62)))</formula>
    </cfRule>
    <cfRule type="containsText" dxfId="963" priority="1969" operator="containsText" text="ENABLED">
      <formula>NOT(ISERROR(SEARCH("ENABLED",K62)))</formula>
    </cfRule>
  </conditionalFormatting>
  <conditionalFormatting sqref="J71:L71 N71">
    <cfRule type="containsText" dxfId="962" priority="1962" operator="containsText" text="DISABLED">
      <formula>NOT(ISERROR(SEARCH("DISABLED",J71)))</formula>
    </cfRule>
    <cfRule type="containsText" dxfId="961" priority="1963" operator="containsText" text="ENABLED">
      <formula>NOT(ISERROR(SEARCH("ENABLED",J71)))</formula>
    </cfRule>
  </conditionalFormatting>
  <conditionalFormatting sqref="AA71">
    <cfRule type="notContainsBlanks" dxfId="960" priority="1961">
      <formula>LEN(TRIM(AA71))&gt;0</formula>
    </cfRule>
  </conditionalFormatting>
  <conditionalFormatting sqref="N75">
    <cfRule type="containsText" dxfId="959" priority="1954" operator="containsText" text="DISABLED">
      <formula>NOT(ISERROR(SEARCH("DISABLED",N75)))</formula>
    </cfRule>
    <cfRule type="containsText" dxfId="958" priority="1955" operator="containsText" text="ENABLED">
      <formula>NOT(ISERROR(SEARCH("ENABLED",N75)))</formula>
    </cfRule>
  </conditionalFormatting>
  <conditionalFormatting sqref="AA75">
    <cfRule type="notContainsBlanks" dxfId="957" priority="1953">
      <formula>LEN(TRIM(AA75))&gt;0</formula>
    </cfRule>
  </conditionalFormatting>
  <conditionalFormatting sqref="K82:L82 N82">
    <cfRule type="containsText" dxfId="956" priority="1946" operator="containsText" text="DISABLED">
      <formula>NOT(ISERROR(SEARCH("DISABLED",K82)))</formula>
    </cfRule>
    <cfRule type="containsText" dxfId="955" priority="1947" operator="containsText" text="ENABLED">
      <formula>NOT(ISERROR(SEARCH("ENABLED",K82)))</formula>
    </cfRule>
  </conditionalFormatting>
  <conditionalFormatting sqref="AA82">
    <cfRule type="notContainsBlanks" dxfId="954" priority="1945">
      <formula>LEN(TRIM(AA82))&gt;0</formula>
    </cfRule>
  </conditionalFormatting>
  <conditionalFormatting sqref="J2119:N2120">
    <cfRule type="containsText" dxfId="953" priority="1942" operator="containsText" text="DISABLED">
      <formula>NOT(ISERROR(SEARCH("DISABLED",J2119)))</formula>
    </cfRule>
    <cfRule type="containsText" dxfId="952" priority="1943" operator="containsText" text="ENABLED">
      <formula>NOT(ISERROR(SEARCH("ENABLED",J2119)))</formula>
    </cfRule>
  </conditionalFormatting>
  <conditionalFormatting sqref="AA2119:AA2120">
    <cfRule type="notContainsBlanks" dxfId="951" priority="1941">
      <formula>LEN(TRIM(AA2119))&gt;0</formula>
    </cfRule>
  </conditionalFormatting>
  <conditionalFormatting sqref="K106:L106 N106">
    <cfRule type="containsText" dxfId="950" priority="1938" operator="containsText" text="DISABLED">
      <formula>NOT(ISERROR(SEARCH("DISABLED",K106)))</formula>
    </cfRule>
    <cfRule type="containsText" dxfId="949" priority="1939" operator="containsText" text="ENABLED">
      <formula>NOT(ISERROR(SEARCH("ENABLED",K106)))</formula>
    </cfRule>
  </conditionalFormatting>
  <conditionalFormatting sqref="AA106">
    <cfRule type="notContainsBlanks" dxfId="948" priority="1937">
      <formula>LEN(TRIM(AA106))&gt;0</formula>
    </cfRule>
  </conditionalFormatting>
  <conditionalFormatting sqref="AA118">
    <cfRule type="notContainsBlanks" dxfId="947" priority="1927">
      <formula>LEN(TRIM(AA118))&gt;0</formula>
    </cfRule>
  </conditionalFormatting>
  <conditionalFormatting sqref="J120:L122 N120:N122">
    <cfRule type="containsText" dxfId="946" priority="1924" operator="containsText" text="DISABLED">
      <formula>NOT(ISERROR(SEARCH("DISABLED",J120)))</formula>
    </cfRule>
    <cfRule type="containsText" dxfId="945" priority="1925" operator="containsText" text="ENABLED">
      <formula>NOT(ISERROR(SEARCH("ENABLED",J120)))</formula>
    </cfRule>
  </conditionalFormatting>
  <conditionalFormatting sqref="AA120:AA122">
    <cfRule type="notContainsBlanks" dxfId="944" priority="1923">
      <formula>LEN(TRIM(AA120))&gt;0</formula>
    </cfRule>
  </conditionalFormatting>
  <conditionalFormatting sqref="J123:L123 N123">
    <cfRule type="containsText" dxfId="943" priority="1920" operator="containsText" text="DISABLED">
      <formula>NOT(ISERROR(SEARCH("DISABLED",J123)))</formula>
    </cfRule>
    <cfRule type="containsText" dxfId="942" priority="1921" operator="containsText" text="ENABLED">
      <formula>NOT(ISERROR(SEARCH("ENABLED",J123)))</formula>
    </cfRule>
  </conditionalFormatting>
  <conditionalFormatting sqref="AA123">
    <cfRule type="notContainsBlanks" dxfId="941" priority="1919">
      <formula>LEN(TRIM(AA123))&gt;0</formula>
    </cfRule>
  </conditionalFormatting>
  <conditionalFormatting sqref="J124:L124 N124">
    <cfRule type="containsText" dxfId="940" priority="1916" operator="containsText" text="DISABLED">
      <formula>NOT(ISERROR(SEARCH("DISABLED",J124)))</formula>
    </cfRule>
    <cfRule type="containsText" dxfId="939" priority="1917" operator="containsText" text="ENABLED">
      <formula>NOT(ISERROR(SEARCH("ENABLED",J124)))</formula>
    </cfRule>
  </conditionalFormatting>
  <conditionalFormatting sqref="AA124">
    <cfRule type="notContainsBlanks" dxfId="938" priority="1915">
      <formula>LEN(TRIM(AA124))&gt;0</formula>
    </cfRule>
  </conditionalFormatting>
  <conditionalFormatting sqref="J125:L125 N125">
    <cfRule type="containsText" dxfId="937" priority="1912" operator="containsText" text="DISABLED">
      <formula>NOT(ISERROR(SEARCH("DISABLED",J125)))</formula>
    </cfRule>
    <cfRule type="containsText" dxfId="936" priority="1913" operator="containsText" text="ENABLED">
      <formula>NOT(ISERROR(SEARCH("ENABLED",J125)))</formula>
    </cfRule>
  </conditionalFormatting>
  <conditionalFormatting sqref="AA125">
    <cfRule type="notContainsBlanks" dxfId="935" priority="1911">
      <formula>LEN(TRIM(AA125))&gt;0</formula>
    </cfRule>
  </conditionalFormatting>
  <conditionalFormatting sqref="J126:L126 N126">
    <cfRule type="containsText" dxfId="934" priority="1908" operator="containsText" text="DISABLED">
      <formula>NOT(ISERROR(SEARCH("DISABLED",J126)))</formula>
    </cfRule>
    <cfRule type="containsText" dxfId="933" priority="1909" operator="containsText" text="ENABLED">
      <formula>NOT(ISERROR(SEARCH("ENABLED",J126)))</formula>
    </cfRule>
  </conditionalFormatting>
  <conditionalFormatting sqref="AA126">
    <cfRule type="notContainsBlanks" dxfId="932" priority="1907">
      <formula>LEN(TRIM(AA126))&gt;0</formula>
    </cfRule>
  </conditionalFormatting>
  <conditionalFormatting sqref="J127:L127 N127">
    <cfRule type="containsText" dxfId="931" priority="1904" operator="containsText" text="DISABLED">
      <formula>NOT(ISERROR(SEARCH("DISABLED",J127)))</formula>
    </cfRule>
    <cfRule type="containsText" dxfId="930" priority="1905" operator="containsText" text="ENABLED">
      <formula>NOT(ISERROR(SEARCH("ENABLED",J127)))</formula>
    </cfRule>
  </conditionalFormatting>
  <conditionalFormatting sqref="AA127">
    <cfRule type="notContainsBlanks" dxfId="929" priority="1903">
      <formula>LEN(TRIM(AA127))&gt;0</formula>
    </cfRule>
  </conditionalFormatting>
  <conditionalFormatting sqref="J128:J131">
    <cfRule type="containsText" dxfId="928" priority="1900" operator="containsText" text="DISABLED">
      <formula>NOT(ISERROR(SEARCH("DISABLED",J128)))</formula>
    </cfRule>
    <cfRule type="containsText" dxfId="927" priority="1901" operator="containsText" text="ENABLED">
      <formula>NOT(ISERROR(SEARCH("ENABLED",J128)))</formula>
    </cfRule>
  </conditionalFormatting>
  <conditionalFormatting sqref="AA128:AA131">
    <cfRule type="notContainsBlanks" dxfId="926" priority="1899">
      <formula>LEN(TRIM(AA128))&gt;0</formula>
    </cfRule>
  </conditionalFormatting>
  <conditionalFormatting sqref="K128:L131 N128:N131">
    <cfRule type="containsText" dxfId="925" priority="1896" operator="containsText" text="DISABLED">
      <formula>NOT(ISERROR(SEARCH("DISABLED",K128)))</formula>
    </cfRule>
    <cfRule type="containsText" dxfId="924" priority="1897" operator="containsText" text="ENABLED">
      <formula>NOT(ISERROR(SEARCH("ENABLED",K128)))</formula>
    </cfRule>
  </conditionalFormatting>
  <conditionalFormatting sqref="J132:L132 N132">
    <cfRule type="containsText" dxfId="923" priority="1894" operator="containsText" text="DISABLED">
      <formula>NOT(ISERROR(SEARCH("DISABLED",J132)))</formula>
    </cfRule>
    <cfRule type="containsText" dxfId="922" priority="1895" operator="containsText" text="ENABLED">
      <formula>NOT(ISERROR(SEARCH("ENABLED",J132)))</formula>
    </cfRule>
  </conditionalFormatting>
  <conditionalFormatting sqref="AA132">
    <cfRule type="notContainsBlanks" dxfId="921" priority="1893">
      <formula>LEN(TRIM(AA132))&gt;0</formula>
    </cfRule>
  </conditionalFormatting>
  <conditionalFormatting sqref="J417">
    <cfRule type="containsText" dxfId="920" priority="1890" operator="containsText" text="DISABLED">
      <formula>NOT(ISERROR(SEARCH("DISABLED",J417)))</formula>
    </cfRule>
    <cfRule type="containsText" dxfId="919" priority="1891" operator="containsText" text="ENABLED">
      <formula>NOT(ISERROR(SEARCH("ENABLED",J417)))</formula>
    </cfRule>
  </conditionalFormatting>
  <conditionalFormatting sqref="AA440:AA447">
    <cfRule type="notContainsBlanks" dxfId="918" priority="1881">
      <formula>LEN(TRIM(AA440))&gt;0</formula>
    </cfRule>
  </conditionalFormatting>
  <conditionalFormatting sqref="K440:L447 N440:N447">
    <cfRule type="containsText" dxfId="917" priority="1878" operator="containsText" text="DISABLED">
      <formula>NOT(ISERROR(SEARCH("DISABLED",K440)))</formula>
    </cfRule>
    <cfRule type="containsText" dxfId="916" priority="1879" operator="containsText" text="ENABLED">
      <formula>NOT(ISERROR(SEARCH("ENABLED",K440)))</formula>
    </cfRule>
  </conditionalFormatting>
  <conditionalFormatting sqref="J969">
    <cfRule type="containsText" dxfId="915" priority="1876" operator="containsText" text="DISABLED">
      <formula>NOT(ISERROR(SEARCH("DISABLED",J969)))</formula>
    </cfRule>
    <cfRule type="containsText" dxfId="914" priority="1877" operator="containsText" text="ENABLED">
      <formula>NOT(ISERROR(SEARCH("ENABLED",J969)))</formula>
    </cfRule>
  </conditionalFormatting>
  <conditionalFormatting sqref="AA969">
    <cfRule type="notContainsBlanks" dxfId="913" priority="1875">
      <formula>LEN(TRIM(AA969))&gt;0</formula>
    </cfRule>
  </conditionalFormatting>
  <conditionalFormatting sqref="K969:L969 N969">
    <cfRule type="containsText" dxfId="912" priority="1872" operator="containsText" text="DISABLED">
      <formula>NOT(ISERROR(SEARCH("DISABLED",K969)))</formula>
    </cfRule>
    <cfRule type="containsText" dxfId="911" priority="1873" operator="containsText" text="ENABLED">
      <formula>NOT(ISERROR(SEARCH("ENABLED",K969)))</formula>
    </cfRule>
  </conditionalFormatting>
  <conditionalFormatting sqref="J1067">
    <cfRule type="containsText" dxfId="910" priority="1870" operator="containsText" text="DISABLED">
      <formula>NOT(ISERROR(SEARCH("DISABLED",J1067)))</formula>
    </cfRule>
    <cfRule type="containsText" dxfId="909" priority="1871" operator="containsText" text="ENABLED">
      <formula>NOT(ISERROR(SEARCH("ENABLED",J1067)))</formula>
    </cfRule>
  </conditionalFormatting>
  <conditionalFormatting sqref="AA1067">
    <cfRule type="notContainsBlanks" dxfId="908" priority="1869">
      <formula>LEN(TRIM(AA1067))&gt;0</formula>
    </cfRule>
  </conditionalFormatting>
  <conditionalFormatting sqref="K1067:L1067 N1067">
    <cfRule type="containsText" dxfId="907" priority="1866" operator="containsText" text="DISABLED">
      <formula>NOT(ISERROR(SEARCH("DISABLED",K1067)))</formula>
    </cfRule>
    <cfRule type="containsText" dxfId="906" priority="1867" operator="containsText" text="ENABLED">
      <formula>NOT(ISERROR(SEARCH("ENABLED",K1067)))</formula>
    </cfRule>
  </conditionalFormatting>
  <conditionalFormatting sqref="J1070">
    <cfRule type="containsText" dxfId="905" priority="1864" operator="containsText" text="DISABLED">
      <formula>NOT(ISERROR(SEARCH("DISABLED",J1070)))</formula>
    </cfRule>
    <cfRule type="containsText" dxfId="904" priority="1865" operator="containsText" text="ENABLED">
      <formula>NOT(ISERROR(SEARCH("ENABLED",J1070)))</formula>
    </cfRule>
  </conditionalFormatting>
  <conditionalFormatting sqref="AA1070">
    <cfRule type="notContainsBlanks" dxfId="903" priority="1863">
      <formula>LEN(TRIM(AA1070))&gt;0</formula>
    </cfRule>
  </conditionalFormatting>
  <conditionalFormatting sqref="K1070:L1070 N1070">
    <cfRule type="containsText" dxfId="902" priority="1860" operator="containsText" text="DISABLED">
      <formula>NOT(ISERROR(SEARCH("DISABLED",K1070)))</formula>
    </cfRule>
    <cfRule type="containsText" dxfId="901" priority="1861" operator="containsText" text="ENABLED">
      <formula>NOT(ISERROR(SEARCH("ENABLED",K1070)))</formula>
    </cfRule>
  </conditionalFormatting>
  <conditionalFormatting sqref="K1468:L1468 N1468">
    <cfRule type="containsText" dxfId="900" priority="1852" operator="containsText" text="DISABLED">
      <formula>NOT(ISERROR(SEARCH("DISABLED",K1468)))</formula>
    </cfRule>
    <cfRule type="containsText" dxfId="899" priority="1853" operator="containsText" text="ENABLED">
      <formula>NOT(ISERROR(SEARCH("ENABLED",K1468)))</formula>
    </cfRule>
  </conditionalFormatting>
  <conditionalFormatting sqref="AA1468">
    <cfRule type="notContainsBlanks" dxfId="898" priority="1851">
      <formula>LEN(TRIM(AA1468))&gt;0</formula>
    </cfRule>
  </conditionalFormatting>
  <conditionalFormatting sqref="K1470:L1470 N1470">
    <cfRule type="containsText" dxfId="897" priority="1848" operator="containsText" text="DISABLED">
      <formula>NOT(ISERROR(SEARCH("DISABLED",K1470)))</formula>
    </cfRule>
    <cfRule type="containsText" dxfId="896" priority="1849" operator="containsText" text="ENABLED">
      <formula>NOT(ISERROR(SEARCH("ENABLED",K1470)))</formula>
    </cfRule>
  </conditionalFormatting>
  <conditionalFormatting sqref="AA1470">
    <cfRule type="notContainsBlanks" dxfId="895" priority="1847">
      <formula>LEN(TRIM(AA1470))&gt;0</formula>
    </cfRule>
  </conditionalFormatting>
  <conditionalFormatting sqref="L1538 N1538">
    <cfRule type="containsText" dxfId="894" priority="1834" operator="containsText" text="DISABLED">
      <formula>NOT(ISERROR(SEARCH("DISABLED",L1538)))</formula>
    </cfRule>
    <cfRule type="containsText" dxfId="893" priority="1835" operator="containsText" text="ENABLED">
      <formula>NOT(ISERROR(SEARCH("ENABLED",L1538)))</formula>
    </cfRule>
  </conditionalFormatting>
  <conditionalFormatting sqref="AA1538">
    <cfRule type="notContainsBlanks" dxfId="892" priority="1833">
      <formula>LEN(TRIM(AA1538))&gt;0</formula>
    </cfRule>
  </conditionalFormatting>
  <conditionalFormatting sqref="L1535 N1535">
    <cfRule type="containsText" dxfId="891" priority="1830" operator="containsText" text="DISABLED">
      <formula>NOT(ISERROR(SEARCH("DISABLED",L1535)))</formula>
    </cfRule>
    <cfRule type="containsText" dxfId="890" priority="1831" operator="containsText" text="ENABLED">
      <formula>NOT(ISERROR(SEARCH("ENABLED",L1535)))</formula>
    </cfRule>
  </conditionalFormatting>
  <conditionalFormatting sqref="AA1535">
    <cfRule type="notContainsBlanks" dxfId="889" priority="1829">
      <formula>LEN(TRIM(AA1535))&gt;0</formula>
    </cfRule>
  </conditionalFormatting>
  <conditionalFormatting sqref="AA1578">
    <cfRule type="notContainsBlanks" dxfId="888" priority="1825">
      <formula>LEN(TRIM(AA1578))&gt;0</formula>
    </cfRule>
  </conditionalFormatting>
  <conditionalFormatting sqref="K1578:L1578 N1578">
    <cfRule type="containsText" dxfId="887" priority="1822" operator="containsText" text="DISABLED">
      <formula>NOT(ISERROR(SEARCH("DISABLED",K1578)))</formula>
    </cfRule>
    <cfRule type="containsText" dxfId="886" priority="1823" operator="containsText" text="ENABLED">
      <formula>NOT(ISERROR(SEARCH("ENABLED",K1578)))</formula>
    </cfRule>
  </conditionalFormatting>
  <conditionalFormatting sqref="K1583:L1583 N1583">
    <cfRule type="containsText" dxfId="885" priority="1820" operator="containsText" text="DISABLED">
      <formula>NOT(ISERROR(SEARCH("DISABLED",K1583)))</formula>
    </cfRule>
    <cfRule type="containsText" dxfId="884" priority="1821" operator="containsText" text="ENABLED">
      <formula>NOT(ISERROR(SEARCH("ENABLED",K1583)))</formula>
    </cfRule>
  </conditionalFormatting>
  <conditionalFormatting sqref="AA1583">
    <cfRule type="notContainsBlanks" dxfId="883" priority="1819">
      <formula>LEN(TRIM(AA1583))&gt;0</formula>
    </cfRule>
  </conditionalFormatting>
  <conditionalFormatting sqref="AA1611">
    <cfRule type="notContainsBlanks" dxfId="882" priority="1815">
      <formula>LEN(TRIM(AA1611))&gt;0</formula>
    </cfRule>
  </conditionalFormatting>
  <conditionalFormatting sqref="K1613:L1613 N1613">
    <cfRule type="containsText" dxfId="881" priority="1810" operator="containsText" text="DISABLED">
      <formula>NOT(ISERROR(SEARCH("DISABLED",K1613)))</formula>
    </cfRule>
    <cfRule type="containsText" dxfId="880" priority="1811" operator="containsText" text="ENABLED">
      <formula>NOT(ISERROR(SEARCH("ENABLED",K1613)))</formula>
    </cfRule>
  </conditionalFormatting>
  <conditionalFormatting sqref="AA1613">
    <cfRule type="notContainsBlanks" dxfId="879" priority="1809">
      <formula>LEN(TRIM(AA1613))&gt;0</formula>
    </cfRule>
  </conditionalFormatting>
  <conditionalFormatting sqref="K1670:L1670 N1670">
    <cfRule type="containsText" dxfId="878" priority="1796" operator="containsText" text="DISABLED">
      <formula>NOT(ISERROR(SEARCH("DISABLED",K1670)))</formula>
    </cfRule>
    <cfRule type="containsText" dxfId="877" priority="1797" operator="containsText" text="ENABLED">
      <formula>NOT(ISERROR(SEARCH("ENABLED",K1670)))</formula>
    </cfRule>
  </conditionalFormatting>
  <conditionalFormatting sqref="AA1670">
    <cfRule type="notContainsBlanks" dxfId="876" priority="1795">
      <formula>LEN(TRIM(AA1670))&gt;0</formula>
    </cfRule>
  </conditionalFormatting>
  <conditionalFormatting sqref="AA1766:AA1768">
    <cfRule type="notContainsBlanks" dxfId="875" priority="1767">
      <formula>LEN(TRIM(AA1766))&gt;0</formula>
    </cfRule>
  </conditionalFormatting>
  <conditionalFormatting sqref="K1500:L1500 N1500">
    <cfRule type="containsText" dxfId="874" priority="1762" operator="containsText" text="DISABLED">
      <formula>NOT(ISERROR(SEARCH("DISABLED",K1500)))</formula>
    </cfRule>
    <cfRule type="containsText" dxfId="873" priority="1763" operator="containsText" text="ENABLED">
      <formula>NOT(ISERROR(SEARCH("ENABLED",K1500)))</formula>
    </cfRule>
  </conditionalFormatting>
  <conditionalFormatting sqref="AA1500">
    <cfRule type="notContainsBlanks" dxfId="872" priority="1761">
      <formula>LEN(TRIM(AA1500))&gt;0</formula>
    </cfRule>
  </conditionalFormatting>
  <conditionalFormatting sqref="J1470">
    <cfRule type="containsText" dxfId="871" priority="1746" operator="containsText" text="DISABLED">
      <formula>NOT(ISERROR(SEARCH("DISABLED",J1470)))</formula>
    </cfRule>
    <cfRule type="containsText" dxfId="870" priority="1747" operator="containsText" text="ENABLED">
      <formula>NOT(ISERROR(SEARCH("ENABLED",J1470)))</formula>
    </cfRule>
  </conditionalFormatting>
  <conditionalFormatting sqref="J2077:N2077">
    <cfRule type="containsText" dxfId="869" priority="1744" operator="containsText" text="DISABLED">
      <formula>NOT(ISERROR(SEARCH("DISABLED",J2077)))</formula>
    </cfRule>
    <cfRule type="containsText" dxfId="868" priority="1745" operator="containsText" text="ENABLED">
      <formula>NOT(ISERROR(SEARCH("ENABLED",J2077)))</formula>
    </cfRule>
  </conditionalFormatting>
  <conditionalFormatting sqref="AA2077">
    <cfRule type="notContainsBlanks" dxfId="867" priority="1743">
      <formula>LEN(TRIM(AA2077))&gt;0</formula>
    </cfRule>
  </conditionalFormatting>
  <conditionalFormatting sqref="J564:J571">
    <cfRule type="containsText" dxfId="866" priority="1722" operator="containsText" text="DISABLED">
      <formula>NOT(ISERROR(SEARCH("DISABLED",J564)))</formula>
    </cfRule>
    <cfRule type="containsText" dxfId="865" priority="1723" operator="containsText" text="ENABLED">
      <formula>NOT(ISERROR(SEARCH("ENABLED",J564)))</formula>
    </cfRule>
  </conditionalFormatting>
  <conditionalFormatting sqref="AA564:AA571">
    <cfRule type="notContainsBlanks" dxfId="864" priority="1721">
      <formula>LEN(TRIM(AA564))&gt;0</formula>
    </cfRule>
  </conditionalFormatting>
  <conditionalFormatting sqref="K564:L571 N564:N571">
    <cfRule type="containsText" dxfId="863" priority="1718" operator="containsText" text="DISABLED">
      <formula>NOT(ISERROR(SEARCH("DISABLED",K564)))</formula>
    </cfRule>
    <cfRule type="containsText" dxfId="862" priority="1719" operator="containsText" text="ENABLED">
      <formula>NOT(ISERROR(SEARCH("ENABLED",K564)))</formula>
    </cfRule>
  </conditionalFormatting>
  <conditionalFormatting sqref="J1232:J1233">
    <cfRule type="containsText" dxfId="861" priority="1716" operator="containsText" text="DISABLED">
      <formula>NOT(ISERROR(SEARCH("DISABLED",J1232)))</formula>
    </cfRule>
    <cfRule type="containsText" dxfId="860" priority="1717" operator="containsText" text="ENABLED">
      <formula>NOT(ISERROR(SEARCH("ENABLED",J1232)))</formula>
    </cfRule>
  </conditionalFormatting>
  <conditionalFormatting sqref="AA1232:AA1233">
    <cfRule type="notContainsBlanks" dxfId="859" priority="1715">
      <formula>LEN(TRIM(AA1232))&gt;0</formula>
    </cfRule>
  </conditionalFormatting>
  <conditionalFormatting sqref="K1232:L1233 N1232:N1233">
    <cfRule type="containsText" dxfId="858" priority="1712" operator="containsText" text="DISABLED">
      <formula>NOT(ISERROR(SEARCH("DISABLED",K1232)))</formula>
    </cfRule>
    <cfRule type="containsText" dxfId="857" priority="1713" operator="containsText" text="ENABLED">
      <formula>NOT(ISERROR(SEARCH("ENABLED",K1232)))</formula>
    </cfRule>
  </conditionalFormatting>
  <conditionalFormatting sqref="AA1556">
    <cfRule type="notContainsBlanks" dxfId="856" priority="1709">
      <formula>LEN(TRIM(AA1556))&gt;0</formula>
    </cfRule>
  </conditionalFormatting>
  <conditionalFormatting sqref="J384:J399">
    <cfRule type="containsText" dxfId="855" priority="1704" operator="containsText" text="DISABLED">
      <formula>NOT(ISERROR(SEARCH("DISABLED",J384)))</formula>
    </cfRule>
    <cfRule type="containsText" dxfId="854" priority="1705" operator="containsText" text="ENABLED">
      <formula>NOT(ISERROR(SEARCH("ENABLED",J384)))</formula>
    </cfRule>
  </conditionalFormatting>
  <conditionalFormatting sqref="K384:L399 N384:N399">
    <cfRule type="containsText" dxfId="853" priority="1701" operator="containsText" text="DISABLED">
      <formula>NOT(ISERROR(SEARCH("DISABLED",K384)))</formula>
    </cfRule>
    <cfRule type="containsText" dxfId="852" priority="1702" operator="containsText" text="ENABLED">
      <formula>NOT(ISERROR(SEARCH("ENABLED",K384)))</formula>
    </cfRule>
  </conditionalFormatting>
  <conditionalFormatting sqref="AA397">
    <cfRule type="notContainsBlanks" dxfId="851" priority="1700">
      <formula>LEN(TRIM(AA397))&gt;0</formula>
    </cfRule>
  </conditionalFormatting>
  <conditionalFormatting sqref="K400:L407 N400:N407">
    <cfRule type="containsText" dxfId="850" priority="1689" operator="containsText" text="DISABLED">
      <formula>NOT(ISERROR(SEARCH("DISABLED",K400)))</formula>
    </cfRule>
    <cfRule type="containsText" dxfId="849" priority="1690" operator="containsText" text="ENABLED">
      <formula>NOT(ISERROR(SEARCH("ENABLED",K400)))</formula>
    </cfRule>
  </conditionalFormatting>
  <conditionalFormatting sqref="AA398:AA407">
    <cfRule type="notContainsBlanks" dxfId="848" priority="1692">
      <formula>LEN(TRIM(AA398))&gt;0</formula>
    </cfRule>
  </conditionalFormatting>
  <conditionalFormatting sqref="K1432:L1432 N1432">
    <cfRule type="containsText" dxfId="847" priority="1491" operator="containsText" text="DISABLED">
      <formula>NOT(ISERROR(SEARCH("DISABLED",K1432)))</formula>
    </cfRule>
    <cfRule type="containsText" dxfId="846" priority="1492" operator="containsText" text="ENABLED">
      <formula>NOT(ISERROR(SEARCH("ENABLED",K1432)))</formula>
    </cfRule>
  </conditionalFormatting>
  <conditionalFormatting sqref="AA398">
    <cfRule type="notContainsBlanks" dxfId="845" priority="1688">
      <formula>LEN(TRIM(AA398))&gt;0</formula>
    </cfRule>
  </conditionalFormatting>
  <conditionalFormatting sqref="AA396">
    <cfRule type="notContainsBlanks" dxfId="844" priority="1680">
      <formula>LEN(TRIM(AA396))&gt;0</formula>
    </cfRule>
  </conditionalFormatting>
  <conditionalFormatting sqref="AA396 AA398">
    <cfRule type="notContainsBlanks" dxfId="843" priority="1676">
      <formula>LEN(TRIM(AA396))&gt;0</formula>
    </cfRule>
  </conditionalFormatting>
  <conditionalFormatting sqref="AA398">
    <cfRule type="notContainsBlanks" dxfId="842" priority="1670">
      <formula>LEN(TRIM(AA398))&gt;0</formula>
    </cfRule>
  </conditionalFormatting>
  <conditionalFormatting sqref="AA399">
    <cfRule type="notContainsBlanks" dxfId="841" priority="1664">
      <formula>LEN(TRIM(AA399))&gt;0</formula>
    </cfRule>
  </conditionalFormatting>
  <conditionalFormatting sqref="AA397">
    <cfRule type="notContainsBlanks" dxfId="840" priority="1656">
      <formula>LEN(TRIM(AA397))&gt;0</formula>
    </cfRule>
  </conditionalFormatting>
  <conditionalFormatting sqref="AA395">
    <cfRule type="notContainsBlanks" dxfId="839" priority="1652">
      <formula>LEN(TRIM(AA395))&gt;0</formula>
    </cfRule>
  </conditionalFormatting>
  <conditionalFormatting sqref="AA395">
    <cfRule type="notContainsBlanks" dxfId="838" priority="1646">
      <formula>LEN(TRIM(AA395))&gt;0</formula>
    </cfRule>
  </conditionalFormatting>
  <conditionalFormatting sqref="AA395">
    <cfRule type="notContainsBlanks" dxfId="837" priority="1638">
      <formula>LEN(TRIM(AA395))&gt;0</formula>
    </cfRule>
  </conditionalFormatting>
  <conditionalFormatting sqref="K527:L547 N527:N547">
    <cfRule type="containsText" dxfId="836" priority="1629" operator="containsText" text="DISABLED">
      <formula>NOT(ISERROR(SEARCH("DISABLED",K527)))</formula>
    </cfRule>
    <cfRule type="containsText" dxfId="835" priority="1630" operator="containsText" text="ENABLED">
      <formula>NOT(ISERROR(SEARCH("ENABLED",K527)))</formula>
    </cfRule>
  </conditionalFormatting>
  <conditionalFormatting sqref="AA527:AA547">
    <cfRule type="notContainsBlanks" dxfId="834" priority="1632">
      <formula>LEN(TRIM(AA527))&gt;0</formula>
    </cfRule>
  </conditionalFormatting>
  <conditionalFormatting sqref="J635">
    <cfRule type="containsText" dxfId="833" priority="1627" operator="containsText" text="DISABLED">
      <formula>NOT(ISERROR(SEARCH("DISABLED",J635)))</formula>
    </cfRule>
    <cfRule type="containsText" dxfId="832" priority="1628" operator="containsText" text="ENABLED">
      <formula>NOT(ISERROR(SEARCH("ENABLED",J635)))</formula>
    </cfRule>
  </conditionalFormatting>
  <conditionalFormatting sqref="AA635">
    <cfRule type="notContainsBlanks" dxfId="831" priority="1626">
      <formula>LEN(TRIM(AA635))&gt;0</formula>
    </cfRule>
  </conditionalFormatting>
  <conditionalFormatting sqref="K635:L635 N635">
    <cfRule type="containsText" dxfId="830" priority="1623" operator="containsText" text="DISABLED">
      <formula>NOT(ISERROR(SEARCH("DISABLED",K635)))</formula>
    </cfRule>
    <cfRule type="containsText" dxfId="829" priority="1624" operator="containsText" text="ENABLED">
      <formula>NOT(ISERROR(SEARCH("ENABLED",K635)))</formula>
    </cfRule>
  </conditionalFormatting>
  <conditionalFormatting sqref="J640">
    <cfRule type="containsText" dxfId="828" priority="1621" operator="containsText" text="DISABLED">
      <formula>NOT(ISERROR(SEARCH("DISABLED",J640)))</formula>
    </cfRule>
    <cfRule type="containsText" dxfId="827" priority="1622" operator="containsText" text="ENABLED">
      <formula>NOT(ISERROR(SEARCH("ENABLED",J640)))</formula>
    </cfRule>
  </conditionalFormatting>
  <conditionalFormatting sqref="AA640">
    <cfRule type="notContainsBlanks" dxfId="826" priority="1620">
      <formula>LEN(TRIM(AA640))&gt;0</formula>
    </cfRule>
  </conditionalFormatting>
  <conditionalFormatting sqref="K640:L640 N640">
    <cfRule type="containsText" dxfId="825" priority="1617" operator="containsText" text="DISABLED">
      <formula>NOT(ISERROR(SEARCH("DISABLED",K640)))</formula>
    </cfRule>
    <cfRule type="containsText" dxfId="824" priority="1618" operator="containsText" text="ENABLED">
      <formula>NOT(ISERROR(SEARCH("ENABLED",K640)))</formula>
    </cfRule>
  </conditionalFormatting>
  <conditionalFormatting sqref="J643">
    <cfRule type="containsText" dxfId="823" priority="1615" operator="containsText" text="DISABLED">
      <formula>NOT(ISERROR(SEARCH("DISABLED",J643)))</formula>
    </cfRule>
    <cfRule type="containsText" dxfId="822" priority="1616" operator="containsText" text="ENABLED">
      <formula>NOT(ISERROR(SEARCH("ENABLED",J643)))</formula>
    </cfRule>
  </conditionalFormatting>
  <conditionalFormatting sqref="AA643">
    <cfRule type="notContainsBlanks" dxfId="821" priority="1614">
      <formula>LEN(TRIM(AA643))&gt;0</formula>
    </cfRule>
  </conditionalFormatting>
  <conditionalFormatting sqref="K643:L643 N643">
    <cfRule type="containsText" dxfId="820" priority="1611" operator="containsText" text="DISABLED">
      <formula>NOT(ISERROR(SEARCH("DISABLED",K643)))</formula>
    </cfRule>
    <cfRule type="containsText" dxfId="819" priority="1612" operator="containsText" text="ENABLED">
      <formula>NOT(ISERROR(SEARCH("ENABLED",K643)))</formula>
    </cfRule>
  </conditionalFormatting>
  <conditionalFormatting sqref="J646">
    <cfRule type="containsText" dxfId="818" priority="1609" operator="containsText" text="DISABLED">
      <formula>NOT(ISERROR(SEARCH("DISABLED",J646)))</formula>
    </cfRule>
    <cfRule type="containsText" dxfId="817" priority="1610" operator="containsText" text="ENABLED">
      <formula>NOT(ISERROR(SEARCH("ENABLED",J646)))</formula>
    </cfRule>
  </conditionalFormatting>
  <conditionalFormatting sqref="AA646">
    <cfRule type="notContainsBlanks" dxfId="816" priority="1608">
      <formula>LEN(TRIM(AA646))&gt;0</formula>
    </cfRule>
  </conditionalFormatting>
  <conditionalFormatting sqref="K646:L646 N646">
    <cfRule type="containsText" dxfId="815" priority="1605" operator="containsText" text="DISABLED">
      <formula>NOT(ISERROR(SEARCH("DISABLED",K646)))</formula>
    </cfRule>
    <cfRule type="containsText" dxfId="814" priority="1606" operator="containsText" text="ENABLED">
      <formula>NOT(ISERROR(SEARCH("ENABLED",K646)))</formula>
    </cfRule>
  </conditionalFormatting>
  <conditionalFormatting sqref="J647">
    <cfRule type="containsText" dxfId="813" priority="1603" operator="containsText" text="DISABLED">
      <formula>NOT(ISERROR(SEARCH("DISABLED",J647)))</formula>
    </cfRule>
    <cfRule type="containsText" dxfId="812" priority="1604" operator="containsText" text="ENABLED">
      <formula>NOT(ISERROR(SEARCH("ENABLED",J647)))</formula>
    </cfRule>
  </conditionalFormatting>
  <conditionalFormatting sqref="AA647">
    <cfRule type="notContainsBlanks" dxfId="811" priority="1602">
      <formula>LEN(TRIM(AA647))&gt;0</formula>
    </cfRule>
  </conditionalFormatting>
  <conditionalFormatting sqref="K647:L647 N647">
    <cfRule type="containsText" dxfId="810" priority="1599" operator="containsText" text="DISABLED">
      <formula>NOT(ISERROR(SEARCH("DISABLED",K647)))</formula>
    </cfRule>
    <cfRule type="containsText" dxfId="809" priority="1600" operator="containsText" text="ENABLED">
      <formula>NOT(ISERROR(SEARCH("ENABLED",K647)))</formula>
    </cfRule>
  </conditionalFormatting>
  <conditionalFormatting sqref="J654">
    <cfRule type="containsText" dxfId="808" priority="1597" operator="containsText" text="DISABLED">
      <formula>NOT(ISERROR(SEARCH("DISABLED",J654)))</formula>
    </cfRule>
    <cfRule type="containsText" dxfId="807" priority="1598" operator="containsText" text="ENABLED">
      <formula>NOT(ISERROR(SEARCH("ENABLED",J654)))</formula>
    </cfRule>
  </conditionalFormatting>
  <conditionalFormatting sqref="AA654">
    <cfRule type="notContainsBlanks" dxfId="806" priority="1596">
      <formula>LEN(TRIM(AA654))&gt;0</formula>
    </cfRule>
  </conditionalFormatting>
  <conditionalFormatting sqref="K654:L654 N654">
    <cfRule type="containsText" dxfId="805" priority="1593" operator="containsText" text="DISABLED">
      <formula>NOT(ISERROR(SEARCH("DISABLED",K654)))</formula>
    </cfRule>
    <cfRule type="containsText" dxfId="804" priority="1594" operator="containsText" text="ENABLED">
      <formula>NOT(ISERROR(SEARCH("ENABLED",K654)))</formula>
    </cfRule>
  </conditionalFormatting>
  <conditionalFormatting sqref="J657">
    <cfRule type="containsText" dxfId="803" priority="1591" operator="containsText" text="DISABLED">
      <formula>NOT(ISERROR(SEARCH("DISABLED",J657)))</formula>
    </cfRule>
    <cfRule type="containsText" dxfId="802" priority="1592" operator="containsText" text="ENABLED">
      <formula>NOT(ISERROR(SEARCH("ENABLED",J657)))</formula>
    </cfRule>
  </conditionalFormatting>
  <conditionalFormatting sqref="AA657">
    <cfRule type="notContainsBlanks" dxfId="801" priority="1590">
      <formula>LEN(TRIM(AA657))&gt;0</formula>
    </cfRule>
  </conditionalFormatting>
  <conditionalFormatting sqref="K657:L657 N657">
    <cfRule type="containsText" dxfId="800" priority="1587" operator="containsText" text="DISABLED">
      <formula>NOT(ISERROR(SEARCH("DISABLED",K657)))</formula>
    </cfRule>
    <cfRule type="containsText" dxfId="799" priority="1588" operator="containsText" text="ENABLED">
      <formula>NOT(ISERROR(SEARCH("ENABLED",K657)))</formula>
    </cfRule>
  </conditionalFormatting>
  <conditionalFormatting sqref="J659">
    <cfRule type="containsText" dxfId="798" priority="1585" operator="containsText" text="DISABLED">
      <formula>NOT(ISERROR(SEARCH("DISABLED",J659)))</formula>
    </cfRule>
    <cfRule type="containsText" dxfId="797" priority="1586" operator="containsText" text="ENABLED">
      <formula>NOT(ISERROR(SEARCH("ENABLED",J659)))</formula>
    </cfRule>
  </conditionalFormatting>
  <conditionalFormatting sqref="AA659">
    <cfRule type="notContainsBlanks" dxfId="796" priority="1584">
      <formula>LEN(TRIM(AA659))&gt;0</formula>
    </cfRule>
  </conditionalFormatting>
  <conditionalFormatting sqref="K659:L659 N659">
    <cfRule type="containsText" dxfId="795" priority="1581" operator="containsText" text="DISABLED">
      <formula>NOT(ISERROR(SEARCH("DISABLED",K659)))</formula>
    </cfRule>
    <cfRule type="containsText" dxfId="794" priority="1582" operator="containsText" text="ENABLED">
      <formula>NOT(ISERROR(SEARCH("ENABLED",K659)))</formula>
    </cfRule>
  </conditionalFormatting>
  <conditionalFormatting sqref="J664">
    <cfRule type="containsText" dxfId="793" priority="1573" operator="containsText" text="DISABLED">
      <formula>NOT(ISERROR(SEARCH("DISABLED",J664)))</formula>
    </cfRule>
    <cfRule type="containsText" dxfId="792" priority="1574" operator="containsText" text="ENABLED">
      <formula>NOT(ISERROR(SEARCH("ENABLED",J664)))</formula>
    </cfRule>
  </conditionalFormatting>
  <conditionalFormatting sqref="AA664">
    <cfRule type="notContainsBlanks" dxfId="791" priority="1572">
      <formula>LEN(TRIM(AA664))&gt;0</formula>
    </cfRule>
  </conditionalFormatting>
  <conditionalFormatting sqref="K664:L664 N664">
    <cfRule type="containsText" dxfId="790" priority="1569" operator="containsText" text="DISABLED">
      <formula>NOT(ISERROR(SEARCH("DISABLED",K664)))</formula>
    </cfRule>
    <cfRule type="containsText" dxfId="789" priority="1570" operator="containsText" text="ENABLED">
      <formula>NOT(ISERROR(SEARCH("ENABLED",K664)))</formula>
    </cfRule>
  </conditionalFormatting>
  <conditionalFormatting sqref="J706:J711">
    <cfRule type="containsText" dxfId="788" priority="1567" operator="containsText" text="DISABLED">
      <formula>NOT(ISERROR(SEARCH("DISABLED",J706)))</formula>
    </cfRule>
    <cfRule type="containsText" dxfId="787" priority="1568" operator="containsText" text="ENABLED">
      <formula>NOT(ISERROR(SEARCH("ENABLED",J706)))</formula>
    </cfRule>
  </conditionalFormatting>
  <conditionalFormatting sqref="AA706:AA711">
    <cfRule type="notContainsBlanks" dxfId="786" priority="1566">
      <formula>LEN(TRIM(AA706))&gt;0</formula>
    </cfRule>
  </conditionalFormatting>
  <conditionalFormatting sqref="K706:L711 N706:N711">
    <cfRule type="containsText" dxfId="785" priority="1563" operator="containsText" text="DISABLED">
      <formula>NOT(ISERROR(SEARCH("DISABLED",K706)))</formula>
    </cfRule>
    <cfRule type="containsText" dxfId="784" priority="1564" operator="containsText" text="ENABLED">
      <formula>NOT(ISERROR(SEARCH("ENABLED",K706)))</formula>
    </cfRule>
  </conditionalFormatting>
  <conditionalFormatting sqref="J735">
    <cfRule type="containsText" dxfId="783" priority="1561" operator="containsText" text="DISABLED">
      <formula>NOT(ISERROR(SEARCH("DISABLED",J735)))</formula>
    </cfRule>
    <cfRule type="containsText" dxfId="782" priority="1562" operator="containsText" text="ENABLED">
      <formula>NOT(ISERROR(SEARCH("ENABLED",J735)))</formula>
    </cfRule>
  </conditionalFormatting>
  <conditionalFormatting sqref="AA735">
    <cfRule type="notContainsBlanks" dxfId="781" priority="1560">
      <formula>LEN(TRIM(AA735))&gt;0</formula>
    </cfRule>
  </conditionalFormatting>
  <conditionalFormatting sqref="K735:L735 N735">
    <cfRule type="containsText" dxfId="780" priority="1557" operator="containsText" text="DISABLED">
      <formula>NOT(ISERROR(SEARCH("DISABLED",K735)))</formula>
    </cfRule>
    <cfRule type="containsText" dxfId="779" priority="1558" operator="containsText" text="ENABLED">
      <formula>NOT(ISERROR(SEARCH("ENABLED",K735)))</formula>
    </cfRule>
  </conditionalFormatting>
  <conditionalFormatting sqref="J760:J761">
    <cfRule type="containsText" dxfId="778" priority="1555" operator="containsText" text="DISABLED">
      <formula>NOT(ISERROR(SEARCH("DISABLED",J760)))</formula>
    </cfRule>
    <cfRule type="containsText" dxfId="777" priority="1556" operator="containsText" text="ENABLED">
      <formula>NOT(ISERROR(SEARCH("ENABLED",J760)))</formula>
    </cfRule>
  </conditionalFormatting>
  <conditionalFormatting sqref="AA760:AA761">
    <cfRule type="notContainsBlanks" dxfId="776" priority="1554">
      <formula>LEN(TRIM(AA760))&gt;0</formula>
    </cfRule>
  </conditionalFormatting>
  <conditionalFormatting sqref="K760:L761 N760:N761">
    <cfRule type="containsText" dxfId="775" priority="1551" operator="containsText" text="DISABLED">
      <formula>NOT(ISERROR(SEARCH("DISABLED",K760)))</formula>
    </cfRule>
    <cfRule type="containsText" dxfId="774" priority="1552" operator="containsText" text="ENABLED">
      <formula>NOT(ISERROR(SEARCH("ENABLED",K760)))</formula>
    </cfRule>
  </conditionalFormatting>
  <conditionalFormatting sqref="J777:J779">
    <cfRule type="containsText" dxfId="773" priority="1549" operator="containsText" text="DISABLED">
      <formula>NOT(ISERROR(SEARCH("DISABLED",J777)))</formula>
    </cfRule>
    <cfRule type="containsText" dxfId="772" priority="1550" operator="containsText" text="ENABLED">
      <formula>NOT(ISERROR(SEARCH("ENABLED",J777)))</formula>
    </cfRule>
  </conditionalFormatting>
  <conditionalFormatting sqref="AA777:AA779">
    <cfRule type="notContainsBlanks" dxfId="771" priority="1548">
      <formula>LEN(TRIM(AA777))&gt;0</formula>
    </cfRule>
  </conditionalFormatting>
  <conditionalFormatting sqref="K777:L779 N777:N779">
    <cfRule type="containsText" dxfId="770" priority="1545" operator="containsText" text="DISABLED">
      <formula>NOT(ISERROR(SEARCH("DISABLED",K777)))</formula>
    </cfRule>
    <cfRule type="containsText" dxfId="769" priority="1546" operator="containsText" text="ENABLED">
      <formula>NOT(ISERROR(SEARCH("ENABLED",K777)))</formula>
    </cfRule>
  </conditionalFormatting>
  <conditionalFormatting sqref="J786:J791">
    <cfRule type="containsText" dxfId="768" priority="1543" operator="containsText" text="DISABLED">
      <formula>NOT(ISERROR(SEARCH("DISABLED",J786)))</formula>
    </cfRule>
    <cfRule type="containsText" dxfId="767" priority="1544" operator="containsText" text="ENABLED">
      <formula>NOT(ISERROR(SEARCH("ENABLED",J786)))</formula>
    </cfRule>
  </conditionalFormatting>
  <conditionalFormatting sqref="AA786:AA791">
    <cfRule type="notContainsBlanks" dxfId="766" priority="1542">
      <formula>LEN(TRIM(AA786))&gt;0</formula>
    </cfRule>
  </conditionalFormatting>
  <conditionalFormatting sqref="K786:L791 N786:N791">
    <cfRule type="containsText" dxfId="765" priority="1539" operator="containsText" text="DISABLED">
      <formula>NOT(ISERROR(SEARCH("DISABLED",K786)))</formula>
    </cfRule>
    <cfRule type="containsText" dxfId="764" priority="1540" operator="containsText" text="ENABLED">
      <formula>NOT(ISERROR(SEARCH("ENABLED",K786)))</formula>
    </cfRule>
  </conditionalFormatting>
  <conditionalFormatting sqref="J866:J871">
    <cfRule type="containsText" dxfId="763" priority="1537" operator="containsText" text="DISABLED">
      <formula>NOT(ISERROR(SEARCH("DISABLED",J866)))</formula>
    </cfRule>
    <cfRule type="containsText" dxfId="762" priority="1538" operator="containsText" text="ENABLED">
      <formula>NOT(ISERROR(SEARCH("ENABLED",J866)))</formula>
    </cfRule>
  </conditionalFormatting>
  <conditionalFormatting sqref="AA866:AA871">
    <cfRule type="notContainsBlanks" dxfId="761" priority="1536">
      <formula>LEN(TRIM(AA866))&gt;0</formula>
    </cfRule>
  </conditionalFormatting>
  <conditionalFormatting sqref="K866:L871 N866:N871">
    <cfRule type="containsText" dxfId="760" priority="1533" operator="containsText" text="DISABLED">
      <formula>NOT(ISERROR(SEARCH("DISABLED",K866)))</formula>
    </cfRule>
    <cfRule type="containsText" dxfId="759" priority="1534" operator="containsText" text="ENABLED">
      <formula>NOT(ISERROR(SEARCH("ENABLED",K866)))</formula>
    </cfRule>
  </conditionalFormatting>
  <conditionalFormatting sqref="J988">
    <cfRule type="containsText" dxfId="758" priority="1531" operator="containsText" text="DISABLED">
      <formula>NOT(ISERROR(SEARCH("DISABLED",J988)))</formula>
    </cfRule>
    <cfRule type="containsText" dxfId="757" priority="1532" operator="containsText" text="ENABLED">
      <formula>NOT(ISERROR(SEARCH("ENABLED",J988)))</formula>
    </cfRule>
  </conditionalFormatting>
  <conditionalFormatting sqref="AA988">
    <cfRule type="notContainsBlanks" dxfId="756" priority="1530">
      <formula>LEN(TRIM(AA988))&gt;0</formula>
    </cfRule>
  </conditionalFormatting>
  <conditionalFormatting sqref="K988:L988 N988">
    <cfRule type="containsText" dxfId="755" priority="1527" operator="containsText" text="DISABLED">
      <formula>NOT(ISERROR(SEARCH("DISABLED",K988)))</formula>
    </cfRule>
    <cfRule type="containsText" dxfId="754" priority="1528" operator="containsText" text="ENABLED">
      <formula>NOT(ISERROR(SEARCH("ENABLED",K988)))</formula>
    </cfRule>
  </conditionalFormatting>
  <conditionalFormatting sqref="J1092:J1093">
    <cfRule type="containsText" dxfId="753" priority="1525" operator="containsText" text="DISABLED">
      <formula>NOT(ISERROR(SEARCH("DISABLED",J1092)))</formula>
    </cfRule>
    <cfRule type="containsText" dxfId="752" priority="1526" operator="containsText" text="ENABLED">
      <formula>NOT(ISERROR(SEARCH("ENABLED",J1092)))</formula>
    </cfRule>
  </conditionalFormatting>
  <conditionalFormatting sqref="AA1092:AA1093">
    <cfRule type="notContainsBlanks" dxfId="751" priority="1524">
      <formula>LEN(TRIM(AA1092))&gt;0</formula>
    </cfRule>
  </conditionalFormatting>
  <conditionalFormatting sqref="K1092:L1093 N1092:N1093">
    <cfRule type="containsText" dxfId="750" priority="1521" operator="containsText" text="DISABLED">
      <formula>NOT(ISERROR(SEARCH("DISABLED",K1092)))</formula>
    </cfRule>
    <cfRule type="containsText" dxfId="749" priority="1522" operator="containsText" text="ENABLED">
      <formula>NOT(ISERROR(SEARCH("ENABLED",K1092)))</formula>
    </cfRule>
  </conditionalFormatting>
  <conditionalFormatting sqref="J1095:J1096">
    <cfRule type="containsText" dxfId="748" priority="1519" operator="containsText" text="DISABLED">
      <formula>NOT(ISERROR(SEARCH("DISABLED",J1095)))</formula>
    </cfRule>
    <cfRule type="containsText" dxfId="747" priority="1520" operator="containsText" text="ENABLED">
      <formula>NOT(ISERROR(SEARCH("ENABLED",J1095)))</formula>
    </cfRule>
  </conditionalFormatting>
  <conditionalFormatting sqref="AA1095:AA1096">
    <cfRule type="notContainsBlanks" dxfId="746" priority="1518">
      <formula>LEN(TRIM(AA1095))&gt;0</formula>
    </cfRule>
  </conditionalFormatting>
  <conditionalFormatting sqref="K1095:L1096 N1095:N1096">
    <cfRule type="containsText" dxfId="745" priority="1515" operator="containsText" text="DISABLED">
      <formula>NOT(ISERROR(SEARCH("DISABLED",K1095)))</formula>
    </cfRule>
    <cfRule type="containsText" dxfId="744" priority="1516" operator="containsText" text="ENABLED">
      <formula>NOT(ISERROR(SEARCH("ENABLED",K1095)))</formula>
    </cfRule>
  </conditionalFormatting>
  <conditionalFormatting sqref="J1307:J1326">
    <cfRule type="containsText" dxfId="743" priority="1507" operator="containsText" text="DISABLED">
      <formula>NOT(ISERROR(SEARCH("DISABLED",J1307)))</formula>
    </cfRule>
    <cfRule type="containsText" dxfId="742" priority="1508" operator="containsText" text="ENABLED">
      <formula>NOT(ISERROR(SEARCH("ENABLED",J1307)))</formula>
    </cfRule>
  </conditionalFormatting>
  <conditionalFormatting sqref="AA1307:AA1326">
    <cfRule type="notContainsBlanks" dxfId="741" priority="1506">
      <formula>LEN(TRIM(AA1307))&gt;0</formula>
    </cfRule>
  </conditionalFormatting>
  <conditionalFormatting sqref="K1307:L1326 N1307:N1326">
    <cfRule type="containsText" dxfId="740" priority="1503" operator="containsText" text="DISABLED">
      <formula>NOT(ISERROR(SEARCH("DISABLED",K1307)))</formula>
    </cfRule>
    <cfRule type="containsText" dxfId="739" priority="1504" operator="containsText" text="ENABLED">
      <formula>NOT(ISERROR(SEARCH("ENABLED",K1307)))</formula>
    </cfRule>
  </conditionalFormatting>
  <conditionalFormatting sqref="AA1342:AA1345">
    <cfRule type="notContainsBlanks" dxfId="738" priority="1500">
      <formula>LEN(TRIM(AA1342))&gt;0</formula>
    </cfRule>
  </conditionalFormatting>
  <conditionalFormatting sqref="K1342:L1345 N1342:N1345">
    <cfRule type="containsText" dxfId="737" priority="1497" operator="containsText" text="DISABLED">
      <formula>NOT(ISERROR(SEARCH("DISABLED",K1342)))</formula>
    </cfRule>
    <cfRule type="containsText" dxfId="736" priority="1498" operator="containsText" text="ENABLED">
      <formula>NOT(ISERROR(SEARCH("ENABLED",K1342)))</formula>
    </cfRule>
  </conditionalFormatting>
  <conditionalFormatting sqref="J1432">
    <cfRule type="containsText" dxfId="735" priority="1495" operator="containsText" text="DISABLED">
      <formula>NOT(ISERROR(SEARCH("DISABLED",J1432)))</formula>
    </cfRule>
    <cfRule type="containsText" dxfId="734" priority="1496" operator="containsText" text="ENABLED">
      <formula>NOT(ISERROR(SEARCH("ENABLED",J1432)))</formula>
    </cfRule>
  </conditionalFormatting>
  <conditionalFormatting sqref="AA1432">
    <cfRule type="notContainsBlanks" dxfId="733" priority="1494">
      <formula>LEN(TRIM(AA1432))&gt;0</formula>
    </cfRule>
  </conditionalFormatting>
  <conditionalFormatting sqref="AA476:AA480">
    <cfRule type="notContainsBlanks" dxfId="732" priority="1482">
      <formula>LEN(TRIM(AA476))&gt;0</formula>
    </cfRule>
  </conditionalFormatting>
  <conditionalFormatting sqref="K476:L480 N476:N480">
    <cfRule type="containsText" dxfId="731" priority="1479" operator="containsText" text="DISABLED">
      <formula>NOT(ISERROR(SEARCH("DISABLED",K476)))</formula>
    </cfRule>
    <cfRule type="containsText" dxfId="730" priority="1480" operator="containsText" text="ENABLED">
      <formula>NOT(ISERROR(SEARCH("ENABLED",K476)))</formula>
    </cfRule>
  </conditionalFormatting>
  <conditionalFormatting sqref="K1556:L1556 N1556">
    <cfRule type="containsText" dxfId="729" priority="1476" operator="containsText" text="DISABLED">
      <formula>NOT(ISERROR(SEARCH("DISABLED",K1556)))</formula>
    </cfRule>
    <cfRule type="containsText" dxfId="728" priority="1477" operator="containsText" text="ENABLED">
      <formula>NOT(ISERROR(SEARCH("ENABLED",K1556)))</formula>
    </cfRule>
  </conditionalFormatting>
  <conditionalFormatting sqref="J2078">
    <cfRule type="containsText" dxfId="727" priority="1429" operator="containsText" text="DISABLED">
      <formula>NOT(ISERROR(SEARCH("DISABLED",J2078)))</formula>
    </cfRule>
    <cfRule type="containsText" dxfId="726" priority="1430" operator="containsText" text="ENABLED">
      <formula>NOT(ISERROR(SEARCH("ENABLED",J2078)))</formula>
    </cfRule>
  </conditionalFormatting>
  <conditionalFormatting sqref="AA2078">
    <cfRule type="notContainsBlanks" dxfId="725" priority="1428">
      <formula>LEN(TRIM(AA2078))&gt;0</formula>
    </cfRule>
  </conditionalFormatting>
  <conditionalFormatting sqref="K2078:N2078">
    <cfRule type="containsText" dxfId="724" priority="1425" operator="containsText" text="DISABLED">
      <formula>NOT(ISERROR(SEARCH("DISABLED",K2078)))</formula>
    </cfRule>
    <cfRule type="containsText" dxfId="723" priority="1426" operator="containsText" text="ENABLED">
      <formula>NOT(ISERROR(SEARCH("ENABLED",K2078)))</formula>
    </cfRule>
  </conditionalFormatting>
  <conditionalFormatting sqref="J2079">
    <cfRule type="containsText" dxfId="722" priority="1423" operator="containsText" text="DISABLED">
      <formula>NOT(ISERROR(SEARCH("DISABLED",J2079)))</formula>
    </cfRule>
    <cfRule type="containsText" dxfId="721" priority="1424" operator="containsText" text="ENABLED">
      <formula>NOT(ISERROR(SEARCH("ENABLED",J2079)))</formula>
    </cfRule>
  </conditionalFormatting>
  <conditionalFormatting sqref="AA2079">
    <cfRule type="notContainsBlanks" dxfId="720" priority="1422">
      <formula>LEN(TRIM(AA2079))&gt;0</formula>
    </cfRule>
  </conditionalFormatting>
  <conditionalFormatting sqref="K2079:N2079">
    <cfRule type="containsText" dxfId="719" priority="1419" operator="containsText" text="DISABLED">
      <formula>NOT(ISERROR(SEARCH("DISABLED",K2079)))</formula>
    </cfRule>
    <cfRule type="containsText" dxfId="718" priority="1420" operator="containsText" text="ENABLED">
      <formula>NOT(ISERROR(SEARCH("ENABLED",K2079)))</formula>
    </cfRule>
  </conditionalFormatting>
  <conditionalFormatting sqref="AD2121:AD1048576">
    <cfRule type="cellIs" dxfId="717" priority="1411" operator="greaterThan">
      <formula>0</formula>
    </cfRule>
  </conditionalFormatting>
  <conditionalFormatting sqref="AD2">
    <cfRule type="cellIs" dxfId="716" priority="1410" operator="greaterThan">
      <formula>0</formula>
    </cfRule>
  </conditionalFormatting>
  <conditionalFormatting sqref="AD2119:AD1048576 AD1:AD7 AD1440:AD1621 AD1200:AD1340 AD1685:AD1702 AD1943 AD1947 AD1945 AD1959:AD1974 AD1342:AD1432 AD1727 AD1729:AD1778 AD1704:AD1719 AD1723:AD1725 AD1780:AD1793 AD1798:AD1802 AD1838:AD1841 AD2083:AD2084 AD9:AD524 AD2068:AD2079 AD1796 AD1952:AD1957 AD1623:AD1683 AD1843:AD1941 AD527:AD1198 AD1976:AD2064">
    <cfRule type="notContainsText" dxfId="715" priority="1409" operator="notContains" text="//">
      <formula>ISERROR(SEARCH("//",AD1))</formula>
    </cfRule>
  </conditionalFormatting>
  <conditionalFormatting sqref="T2121:T1048576">
    <cfRule type="cellIs" dxfId="714" priority="1408" operator="greaterThan">
      <formula>0</formula>
    </cfRule>
  </conditionalFormatting>
  <conditionalFormatting sqref="T2">
    <cfRule type="cellIs" dxfId="713" priority="1407" operator="greaterThan">
      <formula>0</formula>
    </cfRule>
  </conditionalFormatting>
  <conditionalFormatting sqref="J1920:N1921">
    <cfRule type="containsText" dxfId="712" priority="1396" operator="containsText" text="DISABLED">
      <formula>NOT(ISERROR(SEARCH("DISABLED",J1920)))</formula>
    </cfRule>
    <cfRule type="containsText" dxfId="711" priority="1397" operator="containsText" text="ENABLED">
      <formula>NOT(ISERROR(SEARCH("ENABLED",J1920)))</formula>
    </cfRule>
  </conditionalFormatting>
  <conditionalFormatting sqref="AA1920:AA1921">
    <cfRule type="notContainsBlanks" dxfId="710" priority="1395">
      <formula>LEN(TRIM(AA1920))&gt;0</formula>
    </cfRule>
  </conditionalFormatting>
  <conditionalFormatting sqref="AD1920:AD1921">
    <cfRule type="notContainsText" dxfId="709" priority="1393" operator="notContains" text="//">
      <formula>ISERROR(SEARCH("//",AD1920))</formula>
    </cfRule>
  </conditionalFormatting>
  <conditionalFormatting sqref="J1963">
    <cfRule type="containsText" dxfId="708" priority="1391" operator="containsText" text="DISABLED">
      <formula>NOT(ISERROR(SEARCH("DISABLED",J1963)))</formula>
    </cfRule>
    <cfRule type="containsText" dxfId="707" priority="1392" operator="containsText" text="ENABLED">
      <formula>NOT(ISERROR(SEARCH("ENABLED",J1963)))</formula>
    </cfRule>
  </conditionalFormatting>
  <conditionalFormatting sqref="AA1963">
    <cfRule type="notContainsBlanks" dxfId="706" priority="1390">
      <formula>LEN(TRIM(AA1963))&gt;0</formula>
    </cfRule>
  </conditionalFormatting>
  <conditionalFormatting sqref="K1963:N1963">
    <cfRule type="containsText" dxfId="705" priority="1387" operator="containsText" text="DISABLED">
      <formula>NOT(ISERROR(SEARCH("DISABLED",K1963)))</formula>
    </cfRule>
    <cfRule type="containsText" dxfId="704" priority="1388" operator="containsText" text="ENABLED">
      <formula>NOT(ISERROR(SEARCH("ENABLED",K1963)))</formula>
    </cfRule>
  </conditionalFormatting>
  <conditionalFormatting sqref="AD1963">
    <cfRule type="notContainsText" dxfId="703" priority="1386" operator="notContains" text="//">
      <formula>ISERROR(SEARCH("//",AD1963))</formula>
    </cfRule>
  </conditionalFormatting>
  <conditionalFormatting sqref="K1509:L1509 N1509">
    <cfRule type="containsText" dxfId="702" priority="1375" operator="containsText" text="DISABLED">
      <formula>NOT(ISERROR(SEARCH("DISABLED",K1509)))</formula>
    </cfRule>
    <cfRule type="containsText" dxfId="701" priority="1376" operator="containsText" text="ENABLED">
      <formula>NOT(ISERROR(SEARCH("ENABLED",K1509)))</formula>
    </cfRule>
  </conditionalFormatting>
  <conditionalFormatting sqref="AA1509">
    <cfRule type="notContainsBlanks" dxfId="700" priority="1374">
      <formula>LEN(TRIM(AA1509))&gt;0</formula>
    </cfRule>
  </conditionalFormatting>
  <conditionalFormatting sqref="AD1509">
    <cfRule type="notContainsText" dxfId="699" priority="1372" operator="notContains" text="//">
      <formula>ISERROR(SEARCH("//",AD1509))</formula>
    </cfRule>
  </conditionalFormatting>
  <conditionalFormatting sqref="K1493:L1493 N1493">
    <cfRule type="containsText" dxfId="698" priority="1370" operator="containsText" text="DISABLED">
      <formula>NOT(ISERROR(SEARCH("DISABLED",K1493)))</formula>
    </cfRule>
    <cfRule type="containsText" dxfId="697" priority="1371" operator="containsText" text="ENABLED">
      <formula>NOT(ISERROR(SEARCH("ENABLED",K1493)))</formula>
    </cfRule>
  </conditionalFormatting>
  <conditionalFormatting sqref="AA1493">
    <cfRule type="notContainsBlanks" dxfId="696" priority="1369">
      <formula>LEN(TRIM(AA1493))&gt;0</formula>
    </cfRule>
  </conditionalFormatting>
  <conditionalFormatting sqref="AD1493">
    <cfRule type="notContainsText" dxfId="695" priority="1367" operator="notContains" text="//">
      <formula>ISERROR(SEARCH("//",AD1493))</formula>
    </cfRule>
  </conditionalFormatting>
  <conditionalFormatting sqref="J43">
    <cfRule type="containsText" dxfId="694" priority="1317" operator="containsText" text="DISABLED">
      <formula>NOT(ISERROR(SEARCH("DISABLED",J43)))</formula>
    </cfRule>
    <cfRule type="containsText" dxfId="693" priority="1318" operator="containsText" text="ENABLED">
      <formula>NOT(ISERROR(SEARCH("ENABLED",J43)))</formula>
    </cfRule>
  </conditionalFormatting>
  <conditionalFormatting sqref="J61:J62">
    <cfRule type="containsText" dxfId="692" priority="1315" operator="containsText" text="DISABLED">
      <formula>NOT(ISERROR(SEARCH("DISABLED",J61)))</formula>
    </cfRule>
    <cfRule type="containsText" dxfId="691" priority="1316" operator="containsText" text="ENABLED">
      <formula>NOT(ISERROR(SEARCH("ENABLED",J61)))</formula>
    </cfRule>
  </conditionalFormatting>
  <conditionalFormatting sqref="J82">
    <cfRule type="containsText" dxfId="690" priority="1311" operator="containsText" text="DISABLED">
      <formula>NOT(ISERROR(SEARCH("DISABLED",J82)))</formula>
    </cfRule>
    <cfRule type="containsText" dxfId="689" priority="1312" operator="containsText" text="ENABLED">
      <formula>NOT(ISERROR(SEARCH("ENABLED",J82)))</formula>
    </cfRule>
  </conditionalFormatting>
  <conditionalFormatting sqref="J106">
    <cfRule type="containsText" dxfId="688" priority="1309" operator="containsText" text="DISABLED">
      <formula>NOT(ISERROR(SEARCH("DISABLED",J106)))</formula>
    </cfRule>
    <cfRule type="containsText" dxfId="687" priority="1310" operator="containsText" text="ENABLED">
      <formula>NOT(ISERROR(SEARCH("ENABLED",J106)))</formula>
    </cfRule>
  </conditionalFormatting>
  <conditionalFormatting sqref="J115:J119">
    <cfRule type="containsText" dxfId="686" priority="1307" operator="containsText" text="DISABLED">
      <formula>NOT(ISERROR(SEARCH("DISABLED",J115)))</formula>
    </cfRule>
    <cfRule type="containsText" dxfId="685" priority="1308" operator="containsText" text="ENABLED">
      <formula>NOT(ISERROR(SEARCH("ENABLED",J115)))</formula>
    </cfRule>
  </conditionalFormatting>
  <conditionalFormatting sqref="J400:J407">
    <cfRule type="containsText" dxfId="684" priority="1305" operator="containsText" text="DISABLED">
      <formula>NOT(ISERROR(SEARCH("DISABLED",J400)))</formula>
    </cfRule>
    <cfRule type="containsText" dxfId="683" priority="1306" operator="containsText" text="ENABLED">
      <formula>NOT(ISERROR(SEARCH("ENABLED",J400)))</formula>
    </cfRule>
  </conditionalFormatting>
  <conditionalFormatting sqref="J411:J416">
    <cfRule type="containsText" dxfId="682" priority="1303" operator="containsText" text="DISABLED">
      <formula>NOT(ISERROR(SEARCH("DISABLED",J411)))</formula>
    </cfRule>
    <cfRule type="containsText" dxfId="681" priority="1304" operator="containsText" text="ENABLED">
      <formula>NOT(ISERROR(SEARCH("ENABLED",J411)))</formula>
    </cfRule>
  </conditionalFormatting>
  <conditionalFormatting sqref="J440:J447">
    <cfRule type="containsText" dxfId="680" priority="1301" operator="containsText" text="DISABLED">
      <formula>NOT(ISERROR(SEARCH("DISABLED",J440)))</formula>
    </cfRule>
    <cfRule type="containsText" dxfId="679" priority="1302" operator="containsText" text="ENABLED">
      <formula>NOT(ISERROR(SEARCH("ENABLED",J440)))</formula>
    </cfRule>
  </conditionalFormatting>
  <conditionalFormatting sqref="J476:J480">
    <cfRule type="containsText" dxfId="678" priority="1299" operator="containsText" text="DISABLED">
      <formula>NOT(ISERROR(SEARCH("DISABLED",J476)))</formula>
    </cfRule>
    <cfRule type="containsText" dxfId="677" priority="1300" operator="containsText" text="ENABLED">
      <formula>NOT(ISERROR(SEARCH("ENABLED",J476)))</formula>
    </cfRule>
  </conditionalFormatting>
  <conditionalFormatting sqref="J484:J524 J527:J547">
    <cfRule type="containsText" dxfId="676" priority="1297" operator="containsText" text="DISABLED">
      <formula>NOT(ISERROR(SEARCH("DISABLED",J484)))</formula>
    </cfRule>
    <cfRule type="containsText" dxfId="675" priority="1298" operator="containsText" text="ENABLED">
      <formula>NOT(ISERROR(SEARCH("ENABLED",J484)))</formula>
    </cfRule>
  </conditionalFormatting>
  <conditionalFormatting sqref="J1330:J1340 J1342:J1345">
    <cfRule type="containsText" dxfId="674" priority="1295" operator="containsText" text="DISABLED">
      <formula>NOT(ISERROR(SEARCH("DISABLED",J1330)))</formula>
    </cfRule>
    <cfRule type="containsText" dxfId="673" priority="1296" operator="containsText" text="ENABLED">
      <formula>NOT(ISERROR(SEARCH("ENABLED",J1330)))</formula>
    </cfRule>
  </conditionalFormatting>
  <conditionalFormatting sqref="J1442:J1444">
    <cfRule type="containsText" dxfId="672" priority="1293" operator="containsText" text="DISABLED">
      <formula>NOT(ISERROR(SEARCH("DISABLED",J1442)))</formula>
    </cfRule>
    <cfRule type="containsText" dxfId="671" priority="1294" operator="containsText" text="ENABLED">
      <formula>NOT(ISERROR(SEARCH("ENABLED",J1442)))</formula>
    </cfRule>
  </conditionalFormatting>
  <conditionalFormatting sqref="J1452:J1468">
    <cfRule type="containsText" dxfId="670" priority="1291" operator="containsText" text="DISABLED">
      <formula>NOT(ISERROR(SEARCH("DISABLED",J1452)))</formula>
    </cfRule>
    <cfRule type="containsText" dxfId="669" priority="1292" operator="containsText" text="ENABLED">
      <formula>NOT(ISERROR(SEARCH("ENABLED",J1452)))</formula>
    </cfRule>
  </conditionalFormatting>
  <conditionalFormatting sqref="J1588:J1610 J1612:J1621 J1685:J1702 J1729:J1765 J1704:J1719 J1723:J1725 J1485:J1534 J1536:J1586 J1623:J1683 J1769:J1795">
    <cfRule type="containsText" dxfId="668" priority="1289" operator="containsText" text="DISABLED">
      <formula>NOT(ISERROR(SEARCH("DISABLED",J1485)))</formula>
    </cfRule>
    <cfRule type="containsText" dxfId="667" priority="1290" operator="containsText" text="ENABLED">
      <formula>NOT(ISERROR(SEARCH("ENABLED",J1485)))</formula>
    </cfRule>
  </conditionalFormatting>
  <conditionalFormatting sqref="J1919">
    <cfRule type="containsText" dxfId="666" priority="1287" operator="containsText" text="DISABLED">
      <formula>NOT(ISERROR(SEARCH("DISABLED",J1919)))</formula>
    </cfRule>
    <cfRule type="containsText" dxfId="665" priority="1288" operator="containsText" text="ENABLED">
      <formula>NOT(ISERROR(SEARCH("ENABLED",J1919)))</formula>
    </cfRule>
  </conditionalFormatting>
  <conditionalFormatting sqref="J2027">
    <cfRule type="containsText" dxfId="664" priority="1283" operator="containsText" text="DISABLED">
      <formula>NOT(ISERROR(SEARCH("DISABLED",J2027)))</formula>
    </cfRule>
    <cfRule type="containsText" dxfId="663" priority="1284" operator="containsText" text="ENABLED">
      <formula>NOT(ISERROR(SEARCH("ENABLED",J2027)))</formula>
    </cfRule>
  </conditionalFormatting>
  <conditionalFormatting sqref="J2028">
    <cfRule type="containsText" dxfId="662" priority="1281" operator="containsText" text="DISABLED">
      <formula>NOT(ISERROR(SEARCH("DISABLED",J2028)))</formula>
    </cfRule>
    <cfRule type="containsText" dxfId="661" priority="1282" operator="containsText" text="ENABLED">
      <formula>NOT(ISERROR(SEARCH("ENABLED",J2028)))</formula>
    </cfRule>
  </conditionalFormatting>
  <conditionalFormatting sqref="J2073">
    <cfRule type="containsText" dxfId="660" priority="1241" operator="containsText" text="DISABLED">
      <formula>NOT(ISERROR(SEARCH("DISABLED",J2073)))</formula>
    </cfRule>
    <cfRule type="containsText" dxfId="659" priority="1242" operator="containsText" text="ENABLED">
      <formula>NOT(ISERROR(SEARCH("ENABLED",J2073)))</formula>
    </cfRule>
  </conditionalFormatting>
  <conditionalFormatting sqref="J2072">
    <cfRule type="containsText" dxfId="658" priority="1239" operator="containsText" text="DISABLED">
      <formula>NOT(ISERROR(SEARCH("DISABLED",J2072)))</formula>
    </cfRule>
    <cfRule type="containsText" dxfId="657" priority="1240" operator="containsText" text="ENABLED">
      <formula>NOT(ISERROR(SEARCH("ENABLED",J2072)))</formula>
    </cfRule>
  </conditionalFormatting>
  <conditionalFormatting sqref="J2071">
    <cfRule type="containsText" dxfId="656" priority="1237" operator="containsText" text="DISABLED">
      <formula>NOT(ISERROR(SEARCH("DISABLED",J2071)))</formula>
    </cfRule>
    <cfRule type="containsText" dxfId="655" priority="1238" operator="containsText" text="ENABLED">
      <formula>NOT(ISERROR(SEARCH("ENABLED",J2071)))</formula>
    </cfRule>
  </conditionalFormatting>
  <conditionalFormatting sqref="J2070">
    <cfRule type="containsText" dxfId="654" priority="1235" operator="containsText" text="DISABLED">
      <formula>NOT(ISERROR(SEARCH("DISABLED",J2070)))</formula>
    </cfRule>
    <cfRule type="containsText" dxfId="653" priority="1236" operator="containsText" text="ENABLED">
      <formula>NOT(ISERROR(SEARCH("ENABLED",J2070)))</formula>
    </cfRule>
  </conditionalFormatting>
  <conditionalFormatting sqref="J2069">
    <cfRule type="containsText" dxfId="652" priority="1233" operator="containsText" text="DISABLED">
      <formula>NOT(ISERROR(SEARCH("DISABLED",J2069)))</formula>
    </cfRule>
    <cfRule type="containsText" dxfId="651" priority="1234" operator="containsText" text="ENABLED">
      <formula>NOT(ISERROR(SEARCH("ENABLED",J2069)))</formula>
    </cfRule>
  </conditionalFormatting>
  <conditionalFormatting sqref="J2068">
    <cfRule type="containsText" dxfId="650" priority="1231" operator="containsText" text="DISABLED">
      <formula>NOT(ISERROR(SEARCH("DISABLED",J2068)))</formula>
    </cfRule>
    <cfRule type="containsText" dxfId="649" priority="1232" operator="containsText" text="ENABLED">
      <formula>NOT(ISERROR(SEARCH("ENABLED",J2068)))</formula>
    </cfRule>
  </conditionalFormatting>
  <conditionalFormatting sqref="J2049:J2051 J2053:J2059">
    <cfRule type="containsText" dxfId="648" priority="1215" operator="containsText" text="DISABLED">
      <formula>NOT(ISERROR(SEARCH("DISABLED",J2049)))</formula>
    </cfRule>
    <cfRule type="containsText" dxfId="647" priority="1216" operator="containsText" text="ENABLED">
      <formula>NOT(ISERROR(SEARCH("ENABLED",J2049)))</formula>
    </cfRule>
  </conditionalFormatting>
  <conditionalFormatting sqref="J2047">
    <cfRule type="containsText" dxfId="646" priority="1213" operator="containsText" text="DISABLED">
      <formula>NOT(ISERROR(SEARCH("DISABLED",J2047)))</formula>
    </cfRule>
    <cfRule type="containsText" dxfId="645" priority="1214" operator="containsText" text="ENABLED">
      <formula>NOT(ISERROR(SEARCH("ENABLED",J2047)))</formula>
    </cfRule>
  </conditionalFormatting>
  <conditionalFormatting sqref="J2048">
    <cfRule type="containsText" dxfId="644" priority="1211" operator="containsText" text="DISABLED">
      <formula>NOT(ISERROR(SEARCH("DISABLED",J2048)))</formula>
    </cfRule>
    <cfRule type="containsText" dxfId="643" priority="1212" operator="containsText" text="ENABLED">
      <formula>NOT(ISERROR(SEARCH("ENABLED",J2048)))</formula>
    </cfRule>
  </conditionalFormatting>
  <conditionalFormatting sqref="AA2083">
    <cfRule type="notContainsBlanks" dxfId="642" priority="1165">
      <formula>LEN(TRIM(AA2083))&gt;0</formula>
    </cfRule>
  </conditionalFormatting>
  <conditionalFormatting sqref="K2083:N2083">
    <cfRule type="containsText" dxfId="641" priority="1162" operator="containsText" text="DISABLED">
      <formula>NOT(ISERROR(SEARCH("DISABLED",K2083)))</formula>
    </cfRule>
    <cfRule type="containsText" dxfId="640" priority="1163" operator="containsText" text="ENABLED">
      <formula>NOT(ISERROR(SEARCH("ENABLED",K2083)))</formula>
    </cfRule>
  </conditionalFormatting>
  <conditionalFormatting sqref="AD2083">
    <cfRule type="notContainsText" dxfId="639" priority="1161" operator="notContains" text="//">
      <formula>ISERROR(SEARCH("//",AD2083))</formula>
    </cfRule>
  </conditionalFormatting>
  <conditionalFormatting sqref="J2083">
    <cfRule type="containsText" dxfId="638" priority="1159" operator="containsText" text="DISABLED">
      <formula>NOT(ISERROR(SEARCH("DISABLED",J2083)))</formula>
    </cfRule>
    <cfRule type="containsText" dxfId="637" priority="1160" operator="containsText" text="ENABLED">
      <formula>NOT(ISERROR(SEARCH("ENABLED",J2083)))</formula>
    </cfRule>
  </conditionalFormatting>
  <conditionalFormatting sqref="AA1431">
    <cfRule type="notContainsBlanks" dxfId="636" priority="1157">
      <formula>LEN(TRIM(AA1431))&gt;0</formula>
    </cfRule>
  </conditionalFormatting>
  <conditionalFormatting sqref="J1431">
    <cfRule type="containsText" dxfId="635" priority="1155" operator="containsText" text="DISABLED">
      <formula>NOT(ISERROR(SEARCH("DISABLED",J1431)))</formula>
    </cfRule>
    <cfRule type="containsText" dxfId="634" priority="1156" operator="containsText" text="ENABLED">
      <formula>NOT(ISERROR(SEARCH("ENABLED",J1431)))</formula>
    </cfRule>
  </conditionalFormatting>
  <conditionalFormatting sqref="AA1431">
    <cfRule type="notContainsBlanks" dxfId="633" priority="1154">
      <formula>LEN(TRIM(AA1431))&gt;0</formula>
    </cfRule>
  </conditionalFormatting>
  <conditionalFormatting sqref="K1431:L1431 N1431">
    <cfRule type="containsText" dxfId="632" priority="1151" operator="containsText" text="DISABLED">
      <formula>NOT(ISERROR(SEARCH("DISABLED",K1431)))</formula>
    </cfRule>
    <cfRule type="containsText" dxfId="631" priority="1152" operator="containsText" text="ENABLED">
      <formula>NOT(ISERROR(SEARCH("ENABLED",K1431)))</formula>
    </cfRule>
  </conditionalFormatting>
  <conditionalFormatting sqref="AD1431">
    <cfRule type="notContainsText" dxfId="630" priority="1150" operator="notContains" text="//">
      <formula>ISERROR(SEARCH("//",AD1431))</formula>
    </cfRule>
  </conditionalFormatting>
  <conditionalFormatting sqref="K2084:L2084 N2084">
    <cfRule type="containsText" dxfId="629" priority="1148" operator="containsText" text="DISABLED">
      <formula>NOT(ISERROR(SEARCH("DISABLED",K2084)))</formula>
    </cfRule>
    <cfRule type="containsText" dxfId="628" priority="1149" operator="containsText" text="ENABLED">
      <formula>NOT(ISERROR(SEARCH("ENABLED",K2084)))</formula>
    </cfRule>
  </conditionalFormatting>
  <conditionalFormatting sqref="AA2084">
    <cfRule type="notContainsBlanks" dxfId="627" priority="1147">
      <formula>LEN(TRIM(AA2084))&gt;0</formula>
    </cfRule>
  </conditionalFormatting>
  <conditionalFormatting sqref="AD2084">
    <cfRule type="notContainsText" dxfId="626" priority="1145" operator="notContains" text="//">
      <formula>ISERROR(SEARCH("//",AD2084))</formula>
    </cfRule>
  </conditionalFormatting>
  <conditionalFormatting sqref="J2084">
    <cfRule type="containsText" dxfId="625" priority="1143" operator="containsText" text="DISABLED">
      <formula>NOT(ISERROR(SEARCH("DISABLED",J2084)))</formula>
    </cfRule>
    <cfRule type="containsText" dxfId="624" priority="1144" operator="containsText" text="ENABLED">
      <formula>NOT(ISERROR(SEARCH("ENABLED",J2084)))</formula>
    </cfRule>
  </conditionalFormatting>
  <conditionalFormatting sqref="K1796:L1796 N1796">
    <cfRule type="containsText" dxfId="623" priority="1134" operator="containsText" text="DISABLED">
      <formula>NOT(ISERROR(SEARCH("DISABLED",K1796)))</formula>
    </cfRule>
    <cfRule type="containsText" dxfId="622" priority="1135" operator="containsText" text="ENABLED">
      <formula>NOT(ISERROR(SEARCH("ENABLED",K1796)))</formula>
    </cfRule>
  </conditionalFormatting>
  <conditionalFormatting sqref="J1796">
    <cfRule type="containsText" dxfId="621" priority="1131" operator="containsText" text="DISABLED">
      <formula>NOT(ISERROR(SEARCH("DISABLED",J1796)))</formula>
    </cfRule>
    <cfRule type="containsText" dxfId="620" priority="1132" operator="containsText" text="ENABLED">
      <formula>NOT(ISERROR(SEARCH("ENABLED",J1796)))</formula>
    </cfRule>
  </conditionalFormatting>
  <conditionalFormatting sqref="AA1796">
    <cfRule type="notContainsBlanks" dxfId="619" priority="1137">
      <formula>LEN(TRIM(AA1796))&gt;0</formula>
    </cfRule>
  </conditionalFormatting>
  <conditionalFormatting sqref="AD1796">
    <cfRule type="notContainsText" dxfId="618" priority="1136" operator="notContains" text="//">
      <formula>ISERROR(SEARCH("//",AD1796))</formula>
    </cfRule>
  </conditionalFormatting>
  <conditionalFormatting sqref="AA1798:AA1802">
    <cfRule type="notContainsBlanks" dxfId="617" priority="1121">
      <formula>LEN(TRIM(AA1798))&gt;0</formula>
    </cfRule>
  </conditionalFormatting>
  <conditionalFormatting sqref="AD1798:AD1802">
    <cfRule type="notContainsText" dxfId="616" priority="1117" operator="notContains" text="//">
      <formula>ISERROR(SEARCH("//",AD1798))</formula>
    </cfRule>
  </conditionalFormatting>
  <conditionalFormatting sqref="J215">
    <cfRule type="containsText" dxfId="615" priority="1115" operator="containsText" text="DISABLED">
      <formula>NOT(ISERROR(SEARCH("DISABLED",J215)))</formula>
    </cfRule>
    <cfRule type="containsText" dxfId="614" priority="1116" operator="containsText" text="ENABLED">
      <formula>NOT(ISERROR(SEARCH("ENABLED",J215)))</formula>
    </cfRule>
  </conditionalFormatting>
  <conditionalFormatting sqref="K215:L215 N215">
    <cfRule type="containsText" dxfId="613" priority="1113" operator="containsText" text="DISABLED">
      <formula>NOT(ISERROR(SEARCH("DISABLED",K215)))</formula>
    </cfRule>
    <cfRule type="containsText" dxfId="612" priority="1114" operator="containsText" text="ENABLED">
      <formula>NOT(ISERROR(SEARCH("ENABLED",K215)))</formula>
    </cfRule>
  </conditionalFormatting>
  <conditionalFormatting sqref="J1796 J1798">
    <cfRule type="containsText" dxfId="611" priority="1111" operator="containsText" text="DISABLED">
      <formula>NOT(ISERROR(SEARCH("DISABLED",J1796)))</formula>
    </cfRule>
    <cfRule type="containsText" dxfId="610" priority="1112" operator="containsText" text="ENABLED">
      <formula>NOT(ISERROR(SEARCH("ENABLED",J1796)))</formula>
    </cfRule>
  </conditionalFormatting>
  <conditionalFormatting sqref="K1796:L1796 K1798:L1798 N1798 N1796">
    <cfRule type="containsText" dxfId="609" priority="1109" operator="containsText" text="DISABLED">
      <formula>NOT(ISERROR(SEARCH("DISABLED",K1796)))</formula>
    </cfRule>
    <cfRule type="containsText" dxfId="608" priority="1110" operator="containsText" text="ENABLED">
      <formula>NOT(ISERROR(SEARCH("ENABLED",K1796)))</formula>
    </cfRule>
  </conditionalFormatting>
  <conditionalFormatting sqref="J1853:N1855 J1882:N1882 J1889:N1891">
    <cfRule type="containsText" dxfId="607" priority="1107" operator="containsText" text="DISABLED">
      <formula>NOT(ISERROR(SEARCH("DISABLED",J1853)))</formula>
    </cfRule>
    <cfRule type="containsText" dxfId="606" priority="1108" operator="containsText" text="ENABLED">
      <formula>NOT(ISERROR(SEARCH("ENABLED",J1853)))</formula>
    </cfRule>
  </conditionalFormatting>
  <conditionalFormatting sqref="K1587:L1587 N1587">
    <cfRule type="containsText" dxfId="605" priority="1102" operator="containsText" text="DISABLED">
      <formula>NOT(ISERROR(SEARCH("DISABLED",K1587)))</formula>
    </cfRule>
    <cfRule type="containsText" dxfId="604" priority="1103" operator="containsText" text="ENABLED">
      <formula>NOT(ISERROR(SEARCH("ENABLED",K1587)))</formula>
    </cfRule>
  </conditionalFormatting>
  <conditionalFormatting sqref="J1587">
    <cfRule type="containsText" dxfId="603" priority="1105" operator="containsText" text="DISABLED">
      <formula>NOT(ISERROR(SEARCH("DISABLED",J1587)))</formula>
    </cfRule>
    <cfRule type="containsText" dxfId="602" priority="1106" operator="containsText" text="ENABLED">
      <formula>NOT(ISERROR(SEARCH("ENABLED",J1587)))</formula>
    </cfRule>
  </conditionalFormatting>
  <conditionalFormatting sqref="AA1587">
    <cfRule type="notContainsBlanks" dxfId="601" priority="1104">
      <formula>LEN(TRIM(AA1587))&gt;0</formula>
    </cfRule>
  </conditionalFormatting>
  <conditionalFormatting sqref="AD1587">
    <cfRule type="notContainsText" dxfId="600" priority="1101" operator="notContains" text="//">
      <formula>ISERROR(SEARCH("//",AD1587))</formula>
    </cfRule>
  </conditionalFormatting>
  <conditionalFormatting sqref="J1917:N1917">
    <cfRule type="containsText" dxfId="599" priority="1087" operator="containsText" text="DISABLED">
      <formula>NOT(ISERROR(SEARCH("DISABLED",J1917)))</formula>
    </cfRule>
    <cfRule type="containsText" dxfId="598" priority="1088" operator="containsText" text="ENABLED">
      <formula>NOT(ISERROR(SEARCH("ENABLED",J1917)))</formula>
    </cfRule>
  </conditionalFormatting>
  <conditionalFormatting sqref="AA1917">
    <cfRule type="notContainsBlanks" dxfId="597" priority="1086">
      <formula>LEN(TRIM(AA1917))&gt;0</formula>
    </cfRule>
  </conditionalFormatting>
  <conditionalFormatting sqref="AD1917">
    <cfRule type="notContainsText" dxfId="596" priority="1085" operator="notContains" text="//">
      <formula>ISERROR(SEARCH("//",AD1917))</formula>
    </cfRule>
  </conditionalFormatting>
  <conditionalFormatting sqref="J1856:J1870">
    <cfRule type="containsText" dxfId="595" priority="1013" operator="containsText" text="DISABLED">
      <formula>NOT(ISERROR(SEARCH("DISABLED",J1856)))</formula>
    </cfRule>
    <cfRule type="containsText" dxfId="594" priority="1014" operator="containsText" text="ENABLED">
      <formula>NOT(ISERROR(SEARCH("ENABLED",J1856)))</formula>
    </cfRule>
  </conditionalFormatting>
  <conditionalFormatting sqref="AA1856:AA1870">
    <cfRule type="notContainsBlanks" dxfId="593" priority="1012">
      <formula>LEN(TRIM(AA1856))&gt;0</formula>
    </cfRule>
  </conditionalFormatting>
  <conditionalFormatting sqref="K1856:N1870">
    <cfRule type="containsText" dxfId="592" priority="1010" operator="containsText" text="DISABLED">
      <formula>NOT(ISERROR(SEARCH("DISABLED",K1856)))</formula>
    </cfRule>
    <cfRule type="containsText" dxfId="591" priority="1011" operator="containsText" text="ENABLED">
      <formula>NOT(ISERROR(SEARCH("ENABLED",K1856)))</formula>
    </cfRule>
  </conditionalFormatting>
  <conditionalFormatting sqref="AD1856:AD1870">
    <cfRule type="notContainsText" dxfId="590" priority="1009" operator="notContains" text="//">
      <formula>ISERROR(SEARCH("//",AD1856))</formula>
    </cfRule>
  </conditionalFormatting>
  <conditionalFormatting sqref="J1872:J1874">
    <cfRule type="containsText" dxfId="589" priority="1007" operator="containsText" text="DISABLED">
      <formula>NOT(ISERROR(SEARCH("DISABLED",J1872)))</formula>
    </cfRule>
    <cfRule type="containsText" dxfId="588" priority="1008" operator="containsText" text="ENABLED">
      <formula>NOT(ISERROR(SEARCH("ENABLED",J1872)))</formula>
    </cfRule>
  </conditionalFormatting>
  <conditionalFormatting sqref="AA1872:AA1874">
    <cfRule type="notContainsBlanks" dxfId="587" priority="1006">
      <formula>LEN(TRIM(AA1872))&gt;0</formula>
    </cfRule>
  </conditionalFormatting>
  <conditionalFormatting sqref="K1872:N1874">
    <cfRule type="containsText" dxfId="586" priority="1004" operator="containsText" text="DISABLED">
      <formula>NOT(ISERROR(SEARCH("DISABLED",K1872)))</formula>
    </cfRule>
    <cfRule type="containsText" dxfId="585" priority="1005" operator="containsText" text="ENABLED">
      <formula>NOT(ISERROR(SEARCH("ENABLED",K1872)))</formula>
    </cfRule>
  </conditionalFormatting>
  <conditionalFormatting sqref="AD1872:AD1874">
    <cfRule type="notContainsText" dxfId="584" priority="1003" operator="notContains" text="//">
      <formula>ISERROR(SEARCH("//",AD1872))</formula>
    </cfRule>
  </conditionalFormatting>
  <conditionalFormatting sqref="J1874:J1882">
    <cfRule type="containsText" dxfId="583" priority="1001" operator="containsText" text="DISABLED">
      <formula>NOT(ISERROR(SEARCH("DISABLED",J1874)))</formula>
    </cfRule>
    <cfRule type="containsText" dxfId="582" priority="1002" operator="containsText" text="ENABLED">
      <formula>NOT(ISERROR(SEARCH("ENABLED",J1874)))</formula>
    </cfRule>
  </conditionalFormatting>
  <conditionalFormatting sqref="AA1874:AA1882">
    <cfRule type="notContainsBlanks" dxfId="581" priority="1000">
      <formula>LEN(TRIM(AA1874))&gt;0</formula>
    </cfRule>
  </conditionalFormatting>
  <conditionalFormatting sqref="K1874:N1882">
    <cfRule type="containsText" dxfId="580" priority="998" operator="containsText" text="DISABLED">
      <formula>NOT(ISERROR(SEARCH("DISABLED",K1874)))</formula>
    </cfRule>
    <cfRule type="containsText" dxfId="579" priority="999" operator="containsText" text="ENABLED">
      <formula>NOT(ISERROR(SEARCH("ENABLED",K1874)))</formula>
    </cfRule>
  </conditionalFormatting>
  <conditionalFormatting sqref="AD1874:AD1882">
    <cfRule type="notContainsText" dxfId="578" priority="997" operator="notContains" text="//">
      <formula>ISERROR(SEARCH("//",AD1874))</formula>
    </cfRule>
  </conditionalFormatting>
  <conditionalFormatting sqref="J1871:N1871">
    <cfRule type="containsText" dxfId="577" priority="995" operator="containsText" text="DISABLED">
      <formula>NOT(ISERROR(SEARCH("DISABLED",J1871)))</formula>
    </cfRule>
    <cfRule type="containsText" dxfId="576" priority="996" operator="containsText" text="ENABLED">
      <formula>NOT(ISERROR(SEARCH("ENABLED",J1871)))</formula>
    </cfRule>
  </conditionalFormatting>
  <conditionalFormatting sqref="AA1871">
    <cfRule type="notContainsBlanks" dxfId="575" priority="994">
      <formula>LEN(TRIM(AA1871))&gt;0</formula>
    </cfRule>
  </conditionalFormatting>
  <conditionalFormatting sqref="AD1871">
    <cfRule type="notContainsText" dxfId="574" priority="993" operator="notContains" text="//">
      <formula>ISERROR(SEARCH("//",AD1871))</formula>
    </cfRule>
  </conditionalFormatting>
  <conditionalFormatting sqref="J1885">
    <cfRule type="containsText" dxfId="573" priority="991" operator="containsText" text="DISABLED">
      <formula>NOT(ISERROR(SEARCH("DISABLED",J1885)))</formula>
    </cfRule>
    <cfRule type="containsText" dxfId="572" priority="992" operator="containsText" text="ENABLED">
      <formula>NOT(ISERROR(SEARCH("ENABLED",J1885)))</formula>
    </cfRule>
  </conditionalFormatting>
  <conditionalFormatting sqref="AA1885">
    <cfRule type="notContainsBlanks" dxfId="571" priority="990">
      <formula>LEN(TRIM(AA1885))&gt;0</formula>
    </cfRule>
  </conditionalFormatting>
  <conditionalFormatting sqref="K1885:N1885">
    <cfRule type="containsText" dxfId="570" priority="988" operator="containsText" text="DISABLED">
      <formula>NOT(ISERROR(SEARCH("DISABLED",K1885)))</formula>
    </cfRule>
    <cfRule type="containsText" dxfId="569" priority="989" operator="containsText" text="ENABLED">
      <formula>NOT(ISERROR(SEARCH("ENABLED",K1885)))</formula>
    </cfRule>
  </conditionalFormatting>
  <conditionalFormatting sqref="AD1885">
    <cfRule type="notContainsText" dxfId="568" priority="987" operator="notContains" text="//">
      <formula>ISERROR(SEARCH("//",AD1885))</formula>
    </cfRule>
  </conditionalFormatting>
  <conditionalFormatting sqref="AA1883">
    <cfRule type="notContainsBlanks" dxfId="567" priority="984">
      <formula>LEN(TRIM(AA1883))&gt;0</formula>
    </cfRule>
  </conditionalFormatting>
  <conditionalFormatting sqref="J1883:N1883">
    <cfRule type="containsText" dxfId="566" priority="985" operator="containsText" text="DISABLED">
      <formula>NOT(ISERROR(SEARCH("DISABLED",J1883)))</formula>
    </cfRule>
    <cfRule type="containsText" dxfId="565" priority="986" operator="containsText" text="ENABLED">
      <formula>NOT(ISERROR(SEARCH("ENABLED",J1883)))</formula>
    </cfRule>
  </conditionalFormatting>
  <conditionalFormatting sqref="AD1883">
    <cfRule type="notContainsText" dxfId="564" priority="983" operator="notContains" text="//">
      <formula>ISERROR(SEARCH("//",AD1883))</formula>
    </cfRule>
  </conditionalFormatting>
  <conditionalFormatting sqref="J1884:N1884">
    <cfRule type="containsText" dxfId="563" priority="981" operator="containsText" text="DISABLED">
      <formula>NOT(ISERROR(SEARCH("DISABLED",J1884)))</formula>
    </cfRule>
    <cfRule type="containsText" dxfId="562" priority="982" operator="containsText" text="ENABLED">
      <formula>NOT(ISERROR(SEARCH("ENABLED",J1884)))</formula>
    </cfRule>
  </conditionalFormatting>
  <conditionalFormatting sqref="AA1884">
    <cfRule type="notContainsBlanks" dxfId="561" priority="980">
      <formula>LEN(TRIM(AA1884))&gt;0</formula>
    </cfRule>
  </conditionalFormatting>
  <conditionalFormatting sqref="AD1884">
    <cfRule type="notContainsText" dxfId="560" priority="979" operator="notContains" text="//">
      <formula>ISERROR(SEARCH("//",AD1884))</formula>
    </cfRule>
  </conditionalFormatting>
  <conditionalFormatting sqref="J1884:N1884">
    <cfRule type="containsText" dxfId="559" priority="977" operator="containsText" text="DISABLED">
      <formula>NOT(ISERROR(SEARCH("DISABLED",J1884)))</formula>
    </cfRule>
    <cfRule type="containsText" dxfId="558" priority="978" operator="containsText" text="ENABLED">
      <formula>NOT(ISERROR(SEARCH("ENABLED",J1884)))</formula>
    </cfRule>
  </conditionalFormatting>
  <conditionalFormatting sqref="AA1884">
    <cfRule type="notContainsBlanks" dxfId="557" priority="976">
      <formula>LEN(TRIM(AA1884))&gt;0</formula>
    </cfRule>
  </conditionalFormatting>
  <conditionalFormatting sqref="AD1884">
    <cfRule type="notContainsText" dxfId="556" priority="975" operator="notContains" text="//">
      <formula>ISERROR(SEARCH("//",AD1884))</formula>
    </cfRule>
  </conditionalFormatting>
  <conditionalFormatting sqref="J1885:N1885">
    <cfRule type="containsText" dxfId="555" priority="973" operator="containsText" text="DISABLED">
      <formula>NOT(ISERROR(SEARCH("DISABLED",J1885)))</formula>
    </cfRule>
    <cfRule type="containsText" dxfId="554" priority="974" operator="containsText" text="ENABLED">
      <formula>NOT(ISERROR(SEARCH("ENABLED",J1885)))</formula>
    </cfRule>
  </conditionalFormatting>
  <conditionalFormatting sqref="AA1885">
    <cfRule type="notContainsBlanks" dxfId="553" priority="972">
      <formula>LEN(TRIM(AA1885))&gt;0</formula>
    </cfRule>
  </conditionalFormatting>
  <conditionalFormatting sqref="AD1885">
    <cfRule type="notContainsText" dxfId="552" priority="971" operator="notContains" text="//">
      <formula>ISERROR(SEARCH("//",AD1885))</formula>
    </cfRule>
  </conditionalFormatting>
  <conditionalFormatting sqref="J1887:N1887">
    <cfRule type="containsText" dxfId="551" priority="969" operator="containsText" text="DISABLED">
      <formula>NOT(ISERROR(SEARCH("DISABLED",J1887)))</formula>
    </cfRule>
    <cfRule type="containsText" dxfId="550" priority="970" operator="containsText" text="ENABLED">
      <formula>NOT(ISERROR(SEARCH("ENABLED",J1887)))</formula>
    </cfRule>
  </conditionalFormatting>
  <conditionalFormatting sqref="AA1887">
    <cfRule type="notContainsBlanks" dxfId="549" priority="968">
      <formula>LEN(TRIM(AA1887))&gt;0</formula>
    </cfRule>
  </conditionalFormatting>
  <conditionalFormatting sqref="AD1887">
    <cfRule type="notContainsText" dxfId="548" priority="967" operator="notContains" text="//">
      <formula>ISERROR(SEARCH("//",AD1887))</formula>
    </cfRule>
  </conditionalFormatting>
  <conditionalFormatting sqref="K1886:N1886">
    <cfRule type="containsText" dxfId="547" priority="965" operator="containsText" text="DISABLED">
      <formula>NOT(ISERROR(SEARCH("DISABLED",K1886)))</formula>
    </cfRule>
    <cfRule type="containsText" dxfId="546" priority="966" operator="containsText" text="ENABLED">
      <formula>NOT(ISERROR(SEARCH("ENABLED",K1886)))</formula>
    </cfRule>
  </conditionalFormatting>
  <conditionalFormatting sqref="AA1886">
    <cfRule type="notContainsBlanks" dxfId="545" priority="964">
      <formula>LEN(TRIM(AA1886))&gt;0</formula>
    </cfRule>
  </conditionalFormatting>
  <conditionalFormatting sqref="AD1886">
    <cfRule type="notContainsText" dxfId="544" priority="963" operator="notContains" text="//">
      <formula>ISERROR(SEARCH("//",AD1886))</formula>
    </cfRule>
  </conditionalFormatting>
  <conditionalFormatting sqref="J1886">
    <cfRule type="containsText" dxfId="543" priority="961" operator="containsText" text="DISABLED">
      <formula>NOT(ISERROR(SEARCH("DISABLED",J1886)))</formula>
    </cfRule>
    <cfRule type="containsText" dxfId="542" priority="962" operator="containsText" text="ENABLED">
      <formula>NOT(ISERROR(SEARCH("ENABLED",J1886)))</formula>
    </cfRule>
  </conditionalFormatting>
  <conditionalFormatting sqref="AA1842">
    <cfRule type="notContainsBlanks" dxfId="541" priority="930">
      <formula>LEN(TRIM(AA1842))&gt;0</formula>
    </cfRule>
  </conditionalFormatting>
  <conditionalFormatting sqref="AD1842">
    <cfRule type="notContainsText" dxfId="540" priority="929" operator="notContains" text="//">
      <formula>ISERROR(SEARCH("//",AD1842))</formula>
    </cfRule>
  </conditionalFormatting>
  <conditionalFormatting sqref="J1842">
    <cfRule type="containsText" dxfId="539" priority="927" operator="containsText" text="DISABLED">
      <formula>NOT(ISERROR(SEARCH("DISABLED",J1842)))</formula>
    </cfRule>
    <cfRule type="containsText" dxfId="538" priority="928" operator="containsText" text="ENABLED">
      <formula>NOT(ISERROR(SEARCH("ENABLED",J1842)))</formula>
    </cfRule>
  </conditionalFormatting>
  <conditionalFormatting sqref="AA1842">
    <cfRule type="notContainsBlanks" dxfId="537" priority="926">
      <formula>LEN(TRIM(AA1842))&gt;0</formula>
    </cfRule>
  </conditionalFormatting>
  <conditionalFormatting sqref="K1842:N1842">
    <cfRule type="containsText" dxfId="536" priority="924" operator="containsText" text="DISABLED">
      <formula>NOT(ISERROR(SEARCH("DISABLED",K1842)))</formula>
    </cfRule>
    <cfRule type="containsText" dxfId="535" priority="925" operator="containsText" text="ENABLED">
      <formula>NOT(ISERROR(SEARCH("ENABLED",K1842)))</formula>
    </cfRule>
  </conditionalFormatting>
  <conditionalFormatting sqref="AD1842">
    <cfRule type="notContainsText" dxfId="534" priority="923" operator="notContains" text="//">
      <formula>ISERROR(SEARCH("//",AD1842))</formula>
    </cfRule>
  </conditionalFormatting>
  <conditionalFormatting sqref="J1842">
    <cfRule type="containsText" dxfId="533" priority="921" operator="containsText" text="DISABLED">
      <formula>NOT(ISERROR(SEARCH("DISABLED",J1842)))</formula>
    </cfRule>
    <cfRule type="containsText" dxfId="532" priority="922" operator="containsText" text="ENABLED">
      <formula>NOT(ISERROR(SEARCH("ENABLED",J1842)))</formula>
    </cfRule>
  </conditionalFormatting>
  <conditionalFormatting sqref="K1842:N1842">
    <cfRule type="containsText" dxfId="531" priority="919" operator="containsText" text="DISABLED">
      <formula>NOT(ISERROR(SEARCH("DISABLED",K1842)))</formula>
    </cfRule>
    <cfRule type="containsText" dxfId="530" priority="920" operator="containsText" text="ENABLED">
      <formula>NOT(ISERROR(SEARCH("ENABLED",K1842)))</formula>
    </cfRule>
  </conditionalFormatting>
  <conditionalFormatting sqref="AA2086">
    <cfRule type="notContainsBlanks" dxfId="529" priority="918">
      <formula>LEN(TRIM(AA2086))&gt;0</formula>
    </cfRule>
  </conditionalFormatting>
  <conditionalFormatting sqref="AD2086">
    <cfRule type="notContainsText" dxfId="528" priority="917" operator="notContains" text="//">
      <formula>ISERROR(SEARCH("//",AD2086))</formula>
    </cfRule>
  </conditionalFormatting>
  <conditionalFormatting sqref="K2086:L2086 N2086">
    <cfRule type="containsText" dxfId="527" priority="915" operator="containsText" text="DISABLED">
      <formula>NOT(ISERROR(SEARCH("DISABLED",K2086)))</formula>
    </cfRule>
    <cfRule type="containsText" dxfId="526" priority="916" operator="containsText" text="ENABLED">
      <formula>NOT(ISERROR(SEARCH("ENABLED",K2086)))</formula>
    </cfRule>
  </conditionalFormatting>
  <conditionalFormatting sqref="AA2086">
    <cfRule type="notContainsBlanks" dxfId="525" priority="914">
      <formula>LEN(TRIM(AA2086))&gt;0</formula>
    </cfRule>
  </conditionalFormatting>
  <conditionalFormatting sqref="AD2086">
    <cfRule type="notContainsText" dxfId="524" priority="913" operator="notContains" text="//">
      <formula>ISERROR(SEARCH("//",AD2086))</formula>
    </cfRule>
  </conditionalFormatting>
  <conditionalFormatting sqref="J2086">
    <cfRule type="containsText" dxfId="523" priority="911" operator="containsText" text="DISABLED">
      <formula>NOT(ISERROR(SEARCH("DISABLED",J2086)))</formula>
    </cfRule>
    <cfRule type="containsText" dxfId="522" priority="912" operator="containsText" text="ENABLED">
      <formula>NOT(ISERROR(SEARCH("ENABLED",J2086)))</formula>
    </cfRule>
  </conditionalFormatting>
  <conditionalFormatting sqref="AA1439">
    <cfRule type="notContainsBlanks" dxfId="521" priority="910">
      <formula>LEN(TRIM(AA1439))&gt;0</formula>
    </cfRule>
  </conditionalFormatting>
  <conditionalFormatting sqref="K1439:L1439 N1439">
    <cfRule type="containsText" dxfId="520" priority="905" operator="containsText" text="DISABLED">
      <formula>NOT(ISERROR(SEARCH("DISABLED",K1439)))</formula>
    </cfRule>
    <cfRule type="containsText" dxfId="519" priority="906" operator="containsText" text="ENABLED">
      <formula>NOT(ISERROR(SEARCH("ENABLED",K1439)))</formula>
    </cfRule>
  </conditionalFormatting>
  <conditionalFormatting sqref="J1439">
    <cfRule type="containsText" dxfId="518" priority="908" operator="containsText" text="DISABLED">
      <formula>NOT(ISERROR(SEARCH("DISABLED",J1439)))</formula>
    </cfRule>
    <cfRule type="containsText" dxfId="517" priority="909" operator="containsText" text="ENABLED">
      <formula>NOT(ISERROR(SEARCH("ENABLED",J1439)))</formula>
    </cfRule>
  </conditionalFormatting>
  <conditionalFormatting sqref="AA1439">
    <cfRule type="notContainsBlanks" dxfId="516" priority="907">
      <formula>LEN(TRIM(AA1439))&gt;0</formula>
    </cfRule>
  </conditionalFormatting>
  <conditionalFormatting sqref="AD1439">
    <cfRule type="notContainsText" dxfId="515" priority="904" operator="notContains" text="//">
      <formula>ISERROR(SEARCH("//",AD1439))</formula>
    </cfRule>
  </conditionalFormatting>
  <conditionalFormatting sqref="AA1199">
    <cfRule type="notContainsBlanks" dxfId="514" priority="903">
      <formula>LEN(TRIM(AA1199))&gt;0</formula>
    </cfRule>
  </conditionalFormatting>
  <conditionalFormatting sqref="J1199">
    <cfRule type="containsText" dxfId="513" priority="901" operator="containsText" text="DISABLED">
      <formula>NOT(ISERROR(SEARCH("DISABLED",J1199)))</formula>
    </cfRule>
    <cfRule type="containsText" dxfId="512" priority="902" operator="containsText" text="ENABLED">
      <formula>NOT(ISERROR(SEARCH("ENABLED",J1199)))</formula>
    </cfRule>
  </conditionalFormatting>
  <conditionalFormatting sqref="AA1199">
    <cfRule type="notContainsBlanks" dxfId="511" priority="900">
      <formula>LEN(TRIM(AA1199))&gt;0</formula>
    </cfRule>
  </conditionalFormatting>
  <conditionalFormatting sqref="K1199:L1199 N1199">
    <cfRule type="containsText" dxfId="510" priority="898" operator="containsText" text="DISABLED">
      <formula>NOT(ISERROR(SEARCH("DISABLED",K1199)))</formula>
    </cfRule>
    <cfRule type="containsText" dxfId="509" priority="899" operator="containsText" text="ENABLED">
      <formula>NOT(ISERROR(SEARCH("ENABLED",K1199)))</formula>
    </cfRule>
  </conditionalFormatting>
  <conditionalFormatting sqref="AD1199">
    <cfRule type="notContainsText" dxfId="508" priority="897" operator="notContains" text="//">
      <formula>ISERROR(SEARCH("//",AD1199))</formula>
    </cfRule>
  </conditionalFormatting>
  <conditionalFormatting sqref="AA2087:AA2089">
    <cfRule type="notContainsBlanks" dxfId="507" priority="896">
      <formula>LEN(TRIM(AA2087))&gt;0</formula>
    </cfRule>
  </conditionalFormatting>
  <conditionalFormatting sqref="AD2087:AD2089">
    <cfRule type="notContainsText" dxfId="506" priority="895" operator="notContains" text="//">
      <formula>ISERROR(SEARCH("//",AD2087))</formula>
    </cfRule>
  </conditionalFormatting>
  <conditionalFormatting sqref="AA2087:AA2089">
    <cfRule type="notContainsBlanks" dxfId="505" priority="894">
      <formula>LEN(TRIM(AA2087))&gt;0</formula>
    </cfRule>
  </conditionalFormatting>
  <conditionalFormatting sqref="AD2087:AD2089">
    <cfRule type="notContainsText" dxfId="504" priority="893" operator="notContains" text="//">
      <formula>ISERROR(SEARCH("//",AD2087))</formula>
    </cfRule>
  </conditionalFormatting>
  <conditionalFormatting sqref="J2087:J2089">
    <cfRule type="containsText" dxfId="503" priority="891" operator="containsText" text="DISABLED">
      <formula>NOT(ISERROR(SEARCH("DISABLED",J2087)))</formula>
    </cfRule>
    <cfRule type="containsText" dxfId="502" priority="892" operator="containsText" text="ENABLED">
      <formula>NOT(ISERROR(SEARCH("ENABLED",J2087)))</formula>
    </cfRule>
  </conditionalFormatting>
  <conditionalFormatting sqref="K2087:N2089">
    <cfRule type="containsText" dxfId="501" priority="889" operator="containsText" text="DISABLED">
      <formula>NOT(ISERROR(SEARCH("DISABLED",K2087)))</formula>
    </cfRule>
    <cfRule type="containsText" dxfId="500" priority="890" operator="containsText" text="ENABLED">
      <formula>NOT(ISERROR(SEARCH("ENABLED",K2087)))</formula>
    </cfRule>
  </conditionalFormatting>
  <conditionalFormatting sqref="AA2090:AA2092">
    <cfRule type="notContainsBlanks" dxfId="499" priority="888">
      <formula>LEN(TRIM(AA2090))&gt;0</formula>
    </cfRule>
  </conditionalFormatting>
  <conditionalFormatting sqref="AD2090:AD2092">
    <cfRule type="notContainsText" dxfId="498" priority="887" operator="notContains" text="//">
      <formula>ISERROR(SEARCH("//",AD2090))</formula>
    </cfRule>
  </conditionalFormatting>
  <conditionalFormatting sqref="J2090:J2092">
    <cfRule type="containsText" dxfId="497" priority="885" operator="containsText" text="DISABLED">
      <formula>NOT(ISERROR(SEARCH("DISABLED",J2090)))</formula>
    </cfRule>
    <cfRule type="containsText" dxfId="496" priority="886" operator="containsText" text="ENABLED">
      <formula>NOT(ISERROR(SEARCH("ENABLED",J2090)))</formula>
    </cfRule>
  </conditionalFormatting>
  <conditionalFormatting sqref="AA2090:AA2092">
    <cfRule type="notContainsBlanks" dxfId="495" priority="884">
      <formula>LEN(TRIM(AA2090))&gt;0</formula>
    </cfRule>
  </conditionalFormatting>
  <conditionalFormatting sqref="K2090:N2092">
    <cfRule type="containsText" dxfId="494" priority="882" operator="containsText" text="DISABLED">
      <formula>NOT(ISERROR(SEARCH("DISABLED",K2090)))</formula>
    </cfRule>
    <cfRule type="containsText" dxfId="493" priority="883" operator="containsText" text="ENABLED">
      <formula>NOT(ISERROR(SEARCH("ENABLED",K2090)))</formula>
    </cfRule>
  </conditionalFormatting>
  <conditionalFormatting sqref="AD2090:AD2092">
    <cfRule type="notContainsText" dxfId="492" priority="881" operator="notContains" text="//">
      <formula>ISERROR(SEARCH("//",AD2090))</formula>
    </cfRule>
  </conditionalFormatting>
  <conditionalFormatting sqref="J2090:J2092">
    <cfRule type="containsText" dxfId="491" priority="879" operator="containsText" text="DISABLED">
      <formula>NOT(ISERROR(SEARCH("DISABLED",J2090)))</formula>
    </cfRule>
    <cfRule type="containsText" dxfId="490" priority="880" operator="containsText" text="ENABLED">
      <formula>NOT(ISERROR(SEARCH("ENABLED",J2090)))</formula>
    </cfRule>
  </conditionalFormatting>
  <conditionalFormatting sqref="K2090:N2092">
    <cfRule type="containsText" dxfId="489" priority="877" operator="containsText" text="DISABLED">
      <formula>NOT(ISERROR(SEARCH("DISABLED",K2090)))</formula>
    </cfRule>
    <cfRule type="containsText" dxfId="488" priority="878" operator="containsText" text="ENABLED">
      <formula>NOT(ISERROR(SEARCH("ENABLED",K2090)))</formula>
    </cfRule>
  </conditionalFormatting>
  <conditionalFormatting sqref="J2092">
    <cfRule type="containsText" dxfId="487" priority="875" operator="containsText" text="DISABLED">
      <formula>NOT(ISERROR(SEARCH("DISABLED",J2092)))</formula>
    </cfRule>
    <cfRule type="containsText" dxfId="486" priority="876" operator="containsText" text="ENABLED">
      <formula>NOT(ISERROR(SEARCH("ENABLED",J2092)))</formula>
    </cfRule>
  </conditionalFormatting>
  <conditionalFormatting sqref="AA2092">
    <cfRule type="notContainsBlanks" dxfId="485" priority="874">
      <formula>LEN(TRIM(AA2092))&gt;0</formula>
    </cfRule>
  </conditionalFormatting>
  <conditionalFormatting sqref="K2092:N2092">
    <cfRule type="containsText" dxfId="484" priority="872" operator="containsText" text="DISABLED">
      <formula>NOT(ISERROR(SEARCH("DISABLED",K2092)))</formula>
    </cfRule>
    <cfRule type="containsText" dxfId="483" priority="873" operator="containsText" text="ENABLED">
      <formula>NOT(ISERROR(SEARCH("ENABLED",K2092)))</formula>
    </cfRule>
  </conditionalFormatting>
  <conditionalFormatting sqref="AD2092">
    <cfRule type="notContainsText" dxfId="482" priority="871" operator="notContains" text="//">
      <formula>ISERROR(SEARCH("//",AD2092))</formula>
    </cfRule>
  </conditionalFormatting>
  <conditionalFormatting sqref="J2092">
    <cfRule type="containsText" dxfId="481" priority="869" operator="containsText" text="DISABLED">
      <formula>NOT(ISERROR(SEARCH("DISABLED",J2092)))</formula>
    </cfRule>
    <cfRule type="containsText" dxfId="480" priority="870" operator="containsText" text="ENABLED">
      <formula>NOT(ISERROR(SEARCH("ENABLED",J2092)))</formula>
    </cfRule>
  </conditionalFormatting>
  <conditionalFormatting sqref="K2092:N2092">
    <cfRule type="containsText" dxfId="479" priority="867" operator="containsText" text="DISABLED">
      <formula>NOT(ISERROR(SEARCH("DISABLED",K2092)))</formula>
    </cfRule>
    <cfRule type="containsText" dxfId="478" priority="868" operator="containsText" text="ENABLED">
      <formula>NOT(ISERROR(SEARCH("ENABLED",K2092)))</formula>
    </cfRule>
  </conditionalFormatting>
  <conditionalFormatting sqref="J1798">
    <cfRule type="containsText" dxfId="477" priority="861" operator="containsText" text="DISABLED">
      <formula>NOT(ISERROR(SEARCH("DISABLED",J1798)))</formula>
    </cfRule>
    <cfRule type="containsText" dxfId="476" priority="862" operator="containsText" text="ENABLED">
      <formula>NOT(ISERROR(SEARCH("ENABLED",J1798)))</formula>
    </cfRule>
  </conditionalFormatting>
  <conditionalFormatting sqref="J1798">
    <cfRule type="containsText" dxfId="475" priority="859" operator="containsText" text="DISABLED">
      <formula>NOT(ISERROR(SEARCH("DISABLED",J1798)))</formula>
    </cfRule>
    <cfRule type="containsText" dxfId="474" priority="860" operator="containsText" text="ENABLED">
      <formula>NOT(ISERROR(SEARCH("ENABLED",J1798)))</formula>
    </cfRule>
  </conditionalFormatting>
  <conditionalFormatting sqref="AA1802">
    <cfRule type="notContainsBlanks" dxfId="473" priority="856">
      <formula>LEN(TRIM(AA1802))&gt;0</formula>
    </cfRule>
  </conditionalFormatting>
  <conditionalFormatting sqref="AD1802">
    <cfRule type="notContainsText" dxfId="472" priority="853" operator="notContains" text="//">
      <formula>ISERROR(SEARCH("//",AD1802))</formula>
    </cfRule>
  </conditionalFormatting>
  <conditionalFormatting sqref="AA1801">
    <cfRule type="notContainsBlanks" dxfId="471" priority="836">
      <formula>LEN(TRIM(AA1801))&gt;0</formula>
    </cfRule>
  </conditionalFormatting>
  <conditionalFormatting sqref="AD1801">
    <cfRule type="notContainsText" dxfId="470" priority="833" operator="notContains" text="//">
      <formula>ISERROR(SEARCH("//",AD1801))</formula>
    </cfRule>
  </conditionalFormatting>
  <conditionalFormatting sqref="AA1802">
    <cfRule type="notContainsBlanks" dxfId="469" priority="821">
      <formula>LEN(TRIM(AA1802))&gt;0</formula>
    </cfRule>
  </conditionalFormatting>
  <conditionalFormatting sqref="AD1802">
    <cfRule type="notContainsText" dxfId="468" priority="818" operator="notContains" text="//">
      <formula>ISERROR(SEARCH("//",AD1802))</formula>
    </cfRule>
  </conditionalFormatting>
  <conditionalFormatting sqref="K1766:L1768 N1766:N1768">
    <cfRule type="containsText" dxfId="467" priority="774" operator="containsText" text="DISABLED">
      <formula>NOT(ISERROR(SEARCH("DISABLED",K1766)))</formula>
    </cfRule>
    <cfRule type="containsText" dxfId="466" priority="775" operator="containsText" text="ENABLED">
      <formula>NOT(ISERROR(SEARCH("ENABLED",K1766)))</formula>
    </cfRule>
  </conditionalFormatting>
  <conditionalFormatting sqref="J1766:J1768">
    <cfRule type="containsText" dxfId="465" priority="772" operator="containsText" text="DISABLED">
      <formula>NOT(ISERROR(SEARCH("DISABLED",J1766)))</formula>
    </cfRule>
    <cfRule type="containsText" dxfId="464" priority="773" operator="containsText" text="ENABLED">
      <formula>NOT(ISERROR(SEARCH("ENABLED",J1766)))</formula>
    </cfRule>
  </conditionalFormatting>
  <conditionalFormatting sqref="K1611:L1611 N1611">
    <cfRule type="containsText" dxfId="463" priority="770" operator="containsText" text="DISABLED">
      <formula>NOT(ISERROR(SEARCH("DISABLED",K1611)))</formula>
    </cfRule>
    <cfRule type="containsText" dxfId="462" priority="771" operator="containsText" text="ENABLED">
      <formula>NOT(ISERROR(SEARCH("ENABLED",K1611)))</formula>
    </cfRule>
  </conditionalFormatting>
  <conditionalFormatting sqref="J1611">
    <cfRule type="containsText" dxfId="461" priority="768" operator="containsText" text="DISABLED">
      <formula>NOT(ISERROR(SEARCH("DISABLED",J1611)))</formula>
    </cfRule>
    <cfRule type="containsText" dxfId="460" priority="769" operator="containsText" text="ENABLED">
      <formula>NOT(ISERROR(SEARCH("ENABLED",J1611)))</formula>
    </cfRule>
  </conditionalFormatting>
  <conditionalFormatting sqref="K1684:L1684 N1684">
    <cfRule type="containsText" dxfId="459" priority="757" operator="containsText" text="DISABLED">
      <formula>NOT(ISERROR(SEARCH("DISABLED",K1684)))</formula>
    </cfRule>
    <cfRule type="containsText" dxfId="458" priority="758" operator="containsText" text="ENABLED">
      <formula>NOT(ISERROR(SEARCH("ENABLED",K1684)))</formula>
    </cfRule>
  </conditionalFormatting>
  <conditionalFormatting sqref="AA1684">
    <cfRule type="notContainsBlanks" dxfId="457" priority="756">
      <formula>LEN(TRIM(AA1684))&gt;0</formula>
    </cfRule>
  </conditionalFormatting>
  <conditionalFormatting sqref="AD1684">
    <cfRule type="notContainsText" dxfId="456" priority="755" operator="notContains" text="//">
      <formula>ISERROR(SEARCH("//",AD1684))</formula>
    </cfRule>
  </conditionalFormatting>
  <conditionalFormatting sqref="J1684">
    <cfRule type="containsText" dxfId="455" priority="753" operator="containsText" text="DISABLED">
      <formula>NOT(ISERROR(SEARCH("DISABLED",J1684)))</formula>
    </cfRule>
    <cfRule type="containsText" dxfId="454" priority="754" operator="containsText" text="ENABLED">
      <formula>NOT(ISERROR(SEARCH("ENABLED",J1684)))</formula>
    </cfRule>
  </conditionalFormatting>
  <conditionalFormatting sqref="J1948">
    <cfRule type="containsText" dxfId="453" priority="733" operator="containsText" text="DISABLED">
      <formula>NOT(ISERROR(SEARCH("DISABLED",J1948)))</formula>
    </cfRule>
    <cfRule type="containsText" dxfId="452" priority="734" operator="containsText" text="ENABLED">
      <formula>NOT(ISERROR(SEARCH("ENABLED",J1948)))</formula>
    </cfRule>
  </conditionalFormatting>
  <conditionalFormatting sqref="AA1948">
    <cfRule type="notContainsBlanks" dxfId="451" priority="732">
      <formula>LEN(TRIM(AA1948))&gt;0</formula>
    </cfRule>
  </conditionalFormatting>
  <conditionalFormatting sqref="K1948:N1948">
    <cfRule type="containsText" dxfId="450" priority="730" operator="containsText" text="DISABLED">
      <formula>NOT(ISERROR(SEARCH("DISABLED",K1948)))</formula>
    </cfRule>
    <cfRule type="containsText" dxfId="449" priority="731" operator="containsText" text="ENABLED">
      <formula>NOT(ISERROR(SEARCH("ENABLED",K1948)))</formula>
    </cfRule>
  </conditionalFormatting>
  <conditionalFormatting sqref="AD1948">
    <cfRule type="notContainsText" dxfId="448" priority="729" operator="notContains" text="//">
      <formula>ISERROR(SEARCH("//",AD1948))</formula>
    </cfRule>
  </conditionalFormatting>
  <conditionalFormatting sqref="J1942">
    <cfRule type="containsText" dxfId="447" priority="727" operator="containsText" text="DISABLED">
      <formula>NOT(ISERROR(SEARCH("DISABLED",J1942)))</formula>
    </cfRule>
    <cfRule type="containsText" dxfId="446" priority="728" operator="containsText" text="ENABLED">
      <formula>NOT(ISERROR(SEARCH("ENABLED",J1942)))</formula>
    </cfRule>
  </conditionalFormatting>
  <conditionalFormatting sqref="AA1942">
    <cfRule type="notContainsBlanks" dxfId="445" priority="726">
      <formula>LEN(TRIM(AA1942))&gt;0</formula>
    </cfRule>
  </conditionalFormatting>
  <conditionalFormatting sqref="K1942:N1942">
    <cfRule type="containsText" dxfId="444" priority="724" operator="containsText" text="DISABLED">
      <formula>NOT(ISERROR(SEARCH("DISABLED",K1942)))</formula>
    </cfRule>
    <cfRule type="containsText" dxfId="443" priority="725" operator="containsText" text="ENABLED">
      <formula>NOT(ISERROR(SEARCH("ENABLED",K1942)))</formula>
    </cfRule>
  </conditionalFormatting>
  <conditionalFormatting sqref="AD1942">
    <cfRule type="notContainsText" dxfId="442" priority="723" operator="notContains" text="//">
      <formula>ISERROR(SEARCH("//",AD1942))</formula>
    </cfRule>
  </conditionalFormatting>
  <conditionalFormatting sqref="J1950">
    <cfRule type="containsText" dxfId="441" priority="721" operator="containsText" text="DISABLED">
      <formula>NOT(ISERROR(SEARCH("DISABLED",J1950)))</formula>
    </cfRule>
    <cfRule type="containsText" dxfId="440" priority="722" operator="containsText" text="ENABLED">
      <formula>NOT(ISERROR(SEARCH("ENABLED",J1950)))</formula>
    </cfRule>
  </conditionalFormatting>
  <conditionalFormatting sqref="AA1950">
    <cfRule type="notContainsBlanks" dxfId="439" priority="720">
      <formula>LEN(TRIM(AA1950))&gt;0</formula>
    </cfRule>
  </conditionalFormatting>
  <conditionalFormatting sqref="K1950:N1950">
    <cfRule type="containsText" dxfId="438" priority="718" operator="containsText" text="DISABLED">
      <formula>NOT(ISERROR(SEARCH("DISABLED",K1950)))</formula>
    </cfRule>
    <cfRule type="containsText" dxfId="437" priority="719" operator="containsText" text="ENABLED">
      <formula>NOT(ISERROR(SEARCH("ENABLED",K1950)))</formula>
    </cfRule>
  </conditionalFormatting>
  <conditionalFormatting sqref="AD1950">
    <cfRule type="notContainsText" dxfId="436" priority="717" operator="notContains" text="//">
      <formula>ISERROR(SEARCH("//",AD1950))</formula>
    </cfRule>
  </conditionalFormatting>
  <conditionalFormatting sqref="J1951">
    <cfRule type="containsText" dxfId="435" priority="715" operator="containsText" text="DISABLED">
      <formula>NOT(ISERROR(SEARCH("DISABLED",J1951)))</formula>
    </cfRule>
    <cfRule type="containsText" dxfId="434" priority="716" operator="containsText" text="ENABLED">
      <formula>NOT(ISERROR(SEARCH("ENABLED",J1951)))</formula>
    </cfRule>
  </conditionalFormatting>
  <conditionalFormatting sqref="AA1951">
    <cfRule type="notContainsBlanks" dxfId="433" priority="714">
      <formula>LEN(TRIM(AA1951))&gt;0</formula>
    </cfRule>
  </conditionalFormatting>
  <conditionalFormatting sqref="K1951:N1951">
    <cfRule type="containsText" dxfId="432" priority="712" operator="containsText" text="DISABLED">
      <formula>NOT(ISERROR(SEARCH("DISABLED",K1951)))</formula>
    </cfRule>
    <cfRule type="containsText" dxfId="431" priority="713" operator="containsText" text="ENABLED">
      <formula>NOT(ISERROR(SEARCH("ENABLED",K1951)))</formula>
    </cfRule>
  </conditionalFormatting>
  <conditionalFormatting sqref="AD1951">
    <cfRule type="notContainsText" dxfId="430" priority="711" operator="notContains" text="//">
      <formula>ISERROR(SEARCH("//",AD1951))</formula>
    </cfRule>
  </conditionalFormatting>
  <conditionalFormatting sqref="J1949">
    <cfRule type="containsText" dxfId="429" priority="709" operator="containsText" text="DISABLED">
      <formula>NOT(ISERROR(SEARCH("DISABLED",J1949)))</formula>
    </cfRule>
    <cfRule type="containsText" dxfId="428" priority="710" operator="containsText" text="ENABLED">
      <formula>NOT(ISERROR(SEARCH("ENABLED",J1949)))</formula>
    </cfRule>
  </conditionalFormatting>
  <conditionalFormatting sqref="AA1949">
    <cfRule type="notContainsBlanks" dxfId="427" priority="708">
      <formula>LEN(TRIM(AA1949))&gt;0</formula>
    </cfRule>
  </conditionalFormatting>
  <conditionalFormatting sqref="K1949:N1949">
    <cfRule type="containsText" dxfId="426" priority="706" operator="containsText" text="DISABLED">
      <formula>NOT(ISERROR(SEARCH("DISABLED",K1949)))</formula>
    </cfRule>
    <cfRule type="containsText" dxfId="425" priority="707" operator="containsText" text="ENABLED">
      <formula>NOT(ISERROR(SEARCH("ENABLED",K1949)))</formula>
    </cfRule>
  </conditionalFormatting>
  <conditionalFormatting sqref="AD1949">
    <cfRule type="notContainsText" dxfId="424" priority="705" operator="notContains" text="//">
      <formula>ISERROR(SEARCH("//",AD1949))</formula>
    </cfRule>
  </conditionalFormatting>
  <conditionalFormatting sqref="J1946">
    <cfRule type="containsText" dxfId="423" priority="703" operator="containsText" text="DISABLED">
      <formula>NOT(ISERROR(SEARCH("DISABLED",J1946)))</formula>
    </cfRule>
    <cfRule type="containsText" dxfId="422" priority="704" operator="containsText" text="ENABLED">
      <formula>NOT(ISERROR(SEARCH("ENABLED",J1946)))</formula>
    </cfRule>
  </conditionalFormatting>
  <conditionalFormatting sqref="AA1946">
    <cfRule type="notContainsBlanks" dxfId="421" priority="702">
      <formula>LEN(TRIM(AA1946))&gt;0</formula>
    </cfRule>
  </conditionalFormatting>
  <conditionalFormatting sqref="K1946:N1946">
    <cfRule type="containsText" dxfId="420" priority="700" operator="containsText" text="DISABLED">
      <formula>NOT(ISERROR(SEARCH("DISABLED",K1946)))</formula>
    </cfRule>
    <cfRule type="containsText" dxfId="419" priority="701" operator="containsText" text="ENABLED">
      <formula>NOT(ISERROR(SEARCH("ENABLED",K1946)))</formula>
    </cfRule>
  </conditionalFormatting>
  <conditionalFormatting sqref="AD1946">
    <cfRule type="notContainsText" dxfId="418" priority="699" operator="notContains" text="//">
      <formula>ISERROR(SEARCH("//",AD1946))</formula>
    </cfRule>
  </conditionalFormatting>
  <conditionalFormatting sqref="J1944">
    <cfRule type="containsText" dxfId="417" priority="697" operator="containsText" text="DISABLED">
      <formula>NOT(ISERROR(SEARCH("DISABLED",J1944)))</formula>
    </cfRule>
    <cfRule type="containsText" dxfId="416" priority="698" operator="containsText" text="ENABLED">
      <formula>NOT(ISERROR(SEARCH("ENABLED",J1944)))</formula>
    </cfRule>
  </conditionalFormatting>
  <conditionalFormatting sqref="AA1944">
    <cfRule type="notContainsBlanks" dxfId="415" priority="696">
      <formula>LEN(TRIM(AA1944))&gt;0</formula>
    </cfRule>
  </conditionalFormatting>
  <conditionalFormatting sqref="K1944:N1944">
    <cfRule type="containsText" dxfId="414" priority="694" operator="containsText" text="DISABLED">
      <formula>NOT(ISERROR(SEARCH("DISABLED",K1944)))</formula>
    </cfRule>
    <cfRule type="containsText" dxfId="413" priority="695" operator="containsText" text="ENABLED">
      <formula>NOT(ISERROR(SEARCH("ENABLED",K1944)))</formula>
    </cfRule>
  </conditionalFormatting>
  <conditionalFormatting sqref="AD1944">
    <cfRule type="notContainsText" dxfId="412" priority="693" operator="notContains" text="//">
      <formula>ISERROR(SEARCH("//",AD1944))</formula>
    </cfRule>
  </conditionalFormatting>
  <conditionalFormatting sqref="J1958">
    <cfRule type="containsText" dxfId="411" priority="673" operator="containsText" text="DISABLED">
      <formula>NOT(ISERROR(SEARCH("DISABLED",J1958)))</formula>
    </cfRule>
    <cfRule type="containsText" dxfId="410" priority="674" operator="containsText" text="ENABLED">
      <formula>NOT(ISERROR(SEARCH("ENABLED",J1958)))</formula>
    </cfRule>
  </conditionalFormatting>
  <conditionalFormatting sqref="AA1958">
    <cfRule type="notContainsBlanks" dxfId="409" priority="672">
      <formula>LEN(TRIM(AA1958))&gt;0</formula>
    </cfRule>
  </conditionalFormatting>
  <conditionalFormatting sqref="K1958:N1958">
    <cfRule type="containsText" dxfId="408" priority="670" operator="containsText" text="DISABLED">
      <formula>NOT(ISERROR(SEARCH("DISABLED",K1958)))</formula>
    </cfRule>
    <cfRule type="containsText" dxfId="407" priority="671" operator="containsText" text="ENABLED">
      <formula>NOT(ISERROR(SEARCH("ENABLED",K1958)))</formula>
    </cfRule>
  </conditionalFormatting>
  <conditionalFormatting sqref="AD1958">
    <cfRule type="notContainsText" dxfId="406" priority="669" operator="notContains" text="//">
      <formula>ISERROR(SEARCH("//",AD1958))</formula>
    </cfRule>
  </conditionalFormatting>
  <conditionalFormatting sqref="K61:L61 N61">
    <cfRule type="containsText" dxfId="405" priority="667" operator="containsText" text="DISABLED">
      <formula>NOT(ISERROR(SEARCH("DISABLED",K61)))</formula>
    </cfRule>
    <cfRule type="containsText" dxfId="404" priority="668" operator="containsText" text="ENABLED">
      <formula>NOT(ISERROR(SEARCH("ENABLED",K61)))</formula>
    </cfRule>
  </conditionalFormatting>
  <conditionalFormatting sqref="K118:L118 N118">
    <cfRule type="containsText" dxfId="403" priority="665" operator="containsText" text="DISABLED">
      <formula>NOT(ISERROR(SEARCH("DISABLED",K118)))</formula>
    </cfRule>
    <cfRule type="containsText" dxfId="402" priority="666" operator="containsText" text="ENABLED">
      <formula>NOT(ISERROR(SEARCH("ENABLED",K118)))</formula>
    </cfRule>
  </conditionalFormatting>
  <conditionalFormatting sqref="K1799:L1802 N1799:N1802">
    <cfRule type="containsText" dxfId="401" priority="657" operator="containsText" text="DISABLED">
      <formula>NOT(ISERROR(SEARCH("DISABLED",K1799)))</formula>
    </cfRule>
    <cfRule type="containsText" dxfId="400" priority="658" operator="containsText" text="ENABLED">
      <formula>NOT(ISERROR(SEARCH("ENABLED",K1799)))</formula>
    </cfRule>
  </conditionalFormatting>
  <conditionalFormatting sqref="J1799:J1802">
    <cfRule type="containsText" dxfId="399" priority="655" operator="containsText" text="DISABLED">
      <formula>NOT(ISERROR(SEARCH("DISABLED",J1799)))</formula>
    </cfRule>
    <cfRule type="containsText" dxfId="398" priority="656" operator="containsText" text="ENABLED">
      <formula>NOT(ISERROR(SEARCH("ENABLED",J1799)))</formula>
    </cfRule>
  </conditionalFormatting>
  <conditionalFormatting sqref="J1799:J1802">
    <cfRule type="containsText" dxfId="397" priority="653" operator="containsText" text="DISABLED">
      <formula>NOT(ISERROR(SEARCH("DISABLED",J1799)))</formula>
    </cfRule>
    <cfRule type="containsText" dxfId="396" priority="654" operator="containsText" text="ENABLED">
      <formula>NOT(ISERROR(SEARCH("ENABLED",J1799)))</formula>
    </cfRule>
  </conditionalFormatting>
  <conditionalFormatting sqref="K1799:L1802 N1799:N1802">
    <cfRule type="containsText" dxfId="395" priority="651" operator="containsText" text="DISABLED">
      <formula>NOT(ISERROR(SEARCH("DISABLED",K1799)))</formula>
    </cfRule>
    <cfRule type="containsText" dxfId="394" priority="652" operator="containsText" text="ENABLED">
      <formula>NOT(ISERROR(SEARCH("ENABLED",K1799)))</formula>
    </cfRule>
  </conditionalFormatting>
  <conditionalFormatting sqref="AA1726">
    <cfRule type="notContainsBlanks" dxfId="393" priority="644">
      <formula>LEN(TRIM(AA1726))&gt;0</formula>
    </cfRule>
  </conditionalFormatting>
  <conditionalFormatting sqref="K1726:L1726 N1726">
    <cfRule type="containsText" dxfId="392" priority="642" operator="containsText" text="DISABLED">
      <formula>NOT(ISERROR(SEARCH("DISABLED",K1726)))</formula>
    </cfRule>
    <cfRule type="containsText" dxfId="391" priority="643" operator="containsText" text="ENABLED">
      <formula>NOT(ISERROR(SEARCH("ENABLED",K1726)))</formula>
    </cfRule>
  </conditionalFormatting>
  <conditionalFormatting sqref="AD1726">
    <cfRule type="notContainsText" dxfId="390" priority="641" operator="notContains" text="//">
      <formula>ISERROR(SEARCH("//",AD1726))</formula>
    </cfRule>
  </conditionalFormatting>
  <conditionalFormatting sqref="J1726">
    <cfRule type="containsText" dxfId="389" priority="639" operator="containsText" text="DISABLED">
      <formula>NOT(ISERROR(SEARCH("DISABLED",J1726)))</formula>
    </cfRule>
    <cfRule type="containsText" dxfId="388" priority="640" operator="containsText" text="ENABLED">
      <formula>NOT(ISERROR(SEARCH("ENABLED",J1726)))</formula>
    </cfRule>
  </conditionalFormatting>
  <conditionalFormatting sqref="AA1728">
    <cfRule type="notContainsBlanks" dxfId="387" priority="638">
      <formula>LEN(TRIM(AA1728))&gt;0</formula>
    </cfRule>
  </conditionalFormatting>
  <conditionalFormatting sqref="AD1728">
    <cfRule type="notContainsText" dxfId="386" priority="635" operator="notContains" text="//">
      <formula>ISERROR(SEARCH("//",AD1728))</formula>
    </cfRule>
  </conditionalFormatting>
  <conditionalFormatting sqref="K1727:L1727 N1727">
    <cfRule type="containsText" dxfId="385" priority="631" operator="containsText" text="DISABLED">
      <formula>NOT(ISERROR(SEARCH("DISABLED",K1727)))</formula>
    </cfRule>
    <cfRule type="containsText" dxfId="384" priority="632" operator="containsText" text="ENABLED">
      <formula>NOT(ISERROR(SEARCH("ENABLED",K1727)))</formula>
    </cfRule>
  </conditionalFormatting>
  <conditionalFormatting sqref="J1727">
    <cfRule type="containsText" dxfId="383" priority="629" operator="containsText" text="DISABLED">
      <formula>NOT(ISERROR(SEARCH("DISABLED",J1727)))</formula>
    </cfRule>
    <cfRule type="containsText" dxfId="382" priority="630" operator="containsText" text="ENABLED">
      <formula>NOT(ISERROR(SEARCH("ENABLED",J1727)))</formula>
    </cfRule>
  </conditionalFormatting>
  <conditionalFormatting sqref="K1728:L1728 N1728">
    <cfRule type="containsText" dxfId="381" priority="627" operator="containsText" text="DISABLED">
      <formula>NOT(ISERROR(SEARCH("DISABLED",K1728)))</formula>
    </cfRule>
    <cfRule type="containsText" dxfId="380" priority="628" operator="containsText" text="ENABLED">
      <formula>NOT(ISERROR(SEARCH("ENABLED",K1728)))</formula>
    </cfRule>
  </conditionalFormatting>
  <conditionalFormatting sqref="J1728">
    <cfRule type="containsText" dxfId="379" priority="625" operator="containsText" text="DISABLED">
      <formula>NOT(ISERROR(SEARCH("DISABLED",J1728)))</formula>
    </cfRule>
    <cfRule type="containsText" dxfId="378" priority="626" operator="containsText" text="ENABLED">
      <formula>NOT(ISERROR(SEARCH("ENABLED",J1728)))</formula>
    </cfRule>
  </conditionalFormatting>
  <conditionalFormatting sqref="K2093:N2102">
    <cfRule type="containsText" dxfId="377" priority="585" operator="containsText" text="DISABLED">
      <formula>NOT(ISERROR(SEARCH("DISABLED",K2093)))</formula>
    </cfRule>
    <cfRule type="containsText" dxfId="376" priority="586" operator="containsText" text="ENABLED">
      <formula>NOT(ISERROR(SEARCH("ENABLED",K2093)))</formula>
    </cfRule>
  </conditionalFormatting>
  <conditionalFormatting sqref="AA2093:AA2102">
    <cfRule type="notContainsBlanks" dxfId="375" priority="584">
      <formula>LEN(TRIM(AA2093))&gt;0</formula>
    </cfRule>
  </conditionalFormatting>
  <conditionalFormatting sqref="AD2093:AD2102">
    <cfRule type="notContainsText" dxfId="374" priority="583" operator="notContains" text="//">
      <formula>ISERROR(SEARCH("//",AD2093))</formula>
    </cfRule>
  </conditionalFormatting>
  <conditionalFormatting sqref="J2093:J2102">
    <cfRule type="containsText" dxfId="373" priority="581" operator="containsText" text="DISABLED">
      <formula>NOT(ISERROR(SEARCH("DISABLED",J2093)))</formula>
    </cfRule>
    <cfRule type="containsText" dxfId="372" priority="582" operator="containsText" text="ENABLED">
      <formula>NOT(ISERROR(SEARCH("ENABLED",J2093)))</formula>
    </cfRule>
  </conditionalFormatting>
  <conditionalFormatting sqref="K2103:N2103">
    <cfRule type="containsText" dxfId="371" priority="579" operator="containsText" text="DISABLED">
      <formula>NOT(ISERROR(SEARCH("DISABLED",K2103)))</formula>
    </cfRule>
    <cfRule type="containsText" dxfId="370" priority="580" operator="containsText" text="ENABLED">
      <formula>NOT(ISERROR(SEARCH("ENABLED",K2103)))</formula>
    </cfRule>
  </conditionalFormatting>
  <conditionalFormatting sqref="AA2103">
    <cfRule type="notContainsBlanks" dxfId="369" priority="578">
      <formula>LEN(TRIM(AA2103))&gt;0</formula>
    </cfRule>
  </conditionalFormatting>
  <conditionalFormatting sqref="AD2103">
    <cfRule type="notContainsText" dxfId="368" priority="577" operator="notContains" text="//">
      <formula>ISERROR(SEARCH("//",AD2103))</formula>
    </cfRule>
  </conditionalFormatting>
  <conditionalFormatting sqref="J2103">
    <cfRule type="containsText" dxfId="367" priority="575" operator="containsText" text="DISABLED">
      <formula>NOT(ISERROR(SEARCH("DISABLED",J2103)))</formula>
    </cfRule>
    <cfRule type="containsText" dxfId="366" priority="576" operator="containsText" text="ENABLED">
      <formula>NOT(ISERROR(SEARCH("ENABLED",J2103)))</formula>
    </cfRule>
  </conditionalFormatting>
  <conditionalFormatting sqref="AA1341">
    <cfRule type="notContainsBlanks" dxfId="365" priority="574">
      <formula>LEN(TRIM(AA1341))&gt;0</formula>
    </cfRule>
  </conditionalFormatting>
  <conditionalFormatting sqref="AA1341">
    <cfRule type="notContainsBlanks" dxfId="364" priority="573">
      <formula>LEN(TRIM(AA1341))&gt;0</formula>
    </cfRule>
  </conditionalFormatting>
  <conditionalFormatting sqref="K1341:L1341 N1341">
    <cfRule type="containsText" dxfId="363" priority="571" operator="containsText" text="DISABLED">
      <formula>NOT(ISERROR(SEARCH("DISABLED",K1341)))</formula>
    </cfRule>
    <cfRule type="containsText" dxfId="362" priority="572" operator="containsText" text="ENABLED">
      <formula>NOT(ISERROR(SEARCH("ENABLED",K1341)))</formula>
    </cfRule>
  </conditionalFormatting>
  <conditionalFormatting sqref="AD1341">
    <cfRule type="notContainsText" dxfId="361" priority="570" operator="notContains" text="//">
      <formula>ISERROR(SEARCH("//",AD1341))</formula>
    </cfRule>
  </conditionalFormatting>
  <conditionalFormatting sqref="J1341">
    <cfRule type="containsText" dxfId="360" priority="568" operator="containsText" text="DISABLED">
      <formula>NOT(ISERROR(SEARCH("DISABLED",J1341)))</formula>
    </cfRule>
    <cfRule type="containsText" dxfId="359" priority="569" operator="containsText" text="ENABLED">
      <formula>NOT(ISERROR(SEARCH("ENABLED",J1341)))</formula>
    </cfRule>
  </conditionalFormatting>
  <conditionalFormatting sqref="AA1433">
    <cfRule type="notContainsBlanks" dxfId="358" priority="567">
      <formula>LEN(TRIM(AA1433))&gt;0</formula>
    </cfRule>
  </conditionalFormatting>
  <conditionalFormatting sqref="J1433">
    <cfRule type="containsText" dxfId="357" priority="565" operator="containsText" text="DISABLED">
      <formula>NOT(ISERROR(SEARCH("DISABLED",J1433)))</formula>
    </cfRule>
    <cfRule type="containsText" dxfId="356" priority="566" operator="containsText" text="ENABLED">
      <formula>NOT(ISERROR(SEARCH("ENABLED",J1433)))</formula>
    </cfRule>
  </conditionalFormatting>
  <conditionalFormatting sqref="AA1433">
    <cfRule type="notContainsBlanks" dxfId="355" priority="564">
      <formula>LEN(TRIM(AA1433))&gt;0</formula>
    </cfRule>
  </conditionalFormatting>
  <conditionalFormatting sqref="K1433:L1433 N1433">
    <cfRule type="containsText" dxfId="354" priority="562" operator="containsText" text="DISABLED">
      <formula>NOT(ISERROR(SEARCH("DISABLED",K1433)))</formula>
    </cfRule>
    <cfRule type="containsText" dxfId="353" priority="563" operator="containsText" text="ENABLED">
      <formula>NOT(ISERROR(SEARCH("ENABLED",K1433)))</formula>
    </cfRule>
  </conditionalFormatting>
  <conditionalFormatting sqref="AD1433">
    <cfRule type="notContainsText" dxfId="352" priority="561" operator="notContains" text="//">
      <formula>ISERROR(SEARCH("//",AD1433))</formula>
    </cfRule>
  </conditionalFormatting>
  <conditionalFormatting sqref="K1703:L1703 N1703">
    <cfRule type="containsText" dxfId="351" priority="555" operator="containsText" text="DISABLED">
      <formula>NOT(ISERROR(SEARCH("DISABLED",K1703)))</formula>
    </cfRule>
    <cfRule type="containsText" dxfId="350" priority="556" operator="containsText" text="ENABLED">
      <formula>NOT(ISERROR(SEARCH("ENABLED",K1703)))</formula>
    </cfRule>
  </conditionalFormatting>
  <conditionalFormatting sqref="AA1703">
    <cfRule type="notContainsBlanks" dxfId="349" priority="554">
      <formula>LEN(TRIM(AA1703))&gt;0</formula>
    </cfRule>
  </conditionalFormatting>
  <conditionalFormatting sqref="AD1703">
    <cfRule type="notContainsText" dxfId="348" priority="553" operator="notContains" text="//">
      <formula>ISERROR(SEARCH("//",AD1703))</formula>
    </cfRule>
  </conditionalFormatting>
  <conditionalFormatting sqref="J1703">
    <cfRule type="containsText" dxfId="347" priority="551" operator="containsText" text="DISABLED">
      <formula>NOT(ISERROR(SEARCH("DISABLED",J1703)))</formula>
    </cfRule>
    <cfRule type="containsText" dxfId="346" priority="552" operator="containsText" text="ENABLED">
      <formula>NOT(ISERROR(SEARCH("ENABLED",J1703)))</formula>
    </cfRule>
  </conditionalFormatting>
  <conditionalFormatting sqref="K1720:L1722 N1720:N1722">
    <cfRule type="containsText" dxfId="345" priority="543" operator="containsText" text="DISABLED">
      <formula>NOT(ISERROR(SEARCH("DISABLED",K1720)))</formula>
    </cfRule>
    <cfRule type="containsText" dxfId="344" priority="544" operator="containsText" text="ENABLED">
      <formula>NOT(ISERROR(SEARCH("ENABLED",K1720)))</formula>
    </cfRule>
  </conditionalFormatting>
  <conditionalFormatting sqref="AA1720:AA1722">
    <cfRule type="notContainsBlanks" dxfId="343" priority="542">
      <formula>LEN(TRIM(AA1720))&gt;0</formula>
    </cfRule>
  </conditionalFormatting>
  <conditionalFormatting sqref="AD1720:AD1722">
    <cfRule type="notContainsText" dxfId="342" priority="541" operator="notContains" text="//">
      <formula>ISERROR(SEARCH("//",AD1720))</formula>
    </cfRule>
  </conditionalFormatting>
  <conditionalFormatting sqref="J1720:J1722">
    <cfRule type="containsText" dxfId="341" priority="539" operator="containsText" text="DISABLED">
      <formula>NOT(ISERROR(SEARCH("DISABLED",J1720)))</formula>
    </cfRule>
    <cfRule type="containsText" dxfId="340" priority="540" operator="containsText" text="ENABLED">
      <formula>NOT(ISERROR(SEARCH("ENABLED",J1720)))</formula>
    </cfRule>
  </conditionalFormatting>
  <conditionalFormatting sqref="K1622:L1622 N1622">
    <cfRule type="containsText" dxfId="339" priority="533" operator="containsText" text="DISABLED">
      <formula>NOT(ISERROR(SEARCH("DISABLED",K1622)))</formula>
    </cfRule>
    <cfRule type="containsText" dxfId="338" priority="534" operator="containsText" text="ENABLED">
      <formula>NOT(ISERROR(SEARCH("ENABLED",K1622)))</formula>
    </cfRule>
  </conditionalFormatting>
  <conditionalFormatting sqref="AA1622">
    <cfRule type="notContainsBlanks" dxfId="337" priority="532">
      <formula>LEN(TRIM(AA1622))&gt;0</formula>
    </cfRule>
  </conditionalFormatting>
  <conditionalFormatting sqref="AD1622">
    <cfRule type="notContainsText" dxfId="336" priority="531" operator="notContains" text="//">
      <formula>ISERROR(SEARCH("//",AD1622))</formula>
    </cfRule>
  </conditionalFormatting>
  <conditionalFormatting sqref="J1622">
    <cfRule type="containsText" dxfId="335" priority="529" operator="containsText" text="DISABLED">
      <formula>NOT(ISERROR(SEARCH("DISABLED",J1622)))</formula>
    </cfRule>
    <cfRule type="containsText" dxfId="334" priority="530" operator="containsText" text="ENABLED">
      <formula>NOT(ISERROR(SEARCH("ENABLED",J1622)))</formula>
    </cfRule>
  </conditionalFormatting>
  <conditionalFormatting sqref="K1803:L1805 N1803:N1805">
    <cfRule type="containsText" dxfId="333" priority="521" operator="containsText" text="DISABLED">
      <formula>NOT(ISERROR(SEARCH("DISABLED",K1803)))</formula>
    </cfRule>
    <cfRule type="containsText" dxfId="332" priority="522" operator="containsText" text="ENABLED">
      <formula>NOT(ISERROR(SEARCH("ENABLED",K1803)))</formula>
    </cfRule>
  </conditionalFormatting>
  <conditionalFormatting sqref="AA1803:AA1805">
    <cfRule type="notContainsBlanks" dxfId="331" priority="520">
      <formula>LEN(TRIM(AA1803))&gt;0</formula>
    </cfRule>
  </conditionalFormatting>
  <conditionalFormatting sqref="AD1803:AD1805">
    <cfRule type="notContainsText" dxfId="330" priority="519" operator="notContains" text="//">
      <formula>ISERROR(SEARCH("//",AD1803))</formula>
    </cfRule>
  </conditionalFormatting>
  <conditionalFormatting sqref="J1803:J1805">
    <cfRule type="containsText" dxfId="329" priority="517" operator="containsText" text="DISABLED">
      <formula>NOT(ISERROR(SEARCH("DISABLED",J1803)))</formula>
    </cfRule>
    <cfRule type="containsText" dxfId="328" priority="518" operator="containsText" text="ENABLED">
      <formula>NOT(ISERROR(SEARCH("ENABLED",J1803)))</formula>
    </cfRule>
  </conditionalFormatting>
  <conditionalFormatting sqref="AA1975">
    <cfRule type="notContainsBlanks" dxfId="327" priority="514">
      <formula>LEN(TRIM(AA1975))&gt;0</formula>
    </cfRule>
  </conditionalFormatting>
  <conditionalFormatting sqref="AD1975">
    <cfRule type="notContainsText" dxfId="326" priority="513" operator="notContains" text="//">
      <formula>ISERROR(SEARCH("//",AD1975))</formula>
    </cfRule>
  </conditionalFormatting>
  <conditionalFormatting sqref="J1975:N1975">
    <cfRule type="containsText" dxfId="325" priority="511" operator="containsText" text="DISABLED">
      <formula>NOT(ISERROR(SEARCH("DISABLED",J1975)))</formula>
    </cfRule>
    <cfRule type="containsText" dxfId="324" priority="512" operator="containsText" text="ENABLED">
      <formula>NOT(ISERROR(SEARCH("ENABLED",J1975)))</formula>
    </cfRule>
  </conditionalFormatting>
  <conditionalFormatting sqref="AA1975">
    <cfRule type="notContainsBlanks" dxfId="323" priority="510">
      <formula>LEN(TRIM(AA1975))&gt;0</formula>
    </cfRule>
  </conditionalFormatting>
  <conditionalFormatting sqref="AD1975">
    <cfRule type="notContainsText" dxfId="322" priority="509" operator="notContains" text="//">
      <formula>ISERROR(SEARCH("//",AD1975))</formula>
    </cfRule>
  </conditionalFormatting>
  <conditionalFormatting sqref="AA2085">
    <cfRule type="notContainsBlanks" dxfId="321" priority="508">
      <formula>LEN(TRIM(AA2085))&gt;0</formula>
    </cfRule>
  </conditionalFormatting>
  <conditionalFormatting sqref="AD2085">
    <cfRule type="notContainsText" dxfId="320" priority="507" operator="notContains" text="//">
      <formula>ISERROR(SEARCH("//",AD2085))</formula>
    </cfRule>
  </conditionalFormatting>
  <conditionalFormatting sqref="J2085:N2085">
    <cfRule type="containsText" dxfId="319" priority="505" operator="containsText" text="DISABLED">
      <formula>NOT(ISERROR(SEARCH("DISABLED",J2085)))</formula>
    </cfRule>
    <cfRule type="containsText" dxfId="318" priority="506" operator="containsText" text="ENABLED">
      <formula>NOT(ISERROR(SEARCH("ENABLED",J2085)))</formula>
    </cfRule>
  </conditionalFormatting>
  <conditionalFormatting sqref="AA2085">
    <cfRule type="notContainsBlanks" dxfId="317" priority="504">
      <formula>LEN(TRIM(AA2085))&gt;0</formula>
    </cfRule>
  </conditionalFormatting>
  <conditionalFormatting sqref="AD2085">
    <cfRule type="notContainsText" dxfId="316" priority="503" operator="notContains" text="//">
      <formula>ISERROR(SEARCH("//",AD2085))</formula>
    </cfRule>
  </conditionalFormatting>
  <conditionalFormatting sqref="J1797:L1797 N1797">
    <cfRule type="containsText" dxfId="315" priority="501" operator="containsText" text="DISABLED">
      <formula>NOT(ISERROR(SEARCH("DISABLED",J1797)))</formula>
    </cfRule>
    <cfRule type="containsText" dxfId="314" priority="502" operator="containsText" text="ENABLED">
      <formula>NOT(ISERROR(SEARCH("ENABLED",J1797)))</formula>
    </cfRule>
  </conditionalFormatting>
  <conditionalFormatting sqref="AA1797">
    <cfRule type="notContainsBlanks" dxfId="313" priority="500">
      <formula>LEN(TRIM(AA1797))&gt;0</formula>
    </cfRule>
  </conditionalFormatting>
  <conditionalFormatting sqref="AD1797">
    <cfRule type="notContainsText" dxfId="312" priority="499" operator="notContains" text="//">
      <formula>ISERROR(SEARCH("//",AD1797))</formula>
    </cfRule>
  </conditionalFormatting>
  <conditionalFormatting sqref="K1806:L1806 N1806">
    <cfRule type="containsText" dxfId="311" priority="497" operator="containsText" text="DISABLED">
      <formula>NOT(ISERROR(SEARCH("DISABLED",K1806)))</formula>
    </cfRule>
    <cfRule type="containsText" dxfId="310" priority="498" operator="containsText" text="ENABLED">
      <formula>NOT(ISERROR(SEARCH("ENABLED",K1806)))</formula>
    </cfRule>
  </conditionalFormatting>
  <conditionalFormatting sqref="AA1806">
    <cfRule type="notContainsBlanks" dxfId="309" priority="496">
      <formula>LEN(TRIM(AA1806))&gt;0</formula>
    </cfRule>
  </conditionalFormatting>
  <conditionalFormatting sqref="AD1806">
    <cfRule type="notContainsText" dxfId="308" priority="495" operator="notContains" text="//">
      <formula>ISERROR(SEARCH("//",AD1806))</formula>
    </cfRule>
  </conditionalFormatting>
  <conditionalFormatting sqref="J1806">
    <cfRule type="containsText" dxfId="307" priority="493" operator="containsText" text="DISABLED">
      <formula>NOT(ISERROR(SEARCH("DISABLED",J1806)))</formula>
    </cfRule>
    <cfRule type="containsText" dxfId="306" priority="494" operator="containsText" text="ENABLED">
      <formula>NOT(ISERROR(SEARCH("ENABLED",J1806)))</formula>
    </cfRule>
  </conditionalFormatting>
  <conditionalFormatting sqref="AA2104 AA2113:AA2118">
    <cfRule type="notContainsBlanks" dxfId="305" priority="492">
      <formula>LEN(TRIM(AA2104))&gt;0</formula>
    </cfRule>
  </conditionalFormatting>
  <conditionalFormatting sqref="J2104:N2104 J2113:N2118">
    <cfRule type="containsText" dxfId="304" priority="490" operator="containsText" text="DISABLED">
      <formula>NOT(ISERROR(SEARCH("DISABLED",J2104)))</formula>
    </cfRule>
    <cfRule type="containsText" dxfId="303" priority="491" operator="containsText" text="ENABLED">
      <formula>NOT(ISERROR(SEARCH("ENABLED",J2104)))</formula>
    </cfRule>
  </conditionalFormatting>
  <conditionalFormatting sqref="AA2104 AA2113:AA2118">
    <cfRule type="notContainsBlanks" dxfId="302" priority="489">
      <formula>LEN(TRIM(AA2104))&gt;0</formula>
    </cfRule>
  </conditionalFormatting>
  <conditionalFormatting sqref="AD2104 AD2113:AD2118">
    <cfRule type="notContainsText" dxfId="301" priority="488" operator="notContains" text="//">
      <formula>ISERROR(SEARCH("//",AD2104))</formula>
    </cfRule>
  </conditionalFormatting>
  <conditionalFormatting sqref="AA1434">
    <cfRule type="notContainsBlanks" dxfId="300" priority="480">
      <formula>LEN(TRIM(AA1434))&gt;0</formula>
    </cfRule>
  </conditionalFormatting>
  <conditionalFormatting sqref="J1434">
    <cfRule type="containsText" dxfId="299" priority="478" operator="containsText" text="DISABLED">
      <formula>NOT(ISERROR(SEARCH("DISABLED",J1434)))</formula>
    </cfRule>
    <cfRule type="containsText" dxfId="298" priority="479" operator="containsText" text="ENABLED">
      <formula>NOT(ISERROR(SEARCH("ENABLED",J1434)))</formula>
    </cfRule>
  </conditionalFormatting>
  <conditionalFormatting sqref="AA1434">
    <cfRule type="notContainsBlanks" dxfId="297" priority="477">
      <formula>LEN(TRIM(AA1434))&gt;0</formula>
    </cfRule>
  </conditionalFormatting>
  <conditionalFormatting sqref="K1434:L1434 N1434">
    <cfRule type="containsText" dxfId="296" priority="475" operator="containsText" text="DISABLED">
      <formula>NOT(ISERROR(SEARCH("DISABLED",K1434)))</formula>
    </cfRule>
    <cfRule type="containsText" dxfId="295" priority="476" operator="containsText" text="ENABLED">
      <formula>NOT(ISERROR(SEARCH("ENABLED",K1434)))</formula>
    </cfRule>
  </conditionalFormatting>
  <conditionalFormatting sqref="AD1434">
    <cfRule type="notContainsText" dxfId="294" priority="474" operator="notContains" text="//">
      <formula>ISERROR(SEARCH("//",AD1434))</formula>
    </cfRule>
  </conditionalFormatting>
  <conditionalFormatting sqref="AA1435">
    <cfRule type="notContainsBlanks" dxfId="293" priority="452">
      <formula>LEN(TRIM(AA1435))&gt;0</formula>
    </cfRule>
  </conditionalFormatting>
  <conditionalFormatting sqref="J1435">
    <cfRule type="containsText" dxfId="292" priority="450" operator="containsText" text="DISABLED">
      <formula>NOT(ISERROR(SEARCH("DISABLED",J1435)))</formula>
    </cfRule>
    <cfRule type="containsText" dxfId="291" priority="451" operator="containsText" text="ENABLED">
      <formula>NOT(ISERROR(SEARCH("ENABLED",J1435)))</formula>
    </cfRule>
  </conditionalFormatting>
  <conditionalFormatting sqref="AA1435">
    <cfRule type="notContainsBlanks" dxfId="290" priority="449">
      <formula>LEN(TRIM(AA1435))&gt;0</formula>
    </cfRule>
  </conditionalFormatting>
  <conditionalFormatting sqref="K1435:L1435 N1435">
    <cfRule type="containsText" dxfId="289" priority="447" operator="containsText" text="DISABLED">
      <formula>NOT(ISERROR(SEARCH("DISABLED",K1435)))</formula>
    </cfRule>
    <cfRule type="containsText" dxfId="288" priority="448" operator="containsText" text="ENABLED">
      <formula>NOT(ISERROR(SEARCH("ENABLED",K1435)))</formula>
    </cfRule>
  </conditionalFormatting>
  <conditionalFormatting sqref="AD1435">
    <cfRule type="notContainsText" dxfId="287" priority="446" operator="notContains" text="//">
      <formula>ISERROR(SEARCH("//",AD1435))</formula>
    </cfRule>
  </conditionalFormatting>
  <conditionalFormatting sqref="K1807:L1807 N1807">
    <cfRule type="containsText" dxfId="286" priority="444" operator="containsText" text="DISABLED">
      <formula>NOT(ISERROR(SEARCH("DISABLED",K1807)))</formula>
    </cfRule>
    <cfRule type="containsText" dxfId="285" priority="445" operator="containsText" text="ENABLED">
      <formula>NOT(ISERROR(SEARCH("ENABLED",K1807)))</formula>
    </cfRule>
  </conditionalFormatting>
  <conditionalFormatting sqref="AA1807">
    <cfRule type="notContainsBlanks" dxfId="284" priority="443">
      <formula>LEN(TRIM(AA1807))&gt;0</formula>
    </cfRule>
  </conditionalFormatting>
  <conditionalFormatting sqref="AD1807">
    <cfRule type="notContainsText" dxfId="283" priority="442" operator="notContains" text="//">
      <formula>ISERROR(SEARCH("//",AD1807))</formula>
    </cfRule>
  </conditionalFormatting>
  <conditionalFormatting sqref="J1807">
    <cfRule type="containsText" dxfId="282" priority="440" operator="containsText" text="DISABLED">
      <formula>NOT(ISERROR(SEARCH("DISABLED",J1807)))</formula>
    </cfRule>
    <cfRule type="containsText" dxfId="281" priority="441" operator="containsText" text="ENABLED">
      <formula>NOT(ISERROR(SEARCH("ENABLED",J1807)))</formula>
    </cfRule>
  </conditionalFormatting>
  <conditionalFormatting sqref="K1808:L1808 N1808">
    <cfRule type="containsText" dxfId="280" priority="438" operator="containsText" text="DISABLED">
      <formula>NOT(ISERROR(SEARCH("DISABLED",K1808)))</formula>
    </cfRule>
    <cfRule type="containsText" dxfId="279" priority="439" operator="containsText" text="ENABLED">
      <formula>NOT(ISERROR(SEARCH("ENABLED",K1808)))</formula>
    </cfRule>
  </conditionalFormatting>
  <conditionalFormatting sqref="AA1808">
    <cfRule type="notContainsBlanks" dxfId="278" priority="437">
      <formula>LEN(TRIM(AA1808))&gt;0</formula>
    </cfRule>
  </conditionalFormatting>
  <conditionalFormatting sqref="AD1808">
    <cfRule type="notContainsText" dxfId="277" priority="436" operator="notContains" text="//">
      <formula>ISERROR(SEARCH("//",AD1808))</formula>
    </cfRule>
  </conditionalFormatting>
  <conditionalFormatting sqref="J1808">
    <cfRule type="containsText" dxfId="276" priority="434" operator="containsText" text="DISABLED">
      <formula>NOT(ISERROR(SEARCH("DISABLED",J1808)))</formula>
    </cfRule>
    <cfRule type="containsText" dxfId="275" priority="435" operator="containsText" text="ENABLED">
      <formula>NOT(ISERROR(SEARCH("ENABLED",J1808)))</formula>
    </cfRule>
  </conditionalFormatting>
  <conditionalFormatting sqref="AA525:AA526">
    <cfRule type="notContainsBlanks" dxfId="274" priority="426">
      <formula>LEN(TRIM(AA525))&gt;0</formula>
    </cfRule>
  </conditionalFormatting>
  <conditionalFormatting sqref="K525:L526 N525:N526">
    <cfRule type="containsText" dxfId="273" priority="424" operator="containsText" text="DISABLED">
      <formula>NOT(ISERROR(SEARCH("DISABLED",K525)))</formula>
    </cfRule>
    <cfRule type="containsText" dxfId="272" priority="425" operator="containsText" text="ENABLED">
      <formula>NOT(ISERROR(SEARCH("ENABLED",K525)))</formula>
    </cfRule>
  </conditionalFormatting>
  <conditionalFormatting sqref="AD525:AD526">
    <cfRule type="notContainsText" dxfId="271" priority="423" operator="notContains" text="//">
      <formula>ISERROR(SEARCH("//",AD525))</formula>
    </cfRule>
  </conditionalFormatting>
  <conditionalFormatting sqref="J525:J526">
    <cfRule type="containsText" dxfId="270" priority="421" operator="containsText" text="DISABLED">
      <formula>NOT(ISERROR(SEARCH("DISABLED",J525)))</formula>
    </cfRule>
    <cfRule type="containsText" dxfId="269" priority="422" operator="containsText" text="ENABLED">
      <formula>NOT(ISERROR(SEARCH("ENABLED",J525)))</formula>
    </cfRule>
  </conditionalFormatting>
  <conditionalFormatting sqref="K1809:L1809 N1809">
    <cfRule type="containsText" dxfId="268" priority="419" operator="containsText" text="DISABLED">
      <formula>NOT(ISERROR(SEARCH("DISABLED",K1809)))</formula>
    </cfRule>
    <cfRule type="containsText" dxfId="267" priority="420" operator="containsText" text="ENABLED">
      <formula>NOT(ISERROR(SEARCH("ENABLED",K1809)))</formula>
    </cfRule>
  </conditionalFormatting>
  <conditionalFormatting sqref="AA1809">
    <cfRule type="notContainsBlanks" dxfId="266" priority="418">
      <formula>LEN(TRIM(AA1809))&gt;0</formula>
    </cfRule>
  </conditionalFormatting>
  <conditionalFormatting sqref="AD1809">
    <cfRule type="notContainsText" dxfId="265" priority="417" operator="notContains" text="//">
      <formula>ISERROR(SEARCH("//",AD1809))</formula>
    </cfRule>
  </conditionalFormatting>
  <conditionalFormatting sqref="J1809">
    <cfRule type="containsText" dxfId="264" priority="415" operator="containsText" text="DISABLED">
      <formula>NOT(ISERROR(SEARCH("DISABLED",J1809)))</formula>
    </cfRule>
    <cfRule type="containsText" dxfId="263" priority="416" operator="containsText" text="ENABLED">
      <formula>NOT(ISERROR(SEARCH("ENABLED",J1809)))</formula>
    </cfRule>
  </conditionalFormatting>
  <conditionalFormatting sqref="K1810:L1814 N1810:N1814">
    <cfRule type="containsText" dxfId="262" priority="413" operator="containsText" text="DISABLED">
      <formula>NOT(ISERROR(SEARCH("DISABLED",K1810)))</formula>
    </cfRule>
    <cfRule type="containsText" dxfId="261" priority="414" operator="containsText" text="ENABLED">
      <formula>NOT(ISERROR(SEARCH("ENABLED",K1810)))</formula>
    </cfRule>
  </conditionalFormatting>
  <conditionalFormatting sqref="AA1810:AA1814">
    <cfRule type="notContainsBlanks" dxfId="260" priority="412">
      <formula>LEN(TRIM(AA1810))&gt;0</formula>
    </cfRule>
  </conditionalFormatting>
  <conditionalFormatting sqref="AD1810:AD1814">
    <cfRule type="notContainsText" dxfId="259" priority="411" operator="notContains" text="//">
      <formula>ISERROR(SEARCH("//",AD1810))</formula>
    </cfRule>
  </conditionalFormatting>
  <conditionalFormatting sqref="J1810:J1814">
    <cfRule type="containsText" dxfId="258" priority="409" operator="containsText" text="DISABLED">
      <formula>NOT(ISERROR(SEARCH("DISABLED",J1810)))</formula>
    </cfRule>
    <cfRule type="containsText" dxfId="257" priority="410" operator="containsText" text="ENABLED">
      <formula>NOT(ISERROR(SEARCH("ENABLED",J1810)))</formula>
    </cfRule>
  </conditionalFormatting>
  <conditionalFormatting sqref="L3">
    <cfRule type="containsText" dxfId="256" priority="388" operator="containsText" text="DISABLED">
      <formula>NOT(ISERROR(SEARCH("DISABLED",L3)))</formula>
    </cfRule>
    <cfRule type="containsText" dxfId="255" priority="389" operator="containsText" text="ENABLED">
      <formula>NOT(ISERROR(SEARCH("ENABLED",L3)))</formula>
    </cfRule>
  </conditionalFormatting>
  <conditionalFormatting sqref="N1815">
    <cfRule type="containsText" dxfId="254" priority="382" operator="containsText" text="DISABLED">
      <formula>NOT(ISERROR(SEARCH("DISABLED",N1815)))</formula>
    </cfRule>
    <cfRule type="containsText" dxfId="253" priority="383" operator="containsText" text="ENABLED">
      <formula>NOT(ISERROR(SEARCH("ENABLED",N1815)))</formula>
    </cfRule>
  </conditionalFormatting>
  <conditionalFormatting sqref="AA1815">
    <cfRule type="notContainsBlanks" dxfId="252" priority="381">
      <formula>LEN(TRIM(AA1815))&gt;0</formula>
    </cfRule>
  </conditionalFormatting>
  <conditionalFormatting sqref="AD1815">
    <cfRule type="notContainsText" dxfId="251" priority="380" operator="notContains" text="//">
      <formula>ISERROR(SEARCH("//",AD1815))</formula>
    </cfRule>
  </conditionalFormatting>
  <conditionalFormatting sqref="K1815:L1815">
    <cfRule type="containsText" dxfId="250" priority="376" operator="containsText" text="DISABLED">
      <formula>NOT(ISERROR(SEARCH("DISABLED",K1815)))</formula>
    </cfRule>
    <cfRule type="containsText" dxfId="249" priority="377" operator="containsText" text="ENABLED">
      <formula>NOT(ISERROR(SEARCH("ENABLED",K1815)))</formula>
    </cfRule>
  </conditionalFormatting>
  <conditionalFormatting sqref="J1815">
    <cfRule type="containsText" dxfId="248" priority="374" operator="containsText" text="DISABLED">
      <formula>NOT(ISERROR(SEARCH("DISABLED",J1815)))</formula>
    </cfRule>
    <cfRule type="containsText" dxfId="247" priority="375" operator="containsText" text="ENABLED">
      <formula>NOT(ISERROR(SEARCH("ENABLED",J1815)))</formula>
    </cfRule>
  </conditionalFormatting>
  <conditionalFormatting sqref="AA1436:AA1438">
    <cfRule type="notContainsBlanks" dxfId="246" priority="373">
      <formula>LEN(TRIM(AA1436))&gt;0</formula>
    </cfRule>
  </conditionalFormatting>
  <conditionalFormatting sqref="J1436:J1438">
    <cfRule type="containsText" dxfId="245" priority="371" operator="containsText" text="DISABLED">
      <formula>NOT(ISERROR(SEARCH("DISABLED",J1436)))</formula>
    </cfRule>
    <cfRule type="containsText" dxfId="244" priority="372" operator="containsText" text="ENABLED">
      <formula>NOT(ISERROR(SEARCH("ENABLED",J1436)))</formula>
    </cfRule>
  </conditionalFormatting>
  <conditionalFormatting sqref="AA1436:AA1438">
    <cfRule type="notContainsBlanks" dxfId="243" priority="370">
      <formula>LEN(TRIM(AA1436))&gt;0</formula>
    </cfRule>
  </conditionalFormatting>
  <conditionalFormatting sqref="K1436:L1438 N1436:N1438">
    <cfRule type="containsText" dxfId="242" priority="368" operator="containsText" text="DISABLED">
      <formula>NOT(ISERROR(SEARCH("DISABLED",K1436)))</formula>
    </cfRule>
    <cfRule type="containsText" dxfId="241" priority="369" operator="containsText" text="ENABLED">
      <formula>NOT(ISERROR(SEARCH("ENABLED",K1436)))</formula>
    </cfRule>
  </conditionalFormatting>
  <conditionalFormatting sqref="AD1436:AD1438">
    <cfRule type="notContainsText" dxfId="240" priority="367" operator="notContains" text="//">
      <formula>ISERROR(SEARCH("//",AD1436))</formula>
    </cfRule>
  </conditionalFormatting>
  <conditionalFormatting sqref="AA1835:AA1837">
    <cfRule type="notContainsBlanks" dxfId="239" priority="366">
      <formula>LEN(TRIM(AA1835))&gt;0</formula>
    </cfRule>
  </conditionalFormatting>
  <conditionalFormatting sqref="J1835:N1837">
    <cfRule type="containsText" dxfId="238" priority="364" operator="containsText" text="DISABLED">
      <formula>NOT(ISERROR(SEARCH("DISABLED",J1835)))</formula>
    </cfRule>
    <cfRule type="containsText" dxfId="237" priority="365" operator="containsText" text="ENABLED">
      <formula>NOT(ISERROR(SEARCH("ENABLED",J1835)))</formula>
    </cfRule>
  </conditionalFormatting>
  <conditionalFormatting sqref="AA1835:AA1837">
    <cfRule type="notContainsBlanks" dxfId="236" priority="363">
      <formula>LEN(TRIM(AA1835))&gt;0</formula>
    </cfRule>
  </conditionalFormatting>
  <conditionalFormatting sqref="AD1835:AD1837">
    <cfRule type="notContainsText" dxfId="235" priority="362" operator="notContains" text="//">
      <formula>ISERROR(SEARCH("//",AD1835))</formula>
    </cfRule>
  </conditionalFormatting>
  <conditionalFormatting sqref="N1816:N1819">
    <cfRule type="containsText" dxfId="234" priority="360" operator="containsText" text="DISABLED">
      <formula>NOT(ISERROR(SEARCH("DISABLED",N1816)))</formula>
    </cfRule>
    <cfRule type="containsText" dxfId="233" priority="361" operator="containsText" text="ENABLED">
      <formula>NOT(ISERROR(SEARCH("ENABLED",N1816)))</formula>
    </cfRule>
  </conditionalFormatting>
  <conditionalFormatting sqref="AA1816:AA1819">
    <cfRule type="notContainsBlanks" dxfId="232" priority="359">
      <formula>LEN(TRIM(AA1816))&gt;0</formula>
    </cfRule>
  </conditionalFormatting>
  <conditionalFormatting sqref="AD1816:AD1819">
    <cfRule type="notContainsText" dxfId="231" priority="358" operator="notContains" text="//">
      <formula>ISERROR(SEARCH("//",AD1816))</formula>
    </cfRule>
  </conditionalFormatting>
  <conditionalFormatting sqref="J1816:J1819">
    <cfRule type="containsText" dxfId="230" priority="352" operator="containsText" text="DISABLED">
      <formula>NOT(ISERROR(SEARCH("DISABLED",J1816)))</formula>
    </cfRule>
    <cfRule type="containsText" dxfId="229" priority="353" operator="containsText" text="ENABLED">
      <formula>NOT(ISERROR(SEARCH("ENABLED",J1816)))</formula>
    </cfRule>
  </conditionalFormatting>
  <conditionalFormatting sqref="J1816:J1819">
    <cfRule type="containsText" dxfId="228" priority="350" operator="containsText" text="DISABLED">
      <formula>NOT(ISERROR(SEARCH("DISABLED",J1816)))</formula>
    </cfRule>
    <cfRule type="containsText" dxfId="227" priority="351" operator="containsText" text="ENABLED">
      <formula>NOT(ISERROR(SEARCH("ENABLED",J1816)))</formula>
    </cfRule>
  </conditionalFormatting>
  <conditionalFormatting sqref="J1816:J1819">
    <cfRule type="containsText" dxfId="226" priority="348" operator="containsText" text="DISABLED">
      <formula>NOT(ISERROR(SEARCH("DISABLED",J1816)))</formula>
    </cfRule>
    <cfRule type="containsText" dxfId="225" priority="349" operator="containsText" text="ENABLED">
      <formula>NOT(ISERROR(SEARCH("ENABLED",J1816)))</formula>
    </cfRule>
  </conditionalFormatting>
  <conditionalFormatting sqref="K1816:L1819">
    <cfRule type="containsText" dxfId="224" priority="346" operator="containsText" text="DISABLED">
      <formula>NOT(ISERROR(SEARCH("DISABLED",K1816)))</formula>
    </cfRule>
    <cfRule type="containsText" dxfId="223" priority="347" operator="containsText" text="ENABLED">
      <formula>NOT(ISERROR(SEARCH("ENABLED",K1816)))</formula>
    </cfRule>
  </conditionalFormatting>
  <conditionalFormatting sqref="AA2108:AA2112">
    <cfRule type="notContainsBlanks" dxfId="222" priority="338">
      <formula>LEN(TRIM(AA2108))&gt;0</formula>
    </cfRule>
  </conditionalFormatting>
  <conditionalFormatting sqref="J2108:N2112">
    <cfRule type="containsText" dxfId="221" priority="336" operator="containsText" text="DISABLED">
      <formula>NOT(ISERROR(SEARCH("DISABLED",J2108)))</formula>
    </cfRule>
    <cfRule type="containsText" dxfId="220" priority="337" operator="containsText" text="ENABLED">
      <formula>NOT(ISERROR(SEARCH("ENABLED",J2108)))</formula>
    </cfRule>
  </conditionalFormatting>
  <conditionalFormatting sqref="AA2108:AA2112">
    <cfRule type="notContainsBlanks" dxfId="219" priority="335">
      <formula>LEN(TRIM(AA2108))&gt;0</formula>
    </cfRule>
  </conditionalFormatting>
  <conditionalFormatting sqref="AD2108:AD2112">
    <cfRule type="notContainsText" dxfId="218" priority="334" operator="notContains" text="//">
      <formula>ISERROR(SEARCH("//",AD2108))</formula>
    </cfRule>
  </conditionalFormatting>
  <conditionalFormatting sqref="N1821:N1824">
    <cfRule type="containsText" dxfId="217" priority="332" operator="containsText" text="DISABLED">
      <formula>NOT(ISERROR(SEARCH("DISABLED",N1821)))</formula>
    </cfRule>
    <cfRule type="containsText" dxfId="216" priority="333" operator="containsText" text="ENABLED">
      <formula>NOT(ISERROR(SEARCH("ENABLED",N1821)))</formula>
    </cfRule>
  </conditionalFormatting>
  <conditionalFormatting sqref="AA1821:AA1824">
    <cfRule type="notContainsBlanks" dxfId="215" priority="331">
      <formula>LEN(TRIM(AA1821))&gt;0</formula>
    </cfRule>
  </conditionalFormatting>
  <conditionalFormatting sqref="AD1821:AD1824">
    <cfRule type="notContainsText" dxfId="214" priority="330" operator="notContains" text="//">
      <formula>ISERROR(SEARCH("//",AD1821))</formula>
    </cfRule>
  </conditionalFormatting>
  <conditionalFormatting sqref="J1821:J1824">
    <cfRule type="containsText" dxfId="213" priority="328" operator="containsText" text="DISABLED">
      <formula>NOT(ISERROR(SEARCH("DISABLED",J1821)))</formula>
    </cfRule>
    <cfRule type="containsText" dxfId="212" priority="329" operator="containsText" text="ENABLED">
      <formula>NOT(ISERROR(SEARCH("ENABLED",J1821)))</formula>
    </cfRule>
  </conditionalFormatting>
  <conditionalFormatting sqref="J1821:J1824">
    <cfRule type="containsText" dxfId="211" priority="326" operator="containsText" text="DISABLED">
      <formula>NOT(ISERROR(SEARCH("DISABLED",J1821)))</formula>
    </cfRule>
    <cfRule type="containsText" dxfId="210" priority="327" operator="containsText" text="ENABLED">
      <formula>NOT(ISERROR(SEARCH("ENABLED",J1821)))</formula>
    </cfRule>
  </conditionalFormatting>
  <conditionalFormatting sqref="J1821:J1824">
    <cfRule type="containsText" dxfId="209" priority="324" operator="containsText" text="DISABLED">
      <formula>NOT(ISERROR(SEARCH("DISABLED",J1821)))</formula>
    </cfRule>
    <cfRule type="containsText" dxfId="208" priority="325" operator="containsText" text="ENABLED">
      <formula>NOT(ISERROR(SEARCH("ENABLED",J1821)))</formula>
    </cfRule>
  </conditionalFormatting>
  <conditionalFormatting sqref="K1823:L1824 L1821:L1822">
    <cfRule type="containsText" dxfId="207" priority="322" operator="containsText" text="DISABLED">
      <formula>NOT(ISERROR(SEARCH("DISABLED",K1821)))</formula>
    </cfRule>
    <cfRule type="containsText" dxfId="206" priority="323" operator="containsText" text="ENABLED">
      <formula>NOT(ISERROR(SEARCH("ENABLED",K1821)))</formula>
    </cfRule>
  </conditionalFormatting>
  <conditionalFormatting sqref="AA2107">
    <cfRule type="notContainsBlanks" dxfId="205" priority="321">
      <formula>LEN(TRIM(AA2107))&gt;0</formula>
    </cfRule>
  </conditionalFormatting>
  <conditionalFormatting sqref="K2107:N2107">
    <cfRule type="containsText" dxfId="204" priority="316" operator="containsText" text="DISABLED">
      <formula>NOT(ISERROR(SEARCH("DISABLED",K2107)))</formula>
    </cfRule>
    <cfRule type="containsText" dxfId="203" priority="317" operator="containsText" text="ENABLED">
      <formula>NOT(ISERROR(SEARCH("ENABLED",K2107)))</formula>
    </cfRule>
  </conditionalFormatting>
  <conditionalFormatting sqref="J2107">
    <cfRule type="containsText" dxfId="202" priority="319" operator="containsText" text="DISABLED">
      <formula>NOT(ISERROR(SEARCH("DISABLED",J2107)))</formula>
    </cfRule>
    <cfRule type="containsText" dxfId="201" priority="320" operator="containsText" text="ENABLED">
      <formula>NOT(ISERROR(SEARCH("ENABLED",J2107)))</formula>
    </cfRule>
  </conditionalFormatting>
  <conditionalFormatting sqref="AA2107">
    <cfRule type="notContainsBlanks" dxfId="200" priority="318">
      <formula>LEN(TRIM(AA2107))&gt;0</formula>
    </cfRule>
  </conditionalFormatting>
  <conditionalFormatting sqref="AD2107">
    <cfRule type="notContainsText" dxfId="199" priority="315" operator="notContains" text="//">
      <formula>ISERROR(SEARCH("//",AD2107))</formula>
    </cfRule>
  </conditionalFormatting>
  <conditionalFormatting sqref="AA2106">
    <cfRule type="notContainsBlanks" dxfId="198" priority="314">
      <formula>LEN(TRIM(AA2106))&gt;0</formula>
    </cfRule>
  </conditionalFormatting>
  <conditionalFormatting sqref="K2106:N2106">
    <cfRule type="containsText" dxfId="197" priority="309" operator="containsText" text="DISABLED">
      <formula>NOT(ISERROR(SEARCH("DISABLED",K2106)))</formula>
    </cfRule>
    <cfRule type="containsText" dxfId="196" priority="310" operator="containsText" text="ENABLED">
      <formula>NOT(ISERROR(SEARCH("ENABLED",K2106)))</formula>
    </cfRule>
  </conditionalFormatting>
  <conditionalFormatting sqref="J2106">
    <cfRule type="containsText" dxfId="195" priority="312" operator="containsText" text="DISABLED">
      <formula>NOT(ISERROR(SEARCH("DISABLED",J2106)))</formula>
    </cfRule>
    <cfRule type="containsText" dxfId="194" priority="313" operator="containsText" text="ENABLED">
      <formula>NOT(ISERROR(SEARCH("ENABLED",J2106)))</formula>
    </cfRule>
  </conditionalFormatting>
  <conditionalFormatting sqref="AA2106">
    <cfRule type="notContainsBlanks" dxfId="193" priority="311">
      <formula>LEN(TRIM(AA2106))&gt;0</formula>
    </cfRule>
  </conditionalFormatting>
  <conditionalFormatting sqref="AD2106">
    <cfRule type="notContainsText" dxfId="192" priority="308" operator="notContains" text="//">
      <formula>ISERROR(SEARCH("//",AD2106))</formula>
    </cfRule>
  </conditionalFormatting>
  <conditionalFormatting sqref="AA2105">
    <cfRule type="notContainsBlanks" dxfId="191" priority="307">
      <formula>LEN(TRIM(AA2105))&gt;0</formula>
    </cfRule>
  </conditionalFormatting>
  <conditionalFormatting sqref="K2105:N2105">
    <cfRule type="containsText" dxfId="190" priority="302" operator="containsText" text="DISABLED">
      <formula>NOT(ISERROR(SEARCH("DISABLED",K2105)))</formula>
    </cfRule>
    <cfRule type="containsText" dxfId="189" priority="303" operator="containsText" text="ENABLED">
      <formula>NOT(ISERROR(SEARCH("ENABLED",K2105)))</formula>
    </cfRule>
  </conditionalFormatting>
  <conditionalFormatting sqref="J2105">
    <cfRule type="containsText" dxfId="188" priority="305" operator="containsText" text="DISABLED">
      <formula>NOT(ISERROR(SEARCH("DISABLED",J2105)))</formula>
    </cfRule>
    <cfRule type="containsText" dxfId="187" priority="306" operator="containsText" text="ENABLED">
      <formula>NOT(ISERROR(SEARCH("ENABLED",J2105)))</formula>
    </cfRule>
  </conditionalFormatting>
  <conditionalFormatting sqref="AA2105">
    <cfRule type="notContainsBlanks" dxfId="186" priority="304">
      <formula>LEN(TRIM(AA2105))&gt;0</formula>
    </cfRule>
  </conditionalFormatting>
  <conditionalFormatting sqref="AD2105">
    <cfRule type="notContainsText" dxfId="185" priority="301" operator="notContains" text="//">
      <formula>ISERROR(SEARCH("//",AD2105))</formula>
    </cfRule>
  </conditionalFormatting>
  <conditionalFormatting sqref="AA2080">
    <cfRule type="notContainsBlanks" dxfId="184" priority="300">
      <formula>LEN(TRIM(AA2080))&gt;0</formula>
    </cfRule>
  </conditionalFormatting>
  <conditionalFormatting sqref="K2080:N2080">
    <cfRule type="containsText" dxfId="183" priority="298" operator="containsText" text="DISABLED">
      <formula>NOT(ISERROR(SEARCH("DISABLED",K2080)))</formula>
    </cfRule>
    <cfRule type="containsText" dxfId="182" priority="298" operator="containsText" text="ENABLED">
      <formula>NOT(ISERROR(SEARCH("ENABLED",K2080)))</formula>
    </cfRule>
  </conditionalFormatting>
  <conditionalFormatting sqref="J2080">
    <cfRule type="containsText" dxfId="181" priority="299" operator="containsText" text="ENABLED">
      <formula>NOT(ISERROR(SEARCH("ENABLED",J2080)))</formula>
    </cfRule>
    <cfRule type="containsText" dxfId="180" priority="3616" operator="containsText" text="DISABLED">
      <formula>NOT(ISERROR(SEARCH("DISABLED",J2080)))</formula>
    </cfRule>
  </conditionalFormatting>
  <conditionalFormatting sqref="AA2080">
    <cfRule type="notContainsBlanks" dxfId="179" priority="297">
      <formula>LEN(TRIM(AA2080))&gt;0</formula>
    </cfRule>
  </conditionalFormatting>
  <conditionalFormatting sqref="AD2080">
    <cfRule type="notContainsText" dxfId="178" priority="294" operator="notContains" text="//">
      <formula>ISERROR(SEARCH("//",AD2080))</formula>
    </cfRule>
  </conditionalFormatting>
  <conditionalFormatting sqref="J8:L8 N8">
    <cfRule type="containsText" dxfId="177" priority="292" operator="containsText" text="DISABLED">
      <formula>NOT(ISERROR(SEARCH("DISABLED",J8)))</formula>
    </cfRule>
    <cfRule type="containsText" dxfId="176" priority="293" operator="containsText" text="ENABLED">
      <formula>NOT(ISERROR(SEARCH("ENABLED",J8)))</formula>
    </cfRule>
  </conditionalFormatting>
  <conditionalFormatting sqref="AA8">
    <cfRule type="notContainsBlanks" dxfId="175" priority="291">
      <formula>LEN(TRIM(AA8))&gt;0</formula>
    </cfRule>
  </conditionalFormatting>
  <conditionalFormatting sqref="AD8">
    <cfRule type="notContainsText" dxfId="174" priority="290" operator="notContains" text="//">
      <formula>ISERROR(SEARCH("//",AD8))</formula>
    </cfRule>
  </conditionalFormatting>
  <conditionalFormatting sqref="K75:L75">
    <cfRule type="containsText" dxfId="173" priority="288" operator="containsText" text="DISABLED">
      <formula>NOT(ISERROR(SEARCH("DISABLED",K75)))</formula>
    </cfRule>
    <cfRule type="containsText" dxfId="172" priority="289" operator="containsText" text="ENABLED">
      <formula>NOT(ISERROR(SEARCH("ENABLED",K75)))</formula>
    </cfRule>
  </conditionalFormatting>
  <conditionalFormatting sqref="J75">
    <cfRule type="containsText" dxfId="171" priority="286" operator="containsText" text="DISABLED">
      <formula>NOT(ISERROR(SEARCH("DISABLED",J75)))</formula>
    </cfRule>
    <cfRule type="containsText" dxfId="170" priority="287" operator="containsText" text="ENABLED">
      <formula>NOT(ISERROR(SEARCH("ENABLED",J75)))</formula>
    </cfRule>
  </conditionalFormatting>
  <conditionalFormatting sqref="N1820">
    <cfRule type="containsText" dxfId="169" priority="284" operator="containsText" text="DISABLED">
      <formula>NOT(ISERROR(SEARCH("DISABLED",N1820)))</formula>
    </cfRule>
    <cfRule type="containsText" dxfId="168" priority="285" operator="containsText" text="ENABLED">
      <formula>NOT(ISERROR(SEARCH("ENABLED",N1820)))</formula>
    </cfRule>
  </conditionalFormatting>
  <conditionalFormatting sqref="AA1820">
    <cfRule type="notContainsBlanks" dxfId="167" priority="283">
      <formula>LEN(TRIM(AA1820))&gt;0</formula>
    </cfRule>
  </conditionalFormatting>
  <conditionalFormatting sqref="AD1820">
    <cfRule type="notContainsText" dxfId="166" priority="282" operator="notContains" text="//">
      <formula>ISERROR(SEARCH("//",AD1820))</formula>
    </cfRule>
  </conditionalFormatting>
  <conditionalFormatting sqref="J1820">
    <cfRule type="containsText" dxfId="165" priority="280" operator="containsText" text="DISABLED">
      <formula>NOT(ISERROR(SEARCH("DISABLED",J1820)))</formula>
    </cfRule>
    <cfRule type="containsText" dxfId="164" priority="281" operator="containsText" text="ENABLED">
      <formula>NOT(ISERROR(SEARCH("ENABLED",J1820)))</formula>
    </cfRule>
  </conditionalFormatting>
  <conditionalFormatting sqref="J1820">
    <cfRule type="containsText" dxfId="163" priority="278" operator="containsText" text="DISABLED">
      <formula>NOT(ISERROR(SEARCH("DISABLED",J1820)))</formula>
    </cfRule>
    <cfRule type="containsText" dxfId="162" priority="279" operator="containsText" text="ENABLED">
      <formula>NOT(ISERROR(SEARCH("ENABLED",J1820)))</formula>
    </cfRule>
  </conditionalFormatting>
  <conditionalFormatting sqref="J1820">
    <cfRule type="containsText" dxfId="161" priority="276" operator="containsText" text="DISABLED">
      <formula>NOT(ISERROR(SEARCH("DISABLED",J1820)))</formula>
    </cfRule>
    <cfRule type="containsText" dxfId="160" priority="277" operator="containsText" text="ENABLED">
      <formula>NOT(ISERROR(SEARCH("ENABLED",J1820)))</formula>
    </cfRule>
  </conditionalFormatting>
  <conditionalFormatting sqref="K1820:L1820">
    <cfRule type="containsText" dxfId="159" priority="274" operator="containsText" text="DISABLED">
      <formula>NOT(ISERROR(SEARCH("DISABLED",K1820)))</formula>
    </cfRule>
    <cfRule type="containsText" dxfId="158" priority="275" operator="containsText" text="ENABLED">
      <formula>NOT(ISERROR(SEARCH("ENABLED",K1820)))</formula>
    </cfRule>
  </conditionalFormatting>
  <conditionalFormatting sqref="M1796:M1824 M1780:M1793">
    <cfRule type="containsText" dxfId="157" priority="272" operator="containsText" text="DISABLED">
      <formula>NOT(ISERROR(SEARCH("DISABLED",M1780)))</formula>
    </cfRule>
    <cfRule type="containsText" dxfId="156" priority="273" operator="containsText" text="ENABLED">
      <formula>NOT(ISERROR(SEARCH("ENABLED",M1780)))</formula>
    </cfRule>
  </conditionalFormatting>
  <conditionalFormatting sqref="AC2">
    <cfRule type="notContainsBlanks" dxfId="155" priority="271">
      <formula>LEN(TRIM(AC2))&gt;0</formula>
    </cfRule>
  </conditionalFormatting>
  <conditionalFormatting sqref="K1538">
    <cfRule type="containsText" dxfId="154" priority="269" operator="containsText" text="DISABLED">
      <formula>NOT(ISERROR(SEARCH("DISABLED",K1538)))</formula>
    </cfRule>
    <cfRule type="containsText" dxfId="153" priority="270" operator="containsText" text="ENABLED">
      <formula>NOT(ISERROR(SEARCH("ENABLED",K1538)))</formula>
    </cfRule>
  </conditionalFormatting>
  <conditionalFormatting sqref="K1535">
    <cfRule type="containsText" dxfId="152" priority="267" operator="containsText" text="DISABLED">
      <formula>NOT(ISERROR(SEARCH("DISABLED",K1535)))</formula>
    </cfRule>
    <cfRule type="containsText" dxfId="151" priority="268" operator="containsText" text="ENABLED">
      <formula>NOT(ISERROR(SEARCH("ENABLED",K1535)))</formula>
    </cfRule>
  </conditionalFormatting>
  <conditionalFormatting sqref="J1535">
    <cfRule type="containsText" dxfId="150" priority="265" operator="containsText" text="DISABLED">
      <formula>NOT(ISERROR(SEARCH("DISABLED",J1535)))</formula>
    </cfRule>
    <cfRule type="containsText" dxfId="149" priority="266" operator="containsText" text="ENABLED">
      <formula>NOT(ISERROR(SEARCH("ENABLED",J1535)))</formula>
    </cfRule>
  </conditionalFormatting>
  <conditionalFormatting sqref="AA2081 AA2065:AA2067">
    <cfRule type="notContainsBlanks" dxfId="148" priority="264">
      <formula>LEN(TRIM(AA2065))&gt;0</formula>
    </cfRule>
  </conditionalFormatting>
  <conditionalFormatting sqref="J2081 J2065:J2067">
    <cfRule type="containsText" dxfId="147" priority="262" operator="containsText" text="DISABLED">
      <formula>NOT(ISERROR(SEARCH("DISABLED",J2065)))</formula>
    </cfRule>
    <cfRule type="containsText" dxfId="146" priority="263" operator="containsText" text="ENABLED">
      <formula>NOT(ISERROR(SEARCH("ENABLED",J2065)))</formula>
    </cfRule>
  </conditionalFormatting>
  <conditionalFormatting sqref="AA2081 AA2065:AA2067">
    <cfRule type="notContainsBlanks" dxfId="145" priority="261">
      <formula>LEN(TRIM(AA2065))&gt;0</formula>
    </cfRule>
  </conditionalFormatting>
  <conditionalFormatting sqref="K2081:L2081 N2081 K2065:L2067 N2065:N2067">
    <cfRule type="containsText" dxfId="144" priority="259" operator="containsText" text="DISABLED">
      <formula>NOT(ISERROR(SEARCH("DISABLED",K2065)))</formula>
    </cfRule>
    <cfRule type="containsText" dxfId="143" priority="260" operator="containsText" text="ENABLED">
      <formula>NOT(ISERROR(SEARCH("ENABLED",K2065)))</formula>
    </cfRule>
  </conditionalFormatting>
  <conditionalFormatting sqref="AD2081 AD2065:AD2067">
    <cfRule type="notContainsText" dxfId="142" priority="258" operator="notContains" text="//">
      <formula>ISERROR(SEARCH("//",AD2065))</formula>
    </cfRule>
  </conditionalFormatting>
  <conditionalFormatting sqref="M2081 M2065:M2067">
    <cfRule type="containsText" dxfId="141" priority="256" operator="containsText" text="DISABLED">
      <formula>NOT(ISERROR(SEARCH("DISABLED",M2065)))</formula>
    </cfRule>
    <cfRule type="containsText" dxfId="140" priority="257" operator="containsText" text="ENABLED">
      <formula>NOT(ISERROR(SEARCH("ENABLED",M2065)))</formula>
    </cfRule>
  </conditionalFormatting>
  <conditionalFormatting sqref="N1825:N1833">
    <cfRule type="containsText" dxfId="139" priority="235" operator="containsText" text="DISABLED">
      <formula>NOT(ISERROR(SEARCH("DISABLED",N1825)))</formula>
    </cfRule>
    <cfRule type="containsText" dxfId="138" priority="236" operator="containsText" text="ENABLED">
      <formula>NOT(ISERROR(SEARCH("ENABLED",N1825)))</formula>
    </cfRule>
  </conditionalFormatting>
  <conditionalFormatting sqref="AA1825:AA1833">
    <cfRule type="notContainsBlanks" dxfId="137" priority="234">
      <formula>LEN(TRIM(AA1825))&gt;0</formula>
    </cfRule>
  </conditionalFormatting>
  <conditionalFormatting sqref="AD1825:AD1833">
    <cfRule type="notContainsText" dxfId="136" priority="233" operator="notContains" text="//">
      <formula>ISERROR(SEARCH("//",AD1825))</formula>
    </cfRule>
  </conditionalFormatting>
  <conditionalFormatting sqref="J1825:J1833">
    <cfRule type="containsText" dxfId="135" priority="231" operator="containsText" text="DISABLED">
      <formula>NOT(ISERROR(SEARCH("DISABLED",J1825)))</formula>
    </cfRule>
    <cfRule type="containsText" dxfId="134" priority="232" operator="containsText" text="ENABLED">
      <formula>NOT(ISERROR(SEARCH("ENABLED",J1825)))</formula>
    </cfRule>
  </conditionalFormatting>
  <conditionalFormatting sqref="J1825:J1833">
    <cfRule type="containsText" dxfId="133" priority="229" operator="containsText" text="DISABLED">
      <formula>NOT(ISERROR(SEARCH("DISABLED",J1825)))</formula>
    </cfRule>
    <cfRule type="containsText" dxfId="132" priority="230" operator="containsText" text="ENABLED">
      <formula>NOT(ISERROR(SEARCH("ENABLED",J1825)))</formula>
    </cfRule>
  </conditionalFormatting>
  <conditionalFormatting sqref="J1825:J1833">
    <cfRule type="containsText" dxfId="131" priority="227" operator="containsText" text="DISABLED">
      <formula>NOT(ISERROR(SEARCH("DISABLED",J1825)))</formula>
    </cfRule>
    <cfRule type="containsText" dxfId="130" priority="228" operator="containsText" text="ENABLED">
      <formula>NOT(ISERROR(SEARCH("ENABLED",J1825)))</formula>
    </cfRule>
  </conditionalFormatting>
  <conditionalFormatting sqref="K1825:L1826">
    <cfRule type="containsText" dxfId="129" priority="225" operator="containsText" text="DISABLED">
      <formula>NOT(ISERROR(SEARCH("DISABLED",K1825)))</formula>
    </cfRule>
    <cfRule type="containsText" dxfId="128" priority="226" operator="containsText" text="ENABLED">
      <formula>NOT(ISERROR(SEARCH("ENABLED",K1825)))</formula>
    </cfRule>
  </conditionalFormatting>
  <conditionalFormatting sqref="M1825:M1833">
    <cfRule type="containsText" dxfId="127" priority="223" operator="containsText" text="DISABLED">
      <formula>NOT(ISERROR(SEARCH("DISABLED",M1825)))</formula>
    </cfRule>
    <cfRule type="containsText" dxfId="126" priority="224" operator="containsText" text="ENABLED">
      <formula>NOT(ISERROR(SEARCH("ENABLED",M1825)))</formula>
    </cfRule>
  </conditionalFormatting>
  <conditionalFormatting sqref="K1821">
    <cfRule type="containsText" dxfId="125" priority="221" operator="containsText" text="DISABLED">
      <formula>NOT(ISERROR(SEARCH("DISABLED",K1821)))</formula>
    </cfRule>
    <cfRule type="containsText" dxfId="124" priority="222" operator="containsText" text="ENABLED">
      <formula>NOT(ISERROR(SEARCH("ENABLED",K1821)))</formula>
    </cfRule>
  </conditionalFormatting>
  <conditionalFormatting sqref="K1822">
    <cfRule type="containsText" dxfId="123" priority="219" operator="containsText" text="DISABLED">
      <formula>NOT(ISERROR(SEARCH("DISABLED",K1822)))</formula>
    </cfRule>
    <cfRule type="containsText" dxfId="122" priority="220" operator="containsText" text="ENABLED">
      <formula>NOT(ISERROR(SEARCH("ENABLED",K1822)))</formula>
    </cfRule>
  </conditionalFormatting>
  <conditionalFormatting sqref="J1888:N1888">
    <cfRule type="containsText" dxfId="121" priority="217" operator="containsText" text="DISABLED">
      <formula>NOT(ISERROR(SEARCH("DISABLED",J1888)))</formula>
    </cfRule>
    <cfRule type="containsText" dxfId="120" priority="218" operator="containsText" text="ENABLED">
      <formula>NOT(ISERROR(SEARCH("ENABLED",J1888)))</formula>
    </cfRule>
  </conditionalFormatting>
  <conditionalFormatting sqref="AA1794:AA1795">
    <cfRule type="notContainsBlanks" dxfId="119" priority="200">
      <formula>LEN(TRIM(AA1794))&gt;0</formula>
    </cfRule>
  </conditionalFormatting>
  <conditionalFormatting sqref="L1794:N1795">
    <cfRule type="containsText" dxfId="118" priority="195" operator="containsText" text="DISABLED">
      <formula>NOT(ISERROR(SEARCH("DISABLED",L1794)))</formula>
    </cfRule>
    <cfRule type="containsText" dxfId="117" priority="196" operator="containsText" text="ENABLED">
      <formula>NOT(ISERROR(SEARCH("ENABLED",L1794)))</formula>
    </cfRule>
  </conditionalFormatting>
  <conditionalFormatting sqref="AA1794:AA1795">
    <cfRule type="notContainsBlanks" dxfId="116" priority="197">
      <formula>LEN(TRIM(AA1794))&gt;0</formula>
    </cfRule>
  </conditionalFormatting>
  <conditionalFormatting sqref="AD1794:AD1795">
    <cfRule type="notContainsText" dxfId="115" priority="194" operator="notContains" text="//">
      <formula>ISERROR(SEARCH("//",AD1794))</formula>
    </cfRule>
  </conditionalFormatting>
  <conditionalFormatting sqref="K2060:L2061 N2060:N2061">
    <cfRule type="containsText" dxfId="114" priority="192" operator="containsText" text="DISABLED">
      <formula>NOT(ISERROR(SEARCH("DISABLED",K2060)))</formula>
    </cfRule>
    <cfRule type="containsText" dxfId="113" priority="193" operator="containsText" text="ENABLED">
      <formula>NOT(ISERROR(SEARCH("ENABLED",K2060)))</formula>
    </cfRule>
  </conditionalFormatting>
  <conditionalFormatting sqref="J2060:J2061">
    <cfRule type="containsText" dxfId="112" priority="190" operator="containsText" text="DISABLED">
      <formula>NOT(ISERROR(SEARCH("DISABLED",J2060)))</formula>
    </cfRule>
    <cfRule type="containsText" dxfId="111" priority="191" operator="containsText" text="ENABLED">
      <formula>NOT(ISERROR(SEARCH("ENABLED",J2060)))</formula>
    </cfRule>
  </conditionalFormatting>
  <conditionalFormatting sqref="M2060:M2061">
    <cfRule type="containsText" dxfId="110" priority="188" operator="containsText" text="DISABLED">
      <formula>NOT(ISERROR(SEARCH("DISABLED",M2060)))</formula>
    </cfRule>
    <cfRule type="containsText" dxfId="109" priority="189" operator="containsText" text="ENABLED">
      <formula>NOT(ISERROR(SEARCH("ENABLED",M2060)))</formula>
    </cfRule>
  </conditionalFormatting>
  <conditionalFormatting sqref="K2062:L2063 N2062:N2063">
    <cfRule type="containsText" dxfId="108" priority="186" operator="containsText" text="DISABLED">
      <formula>NOT(ISERROR(SEARCH("DISABLED",K2062)))</formula>
    </cfRule>
    <cfRule type="containsText" dxfId="107" priority="187" operator="containsText" text="ENABLED">
      <formula>NOT(ISERROR(SEARCH("ENABLED",K2062)))</formula>
    </cfRule>
  </conditionalFormatting>
  <conditionalFormatting sqref="J2062:J2063">
    <cfRule type="containsText" dxfId="106" priority="184" operator="containsText" text="DISABLED">
      <formula>NOT(ISERROR(SEARCH("DISABLED",J2062)))</formula>
    </cfRule>
    <cfRule type="containsText" dxfId="105" priority="185" operator="containsText" text="ENABLED">
      <formula>NOT(ISERROR(SEARCH("ENABLED",J2062)))</formula>
    </cfRule>
  </conditionalFormatting>
  <conditionalFormatting sqref="M2062:M2063">
    <cfRule type="containsText" dxfId="104" priority="182" operator="containsText" text="DISABLED">
      <formula>NOT(ISERROR(SEARCH("DISABLED",M2062)))</formula>
    </cfRule>
    <cfRule type="containsText" dxfId="103" priority="183" operator="containsText" text="ENABLED">
      <formula>NOT(ISERROR(SEARCH("ENABLED",M2062)))</formula>
    </cfRule>
  </conditionalFormatting>
  <conditionalFormatting sqref="J876">
    <cfRule type="containsText" dxfId="102" priority="180" operator="containsText" text="DISABLED">
      <formula>NOT(ISERROR(SEARCH("DISABLED",J876)))</formula>
    </cfRule>
    <cfRule type="containsText" dxfId="101" priority="181" operator="containsText" text="ENABLED">
      <formula>NOT(ISERROR(SEARCH("ENABLED",J876)))</formula>
    </cfRule>
  </conditionalFormatting>
  <conditionalFormatting sqref="AA876">
    <cfRule type="notContainsBlanks" dxfId="100" priority="179">
      <formula>LEN(TRIM(AA876))&gt;0</formula>
    </cfRule>
  </conditionalFormatting>
  <conditionalFormatting sqref="K876:L876 N876">
    <cfRule type="containsText" dxfId="99" priority="177" operator="containsText" text="DISABLED">
      <formula>NOT(ISERROR(SEARCH("DISABLED",K876)))</formula>
    </cfRule>
    <cfRule type="containsText" dxfId="98" priority="178" operator="containsText" text="ENABLED">
      <formula>NOT(ISERROR(SEARCH("ENABLED",K876)))</formula>
    </cfRule>
  </conditionalFormatting>
  <conditionalFormatting sqref="J878">
    <cfRule type="containsText" dxfId="97" priority="175" operator="containsText" text="DISABLED">
      <formula>NOT(ISERROR(SEARCH("DISABLED",J878)))</formula>
    </cfRule>
    <cfRule type="containsText" dxfId="96" priority="176" operator="containsText" text="ENABLED">
      <formula>NOT(ISERROR(SEARCH("ENABLED",J878)))</formula>
    </cfRule>
  </conditionalFormatting>
  <conditionalFormatting sqref="AA878">
    <cfRule type="notContainsBlanks" dxfId="95" priority="174">
      <formula>LEN(TRIM(AA878))&gt;0</formula>
    </cfRule>
  </conditionalFormatting>
  <conditionalFormatting sqref="K878:L878 N878">
    <cfRule type="containsText" dxfId="94" priority="172" operator="containsText" text="DISABLED">
      <formula>NOT(ISERROR(SEARCH("DISABLED",K878)))</formula>
    </cfRule>
    <cfRule type="containsText" dxfId="93" priority="173" operator="containsText" text="ENABLED">
      <formula>NOT(ISERROR(SEARCH("ENABLED",K878)))</formula>
    </cfRule>
  </conditionalFormatting>
  <conditionalFormatting sqref="AA2082">
    <cfRule type="notContainsBlanks" dxfId="92" priority="162">
      <formula>LEN(TRIM(AA2082))&gt;0</formula>
    </cfRule>
  </conditionalFormatting>
  <conditionalFormatting sqref="AD2082">
    <cfRule type="notContainsText" dxfId="91" priority="161" operator="notContains" text="//">
      <formula>ISERROR(SEARCH("//",AD2082))</formula>
    </cfRule>
  </conditionalFormatting>
  <conditionalFormatting sqref="K2082:L2082 N2082">
    <cfRule type="containsText" dxfId="90" priority="159" operator="containsText" text="DISABLED">
      <formula>NOT(ISERROR(SEARCH("DISABLED",K2082)))</formula>
    </cfRule>
    <cfRule type="containsText" dxfId="89" priority="160" operator="containsText" text="ENABLED">
      <formula>NOT(ISERROR(SEARCH("ENABLED",K2082)))</formula>
    </cfRule>
  </conditionalFormatting>
  <conditionalFormatting sqref="AA2082">
    <cfRule type="notContainsBlanks" dxfId="88" priority="158">
      <formula>LEN(TRIM(AA2082))&gt;0</formula>
    </cfRule>
  </conditionalFormatting>
  <conditionalFormatting sqref="AD2082">
    <cfRule type="notContainsText" dxfId="87" priority="157" operator="notContains" text="//">
      <formula>ISERROR(SEARCH("//",AD2082))</formula>
    </cfRule>
  </conditionalFormatting>
  <conditionalFormatting sqref="J2082">
    <cfRule type="containsText" dxfId="86" priority="155" operator="containsText" text="DISABLED">
      <formula>NOT(ISERROR(SEARCH("DISABLED",J2082)))</formula>
    </cfRule>
    <cfRule type="containsText" dxfId="85" priority="156" operator="containsText" text="ENABLED">
      <formula>NOT(ISERROR(SEARCH("ENABLED",J2082)))</formula>
    </cfRule>
  </conditionalFormatting>
  <conditionalFormatting sqref="K1827:L1833">
    <cfRule type="containsText" dxfId="84" priority="144" operator="containsText" text="DISABLED">
      <formula>NOT(ISERROR(SEARCH("DISABLED",K1827)))</formula>
    </cfRule>
    <cfRule type="containsText" dxfId="83" priority="145" operator="containsText" text="ENABLED">
      <formula>NOT(ISERROR(SEARCH("ENABLED",K1827)))</formula>
    </cfRule>
  </conditionalFormatting>
  <conditionalFormatting sqref="J1976:N1976">
    <cfRule type="containsText" dxfId="82" priority="124" operator="containsText" text="DISABLED">
      <formula>NOT(ISERROR(SEARCH("DISABLED",J1976)))</formula>
    </cfRule>
    <cfRule type="containsText" dxfId="81" priority="125" operator="containsText" text="ENABLED">
      <formula>NOT(ISERROR(SEARCH("ENABLED",J1976)))</formula>
    </cfRule>
  </conditionalFormatting>
  <conditionalFormatting sqref="M2082">
    <cfRule type="containsText" dxfId="80" priority="121" operator="containsText" text="DISABLED">
      <formula>NOT(ISERROR(SEARCH("DISABLED",M2082)))</formula>
    </cfRule>
    <cfRule type="containsText" dxfId="79" priority="122" operator="containsText" text="ENABLED">
      <formula>NOT(ISERROR(SEARCH("ENABLED",M2082)))</formula>
    </cfRule>
  </conditionalFormatting>
  <conditionalFormatting sqref="M2084">
    <cfRule type="containsText" dxfId="78" priority="119" operator="containsText" text="DISABLED">
      <formula>NOT(ISERROR(SEARCH("DISABLED",M2084)))</formula>
    </cfRule>
    <cfRule type="containsText" dxfId="77" priority="120" operator="containsText" text="ENABLED">
      <formula>NOT(ISERROR(SEARCH("ENABLED",M2084)))</formula>
    </cfRule>
  </conditionalFormatting>
  <conditionalFormatting sqref="M2086">
    <cfRule type="containsText" dxfId="76" priority="117" operator="containsText" text="DISABLED">
      <formula>NOT(ISERROR(SEARCH("DISABLED",M2086)))</formula>
    </cfRule>
    <cfRule type="containsText" dxfId="75" priority="118" operator="containsText" text="ENABLED">
      <formula>NOT(ISERROR(SEARCH("ENABLED",M2086)))</formula>
    </cfRule>
  </conditionalFormatting>
  <conditionalFormatting sqref="J1166:J1198">
    <cfRule type="containsText" dxfId="74" priority="115" operator="containsText" text="DISABLED">
      <formula>NOT(ISERROR(SEARCH("DISABLED",J1166)))</formula>
    </cfRule>
    <cfRule type="containsText" dxfId="73" priority="116" operator="containsText" text="ENABLED">
      <formula>NOT(ISERROR(SEARCH("ENABLED",J1166)))</formula>
    </cfRule>
  </conditionalFormatting>
  <conditionalFormatting sqref="AA1166:AA1198">
    <cfRule type="notContainsBlanks" dxfId="72" priority="114">
      <formula>LEN(TRIM(AA1166))&gt;0</formula>
    </cfRule>
  </conditionalFormatting>
  <conditionalFormatting sqref="K1166:L1198 N1166:N1198">
    <cfRule type="containsText" dxfId="71" priority="112" operator="containsText" text="DISABLED">
      <formula>NOT(ISERROR(SEARCH("DISABLED",K1166)))</formula>
    </cfRule>
    <cfRule type="containsText" dxfId="70" priority="113" operator="containsText" text="ENABLED">
      <formula>NOT(ISERROR(SEARCH("ENABLED",K1166)))</formula>
    </cfRule>
  </conditionalFormatting>
  <conditionalFormatting sqref="K1794:K1795">
    <cfRule type="containsText" dxfId="69" priority="110" operator="containsText" text="DISABLED">
      <formula>NOT(ISERROR(SEARCH("DISABLED",K1794)))</formula>
    </cfRule>
    <cfRule type="containsText" dxfId="68" priority="111" operator="containsText" text="ENABLED">
      <formula>NOT(ISERROR(SEARCH("ENABLED",K1794)))</formula>
    </cfRule>
  </conditionalFormatting>
  <conditionalFormatting sqref="J1953:N1953">
    <cfRule type="containsText" dxfId="67" priority="108" operator="containsText" text="DISABLED">
      <formula>NOT(ISERROR(SEARCH("DISABLED",J1953)))</formula>
    </cfRule>
    <cfRule type="containsText" dxfId="66" priority="109" operator="containsText" text="ENABLED">
      <formula>NOT(ISERROR(SEARCH("ENABLED",J1953)))</formula>
    </cfRule>
  </conditionalFormatting>
  <conditionalFormatting sqref="J1954:N1954">
    <cfRule type="containsText" dxfId="65" priority="97" operator="containsText" text="DISABLED">
      <formula>NOT(ISERROR(SEARCH("DISABLED",J1954)))</formula>
    </cfRule>
    <cfRule type="containsText" dxfId="64" priority="98" operator="containsText" text="ENABLED">
      <formula>NOT(ISERROR(SEARCH("ENABLED",J1954)))</formula>
    </cfRule>
  </conditionalFormatting>
  <conditionalFormatting sqref="J1908:N1908">
    <cfRule type="containsText" dxfId="63" priority="77" operator="containsText" text="DISABLED">
      <formula>NOT(ISERROR(SEARCH("DISABLED",J1908)))</formula>
    </cfRule>
    <cfRule type="containsText" dxfId="62" priority="78" operator="containsText" text="ENABLED">
      <formula>NOT(ISERROR(SEARCH("ENABLED",J1908)))</formula>
    </cfRule>
  </conditionalFormatting>
  <conditionalFormatting sqref="K1932:N1932">
    <cfRule type="containsText" dxfId="61" priority="75" operator="containsText" text="DISABLED">
      <formula>NOT(ISERROR(SEARCH("DISABLED",K1932)))</formula>
    </cfRule>
    <cfRule type="containsText" dxfId="60" priority="76" operator="containsText" text="ENABLED">
      <formula>NOT(ISERROR(SEARCH("ENABLED",K1932)))</formula>
    </cfRule>
  </conditionalFormatting>
  <conditionalFormatting sqref="K1834 N1834">
    <cfRule type="containsText" dxfId="59" priority="73" operator="containsText" text="DISABLED">
      <formula>NOT(ISERROR(SEARCH("DISABLED",K1834)))</formula>
    </cfRule>
    <cfRule type="containsText" dxfId="58" priority="74" operator="containsText" text="ENABLED">
      <formula>NOT(ISERROR(SEARCH("ENABLED",K1834)))</formula>
    </cfRule>
  </conditionalFormatting>
  <conditionalFormatting sqref="AA1834">
    <cfRule type="notContainsBlanks" dxfId="57" priority="72">
      <formula>LEN(TRIM(AA1834))&gt;0</formula>
    </cfRule>
  </conditionalFormatting>
  <conditionalFormatting sqref="AD1834">
    <cfRule type="notContainsText" dxfId="56" priority="71" operator="notContains" text="//">
      <formula>ISERROR(SEARCH("//",AD1834))</formula>
    </cfRule>
  </conditionalFormatting>
  <conditionalFormatting sqref="J1834">
    <cfRule type="containsText" dxfId="55" priority="69" operator="containsText" text="DISABLED">
      <formula>NOT(ISERROR(SEARCH("DISABLED",J1834)))</formula>
    </cfRule>
    <cfRule type="containsText" dxfId="54" priority="70" operator="containsText" text="ENABLED">
      <formula>NOT(ISERROR(SEARCH("ENABLED",J1834)))</formula>
    </cfRule>
  </conditionalFormatting>
  <conditionalFormatting sqref="M1834">
    <cfRule type="containsText" dxfId="53" priority="67" operator="containsText" text="DISABLED">
      <formula>NOT(ISERROR(SEARCH("DISABLED",M1834)))</formula>
    </cfRule>
    <cfRule type="containsText" dxfId="52" priority="68" operator="containsText" text="ENABLED">
      <formula>NOT(ISERROR(SEARCH("ENABLED",M1834)))</formula>
    </cfRule>
  </conditionalFormatting>
  <conditionalFormatting sqref="L1834">
    <cfRule type="containsText" dxfId="51" priority="65" operator="containsText" text="DISABLED">
      <formula>NOT(ISERROR(SEARCH("DISABLED",L1834)))</formula>
    </cfRule>
    <cfRule type="containsText" dxfId="50" priority="66" operator="containsText" text="ENABLED">
      <formula>NOT(ISERROR(SEARCH("ENABLED",L1834)))</formula>
    </cfRule>
  </conditionalFormatting>
  <conditionalFormatting sqref="AA1779">
    <cfRule type="notContainsBlanks" dxfId="49" priority="64">
      <formula>LEN(TRIM(AA1779))&gt;0</formula>
    </cfRule>
  </conditionalFormatting>
  <conditionalFormatting sqref="L1779:N1779">
    <cfRule type="containsText" dxfId="48" priority="61" operator="containsText" text="DISABLED">
      <formula>NOT(ISERROR(SEARCH("DISABLED",L1779)))</formula>
    </cfRule>
    <cfRule type="containsText" dxfId="47" priority="62" operator="containsText" text="ENABLED">
      <formula>NOT(ISERROR(SEARCH("ENABLED",L1779)))</formula>
    </cfRule>
  </conditionalFormatting>
  <conditionalFormatting sqref="AA1779">
    <cfRule type="notContainsBlanks" dxfId="46" priority="63">
      <formula>LEN(TRIM(AA1779))&gt;0</formula>
    </cfRule>
  </conditionalFormatting>
  <conditionalFormatting sqref="AD1779">
    <cfRule type="notContainsText" dxfId="45" priority="60" operator="notContains" text="//">
      <formula>ISERROR(SEARCH("//",AD1779))</formula>
    </cfRule>
  </conditionalFormatting>
  <conditionalFormatting sqref="K1779">
    <cfRule type="containsText" dxfId="44" priority="58" operator="containsText" text="DISABLED">
      <formula>NOT(ISERROR(SEARCH("DISABLED",K1779)))</formula>
    </cfRule>
    <cfRule type="containsText" dxfId="43" priority="59" operator="containsText" text="ENABLED">
      <formula>NOT(ISERROR(SEARCH("ENABLED",K1779)))</formula>
    </cfRule>
  </conditionalFormatting>
  <conditionalFormatting sqref="K1904:N1904">
    <cfRule type="containsText" dxfId="42" priority="56" operator="containsText" text="DISABLED">
      <formula>NOT(ISERROR(SEARCH("DISABLED",K1904)))</formula>
    </cfRule>
    <cfRule type="containsText" dxfId="41" priority="57" operator="containsText" text="ENABLED">
      <formula>NOT(ISERROR(SEARCH("ENABLED",K1904)))</formula>
    </cfRule>
  </conditionalFormatting>
  <conditionalFormatting sqref="J2029:J2032">
    <cfRule type="containsText" dxfId="40" priority="49" operator="containsText" text="DISABLED">
      <formula>NOT(ISERROR(SEARCH("DISABLED",J2029)))</formula>
    </cfRule>
    <cfRule type="containsText" dxfId="39" priority="50" operator="containsText" text="ENABLED">
      <formula>NOT(ISERROR(SEARCH("ENABLED",J2029)))</formula>
    </cfRule>
  </conditionalFormatting>
  <conditionalFormatting sqref="AA2029">
    <cfRule type="notContainsBlanks" dxfId="38" priority="48">
      <formula>LEN(TRIM(AA2029))&gt;0</formula>
    </cfRule>
  </conditionalFormatting>
  <conditionalFormatting sqref="K2029:N2029">
    <cfRule type="containsText" dxfId="37" priority="46" operator="containsText" text="DISABLED">
      <formula>NOT(ISERROR(SEARCH("DISABLED",K2029)))</formula>
    </cfRule>
    <cfRule type="containsText" dxfId="36" priority="47" operator="containsText" text="ENABLED">
      <formula>NOT(ISERROR(SEARCH("ENABLED",K2029)))</formula>
    </cfRule>
  </conditionalFormatting>
  <conditionalFormatting sqref="AA2030:AA2032">
    <cfRule type="notContainsBlanks" dxfId="35" priority="34">
      <formula>LEN(TRIM(AA2030))&gt;0</formula>
    </cfRule>
  </conditionalFormatting>
  <conditionalFormatting sqref="N2030:N2032">
    <cfRule type="containsText" dxfId="34" priority="32" operator="containsText" text="DISABLED">
      <formula>NOT(ISERROR(SEARCH("DISABLED",N2030)))</formula>
    </cfRule>
    <cfRule type="containsText" dxfId="33" priority="33" operator="containsText" text="ENABLED">
      <formula>NOT(ISERROR(SEARCH("ENABLED",N2030)))</formula>
    </cfRule>
  </conditionalFormatting>
  <conditionalFormatting sqref="K2030:M2031">
    <cfRule type="containsText" dxfId="32" priority="30" operator="containsText" text="DISABLED">
      <formula>NOT(ISERROR(SEARCH("DISABLED",K2030)))</formula>
    </cfRule>
    <cfRule type="containsText" dxfId="31" priority="31" operator="containsText" text="ENABLED">
      <formula>NOT(ISERROR(SEARCH("ENABLED",K2030)))</formula>
    </cfRule>
  </conditionalFormatting>
  <conditionalFormatting sqref="K2032:M2032">
    <cfRule type="containsText" dxfId="30" priority="28" operator="containsText" text="DISABLED">
      <formula>NOT(ISERROR(SEARCH("DISABLED",K2032)))</formula>
    </cfRule>
    <cfRule type="containsText" dxfId="29" priority="29" operator="containsText" text="ENABLED">
      <formula>NOT(ISERROR(SEARCH("ENABLED",K2032)))</formula>
    </cfRule>
  </conditionalFormatting>
  <conditionalFormatting sqref="J2052">
    <cfRule type="containsText" dxfId="28" priority="26" operator="containsText" text="DISABLED">
      <formula>NOT(ISERROR(SEARCH("DISABLED",J2052)))</formula>
    </cfRule>
    <cfRule type="containsText" dxfId="27" priority="27" operator="containsText" text="ENABLED">
      <formula>NOT(ISERROR(SEARCH("ENABLED",J2052)))</formula>
    </cfRule>
  </conditionalFormatting>
  <conditionalFormatting sqref="AA2052">
    <cfRule type="notContainsBlanks" dxfId="26" priority="25">
      <formula>LEN(TRIM(AA2052))&gt;0</formula>
    </cfRule>
  </conditionalFormatting>
  <conditionalFormatting sqref="K2052:N2052">
    <cfRule type="containsText" dxfId="25" priority="23" operator="containsText" text="DISABLED">
      <formula>NOT(ISERROR(SEARCH("DISABLED",K2052)))</formula>
    </cfRule>
    <cfRule type="containsText" dxfId="24" priority="24" operator="containsText" text="ENABLED">
      <formula>NOT(ISERROR(SEARCH("ENABLED",K2052)))</formula>
    </cfRule>
  </conditionalFormatting>
  <conditionalFormatting sqref="J682">
    <cfRule type="containsText" dxfId="23" priority="21" operator="containsText" text="DISABLED">
      <formula>NOT(ISERROR(SEARCH("DISABLED",J682)))</formula>
    </cfRule>
    <cfRule type="containsText" dxfId="22" priority="22" operator="containsText" text="ENABLED">
      <formula>NOT(ISERROR(SEARCH("ENABLED",J682)))</formula>
    </cfRule>
  </conditionalFormatting>
  <conditionalFormatting sqref="AA682">
    <cfRule type="notContainsBlanks" dxfId="21" priority="20">
      <formula>LEN(TRIM(AA682))&gt;0</formula>
    </cfRule>
  </conditionalFormatting>
  <conditionalFormatting sqref="K682:L682 N682">
    <cfRule type="containsText" dxfId="20" priority="18" operator="containsText" text="DISABLED">
      <formula>NOT(ISERROR(SEARCH("DISABLED",K682)))</formula>
    </cfRule>
    <cfRule type="containsText" dxfId="19" priority="19" operator="containsText" text="ENABLED">
      <formula>NOT(ISERROR(SEARCH("ENABLED",K682)))</formula>
    </cfRule>
  </conditionalFormatting>
  <conditionalFormatting sqref="J681">
    <cfRule type="containsText" dxfId="18" priority="16" operator="containsText" text="DISABLED">
      <formula>NOT(ISERROR(SEARCH("DISABLED",J681)))</formula>
    </cfRule>
    <cfRule type="containsText" dxfId="17" priority="17" operator="containsText" text="ENABLED">
      <formula>NOT(ISERROR(SEARCH("ENABLED",J681)))</formula>
    </cfRule>
  </conditionalFormatting>
  <conditionalFormatting sqref="AA681">
    <cfRule type="notContainsBlanks" dxfId="16" priority="15">
      <formula>LEN(TRIM(AA681))&gt;0</formula>
    </cfRule>
  </conditionalFormatting>
  <conditionalFormatting sqref="K681:L681 N681">
    <cfRule type="containsText" dxfId="15" priority="13" operator="containsText" text="DISABLED">
      <formula>NOT(ISERROR(SEARCH("DISABLED",K681)))</formula>
    </cfRule>
    <cfRule type="containsText" dxfId="14" priority="14" operator="containsText" text="ENABLED">
      <formula>NOT(ISERROR(SEARCH("ENABLED",K681)))</formula>
    </cfRule>
  </conditionalFormatting>
  <conditionalFormatting sqref="B1:B1048576">
    <cfRule type="cellIs" dxfId="13" priority="3728" operator="greaterThanOrEqual">
      <formula>$B$1838</formula>
    </cfRule>
  </conditionalFormatting>
  <conditionalFormatting sqref="J2002:N2002">
    <cfRule type="containsText" dxfId="12" priority="11" operator="containsText" text="DISABLED">
      <formula>NOT(ISERROR(SEARCH("DISABLED",J2002)))</formula>
    </cfRule>
    <cfRule type="containsText" dxfId="11" priority="12" operator="containsText" text="ENABLED">
      <formula>NOT(ISERROR(SEARCH("ENABLED",J2002)))</formula>
    </cfRule>
  </conditionalFormatting>
  <conditionalFormatting sqref="J2064">
    <cfRule type="containsText" dxfId="10" priority="9" operator="containsText" text="DISABLED">
      <formula>NOT(ISERROR(SEARCH("DISABLED",J2064)))</formula>
    </cfRule>
    <cfRule type="containsText" dxfId="9" priority="10" operator="containsText" text="ENABLED">
      <formula>NOT(ISERROR(SEARCH("ENABLED",J2064)))</formula>
    </cfRule>
  </conditionalFormatting>
  <conditionalFormatting sqref="AA2064">
    <cfRule type="notContainsBlanks" dxfId="8" priority="8">
      <formula>LEN(TRIM(AA2064))&gt;0</formula>
    </cfRule>
  </conditionalFormatting>
  <conditionalFormatting sqref="K2064:N2064">
    <cfRule type="containsText" dxfId="7" priority="6" operator="containsText" text="DISABLED">
      <formula>NOT(ISERROR(SEARCH("DISABLED",K2064)))</formula>
    </cfRule>
    <cfRule type="containsText" dxfId="6" priority="7" operator="containsText" text="ENABLED">
      <formula>NOT(ISERROR(SEARCH("ENABLED",K2064)))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topLeftCell="E1" workbookViewId="0">
      <selection activeCell="E20" sqref="E20"/>
    </sheetView>
  </sheetViews>
  <sheetFormatPr baseColWidth="10" defaultColWidth="10.83203125" defaultRowHeight="16"/>
  <cols>
    <col min="2" max="3" width="18.1640625" bestFit="1" customWidth="1"/>
    <col min="5" max="5" width="66.1640625" bestFit="1" customWidth="1"/>
  </cols>
  <sheetData>
    <row r="1" spans="1:16">
      <c r="P1" t="s">
        <v>3853</v>
      </c>
    </row>
    <row r="2" spans="1:16">
      <c r="P2" t="s">
        <v>3934</v>
      </c>
    </row>
    <row r="3" spans="1:16">
      <c r="P3" t="s">
        <v>2263</v>
      </c>
    </row>
    <row r="4" spans="1:16">
      <c r="P4" t="s">
        <v>3935</v>
      </c>
    </row>
    <row r="5" spans="1:16">
      <c r="P5" t="s">
        <v>3938</v>
      </c>
    </row>
    <row r="6" spans="1:16">
      <c r="A6" s="6">
        <v>1931</v>
      </c>
      <c r="B6" s="11" t="s">
        <v>980</v>
      </c>
      <c r="C6" s="11" t="s">
        <v>980</v>
      </c>
      <c r="P6" t="s">
        <v>3939</v>
      </c>
    </row>
    <row r="7" spans="1:16">
      <c r="A7" s="6">
        <v>1932</v>
      </c>
      <c r="B7" s="11" t="s">
        <v>981</v>
      </c>
      <c r="C7" s="11" t="s">
        <v>981</v>
      </c>
      <c r="P7" t="s">
        <v>3940</v>
      </c>
    </row>
    <row r="8" spans="1:16">
      <c r="P8" t="s">
        <v>3941</v>
      </c>
    </row>
    <row r="9" spans="1:16">
      <c r="P9" t="s">
        <v>3942</v>
      </c>
    </row>
    <row r="10" spans="1:16">
      <c r="P10" t="s">
        <v>3943</v>
      </c>
    </row>
    <row r="11" spans="1:16">
      <c r="P11" t="s">
        <v>3944</v>
      </c>
    </row>
    <row r="12" spans="1:16">
      <c r="P12" t="s">
        <v>3945</v>
      </c>
    </row>
    <row r="13" spans="1:16">
      <c r="P13" t="s">
        <v>3946</v>
      </c>
    </row>
    <row r="14" spans="1:16">
      <c r="A14">
        <v>0</v>
      </c>
      <c r="B14" t="s">
        <v>1413</v>
      </c>
      <c r="C14" t="s">
        <v>1413</v>
      </c>
      <c r="D14" t="s">
        <v>2768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P14" t="s">
        <v>3947</v>
      </c>
    </row>
    <row r="15" spans="1:16">
      <c r="A15">
        <f>A14+4</f>
        <v>4</v>
      </c>
      <c r="B15" t="s">
        <v>1413</v>
      </c>
      <c r="C15" t="s">
        <v>1413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P15" t="s">
        <v>3948</v>
      </c>
    </row>
    <row r="16" spans="1:16">
      <c r="A16">
        <f t="shared" ref="A16:A29" si="1">A15+4</f>
        <v>8</v>
      </c>
      <c r="B16" t="s">
        <v>1413</v>
      </c>
      <c r="C16" t="s">
        <v>1413</v>
      </c>
      <c r="E16" t="str">
        <f t="shared" si="0"/>
        <v>ITM_NULL,ITM_NULL,ITM_FB01+11,ITM_FB01+10,ITM_FB01+9,ITM_FB01+8,</v>
      </c>
      <c r="P16" t="s">
        <v>3949</v>
      </c>
    </row>
    <row r="17" spans="1:16">
      <c r="A17">
        <f t="shared" si="1"/>
        <v>12</v>
      </c>
      <c r="B17" t="s">
        <v>1413</v>
      </c>
      <c r="C17" t="s">
        <v>1413</v>
      </c>
      <c r="E17" t="str">
        <f t="shared" si="0"/>
        <v>ITM_NULL,ITM_NULL,ITM_FB01+15,ITM_FB01+14,ITM_FB01+13,ITM_FB01+12,</v>
      </c>
      <c r="P17" t="s">
        <v>3950</v>
      </c>
    </row>
    <row r="18" spans="1:16">
      <c r="A18">
        <f t="shared" si="1"/>
        <v>16</v>
      </c>
      <c r="B18" t="s">
        <v>1413</v>
      </c>
      <c r="C18" t="s">
        <v>1413</v>
      </c>
      <c r="E18" t="str">
        <f t="shared" si="0"/>
        <v>ITM_NULL,ITM_NULL,ITM_FB01+19,ITM_FB01+18,ITM_FB01+17,ITM_FB01+16,</v>
      </c>
      <c r="P18" t="s">
        <v>3951</v>
      </c>
    </row>
    <row r="19" spans="1:16">
      <c r="A19">
        <f t="shared" si="1"/>
        <v>20</v>
      </c>
      <c r="B19" t="s">
        <v>1413</v>
      </c>
      <c r="C19" t="s">
        <v>1413</v>
      </c>
      <c r="E19" t="str">
        <f t="shared" si="0"/>
        <v>ITM_NULL,ITM_NULL,ITM_FB01+23,ITM_FB01+22,ITM_FB01+21,ITM_FB01+20,</v>
      </c>
      <c r="P19" t="s">
        <v>3952</v>
      </c>
    </row>
    <row r="20" spans="1:16">
      <c r="A20">
        <f t="shared" si="1"/>
        <v>24</v>
      </c>
      <c r="B20" t="s">
        <v>1413</v>
      </c>
      <c r="C20" t="s">
        <v>1413</v>
      </c>
      <c r="E20" t="str">
        <f t="shared" si="0"/>
        <v>ITM_NULL,ITM_NULL,ITM_FB01+27,ITM_FB01+26,ITM_FB01+25,ITM_FB01+24,</v>
      </c>
      <c r="P20" t="s">
        <v>3953</v>
      </c>
    </row>
    <row r="21" spans="1:16">
      <c r="A21">
        <f t="shared" si="1"/>
        <v>28</v>
      </c>
      <c r="B21" t="s">
        <v>1413</v>
      </c>
      <c r="C21" t="s">
        <v>1413</v>
      </c>
      <c r="E21" t="str">
        <f t="shared" si="0"/>
        <v>ITM_NULL,ITM_NULL,ITM_FB01+31,ITM_FB01+30,ITM_FB01+29,ITM_FB01+28,</v>
      </c>
      <c r="P21" t="s">
        <v>3954</v>
      </c>
    </row>
    <row r="22" spans="1:16">
      <c r="A22">
        <f t="shared" si="1"/>
        <v>32</v>
      </c>
      <c r="B22" t="s">
        <v>1413</v>
      </c>
      <c r="C22" t="s">
        <v>1413</v>
      </c>
      <c r="E22" t="str">
        <f t="shared" si="0"/>
        <v>ITM_NULL,ITM_NULL,ITM_FB01+35,ITM_FB01+34,ITM_FB01+33,ITM_FB01+32,</v>
      </c>
      <c r="P22" t="s">
        <v>3955</v>
      </c>
    </row>
    <row r="23" spans="1:16">
      <c r="A23">
        <f t="shared" si="1"/>
        <v>36</v>
      </c>
      <c r="B23" t="s">
        <v>1413</v>
      </c>
      <c r="C23" t="s">
        <v>1413</v>
      </c>
      <c r="E23" t="str">
        <f t="shared" si="0"/>
        <v>ITM_NULL,ITM_NULL,ITM_FB01+39,ITM_FB01+38,ITM_FB01+37,ITM_FB01+36,</v>
      </c>
      <c r="P23" t="s">
        <v>3956</v>
      </c>
    </row>
    <row r="24" spans="1:16">
      <c r="A24">
        <f t="shared" si="1"/>
        <v>40</v>
      </c>
      <c r="B24" t="s">
        <v>1413</v>
      </c>
      <c r="C24" t="s">
        <v>1413</v>
      </c>
      <c r="E24" t="str">
        <f t="shared" si="0"/>
        <v>ITM_NULL,ITM_NULL,ITM_FB01+43,ITM_FB01+42,ITM_FB01+41,ITM_FB01+40,</v>
      </c>
      <c r="P24" t="s">
        <v>3957</v>
      </c>
    </row>
    <row r="25" spans="1:16">
      <c r="A25">
        <f t="shared" si="1"/>
        <v>44</v>
      </c>
      <c r="B25" t="s">
        <v>1413</v>
      </c>
      <c r="C25" t="s">
        <v>1413</v>
      </c>
      <c r="E25" t="str">
        <f t="shared" si="0"/>
        <v>ITM_NULL,ITM_NULL,ITM_FB01+47,ITM_FB01+46,ITM_FB01+45,ITM_FB01+44,</v>
      </c>
      <c r="P25" t="s">
        <v>3958</v>
      </c>
    </row>
    <row r="26" spans="1:16">
      <c r="A26">
        <f t="shared" si="1"/>
        <v>48</v>
      </c>
      <c r="B26" t="s">
        <v>1413</v>
      </c>
      <c r="C26" t="s">
        <v>1413</v>
      </c>
      <c r="E26" t="str">
        <f t="shared" si="0"/>
        <v>ITM_NULL,ITM_NULL,ITM_FB01+51,ITM_FB01+50,ITM_FB01+49,ITM_FB01+48,</v>
      </c>
      <c r="P26" t="s">
        <v>3959</v>
      </c>
    </row>
    <row r="27" spans="1:16">
      <c r="A27">
        <f t="shared" si="1"/>
        <v>52</v>
      </c>
      <c r="B27" t="s">
        <v>1413</v>
      </c>
      <c r="C27" t="s">
        <v>1413</v>
      </c>
      <c r="E27" t="str">
        <f t="shared" si="0"/>
        <v>ITM_NULL,ITM_NULL,ITM_FB01+55,ITM_FB01+54,ITM_FB01+53,ITM_FB01+52,</v>
      </c>
      <c r="P27" t="s">
        <v>3960</v>
      </c>
    </row>
    <row r="28" spans="1:16">
      <c r="A28">
        <f t="shared" si="1"/>
        <v>56</v>
      </c>
      <c r="B28" t="s">
        <v>1413</v>
      </c>
      <c r="C28" t="s">
        <v>1413</v>
      </c>
      <c r="E28" t="str">
        <f t="shared" si="0"/>
        <v>ITM_NULL,ITM_NULL,ITM_FB01+59,ITM_FB01+58,ITM_FB01+57,ITM_FB01+56,</v>
      </c>
      <c r="P28" t="s">
        <v>3961</v>
      </c>
    </row>
    <row r="29" spans="1:16">
      <c r="A29">
        <f t="shared" si="1"/>
        <v>60</v>
      </c>
      <c r="B29" t="s">
        <v>1413</v>
      </c>
      <c r="C29" t="s">
        <v>1413</v>
      </c>
      <c r="E29" t="str">
        <f t="shared" si="0"/>
        <v>ITM_NULL,ITM_NULL,ITM_FB01+63,ITM_FB01+62,ITM_FB01+61,ITM_FB01+60,</v>
      </c>
      <c r="P29" t="s">
        <v>3962</v>
      </c>
    </row>
    <row r="30" spans="1:16">
      <c r="P30" t="s">
        <v>3963</v>
      </c>
    </row>
    <row r="31" spans="1:16">
      <c r="P31" t="s">
        <v>3964</v>
      </c>
    </row>
    <row r="32" spans="1:16">
      <c r="P32" t="s">
        <v>3965</v>
      </c>
    </row>
    <row r="33" spans="16:16">
      <c r="P33" t="s">
        <v>3966</v>
      </c>
    </row>
    <row r="34" spans="16:16">
      <c r="P34" t="s">
        <v>3967</v>
      </c>
    </row>
    <row r="35" spans="16:16">
      <c r="P35" t="s">
        <v>3968</v>
      </c>
    </row>
    <row r="36" spans="16:16">
      <c r="P36" t="s">
        <v>3969</v>
      </c>
    </row>
    <row r="37" spans="16:16">
      <c r="P37" t="s">
        <v>3970</v>
      </c>
    </row>
    <row r="38" spans="16:16">
      <c r="P38" t="s">
        <v>4018</v>
      </c>
    </row>
    <row r="39" spans="16:16">
      <c r="P39" t="s">
        <v>4019</v>
      </c>
    </row>
    <row r="40" spans="16:16">
      <c r="P40" t="s">
        <v>3971</v>
      </c>
    </row>
    <row r="41" spans="16:16">
      <c r="P41" t="s">
        <v>3972</v>
      </c>
    </row>
    <row r="42" spans="16:16">
      <c r="P42" t="s">
        <v>3973</v>
      </c>
    </row>
    <row r="43" spans="16:16">
      <c r="P43" t="s">
        <v>3974</v>
      </c>
    </row>
    <row r="44" spans="16:16">
      <c r="P44" t="s">
        <v>3975</v>
      </c>
    </row>
    <row r="45" spans="16:16">
      <c r="P45" t="s">
        <v>3976</v>
      </c>
    </row>
    <row r="46" spans="16:16">
      <c r="P46" t="s">
        <v>3977</v>
      </c>
    </row>
    <row r="47" spans="16:16">
      <c r="P47" t="s">
        <v>3978</v>
      </c>
    </row>
    <row r="48" spans="16:16">
      <c r="P48" t="s">
        <v>3979</v>
      </c>
    </row>
    <row r="49" spans="16:16">
      <c r="P49" t="s">
        <v>3980</v>
      </c>
    </row>
    <row r="50" spans="16:16">
      <c r="P50" t="s">
        <v>3981</v>
      </c>
    </row>
    <row r="51" spans="16:16">
      <c r="P51" t="s">
        <v>3982</v>
      </c>
    </row>
    <row r="52" spans="16:16">
      <c r="P52" t="s">
        <v>3983</v>
      </c>
    </row>
    <row r="53" spans="16:16">
      <c r="P53" t="s">
        <v>3984</v>
      </c>
    </row>
    <row r="54" spans="16:16">
      <c r="P54" t="s">
        <v>3985</v>
      </c>
    </row>
    <row r="55" spans="16:16">
      <c r="P55" t="s">
        <v>3986</v>
      </c>
    </row>
    <row r="56" spans="16:16">
      <c r="P56" t="s">
        <v>3987</v>
      </c>
    </row>
    <row r="57" spans="16:16">
      <c r="P57" t="s">
        <v>3988</v>
      </c>
    </row>
    <row r="58" spans="16:16">
      <c r="P58" t="s">
        <v>3989</v>
      </c>
    </row>
    <row r="59" spans="16:16">
      <c r="P59" t="s">
        <v>3990</v>
      </c>
    </row>
    <row r="60" spans="16:16">
      <c r="P60" t="s">
        <v>3991</v>
      </c>
    </row>
    <row r="61" spans="16:16">
      <c r="P61" t="s">
        <v>4020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3C383-28E3-0E41-9C32-BC03EC07D098}">
  <dimension ref="A1"/>
  <sheetViews>
    <sheetView workbookViewId="0"/>
  </sheetViews>
  <sheetFormatPr baseColWidth="10" defaultColWidth="10.83203125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F678B-299A-1842-A272-1110CA36A2A7}">
  <dimension ref="A1:C73"/>
  <sheetViews>
    <sheetView workbookViewId="0">
      <selection activeCell="C20" sqref="C20"/>
    </sheetView>
  </sheetViews>
  <sheetFormatPr baseColWidth="10" defaultColWidth="10.83203125" defaultRowHeight="16"/>
  <cols>
    <col min="1" max="1" width="17.33203125" bestFit="1" customWidth="1"/>
    <col min="2" max="2" width="10" bestFit="1" customWidth="1"/>
    <col min="3" max="3" width="61.1640625" bestFit="1" customWidth="1"/>
  </cols>
  <sheetData>
    <row r="1" spans="1:3">
      <c r="A1" s="53"/>
      <c r="B1" s="53"/>
      <c r="C1" s="58"/>
    </row>
    <row r="2" spans="1:3">
      <c r="A2" s="53"/>
      <c r="B2" s="53"/>
      <c r="C2" s="74"/>
    </row>
    <row r="3" spans="1:3">
      <c r="A3" s="53"/>
      <c r="B3" s="53"/>
      <c r="C3" s="74"/>
    </row>
    <row r="4" spans="1:3">
      <c r="A4" s="53"/>
      <c r="B4" s="53"/>
      <c r="C4" s="74"/>
    </row>
    <row r="5" spans="1:3">
      <c r="A5" s="53"/>
      <c r="B5" s="53"/>
      <c r="C5" s="58"/>
    </row>
    <row r="6" spans="1:3">
      <c r="A6" s="53"/>
      <c r="B6" s="53"/>
      <c r="C6" s="58"/>
    </row>
    <row r="7" spans="1:3">
      <c r="A7" s="53"/>
      <c r="B7" s="53"/>
      <c r="C7" s="74"/>
    </row>
    <row r="8" spans="1:3">
      <c r="A8" s="53"/>
      <c r="B8" s="53"/>
      <c r="C8" s="74"/>
    </row>
    <row r="9" spans="1:3">
      <c r="A9" s="53"/>
      <c r="B9" s="53"/>
      <c r="C9" s="74"/>
    </row>
    <row r="10" spans="1:3">
      <c r="A10" s="53"/>
      <c r="B10" s="53"/>
      <c r="C10" s="58"/>
    </row>
    <row r="11" spans="1:3">
      <c r="A11" s="53"/>
      <c r="B11" s="53"/>
      <c r="C11" s="58"/>
    </row>
    <row r="12" spans="1:3">
      <c r="A12" s="53"/>
      <c r="B12" s="53"/>
      <c r="C12" s="74"/>
    </row>
    <row r="13" spans="1:3">
      <c r="A13" s="53"/>
      <c r="B13" s="53"/>
      <c r="C13" s="74"/>
    </row>
    <row r="14" spans="1:3">
      <c r="A14" s="53"/>
      <c r="B14" s="53"/>
      <c r="C14" s="74"/>
    </row>
    <row r="15" spans="1:3">
      <c r="A15" s="53"/>
      <c r="B15" s="53"/>
      <c r="C15" s="58"/>
    </row>
    <row r="16" spans="1:3">
      <c r="A16" s="53"/>
      <c r="B16" s="53"/>
      <c r="C16" s="58"/>
    </row>
    <row r="17" spans="1:3">
      <c r="A17" s="53"/>
      <c r="B17" s="53"/>
      <c r="C17" s="58"/>
    </row>
    <row r="18" spans="1:3">
      <c r="A18" s="53"/>
      <c r="B18" s="53"/>
      <c r="C18" s="74"/>
    </row>
    <row r="19" spans="1:3">
      <c r="A19" s="53"/>
      <c r="B19" s="53"/>
      <c r="C19" s="74"/>
    </row>
    <row r="20" spans="1:3">
      <c r="A20" s="53"/>
      <c r="B20" s="53"/>
      <c r="C20" s="58"/>
    </row>
    <row r="21" spans="1:3">
      <c r="A21" s="53"/>
      <c r="B21" s="53"/>
      <c r="C21" s="58"/>
    </row>
    <row r="22" spans="1:3">
      <c r="A22" s="53"/>
      <c r="B22" s="53"/>
      <c r="C22" s="74"/>
    </row>
    <row r="23" spans="1:3">
      <c r="A23" s="53"/>
      <c r="B23" s="53"/>
      <c r="C23" s="74"/>
    </row>
    <row r="24" spans="1:3">
      <c r="A24" s="53"/>
      <c r="B24" s="53"/>
      <c r="C24" s="74"/>
    </row>
    <row r="25" spans="1:3">
      <c r="A25" s="53"/>
      <c r="B25" s="53"/>
      <c r="C25" s="58"/>
    </row>
    <row r="26" spans="1:3">
      <c r="A26" s="53"/>
      <c r="B26" s="53"/>
      <c r="C26" s="58"/>
    </row>
    <row r="27" spans="1:3">
      <c r="A27" s="53"/>
      <c r="B27" s="53"/>
      <c r="C27" s="75"/>
    </row>
    <row r="28" spans="1:3">
      <c r="A28" s="53"/>
      <c r="B28" s="53"/>
      <c r="C28" s="75"/>
    </row>
    <row r="29" spans="1:3">
      <c r="A29" s="53"/>
      <c r="B29" s="53"/>
      <c r="C29" s="75"/>
    </row>
    <row r="30" spans="1:3">
      <c r="A30" s="53"/>
      <c r="B30" s="53"/>
      <c r="C30" s="58"/>
    </row>
    <row r="31" spans="1:3">
      <c r="A31" s="53"/>
      <c r="B31" s="53"/>
      <c r="C31" s="58"/>
    </row>
    <row r="32" spans="1:3">
      <c r="A32" s="53"/>
      <c r="B32" s="53"/>
      <c r="C32" s="58"/>
    </row>
    <row r="33" spans="1:3">
      <c r="A33" s="53"/>
      <c r="B33" s="53"/>
      <c r="C33" s="58"/>
    </row>
    <row r="34" spans="1:3">
      <c r="A34" s="53"/>
      <c r="B34" s="53"/>
      <c r="C34" s="58"/>
    </row>
    <row r="35" spans="1:3">
      <c r="A35" s="53"/>
      <c r="B35" s="53"/>
      <c r="C35" s="58"/>
    </row>
    <row r="36" spans="1:3">
      <c r="A36" s="53"/>
      <c r="B36" s="53"/>
      <c r="C36" s="58"/>
    </row>
    <row r="37" spans="1:3">
      <c r="A37" s="53"/>
      <c r="B37" s="53"/>
      <c r="C37" s="75"/>
    </row>
    <row r="38" spans="1:3">
      <c r="A38" s="53"/>
      <c r="B38" s="53"/>
      <c r="C38" s="75"/>
    </row>
    <row r="39" spans="1:3">
      <c r="A39" s="53"/>
      <c r="B39" s="53"/>
      <c r="C39" s="75"/>
    </row>
    <row r="40" spans="1:3">
      <c r="A40" s="53"/>
      <c r="B40" s="53"/>
      <c r="C40" s="58"/>
    </row>
    <row r="41" spans="1:3">
      <c r="A41" s="53"/>
      <c r="B41" s="53"/>
      <c r="C41" s="58"/>
    </row>
    <row r="42" spans="1:3">
      <c r="A42" s="53"/>
      <c r="B42" s="53"/>
      <c r="C42" s="75"/>
    </row>
    <row r="43" spans="1:3">
      <c r="A43" s="53"/>
      <c r="B43" s="53"/>
      <c r="C43" s="75"/>
    </row>
    <row r="44" spans="1:3">
      <c r="A44" s="53"/>
      <c r="B44" s="53"/>
      <c r="C44" s="75"/>
    </row>
    <row r="45" spans="1:3">
      <c r="A45" s="53"/>
      <c r="B45" s="53"/>
      <c r="C45" s="58"/>
    </row>
    <row r="46" spans="1:3">
      <c r="A46" s="53"/>
      <c r="B46" s="53"/>
      <c r="C46" s="58"/>
    </row>
    <row r="47" spans="1:3">
      <c r="A47" s="53"/>
      <c r="B47" s="53"/>
      <c r="C47" s="75"/>
    </row>
    <row r="48" spans="1:3">
      <c r="A48" s="53"/>
      <c r="B48" s="53"/>
      <c r="C48" s="75"/>
    </row>
    <row r="49" spans="1:3">
      <c r="A49" s="53"/>
      <c r="B49" s="53"/>
      <c r="C49" s="75"/>
    </row>
    <row r="50" spans="1:3">
      <c r="A50" s="53"/>
      <c r="B50" s="53"/>
      <c r="C50" s="58"/>
    </row>
    <row r="51" spans="1:3">
      <c r="A51" s="53"/>
      <c r="B51" s="53"/>
      <c r="C51" s="58"/>
    </row>
    <row r="52" spans="1:3">
      <c r="A52" s="53"/>
      <c r="B52" s="53"/>
      <c r="C52" s="75"/>
    </row>
    <row r="53" spans="1:3">
      <c r="A53" s="53"/>
      <c r="B53" s="53"/>
      <c r="C53" s="75"/>
    </row>
    <row r="54" spans="1:3">
      <c r="A54" s="53"/>
      <c r="B54" s="53"/>
      <c r="C54" s="75"/>
    </row>
    <row r="55" spans="1:3">
      <c r="A55" s="53"/>
      <c r="B55" s="53"/>
      <c r="C55" s="58"/>
    </row>
    <row r="56" spans="1:3">
      <c r="A56" s="53"/>
      <c r="B56" s="53"/>
      <c r="C56" s="58"/>
    </row>
    <row r="57" spans="1:3">
      <c r="A57" s="53"/>
      <c r="B57" s="53"/>
      <c r="C57" s="58"/>
    </row>
    <row r="58" spans="1:3">
      <c r="A58" s="53"/>
      <c r="B58" s="53"/>
      <c r="C58" s="74"/>
    </row>
    <row r="59" spans="1:3">
      <c r="A59" s="53"/>
      <c r="B59" s="53"/>
      <c r="C59" s="74"/>
    </row>
    <row r="60" spans="1:3">
      <c r="A60" s="53"/>
      <c r="B60" s="53"/>
      <c r="C60" s="58"/>
    </row>
    <row r="61" spans="1:3">
      <c r="A61" s="53"/>
      <c r="B61" s="53"/>
      <c r="C61" s="58"/>
    </row>
    <row r="62" spans="1:3">
      <c r="A62" s="53"/>
      <c r="B62" s="53"/>
      <c r="C62" s="75"/>
    </row>
    <row r="63" spans="1:3">
      <c r="A63" s="53"/>
      <c r="B63" s="53"/>
      <c r="C63" s="75"/>
    </row>
    <row r="64" spans="1:3">
      <c r="A64" s="53"/>
      <c r="B64" s="53"/>
      <c r="C64" s="75"/>
    </row>
    <row r="65" spans="1:3">
      <c r="A65" s="53"/>
      <c r="B65" s="53"/>
      <c r="C65" s="58"/>
    </row>
    <row r="66" spans="1:3">
      <c r="A66" s="53"/>
      <c r="B66" s="53"/>
      <c r="C66" s="58"/>
    </row>
    <row r="67" spans="1:3">
      <c r="A67" s="53"/>
      <c r="B67" s="53"/>
      <c r="C67" s="75"/>
    </row>
    <row r="68" spans="1:3">
      <c r="A68" s="53"/>
      <c r="B68" s="53"/>
      <c r="C68" s="75"/>
    </row>
    <row r="69" spans="1:3">
      <c r="A69" s="53"/>
      <c r="B69" s="53"/>
      <c r="C69" s="75"/>
    </row>
    <row r="70" spans="1:3">
      <c r="A70" s="53"/>
      <c r="B70" s="53"/>
      <c r="C70" s="58"/>
    </row>
    <row r="71" spans="1:3">
      <c r="A71" s="95"/>
      <c r="B71" s="95"/>
      <c r="C71" s="115"/>
    </row>
    <row r="72" spans="1:3">
      <c r="A72" s="95"/>
      <c r="B72" s="95"/>
      <c r="C72" s="115"/>
    </row>
    <row r="73" spans="1:3">
      <c r="A73" s="95"/>
      <c r="B73" s="95"/>
      <c r="C73" s="1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675"/>
  <sheetViews>
    <sheetView zoomScale="75" zoomScaleNormal="75" zoomScalePageLayoutView="75" workbookViewId="0">
      <selection activeCell="D3" sqref="D3"/>
    </sheetView>
  </sheetViews>
  <sheetFormatPr baseColWidth="10" defaultColWidth="10.83203125" defaultRowHeight="16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4" max="14" width="44" customWidth="1"/>
    <col min="17" max="17" width="35.83203125" style="26" customWidth="1"/>
    <col min="20" max="20" width="32.33203125" bestFit="1" customWidth="1"/>
    <col min="22" max="22" width="34.33203125" customWidth="1"/>
    <col min="23" max="23" width="10.83203125" style="17"/>
    <col min="24" max="24" width="16.83203125" style="17" customWidth="1"/>
    <col min="25" max="25" width="19.1640625" customWidth="1"/>
    <col min="26" max="30" width="10.83203125" style="128"/>
  </cols>
  <sheetData>
    <row r="1" spans="1:25" ht="32" thickBot="1">
      <c r="A1">
        <f>SUM(A3:A10322)</f>
        <v>0</v>
      </c>
      <c r="B1">
        <f>SUM(B3:B10322)</f>
        <v>4</v>
      </c>
      <c r="F1" s="127" t="s">
        <v>4006</v>
      </c>
      <c r="H1">
        <f>COUNTIF(H2:H2:H823,"=FALSE")</f>
        <v>4</v>
      </c>
      <c r="N1" s="127" t="s">
        <v>3853</v>
      </c>
      <c r="W1" t="e">
        <f>SUM(W5:W1323)</f>
        <v>#N/A</v>
      </c>
      <c r="X1" t="e">
        <f>SUM(X5:X1323)</f>
        <v>#N/A</v>
      </c>
    </row>
    <row r="2" spans="1:25">
      <c r="A2" t="s">
        <v>2644</v>
      </c>
      <c r="B2" t="s">
        <v>2644</v>
      </c>
      <c r="I2" s="31" t="s">
        <v>2648</v>
      </c>
      <c r="J2" s="32" t="s">
        <v>2647</v>
      </c>
      <c r="K2" s="33" t="s">
        <v>2649</v>
      </c>
      <c r="L2" s="38" t="s">
        <v>2697</v>
      </c>
      <c r="N2" s="22" t="str">
        <f>TEST!B2</f>
        <v>CLSUM CLSTK ERPN DEG ALL 00</v>
      </c>
      <c r="Q2" s="26" t="s">
        <v>2681</v>
      </c>
      <c r="U2" t="s">
        <v>3851</v>
      </c>
      <c r="V2" t="s">
        <v>3851</v>
      </c>
      <c r="W2" t="s">
        <v>3849</v>
      </c>
      <c r="X2" t="s">
        <v>3850</v>
      </c>
    </row>
    <row r="3" spans="1:25">
      <c r="A3" s="24" t="str">
        <f>IF(ISNA(VLOOKUP(D3,D4:D$10322,1,0)),"",1)</f>
        <v/>
      </c>
      <c r="B3" s="24" t="str">
        <f>IF(ISNA(VLOOKUP(E3,E4:E$10322,1,0)),"",1)</f>
        <v/>
      </c>
      <c r="C3" s="2">
        <v>1</v>
      </c>
      <c r="D3" s="2" t="str">
        <f>VLOOKUP(C3,SOURCE!$V$3:$AC$2856,8,0)</f>
        <v>ITM_XEQ</v>
      </c>
      <c r="E3" s="26" t="str">
        <f>CHAR(34)&amp;VLOOKUP(C3,SOURCE!$V$3:$AC$2856,6,0)&amp;CHAR(34)</f>
        <v>"XEQ"</v>
      </c>
      <c r="F3" s="22" t="str">
        <f>VLOOKUP(C3,SOURCE!$V$3:$AD$2856,9,0)&amp;"           {"&amp;D3&amp;",   "&amp;E3&amp;"},"</f>
        <v>//           {ITM_XEQ,   "XEQ"},</v>
      </c>
      <c r="H3" t="b">
        <f>ISNA(VLOOKUP(J3,J4:J$823,1,0))</f>
        <v>1</v>
      </c>
      <c r="I3" s="27">
        <f>VLOOKUP(C3,SOURCE!V$6:AB$10035,7,0)</f>
        <v>3</v>
      </c>
      <c r="J3" s="28" t="str">
        <f>VLOOKUP(C3,SOURCE!V$6:AB$10035,6,0)</f>
        <v>XEQ</v>
      </c>
      <c r="K3" s="29" t="str">
        <f t="shared" ref="K3:K7" si="0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</v>
      </c>
      <c r="L3" s="39" t="str">
        <f>VLOOKUP(C3,SOURCE!V$6:AB$10035,2,0)</f>
        <v/>
      </c>
      <c r="M3" t="str">
        <f>IF(VLOOKUP(I3,SOURCE!B:P,2,0)="/  { itemToBeCoded","To be coded","")</f>
        <v/>
      </c>
      <c r="N3" s="17" t="str">
        <f>IF(AND(O3,VLOOKUP(I3,SOURCE!B:P,2,0)&lt;&gt;"/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6" t="str">
        <f>VLOOKUP(I3,SOURCE!B:P,5,0)</f>
        <v>"XEQ"</v>
      </c>
      <c r="W3" t="str">
        <f>IF(VLOOKUP(I3,SOURCE!B:P,2,0)&lt;&gt;"/  { itemToBeCoded",IF(ISERROR(VLOOKUP(J3,TEST!A:F,5,0)),"",VLOOKUP(J3,TEST!A:F,5,0)),"")</f>
        <v/>
      </c>
      <c r="X3" t="str">
        <f>IF(VLOOKUP(I3,SOURCE!B:P,2,0)&lt;&gt;"/  { itemToBeCoded",IF(ISERROR(VLOOKUP(J3,TEST!A:F,6,0)),"",VLOOKUP(J3,TEST!A:F,6,0)),"")</f>
        <v/>
      </c>
    </row>
    <row r="4" spans="1:25">
      <c r="A4" s="24" t="str">
        <f>IF(ISNA(VLOOKUP(D4,D5:D$10322,1,0)),"",1)</f>
        <v/>
      </c>
      <c r="B4" s="24" t="str">
        <f>IF(ISNA(VLOOKUP(E4,E5:E$10322,1,0)),"",1)</f>
        <v/>
      </c>
      <c r="C4" s="2">
        <v>2</v>
      </c>
      <c r="D4" s="2" t="str">
        <f>VLOOKUP(C4,SOURCE!$V$3:$AC$2856,8,0)</f>
        <v>ITM_XEQU</v>
      </c>
      <c r="E4" s="26" t="str">
        <f>CHAR(34)&amp;VLOOKUP(C4,SOURCE!$V$3:$AC$2856,6,0)&amp;CHAR(34)</f>
        <v>"X=?"</v>
      </c>
      <c r="F4" s="22" t="str">
        <f>VLOOKUP(C4,SOURCE!$V$3:$AD$2856,9,0)&amp;"           {"&amp;D4&amp;",   "&amp;E4&amp;"},"</f>
        <v>//           {ITM_XEQU,   "X=?"},</v>
      </c>
      <c r="H4" t="b">
        <f>ISNA(VLOOKUP(J4,J5:J$823,1,0))</f>
        <v>1</v>
      </c>
      <c r="I4" s="27">
        <f>VLOOKUP(C4,SOURCE!V$6:AB$10035,7,0)</f>
        <v>11</v>
      </c>
      <c r="J4" s="28" t="str">
        <f>VLOOKUP(C4,SOURCE!V$6:AB$10035,6,0)</f>
        <v>X=?</v>
      </c>
      <c r="K4" s="29" t="str">
        <f t="shared" si="0"/>
        <v>x=?</v>
      </c>
      <c r="L4" s="39" t="str">
        <f>VLOOKUP(C4,SOURCE!V$6:AB$10035,2,0)</f>
        <v/>
      </c>
      <c r="M4" t="str">
        <f>IF(VLOOKUP(I4,SOURCE!B:P,2,0)="/  { itemToBeCoded","To be coded","")</f>
        <v/>
      </c>
      <c r="N4" s="17" t="str">
        <f>IF(AND(O4,VLOOKUP(I4,SOURCE!B:P,2,0)&lt;&gt;"/  { itemToBeCoded"),IF(ISERROR(VLOOKUP(J4,TEST!A:L,12,0)),"",   IF(VLOOKUP(J4,TEST!A:L,12,0)="","",VLOOKUP(J4,TEST!A:L,12,0)&amp;" //"&amp;U4)),"")</f>
        <v/>
      </c>
      <c r="O4" t="b">
        <f>ISNA(VLOOKUP(J4,J$3:J3,1,0))</f>
        <v>1</v>
      </c>
      <c r="Q4" s="26" t="str">
        <f>VLOOKUP(I4,SOURCE!B:P,5,0)</f>
        <v>"x= ?"</v>
      </c>
      <c r="W4" t="str">
        <f>IF(VLOOKUP(I4,SOURCE!B:P,2,0)&lt;&gt;"/  { itemToBeCoded",IF(ISERROR(VLOOKUP(J4,TEST!A:F,5,0)),"",VLOOKUP(J4,TEST!A:F,5,0)),"")</f>
        <v/>
      </c>
      <c r="X4" t="str">
        <f>IF(VLOOKUP(I4,SOURCE!B:P,2,0)&lt;&gt;"/  { itemToBeCoded",IF(ISERROR(VLOOKUP(J4,TEST!A:F,6,0)),"",VLOOKUP(J4,TEST!A:F,6,0)),"")</f>
        <v/>
      </c>
    </row>
    <row r="5" spans="1:25">
      <c r="A5" s="24" t="str">
        <f>IF(ISNA(VLOOKUP(D5,D6:D$10322,1,0)),"",1)</f>
        <v/>
      </c>
      <c r="B5" s="24" t="str">
        <f>IF(ISNA(VLOOKUP(E5,E6:E$10322,1,0)),"",1)</f>
        <v/>
      </c>
      <c r="C5" s="2">
        <v>3</v>
      </c>
      <c r="D5" s="2" t="str">
        <f>VLOOKUP(C5,SOURCE!$V$3:$AC$2856,8,0)</f>
        <v>ITM_XNE</v>
      </c>
      <c r="E5" s="26" t="str">
        <f>CHAR(34)&amp;VLOOKUP(C5,SOURCE!$V$3:$AC$2856,6,0)&amp;CHAR(34)</f>
        <v>"XNOT_EQUAL?"</v>
      </c>
      <c r="F5" s="22" t="str">
        <f>VLOOKUP(C5,SOURCE!$V$3:$AD$2856,9,0)&amp;"           {"&amp;D5&amp;",   "&amp;E5&amp;"},"</f>
        <v>//           {ITM_XNE,   "XNOT_EQUAL?"},</v>
      </c>
      <c r="H5" t="b">
        <f>ISNA(VLOOKUP(J5,J6:J$823,1,0))</f>
        <v>1</v>
      </c>
      <c r="I5" s="27">
        <f>VLOOKUP(C5,SOURCE!V$6:AB$10035,7,0)</f>
        <v>12</v>
      </c>
      <c r="J5" s="28" t="str">
        <f>VLOOKUP(C5,SOURCE!V$6:AB$10035,6,0)</f>
        <v>XNOT_EQUAL?</v>
      </c>
      <c r="K5" s="29" t="str">
        <f t="shared" si="0"/>
        <v>xNOT_EQUAL?</v>
      </c>
      <c r="L5" s="39" t="str">
        <f>VLOOKUP(C5,SOURCE!V$6:AB$10035,2,0)</f>
        <v/>
      </c>
      <c r="M5" t="str">
        <f>IF(VLOOKUP(I5,SOURCE!B:P,2,0)="/  { itemToBeCoded","To be coded","")</f>
        <v/>
      </c>
      <c r="N5" s="17" t="str">
        <f>IF(AND(O5,VLOOKUP(I5,SOURCE!B:P,2,0)&lt;&gt;"/  { itemToBeCoded"),IF(ISERROR(VLOOKUP(J5,TEST!A:L,12,0)),"",   IF(VLOOKUP(J5,TEST!A:L,12,0)="","",VLOOKUP(J5,TEST!A:L,12,0)&amp;" //"&amp;U5)),"")</f>
        <v/>
      </c>
      <c r="O5" t="b">
        <f>ISNA(VLOOKUP(J5,J$3:J4,1,0))</f>
        <v>1</v>
      </c>
      <c r="Q5" s="26" t="str">
        <f>VLOOKUP(I5,SOURCE!B:P,5,0)</f>
        <v>"x" STD_NOT_EQUAL " ?"</v>
      </c>
      <c r="U5">
        <f t="shared" ref="U5:U14" si="1">SUM(U4,W5)</f>
        <v>0</v>
      </c>
      <c r="V5">
        <f t="shared" ref="V5:V68" si="2">SUM(V4,IF($O5,X5,0))</f>
        <v>0</v>
      </c>
      <c r="W5" t="str">
        <f>IF(AND(O5,VLOOKUP(I5,SOURCE!B:P,2,0)&lt;&gt;"/  { itemToBeCoded"),IF(ISERROR(VLOOKUP(J5,TEST!A:F,5,0)),"",VLOOKUP(J5,TEST!A:F,5,0)),"")</f>
        <v/>
      </c>
      <c r="X5" t="str">
        <f>IF(AND(O5,VLOOKUP(I5,SOURCE!B:P,2,0)&lt;&gt;"/  { itemToBeCoded"),IF(ISERROR(VLOOKUP(J5,TEST!A:F,6,0)),"",VLOOKUP(J5,TEST!A:F,6,0)),"")</f>
        <v/>
      </c>
      <c r="Y5" t="str">
        <f>IF(AND(N5&lt;&gt;"",X5&lt;&gt;""),"both","")</f>
        <v/>
      </c>
    </row>
    <row r="6" spans="1:25">
      <c r="A6" s="24" t="str">
        <f>IF(ISNA(VLOOKUP(D6,D7:D$10322,1,0)),"",1)</f>
        <v/>
      </c>
      <c r="B6" s="24" t="str">
        <f>IF(ISNA(VLOOKUP(E6,E7:E$10322,1,0)),"",1)</f>
        <v/>
      </c>
      <c r="C6" s="2">
        <v>4</v>
      </c>
      <c r="D6" s="2" t="str">
        <f>VLOOKUP(C6,SOURCE!$V$3:$AC$2856,8,0)</f>
        <v>ITM_XEQUP0</v>
      </c>
      <c r="E6" s="26" t="str">
        <f>CHAR(34)&amp;VLOOKUP(C6,SOURCE!$V$3:$AC$2856,6,0)&amp;CHAR(34)</f>
        <v>"X=+0?"</v>
      </c>
      <c r="F6" s="22" t="str">
        <f>VLOOKUP(C6,SOURCE!$V$3:$AD$2856,9,0)&amp;"           {"&amp;D6&amp;",   "&amp;E6&amp;"},"</f>
        <v>//           {ITM_XEQUP0,   "X=+0?"},</v>
      </c>
      <c r="H6" t="b">
        <f>ISNA(VLOOKUP(J6,J7:J$823,1,0))</f>
        <v>1</v>
      </c>
      <c r="I6" s="27">
        <f>VLOOKUP(C6,SOURCE!V$6:AB$10035,7,0)</f>
        <v>13</v>
      </c>
      <c r="J6" s="28" t="str">
        <f>VLOOKUP(C6,SOURCE!V$6:AB$10035,6,0)</f>
        <v>X=+0?</v>
      </c>
      <c r="K6" s="29" t="str">
        <f t="shared" si="0"/>
        <v>x=+0?</v>
      </c>
      <c r="L6" s="39" t="str">
        <f>VLOOKUP(C6,SOURCE!V$6:AB$10035,2,0)</f>
        <v/>
      </c>
      <c r="M6" t="str">
        <f>IF(VLOOKUP(I6,SOURCE!B:P,2,0)="/  { itemToBeCoded","To be coded","")</f>
        <v/>
      </c>
      <c r="N6" s="17" t="str">
        <f>IF(AND(O6,VLOOKUP(I6,SOURCE!B:P,2,0)&lt;&gt;"/  { itemToBeCoded"),IF(ISERROR(VLOOKUP(J6,TEST!A:L,12,0)),"",   IF(VLOOKUP(J6,TEST!A:L,12,0)="","",VLOOKUP(J6,TEST!A:L,12,0)&amp;" //"&amp;U6)),"")</f>
        <v/>
      </c>
      <c r="O6" t="b">
        <f>ISNA(VLOOKUP(J6,J$3:J5,1,0))</f>
        <v>1</v>
      </c>
      <c r="Q6" s="26" t="str">
        <f>VLOOKUP(I6,SOURCE!B:P,5,0)</f>
        <v>"x=+0?"</v>
      </c>
      <c r="U6">
        <f t="shared" si="1"/>
        <v>0</v>
      </c>
      <c r="V6">
        <f t="shared" si="2"/>
        <v>0</v>
      </c>
      <c r="W6" t="str">
        <f>IF(AND(O6,VLOOKUP(I6,SOURCE!B:P,2,0)&lt;&gt;"/  { itemToBeCoded"),IF(ISERROR(VLOOKUP(J6,TEST!A:F,5,0)),"",VLOOKUP(J6,TEST!A:F,5,0)),"")</f>
        <v/>
      </c>
      <c r="X6" t="str">
        <f>IF(AND(O6,VLOOKUP(I6,SOURCE!B:P,2,0)&lt;&gt;"/  { itemToBeCoded"),IF(ISERROR(VLOOKUP(J6,TEST!A:F,6,0)),"",VLOOKUP(J6,TEST!A:F,6,0)),"")</f>
        <v/>
      </c>
      <c r="Y6" t="str">
        <f t="shared" ref="Y6:Y69" si="3">IF(AND(N6&lt;&gt;"",X6&lt;&gt;""),"both","")</f>
        <v/>
      </c>
    </row>
    <row r="7" spans="1:25">
      <c r="A7" s="24" t="str">
        <f>IF(ISNA(VLOOKUP(D7,D8:D$10322,1,0)),"",1)</f>
        <v/>
      </c>
      <c r="B7" s="24" t="str">
        <f>IF(ISNA(VLOOKUP(E7,E8:E$10322,1,0)),"",1)</f>
        <v/>
      </c>
      <c r="C7" s="2">
        <v>5</v>
      </c>
      <c r="D7" s="2" t="str">
        <f>VLOOKUP(C7,SOURCE!$V$3:$AC$2856,8,0)</f>
        <v>ITM_XEQUM0</v>
      </c>
      <c r="E7" s="26" t="str">
        <f>CHAR(34)&amp;VLOOKUP(C7,SOURCE!$V$3:$AC$2856,6,0)&amp;CHAR(34)</f>
        <v>"X=-0?"</v>
      </c>
      <c r="F7" s="22" t="str">
        <f>VLOOKUP(C7,SOURCE!$V$3:$AD$2856,9,0)&amp;"           {"&amp;D7&amp;",   "&amp;E7&amp;"},"</f>
        <v>//           {ITM_XEQUM0,   "X=-0?"},</v>
      </c>
      <c r="H7" t="b">
        <f>ISNA(VLOOKUP(J7,J8:J$823,1,0))</f>
        <v>1</v>
      </c>
      <c r="I7" s="27">
        <f>VLOOKUP(C7,SOURCE!V$6:AB$10035,7,0)</f>
        <v>14</v>
      </c>
      <c r="J7" s="28" t="str">
        <f>VLOOKUP(C7,SOURCE!V$6:AB$10035,6,0)</f>
        <v>X=-0?</v>
      </c>
      <c r="K7" s="29" t="str">
        <f t="shared" si="0"/>
        <v>x=-0?</v>
      </c>
      <c r="L7" s="39" t="str">
        <f>VLOOKUP(C7,SOURCE!V$6:AB$10035,2,0)</f>
        <v/>
      </c>
      <c r="M7" t="str">
        <f>IF(VLOOKUP(I7,SOURCE!B:P,2,0)="/  { itemToBeCoded","To be coded","")</f>
        <v/>
      </c>
      <c r="N7" s="17" t="str">
        <f>IF(AND(O7,VLOOKUP(I7,SOURCE!B:P,2,0)&lt;&gt;"/  { itemToBeCoded"),IF(ISERROR(VLOOKUP(J7,TEST!A:L,12,0)),"",   IF(VLOOKUP(J7,TEST!A:L,12,0)="","",VLOOKUP(J7,TEST!A:L,12,0)&amp;" //"&amp;U7)),"")</f>
        <v/>
      </c>
      <c r="O7" t="b">
        <f>ISNA(VLOOKUP(J7,J$3:J6,1,0))</f>
        <v>1</v>
      </c>
      <c r="Q7" s="26" t="str">
        <f>VLOOKUP(I7,SOURCE!B:P,5,0)</f>
        <v>"x=-0?"</v>
      </c>
      <c r="U7">
        <f t="shared" si="1"/>
        <v>0</v>
      </c>
      <c r="V7">
        <f t="shared" si="2"/>
        <v>0</v>
      </c>
      <c r="W7" t="str">
        <f>IF(AND(O7,VLOOKUP(I7,SOURCE!B:P,2,0)&lt;&gt;"/  { itemToBeCoded"),IF(ISERROR(VLOOKUP(J7,TEST!A:F,5,0)),"",VLOOKUP(J7,TEST!A:F,5,0)),"")</f>
        <v/>
      </c>
      <c r="X7" t="str">
        <f>IF(AND(O7,VLOOKUP(I7,SOURCE!B:P,2,0)&lt;&gt;"/  { itemToBeCoded"),IF(ISERROR(VLOOKUP(J7,TEST!A:F,6,0)),"",VLOOKUP(J7,TEST!A:F,6,0)),"")</f>
        <v/>
      </c>
      <c r="Y7" t="str">
        <f t="shared" si="3"/>
        <v/>
      </c>
    </row>
    <row r="8" spans="1:25">
      <c r="A8" s="24" t="str">
        <f>IF(ISNA(VLOOKUP(D8,D9:D$10322,1,0)),"",1)</f>
        <v/>
      </c>
      <c r="B8" s="24" t="str">
        <f>IF(ISNA(VLOOKUP(E8,E9:E$10322,1,0)),"",1)</f>
        <v/>
      </c>
      <c r="C8" s="2">
        <v>6</v>
      </c>
      <c r="D8" s="2" t="str">
        <f>VLOOKUP(C8,SOURCE!$V$3:$AC$2856,8,0)</f>
        <v>ITM_XAEQU</v>
      </c>
      <c r="E8" s="26" t="str">
        <f>CHAR(34)&amp;VLOOKUP(C8,SOURCE!$V$3:$AC$2856,6,0)&amp;CHAR(34)</f>
        <v>"XALMOST_EQUAL?"</v>
      </c>
      <c r="F8" s="22" t="str">
        <f>VLOOKUP(C8,SOURCE!$V$3:$AD$2856,9,0)&amp;"           {"&amp;D8&amp;",   "&amp;E8&amp;"},"</f>
        <v>//           {ITM_XAEQU,   "XALMOST_EQUAL?"},</v>
      </c>
      <c r="H8" t="b">
        <f>ISNA(VLOOKUP(J8,J9:J$823,1,0))</f>
        <v>1</v>
      </c>
      <c r="I8" s="27">
        <f>VLOOKUP(C8,SOURCE!V$6:AB$10035,7,0)</f>
        <v>15</v>
      </c>
      <c r="J8" s="28" t="str">
        <f>VLOOKUP(C8,SOURCE!V$6:AB$10035,6,0)</f>
        <v>XALMOST_EQUAL?</v>
      </c>
      <c r="K8" s="29" t="str">
        <f>SUBSTITUTE(SUBSTITUTE(SUBSTITUTE(SUBSTITUTE(SUBSTITUTE(SUBSTITUTE(SUBSTITUTE(SUBSTITUTE(SUBSTITUTE(SUBSTITUTE(SUBSTITUTE(SUBSTITUTE((SUBSTITUTE(SUBSTITUTE(SUBSTITUTE(SUBSTITUTE(Q8,"STD_SIGMA","SUM"),"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xALMOST_EQUAL?</v>
      </c>
      <c r="L8" s="39" t="str">
        <f>VLOOKUP(C8,SOURCE!V$6:AB$10035,2,0)</f>
        <v/>
      </c>
      <c r="M8" t="str">
        <f>IF(VLOOKUP(I8,SOURCE!B:P,2,0)="/  { itemToBeCoded","To be coded","")</f>
        <v/>
      </c>
      <c r="N8" s="17" t="str">
        <f>IF(AND(O8,VLOOKUP(I8,SOURCE!B:P,2,0)&lt;&gt;"/  { itemToBeCoded"),IF(ISERROR(VLOOKUP(J8,TEST!A:L,12,0)),"",   IF(VLOOKUP(J8,TEST!A:L,12,0)="","",VLOOKUP(J8,TEST!A:L,12,0)&amp;" //"&amp;U8)),"")</f>
        <v/>
      </c>
      <c r="O8" t="b">
        <f>ISNA(VLOOKUP(J8,J$3:J7,1,0))</f>
        <v>1</v>
      </c>
      <c r="Q8" s="26" t="str">
        <f>VLOOKUP(I8,SOURCE!B:P,5,0)</f>
        <v>"x" STD_ALMOST_EQUAL " ?"</v>
      </c>
      <c r="U8">
        <f t="shared" si="1"/>
        <v>0</v>
      </c>
      <c r="V8">
        <f t="shared" si="2"/>
        <v>0</v>
      </c>
      <c r="W8" t="str">
        <f>IF(AND(O8,VLOOKUP(I8,SOURCE!B:P,2,0)&lt;&gt;"/  { itemToBeCoded"),IF(ISERROR(VLOOKUP(J8,TEST!A:F,5,0)),"",VLOOKUP(J8,TEST!A:F,5,0)),"")</f>
        <v/>
      </c>
      <c r="X8" t="str">
        <f>IF(AND(O8,VLOOKUP(I8,SOURCE!B:P,2,0)&lt;&gt;"/  { itemToBeCoded"),IF(ISERROR(VLOOKUP(J8,TEST!A:F,6,0)),"",VLOOKUP(J8,TEST!A:F,6,0)),"")</f>
        <v/>
      </c>
      <c r="Y8" t="str">
        <f t="shared" si="3"/>
        <v/>
      </c>
    </row>
    <row r="9" spans="1:25">
      <c r="A9" s="24" t="str">
        <f>IF(ISNA(VLOOKUP(D9,D10:D$10322,1,0)),"",1)</f>
        <v/>
      </c>
      <c r="B9" s="24">
        <f>IF(ISNA(VLOOKUP(E9,E10:E$10322,1,0)),"",1)</f>
        <v>1</v>
      </c>
      <c r="C9" s="2">
        <v>7</v>
      </c>
      <c r="D9" s="2" t="str">
        <f>VLOOKUP(C9,SOURCE!$V$3:$AC$2856,8,0)</f>
        <v>ITM_XLT</v>
      </c>
      <c r="E9" s="26" t="str">
        <f>CHAR(34)&amp;VLOOKUP(C9,SOURCE!$V$3:$AC$2856,6,0)&amp;CHAR(34)</f>
        <v>"X&lt;?"</v>
      </c>
      <c r="F9" s="22" t="str">
        <f>VLOOKUP(C9,SOURCE!$V$3:$AD$2856,9,0)&amp;"           {"&amp;D9&amp;",   "&amp;E9&amp;"},"</f>
        <v>//           {ITM_XLT,   "X&lt;?"},</v>
      </c>
      <c r="H9" t="b">
        <f>ISNA(VLOOKUP(J9,J10:J$823,1,0))</f>
        <v>0</v>
      </c>
      <c r="I9" s="27">
        <f>VLOOKUP(C9,SOURCE!V$6:AB$10035,7,0)</f>
        <v>16</v>
      </c>
      <c r="J9" s="28" t="str">
        <f>VLOOKUP(C9,SOURCE!V$6:AB$10035,6,0)</f>
        <v>X&lt;?</v>
      </c>
      <c r="K9" s="29" t="str">
        <f t="shared" ref="K9:K72" si="4">SUBSTITUTE(SUBSTITUTE(SUBSTITUTE(SUBSTITUTE(SUBSTITUTE(SUBSTITUTE(SUBSTITUTE(SUBSTITUTE(SUBSTITUTE(SUBSTITUTE(SUBSTITUTE(SUBSTITUTE((SUBSTITUTE(SUBSTITUTE(SUBSTITUTE(SUBSTITUTE(Q9,"STD_SIGMA","SUM"),"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x&lt;?</v>
      </c>
      <c r="L9" s="39" t="str">
        <f>VLOOKUP(C9,SOURCE!V$6:AB$10035,2,0)</f>
        <v/>
      </c>
      <c r="M9" t="str">
        <f>IF(VLOOKUP(I9,SOURCE!B:P,2,0)="/  { itemToBeCoded","To be coded","")</f>
        <v/>
      </c>
      <c r="N9" s="17" t="str">
        <f>IF(AND(O9,VLOOKUP(I9,SOURCE!B:P,2,0)&lt;&gt;"/  { itemToBeCoded"),IF(ISERROR(VLOOKUP(J9,TEST!A:L,12,0)),"",   IF(VLOOKUP(J9,TEST!A:L,12,0)="","",VLOOKUP(J9,TEST!A:L,12,0)&amp;" //"&amp;U9)),"")</f>
        <v/>
      </c>
      <c r="O9" t="b">
        <f>ISNA(VLOOKUP(J9,J$3:J8,1,0))</f>
        <v>1</v>
      </c>
      <c r="Q9" s="26" t="str">
        <f>VLOOKUP(I9,SOURCE!B:P,5,0)</f>
        <v>"x&lt; ?"</v>
      </c>
      <c r="U9">
        <f t="shared" si="1"/>
        <v>0</v>
      </c>
      <c r="V9">
        <f t="shared" si="2"/>
        <v>0</v>
      </c>
      <c r="W9" t="str">
        <f>IF(AND(O9,VLOOKUP(I9,SOURCE!B:P,2,0)&lt;&gt;"/  { itemToBeCoded"),IF(ISERROR(VLOOKUP(J9,TEST!A:F,5,0)),"",VLOOKUP(J9,TEST!A:F,5,0)),"")</f>
        <v/>
      </c>
      <c r="X9" t="str">
        <f>IF(AND(O9,VLOOKUP(I9,SOURCE!B:P,2,0)&lt;&gt;"/  { itemToBeCoded"),IF(ISERROR(VLOOKUP(J9,TEST!A:F,6,0)),"",VLOOKUP(J9,TEST!A:F,6,0)),"")</f>
        <v/>
      </c>
      <c r="Y9" t="str">
        <f t="shared" si="3"/>
        <v/>
      </c>
    </row>
    <row r="10" spans="1:25">
      <c r="A10" s="24" t="str">
        <f>IF(ISNA(VLOOKUP(D10,D11:D$10322,1,0)),"",1)</f>
        <v/>
      </c>
      <c r="B10" s="24" t="str">
        <f>IF(ISNA(VLOOKUP(E10,E11:E$10322,1,0)),"",1)</f>
        <v/>
      </c>
      <c r="C10" s="2">
        <v>8</v>
      </c>
      <c r="D10" s="2" t="str">
        <f>VLOOKUP(C10,SOURCE!$V$3:$AC$2856,8,0)</f>
        <v>ITM_XLE</v>
      </c>
      <c r="E10" s="26" t="str">
        <f>CHAR(34)&amp;VLOOKUP(C10,SOURCE!$V$3:$AC$2856,6,0)&amp;CHAR(34)</f>
        <v>"XLESS_EQUAL?"</v>
      </c>
      <c r="F10" s="22" t="str">
        <f>VLOOKUP(C10,SOURCE!$V$3:$AD$2856,9,0)&amp;"           {"&amp;D10&amp;",   "&amp;E10&amp;"},"</f>
        <v>//           {ITM_XLE,   "XLESS_EQUAL?"},</v>
      </c>
      <c r="H10" t="b">
        <f>ISNA(VLOOKUP(J10,J11:J$823,1,0))</f>
        <v>1</v>
      </c>
      <c r="I10" s="27">
        <f>VLOOKUP(C10,SOURCE!V$6:AB$10035,7,0)</f>
        <v>17</v>
      </c>
      <c r="J10" s="28" t="str">
        <f>VLOOKUP(C10,SOURCE!V$6:AB$10035,6,0)</f>
        <v>XLESS_EQUAL?</v>
      </c>
      <c r="K10" s="29" t="str">
        <f t="shared" si="4"/>
        <v>xLESS_EQUAL?</v>
      </c>
      <c r="L10" s="39" t="str">
        <f>VLOOKUP(C10,SOURCE!V$6:AB$10035,2,0)</f>
        <v/>
      </c>
      <c r="M10" t="str">
        <f>IF(VLOOKUP(I10,SOURCE!B:P,2,0)="/  { itemToBeCoded","To be coded","")</f>
        <v/>
      </c>
      <c r="N10" s="17" t="str">
        <f>IF(AND(O10,VLOOKUP(I10,SOURCE!B:P,2,0)&lt;&gt;"/  { itemToBeCoded"),IF(ISERROR(VLOOKUP(J10,TEST!A:L,12,0)),"",   IF(VLOOKUP(J10,TEST!A:L,12,0)="","",VLOOKUP(J10,TEST!A:L,12,0)&amp;" //"&amp;U10)),"")</f>
        <v/>
      </c>
      <c r="O10" t="b">
        <f>ISNA(VLOOKUP(J10,J$3:J9,1,0))</f>
        <v>1</v>
      </c>
      <c r="Q10" s="26" t="str">
        <f>VLOOKUP(I10,SOURCE!B:P,5,0)</f>
        <v>"x" STD_LESS_EQUAL " ?"</v>
      </c>
      <c r="U10">
        <f t="shared" si="1"/>
        <v>0</v>
      </c>
      <c r="V10">
        <f t="shared" si="2"/>
        <v>0</v>
      </c>
      <c r="W10" t="str">
        <f>IF(AND(O10,VLOOKUP(I10,SOURCE!B:P,2,0)&lt;&gt;"/  { itemToBeCoded"),IF(ISERROR(VLOOKUP(J10,TEST!A:F,5,0)),"",VLOOKUP(J10,TEST!A:F,5,0)),"")</f>
        <v/>
      </c>
      <c r="X10" t="str">
        <f>IF(AND(O10,VLOOKUP(I10,SOURCE!B:P,2,0)&lt;&gt;"/  { itemToBeCoded"),IF(ISERROR(VLOOKUP(J10,TEST!A:F,6,0)),"",VLOOKUP(J10,TEST!A:F,6,0)),"")</f>
        <v/>
      </c>
      <c r="Y10" t="str">
        <f t="shared" si="3"/>
        <v/>
      </c>
    </row>
    <row r="11" spans="1:25">
      <c r="A11" s="24" t="str">
        <f>IF(ISNA(VLOOKUP(D11,D12:D$10322,1,0)),"",1)</f>
        <v/>
      </c>
      <c r="B11" s="24" t="str">
        <f>IF(ISNA(VLOOKUP(E11,E12:E$10322,1,0)),"",1)</f>
        <v/>
      </c>
      <c r="C11" s="2">
        <v>9</v>
      </c>
      <c r="D11" s="2" t="str">
        <f>VLOOKUP(C11,SOURCE!$V$3:$AC$2856,8,0)</f>
        <v>ITM_XGE</v>
      </c>
      <c r="E11" s="26" t="str">
        <f>CHAR(34)&amp;VLOOKUP(C11,SOURCE!$V$3:$AC$2856,6,0)&amp;CHAR(34)</f>
        <v>"XGREATER_EQUAL?"</v>
      </c>
      <c r="F11" s="22" t="str">
        <f>VLOOKUP(C11,SOURCE!$V$3:$AD$2856,9,0)&amp;"           {"&amp;D11&amp;",   "&amp;E11&amp;"},"</f>
        <v>//           {ITM_XGE,   "XGREATER_EQUAL?"},</v>
      </c>
      <c r="H11" t="b">
        <f>ISNA(VLOOKUP(J11,J12:J$823,1,0))</f>
        <v>1</v>
      </c>
      <c r="I11" s="27">
        <f>VLOOKUP(C11,SOURCE!V$6:AB$10035,7,0)</f>
        <v>18</v>
      </c>
      <c r="J11" s="28" t="str">
        <f>VLOOKUP(C11,SOURCE!V$6:AB$10035,6,0)</f>
        <v>XGREATER_EQUAL?</v>
      </c>
      <c r="K11" s="29" t="str">
        <f t="shared" si="4"/>
        <v>xGREATER_EQUAL?</v>
      </c>
      <c r="L11" s="39" t="str">
        <f>VLOOKUP(C11,SOURCE!V$6:AB$10035,2,0)</f>
        <v/>
      </c>
      <c r="M11" t="str">
        <f>IF(VLOOKUP(I11,SOURCE!B:P,2,0)="/  { itemToBeCoded","To be coded","")</f>
        <v/>
      </c>
      <c r="N11" s="17" t="str">
        <f>IF(AND(O11,VLOOKUP(I11,SOURCE!B:P,2,0)&lt;&gt;"/  { itemToBeCoded"),IF(ISERROR(VLOOKUP(J11,TEST!A:L,12,0)),"",   IF(VLOOKUP(J11,TEST!A:L,12,0)="","",VLOOKUP(J11,TEST!A:L,12,0)&amp;" //"&amp;U11)),"")</f>
        <v/>
      </c>
      <c r="O11" t="b">
        <f>ISNA(VLOOKUP(J11,J$3:J10,1,0))</f>
        <v>1</v>
      </c>
      <c r="Q11" s="26" t="str">
        <f>VLOOKUP(I11,SOURCE!B:P,5,0)</f>
        <v>"x" STD_GREATER_EQUAL " ?"</v>
      </c>
      <c r="U11">
        <f t="shared" si="1"/>
        <v>0</v>
      </c>
      <c r="V11">
        <f t="shared" si="2"/>
        <v>0</v>
      </c>
      <c r="W11" t="str">
        <f>IF(AND(O11,VLOOKUP(I11,SOURCE!B:P,2,0)&lt;&gt;"/  { itemToBeCoded"),IF(ISERROR(VLOOKUP(J11,TEST!A:F,5,0)),"",VLOOKUP(J11,TEST!A:F,5,0)),"")</f>
        <v/>
      </c>
      <c r="X11" t="str">
        <f>IF(AND(O11,VLOOKUP(I11,SOURCE!B:P,2,0)&lt;&gt;"/  { itemToBeCoded"),IF(ISERROR(VLOOKUP(J11,TEST!A:F,6,0)),"",VLOOKUP(J11,TEST!A:F,6,0)),"")</f>
        <v/>
      </c>
      <c r="Y11" t="str">
        <f t="shared" si="3"/>
        <v/>
      </c>
    </row>
    <row r="12" spans="1:25">
      <c r="A12" s="24" t="str">
        <f>IF(ISNA(VLOOKUP(D12,D13:D$10322,1,0)),"",1)</f>
        <v/>
      </c>
      <c r="B12" s="24" t="str">
        <f>IF(ISNA(VLOOKUP(E12,E13:E$10322,1,0)),"",1)</f>
        <v/>
      </c>
      <c r="C12" s="2">
        <v>10</v>
      </c>
      <c r="D12" s="2" t="str">
        <f>VLOOKUP(C12,SOURCE!$V$3:$AC$2856,8,0)</f>
        <v>ITM_XGT</v>
      </c>
      <c r="E12" s="26" t="str">
        <f>CHAR(34)&amp;VLOOKUP(C12,SOURCE!$V$3:$AC$2856,6,0)&amp;CHAR(34)</f>
        <v>"X&gt;?"</v>
      </c>
      <c r="F12" s="22" t="str">
        <f>VLOOKUP(C12,SOURCE!$V$3:$AD$2856,9,0)&amp;"           {"&amp;D12&amp;",   "&amp;E12&amp;"},"</f>
        <v>//           {ITM_XGT,   "X&gt;?"},</v>
      </c>
      <c r="H12" t="b">
        <f>ISNA(VLOOKUP(J12,J13:J$823,1,0))</f>
        <v>1</v>
      </c>
      <c r="I12" s="27">
        <f>VLOOKUP(C12,SOURCE!V$6:AB$10035,7,0)</f>
        <v>19</v>
      </c>
      <c r="J12" s="28" t="str">
        <f>VLOOKUP(C12,SOURCE!V$6:AB$10035,6,0)</f>
        <v>X&gt;?</v>
      </c>
      <c r="K12" s="29" t="str">
        <f t="shared" si="4"/>
        <v>x&gt;?</v>
      </c>
      <c r="L12" s="39" t="str">
        <f>VLOOKUP(C12,SOURCE!V$6:AB$10035,2,0)</f>
        <v/>
      </c>
      <c r="M12" t="str">
        <f>IF(VLOOKUP(I12,SOURCE!B:P,2,0)="/  { itemToBeCoded","To be coded","")</f>
        <v/>
      </c>
      <c r="N12" s="17" t="str">
        <f>IF(AND(O12,VLOOKUP(I12,SOURCE!B:P,2,0)&lt;&gt;"/  { itemToBeCoded"),IF(ISERROR(VLOOKUP(J12,TEST!A:L,12,0)),"",   IF(VLOOKUP(J12,TEST!A:L,12,0)="","",VLOOKUP(J12,TEST!A:L,12,0)&amp;" //"&amp;U12)),"")</f>
        <v/>
      </c>
      <c r="O12" t="b">
        <f>ISNA(VLOOKUP(J12,J$3:J11,1,0))</f>
        <v>1</v>
      </c>
      <c r="Q12" s="26" t="str">
        <f>VLOOKUP(I12,SOURCE!B:P,5,0)</f>
        <v>"x&gt; ?"</v>
      </c>
      <c r="U12">
        <f t="shared" si="1"/>
        <v>0</v>
      </c>
      <c r="V12">
        <f t="shared" si="2"/>
        <v>0</v>
      </c>
      <c r="W12" t="str">
        <f>IF(AND(O12,VLOOKUP(I12,SOURCE!B:P,2,0)&lt;&gt;"/  { itemToBeCoded"),IF(ISERROR(VLOOKUP(J12,TEST!A:F,5,0)),"",VLOOKUP(J12,TEST!A:F,5,0)),"")</f>
        <v/>
      </c>
      <c r="X12" t="str">
        <f>IF(AND(O12,VLOOKUP(I12,SOURCE!B:P,2,0)&lt;&gt;"/  { itemToBeCoded"),IF(ISERROR(VLOOKUP(J12,TEST!A:F,6,0)),"",VLOOKUP(J12,TEST!A:F,6,0)),"")</f>
        <v/>
      </c>
      <c r="Y12" t="str">
        <f t="shared" si="3"/>
        <v/>
      </c>
    </row>
    <row r="13" spans="1:25">
      <c r="A13" s="24" t="str">
        <f>IF(ISNA(VLOOKUP(D13,D14:D$10322,1,0)),"",1)</f>
        <v/>
      </c>
      <c r="B13" s="24" t="str">
        <f>IF(ISNA(VLOOKUP(E13,E14:E$10322,1,0)),"",1)</f>
        <v/>
      </c>
      <c r="C13" s="2">
        <v>11</v>
      </c>
      <c r="D13" s="2" t="str">
        <f>VLOOKUP(C13,SOURCE!$V$3:$AC$2856,8,0)</f>
        <v>ITM_FC</v>
      </c>
      <c r="E13" s="26" t="str">
        <f>CHAR(34)&amp;VLOOKUP(C13,SOURCE!$V$3:$AC$2856,6,0)&amp;CHAR(34)</f>
        <v>"FC?"</v>
      </c>
      <c r="F13" s="22" t="str">
        <f>VLOOKUP(C13,SOURCE!$V$3:$AD$2856,9,0)&amp;"           {"&amp;D13&amp;",   "&amp;E13&amp;"},"</f>
        <v>//           {ITM_FC,   "FC?"},</v>
      </c>
      <c r="H13" t="b">
        <f>ISNA(VLOOKUP(J13,J14:J$823,1,0))</f>
        <v>1</v>
      </c>
      <c r="I13" s="27">
        <f>VLOOKUP(C13,SOURCE!V$6:AB$10035,7,0)</f>
        <v>20</v>
      </c>
      <c r="J13" s="28" t="str">
        <f>VLOOKUP(C13,SOURCE!V$6:AB$10035,6,0)</f>
        <v>FC?</v>
      </c>
      <c r="K13" s="29" t="str">
        <f t="shared" si="4"/>
        <v>FC?</v>
      </c>
      <c r="L13" s="39" t="str">
        <f>VLOOKUP(C13,SOURCE!V$6:AB$10035,2,0)</f>
        <v/>
      </c>
      <c r="M13" t="str">
        <f>IF(VLOOKUP(I13,SOURCE!B:P,2,0)="/  { itemToBeCoded","To be coded","")</f>
        <v/>
      </c>
      <c r="N13" s="17" t="str">
        <f>IF(AND(O13,VLOOKUP(I13,SOURCE!B:P,2,0)&lt;&gt;"/  { itemToBeCoded"),IF(ISERROR(VLOOKUP(J13,TEST!A:L,12,0)),"",   IF(VLOOKUP(J13,TEST!A:L,12,0)="","",VLOOKUP(J13,TEST!A:L,12,0)&amp;" //"&amp;U13)),"")</f>
        <v/>
      </c>
      <c r="O13" t="b">
        <f>ISNA(VLOOKUP(J13,J$3:J12,1,0))</f>
        <v>1</v>
      </c>
      <c r="Q13" s="26" t="str">
        <f>VLOOKUP(I13,SOURCE!B:P,5,0)</f>
        <v>"FC?"</v>
      </c>
      <c r="U13">
        <f t="shared" si="1"/>
        <v>0</v>
      </c>
      <c r="V13">
        <f t="shared" si="2"/>
        <v>0</v>
      </c>
      <c r="W13" t="str">
        <f>IF(AND(O13,VLOOKUP(I13,SOURCE!B:P,2,0)&lt;&gt;"/  { itemToBeCoded"),IF(ISERROR(VLOOKUP(J13,TEST!A:F,5,0)),"",VLOOKUP(J13,TEST!A:F,5,0)),"")</f>
        <v/>
      </c>
      <c r="X13" t="str">
        <f>IF(AND(O13,VLOOKUP(I13,SOURCE!B:P,2,0)&lt;&gt;"/  { itemToBeCoded"),IF(ISERROR(VLOOKUP(J13,TEST!A:F,6,0)),"",VLOOKUP(J13,TEST!A:F,6,0)),"")</f>
        <v/>
      </c>
      <c r="Y13" t="str">
        <f t="shared" si="3"/>
        <v/>
      </c>
    </row>
    <row r="14" spans="1:25">
      <c r="A14" s="24" t="str">
        <f>IF(ISNA(VLOOKUP(D14,D15:D$10322,1,0)),"",1)</f>
        <v/>
      </c>
      <c r="B14" s="24" t="str">
        <f>IF(ISNA(VLOOKUP(E14,E15:E$10322,1,0)),"",1)</f>
        <v/>
      </c>
      <c r="C14" s="2">
        <v>12</v>
      </c>
      <c r="D14" s="2" t="str">
        <f>VLOOKUP(C14,SOURCE!$V$3:$AC$2856,8,0)</f>
        <v>ITM_FS</v>
      </c>
      <c r="E14" s="26" t="str">
        <f>CHAR(34)&amp;VLOOKUP(C14,SOURCE!$V$3:$AC$2856,6,0)&amp;CHAR(34)</f>
        <v>"FS?"</v>
      </c>
      <c r="F14" s="22" t="str">
        <f>VLOOKUP(C14,SOURCE!$V$3:$AD$2856,9,0)&amp;"           {"&amp;D14&amp;",   "&amp;E14&amp;"},"</f>
        <v>//           {ITM_FS,   "FS?"},</v>
      </c>
      <c r="H14" t="b">
        <f>ISNA(VLOOKUP(J14,J15:J$823,1,0))</f>
        <v>1</v>
      </c>
      <c r="I14" s="27">
        <f>VLOOKUP(C14,SOURCE!V$6:AB$10035,7,0)</f>
        <v>21</v>
      </c>
      <c r="J14" s="28" t="str">
        <f>VLOOKUP(C14,SOURCE!V$6:AB$10035,6,0)</f>
        <v>FS?</v>
      </c>
      <c r="K14" s="29" t="str">
        <f t="shared" si="4"/>
        <v>FS?</v>
      </c>
      <c r="L14" s="39" t="str">
        <f>VLOOKUP(C14,SOURCE!V$6:AB$10035,2,0)</f>
        <v/>
      </c>
      <c r="M14" t="str">
        <f>IF(VLOOKUP(I14,SOURCE!B:P,2,0)="/  { itemToBeCoded","To be coded","")</f>
        <v/>
      </c>
      <c r="N14" s="17" t="str">
        <f>IF(AND(O14,VLOOKUP(I14,SOURCE!B:P,2,0)&lt;&gt;"/  { itemToBeCoded"),IF(ISERROR(VLOOKUP(J14,TEST!A:L,12,0)),"",   IF(VLOOKUP(J14,TEST!A:L,12,0)="","",VLOOKUP(J14,TEST!A:L,12,0)&amp;" //"&amp;U14)),"")</f>
        <v/>
      </c>
      <c r="O14" t="b">
        <f>ISNA(VLOOKUP(J14,J$3:J13,1,0))</f>
        <v>1</v>
      </c>
      <c r="Q14" s="26" t="str">
        <f>VLOOKUP(I14,SOURCE!B:P,5,0)</f>
        <v>"FS?"</v>
      </c>
      <c r="U14">
        <f t="shared" si="1"/>
        <v>0</v>
      </c>
      <c r="V14">
        <f t="shared" si="2"/>
        <v>0</v>
      </c>
      <c r="W14" t="str">
        <f>IF(AND(O14,VLOOKUP(I14,SOURCE!B:P,2,0)&lt;&gt;"/  { itemToBeCoded"),IF(ISERROR(VLOOKUP(J14,TEST!A:F,5,0)),"",VLOOKUP(J14,TEST!A:F,5,0)),"")</f>
        <v/>
      </c>
      <c r="X14" t="str">
        <f>IF(AND(O14,VLOOKUP(I14,SOURCE!B:P,2,0)&lt;&gt;"/  { itemToBeCoded"),IF(ISERROR(VLOOKUP(J14,TEST!A:F,6,0)),"",VLOOKUP(J14,TEST!A:F,6,0)),"")</f>
        <v/>
      </c>
      <c r="Y14" t="str">
        <f t="shared" si="3"/>
        <v/>
      </c>
    </row>
    <row r="15" spans="1:25">
      <c r="A15" s="24" t="str">
        <f>IF(ISNA(VLOOKUP(D15,D16:D$10322,1,0)),"",1)</f>
        <v/>
      </c>
      <c r="B15" s="24" t="str">
        <f>IF(ISNA(VLOOKUP(E15,E16:E$10322,1,0)),"",1)</f>
        <v/>
      </c>
      <c r="C15" s="2">
        <v>13</v>
      </c>
      <c r="D15" s="2" t="str">
        <f>VLOOKUP(C15,SOURCE!$V$3:$AC$2856,8,0)</f>
        <v>ITM_EVEN</v>
      </c>
      <c r="E15" s="26" t="str">
        <f>CHAR(34)&amp;VLOOKUP(C15,SOURCE!$V$3:$AC$2856,6,0)&amp;CHAR(34)</f>
        <v>"EVEN?"</v>
      </c>
      <c r="F15" s="22" t="str">
        <f>VLOOKUP(C15,SOURCE!$V$3:$AD$2856,9,0)&amp;"           {"&amp;D15&amp;",   "&amp;E15&amp;"},"</f>
        <v>//           {ITM_EVEN,   "EVEN?"},</v>
      </c>
      <c r="H15" t="b">
        <f>ISNA(VLOOKUP(J15,J16:J$823,1,0))</f>
        <v>1</v>
      </c>
      <c r="I15" s="27">
        <f>VLOOKUP(C15,SOURCE!V$6:AB$10035,7,0)</f>
        <v>22</v>
      </c>
      <c r="J15" s="28" t="str">
        <f>VLOOKUP(C15,SOURCE!V$6:AB$10035,6,0)</f>
        <v>EVEN?</v>
      </c>
      <c r="K15" s="29" t="str">
        <f t="shared" si="4"/>
        <v>EVEN?</v>
      </c>
      <c r="L15" s="39" t="str">
        <f>VLOOKUP(C15,SOURCE!V$6:AB$10035,2,0)</f>
        <v/>
      </c>
      <c r="M15" t="str">
        <f>IF(VLOOKUP(I15,SOURCE!B:P,2,0)="/  { itemToBeCoded","To be coded","")</f>
        <v/>
      </c>
      <c r="N15" s="17" t="str">
        <f>IF(AND(O15,VLOOKUP(I15,SOURCE!B:P,2,0)&lt;&gt;"/  { itemToBeCoded"),IF(ISERROR(VLOOKUP(J15,TEST!A:L,12,0)),"",   IF(VLOOKUP(J15,TEST!A:L,12,0)="","",VLOOKUP(J15,TEST!A:L,12,0)&amp;" //"&amp;U15)),"")</f>
        <v/>
      </c>
      <c r="O15" t="b">
        <f>ISNA(VLOOKUP(J15,J$3:J14,1,0))</f>
        <v>1</v>
      </c>
      <c r="Q15" s="26" t="str">
        <f>VLOOKUP(I15,SOURCE!B:P,5,0)</f>
        <v>"EVEN?"</v>
      </c>
      <c r="U15">
        <f>SUM(U14,W15)</f>
        <v>0</v>
      </c>
      <c r="V15">
        <f t="shared" si="2"/>
        <v>0</v>
      </c>
      <c r="W15" t="str">
        <f>IF(AND(O15,VLOOKUP(I15,SOURCE!B:P,2,0)&lt;&gt;"/  { itemToBeCoded"),IF(ISERROR(VLOOKUP(J15,TEST!A:F,5,0)),"",VLOOKUP(J15,TEST!A:F,5,0)),"")</f>
        <v/>
      </c>
      <c r="X15" t="str">
        <f>IF(AND(O15,VLOOKUP(I15,SOURCE!B:P,2,0)&lt;&gt;"/  { itemToBeCoded"),IF(ISERROR(VLOOKUP(J15,TEST!A:F,6,0)),"",VLOOKUP(J15,TEST!A:F,6,0)),"")</f>
        <v/>
      </c>
      <c r="Y15" t="str">
        <f t="shared" si="3"/>
        <v/>
      </c>
    </row>
    <row r="16" spans="1:25">
      <c r="A16" s="24" t="str">
        <f>IF(ISNA(VLOOKUP(D16,D17:D$10322,1,0)),"",1)</f>
        <v/>
      </c>
      <c r="B16" s="24" t="str">
        <f>IF(ISNA(VLOOKUP(E16,E17:E$10322,1,0)),"",1)</f>
        <v/>
      </c>
      <c r="C16" s="2">
        <v>14</v>
      </c>
      <c r="D16" s="2" t="str">
        <f>VLOOKUP(C16,SOURCE!$V$3:$AC$2856,8,0)</f>
        <v>ITM_ODD</v>
      </c>
      <c r="E16" s="26" t="str">
        <f>CHAR(34)&amp;VLOOKUP(C16,SOURCE!$V$3:$AC$2856,6,0)&amp;CHAR(34)</f>
        <v>"ODD?"</v>
      </c>
      <c r="F16" s="22" t="str">
        <f>VLOOKUP(C16,SOURCE!$V$3:$AD$2856,9,0)&amp;"           {"&amp;D16&amp;",   "&amp;E16&amp;"},"</f>
        <v>//           {ITM_ODD,   "ODD?"},</v>
      </c>
      <c r="H16" t="b">
        <f>ISNA(VLOOKUP(J16,J17:J$823,1,0))</f>
        <v>1</v>
      </c>
      <c r="I16" s="27">
        <f>VLOOKUP(C16,SOURCE!V$6:AB$10035,7,0)</f>
        <v>23</v>
      </c>
      <c r="J16" s="28" t="str">
        <f>VLOOKUP(C16,SOURCE!V$6:AB$10035,6,0)</f>
        <v>ODD?</v>
      </c>
      <c r="K16" s="29" t="str">
        <f t="shared" si="4"/>
        <v>ODD?</v>
      </c>
      <c r="L16" s="39" t="str">
        <f>VLOOKUP(C16,SOURCE!V$6:AB$10035,2,0)</f>
        <v/>
      </c>
      <c r="M16" t="str">
        <f>IF(VLOOKUP(I16,SOURCE!B:P,2,0)="/  { itemToBeCoded","To be coded","")</f>
        <v/>
      </c>
      <c r="N16" s="17" t="str">
        <f>IF(AND(O16,VLOOKUP(I16,SOURCE!B:P,2,0)&lt;&gt;"/  { itemToBeCoded"),IF(ISERROR(VLOOKUP(J16,TEST!A:L,12,0)),"",   IF(VLOOKUP(J16,TEST!A:L,12,0)="","",VLOOKUP(J16,TEST!A:L,12,0)&amp;" //"&amp;U16)),"")</f>
        <v/>
      </c>
      <c r="O16" t="b">
        <f>ISNA(VLOOKUP(J16,J$3:J15,1,0))</f>
        <v>1</v>
      </c>
      <c r="Q16" s="26" t="str">
        <f>VLOOKUP(I16,SOURCE!B:P,5,0)</f>
        <v>"ODD?"</v>
      </c>
      <c r="U16">
        <f t="shared" ref="U16:U79" si="5">SUM(U15,W16)</f>
        <v>0</v>
      </c>
      <c r="V16">
        <f t="shared" si="2"/>
        <v>0</v>
      </c>
      <c r="W16" t="str">
        <f>IF(AND(O16,VLOOKUP(I16,SOURCE!B:P,2,0)&lt;&gt;"/  { itemToBeCoded"),IF(ISERROR(VLOOKUP(J16,TEST!A:F,5,0)),"",VLOOKUP(J16,TEST!A:F,5,0)),"")</f>
        <v/>
      </c>
      <c r="X16" t="str">
        <f>IF(AND(O16,VLOOKUP(I16,SOURCE!B:P,2,0)&lt;&gt;"/  { itemToBeCoded"),IF(ISERROR(VLOOKUP(J16,TEST!A:F,6,0)),"",VLOOKUP(J16,TEST!A:F,6,0)),"")</f>
        <v/>
      </c>
      <c r="Y16" t="str">
        <f t="shared" si="3"/>
        <v/>
      </c>
    </row>
    <row r="17" spans="1:25">
      <c r="A17" s="24" t="str">
        <f>IF(ISNA(VLOOKUP(D17,D18:D$10322,1,0)),"",1)</f>
        <v/>
      </c>
      <c r="B17" s="24" t="str">
        <f>IF(ISNA(VLOOKUP(E17,E18:E$10322,1,0)),"",1)</f>
        <v/>
      </c>
      <c r="C17" s="2">
        <v>15</v>
      </c>
      <c r="D17" s="2" t="str">
        <f>VLOOKUP(C17,SOURCE!$V$3:$AC$2856,8,0)</f>
        <v>ITM_FPQ</v>
      </c>
      <c r="E17" s="26" t="str">
        <f>CHAR(34)&amp;VLOOKUP(C17,SOURCE!$V$3:$AC$2856,6,0)&amp;CHAR(34)</f>
        <v>"FP?"</v>
      </c>
      <c r="F17" s="22" t="str">
        <f>VLOOKUP(C17,SOURCE!$V$3:$AD$2856,9,0)&amp;"           {"&amp;D17&amp;",   "&amp;E17&amp;"},"</f>
        <v>//           {ITM_FPQ,   "FP?"},</v>
      </c>
      <c r="H17" t="b">
        <f>ISNA(VLOOKUP(J17,J18:J$823,1,0))</f>
        <v>1</v>
      </c>
      <c r="I17" s="27">
        <f>VLOOKUP(C17,SOURCE!V$6:AB$10035,7,0)</f>
        <v>24</v>
      </c>
      <c r="J17" s="28" t="str">
        <f>VLOOKUP(C17,SOURCE!V$6:AB$10035,6,0)</f>
        <v>FP?</v>
      </c>
      <c r="K17" s="29" t="str">
        <f t="shared" si="4"/>
        <v>FP?</v>
      </c>
      <c r="L17" s="39" t="str">
        <f>VLOOKUP(C17,SOURCE!V$6:AB$10035,2,0)</f>
        <v/>
      </c>
      <c r="M17" t="str">
        <f>IF(VLOOKUP(I17,SOURCE!B:P,2,0)="/  { itemToBeCoded","To be coded","")</f>
        <v/>
      </c>
      <c r="N17" s="17" t="str">
        <f>IF(AND(O17,VLOOKUP(I17,SOURCE!B:P,2,0)&lt;&gt;"/  { itemToBeCoded"),IF(ISERROR(VLOOKUP(J17,TEST!A:L,12,0)),"",   IF(VLOOKUP(J17,TEST!A:L,12,0)="","",VLOOKUP(J17,TEST!A:L,12,0)&amp;" //"&amp;U17)),"")</f>
        <v/>
      </c>
      <c r="O17" t="b">
        <f>ISNA(VLOOKUP(J17,J$3:J16,1,0))</f>
        <v>1</v>
      </c>
      <c r="Q17" s="26" t="str">
        <f>VLOOKUP(I17,SOURCE!B:P,5,0)</f>
        <v>"FP?"</v>
      </c>
      <c r="U17">
        <f t="shared" si="5"/>
        <v>0</v>
      </c>
      <c r="V17">
        <f t="shared" si="2"/>
        <v>0</v>
      </c>
      <c r="W17" t="str">
        <f>IF(AND(O17,VLOOKUP(I17,SOURCE!B:P,2,0)&lt;&gt;"/  { itemToBeCoded"),IF(ISERROR(VLOOKUP(J17,TEST!A:F,5,0)),"",VLOOKUP(J17,TEST!A:F,5,0)),"")</f>
        <v/>
      </c>
      <c r="X17" t="str">
        <f>IF(AND(O17,VLOOKUP(I17,SOURCE!B:P,2,0)&lt;&gt;"/  { itemToBeCoded"),IF(ISERROR(VLOOKUP(J17,TEST!A:F,6,0)),"",VLOOKUP(J17,TEST!A:F,6,0)),"")</f>
        <v/>
      </c>
      <c r="Y17" t="str">
        <f t="shared" si="3"/>
        <v/>
      </c>
    </row>
    <row r="18" spans="1:25">
      <c r="A18" s="24" t="str">
        <f>IF(ISNA(VLOOKUP(D18,D19:D$10322,1,0)),"",1)</f>
        <v/>
      </c>
      <c r="B18" s="24" t="str">
        <f>IF(ISNA(VLOOKUP(E18,E19:E$10322,1,0)),"",1)</f>
        <v/>
      </c>
      <c r="C18" s="2">
        <v>16</v>
      </c>
      <c r="D18" s="2" t="str">
        <f>VLOOKUP(C18,SOURCE!$V$3:$AC$2856,8,0)</f>
        <v>ITM_INT</v>
      </c>
      <c r="E18" s="26" t="str">
        <f>CHAR(34)&amp;VLOOKUP(C18,SOURCE!$V$3:$AC$2856,6,0)&amp;CHAR(34)</f>
        <v>"INT?"</v>
      </c>
      <c r="F18" s="22" t="str">
        <f>VLOOKUP(C18,SOURCE!$V$3:$AD$2856,9,0)&amp;"           {"&amp;D18&amp;",   "&amp;E18&amp;"},"</f>
        <v>//           {ITM_INT,   "INT?"},</v>
      </c>
      <c r="H18" t="b">
        <f>ISNA(VLOOKUP(J18,J19:J$823,1,0))</f>
        <v>1</v>
      </c>
      <c r="I18" s="27">
        <f>VLOOKUP(C18,SOURCE!V$6:AB$10035,7,0)</f>
        <v>25</v>
      </c>
      <c r="J18" s="28" t="str">
        <f>VLOOKUP(C18,SOURCE!V$6:AB$10035,6,0)</f>
        <v>INT?</v>
      </c>
      <c r="K18" s="29" t="str">
        <f t="shared" si="4"/>
        <v>INT?</v>
      </c>
      <c r="L18" s="39" t="str">
        <f>VLOOKUP(C18,SOURCE!V$6:AB$10035,2,0)</f>
        <v/>
      </c>
      <c r="M18" t="str">
        <f>IF(VLOOKUP(I18,SOURCE!B:P,2,0)="/  { itemToBeCoded","To be coded","")</f>
        <v/>
      </c>
      <c r="N18" s="17" t="str">
        <f>IF(AND(O18,VLOOKUP(I18,SOURCE!B:P,2,0)&lt;&gt;"/  { itemToBeCoded"),IF(ISERROR(VLOOKUP(J18,TEST!A:L,12,0)),"",   IF(VLOOKUP(J18,TEST!A:L,12,0)="","",VLOOKUP(J18,TEST!A:L,12,0)&amp;" //"&amp;U18)),"")</f>
        <v/>
      </c>
      <c r="O18" t="b">
        <f>ISNA(VLOOKUP(J18,J$3:J17,1,0))</f>
        <v>1</v>
      </c>
      <c r="Q18" s="26" t="str">
        <f>VLOOKUP(I18,SOURCE!B:P,5,0)</f>
        <v>"INT?"</v>
      </c>
      <c r="U18">
        <f t="shared" si="5"/>
        <v>0</v>
      </c>
      <c r="V18">
        <f t="shared" si="2"/>
        <v>0</v>
      </c>
      <c r="W18" t="str">
        <f>IF(AND(O18,VLOOKUP(I18,SOURCE!B:P,2,0)&lt;&gt;"/  { itemToBeCoded"),IF(ISERROR(VLOOKUP(J18,TEST!A:F,5,0)),"",VLOOKUP(J18,TEST!A:F,5,0)),"")</f>
        <v/>
      </c>
      <c r="X18" t="str">
        <f>IF(AND(O18,VLOOKUP(I18,SOURCE!B:P,2,0)&lt;&gt;"/  { itemToBeCoded"),IF(ISERROR(VLOOKUP(J18,TEST!A:F,6,0)),"",VLOOKUP(J18,TEST!A:F,6,0)),"")</f>
        <v/>
      </c>
      <c r="Y18" t="str">
        <f t="shared" si="3"/>
        <v/>
      </c>
    </row>
    <row r="19" spans="1:25">
      <c r="A19" s="24" t="str">
        <f>IF(ISNA(VLOOKUP(D19,D20:D$10322,1,0)),"",1)</f>
        <v/>
      </c>
      <c r="B19" s="24" t="str">
        <f>IF(ISNA(VLOOKUP(E19,E20:E$10322,1,0)),"",1)</f>
        <v/>
      </c>
      <c r="C19" s="2">
        <v>17</v>
      </c>
      <c r="D19" s="2" t="str">
        <f>VLOOKUP(C19,SOURCE!$V$3:$AC$2856,8,0)</f>
        <v>ITM_CPX</v>
      </c>
      <c r="E19" s="26" t="str">
        <f>CHAR(34)&amp;VLOOKUP(C19,SOURCE!$V$3:$AC$2856,6,0)&amp;CHAR(34)</f>
        <v>"CPX?"</v>
      </c>
      <c r="F19" s="22" t="str">
        <f>VLOOKUP(C19,SOURCE!$V$3:$AD$2856,9,0)&amp;"           {"&amp;D19&amp;",   "&amp;E19&amp;"},"</f>
        <v>//           {ITM_CPX,   "CPX?"},</v>
      </c>
      <c r="H19" t="b">
        <f>ISNA(VLOOKUP(J19,J20:J$823,1,0))</f>
        <v>1</v>
      </c>
      <c r="I19" s="27">
        <f>VLOOKUP(C19,SOURCE!V$6:AB$10035,7,0)</f>
        <v>26</v>
      </c>
      <c r="J19" s="28" t="str">
        <f>VLOOKUP(C19,SOURCE!V$6:AB$10035,6,0)</f>
        <v>CPX?</v>
      </c>
      <c r="K19" s="29" t="str">
        <f t="shared" si="4"/>
        <v>CPX?</v>
      </c>
      <c r="L19" s="39" t="str">
        <f>VLOOKUP(C19,SOURCE!V$6:AB$10035,2,0)</f>
        <v>Complex</v>
      </c>
      <c r="M19" t="str">
        <f>IF(VLOOKUP(I19,SOURCE!B:P,2,0)="/  { itemToBeCoded","To be coded","")</f>
        <v/>
      </c>
      <c r="N19" s="17" t="str">
        <f>IF(AND(O19,VLOOKUP(I19,SOURCE!B:P,2,0)&lt;&gt;"/  { itemToBeCoded"),IF(ISERROR(VLOOKUP(J19,TEST!A:L,12,0)),"",   IF(VLOOKUP(J19,TEST!A:L,12,0)="","",VLOOKUP(J19,TEST!A:L,12,0)&amp;" //"&amp;U19)),"")</f>
        <v/>
      </c>
      <c r="O19" t="b">
        <f>ISNA(VLOOKUP(J19,J$3:J18,1,0))</f>
        <v>1</v>
      </c>
      <c r="Q19" s="26" t="str">
        <f>VLOOKUP(I19,SOURCE!B:P,5,0)</f>
        <v>"CPX?"</v>
      </c>
      <c r="U19">
        <f t="shared" si="5"/>
        <v>0</v>
      </c>
      <c r="V19">
        <f t="shared" si="2"/>
        <v>0</v>
      </c>
      <c r="W19" t="str">
        <f>IF(AND(O19,VLOOKUP(I19,SOURCE!B:P,2,0)&lt;&gt;"/  { itemToBeCoded"),IF(ISERROR(VLOOKUP(J19,TEST!A:F,5,0)),"",VLOOKUP(J19,TEST!A:F,5,0)),"")</f>
        <v/>
      </c>
      <c r="X19" t="str">
        <f>IF(AND(O19,VLOOKUP(I19,SOURCE!B:P,2,0)&lt;&gt;"/  { itemToBeCoded"),IF(ISERROR(VLOOKUP(J19,TEST!A:F,6,0)),"",VLOOKUP(J19,TEST!A:F,6,0)),"")</f>
        <v/>
      </c>
      <c r="Y19" t="str">
        <f t="shared" si="3"/>
        <v/>
      </c>
    </row>
    <row r="20" spans="1:25">
      <c r="A20" s="24" t="str">
        <f>IF(ISNA(VLOOKUP(D20,D21:D$10322,1,0)),"",1)</f>
        <v/>
      </c>
      <c r="B20" s="24" t="str">
        <f>IF(ISNA(VLOOKUP(E20,E21:E$10322,1,0)),"",1)</f>
        <v/>
      </c>
      <c r="C20" s="2">
        <v>18</v>
      </c>
      <c r="D20" s="2" t="str">
        <f>VLOOKUP(C20,SOURCE!$V$3:$AC$2856,8,0)</f>
        <v>ITM_MATR</v>
      </c>
      <c r="E20" s="26" t="str">
        <f>CHAR(34)&amp;VLOOKUP(C20,SOURCE!$V$3:$AC$2856,6,0)&amp;CHAR(34)</f>
        <v>"MATR?"</v>
      </c>
      <c r="F20" s="22" t="str">
        <f>VLOOKUP(C20,SOURCE!$V$3:$AD$2856,9,0)&amp;"           {"&amp;D20&amp;",   "&amp;E20&amp;"},"</f>
        <v>//           {ITM_MATR,   "MATR?"},</v>
      </c>
      <c r="H20" t="b">
        <f>ISNA(VLOOKUP(J20,J21:J$823,1,0))</f>
        <v>1</v>
      </c>
      <c r="I20" s="27">
        <f>VLOOKUP(C20,SOURCE!V$6:AB$10035,7,0)</f>
        <v>27</v>
      </c>
      <c r="J20" s="28" t="str">
        <f>VLOOKUP(C20,SOURCE!V$6:AB$10035,6,0)</f>
        <v>MATR?</v>
      </c>
      <c r="K20" s="29" t="str">
        <f t="shared" si="4"/>
        <v>MATR?</v>
      </c>
      <c r="L20" s="39" t="str">
        <f>VLOOKUP(C20,SOURCE!V$6:AB$10035,2,0)</f>
        <v/>
      </c>
      <c r="M20" t="str">
        <f>IF(VLOOKUP(I20,SOURCE!B:P,2,0)="/  { itemToBeCoded","To be coded","")</f>
        <v/>
      </c>
      <c r="N20" s="17" t="str">
        <f>IF(AND(O20,VLOOKUP(I20,SOURCE!B:P,2,0)&lt;&gt;"/  { itemToBeCoded"),IF(ISERROR(VLOOKUP(J20,TEST!A:L,12,0)),"",   IF(VLOOKUP(J20,TEST!A:L,12,0)="","",VLOOKUP(J20,TEST!A:L,12,0)&amp;" //"&amp;U20)),"")</f>
        <v/>
      </c>
      <c r="O20" t="b">
        <f>ISNA(VLOOKUP(J20,J$3:J19,1,0))</f>
        <v>1</v>
      </c>
      <c r="Q20" s="26" t="str">
        <f>VLOOKUP(I20,SOURCE!B:P,5,0)</f>
        <v>"MATR?"</v>
      </c>
      <c r="U20">
        <f t="shared" si="5"/>
        <v>0</v>
      </c>
      <c r="V20">
        <f t="shared" si="2"/>
        <v>0</v>
      </c>
      <c r="W20" t="str">
        <f>IF(AND(O20,VLOOKUP(I20,SOURCE!B:P,2,0)&lt;&gt;"/  { itemToBeCoded"),IF(ISERROR(VLOOKUP(J20,TEST!A:F,5,0)),"",VLOOKUP(J20,TEST!A:F,5,0)),"")</f>
        <v/>
      </c>
      <c r="X20" t="str">
        <f>IF(AND(O20,VLOOKUP(I20,SOURCE!B:P,2,0)&lt;&gt;"/  { itemToBeCoded"),IF(ISERROR(VLOOKUP(J20,TEST!A:F,6,0)),"",VLOOKUP(J20,TEST!A:F,6,0)),"")</f>
        <v/>
      </c>
      <c r="Y20" t="str">
        <f t="shared" si="3"/>
        <v/>
      </c>
    </row>
    <row r="21" spans="1:25">
      <c r="A21" s="24" t="str">
        <f>IF(ISNA(VLOOKUP(D21,D22:D$10322,1,0)),"",1)</f>
        <v/>
      </c>
      <c r="B21" s="24">
        <f>IF(ISNA(VLOOKUP(E21,E22:E$10322,1,0)),"",1)</f>
        <v>1</v>
      </c>
      <c r="C21" s="2">
        <v>19</v>
      </c>
      <c r="D21" s="2" t="str">
        <f>VLOOKUP(C21,SOURCE!$V$3:$AC$2856,8,0)</f>
        <v>ITM_NAN</v>
      </c>
      <c r="E21" s="26" t="str">
        <f>CHAR(34)&amp;VLOOKUP(C21,SOURCE!$V$3:$AC$2856,6,0)&amp;CHAR(34)</f>
        <v>"NAN?"</v>
      </c>
      <c r="F21" s="22" t="str">
        <f>VLOOKUP(C21,SOURCE!$V$3:$AD$2856,9,0)&amp;"           {"&amp;D21&amp;",   "&amp;E21&amp;"},"</f>
        <v>//           {ITM_NAN,   "NAN?"},</v>
      </c>
      <c r="H21" t="b">
        <f>ISNA(VLOOKUP(J21,J22:J$823,1,0))</f>
        <v>0</v>
      </c>
      <c r="I21" s="27">
        <f>VLOOKUP(C21,SOURCE!V$6:AB$10035,7,0)</f>
        <v>28</v>
      </c>
      <c r="J21" s="28" t="str">
        <f>VLOOKUP(C21,SOURCE!V$6:AB$10035,6,0)</f>
        <v>NAN?</v>
      </c>
      <c r="K21" s="29" t="str">
        <f t="shared" si="4"/>
        <v>NaN?</v>
      </c>
      <c r="L21" s="39" t="str">
        <f>VLOOKUP(C21,SOURCE!V$6:AB$10035,2,0)</f>
        <v/>
      </c>
      <c r="M21" t="str">
        <f>IF(VLOOKUP(I21,SOURCE!B:P,2,0)="/  { itemToBeCoded","To be coded","")</f>
        <v/>
      </c>
      <c r="N21" s="17" t="str">
        <f>IF(AND(O21,VLOOKUP(I21,SOURCE!B:P,2,0)&lt;&gt;"/  { itemToBeCoded"),IF(ISERROR(VLOOKUP(J21,TEST!A:L,12,0)),"",   IF(VLOOKUP(J21,TEST!A:L,12,0)="","",VLOOKUP(J21,TEST!A:L,12,0)&amp;" //"&amp;U21)),"")</f>
        <v/>
      </c>
      <c r="O21" t="b">
        <f>ISNA(VLOOKUP(J21,J$3:J20,1,0))</f>
        <v>1</v>
      </c>
      <c r="Q21" s="26" t="str">
        <f>VLOOKUP(I21,SOURCE!B:P,5,0)</f>
        <v>"NaN?"</v>
      </c>
      <c r="U21">
        <f t="shared" si="5"/>
        <v>0</v>
      </c>
      <c r="V21">
        <f t="shared" si="2"/>
        <v>0</v>
      </c>
      <c r="W21" t="str">
        <f>IF(AND(O21,VLOOKUP(I21,SOURCE!B:P,2,0)&lt;&gt;"/  { itemToBeCoded"),IF(ISERROR(VLOOKUP(J21,TEST!A:F,5,0)),"",VLOOKUP(J21,TEST!A:F,5,0)),"")</f>
        <v/>
      </c>
      <c r="X21" t="str">
        <f>IF(AND(O21,VLOOKUP(I21,SOURCE!B:P,2,0)&lt;&gt;"/  { itemToBeCoded"),IF(ISERROR(VLOOKUP(J21,TEST!A:F,6,0)),"",VLOOKUP(J21,TEST!A:F,6,0)),"")</f>
        <v/>
      </c>
      <c r="Y21" t="str">
        <f t="shared" si="3"/>
        <v/>
      </c>
    </row>
    <row r="22" spans="1:25">
      <c r="A22" s="24" t="str">
        <f>IF(ISNA(VLOOKUP(D22,D23:D$10322,1,0)),"",1)</f>
        <v/>
      </c>
      <c r="B22" s="24" t="str">
        <f>IF(ISNA(VLOOKUP(E22,E23:E$10322,1,0)),"",1)</f>
        <v/>
      </c>
      <c r="C22" s="2">
        <v>20</v>
      </c>
      <c r="D22" s="2" t="str">
        <f>VLOOKUP(C22,SOURCE!$V$3:$AC$2856,8,0)</f>
        <v>ITM_REAL</v>
      </c>
      <c r="E22" s="26" t="str">
        <f>CHAR(34)&amp;VLOOKUP(C22,SOURCE!$V$3:$AC$2856,6,0)&amp;CHAR(34)</f>
        <v>"REAL?"</v>
      </c>
      <c r="F22" s="22" t="str">
        <f>VLOOKUP(C22,SOURCE!$V$3:$AD$2856,9,0)&amp;"           {"&amp;D22&amp;",   "&amp;E22&amp;"},"</f>
        <v>//           {ITM_REAL,   "REAL?"},</v>
      </c>
      <c r="H22" t="b">
        <f>ISNA(VLOOKUP(J22,J23:J$823,1,0))</f>
        <v>1</v>
      </c>
      <c r="I22" s="27">
        <f>VLOOKUP(C22,SOURCE!V$6:AB$10035,7,0)</f>
        <v>29</v>
      </c>
      <c r="J22" s="28" t="str">
        <f>VLOOKUP(C22,SOURCE!V$6:AB$10035,6,0)</f>
        <v>REAL?</v>
      </c>
      <c r="K22" s="29" t="str">
        <f t="shared" si="4"/>
        <v>REAL?</v>
      </c>
      <c r="L22" s="39" t="str">
        <f>VLOOKUP(C22,SOURCE!V$6:AB$10035,2,0)</f>
        <v>INFO</v>
      </c>
      <c r="M22" t="str">
        <f>IF(VLOOKUP(I22,SOURCE!B:P,2,0)="/  { itemToBeCoded","To be coded","")</f>
        <v/>
      </c>
      <c r="N22" s="17" t="str">
        <f>IF(AND(O22,VLOOKUP(I22,SOURCE!B:P,2,0)&lt;&gt;"/  { itemToBeCoded"),IF(ISERROR(VLOOKUP(J22,TEST!A:L,12,0)),"",   IF(VLOOKUP(J22,TEST!A:L,12,0)="","",VLOOKUP(J22,TEST!A:L,12,0)&amp;" //"&amp;U22)),"")</f>
        <v/>
      </c>
      <c r="O22" t="b">
        <f>ISNA(VLOOKUP(J22,J$3:J21,1,0))</f>
        <v>1</v>
      </c>
      <c r="Q22" s="26" t="str">
        <f>VLOOKUP(I22,SOURCE!B:P,5,0)</f>
        <v>"REAL?"</v>
      </c>
      <c r="T22" s="119"/>
      <c r="U22">
        <f t="shared" si="5"/>
        <v>0</v>
      </c>
      <c r="V22">
        <f t="shared" si="2"/>
        <v>0</v>
      </c>
      <c r="W22" t="str">
        <f>IF(AND(O22,VLOOKUP(I22,SOURCE!B:P,2,0)&lt;&gt;"/  { itemToBeCoded"),IF(ISERROR(VLOOKUP(J22,TEST!A:F,5,0)),"",VLOOKUP(J22,TEST!A:F,5,0)),"")</f>
        <v/>
      </c>
      <c r="X22" t="str">
        <f>IF(AND(O22,VLOOKUP(I22,SOURCE!B:P,2,0)&lt;&gt;"/  { itemToBeCoded"),IF(ISERROR(VLOOKUP(J22,TEST!A:F,6,0)),"",VLOOKUP(J22,TEST!A:F,6,0)),"")</f>
        <v/>
      </c>
      <c r="Y22" t="str">
        <f t="shared" si="3"/>
        <v/>
      </c>
    </row>
    <row r="23" spans="1:25">
      <c r="A23" s="24" t="str">
        <f>IF(ISNA(VLOOKUP(D23,D24:D$10322,1,0)),"",1)</f>
        <v/>
      </c>
      <c r="B23" s="24" t="str">
        <f>IF(ISNA(VLOOKUP(E23,E24:E$10322,1,0)),"",1)</f>
        <v/>
      </c>
      <c r="C23" s="2">
        <v>21</v>
      </c>
      <c r="D23" s="2" t="str">
        <f>VLOOKUP(C23,SOURCE!$V$3:$AC$2856,8,0)</f>
        <v>ITM_SPEC</v>
      </c>
      <c r="E23" s="26" t="str">
        <f>CHAR(34)&amp;VLOOKUP(C23,SOURCE!$V$3:$AC$2856,6,0)&amp;CHAR(34)</f>
        <v>"SPEC?"</v>
      </c>
      <c r="F23" s="22" t="str">
        <f>VLOOKUP(C23,SOURCE!$V$3:$AD$2856,9,0)&amp;"           {"&amp;D23&amp;",   "&amp;E23&amp;"},"</f>
        <v>//           {ITM_SPEC,   "SPEC?"},</v>
      </c>
      <c r="H23" t="b">
        <f>ISNA(VLOOKUP(J23,J24:J$823,1,0))</f>
        <v>1</v>
      </c>
      <c r="I23" s="27">
        <f>VLOOKUP(C23,SOURCE!V$6:AB$10035,7,0)</f>
        <v>30</v>
      </c>
      <c r="J23" s="28" t="str">
        <f>VLOOKUP(C23,SOURCE!V$6:AB$10035,6,0)</f>
        <v>SPEC?</v>
      </c>
      <c r="K23" s="29" t="str">
        <f t="shared" si="4"/>
        <v>SPEC?</v>
      </c>
      <c r="L23" s="39" t="str">
        <f>VLOOKUP(C23,SOURCE!V$6:AB$10035,2,0)</f>
        <v/>
      </c>
      <c r="M23" t="str">
        <f>IF(VLOOKUP(I23,SOURCE!B:P,2,0)="/  { itemToBeCoded","To be coded","")</f>
        <v/>
      </c>
      <c r="N23" s="17" t="str">
        <f>IF(AND(O23,VLOOKUP(I23,SOURCE!B:P,2,0)&lt;&gt;"/  { itemToBeCoded"),IF(ISERROR(VLOOKUP(J23,TEST!A:L,12,0)),"",   IF(VLOOKUP(J23,TEST!A:L,12,0)="","",VLOOKUP(J23,TEST!A:L,12,0)&amp;" //"&amp;U23)),"")</f>
        <v/>
      </c>
      <c r="O23" t="b">
        <f>ISNA(VLOOKUP(J23,J$3:J22,1,0))</f>
        <v>1</v>
      </c>
      <c r="Q23" s="26" t="str">
        <f>VLOOKUP(I23,SOURCE!B:P,5,0)</f>
        <v>"SPEC?"</v>
      </c>
      <c r="T23" s="119"/>
      <c r="U23">
        <f t="shared" si="5"/>
        <v>0</v>
      </c>
      <c r="V23">
        <f t="shared" si="2"/>
        <v>0</v>
      </c>
      <c r="W23" t="str">
        <f>IF(AND(O23,VLOOKUP(I23,SOURCE!B:P,2,0)&lt;&gt;"/  { itemToBeCoded"),IF(ISERROR(VLOOKUP(J23,TEST!A:F,5,0)),"",VLOOKUP(J23,TEST!A:F,5,0)),"")</f>
        <v/>
      </c>
      <c r="X23" t="str">
        <f>IF(AND(O23,VLOOKUP(I23,SOURCE!B:P,2,0)&lt;&gt;"/  { itemToBeCoded"),IF(ISERROR(VLOOKUP(J23,TEST!A:F,6,0)),"",VLOOKUP(J23,TEST!A:F,6,0)),"")</f>
        <v/>
      </c>
      <c r="Y23" t="str">
        <f t="shared" si="3"/>
        <v/>
      </c>
    </row>
    <row r="24" spans="1:25">
      <c r="A24" s="24" t="str">
        <f>IF(ISNA(VLOOKUP(D24,D25:D$10322,1,0)),"",1)</f>
        <v/>
      </c>
      <c r="B24" s="24" t="str">
        <f>IF(ISNA(VLOOKUP(E24,E25:E$10322,1,0)),"",1)</f>
        <v/>
      </c>
      <c r="C24" s="2">
        <v>22</v>
      </c>
      <c r="D24" s="2" t="str">
        <f>VLOOKUP(C24,SOURCE!$V$3:$AC$2856,8,0)</f>
        <v>ITM_STRI</v>
      </c>
      <c r="E24" s="26" t="str">
        <f>CHAR(34)&amp;VLOOKUP(C24,SOURCE!$V$3:$AC$2856,6,0)&amp;CHAR(34)</f>
        <v>"STRI?"</v>
      </c>
      <c r="F24" s="22" t="str">
        <f>VLOOKUP(C24,SOURCE!$V$3:$AD$2856,9,0)&amp;"           {"&amp;D24&amp;",   "&amp;E24&amp;"},"</f>
        <v>//           {ITM_STRI,   "STRI?"},</v>
      </c>
      <c r="H24" t="b">
        <f>ISNA(VLOOKUP(J24,J25:J$823,1,0))</f>
        <v>1</v>
      </c>
      <c r="I24" s="27">
        <f>VLOOKUP(C24,SOURCE!V$6:AB$10035,7,0)</f>
        <v>31</v>
      </c>
      <c r="J24" s="28" t="str">
        <f>VLOOKUP(C24,SOURCE!V$6:AB$10035,6,0)</f>
        <v>STRI?</v>
      </c>
      <c r="K24" s="29" t="str">
        <f t="shared" si="4"/>
        <v>STRI?</v>
      </c>
      <c r="L24" s="39" t="str">
        <f>VLOOKUP(C24,SOURCE!V$6:AB$10035,2,0)</f>
        <v/>
      </c>
      <c r="M24" t="str">
        <f>IF(VLOOKUP(I24,SOURCE!B:P,2,0)="/  { itemToBeCoded","To be coded","")</f>
        <v/>
      </c>
      <c r="N24" s="17" t="str">
        <f>IF(AND(O24,VLOOKUP(I24,SOURCE!B:P,2,0)&lt;&gt;"/  { itemToBeCoded"),IF(ISERROR(VLOOKUP(J24,TEST!A:L,12,0)),"",   IF(VLOOKUP(J24,TEST!A:L,12,0)="","",VLOOKUP(J24,TEST!A:L,12,0)&amp;" //"&amp;U24)),"")</f>
        <v/>
      </c>
      <c r="O24" t="b">
        <f>ISNA(VLOOKUP(J24,J$3:J23,1,0))</f>
        <v>1</v>
      </c>
      <c r="Q24" s="26" t="str">
        <f>VLOOKUP(I24,SOURCE!B:P,5,0)</f>
        <v>"STRI?"</v>
      </c>
      <c r="T24" s="119"/>
      <c r="U24">
        <f t="shared" si="5"/>
        <v>0</v>
      </c>
      <c r="V24">
        <f t="shared" si="2"/>
        <v>0</v>
      </c>
      <c r="W24" t="str">
        <f>IF(AND(O24,VLOOKUP(I24,SOURCE!B:P,2,0)&lt;&gt;"/  { itemToBeCoded"),IF(ISERROR(VLOOKUP(J24,TEST!A:F,5,0)),"",VLOOKUP(J24,TEST!A:F,5,0)),"")</f>
        <v/>
      </c>
      <c r="X24" t="str">
        <f>IF(AND(O24,VLOOKUP(I24,SOURCE!B:P,2,0)&lt;&gt;"/  { itemToBeCoded"),IF(ISERROR(VLOOKUP(J24,TEST!A:F,6,0)),"",VLOOKUP(J24,TEST!A:F,6,0)),"")</f>
        <v/>
      </c>
      <c r="Y24" t="str">
        <f t="shared" si="3"/>
        <v/>
      </c>
    </row>
    <row r="25" spans="1:25">
      <c r="A25" s="24" t="str">
        <f>IF(ISNA(VLOOKUP(D25,D26:D$10322,1,0)),"",1)</f>
        <v/>
      </c>
      <c r="B25" s="24" t="str">
        <f>IF(ISNA(VLOOKUP(E25,E26:E$10322,1,0)),"",1)</f>
        <v/>
      </c>
      <c r="C25" s="2">
        <v>23</v>
      </c>
      <c r="D25" s="2" t="str">
        <f>VLOOKUP(C25,SOURCE!$V$3:$AC$2856,8,0)</f>
        <v>ITM_PMINFINITY</v>
      </c>
      <c r="E25" s="26" t="str">
        <f>CHAR(34)&amp;VLOOKUP(C25,SOURCE!$V$3:$AC$2856,6,0)&amp;CHAR(34)</f>
        <v>"PLUS_MINUSINFINITY?"</v>
      </c>
      <c r="F25" s="22" t="str">
        <f>VLOOKUP(C25,SOURCE!$V$3:$AD$2856,9,0)&amp;"           {"&amp;D25&amp;",   "&amp;E25&amp;"},"</f>
        <v>//           {ITM_PMINFINITY,   "PLUS_MINUSINFINITY?"},</v>
      </c>
      <c r="H25" t="b">
        <f>ISNA(VLOOKUP(J25,J26:J$823,1,0))</f>
        <v>1</v>
      </c>
      <c r="I25" s="27">
        <f>VLOOKUP(C25,SOURCE!V$6:AB$10035,7,0)</f>
        <v>32</v>
      </c>
      <c r="J25" s="28" t="str">
        <f>VLOOKUP(C25,SOURCE!V$6:AB$10035,6,0)</f>
        <v>PLUS_MINUSINFINITY?</v>
      </c>
      <c r="K25" s="29" t="str">
        <f t="shared" si="4"/>
        <v>PLUS_MINUSINFINITY?</v>
      </c>
      <c r="L25" s="39" t="str">
        <f>VLOOKUP(C25,SOURCE!V$6:AB$10035,2,0)</f>
        <v/>
      </c>
      <c r="M25" t="str">
        <f>IF(VLOOKUP(I25,SOURCE!B:P,2,0)="/  { itemToBeCoded","To be coded","")</f>
        <v/>
      </c>
      <c r="N25" s="17" t="str">
        <f>IF(AND(O25,VLOOKUP(I25,SOURCE!B:P,2,0)&lt;&gt;"/  { itemToBeCoded"),IF(ISERROR(VLOOKUP(J25,TEST!A:L,12,0)),"",   IF(VLOOKUP(J25,TEST!A:L,12,0)="","",VLOOKUP(J25,TEST!A:L,12,0)&amp;" //"&amp;U25)),"")</f>
        <v/>
      </c>
      <c r="O25" t="b">
        <f>ISNA(VLOOKUP(J25,J$3:J24,1,0))</f>
        <v>1</v>
      </c>
      <c r="Q25" s="26" t="str">
        <f>VLOOKUP(I25,SOURCE!B:P,5,0)</f>
        <v>STD_PLUS_MINUS STD_INFINITY "?"</v>
      </c>
      <c r="T25" s="119"/>
      <c r="U25">
        <f t="shared" si="5"/>
        <v>0</v>
      </c>
      <c r="V25">
        <f t="shared" si="2"/>
        <v>0</v>
      </c>
      <c r="W25" t="str">
        <f>IF(AND(O25,VLOOKUP(I25,SOURCE!B:P,2,0)&lt;&gt;"/  { itemToBeCoded"),IF(ISERROR(VLOOKUP(J25,TEST!A:F,5,0)),"",VLOOKUP(J25,TEST!A:F,5,0)),"")</f>
        <v/>
      </c>
      <c r="X25" t="str">
        <f>IF(AND(O25,VLOOKUP(I25,SOURCE!B:P,2,0)&lt;&gt;"/  { itemToBeCoded"),IF(ISERROR(VLOOKUP(J25,TEST!A:F,6,0)),"",VLOOKUP(J25,TEST!A:F,6,0)),"")</f>
        <v/>
      </c>
      <c r="Y25" t="str">
        <f t="shared" si="3"/>
        <v/>
      </c>
    </row>
    <row r="26" spans="1:25">
      <c r="A26" s="24" t="str">
        <f>IF(ISNA(VLOOKUP(D26,D27:D$10322,1,0)),"",1)</f>
        <v/>
      </c>
      <c r="B26" s="24" t="str">
        <f>IF(ISNA(VLOOKUP(E26,E27:E$10322,1,0)),"",1)</f>
        <v/>
      </c>
      <c r="C26" s="2">
        <v>24</v>
      </c>
      <c r="D26" s="2" t="str">
        <f>VLOOKUP(C26,SOURCE!$V$3:$AC$2856,8,0)</f>
        <v>ITM_PRIME</v>
      </c>
      <c r="E26" s="26" t="str">
        <f>CHAR(34)&amp;VLOOKUP(C26,SOURCE!$V$3:$AC$2856,6,0)&amp;CHAR(34)</f>
        <v>"PRIME?"</v>
      </c>
      <c r="F26" s="22" t="str">
        <f>VLOOKUP(C26,SOURCE!$V$3:$AD$2856,9,0)&amp;"           {"&amp;D26&amp;",   "&amp;E26&amp;"},"</f>
        <v xml:space="preserve">           {ITM_PRIME,   "PRIME?"},</v>
      </c>
      <c r="H26" t="b">
        <f>ISNA(VLOOKUP(J26,J27:J$823,1,0))</f>
        <v>1</v>
      </c>
      <c r="I26" s="27">
        <f>VLOOKUP(C26,SOURCE!V$6:AB$10035,7,0)</f>
        <v>33</v>
      </c>
      <c r="J26" s="28" t="str">
        <f>VLOOKUP(C26,SOURCE!V$6:AB$10035,6,0)</f>
        <v>PRIME?</v>
      </c>
      <c r="K26" s="29" t="str">
        <f t="shared" si="4"/>
        <v>PRIME?</v>
      </c>
      <c r="L26" s="39" t="str">
        <f>VLOOKUP(C26,SOURCE!V$6:AB$10035,2,0)</f>
        <v>Math</v>
      </c>
      <c r="M26" t="str">
        <f>IF(VLOOKUP(I26,SOURCE!B:P,2,0)="/  { itemToBeCoded","To be coded","")</f>
        <v/>
      </c>
      <c r="N26" s="17" t="str">
        <f>IF(AND(O26,VLOOKUP(I26,SOURCE!B:P,2,0)&lt;&gt;"/  { itemToBeCoded"),IF(ISERROR(VLOOKUP(J26,TEST!A:L,12,0)),"",   IF(VLOOKUP(J26,TEST!A:L,12,0)="","",VLOOKUP(J26,TEST!A:L,12,0)&amp;" //"&amp;U26)),"")</f>
        <v>11 ENTER PRIME?  GTO_SZ M1 DROP 1 EXIT 1 SUM+ //1</v>
      </c>
      <c r="O26" t="b">
        <f>ISNA(VLOOKUP(J26,J$3:J25,1,0))</f>
        <v>1</v>
      </c>
      <c r="Q26" s="26" t="str">
        <f>VLOOKUP(I26,SOURCE!B:P,5,0)</f>
        <v>"PRIME?"</v>
      </c>
      <c r="T26" s="119"/>
      <c r="U26">
        <f t="shared" si="5"/>
        <v>1</v>
      </c>
      <c r="V26">
        <f t="shared" si="2"/>
        <v>1</v>
      </c>
      <c r="W26">
        <f>IF(AND(O26,VLOOKUP(I26,SOURCE!B:P,2,0)&lt;&gt;"/  { itemToBeCoded"),IF(ISERROR(VLOOKUP(J26,TEST!A:F,5,0)),"",VLOOKUP(J26,TEST!A:F,5,0)),"")</f>
        <v>1</v>
      </c>
      <c r="X26">
        <f>IF(AND(O26,VLOOKUP(I26,SOURCE!B:P,2,0)&lt;&gt;"/  { itemToBeCoded"),IF(ISERROR(VLOOKUP(J26,TEST!A:F,6,0)),"",VLOOKUP(J26,TEST!A:F,6,0)),"")</f>
        <v>1</v>
      </c>
      <c r="Y26" t="str">
        <f t="shared" si="3"/>
        <v>both</v>
      </c>
    </row>
    <row r="27" spans="1:25">
      <c r="A27" s="24" t="str">
        <f>IF(ISNA(VLOOKUP(D27,D28:D$10322,1,0)),"",1)</f>
        <v/>
      </c>
      <c r="B27" s="24" t="str">
        <f>IF(ISNA(VLOOKUP(E27,E28:E$10322,1,0)),"",1)</f>
        <v/>
      </c>
      <c r="C27" s="2">
        <v>25</v>
      </c>
      <c r="D27" s="2" t="str">
        <f>VLOOKUP(C27,SOURCE!$V$3:$AC$2856,8,0)</f>
        <v>ITM_ENTER</v>
      </c>
      <c r="E27" s="26" t="str">
        <f>CHAR(34)&amp;VLOOKUP(C27,SOURCE!$V$3:$AC$2856,6,0)&amp;CHAR(34)</f>
        <v>"ENTER"</v>
      </c>
      <c r="F27" s="22" t="str">
        <f>VLOOKUP(C27,SOURCE!$V$3:$AD$2856,9,0)&amp;"           {"&amp;D27&amp;",   "&amp;E27&amp;"},"</f>
        <v xml:space="preserve">           {ITM_ENTER,   "ENTER"},</v>
      </c>
      <c r="H27" t="b">
        <f>ISNA(VLOOKUP(J27,J28:J$823,1,0))</f>
        <v>1</v>
      </c>
      <c r="I27" s="27">
        <f>VLOOKUP(C27,SOURCE!V$6:AB$10035,7,0)</f>
        <v>35</v>
      </c>
      <c r="J27" s="28" t="str">
        <f>VLOOKUP(C27,SOURCE!V$6:AB$10035,6,0)</f>
        <v>ENTER</v>
      </c>
      <c r="K27" s="29" t="str">
        <f t="shared" si="4"/>
        <v>ENTER</v>
      </c>
      <c r="L27" s="39" t="str">
        <f>VLOOKUP(C27,SOURCE!V$6:AB$10035,2,0)</f>
        <v>STACK</v>
      </c>
      <c r="M27" t="str">
        <f>IF(VLOOKUP(I27,SOURCE!B:P,2,0)="/  { itemToBeCoded","To be coded","")</f>
        <v/>
      </c>
      <c r="N27" s="17" t="str">
        <f>IF(AND(O27,VLOOKUP(I27,SOURCE!B:P,2,0)&lt;&gt;"/  { itemToBeCoded"),IF(ISERROR(VLOOKUP(J27,TEST!A:L,12,0)),"",   IF(VLOOKUP(J27,TEST!A:L,12,0)="","",VLOOKUP(J27,TEST!A:L,12,0)&amp;" //"&amp;U27)),"")</f>
        <v>RPN 5 ENTER + ERPN 1  + 11 GSB M2 //2</v>
      </c>
      <c r="O27" t="b">
        <f>ISNA(VLOOKUP(J27,J$3:J26,1,0))</f>
        <v>1</v>
      </c>
      <c r="Q27" s="26" t="str">
        <f>VLOOKUP(I27,SOURCE!B:P,5,0)</f>
        <v>"ENTER" STD_UP_ARROW</v>
      </c>
      <c r="T27" s="120"/>
      <c r="U27">
        <f t="shared" si="5"/>
        <v>2</v>
      </c>
      <c r="V27">
        <f t="shared" si="2"/>
        <v>12</v>
      </c>
      <c r="W27">
        <f>IF(AND(O27,VLOOKUP(I27,SOURCE!B:P,2,0)&lt;&gt;"/  { itemToBeCoded"),IF(ISERROR(VLOOKUP(J27,TEST!A:F,5,0)),"",VLOOKUP(J27,TEST!A:F,5,0)),"")</f>
        <v>1</v>
      </c>
      <c r="X27">
        <f>IF(AND(O27,VLOOKUP(I27,SOURCE!B:P,2,0)&lt;&gt;"/  { itemToBeCoded"),IF(ISERROR(VLOOKUP(J27,TEST!A:F,6,0)),"",VLOOKUP(J27,TEST!A:F,6,0)),"")</f>
        <v>11</v>
      </c>
      <c r="Y27" t="str">
        <f t="shared" si="3"/>
        <v>both</v>
      </c>
    </row>
    <row r="28" spans="1:25">
      <c r="A28" s="24" t="str">
        <f>IF(ISNA(VLOOKUP(D28,D29:D$10322,1,0)),"",1)</f>
        <v/>
      </c>
      <c r="B28" s="24" t="str">
        <f>IF(ISNA(VLOOKUP(E28,E29:E$10322,1,0)),"",1)</f>
        <v/>
      </c>
      <c r="C28" s="2">
        <v>26</v>
      </c>
      <c r="D28" s="2" t="str">
        <f>VLOOKUP(C28,SOURCE!$V$3:$AC$2856,8,0)</f>
        <v>ITM_XexY</v>
      </c>
      <c r="E28" s="26" t="str">
        <f>CHAR(34)&amp;VLOOKUP(C28,SOURCE!$V$3:$AC$2856,6,0)&amp;CHAR(34)</f>
        <v>"X&lt;&gt;Y"</v>
      </c>
      <c r="F28" s="22" t="str">
        <f>VLOOKUP(C28,SOURCE!$V$3:$AD$2856,9,0)&amp;"           {"&amp;D28&amp;",   "&amp;E28&amp;"},"</f>
        <v xml:space="preserve">           {ITM_XexY,   "X&lt;&gt;Y"},</v>
      </c>
      <c r="H28" t="b">
        <f>ISNA(VLOOKUP(J28,J29:J$823,1,0))</f>
        <v>1</v>
      </c>
      <c r="I28" s="27">
        <f>VLOOKUP(C28,SOURCE!V$6:AB$10035,7,0)</f>
        <v>36</v>
      </c>
      <c r="J28" s="28" t="str">
        <f>VLOOKUP(C28,SOURCE!V$6:AB$10035,6,0)</f>
        <v>X&lt;&gt;Y</v>
      </c>
      <c r="K28" s="29" t="str">
        <f t="shared" si="4"/>
        <v>x&lt;&gt;y</v>
      </c>
      <c r="L28" s="39" t="str">
        <f>VLOOKUP(C28,SOURCE!V$6:AB$10035,2,0)</f>
        <v>STACK</v>
      </c>
      <c r="M28" t="str">
        <f>IF(VLOOKUP(I28,SOURCE!B:P,2,0)="/  { itemToBeCoded","To be coded","")</f>
        <v/>
      </c>
      <c r="N28" s="17" t="str">
        <f>IF(AND(O28,VLOOKUP(I28,SOURCE!B:P,2,0)&lt;&gt;"/  { itemToBeCoded"),IF(ISERROR(VLOOKUP(J28,TEST!A:L,12,0)),"",   IF(VLOOKUP(J28,TEST!A:L,12,0)="","",VLOOKUP(J28,TEST!A:L,12,0)&amp;" //"&amp;U28)),"")</f>
        <v>2 ENTER 5 X&lt;&gt;Y /  2.5 GSB M2 //3</v>
      </c>
      <c r="O28" t="b">
        <f>ISNA(VLOOKUP(J28,J$3:J27,1,0))</f>
        <v>1</v>
      </c>
      <c r="Q28" s="26" t="str">
        <f>VLOOKUP(I28,SOURCE!B:P,5,0)</f>
        <v>"x" STD_LEFT_RIGHT_ARROWS "y"</v>
      </c>
      <c r="T28" s="119"/>
      <c r="U28">
        <f t="shared" si="5"/>
        <v>3</v>
      </c>
      <c r="V28">
        <f t="shared" si="2"/>
        <v>14.5</v>
      </c>
      <c r="W28">
        <f>IF(AND(O28,VLOOKUP(I28,SOURCE!B:P,2,0)&lt;&gt;"/  { itemToBeCoded"),IF(ISERROR(VLOOKUP(J28,TEST!A:F,5,0)),"",VLOOKUP(J28,TEST!A:F,5,0)),"")</f>
        <v>1</v>
      </c>
      <c r="X28">
        <f>IF(AND(O28,VLOOKUP(I28,SOURCE!B:P,2,0)&lt;&gt;"/  { itemToBeCoded"),IF(ISERROR(VLOOKUP(J28,TEST!A:F,6,0)),"",VLOOKUP(J28,TEST!A:F,6,0)),"")</f>
        <v>2.5</v>
      </c>
      <c r="Y28" t="str">
        <f t="shared" si="3"/>
        <v>both</v>
      </c>
    </row>
    <row r="29" spans="1:25">
      <c r="A29" s="24" t="str">
        <f>IF(ISNA(VLOOKUP(D29,D30:D$10322,1,0)),"",1)</f>
        <v/>
      </c>
      <c r="B29" s="24" t="str">
        <f>IF(ISNA(VLOOKUP(E29,E30:E$10322,1,0)),"",1)</f>
        <v/>
      </c>
      <c r="C29" s="2">
        <v>27</v>
      </c>
      <c r="D29" s="2" t="str">
        <f>VLOOKUP(C29,SOURCE!$V$3:$AC$2856,8,0)</f>
        <v>ITM_DROP</v>
      </c>
      <c r="E29" s="26" t="str">
        <f>CHAR(34)&amp;VLOOKUP(C29,SOURCE!$V$3:$AC$2856,6,0)&amp;CHAR(34)</f>
        <v>"DROP"</v>
      </c>
      <c r="F29" s="22" t="str">
        <f>VLOOKUP(C29,SOURCE!$V$3:$AD$2856,9,0)&amp;"           {"&amp;D29&amp;",   "&amp;E29&amp;"},"</f>
        <v xml:space="preserve">           {ITM_DROP,   "DROP"},</v>
      </c>
      <c r="H29" t="b">
        <f>ISNA(VLOOKUP(J29,J30:J$823,1,0))</f>
        <v>1</v>
      </c>
      <c r="I29" s="27">
        <f>VLOOKUP(C29,SOURCE!V$6:AB$10035,7,0)</f>
        <v>37</v>
      </c>
      <c r="J29" s="28" t="str">
        <f>VLOOKUP(C29,SOURCE!V$6:AB$10035,6,0)</f>
        <v>DROP</v>
      </c>
      <c r="K29" s="29" t="str">
        <f t="shared" si="4"/>
        <v>DROP</v>
      </c>
      <c r="L29" s="39" t="str">
        <f>VLOOKUP(C29,SOURCE!V$6:AB$10035,2,0)</f>
        <v>STACK</v>
      </c>
      <c r="M29" t="str">
        <f>IF(VLOOKUP(I29,SOURCE!B:P,2,0)="/  { itemToBeCoded","To be coded","")</f>
        <v/>
      </c>
      <c r="N29" s="17" t="str">
        <f>IF(AND(O29,VLOOKUP(I29,SOURCE!B:P,2,0)&lt;&gt;"/  { itemToBeCoded"),IF(ISERROR(VLOOKUP(J29,TEST!A:L,12,0)),"",   IF(VLOOKUP(J29,TEST!A:L,12,0)="","",VLOOKUP(J29,TEST!A:L,12,0)&amp;" //"&amp;U29)),"")</f>
        <v>1 EXIT 2 DROP 1 EXIT 3 DROP 1 GSB M2 //4</v>
      </c>
      <c r="O29" t="b">
        <f>ISNA(VLOOKUP(J29,J$3:J28,1,0))</f>
        <v>1</v>
      </c>
      <c r="Q29" s="26" t="str">
        <f>VLOOKUP(I29,SOURCE!B:P,5,0)</f>
        <v>"DROP" STD_DOWN_ARROW</v>
      </c>
      <c r="T29" s="120"/>
      <c r="U29">
        <f t="shared" si="5"/>
        <v>4</v>
      </c>
      <c r="V29">
        <f t="shared" si="2"/>
        <v>15.5</v>
      </c>
      <c r="W29">
        <f>IF(AND(O29,VLOOKUP(I29,SOURCE!B:P,2,0)&lt;&gt;"/  { itemToBeCoded"),IF(ISERROR(VLOOKUP(J29,TEST!A:F,5,0)),"",VLOOKUP(J29,TEST!A:F,5,0)),"")</f>
        <v>1</v>
      </c>
      <c r="X29">
        <f>IF(AND(O29,VLOOKUP(I29,SOURCE!B:P,2,0)&lt;&gt;"/  { itemToBeCoded"),IF(ISERROR(VLOOKUP(J29,TEST!A:F,6,0)),"",VLOOKUP(J29,TEST!A:F,6,0)),"")</f>
        <v>1</v>
      </c>
      <c r="Y29" t="str">
        <f t="shared" si="3"/>
        <v>both</v>
      </c>
    </row>
    <row r="30" spans="1:25">
      <c r="A30" s="24" t="str">
        <f>IF(ISNA(VLOOKUP(D30,D31:D$10322,1,0)),"",1)</f>
        <v/>
      </c>
      <c r="B30" s="24" t="str">
        <f>IF(ISNA(VLOOKUP(E30,E31:E$10322,1,0)),"",1)</f>
        <v/>
      </c>
      <c r="C30" s="2">
        <v>28</v>
      </c>
      <c r="D30" s="2" t="str">
        <f>VLOOKUP(C30,SOURCE!$V$3:$AC$2856,8,0)</f>
        <v>ITM_Rup</v>
      </c>
      <c r="E30" s="26" t="str">
        <f>CHAR(34)&amp;VLOOKUP(C30,SOURCE!$V$3:$AC$2856,6,0)&amp;CHAR(34)</f>
        <v>"R"</v>
      </c>
      <c r="F30" s="22" t="str">
        <f>VLOOKUP(C30,SOURCE!$V$3:$AD$2856,9,0)&amp;"           {"&amp;D30&amp;",   "&amp;E30&amp;"},"</f>
        <v>//           {ITM_Rup,   "R"},</v>
      </c>
      <c r="H30" t="b">
        <f>ISNA(VLOOKUP(J30,J31:J$823,1,0))</f>
        <v>1</v>
      </c>
      <c r="I30" s="27">
        <f>VLOOKUP(C30,SOURCE!V$6:AB$10035,7,0)</f>
        <v>39</v>
      </c>
      <c r="J30" s="28" t="str">
        <f>VLOOKUP(C30,SOURCE!V$6:AB$10035,6,0)</f>
        <v>R</v>
      </c>
      <c r="K30" s="29" t="str">
        <f t="shared" si="4"/>
        <v>R</v>
      </c>
      <c r="L30" s="39" t="str">
        <f>VLOOKUP(C30,SOURCE!V$6:AB$10035,2,0)</f>
        <v/>
      </c>
      <c r="M30" t="str">
        <f>IF(VLOOKUP(I30,SOURCE!B:P,2,0)="/  { itemToBeCoded","To be coded","")</f>
        <v/>
      </c>
      <c r="N30" s="17" t="str">
        <f>IF(AND(O30,VLOOKUP(I30,SOURCE!B:P,2,0)&lt;&gt;"/  { itemToBeCoded"),IF(ISERROR(VLOOKUP(J30,TEST!A:L,12,0)),"",   IF(VLOOKUP(J30,TEST!A:L,12,0)="","",VLOOKUP(J30,TEST!A:L,12,0)&amp;" //"&amp;U30)),"")</f>
        <v/>
      </c>
      <c r="O30" t="b">
        <f>ISNA(VLOOKUP(J30,J$3:J29,1,0))</f>
        <v>1</v>
      </c>
      <c r="Q30" s="26" t="str">
        <f>VLOOKUP(I30,SOURCE!B:P,5,0)</f>
        <v>"R" STD_UP_ARROW</v>
      </c>
      <c r="T30" s="119"/>
      <c r="U30">
        <f t="shared" si="5"/>
        <v>4</v>
      </c>
      <c r="V30">
        <f t="shared" si="2"/>
        <v>15.5</v>
      </c>
      <c r="W30" t="str">
        <f>IF(AND(O30,VLOOKUP(I30,SOURCE!B:P,2,0)&lt;&gt;"/  { itemToBeCoded"),IF(ISERROR(VLOOKUP(J30,TEST!A:F,5,0)),"",VLOOKUP(J30,TEST!A:F,5,0)),"")</f>
        <v/>
      </c>
      <c r="X30" t="str">
        <f>IF(AND(O30,VLOOKUP(I30,SOURCE!B:P,2,0)&lt;&gt;"/  { itemToBeCoded"),IF(ISERROR(VLOOKUP(J30,TEST!A:F,6,0)),"",VLOOKUP(J30,TEST!A:F,6,0)),"")</f>
        <v/>
      </c>
      <c r="Y30" t="str">
        <f t="shared" si="3"/>
        <v/>
      </c>
    </row>
    <row r="31" spans="1:25">
      <c r="A31" s="24" t="str">
        <f>IF(ISNA(VLOOKUP(D31,D32:D$10322,1,0)),"",1)</f>
        <v/>
      </c>
      <c r="B31" s="24" t="str">
        <f>IF(ISNA(VLOOKUP(E31,E32:E$10322,1,0)),"",1)</f>
        <v/>
      </c>
      <c r="C31" s="2">
        <v>29</v>
      </c>
      <c r="D31" s="2" t="str">
        <f>VLOOKUP(C31,SOURCE!$V$3:$AC$2856,8,0)</f>
        <v>ITM_Rdown</v>
      </c>
      <c r="E31" s="26" t="str">
        <f>CHAR(34)&amp;VLOOKUP(C31,SOURCE!$V$3:$AC$2856,6,0)&amp;CHAR(34)</f>
        <v>"RDOWN_ARROW"</v>
      </c>
      <c r="F31" s="22" t="str">
        <f>VLOOKUP(C31,SOURCE!$V$3:$AD$2856,9,0)&amp;"           {"&amp;D31&amp;",   "&amp;E31&amp;"},"</f>
        <v>//           {ITM_Rdown,   "RDOWN_ARROW"},</v>
      </c>
      <c r="H31" t="b">
        <f>ISNA(VLOOKUP(J31,J32:J$823,1,0))</f>
        <v>1</v>
      </c>
      <c r="I31" s="27">
        <f>VLOOKUP(C31,SOURCE!V$6:AB$10035,7,0)</f>
        <v>40</v>
      </c>
      <c r="J31" s="28" t="str">
        <f>VLOOKUP(C31,SOURCE!V$6:AB$10035,6,0)</f>
        <v>RDOWN_ARROW</v>
      </c>
      <c r="K31" s="29" t="str">
        <f t="shared" si="4"/>
        <v>R</v>
      </c>
      <c r="L31" s="39" t="str">
        <f>VLOOKUP(C31,SOURCE!V$6:AB$10035,2,0)</f>
        <v/>
      </c>
      <c r="M31" t="str">
        <f>IF(VLOOKUP(I31,SOURCE!B:P,2,0)="/  { itemToBeCoded","To be coded","")</f>
        <v/>
      </c>
      <c r="N31" s="17" t="str">
        <f>IF(AND(O31,VLOOKUP(I31,SOURCE!B:P,2,0)&lt;&gt;"/  { itemToBeCoded"),IF(ISERROR(VLOOKUP(J31,TEST!A:L,12,0)),"",   IF(VLOOKUP(J31,TEST!A:L,12,0)="","",VLOOKUP(J31,TEST!A:L,12,0)&amp;" //"&amp;U31)),"")</f>
        <v/>
      </c>
      <c r="O31" t="b">
        <f>ISNA(VLOOKUP(J31,J$3:J30,1,0))</f>
        <v>1</v>
      </c>
      <c r="Q31" s="26" t="str">
        <f>VLOOKUP(I31,SOURCE!B:P,5,0)</f>
        <v>"R" STD_DOWN_ARROW</v>
      </c>
      <c r="T31" s="119"/>
      <c r="U31">
        <f t="shared" si="5"/>
        <v>4</v>
      </c>
      <c r="V31">
        <f t="shared" si="2"/>
        <v>15.5</v>
      </c>
      <c r="W31" t="str">
        <f>IF(AND(O31,VLOOKUP(I31,SOURCE!B:P,2,0)&lt;&gt;"/  { itemToBeCoded"),IF(ISERROR(VLOOKUP(J31,TEST!A:F,5,0)),"",VLOOKUP(J31,TEST!A:F,5,0)),"")</f>
        <v/>
      </c>
      <c r="X31" t="str">
        <f>IF(AND(O31,VLOOKUP(I31,SOURCE!B:P,2,0)&lt;&gt;"/  { itemToBeCoded"),IF(ISERROR(VLOOKUP(J31,TEST!A:F,6,0)),"",VLOOKUP(J31,TEST!A:F,6,0)),"")</f>
        <v/>
      </c>
      <c r="Y31" t="str">
        <f t="shared" si="3"/>
        <v/>
      </c>
    </row>
    <row r="32" spans="1:25">
      <c r="A32" s="24" t="str">
        <f>IF(ISNA(VLOOKUP(D32,D33:D$10322,1,0)),"",1)</f>
        <v/>
      </c>
      <c r="B32" s="24" t="str">
        <f>IF(ISNA(VLOOKUP(E32,E33:E$10322,1,0)),"",1)</f>
        <v/>
      </c>
      <c r="C32" s="2">
        <v>30</v>
      </c>
      <c r="D32" s="2" t="str">
        <f>VLOOKUP(C32,SOURCE!$V$3:$AC$2856,8,0)</f>
        <v>ITM_CLX</v>
      </c>
      <c r="E32" s="26" t="str">
        <f>CHAR(34)&amp;VLOOKUP(C32,SOURCE!$V$3:$AC$2856,6,0)&amp;CHAR(34)</f>
        <v>"CLX"</v>
      </c>
      <c r="F32" s="22" t="str">
        <f>VLOOKUP(C32,SOURCE!$V$3:$AD$2856,9,0)&amp;"           {"&amp;D32&amp;",   "&amp;E32&amp;"},"</f>
        <v xml:space="preserve">           {ITM_CLX,   "CLX"},</v>
      </c>
      <c r="H32" t="b">
        <f>ISNA(VLOOKUP(J32,J33:J$823,1,0))</f>
        <v>1</v>
      </c>
      <c r="I32" s="27">
        <f>VLOOKUP(C32,SOURCE!V$6:AB$10035,7,0)</f>
        <v>41</v>
      </c>
      <c r="J32" s="28" t="str">
        <f>VLOOKUP(C32,SOURCE!V$6:AB$10035,6,0)</f>
        <v>CLX</v>
      </c>
      <c r="K32" s="29" t="str">
        <f t="shared" si="4"/>
        <v>CLX</v>
      </c>
      <c r="L32" s="39" t="str">
        <f>VLOOKUP(C32,SOURCE!V$6:AB$10035,2,0)</f>
        <v>Clear</v>
      </c>
      <c r="M32" t="str">
        <f>IF(VLOOKUP(I32,SOURCE!B:P,2,0)="/  { itemToBeCoded","To be coded","")</f>
        <v/>
      </c>
      <c r="N32" s="17" t="str">
        <f>IF(AND(O32,VLOOKUP(I32,SOURCE!B:P,2,0)&lt;&gt;"/  { itemToBeCoded"),IF(ISERROR(VLOOKUP(J32,TEST!A:L,12,0)),"",   IF(VLOOKUP(J32,TEST!A:L,12,0)="","",VLOOKUP(J32,TEST!A:L,12,0)&amp;" //"&amp;U32)),"")</f>
        <v>1 ENTER 2 ENTER 3 ENTER CLX + + 3 GSB M2 //5</v>
      </c>
      <c r="O32" t="b">
        <f>ISNA(VLOOKUP(J32,J$3:J31,1,0))</f>
        <v>1</v>
      </c>
      <c r="Q32" s="26" t="str">
        <f>VLOOKUP(I32,SOURCE!B:P,5,0)</f>
        <v>"CLX"</v>
      </c>
      <c r="T32" s="119"/>
      <c r="U32">
        <f t="shared" si="5"/>
        <v>5</v>
      </c>
      <c r="V32">
        <f t="shared" si="2"/>
        <v>18.5</v>
      </c>
      <c r="W32">
        <f>IF(AND(O32,VLOOKUP(I32,SOURCE!B:P,2,0)&lt;&gt;"/  { itemToBeCoded"),IF(ISERROR(VLOOKUP(J32,TEST!A:F,5,0)),"",VLOOKUP(J32,TEST!A:F,5,0)),"")</f>
        <v>1</v>
      </c>
      <c r="X32">
        <f>IF(AND(O32,VLOOKUP(I32,SOURCE!B:P,2,0)&lt;&gt;"/  { itemToBeCoded"),IF(ISERROR(VLOOKUP(J32,TEST!A:F,6,0)),"",VLOOKUP(J32,TEST!A:F,6,0)),"")</f>
        <v>3</v>
      </c>
      <c r="Y32" t="str">
        <f t="shared" si="3"/>
        <v>both</v>
      </c>
    </row>
    <row r="33" spans="1:25">
      <c r="A33" s="24" t="str">
        <f>IF(ISNA(VLOOKUP(D33,D34:D$10322,1,0)),"",1)</f>
        <v/>
      </c>
      <c r="B33" s="24" t="str">
        <f>IF(ISNA(VLOOKUP(E33,E34:E$10322,1,0)),"",1)</f>
        <v/>
      </c>
      <c r="C33" s="2">
        <v>31</v>
      </c>
      <c r="D33" s="2" t="str">
        <f>VLOOKUP(C33,SOURCE!$V$3:$AC$2856,8,0)</f>
        <v>ITM_FILL</v>
      </c>
      <c r="E33" s="26" t="str">
        <f>CHAR(34)&amp;VLOOKUP(C33,SOURCE!$V$3:$AC$2856,6,0)&amp;CHAR(34)</f>
        <v>"FILL"</v>
      </c>
      <c r="F33" s="22" t="str">
        <f>VLOOKUP(C33,SOURCE!$V$3:$AD$2856,9,0)&amp;"           {"&amp;D33&amp;",   "&amp;E33&amp;"},"</f>
        <v xml:space="preserve">           {ITM_FILL,   "FILL"},</v>
      </c>
      <c r="H33" t="b">
        <f>ISNA(VLOOKUP(J33,J34:J$823,1,0))</f>
        <v>1</v>
      </c>
      <c r="I33" s="27">
        <f>VLOOKUP(C33,SOURCE!V$6:AB$10035,7,0)</f>
        <v>42</v>
      </c>
      <c r="J33" s="28" t="str">
        <f>VLOOKUP(C33,SOURCE!V$6:AB$10035,6,0)</f>
        <v>FILL</v>
      </c>
      <c r="K33" s="29" t="str">
        <f t="shared" si="4"/>
        <v>FILL</v>
      </c>
      <c r="L33" s="39" t="str">
        <f>VLOOKUP(C33,SOURCE!V$6:AB$10035,2,0)</f>
        <v>STACK</v>
      </c>
      <c r="M33" t="str">
        <f>IF(VLOOKUP(I33,SOURCE!B:P,2,0)="/  { itemToBeCoded","To be coded","")</f>
        <v/>
      </c>
      <c r="N33" s="17" t="str">
        <f>IF(AND(O33,VLOOKUP(I33,SOURCE!B:P,2,0)&lt;&gt;"/  { itemToBeCoded"),IF(ISERROR(VLOOKUP(J33,TEST!A:L,12,0)),"",   IF(VLOOKUP(J33,TEST!A:L,12,0)="","",VLOOKUP(J33,TEST!A:L,12,0)&amp;" //"&amp;U33)),"")</f>
        <v>3 FILL + + + 12 GSB M2 //6</v>
      </c>
      <c r="O33" t="b">
        <f>ISNA(VLOOKUP(J33,J$3:J32,1,0))</f>
        <v>1</v>
      </c>
      <c r="Q33" s="26" t="str">
        <f>VLOOKUP(I33,SOURCE!B:P,5,0)</f>
        <v>"FILL"</v>
      </c>
      <c r="T33" s="119"/>
      <c r="U33">
        <f t="shared" si="5"/>
        <v>6</v>
      </c>
      <c r="V33">
        <f t="shared" si="2"/>
        <v>30.5</v>
      </c>
      <c r="W33">
        <f>IF(AND(O33,VLOOKUP(I33,SOURCE!B:P,2,0)&lt;&gt;"/  { itemToBeCoded"),IF(ISERROR(VLOOKUP(J33,TEST!A:F,5,0)),"",VLOOKUP(J33,TEST!A:F,5,0)),"")</f>
        <v>1</v>
      </c>
      <c r="X33">
        <f>IF(AND(O33,VLOOKUP(I33,SOURCE!B:P,2,0)&lt;&gt;"/  { itemToBeCoded"),IF(ISERROR(VLOOKUP(J33,TEST!A:F,6,0)),"",VLOOKUP(J33,TEST!A:F,6,0)),"")</f>
        <v>12</v>
      </c>
      <c r="Y33" t="str">
        <f t="shared" si="3"/>
        <v>both</v>
      </c>
    </row>
    <row r="34" spans="1:25">
      <c r="A34" s="24" t="str">
        <f>IF(ISNA(VLOOKUP(D34,D35:D$10322,1,0)),"",1)</f>
        <v/>
      </c>
      <c r="B34" s="24" t="str">
        <f>IF(ISNA(VLOOKUP(E34,E35:E$10322,1,0)),"",1)</f>
        <v/>
      </c>
      <c r="C34" s="2">
        <v>32</v>
      </c>
      <c r="D34" s="2" t="str">
        <f>VLOOKUP(C34,SOURCE!$V$3:$AC$2856,8,0)</f>
        <v>ITM_INPUT</v>
      </c>
      <c r="E34" s="26" t="str">
        <f>CHAR(34)&amp;VLOOKUP(C34,SOURCE!$V$3:$AC$2856,6,0)&amp;CHAR(34)</f>
        <v>"INPUT"</v>
      </c>
      <c r="F34" s="22" t="str">
        <f>VLOOKUP(C34,SOURCE!$V$3:$AD$2856,9,0)&amp;"           {"&amp;D34&amp;",   "&amp;E34&amp;"},"</f>
        <v>//           {ITM_INPUT,   "INPUT"},</v>
      </c>
      <c r="H34" t="b">
        <f>ISNA(VLOOKUP(J34,J35:J$823,1,0))</f>
        <v>1</v>
      </c>
      <c r="I34" s="27">
        <f>VLOOKUP(C34,SOURCE!V$6:AB$10035,7,0)</f>
        <v>43</v>
      </c>
      <c r="J34" s="28" t="str">
        <f>VLOOKUP(C34,SOURCE!V$6:AB$10035,6,0)</f>
        <v>INPUT</v>
      </c>
      <c r="K34" s="29" t="str">
        <f t="shared" si="4"/>
        <v>INPUT</v>
      </c>
      <c r="L34" s="39" t="str">
        <f>VLOOKUP(C34,SOURCE!V$6:AB$10035,2,0)</f>
        <v/>
      </c>
      <c r="M34" t="str">
        <f>IF(VLOOKUP(I34,SOURCE!B:P,2,0)="/  { itemToBeCoded","To be coded","")</f>
        <v/>
      </c>
      <c r="N34" s="17" t="str">
        <f>IF(AND(O34,VLOOKUP(I34,SOURCE!B:P,2,0)&lt;&gt;"/  { itemToBeCoded"),IF(ISERROR(VLOOKUP(J34,TEST!A:L,12,0)),"",   IF(VLOOKUP(J34,TEST!A:L,12,0)="","",VLOOKUP(J34,TEST!A:L,12,0)&amp;" //"&amp;U34)),"")</f>
        <v/>
      </c>
      <c r="O34" t="b">
        <f>ISNA(VLOOKUP(J34,J$3:J33,1,0))</f>
        <v>1</v>
      </c>
      <c r="Q34" s="26" t="str">
        <f>VLOOKUP(I34,SOURCE!B:P,5,0)</f>
        <v>"INPUT"</v>
      </c>
      <c r="T34" s="119"/>
      <c r="U34">
        <f t="shared" si="5"/>
        <v>6</v>
      </c>
      <c r="V34">
        <f t="shared" si="2"/>
        <v>30.5</v>
      </c>
      <c r="W34" t="str">
        <f>IF(AND(O34,VLOOKUP(I34,SOURCE!B:P,2,0)&lt;&gt;"/  { itemToBeCoded"),IF(ISERROR(VLOOKUP(J34,TEST!A:F,5,0)),"",VLOOKUP(J34,TEST!A:F,5,0)),"")</f>
        <v/>
      </c>
      <c r="X34" t="str">
        <f>IF(AND(O34,VLOOKUP(I34,SOURCE!B:P,2,0)&lt;&gt;"/  { itemToBeCoded"),IF(ISERROR(VLOOKUP(J34,TEST!A:F,6,0)),"",VLOOKUP(J34,TEST!A:F,6,0)),"")</f>
        <v/>
      </c>
      <c r="Y34" t="str">
        <f t="shared" si="3"/>
        <v/>
      </c>
    </row>
    <row r="35" spans="1:25">
      <c r="A35" s="24" t="str">
        <f>IF(ISNA(VLOOKUP(D35,D36:D$10322,1,0)),"",1)</f>
        <v/>
      </c>
      <c r="B35" s="24" t="str">
        <f>IF(ISNA(VLOOKUP(E35,E36:E$10322,1,0)),"",1)</f>
        <v/>
      </c>
      <c r="C35" s="2">
        <v>33</v>
      </c>
      <c r="D35" s="2" t="str">
        <f>VLOOKUP(C35,SOURCE!$V$3:$AC$2856,8,0)</f>
        <v>ITM_STO</v>
      </c>
      <c r="E35" s="26" t="str">
        <f>CHAR(34)&amp;VLOOKUP(C35,SOURCE!$V$3:$AC$2856,6,0)&amp;CHAR(34)</f>
        <v>"STO"</v>
      </c>
      <c r="F35" s="22" t="str">
        <f>VLOOKUP(C35,SOURCE!$V$3:$AD$2856,9,0)&amp;"           {"&amp;D35&amp;",   "&amp;E35&amp;"},"</f>
        <v xml:space="preserve">           {ITM_STO,   "STO"},</v>
      </c>
      <c r="H35" t="b">
        <f>ISNA(VLOOKUP(J35,J36:J$823,1,0))</f>
        <v>1</v>
      </c>
      <c r="I35" s="27">
        <f>VLOOKUP(C35,SOURCE!V$6:AB$10035,7,0)</f>
        <v>44</v>
      </c>
      <c r="J35" s="28" t="str">
        <f>VLOOKUP(C35,SOURCE!V$6:AB$10035,6,0)</f>
        <v>STO</v>
      </c>
      <c r="K35" s="29" t="str">
        <f t="shared" si="4"/>
        <v>STO</v>
      </c>
      <c r="L35" s="39" t="str">
        <f>VLOOKUP(C35,SOURCE!V$6:AB$10035,2,0)</f>
        <v>STACK</v>
      </c>
      <c r="M35" t="str">
        <f>IF(VLOOKUP(I35,SOURCE!B:P,2,0)="/  { itemToBeCoded","To be coded","")</f>
        <v/>
      </c>
      <c r="N35" s="17" t="str">
        <f>IF(AND(O35,VLOOKUP(I35,SOURCE!B:P,2,0)&lt;&gt;"/  { itemToBeCoded"),IF(ISERROR(VLOOKUP(J35,TEST!A:L,12,0)),"",   IF(VLOOKUP(J35,TEST!A:L,12,0)="","",VLOOKUP(J35,TEST!A:L,12,0)&amp;" //"&amp;U35)),"")</f>
        <v>1 CHS SQRT STO 01 CLSTK RCL 01 ENTER * CHS ABS ENTER 1 GSB M2 //7</v>
      </c>
      <c r="O35" t="b">
        <f>ISNA(VLOOKUP(J35,J$3:J34,1,0))</f>
        <v>1</v>
      </c>
      <c r="Q35" s="26" t="str">
        <f>VLOOKUP(I35,SOURCE!B:P,5,0)</f>
        <v>"STO"</v>
      </c>
      <c r="T35" s="119"/>
      <c r="U35">
        <f t="shared" si="5"/>
        <v>7</v>
      </c>
      <c r="V35">
        <f t="shared" si="2"/>
        <v>31.5</v>
      </c>
      <c r="W35">
        <f>IF(AND(O35,VLOOKUP(I35,SOURCE!B:P,2,0)&lt;&gt;"/  { itemToBeCoded"),IF(ISERROR(VLOOKUP(J35,TEST!A:F,5,0)),"",VLOOKUP(J35,TEST!A:F,5,0)),"")</f>
        <v>1</v>
      </c>
      <c r="X35">
        <f>IF(AND(O35,VLOOKUP(I35,SOURCE!B:P,2,0)&lt;&gt;"/  { itemToBeCoded"),IF(ISERROR(VLOOKUP(J35,TEST!A:F,6,0)),"",VLOOKUP(J35,TEST!A:F,6,0)),"")</f>
        <v>1</v>
      </c>
      <c r="Y35" t="str">
        <f t="shared" si="3"/>
        <v>both</v>
      </c>
    </row>
    <row r="36" spans="1:25">
      <c r="A36" s="24" t="str">
        <f>IF(ISNA(VLOOKUP(D36,D37:D$10322,1,0)),"",1)</f>
        <v/>
      </c>
      <c r="B36" s="24" t="str">
        <f>IF(ISNA(VLOOKUP(E36,E37:E$10322,1,0)),"",1)</f>
        <v/>
      </c>
      <c r="C36" s="2">
        <v>34</v>
      </c>
      <c r="D36" s="2" t="str">
        <f>VLOOKUP(C36,SOURCE!$V$3:$AC$2856,8,0)</f>
        <v>ITM_COMB</v>
      </c>
      <c r="E36" s="26" t="str">
        <f>CHAR(34)&amp;VLOOKUP(C36,SOURCE!$V$3:$AC$2856,6,0)&amp;CHAR(34)</f>
        <v>"COMB"</v>
      </c>
      <c r="F36" s="22" t="str">
        <f>VLOOKUP(C36,SOURCE!$V$3:$AD$2856,9,0)&amp;"           {"&amp;D36&amp;",   "&amp;E36&amp;"},"</f>
        <v xml:space="preserve">           {ITM_COMB,   "COMB"},</v>
      </c>
      <c r="H36" t="b">
        <f>ISNA(VLOOKUP(J36,J37:J$823,1,0))</f>
        <v>1</v>
      </c>
      <c r="I36" s="27">
        <f>VLOOKUP(C36,SOURCE!V$6:AB$10035,7,0)</f>
        <v>49</v>
      </c>
      <c r="J36" s="28" t="str">
        <f>VLOOKUP(C36,SOURCE!V$6:AB$10035,6,0)</f>
        <v>COMB</v>
      </c>
      <c r="K36" s="29" t="str">
        <f t="shared" si="4"/>
        <v>Cyx</v>
      </c>
      <c r="L36" s="39" t="str">
        <f>VLOOKUP(C36,SOURCE!V$6:AB$10035,2,0)</f>
        <v/>
      </c>
      <c r="M36" t="str">
        <f>IF(VLOOKUP(I36,SOURCE!B:P,2,0)="/  { itemToBeCoded","To be coded","")</f>
        <v/>
      </c>
      <c r="N36" s="17" t="str">
        <f>IF(AND(O36,VLOOKUP(I36,SOURCE!B:P,2,0)&lt;&gt;"/  { itemToBeCoded"),IF(ISERROR(VLOOKUP(J36,TEST!A:L,12,0)),"",   IF(VLOOKUP(J36,TEST!A:L,12,0)="","",VLOOKUP(J36,TEST!A:L,12,0)&amp;" //"&amp;U36)),"")</f>
        <v>10 ENTER 3 COMB 120 GSB M2 //8</v>
      </c>
      <c r="O36" t="b">
        <f>ISNA(VLOOKUP(J36,J$3:J35,1,0))</f>
        <v>1</v>
      </c>
      <c r="Q36" s="26" t="str">
        <f>VLOOKUP(I36,SOURCE!B:P,5,0)</f>
        <v>"C" STD_SUB_y STD_SUB_x</v>
      </c>
      <c r="U36">
        <f t="shared" si="5"/>
        <v>8</v>
      </c>
      <c r="V36">
        <f t="shared" si="2"/>
        <v>151.5</v>
      </c>
      <c r="W36">
        <f>IF(AND(O36,VLOOKUP(I36,SOURCE!B:P,2,0)&lt;&gt;"/  { itemToBeCoded"),IF(ISERROR(VLOOKUP(J36,TEST!A:F,5,0)),"",VLOOKUP(J36,TEST!A:F,5,0)),"")</f>
        <v>1</v>
      </c>
      <c r="X36">
        <f>IF(AND(O36,VLOOKUP(I36,SOURCE!B:P,2,0)&lt;&gt;"/  { itemToBeCoded"),IF(ISERROR(VLOOKUP(J36,TEST!A:F,6,0)),"",VLOOKUP(J36,TEST!A:F,6,0)),"")</f>
        <v>120</v>
      </c>
      <c r="Y36" t="str">
        <f t="shared" si="3"/>
        <v>both</v>
      </c>
    </row>
    <row r="37" spans="1:25">
      <c r="A37" s="24" t="str">
        <f>IF(ISNA(VLOOKUP(D37,D38:D$10322,1,0)),"",1)</f>
        <v/>
      </c>
      <c r="B37" s="24" t="str">
        <f>IF(ISNA(VLOOKUP(E37,E38:E$10322,1,0)),"",1)</f>
        <v/>
      </c>
      <c r="C37" s="2">
        <v>35</v>
      </c>
      <c r="D37" s="2" t="str">
        <f>VLOOKUP(C37,SOURCE!$V$3:$AC$2856,8,0)</f>
        <v>ITM_PERM</v>
      </c>
      <c r="E37" s="26" t="str">
        <f>CHAR(34)&amp;VLOOKUP(C37,SOURCE!$V$3:$AC$2856,6,0)&amp;CHAR(34)</f>
        <v>"PERM"</v>
      </c>
      <c r="F37" s="22" t="str">
        <f>VLOOKUP(C37,SOURCE!$V$3:$AD$2856,9,0)&amp;"           {"&amp;D37&amp;",   "&amp;E37&amp;"},"</f>
        <v xml:space="preserve">           {ITM_PERM,   "PERM"},</v>
      </c>
      <c r="H37" t="b">
        <f>ISNA(VLOOKUP(J37,J38:J$823,1,0))</f>
        <v>1</v>
      </c>
      <c r="I37" s="27">
        <f>VLOOKUP(C37,SOURCE!V$6:AB$10035,7,0)</f>
        <v>50</v>
      </c>
      <c r="J37" s="28" t="str">
        <f>VLOOKUP(C37,SOURCE!V$6:AB$10035,6,0)</f>
        <v>PERM</v>
      </c>
      <c r="K37" s="29" t="str">
        <f t="shared" si="4"/>
        <v>Pyx</v>
      </c>
      <c r="L37" s="39" t="str">
        <f>VLOOKUP(C37,SOURCE!V$6:AB$10035,2,0)</f>
        <v>Math</v>
      </c>
      <c r="M37" t="str">
        <f>IF(VLOOKUP(I37,SOURCE!B:P,2,0)="/  { itemToBeCoded","To be coded","")</f>
        <v/>
      </c>
      <c r="N37" s="17" t="str">
        <f>IF(AND(O37,VLOOKUP(I37,SOURCE!B:P,2,0)&lt;&gt;"/  { itemToBeCoded"),IF(ISERROR(VLOOKUP(J37,TEST!A:L,12,0)),"",   IF(VLOOKUP(J37,TEST!A:L,12,0)="","",VLOOKUP(J37,TEST!A:L,12,0)&amp;" //"&amp;U37)),"")</f>
        <v>4 ENTER 3 PERM 24 GSB M2 //9</v>
      </c>
      <c r="O37" t="b">
        <f>ISNA(VLOOKUP(J37,J$3:J36,1,0))</f>
        <v>1</v>
      </c>
      <c r="Q37" s="26" t="str">
        <f>VLOOKUP(I37,SOURCE!B:P,5,0)</f>
        <v>"P" STD_SUB_y STD_SUB_x</v>
      </c>
      <c r="U37">
        <f t="shared" si="5"/>
        <v>9</v>
      </c>
      <c r="V37">
        <f t="shared" si="2"/>
        <v>175.5</v>
      </c>
      <c r="W37">
        <f>IF(AND(O37,VLOOKUP(I37,SOURCE!B:P,2,0)&lt;&gt;"/  { itemToBeCoded"),IF(ISERROR(VLOOKUP(J37,TEST!A:F,5,0)),"",VLOOKUP(J37,TEST!A:F,5,0)),"")</f>
        <v>1</v>
      </c>
      <c r="X37">
        <f>IF(AND(O37,VLOOKUP(I37,SOURCE!B:P,2,0)&lt;&gt;"/  { itemToBeCoded"),IF(ISERROR(VLOOKUP(J37,TEST!A:F,6,0)),"",VLOOKUP(J37,TEST!A:F,6,0)),"")</f>
        <v>24</v>
      </c>
      <c r="Y37" t="str">
        <f t="shared" si="3"/>
        <v>both</v>
      </c>
    </row>
    <row r="38" spans="1:25">
      <c r="A38" s="24" t="str">
        <f>IF(ISNA(VLOOKUP(D38,D39:D$10322,1,0)),"",1)</f>
        <v/>
      </c>
      <c r="B38" s="24" t="str">
        <f>IF(ISNA(VLOOKUP(E38,E39:E$10322,1,0)),"",1)</f>
        <v/>
      </c>
      <c r="C38" s="2">
        <v>36</v>
      </c>
      <c r="D38" s="2" t="str">
        <f>VLOOKUP(C38,SOURCE!$V$3:$AC$2856,8,0)</f>
        <v>ITM_RCL</v>
      </c>
      <c r="E38" s="26" t="str">
        <f>CHAR(34)&amp;VLOOKUP(C38,SOURCE!$V$3:$AC$2856,6,0)&amp;CHAR(34)</f>
        <v>"RCL"</v>
      </c>
      <c r="F38" s="22" t="str">
        <f>VLOOKUP(C38,SOURCE!$V$3:$AD$2856,9,0)&amp;"           {"&amp;D38&amp;",   "&amp;E38&amp;"},"</f>
        <v xml:space="preserve">           {ITM_RCL,   "RCL"},</v>
      </c>
      <c r="H38" t="b">
        <f>ISNA(VLOOKUP(J38,J39:J$823,1,0))</f>
        <v>1</v>
      </c>
      <c r="I38" s="27">
        <f>VLOOKUP(C38,SOURCE!V$6:AB$10035,7,0)</f>
        <v>51</v>
      </c>
      <c r="J38" s="28" t="str">
        <f>VLOOKUP(C38,SOURCE!V$6:AB$10035,6,0)</f>
        <v>RCL</v>
      </c>
      <c r="K38" s="29" t="str">
        <f t="shared" si="4"/>
        <v>RCL</v>
      </c>
      <c r="L38" s="39" t="str">
        <f>VLOOKUP(C38,SOURCE!V$6:AB$10035,2,0)</f>
        <v>STACK</v>
      </c>
      <c r="M38" t="str">
        <f>IF(VLOOKUP(I38,SOURCE!B:P,2,0)="/  { itemToBeCoded","To be coded","")</f>
        <v/>
      </c>
      <c r="N38" s="17" t="str">
        <f>IF(AND(O38,VLOOKUP(I38,SOURCE!B:P,2,0)&lt;&gt;"/  { itemToBeCoded"),IF(ISERROR(VLOOKUP(J38,TEST!A:L,12,0)),"",   IF(VLOOKUP(J38,TEST!A:L,12,0)="","",VLOOKUP(J38,TEST!A:L,12,0)&amp;" //"&amp;U38)),"")</f>
        <v>1 STO + 01 CLSTK RCL 01 X^2 ABS 2 GSB M2 //10</v>
      </c>
      <c r="O38" t="b">
        <f>ISNA(VLOOKUP(J38,J$3:J37,1,0))</f>
        <v>1</v>
      </c>
      <c r="Q38" s="26" t="str">
        <f>VLOOKUP(I38,SOURCE!B:P,5,0)</f>
        <v>"RCL"</v>
      </c>
      <c r="U38">
        <f t="shared" si="5"/>
        <v>10</v>
      </c>
      <c r="V38">
        <f t="shared" si="2"/>
        <v>177.5</v>
      </c>
      <c r="W38">
        <f>IF(AND(O38,VLOOKUP(I38,SOURCE!B:P,2,0)&lt;&gt;"/  { itemToBeCoded"),IF(ISERROR(VLOOKUP(J38,TEST!A:F,5,0)),"",VLOOKUP(J38,TEST!A:F,5,0)),"")</f>
        <v>1</v>
      </c>
      <c r="X38">
        <f>IF(AND(O38,VLOOKUP(I38,SOURCE!B:P,2,0)&lt;&gt;"/  { itemToBeCoded"),IF(ISERROR(VLOOKUP(J38,TEST!A:F,6,0)),"",VLOOKUP(J38,TEST!A:F,6,0)),"")</f>
        <v>2</v>
      </c>
      <c r="Y38" t="str">
        <f t="shared" si="3"/>
        <v>both</v>
      </c>
    </row>
    <row r="39" spans="1:25">
      <c r="A39" s="24" t="str">
        <f>IF(ISNA(VLOOKUP(D39,D40:D$10322,1,0)),"",1)</f>
        <v/>
      </c>
      <c r="B39" s="24" t="str">
        <f>IF(ISNA(VLOOKUP(E39,E40:E$10322,1,0)),"",1)</f>
        <v/>
      </c>
      <c r="C39" s="2">
        <v>37</v>
      </c>
      <c r="D39" s="2" t="str">
        <f>VLOOKUP(C39,SOURCE!$V$3:$AC$2856,8,0)</f>
        <v>ITM_CONVG</v>
      </c>
      <c r="E39" s="26" t="str">
        <f>CHAR(34)&amp;VLOOKUP(C39,SOURCE!$V$3:$AC$2856,6,0)&amp;CHAR(34)</f>
        <v>"CONVG?"</v>
      </c>
      <c r="F39" s="22" t="str">
        <f>VLOOKUP(C39,SOURCE!$V$3:$AD$2856,9,0)&amp;"           {"&amp;D39&amp;",   "&amp;E39&amp;"},"</f>
        <v>//           {ITM_CONVG,   "CONVG?"},</v>
      </c>
      <c r="H39" t="b">
        <f>ISNA(VLOOKUP(J39,J40:J$823,1,0))</f>
        <v>1</v>
      </c>
      <c r="I39" s="27">
        <f>VLOOKUP(C39,SOURCE!V$6:AB$10035,7,0)</f>
        <v>56</v>
      </c>
      <c r="J39" s="28" t="str">
        <f>VLOOKUP(C39,SOURCE!V$6:AB$10035,6,0)</f>
        <v>CONVG?</v>
      </c>
      <c r="K39" s="29" t="str">
        <f t="shared" si="4"/>
        <v>CONVG?</v>
      </c>
      <c r="L39" s="39" t="str">
        <f>VLOOKUP(C39,SOURCE!V$6:AB$10035,2,0)</f>
        <v/>
      </c>
      <c r="M39" t="str">
        <f>IF(VLOOKUP(I39,SOURCE!B:P,2,0)="/  { itemToBeCoded","To be coded","")</f>
        <v/>
      </c>
      <c r="N39" s="17" t="str">
        <f>IF(AND(O39,VLOOKUP(I39,SOURCE!B:P,2,0)&lt;&gt;"/  { itemToBeCoded"),IF(ISERROR(VLOOKUP(J39,TEST!A:L,12,0)),"",   IF(VLOOKUP(J39,TEST!A:L,12,0)="","",VLOOKUP(J39,TEST!A:L,12,0)&amp;" //"&amp;U39)),"")</f>
        <v/>
      </c>
      <c r="O39" t="b">
        <f>ISNA(VLOOKUP(J39,J$3:J38,1,0))</f>
        <v>1</v>
      </c>
      <c r="Q39" s="26" t="str">
        <f>VLOOKUP(I39,SOURCE!B:P,5,0)</f>
        <v>"CONVG?"</v>
      </c>
      <c r="U39">
        <f t="shared" si="5"/>
        <v>10</v>
      </c>
      <c r="V39">
        <f t="shared" si="2"/>
        <v>177.5</v>
      </c>
      <c r="W39" t="str">
        <f>IF(AND(O39,VLOOKUP(I39,SOURCE!B:P,2,0)&lt;&gt;"/  { itemToBeCoded"),IF(ISERROR(VLOOKUP(J39,TEST!A:F,5,0)),"",VLOOKUP(J39,TEST!A:F,5,0)),"")</f>
        <v/>
      </c>
      <c r="X39" t="str">
        <f>IF(AND(O39,VLOOKUP(I39,SOURCE!B:P,2,0)&lt;&gt;"/  { itemToBeCoded"),IF(ISERROR(VLOOKUP(J39,TEST!A:F,6,0)),"",VLOOKUP(J39,TEST!A:F,6,0)),"")</f>
        <v/>
      </c>
      <c r="Y39" t="str">
        <f t="shared" si="3"/>
        <v/>
      </c>
    </row>
    <row r="40" spans="1:25">
      <c r="A40" s="24" t="str">
        <f>IF(ISNA(VLOOKUP(D40,D41:D$10322,1,0)),"",1)</f>
        <v/>
      </c>
      <c r="B40" s="24" t="str">
        <f>IF(ISNA(VLOOKUP(E40,E41:E$10322,1,0)),"",1)</f>
        <v/>
      </c>
      <c r="C40" s="2">
        <v>38</v>
      </c>
      <c r="D40" s="2" t="str">
        <f>VLOOKUP(C40,SOURCE!$V$3:$AC$2856,8,0)</f>
        <v>ITM_ENTRY</v>
      </c>
      <c r="E40" s="26" t="str">
        <f>CHAR(34)&amp;VLOOKUP(C40,SOURCE!$V$3:$AC$2856,6,0)&amp;CHAR(34)</f>
        <v>"ENTRY?"</v>
      </c>
      <c r="F40" s="22" t="str">
        <f>VLOOKUP(C40,SOURCE!$V$3:$AD$2856,9,0)&amp;"           {"&amp;D40&amp;",   "&amp;E40&amp;"},"</f>
        <v>//           {ITM_ENTRY,   "ENTRY?"},</v>
      </c>
      <c r="H40" t="b">
        <f>ISNA(VLOOKUP(J40,J41:J$823,1,0))</f>
        <v>1</v>
      </c>
      <c r="I40" s="27">
        <f>VLOOKUP(C40,SOURCE!V$6:AB$10035,7,0)</f>
        <v>57</v>
      </c>
      <c r="J40" s="28" t="str">
        <f>VLOOKUP(C40,SOURCE!V$6:AB$10035,6,0)</f>
        <v>ENTRY?</v>
      </c>
      <c r="K40" s="29" t="str">
        <f t="shared" si="4"/>
        <v>ENTRY?</v>
      </c>
      <c r="L40" s="39" t="str">
        <f>VLOOKUP(C40,SOURCE!V$6:AB$10035,2,0)</f>
        <v>INFO</v>
      </c>
      <c r="M40" t="str">
        <f>IF(VLOOKUP(I40,SOURCE!B:P,2,0)="/  { itemToBeCoded","To be coded","")</f>
        <v/>
      </c>
      <c r="N40" s="17" t="str">
        <f>IF(AND(O40,VLOOKUP(I40,SOURCE!B:P,2,0)&lt;&gt;"/  { itemToBeCoded"),IF(ISERROR(VLOOKUP(J40,TEST!A:L,12,0)),"",   IF(VLOOKUP(J40,TEST!A:L,12,0)="","",VLOOKUP(J40,TEST!A:L,12,0)&amp;" //"&amp;U40)),"")</f>
        <v xml:space="preserve">  GSB M2 //10</v>
      </c>
      <c r="O40" t="b">
        <f>ISNA(VLOOKUP(J40,J$3:J39,1,0))</f>
        <v>1</v>
      </c>
      <c r="Q40" s="26" t="str">
        <f>VLOOKUP(I40,SOURCE!B:P,5,0)</f>
        <v>"ENTRY?"</v>
      </c>
      <c r="U40">
        <f t="shared" si="5"/>
        <v>10</v>
      </c>
      <c r="V40">
        <f t="shared" si="2"/>
        <v>177.5</v>
      </c>
      <c r="W40">
        <f>IF(AND(O40,VLOOKUP(I40,SOURCE!B:P,2,0)&lt;&gt;"/  { itemToBeCoded"),IF(ISERROR(VLOOKUP(J40,TEST!A:F,5,0)),"",VLOOKUP(J40,TEST!A:F,5,0)),"")</f>
        <v>0</v>
      </c>
      <c r="X40">
        <f>IF(AND(O40,VLOOKUP(I40,SOURCE!B:P,2,0)&lt;&gt;"/  { itemToBeCoded"),IF(ISERROR(VLOOKUP(J40,TEST!A:F,6,0)),"",VLOOKUP(J40,TEST!A:F,6,0)),"")</f>
        <v>0</v>
      </c>
      <c r="Y40" t="str">
        <f t="shared" si="3"/>
        <v>both</v>
      </c>
    </row>
    <row r="41" spans="1:25">
      <c r="A41" s="24" t="str">
        <f>IF(ISNA(VLOOKUP(D41,D42:D$10322,1,0)),"",1)</f>
        <v/>
      </c>
      <c r="B41" s="24" t="str">
        <f>IF(ISNA(VLOOKUP(E41,E42:E$10322,1,0)),"",1)</f>
        <v/>
      </c>
      <c r="C41" s="2">
        <v>39</v>
      </c>
      <c r="D41" s="2" t="str">
        <f>VLOOKUP(C41,SOURCE!$V$3:$AC$2856,8,0)</f>
        <v>ITM_SQUARE</v>
      </c>
      <c r="E41" s="26" t="str">
        <f>CHAR(34)&amp;VLOOKUP(C41,SOURCE!$V$3:$AC$2856,6,0)&amp;CHAR(34)</f>
        <v>"X^2"</v>
      </c>
      <c r="F41" s="22" t="str">
        <f>VLOOKUP(C41,SOURCE!$V$3:$AD$2856,9,0)&amp;"           {"&amp;D41&amp;",   "&amp;E41&amp;"},"</f>
        <v xml:space="preserve">           {ITM_SQUARE,   "X^2"},</v>
      </c>
      <c r="H41" t="b">
        <f>ISNA(VLOOKUP(J41,J42:J$823,1,0))</f>
        <v>1</v>
      </c>
      <c r="I41" s="27">
        <f>VLOOKUP(C41,SOURCE!V$6:AB$10035,7,0)</f>
        <v>58</v>
      </c>
      <c r="J41" s="28" t="str">
        <f>VLOOKUP(C41,SOURCE!V$6:AB$10035,6,0)</f>
        <v>X^2</v>
      </c>
      <c r="K41" s="29" t="str">
        <f t="shared" si="4"/>
        <v>x^2</v>
      </c>
      <c r="L41" s="39" t="str">
        <f>VLOOKUP(C41,SOURCE!V$6:AB$10035,2,0)</f>
        <v>Math</v>
      </c>
      <c r="M41" t="str">
        <f>IF(VLOOKUP(I41,SOURCE!B:P,2,0)="/  { itemToBeCoded","To be coded","")</f>
        <v/>
      </c>
      <c r="N41" s="17" t="str">
        <f>IF(AND(O41,VLOOKUP(I41,SOURCE!B:P,2,0)&lt;&gt;"/  { itemToBeCoded"),IF(ISERROR(VLOOKUP(J41,TEST!A:L,12,0)),"",   IF(VLOOKUP(J41,TEST!A:L,12,0)="","",VLOOKUP(J41,TEST!A:L,12,0)&amp;" //"&amp;U41)),"")</f>
        <v>RCL 01 X^2 STO 02 ABS 2 GSB M2 //11</v>
      </c>
      <c r="O41" t="b">
        <f>ISNA(VLOOKUP(J41,J$3:J40,1,0))</f>
        <v>1</v>
      </c>
      <c r="Q41" s="26" t="str">
        <f>VLOOKUP(I41,SOURCE!B:P,5,0)</f>
        <v>"x" STD_SUP_2</v>
      </c>
      <c r="U41">
        <f t="shared" si="5"/>
        <v>11</v>
      </c>
      <c r="V41">
        <f t="shared" si="2"/>
        <v>179.5</v>
      </c>
      <c r="W41">
        <f>IF(AND(O41,VLOOKUP(I41,SOURCE!B:P,2,0)&lt;&gt;"/  { itemToBeCoded"),IF(ISERROR(VLOOKUP(J41,TEST!A:F,5,0)),"",VLOOKUP(J41,TEST!A:F,5,0)),"")</f>
        <v>1</v>
      </c>
      <c r="X41">
        <f>IF(AND(O41,VLOOKUP(I41,SOURCE!B:P,2,0)&lt;&gt;"/  { itemToBeCoded"),IF(ISERROR(VLOOKUP(J41,TEST!A:F,6,0)),"",VLOOKUP(J41,TEST!A:F,6,0)),"")</f>
        <v>2</v>
      </c>
      <c r="Y41" t="str">
        <f t="shared" si="3"/>
        <v>both</v>
      </c>
    </row>
    <row r="42" spans="1:25">
      <c r="A42" s="24" t="str">
        <f>IF(ISNA(VLOOKUP(D42,D43:D$10322,1,0)),"",1)</f>
        <v/>
      </c>
      <c r="B42" s="24" t="str">
        <f>IF(ISNA(VLOOKUP(E42,E43:E$10322,1,0)),"",1)</f>
        <v/>
      </c>
      <c r="C42" s="2">
        <v>40</v>
      </c>
      <c r="D42" s="2" t="str">
        <f>VLOOKUP(C42,SOURCE!$V$3:$AC$2856,8,0)</f>
        <v>ITM_CUBE</v>
      </c>
      <c r="E42" s="26" t="str">
        <f>CHAR(34)&amp;VLOOKUP(C42,SOURCE!$V$3:$AC$2856,6,0)&amp;CHAR(34)</f>
        <v>"X^3"</v>
      </c>
      <c r="F42" s="22" t="str">
        <f>VLOOKUP(C42,SOURCE!$V$3:$AD$2856,9,0)&amp;"           {"&amp;D42&amp;",   "&amp;E42&amp;"},"</f>
        <v xml:space="preserve">           {ITM_CUBE,   "X^3"},</v>
      </c>
      <c r="H42" t="b">
        <f>ISNA(VLOOKUP(J42,J43:J$823,1,0))</f>
        <v>1</v>
      </c>
      <c r="I42" s="27">
        <f>VLOOKUP(C42,SOURCE!V$6:AB$10035,7,0)</f>
        <v>59</v>
      </c>
      <c r="J42" s="28" t="str">
        <f>VLOOKUP(C42,SOURCE!V$6:AB$10035,6,0)</f>
        <v>X^3</v>
      </c>
      <c r="K42" s="29" t="str">
        <f t="shared" si="4"/>
        <v>x^3</v>
      </c>
      <c r="L42" s="39" t="str">
        <f>VLOOKUP(C42,SOURCE!V$6:AB$10035,2,0)</f>
        <v>Math</v>
      </c>
      <c r="M42" t="str">
        <f>IF(VLOOKUP(I42,SOURCE!B:P,2,0)="/  { itemToBeCoded","To be coded","")</f>
        <v/>
      </c>
      <c r="N42" s="17" t="str">
        <f>IF(AND(O42,VLOOKUP(I42,SOURCE!B:P,2,0)&lt;&gt;"/  { itemToBeCoded"),IF(ISERROR(VLOOKUP(J42,TEST!A:L,12,0)),"",   IF(VLOOKUP(J42,TEST!A:L,12,0)="","",VLOOKUP(J42,TEST!A:L,12,0)&amp;" //"&amp;U42)),"")</f>
        <v>RCL 01 X^3 STO 03 ABS 2.82842712474619 GSB M2 //12</v>
      </c>
      <c r="O42" t="b">
        <f>ISNA(VLOOKUP(J42,J$3:J41,1,0))</f>
        <v>1</v>
      </c>
      <c r="Q42" s="26" t="str">
        <f>VLOOKUP(I42,SOURCE!B:P,5,0)</f>
        <v>"x" STD_SUP_3</v>
      </c>
      <c r="U42">
        <f t="shared" si="5"/>
        <v>12</v>
      </c>
      <c r="V42">
        <f t="shared" si="2"/>
        <v>182.32842712474618</v>
      </c>
      <c r="W42">
        <f>IF(AND(O42,VLOOKUP(I42,SOURCE!B:P,2,0)&lt;&gt;"/  { itemToBeCoded"),IF(ISERROR(VLOOKUP(J42,TEST!A:F,5,0)),"",VLOOKUP(J42,TEST!A:F,5,0)),"")</f>
        <v>1</v>
      </c>
      <c r="X42">
        <f>IF(AND(O42,VLOOKUP(I42,SOURCE!B:P,2,0)&lt;&gt;"/  { itemToBeCoded"),IF(ISERROR(VLOOKUP(J42,TEST!A:F,6,0)),"",VLOOKUP(J42,TEST!A:F,6,0)),"")</f>
        <v>2.8284271247461907</v>
      </c>
      <c r="Y42" t="str">
        <f t="shared" si="3"/>
        <v>both</v>
      </c>
    </row>
    <row r="43" spans="1:25">
      <c r="A43" s="24" t="str">
        <f>IF(ISNA(VLOOKUP(D43,D44:D$10322,1,0)),"",1)</f>
        <v/>
      </c>
      <c r="B43" s="24" t="str">
        <f>IF(ISNA(VLOOKUP(E43,E44:E$10322,1,0)),"",1)</f>
        <v/>
      </c>
      <c r="C43" s="2">
        <v>41</v>
      </c>
      <c r="D43" s="2" t="str">
        <f>VLOOKUP(C43,SOURCE!$V$3:$AC$2856,8,0)</f>
        <v>ITM_YX</v>
      </c>
      <c r="E43" s="26" t="str">
        <f>CHAR(34)&amp;VLOOKUP(C43,SOURCE!$V$3:$AC$2856,6,0)&amp;CHAR(34)</f>
        <v>"Y^X"</v>
      </c>
      <c r="F43" s="22" t="str">
        <f>VLOOKUP(C43,SOURCE!$V$3:$AD$2856,9,0)&amp;"           {"&amp;D43&amp;",   "&amp;E43&amp;"},"</f>
        <v xml:space="preserve">           {ITM_YX,   "Y^X"},</v>
      </c>
      <c r="H43" t="b">
        <f>ISNA(VLOOKUP(J43,J44:J$823,1,0))</f>
        <v>1</v>
      </c>
      <c r="I43" s="27">
        <f>VLOOKUP(C43,SOURCE!V$6:AB$10035,7,0)</f>
        <v>60</v>
      </c>
      <c r="J43" s="28" t="str">
        <f>VLOOKUP(C43,SOURCE!V$6:AB$10035,6,0)</f>
        <v>Y^X</v>
      </c>
      <c r="K43" s="29" t="str">
        <f t="shared" si="4"/>
        <v>y^x</v>
      </c>
      <c r="L43" s="39" t="str">
        <f>VLOOKUP(C43,SOURCE!V$6:AB$10035,2,0)</f>
        <v>Math</v>
      </c>
      <c r="M43" t="str">
        <f>IF(VLOOKUP(I43,SOURCE!B:P,2,0)="/  { itemToBeCoded","To be coded","")</f>
        <v/>
      </c>
      <c r="N43" s="17" t="str">
        <f>IF(AND(O43,VLOOKUP(I43,SOURCE!B:P,2,0)&lt;&gt;"/  { itemToBeCoded"),IF(ISERROR(VLOOKUP(J43,TEST!A:L,12,0)),"",   IF(VLOOKUP(J43,TEST!A:L,12,0)="","",VLOOKUP(J43,TEST!A:L,12,0)&amp;" //"&amp;U43)),"")</f>
        <v>RCL 01 23 Y^X STO 04 ABS 2896.3093757401 GSB M2 //13</v>
      </c>
      <c r="O43" t="b">
        <f>ISNA(VLOOKUP(J43,J$3:J42,1,0))</f>
        <v>1</v>
      </c>
      <c r="Q43" s="26" t="str">
        <f>VLOOKUP(I43,SOURCE!B:P,5,0)</f>
        <v>"y" STD_SUP_x</v>
      </c>
      <c r="U43">
        <f t="shared" si="5"/>
        <v>13</v>
      </c>
      <c r="V43">
        <f t="shared" si="2"/>
        <v>3078.6378028648464</v>
      </c>
      <c r="W43">
        <f>IF(AND(O43,VLOOKUP(I43,SOURCE!B:P,2,0)&lt;&gt;"/  { itemToBeCoded"),IF(ISERROR(VLOOKUP(J43,TEST!A:F,5,0)),"",VLOOKUP(J43,TEST!A:F,5,0)),"")</f>
        <v>1</v>
      </c>
      <c r="X43">
        <f>IF(AND(O43,VLOOKUP(I43,SOURCE!B:P,2,0)&lt;&gt;"/  { itemToBeCoded"),IF(ISERROR(VLOOKUP(J43,TEST!A:F,6,0)),"",VLOOKUP(J43,TEST!A:F,6,0)),"")</f>
        <v>2896.3093757401002</v>
      </c>
      <c r="Y43" t="str">
        <f t="shared" si="3"/>
        <v>both</v>
      </c>
    </row>
    <row r="44" spans="1:25">
      <c r="A44" s="24" t="str">
        <f>IF(ISNA(VLOOKUP(D44,D45:D$10322,1,0)),"",1)</f>
        <v/>
      </c>
      <c r="B44" s="24" t="str">
        <f>IF(ISNA(VLOOKUP(E44,E45:E$10322,1,0)),"",1)</f>
        <v/>
      </c>
      <c r="C44" s="2">
        <v>42</v>
      </c>
      <c r="D44" s="2" t="str">
        <f>VLOOKUP(C44,SOURCE!$V$3:$AC$2856,8,0)</f>
        <v>ITM_SQUAREROOTX</v>
      </c>
      <c r="E44" s="26" t="str">
        <f>CHAR(34)&amp;VLOOKUP(C44,SOURCE!$V$3:$AC$2856,6,0)&amp;CHAR(34)</f>
        <v>"SQRT"</v>
      </c>
      <c r="F44" s="22" t="str">
        <f>VLOOKUP(C44,SOURCE!$V$3:$AD$2856,9,0)&amp;"           {"&amp;D44&amp;",   "&amp;E44&amp;"},"</f>
        <v xml:space="preserve">           {ITM_SQUAREROOTX,   "SQRT"},</v>
      </c>
      <c r="H44" t="b">
        <f>ISNA(VLOOKUP(J44,J45:J$823,1,0))</f>
        <v>1</v>
      </c>
      <c r="I44" s="27">
        <f>VLOOKUP(C44,SOURCE!V$6:AB$10035,7,0)</f>
        <v>61</v>
      </c>
      <c r="J44" s="28" t="str">
        <f>VLOOKUP(C44,SOURCE!V$6:AB$10035,6,0)</f>
        <v>SQRT</v>
      </c>
      <c r="K44" s="29" t="str">
        <f t="shared" si="4"/>
        <v>SQUARE_ROOTx_UNDER_ROOT</v>
      </c>
      <c r="L44" s="39" t="str">
        <f>VLOOKUP(C44,SOURCE!V$6:AB$10035,2,0)</f>
        <v>math</v>
      </c>
      <c r="M44" t="str">
        <f>IF(VLOOKUP(I44,SOURCE!B:P,2,0)="/  { itemToBeCoded","To be coded","")</f>
        <v/>
      </c>
      <c r="N44" s="17" t="str">
        <f>IF(AND(O44,VLOOKUP(I44,SOURCE!B:P,2,0)&lt;&gt;"/  { itemToBeCoded"),IF(ISERROR(VLOOKUP(J44,TEST!A:L,12,0)),"",   IF(VLOOKUP(J44,TEST!A:L,12,0)="","",VLOOKUP(J44,TEST!A:L,12,0)&amp;" //"&amp;U44)),"")</f>
        <v>RCL 02 SQRT RCL 01 - ABS 0 GSB M2 //14</v>
      </c>
      <c r="O44" t="b">
        <f>ISNA(VLOOKUP(J44,J$3:J43,1,0))</f>
        <v>1</v>
      </c>
      <c r="Q44" s="26" t="str">
        <f>VLOOKUP(I44,SOURCE!B:P,5,0)</f>
        <v>STD_SQUARE_ROOT STD_x_UNDER_ROOT</v>
      </c>
      <c r="U44">
        <f t="shared" si="5"/>
        <v>14</v>
      </c>
      <c r="V44">
        <f t="shared" si="2"/>
        <v>3078.6378028648464</v>
      </c>
      <c r="W44">
        <f>IF(AND(O44,VLOOKUP(I44,SOURCE!B:P,2,0)&lt;&gt;"/  { itemToBeCoded"),IF(ISERROR(VLOOKUP(J44,TEST!A:F,5,0)),"",VLOOKUP(J44,TEST!A:F,5,0)),"")</f>
        <v>1</v>
      </c>
      <c r="X44">
        <f>IF(AND(O44,VLOOKUP(I44,SOURCE!B:P,2,0)&lt;&gt;"/  { itemToBeCoded"),IF(ISERROR(VLOOKUP(J44,TEST!A:F,6,0)),"",VLOOKUP(J44,TEST!A:F,6,0)),"")</f>
        <v>0</v>
      </c>
      <c r="Y44" t="str">
        <f t="shared" si="3"/>
        <v>both</v>
      </c>
    </row>
    <row r="45" spans="1:25">
      <c r="A45" s="24" t="str">
        <f>IF(ISNA(VLOOKUP(D45,D46:D$10322,1,0)),"",1)</f>
        <v/>
      </c>
      <c r="B45" s="24" t="str">
        <f>IF(ISNA(VLOOKUP(E45,E46:E$10322,1,0)),"",1)</f>
        <v/>
      </c>
      <c r="C45" s="2">
        <v>43</v>
      </c>
      <c r="D45" s="2" t="str">
        <f>VLOOKUP(C45,SOURCE!$V$3:$AC$2856,8,0)</f>
        <v>ITM_CUBEROOT</v>
      </c>
      <c r="E45" s="26" t="str">
        <f>CHAR(34)&amp;VLOOKUP(C45,SOURCE!$V$3:$AC$2856,6,0)&amp;CHAR(34)</f>
        <v>"CUBRT"</v>
      </c>
      <c r="F45" s="22" t="str">
        <f>VLOOKUP(C45,SOURCE!$V$3:$AD$2856,9,0)&amp;"           {"&amp;D45&amp;",   "&amp;E45&amp;"},"</f>
        <v xml:space="preserve">           {ITM_CUBEROOT,   "CUBRT"},</v>
      </c>
      <c r="H45" t="b">
        <f>ISNA(VLOOKUP(J45,J46:J$823,1,0))</f>
        <v>1</v>
      </c>
      <c r="I45" s="27">
        <f>VLOOKUP(C45,SOURCE!V$6:AB$10035,7,0)</f>
        <v>62</v>
      </c>
      <c r="J45" s="28" t="str">
        <f>VLOOKUP(C45,SOURCE!V$6:AB$10035,6,0)</f>
        <v>CUBRT</v>
      </c>
      <c r="K45" s="29" t="str">
        <f t="shared" si="4"/>
        <v>CUBEx_UNDER_ROOT</v>
      </c>
      <c r="L45" s="39" t="str">
        <f>VLOOKUP(C45,SOURCE!V$6:AB$10035,2,0)</f>
        <v>Math</v>
      </c>
      <c r="M45" t="str">
        <f>IF(VLOOKUP(I45,SOURCE!B:P,2,0)="/  { itemToBeCoded","To be coded","")</f>
        <v/>
      </c>
      <c r="N45" s="17" t="str">
        <f>IF(AND(O45,VLOOKUP(I45,SOURCE!B:P,2,0)&lt;&gt;"/  { itemToBeCoded"),IF(ISERROR(VLOOKUP(J45,TEST!A:L,12,0)),"",   IF(VLOOKUP(J45,TEST!A:L,12,0)="","",VLOOKUP(J45,TEST!A:L,12,0)&amp;" //"&amp;U45)),"")</f>
        <v>RCL 03 CUBRT RCL 01 - ABS 0 GSB M2 //15</v>
      </c>
      <c r="O45" t="b">
        <f>ISNA(VLOOKUP(J45,J$3:J44,1,0))</f>
        <v>1</v>
      </c>
      <c r="Q45" s="26" t="str">
        <f>VLOOKUP(I45,SOURCE!B:P,5,0)</f>
        <v>STD_CUBE_ROOT STD_x_UNDER_ROOT</v>
      </c>
      <c r="U45">
        <f t="shared" si="5"/>
        <v>15</v>
      </c>
      <c r="V45">
        <f t="shared" si="2"/>
        <v>3078.6378028648464</v>
      </c>
      <c r="W45">
        <f>IF(AND(O45,VLOOKUP(I45,SOURCE!B:P,2,0)&lt;&gt;"/  { itemToBeCoded"),IF(ISERROR(VLOOKUP(J45,TEST!A:F,5,0)),"",VLOOKUP(J45,TEST!A:F,5,0)),"")</f>
        <v>1</v>
      </c>
      <c r="X45">
        <f>IF(AND(O45,VLOOKUP(I45,SOURCE!B:P,2,0)&lt;&gt;"/  { itemToBeCoded"),IF(ISERROR(VLOOKUP(J45,TEST!A:F,6,0)),"",VLOOKUP(J45,TEST!A:F,6,0)),"")</f>
        <v>0</v>
      </c>
      <c r="Y45" t="str">
        <f t="shared" si="3"/>
        <v>both</v>
      </c>
    </row>
    <row r="46" spans="1:25">
      <c r="A46" s="24" t="str">
        <f>IF(ISNA(VLOOKUP(D46,D47:D$10322,1,0)),"",1)</f>
        <v/>
      </c>
      <c r="B46" s="24" t="str">
        <f>IF(ISNA(VLOOKUP(E46,E47:E$10322,1,0)),"",1)</f>
        <v/>
      </c>
      <c r="C46" s="2">
        <v>44</v>
      </c>
      <c r="D46" s="2" t="str">
        <f>VLOOKUP(C46,SOURCE!$V$3:$AC$2856,8,0)</f>
        <v>ITM_XTHROOT</v>
      </c>
      <c r="E46" s="26" t="str">
        <f>CHAR(34)&amp;VLOOKUP(C46,SOURCE!$V$3:$AC$2856,6,0)&amp;CHAR(34)</f>
        <v>"XRTY"</v>
      </c>
      <c r="F46" s="22" t="str">
        <f>VLOOKUP(C46,SOURCE!$V$3:$AD$2856,9,0)&amp;"           {"&amp;D46&amp;",   "&amp;E46&amp;"},"</f>
        <v xml:space="preserve">           {ITM_XTHROOT,   "XRTY"},</v>
      </c>
      <c r="H46" t="b">
        <f>ISNA(VLOOKUP(J46,J47:J$823,1,0))</f>
        <v>1</v>
      </c>
      <c r="I46" s="27">
        <f>VLOOKUP(C46,SOURCE!V$6:AB$10035,7,0)</f>
        <v>63</v>
      </c>
      <c r="J46" s="28" t="str">
        <f>VLOOKUP(C46,SOURCE!V$6:AB$10035,6,0)</f>
        <v>XRTY</v>
      </c>
      <c r="K46" s="29" t="str">
        <f t="shared" si="4"/>
        <v>xTH_ROOTy_UNDER_ROOT</v>
      </c>
      <c r="L46" s="39" t="str">
        <f>VLOOKUP(C46,SOURCE!V$6:AB$10035,2,0)</f>
        <v>Math</v>
      </c>
      <c r="M46" t="str">
        <f>IF(VLOOKUP(I46,SOURCE!B:P,2,0)="/  { itemToBeCoded","To be coded","")</f>
        <v/>
      </c>
      <c r="N46" s="17" t="str">
        <f>IF(AND(O46,VLOOKUP(I46,SOURCE!B:P,2,0)&lt;&gt;"/  { itemToBeCoded"),IF(ISERROR(VLOOKUP(J46,TEST!A:L,12,0)),"",   IF(VLOOKUP(J46,TEST!A:L,12,0)="","",VLOOKUP(J46,TEST!A:L,12,0)&amp;" //"&amp;U46)),"")</f>
        <v>1 EXIT 0.1 COMPLEX STO 06 23 Y^X 23 XRTY RCL 06 - ABS 0 GSB M2 //16</v>
      </c>
      <c r="O46" t="b">
        <f>ISNA(VLOOKUP(J46,J$3:J45,1,0))</f>
        <v>1</v>
      </c>
      <c r="Q46" s="26" t="str">
        <f>VLOOKUP(I46,SOURCE!B:P,5,0)</f>
        <v>STD_xTH_ROOT STD_y_UNDER_ROOT</v>
      </c>
      <c r="U46">
        <f t="shared" si="5"/>
        <v>16</v>
      </c>
      <c r="V46">
        <f t="shared" si="2"/>
        <v>3078.6378028648464</v>
      </c>
      <c r="W46">
        <f>IF(AND(O46,VLOOKUP(I46,SOURCE!B:P,2,0)&lt;&gt;"/  { itemToBeCoded"),IF(ISERROR(VLOOKUP(J46,TEST!A:F,5,0)),"",VLOOKUP(J46,TEST!A:F,5,0)),"")</f>
        <v>1</v>
      </c>
      <c r="X46">
        <f>IF(AND(O46,VLOOKUP(I46,SOURCE!B:P,2,0)&lt;&gt;"/  { itemToBeCoded"),IF(ISERROR(VLOOKUP(J46,TEST!A:F,6,0)),"",VLOOKUP(J46,TEST!A:F,6,0)),"")</f>
        <v>0</v>
      </c>
      <c r="Y46" t="str">
        <f t="shared" ref="Y46:Y47" si="6">IF(AND(N46&lt;&gt;"",X46&lt;&gt;""),"both","")</f>
        <v>both</v>
      </c>
    </row>
    <row r="47" spans="1:25">
      <c r="A47" s="24" t="str">
        <f>IF(ISNA(VLOOKUP(D47,D48:D$10322,1,0)),"",1)</f>
        <v/>
      </c>
      <c r="B47" s="24" t="str">
        <f>IF(ISNA(VLOOKUP(E47,E48:E$10322,1,0)),"",1)</f>
        <v/>
      </c>
      <c r="C47" s="2">
        <v>45</v>
      </c>
      <c r="D47" s="2" t="str">
        <f>VLOOKUP(C47,SOURCE!$V$3:$AC$2856,8,0)</f>
        <v>ITM_2X</v>
      </c>
      <c r="E47" s="26" t="str">
        <f>CHAR(34)&amp;VLOOKUP(C47,SOURCE!$V$3:$AC$2856,6,0)&amp;CHAR(34)</f>
        <v>"2^X"</v>
      </c>
      <c r="F47" s="22" t="str">
        <f>VLOOKUP(C47,SOURCE!$V$3:$AD$2856,9,0)&amp;"           {"&amp;D47&amp;",   "&amp;E47&amp;"},"</f>
        <v xml:space="preserve">           {ITM_2X,   "2^X"},</v>
      </c>
      <c r="H47" t="b">
        <f>ISNA(VLOOKUP(J47,J48:J$823,1,0))</f>
        <v>1</v>
      </c>
      <c r="I47" s="27">
        <f>VLOOKUP(C47,SOURCE!V$6:AB$10035,7,0)</f>
        <v>64</v>
      </c>
      <c r="J47" s="28" t="str">
        <f>VLOOKUP(C47,SOURCE!V$6:AB$10035,6,0)</f>
        <v>2^X</v>
      </c>
      <c r="K47" s="29" t="str">
        <f t="shared" si="4"/>
        <v>2^x</v>
      </c>
      <c r="L47" s="39" t="str">
        <f>VLOOKUP(C47,SOURCE!V$6:AB$10035,2,0)</f>
        <v>Math</v>
      </c>
      <c r="M47" t="str">
        <f>IF(VLOOKUP(I47,SOURCE!B:P,2,0)="/  { itemToBeCoded","To be coded","")</f>
        <v/>
      </c>
      <c r="N47" s="17" t="str">
        <f>IF(AND(O47,VLOOKUP(I47,SOURCE!B:P,2,0)&lt;&gt;"/  { itemToBeCoded"),IF(ISERROR(VLOOKUP(J47,TEST!A:L,12,0)),"",   IF(VLOOKUP(J47,TEST!A:L,12,0)="","",VLOOKUP(J47,TEST!A:L,12,0)&amp;" //"&amp;U47)),"")</f>
        <v>0.2 2^X 1.14869835499704 GSB M2 //17</v>
      </c>
      <c r="O47" t="b">
        <f>ISNA(VLOOKUP(J47,J$3:J46,1,0))</f>
        <v>1</v>
      </c>
      <c r="Q47" s="26" t="str">
        <f>VLOOKUP(I47,SOURCE!B:P,5,0)</f>
        <v>"2" STD_SUP_x</v>
      </c>
      <c r="U47">
        <f t="shared" si="5"/>
        <v>17</v>
      </c>
      <c r="V47">
        <f t="shared" si="2"/>
        <v>3079.7865012198436</v>
      </c>
      <c r="W47">
        <f>IF(AND(O47,VLOOKUP(I47,SOURCE!B:P,2,0)&lt;&gt;"/  { itemToBeCoded"),IF(ISERROR(VLOOKUP(J47,TEST!A:F,5,0)),"",VLOOKUP(J47,TEST!A:F,5,0)),"")</f>
        <v>1</v>
      </c>
      <c r="X47">
        <f>IF(AND(O47,VLOOKUP(I47,SOURCE!B:P,2,0)&lt;&gt;"/  { itemToBeCoded"),IF(ISERROR(VLOOKUP(J47,TEST!A:F,6,0)),"",VLOOKUP(J47,TEST!A:F,6,0)),"")</f>
        <v>1.1486983549970351</v>
      </c>
      <c r="Y47" t="str">
        <f t="shared" si="6"/>
        <v>both</v>
      </c>
    </row>
    <row r="48" spans="1:25">
      <c r="A48" s="24" t="str">
        <f>IF(ISNA(VLOOKUP(D48,D49:D$10322,1,0)),"",1)</f>
        <v/>
      </c>
      <c r="B48" s="24" t="str">
        <f>IF(ISNA(VLOOKUP(E48,E49:E$10322,1,0)),"",1)</f>
        <v/>
      </c>
      <c r="C48" s="2">
        <v>46</v>
      </c>
      <c r="D48" s="2" t="str">
        <f>VLOOKUP(C48,SOURCE!$V$3:$AC$2856,8,0)</f>
        <v>ITM_EXP</v>
      </c>
      <c r="E48" s="26" t="str">
        <f>CHAR(34)&amp;VLOOKUP(C48,SOURCE!$V$3:$AC$2856,6,0)&amp;CHAR(34)</f>
        <v>"E^X"</v>
      </c>
      <c r="F48" s="22" t="str">
        <f>VLOOKUP(C48,SOURCE!$V$3:$AD$2856,9,0)&amp;"           {"&amp;D48&amp;",   "&amp;E48&amp;"},"</f>
        <v xml:space="preserve">           {ITM_EXP,   "E^X"},</v>
      </c>
      <c r="H48" t="b">
        <f>ISNA(VLOOKUP(J48,J49:J$823,1,0))</f>
        <v>1</v>
      </c>
      <c r="I48" s="27">
        <f>VLOOKUP(C48,SOURCE!V$6:AB$10035,7,0)</f>
        <v>65</v>
      </c>
      <c r="J48" s="28" t="str">
        <f>VLOOKUP(C48,SOURCE!V$6:AB$10035,6,0)</f>
        <v>E^X</v>
      </c>
      <c r="K48" s="29" t="str">
        <f t="shared" si="4"/>
        <v>e^x</v>
      </c>
      <c r="L48" s="39" t="str">
        <f>VLOOKUP(C48,SOURCE!V$6:AB$10035,2,0)</f>
        <v>Math</v>
      </c>
      <c r="M48" t="str">
        <f>IF(VLOOKUP(I48,SOURCE!B:P,2,0)="/  { itemToBeCoded","To be coded","")</f>
        <v/>
      </c>
      <c r="N48" s="17" t="str">
        <f>IF(AND(O48,VLOOKUP(I48,SOURCE!B:P,2,0)&lt;&gt;"/  { itemToBeCoded"),IF(ISERROR(VLOOKUP(J48,TEST!A:L,12,0)),"",   IF(VLOOKUP(J48,TEST!A:L,12,0)="","",VLOOKUP(J48,TEST!A:L,12,0)&amp;" //"&amp;U48)),"")</f>
        <v>0.2 E^X 1.22140275816017 GSB M2 //18</v>
      </c>
      <c r="O48" t="b">
        <f>ISNA(VLOOKUP(J48,J$3:J47,1,0))</f>
        <v>1</v>
      </c>
      <c r="Q48" s="26" t="str">
        <f>VLOOKUP(I48,SOURCE!B:P,5,0)</f>
        <v>"e" STD_SUP_x</v>
      </c>
      <c r="U48">
        <f t="shared" si="5"/>
        <v>18</v>
      </c>
      <c r="V48">
        <f t="shared" si="2"/>
        <v>3081.0079039780039</v>
      </c>
      <c r="W48">
        <f>IF(AND(O48,VLOOKUP(I48,SOURCE!B:P,2,0)&lt;&gt;"/  { itemToBeCoded"),IF(ISERROR(VLOOKUP(J48,TEST!A:F,5,0)),"",VLOOKUP(J48,TEST!A:F,5,0)),"")</f>
        <v>1</v>
      </c>
      <c r="X48">
        <f>IF(AND(O48,VLOOKUP(I48,SOURCE!B:P,2,0)&lt;&gt;"/  { itemToBeCoded"),IF(ISERROR(VLOOKUP(J48,TEST!A:F,6,0)),"",VLOOKUP(J48,TEST!A:F,6,0)),"")</f>
        <v>1.2214027581601699</v>
      </c>
      <c r="Y48" t="str">
        <f t="shared" si="3"/>
        <v>both</v>
      </c>
    </row>
    <row r="49" spans="1:25">
      <c r="A49" s="24" t="str">
        <f>IF(ISNA(VLOOKUP(D49,D50:D$10322,1,0)),"",1)</f>
        <v/>
      </c>
      <c r="B49" s="24" t="str">
        <f>IF(ISNA(VLOOKUP(E49,E50:E$10322,1,0)),"",1)</f>
        <v/>
      </c>
      <c r="C49" s="2">
        <v>47</v>
      </c>
      <c r="D49" s="2" t="str">
        <f>VLOOKUP(C49,SOURCE!$V$3:$AC$2856,8,0)</f>
        <v>ITM_10x</v>
      </c>
      <c r="E49" s="26" t="str">
        <f>CHAR(34)&amp;VLOOKUP(C49,SOURCE!$V$3:$AC$2856,6,0)&amp;CHAR(34)</f>
        <v>"10^X"</v>
      </c>
      <c r="F49" s="22" t="str">
        <f>VLOOKUP(C49,SOURCE!$V$3:$AD$2856,9,0)&amp;"           {"&amp;D49&amp;",   "&amp;E49&amp;"},"</f>
        <v xml:space="preserve">           {ITM_10x,   "10^X"},</v>
      </c>
      <c r="H49" t="b">
        <f>ISNA(VLOOKUP(J49,J50:J$823,1,0))</f>
        <v>1</v>
      </c>
      <c r="I49" s="27">
        <f>VLOOKUP(C49,SOURCE!V$6:AB$10035,7,0)</f>
        <v>67</v>
      </c>
      <c r="J49" s="28" t="str">
        <f>VLOOKUP(C49,SOURCE!V$6:AB$10035,6,0)</f>
        <v>10^X</v>
      </c>
      <c r="K49" s="29" t="str">
        <f t="shared" si="4"/>
        <v>10^x</v>
      </c>
      <c r="L49" s="39" t="str">
        <f>VLOOKUP(C49,SOURCE!V$6:AB$10035,2,0)</f>
        <v>Math</v>
      </c>
      <c r="M49" t="str">
        <f>IF(VLOOKUP(I49,SOURCE!B:P,2,0)="/  { itemToBeCoded","To be coded","")</f>
        <v/>
      </c>
      <c r="N49" s="17" t="str">
        <f>IF(AND(O49,VLOOKUP(I49,SOURCE!B:P,2,0)&lt;&gt;"/  { itemToBeCoded"),IF(ISERROR(VLOOKUP(J49,TEST!A:L,12,0)),"",   IF(VLOOKUP(J49,TEST!A:L,12,0)="","",VLOOKUP(J49,TEST!A:L,12,0)&amp;" //"&amp;U49)),"")</f>
        <v>0.2 10^X 1.58489319246111 GSB M2 //19</v>
      </c>
      <c r="O49" t="b">
        <f>ISNA(VLOOKUP(J49,J$3:J48,1,0))</f>
        <v>1</v>
      </c>
      <c r="Q49" s="26" t="str">
        <f>VLOOKUP(I49,SOURCE!B:P,5,0)</f>
        <v>"10" STD_SUP_x</v>
      </c>
      <c r="U49">
        <f t="shared" si="5"/>
        <v>19</v>
      </c>
      <c r="V49">
        <f t="shared" si="2"/>
        <v>3082.592797170465</v>
      </c>
      <c r="W49">
        <f>IF(AND(O49,VLOOKUP(I49,SOURCE!B:P,2,0)&lt;&gt;"/  { itemToBeCoded"),IF(ISERROR(VLOOKUP(J49,TEST!A:F,5,0)),"",VLOOKUP(J49,TEST!A:F,5,0)),"")</f>
        <v>1</v>
      </c>
      <c r="X49">
        <f>IF(AND(O49,VLOOKUP(I49,SOURCE!B:P,2,0)&lt;&gt;"/  { itemToBeCoded"),IF(ISERROR(VLOOKUP(J49,TEST!A:F,6,0)),"",VLOOKUP(J49,TEST!A:F,6,0)),"")</f>
        <v>1.5848931924611136</v>
      </c>
      <c r="Y49" t="str">
        <f t="shared" si="3"/>
        <v>both</v>
      </c>
    </row>
    <row r="50" spans="1:25">
      <c r="A50" s="24" t="str">
        <f>IF(ISNA(VLOOKUP(D50,D51:D$10322,1,0)),"",1)</f>
        <v/>
      </c>
      <c r="B50" s="24" t="str">
        <f>IF(ISNA(VLOOKUP(E50,E51:E$10322,1,0)),"",1)</f>
        <v/>
      </c>
      <c r="C50" s="2">
        <v>48</v>
      </c>
      <c r="D50" s="2" t="str">
        <f>VLOOKUP(C50,SOURCE!$V$3:$AC$2856,8,0)</f>
        <v>ITM_LOG2</v>
      </c>
      <c r="E50" s="26" t="str">
        <f>CHAR(34)&amp;VLOOKUP(C50,SOURCE!$V$3:$AC$2856,6,0)&amp;CHAR(34)</f>
        <v>"LB"</v>
      </c>
      <c r="F50" s="22" t="str">
        <f>VLOOKUP(C50,SOURCE!$V$3:$AD$2856,9,0)&amp;"           {"&amp;D50&amp;",   "&amp;E50&amp;"},"</f>
        <v>//           {ITM_LOG2,   "LB"},</v>
      </c>
      <c r="H50" t="b">
        <f>ISNA(VLOOKUP(J50,J51:J$823,1,0))</f>
        <v>1</v>
      </c>
      <c r="I50" s="27">
        <f>VLOOKUP(C50,SOURCE!V$6:AB$10035,7,0)</f>
        <v>68</v>
      </c>
      <c r="J50" s="28" t="str">
        <f>VLOOKUP(C50,SOURCE!V$6:AB$10035,6,0)</f>
        <v>LB</v>
      </c>
      <c r="K50" s="29" t="str">
        <f t="shared" si="4"/>
        <v>LBx</v>
      </c>
      <c r="L50" s="39" t="str">
        <f>VLOOKUP(C50,SOURCE!V$6:AB$10035,2,0)</f>
        <v>Math</v>
      </c>
      <c r="M50" t="str">
        <f>IF(VLOOKUP(I50,SOURCE!B:P,2,0)="/  { itemToBeCoded","To be coded","")</f>
        <v/>
      </c>
      <c r="N50" s="17" t="str">
        <f>IF(AND(O50,VLOOKUP(I50,SOURCE!B:P,2,0)&lt;&gt;"/  { itemToBeCoded"),IF(ISERROR(VLOOKUP(J50,TEST!A:L,12,0)),"",   IF(VLOOKUP(J50,TEST!A:L,12,0)="","",VLOOKUP(J50,TEST!A:L,12,0)&amp;" //"&amp;U50)),"")</f>
        <v/>
      </c>
      <c r="O50" t="b">
        <f>ISNA(VLOOKUP(J50,J$3:J49,1,0))</f>
        <v>1</v>
      </c>
      <c r="Q50" s="26" t="str">
        <f>VLOOKUP(I50,SOURCE!B:P,5,0)</f>
        <v>"LB x"</v>
      </c>
      <c r="U50">
        <f t="shared" si="5"/>
        <v>19</v>
      </c>
      <c r="V50">
        <f t="shared" si="2"/>
        <v>3082.592797170465</v>
      </c>
      <c r="W50" t="str">
        <f>IF(AND(O50,VLOOKUP(I50,SOURCE!B:P,2,0)&lt;&gt;"/  { itemToBeCoded"),IF(ISERROR(VLOOKUP(J50,TEST!A:F,5,0)),"",VLOOKUP(J50,TEST!A:F,5,0)),"")</f>
        <v/>
      </c>
      <c r="X50" t="str">
        <f>IF(AND(O50,VLOOKUP(I50,SOURCE!B:P,2,0)&lt;&gt;"/  { itemToBeCoded"),IF(ISERROR(VLOOKUP(J50,TEST!A:F,6,0)),"",VLOOKUP(J50,TEST!A:F,6,0)),"")</f>
        <v/>
      </c>
      <c r="Y50" t="str">
        <f t="shared" si="3"/>
        <v/>
      </c>
    </row>
    <row r="51" spans="1:25">
      <c r="A51" s="24" t="str">
        <f>IF(ISNA(VLOOKUP(D51,D52:D$10322,1,0)),"",1)</f>
        <v/>
      </c>
      <c r="B51" s="24" t="str">
        <f>IF(ISNA(VLOOKUP(E51,E52:E$10322,1,0)),"",1)</f>
        <v/>
      </c>
      <c r="C51" s="2">
        <v>49</v>
      </c>
      <c r="D51" s="2" t="str">
        <f>VLOOKUP(C51,SOURCE!$V$3:$AC$2856,8,0)</f>
        <v>ITM_LN</v>
      </c>
      <c r="E51" s="26" t="str">
        <f>CHAR(34)&amp;VLOOKUP(C51,SOURCE!$V$3:$AC$2856,6,0)&amp;CHAR(34)</f>
        <v>"LN"</v>
      </c>
      <c r="F51" s="22" t="str">
        <f>VLOOKUP(C51,SOURCE!$V$3:$AD$2856,9,0)&amp;"           {"&amp;D51&amp;",   "&amp;E51&amp;"},"</f>
        <v xml:space="preserve">           {ITM_LN,   "LN"},</v>
      </c>
      <c r="H51" t="b">
        <f>ISNA(VLOOKUP(J51,J52:J$823,1,0))</f>
        <v>1</v>
      </c>
      <c r="I51" s="27">
        <f>VLOOKUP(C51,SOURCE!V$6:AB$10035,7,0)</f>
        <v>69</v>
      </c>
      <c r="J51" s="28" t="str">
        <f>VLOOKUP(C51,SOURCE!V$6:AB$10035,6,0)</f>
        <v>LN</v>
      </c>
      <c r="K51" s="29" t="str">
        <f t="shared" si="4"/>
        <v>LN</v>
      </c>
      <c r="L51" s="39" t="str">
        <f>VLOOKUP(C51,SOURCE!V$6:AB$10035,2,0)</f>
        <v>Math</v>
      </c>
      <c r="M51" t="str">
        <f>IF(VLOOKUP(I51,SOURCE!B:P,2,0)="/  { itemToBeCoded","To be coded","")</f>
        <v/>
      </c>
      <c r="N51" s="17" t="str">
        <f>IF(AND(O51,VLOOKUP(I51,SOURCE!B:P,2,0)&lt;&gt;"/  { itemToBeCoded"),IF(ISERROR(VLOOKUP(J51,TEST!A:L,12,0)),"",   IF(VLOOKUP(J51,TEST!A:L,12,0)="","",VLOOKUP(J51,TEST!A:L,12,0)&amp;" //"&amp;U51)),"")</f>
        <v>0.2 LN 1.6094379124341 CHS  GSB M2 //20</v>
      </c>
      <c r="O51" t="b">
        <f>ISNA(VLOOKUP(J51,J$3:J50,1,0))</f>
        <v>1</v>
      </c>
      <c r="Q51" s="26" t="str">
        <f>VLOOKUP(I51,SOURCE!B:P,5,0)</f>
        <v>"LN"</v>
      </c>
      <c r="U51">
        <f t="shared" si="5"/>
        <v>20</v>
      </c>
      <c r="V51">
        <f t="shared" si="2"/>
        <v>3080.9833592580308</v>
      </c>
      <c r="W51">
        <f>IF(AND(O51,VLOOKUP(I51,SOURCE!B:P,2,0)&lt;&gt;"/  { itemToBeCoded"),IF(ISERROR(VLOOKUP(J51,TEST!A:F,5,0)),"",VLOOKUP(J51,TEST!A:F,5,0)),"")</f>
        <v>1</v>
      </c>
      <c r="X51">
        <f>IF(AND(O51,VLOOKUP(I51,SOURCE!B:P,2,0)&lt;&gt;"/  { itemToBeCoded"),IF(ISERROR(VLOOKUP(J51,TEST!A:F,6,0)),"",VLOOKUP(J51,TEST!A:F,6,0)),"")</f>
        <v>-1.6094379124341003</v>
      </c>
      <c r="Y51" t="str">
        <f t="shared" si="3"/>
        <v>both</v>
      </c>
    </row>
    <row r="52" spans="1:25">
      <c r="A52" s="24" t="str">
        <f>IF(ISNA(VLOOKUP(D52,D53:D$10322,1,0)),"",1)</f>
        <v/>
      </c>
      <c r="B52" s="24" t="str">
        <f>IF(ISNA(VLOOKUP(E52,E53:E$10322,1,0)),"",1)</f>
        <v/>
      </c>
      <c r="C52" s="2">
        <v>50</v>
      </c>
      <c r="D52" s="2" t="str">
        <f>VLOOKUP(C52,SOURCE!$V$3:$AC$2856,8,0)</f>
        <v>ITM_LOG10</v>
      </c>
      <c r="E52" s="26" t="str">
        <f>CHAR(34)&amp;VLOOKUP(C52,SOURCE!$V$3:$AC$2856,6,0)&amp;CHAR(34)</f>
        <v>"LOG"</v>
      </c>
      <c r="F52" s="22" t="str">
        <f>VLOOKUP(C52,SOURCE!$V$3:$AD$2856,9,0)&amp;"           {"&amp;D52&amp;",   "&amp;E52&amp;"},"</f>
        <v>//           {ITM_LOG10,   "LOG"},</v>
      </c>
      <c r="H52" t="b">
        <f>ISNA(VLOOKUP(J52,J53:J$823,1,0))</f>
        <v>1</v>
      </c>
      <c r="I52" s="27">
        <f>VLOOKUP(C52,SOURCE!V$6:AB$10035,7,0)</f>
        <v>71</v>
      </c>
      <c r="J52" s="28" t="str">
        <f>VLOOKUP(C52,SOURCE!V$6:AB$10035,6,0)</f>
        <v>LOG</v>
      </c>
      <c r="K52" s="29" t="str">
        <f t="shared" si="4"/>
        <v>LOG</v>
      </c>
      <c r="L52" s="39" t="str">
        <f>VLOOKUP(C52,SOURCE!V$6:AB$10035,2,0)</f>
        <v>Math</v>
      </c>
      <c r="M52" t="str">
        <f>IF(VLOOKUP(I52,SOURCE!B:P,2,0)="/  { itemToBeCoded","To be coded","")</f>
        <v/>
      </c>
      <c r="N52" s="17" t="str">
        <f>IF(AND(O52,VLOOKUP(I52,SOURCE!B:P,2,0)&lt;&gt;"/  { itemToBeCoded"),IF(ISERROR(VLOOKUP(J52,TEST!A:L,12,0)),"",   IF(VLOOKUP(J52,TEST!A:L,12,0)="","",VLOOKUP(J52,TEST!A:L,12,0)&amp;" //"&amp;U52)),"")</f>
        <v/>
      </c>
      <c r="O52" t="b">
        <f>ISNA(VLOOKUP(J52,J$3:J51,1,0))</f>
        <v>1</v>
      </c>
      <c r="Q52" s="26" t="str">
        <f>VLOOKUP(I52,SOURCE!B:P,5,0)</f>
        <v>"LOG"</v>
      </c>
      <c r="U52">
        <f t="shared" si="5"/>
        <v>20</v>
      </c>
      <c r="V52">
        <f t="shared" si="2"/>
        <v>3080.9833592580308</v>
      </c>
      <c r="W52" t="str">
        <f>IF(AND(O52,VLOOKUP(I52,SOURCE!B:P,2,0)&lt;&gt;"/  { itemToBeCoded"),IF(ISERROR(VLOOKUP(J52,TEST!A:F,5,0)),"",VLOOKUP(J52,TEST!A:F,5,0)),"")</f>
        <v/>
      </c>
      <c r="X52" t="str">
        <f>IF(AND(O52,VLOOKUP(I52,SOURCE!B:P,2,0)&lt;&gt;"/  { itemToBeCoded"),IF(ISERROR(VLOOKUP(J52,TEST!A:F,6,0)),"",VLOOKUP(J52,TEST!A:F,6,0)),"")</f>
        <v/>
      </c>
      <c r="Y52" t="str">
        <f t="shared" si="3"/>
        <v/>
      </c>
    </row>
    <row r="53" spans="1:25">
      <c r="A53" s="24" t="str">
        <f>IF(ISNA(VLOOKUP(D53,D54:D$10322,1,0)),"",1)</f>
        <v/>
      </c>
      <c r="B53" s="24" t="str">
        <f>IF(ISNA(VLOOKUP(E53,E54:E$10322,1,0)),"",1)</f>
        <v/>
      </c>
      <c r="C53" s="2">
        <v>51</v>
      </c>
      <c r="D53" s="2" t="str">
        <f>VLOOKUP(C53,SOURCE!$V$3:$AC$2856,8,0)</f>
        <v>ITM_LOGXY</v>
      </c>
      <c r="E53" s="26" t="str">
        <f>CHAR(34)&amp;VLOOKUP(C53,SOURCE!$V$3:$AC$2856,6,0)&amp;CHAR(34)</f>
        <v>"LOGXY"</v>
      </c>
      <c r="F53" s="22" t="str">
        <f>VLOOKUP(C53,SOURCE!$V$3:$AD$2856,9,0)&amp;"           {"&amp;D53&amp;",   "&amp;E53&amp;"},"</f>
        <v xml:space="preserve">           {ITM_LOGXY,   "LOGXY"},</v>
      </c>
      <c r="H53" t="b">
        <f>ISNA(VLOOKUP(J53,J54:J$823,1,0))</f>
        <v>1</v>
      </c>
      <c r="I53" s="27">
        <f>VLOOKUP(C53,SOURCE!V$6:AB$10035,7,0)</f>
        <v>72</v>
      </c>
      <c r="J53" s="28" t="str">
        <f>VLOOKUP(C53,SOURCE!V$6:AB$10035,6,0)</f>
        <v>LOGXY</v>
      </c>
      <c r="K53" s="29" t="str">
        <f t="shared" si="4"/>
        <v>LOGxy</v>
      </c>
      <c r="L53" s="39" t="str">
        <f>VLOOKUP(C53,SOURCE!V$6:AB$10035,2,0)</f>
        <v>Math</v>
      </c>
      <c r="M53" t="str">
        <f>IF(VLOOKUP(I53,SOURCE!B:P,2,0)="/  { itemToBeCoded","To be coded","")</f>
        <v/>
      </c>
      <c r="N53" s="17" t="str">
        <f>IF(AND(O53,VLOOKUP(I53,SOURCE!B:P,2,0)&lt;&gt;"/  { itemToBeCoded"),IF(ISERROR(VLOOKUP(J53,TEST!A:L,12,0)),"",   IF(VLOOKUP(J53,TEST!A:L,12,0)="","",VLOOKUP(J53,TEST!A:L,12,0)&amp;" //"&amp;U53)),"")</f>
        <v>0.2 EXIT 3 LOGXY 1.46497352071793 CHS  GSB M2 //21</v>
      </c>
      <c r="O53" t="b">
        <f>ISNA(VLOOKUP(J53,J$3:J52,1,0))</f>
        <v>1</v>
      </c>
      <c r="Q53" s="26" t="str">
        <f>VLOOKUP(I53,SOURCE!B:P,5,0)</f>
        <v>"LOG" STD_SUB_x "y"</v>
      </c>
      <c r="S53" s="121"/>
      <c r="T53" s="121"/>
      <c r="U53">
        <f t="shared" si="5"/>
        <v>21</v>
      </c>
      <c r="V53">
        <f t="shared" si="2"/>
        <v>3079.5183857373127</v>
      </c>
      <c r="W53">
        <f>IF(AND(O53,VLOOKUP(I53,SOURCE!B:P,2,0)&lt;&gt;"/  { itemToBeCoded"),IF(ISERROR(VLOOKUP(J53,TEST!A:F,5,0)),"",VLOOKUP(J53,TEST!A:F,5,0)),"")</f>
        <v>1</v>
      </c>
      <c r="X53">
        <f>IF(AND(O53,VLOOKUP(I53,SOURCE!B:P,2,0)&lt;&gt;"/  { itemToBeCoded"),IF(ISERROR(VLOOKUP(J53,TEST!A:F,6,0)),"",VLOOKUP(J53,TEST!A:F,6,0)),"")</f>
        <v>-1.4649735207179271</v>
      </c>
      <c r="Y53" t="str">
        <f t="shared" si="3"/>
        <v>both</v>
      </c>
    </row>
    <row r="54" spans="1:25">
      <c r="A54" s="24" t="str">
        <f>IF(ISNA(VLOOKUP(D54,D55:D$10322,1,0)),"",1)</f>
        <v/>
      </c>
      <c r="B54" s="24" t="str">
        <f>IF(ISNA(VLOOKUP(E54,E55:E$10322,1,0)),"",1)</f>
        <v/>
      </c>
      <c r="C54" s="2">
        <v>52</v>
      </c>
      <c r="D54" s="2" t="str">
        <f>VLOOKUP(C54,SOURCE!$V$3:$AC$2856,8,0)</f>
        <v>ITM_1ONX</v>
      </c>
      <c r="E54" s="26" t="str">
        <f>CHAR(34)&amp;VLOOKUP(C54,SOURCE!$V$3:$AC$2856,6,0)&amp;CHAR(34)</f>
        <v>"1/X"</v>
      </c>
      <c r="F54" s="22" t="str">
        <f>VLOOKUP(C54,SOURCE!$V$3:$AD$2856,9,0)&amp;"           {"&amp;D54&amp;",   "&amp;E54&amp;"},"</f>
        <v xml:space="preserve">           {ITM_1ONX,   "1/X"},</v>
      </c>
      <c r="H54" t="b">
        <f>ISNA(VLOOKUP(J54,J55:J$823,1,0))</f>
        <v>1</v>
      </c>
      <c r="I54" s="27">
        <f>VLOOKUP(C54,SOURCE!V$6:AB$10035,7,0)</f>
        <v>73</v>
      </c>
      <c r="J54" s="28" t="str">
        <f>VLOOKUP(C54,SOURCE!V$6:AB$10035,6,0)</f>
        <v>1/X</v>
      </c>
      <c r="K54" s="29" t="str">
        <f t="shared" si="4"/>
        <v>1/x</v>
      </c>
      <c r="L54" s="39" t="str">
        <f>VLOOKUP(C54,SOURCE!V$6:AB$10035,2,0)</f>
        <v>Math</v>
      </c>
      <c r="M54" t="str">
        <f>IF(VLOOKUP(I54,SOURCE!B:P,2,0)="/  { itemToBeCoded","To be coded","")</f>
        <v/>
      </c>
      <c r="N54" s="17" t="str">
        <f>IF(AND(O54,VLOOKUP(I54,SOURCE!B:P,2,0)&lt;&gt;"/  { itemToBeCoded"),IF(ISERROR(VLOOKUP(J54,TEST!A:L,12,0)),"",   IF(VLOOKUP(J54,TEST!A:L,12,0)="","",VLOOKUP(J54,TEST!A:L,12,0)&amp;" //"&amp;U54)),"")</f>
        <v>0.2 ENTER 1/X 5 GSB M2 //22</v>
      </c>
      <c r="O54" t="b">
        <f>ISNA(VLOOKUP(J54,J$3:J53,1,0))</f>
        <v>1</v>
      </c>
      <c r="Q54" s="26" t="str">
        <f>VLOOKUP(I54,SOURCE!B:P,5,0)</f>
        <v>"1/x"</v>
      </c>
      <c r="S54" s="121"/>
      <c r="T54" s="121"/>
      <c r="U54">
        <f t="shared" si="5"/>
        <v>22</v>
      </c>
      <c r="V54">
        <f t="shared" si="2"/>
        <v>3084.5183857373127</v>
      </c>
      <c r="W54">
        <f>IF(AND(O54,VLOOKUP(I54,SOURCE!B:P,2,0)&lt;&gt;"/  { itemToBeCoded"),IF(ISERROR(VLOOKUP(J54,TEST!A:F,5,0)),"",VLOOKUP(J54,TEST!A:F,5,0)),"")</f>
        <v>1</v>
      </c>
      <c r="X54">
        <f>IF(AND(O54,VLOOKUP(I54,SOURCE!B:P,2,0)&lt;&gt;"/  { itemToBeCoded"),IF(ISERROR(VLOOKUP(J54,TEST!A:F,6,0)),"",VLOOKUP(J54,TEST!A:F,6,0)),"")</f>
        <v>5</v>
      </c>
      <c r="Y54" t="str">
        <f t="shared" si="3"/>
        <v>both</v>
      </c>
    </row>
    <row r="55" spans="1:25">
      <c r="A55" s="24" t="str">
        <f>IF(ISNA(VLOOKUP(D55,D56:D$10322,1,0)),"",1)</f>
        <v/>
      </c>
      <c r="B55" s="24" t="str">
        <f>IF(ISNA(VLOOKUP(E55,E56:E$10322,1,0)),"",1)</f>
        <v/>
      </c>
      <c r="C55" s="2">
        <v>53</v>
      </c>
      <c r="D55" s="2" t="str">
        <f>VLOOKUP(C55,SOURCE!$V$3:$AC$2856,8,0)</f>
        <v>ITM_cos</v>
      </c>
      <c r="E55" s="26" t="str">
        <f>CHAR(34)&amp;VLOOKUP(C55,SOURCE!$V$3:$AC$2856,6,0)&amp;CHAR(34)</f>
        <v>"COS"</v>
      </c>
      <c r="F55" s="22" t="str">
        <f>VLOOKUP(C55,SOURCE!$V$3:$AD$2856,9,0)&amp;"           {"&amp;D55&amp;",   "&amp;E55&amp;"},"</f>
        <v xml:space="preserve">           {ITM_cos,   "COS"},</v>
      </c>
      <c r="H55" t="b">
        <f>ISNA(VLOOKUP(J55,J56:J$823,1,0))</f>
        <v>1</v>
      </c>
      <c r="I55" s="27">
        <f>VLOOKUP(C55,SOURCE!V$6:AB$10035,7,0)</f>
        <v>74</v>
      </c>
      <c r="J55" s="28" t="str">
        <f>VLOOKUP(C55,SOURCE!V$6:AB$10035,6,0)</f>
        <v>COS</v>
      </c>
      <c r="K55" s="29" t="str">
        <f t="shared" si="4"/>
        <v>COS</v>
      </c>
      <c r="L55" s="39" t="str">
        <f>VLOOKUP(C55,SOURCE!V$6:AB$10035,2,0)</f>
        <v>Trig</v>
      </c>
      <c r="M55" t="str">
        <f>IF(VLOOKUP(I55,SOURCE!B:P,2,0)="/  { itemToBeCoded","To be coded","")</f>
        <v/>
      </c>
      <c r="N55" s="17" t="str">
        <f>IF(AND(O55,VLOOKUP(I55,SOURCE!B:P,2,0)&lt;&gt;"/  { itemToBeCoded"),IF(ISERROR(VLOOKUP(J55,TEST!A:L,12,0)),"",   IF(VLOOKUP(J55,TEST!A:L,12,0)="","",VLOOKUP(J55,TEST!A:L,12,0)&amp;" //"&amp;U55)),"")</f>
        <v>16.8 COS ARCCOS STO 10 16.8 GSB M2 //23</v>
      </c>
      <c r="O55" t="b">
        <f>ISNA(VLOOKUP(J55,J$3:J54,1,0))</f>
        <v>1</v>
      </c>
      <c r="Q55" s="26" t="str">
        <f>VLOOKUP(I55,SOURCE!B:P,5,0)</f>
        <v>"COS"</v>
      </c>
      <c r="T55" s="122"/>
      <c r="U55">
        <f t="shared" si="5"/>
        <v>23</v>
      </c>
      <c r="V55">
        <f t="shared" si="2"/>
        <v>3101.3183857373128</v>
      </c>
      <c r="W55">
        <f>IF(AND(O55,VLOOKUP(I55,SOURCE!B:P,2,0)&lt;&gt;"/  { itemToBeCoded"),IF(ISERROR(VLOOKUP(J55,TEST!A:F,5,0)),"",VLOOKUP(J55,TEST!A:F,5,0)),"")</f>
        <v>1</v>
      </c>
      <c r="X55">
        <f>IF(AND(O55,VLOOKUP(I55,SOURCE!B:P,2,0)&lt;&gt;"/  { itemToBeCoded"),IF(ISERROR(VLOOKUP(J55,TEST!A:F,6,0)),"",VLOOKUP(J55,TEST!A:F,6,0)),"")</f>
        <v>16.8</v>
      </c>
      <c r="Y55" t="str">
        <f t="shared" si="3"/>
        <v>both</v>
      </c>
    </row>
    <row r="56" spans="1:25">
      <c r="A56" s="24" t="str">
        <f>IF(ISNA(VLOOKUP(D56,D57:D$10322,1,0)),"",1)</f>
        <v/>
      </c>
      <c r="B56" s="24" t="str">
        <f>IF(ISNA(VLOOKUP(E56,E57:E$10322,1,0)),"",1)</f>
        <v/>
      </c>
      <c r="C56" s="2">
        <v>54</v>
      </c>
      <c r="D56" s="2" t="str">
        <f>VLOOKUP(C56,SOURCE!$V$3:$AC$2856,8,0)</f>
        <v>ITM_cosh</v>
      </c>
      <c r="E56" s="26" t="str">
        <f>CHAR(34)&amp;VLOOKUP(C56,SOURCE!$V$3:$AC$2856,6,0)&amp;CHAR(34)</f>
        <v>"COSH"</v>
      </c>
      <c r="F56" s="22" t="str">
        <f>VLOOKUP(C56,SOURCE!$V$3:$AD$2856,9,0)&amp;"           {"&amp;D56&amp;",   "&amp;E56&amp;"},"</f>
        <v xml:space="preserve">           {ITM_cosh,   "COSH"},</v>
      </c>
      <c r="H56" t="b">
        <f>ISNA(VLOOKUP(J56,J57:J$823,1,0))</f>
        <v>1</v>
      </c>
      <c r="I56" s="27">
        <f>VLOOKUP(C56,SOURCE!V$6:AB$10035,7,0)</f>
        <v>75</v>
      </c>
      <c r="J56" s="28" t="str">
        <f>VLOOKUP(C56,SOURCE!V$6:AB$10035,6,0)</f>
        <v>COSH</v>
      </c>
      <c r="K56" s="29" t="str">
        <f t="shared" si="4"/>
        <v>cosh</v>
      </c>
      <c r="L56" s="39" t="str">
        <f>VLOOKUP(C56,SOURCE!V$6:AB$10035,2,0)</f>
        <v>Trig</v>
      </c>
      <c r="M56" t="str">
        <f>IF(VLOOKUP(I56,SOURCE!B:P,2,0)="/  { itemToBeCoded","To be coded","")</f>
        <v/>
      </c>
      <c r="N56" s="17" t="str">
        <f>IF(AND(O56,VLOOKUP(I56,SOURCE!B:P,2,0)&lt;&gt;"/  { itemToBeCoded"),IF(ISERROR(VLOOKUP(J56,TEST!A:L,12,0)),"",   IF(VLOOKUP(J56,TEST!A:L,12,0)="","",VLOOKUP(J56,TEST!A:L,12,0)&amp;" //"&amp;U56)),"")</f>
        <v>16.8 COSH ARCCOSH STO 11 16.8 GSB M2 //24</v>
      </c>
      <c r="O56" t="b">
        <f>ISNA(VLOOKUP(J56,J$3:J55,1,0))</f>
        <v>1</v>
      </c>
      <c r="Q56" s="26" t="str">
        <f>VLOOKUP(I56,SOURCE!B:P,5,0)</f>
        <v>"cosh"</v>
      </c>
      <c r="T56" s="122"/>
      <c r="U56">
        <f t="shared" si="5"/>
        <v>24</v>
      </c>
      <c r="V56">
        <f t="shared" si="2"/>
        <v>3118.118385737313</v>
      </c>
      <c r="W56">
        <f>IF(AND(O56,VLOOKUP(I56,SOURCE!B:P,2,0)&lt;&gt;"/  { itemToBeCoded"),IF(ISERROR(VLOOKUP(J56,TEST!A:F,5,0)),"",VLOOKUP(J56,TEST!A:F,5,0)),"")</f>
        <v>1</v>
      </c>
      <c r="X56">
        <f>IF(AND(O56,VLOOKUP(I56,SOURCE!B:P,2,0)&lt;&gt;"/  { itemToBeCoded"),IF(ISERROR(VLOOKUP(J56,TEST!A:F,6,0)),"",VLOOKUP(J56,TEST!A:F,6,0)),"")</f>
        <v>16.8</v>
      </c>
      <c r="Y56" t="str">
        <f t="shared" si="3"/>
        <v>both</v>
      </c>
    </row>
    <row r="57" spans="1:25">
      <c r="A57" s="24" t="str">
        <f>IF(ISNA(VLOOKUP(D57,D58:D$10322,1,0)),"",1)</f>
        <v/>
      </c>
      <c r="B57" s="24" t="str">
        <f>IF(ISNA(VLOOKUP(E57,E58:E$10322,1,0)),"",1)</f>
        <v/>
      </c>
      <c r="C57" s="2">
        <v>55</v>
      </c>
      <c r="D57" s="2" t="str">
        <f>VLOOKUP(C57,SOURCE!$V$3:$AC$2856,8,0)</f>
        <v>ITM_sin</v>
      </c>
      <c r="E57" s="26" t="str">
        <f>CHAR(34)&amp;VLOOKUP(C57,SOURCE!$V$3:$AC$2856,6,0)&amp;CHAR(34)</f>
        <v>"SIN"</v>
      </c>
      <c r="F57" s="22" t="str">
        <f>VLOOKUP(C57,SOURCE!$V$3:$AD$2856,9,0)&amp;"           {"&amp;D57&amp;",   "&amp;E57&amp;"},"</f>
        <v xml:space="preserve">           {ITM_sin,   "SIN"},</v>
      </c>
      <c r="H57" t="b">
        <f>ISNA(VLOOKUP(J57,J58:J$823,1,0))</f>
        <v>1</v>
      </c>
      <c r="I57" s="27">
        <f>VLOOKUP(C57,SOURCE!V$6:AB$10035,7,0)</f>
        <v>76</v>
      </c>
      <c r="J57" s="28" t="str">
        <f>VLOOKUP(C57,SOURCE!V$6:AB$10035,6,0)</f>
        <v>SIN</v>
      </c>
      <c r="K57" s="29" t="str">
        <f t="shared" si="4"/>
        <v>SIN</v>
      </c>
      <c r="L57" s="39" t="str">
        <f>VLOOKUP(C57,SOURCE!V$6:AB$10035,2,0)</f>
        <v>Trig</v>
      </c>
      <c r="M57" t="str">
        <f>IF(VLOOKUP(I57,SOURCE!B:P,2,0)="/  { itemToBeCoded","To be coded","")</f>
        <v/>
      </c>
      <c r="N57" s="17" t="str">
        <f>IF(AND(O57,VLOOKUP(I57,SOURCE!B:P,2,0)&lt;&gt;"/  { itemToBeCoded"),IF(ISERROR(VLOOKUP(J57,TEST!A:L,12,0)),"",   IF(VLOOKUP(J57,TEST!A:L,12,0)="","",VLOOKUP(J57,TEST!A:L,12,0)&amp;" //"&amp;U57)),"")</f>
        <v>16.8 SIN ARCSIN STO 12 16.8 GSB M2 //25</v>
      </c>
      <c r="O57" t="b">
        <f>ISNA(VLOOKUP(J57,J$3:J56,1,0))</f>
        <v>1</v>
      </c>
      <c r="Q57" s="26" t="str">
        <f>VLOOKUP(I57,SOURCE!B:P,5,0)</f>
        <v>"SIN"</v>
      </c>
      <c r="T57" s="122"/>
      <c r="U57">
        <f t="shared" si="5"/>
        <v>25</v>
      </c>
      <c r="V57">
        <f t="shared" si="2"/>
        <v>3134.9183857373132</v>
      </c>
      <c r="W57">
        <f>IF(AND(O57,VLOOKUP(I57,SOURCE!B:P,2,0)&lt;&gt;"/  { itemToBeCoded"),IF(ISERROR(VLOOKUP(J57,TEST!A:F,5,0)),"",VLOOKUP(J57,TEST!A:F,5,0)),"")</f>
        <v>1</v>
      </c>
      <c r="X57">
        <f>IF(AND(O57,VLOOKUP(I57,SOURCE!B:P,2,0)&lt;&gt;"/  { itemToBeCoded"),IF(ISERROR(VLOOKUP(J57,TEST!A:F,6,0)),"",VLOOKUP(J57,TEST!A:F,6,0)),"")</f>
        <v>16.8</v>
      </c>
      <c r="Y57" t="str">
        <f t="shared" si="3"/>
        <v>both</v>
      </c>
    </row>
    <row r="58" spans="1:25">
      <c r="A58" s="24" t="str">
        <f>IF(ISNA(VLOOKUP(D58,D59:D$10322,1,0)),"",1)</f>
        <v/>
      </c>
      <c r="B58" s="24" t="str">
        <f>IF(ISNA(VLOOKUP(E58,E59:E$10322,1,0)),"",1)</f>
        <v/>
      </c>
      <c r="C58" s="2">
        <v>56</v>
      </c>
      <c r="D58" s="2" t="str">
        <f>VLOOKUP(C58,SOURCE!$V$3:$AC$2856,8,0)</f>
        <v>ITM_sinh</v>
      </c>
      <c r="E58" s="26" t="str">
        <f>CHAR(34)&amp;VLOOKUP(C58,SOURCE!$V$3:$AC$2856,6,0)&amp;CHAR(34)</f>
        <v>"SINH"</v>
      </c>
      <c r="F58" s="22" t="str">
        <f>VLOOKUP(C58,SOURCE!$V$3:$AD$2856,9,0)&amp;"           {"&amp;D58&amp;",   "&amp;E58&amp;"},"</f>
        <v xml:space="preserve">           {ITM_sinh,   "SINH"},</v>
      </c>
      <c r="H58" t="b">
        <f>ISNA(VLOOKUP(J58,J59:J$823,1,0))</f>
        <v>1</v>
      </c>
      <c r="I58" s="27">
        <f>VLOOKUP(C58,SOURCE!V$6:AB$10035,7,0)</f>
        <v>78</v>
      </c>
      <c r="J58" s="28" t="str">
        <f>VLOOKUP(C58,SOURCE!V$6:AB$10035,6,0)</f>
        <v>SINH</v>
      </c>
      <c r="K58" s="29" t="str">
        <f t="shared" si="4"/>
        <v>sinh</v>
      </c>
      <c r="L58" s="39" t="str">
        <f>VLOOKUP(C58,SOURCE!V$6:AB$10035,2,0)</f>
        <v>Math</v>
      </c>
      <c r="M58" t="str">
        <f>IF(VLOOKUP(I58,SOURCE!B:P,2,0)="/  { itemToBeCoded","To be coded","")</f>
        <v/>
      </c>
      <c r="N58" s="17" t="str">
        <f>IF(AND(O58,VLOOKUP(I58,SOURCE!B:P,2,0)&lt;&gt;"/  { itemToBeCoded"),IF(ISERROR(VLOOKUP(J58,TEST!A:L,12,0)),"",   IF(VLOOKUP(J58,TEST!A:L,12,0)="","",VLOOKUP(J58,TEST!A:L,12,0)&amp;" //"&amp;U58)),"")</f>
        <v>16.8 SINH ARCSINH STO 13 16.8 GSB M2 //26</v>
      </c>
      <c r="O58" t="b">
        <f>ISNA(VLOOKUP(J58,J$3:J57,1,0))</f>
        <v>1</v>
      </c>
      <c r="Q58" s="26" t="str">
        <f>VLOOKUP(I58,SOURCE!B:P,5,0)</f>
        <v>"sinh"</v>
      </c>
      <c r="T58" s="122"/>
      <c r="U58">
        <f t="shared" si="5"/>
        <v>26</v>
      </c>
      <c r="V58">
        <f t="shared" si="2"/>
        <v>3151.7183857373134</v>
      </c>
      <c r="W58">
        <f>IF(AND(O58,VLOOKUP(I58,SOURCE!B:P,2,0)&lt;&gt;"/  { itemToBeCoded"),IF(ISERROR(VLOOKUP(J58,TEST!A:F,5,0)),"",VLOOKUP(J58,TEST!A:F,5,0)),"")</f>
        <v>1</v>
      </c>
      <c r="X58">
        <f>IF(AND(O58,VLOOKUP(I58,SOURCE!B:P,2,0)&lt;&gt;"/  { itemToBeCoded"),IF(ISERROR(VLOOKUP(J58,TEST!A:F,6,0)),"",VLOOKUP(J58,TEST!A:F,6,0)),"")</f>
        <v>16.8</v>
      </c>
      <c r="Y58" t="str">
        <f t="shared" si="3"/>
        <v>both</v>
      </c>
    </row>
    <row r="59" spans="1:25">
      <c r="A59" s="24" t="str">
        <f>IF(ISNA(VLOOKUP(D59,D60:D$10322,1,0)),"",1)</f>
        <v/>
      </c>
      <c r="B59" s="24" t="str">
        <f>IF(ISNA(VLOOKUP(E59,E60:E$10322,1,0)),"",1)</f>
        <v/>
      </c>
      <c r="C59" s="2">
        <v>57</v>
      </c>
      <c r="D59" s="2" t="str">
        <f>VLOOKUP(C59,SOURCE!$V$3:$AC$2856,8,0)</f>
        <v>ITM_tan</v>
      </c>
      <c r="E59" s="26" t="str">
        <f>CHAR(34)&amp;VLOOKUP(C59,SOURCE!$V$3:$AC$2856,6,0)&amp;CHAR(34)</f>
        <v>"TAN"</v>
      </c>
      <c r="F59" s="22" t="str">
        <f>VLOOKUP(C59,SOURCE!$V$3:$AD$2856,9,0)&amp;"           {"&amp;D59&amp;",   "&amp;E59&amp;"},"</f>
        <v xml:space="preserve">           {ITM_tan,   "TAN"},</v>
      </c>
      <c r="H59" t="b">
        <f>ISNA(VLOOKUP(J59,J60:J$823,1,0))</f>
        <v>1</v>
      </c>
      <c r="I59" s="27">
        <f>VLOOKUP(C59,SOURCE!V$6:AB$10035,7,0)</f>
        <v>79</v>
      </c>
      <c r="J59" s="28" t="str">
        <f>VLOOKUP(C59,SOURCE!V$6:AB$10035,6,0)</f>
        <v>TAN</v>
      </c>
      <c r="K59" s="29" t="str">
        <f t="shared" si="4"/>
        <v>TAN</v>
      </c>
      <c r="L59" s="39" t="str">
        <f>VLOOKUP(C59,SOURCE!V$6:AB$10035,2,0)</f>
        <v>Trig</v>
      </c>
      <c r="M59" t="str">
        <f>IF(VLOOKUP(I59,SOURCE!B:P,2,0)="/  { itemToBeCoded","To be coded","")</f>
        <v/>
      </c>
      <c r="N59" s="17" t="str">
        <f>IF(AND(O59,VLOOKUP(I59,SOURCE!B:P,2,0)&lt;&gt;"/  { itemToBeCoded"),IF(ISERROR(VLOOKUP(J59,TEST!A:L,12,0)),"",   IF(VLOOKUP(J59,TEST!A:L,12,0)="","",VLOOKUP(J59,TEST!A:L,12,0)&amp;" //"&amp;U59)),"")</f>
        <v>16.8 TAN ARCTAN STO 14 16.8 GSB M2 //27</v>
      </c>
      <c r="O59" t="b">
        <f>ISNA(VLOOKUP(J59,J$3:J58,1,0))</f>
        <v>1</v>
      </c>
      <c r="Q59" s="26" t="str">
        <f>VLOOKUP(I59,SOURCE!B:P,5,0)</f>
        <v>"TAN"</v>
      </c>
      <c r="U59">
        <f t="shared" si="5"/>
        <v>27</v>
      </c>
      <c r="V59">
        <f t="shared" si="2"/>
        <v>3168.5183857373136</v>
      </c>
      <c r="W59">
        <f>IF(AND(O59,VLOOKUP(I59,SOURCE!B:P,2,0)&lt;&gt;"/  { itemToBeCoded"),IF(ISERROR(VLOOKUP(J59,TEST!A:F,5,0)),"",VLOOKUP(J59,TEST!A:F,5,0)),"")</f>
        <v>1</v>
      </c>
      <c r="X59">
        <f>IF(AND(O59,VLOOKUP(I59,SOURCE!B:P,2,0)&lt;&gt;"/  { itemToBeCoded"),IF(ISERROR(VLOOKUP(J59,TEST!A:F,6,0)),"",VLOOKUP(J59,TEST!A:F,6,0)),"")</f>
        <v>16.8</v>
      </c>
      <c r="Y59" t="str">
        <f t="shared" si="3"/>
        <v>both</v>
      </c>
    </row>
    <row r="60" spans="1:25">
      <c r="A60" s="24" t="str">
        <f>IF(ISNA(VLOOKUP(D60,D61:D$10322,1,0)),"",1)</f>
        <v/>
      </c>
      <c r="B60" s="24" t="str">
        <f>IF(ISNA(VLOOKUP(E60,E61:E$10322,1,0)),"",1)</f>
        <v/>
      </c>
      <c r="C60" s="2">
        <v>58</v>
      </c>
      <c r="D60" s="2" t="str">
        <f>VLOOKUP(C60,SOURCE!$V$3:$AC$2856,8,0)</f>
        <v>ITM_tanh</v>
      </c>
      <c r="E60" s="26" t="str">
        <f>CHAR(34)&amp;VLOOKUP(C60,SOURCE!$V$3:$AC$2856,6,0)&amp;CHAR(34)</f>
        <v>"TANH"</v>
      </c>
      <c r="F60" s="22" t="str">
        <f>VLOOKUP(C60,SOURCE!$V$3:$AD$2856,9,0)&amp;"           {"&amp;D60&amp;",   "&amp;E60&amp;"},"</f>
        <v xml:space="preserve">           {ITM_tanh,   "TANH"},</v>
      </c>
      <c r="H60" t="b">
        <f>ISNA(VLOOKUP(J60,J61:J$823,1,0))</f>
        <v>1</v>
      </c>
      <c r="I60" s="27">
        <f>VLOOKUP(C60,SOURCE!V$6:AB$10035,7,0)</f>
        <v>80</v>
      </c>
      <c r="J60" s="28" t="str">
        <f>VLOOKUP(C60,SOURCE!V$6:AB$10035,6,0)</f>
        <v>TANH</v>
      </c>
      <c r="K60" s="29" t="str">
        <f t="shared" si="4"/>
        <v>tanh</v>
      </c>
      <c r="L60" s="39" t="str">
        <f>VLOOKUP(C60,SOURCE!V$6:AB$10035,2,0)</f>
        <v>Trig</v>
      </c>
      <c r="M60" t="str">
        <f>IF(VLOOKUP(I60,SOURCE!B:P,2,0)="/  { itemToBeCoded","To be coded","")</f>
        <v/>
      </c>
      <c r="N60" s="17" t="str">
        <f>IF(AND(O60,VLOOKUP(I60,SOURCE!B:P,2,0)&lt;&gt;"/  { itemToBeCoded"),IF(ISERROR(VLOOKUP(J60,TEST!A:L,12,0)),"",   IF(VLOOKUP(J60,TEST!A:L,12,0)="","",VLOOKUP(J60,TEST!A:L,12,0)&amp;" //"&amp;U60)),"")</f>
        <v>16.8 TANH ARCTANH STO 15 16.8 GSB M2 //28</v>
      </c>
      <c r="O60" t="b">
        <f>ISNA(VLOOKUP(J60,J$3:J59,1,0))</f>
        <v>1</v>
      </c>
      <c r="Q60" s="26" t="str">
        <f>VLOOKUP(I60,SOURCE!B:P,5,0)</f>
        <v>"tanh"</v>
      </c>
      <c r="S60" s="121"/>
      <c r="T60" s="121"/>
      <c r="U60">
        <f t="shared" si="5"/>
        <v>28</v>
      </c>
      <c r="V60">
        <f t="shared" si="2"/>
        <v>3185.3183857373137</v>
      </c>
      <c r="W60">
        <f>IF(AND(O60,VLOOKUP(I60,SOURCE!B:P,2,0)&lt;&gt;"/  { itemToBeCoded"),IF(ISERROR(VLOOKUP(J60,TEST!A:F,5,0)),"",VLOOKUP(J60,TEST!A:F,5,0)),"")</f>
        <v>1</v>
      </c>
      <c r="X60">
        <f>IF(AND(O60,VLOOKUP(I60,SOURCE!B:P,2,0)&lt;&gt;"/  { itemToBeCoded"),IF(ISERROR(VLOOKUP(J60,TEST!A:F,6,0)),"",VLOOKUP(J60,TEST!A:F,6,0)),"")</f>
        <v>16.8</v>
      </c>
      <c r="Y60" t="str">
        <f t="shared" si="3"/>
        <v>both</v>
      </c>
    </row>
    <row r="61" spans="1:25">
      <c r="A61" s="24" t="str">
        <f>IF(ISNA(VLOOKUP(D61,D62:D$10322,1,0)),"",1)</f>
        <v/>
      </c>
      <c r="B61" s="24" t="str">
        <f>IF(ISNA(VLOOKUP(E61,E62:E$10322,1,0)),"",1)</f>
        <v/>
      </c>
      <c r="C61" s="2">
        <v>59</v>
      </c>
      <c r="D61" s="2" t="str">
        <f>VLOOKUP(C61,SOURCE!$V$3:$AC$2856,8,0)</f>
        <v>ITM_arccos</v>
      </c>
      <c r="E61" s="26" t="str">
        <f>CHAR(34)&amp;VLOOKUP(C61,SOURCE!$V$3:$AC$2856,6,0)&amp;CHAR(34)</f>
        <v>"ARCCOS"</v>
      </c>
      <c r="F61" s="22" t="str">
        <f>VLOOKUP(C61,SOURCE!$V$3:$AD$2856,9,0)&amp;"           {"&amp;D61&amp;",   "&amp;E61&amp;"},"</f>
        <v xml:space="preserve">           {ITM_arccos,   "ARCCOS"},</v>
      </c>
      <c r="H61" t="b">
        <f>ISNA(VLOOKUP(J61,J62:J$823,1,0))</f>
        <v>1</v>
      </c>
      <c r="I61" s="27">
        <f>VLOOKUP(C61,SOURCE!V$6:AB$10035,7,0)</f>
        <v>81</v>
      </c>
      <c r="J61" s="28" t="str">
        <f>VLOOKUP(C61,SOURCE!V$6:AB$10035,6,0)</f>
        <v>ARCCOS</v>
      </c>
      <c r="K61" s="29" t="str">
        <f t="shared" si="4"/>
        <v>ACOS</v>
      </c>
      <c r="L61" s="39" t="str">
        <f>VLOOKUP(C61,SOURCE!V$6:AB$10035,2,0)</f>
        <v>Trig</v>
      </c>
      <c r="M61" t="str">
        <f>IF(VLOOKUP(I61,SOURCE!B:P,2,0)="/  { itemToBeCoded","To be coded","")</f>
        <v/>
      </c>
      <c r="N61" s="17" t="str">
        <f>IF(AND(O61,VLOOKUP(I61,SOURCE!B:P,2,0)&lt;&gt;"/  { itemToBeCoded"),IF(ISERROR(VLOOKUP(J61,TEST!A:L,12,0)),"",   IF(VLOOKUP(J61,TEST!A:L,12,0)="","",VLOOKUP(J61,TEST!A:L,12,0)&amp;" //"&amp;U61)),"")</f>
        <v/>
      </c>
      <c r="O61" t="b">
        <f>ISNA(VLOOKUP(J61,J$3:J60,1,0))</f>
        <v>1</v>
      </c>
      <c r="Q61" s="26" t="str">
        <f>VLOOKUP(I61,SOURCE!B:P,5,0)</f>
        <v>"ACOS"</v>
      </c>
      <c r="T61" s="119"/>
      <c r="U61">
        <f t="shared" si="5"/>
        <v>28</v>
      </c>
      <c r="V61">
        <f t="shared" si="2"/>
        <v>3185.3183857373137</v>
      </c>
      <c r="W61">
        <f>IF(AND(O61,VLOOKUP(I61,SOURCE!B:P,2,0)&lt;&gt;"/  { itemToBeCoded"),IF(ISERROR(VLOOKUP(J61,TEST!A:F,5,0)),"",VLOOKUP(J61,TEST!A:F,5,0)),"")</f>
        <v>0</v>
      </c>
      <c r="X61">
        <f>IF(AND(O61,VLOOKUP(I61,SOURCE!B:P,2,0)&lt;&gt;"/  { itemToBeCoded"),IF(ISERROR(VLOOKUP(J61,TEST!A:F,6,0)),"",VLOOKUP(J61,TEST!A:F,6,0)),"")</f>
        <v>0</v>
      </c>
      <c r="Y61" t="str">
        <f t="shared" si="3"/>
        <v/>
      </c>
    </row>
    <row r="62" spans="1:25">
      <c r="A62" s="24" t="str">
        <f>IF(ISNA(VLOOKUP(D62,D63:D$10322,1,0)),"",1)</f>
        <v/>
      </c>
      <c r="B62" s="24" t="str">
        <f>IF(ISNA(VLOOKUP(E62,E63:E$10322,1,0)),"",1)</f>
        <v/>
      </c>
      <c r="C62" s="2">
        <v>60</v>
      </c>
      <c r="D62" s="2" t="str">
        <f>VLOOKUP(C62,SOURCE!$V$3:$AC$2856,8,0)</f>
        <v>ITM_arcosh</v>
      </c>
      <c r="E62" s="26" t="str">
        <f>CHAR(34)&amp;VLOOKUP(C62,SOURCE!$V$3:$AC$2856,6,0)&amp;CHAR(34)</f>
        <v>"ARCCOSH"</v>
      </c>
      <c r="F62" s="22" t="str">
        <f>VLOOKUP(C62,SOURCE!$V$3:$AD$2856,9,0)&amp;"           {"&amp;D62&amp;",   "&amp;E62&amp;"},"</f>
        <v xml:space="preserve">           {ITM_arcosh,   "ARCCOSH"},</v>
      </c>
      <c r="H62" t="b">
        <f>ISNA(VLOOKUP(J62,J63:J$823,1,0))</f>
        <v>1</v>
      </c>
      <c r="I62" s="27">
        <f>VLOOKUP(C62,SOURCE!V$6:AB$10035,7,0)</f>
        <v>82</v>
      </c>
      <c r="J62" s="28" t="str">
        <f>VLOOKUP(C62,SOURCE!V$6:AB$10035,6,0)</f>
        <v>ARCCOSH</v>
      </c>
      <c r="K62" s="29" t="str">
        <f t="shared" si="4"/>
        <v>arcosh</v>
      </c>
      <c r="L62" s="39" t="str">
        <f>VLOOKUP(C62,SOURCE!V$6:AB$10035,2,0)</f>
        <v>Trig</v>
      </c>
      <c r="M62" t="str">
        <f>IF(VLOOKUP(I62,SOURCE!B:P,2,0)="/  { itemToBeCoded","To be coded","")</f>
        <v/>
      </c>
      <c r="N62" s="17" t="str">
        <f>IF(AND(O62,VLOOKUP(I62,SOURCE!B:P,2,0)&lt;&gt;"/  { itemToBeCoded"),IF(ISERROR(VLOOKUP(J62,TEST!A:L,12,0)),"",   IF(VLOOKUP(J62,TEST!A:L,12,0)="","",VLOOKUP(J62,TEST!A:L,12,0)&amp;" //"&amp;U62)),"")</f>
        <v/>
      </c>
      <c r="O62" t="b">
        <f>ISNA(VLOOKUP(J62,J$3:J61,1,0))</f>
        <v>1</v>
      </c>
      <c r="Q62" s="26" t="str">
        <f>VLOOKUP(I62,SOURCE!B:P,5,0)</f>
        <v>"arcosh"</v>
      </c>
      <c r="T62" s="119"/>
      <c r="U62">
        <f t="shared" si="5"/>
        <v>28</v>
      </c>
      <c r="V62">
        <f t="shared" si="2"/>
        <v>3185.3183857373137</v>
      </c>
      <c r="W62">
        <f>IF(AND(O62,VLOOKUP(I62,SOURCE!B:P,2,0)&lt;&gt;"/  { itemToBeCoded"),IF(ISERROR(VLOOKUP(J62,TEST!A:F,5,0)),"",VLOOKUP(J62,TEST!A:F,5,0)),"")</f>
        <v>0</v>
      </c>
      <c r="X62">
        <f>IF(AND(O62,VLOOKUP(I62,SOURCE!B:P,2,0)&lt;&gt;"/  { itemToBeCoded"),IF(ISERROR(VLOOKUP(J62,TEST!A:F,6,0)),"",VLOOKUP(J62,TEST!A:F,6,0)),"")</f>
        <v>0</v>
      </c>
      <c r="Y62" t="str">
        <f t="shared" si="3"/>
        <v/>
      </c>
    </row>
    <row r="63" spans="1:25">
      <c r="A63" s="24" t="str">
        <f>IF(ISNA(VLOOKUP(D63,D64:D$10322,1,0)),"",1)</f>
        <v/>
      </c>
      <c r="B63" s="24" t="str">
        <f>IF(ISNA(VLOOKUP(E63,E64:E$10322,1,0)),"",1)</f>
        <v/>
      </c>
      <c r="C63" s="2">
        <v>61</v>
      </c>
      <c r="D63" s="2" t="str">
        <f>VLOOKUP(C63,SOURCE!$V$3:$AC$2856,8,0)</f>
        <v>ITM_arcsin</v>
      </c>
      <c r="E63" s="26" t="str">
        <f>CHAR(34)&amp;VLOOKUP(C63,SOURCE!$V$3:$AC$2856,6,0)&amp;CHAR(34)</f>
        <v>"ARCSIN"</v>
      </c>
      <c r="F63" s="22" t="str">
        <f>VLOOKUP(C63,SOURCE!$V$3:$AD$2856,9,0)&amp;"           {"&amp;D63&amp;",   "&amp;E63&amp;"},"</f>
        <v xml:space="preserve">           {ITM_arcsin,   "ARCSIN"},</v>
      </c>
      <c r="H63" t="b">
        <f>ISNA(VLOOKUP(J63,J64:J$823,1,0))</f>
        <v>1</v>
      </c>
      <c r="I63" s="27">
        <f>VLOOKUP(C63,SOURCE!V$6:AB$10035,7,0)</f>
        <v>83</v>
      </c>
      <c r="J63" s="28" t="str">
        <f>VLOOKUP(C63,SOURCE!V$6:AB$10035,6,0)</f>
        <v>ARCSIN</v>
      </c>
      <c r="K63" s="29" t="str">
        <f t="shared" si="4"/>
        <v>ASIN</v>
      </c>
      <c r="L63" s="39" t="str">
        <f>VLOOKUP(C63,SOURCE!V$6:AB$10035,2,0)</f>
        <v>Trig</v>
      </c>
      <c r="M63" t="str">
        <f>IF(VLOOKUP(I63,SOURCE!B:P,2,0)="/  { itemToBeCoded","To be coded","")</f>
        <v/>
      </c>
      <c r="N63" s="17" t="str">
        <f>IF(AND(O63,VLOOKUP(I63,SOURCE!B:P,2,0)&lt;&gt;"/  { itemToBeCoded"),IF(ISERROR(VLOOKUP(J63,TEST!A:L,12,0)),"",   IF(VLOOKUP(J63,TEST!A:L,12,0)="","",VLOOKUP(J63,TEST!A:L,12,0)&amp;" //"&amp;U63)),"")</f>
        <v/>
      </c>
      <c r="O63" t="b">
        <f>ISNA(VLOOKUP(J63,J$3:J62,1,0))</f>
        <v>1</v>
      </c>
      <c r="Q63" s="26" t="str">
        <f>VLOOKUP(I63,SOURCE!B:P,5,0)</f>
        <v>"ASIN"</v>
      </c>
      <c r="U63">
        <f t="shared" si="5"/>
        <v>28</v>
      </c>
      <c r="V63">
        <f t="shared" si="2"/>
        <v>3185.3183857373137</v>
      </c>
      <c r="W63">
        <f>IF(AND(O63,VLOOKUP(I63,SOURCE!B:P,2,0)&lt;&gt;"/  { itemToBeCoded"),IF(ISERROR(VLOOKUP(J63,TEST!A:F,5,0)),"",VLOOKUP(J63,TEST!A:F,5,0)),"")</f>
        <v>0</v>
      </c>
      <c r="X63">
        <f>IF(AND(O63,VLOOKUP(I63,SOURCE!B:P,2,0)&lt;&gt;"/  { itemToBeCoded"),IF(ISERROR(VLOOKUP(J63,TEST!A:F,6,0)),"",VLOOKUP(J63,TEST!A:F,6,0)),"")</f>
        <v>0</v>
      </c>
      <c r="Y63" t="str">
        <f t="shared" si="3"/>
        <v/>
      </c>
    </row>
    <row r="64" spans="1:25">
      <c r="A64" s="24" t="str">
        <f>IF(ISNA(VLOOKUP(D64,D65:D$10322,1,0)),"",1)</f>
        <v/>
      </c>
      <c r="B64" s="24" t="str">
        <f>IF(ISNA(VLOOKUP(E64,E65:E$10322,1,0)),"",1)</f>
        <v/>
      </c>
      <c r="C64" s="2">
        <v>62</v>
      </c>
      <c r="D64" s="2" t="str">
        <f>VLOOKUP(C64,SOURCE!$V$3:$AC$2856,8,0)</f>
        <v>ITM_arsinh</v>
      </c>
      <c r="E64" s="26" t="str">
        <f>CHAR(34)&amp;VLOOKUP(C64,SOURCE!$V$3:$AC$2856,6,0)&amp;CHAR(34)</f>
        <v>"ARCSINH"</v>
      </c>
      <c r="F64" s="22" t="str">
        <f>VLOOKUP(C64,SOURCE!$V$3:$AD$2856,9,0)&amp;"           {"&amp;D64&amp;",   "&amp;E64&amp;"},"</f>
        <v xml:space="preserve">           {ITM_arsinh,   "ARCSINH"},</v>
      </c>
      <c r="H64" t="b">
        <f>ISNA(VLOOKUP(J64,J65:J$823,1,0))</f>
        <v>1</v>
      </c>
      <c r="I64" s="27">
        <f>VLOOKUP(C64,SOURCE!V$6:AB$10035,7,0)</f>
        <v>84</v>
      </c>
      <c r="J64" s="28" t="str">
        <f>VLOOKUP(C64,SOURCE!V$6:AB$10035,6,0)</f>
        <v>ARCSINH</v>
      </c>
      <c r="K64" s="29" t="str">
        <f t="shared" si="4"/>
        <v>arsinh</v>
      </c>
      <c r="L64" s="39" t="str">
        <f>VLOOKUP(C64,SOURCE!V$6:AB$10035,2,0)</f>
        <v>Trig</v>
      </c>
      <c r="M64" t="str">
        <f>IF(VLOOKUP(I64,SOURCE!B:P,2,0)="/  { itemToBeCoded","To be coded","")</f>
        <v/>
      </c>
      <c r="N64" s="17" t="str">
        <f>IF(AND(O64,VLOOKUP(I64,SOURCE!B:P,2,0)&lt;&gt;"/  { itemToBeCoded"),IF(ISERROR(VLOOKUP(J64,TEST!A:L,12,0)),"",   IF(VLOOKUP(J64,TEST!A:L,12,0)="","",VLOOKUP(J64,TEST!A:L,12,0)&amp;" //"&amp;U64)),"")</f>
        <v/>
      </c>
      <c r="O64" t="b">
        <f>ISNA(VLOOKUP(J64,J$3:J63,1,0))</f>
        <v>1</v>
      </c>
      <c r="Q64" s="26" t="str">
        <f>VLOOKUP(I64,SOURCE!B:P,5,0)</f>
        <v>"arsinh"</v>
      </c>
      <c r="S64" s="121"/>
      <c r="T64" s="121"/>
      <c r="U64">
        <f t="shared" si="5"/>
        <v>28</v>
      </c>
      <c r="V64">
        <f t="shared" si="2"/>
        <v>3185.3183857373137</v>
      </c>
      <c r="W64">
        <f>IF(AND(O64,VLOOKUP(I64,SOURCE!B:P,2,0)&lt;&gt;"/  { itemToBeCoded"),IF(ISERROR(VLOOKUP(J64,TEST!A:F,5,0)),"",VLOOKUP(J64,TEST!A:F,5,0)),"")</f>
        <v>0</v>
      </c>
      <c r="X64">
        <f>IF(AND(O64,VLOOKUP(I64,SOURCE!B:P,2,0)&lt;&gt;"/  { itemToBeCoded"),IF(ISERROR(VLOOKUP(J64,TEST!A:F,6,0)),"",VLOOKUP(J64,TEST!A:F,6,0)),"")</f>
        <v>0</v>
      </c>
      <c r="Y64" t="str">
        <f t="shared" si="3"/>
        <v/>
      </c>
    </row>
    <row r="65" spans="1:25">
      <c r="A65" s="24" t="str">
        <f>IF(ISNA(VLOOKUP(D65,D66:D$10322,1,0)),"",1)</f>
        <v/>
      </c>
      <c r="B65" s="24" t="str">
        <f>IF(ISNA(VLOOKUP(E65,E66:E$10322,1,0)),"",1)</f>
        <v/>
      </c>
      <c r="C65" s="2">
        <v>63</v>
      </c>
      <c r="D65" s="2" t="str">
        <f>VLOOKUP(C65,SOURCE!$V$3:$AC$2856,8,0)</f>
        <v>ITM_arctan</v>
      </c>
      <c r="E65" s="26" t="str">
        <f>CHAR(34)&amp;VLOOKUP(C65,SOURCE!$V$3:$AC$2856,6,0)&amp;CHAR(34)</f>
        <v>"ARCTAN"</v>
      </c>
      <c r="F65" s="22" t="str">
        <f>VLOOKUP(C65,SOURCE!$V$3:$AD$2856,9,0)&amp;"           {"&amp;D65&amp;",   "&amp;E65&amp;"},"</f>
        <v xml:space="preserve">           {ITM_arctan,   "ARCTAN"},</v>
      </c>
      <c r="H65" t="b">
        <f>ISNA(VLOOKUP(J65,J66:J$823,1,0))</f>
        <v>1</v>
      </c>
      <c r="I65" s="27">
        <f>VLOOKUP(C65,SOURCE!V$6:AB$10035,7,0)</f>
        <v>85</v>
      </c>
      <c r="J65" s="28" t="str">
        <f>VLOOKUP(C65,SOURCE!V$6:AB$10035,6,0)</f>
        <v>ARCTAN</v>
      </c>
      <c r="K65" s="29" t="str">
        <f t="shared" si="4"/>
        <v>ATAN</v>
      </c>
      <c r="L65" s="39" t="str">
        <f>VLOOKUP(C65,SOURCE!V$6:AB$10035,2,0)</f>
        <v>Trig</v>
      </c>
      <c r="M65" t="str">
        <f>IF(VLOOKUP(I65,SOURCE!B:P,2,0)="/  { itemToBeCoded","To be coded","")</f>
        <v/>
      </c>
      <c r="N65" s="17" t="str">
        <f>IF(AND(O65,VLOOKUP(I65,SOURCE!B:P,2,0)&lt;&gt;"/  { itemToBeCoded"),IF(ISERROR(VLOOKUP(J65,TEST!A:L,12,0)),"",   IF(VLOOKUP(J65,TEST!A:L,12,0)="","",VLOOKUP(J65,TEST!A:L,12,0)&amp;" //"&amp;U65)),"")</f>
        <v/>
      </c>
      <c r="O65" t="b">
        <f>ISNA(VLOOKUP(J65,J$3:J64,1,0))</f>
        <v>1</v>
      </c>
      <c r="Q65" s="26" t="str">
        <f>VLOOKUP(I65,SOURCE!B:P,5,0)</f>
        <v>"ATAN"</v>
      </c>
      <c r="T65" s="119"/>
      <c r="U65">
        <f t="shared" si="5"/>
        <v>28</v>
      </c>
      <c r="V65">
        <f t="shared" si="2"/>
        <v>3185.3183857373137</v>
      </c>
      <c r="W65">
        <f>IF(AND(O65,VLOOKUP(I65,SOURCE!B:P,2,0)&lt;&gt;"/  { itemToBeCoded"),IF(ISERROR(VLOOKUP(J65,TEST!A:F,5,0)),"",VLOOKUP(J65,TEST!A:F,5,0)),"")</f>
        <v>0</v>
      </c>
      <c r="X65">
        <f>IF(AND(O65,VLOOKUP(I65,SOURCE!B:P,2,0)&lt;&gt;"/  { itemToBeCoded"),IF(ISERROR(VLOOKUP(J65,TEST!A:F,6,0)),"",VLOOKUP(J65,TEST!A:F,6,0)),"")</f>
        <v>0</v>
      </c>
      <c r="Y65" t="str">
        <f t="shared" si="3"/>
        <v/>
      </c>
    </row>
    <row r="66" spans="1:25">
      <c r="A66" s="24" t="str">
        <f>IF(ISNA(VLOOKUP(D66,D67:D$10322,1,0)),"",1)</f>
        <v/>
      </c>
      <c r="B66" s="24" t="str">
        <f>IF(ISNA(VLOOKUP(E66,E67:E$10322,1,0)),"",1)</f>
        <v/>
      </c>
      <c r="C66" s="2">
        <v>64</v>
      </c>
      <c r="D66" s="2" t="str">
        <f>VLOOKUP(C66,SOURCE!$V$3:$AC$2856,8,0)</f>
        <v>ITM_artanh</v>
      </c>
      <c r="E66" s="26" t="str">
        <f>CHAR(34)&amp;VLOOKUP(C66,SOURCE!$V$3:$AC$2856,6,0)&amp;CHAR(34)</f>
        <v>"ARCTANH"</v>
      </c>
      <c r="F66" s="22" t="str">
        <f>VLOOKUP(C66,SOURCE!$V$3:$AD$2856,9,0)&amp;"           {"&amp;D66&amp;",   "&amp;E66&amp;"},"</f>
        <v xml:space="preserve">           {ITM_artanh,   "ARCTANH"},</v>
      </c>
      <c r="H66" t="b">
        <f>ISNA(VLOOKUP(J66,J67:J$823,1,0))</f>
        <v>1</v>
      </c>
      <c r="I66" s="27">
        <f>VLOOKUP(C66,SOURCE!V$6:AB$10035,7,0)</f>
        <v>86</v>
      </c>
      <c r="J66" s="28" t="str">
        <f>VLOOKUP(C66,SOURCE!V$6:AB$10035,6,0)</f>
        <v>ARCTANH</v>
      </c>
      <c r="K66" s="29" t="str">
        <f t="shared" si="4"/>
        <v>artanh</v>
      </c>
      <c r="L66" s="39" t="str">
        <f>VLOOKUP(C66,SOURCE!V$6:AB$10035,2,0)</f>
        <v>Trig</v>
      </c>
      <c r="M66" t="str">
        <f>IF(VLOOKUP(I66,SOURCE!B:P,2,0)="/  { itemToBeCoded","To be coded","")</f>
        <v/>
      </c>
      <c r="N66" s="17" t="str">
        <f>IF(AND(O66,VLOOKUP(I66,SOURCE!B:P,2,0)&lt;&gt;"/  { itemToBeCoded"),IF(ISERROR(VLOOKUP(J66,TEST!A:L,12,0)),"",   IF(VLOOKUP(J66,TEST!A:L,12,0)="","",VLOOKUP(J66,TEST!A:L,12,0)&amp;" //"&amp;U66)),"")</f>
        <v/>
      </c>
      <c r="O66" t="b">
        <f>ISNA(VLOOKUP(J66,J$3:J65,1,0))</f>
        <v>1</v>
      </c>
      <c r="Q66" s="26" t="str">
        <f>VLOOKUP(I66,SOURCE!B:P,5,0)</f>
        <v>"artanh"</v>
      </c>
      <c r="S66" s="121"/>
      <c r="T66" s="121"/>
      <c r="U66">
        <f t="shared" si="5"/>
        <v>28</v>
      </c>
      <c r="V66">
        <f t="shared" si="2"/>
        <v>3185.3183857373137</v>
      </c>
      <c r="W66">
        <f>IF(AND(O66,VLOOKUP(I66,SOURCE!B:P,2,0)&lt;&gt;"/  { itemToBeCoded"),IF(ISERROR(VLOOKUP(J66,TEST!A:F,5,0)),"",VLOOKUP(J66,TEST!A:F,5,0)),"")</f>
        <v>0</v>
      </c>
      <c r="X66">
        <f>IF(AND(O66,VLOOKUP(I66,SOURCE!B:P,2,0)&lt;&gt;"/  { itemToBeCoded"),IF(ISERROR(VLOOKUP(J66,TEST!A:F,6,0)),"",VLOOKUP(J66,TEST!A:F,6,0)),"")</f>
        <v>0</v>
      </c>
      <c r="Y66" t="str">
        <f t="shared" si="3"/>
        <v/>
      </c>
    </row>
    <row r="67" spans="1:25">
      <c r="A67" s="24" t="str">
        <f>IF(ISNA(VLOOKUP(D67,D68:D$10322,1,0)),"",1)</f>
        <v/>
      </c>
      <c r="B67" s="24" t="str">
        <f>IF(ISNA(VLOOKUP(E67,E68:E$10322,1,0)),"",1)</f>
        <v/>
      </c>
      <c r="C67" s="2">
        <v>65</v>
      </c>
      <c r="D67" s="2" t="str">
        <f>VLOOKUP(C67,SOURCE!$V$3:$AC$2856,8,0)</f>
        <v>ITM_CEIL</v>
      </c>
      <c r="E67" s="26" t="str">
        <f>CHAR(34)&amp;VLOOKUP(C67,SOURCE!$V$3:$AC$2856,6,0)&amp;CHAR(34)</f>
        <v>"CEIL"</v>
      </c>
      <c r="F67" s="22" t="str">
        <f>VLOOKUP(C67,SOURCE!$V$3:$AD$2856,9,0)&amp;"           {"&amp;D67&amp;",   "&amp;E67&amp;"},"</f>
        <v>//           {ITM_CEIL,   "CEIL"},</v>
      </c>
      <c r="H67" t="b">
        <f>ISNA(VLOOKUP(J67,J68:J$823,1,0))</f>
        <v>1</v>
      </c>
      <c r="I67" s="27">
        <f>VLOOKUP(C67,SOURCE!V$6:AB$10035,7,0)</f>
        <v>87</v>
      </c>
      <c r="J67" s="28" t="str">
        <f>VLOOKUP(C67,SOURCE!V$6:AB$10035,6,0)</f>
        <v>CEIL</v>
      </c>
      <c r="K67" s="29" t="str">
        <f t="shared" si="4"/>
        <v>ceil</v>
      </c>
      <c r="L67" s="39" t="str">
        <f>VLOOKUP(C67,SOURCE!V$6:AB$10035,2,0)</f>
        <v>Math</v>
      </c>
      <c r="M67" t="str">
        <f>IF(VLOOKUP(I67,SOURCE!B:P,2,0)="/  { itemToBeCoded","To be coded","")</f>
        <v/>
      </c>
      <c r="N67" s="17" t="str">
        <f>IF(AND(O67,VLOOKUP(I67,SOURCE!B:P,2,0)&lt;&gt;"/  { itemToBeCoded"),IF(ISERROR(VLOOKUP(J67,TEST!A:L,12,0)),"",   IF(VLOOKUP(J67,TEST!A:L,12,0)="","",VLOOKUP(J67,TEST!A:L,12,0)&amp;" //"&amp;U67)),"")</f>
        <v>0.2 CEIL 0.9 CEIL + 2 GSB M2 //29</v>
      </c>
      <c r="O67" t="b">
        <f>ISNA(VLOOKUP(J67,J$3:J66,1,0))</f>
        <v>1</v>
      </c>
      <c r="Q67" s="26" t="str">
        <f>VLOOKUP(I67,SOURCE!B:P,5,0)</f>
        <v>"ceil"</v>
      </c>
      <c r="S67" s="121"/>
      <c r="T67" s="121"/>
      <c r="U67">
        <f t="shared" si="5"/>
        <v>29</v>
      </c>
      <c r="V67">
        <f t="shared" si="2"/>
        <v>3187.3183857373137</v>
      </c>
      <c r="W67">
        <f>IF(AND(O67,VLOOKUP(I67,SOURCE!B:P,2,0)&lt;&gt;"/  { itemToBeCoded"),IF(ISERROR(VLOOKUP(J67,TEST!A:F,5,0)),"",VLOOKUP(J67,TEST!A:F,5,0)),"")</f>
        <v>1</v>
      </c>
      <c r="X67">
        <f>IF(AND(O67,VLOOKUP(I67,SOURCE!B:P,2,0)&lt;&gt;"/  { itemToBeCoded"),IF(ISERROR(VLOOKUP(J67,TEST!A:F,6,0)),"",VLOOKUP(J67,TEST!A:F,6,0)),"")</f>
        <v>2</v>
      </c>
      <c r="Y67" t="str">
        <f t="shared" si="3"/>
        <v>both</v>
      </c>
    </row>
    <row r="68" spans="1:25">
      <c r="A68" s="24" t="str">
        <f>IF(ISNA(VLOOKUP(D68,D69:D$10322,1,0)),"",1)</f>
        <v/>
      </c>
      <c r="B68" s="24" t="str">
        <f>IF(ISNA(VLOOKUP(E68,E69:E$10322,1,0)),"",1)</f>
        <v/>
      </c>
      <c r="C68" s="2">
        <v>66</v>
      </c>
      <c r="D68" s="2" t="str">
        <f>VLOOKUP(C68,SOURCE!$V$3:$AC$2856,8,0)</f>
        <v>ITM_FLOOR</v>
      </c>
      <c r="E68" s="26" t="str">
        <f>CHAR(34)&amp;VLOOKUP(C68,SOURCE!$V$3:$AC$2856,6,0)&amp;CHAR(34)</f>
        <v>"FLOOR"</v>
      </c>
      <c r="F68" s="22" t="str">
        <f>VLOOKUP(C68,SOURCE!$V$3:$AD$2856,9,0)&amp;"           {"&amp;D68&amp;",   "&amp;E68&amp;"},"</f>
        <v>//           {ITM_FLOOR,   "FLOOR"},</v>
      </c>
      <c r="H68" t="b">
        <f>ISNA(VLOOKUP(J68,J69:J$823,1,0))</f>
        <v>1</v>
      </c>
      <c r="I68" s="27">
        <f>VLOOKUP(C68,SOURCE!V$6:AB$10035,7,0)</f>
        <v>88</v>
      </c>
      <c r="J68" s="28" t="str">
        <f>VLOOKUP(C68,SOURCE!V$6:AB$10035,6,0)</f>
        <v>FLOOR</v>
      </c>
      <c r="K68" s="29" t="str">
        <f t="shared" si="4"/>
        <v>floor</v>
      </c>
      <c r="L68" s="39" t="str">
        <f>VLOOKUP(C68,SOURCE!V$6:AB$10035,2,0)</f>
        <v/>
      </c>
      <c r="M68" t="str">
        <f>IF(VLOOKUP(I68,SOURCE!B:P,2,0)="/  { itemToBeCoded","To be coded","")</f>
        <v/>
      </c>
      <c r="N68" s="17" t="str">
        <f>IF(AND(O68,VLOOKUP(I68,SOURCE!B:P,2,0)&lt;&gt;"/  { itemToBeCoded"),IF(ISERROR(VLOOKUP(J68,TEST!A:L,12,0)),"",   IF(VLOOKUP(J68,TEST!A:L,12,0)="","",VLOOKUP(J68,TEST!A:L,12,0)&amp;" //"&amp;U68)),"")</f>
        <v>1.2 FLOOR 1.9 FLOOR + 2 GSB M2 //30</v>
      </c>
      <c r="O68" t="b">
        <f>ISNA(VLOOKUP(J68,J$3:J67,1,0))</f>
        <v>1</v>
      </c>
      <c r="Q68" s="26" t="str">
        <f>VLOOKUP(I68,SOURCE!B:P,5,0)</f>
        <v>"floor"</v>
      </c>
      <c r="S68" s="121"/>
      <c r="T68" s="121"/>
      <c r="U68">
        <f t="shared" si="5"/>
        <v>30</v>
      </c>
      <c r="V68">
        <f t="shared" si="2"/>
        <v>3189.3183857373137</v>
      </c>
      <c r="W68">
        <f>IF(AND(O68,VLOOKUP(I68,SOURCE!B:P,2,0)&lt;&gt;"/  { itemToBeCoded"),IF(ISERROR(VLOOKUP(J68,TEST!A:F,5,0)),"",VLOOKUP(J68,TEST!A:F,5,0)),"")</f>
        <v>1</v>
      </c>
      <c r="X68">
        <f>IF(AND(O68,VLOOKUP(I68,SOURCE!B:P,2,0)&lt;&gt;"/  { itemToBeCoded"),IF(ISERROR(VLOOKUP(J68,TEST!A:F,6,0)),"",VLOOKUP(J68,TEST!A:F,6,0)),"")</f>
        <v>2</v>
      </c>
      <c r="Y68" t="str">
        <f t="shared" si="3"/>
        <v>both</v>
      </c>
    </row>
    <row r="69" spans="1:25">
      <c r="A69" s="24" t="str">
        <f>IF(ISNA(VLOOKUP(D69,D70:D$10322,1,0)),"",1)</f>
        <v/>
      </c>
      <c r="B69" s="24" t="str">
        <f>IF(ISNA(VLOOKUP(E69,E70:E$10322,1,0)),"",1)</f>
        <v/>
      </c>
      <c r="C69" s="2">
        <v>67</v>
      </c>
      <c r="D69" s="2" t="str">
        <f>VLOOKUP(C69,SOURCE!$V$3:$AC$2856,8,0)</f>
        <v>ITM_GCD</v>
      </c>
      <c r="E69" s="26" t="str">
        <f>CHAR(34)&amp;VLOOKUP(C69,SOURCE!$V$3:$AC$2856,6,0)&amp;CHAR(34)</f>
        <v>"GCD"</v>
      </c>
      <c r="F69" s="22" t="str">
        <f>VLOOKUP(C69,SOURCE!$V$3:$AD$2856,9,0)&amp;"           {"&amp;D69&amp;",   "&amp;E69&amp;"},"</f>
        <v xml:space="preserve">           {ITM_GCD,   "GCD"},</v>
      </c>
      <c r="H69" t="b">
        <f>ISNA(VLOOKUP(J69,J70:J$823,1,0))</f>
        <v>1</v>
      </c>
      <c r="I69" s="27">
        <f>VLOOKUP(C69,SOURCE!V$6:AB$10035,7,0)</f>
        <v>89</v>
      </c>
      <c r="J69" s="28" t="str">
        <f>VLOOKUP(C69,SOURCE!V$6:AB$10035,6,0)</f>
        <v>GCD</v>
      </c>
      <c r="K69" s="29" t="str">
        <f t="shared" si="4"/>
        <v>GCD</v>
      </c>
      <c r="L69" s="39" t="str">
        <f>VLOOKUP(C69,SOURCE!V$6:AB$10035,2,0)</f>
        <v/>
      </c>
      <c r="M69" t="str">
        <f>IF(VLOOKUP(I69,SOURCE!B:P,2,0)="/  { itemToBeCoded","To be coded","")</f>
        <v/>
      </c>
      <c r="N69" s="17" t="str">
        <f>IF(AND(O69,VLOOKUP(I69,SOURCE!B:P,2,0)&lt;&gt;"/  { itemToBeCoded"),IF(ISERROR(VLOOKUP(J69,TEST!A:L,12,0)),"",   IF(VLOOKUP(J69,TEST!A:L,12,0)="","",VLOOKUP(J69,TEST!A:L,12,0)&amp;" //"&amp;U69)),"")</f>
        <v>54 EXIT 24 GCD STO 22 6 GSB M2 //31</v>
      </c>
      <c r="O69" t="b">
        <f>ISNA(VLOOKUP(J69,J$3:J68,1,0))</f>
        <v>1</v>
      </c>
      <c r="Q69" s="26" t="str">
        <f>VLOOKUP(I69,SOURCE!B:P,5,0)</f>
        <v>"GCD"</v>
      </c>
      <c r="T69" s="119"/>
      <c r="U69">
        <f t="shared" si="5"/>
        <v>31</v>
      </c>
      <c r="V69">
        <f t="shared" ref="V69:V132" si="7">SUM(V68,IF($O69,X69,0))</f>
        <v>3195.3183857373137</v>
      </c>
      <c r="W69">
        <f>IF(AND(O69,VLOOKUP(I69,SOURCE!B:P,2,0)&lt;&gt;"/  { itemToBeCoded"),IF(ISERROR(VLOOKUP(J69,TEST!A:F,5,0)),"",VLOOKUP(J69,TEST!A:F,5,0)),"")</f>
        <v>1</v>
      </c>
      <c r="X69">
        <f>IF(AND(O69,VLOOKUP(I69,SOURCE!B:P,2,0)&lt;&gt;"/  { itemToBeCoded"),IF(ISERROR(VLOOKUP(J69,TEST!A:F,6,0)),"",VLOOKUP(J69,TEST!A:F,6,0)),"")</f>
        <v>6</v>
      </c>
      <c r="Y69" t="str">
        <f t="shared" si="3"/>
        <v>both</v>
      </c>
    </row>
    <row r="70" spans="1:25">
      <c r="A70" s="24" t="str">
        <f>IF(ISNA(VLOOKUP(D70,D71:D$10322,1,0)),"",1)</f>
        <v/>
      </c>
      <c r="B70" s="24" t="str">
        <f>IF(ISNA(VLOOKUP(E70,E71:E$10322,1,0)),"",1)</f>
        <v/>
      </c>
      <c r="C70" s="2">
        <v>68</v>
      </c>
      <c r="D70" s="2" t="str">
        <f>VLOOKUP(C70,SOURCE!$V$3:$AC$2856,8,0)</f>
        <v>ITM_LCM</v>
      </c>
      <c r="E70" s="26" t="str">
        <f>CHAR(34)&amp;VLOOKUP(C70,SOURCE!$V$3:$AC$2856,6,0)&amp;CHAR(34)</f>
        <v>"LCM"</v>
      </c>
      <c r="F70" s="22" t="str">
        <f>VLOOKUP(C70,SOURCE!$V$3:$AD$2856,9,0)&amp;"           {"&amp;D70&amp;",   "&amp;E70&amp;"},"</f>
        <v xml:space="preserve">           {ITM_LCM,   "LCM"},</v>
      </c>
      <c r="H70" t="b">
        <f>ISNA(VLOOKUP(J70,J71:J$823,1,0))</f>
        <v>1</v>
      </c>
      <c r="I70" s="27">
        <f>VLOOKUP(C70,SOURCE!V$6:AB$10035,7,0)</f>
        <v>90</v>
      </c>
      <c r="J70" s="28" t="str">
        <f>VLOOKUP(C70,SOURCE!V$6:AB$10035,6,0)</f>
        <v>LCM</v>
      </c>
      <c r="K70" s="29" t="str">
        <f t="shared" si="4"/>
        <v>LCM</v>
      </c>
      <c r="L70" s="39" t="str">
        <f>VLOOKUP(C70,SOURCE!V$6:AB$10035,2,0)</f>
        <v/>
      </c>
      <c r="M70" t="str">
        <f>IF(VLOOKUP(I70,SOURCE!B:P,2,0)="/  { itemToBeCoded","To be coded","")</f>
        <v/>
      </c>
      <c r="N70" s="17" t="str">
        <f>IF(AND(O70,VLOOKUP(I70,SOURCE!B:P,2,0)&lt;&gt;"/  { itemToBeCoded"),IF(ISERROR(VLOOKUP(J70,TEST!A:L,12,0)),"",   IF(VLOOKUP(J70,TEST!A:L,12,0)="","",VLOOKUP(J70,TEST!A:L,12,0)&amp;" //"&amp;U70)),"")</f>
        <v>4 EXIT 6 LCM 12 GSB M2 //32</v>
      </c>
      <c r="O70" t="b">
        <f>ISNA(VLOOKUP(J70,J$3:J69,1,0))</f>
        <v>1</v>
      </c>
      <c r="Q70" s="26" t="str">
        <f>VLOOKUP(I70,SOURCE!B:P,5,0)</f>
        <v>"LCM"</v>
      </c>
      <c r="T70" s="119"/>
      <c r="U70">
        <f t="shared" si="5"/>
        <v>32</v>
      </c>
      <c r="V70">
        <f t="shared" si="7"/>
        <v>3207.3183857373137</v>
      </c>
      <c r="W70">
        <f>IF(AND(O70,VLOOKUP(I70,SOURCE!B:P,2,0)&lt;&gt;"/  { itemToBeCoded"),IF(ISERROR(VLOOKUP(J70,TEST!A:F,5,0)),"",VLOOKUP(J70,TEST!A:F,5,0)),"")</f>
        <v>1</v>
      </c>
      <c r="X70">
        <f>IF(AND(O70,VLOOKUP(I70,SOURCE!B:P,2,0)&lt;&gt;"/  { itemToBeCoded"),IF(ISERROR(VLOOKUP(J70,TEST!A:F,6,0)),"",VLOOKUP(J70,TEST!A:F,6,0)),"")</f>
        <v>12</v>
      </c>
      <c r="Y70" t="str">
        <f t="shared" ref="Y70:Y133" si="8">IF(AND(N70&lt;&gt;"",X70&lt;&gt;""),"both","")</f>
        <v>both</v>
      </c>
    </row>
    <row r="71" spans="1:25">
      <c r="A71" s="24" t="str">
        <f>IF(ISNA(VLOOKUP(D71,D72:D$10322,1,0)),"",1)</f>
        <v/>
      </c>
      <c r="B71" s="24" t="str">
        <f>IF(ISNA(VLOOKUP(E71,E72:E$10322,1,0)),"",1)</f>
        <v/>
      </c>
      <c r="C71" s="2">
        <v>69</v>
      </c>
      <c r="D71" s="2" t="str">
        <f>VLOOKUP(C71,SOURCE!$V$3:$AC$2856,8,0)</f>
        <v>ITM_DEC</v>
      </c>
      <c r="E71" s="26" t="str">
        <f>CHAR(34)&amp;VLOOKUP(C71,SOURCE!$V$3:$AC$2856,6,0)&amp;CHAR(34)</f>
        <v>"DEC"</v>
      </c>
      <c r="F71" s="22" t="str">
        <f>VLOOKUP(C71,SOURCE!$V$3:$AD$2856,9,0)&amp;"           {"&amp;D71&amp;",   "&amp;E71&amp;"},"</f>
        <v xml:space="preserve">           {ITM_DEC,   "DEC"},</v>
      </c>
      <c r="H71" t="b">
        <f>ISNA(VLOOKUP(J71,J72:J$823,1,0))</f>
        <v>1</v>
      </c>
      <c r="I71" s="27">
        <f>VLOOKUP(C71,SOURCE!V$6:AB$10035,7,0)</f>
        <v>91</v>
      </c>
      <c r="J71" s="28" t="str">
        <f>VLOOKUP(C71,SOURCE!V$6:AB$10035,6,0)</f>
        <v>DEC</v>
      </c>
      <c r="K71" s="29" t="str">
        <f t="shared" si="4"/>
        <v>DEC</v>
      </c>
      <c r="L71" s="39" t="str">
        <f>VLOOKUP(C71,SOURCE!V$6:AB$10035,2,0)</f>
        <v>Math</v>
      </c>
      <c r="M71" t="str">
        <f>IF(VLOOKUP(I71,SOURCE!B:P,2,0)="/  { itemToBeCoded","To be coded","")</f>
        <v/>
      </c>
      <c r="N71" s="17" t="str">
        <f>IF(AND(O71,VLOOKUP(I71,SOURCE!B:P,2,0)&lt;&gt;"/  { itemToBeCoded"),IF(ISERROR(VLOOKUP(J71,TEST!A:L,12,0)),"",   IF(VLOOKUP(J71,TEST!A:L,12,0)="","",VLOOKUP(J71,TEST!A:L,12,0)&amp;" //"&amp;U71)),"")</f>
        <v>20 STO 00 DEC 00 RCL 00 19 GSB M2 //33</v>
      </c>
      <c r="O71" t="b">
        <f>ISNA(VLOOKUP(J71,J$3:J70,1,0))</f>
        <v>1</v>
      </c>
      <c r="Q71" s="26" t="str">
        <f>VLOOKUP(I71,SOURCE!B:P,5,0)</f>
        <v>"DEC"</v>
      </c>
      <c r="T71" s="119"/>
      <c r="U71">
        <f t="shared" si="5"/>
        <v>33</v>
      </c>
      <c r="V71">
        <f t="shared" si="7"/>
        <v>3226.3183857373137</v>
      </c>
      <c r="W71">
        <f>IF(AND(O71,VLOOKUP(I71,SOURCE!B:P,2,0)&lt;&gt;"/  { itemToBeCoded"),IF(ISERROR(VLOOKUP(J71,TEST!A:F,5,0)),"",VLOOKUP(J71,TEST!A:F,5,0)),"")</f>
        <v>1</v>
      </c>
      <c r="X71">
        <f>IF(AND(O71,VLOOKUP(I71,SOURCE!B:P,2,0)&lt;&gt;"/  { itemToBeCoded"),IF(ISERROR(VLOOKUP(J71,TEST!A:F,6,0)),"",VLOOKUP(J71,TEST!A:F,6,0)),"")</f>
        <v>19</v>
      </c>
      <c r="Y71" t="str">
        <f t="shared" si="8"/>
        <v>both</v>
      </c>
    </row>
    <row r="72" spans="1:25">
      <c r="A72" s="24" t="str">
        <f>IF(ISNA(VLOOKUP(D72,D73:D$10322,1,0)),"",1)</f>
        <v/>
      </c>
      <c r="B72" s="24" t="str">
        <f>IF(ISNA(VLOOKUP(E72,E73:E$10322,1,0)),"",1)</f>
        <v/>
      </c>
      <c r="C72" s="2">
        <v>70</v>
      </c>
      <c r="D72" s="2" t="str">
        <f>VLOOKUP(C72,SOURCE!$V$3:$AC$2856,8,0)</f>
        <v>ITM_INC</v>
      </c>
      <c r="E72" s="26" t="str">
        <f>CHAR(34)&amp;VLOOKUP(C72,SOURCE!$V$3:$AC$2856,6,0)&amp;CHAR(34)</f>
        <v>"INC"</v>
      </c>
      <c r="F72" s="22" t="str">
        <f>VLOOKUP(C72,SOURCE!$V$3:$AD$2856,9,0)&amp;"           {"&amp;D72&amp;",   "&amp;E72&amp;"},"</f>
        <v xml:space="preserve">           {ITM_INC,   "INC"},</v>
      </c>
      <c r="H72" t="b">
        <f>ISNA(VLOOKUP(J72,J73:J$823,1,0))</f>
        <v>1</v>
      </c>
      <c r="I72" s="27">
        <f>VLOOKUP(C72,SOURCE!V$6:AB$10035,7,0)</f>
        <v>92</v>
      </c>
      <c r="J72" s="28" t="str">
        <f>VLOOKUP(C72,SOURCE!V$6:AB$10035,6,0)</f>
        <v>INC</v>
      </c>
      <c r="K72" s="29" t="str">
        <f t="shared" si="4"/>
        <v>INC</v>
      </c>
      <c r="L72" s="39" t="str">
        <f>VLOOKUP(C72,SOURCE!V$6:AB$10035,2,0)</f>
        <v>Math</v>
      </c>
      <c r="M72" t="str">
        <f>IF(VLOOKUP(I72,SOURCE!B:P,2,0)="/  { itemToBeCoded","To be coded","")</f>
        <v/>
      </c>
      <c r="N72" s="17" t="str">
        <f>IF(AND(O72,VLOOKUP(I72,SOURCE!B:P,2,0)&lt;&gt;"/  { itemToBeCoded"),IF(ISERROR(VLOOKUP(J72,TEST!A:L,12,0)),"",   IF(VLOOKUP(J72,TEST!A:L,12,0)="","",VLOOKUP(J72,TEST!A:L,12,0)&amp;" //"&amp;U72)),"")</f>
        <v>20 STO 00 INC 00 RCL 00 21 GSB M2 //34</v>
      </c>
      <c r="O72" t="b">
        <f>ISNA(VLOOKUP(J72,J$3:J71,1,0))</f>
        <v>1</v>
      </c>
      <c r="Q72" s="26" t="str">
        <f>VLOOKUP(I72,SOURCE!B:P,5,0)</f>
        <v>"INC"</v>
      </c>
      <c r="S72" s="121"/>
      <c r="T72" s="121"/>
      <c r="U72">
        <f t="shared" si="5"/>
        <v>34</v>
      </c>
      <c r="V72">
        <f t="shared" si="7"/>
        <v>3247.3183857373137</v>
      </c>
      <c r="W72">
        <f>IF(AND(O72,VLOOKUP(I72,SOURCE!B:P,2,0)&lt;&gt;"/  { itemToBeCoded"),IF(ISERROR(VLOOKUP(J72,TEST!A:F,5,0)),"",VLOOKUP(J72,TEST!A:F,5,0)),"")</f>
        <v>1</v>
      </c>
      <c r="X72">
        <f>IF(AND(O72,VLOOKUP(I72,SOURCE!B:P,2,0)&lt;&gt;"/  { itemToBeCoded"),IF(ISERROR(VLOOKUP(J72,TEST!A:F,6,0)),"",VLOOKUP(J72,TEST!A:F,6,0)),"")</f>
        <v>21</v>
      </c>
      <c r="Y72" t="str">
        <f t="shared" si="8"/>
        <v>both</v>
      </c>
    </row>
    <row r="73" spans="1:25">
      <c r="A73" s="24" t="str">
        <f>IF(ISNA(VLOOKUP(D73,D74:D$10322,1,0)),"",1)</f>
        <v/>
      </c>
      <c r="B73" s="24" t="str">
        <f>IF(ISNA(VLOOKUP(E73,E74:E$10322,1,0)),"",1)</f>
        <v/>
      </c>
      <c r="C73" s="2">
        <v>71</v>
      </c>
      <c r="D73" s="2" t="str">
        <f>VLOOKUP(C73,SOURCE!$V$3:$AC$2856,8,0)</f>
        <v>ITM_IP</v>
      </c>
      <c r="E73" s="26" t="str">
        <f>CHAR(34)&amp;VLOOKUP(C73,SOURCE!$V$3:$AC$2856,6,0)&amp;CHAR(34)</f>
        <v>"IP"</v>
      </c>
      <c r="F73" s="22" t="str">
        <f>VLOOKUP(C73,SOURCE!$V$3:$AD$2856,9,0)&amp;"           {"&amp;D73&amp;",   "&amp;E73&amp;"},"</f>
        <v xml:space="preserve">           {ITM_IP,   "IP"},</v>
      </c>
      <c r="H73" t="b">
        <f>ISNA(VLOOKUP(J73,J74:J$823,1,0))</f>
        <v>1</v>
      </c>
      <c r="I73" s="27">
        <f>VLOOKUP(C73,SOURCE!V$6:AB$10035,7,0)</f>
        <v>93</v>
      </c>
      <c r="J73" s="28" t="str">
        <f>VLOOKUP(C73,SOURCE!V$6:AB$10035,6,0)</f>
        <v>IP</v>
      </c>
      <c r="K73" s="29" t="str">
        <f t="shared" ref="K73:K136" si="9">SUBSTITUTE(SUBSTITUTE(SUBSTITUTE(SUBSTITUTE(SUBSTITUTE(SUBSTITUTE(SUBSTITUTE(SUBSTITUTE(SUBSTITUTE(SUBSTITUTE(SUBSTITUTE(SUBSTITUTE((SUBSTITUTE(SUBSTITUTE(SUBSTITUTE(SUBSTITUTE(Q73,"STD_SIGMA","SUM"),"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IP</v>
      </c>
      <c r="L73" s="39" t="str">
        <f>VLOOKUP(C73,SOURCE!V$6:AB$10035,2,0)</f>
        <v>Math</v>
      </c>
      <c r="M73" t="str">
        <f>IF(VLOOKUP(I73,SOURCE!B:P,2,0)="/  { itemToBeCoded","To be coded","")</f>
        <v/>
      </c>
      <c r="N73" s="17" t="str">
        <f>IF(AND(O73,VLOOKUP(I73,SOURCE!B:P,2,0)&lt;&gt;"/  { itemToBeCoded"),IF(ISERROR(VLOOKUP(J73,TEST!A:L,12,0)),"",   IF(VLOOKUP(J73,TEST!A:L,12,0)="","",VLOOKUP(J73,TEST!A:L,12,0)&amp;" //"&amp;U73)),"")</f>
        <v>3.14159265 IP 3 GSB M2 //35</v>
      </c>
      <c r="O73" t="b">
        <f>ISNA(VLOOKUP(J73,J$3:J72,1,0))</f>
        <v>1</v>
      </c>
      <c r="Q73" s="26" t="str">
        <f>VLOOKUP(I73,SOURCE!B:P,5,0)</f>
        <v>"IP"</v>
      </c>
      <c r="S73" s="121"/>
      <c r="T73" s="121"/>
      <c r="U73">
        <f t="shared" si="5"/>
        <v>35</v>
      </c>
      <c r="V73">
        <f t="shared" si="7"/>
        <v>3250.3183857373137</v>
      </c>
      <c r="W73">
        <f>IF(AND(O73,VLOOKUP(I73,SOURCE!B:P,2,0)&lt;&gt;"/  { itemToBeCoded"),IF(ISERROR(VLOOKUP(J73,TEST!A:F,5,0)),"",VLOOKUP(J73,TEST!A:F,5,0)),"")</f>
        <v>1</v>
      </c>
      <c r="X73">
        <f>IF(AND(O73,VLOOKUP(I73,SOURCE!B:P,2,0)&lt;&gt;"/  { itemToBeCoded"),IF(ISERROR(VLOOKUP(J73,TEST!A:F,6,0)),"",VLOOKUP(J73,TEST!A:F,6,0)),"")</f>
        <v>3</v>
      </c>
      <c r="Y73" t="str">
        <f t="shared" si="8"/>
        <v>both</v>
      </c>
    </row>
    <row r="74" spans="1:25">
      <c r="A74" s="24" t="str">
        <f>IF(ISNA(VLOOKUP(D74,D75:D$10322,1,0)),"",1)</f>
        <v/>
      </c>
      <c r="B74" s="24" t="str">
        <f>IF(ISNA(VLOOKUP(E74,E75:E$10322,1,0)),"",1)</f>
        <v/>
      </c>
      <c r="C74" s="2">
        <v>72</v>
      </c>
      <c r="D74" s="2" t="str">
        <f>VLOOKUP(C74,SOURCE!$V$3:$AC$2856,8,0)</f>
        <v>ITM_FP</v>
      </c>
      <c r="E74" s="26" t="str">
        <f>CHAR(34)&amp;VLOOKUP(C74,SOURCE!$V$3:$AC$2856,6,0)&amp;CHAR(34)</f>
        <v>"FP"</v>
      </c>
      <c r="F74" s="22" t="str">
        <f>VLOOKUP(C74,SOURCE!$V$3:$AD$2856,9,0)&amp;"           {"&amp;D74&amp;",   "&amp;E74&amp;"},"</f>
        <v xml:space="preserve">           {ITM_FP,   "FP"},</v>
      </c>
      <c r="H74" t="b">
        <f>ISNA(VLOOKUP(J74,J75:J$823,1,0))</f>
        <v>1</v>
      </c>
      <c r="I74" s="27">
        <f>VLOOKUP(C74,SOURCE!V$6:AB$10035,7,0)</f>
        <v>94</v>
      </c>
      <c r="J74" s="28" t="str">
        <f>VLOOKUP(C74,SOURCE!V$6:AB$10035,6,0)</f>
        <v>FP</v>
      </c>
      <c r="K74" s="29" t="str">
        <f t="shared" si="9"/>
        <v>FP</v>
      </c>
      <c r="L74" s="39" t="str">
        <f>VLOOKUP(C74,SOURCE!V$6:AB$10035,2,0)</f>
        <v/>
      </c>
      <c r="M74" t="str">
        <f>IF(VLOOKUP(I74,SOURCE!B:P,2,0)="/  { itemToBeCoded","To be coded","")</f>
        <v/>
      </c>
      <c r="N74" s="17" t="str">
        <f>IF(AND(O74,VLOOKUP(I74,SOURCE!B:P,2,0)&lt;&gt;"/  { itemToBeCoded"),IF(ISERROR(VLOOKUP(J74,TEST!A:L,12,0)),"",   IF(VLOOKUP(J74,TEST!A:L,12,0)="","",VLOOKUP(J74,TEST!A:L,12,0)&amp;" //"&amp;U74)),"")</f>
        <v>3.14159265 FP 0.14159265 GSB M2 //36</v>
      </c>
      <c r="O74" t="b">
        <f>ISNA(VLOOKUP(J74,J$3:J73,1,0))</f>
        <v>1</v>
      </c>
      <c r="Q74" s="26" t="str">
        <f>VLOOKUP(I74,SOURCE!B:P,5,0)</f>
        <v>"FP"</v>
      </c>
      <c r="S74" s="121"/>
      <c r="T74" s="121"/>
      <c r="U74">
        <f t="shared" si="5"/>
        <v>36</v>
      </c>
      <c r="V74">
        <f t="shared" si="7"/>
        <v>3250.4599783873136</v>
      </c>
      <c r="W74">
        <f>IF(AND(O74,VLOOKUP(I74,SOURCE!B:P,2,0)&lt;&gt;"/  { itemToBeCoded"),IF(ISERROR(VLOOKUP(J74,TEST!A:F,5,0)),"",VLOOKUP(J74,TEST!A:F,5,0)),"")</f>
        <v>1</v>
      </c>
      <c r="X74">
        <f>IF(AND(O74,VLOOKUP(I74,SOURCE!B:P,2,0)&lt;&gt;"/  { itemToBeCoded"),IF(ISERROR(VLOOKUP(J74,TEST!A:F,6,0)),"",VLOOKUP(J74,TEST!A:F,6,0)),"")</f>
        <v>0.14159264999999999</v>
      </c>
      <c r="Y74" t="str">
        <f t="shared" si="8"/>
        <v>both</v>
      </c>
    </row>
    <row r="75" spans="1:25">
      <c r="A75" s="24" t="str">
        <f>IF(ISNA(VLOOKUP(D75,D76:D$10322,1,0)),"",1)</f>
        <v/>
      </c>
      <c r="B75" s="24" t="str">
        <f>IF(ISNA(VLOOKUP(E75,E76:E$10322,1,0)),"",1)</f>
        <v/>
      </c>
      <c r="C75" s="2">
        <v>73</v>
      </c>
      <c r="D75" s="2" t="str">
        <f>VLOOKUP(C75,SOURCE!$V$3:$AC$2856,8,0)</f>
        <v>ITM_ADD</v>
      </c>
      <c r="E75" s="26" t="str">
        <f>CHAR(34)&amp;VLOOKUP(C75,SOURCE!$V$3:$AC$2856,6,0)&amp;CHAR(34)</f>
        <v>"+"</v>
      </c>
      <c r="F75" s="22" t="str">
        <f>VLOOKUP(C75,SOURCE!$V$3:$AD$2856,9,0)&amp;"           {"&amp;D75&amp;",   "&amp;E75&amp;"},"</f>
        <v xml:space="preserve">           {ITM_ADD,   "+"},</v>
      </c>
      <c r="H75" t="b">
        <f>ISNA(VLOOKUP(J75,J76:J$823,1,0))</f>
        <v>1</v>
      </c>
      <c r="I75" s="27">
        <f>VLOOKUP(C75,SOURCE!V$6:AB$10035,7,0)</f>
        <v>95</v>
      </c>
      <c r="J75" s="28" t="str">
        <f>VLOOKUP(C75,SOURCE!V$6:AB$10035,6,0)</f>
        <v>+</v>
      </c>
      <c r="K75" s="29" t="str">
        <f t="shared" si="9"/>
        <v>+</v>
      </c>
      <c r="L75" s="39" t="str">
        <f>VLOOKUP(C75,SOURCE!V$6:AB$10035,2,0)</f>
        <v>Math</v>
      </c>
      <c r="M75" t="str">
        <f>IF(VLOOKUP(I75,SOURCE!B:P,2,0)="/  { itemToBeCoded","To be coded","")</f>
        <v/>
      </c>
      <c r="N75" s="17" t="str">
        <f>IF(AND(O75,VLOOKUP(I75,SOURCE!B:P,2,0)&lt;&gt;"/  { itemToBeCoded"),IF(ISERROR(VLOOKUP(J75,TEST!A:L,12,0)),"",   IF(VLOOKUP(J75,TEST!A:L,12,0)="","",VLOOKUP(J75,TEST!A:L,12,0)&amp;" //"&amp;U75)),"")</f>
        <v>3 EXIT 4 + 5 EXIT + 12 GSB M2 //37</v>
      </c>
      <c r="O75" t="b">
        <f>ISNA(VLOOKUP(J75,J$3:J74,1,0))</f>
        <v>1</v>
      </c>
      <c r="Q75" s="26" t="str">
        <f>VLOOKUP(I75,SOURCE!B:P,5,0)</f>
        <v>"+"</v>
      </c>
      <c r="S75" s="121"/>
      <c r="T75" s="121"/>
      <c r="U75">
        <f t="shared" si="5"/>
        <v>37</v>
      </c>
      <c r="V75">
        <f t="shared" si="7"/>
        <v>3262.4599783873136</v>
      </c>
      <c r="W75">
        <f>IF(AND(O75,VLOOKUP(I75,SOURCE!B:P,2,0)&lt;&gt;"/  { itemToBeCoded"),IF(ISERROR(VLOOKUP(J75,TEST!A:F,5,0)),"",VLOOKUP(J75,TEST!A:F,5,0)),"")</f>
        <v>1</v>
      </c>
      <c r="X75">
        <f>IF(AND(O75,VLOOKUP(I75,SOURCE!B:P,2,0)&lt;&gt;"/  { itemToBeCoded"),IF(ISERROR(VLOOKUP(J75,TEST!A:F,6,0)),"",VLOOKUP(J75,TEST!A:F,6,0)),"")</f>
        <v>12</v>
      </c>
      <c r="Y75" t="str">
        <f t="shared" si="8"/>
        <v>both</v>
      </c>
    </row>
    <row r="76" spans="1:25">
      <c r="A76" s="24" t="str">
        <f>IF(ISNA(VLOOKUP(D76,D77:D$10322,1,0)),"",1)</f>
        <v/>
      </c>
      <c r="B76" s="24" t="str">
        <f>IF(ISNA(VLOOKUP(E76,E77:E$10322,1,0)),"",1)</f>
        <v/>
      </c>
      <c r="C76" s="2">
        <v>74</v>
      </c>
      <c r="D76" s="2" t="str">
        <f>VLOOKUP(C76,SOURCE!$V$3:$AC$2856,8,0)</f>
        <v>ITM_SUB</v>
      </c>
      <c r="E76" s="26" t="str">
        <f>CHAR(34)&amp;VLOOKUP(C76,SOURCE!$V$3:$AC$2856,6,0)&amp;CHAR(34)</f>
        <v>"-"</v>
      </c>
      <c r="F76" s="22" t="str">
        <f>VLOOKUP(C76,SOURCE!$V$3:$AD$2856,9,0)&amp;"           {"&amp;D76&amp;",   "&amp;E76&amp;"},"</f>
        <v xml:space="preserve">           {ITM_SUB,   "-"},</v>
      </c>
      <c r="H76" t="b">
        <f>ISNA(VLOOKUP(J76,J77:J$823,1,0))</f>
        <v>1</v>
      </c>
      <c r="I76" s="27">
        <f>VLOOKUP(C76,SOURCE!V$6:AB$10035,7,0)</f>
        <v>96</v>
      </c>
      <c r="J76" s="28" t="str">
        <f>VLOOKUP(C76,SOURCE!V$6:AB$10035,6,0)</f>
        <v>-</v>
      </c>
      <c r="K76" s="29" t="str">
        <f t="shared" si="9"/>
        <v>-</v>
      </c>
      <c r="L76" s="39" t="str">
        <f>VLOOKUP(C76,SOURCE!V$6:AB$10035,2,0)</f>
        <v>Math</v>
      </c>
      <c r="M76" t="str">
        <f>IF(VLOOKUP(I76,SOURCE!B:P,2,0)="/  { itemToBeCoded","To be coded","")</f>
        <v/>
      </c>
      <c r="N76" s="17" t="str">
        <f>IF(AND(O76,VLOOKUP(I76,SOURCE!B:P,2,0)&lt;&gt;"/  { itemToBeCoded"),IF(ISERROR(VLOOKUP(J76,TEST!A:L,12,0)),"",   IF(VLOOKUP(J76,TEST!A:L,12,0)="","",VLOOKUP(J76,TEST!A:L,12,0)&amp;" //"&amp;U76)),"")</f>
        <v>3 ENTER 4 - 5 EXIT - 6 CHS  GSB M2 //38</v>
      </c>
      <c r="O76" t="b">
        <f>ISNA(VLOOKUP(J76,J$3:J75,1,0))</f>
        <v>1</v>
      </c>
      <c r="Q76" s="26" t="str">
        <f>VLOOKUP(I76,SOURCE!B:P,5,0)</f>
        <v>"-"</v>
      </c>
      <c r="S76" s="121"/>
      <c r="T76" s="121"/>
      <c r="U76">
        <f t="shared" si="5"/>
        <v>38</v>
      </c>
      <c r="V76">
        <f t="shared" si="7"/>
        <v>3256.4599783873136</v>
      </c>
      <c r="W76">
        <f>IF(AND(O76,VLOOKUP(I76,SOURCE!B:P,2,0)&lt;&gt;"/  { itemToBeCoded"),IF(ISERROR(VLOOKUP(J76,TEST!A:F,5,0)),"",VLOOKUP(J76,TEST!A:F,5,0)),"")</f>
        <v>1</v>
      </c>
      <c r="X76">
        <f>IF(AND(O76,VLOOKUP(I76,SOURCE!B:P,2,0)&lt;&gt;"/  { itemToBeCoded"),IF(ISERROR(VLOOKUP(J76,TEST!A:F,6,0)),"",VLOOKUP(J76,TEST!A:F,6,0)),"")</f>
        <v>-6</v>
      </c>
      <c r="Y76" t="str">
        <f t="shared" si="8"/>
        <v>both</v>
      </c>
    </row>
    <row r="77" spans="1:25">
      <c r="A77" s="24" t="str">
        <f>IF(ISNA(VLOOKUP(D77,D78:D$10322,1,0)),"",1)</f>
        <v/>
      </c>
      <c r="B77" s="24" t="str">
        <f>IF(ISNA(VLOOKUP(E77,E78:E$10322,1,0)),"",1)</f>
        <v/>
      </c>
      <c r="C77" s="2">
        <v>75</v>
      </c>
      <c r="D77" s="2" t="str">
        <f>VLOOKUP(C77,SOURCE!$V$3:$AC$2856,8,0)</f>
        <v>ITM_CHS</v>
      </c>
      <c r="E77" s="26" t="str">
        <f>CHAR(34)&amp;VLOOKUP(C77,SOURCE!$V$3:$AC$2856,6,0)&amp;CHAR(34)</f>
        <v>"CHS"</v>
      </c>
      <c r="F77" s="22" t="str">
        <f>VLOOKUP(C77,SOURCE!$V$3:$AD$2856,9,0)&amp;"           {"&amp;D77&amp;",   "&amp;E77&amp;"},"</f>
        <v xml:space="preserve">           {ITM_CHS,   "CHS"},</v>
      </c>
      <c r="H77" t="b">
        <f>ISNA(VLOOKUP(J77,J78:J$823,1,0))</f>
        <v>1</v>
      </c>
      <c r="I77" s="27">
        <f>VLOOKUP(C77,SOURCE!V$6:AB$10035,7,0)</f>
        <v>97</v>
      </c>
      <c r="J77" s="28" t="str">
        <f>VLOOKUP(C77,SOURCE!V$6:AB$10035,6,0)</f>
        <v>CHS</v>
      </c>
      <c r="K77" s="29" t="str">
        <f t="shared" si="9"/>
        <v>CHS</v>
      </c>
      <c r="L77" s="39" t="str">
        <f>VLOOKUP(C77,SOURCE!V$6:AB$10035,2,0)</f>
        <v>Math</v>
      </c>
      <c r="M77" t="str">
        <f>IF(VLOOKUP(I77,SOURCE!B:P,2,0)="/  { itemToBeCoded","To be coded","")</f>
        <v/>
      </c>
      <c r="N77" s="17" t="str">
        <f>IF(AND(O77,VLOOKUP(I77,SOURCE!B:P,2,0)&lt;&gt;"/  { itemToBeCoded"),IF(ISERROR(VLOOKUP(J77,TEST!A:L,12,0)),"",   IF(VLOOKUP(J77,TEST!A:L,12,0)="","",VLOOKUP(J77,TEST!A:L,12,0)&amp;" //"&amp;U77)),"")</f>
        <v/>
      </c>
      <c r="O77" t="b">
        <f>ISNA(VLOOKUP(J77,J$3:J76,1,0))</f>
        <v>1</v>
      </c>
      <c r="Q77" s="26" t="str">
        <f>VLOOKUP(I77,SOURCE!B:P,5,0)</f>
        <v>"CHS"</v>
      </c>
      <c r="S77" s="121"/>
      <c r="T77" s="121"/>
      <c r="U77">
        <f t="shared" si="5"/>
        <v>38</v>
      </c>
      <c r="V77">
        <f t="shared" si="7"/>
        <v>3256.4599783873136</v>
      </c>
      <c r="W77">
        <f>IF(AND(O77,VLOOKUP(I77,SOURCE!B:P,2,0)&lt;&gt;"/  { itemToBeCoded"),IF(ISERROR(VLOOKUP(J77,TEST!A:F,5,0)),"",VLOOKUP(J77,TEST!A:F,5,0)),"")</f>
        <v>0</v>
      </c>
      <c r="X77">
        <f>IF(AND(O77,VLOOKUP(I77,SOURCE!B:P,2,0)&lt;&gt;"/  { itemToBeCoded"),IF(ISERROR(VLOOKUP(J77,TEST!A:F,6,0)),"",VLOOKUP(J77,TEST!A:F,6,0)),"")</f>
        <v>0</v>
      </c>
      <c r="Y77" t="str">
        <f t="shared" si="8"/>
        <v/>
      </c>
    </row>
    <row r="78" spans="1:25">
      <c r="A78" s="24" t="str">
        <f>IF(ISNA(VLOOKUP(D78,D79:D$10322,1,0)),"",1)</f>
        <v/>
      </c>
      <c r="B78" s="24">
        <f>IF(ISNA(VLOOKUP(E78,E79:E$10322,1,0)),"",1)</f>
        <v>1</v>
      </c>
      <c r="C78" s="2">
        <v>76</v>
      </c>
      <c r="D78" s="2" t="str">
        <f>VLOOKUP(C78,SOURCE!$V$3:$AC$2856,8,0)</f>
        <v>ITM_MULT</v>
      </c>
      <c r="E78" s="26" t="str">
        <f>CHAR(34)&amp;VLOOKUP(C78,SOURCE!$V$3:$AC$2856,6,0)&amp;CHAR(34)</f>
        <v>"*"</v>
      </c>
      <c r="F78" s="22" t="str">
        <f>VLOOKUP(C78,SOURCE!$V$3:$AD$2856,9,0)&amp;"           {"&amp;D78&amp;",   "&amp;E78&amp;"},"</f>
        <v xml:space="preserve">           {ITM_MULT,   "*"},</v>
      </c>
      <c r="H78" t="b">
        <f>ISNA(VLOOKUP(J78,J79:J$823,1,0))</f>
        <v>0</v>
      </c>
      <c r="I78" s="27">
        <f>VLOOKUP(C78,SOURCE!V$6:AB$10035,7,0)</f>
        <v>98</v>
      </c>
      <c r="J78" s="28" t="str">
        <f>VLOOKUP(C78,SOURCE!V$6:AB$10035,6,0)</f>
        <v>*</v>
      </c>
      <c r="K78" s="29" t="str">
        <f t="shared" si="9"/>
        <v>CROSS</v>
      </c>
      <c r="L78" s="39" t="str">
        <f>VLOOKUP(C78,SOURCE!V$6:AB$10035,2,0)</f>
        <v>Math</v>
      </c>
      <c r="M78" t="str">
        <f>IF(VLOOKUP(I78,SOURCE!B:P,2,0)="/  { itemToBeCoded","To be coded","")</f>
        <v/>
      </c>
      <c r="N78" s="17" t="str">
        <f>IF(AND(O78,VLOOKUP(I78,SOURCE!B:P,2,0)&lt;&gt;"/  { itemToBeCoded"),IF(ISERROR(VLOOKUP(J78,TEST!A:L,12,0)),"",   IF(VLOOKUP(J78,TEST!A:L,12,0)="","",VLOOKUP(J78,TEST!A:L,12,0)&amp;" //"&amp;U78)),"")</f>
        <v/>
      </c>
      <c r="O78" t="b">
        <f>ISNA(VLOOKUP(J78,J$3:J77,1,0))</f>
        <v>0</v>
      </c>
      <c r="Q78" s="26" t="str">
        <f>VLOOKUP(I78,SOURCE!B:P,5,0)</f>
        <v>STD_CROSS</v>
      </c>
      <c r="U78">
        <f t="shared" si="5"/>
        <v>38</v>
      </c>
      <c r="V78">
        <f t="shared" si="7"/>
        <v>3256.4599783873136</v>
      </c>
      <c r="W78" t="str">
        <f>IF(AND(O78,VLOOKUP(I78,SOURCE!B:P,2,0)&lt;&gt;"/  { itemToBeCoded"),IF(ISERROR(VLOOKUP(J78,TEST!A:F,5,0)),"",VLOOKUP(J78,TEST!A:F,5,0)),"")</f>
        <v/>
      </c>
      <c r="X78" t="str">
        <f>IF(AND(O78,VLOOKUP(I78,SOURCE!B:P,2,0)&lt;&gt;"/  { itemToBeCoded"),IF(ISERROR(VLOOKUP(J78,TEST!A:F,6,0)),"",VLOOKUP(J78,TEST!A:F,6,0)),"")</f>
        <v/>
      </c>
      <c r="Y78" t="str">
        <f t="shared" si="8"/>
        <v/>
      </c>
    </row>
    <row r="79" spans="1:25">
      <c r="A79" s="24" t="str">
        <f>IF(ISNA(VLOOKUP(D79,D80:D$10322,1,0)),"",1)</f>
        <v/>
      </c>
      <c r="B79" s="24" t="str">
        <f>IF(ISNA(VLOOKUP(E79,E80:E$10322,1,0)),"",1)</f>
        <v/>
      </c>
      <c r="C79" s="2">
        <v>77</v>
      </c>
      <c r="D79" s="2" t="str">
        <f>VLOOKUP(C79,SOURCE!$V$3:$AC$2856,8,0)</f>
        <v>ITM_DIV</v>
      </c>
      <c r="E79" s="26" t="str">
        <f>CHAR(34)&amp;VLOOKUP(C79,SOURCE!$V$3:$AC$2856,6,0)&amp;CHAR(34)</f>
        <v>"/"</v>
      </c>
      <c r="F79" s="22" t="str">
        <f>VLOOKUP(C79,SOURCE!$V$3:$AD$2856,9,0)&amp;"           {"&amp;D79&amp;",   "&amp;E79&amp;"},"</f>
        <v xml:space="preserve">           {ITM_DIV,   "/"},</v>
      </c>
      <c r="H79" t="b">
        <f>ISNA(VLOOKUP(J79,J80:J$823,1,0))</f>
        <v>1</v>
      </c>
      <c r="I79" s="27">
        <f>VLOOKUP(C79,SOURCE!V$6:AB$10035,7,0)</f>
        <v>99</v>
      </c>
      <c r="J79" s="28" t="str">
        <f>VLOOKUP(C79,SOURCE!V$6:AB$10035,6,0)</f>
        <v>/</v>
      </c>
      <c r="K79" s="29" t="str">
        <f t="shared" si="9"/>
        <v>/</v>
      </c>
      <c r="L79" s="39" t="str">
        <f>VLOOKUP(C79,SOURCE!V$6:AB$10035,2,0)</f>
        <v>Math</v>
      </c>
      <c r="M79" t="str">
        <f>IF(VLOOKUP(I79,SOURCE!B:P,2,0)="/  { itemToBeCoded","To be coded","")</f>
        <v/>
      </c>
      <c r="N79" s="17" t="str">
        <f>IF(AND(O79,VLOOKUP(I79,SOURCE!B:P,2,0)&lt;&gt;"/  { itemToBeCoded"),IF(ISERROR(VLOOKUP(J79,TEST!A:L,12,0)),"",   IF(VLOOKUP(J79,TEST!A:L,12,0)="","",VLOOKUP(J79,TEST!A:L,12,0)&amp;" //"&amp;U79)),"")</f>
        <v/>
      </c>
      <c r="O79" t="b">
        <f>ISNA(VLOOKUP(J79,J$3:J78,1,0))</f>
        <v>1</v>
      </c>
      <c r="Q79" s="26" t="str">
        <f>VLOOKUP(I79,SOURCE!B:P,5,0)</f>
        <v>STD_DIVIDE</v>
      </c>
      <c r="S79" s="121"/>
      <c r="T79" s="121"/>
      <c r="U79">
        <f t="shared" si="5"/>
        <v>38</v>
      </c>
      <c r="V79">
        <f t="shared" si="7"/>
        <v>3256.4599783873136</v>
      </c>
      <c r="W79">
        <f>IF(AND(O79,VLOOKUP(I79,SOURCE!B:P,2,0)&lt;&gt;"/  { itemToBeCoded"),IF(ISERROR(VLOOKUP(J79,TEST!A:F,5,0)),"",VLOOKUP(J79,TEST!A:F,5,0)),"")</f>
        <v>0</v>
      </c>
      <c r="X79">
        <f>IF(AND(O79,VLOOKUP(I79,SOURCE!B:P,2,0)&lt;&gt;"/  { itemToBeCoded"),IF(ISERROR(VLOOKUP(J79,TEST!A:F,6,0)),"",VLOOKUP(J79,TEST!A:F,6,0)),"")</f>
        <v>0</v>
      </c>
      <c r="Y79" t="str">
        <f t="shared" si="8"/>
        <v/>
      </c>
    </row>
    <row r="80" spans="1:25">
      <c r="A80" s="24" t="str">
        <f>IF(ISNA(VLOOKUP(D80,D81:D$10322,1,0)),"",1)</f>
        <v/>
      </c>
      <c r="B80" s="24" t="str">
        <f>IF(ISNA(VLOOKUP(E80,E81:E$10322,1,0)),"",1)</f>
        <v/>
      </c>
      <c r="C80" s="2">
        <v>78</v>
      </c>
      <c r="D80" s="2" t="str">
        <f>VLOOKUP(C80,SOURCE!$V$3:$AC$2856,8,0)</f>
        <v>ITM_IDIV</v>
      </c>
      <c r="E80" s="26" t="str">
        <f>CHAR(34)&amp;VLOOKUP(C80,SOURCE!$V$3:$AC$2856,6,0)&amp;CHAR(34)</f>
        <v>"IDIV"</v>
      </c>
      <c r="F80" s="22" t="str">
        <f>VLOOKUP(C80,SOURCE!$V$3:$AD$2856,9,0)&amp;"           {"&amp;D80&amp;",   "&amp;E80&amp;"},"</f>
        <v xml:space="preserve">           {ITM_IDIV,   "IDIV"},</v>
      </c>
      <c r="H80" t="b">
        <f>ISNA(VLOOKUP(J80,J81:J$823,1,0))</f>
        <v>1</v>
      </c>
      <c r="I80" s="27">
        <f>VLOOKUP(C80,SOURCE!V$6:AB$10035,7,0)</f>
        <v>100</v>
      </c>
      <c r="J80" s="28" t="str">
        <f>VLOOKUP(C80,SOURCE!V$6:AB$10035,6,0)</f>
        <v>IDIV</v>
      </c>
      <c r="K80" s="29" t="str">
        <f t="shared" si="9"/>
        <v>IDIV</v>
      </c>
      <c r="L80" s="39" t="str">
        <f>VLOOKUP(C80,SOURCE!V$6:AB$10035,2,0)</f>
        <v>Math</v>
      </c>
      <c r="M80" t="str">
        <f>IF(VLOOKUP(I80,SOURCE!B:P,2,0)="/  { itemToBeCoded","To be coded","")</f>
        <v/>
      </c>
      <c r="N80" s="17" t="str">
        <f>IF(AND(O80,VLOOKUP(I80,SOURCE!B:P,2,0)&lt;&gt;"/  { itemToBeCoded"),IF(ISERROR(VLOOKUP(J80,TEST!A:L,12,0)),"",   IF(VLOOKUP(J80,TEST!A:L,12,0)="","",VLOOKUP(J80,TEST!A:L,12,0)&amp;" //"&amp;U80)),"")</f>
        <v>5 EXIT 2 IDIV 2 GSB M2 //39</v>
      </c>
      <c r="O80" t="b">
        <f>ISNA(VLOOKUP(J80,J$3:J79,1,0))</f>
        <v>1</v>
      </c>
      <c r="Q80" s="26" t="str">
        <f>VLOOKUP(I80,SOURCE!B:P,5,0)</f>
        <v>"IDIV"</v>
      </c>
      <c r="S80" s="121"/>
      <c r="T80" s="121"/>
      <c r="U80">
        <f t="shared" ref="U80:U143" si="10">SUM(U79,W80)</f>
        <v>39</v>
      </c>
      <c r="V80">
        <f t="shared" si="7"/>
        <v>3258.4599783873136</v>
      </c>
      <c r="W80">
        <f>IF(AND(O80,VLOOKUP(I80,SOURCE!B:P,2,0)&lt;&gt;"/  { itemToBeCoded"),IF(ISERROR(VLOOKUP(J80,TEST!A:F,5,0)),"",VLOOKUP(J80,TEST!A:F,5,0)),"")</f>
        <v>1</v>
      </c>
      <c r="X80">
        <f>IF(AND(O80,VLOOKUP(I80,SOURCE!B:P,2,0)&lt;&gt;"/  { itemToBeCoded"),IF(ISERROR(VLOOKUP(J80,TEST!A:F,6,0)),"",VLOOKUP(J80,TEST!A:F,6,0)),"")</f>
        <v>2</v>
      </c>
      <c r="Y80" t="str">
        <f t="shared" si="8"/>
        <v>both</v>
      </c>
    </row>
    <row r="81" spans="1:25">
      <c r="A81" s="24" t="str">
        <f>IF(ISNA(VLOOKUP(D81,D82:D$10322,1,0)),"",1)</f>
        <v/>
      </c>
      <c r="B81" s="24" t="str">
        <f>IF(ISNA(VLOOKUP(E81,E82:E$10322,1,0)),"",1)</f>
        <v/>
      </c>
      <c r="C81" s="2">
        <v>79</v>
      </c>
      <c r="D81" s="2" t="str">
        <f>VLOOKUP(C81,SOURCE!$V$3:$AC$2856,8,0)</f>
        <v>ITM_VIEW</v>
      </c>
      <c r="E81" s="26" t="str">
        <f>CHAR(34)&amp;VLOOKUP(C81,SOURCE!$V$3:$AC$2856,6,0)&amp;CHAR(34)</f>
        <v>"VIEW"</v>
      </c>
      <c r="F81" s="22" t="str">
        <f>VLOOKUP(C81,SOURCE!$V$3:$AD$2856,9,0)&amp;"           {"&amp;D81&amp;",   "&amp;E81&amp;"},"</f>
        <v xml:space="preserve">           {ITM_VIEW,   "VIEW"},</v>
      </c>
      <c r="H81" t="b">
        <f>ISNA(VLOOKUP(J81,J82:J$823,1,0))</f>
        <v>1</v>
      </c>
      <c r="I81" s="27">
        <f>VLOOKUP(C81,SOURCE!V$6:AB$10035,7,0)</f>
        <v>101</v>
      </c>
      <c r="J81" s="28" t="str">
        <f>VLOOKUP(C81,SOURCE!V$6:AB$10035,6,0)</f>
        <v>VIEW</v>
      </c>
      <c r="K81" s="29" t="str">
        <f t="shared" si="9"/>
        <v>VIEW</v>
      </c>
      <c r="L81" s="39" t="str">
        <f>VLOOKUP(C81,SOURCE!V$6:AB$10035,2,0)</f>
        <v/>
      </c>
      <c r="M81" t="str">
        <f>IF(VLOOKUP(I81,SOURCE!B:P,2,0)="/  { itemToBeCoded","To be coded","")</f>
        <v/>
      </c>
      <c r="N81" s="17" t="str">
        <f>IF(AND(O81,VLOOKUP(I81,SOURCE!B:P,2,0)&lt;&gt;"/  { itemToBeCoded"),IF(ISERROR(VLOOKUP(J81,TEST!A:L,12,0)),"",   IF(VLOOKUP(J81,TEST!A:L,12,0)="","",VLOOKUP(J81,TEST!A:L,12,0)&amp;" //"&amp;U81)),"")</f>
        <v/>
      </c>
      <c r="O81" t="b">
        <f>ISNA(VLOOKUP(J81,J$3:J80,1,0))</f>
        <v>1</v>
      </c>
      <c r="Q81" s="26" t="str">
        <f>VLOOKUP(I81,SOURCE!B:P,5,0)</f>
        <v>"VIEW"</v>
      </c>
      <c r="S81" s="121"/>
      <c r="T81" s="121"/>
      <c r="U81">
        <f t="shared" si="10"/>
        <v>39</v>
      </c>
      <c r="V81">
        <f t="shared" si="7"/>
        <v>3258.4599783873136</v>
      </c>
      <c r="W81" t="str">
        <f>IF(AND(O81,VLOOKUP(I81,SOURCE!B:P,2,0)&lt;&gt;"/  { itemToBeCoded"),IF(ISERROR(VLOOKUP(J81,TEST!A:F,5,0)),"",VLOOKUP(J81,TEST!A:F,5,0)),"")</f>
        <v/>
      </c>
      <c r="X81" t="str">
        <f>IF(AND(O81,VLOOKUP(I81,SOURCE!B:P,2,0)&lt;&gt;"/  { itemToBeCoded"),IF(ISERROR(VLOOKUP(J81,TEST!A:F,6,0)),"",VLOOKUP(J81,TEST!A:F,6,0)),"")</f>
        <v/>
      </c>
      <c r="Y81" t="str">
        <f t="shared" si="8"/>
        <v/>
      </c>
    </row>
    <row r="82" spans="1:25">
      <c r="A82" s="24" t="str">
        <f>IF(ISNA(VLOOKUP(D82,D83:D$10322,1,0)),"",1)</f>
        <v/>
      </c>
      <c r="B82" s="24" t="str">
        <f>IF(ISNA(VLOOKUP(E82,E83:E$10322,1,0)),"",1)</f>
        <v/>
      </c>
      <c r="C82" s="2">
        <v>80</v>
      </c>
      <c r="D82" s="2" t="str">
        <f>VLOOKUP(C82,SOURCE!$V$3:$AC$2856,8,0)</f>
        <v>ITM_MOD</v>
      </c>
      <c r="E82" s="26" t="str">
        <f>CHAR(34)&amp;VLOOKUP(C82,SOURCE!$V$3:$AC$2856,6,0)&amp;CHAR(34)</f>
        <v>"MOD"</v>
      </c>
      <c r="F82" s="22" t="str">
        <f>VLOOKUP(C82,SOURCE!$V$3:$AD$2856,9,0)&amp;"           {"&amp;D82&amp;",   "&amp;E82&amp;"},"</f>
        <v xml:space="preserve">           {ITM_MOD,   "MOD"},</v>
      </c>
      <c r="H82" t="b">
        <f>ISNA(VLOOKUP(J82,J83:J$823,1,0))</f>
        <v>1</v>
      </c>
      <c r="I82" s="27">
        <f>VLOOKUP(C82,SOURCE!V$6:AB$10035,7,0)</f>
        <v>102</v>
      </c>
      <c r="J82" s="28" t="str">
        <f>VLOOKUP(C82,SOURCE!V$6:AB$10035,6,0)</f>
        <v>MOD</v>
      </c>
      <c r="K82" s="29" t="str">
        <f t="shared" si="9"/>
        <v>MOD</v>
      </c>
      <c r="L82" s="39" t="str">
        <f>VLOOKUP(C82,SOURCE!V$6:AB$10035,2,0)</f>
        <v>Math</v>
      </c>
      <c r="M82" t="str">
        <f>IF(VLOOKUP(I82,SOURCE!B:P,2,0)="/  { itemToBeCoded","To be coded","")</f>
        <v/>
      </c>
      <c r="N82" s="17" t="str">
        <f>IF(AND(O82,VLOOKUP(I82,SOURCE!B:P,2,0)&lt;&gt;"/  { itemToBeCoded"),IF(ISERROR(VLOOKUP(J82,TEST!A:L,12,0)),"",   IF(VLOOKUP(J82,TEST!A:L,12,0)="","",VLOOKUP(J82,TEST!A:L,12,0)&amp;" //"&amp;U82)),"")</f>
        <v>5 EXIT 2 MOD 1 GSB M2 //40</v>
      </c>
      <c r="O82" t="b">
        <f>ISNA(VLOOKUP(J82,J$3:J81,1,0))</f>
        <v>1</v>
      </c>
      <c r="Q82" s="26" t="str">
        <f>VLOOKUP(I82,SOURCE!B:P,5,0)</f>
        <v>"MOD"</v>
      </c>
      <c r="S82" s="121"/>
      <c r="T82" s="121"/>
      <c r="U82">
        <f t="shared" si="10"/>
        <v>40</v>
      </c>
      <c r="V82">
        <f t="shared" si="7"/>
        <v>3259.4599783873136</v>
      </c>
      <c r="W82">
        <f>IF(AND(O82,VLOOKUP(I82,SOURCE!B:P,2,0)&lt;&gt;"/  { itemToBeCoded"),IF(ISERROR(VLOOKUP(J82,TEST!A:F,5,0)),"",VLOOKUP(J82,TEST!A:F,5,0)),"")</f>
        <v>1</v>
      </c>
      <c r="X82">
        <f>IF(AND(O82,VLOOKUP(I82,SOURCE!B:P,2,0)&lt;&gt;"/  { itemToBeCoded"),IF(ISERROR(VLOOKUP(J82,TEST!A:F,6,0)),"",VLOOKUP(J82,TEST!A:F,6,0)),"")</f>
        <v>1</v>
      </c>
      <c r="Y82" t="str">
        <f t="shared" si="8"/>
        <v>both</v>
      </c>
    </row>
    <row r="83" spans="1:25">
      <c r="A83" s="24" t="str">
        <f>IF(ISNA(VLOOKUP(D83,D84:D$10322,1,0)),"",1)</f>
        <v/>
      </c>
      <c r="B83" s="24" t="str">
        <f>IF(ISNA(VLOOKUP(E83,E84:E$10322,1,0)),"",1)</f>
        <v/>
      </c>
      <c r="C83" s="2">
        <v>81</v>
      </c>
      <c r="D83" s="2" t="str">
        <f>VLOOKUP(C83,SOURCE!$V$3:$AC$2856,8,0)</f>
        <v>ITM_MAX</v>
      </c>
      <c r="E83" s="26" t="str">
        <f>CHAR(34)&amp;VLOOKUP(C83,SOURCE!$V$3:$AC$2856,6,0)&amp;CHAR(34)</f>
        <v>"MAX"</v>
      </c>
      <c r="F83" s="22" t="str">
        <f>VLOOKUP(C83,SOURCE!$V$3:$AD$2856,9,0)&amp;"           {"&amp;D83&amp;",   "&amp;E83&amp;"},"</f>
        <v xml:space="preserve">           {ITM_MAX,   "MAX"},</v>
      </c>
      <c r="H83" t="b">
        <f>ISNA(VLOOKUP(J83,J84:J$823,1,0))</f>
        <v>1</v>
      </c>
      <c r="I83" s="27">
        <f>VLOOKUP(C83,SOURCE!V$6:AB$10035,7,0)</f>
        <v>103</v>
      </c>
      <c r="J83" s="28" t="str">
        <f>VLOOKUP(C83,SOURCE!V$6:AB$10035,6,0)</f>
        <v>MAX</v>
      </c>
      <c r="K83" s="29" t="str">
        <f t="shared" si="9"/>
        <v>max</v>
      </c>
      <c r="L83" s="39" t="str">
        <f>VLOOKUP(C83,SOURCE!V$6:AB$10035,2,0)</f>
        <v/>
      </c>
      <c r="M83" t="str">
        <f>IF(VLOOKUP(I83,SOURCE!B:P,2,0)="/  { itemToBeCoded","To be coded","")</f>
        <v/>
      </c>
      <c r="N83" s="17" t="str">
        <f>IF(AND(O83,VLOOKUP(I83,SOURCE!B:P,2,0)&lt;&gt;"/  { itemToBeCoded"),IF(ISERROR(VLOOKUP(J83,TEST!A:L,12,0)),"",   IF(VLOOKUP(J83,TEST!A:L,12,0)="","",VLOOKUP(J83,TEST!A:L,12,0)&amp;" //"&amp;U83)),"")</f>
        <v>5 EXIT 2 MAX 5 GSB M2 //41</v>
      </c>
      <c r="O83" t="b">
        <f>ISNA(VLOOKUP(J83,J$3:J82,1,0))</f>
        <v>1</v>
      </c>
      <c r="Q83" s="26" t="str">
        <f>VLOOKUP(I83,SOURCE!B:P,5,0)</f>
        <v>"max"</v>
      </c>
      <c r="S83" s="121"/>
      <c r="T83" s="121"/>
      <c r="U83">
        <f t="shared" si="10"/>
        <v>41</v>
      </c>
      <c r="V83">
        <f t="shared" si="7"/>
        <v>3264.4599783873136</v>
      </c>
      <c r="W83">
        <f>IF(AND(O83,VLOOKUP(I83,SOURCE!B:P,2,0)&lt;&gt;"/  { itemToBeCoded"),IF(ISERROR(VLOOKUP(J83,TEST!A:F,5,0)),"",VLOOKUP(J83,TEST!A:F,5,0)),"")</f>
        <v>1</v>
      </c>
      <c r="X83">
        <f>IF(AND(O83,VLOOKUP(I83,SOURCE!B:P,2,0)&lt;&gt;"/  { itemToBeCoded"),IF(ISERROR(VLOOKUP(J83,TEST!A:F,6,0)),"",VLOOKUP(J83,TEST!A:F,6,0)),"")</f>
        <v>5</v>
      </c>
      <c r="Y83" t="str">
        <f t="shared" si="8"/>
        <v>both</v>
      </c>
    </row>
    <row r="84" spans="1:25">
      <c r="A84" s="24" t="str">
        <f>IF(ISNA(VLOOKUP(D84,D85:D$10322,1,0)),"",1)</f>
        <v/>
      </c>
      <c r="B84" s="24" t="str">
        <f>IF(ISNA(VLOOKUP(E84,E85:E$10322,1,0)),"",1)</f>
        <v/>
      </c>
      <c r="C84" s="2">
        <v>82</v>
      </c>
      <c r="D84" s="2" t="str">
        <f>VLOOKUP(C84,SOURCE!$V$3:$AC$2856,8,0)</f>
        <v>ITM_MIN</v>
      </c>
      <c r="E84" s="26" t="str">
        <f>CHAR(34)&amp;VLOOKUP(C84,SOURCE!$V$3:$AC$2856,6,0)&amp;CHAR(34)</f>
        <v>"MIN"</v>
      </c>
      <c r="F84" s="22" t="str">
        <f>VLOOKUP(C84,SOURCE!$V$3:$AD$2856,9,0)&amp;"           {"&amp;D84&amp;",   "&amp;E84&amp;"},"</f>
        <v xml:space="preserve">           {ITM_MIN,   "MIN"},</v>
      </c>
      <c r="H84" t="b">
        <f>ISNA(VLOOKUP(J84,J85:J$823,1,0))</f>
        <v>1</v>
      </c>
      <c r="I84" s="27">
        <f>VLOOKUP(C84,SOURCE!V$6:AB$10035,7,0)</f>
        <v>104</v>
      </c>
      <c r="J84" s="28" t="str">
        <f>VLOOKUP(C84,SOURCE!V$6:AB$10035,6,0)</f>
        <v>MIN</v>
      </c>
      <c r="K84" s="29" t="str">
        <f t="shared" si="9"/>
        <v>min</v>
      </c>
      <c r="L84" s="39" t="str">
        <f>VLOOKUP(C84,SOURCE!V$6:AB$10035,2,0)</f>
        <v/>
      </c>
      <c r="M84" t="str">
        <f>IF(VLOOKUP(I84,SOURCE!B:P,2,0)="/  { itemToBeCoded","To be coded","")</f>
        <v/>
      </c>
      <c r="N84" s="17" t="str">
        <f>IF(AND(O84,VLOOKUP(I84,SOURCE!B:P,2,0)&lt;&gt;"/  { itemToBeCoded"),IF(ISERROR(VLOOKUP(J84,TEST!A:L,12,0)),"",   IF(VLOOKUP(J84,TEST!A:L,12,0)="","",VLOOKUP(J84,TEST!A:L,12,0)&amp;" //"&amp;U84)),"")</f>
        <v>5 EXIT 2 MIN 2 GSB M2 //42</v>
      </c>
      <c r="O84" t="b">
        <f>ISNA(VLOOKUP(J84,J$3:J83,1,0))</f>
        <v>1</v>
      </c>
      <c r="Q84" s="26" t="str">
        <f>VLOOKUP(I84,SOURCE!B:P,5,0)</f>
        <v>"min"</v>
      </c>
      <c r="S84" s="121"/>
      <c r="T84" s="121"/>
      <c r="U84">
        <f t="shared" si="10"/>
        <v>42</v>
      </c>
      <c r="V84">
        <f t="shared" si="7"/>
        <v>3266.4599783873136</v>
      </c>
      <c r="W84">
        <f>IF(AND(O84,VLOOKUP(I84,SOURCE!B:P,2,0)&lt;&gt;"/  { itemToBeCoded"),IF(ISERROR(VLOOKUP(J84,TEST!A:F,5,0)),"",VLOOKUP(J84,TEST!A:F,5,0)),"")</f>
        <v>1</v>
      </c>
      <c r="X84">
        <f>IF(AND(O84,VLOOKUP(I84,SOURCE!B:P,2,0)&lt;&gt;"/  { itemToBeCoded"),IF(ISERROR(VLOOKUP(J84,TEST!A:F,6,0)),"",VLOOKUP(J84,TEST!A:F,6,0)),"")</f>
        <v>2</v>
      </c>
      <c r="Y84" t="str">
        <f t="shared" si="8"/>
        <v>both</v>
      </c>
    </row>
    <row r="85" spans="1:25">
      <c r="A85" s="24" t="str">
        <f>IF(ISNA(VLOOKUP(D85,D86:D$10322,1,0)),"",1)</f>
        <v/>
      </c>
      <c r="B85" s="24" t="str">
        <f>IF(ISNA(VLOOKUP(E85,E86:E$10322,1,0)),"",1)</f>
        <v/>
      </c>
      <c r="C85" s="2">
        <v>83</v>
      </c>
      <c r="D85" s="2" t="str">
        <f>VLOOKUP(C85,SOURCE!$V$3:$AC$2856,8,0)</f>
        <v>ITM_MAGNITUDE</v>
      </c>
      <c r="E85" s="26" t="str">
        <f>CHAR(34)&amp;VLOOKUP(C85,SOURCE!$V$3:$AC$2856,6,0)&amp;CHAR(34)</f>
        <v>"ABS"</v>
      </c>
      <c r="F85" s="22" t="str">
        <f>VLOOKUP(C85,SOURCE!$V$3:$AD$2856,9,0)&amp;"           {"&amp;D85&amp;",   "&amp;E85&amp;"},"</f>
        <v xml:space="preserve">           {ITM_MAGNITUDE,   "ABS"},</v>
      </c>
      <c r="H85" t="b">
        <f>ISNA(VLOOKUP(J85,J86:J$823,1,0))</f>
        <v>1</v>
      </c>
      <c r="I85" s="27">
        <f>VLOOKUP(C85,SOURCE!V$6:AB$10035,7,0)</f>
        <v>105</v>
      </c>
      <c r="J85" s="28" t="str">
        <f>VLOOKUP(C85,SOURCE!V$6:AB$10035,6,0)</f>
        <v>ABS</v>
      </c>
      <c r="K85" s="29" t="str">
        <f t="shared" si="9"/>
        <v>|x|</v>
      </c>
      <c r="L85" s="39" t="str">
        <f>VLOOKUP(C85,SOURCE!V$6:AB$10035,2,0)</f>
        <v>Math</v>
      </c>
      <c r="M85" t="str">
        <f>IF(VLOOKUP(I85,SOURCE!B:P,2,0)="/  { itemToBeCoded","To be coded","")</f>
        <v/>
      </c>
      <c r="N85" s="17" t="str">
        <f>IF(AND(O85,VLOOKUP(I85,SOURCE!B:P,2,0)&lt;&gt;"/  { itemToBeCoded"),IF(ISERROR(VLOOKUP(J85,TEST!A:L,12,0)),"",   IF(VLOOKUP(J85,TEST!A:L,12,0)="","",VLOOKUP(J85,TEST!A:L,12,0)&amp;" //"&amp;U85)),"")</f>
        <v/>
      </c>
      <c r="O85" t="b">
        <f>ISNA(VLOOKUP(J85,J$3:J84,1,0))</f>
        <v>1</v>
      </c>
      <c r="Q85" s="26" t="str">
        <f>VLOOKUP(I85,SOURCE!B:P,5,0)</f>
        <v>"|x|"</v>
      </c>
      <c r="S85" s="121"/>
      <c r="T85" s="121"/>
      <c r="U85">
        <f t="shared" si="10"/>
        <v>42</v>
      </c>
      <c r="V85">
        <f t="shared" si="7"/>
        <v>3266.4599783873136</v>
      </c>
      <c r="W85">
        <f>IF(AND(O85,VLOOKUP(I85,SOURCE!B:P,2,0)&lt;&gt;"/  { itemToBeCoded"),IF(ISERROR(VLOOKUP(J85,TEST!A:F,5,0)),"",VLOOKUP(J85,TEST!A:F,5,0)),"")</f>
        <v>0</v>
      </c>
      <c r="X85">
        <f>IF(AND(O85,VLOOKUP(I85,SOURCE!B:P,2,0)&lt;&gt;"/  { itemToBeCoded"),IF(ISERROR(VLOOKUP(J85,TEST!A:F,6,0)),"",VLOOKUP(J85,TEST!A:F,6,0)),"")</f>
        <v>0</v>
      </c>
      <c r="Y85" t="str">
        <f t="shared" si="8"/>
        <v/>
      </c>
    </row>
    <row r="86" spans="1:25">
      <c r="A86" s="24" t="str">
        <f>IF(ISNA(VLOOKUP(D86,D87:D$10322,1,0)),"",1)</f>
        <v/>
      </c>
      <c r="B86" s="24" t="str">
        <f>IF(ISNA(VLOOKUP(E86,E87:E$10322,1,0)),"",1)</f>
        <v/>
      </c>
      <c r="C86" s="2">
        <v>84</v>
      </c>
      <c r="D86" s="2" t="str">
        <f>VLOOKUP(C86,SOURCE!$V$3:$AC$2856,8,0)</f>
        <v>ITM_NEIGHB</v>
      </c>
      <c r="E86" s="26" t="str">
        <f>CHAR(34)&amp;VLOOKUP(C86,SOURCE!$V$3:$AC$2856,6,0)&amp;CHAR(34)</f>
        <v>"NEIGHB"</v>
      </c>
      <c r="F86" s="22" t="str">
        <f>VLOOKUP(C86,SOURCE!$V$3:$AD$2856,9,0)&amp;"           {"&amp;D86&amp;",   "&amp;E86&amp;"},"</f>
        <v>//           {ITM_NEIGHB,   "NEIGHB"},</v>
      </c>
      <c r="H86" t="b">
        <f>ISNA(VLOOKUP(J86,J87:J$823,1,0))</f>
        <v>1</v>
      </c>
      <c r="I86" s="27">
        <f>VLOOKUP(C86,SOURCE!V$6:AB$10035,7,0)</f>
        <v>106</v>
      </c>
      <c r="J86" s="28" t="str">
        <f>VLOOKUP(C86,SOURCE!V$6:AB$10035,6,0)</f>
        <v>NEIGHB</v>
      </c>
      <c r="K86" s="29" t="str">
        <f t="shared" si="9"/>
        <v>NEIGHB</v>
      </c>
      <c r="L86" s="39" t="str">
        <f>VLOOKUP(C86,SOURCE!V$6:AB$10035,2,0)</f>
        <v>INFO</v>
      </c>
      <c r="M86" t="str">
        <f>IF(VLOOKUP(I86,SOURCE!B:P,2,0)="/  { itemToBeCoded","To be coded","")</f>
        <v/>
      </c>
      <c r="N86" s="17" t="str">
        <f>IF(AND(O86,VLOOKUP(I86,SOURCE!B:P,2,0)&lt;&gt;"/  { itemToBeCoded"),IF(ISERROR(VLOOKUP(J86,TEST!A:L,12,0)),"",   IF(VLOOKUP(J86,TEST!A:L,12,0)="","",VLOOKUP(J86,TEST!A:L,12,0)&amp;" //"&amp;U86)),"")</f>
        <v/>
      </c>
      <c r="O86" t="b">
        <f>ISNA(VLOOKUP(J86,J$3:J85,1,0))</f>
        <v>1</v>
      </c>
      <c r="Q86" s="26" t="str">
        <f>VLOOKUP(I86,SOURCE!B:P,5,0)</f>
        <v>"NEIGHB"</v>
      </c>
      <c r="S86" s="121"/>
      <c r="T86" s="121"/>
      <c r="U86">
        <f t="shared" si="10"/>
        <v>42</v>
      </c>
      <c r="V86">
        <f t="shared" si="7"/>
        <v>3266.4599783873136</v>
      </c>
      <c r="W86" t="str">
        <f>IF(AND(O86,VLOOKUP(I86,SOURCE!B:P,2,0)&lt;&gt;"/  { itemToBeCoded"),IF(ISERROR(VLOOKUP(J86,TEST!A:F,5,0)),"",VLOOKUP(J86,TEST!A:F,5,0)),"")</f>
        <v/>
      </c>
      <c r="X86" t="str">
        <f>IF(AND(O86,VLOOKUP(I86,SOURCE!B:P,2,0)&lt;&gt;"/  { itemToBeCoded"),IF(ISERROR(VLOOKUP(J86,TEST!A:F,6,0)),"",VLOOKUP(J86,TEST!A:F,6,0)),"")</f>
        <v/>
      </c>
      <c r="Y86" t="str">
        <f t="shared" si="8"/>
        <v/>
      </c>
    </row>
    <row r="87" spans="1:25">
      <c r="A87" s="24" t="str">
        <f>IF(ISNA(VLOOKUP(D87,D88:D$10322,1,0)),"",1)</f>
        <v/>
      </c>
      <c r="B87" s="24" t="str">
        <f>IF(ISNA(VLOOKUP(E87,E88:E$10322,1,0)),"",1)</f>
        <v/>
      </c>
      <c r="C87" s="2">
        <v>85</v>
      </c>
      <c r="D87" s="2" t="str">
        <f>VLOOKUP(C87,SOURCE!$V$3:$AC$2856,8,0)</f>
        <v>ITM_NEXTP</v>
      </c>
      <c r="E87" s="26" t="str">
        <f>CHAR(34)&amp;VLOOKUP(C87,SOURCE!$V$3:$AC$2856,6,0)&amp;CHAR(34)</f>
        <v>"NEXTP"</v>
      </c>
      <c r="F87" s="22" t="str">
        <f>VLOOKUP(C87,SOURCE!$V$3:$AD$2856,9,0)&amp;"           {"&amp;D87&amp;",   "&amp;E87&amp;"},"</f>
        <v xml:space="preserve">           {ITM_NEXTP,   "NEXTP"},</v>
      </c>
      <c r="H87" t="b">
        <f>ISNA(VLOOKUP(J87,J88:J$823,1,0))</f>
        <v>1</v>
      </c>
      <c r="I87" s="27">
        <f>VLOOKUP(C87,SOURCE!V$6:AB$10035,7,0)</f>
        <v>107</v>
      </c>
      <c r="J87" s="28" t="str">
        <f>VLOOKUP(C87,SOURCE!V$6:AB$10035,6,0)</f>
        <v>NEXTP</v>
      </c>
      <c r="K87" s="29" t="str">
        <f t="shared" si="9"/>
        <v>NEXTP</v>
      </c>
      <c r="L87" s="39" t="str">
        <f>VLOOKUP(C87,SOURCE!V$6:AB$10035,2,0)</f>
        <v>Math</v>
      </c>
      <c r="M87" t="str">
        <f>IF(VLOOKUP(I87,SOURCE!B:P,2,0)="/  { itemToBeCoded","To be coded","")</f>
        <v/>
      </c>
      <c r="N87" s="17" t="str">
        <f>IF(AND(O87,VLOOKUP(I87,SOURCE!B:P,2,0)&lt;&gt;"/  { itemToBeCoded"),IF(ISERROR(VLOOKUP(J87,TEST!A:L,12,0)),"",   IF(VLOOKUP(J87,TEST!A:L,12,0)="","",VLOOKUP(J87,TEST!A:L,12,0)&amp;" //"&amp;U87)),"")</f>
        <v>201 NEXTP 211 GSB M2 //43</v>
      </c>
      <c r="O87" t="b">
        <f>ISNA(VLOOKUP(J87,J$3:J86,1,0))</f>
        <v>1</v>
      </c>
      <c r="Q87" s="26" t="str">
        <f>VLOOKUP(I87,SOURCE!B:P,5,0)</f>
        <v>"NEXTP"</v>
      </c>
      <c r="S87" s="121"/>
      <c r="T87" s="121"/>
      <c r="U87">
        <f t="shared" si="10"/>
        <v>43</v>
      </c>
      <c r="V87">
        <f t="shared" si="7"/>
        <v>3477.4599783873136</v>
      </c>
      <c r="W87">
        <f>IF(AND(O87,VLOOKUP(I87,SOURCE!B:P,2,0)&lt;&gt;"/  { itemToBeCoded"),IF(ISERROR(VLOOKUP(J87,TEST!A:F,5,0)),"",VLOOKUP(J87,TEST!A:F,5,0)),"")</f>
        <v>1</v>
      </c>
      <c r="X87">
        <f>IF(AND(O87,VLOOKUP(I87,SOURCE!B:P,2,0)&lt;&gt;"/  { itemToBeCoded"),IF(ISERROR(VLOOKUP(J87,TEST!A:F,6,0)),"",VLOOKUP(J87,TEST!A:F,6,0)),"")</f>
        <v>211</v>
      </c>
      <c r="Y87" t="str">
        <f t="shared" si="8"/>
        <v>both</v>
      </c>
    </row>
    <row r="88" spans="1:25">
      <c r="A88" s="24" t="str">
        <f>IF(ISNA(VLOOKUP(D88,D89:D$10322,1,0)),"",1)</f>
        <v/>
      </c>
      <c r="B88" s="24" t="str">
        <f>IF(ISNA(VLOOKUP(E88,E89:E$10322,1,0)),"",1)</f>
        <v/>
      </c>
      <c r="C88" s="2">
        <v>86</v>
      </c>
      <c r="D88" s="2" t="str">
        <f>VLOOKUP(C88,SOURCE!$V$3:$AC$2856,8,0)</f>
        <v>ITM_XFACT</v>
      </c>
      <c r="E88" s="26" t="str">
        <f>CHAR(34)&amp;VLOOKUP(C88,SOURCE!$V$3:$AC$2856,6,0)&amp;CHAR(34)</f>
        <v>"X!"</v>
      </c>
      <c r="F88" s="22" t="str">
        <f>VLOOKUP(C88,SOURCE!$V$3:$AD$2856,9,0)&amp;"           {"&amp;D88&amp;",   "&amp;E88&amp;"},"</f>
        <v>//           {ITM_XFACT,   "X!"},</v>
      </c>
      <c r="H88" t="b">
        <f>ISNA(VLOOKUP(J88,J89:J$823,1,0))</f>
        <v>1</v>
      </c>
      <c r="I88" s="27">
        <f>VLOOKUP(C88,SOURCE!V$6:AB$10035,7,0)</f>
        <v>108</v>
      </c>
      <c r="J88" s="28" t="str">
        <f>VLOOKUP(C88,SOURCE!V$6:AB$10035,6,0)</f>
        <v>X!</v>
      </c>
      <c r="K88" s="29" t="str">
        <f t="shared" si="9"/>
        <v>x!</v>
      </c>
      <c r="L88" s="39" t="str">
        <f>VLOOKUP(C88,SOURCE!V$6:AB$10035,2,0)</f>
        <v>Math</v>
      </c>
      <c r="M88" t="str">
        <f>IF(VLOOKUP(I88,SOURCE!B:P,2,0)="/  { itemToBeCoded","To be coded","")</f>
        <v/>
      </c>
      <c r="N88" s="17" t="str">
        <f>IF(AND(O88,VLOOKUP(I88,SOURCE!B:P,2,0)&lt;&gt;"/  { itemToBeCoded"),IF(ISERROR(VLOOKUP(J88,TEST!A:L,12,0)),"",   IF(VLOOKUP(J88,TEST!A:L,12,0)="","",VLOOKUP(J88,TEST!A:L,12,0)&amp;" //"&amp;U88)),"")</f>
        <v>5 X! 120 GSB M2 //44</v>
      </c>
      <c r="O88" t="b">
        <f>ISNA(VLOOKUP(J88,J$3:J87,1,0))</f>
        <v>1</v>
      </c>
      <c r="Q88" s="26" t="str">
        <f>VLOOKUP(I88,SOURCE!B:P,5,0)</f>
        <v>"x!"</v>
      </c>
      <c r="S88" s="121"/>
      <c r="T88" s="121"/>
      <c r="U88">
        <f t="shared" si="10"/>
        <v>44</v>
      </c>
      <c r="V88">
        <f t="shared" si="7"/>
        <v>3597.4599783873136</v>
      </c>
      <c r="W88">
        <f>IF(AND(O88,VLOOKUP(I88,SOURCE!B:P,2,0)&lt;&gt;"/  { itemToBeCoded"),IF(ISERROR(VLOOKUP(J88,TEST!A:F,5,0)),"",VLOOKUP(J88,TEST!A:F,5,0)),"")</f>
        <v>1</v>
      </c>
      <c r="X88">
        <f>IF(AND(O88,VLOOKUP(I88,SOURCE!B:P,2,0)&lt;&gt;"/  { itemToBeCoded"),IF(ISERROR(VLOOKUP(J88,TEST!A:F,6,0)),"",VLOOKUP(J88,TEST!A:F,6,0)),"")</f>
        <v>120</v>
      </c>
      <c r="Y88" t="str">
        <f t="shared" si="8"/>
        <v>both</v>
      </c>
    </row>
    <row r="89" spans="1:25">
      <c r="A89" s="24" t="str">
        <f>IF(ISNA(VLOOKUP(D89,D90:D$10322,1,0)),"",1)</f>
        <v/>
      </c>
      <c r="B89" s="24" t="str">
        <f>IF(ISNA(VLOOKUP(E89,E90:E$10322,1,0)),"",1)</f>
        <v/>
      </c>
      <c r="C89" s="2">
        <v>87</v>
      </c>
      <c r="D89" s="2" t="str">
        <f>VLOOKUP(C89,SOURCE!$V$3:$AC$2856,8,0)</f>
        <v>ITM_CONSTpi</v>
      </c>
      <c r="E89" s="26" t="str">
        <f>CHAR(34)&amp;VLOOKUP(C89,SOURCE!$V$3:$AC$2856,6,0)&amp;CHAR(34)</f>
        <v>"PI"</v>
      </c>
      <c r="F89" s="22" t="str">
        <f>VLOOKUP(C89,SOURCE!$V$3:$AD$2856,9,0)&amp;"           {"&amp;D89&amp;",   "&amp;E89&amp;"},"</f>
        <v xml:space="preserve">           {ITM_CONSTpi,   "PI"},</v>
      </c>
      <c r="H89" t="b">
        <f>ISNA(VLOOKUP(J89,J90:J$823,1,0))</f>
        <v>1</v>
      </c>
      <c r="I89" s="27">
        <f>VLOOKUP(C89,SOURCE!V$6:AB$10035,7,0)</f>
        <v>109</v>
      </c>
      <c r="J89" s="28" t="str">
        <f>VLOOKUP(C89,SOURCE!V$6:AB$10035,6,0)</f>
        <v>PI</v>
      </c>
      <c r="K89" s="29" t="str">
        <f t="shared" si="9"/>
        <v>pi</v>
      </c>
      <c r="L89" s="39" t="str">
        <f>VLOOKUP(C89,SOURCE!V$6:AB$10035,2,0)</f>
        <v>Constant</v>
      </c>
      <c r="M89" t="str">
        <f>IF(VLOOKUP(I89,SOURCE!B:P,2,0)="/  { itemToBeCoded","To be coded","")</f>
        <v/>
      </c>
      <c r="N89" s="17" t="str">
        <f>IF(AND(O89,VLOOKUP(I89,SOURCE!B:P,2,0)&lt;&gt;"/  { itemToBeCoded"),IF(ISERROR(VLOOKUP(J89,TEST!A:L,12,0)),"",   IF(VLOOKUP(J89,TEST!A:L,12,0)="","",VLOOKUP(J89,TEST!A:L,12,0)&amp;" //"&amp;U89)),"")</f>
        <v/>
      </c>
      <c r="O89" t="b">
        <f>ISNA(VLOOKUP(J89,J$3:J88,1,0))</f>
        <v>1</v>
      </c>
      <c r="Q89" s="26" t="str">
        <f>VLOOKUP(I89,SOURCE!B:P,5,0)</f>
        <v>STD_pi</v>
      </c>
      <c r="S89" s="121"/>
      <c r="T89" s="121"/>
      <c r="U89">
        <f t="shared" si="10"/>
        <v>44</v>
      </c>
      <c r="V89">
        <f t="shared" si="7"/>
        <v>3597.4599783873136</v>
      </c>
      <c r="W89">
        <f>IF(AND(O89,VLOOKUP(I89,SOURCE!B:P,2,0)&lt;&gt;"/  { itemToBeCoded"),IF(ISERROR(VLOOKUP(J89,TEST!A:F,5,0)),"",VLOOKUP(J89,TEST!A:F,5,0)),"")</f>
        <v>0</v>
      </c>
      <c r="X89">
        <f>IF(AND(O89,VLOOKUP(I89,SOURCE!B:P,2,0)&lt;&gt;"/  { itemToBeCoded"),IF(ISERROR(VLOOKUP(J89,TEST!A:F,6,0)),"",VLOOKUP(J89,TEST!A:F,6,0)),"")</f>
        <v>0</v>
      </c>
      <c r="Y89" t="str">
        <f t="shared" si="8"/>
        <v/>
      </c>
    </row>
    <row r="90" spans="1:25">
      <c r="A90" s="24" t="str">
        <f>IF(ISNA(VLOOKUP(D90,D91:D$10322,1,0)),"",1)</f>
        <v/>
      </c>
      <c r="B90" s="24" t="str">
        <f>IF(ISNA(VLOOKUP(E90,E91:E$10322,1,0)),"",1)</f>
        <v/>
      </c>
      <c r="C90" s="2">
        <v>88</v>
      </c>
      <c r="D90" s="2" t="str">
        <f>VLOOKUP(C90,SOURCE!$V$3:$AC$2856,8,0)</f>
        <v>ITM_CF</v>
      </c>
      <c r="E90" s="26" t="str">
        <f>CHAR(34)&amp;VLOOKUP(C90,SOURCE!$V$3:$AC$2856,6,0)&amp;CHAR(34)</f>
        <v>"CF"</v>
      </c>
      <c r="F90" s="22" t="str">
        <f>VLOOKUP(C90,SOURCE!$V$3:$AD$2856,9,0)&amp;"           {"&amp;D90&amp;",   "&amp;E90&amp;"},"</f>
        <v>//           {ITM_CF,   "CF"},</v>
      </c>
      <c r="H90" t="b">
        <f>ISNA(VLOOKUP(J90,J91:J$823,1,0))</f>
        <v>1</v>
      </c>
      <c r="I90" s="27">
        <f>VLOOKUP(C90,SOURCE!V$6:AB$10035,7,0)</f>
        <v>110</v>
      </c>
      <c r="J90" s="28" t="str">
        <f>VLOOKUP(C90,SOURCE!V$6:AB$10035,6,0)</f>
        <v>CF</v>
      </c>
      <c r="K90" s="29" t="str">
        <f t="shared" si="9"/>
        <v>CF</v>
      </c>
      <c r="L90" s="39" t="str">
        <f>VLOOKUP(C90,SOURCE!V$6:AB$10035,2,0)</f>
        <v/>
      </c>
      <c r="M90" t="str">
        <f>IF(VLOOKUP(I90,SOURCE!B:P,2,0)="/  { itemToBeCoded","To be coded","")</f>
        <v/>
      </c>
      <c r="N90" s="17" t="str">
        <f>IF(AND(O90,VLOOKUP(I90,SOURCE!B:P,2,0)&lt;&gt;"/  { itemToBeCoded"),IF(ISERROR(VLOOKUP(J90,TEST!A:L,12,0)),"",   IF(VLOOKUP(J90,TEST!A:L,12,0)="","",VLOOKUP(J90,TEST!A:L,12,0)&amp;" //"&amp;U90)),"")</f>
        <v/>
      </c>
      <c r="O90" t="b">
        <f>ISNA(VLOOKUP(J90,J$3:J89,1,0))</f>
        <v>1</v>
      </c>
      <c r="Q90" s="26" t="str">
        <f>VLOOKUP(I90,SOURCE!B:P,5,0)</f>
        <v>"CF"</v>
      </c>
      <c r="S90" s="121"/>
      <c r="T90" s="121"/>
      <c r="U90">
        <f t="shared" si="10"/>
        <v>44</v>
      </c>
      <c r="V90">
        <f t="shared" si="7"/>
        <v>3597.4599783873136</v>
      </c>
      <c r="W90" t="str">
        <f>IF(AND(O90,VLOOKUP(I90,SOURCE!B:P,2,0)&lt;&gt;"/  { itemToBeCoded"),IF(ISERROR(VLOOKUP(J90,TEST!A:F,5,0)),"",VLOOKUP(J90,TEST!A:F,5,0)),"")</f>
        <v/>
      </c>
      <c r="X90" t="str">
        <f>IF(AND(O90,VLOOKUP(I90,SOURCE!B:P,2,0)&lt;&gt;"/  { itemToBeCoded"),IF(ISERROR(VLOOKUP(J90,TEST!A:F,6,0)),"",VLOOKUP(J90,TEST!A:F,6,0)),"")</f>
        <v/>
      </c>
      <c r="Y90" t="str">
        <f t="shared" si="8"/>
        <v/>
      </c>
    </row>
    <row r="91" spans="1:25">
      <c r="A91" s="24" t="str">
        <f>IF(ISNA(VLOOKUP(D91,D92:D$10322,1,0)),"",1)</f>
        <v/>
      </c>
      <c r="B91" s="24" t="str">
        <f>IF(ISNA(VLOOKUP(E91,E92:E$10322,1,0)),"",1)</f>
        <v/>
      </c>
      <c r="C91" s="2">
        <v>89</v>
      </c>
      <c r="D91" s="2" t="str">
        <f>VLOOKUP(C91,SOURCE!$V$3:$AC$2856,8,0)</f>
        <v>ITM_SF</v>
      </c>
      <c r="E91" s="26" t="str">
        <f>CHAR(34)&amp;VLOOKUP(C91,SOURCE!$V$3:$AC$2856,6,0)&amp;CHAR(34)</f>
        <v>"SF"</v>
      </c>
      <c r="F91" s="22" t="str">
        <f>VLOOKUP(C91,SOURCE!$V$3:$AD$2856,9,0)&amp;"           {"&amp;D91&amp;",   "&amp;E91&amp;"},"</f>
        <v>//           {ITM_SF,   "SF"},</v>
      </c>
      <c r="H91" t="b">
        <f>ISNA(VLOOKUP(J91,J92:J$823,1,0))</f>
        <v>1</v>
      </c>
      <c r="I91" s="27">
        <f>VLOOKUP(C91,SOURCE!V$6:AB$10035,7,0)</f>
        <v>111</v>
      </c>
      <c r="J91" s="28" t="str">
        <f>VLOOKUP(C91,SOURCE!V$6:AB$10035,6,0)</f>
        <v>SF</v>
      </c>
      <c r="K91" s="29" t="str">
        <f t="shared" si="9"/>
        <v>SF</v>
      </c>
      <c r="L91" s="39" t="str">
        <f>VLOOKUP(C91,SOURCE!V$6:AB$10035,2,0)</f>
        <v/>
      </c>
      <c r="M91" t="str">
        <f>IF(VLOOKUP(I91,SOURCE!B:P,2,0)="/  { itemToBeCoded","To be coded","")</f>
        <v/>
      </c>
      <c r="N91" s="17" t="str">
        <f>IF(AND(O91,VLOOKUP(I91,SOURCE!B:P,2,0)&lt;&gt;"/  { itemToBeCoded"),IF(ISERROR(VLOOKUP(J91,TEST!A:L,12,0)),"",   IF(VLOOKUP(J91,TEST!A:L,12,0)="","",VLOOKUP(J91,TEST!A:L,12,0)&amp;" //"&amp;U91)),"")</f>
        <v/>
      </c>
      <c r="O91" t="b">
        <f>ISNA(VLOOKUP(J91,J$3:J90,1,0))</f>
        <v>1</v>
      </c>
      <c r="Q91" s="26" t="str">
        <f>VLOOKUP(I91,SOURCE!B:P,5,0)</f>
        <v>"SF"</v>
      </c>
      <c r="S91" s="121"/>
      <c r="T91" s="121"/>
      <c r="U91">
        <f t="shared" si="10"/>
        <v>44</v>
      </c>
      <c r="V91">
        <f t="shared" si="7"/>
        <v>3597.4599783873136</v>
      </c>
      <c r="W91" t="str">
        <f>IF(AND(O91,VLOOKUP(I91,SOURCE!B:P,2,0)&lt;&gt;"/  { itemToBeCoded"),IF(ISERROR(VLOOKUP(J91,TEST!A:F,5,0)),"",VLOOKUP(J91,TEST!A:F,5,0)),"")</f>
        <v/>
      </c>
      <c r="X91" t="str">
        <f>IF(AND(O91,VLOOKUP(I91,SOURCE!B:P,2,0)&lt;&gt;"/  { itemToBeCoded"),IF(ISERROR(VLOOKUP(J91,TEST!A:F,6,0)),"",VLOOKUP(J91,TEST!A:F,6,0)),"")</f>
        <v/>
      </c>
      <c r="Y91" t="str">
        <f t="shared" si="8"/>
        <v/>
      </c>
    </row>
    <row r="92" spans="1:25">
      <c r="A92" s="24" t="str">
        <f>IF(ISNA(VLOOKUP(D92,D93:D$10322,1,0)),"",1)</f>
        <v/>
      </c>
      <c r="B92" s="24" t="str">
        <f>IF(ISNA(VLOOKUP(E92,E93:E$10322,1,0)),"",1)</f>
        <v/>
      </c>
      <c r="C92" s="2">
        <v>90</v>
      </c>
      <c r="D92" s="2" t="str">
        <f>VLOOKUP(C92,SOURCE!$V$3:$AC$2856,8,0)</f>
        <v>ITM_FF</v>
      </c>
      <c r="E92" s="26" t="str">
        <f>CHAR(34)&amp;VLOOKUP(C92,SOURCE!$V$3:$AC$2856,6,0)&amp;CHAR(34)</f>
        <v>"FF"</v>
      </c>
      <c r="F92" s="22" t="str">
        <f>VLOOKUP(C92,SOURCE!$V$3:$AD$2856,9,0)&amp;"           {"&amp;D92&amp;",   "&amp;E92&amp;"},"</f>
        <v>//           {ITM_FF,   "FF"},</v>
      </c>
      <c r="H92" t="b">
        <f>ISNA(VLOOKUP(J92,J93:J$823,1,0))</f>
        <v>1</v>
      </c>
      <c r="I92" s="27">
        <f>VLOOKUP(C92,SOURCE!V$6:AB$10035,7,0)</f>
        <v>112</v>
      </c>
      <c r="J92" s="28" t="str">
        <f>VLOOKUP(C92,SOURCE!V$6:AB$10035,6,0)</f>
        <v>FF</v>
      </c>
      <c r="K92" s="29" t="str">
        <f t="shared" si="9"/>
        <v>FF</v>
      </c>
      <c r="L92" s="39" t="str">
        <f>VLOOKUP(C92,SOURCE!V$6:AB$10035,2,0)</f>
        <v/>
      </c>
      <c r="M92" t="str">
        <f>IF(VLOOKUP(I92,SOURCE!B:P,2,0)="/  { itemToBeCoded","To be coded","")</f>
        <v/>
      </c>
      <c r="N92" s="17" t="str">
        <f>IF(AND(O92,VLOOKUP(I92,SOURCE!B:P,2,0)&lt;&gt;"/  { itemToBeCoded"),IF(ISERROR(VLOOKUP(J92,TEST!A:L,12,0)),"",   IF(VLOOKUP(J92,TEST!A:L,12,0)="","",VLOOKUP(J92,TEST!A:L,12,0)&amp;" //"&amp;U92)),"")</f>
        <v/>
      </c>
      <c r="O92" t="b">
        <f>ISNA(VLOOKUP(J92,J$3:J91,1,0))</f>
        <v>1</v>
      </c>
      <c r="Q92" s="26" t="str">
        <f>VLOOKUP(I92,SOURCE!B:P,5,0)</f>
        <v>"FF"</v>
      </c>
      <c r="S92" s="121"/>
      <c r="T92" s="121"/>
      <c r="U92">
        <f t="shared" si="10"/>
        <v>44</v>
      </c>
      <c r="V92">
        <f t="shared" si="7"/>
        <v>3597.4599783873136</v>
      </c>
      <c r="W92" t="str">
        <f>IF(AND(O92,VLOOKUP(I92,SOURCE!B:P,2,0)&lt;&gt;"/  { itemToBeCoded"),IF(ISERROR(VLOOKUP(J92,TEST!A:F,5,0)),"",VLOOKUP(J92,TEST!A:F,5,0)),"")</f>
        <v/>
      </c>
      <c r="X92" t="str">
        <f>IF(AND(O92,VLOOKUP(I92,SOURCE!B:P,2,0)&lt;&gt;"/  { itemToBeCoded"),IF(ISERROR(VLOOKUP(J92,TEST!A:F,6,0)),"",VLOOKUP(J92,TEST!A:F,6,0)),"")</f>
        <v/>
      </c>
      <c r="Y92" t="str">
        <f t="shared" si="8"/>
        <v/>
      </c>
    </row>
    <row r="93" spans="1:25">
      <c r="A93" s="24" t="str">
        <f>IF(ISNA(VLOOKUP(D93,D94:D$10322,1,0)),"",1)</f>
        <v/>
      </c>
      <c r="B93" s="24" t="str">
        <f>IF(ISNA(VLOOKUP(E93,E94:E$10322,1,0)),"",1)</f>
        <v/>
      </c>
      <c r="C93" s="2">
        <v>91</v>
      </c>
      <c r="D93" s="2" t="str">
        <f>VLOOKUP(C93,SOURCE!$V$3:$AC$2856,8,0)</f>
        <v>ITM_M_SQR</v>
      </c>
      <c r="E93" s="26" t="str">
        <f>CHAR(34)&amp;VLOOKUP(C93,SOURCE!$V$3:$AC$2856,6,0)&amp;CHAR(34)</f>
        <v>"M.SQR?"</v>
      </c>
      <c r="F93" s="22" t="str">
        <f>VLOOKUP(C93,SOURCE!$V$3:$AD$2856,9,0)&amp;"           {"&amp;D93&amp;",   "&amp;E93&amp;"},"</f>
        <v>//           {ITM_M_SQR,   "M.SQR?"},</v>
      </c>
      <c r="H93" t="b">
        <f>ISNA(VLOOKUP(J93,J94:J$823,1,0))</f>
        <v>1</v>
      </c>
      <c r="I93" s="27">
        <f>VLOOKUP(C93,SOURCE!V$6:AB$10035,7,0)</f>
        <v>113</v>
      </c>
      <c r="J93" s="28" t="str">
        <f>VLOOKUP(C93,SOURCE!V$6:AB$10035,6,0)</f>
        <v>M.SQR?</v>
      </c>
      <c r="K93" s="29" t="str">
        <f t="shared" si="9"/>
        <v>M.SQR?</v>
      </c>
      <c r="L93" s="39" t="str">
        <f>VLOOKUP(C93,SOURCE!V$6:AB$10035,2,0)</f>
        <v/>
      </c>
      <c r="M93" t="str">
        <f>IF(VLOOKUP(I93,SOURCE!B:P,2,0)="/  { itemToBeCoded","To be coded","")</f>
        <v/>
      </c>
      <c r="N93" s="17" t="str">
        <f>IF(AND(O93,VLOOKUP(I93,SOURCE!B:P,2,0)&lt;&gt;"/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6" t="str">
        <f>VLOOKUP(I93,SOURCE!B:P,5,0)</f>
        <v>"M.SQR?"</v>
      </c>
      <c r="S93" s="121"/>
      <c r="T93" s="121"/>
      <c r="U93">
        <f t="shared" si="10"/>
        <v>44</v>
      </c>
      <c r="V93">
        <f t="shared" si="7"/>
        <v>3597.4599783873136</v>
      </c>
      <c r="W93" t="str">
        <f>IF(AND(O93,VLOOKUP(I93,SOURCE!B:P,2,0)&lt;&gt;"/  { itemToBeCoded"),IF(ISERROR(VLOOKUP(J93,TEST!A:F,5,0)),"",VLOOKUP(J93,TEST!A:F,5,0)),"")</f>
        <v/>
      </c>
      <c r="X93" t="str">
        <f>IF(AND(O93,VLOOKUP(I93,SOURCE!B:P,2,0)&lt;&gt;"/  { itemToBeCoded"),IF(ISERROR(VLOOKUP(J93,TEST!A:F,6,0)),"",VLOOKUP(J93,TEST!A:F,6,0)),"")</f>
        <v/>
      </c>
      <c r="Y93" t="str">
        <f t="shared" si="8"/>
        <v/>
      </c>
    </row>
    <row r="94" spans="1:25">
      <c r="A94" s="24" t="str">
        <f>IF(ISNA(VLOOKUP(D94,D95:D$10322,1,0)),"",1)</f>
        <v/>
      </c>
      <c r="B94" s="24" t="str">
        <f>IF(ISNA(VLOOKUP(E94,E95:E$10322,1,0)),"",1)</f>
        <v/>
      </c>
      <c r="C94" s="2">
        <v>92</v>
      </c>
      <c r="D94" s="2" t="str">
        <f>VLOOKUP(C94,SOURCE!$V$3:$AC$2856,8,0)</f>
        <v>ITM_toDEG</v>
      </c>
      <c r="E94" s="26" t="str">
        <f>CHAR(34)&amp;VLOOKUP(C94,SOURCE!$V$3:$AC$2856,6,0)&amp;CHAR(34)</f>
        <v>"&gt;DEG"</v>
      </c>
      <c r="F94" s="22" t="str">
        <f>VLOOKUP(C94,SOURCE!$V$3:$AD$2856,9,0)&amp;"           {"&amp;D94&amp;",   "&amp;E94&amp;"},"</f>
        <v xml:space="preserve">           {ITM_toDEG,   "&gt;DEG"},</v>
      </c>
      <c r="H94" t="b">
        <f>ISNA(VLOOKUP(J94,J95:J$823,1,0))</f>
        <v>1</v>
      </c>
      <c r="I94" s="27">
        <f>VLOOKUP(C94,SOURCE!V$6:AB$10035,7,0)</f>
        <v>115</v>
      </c>
      <c r="J94" s="28" t="str">
        <f>VLOOKUP(C94,SOURCE!V$6:AB$10035,6,0)</f>
        <v>&gt;DEG</v>
      </c>
      <c r="K94" s="29" t="str">
        <f t="shared" si="9"/>
        <v>&gt;DEG</v>
      </c>
      <c r="L94" s="39" t="str">
        <f>VLOOKUP(C94,SOURCE!V$6:AB$10035,2,0)</f>
        <v>Trig</v>
      </c>
      <c r="M94" t="str">
        <f>IF(VLOOKUP(I94,SOURCE!B:P,2,0)="/  { itemToBeCoded","To be coded","")</f>
        <v/>
      </c>
      <c r="N94" s="17" t="str">
        <f>IF(AND(O94,VLOOKUP(I94,SOURCE!B:P,2,0)&lt;&gt;"/  { itemToBeCoded"),IF(ISERROR(VLOOKUP(J94,TEST!A:L,12,0)),"",   IF(VLOOKUP(J94,TEST!A:L,12,0)="","",VLOOKUP(J94,TEST!A:L,12,0)&amp;" //"&amp;U94)),"")</f>
        <v>RAD 0.2 &gt;DEG &gt;REAL 0.2 GSB M2 //45</v>
      </c>
      <c r="O94" t="b">
        <f>ISNA(VLOOKUP(J94,J$3:J93,1,0))</f>
        <v>1</v>
      </c>
      <c r="Q94" s="26" t="str">
        <f>VLOOKUP(I94,SOURCE!B:P,5,0)</f>
        <v>STD_RIGHT_ARROW "DEG"</v>
      </c>
      <c r="S94" s="121"/>
      <c r="T94" s="121"/>
      <c r="U94">
        <f t="shared" si="10"/>
        <v>45</v>
      </c>
      <c r="V94">
        <f t="shared" si="7"/>
        <v>3597.6599783873135</v>
      </c>
      <c r="W94">
        <f>IF(AND(O94,VLOOKUP(I94,SOURCE!B:P,2,0)&lt;&gt;"/  { itemToBeCoded"),IF(ISERROR(VLOOKUP(J94,TEST!A:F,5,0)),"",VLOOKUP(J94,TEST!A:F,5,0)),"")</f>
        <v>1</v>
      </c>
      <c r="X94">
        <f>IF(AND(O94,VLOOKUP(I94,SOURCE!B:P,2,0)&lt;&gt;"/  { itemToBeCoded"),IF(ISERROR(VLOOKUP(J94,TEST!A:F,6,0)),"",VLOOKUP(J94,TEST!A:F,6,0)),"")</f>
        <v>0.2</v>
      </c>
      <c r="Y94" t="str">
        <f t="shared" si="8"/>
        <v>both</v>
      </c>
    </row>
    <row r="95" spans="1:25">
      <c r="A95" s="24" t="str">
        <f>IF(ISNA(VLOOKUP(D95,D96:D$10322,1,0)),"",1)</f>
        <v/>
      </c>
      <c r="B95" s="24" t="str">
        <f>IF(ISNA(VLOOKUP(E95,E96:E$10322,1,0)),"",1)</f>
        <v/>
      </c>
      <c r="C95" s="2">
        <v>93</v>
      </c>
      <c r="D95" s="2" t="str">
        <f>VLOOKUP(C95,SOURCE!$V$3:$AC$2856,8,0)</f>
        <v>ITM_toDMS</v>
      </c>
      <c r="E95" s="26" t="str">
        <f>CHAR(34)&amp;VLOOKUP(C95,SOURCE!$V$3:$AC$2856,6,0)&amp;CHAR(34)</f>
        <v>"&gt;D.MS"</v>
      </c>
      <c r="F95" s="22" t="str">
        <f>VLOOKUP(C95,SOURCE!$V$3:$AD$2856,9,0)&amp;"           {"&amp;D95&amp;",   "&amp;E95&amp;"},"</f>
        <v xml:space="preserve">           {ITM_toDMS,   "&gt;D.MS"},</v>
      </c>
      <c r="H95" t="b">
        <f>ISNA(VLOOKUP(J95,J96:J$823,1,0))</f>
        <v>1</v>
      </c>
      <c r="I95" s="27">
        <f>VLOOKUP(C95,SOURCE!V$6:AB$10035,7,0)</f>
        <v>116</v>
      </c>
      <c r="J95" s="28" t="str">
        <f>VLOOKUP(C95,SOURCE!V$6:AB$10035,6,0)</f>
        <v>&gt;D.MS</v>
      </c>
      <c r="K95" s="29" t="str">
        <f t="shared" si="9"/>
        <v>&gt;D.MS</v>
      </c>
      <c r="L95" s="39" t="str">
        <f>VLOOKUP(C95,SOURCE!V$6:AB$10035,2,0)</f>
        <v>Trig</v>
      </c>
      <c r="M95" t="str">
        <f>IF(VLOOKUP(I95,SOURCE!B:P,2,0)="/  { itemToBeCoded","To be coded","")</f>
        <v/>
      </c>
      <c r="N95" s="17" t="str">
        <f>IF(AND(O95,VLOOKUP(I95,SOURCE!B:P,2,0)&lt;&gt;"/  { itemToBeCoded"),IF(ISERROR(VLOOKUP(J95,TEST!A:L,12,0)),"",   IF(VLOOKUP(J95,TEST!A:L,12,0)="","",VLOOKUP(J95,TEST!A:L,12,0)&amp;" //"&amp;U95)),"")</f>
        <v/>
      </c>
      <c r="O95" t="b">
        <f>ISNA(VLOOKUP(J95,J$3:J94,1,0))</f>
        <v>1</v>
      </c>
      <c r="Q95" s="26" t="str">
        <f>VLOOKUP(I95,SOURCE!B:P,5,0)</f>
        <v>STD_RIGHT_ARROW "D.MS"</v>
      </c>
      <c r="S95" s="121"/>
      <c r="T95" s="121"/>
      <c r="U95">
        <f t="shared" si="10"/>
        <v>45</v>
      </c>
      <c r="V95">
        <f t="shared" si="7"/>
        <v>3597.6599783873135</v>
      </c>
      <c r="W95" t="str">
        <f>IF(AND(O95,VLOOKUP(I95,SOURCE!B:P,2,0)&lt;&gt;"/  { itemToBeCoded"),IF(ISERROR(VLOOKUP(J95,TEST!A:F,5,0)),"",VLOOKUP(J95,TEST!A:F,5,0)),"")</f>
        <v/>
      </c>
      <c r="X95" t="str">
        <f>IF(AND(O95,VLOOKUP(I95,SOURCE!B:P,2,0)&lt;&gt;"/  { itemToBeCoded"),IF(ISERROR(VLOOKUP(J95,TEST!A:F,6,0)),"",VLOOKUP(J95,TEST!A:F,6,0)),"")</f>
        <v/>
      </c>
      <c r="Y95" t="str">
        <f t="shared" si="8"/>
        <v/>
      </c>
    </row>
    <row r="96" spans="1:25">
      <c r="A96" s="24" t="str">
        <f>IF(ISNA(VLOOKUP(D96,D97:D$10322,1,0)),"",1)</f>
        <v/>
      </c>
      <c r="B96" s="24" t="str">
        <f>IF(ISNA(VLOOKUP(E96,E97:E$10322,1,0)),"",1)</f>
        <v/>
      </c>
      <c r="C96" s="2">
        <v>94</v>
      </c>
      <c r="D96" s="2" t="str">
        <f>VLOOKUP(C96,SOURCE!$V$3:$AC$2856,8,0)</f>
        <v>ITM_toGRAD</v>
      </c>
      <c r="E96" s="26" t="str">
        <f>CHAR(34)&amp;VLOOKUP(C96,SOURCE!$V$3:$AC$2856,6,0)&amp;CHAR(34)</f>
        <v>"&gt;GRAD"</v>
      </c>
      <c r="F96" s="22" t="str">
        <f>VLOOKUP(C96,SOURCE!$V$3:$AD$2856,9,0)&amp;"           {"&amp;D96&amp;",   "&amp;E96&amp;"},"</f>
        <v xml:space="preserve">           {ITM_toGRAD,   "&gt;GRAD"},</v>
      </c>
      <c r="H96" t="b">
        <f>ISNA(VLOOKUP(J96,J97:J$823,1,0))</f>
        <v>1</v>
      </c>
      <c r="I96" s="27">
        <f>VLOOKUP(C96,SOURCE!V$6:AB$10035,7,0)</f>
        <v>117</v>
      </c>
      <c r="J96" s="28" t="str">
        <f>VLOOKUP(C96,SOURCE!V$6:AB$10035,6,0)</f>
        <v>&gt;GRAD</v>
      </c>
      <c r="K96" s="29" t="str">
        <f t="shared" si="9"/>
        <v>&gt;GRAD</v>
      </c>
      <c r="L96" s="39" t="str">
        <f>VLOOKUP(C96,SOURCE!V$6:AB$10035,2,0)</f>
        <v>Trig</v>
      </c>
      <c r="M96" t="str">
        <f>IF(VLOOKUP(I96,SOURCE!B:P,2,0)="/  { itemToBeCoded","To be coded","")</f>
        <v/>
      </c>
      <c r="N96" s="17" t="str">
        <f>IF(AND(O96,VLOOKUP(I96,SOURCE!B:P,2,0)&lt;&gt;"/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6" t="str">
        <f>VLOOKUP(I96,SOURCE!B:P,5,0)</f>
        <v>STD_RIGHT_ARROW "GRAD"</v>
      </c>
      <c r="S96" s="121"/>
      <c r="T96" s="121"/>
      <c r="U96">
        <f t="shared" si="10"/>
        <v>45</v>
      </c>
      <c r="V96">
        <f t="shared" si="7"/>
        <v>3597.6599783873135</v>
      </c>
      <c r="W96" t="str">
        <f>IF(AND(O96,VLOOKUP(I96,SOURCE!B:P,2,0)&lt;&gt;"/  { itemToBeCoded"),IF(ISERROR(VLOOKUP(J96,TEST!A:F,5,0)),"",VLOOKUP(J96,TEST!A:F,5,0)),"")</f>
        <v/>
      </c>
      <c r="X96" t="str">
        <f>IF(AND(O96,VLOOKUP(I96,SOURCE!B:P,2,0)&lt;&gt;"/  { itemToBeCoded"),IF(ISERROR(VLOOKUP(J96,TEST!A:F,6,0)),"",VLOOKUP(J96,TEST!A:F,6,0)),"")</f>
        <v/>
      </c>
      <c r="Y96" t="str">
        <f t="shared" si="8"/>
        <v/>
      </c>
    </row>
    <row r="97" spans="1:25">
      <c r="A97" s="24" t="str">
        <f>IF(ISNA(VLOOKUP(D97,D98:D$10322,1,0)),"",1)</f>
        <v/>
      </c>
      <c r="B97" s="24" t="str">
        <f>IF(ISNA(VLOOKUP(E97,E98:E$10322,1,0)),"",1)</f>
        <v/>
      </c>
      <c r="C97" s="2">
        <v>95</v>
      </c>
      <c r="D97" s="2" t="str">
        <f>VLOOKUP(C97,SOURCE!$V$3:$AC$2856,8,0)</f>
        <v>ITM_toMULpi</v>
      </c>
      <c r="E97" s="26" t="str">
        <f>CHAR(34)&amp;VLOOKUP(C97,SOURCE!$V$3:$AC$2856,6,0)&amp;CHAR(34)</f>
        <v>"&gt;MULPI"</v>
      </c>
      <c r="F97" s="22" t="str">
        <f>VLOOKUP(C97,SOURCE!$V$3:$AD$2856,9,0)&amp;"           {"&amp;D97&amp;",   "&amp;E97&amp;"},"</f>
        <v xml:space="preserve">           {ITM_toMULpi,   "&gt;MULPI"},</v>
      </c>
      <c r="H97" t="b">
        <f>ISNA(VLOOKUP(J97,J98:J$823,1,0))</f>
        <v>1</v>
      </c>
      <c r="I97" s="27">
        <f>VLOOKUP(C97,SOURCE!V$6:AB$10035,7,0)</f>
        <v>118</v>
      </c>
      <c r="J97" s="28" t="str">
        <f>VLOOKUP(C97,SOURCE!V$6:AB$10035,6,0)</f>
        <v>&gt;MULPI</v>
      </c>
      <c r="K97" s="29" t="str">
        <f t="shared" si="9"/>
        <v>&gt;MULpi</v>
      </c>
      <c r="L97" s="39" t="str">
        <f>VLOOKUP(C97,SOURCE!V$6:AB$10035,2,0)</f>
        <v>Trig</v>
      </c>
      <c r="M97" t="str">
        <f>IF(VLOOKUP(I97,SOURCE!B:P,2,0)="/  { itemToBeCoded","To be coded","")</f>
        <v/>
      </c>
      <c r="N97" s="17" t="str">
        <f>IF(AND(O97,VLOOKUP(I97,SOURCE!B:P,2,0)&lt;&gt;"/  { itemToBeCoded"),IF(ISERROR(VLOOKUP(J97,TEST!A:L,12,0)),"",   IF(VLOOKUP(J97,TEST!A:L,12,0)="","",VLOOKUP(J97,TEST!A:L,12,0)&amp;" //"&amp;U97)),"")</f>
        <v/>
      </c>
      <c r="O97" t="b">
        <f>ISNA(VLOOKUP(J97,J$3:J96,1,0))</f>
        <v>1</v>
      </c>
      <c r="Q97" s="26" t="str">
        <f>VLOOKUP(I97,SOURCE!B:P,5,0)</f>
        <v>STD_RIGHT_ARROW "MUL" STD_pi</v>
      </c>
      <c r="S97" s="121"/>
      <c r="T97" s="121"/>
      <c r="U97">
        <f t="shared" si="10"/>
        <v>45</v>
      </c>
      <c r="V97">
        <f t="shared" si="7"/>
        <v>3597.6599783873135</v>
      </c>
      <c r="W97" t="str">
        <f>IF(AND(O97,VLOOKUP(I97,SOURCE!B:P,2,0)&lt;&gt;"/  { itemToBeCoded"),IF(ISERROR(VLOOKUP(J97,TEST!A:F,5,0)),"",VLOOKUP(J97,TEST!A:F,5,0)),"")</f>
        <v/>
      </c>
      <c r="X97" t="str">
        <f>IF(AND(O97,VLOOKUP(I97,SOURCE!B:P,2,0)&lt;&gt;"/  { itemToBeCoded"),IF(ISERROR(VLOOKUP(J97,TEST!A:F,6,0)),"",VLOOKUP(J97,TEST!A:F,6,0)),"")</f>
        <v/>
      </c>
      <c r="Y97" t="str">
        <f t="shared" si="8"/>
        <v/>
      </c>
    </row>
    <row r="98" spans="1:25">
      <c r="A98" s="24" t="str">
        <f>IF(ISNA(VLOOKUP(D98,D99:D$10322,1,0)),"",1)</f>
        <v/>
      </c>
      <c r="B98" s="24" t="str">
        <f>IF(ISNA(VLOOKUP(E98,E99:E$10322,1,0)),"",1)</f>
        <v/>
      </c>
      <c r="C98" s="2">
        <v>96</v>
      </c>
      <c r="D98" s="2" t="str">
        <f>VLOOKUP(C98,SOURCE!$V$3:$AC$2856,8,0)</f>
        <v>ITM_toRAD</v>
      </c>
      <c r="E98" s="26" t="str">
        <f>CHAR(34)&amp;VLOOKUP(C98,SOURCE!$V$3:$AC$2856,6,0)&amp;CHAR(34)</f>
        <v>"&gt;RAD"</v>
      </c>
      <c r="F98" s="22" t="str">
        <f>VLOOKUP(C98,SOURCE!$V$3:$AD$2856,9,0)&amp;"           {"&amp;D98&amp;",   "&amp;E98&amp;"},"</f>
        <v xml:space="preserve">           {ITM_toRAD,   "&gt;RAD"},</v>
      </c>
      <c r="H98" t="b">
        <f>ISNA(VLOOKUP(J98,J99:J$823,1,0))</f>
        <v>1</v>
      </c>
      <c r="I98" s="27">
        <f>VLOOKUP(C98,SOURCE!V$6:AB$10035,7,0)</f>
        <v>119</v>
      </c>
      <c r="J98" s="28" t="str">
        <f>VLOOKUP(C98,SOURCE!V$6:AB$10035,6,0)</f>
        <v>&gt;RAD</v>
      </c>
      <c r="K98" s="29" t="str">
        <f t="shared" si="9"/>
        <v>&gt;RAD</v>
      </c>
      <c r="L98" s="39" t="str">
        <f>VLOOKUP(C98,SOURCE!V$6:AB$10035,2,0)</f>
        <v>Trig</v>
      </c>
      <c r="M98" t="str">
        <f>IF(VLOOKUP(I98,SOURCE!B:P,2,0)="/  { itemToBeCoded","To be coded","")</f>
        <v/>
      </c>
      <c r="N98" s="17" t="str">
        <f>IF(AND(O98,VLOOKUP(I98,SOURCE!B:P,2,0)&lt;&gt;"/  { itemToBeCoded"),IF(ISERROR(VLOOKUP(J98,TEST!A:L,12,0)),"",   IF(VLOOKUP(J98,TEST!A:L,12,0)="","",VLOOKUP(J98,TEST!A:L,12,0)&amp;" //"&amp;U98)),"")</f>
        <v>DEG 20 &gt;RAD &gt;REAL 0.349065850398866 GSB M2 //46</v>
      </c>
      <c r="O98" t="b">
        <f>ISNA(VLOOKUP(J98,J$3:J97,1,0))</f>
        <v>1</v>
      </c>
      <c r="Q98" s="26" t="str">
        <f>VLOOKUP(I98,SOURCE!B:P,5,0)</f>
        <v>STD_RIGHT_ARROW "RAD"</v>
      </c>
      <c r="S98" s="121"/>
      <c r="T98" s="121"/>
      <c r="U98">
        <f t="shared" si="10"/>
        <v>46</v>
      </c>
      <c r="V98">
        <f t="shared" si="7"/>
        <v>3598.0090442377123</v>
      </c>
      <c r="W98">
        <f>IF(AND(O98,VLOOKUP(I98,SOURCE!B:P,2,0)&lt;&gt;"/  { itemToBeCoded"),IF(ISERROR(VLOOKUP(J98,TEST!A:F,5,0)),"",VLOOKUP(J98,TEST!A:F,5,0)),"")</f>
        <v>1</v>
      </c>
      <c r="X98">
        <f>IF(AND(O98,VLOOKUP(I98,SOURCE!B:P,2,0)&lt;&gt;"/  { itemToBeCoded"),IF(ISERROR(VLOOKUP(J98,TEST!A:F,6,0)),"",VLOOKUP(J98,TEST!A:F,6,0)),"")</f>
        <v>0.3490658503988659</v>
      </c>
      <c r="Y98" t="str">
        <f t="shared" si="8"/>
        <v>both</v>
      </c>
    </row>
    <row r="99" spans="1:25">
      <c r="A99" s="24" t="str">
        <f>IF(ISNA(VLOOKUP(D99,D100:D$10322,1,0)),"",1)</f>
        <v/>
      </c>
      <c r="B99" s="24" t="str">
        <f>IF(ISNA(VLOOKUP(E99,E100:E$10322,1,0)),"",1)</f>
        <v/>
      </c>
      <c r="C99" s="2">
        <v>97</v>
      </c>
      <c r="D99" s="2" t="str">
        <f>VLOOKUP(C99,SOURCE!$V$3:$AC$2856,8,0)</f>
        <v>ITM_DtoR</v>
      </c>
      <c r="E99" s="26" t="str">
        <f>CHAR(34)&amp;VLOOKUP(C99,SOURCE!$V$3:$AC$2856,6,0)&amp;CHAR(34)</f>
        <v>"D&gt;R"</v>
      </c>
      <c r="F99" s="22" t="str">
        <f>VLOOKUP(C99,SOURCE!$V$3:$AD$2856,9,0)&amp;"           {"&amp;D99&amp;",   "&amp;E99&amp;"},"</f>
        <v xml:space="preserve">           {ITM_DtoR,   "D&gt;R"},</v>
      </c>
      <c r="H99" t="b">
        <f>ISNA(VLOOKUP(J99,J100:J$823,1,0))</f>
        <v>1</v>
      </c>
      <c r="I99" s="27">
        <f>VLOOKUP(C99,SOURCE!V$6:AB$10035,7,0)</f>
        <v>120</v>
      </c>
      <c r="J99" s="28" t="str">
        <f>VLOOKUP(C99,SOURCE!V$6:AB$10035,6,0)</f>
        <v>D&gt;R</v>
      </c>
      <c r="K99" s="29" t="str">
        <f t="shared" si="9"/>
        <v>D&gt;R</v>
      </c>
      <c r="L99" s="39" t="str">
        <f>VLOOKUP(C99,SOURCE!V$6:AB$10035,2,0)</f>
        <v>Trig</v>
      </c>
      <c r="M99" t="str">
        <f>IF(VLOOKUP(I99,SOURCE!B:P,2,0)="/  { itemToBeCoded","To be coded","")</f>
        <v/>
      </c>
      <c r="N99" s="17" t="str">
        <f>IF(AND(O99,VLOOKUP(I99,SOURCE!B:P,2,0)&lt;&gt;"/  { itemToBeCoded"),IF(ISERROR(VLOOKUP(J99,TEST!A:L,12,0)),"",   IF(VLOOKUP(J99,TEST!A:L,12,0)="","",VLOOKUP(J99,TEST!A:L,12,0)&amp;" //"&amp;U99)),"")</f>
        <v>20 D&gt;R &gt;REAL 0.349065850398866 GSB M2 //47</v>
      </c>
      <c r="O99" t="b">
        <f>ISNA(VLOOKUP(J99,J$3:J98,1,0))</f>
        <v>1</v>
      </c>
      <c r="Q99" s="26" t="str">
        <f>VLOOKUP(I99,SOURCE!B:P,5,0)</f>
        <v>"D" STD_RIGHT_ARROW "R"</v>
      </c>
      <c r="S99" s="121"/>
      <c r="T99" s="121"/>
      <c r="U99">
        <f t="shared" si="10"/>
        <v>47</v>
      </c>
      <c r="V99">
        <f t="shared" si="7"/>
        <v>3598.3581100881111</v>
      </c>
      <c r="W99">
        <f>IF(AND(O99,VLOOKUP(I99,SOURCE!B:P,2,0)&lt;&gt;"/  { itemToBeCoded"),IF(ISERROR(VLOOKUP(J99,TEST!A:F,5,0)),"",VLOOKUP(J99,TEST!A:F,5,0)),"")</f>
        <v>1</v>
      </c>
      <c r="X99">
        <f>IF(AND(O99,VLOOKUP(I99,SOURCE!B:P,2,0)&lt;&gt;"/  { itemToBeCoded"),IF(ISERROR(VLOOKUP(J99,TEST!A:F,6,0)),"",VLOOKUP(J99,TEST!A:F,6,0)),"")</f>
        <v>0.3490658503988659</v>
      </c>
      <c r="Y99" t="str">
        <f t="shared" si="8"/>
        <v>both</v>
      </c>
    </row>
    <row r="100" spans="1:25">
      <c r="A100" s="24" t="str">
        <f>IF(ISNA(VLOOKUP(D100,D101:D$10322,1,0)),"",1)</f>
        <v/>
      </c>
      <c r="B100" s="24" t="str">
        <f>IF(ISNA(VLOOKUP(E100,E101:E$10322,1,0)),"",1)</f>
        <v/>
      </c>
      <c r="C100" s="2">
        <v>98</v>
      </c>
      <c r="D100" s="2" t="str">
        <f>VLOOKUP(C100,SOURCE!$V$3:$AC$2856,8,0)</f>
        <v>ITM_RtoD</v>
      </c>
      <c r="E100" s="26" t="str">
        <f>CHAR(34)&amp;VLOOKUP(C100,SOURCE!$V$3:$AC$2856,6,0)&amp;CHAR(34)</f>
        <v>"R&gt;D"</v>
      </c>
      <c r="F100" s="22" t="str">
        <f>VLOOKUP(C100,SOURCE!$V$3:$AD$2856,9,0)&amp;"           {"&amp;D100&amp;",   "&amp;E100&amp;"},"</f>
        <v xml:space="preserve">           {ITM_RtoD,   "R&gt;D"},</v>
      </c>
      <c r="H100" t="b">
        <f>ISNA(VLOOKUP(J100,J101:J$823,1,0))</f>
        <v>1</v>
      </c>
      <c r="I100" s="27">
        <f>VLOOKUP(C100,SOURCE!V$6:AB$10035,7,0)</f>
        <v>121</v>
      </c>
      <c r="J100" s="28" t="str">
        <f>VLOOKUP(C100,SOURCE!V$6:AB$10035,6,0)</f>
        <v>R&gt;D</v>
      </c>
      <c r="K100" s="29" t="str">
        <f t="shared" si="9"/>
        <v>R&gt;D</v>
      </c>
      <c r="L100" s="39" t="str">
        <f>VLOOKUP(C100,SOURCE!V$6:AB$10035,2,0)</f>
        <v>Trig</v>
      </c>
      <c r="M100" t="str">
        <f>IF(VLOOKUP(I100,SOURCE!B:P,2,0)="/  { itemToBeCoded","To be coded","")</f>
        <v/>
      </c>
      <c r="N100" s="17" t="str">
        <f>IF(AND(O100,VLOOKUP(I100,SOURCE!B:P,2,0)&lt;&gt;"/  { itemToBeCoded"),IF(ISERROR(VLOOKUP(J100,TEST!A:L,12,0)),"",   IF(VLOOKUP(J100,TEST!A:L,12,0)="","",VLOOKUP(J100,TEST!A:L,12,0)&amp;" //"&amp;U100)),"")</f>
        <v>20 R&gt;D &gt;REAL 1145.91559026165 GSB M2 //48</v>
      </c>
      <c r="O100" t="b">
        <f>ISNA(VLOOKUP(J100,J$3:J99,1,0))</f>
        <v>1</v>
      </c>
      <c r="Q100" s="26" t="str">
        <f>VLOOKUP(I100,SOURCE!B:P,5,0)</f>
        <v>"R" STD_RIGHT_ARROW "D"</v>
      </c>
      <c r="S100" s="121"/>
      <c r="T100" s="121"/>
      <c r="U100">
        <f t="shared" si="10"/>
        <v>48</v>
      </c>
      <c r="V100">
        <f t="shared" si="7"/>
        <v>4744.2737003497577</v>
      </c>
      <c r="W100">
        <f>IF(AND(O100,VLOOKUP(I100,SOURCE!B:P,2,0)&lt;&gt;"/  { itemToBeCoded"),IF(ISERROR(VLOOKUP(J100,TEST!A:F,5,0)),"",VLOOKUP(J100,TEST!A:F,5,0)),"")</f>
        <v>1</v>
      </c>
      <c r="X100">
        <f>IF(AND(O100,VLOOKUP(I100,SOURCE!B:P,2,0)&lt;&gt;"/  { itemToBeCoded"),IF(ISERROR(VLOOKUP(J100,TEST!A:F,6,0)),"",VLOOKUP(J100,TEST!A:F,6,0)),"")</f>
        <v>1145.9155902616465</v>
      </c>
      <c r="Y100" t="str">
        <f t="shared" si="8"/>
        <v>both</v>
      </c>
    </row>
    <row r="101" spans="1:25">
      <c r="A101" s="24" t="str">
        <f>IF(ISNA(VLOOKUP(D101,D102:D$10322,1,0)),"",1)</f>
        <v/>
      </c>
      <c r="B101" s="24" t="str">
        <f>IF(ISNA(VLOOKUP(E101,E102:E$10322,1,0)),"",1)</f>
        <v/>
      </c>
      <c r="C101" s="2">
        <v>99</v>
      </c>
      <c r="D101" s="2" t="str">
        <f>VLOOKUP(C101,SOURCE!$V$3:$AC$2856,8,0)</f>
        <v>ITM_RMD</v>
      </c>
      <c r="E101" s="26" t="str">
        <f>CHAR(34)&amp;VLOOKUP(C101,SOURCE!$V$3:$AC$2856,6,0)&amp;CHAR(34)</f>
        <v>"RMD"</v>
      </c>
      <c r="F101" s="22" t="str">
        <f>VLOOKUP(C101,SOURCE!$V$3:$AD$2856,9,0)&amp;"           {"&amp;D101&amp;",   "&amp;E101&amp;"},"</f>
        <v>//           {ITM_RMD,   "RMD"},</v>
      </c>
      <c r="H101" t="b">
        <f>ISNA(VLOOKUP(J101,J102:J$823,1,0))</f>
        <v>1</v>
      </c>
      <c r="I101" s="27">
        <f>VLOOKUP(C101,SOURCE!V$6:AB$10035,7,0)</f>
        <v>122</v>
      </c>
      <c r="J101" s="28" t="str">
        <f>VLOOKUP(C101,SOURCE!V$6:AB$10035,6,0)</f>
        <v>RMD</v>
      </c>
      <c r="K101" s="29" t="str">
        <f t="shared" si="9"/>
        <v>RMD</v>
      </c>
      <c r="L101" s="39" t="str">
        <f>VLOOKUP(C101,SOURCE!V$6:AB$10035,2,0)</f>
        <v>Math</v>
      </c>
      <c r="M101" t="str">
        <f>IF(VLOOKUP(I101,SOURCE!B:P,2,0)="/  { itemToBeCoded","To be coded","")</f>
        <v/>
      </c>
      <c r="N101" s="17" t="str">
        <f>IF(AND(O101,VLOOKUP(I101,SOURCE!B:P,2,0)&lt;&gt;"/  { itemToBeCoded"),IF(ISERROR(VLOOKUP(J101,TEST!A:L,12,0)),"",   IF(VLOOKUP(J101,TEST!A:L,12,0)="","",VLOOKUP(J101,TEST!A:L,12,0)&amp;" //"&amp;U101)),"")</f>
        <v/>
      </c>
      <c r="O101" t="b">
        <f>ISNA(VLOOKUP(J101,J$3:J100,1,0))</f>
        <v>1</v>
      </c>
      <c r="Q101" s="26" t="str">
        <f>VLOOKUP(I101,SOURCE!B:P,5,0)</f>
        <v>"RMD"</v>
      </c>
      <c r="S101" s="121"/>
      <c r="T101" s="121"/>
      <c r="U101">
        <f t="shared" si="10"/>
        <v>48</v>
      </c>
      <c r="V101">
        <f t="shared" si="7"/>
        <v>4744.2737003497577</v>
      </c>
      <c r="W101" t="str">
        <f>IF(AND(O101,VLOOKUP(I101,SOURCE!B:P,2,0)&lt;&gt;"/  { itemToBeCoded"),IF(ISERROR(VLOOKUP(J101,TEST!A:F,5,0)),"",VLOOKUP(J101,TEST!A:F,5,0)),"")</f>
        <v/>
      </c>
      <c r="X101" t="str">
        <f>IF(AND(O101,VLOOKUP(I101,SOURCE!B:P,2,0)&lt;&gt;"/  { itemToBeCoded"),IF(ISERROR(VLOOKUP(J101,TEST!A:F,6,0)),"",VLOOKUP(J101,TEST!A:F,6,0)),"")</f>
        <v/>
      </c>
      <c r="Y101" t="str">
        <f t="shared" si="8"/>
        <v/>
      </c>
    </row>
    <row r="102" spans="1:25">
      <c r="A102" s="24" t="str">
        <f>IF(ISNA(VLOOKUP(D102,D103:D$10322,1,0)),"",1)</f>
        <v/>
      </c>
      <c r="B102" s="24" t="str">
        <f>IF(ISNA(VLOOKUP(E102,E103:E$10322,1,0)),"",1)</f>
        <v/>
      </c>
      <c r="C102" s="2">
        <v>100</v>
      </c>
      <c r="D102" s="2" t="str">
        <f>VLOOKUP(C102,SOURCE!$V$3:$AC$2856,8,0)</f>
        <v>ITM_LOGICALNOT</v>
      </c>
      <c r="E102" s="26" t="str">
        <f>CHAR(34)&amp;VLOOKUP(C102,SOURCE!$V$3:$AC$2856,6,0)&amp;CHAR(34)</f>
        <v>"NOT"</v>
      </c>
      <c r="F102" s="22" t="str">
        <f>VLOOKUP(C102,SOURCE!$V$3:$AD$2856,9,0)&amp;"           {"&amp;D102&amp;",   "&amp;E102&amp;"},"</f>
        <v>//           {ITM_LOGICALNOT,   "NOT"},</v>
      </c>
      <c r="H102" t="b">
        <f>ISNA(VLOOKUP(J102,J103:J$823,1,0))</f>
        <v>1</v>
      </c>
      <c r="I102" s="27">
        <f>VLOOKUP(C102,SOURCE!V$6:AB$10035,7,0)</f>
        <v>123</v>
      </c>
      <c r="J102" s="28" t="str">
        <f>VLOOKUP(C102,SOURCE!V$6:AB$10035,6,0)</f>
        <v>NOT</v>
      </c>
      <c r="K102" s="29" t="str">
        <f t="shared" si="9"/>
        <v>NOT</v>
      </c>
      <c r="L102" s="39" t="str">
        <f>VLOOKUP(C102,SOURCE!V$6:AB$10035,2,0)</f>
        <v>Logic</v>
      </c>
      <c r="M102" t="str">
        <f>IF(VLOOKUP(I102,SOURCE!B:P,2,0)="/  { itemToBeCoded","To be coded","")</f>
        <v/>
      </c>
      <c r="N102" s="17" t="str">
        <f>IF(AND(O102,VLOOKUP(I102,SOURCE!B:P,2,0)&lt;&gt;"/  { itemToBeCoded"),IF(ISERROR(VLOOKUP(J102,TEST!A:L,12,0)),"",   IF(VLOOKUP(J102,TEST!A:L,12,0)="","",VLOOKUP(J102,TEST!A:L,12,0)&amp;" //"&amp;U102)),"")</f>
        <v/>
      </c>
      <c r="O102" t="b">
        <f>ISNA(VLOOKUP(J102,J$3:J101,1,0))</f>
        <v>1</v>
      </c>
      <c r="Q102" s="26" t="str">
        <f>VLOOKUP(I102,SOURCE!B:P,5,0)</f>
        <v>"NOT"</v>
      </c>
      <c r="S102" s="121"/>
      <c r="T102" s="121"/>
      <c r="U102">
        <f t="shared" si="10"/>
        <v>48</v>
      </c>
      <c r="V102">
        <f t="shared" si="7"/>
        <v>4744.2737003497577</v>
      </c>
      <c r="W102" t="str">
        <f>IF(AND(O102,VLOOKUP(I102,SOURCE!B:P,2,0)&lt;&gt;"/  { itemToBeCoded"),IF(ISERROR(VLOOKUP(J102,TEST!A:F,5,0)),"",VLOOKUP(J102,TEST!A:F,5,0)),"")</f>
        <v/>
      </c>
      <c r="X102" t="str">
        <f>IF(AND(O102,VLOOKUP(I102,SOURCE!B:P,2,0)&lt;&gt;"/  { itemToBeCoded"),IF(ISERROR(VLOOKUP(J102,TEST!A:F,6,0)),"",VLOOKUP(J102,TEST!A:F,6,0)),"")</f>
        <v/>
      </c>
      <c r="Y102" t="str">
        <f t="shared" si="8"/>
        <v/>
      </c>
    </row>
    <row r="103" spans="1:25">
      <c r="A103" s="24" t="str">
        <f>IF(ISNA(VLOOKUP(D103,D104:D$10322,1,0)),"",1)</f>
        <v/>
      </c>
      <c r="B103" s="24" t="str">
        <f>IF(ISNA(VLOOKUP(E103,E104:E$10322,1,0)),"",1)</f>
        <v/>
      </c>
      <c r="C103" s="2">
        <v>101</v>
      </c>
      <c r="D103" s="2" t="str">
        <f>VLOOKUP(C103,SOURCE!$V$3:$AC$2856,8,0)</f>
        <v>ITM_LOGICALAND</v>
      </c>
      <c r="E103" s="26" t="str">
        <f>CHAR(34)&amp;VLOOKUP(C103,SOURCE!$V$3:$AC$2856,6,0)&amp;CHAR(34)</f>
        <v>"AND"</v>
      </c>
      <c r="F103" s="22" t="str">
        <f>VLOOKUP(C103,SOURCE!$V$3:$AD$2856,9,0)&amp;"           {"&amp;D103&amp;",   "&amp;E103&amp;"},"</f>
        <v>//           {ITM_LOGICALAND,   "AND"},</v>
      </c>
      <c r="H103" t="b">
        <f>ISNA(VLOOKUP(J103,J104:J$823,1,0))</f>
        <v>1</v>
      </c>
      <c r="I103" s="27">
        <f>VLOOKUP(C103,SOURCE!V$6:AB$10035,7,0)</f>
        <v>124</v>
      </c>
      <c r="J103" s="28" t="str">
        <f>VLOOKUP(C103,SOURCE!V$6:AB$10035,6,0)</f>
        <v>AND</v>
      </c>
      <c r="K103" s="29" t="str">
        <f t="shared" si="9"/>
        <v>AND</v>
      </c>
      <c r="L103" s="39" t="str">
        <f>VLOOKUP(C103,SOURCE!V$6:AB$10035,2,0)</f>
        <v>Logic</v>
      </c>
      <c r="M103" t="str">
        <f>IF(VLOOKUP(I103,SOURCE!B:P,2,0)="/  { itemToBeCoded","To be coded","")</f>
        <v/>
      </c>
      <c r="N103" s="17" t="str">
        <f>IF(AND(O103,VLOOKUP(I103,SOURCE!B:P,2,0)&lt;&gt;"/  { itemToBeCoded"),IF(ISERROR(VLOOKUP(J103,TEST!A:L,12,0)),"",   IF(VLOOKUP(J103,TEST!A:L,12,0)="","",VLOOKUP(J103,TEST!A:L,12,0)&amp;" //"&amp;U103)),"")</f>
        <v/>
      </c>
      <c r="O103" t="b">
        <f>ISNA(VLOOKUP(J103,J$3:J102,1,0))</f>
        <v>1</v>
      </c>
      <c r="Q103" s="26" t="str">
        <f>VLOOKUP(I103,SOURCE!B:P,5,0)</f>
        <v>"AND"</v>
      </c>
      <c r="S103" s="121"/>
      <c r="T103" s="121"/>
      <c r="U103">
        <f t="shared" si="10"/>
        <v>48</v>
      </c>
      <c r="V103">
        <f t="shared" si="7"/>
        <v>4744.2737003497577</v>
      </c>
      <c r="W103" t="str">
        <f>IF(AND(O103,VLOOKUP(I103,SOURCE!B:P,2,0)&lt;&gt;"/  { itemToBeCoded"),IF(ISERROR(VLOOKUP(J103,TEST!A:F,5,0)),"",VLOOKUP(J103,TEST!A:F,5,0)),"")</f>
        <v/>
      </c>
      <c r="X103" t="str">
        <f>IF(AND(O103,VLOOKUP(I103,SOURCE!B:P,2,0)&lt;&gt;"/  { itemToBeCoded"),IF(ISERROR(VLOOKUP(J103,TEST!A:F,6,0)),"",VLOOKUP(J103,TEST!A:F,6,0)),"")</f>
        <v/>
      </c>
      <c r="Y103" t="str">
        <f t="shared" si="8"/>
        <v/>
      </c>
    </row>
    <row r="104" spans="1:25">
      <c r="A104" s="24" t="str">
        <f>IF(ISNA(VLOOKUP(D104,D105:D$10322,1,0)),"",1)</f>
        <v/>
      </c>
      <c r="B104" s="24" t="str">
        <f>IF(ISNA(VLOOKUP(E104,E105:E$10322,1,0)),"",1)</f>
        <v/>
      </c>
      <c r="C104" s="2">
        <v>102</v>
      </c>
      <c r="D104" s="2" t="str">
        <f>VLOOKUP(C104,SOURCE!$V$3:$AC$2856,8,0)</f>
        <v>ITM_LOGICALOR</v>
      </c>
      <c r="E104" s="26" t="str">
        <f>CHAR(34)&amp;VLOOKUP(C104,SOURCE!$V$3:$AC$2856,6,0)&amp;CHAR(34)</f>
        <v>"OR"</v>
      </c>
      <c r="F104" s="22" t="str">
        <f>VLOOKUP(C104,SOURCE!$V$3:$AD$2856,9,0)&amp;"           {"&amp;D104&amp;",   "&amp;E104&amp;"},"</f>
        <v>//           {ITM_LOGICALOR,   "OR"},</v>
      </c>
      <c r="H104" t="b">
        <f>ISNA(VLOOKUP(J104,J105:J$823,1,0))</f>
        <v>1</v>
      </c>
      <c r="I104" s="27">
        <f>VLOOKUP(C104,SOURCE!V$6:AB$10035,7,0)</f>
        <v>125</v>
      </c>
      <c r="J104" s="28" t="str">
        <f>VLOOKUP(C104,SOURCE!V$6:AB$10035,6,0)</f>
        <v>OR</v>
      </c>
      <c r="K104" s="29" t="str">
        <f t="shared" si="9"/>
        <v>OR</v>
      </c>
      <c r="L104" s="39" t="str">
        <f>VLOOKUP(C104,SOURCE!V$6:AB$10035,2,0)</f>
        <v>Logic</v>
      </c>
      <c r="M104" t="str">
        <f>IF(VLOOKUP(I104,SOURCE!B:P,2,0)="/  { itemToBeCoded","To be coded","")</f>
        <v/>
      </c>
      <c r="N104" s="17" t="str">
        <f>IF(AND(O104,VLOOKUP(I104,SOURCE!B:P,2,0)&lt;&gt;"/  { itemToBeCoded"),IF(ISERROR(VLOOKUP(J104,TEST!A:L,12,0)),"",   IF(VLOOKUP(J104,TEST!A:L,12,0)="","",VLOOKUP(J104,TEST!A:L,12,0)&amp;" //"&amp;U104)),"")</f>
        <v/>
      </c>
      <c r="O104" t="b">
        <f>ISNA(VLOOKUP(J104,J$3:J103,1,0))</f>
        <v>1</v>
      </c>
      <c r="Q104" s="26" t="str">
        <f>VLOOKUP(I104,SOURCE!B:P,5,0)</f>
        <v>"OR"</v>
      </c>
      <c r="S104" s="121"/>
      <c r="T104" s="121"/>
      <c r="U104">
        <f t="shared" si="10"/>
        <v>48</v>
      </c>
      <c r="V104">
        <f t="shared" si="7"/>
        <v>4744.2737003497577</v>
      </c>
      <c r="W104" t="str">
        <f>IF(AND(O104,VLOOKUP(I104,SOURCE!B:P,2,0)&lt;&gt;"/  { itemToBeCoded"),IF(ISERROR(VLOOKUP(J104,TEST!A:F,5,0)),"",VLOOKUP(J104,TEST!A:F,5,0)),"")</f>
        <v/>
      </c>
      <c r="X104" t="str">
        <f>IF(AND(O104,VLOOKUP(I104,SOURCE!B:P,2,0)&lt;&gt;"/  { itemToBeCoded"),IF(ISERROR(VLOOKUP(J104,TEST!A:F,6,0)),"",VLOOKUP(J104,TEST!A:F,6,0)),"")</f>
        <v/>
      </c>
      <c r="Y104" t="str">
        <f t="shared" si="8"/>
        <v/>
      </c>
    </row>
    <row r="105" spans="1:25">
      <c r="A105" s="24" t="str">
        <f>IF(ISNA(VLOOKUP(D105,D106:D$10322,1,0)),"",1)</f>
        <v/>
      </c>
      <c r="B105" s="24" t="str">
        <f>IF(ISNA(VLOOKUP(E105,E106:E$10322,1,0)),"",1)</f>
        <v/>
      </c>
      <c r="C105" s="2">
        <v>103</v>
      </c>
      <c r="D105" s="2" t="str">
        <f>VLOOKUP(C105,SOURCE!$V$3:$AC$2856,8,0)</f>
        <v>ITM_LOGICALXOR</v>
      </c>
      <c r="E105" s="26" t="str">
        <f>CHAR(34)&amp;VLOOKUP(C105,SOURCE!$V$3:$AC$2856,6,0)&amp;CHAR(34)</f>
        <v>"XOR"</v>
      </c>
      <c r="F105" s="22" t="str">
        <f>VLOOKUP(C105,SOURCE!$V$3:$AD$2856,9,0)&amp;"           {"&amp;D105&amp;",   "&amp;E105&amp;"},"</f>
        <v>//           {ITM_LOGICALXOR,   "XOR"},</v>
      </c>
      <c r="H105" t="b">
        <f>ISNA(VLOOKUP(J105,J106:J$823,1,0))</f>
        <v>1</v>
      </c>
      <c r="I105" s="27">
        <f>VLOOKUP(C105,SOURCE!V$6:AB$10035,7,0)</f>
        <v>126</v>
      </c>
      <c r="J105" s="28" t="str">
        <f>VLOOKUP(C105,SOURCE!V$6:AB$10035,6,0)</f>
        <v>XOR</v>
      </c>
      <c r="K105" s="29" t="str">
        <f t="shared" si="9"/>
        <v>XOR</v>
      </c>
      <c r="L105" s="39" t="str">
        <f>VLOOKUP(C105,SOURCE!V$6:AB$10035,2,0)</f>
        <v>Logic</v>
      </c>
      <c r="M105" t="str">
        <f>IF(VLOOKUP(I105,SOURCE!B:P,2,0)="/  { itemToBeCoded","To be coded","")</f>
        <v/>
      </c>
      <c r="N105" s="17" t="str">
        <f>IF(AND(O105,VLOOKUP(I105,SOURCE!B:P,2,0)&lt;&gt;"/  { itemToBeCoded"),IF(ISERROR(VLOOKUP(J105,TEST!A:L,12,0)),"",   IF(VLOOKUP(J105,TEST!A:L,12,0)="","",VLOOKUP(J105,TEST!A:L,12,0)&amp;" //"&amp;U105)),"")</f>
        <v/>
      </c>
      <c r="O105" t="b">
        <f>ISNA(VLOOKUP(J105,J$3:J104,1,0))</f>
        <v>1</v>
      </c>
      <c r="Q105" s="26" t="str">
        <f>VLOOKUP(I105,SOURCE!B:P,5,0)</f>
        <v>"XOR"</v>
      </c>
      <c r="S105" s="121"/>
      <c r="T105" s="121"/>
      <c r="U105">
        <f t="shared" si="10"/>
        <v>48</v>
      </c>
      <c r="V105">
        <f t="shared" si="7"/>
        <v>4744.2737003497577</v>
      </c>
      <c r="W105" t="str">
        <f>IF(AND(O105,VLOOKUP(I105,SOURCE!B:P,2,0)&lt;&gt;"/  { itemToBeCoded"),IF(ISERROR(VLOOKUP(J105,TEST!A:F,5,0)),"",VLOOKUP(J105,TEST!A:F,5,0)),"")</f>
        <v/>
      </c>
      <c r="X105" t="str">
        <f>IF(AND(O105,VLOOKUP(I105,SOURCE!B:P,2,0)&lt;&gt;"/  { itemToBeCoded"),IF(ISERROR(VLOOKUP(J105,TEST!A:F,6,0)),"",VLOOKUP(J105,TEST!A:F,6,0)),"")</f>
        <v/>
      </c>
      <c r="Y105" t="str">
        <f t="shared" si="8"/>
        <v/>
      </c>
    </row>
    <row r="106" spans="1:25">
      <c r="A106" s="24" t="str">
        <f>IF(ISNA(VLOOKUP(D106,D107:D$10322,1,0)),"",1)</f>
        <v/>
      </c>
      <c r="B106" s="24" t="str">
        <f>IF(ISNA(VLOOKUP(E106,E107:E$10322,1,0)),"",1)</f>
        <v/>
      </c>
      <c r="C106" s="2">
        <v>104</v>
      </c>
      <c r="D106" s="2" t="str">
        <f>VLOOKUP(C106,SOURCE!$V$3:$AC$2856,8,0)</f>
        <v>ITM_Xex</v>
      </c>
      <c r="E106" s="26" t="str">
        <f>CHAR(34)&amp;VLOOKUP(C106,SOURCE!$V$3:$AC$2856,6,0)&amp;CHAR(34)</f>
        <v>"X&lt;&gt;"</v>
      </c>
      <c r="F106" s="22" t="str">
        <f>VLOOKUP(C106,SOURCE!$V$3:$AD$2856,9,0)&amp;"           {"&amp;D106&amp;",   "&amp;E106&amp;"},"</f>
        <v>//           {ITM_Xex,   "X&lt;&gt;"},</v>
      </c>
      <c r="H106" t="b">
        <f>ISNA(VLOOKUP(J106,J107:J$823,1,0))</f>
        <v>1</v>
      </c>
      <c r="I106" s="27">
        <f>VLOOKUP(C106,SOURCE!V$6:AB$10035,7,0)</f>
        <v>127</v>
      </c>
      <c r="J106" s="28" t="str">
        <f>VLOOKUP(C106,SOURCE!V$6:AB$10035,6,0)</f>
        <v>X&lt;&gt;</v>
      </c>
      <c r="K106" s="29" t="str">
        <f t="shared" si="9"/>
        <v>x&lt;&gt;</v>
      </c>
      <c r="L106" s="39" t="str">
        <f>VLOOKUP(C106,SOURCE!V$6:AB$10035,2,0)</f>
        <v>STACK</v>
      </c>
      <c r="M106" t="str">
        <f>IF(VLOOKUP(I106,SOURCE!B:P,2,0)="/  { itemToBeCoded","To be coded","")</f>
        <v/>
      </c>
      <c r="N106" s="17" t="str">
        <f>IF(AND(O106,VLOOKUP(I106,SOURCE!B:P,2,0)&lt;&gt;"/  { itemToBeCoded"),IF(ISERROR(VLOOKUP(J106,TEST!A:L,12,0)),"",   IF(VLOOKUP(J106,TEST!A:L,12,0)="","",VLOOKUP(J106,TEST!A:L,12,0)&amp;" //"&amp;U106)),"")</f>
        <v/>
      </c>
      <c r="O106" t="b">
        <f>ISNA(VLOOKUP(J106,J$3:J105,1,0))</f>
        <v>1</v>
      </c>
      <c r="Q106" s="26" t="str">
        <f>VLOOKUP(I106,SOURCE!B:P,5,0)</f>
        <v>"x" STD_LEFT_RIGHT_ARROWS</v>
      </c>
      <c r="U106">
        <f t="shared" si="10"/>
        <v>48</v>
      </c>
      <c r="V106">
        <f t="shared" si="7"/>
        <v>4744.2737003497577</v>
      </c>
      <c r="W106" t="str">
        <f>IF(AND(O106,VLOOKUP(I106,SOURCE!B:P,2,0)&lt;&gt;"/  { itemToBeCoded"),IF(ISERROR(VLOOKUP(J106,TEST!A:F,5,0)),"",VLOOKUP(J106,TEST!A:F,5,0)),"")</f>
        <v/>
      </c>
      <c r="X106" t="str">
        <f>IF(AND(O106,VLOOKUP(I106,SOURCE!B:P,2,0)&lt;&gt;"/  { itemToBeCoded"),IF(ISERROR(VLOOKUP(J106,TEST!A:F,6,0)),"",VLOOKUP(J106,TEST!A:F,6,0)),"")</f>
        <v/>
      </c>
      <c r="Y106" t="str">
        <f t="shared" si="8"/>
        <v/>
      </c>
    </row>
    <row r="107" spans="1:25">
      <c r="A107" s="24" t="str">
        <f>IF(ISNA(VLOOKUP(D107,D108:D$10322,1,0)),"",1)</f>
        <v/>
      </c>
      <c r="B107" s="24">
        <f>IF(ISNA(VLOOKUP(E107,E108:E$10322,1,0)),"",1)</f>
        <v>1</v>
      </c>
      <c r="C107" s="2">
        <v>105</v>
      </c>
      <c r="D107" s="2" t="str">
        <f>VLOOKUP(C107,SOURCE!$V$3:$AC$2856,8,0)</f>
        <v>CST_05</v>
      </c>
      <c r="E107" s="26" t="str">
        <f>CHAR(34)&amp;VLOOKUP(C107,SOURCE!$V$3:$AC$2856,6,0)&amp;CHAR(34)</f>
        <v>"c"</v>
      </c>
      <c r="F107" s="22" t="str">
        <f>VLOOKUP(C107,SOURCE!$V$3:$AD$2856,9,0)&amp;"           {"&amp;D107&amp;",   "&amp;E107&amp;"},"</f>
        <v xml:space="preserve">           {CST_05,   "c"},</v>
      </c>
      <c r="H107" t="b">
        <f>ISNA(VLOOKUP(J107,J108:J$823,1,0))</f>
        <v>0</v>
      </c>
      <c r="I107" s="27">
        <f>VLOOKUP(C107,SOURCE!V$6:AB$10035,7,0)</f>
        <v>132</v>
      </c>
      <c r="J107" s="28" t="str">
        <f>VLOOKUP(C107,SOURCE!V$6:AB$10035,6,0)</f>
        <v>c</v>
      </c>
      <c r="K107" s="29" t="str">
        <f t="shared" si="9"/>
        <v>c</v>
      </c>
      <c r="L107" s="39" t="str">
        <f>VLOOKUP(C107,SOURCE!V$6:AB$10035,2,0)</f>
        <v>Constant</v>
      </c>
      <c r="M107" t="str">
        <f>IF(VLOOKUP(I107,SOURCE!B:P,2,0)="/  { itemToBeCoded","To be coded","")</f>
        <v/>
      </c>
      <c r="N107" s="17" t="str">
        <f>IF(AND(O107,VLOOKUP(I107,SOURCE!B:P,2,0)&lt;&gt;"/  { itemToBeCoded"),IF(ISERROR(VLOOKUP(J107,TEST!A:L,12,0)),"",   IF(VLOOKUP(J107,TEST!A:L,12,0)="","",VLOOKUP(J107,TEST!A:L,12,0)&amp;" //"&amp;U107)),"")</f>
        <v>c 299792458 GSB M2 //49</v>
      </c>
      <c r="O107" t="b">
        <f>ISNA(VLOOKUP(J107,J$3:J106,1,0))</f>
        <v>1</v>
      </c>
      <c r="Q107" s="26" t="str">
        <f>VLOOKUP(I107,SOURCE!B:P,5,0)</f>
        <v>"c"</v>
      </c>
      <c r="U107">
        <f t="shared" si="10"/>
        <v>49</v>
      </c>
      <c r="V107">
        <f t="shared" si="7"/>
        <v>299797202.27370036</v>
      </c>
      <c r="W107">
        <f>IF(AND(O107,VLOOKUP(I107,SOURCE!B:P,2,0)&lt;&gt;"/  { itemToBeCoded"),IF(ISERROR(VLOOKUP(J107,TEST!A:F,5,0)),"",VLOOKUP(J107,TEST!A:F,5,0)),"")</f>
        <v>1</v>
      </c>
      <c r="X107">
        <f>IF(AND(O107,VLOOKUP(I107,SOURCE!B:P,2,0)&lt;&gt;"/  { itemToBeCoded"),IF(ISERROR(VLOOKUP(J107,TEST!A:F,6,0)),"",VLOOKUP(J107,TEST!A:F,6,0)),"")</f>
        <v>299792458</v>
      </c>
      <c r="Y107" t="str">
        <f t="shared" si="8"/>
        <v>both</v>
      </c>
    </row>
    <row r="108" spans="1:25">
      <c r="A108" s="24" t="str">
        <f>IF(ISNA(VLOOKUP(D108,D109:D$10322,1,0)),"",1)</f>
        <v/>
      </c>
      <c r="B108" s="24" t="str">
        <f>IF(ISNA(VLOOKUP(E108,E109:E$10322,1,0)),"",1)</f>
        <v/>
      </c>
      <c r="C108" s="2">
        <v>106</v>
      </c>
      <c r="D108" s="2" t="str">
        <f>VLOOKUP(C108,SOURCE!$V$3:$AC$2856,8,0)</f>
        <v>CST_08</v>
      </c>
      <c r="E108" s="26" t="str">
        <f>CHAR(34)&amp;VLOOKUP(C108,SOURCE!$V$3:$AC$2856,6,0)&amp;CHAR(34)</f>
        <v>"e"</v>
      </c>
      <c r="F108" s="22" t="str">
        <f>VLOOKUP(C108,SOURCE!$V$3:$AD$2856,9,0)&amp;"           {"&amp;D108&amp;",   "&amp;E108&amp;"},"</f>
        <v>//           {CST_08,   "e"},</v>
      </c>
      <c r="H108" t="b">
        <f>ISNA(VLOOKUP(J108,J109:J$823,1,0))</f>
        <v>1</v>
      </c>
      <c r="I108" s="27">
        <f>VLOOKUP(C108,SOURCE!V$6:AB$10035,7,0)</f>
        <v>135</v>
      </c>
      <c r="J108" s="28" t="str">
        <f>VLOOKUP(C108,SOURCE!V$6:AB$10035,6,0)</f>
        <v>e</v>
      </c>
      <c r="K108" s="29" t="str">
        <f t="shared" si="9"/>
        <v>e</v>
      </c>
      <c r="L108" s="39" t="str">
        <f>VLOOKUP(C108,SOURCE!V$6:AB$10035,2,0)</f>
        <v>Constant</v>
      </c>
      <c r="M108" t="str">
        <f>IF(VLOOKUP(I108,SOURCE!B:P,2,0)="/  { itemToBeCoded","To be coded","")</f>
        <v/>
      </c>
      <c r="N108" s="17" t="str">
        <f>IF(AND(O108,VLOOKUP(I108,SOURCE!B:P,2,0)&lt;&gt;"/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6" t="str">
        <f>VLOOKUP(I108,SOURCE!B:P,5,0)</f>
        <v>"e"</v>
      </c>
      <c r="U108">
        <f t="shared" si="10"/>
        <v>49</v>
      </c>
      <c r="V108">
        <f t="shared" si="7"/>
        <v>299797202.27370036</v>
      </c>
      <c r="W108" t="str">
        <f>IF(AND(O108,VLOOKUP(I108,SOURCE!B:P,2,0)&lt;&gt;"/  { itemToBeCoded"),IF(ISERROR(VLOOKUP(J108,TEST!A:F,5,0)),"",VLOOKUP(J108,TEST!A:F,5,0)),"")</f>
        <v/>
      </c>
      <c r="X108" t="str">
        <f>IF(AND(O108,VLOOKUP(I108,SOURCE!B:P,2,0)&lt;&gt;"/  { itemToBeCoded"),IF(ISERROR(VLOOKUP(J108,TEST!A:F,6,0)),"",VLOOKUP(J108,TEST!A:F,6,0)),"")</f>
        <v/>
      </c>
      <c r="Y108" t="str">
        <f t="shared" si="8"/>
        <v/>
      </c>
    </row>
    <row r="109" spans="1:25">
      <c r="A109" s="24" t="str">
        <f>IF(ISNA(VLOOKUP(D109,D110:D$10322,1,0)),"",1)</f>
        <v/>
      </c>
      <c r="B109" s="24" t="str">
        <f>IF(ISNA(VLOOKUP(E109,E110:E$10322,1,0)),"",1)</f>
        <v/>
      </c>
      <c r="C109" s="2">
        <v>107</v>
      </c>
      <c r="D109" s="2" t="str">
        <f>VLOOKUP(C109,SOURCE!$V$3:$AC$2856,8,0)</f>
        <v>CST_16</v>
      </c>
      <c r="E109" s="26" t="str">
        <f>CHAR(34)&amp;VLOOKUP(C109,SOURCE!$V$3:$AC$2856,6,0)&amp;CHAR(34)</f>
        <v>"ge"</v>
      </c>
      <c r="F109" s="22" t="str">
        <f>VLOOKUP(C109,SOURCE!$V$3:$AD$2856,9,0)&amp;"           {"&amp;D109&amp;",   "&amp;E109&amp;"},"</f>
        <v>//           {CST_16,   "ge"},</v>
      </c>
      <c r="H109" t="b">
        <f>ISNA(VLOOKUP(J109,J110:J$823,1,0))</f>
        <v>1</v>
      </c>
      <c r="I109" s="27">
        <f>VLOOKUP(C109,SOURCE!V$6:AB$10035,7,0)</f>
        <v>143</v>
      </c>
      <c r="J109" s="28" t="str">
        <f>VLOOKUP(C109,SOURCE!V$6:AB$10035,6,0)</f>
        <v>ge</v>
      </c>
      <c r="K109" s="29" t="str">
        <f t="shared" si="9"/>
        <v>ge</v>
      </c>
      <c r="L109" s="39" t="str">
        <f>VLOOKUP(C109,SOURCE!V$6:AB$10035,2,0)</f>
        <v>Constant</v>
      </c>
      <c r="M109" t="str">
        <f>IF(VLOOKUP(I109,SOURCE!B:P,2,0)="/  { itemToBeCoded","To be coded","")</f>
        <v/>
      </c>
      <c r="N109" s="17" t="str">
        <f>IF(AND(O109,VLOOKUP(I109,SOURCE!B:P,2,0)&lt;&gt;"/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6" t="str">
        <f>VLOOKUP(I109,SOURCE!B:P,5,0)</f>
        <v>"g" STD_SUB_e</v>
      </c>
      <c r="U109">
        <f t="shared" si="10"/>
        <v>49</v>
      </c>
      <c r="V109">
        <f t="shared" si="7"/>
        <v>299797202.27370036</v>
      </c>
      <c r="W109" t="str">
        <f>IF(AND(O109,VLOOKUP(I109,SOURCE!B:P,2,0)&lt;&gt;"/  { itemToBeCoded"),IF(ISERROR(VLOOKUP(J109,TEST!A:F,5,0)),"",VLOOKUP(J109,TEST!A:F,5,0)),"")</f>
        <v/>
      </c>
      <c r="X109" t="str">
        <f>IF(AND(O109,VLOOKUP(I109,SOURCE!B:P,2,0)&lt;&gt;"/  { itemToBeCoded"),IF(ISERROR(VLOOKUP(J109,TEST!A:F,6,0)),"",VLOOKUP(J109,TEST!A:F,6,0)),"")</f>
        <v/>
      </c>
      <c r="Y109" t="str">
        <f t="shared" si="8"/>
        <v/>
      </c>
    </row>
    <row r="110" spans="1:25">
      <c r="A110" s="24" t="str">
        <f>IF(ISNA(VLOOKUP(D110,D111:D$10322,1,0)),"",1)</f>
        <v/>
      </c>
      <c r="B110" s="24" t="str">
        <f>IF(ISNA(VLOOKUP(E110,E111:E$10322,1,0)),"",1)</f>
        <v/>
      </c>
      <c r="C110" s="2">
        <v>108</v>
      </c>
      <c r="D110" s="2" t="str">
        <f>VLOOKUP(C110,SOURCE!$V$3:$AC$2856,8,0)</f>
        <v>CST_18</v>
      </c>
      <c r="E110" s="26" t="str">
        <f>CHAR(34)&amp;VLOOKUP(C110,SOURCE!$V$3:$AC$2856,6,0)&amp;CHAR(34)</f>
        <v>"gEARTH"</v>
      </c>
      <c r="F110" s="22" t="str">
        <f>VLOOKUP(C110,SOURCE!$V$3:$AD$2856,9,0)&amp;"           {"&amp;D110&amp;",   "&amp;E110&amp;"},"</f>
        <v>//           {CST_18,   "gEARTH"},</v>
      </c>
      <c r="H110" t="b">
        <f>ISNA(VLOOKUP(J110,J111:J$823,1,0))</f>
        <v>1</v>
      </c>
      <c r="I110" s="27">
        <f>VLOOKUP(C110,SOURCE!V$6:AB$10035,7,0)</f>
        <v>145</v>
      </c>
      <c r="J110" s="28" t="str">
        <f>VLOOKUP(C110,SOURCE!V$6:AB$10035,6,0)</f>
        <v>gEARTH</v>
      </c>
      <c r="K110" s="29" t="str">
        <f t="shared" si="9"/>
        <v>gEARTH</v>
      </c>
      <c r="L110" s="39" t="str">
        <f>VLOOKUP(C110,SOURCE!V$6:AB$10035,2,0)</f>
        <v>Constant</v>
      </c>
      <c r="M110" t="str">
        <f>IF(VLOOKUP(I110,SOURCE!B:P,2,0)="/  { itemToBeCoded","To be coded","")</f>
        <v/>
      </c>
      <c r="N110" s="17" t="str">
        <f>IF(AND(O110,VLOOKUP(I110,SOURCE!B:P,2,0)&lt;&gt;"/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6" t="str">
        <f>VLOOKUP(I110,SOURCE!B:P,5,0)</f>
        <v>"g" STD_SUB_EARTH</v>
      </c>
      <c r="U110">
        <f t="shared" si="10"/>
        <v>49</v>
      </c>
      <c r="V110">
        <f t="shared" si="7"/>
        <v>299797202.27370036</v>
      </c>
      <c r="W110" t="str">
        <f>IF(AND(O110,VLOOKUP(I110,SOURCE!B:P,2,0)&lt;&gt;"/  { itemToBeCoded"),IF(ISERROR(VLOOKUP(J110,TEST!A:F,5,0)),"",VLOOKUP(J110,TEST!A:F,5,0)),"")</f>
        <v/>
      </c>
      <c r="X110" t="str">
        <f>IF(AND(O110,VLOOKUP(I110,SOURCE!B:P,2,0)&lt;&gt;"/  { itemToBeCoded"),IF(ISERROR(VLOOKUP(J110,TEST!A:F,6,0)),"",VLOOKUP(J110,TEST!A:F,6,0)),"")</f>
        <v/>
      </c>
      <c r="Y110" t="str">
        <f t="shared" si="8"/>
        <v/>
      </c>
    </row>
    <row r="111" spans="1:25">
      <c r="A111" s="24" t="str">
        <f>IF(ISNA(VLOOKUP(D111,D112:D$10322,1,0)),"",1)</f>
        <v/>
      </c>
      <c r="B111" s="24" t="str">
        <f>IF(ISNA(VLOOKUP(E111,E112:E$10322,1,0)),"",1)</f>
        <v/>
      </c>
      <c r="C111" s="2">
        <v>109</v>
      </c>
      <c r="D111" s="2" t="str">
        <f>VLOOKUP(C111,SOURCE!$V$3:$AC$2856,8,0)</f>
        <v>CST_65</v>
      </c>
      <c r="E111" s="26" t="str">
        <f>CHAR(34)&amp;VLOOKUP(C111,SOURCE!$V$3:$AC$2856,6,0)&amp;CHAR(34)</f>
        <v>"mu0"</v>
      </c>
      <c r="F111" s="22" t="str">
        <f>VLOOKUP(C111,SOURCE!$V$3:$AD$2856,9,0)&amp;"           {"&amp;D111&amp;",   "&amp;E111&amp;"},"</f>
        <v>//           {CST_65,   "mu0"},</v>
      </c>
      <c r="H111" t="b">
        <f>ISNA(VLOOKUP(J111,J112:J$823,1,0))</f>
        <v>1</v>
      </c>
      <c r="I111" s="27">
        <f>VLOOKUP(C111,SOURCE!V$6:AB$10035,7,0)</f>
        <v>192</v>
      </c>
      <c r="J111" s="28" t="str">
        <f>VLOOKUP(C111,SOURCE!V$6:AB$10035,6,0)</f>
        <v>mu0</v>
      </c>
      <c r="K111" s="29" t="str">
        <f t="shared" si="9"/>
        <v>mu0</v>
      </c>
      <c r="L111" s="39" t="str">
        <f>VLOOKUP(C111,SOURCE!V$6:AB$10035,2,0)</f>
        <v>Constant</v>
      </c>
      <c r="M111" t="str">
        <f>IF(VLOOKUP(I111,SOURCE!B:P,2,0)="/  { itemToBeCoded","To be coded","")</f>
        <v/>
      </c>
      <c r="N111" s="17" t="str">
        <f>IF(AND(O111,VLOOKUP(I111,SOURCE!B:P,2,0)&lt;&gt;"/  { itemToBeCoded"),IF(ISERROR(VLOOKUP(J111,TEST!A:L,12,0)),"",   IF(VLOOKUP(J111,TEST!A:L,12,0)="","",VLOOKUP(J111,TEST!A:L,12,0)&amp;" //"&amp;U111)),"")</f>
        <v/>
      </c>
      <c r="O111" t="b">
        <f>ISNA(VLOOKUP(J111,J$3:J110,1,0))</f>
        <v>1</v>
      </c>
      <c r="Q111" s="26" t="str">
        <f>VLOOKUP(I111,SOURCE!B:P,5,0)</f>
        <v>STD_mu STD_SUB_0</v>
      </c>
      <c r="U111">
        <f t="shared" si="10"/>
        <v>49</v>
      </c>
      <c r="V111">
        <f t="shared" si="7"/>
        <v>299797202.27370036</v>
      </c>
      <c r="W111" t="str">
        <f>IF(AND(O111,VLOOKUP(I111,SOURCE!B:P,2,0)&lt;&gt;"/  { itemToBeCoded"),IF(ISERROR(VLOOKUP(J111,TEST!A:F,5,0)),"",VLOOKUP(J111,TEST!A:F,5,0)),"")</f>
        <v/>
      </c>
      <c r="X111" t="str">
        <f>IF(AND(O111,VLOOKUP(I111,SOURCE!B:P,2,0)&lt;&gt;"/  { itemToBeCoded"),IF(ISERROR(VLOOKUP(J111,TEST!A:F,6,0)),"",VLOOKUP(J111,TEST!A:F,6,0)),"")</f>
        <v/>
      </c>
      <c r="Y111" t="str">
        <f t="shared" si="8"/>
        <v/>
      </c>
    </row>
    <row r="112" spans="1:25">
      <c r="A112" s="24" t="str">
        <f>IF(ISNA(VLOOKUP(D112,D113:D$10322,1,0)),"",1)</f>
        <v/>
      </c>
      <c r="B112" s="24" t="str">
        <f>IF(ISNA(VLOOKUP(E112,E113:E$10322,1,0)),"",1)</f>
        <v/>
      </c>
      <c r="C112" s="2">
        <v>110</v>
      </c>
      <c r="D112" s="2" t="str">
        <f>VLOOKUP(C112,SOURCE!$V$3:$AC$2856,8,0)</f>
        <v>CST_74</v>
      </c>
      <c r="E112" s="26" t="str">
        <f>CHAR(34)&amp;VLOOKUP(C112,SOURCE!$V$3:$AC$2856,6,0)&amp;CHAR(34)</f>
        <v>"PHI"</v>
      </c>
      <c r="F112" s="22" t="str">
        <f>VLOOKUP(C112,SOURCE!$V$3:$AD$2856,9,0)&amp;"           {"&amp;D112&amp;",   "&amp;E112&amp;"},"</f>
        <v xml:space="preserve">           {CST_74,   "PHI"},</v>
      </c>
      <c r="H112" t="b">
        <f>ISNA(VLOOKUP(J112,J113:J$823,1,0))</f>
        <v>1</v>
      </c>
      <c r="I112" s="27">
        <f>VLOOKUP(C112,SOURCE!V$6:AB$10035,7,0)</f>
        <v>201</v>
      </c>
      <c r="J112" s="28" t="str">
        <f>VLOOKUP(C112,SOURCE!V$6:AB$10035,6,0)</f>
        <v>PHI</v>
      </c>
      <c r="K112" s="29" t="str">
        <f t="shared" si="9"/>
        <v>PHI</v>
      </c>
      <c r="L112" s="39" t="str">
        <f>VLOOKUP(C112,SOURCE!V$6:AB$10035,2,0)</f>
        <v>Constant</v>
      </c>
      <c r="M112" t="str">
        <f>IF(VLOOKUP(I112,SOURCE!B:P,2,0)="/  { itemToBeCoded","To be coded","")</f>
        <v/>
      </c>
      <c r="N112" s="17" t="str">
        <f>IF(AND(O112,VLOOKUP(I112,SOURCE!B:P,2,0)&lt;&gt;"/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6" t="str">
        <f>VLOOKUP(I112,SOURCE!B:P,5,0)</f>
        <v>STD_PHI</v>
      </c>
      <c r="U112">
        <f t="shared" si="10"/>
        <v>49</v>
      </c>
      <c r="V112">
        <f t="shared" si="7"/>
        <v>299797202.27370036</v>
      </c>
      <c r="W112" t="str">
        <f>IF(AND(O112,VLOOKUP(I112,SOURCE!B:P,2,0)&lt;&gt;"/  { itemToBeCoded"),IF(ISERROR(VLOOKUP(J112,TEST!A:F,5,0)),"",VLOOKUP(J112,TEST!A:F,5,0)),"")</f>
        <v/>
      </c>
      <c r="X112" t="str">
        <f>IF(AND(O112,VLOOKUP(I112,SOURCE!B:P,2,0)&lt;&gt;"/  { itemToBeCoded"),IF(ISERROR(VLOOKUP(J112,TEST!A:F,6,0)),"",VLOOKUP(J112,TEST!A:F,6,0)),"")</f>
        <v/>
      </c>
      <c r="Y112" t="str">
        <f t="shared" si="8"/>
        <v/>
      </c>
    </row>
    <row r="113" spans="1:25">
      <c r="A113" s="24" t="str">
        <f>IF(ISNA(VLOOKUP(D113,D114:D$10322,1,0)),"",1)</f>
        <v/>
      </c>
      <c r="B113" s="24" t="str">
        <f>IF(ISNA(VLOOKUP(E113,E114:E$10322,1,0)),"",1)</f>
        <v/>
      </c>
      <c r="C113" s="2">
        <v>111</v>
      </c>
      <c r="D113" s="2" t="str">
        <f>VLOOKUP(C113,SOURCE!$V$3:$AC$2856,8,0)</f>
        <v>CST_77</v>
      </c>
      <c r="E113" s="26" t="str">
        <f>CHAR(34)&amp;VLOOKUP(C113,SOURCE!$V$3:$AC$2856,6,0)&amp;CHAR(34)</f>
        <v>"-INF"</v>
      </c>
      <c r="F113" s="22" t="str">
        <f>VLOOKUP(C113,SOURCE!$V$3:$AD$2856,9,0)&amp;"           {"&amp;D113&amp;",   "&amp;E113&amp;"},"</f>
        <v>//           {CST_77,   "-INF"},</v>
      </c>
      <c r="H113" t="b">
        <f>ISNA(VLOOKUP(J113,J114:J$823,1,0))</f>
        <v>1</v>
      </c>
      <c r="I113" s="27">
        <f>VLOOKUP(C113,SOURCE!V$6:AB$10035,7,0)</f>
        <v>204</v>
      </c>
      <c r="J113" s="28" t="str">
        <f>VLOOKUP(C113,SOURCE!V$6:AB$10035,6,0)</f>
        <v>-INF</v>
      </c>
      <c r="K113" s="29" t="str">
        <f t="shared" si="9"/>
        <v>-INFINITY</v>
      </c>
      <c r="L113" s="39" t="str">
        <f>VLOOKUP(C113,SOURCE!V$6:AB$10035,2,0)</f>
        <v>Math</v>
      </c>
      <c r="M113" t="str">
        <f>IF(VLOOKUP(I113,SOURCE!B:P,2,0)="/  { itemToBeCoded","To be coded","")</f>
        <v/>
      </c>
      <c r="N113" s="17" t="str">
        <f>IF(AND(O113,VLOOKUP(I113,SOURCE!B:P,2,0)&lt;&gt;"/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6" t="str">
        <f>VLOOKUP(I113,SOURCE!B:P,5,0)</f>
        <v>"-" STD_INFINITY</v>
      </c>
      <c r="U113">
        <f t="shared" si="10"/>
        <v>49</v>
      </c>
      <c r="V113">
        <f t="shared" si="7"/>
        <v>299797202.27370036</v>
      </c>
      <c r="W113" t="str">
        <f>IF(AND(O113,VLOOKUP(I113,SOURCE!B:P,2,0)&lt;&gt;"/  { itemToBeCoded"),IF(ISERROR(VLOOKUP(J113,TEST!A:F,5,0)),"",VLOOKUP(J113,TEST!A:F,5,0)),"")</f>
        <v/>
      </c>
      <c r="X113" t="str">
        <f>IF(AND(O113,VLOOKUP(I113,SOURCE!B:P,2,0)&lt;&gt;"/  { itemToBeCoded"),IF(ISERROR(VLOOKUP(J113,TEST!A:F,6,0)),"",VLOOKUP(J113,TEST!A:F,6,0)),"")</f>
        <v/>
      </c>
      <c r="Y113" t="str">
        <f t="shared" si="8"/>
        <v/>
      </c>
    </row>
    <row r="114" spans="1:25">
      <c r="A114" s="24" t="str">
        <f>IF(ISNA(VLOOKUP(D114,D115:D$10322,1,0)),"",1)</f>
        <v/>
      </c>
      <c r="B114" s="24" t="str">
        <f>IF(ISNA(VLOOKUP(E114,E115:E$10322,1,0)),"",1)</f>
        <v/>
      </c>
      <c r="C114" s="2">
        <v>112</v>
      </c>
      <c r="D114" s="2" t="str">
        <f>VLOOKUP(C114,SOURCE!$V$3:$AC$2856,8,0)</f>
        <v>CST_78</v>
      </c>
      <c r="E114" s="26" t="str">
        <f>CHAR(34)&amp;VLOOKUP(C114,SOURCE!$V$3:$AC$2856,6,0)&amp;CHAR(34)</f>
        <v>"INF"</v>
      </c>
      <c r="F114" s="22" t="str">
        <f>VLOOKUP(C114,SOURCE!$V$3:$AD$2856,9,0)&amp;"           {"&amp;D114&amp;",   "&amp;E114&amp;"},"</f>
        <v>//           {CST_78,   "INF"},</v>
      </c>
      <c r="H114" t="b">
        <f>ISNA(VLOOKUP(J114,J115:J$823,1,0))</f>
        <v>1</v>
      </c>
      <c r="I114" s="27">
        <f>VLOOKUP(C114,SOURCE!V$6:AB$10035,7,0)</f>
        <v>205</v>
      </c>
      <c r="J114" s="28" t="str">
        <f>VLOOKUP(C114,SOURCE!V$6:AB$10035,6,0)</f>
        <v>INF</v>
      </c>
      <c r="K114" s="29" t="str">
        <f t="shared" si="9"/>
        <v>INFINITY</v>
      </c>
      <c r="L114" s="39" t="str">
        <f>VLOOKUP(C114,SOURCE!V$6:AB$10035,2,0)</f>
        <v>Constant</v>
      </c>
      <c r="M114" t="str">
        <f>IF(VLOOKUP(I114,SOURCE!B:P,2,0)="/  { itemToBeCoded","To be coded","")</f>
        <v/>
      </c>
      <c r="N114" s="17" t="str">
        <f>IF(AND(O114,VLOOKUP(I114,SOURCE!B:P,2,0)&lt;&gt;"/  { itemToBeCoded"),IF(ISERROR(VLOOKUP(J114,TEST!A:L,12,0)),"",   IF(VLOOKUP(J114,TEST!A:L,12,0)="","",VLOOKUP(J114,TEST!A:L,12,0)&amp;" //"&amp;U114)),"")</f>
        <v/>
      </c>
      <c r="O114" t="b">
        <f>ISNA(VLOOKUP(J114,J$3:J113,1,0))</f>
        <v>1</v>
      </c>
      <c r="Q114" s="26" t="str">
        <f>VLOOKUP(I114,SOURCE!B:P,5,0)</f>
        <v>STD_INFINITY</v>
      </c>
      <c r="U114">
        <f t="shared" si="10"/>
        <v>49</v>
      </c>
      <c r="V114">
        <f t="shared" si="7"/>
        <v>299797202.27370036</v>
      </c>
      <c r="W114" t="str">
        <f>IF(AND(O114,VLOOKUP(I114,SOURCE!B:P,2,0)&lt;&gt;"/  { itemToBeCoded"),IF(ISERROR(VLOOKUP(J114,TEST!A:F,5,0)),"",VLOOKUP(J114,TEST!A:F,5,0)),"")</f>
        <v/>
      </c>
      <c r="X114" t="str">
        <f>IF(AND(O114,VLOOKUP(I114,SOURCE!B:P,2,0)&lt;&gt;"/  { itemToBeCoded"),IF(ISERROR(VLOOKUP(J114,TEST!A:F,6,0)),"",VLOOKUP(J114,TEST!A:F,6,0)),"")</f>
        <v/>
      </c>
      <c r="Y114" t="str">
        <f t="shared" si="8"/>
        <v/>
      </c>
    </row>
    <row r="115" spans="1:25">
      <c r="A115" s="24" t="str">
        <f>IF(ISNA(VLOOKUP(D115,D116:D$10322,1,0)),"",1)</f>
        <v/>
      </c>
      <c r="B115" s="24" t="str">
        <f>IF(ISNA(VLOOKUP(E115,E116:E$10322,1,0)),"",1)</f>
        <v/>
      </c>
      <c r="C115" s="2">
        <v>113</v>
      </c>
      <c r="D115" s="2" t="str">
        <f>VLOOKUP(C115,SOURCE!$V$3:$AC$2856,8,0)</f>
        <v>ITM_FCC</v>
      </c>
      <c r="E115" s="26" t="str">
        <f>CHAR(34)&amp;VLOOKUP(C115,SOURCE!$V$3:$AC$2856,6,0)&amp;CHAR(34)</f>
        <v>"FC?C"</v>
      </c>
      <c r="F115" s="22" t="str">
        <f>VLOOKUP(C115,SOURCE!$V$3:$AD$2856,9,0)&amp;"           {"&amp;D115&amp;",   "&amp;E115&amp;"},"</f>
        <v>//           {ITM_FCC,   "FC?C"},</v>
      </c>
      <c r="H115" t="b">
        <f>ISNA(VLOOKUP(J115,J116:J$823,1,0))</f>
        <v>1</v>
      </c>
      <c r="I115" s="27">
        <f>VLOOKUP(C115,SOURCE!V$6:AB$10035,7,0)</f>
        <v>396</v>
      </c>
      <c r="J115" s="28" t="str">
        <f>VLOOKUP(C115,SOURCE!V$6:AB$10035,6,0)</f>
        <v>FC?C</v>
      </c>
      <c r="K115" s="29" t="str">
        <f t="shared" si="9"/>
        <v>FC?C</v>
      </c>
      <c r="L115" s="39" t="str">
        <f>VLOOKUP(C115,SOURCE!V$6:AB$10035,2,0)</f>
        <v/>
      </c>
      <c r="M115" t="str">
        <f>IF(VLOOKUP(I115,SOURCE!B:P,2,0)="/  { itemToBeCoded","To be coded","")</f>
        <v/>
      </c>
      <c r="N115" s="17" t="str">
        <f>IF(AND(O115,VLOOKUP(I115,SOURCE!B:P,2,0)&lt;&gt;"/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6" t="str">
        <f>VLOOKUP(I115,SOURCE!B:P,5,0)</f>
        <v>"FC?C"</v>
      </c>
      <c r="U115">
        <f t="shared" si="10"/>
        <v>49</v>
      </c>
      <c r="V115">
        <f t="shared" si="7"/>
        <v>299797202.27370036</v>
      </c>
      <c r="W115" t="str">
        <f>IF(AND(O115,VLOOKUP(I115,SOURCE!B:P,2,0)&lt;&gt;"/  { itemToBeCoded"),IF(ISERROR(VLOOKUP(J115,TEST!A:F,5,0)),"",VLOOKUP(J115,TEST!A:F,5,0)),"")</f>
        <v/>
      </c>
      <c r="X115" t="str">
        <f>IF(AND(O115,VLOOKUP(I115,SOURCE!B:P,2,0)&lt;&gt;"/  { itemToBeCoded"),IF(ISERROR(VLOOKUP(J115,TEST!A:F,6,0)),"",VLOOKUP(J115,TEST!A:F,6,0)),"")</f>
        <v/>
      </c>
      <c r="Y115" t="str">
        <f t="shared" si="8"/>
        <v/>
      </c>
    </row>
    <row r="116" spans="1:25">
      <c r="A116" s="24" t="str">
        <f>IF(ISNA(VLOOKUP(D116,D117:D$10322,1,0)),"",1)</f>
        <v/>
      </c>
      <c r="B116" s="24" t="str">
        <f>IF(ISNA(VLOOKUP(E116,E117:E$10322,1,0)),"",1)</f>
        <v/>
      </c>
      <c r="C116" s="2">
        <v>114</v>
      </c>
      <c r="D116" s="2" t="str">
        <f>VLOOKUP(C116,SOURCE!$V$3:$AC$2856,8,0)</f>
        <v>ITM_FCS</v>
      </c>
      <c r="E116" s="26" t="str">
        <f>CHAR(34)&amp;VLOOKUP(C116,SOURCE!$V$3:$AC$2856,6,0)&amp;CHAR(34)</f>
        <v>"FC?S"</v>
      </c>
      <c r="F116" s="22" t="str">
        <f>VLOOKUP(C116,SOURCE!$V$3:$AD$2856,9,0)&amp;"           {"&amp;D116&amp;",   "&amp;E116&amp;"},"</f>
        <v>//           {ITM_FCS,   "FC?S"},</v>
      </c>
      <c r="H116" t="b">
        <f>ISNA(VLOOKUP(J116,J117:J$823,1,0))</f>
        <v>1</v>
      </c>
      <c r="I116" s="27">
        <f>VLOOKUP(C116,SOURCE!V$6:AB$10035,7,0)</f>
        <v>397</v>
      </c>
      <c r="J116" s="28" t="str">
        <f>VLOOKUP(C116,SOURCE!V$6:AB$10035,6,0)</f>
        <v>FC?S</v>
      </c>
      <c r="K116" s="29" t="str">
        <f t="shared" si="9"/>
        <v>FC?S</v>
      </c>
      <c r="L116" s="39" t="str">
        <f>VLOOKUP(C116,SOURCE!V$6:AB$10035,2,0)</f>
        <v/>
      </c>
      <c r="M116" t="str">
        <f>IF(VLOOKUP(I116,SOURCE!B:P,2,0)="/  { itemToBeCoded","To be coded","")</f>
        <v/>
      </c>
      <c r="N116" s="17" t="str">
        <f>IF(AND(O116,VLOOKUP(I116,SOURCE!B:P,2,0)&lt;&gt;"/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6" t="str">
        <f>VLOOKUP(I116,SOURCE!B:P,5,0)</f>
        <v>"FC?S"</v>
      </c>
      <c r="U116">
        <f t="shared" si="10"/>
        <v>49</v>
      </c>
      <c r="V116">
        <f t="shared" si="7"/>
        <v>299797202.27370036</v>
      </c>
      <c r="W116" t="str">
        <f>IF(AND(O116,VLOOKUP(I116,SOURCE!B:P,2,0)&lt;&gt;"/  { itemToBeCoded"),IF(ISERROR(VLOOKUP(J116,TEST!A:F,5,0)),"",VLOOKUP(J116,TEST!A:F,5,0)),"")</f>
        <v/>
      </c>
      <c r="X116" t="str">
        <f>IF(AND(O116,VLOOKUP(I116,SOURCE!B:P,2,0)&lt;&gt;"/  { itemToBeCoded"),IF(ISERROR(VLOOKUP(J116,TEST!A:F,6,0)),"",VLOOKUP(J116,TEST!A:F,6,0)),"")</f>
        <v/>
      </c>
      <c r="Y116" t="str">
        <f t="shared" si="8"/>
        <v/>
      </c>
    </row>
    <row r="117" spans="1:25">
      <c r="A117" s="24" t="str">
        <f>IF(ISNA(VLOOKUP(D117,D118:D$10322,1,0)),"",1)</f>
        <v/>
      </c>
      <c r="B117" s="24" t="str">
        <f>IF(ISNA(VLOOKUP(E117,E118:E$10322,1,0)),"",1)</f>
        <v/>
      </c>
      <c r="C117" s="2">
        <v>115</v>
      </c>
      <c r="D117" s="2" t="str">
        <f>VLOOKUP(C117,SOURCE!$V$3:$AC$2856,8,0)</f>
        <v>ITM_FCF</v>
      </c>
      <c r="E117" s="26" t="str">
        <f>CHAR(34)&amp;VLOOKUP(C117,SOURCE!$V$3:$AC$2856,6,0)&amp;CHAR(34)</f>
        <v>"FC?F"</v>
      </c>
      <c r="F117" s="22" t="str">
        <f>VLOOKUP(C117,SOURCE!$V$3:$AD$2856,9,0)&amp;"           {"&amp;D117&amp;",   "&amp;E117&amp;"},"</f>
        <v>//           {ITM_FCF,   "FC?F"},</v>
      </c>
      <c r="H117" t="b">
        <f>ISNA(VLOOKUP(J117,J118:J$823,1,0))</f>
        <v>1</v>
      </c>
      <c r="I117" s="27">
        <f>VLOOKUP(C117,SOURCE!V$6:AB$10035,7,0)</f>
        <v>398</v>
      </c>
      <c r="J117" s="28" t="str">
        <f>VLOOKUP(C117,SOURCE!V$6:AB$10035,6,0)</f>
        <v>FC?F</v>
      </c>
      <c r="K117" s="29" t="str">
        <f t="shared" si="9"/>
        <v>FC?F</v>
      </c>
      <c r="L117" s="39" t="str">
        <f>VLOOKUP(C117,SOURCE!V$6:AB$10035,2,0)</f>
        <v/>
      </c>
      <c r="M117" t="str">
        <f>IF(VLOOKUP(I117,SOURCE!B:P,2,0)="/  { itemToBeCoded","To be coded","")</f>
        <v/>
      </c>
      <c r="N117" s="17" t="str">
        <f>IF(AND(O117,VLOOKUP(I117,SOURCE!B:P,2,0)&lt;&gt;"/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6" t="str">
        <f>VLOOKUP(I117,SOURCE!B:P,5,0)</f>
        <v>"FC?F"</v>
      </c>
      <c r="U117">
        <f t="shared" si="10"/>
        <v>49</v>
      </c>
      <c r="V117">
        <f t="shared" si="7"/>
        <v>299797202.27370036</v>
      </c>
      <c r="W117" t="str">
        <f>IF(AND(O117,VLOOKUP(I117,SOURCE!B:P,2,0)&lt;&gt;"/  { itemToBeCoded"),IF(ISERROR(VLOOKUP(J117,TEST!A:F,5,0)),"",VLOOKUP(J117,TEST!A:F,5,0)),"")</f>
        <v/>
      </c>
      <c r="X117" t="str">
        <f>IF(AND(O117,VLOOKUP(I117,SOURCE!B:P,2,0)&lt;&gt;"/  { itemToBeCoded"),IF(ISERROR(VLOOKUP(J117,TEST!A:F,6,0)),"",VLOOKUP(J117,TEST!A:F,6,0)),"")</f>
        <v/>
      </c>
      <c r="Y117" t="str">
        <f t="shared" si="8"/>
        <v/>
      </c>
    </row>
    <row r="118" spans="1:25">
      <c r="A118" s="24" t="str">
        <f>IF(ISNA(VLOOKUP(D118,D119:D$10322,1,0)),"",1)</f>
        <v/>
      </c>
      <c r="B118" s="24" t="str">
        <f>IF(ISNA(VLOOKUP(E118,E119:E$10322,1,0)),"",1)</f>
        <v/>
      </c>
      <c r="C118" s="2">
        <v>116</v>
      </c>
      <c r="D118" s="2" t="str">
        <f>VLOOKUP(C118,SOURCE!$V$3:$AC$2856,8,0)</f>
        <v>ITM_FSC</v>
      </c>
      <c r="E118" s="26" t="str">
        <f>CHAR(34)&amp;VLOOKUP(C118,SOURCE!$V$3:$AC$2856,6,0)&amp;CHAR(34)</f>
        <v>"FS?C"</v>
      </c>
      <c r="F118" s="22" t="str">
        <f>VLOOKUP(C118,SOURCE!$V$3:$AD$2856,9,0)&amp;"           {"&amp;D118&amp;",   "&amp;E118&amp;"},"</f>
        <v>//           {ITM_FSC,   "FS?C"},</v>
      </c>
      <c r="H118" t="b">
        <f>ISNA(VLOOKUP(J118,J119:J$823,1,0))</f>
        <v>1</v>
      </c>
      <c r="I118" s="27">
        <f>VLOOKUP(C118,SOURCE!V$6:AB$10035,7,0)</f>
        <v>399</v>
      </c>
      <c r="J118" s="28" t="str">
        <f>VLOOKUP(C118,SOURCE!V$6:AB$10035,6,0)</f>
        <v>FS?C</v>
      </c>
      <c r="K118" s="29" t="str">
        <f t="shared" si="9"/>
        <v>FS?C</v>
      </c>
      <c r="L118" s="39" t="str">
        <f>VLOOKUP(C118,SOURCE!V$6:AB$10035,2,0)</f>
        <v/>
      </c>
      <c r="M118" t="str">
        <f>IF(VLOOKUP(I118,SOURCE!B:P,2,0)="/  { itemToBeCoded","To be coded","")</f>
        <v/>
      </c>
      <c r="N118" s="17" t="str">
        <f>IF(AND(O118,VLOOKUP(I118,SOURCE!B:P,2,0)&lt;&gt;"/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6" t="str">
        <f>VLOOKUP(I118,SOURCE!B:P,5,0)</f>
        <v>"FS?C"</v>
      </c>
      <c r="U118">
        <f t="shared" si="10"/>
        <v>49</v>
      </c>
      <c r="V118">
        <f t="shared" si="7"/>
        <v>299797202.27370036</v>
      </c>
      <c r="W118" t="str">
        <f>IF(AND(O118,VLOOKUP(I118,SOURCE!B:P,2,0)&lt;&gt;"/  { itemToBeCoded"),IF(ISERROR(VLOOKUP(J118,TEST!A:F,5,0)),"",VLOOKUP(J118,TEST!A:F,5,0)),"")</f>
        <v/>
      </c>
      <c r="X118" t="str">
        <f>IF(AND(O118,VLOOKUP(I118,SOURCE!B:P,2,0)&lt;&gt;"/  { itemToBeCoded"),IF(ISERROR(VLOOKUP(J118,TEST!A:F,6,0)),"",VLOOKUP(J118,TEST!A:F,6,0)),"")</f>
        <v/>
      </c>
      <c r="Y118" t="str">
        <f t="shared" si="8"/>
        <v/>
      </c>
    </row>
    <row r="119" spans="1:25">
      <c r="A119" s="24" t="str">
        <f>IF(ISNA(VLOOKUP(D119,D120:D$10322,1,0)),"",1)</f>
        <v/>
      </c>
      <c r="B119" s="24" t="str">
        <f>IF(ISNA(VLOOKUP(E119,E120:E$10322,1,0)),"",1)</f>
        <v/>
      </c>
      <c r="C119" s="2">
        <v>117</v>
      </c>
      <c r="D119" s="2" t="str">
        <f>VLOOKUP(C119,SOURCE!$V$3:$AC$2856,8,0)</f>
        <v>ITM_FSS</v>
      </c>
      <c r="E119" s="26" t="str">
        <f>CHAR(34)&amp;VLOOKUP(C119,SOURCE!$V$3:$AC$2856,6,0)&amp;CHAR(34)</f>
        <v>"FS?S"</v>
      </c>
      <c r="F119" s="22" t="str">
        <f>VLOOKUP(C119,SOURCE!$V$3:$AD$2856,9,0)&amp;"           {"&amp;D119&amp;",   "&amp;E119&amp;"},"</f>
        <v>//           {ITM_FSS,   "FS?S"},</v>
      </c>
      <c r="H119" t="b">
        <f>ISNA(VLOOKUP(J119,J120:J$823,1,0))</f>
        <v>1</v>
      </c>
      <c r="I119" s="27">
        <f>VLOOKUP(C119,SOURCE!V$6:AB$10035,7,0)</f>
        <v>400</v>
      </c>
      <c r="J119" s="28" t="str">
        <f>VLOOKUP(C119,SOURCE!V$6:AB$10035,6,0)</f>
        <v>FS?S</v>
      </c>
      <c r="K119" s="29" t="str">
        <f t="shared" si="9"/>
        <v>FS?S</v>
      </c>
      <c r="L119" s="39" t="str">
        <f>VLOOKUP(C119,SOURCE!V$6:AB$10035,2,0)</f>
        <v/>
      </c>
      <c r="M119" t="str">
        <f>IF(VLOOKUP(I119,SOURCE!B:P,2,0)="/  { itemToBeCoded","To be coded","")</f>
        <v/>
      </c>
      <c r="N119" s="17" t="str">
        <f>IF(AND(O119,VLOOKUP(I119,SOURCE!B:P,2,0)&lt;&gt;"/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6" t="str">
        <f>VLOOKUP(I119,SOURCE!B:P,5,0)</f>
        <v>"FS?S"</v>
      </c>
      <c r="U119">
        <f t="shared" si="10"/>
        <v>49</v>
      </c>
      <c r="V119">
        <f t="shared" si="7"/>
        <v>299797202.27370036</v>
      </c>
      <c r="W119" t="str">
        <f>IF(AND(O119,VLOOKUP(I119,SOURCE!B:P,2,0)&lt;&gt;"/  { itemToBeCoded"),IF(ISERROR(VLOOKUP(J119,TEST!A:F,5,0)),"",VLOOKUP(J119,TEST!A:F,5,0)),"")</f>
        <v/>
      </c>
      <c r="X119" t="str">
        <f>IF(AND(O119,VLOOKUP(I119,SOURCE!B:P,2,0)&lt;&gt;"/  { itemToBeCoded"),IF(ISERROR(VLOOKUP(J119,TEST!A:F,6,0)),"",VLOOKUP(J119,TEST!A:F,6,0)),"")</f>
        <v/>
      </c>
      <c r="Y119" t="str">
        <f t="shared" si="8"/>
        <v/>
      </c>
    </row>
    <row r="120" spans="1:25">
      <c r="A120" s="24" t="str">
        <f>IF(ISNA(VLOOKUP(D120,D121:D$10322,1,0)),"",1)</f>
        <v/>
      </c>
      <c r="B120" s="24" t="str">
        <f>IF(ISNA(VLOOKUP(E120,E121:E$10322,1,0)),"",1)</f>
        <v/>
      </c>
      <c r="C120" s="2">
        <v>118</v>
      </c>
      <c r="D120" s="2" t="str">
        <f>VLOOKUP(C120,SOURCE!$V$3:$AC$2856,8,0)</f>
        <v>ITM_FSF</v>
      </c>
      <c r="E120" s="26" t="str">
        <f>CHAR(34)&amp;VLOOKUP(C120,SOURCE!$V$3:$AC$2856,6,0)&amp;CHAR(34)</f>
        <v>"FS?F"</v>
      </c>
      <c r="F120" s="22" t="str">
        <f>VLOOKUP(C120,SOURCE!$V$3:$AD$2856,9,0)&amp;"           {"&amp;D120&amp;",   "&amp;E120&amp;"},"</f>
        <v>//           {ITM_FSF,   "FS?F"},</v>
      </c>
      <c r="H120" t="b">
        <f>ISNA(VLOOKUP(J120,J121:J$823,1,0))</f>
        <v>1</v>
      </c>
      <c r="I120" s="27">
        <f>VLOOKUP(C120,SOURCE!V$6:AB$10035,7,0)</f>
        <v>401</v>
      </c>
      <c r="J120" s="28" t="str">
        <f>VLOOKUP(C120,SOURCE!V$6:AB$10035,6,0)</f>
        <v>FS?F</v>
      </c>
      <c r="K120" s="29" t="str">
        <f t="shared" si="9"/>
        <v>FS?F</v>
      </c>
      <c r="L120" s="39" t="str">
        <f>VLOOKUP(C120,SOURCE!V$6:AB$10035,2,0)</f>
        <v/>
      </c>
      <c r="M120" t="str">
        <f>IF(VLOOKUP(I120,SOURCE!B:P,2,0)="/  { itemToBeCoded","To be coded","")</f>
        <v/>
      </c>
      <c r="N120" s="17" t="str">
        <f>IF(AND(O120,VLOOKUP(I120,SOURCE!B:P,2,0)&lt;&gt;"/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6" t="str">
        <f>VLOOKUP(I120,SOURCE!B:P,5,0)</f>
        <v>"FS?F"</v>
      </c>
      <c r="U120">
        <f t="shared" si="10"/>
        <v>49</v>
      </c>
      <c r="V120">
        <f t="shared" si="7"/>
        <v>299797202.27370036</v>
      </c>
      <c r="W120" t="str">
        <f>IF(AND(O120,VLOOKUP(I120,SOURCE!B:P,2,0)&lt;&gt;"/  { itemToBeCoded"),IF(ISERROR(VLOOKUP(J120,TEST!A:F,5,0)),"",VLOOKUP(J120,TEST!A:F,5,0)),"")</f>
        <v/>
      </c>
      <c r="X120" t="str">
        <f>IF(AND(O120,VLOOKUP(I120,SOURCE!B:P,2,0)&lt;&gt;"/  { itemToBeCoded"),IF(ISERROR(VLOOKUP(J120,TEST!A:F,6,0)),"",VLOOKUP(J120,TEST!A:F,6,0)),"")</f>
        <v/>
      </c>
      <c r="Y120" t="str">
        <f t="shared" si="8"/>
        <v/>
      </c>
    </row>
    <row r="121" spans="1:25">
      <c r="A121" s="24" t="str">
        <f>IF(ISNA(VLOOKUP(D121,D122:D$10322,1,0)),"",1)</f>
        <v/>
      </c>
      <c r="B121" s="24" t="str">
        <f>IF(ISNA(VLOOKUP(E121,E122:E$10322,1,0)),"",1)</f>
        <v/>
      </c>
      <c r="C121" s="2">
        <v>119</v>
      </c>
      <c r="D121" s="2" t="str">
        <f>VLOOKUP(C121,SOURCE!$V$3:$AC$2856,8,0)</f>
        <v>ITM_LOGICALNAND</v>
      </c>
      <c r="E121" s="26" t="str">
        <f>CHAR(34)&amp;VLOOKUP(C121,SOURCE!$V$3:$AC$2856,6,0)&amp;CHAR(34)</f>
        <v>"NAND"</v>
      </c>
      <c r="F121" s="22" t="str">
        <f>VLOOKUP(C121,SOURCE!$V$3:$AD$2856,9,0)&amp;"           {"&amp;D121&amp;",   "&amp;E121&amp;"},"</f>
        <v>//           {ITM_LOGICALNAND,   "NAND"},</v>
      </c>
      <c r="H121" t="b">
        <f>ISNA(VLOOKUP(J121,J122:J$823,1,0))</f>
        <v>1</v>
      </c>
      <c r="I121" s="27">
        <f>VLOOKUP(C121,SOURCE!V$6:AB$10035,7,0)</f>
        <v>402</v>
      </c>
      <c r="J121" s="28" t="str">
        <f>VLOOKUP(C121,SOURCE!V$6:AB$10035,6,0)</f>
        <v>NAND</v>
      </c>
      <c r="K121" s="29" t="str">
        <f t="shared" si="9"/>
        <v>NAND</v>
      </c>
      <c r="L121" s="39" t="str">
        <f>VLOOKUP(C121,SOURCE!V$6:AB$10035,2,0)</f>
        <v>Logic</v>
      </c>
      <c r="M121" t="str">
        <f>IF(VLOOKUP(I121,SOURCE!B:P,2,0)="/  { itemToBeCoded","To be coded","")</f>
        <v/>
      </c>
      <c r="N121" s="17" t="str">
        <f>IF(AND(O121,VLOOKUP(I121,SOURCE!B:P,2,0)&lt;&gt;"/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6" t="str">
        <f>VLOOKUP(I121,SOURCE!B:P,5,0)</f>
        <v>"NAND"</v>
      </c>
      <c r="U121">
        <f t="shared" si="10"/>
        <v>49</v>
      </c>
      <c r="V121">
        <f t="shared" si="7"/>
        <v>299797202.27370036</v>
      </c>
      <c r="W121" t="str">
        <f>IF(AND(O121,VLOOKUP(I121,SOURCE!B:P,2,0)&lt;&gt;"/  { itemToBeCoded"),IF(ISERROR(VLOOKUP(J121,TEST!A:F,5,0)),"",VLOOKUP(J121,TEST!A:F,5,0)),"")</f>
        <v/>
      </c>
      <c r="X121" t="str">
        <f>IF(AND(O121,VLOOKUP(I121,SOURCE!B:P,2,0)&lt;&gt;"/  { itemToBeCoded"),IF(ISERROR(VLOOKUP(J121,TEST!A:F,6,0)),"",VLOOKUP(J121,TEST!A:F,6,0)),"")</f>
        <v/>
      </c>
      <c r="Y121" t="str">
        <f t="shared" si="8"/>
        <v/>
      </c>
    </row>
    <row r="122" spans="1:25">
      <c r="A122" s="24" t="str">
        <f>IF(ISNA(VLOOKUP(D122,D123:D$10322,1,0)),"",1)</f>
        <v/>
      </c>
      <c r="B122" s="24" t="str">
        <f>IF(ISNA(VLOOKUP(E122,E123:E$10322,1,0)),"",1)</f>
        <v/>
      </c>
      <c r="C122" s="2">
        <v>120</v>
      </c>
      <c r="D122" s="2" t="str">
        <f>VLOOKUP(C122,SOURCE!$V$3:$AC$2856,8,0)</f>
        <v>ITM_LOGICALNOR</v>
      </c>
      <c r="E122" s="26" t="str">
        <f>CHAR(34)&amp;VLOOKUP(C122,SOURCE!$V$3:$AC$2856,6,0)&amp;CHAR(34)</f>
        <v>"NOR"</v>
      </c>
      <c r="F122" s="22" t="str">
        <f>VLOOKUP(C122,SOURCE!$V$3:$AD$2856,9,0)&amp;"           {"&amp;D122&amp;",   "&amp;E122&amp;"},"</f>
        <v>//           {ITM_LOGICALNOR,   "NOR"},</v>
      </c>
      <c r="H122" t="b">
        <f>ISNA(VLOOKUP(J122,J123:J$823,1,0))</f>
        <v>1</v>
      </c>
      <c r="I122" s="27">
        <f>VLOOKUP(C122,SOURCE!V$6:AB$10035,7,0)</f>
        <v>403</v>
      </c>
      <c r="J122" s="28" t="str">
        <f>VLOOKUP(C122,SOURCE!V$6:AB$10035,6,0)</f>
        <v>NOR</v>
      </c>
      <c r="K122" s="29" t="str">
        <f t="shared" si="9"/>
        <v>NOR</v>
      </c>
      <c r="L122" s="39" t="str">
        <f>VLOOKUP(C122,SOURCE!V$6:AB$10035,2,0)</f>
        <v>Logic</v>
      </c>
      <c r="M122" t="str">
        <f>IF(VLOOKUP(I122,SOURCE!B:P,2,0)="/  { itemToBeCoded","To be coded","")</f>
        <v/>
      </c>
      <c r="N122" s="17" t="str">
        <f>IF(AND(O122,VLOOKUP(I122,SOURCE!B:P,2,0)&lt;&gt;"/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6" t="str">
        <f>VLOOKUP(I122,SOURCE!B:P,5,0)</f>
        <v>"NOR"</v>
      </c>
      <c r="U122">
        <f t="shared" si="10"/>
        <v>49</v>
      </c>
      <c r="V122">
        <f t="shared" si="7"/>
        <v>299797202.27370036</v>
      </c>
      <c r="W122" t="str">
        <f>IF(AND(O122,VLOOKUP(I122,SOURCE!B:P,2,0)&lt;&gt;"/  { itemToBeCoded"),IF(ISERROR(VLOOKUP(J122,TEST!A:F,5,0)),"",VLOOKUP(J122,TEST!A:F,5,0)),"")</f>
        <v/>
      </c>
      <c r="X122" t="str">
        <f>IF(AND(O122,VLOOKUP(I122,SOURCE!B:P,2,0)&lt;&gt;"/  { itemToBeCoded"),IF(ISERROR(VLOOKUP(J122,TEST!A:F,6,0)),"",VLOOKUP(J122,TEST!A:F,6,0)),"")</f>
        <v/>
      </c>
      <c r="Y122" t="str">
        <f t="shared" si="8"/>
        <v/>
      </c>
    </row>
    <row r="123" spans="1:25">
      <c r="A123" s="24" t="str">
        <f>IF(ISNA(VLOOKUP(D123,D124:D$10322,1,0)),"",1)</f>
        <v/>
      </c>
      <c r="B123" s="24" t="str">
        <f>IF(ISNA(VLOOKUP(E123,E124:E$10322,1,0)),"",1)</f>
        <v/>
      </c>
      <c r="C123" s="2">
        <v>121</v>
      </c>
      <c r="D123" s="2" t="str">
        <f>VLOOKUP(C123,SOURCE!$V$3:$AC$2856,8,0)</f>
        <v>ITM_LOGICALXNOR</v>
      </c>
      <c r="E123" s="26" t="str">
        <f>CHAR(34)&amp;VLOOKUP(C123,SOURCE!$V$3:$AC$2856,6,0)&amp;CHAR(34)</f>
        <v>"XNOR"</v>
      </c>
      <c r="F123" s="22" t="str">
        <f>VLOOKUP(C123,SOURCE!$V$3:$AD$2856,9,0)&amp;"           {"&amp;D123&amp;",   "&amp;E123&amp;"},"</f>
        <v>//           {ITM_LOGICALXNOR,   "XNOR"},</v>
      </c>
      <c r="H123" t="b">
        <f>ISNA(VLOOKUP(J123,J124:J$823,1,0))</f>
        <v>1</v>
      </c>
      <c r="I123" s="27">
        <f>VLOOKUP(C123,SOURCE!V$6:AB$10035,7,0)</f>
        <v>404</v>
      </c>
      <c r="J123" s="28" t="str">
        <f>VLOOKUP(C123,SOURCE!V$6:AB$10035,6,0)</f>
        <v>XNOR</v>
      </c>
      <c r="K123" s="29" t="str">
        <f t="shared" si="9"/>
        <v>XNOR</v>
      </c>
      <c r="L123" s="39" t="str">
        <f>VLOOKUP(C123,SOURCE!V$6:AB$10035,2,0)</f>
        <v>Logic</v>
      </c>
      <c r="M123" t="str">
        <f>IF(VLOOKUP(I123,SOURCE!B:P,2,0)="/  { itemToBeCoded","To be coded","")</f>
        <v/>
      </c>
      <c r="N123" s="17" t="str">
        <f>IF(AND(O123,VLOOKUP(I123,SOURCE!B:P,2,0)&lt;&gt;"/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6" t="str">
        <f>VLOOKUP(I123,SOURCE!B:P,5,0)</f>
        <v>"XNOR"</v>
      </c>
      <c r="U123">
        <f t="shared" si="10"/>
        <v>49</v>
      </c>
      <c r="V123">
        <f t="shared" si="7"/>
        <v>299797202.27370036</v>
      </c>
      <c r="W123" t="str">
        <f>IF(AND(O123,VLOOKUP(I123,SOURCE!B:P,2,0)&lt;&gt;"/  { itemToBeCoded"),IF(ISERROR(VLOOKUP(J123,TEST!A:F,5,0)),"",VLOOKUP(J123,TEST!A:F,5,0)),"")</f>
        <v/>
      </c>
      <c r="X123" t="str">
        <f>IF(AND(O123,VLOOKUP(I123,SOURCE!B:P,2,0)&lt;&gt;"/  { itemToBeCoded"),IF(ISERROR(VLOOKUP(J123,TEST!A:F,6,0)),"",VLOOKUP(J123,TEST!A:F,6,0)),"")</f>
        <v/>
      </c>
      <c r="Y123" t="str">
        <f t="shared" si="8"/>
        <v/>
      </c>
    </row>
    <row r="124" spans="1:25">
      <c r="A124" s="24" t="str">
        <f>IF(ISNA(VLOOKUP(D124,D125:D$10322,1,0)),"",1)</f>
        <v/>
      </c>
      <c r="B124" s="24" t="str">
        <f>IF(ISNA(VLOOKUP(E124,E125:E$10322,1,0)),"",1)</f>
        <v/>
      </c>
      <c r="C124" s="2">
        <v>122</v>
      </c>
      <c r="D124" s="2" t="str">
        <f>VLOOKUP(C124,SOURCE!$V$3:$AC$2856,8,0)</f>
        <v>ITM_BS</v>
      </c>
      <c r="E124" s="26" t="str">
        <f>CHAR(34)&amp;VLOOKUP(C124,SOURCE!$V$3:$AC$2856,6,0)&amp;CHAR(34)</f>
        <v>"BS?"</v>
      </c>
      <c r="F124" s="22" t="str">
        <f>VLOOKUP(C124,SOURCE!$V$3:$AD$2856,9,0)&amp;"           {"&amp;D124&amp;",   "&amp;E124&amp;"},"</f>
        <v>//           {ITM_BS,   "BS?"},</v>
      </c>
      <c r="H124" t="b">
        <f>ISNA(VLOOKUP(J124,J125:J$823,1,0))</f>
        <v>1</v>
      </c>
      <c r="I124" s="27">
        <f>VLOOKUP(C124,SOURCE!V$6:AB$10035,7,0)</f>
        <v>405</v>
      </c>
      <c r="J124" s="28" t="str">
        <f>VLOOKUP(C124,SOURCE!V$6:AB$10035,6,0)</f>
        <v>BS?</v>
      </c>
      <c r="K124" s="29" t="str">
        <f t="shared" si="9"/>
        <v>BS?</v>
      </c>
      <c r="L124" s="39" t="str">
        <f>VLOOKUP(C124,SOURCE!V$6:AB$10035,2,0)</f>
        <v/>
      </c>
      <c r="M124" t="str">
        <f>IF(VLOOKUP(I124,SOURCE!B:P,2,0)="/  { itemToBeCoded","To be coded","")</f>
        <v/>
      </c>
      <c r="N124" s="17" t="str">
        <f>IF(AND(O124,VLOOKUP(I124,SOURCE!B:P,2,0)&lt;&gt;"/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6" t="str">
        <f>VLOOKUP(I124,SOURCE!B:P,5,0)</f>
        <v>"BS?"</v>
      </c>
      <c r="U124">
        <f t="shared" si="10"/>
        <v>49</v>
      </c>
      <c r="V124">
        <f t="shared" si="7"/>
        <v>299797202.27370036</v>
      </c>
      <c r="W124" t="str">
        <f>IF(AND(O124,VLOOKUP(I124,SOURCE!B:P,2,0)&lt;&gt;"/  { itemToBeCoded"),IF(ISERROR(VLOOKUP(J124,TEST!A:F,5,0)),"",VLOOKUP(J124,TEST!A:F,5,0)),"")</f>
        <v/>
      </c>
      <c r="X124" t="str">
        <f>IF(AND(O124,VLOOKUP(I124,SOURCE!B:P,2,0)&lt;&gt;"/  { itemToBeCoded"),IF(ISERROR(VLOOKUP(J124,TEST!A:F,6,0)),"",VLOOKUP(J124,TEST!A:F,6,0)),"")</f>
        <v/>
      </c>
      <c r="Y124" t="str">
        <f t="shared" si="8"/>
        <v/>
      </c>
    </row>
    <row r="125" spans="1:25">
      <c r="A125" s="24" t="str">
        <f>IF(ISNA(VLOOKUP(D125,D126:D$10322,1,0)),"",1)</f>
        <v/>
      </c>
      <c r="B125" s="24" t="str">
        <f>IF(ISNA(VLOOKUP(E125,E126:E$10322,1,0)),"",1)</f>
        <v/>
      </c>
      <c r="C125" s="2">
        <v>123</v>
      </c>
      <c r="D125" s="2" t="str">
        <f>VLOOKUP(C125,SOURCE!$V$3:$AC$2856,8,0)</f>
        <v>ITM_BC</v>
      </c>
      <c r="E125" s="26" t="str">
        <f>CHAR(34)&amp;VLOOKUP(C125,SOURCE!$V$3:$AC$2856,6,0)&amp;CHAR(34)</f>
        <v>"BC?"</v>
      </c>
      <c r="F125" s="22" t="str">
        <f>VLOOKUP(C125,SOURCE!$V$3:$AD$2856,9,0)&amp;"           {"&amp;D125&amp;",   "&amp;E125&amp;"},"</f>
        <v>//           {ITM_BC,   "BC?"},</v>
      </c>
      <c r="H125" t="b">
        <f>ISNA(VLOOKUP(J125,J126:J$823,1,0))</f>
        <v>1</v>
      </c>
      <c r="I125" s="27">
        <f>VLOOKUP(C125,SOURCE!V$6:AB$10035,7,0)</f>
        <v>406</v>
      </c>
      <c r="J125" s="28" t="str">
        <f>VLOOKUP(C125,SOURCE!V$6:AB$10035,6,0)</f>
        <v>BC?</v>
      </c>
      <c r="K125" s="29" t="str">
        <f t="shared" si="9"/>
        <v>BC?</v>
      </c>
      <c r="L125" s="39" t="str">
        <f>VLOOKUP(C125,SOURCE!V$6:AB$10035,2,0)</f>
        <v/>
      </c>
      <c r="M125" t="str">
        <f>IF(VLOOKUP(I125,SOURCE!B:P,2,0)="/  { itemToBeCoded","To be coded","")</f>
        <v/>
      </c>
      <c r="N125" s="17" t="str">
        <f>IF(AND(O125,VLOOKUP(I125,SOURCE!B:P,2,0)&lt;&gt;"/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6" t="str">
        <f>VLOOKUP(I125,SOURCE!B:P,5,0)</f>
        <v>"BC?"</v>
      </c>
      <c r="U125">
        <f t="shared" si="10"/>
        <v>49</v>
      </c>
      <c r="V125">
        <f t="shared" si="7"/>
        <v>299797202.27370036</v>
      </c>
      <c r="W125" t="str">
        <f>IF(AND(O125,VLOOKUP(I125,SOURCE!B:P,2,0)&lt;&gt;"/  { itemToBeCoded"),IF(ISERROR(VLOOKUP(J125,TEST!A:F,5,0)),"",VLOOKUP(J125,TEST!A:F,5,0)),"")</f>
        <v/>
      </c>
      <c r="X125" t="str">
        <f>IF(AND(O125,VLOOKUP(I125,SOURCE!B:P,2,0)&lt;&gt;"/  { itemToBeCoded"),IF(ISERROR(VLOOKUP(J125,TEST!A:F,6,0)),"",VLOOKUP(J125,TEST!A:F,6,0)),"")</f>
        <v/>
      </c>
      <c r="Y125" t="str">
        <f t="shared" si="8"/>
        <v/>
      </c>
    </row>
    <row r="126" spans="1:25">
      <c r="A126" s="24" t="str">
        <f>IF(ISNA(VLOOKUP(D126,D127:D$10322,1,0)),"",1)</f>
        <v/>
      </c>
      <c r="B126" s="24" t="str">
        <f>IF(ISNA(VLOOKUP(E126,E127:E$10322,1,0)),"",1)</f>
        <v/>
      </c>
      <c r="C126" s="2">
        <v>124</v>
      </c>
      <c r="D126" s="2" t="str">
        <f>VLOOKUP(C126,SOURCE!$V$3:$AC$2856,8,0)</f>
        <v>ITM_CB</v>
      </c>
      <c r="E126" s="26" t="str">
        <f>CHAR(34)&amp;VLOOKUP(C126,SOURCE!$V$3:$AC$2856,6,0)&amp;CHAR(34)</f>
        <v>"CB"</v>
      </c>
      <c r="F126" s="22" t="str">
        <f>VLOOKUP(C126,SOURCE!$V$3:$AD$2856,9,0)&amp;"           {"&amp;D126&amp;",   "&amp;E126&amp;"},"</f>
        <v>//           {ITM_CB,   "CB"},</v>
      </c>
      <c r="H126" t="b">
        <f>ISNA(VLOOKUP(J126,J127:J$823,1,0))</f>
        <v>1</v>
      </c>
      <c r="I126" s="27">
        <f>VLOOKUP(C126,SOURCE!V$6:AB$10035,7,0)</f>
        <v>407</v>
      </c>
      <c r="J126" s="28" t="str">
        <f>VLOOKUP(C126,SOURCE!V$6:AB$10035,6,0)</f>
        <v>CB</v>
      </c>
      <c r="K126" s="29" t="str">
        <f t="shared" si="9"/>
        <v>CB</v>
      </c>
      <c r="L126" s="39" t="str">
        <f>VLOOKUP(C126,SOURCE!V$6:AB$10035,2,0)</f>
        <v/>
      </c>
      <c r="M126" t="str">
        <f>IF(VLOOKUP(I126,SOURCE!B:P,2,0)="/  { itemToBeCoded","To be coded","")</f>
        <v/>
      </c>
      <c r="N126" s="17" t="str">
        <f>IF(AND(O126,VLOOKUP(I126,SOURCE!B:P,2,0)&lt;&gt;"/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6" t="str">
        <f>VLOOKUP(I126,SOURCE!B:P,5,0)</f>
        <v>"CB"</v>
      </c>
      <c r="U126">
        <f t="shared" si="10"/>
        <v>49</v>
      </c>
      <c r="V126">
        <f t="shared" si="7"/>
        <v>299797202.27370036</v>
      </c>
      <c r="W126" t="str">
        <f>IF(AND(O126,VLOOKUP(I126,SOURCE!B:P,2,0)&lt;&gt;"/  { itemToBeCoded"),IF(ISERROR(VLOOKUP(J126,TEST!A:F,5,0)),"",VLOOKUP(J126,TEST!A:F,5,0)),"")</f>
        <v/>
      </c>
      <c r="X126" t="str">
        <f>IF(AND(O126,VLOOKUP(I126,SOURCE!B:P,2,0)&lt;&gt;"/  { itemToBeCoded"),IF(ISERROR(VLOOKUP(J126,TEST!A:F,6,0)),"",VLOOKUP(J126,TEST!A:F,6,0)),"")</f>
        <v/>
      </c>
      <c r="Y126" t="str">
        <f t="shared" si="8"/>
        <v/>
      </c>
    </row>
    <row r="127" spans="1:25">
      <c r="A127" s="24" t="str">
        <f>IF(ISNA(VLOOKUP(D127,D128:D$10322,1,0)),"",1)</f>
        <v/>
      </c>
      <c r="B127" s="24" t="str">
        <f>IF(ISNA(VLOOKUP(E127,E128:E$10322,1,0)),"",1)</f>
        <v/>
      </c>
      <c r="C127" s="2">
        <v>125</v>
      </c>
      <c r="D127" s="2" t="str">
        <f>VLOOKUP(C127,SOURCE!$V$3:$AC$2856,8,0)</f>
        <v>ITM_SB</v>
      </c>
      <c r="E127" s="26" t="str">
        <f>CHAR(34)&amp;VLOOKUP(C127,SOURCE!$V$3:$AC$2856,6,0)&amp;CHAR(34)</f>
        <v>"SB"</v>
      </c>
      <c r="F127" s="22" t="str">
        <f>VLOOKUP(C127,SOURCE!$V$3:$AD$2856,9,0)&amp;"           {"&amp;D127&amp;",   "&amp;E127&amp;"},"</f>
        <v>//           {ITM_SB,   "SB"},</v>
      </c>
      <c r="H127" t="b">
        <f>ISNA(VLOOKUP(J127,J128:J$823,1,0))</f>
        <v>1</v>
      </c>
      <c r="I127" s="27">
        <f>VLOOKUP(C127,SOURCE!V$6:AB$10035,7,0)</f>
        <v>408</v>
      </c>
      <c r="J127" s="28" t="str">
        <f>VLOOKUP(C127,SOURCE!V$6:AB$10035,6,0)</f>
        <v>SB</v>
      </c>
      <c r="K127" s="29" t="str">
        <f t="shared" si="9"/>
        <v>SB</v>
      </c>
      <c r="L127" s="39" t="str">
        <f>VLOOKUP(C127,SOURCE!V$6:AB$10035,2,0)</f>
        <v/>
      </c>
      <c r="M127" t="str">
        <f>IF(VLOOKUP(I127,SOURCE!B:P,2,0)="/  { itemToBeCoded","To be coded","")</f>
        <v/>
      </c>
      <c r="N127" s="17" t="str">
        <f>IF(AND(O127,VLOOKUP(I127,SOURCE!B:P,2,0)&lt;&gt;"/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6" t="str">
        <f>VLOOKUP(I127,SOURCE!B:P,5,0)</f>
        <v>"SB"</v>
      </c>
      <c r="U127">
        <f t="shared" si="10"/>
        <v>49</v>
      </c>
      <c r="V127">
        <f t="shared" si="7"/>
        <v>299797202.27370036</v>
      </c>
      <c r="W127" t="str">
        <f>IF(AND(O127,VLOOKUP(I127,SOURCE!B:P,2,0)&lt;&gt;"/  { itemToBeCoded"),IF(ISERROR(VLOOKUP(J127,TEST!A:F,5,0)),"",VLOOKUP(J127,TEST!A:F,5,0)),"")</f>
        <v/>
      </c>
      <c r="X127" t="str">
        <f>IF(AND(O127,VLOOKUP(I127,SOURCE!B:P,2,0)&lt;&gt;"/  { itemToBeCoded"),IF(ISERROR(VLOOKUP(J127,TEST!A:F,6,0)),"",VLOOKUP(J127,TEST!A:F,6,0)),"")</f>
        <v/>
      </c>
      <c r="Y127" t="str">
        <f t="shared" si="8"/>
        <v/>
      </c>
    </row>
    <row r="128" spans="1:25">
      <c r="A128" s="24" t="str">
        <f>IF(ISNA(VLOOKUP(D128,D129:D$10322,1,0)),"",1)</f>
        <v/>
      </c>
      <c r="B128" s="24" t="str">
        <f>IF(ISNA(VLOOKUP(E128,E129:E$10322,1,0)),"",1)</f>
        <v/>
      </c>
      <c r="C128" s="2">
        <v>126</v>
      </c>
      <c r="D128" s="2" t="str">
        <f>VLOOKUP(C128,SOURCE!$V$3:$AC$2856,8,0)</f>
        <v>ITM_FB</v>
      </c>
      <c r="E128" s="26" t="str">
        <f>CHAR(34)&amp;VLOOKUP(C128,SOURCE!$V$3:$AC$2856,6,0)&amp;CHAR(34)</f>
        <v>"FB"</v>
      </c>
      <c r="F128" s="22" t="str">
        <f>VLOOKUP(C128,SOURCE!$V$3:$AD$2856,9,0)&amp;"           {"&amp;D128&amp;",   "&amp;E128&amp;"},"</f>
        <v>//           {ITM_FB,   "FB"},</v>
      </c>
      <c r="H128" t="b">
        <f>ISNA(VLOOKUP(J128,J129:J$823,1,0))</f>
        <v>1</v>
      </c>
      <c r="I128" s="27">
        <f>VLOOKUP(C128,SOURCE!V$6:AB$10035,7,0)</f>
        <v>409</v>
      </c>
      <c r="J128" s="28" t="str">
        <f>VLOOKUP(C128,SOURCE!V$6:AB$10035,6,0)</f>
        <v>FB</v>
      </c>
      <c r="K128" s="29" t="str">
        <f t="shared" si="9"/>
        <v>FB</v>
      </c>
      <c r="L128" s="39" t="str">
        <f>VLOOKUP(C128,SOURCE!V$6:AB$10035,2,0)</f>
        <v/>
      </c>
      <c r="M128" t="str">
        <f>IF(VLOOKUP(I128,SOURCE!B:P,2,0)="/  { itemToBeCoded","To be coded","")</f>
        <v/>
      </c>
      <c r="N128" s="17" t="str">
        <f>IF(AND(O128,VLOOKUP(I128,SOURCE!B:P,2,0)&lt;&gt;"/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6" t="str">
        <f>VLOOKUP(I128,SOURCE!B:P,5,0)</f>
        <v>"FB"</v>
      </c>
      <c r="U128">
        <f t="shared" si="10"/>
        <v>49</v>
      </c>
      <c r="V128">
        <f t="shared" si="7"/>
        <v>299797202.27370036</v>
      </c>
      <c r="W128" t="str">
        <f>IF(AND(O128,VLOOKUP(I128,SOURCE!B:P,2,0)&lt;&gt;"/  { itemToBeCoded"),IF(ISERROR(VLOOKUP(J128,TEST!A:F,5,0)),"",VLOOKUP(J128,TEST!A:F,5,0)),"")</f>
        <v/>
      </c>
      <c r="X128" t="str">
        <f>IF(AND(O128,VLOOKUP(I128,SOURCE!B:P,2,0)&lt;&gt;"/  { itemToBeCoded"),IF(ISERROR(VLOOKUP(J128,TEST!A:F,6,0)),"",VLOOKUP(J128,TEST!A:F,6,0)),"")</f>
        <v/>
      </c>
      <c r="Y128" t="str">
        <f t="shared" si="8"/>
        <v/>
      </c>
    </row>
    <row r="129" spans="1:25">
      <c r="A129" s="24" t="str">
        <f>IF(ISNA(VLOOKUP(D129,D130:D$10322,1,0)),"",1)</f>
        <v/>
      </c>
      <c r="B129" s="24" t="str">
        <f>IF(ISNA(VLOOKUP(E129,E130:E$10322,1,0)),"",1)</f>
        <v/>
      </c>
      <c r="C129" s="2">
        <v>127</v>
      </c>
      <c r="D129" s="2" t="str">
        <f>VLOOKUP(C129,SOURCE!$V$3:$AC$2856,8,0)</f>
        <v>ITM_RL</v>
      </c>
      <c r="E129" s="26" t="str">
        <f>CHAR(34)&amp;VLOOKUP(C129,SOURCE!$V$3:$AC$2856,6,0)&amp;CHAR(34)</f>
        <v>"RL"</v>
      </c>
      <c r="F129" s="22" t="str">
        <f>VLOOKUP(C129,SOURCE!$V$3:$AD$2856,9,0)&amp;"           {"&amp;D129&amp;",   "&amp;E129&amp;"},"</f>
        <v>//           {ITM_RL,   "RL"},</v>
      </c>
      <c r="H129" t="b">
        <f>ISNA(VLOOKUP(J129,J130:J$823,1,0))</f>
        <v>1</v>
      </c>
      <c r="I129" s="27">
        <f>VLOOKUP(C129,SOURCE!V$6:AB$10035,7,0)</f>
        <v>410</v>
      </c>
      <c r="J129" s="28" t="str">
        <f>VLOOKUP(C129,SOURCE!V$6:AB$10035,6,0)</f>
        <v>RL</v>
      </c>
      <c r="K129" s="29" t="str">
        <f t="shared" si="9"/>
        <v>RL</v>
      </c>
      <c r="L129" s="39" t="str">
        <f>VLOOKUP(C129,SOURCE!V$6:AB$10035,2,0)</f>
        <v>Logic</v>
      </c>
      <c r="M129" t="str">
        <f>IF(VLOOKUP(I129,SOURCE!B:P,2,0)="/  { itemToBeCoded","To be coded","")</f>
        <v/>
      </c>
      <c r="N129" s="17" t="str">
        <f>IF(AND(O129,VLOOKUP(I129,SOURCE!B:P,2,0)&lt;&gt;"/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6" t="str">
        <f>VLOOKUP(I129,SOURCE!B:P,5,0)</f>
        <v>"RL"</v>
      </c>
      <c r="U129">
        <f t="shared" si="10"/>
        <v>49</v>
      </c>
      <c r="V129">
        <f t="shared" si="7"/>
        <v>299797202.27370036</v>
      </c>
      <c r="W129" t="str">
        <f>IF(AND(O129,VLOOKUP(I129,SOURCE!B:P,2,0)&lt;&gt;"/  { itemToBeCoded"),IF(ISERROR(VLOOKUP(J129,TEST!A:F,5,0)),"",VLOOKUP(J129,TEST!A:F,5,0)),"")</f>
        <v/>
      </c>
      <c r="X129" t="str">
        <f>IF(AND(O129,VLOOKUP(I129,SOURCE!B:P,2,0)&lt;&gt;"/  { itemToBeCoded"),IF(ISERROR(VLOOKUP(J129,TEST!A:F,6,0)),"",VLOOKUP(J129,TEST!A:F,6,0)),"")</f>
        <v/>
      </c>
      <c r="Y129" t="str">
        <f t="shared" si="8"/>
        <v/>
      </c>
    </row>
    <row r="130" spans="1:25">
      <c r="A130" s="24" t="str">
        <f>IF(ISNA(VLOOKUP(D130,D131:D$10322,1,0)),"",1)</f>
        <v/>
      </c>
      <c r="B130" s="24" t="str">
        <f>IF(ISNA(VLOOKUP(E130,E131:E$10322,1,0)),"",1)</f>
        <v/>
      </c>
      <c r="C130" s="2">
        <v>128</v>
      </c>
      <c r="D130" s="2" t="str">
        <f>VLOOKUP(C130,SOURCE!$V$3:$AC$2856,8,0)</f>
        <v>ITM_RLC</v>
      </c>
      <c r="E130" s="26" t="str">
        <f>CHAR(34)&amp;VLOOKUP(C130,SOURCE!$V$3:$AC$2856,6,0)&amp;CHAR(34)</f>
        <v>"RLC"</v>
      </c>
      <c r="F130" s="22" t="str">
        <f>VLOOKUP(C130,SOURCE!$V$3:$AD$2856,9,0)&amp;"           {"&amp;D130&amp;",   "&amp;E130&amp;"},"</f>
        <v>//           {ITM_RLC,   "RLC"},</v>
      </c>
      <c r="H130" t="b">
        <f>ISNA(VLOOKUP(J130,J131:J$823,1,0))</f>
        <v>1</v>
      </c>
      <c r="I130" s="27">
        <f>VLOOKUP(C130,SOURCE!V$6:AB$10035,7,0)</f>
        <v>411</v>
      </c>
      <c r="J130" s="28" t="str">
        <f>VLOOKUP(C130,SOURCE!V$6:AB$10035,6,0)</f>
        <v>RLC</v>
      </c>
      <c r="K130" s="29" t="str">
        <f t="shared" si="9"/>
        <v>RLC</v>
      </c>
      <c r="L130" s="39" t="str">
        <f>VLOOKUP(C130,SOURCE!V$6:AB$10035,2,0)</f>
        <v>Logic</v>
      </c>
      <c r="M130" t="str">
        <f>IF(VLOOKUP(I130,SOURCE!B:P,2,0)="/  { itemToBeCoded","To be coded","")</f>
        <v/>
      </c>
      <c r="N130" s="17" t="str">
        <f>IF(AND(O130,VLOOKUP(I130,SOURCE!B:P,2,0)&lt;&gt;"/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6" t="str">
        <f>VLOOKUP(I130,SOURCE!B:P,5,0)</f>
        <v>"RLC"</v>
      </c>
      <c r="U130">
        <f t="shared" si="10"/>
        <v>49</v>
      </c>
      <c r="V130">
        <f t="shared" si="7"/>
        <v>299797202.27370036</v>
      </c>
      <c r="W130" t="str">
        <f>IF(AND(O130,VLOOKUP(I130,SOURCE!B:P,2,0)&lt;&gt;"/  { itemToBeCoded"),IF(ISERROR(VLOOKUP(J130,TEST!A:F,5,0)),"",VLOOKUP(J130,TEST!A:F,5,0)),"")</f>
        <v/>
      </c>
      <c r="X130" t="str">
        <f>IF(AND(O130,VLOOKUP(I130,SOURCE!B:P,2,0)&lt;&gt;"/  { itemToBeCoded"),IF(ISERROR(VLOOKUP(J130,TEST!A:F,6,0)),"",VLOOKUP(J130,TEST!A:F,6,0)),"")</f>
        <v/>
      </c>
      <c r="Y130" t="str">
        <f t="shared" si="8"/>
        <v/>
      </c>
    </row>
    <row r="131" spans="1:25">
      <c r="A131" s="24" t="str">
        <f>IF(ISNA(VLOOKUP(D131,D132:D$10322,1,0)),"",1)</f>
        <v/>
      </c>
      <c r="B131" s="24" t="str">
        <f>IF(ISNA(VLOOKUP(E131,E132:E$10322,1,0)),"",1)</f>
        <v/>
      </c>
      <c r="C131" s="2">
        <v>129</v>
      </c>
      <c r="D131" s="2" t="str">
        <f>VLOOKUP(C131,SOURCE!$V$3:$AC$2856,8,0)</f>
        <v>ITM_RR</v>
      </c>
      <c r="E131" s="26" t="str">
        <f>CHAR(34)&amp;VLOOKUP(C131,SOURCE!$V$3:$AC$2856,6,0)&amp;CHAR(34)</f>
        <v>"RR"</v>
      </c>
      <c r="F131" s="22" t="str">
        <f>VLOOKUP(C131,SOURCE!$V$3:$AD$2856,9,0)&amp;"           {"&amp;D131&amp;",   "&amp;E131&amp;"},"</f>
        <v>//           {ITM_RR,   "RR"},</v>
      </c>
      <c r="H131" t="b">
        <f>ISNA(VLOOKUP(J131,J132:J$823,1,0))</f>
        <v>1</v>
      </c>
      <c r="I131" s="27">
        <f>VLOOKUP(C131,SOURCE!V$6:AB$10035,7,0)</f>
        <v>412</v>
      </c>
      <c r="J131" s="28" t="str">
        <f>VLOOKUP(C131,SOURCE!V$6:AB$10035,6,0)</f>
        <v>RR</v>
      </c>
      <c r="K131" s="29" t="str">
        <f t="shared" si="9"/>
        <v>RR</v>
      </c>
      <c r="L131" s="39" t="str">
        <f>VLOOKUP(C131,SOURCE!V$6:AB$10035,2,0)</f>
        <v>Logic</v>
      </c>
      <c r="M131" t="str">
        <f>IF(VLOOKUP(I131,SOURCE!B:P,2,0)="/  { itemToBeCoded","To be coded","")</f>
        <v/>
      </c>
      <c r="N131" s="17" t="str">
        <f>IF(AND(O131,VLOOKUP(I131,SOURCE!B:P,2,0)&lt;&gt;"/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6" t="str">
        <f>VLOOKUP(I131,SOURCE!B:P,5,0)</f>
        <v>"RR"</v>
      </c>
      <c r="U131">
        <f t="shared" si="10"/>
        <v>49</v>
      </c>
      <c r="V131">
        <f t="shared" si="7"/>
        <v>299797202.27370036</v>
      </c>
      <c r="W131" t="str">
        <f>IF(AND(O131,VLOOKUP(I131,SOURCE!B:P,2,0)&lt;&gt;"/  { itemToBeCoded"),IF(ISERROR(VLOOKUP(J131,TEST!A:F,5,0)),"",VLOOKUP(J131,TEST!A:F,5,0)),"")</f>
        <v/>
      </c>
      <c r="X131" t="str">
        <f>IF(AND(O131,VLOOKUP(I131,SOURCE!B:P,2,0)&lt;&gt;"/  { itemToBeCoded"),IF(ISERROR(VLOOKUP(J131,TEST!A:F,6,0)),"",VLOOKUP(J131,TEST!A:F,6,0)),"")</f>
        <v/>
      </c>
      <c r="Y131" t="str">
        <f t="shared" si="8"/>
        <v/>
      </c>
    </row>
    <row r="132" spans="1:25">
      <c r="A132" s="24" t="str">
        <f>IF(ISNA(VLOOKUP(D132,D133:D$10322,1,0)),"",1)</f>
        <v/>
      </c>
      <c r="B132" s="24" t="str">
        <f>IF(ISNA(VLOOKUP(E132,E133:E$10322,1,0)),"",1)</f>
        <v/>
      </c>
      <c r="C132" s="2">
        <v>130</v>
      </c>
      <c r="D132" s="2" t="str">
        <f>VLOOKUP(C132,SOURCE!$V$3:$AC$2856,8,0)</f>
        <v>ITM_RRC</v>
      </c>
      <c r="E132" s="26" t="str">
        <f>CHAR(34)&amp;VLOOKUP(C132,SOURCE!$V$3:$AC$2856,6,0)&amp;CHAR(34)</f>
        <v>"RRC"</v>
      </c>
      <c r="F132" s="22" t="str">
        <f>VLOOKUP(C132,SOURCE!$V$3:$AD$2856,9,0)&amp;"           {"&amp;D132&amp;",   "&amp;E132&amp;"},"</f>
        <v>//           {ITM_RRC,   "RRC"},</v>
      </c>
      <c r="H132" t="b">
        <f>ISNA(VLOOKUP(J132,J133:J$823,1,0))</f>
        <v>1</v>
      </c>
      <c r="I132" s="27">
        <f>VLOOKUP(C132,SOURCE!V$6:AB$10035,7,0)</f>
        <v>413</v>
      </c>
      <c r="J132" s="28" t="str">
        <f>VLOOKUP(C132,SOURCE!V$6:AB$10035,6,0)</f>
        <v>RRC</v>
      </c>
      <c r="K132" s="29" t="str">
        <f t="shared" si="9"/>
        <v>RRC</v>
      </c>
      <c r="L132" s="39" t="str">
        <f>VLOOKUP(C132,SOURCE!V$6:AB$10035,2,0)</f>
        <v>Logic</v>
      </c>
      <c r="M132" t="str">
        <f>IF(VLOOKUP(I132,SOURCE!B:P,2,0)="/  { itemToBeCoded","To be coded","")</f>
        <v/>
      </c>
      <c r="N132" s="17" t="str">
        <f>IF(AND(O132,VLOOKUP(I132,SOURCE!B:P,2,0)&lt;&gt;"/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6" t="str">
        <f>VLOOKUP(I132,SOURCE!B:P,5,0)</f>
        <v>"RRC"</v>
      </c>
      <c r="U132">
        <f t="shared" si="10"/>
        <v>49</v>
      </c>
      <c r="V132">
        <f t="shared" si="7"/>
        <v>299797202.27370036</v>
      </c>
      <c r="W132" t="str">
        <f>IF(AND(O132,VLOOKUP(I132,SOURCE!B:P,2,0)&lt;&gt;"/  { itemToBeCoded"),IF(ISERROR(VLOOKUP(J132,TEST!A:F,5,0)),"",VLOOKUP(J132,TEST!A:F,5,0)),"")</f>
        <v/>
      </c>
      <c r="X132" t="str">
        <f>IF(AND(O132,VLOOKUP(I132,SOURCE!B:P,2,0)&lt;&gt;"/  { itemToBeCoded"),IF(ISERROR(VLOOKUP(J132,TEST!A:F,6,0)),"",VLOOKUP(J132,TEST!A:F,6,0)),"")</f>
        <v/>
      </c>
      <c r="Y132" t="str">
        <f t="shared" si="8"/>
        <v/>
      </c>
    </row>
    <row r="133" spans="1:25">
      <c r="A133" s="24" t="str">
        <f>IF(ISNA(VLOOKUP(D133,D134:D$10322,1,0)),"",1)</f>
        <v/>
      </c>
      <c r="B133" s="24" t="str">
        <f>IF(ISNA(VLOOKUP(E133,E134:E$10322,1,0)),"",1)</f>
        <v/>
      </c>
      <c r="C133" s="2">
        <v>131</v>
      </c>
      <c r="D133" s="2" t="str">
        <f>VLOOKUP(C133,SOURCE!$V$3:$AC$2856,8,0)</f>
        <v>ITM_SL</v>
      </c>
      <c r="E133" s="26" t="str">
        <f>CHAR(34)&amp;VLOOKUP(C133,SOURCE!$V$3:$AC$2856,6,0)&amp;CHAR(34)</f>
        <v>"SL"</v>
      </c>
      <c r="F133" s="22" t="str">
        <f>VLOOKUP(C133,SOURCE!$V$3:$AD$2856,9,0)&amp;"           {"&amp;D133&amp;",   "&amp;E133&amp;"},"</f>
        <v>//           {ITM_SL,   "SL"},</v>
      </c>
      <c r="H133" t="b">
        <f>ISNA(VLOOKUP(J133,J134:J$823,1,0))</f>
        <v>1</v>
      </c>
      <c r="I133" s="27">
        <f>VLOOKUP(C133,SOURCE!V$6:AB$10035,7,0)</f>
        <v>414</v>
      </c>
      <c r="J133" s="28" t="str">
        <f>VLOOKUP(C133,SOURCE!V$6:AB$10035,6,0)</f>
        <v>SL</v>
      </c>
      <c r="K133" s="29" t="str">
        <f t="shared" si="9"/>
        <v>SL</v>
      </c>
      <c r="L133" s="39" t="str">
        <f>VLOOKUP(C133,SOURCE!V$6:AB$10035,2,0)</f>
        <v>Logic</v>
      </c>
      <c r="M133" t="str">
        <f>IF(VLOOKUP(I133,SOURCE!B:P,2,0)="/  { itemToBeCoded","To be coded","")</f>
        <v/>
      </c>
      <c r="N133" s="17" t="str">
        <f>IF(AND(O133,VLOOKUP(I133,SOURCE!B:P,2,0)&lt;&gt;"/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6" t="str">
        <f>VLOOKUP(I133,SOURCE!B:P,5,0)</f>
        <v>"SL"</v>
      </c>
      <c r="U133">
        <f t="shared" si="10"/>
        <v>49</v>
      </c>
      <c r="V133">
        <f t="shared" ref="V133:V142" si="11">SUM(V132,IF($O133,X133,0))</f>
        <v>299797202.27370036</v>
      </c>
      <c r="W133" t="str">
        <f>IF(AND(O133,VLOOKUP(I133,SOURCE!B:P,2,0)&lt;&gt;"/  { itemToBeCoded"),IF(ISERROR(VLOOKUP(J133,TEST!A:F,5,0)),"",VLOOKUP(J133,TEST!A:F,5,0)),"")</f>
        <v/>
      </c>
      <c r="X133" t="str">
        <f>IF(AND(O133,VLOOKUP(I133,SOURCE!B:P,2,0)&lt;&gt;"/  { itemToBeCoded"),IF(ISERROR(VLOOKUP(J133,TEST!A:F,6,0)),"",VLOOKUP(J133,TEST!A:F,6,0)),"")</f>
        <v/>
      </c>
      <c r="Y133" t="str">
        <f t="shared" si="8"/>
        <v/>
      </c>
    </row>
    <row r="134" spans="1:25">
      <c r="A134" s="24" t="str">
        <f>IF(ISNA(VLOOKUP(D134,D135:D$10322,1,0)),"",1)</f>
        <v/>
      </c>
      <c r="B134" s="24" t="str">
        <f>IF(ISNA(VLOOKUP(E134,E135:E$10322,1,0)),"",1)</f>
        <v/>
      </c>
      <c r="C134" s="2">
        <v>132</v>
      </c>
      <c r="D134" s="2" t="str">
        <f>VLOOKUP(C134,SOURCE!$V$3:$AC$2856,8,0)</f>
        <v>ITM_SR</v>
      </c>
      <c r="E134" s="26" t="str">
        <f>CHAR(34)&amp;VLOOKUP(C134,SOURCE!$V$3:$AC$2856,6,0)&amp;CHAR(34)</f>
        <v>"SR"</v>
      </c>
      <c r="F134" s="22" t="str">
        <f>VLOOKUP(C134,SOURCE!$V$3:$AD$2856,9,0)&amp;"           {"&amp;D134&amp;",   "&amp;E134&amp;"},"</f>
        <v>//           {ITM_SR,   "SR"},</v>
      </c>
      <c r="H134" t="b">
        <f>ISNA(VLOOKUP(J134,J135:J$823,1,0))</f>
        <v>1</v>
      </c>
      <c r="I134" s="27">
        <f>VLOOKUP(C134,SOURCE!V$6:AB$10035,7,0)</f>
        <v>415</v>
      </c>
      <c r="J134" s="28" t="str">
        <f>VLOOKUP(C134,SOURCE!V$6:AB$10035,6,0)</f>
        <v>SR</v>
      </c>
      <c r="K134" s="29" t="str">
        <f t="shared" si="9"/>
        <v>SR</v>
      </c>
      <c r="L134" s="39" t="str">
        <f>VLOOKUP(C134,SOURCE!V$6:AB$10035,2,0)</f>
        <v>Logic</v>
      </c>
      <c r="M134" t="str">
        <f>IF(VLOOKUP(I134,SOURCE!B:P,2,0)="/  { itemToBeCoded","To be coded","")</f>
        <v/>
      </c>
      <c r="N134" s="17" t="str">
        <f>IF(AND(O134,VLOOKUP(I134,SOURCE!B:P,2,0)&lt;&gt;"/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6" t="str">
        <f>VLOOKUP(I134,SOURCE!B:P,5,0)</f>
        <v>"SR"</v>
      </c>
      <c r="U134">
        <f t="shared" si="10"/>
        <v>49</v>
      </c>
      <c r="V134">
        <f t="shared" si="11"/>
        <v>299797202.27370036</v>
      </c>
      <c r="W134" t="str">
        <f>IF(AND(O134,VLOOKUP(I134,SOURCE!B:P,2,0)&lt;&gt;"/  { itemToBeCoded"),IF(ISERROR(VLOOKUP(J134,TEST!A:F,5,0)),"",VLOOKUP(J134,TEST!A:F,5,0)),"")</f>
        <v/>
      </c>
      <c r="X134" t="str">
        <f>IF(AND(O134,VLOOKUP(I134,SOURCE!B:P,2,0)&lt;&gt;"/  { itemToBeCoded"),IF(ISERROR(VLOOKUP(J134,TEST!A:F,6,0)),"",VLOOKUP(J134,TEST!A:F,6,0)),"")</f>
        <v/>
      </c>
      <c r="Y134" t="str">
        <f t="shared" ref="Y134:Y197" si="12">IF(AND(N134&lt;&gt;"",X134&lt;&gt;""),"both","")</f>
        <v/>
      </c>
    </row>
    <row r="135" spans="1:25">
      <c r="A135" s="24" t="str">
        <f>IF(ISNA(VLOOKUP(D135,D136:D$10322,1,0)),"",1)</f>
        <v/>
      </c>
      <c r="B135" s="24" t="str">
        <f>IF(ISNA(VLOOKUP(E135,E136:E$10322,1,0)),"",1)</f>
        <v/>
      </c>
      <c r="C135" s="2">
        <v>133</v>
      </c>
      <c r="D135" s="2" t="str">
        <f>VLOOKUP(C135,SOURCE!$V$3:$AC$2856,8,0)</f>
        <v>ITM_ASR</v>
      </c>
      <c r="E135" s="26" t="str">
        <f>CHAR(34)&amp;VLOOKUP(C135,SOURCE!$V$3:$AC$2856,6,0)&amp;CHAR(34)</f>
        <v>"ASR"</v>
      </c>
      <c r="F135" s="22" t="str">
        <f>VLOOKUP(C135,SOURCE!$V$3:$AD$2856,9,0)&amp;"           {"&amp;D135&amp;",   "&amp;E135&amp;"},"</f>
        <v>//           {ITM_ASR,   "ASR"},</v>
      </c>
      <c r="H135" t="b">
        <f>ISNA(VLOOKUP(J135,J136:J$823,1,0))</f>
        <v>1</v>
      </c>
      <c r="I135" s="27">
        <f>VLOOKUP(C135,SOURCE!V$6:AB$10035,7,0)</f>
        <v>416</v>
      </c>
      <c r="J135" s="28" t="str">
        <f>VLOOKUP(C135,SOURCE!V$6:AB$10035,6,0)</f>
        <v>ASR</v>
      </c>
      <c r="K135" s="29" t="str">
        <f t="shared" si="9"/>
        <v>ASR</v>
      </c>
      <c r="L135" s="39" t="str">
        <f>VLOOKUP(C135,SOURCE!V$6:AB$10035,2,0)</f>
        <v/>
      </c>
      <c r="M135" t="str">
        <f>IF(VLOOKUP(I135,SOURCE!B:P,2,0)="/  { itemToBeCoded","To be coded","")</f>
        <v/>
      </c>
      <c r="N135" s="17" t="str">
        <f>IF(AND(O135,VLOOKUP(I135,SOURCE!B:P,2,0)&lt;&gt;"/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6" t="str">
        <f>VLOOKUP(I135,SOURCE!B:P,5,0)</f>
        <v>"ASR"</v>
      </c>
      <c r="U135">
        <f t="shared" si="10"/>
        <v>49</v>
      </c>
      <c r="V135">
        <f t="shared" si="11"/>
        <v>299797202.27370036</v>
      </c>
      <c r="W135" t="str">
        <f>IF(AND(O135,VLOOKUP(I135,SOURCE!B:P,2,0)&lt;&gt;"/  { itemToBeCoded"),IF(ISERROR(VLOOKUP(J135,TEST!A:F,5,0)),"",VLOOKUP(J135,TEST!A:F,5,0)),"")</f>
        <v/>
      </c>
      <c r="X135" t="str">
        <f>IF(AND(O135,VLOOKUP(I135,SOURCE!B:P,2,0)&lt;&gt;"/  { itemToBeCoded"),IF(ISERROR(VLOOKUP(J135,TEST!A:F,6,0)),"",VLOOKUP(J135,TEST!A:F,6,0)),"")</f>
        <v/>
      </c>
      <c r="Y135" t="str">
        <f t="shared" si="12"/>
        <v/>
      </c>
    </row>
    <row r="136" spans="1:25">
      <c r="A136" s="24" t="str">
        <f>IF(ISNA(VLOOKUP(D136,D137:D$10322,1,0)),"",1)</f>
        <v/>
      </c>
      <c r="B136" s="24" t="str">
        <f>IF(ISNA(VLOOKUP(E136,E137:E$10322,1,0)),"",1)</f>
        <v/>
      </c>
      <c r="C136" s="2">
        <v>134</v>
      </c>
      <c r="D136" s="2" t="str">
        <f>VLOOKUP(C136,SOURCE!$V$3:$AC$2856,8,0)</f>
        <v>ITM_LJ</v>
      </c>
      <c r="E136" s="26" t="str">
        <f>CHAR(34)&amp;VLOOKUP(C136,SOURCE!$V$3:$AC$2856,6,0)&amp;CHAR(34)</f>
        <v>"LJ"</v>
      </c>
      <c r="F136" s="22" t="str">
        <f>VLOOKUP(C136,SOURCE!$V$3:$AD$2856,9,0)&amp;"           {"&amp;D136&amp;",   "&amp;E136&amp;"},"</f>
        <v>//           {ITM_LJ,   "LJ"},</v>
      </c>
      <c r="H136" t="b">
        <f>ISNA(VLOOKUP(J136,J137:J$823,1,0))</f>
        <v>1</v>
      </c>
      <c r="I136" s="27">
        <f>VLOOKUP(C136,SOURCE!V$6:AB$10035,7,0)</f>
        <v>417</v>
      </c>
      <c r="J136" s="28" t="str">
        <f>VLOOKUP(C136,SOURCE!V$6:AB$10035,6,0)</f>
        <v>LJ</v>
      </c>
      <c r="K136" s="29" t="str">
        <f t="shared" si="9"/>
        <v>LJ</v>
      </c>
      <c r="L136" s="39" t="str">
        <f>VLOOKUP(C136,SOURCE!V$6:AB$10035,2,0)</f>
        <v/>
      </c>
      <c r="M136" t="str">
        <f>IF(VLOOKUP(I136,SOURCE!B:P,2,0)="/  { itemToBeCoded","To be coded","")</f>
        <v/>
      </c>
      <c r="N136" s="17" t="str">
        <f>IF(AND(O136,VLOOKUP(I136,SOURCE!B:P,2,0)&lt;&gt;"/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6" t="str">
        <f>VLOOKUP(I136,SOURCE!B:P,5,0)</f>
        <v>"LJ"</v>
      </c>
      <c r="U136">
        <f t="shared" si="10"/>
        <v>49</v>
      </c>
      <c r="V136">
        <f t="shared" si="11"/>
        <v>299797202.27370036</v>
      </c>
      <c r="W136" t="str">
        <f>IF(AND(O136,VLOOKUP(I136,SOURCE!B:P,2,0)&lt;&gt;"/  { itemToBeCoded"),IF(ISERROR(VLOOKUP(J136,TEST!A:F,5,0)),"",VLOOKUP(J136,TEST!A:F,5,0)),"")</f>
        <v/>
      </c>
      <c r="X136" t="str">
        <f>IF(AND(O136,VLOOKUP(I136,SOURCE!B:P,2,0)&lt;&gt;"/  { itemToBeCoded"),IF(ISERROR(VLOOKUP(J136,TEST!A:F,6,0)),"",VLOOKUP(J136,TEST!A:F,6,0)),"")</f>
        <v/>
      </c>
      <c r="Y136" t="str">
        <f t="shared" si="12"/>
        <v/>
      </c>
    </row>
    <row r="137" spans="1:25">
      <c r="A137" s="24" t="str">
        <f>IF(ISNA(VLOOKUP(D137,D138:D$10322,1,0)),"",1)</f>
        <v/>
      </c>
      <c r="B137" s="24" t="str">
        <f>IF(ISNA(VLOOKUP(E137,E138:E$10322,1,0)),"",1)</f>
        <v/>
      </c>
      <c r="C137" s="2">
        <v>135</v>
      </c>
      <c r="D137" s="2" t="str">
        <f>VLOOKUP(C137,SOURCE!$V$3:$AC$2856,8,0)</f>
        <v>ITM_RJ</v>
      </c>
      <c r="E137" s="26" t="str">
        <f>CHAR(34)&amp;VLOOKUP(C137,SOURCE!$V$3:$AC$2856,6,0)&amp;CHAR(34)</f>
        <v>"RJ"</v>
      </c>
      <c r="F137" s="22" t="str">
        <f>VLOOKUP(C137,SOURCE!$V$3:$AD$2856,9,0)&amp;"           {"&amp;D137&amp;",   "&amp;E137&amp;"},"</f>
        <v>//           {ITM_RJ,   "RJ"},</v>
      </c>
      <c r="H137" t="b">
        <f>ISNA(VLOOKUP(J137,J138:J$823,1,0))</f>
        <v>1</v>
      </c>
      <c r="I137" s="27">
        <f>VLOOKUP(C137,SOURCE!V$6:AB$10035,7,0)</f>
        <v>418</v>
      </c>
      <c r="J137" s="28" t="str">
        <f>VLOOKUP(C137,SOURCE!V$6:AB$10035,6,0)</f>
        <v>RJ</v>
      </c>
      <c r="K137" s="29" t="str">
        <f t="shared" ref="K137:K200" si="13">SUBSTITUTE(SUBSTITUTE(SUBSTITUTE(SUBSTITUTE(SUBSTITUTE(SUBSTITUTE(SUBSTITUTE(SUBSTITUTE(SUBSTITUTE(SUBSTITUTE(SUBSTITUTE(SUBSTITUTE((SUBSTITUTE(SUBSTITUTE(SUBSTITUTE(SUBSTITUTE(Q137,"STD_SIGMA","SUM"),"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RJ</v>
      </c>
      <c r="L137" s="39" t="str">
        <f>VLOOKUP(C137,SOURCE!V$6:AB$10035,2,0)</f>
        <v/>
      </c>
      <c r="M137" t="str">
        <f>IF(VLOOKUP(I137,SOURCE!B:P,2,0)="/  { itemToBeCoded","To be coded","")</f>
        <v/>
      </c>
      <c r="N137" s="17" t="str">
        <f>IF(AND(O137,VLOOKUP(I137,SOURCE!B:P,2,0)&lt;&gt;"/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6" t="str">
        <f>VLOOKUP(I137,SOURCE!B:P,5,0)</f>
        <v>"RJ"</v>
      </c>
      <c r="U137">
        <f t="shared" si="10"/>
        <v>49</v>
      </c>
      <c r="V137">
        <f t="shared" si="11"/>
        <v>299797202.27370036</v>
      </c>
      <c r="W137" t="str">
        <f>IF(AND(O137,VLOOKUP(I137,SOURCE!B:P,2,0)&lt;&gt;"/  { itemToBeCoded"),IF(ISERROR(VLOOKUP(J137,TEST!A:F,5,0)),"",VLOOKUP(J137,TEST!A:F,5,0)),"")</f>
        <v/>
      </c>
      <c r="X137" t="str">
        <f>IF(AND(O137,VLOOKUP(I137,SOURCE!B:P,2,0)&lt;&gt;"/  { itemToBeCoded"),IF(ISERROR(VLOOKUP(J137,TEST!A:F,6,0)),"",VLOOKUP(J137,TEST!A:F,6,0)),"")</f>
        <v/>
      </c>
      <c r="Y137" t="str">
        <f t="shared" si="12"/>
        <v/>
      </c>
    </row>
    <row r="138" spans="1:25">
      <c r="A138" s="24" t="str">
        <f>IF(ISNA(VLOOKUP(D138,D139:D$10322,1,0)),"",1)</f>
        <v/>
      </c>
      <c r="B138" s="24" t="str">
        <f>IF(ISNA(VLOOKUP(E138,E139:E$10322,1,0)),"",1)</f>
        <v/>
      </c>
      <c r="C138" s="2">
        <v>136</v>
      </c>
      <c r="D138" s="2" t="str">
        <f>VLOOKUP(C138,SOURCE!$V$3:$AC$2856,8,0)</f>
        <v>ITM_MASKL</v>
      </c>
      <c r="E138" s="26" t="str">
        <f>CHAR(34)&amp;VLOOKUP(C138,SOURCE!$V$3:$AC$2856,6,0)&amp;CHAR(34)</f>
        <v>"MASKL"</v>
      </c>
      <c r="F138" s="22" t="str">
        <f>VLOOKUP(C138,SOURCE!$V$3:$AD$2856,9,0)&amp;"           {"&amp;D138&amp;",   "&amp;E138&amp;"},"</f>
        <v>//           {ITM_MASKL,   "MASKL"},</v>
      </c>
      <c r="H138" t="b">
        <f>ISNA(VLOOKUP(J138,J139:J$823,1,0))</f>
        <v>1</v>
      </c>
      <c r="I138" s="27">
        <f>VLOOKUP(C138,SOURCE!V$6:AB$10035,7,0)</f>
        <v>419</v>
      </c>
      <c r="J138" s="28" t="str">
        <f>VLOOKUP(C138,SOURCE!V$6:AB$10035,6,0)</f>
        <v>MASKL</v>
      </c>
      <c r="K138" s="29" t="str">
        <f t="shared" si="13"/>
        <v>MASKL</v>
      </c>
      <c r="L138" s="39" t="str">
        <f>VLOOKUP(C138,SOURCE!V$6:AB$10035,2,0)</f>
        <v/>
      </c>
      <c r="M138" t="str">
        <f>IF(VLOOKUP(I138,SOURCE!B:P,2,0)="/  { itemToBeCoded","To be coded","")</f>
        <v/>
      </c>
      <c r="N138" s="17" t="str">
        <f>IF(AND(O138,VLOOKUP(I138,SOURCE!B:P,2,0)&lt;&gt;"/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6" t="str">
        <f>VLOOKUP(I138,SOURCE!B:P,5,0)</f>
        <v>"MASKL"</v>
      </c>
      <c r="U138">
        <f t="shared" si="10"/>
        <v>49</v>
      </c>
      <c r="V138">
        <f t="shared" si="11"/>
        <v>299797202.27370036</v>
      </c>
      <c r="W138" t="str">
        <f>IF(AND(O138,VLOOKUP(I138,SOURCE!B:P,2,0)&lt;&gt;"/  { itemToBeCoded"),IF(ISERROR(VLOOKUP(J138,TEST!A:F,5,0)),"",VLOOKUP(J138,TEST!A:F,5,0)),"")</f>
        <v/>
      </c>
      <c r="X138" t="str">
        <f>IF(AND(O138,VLOOKUP(I138,SOURCE!B:P,2,0)&lt;&gt;"/  { itemToBeCoded"),IF(ISERROR(VLOOKUP(J138,TEST!A:F,6,0)),"",VLOOKUP(J138,TEST!A:F,6,0)),"")</f>
        <v/>
      </c>
      <c r="Y138" t="str">
        <f t="shared" si="12"/>
        <v/>
      </c>
    </row>
    <row r="139" spans="1:25">
      <c r="A139" s="24" t="str">
        <f>IF(ISNA(VLOOKUP(D139,D140:D$10322,1,0)),"",1)</f>
        <v/>
      </c>
      <c r="B139" s="24" t="str">
        <f>IF(ISNA(VLOOKUP(E139,E140:E$10322,1,0)),"",1)</f>
        <v/>
      </c>
      <c r="C139" s="2">
        <v>137</v>
      </c>
      <c r="D139" s="2" t="str">
        <f>VLOOKUP(C139,SOURCE!$V$3:$AC$2856,8,0)</f>
        <v>ITM_MASKR</v>
      </c>
      <c r="E139" s="26" t="str">
        <f>CHAR(34)&amp;VLOOKUP(C139,SOURCE!$V$3:$AC$2856,6,0)&amp;CHAR(34)</f>
        <v>"MASKR"</v>
      </c>
      <c r="F139" s="22" t="str">
        <f>VLOOKUP(C139,SOURCE!$V$3:$AD$2856,9,0)&amp;"           {"&amp;D139&amp;",   "&amp;E139&amp;"},"</f>
        <v>//           {ITM_MASKR,   "MASKR"},</v>
      </c>
      <c r="H139" t="b">
        <f>ISNA(VLOOKUP(J139,J140:J$823,1,0))</f>
        <v>1</v>
      </c>
      <c r="I139" s="27">
        <f>VLOOKUP(C139,SOURCE!V$6:AB$10035,7,0)</f>
        <v>420</v>
      </c>
      <c r="J139" s="28" t="str">
        <f>VLOOKUP(C139,SOURCE!V$6:AB$10035,6,0)</f>
        <v>MASKR</v>
      </c>
      <c r="K139" s="29" t="str">
        <f t="shared" si="13"/>
        <v>MASKR</v>
      </c>
      <c r="L139" s="39" t="str">
        <f>VLOOKUP(C139,SOURCE!V$6:AB$10035,2,0)</f>
        <v/>
      </c>
      <c r="M139" t="str">
        <f>IF(VLOOKUP(I139,SOURCE!B:P,2,0)="/  { itemToBeCoded","To be coded","")</f>
        <v/>
      </c>
      <c r="N139" s="17" t="str">
        <f>IF(AND(O139,VLOOKUP(I139,SOURCE!B:P,2,0)&lt;&gt;"/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6" t="str">
        <f>VLOOKUP(I139,SOURCE!B:P,5,0)</f>
        <v>"MASKR"</v>
      </c>
      <c r="U139">
        <f t="shared" si="10"/>
        <v>49</v>
      </c>
      <c r="V139">
        <f t="shared" si="11"/>
        <v>299797202.27370036</v>
      </c>
      <c r="W139" t="str">
        <f>IF(AND(O139,VLOOKUP(I139,SOURCE!B:P,2,0)&lt;&gt;"/  { itemToBeCoded"),IF(ISERROR(VLOOKUP(J139,TEST!A:F,5,0)),"",VLOOKUP(J139,TEST!A:F,5,0)),"")</f>
        <v/>
      </c>
      <c r="X139" t="str">
        <f>IF(AND(O139,VLOOKUP(I139,SOURCE!B:P,2,0)&lt;&gt;"/  { itemToBeCoded"),IF(ISERROR(VLOOKUP(J139,TEST!A:F,6,0)),"",VLOOKUP(J139,TEST!A:F,6,0)),"")</f>
        <v/>
      </c>
      <c r="Y139" t="str">
        <f t="shared" si="12"/>
        <v/>
      </c>
    </row>
    <row r="140" spans="1:25">
      <c r="A140" s="24" t="str">
        <f>IF(ISNA(VLOOKUP(D140,D141:D$10322,1,0)),"",1)</f>
        <v/>
      </c>
      <c r="B140" s="24" t="str">
        <f>IF(ISNA(VLOOKUP(E140,E141:E$10322,1,0)),"",1)</f>
        <v/>
      </c>
      <c r="C140" s="2">
        <v>138</v>
      </c>
      <c r="D140" s="2" t="str">
        <f>VLOOKUP(C140,SOURCE!$V$3:$AC$2856,8,0)</f>
        <v>ITM_MIRROR</v>
      </c>
      <c r="E140" s="26" t="str">
        <f>CHAR(34)&amp;VLOOKUP(C140,SOURCE!$V$3:$AC$2856,6,0)&amp;CHAR(34)</f>
        <v>"MIRROR"</v>
      </c>
      <c r="F140" s="22" t="str">
        <f>VLOOKUP(C140,SOURCE!$V$3:$AD$2856,9,0)&amp;"           {"&amp;D140&amp;",   "&amp;E140&amp;"},"</f>
        <v>//           {ITM_MIRROR,   "MIRROR"},</v>
      </c>
      <c r="H140" t="b">
        <f>ISNA(VLOOKUP(J140,J141:J$823,1,0))</f>
        <v>1</v>
      </c>
      <c r="I140" s="27">
        <f>VLOOKUP(C140,SOURCE!V$6:AB$10035,7,0)</f>
        <v>421</v>
      </c>
      <c r="J140" s="28" t="str">
        <f>VLOOKUP(C140,SOURCE!V$6:AB$10035,6,0)</f>
        <v>MIRROR</v>
      </c>
      <c r="K140" s="29" t="str">
        <f t="shared" si="13"/>
        <v>MIRROR</v>
      </c>
      <c r="L140" s="39" t="str">
        <f>VLOOKUP(C140,SOURCE!V$6:AB$10035,2,0)</f>
        <v/>
      </c>
      <c r="M140" t="str">
        <f>IF(VLOOKUP(I140,SOURCE!B:P,2,0)="/  { itemToBeCoded","To be coded","")</f>
        <v/>
      </c>
      <c r="N140" s="17" t="str">
        <f>IF(AND(O140,VLOOKUP(I140,SOURCE!B:P,2,0)&lt;&gt;"/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6" t="str">
        <f>VLOOKUP(I140,SOURCE!B:P,5,0)</f>
        <v>"MIRROR"</v>
      </c>
      <c r="U140">
        <f t="shared" si="10"/>
        <v>49</v>
      </c>
      <c r="V140">
        <f t="shared" si="11"/>
        <v>299797202.27370036</v>
      </c>
      <c r="W140" t="str">
        <f>IF(AND(O140,VLOOKUP(I140,SOURCE!B:P,2,0)&lt;&gt;"/  { itemToBeCoded"),IF(ISERROR(VLOOKUP(J140,TEST!A:F,5,0)),"",VLOOKUP(J140,TEST!A:F,5,0)),"")</f>
        <v/>
      </c>
      <c r="X140" t="str">
        <f>IF(AND(O140,VLOOKUP(I140,SOURCE!B:P,2,0)&lt;&gt;"/  { itemToBeCoded"),IF(ISERROR(VLOOKUP(J140,TEST!A:F,6,0)),"",VLOOKUP(J140,TEST!A:F,6,0)),"")</f>
        <v/>
      </c>
      <c r="Y140" t="str">
        <f t="shared" si="12"/>
        <v/>
      </c>
    </row>
    <row r="141" spans="1:25">
      <c r="A141" s="24" t="str">
        <f>IF(ISNA(VLOOKUP(D141,D142:D$10322,1,0)),"",1)</f>
        <v/>
      </c>
      <c r="B141" s="24" t="str">
        <f>IF(ISNA(VLOOKUP(E141,E142:E$10322,1,0)),"",1)</f>
        <v/>
      </c>
      <c r="C141" s="2">
        <v>139</v>
      </c>
      <c r="D141" s="2" t="str">
        <f>VLOOKUP(C141,SOURCE!$V$3:$AC$2856,8,0)</f>
        <v>ITM_NUMB</v>
      </c>
      <c r="E141" s="26" t="str">
        <f>CHAR(34)&amp;VLOOKUP(C141,SOURCE!$V$3:$AC$2856,6,0)&amp;CHAR(34)</f>
        <v>"#B"</v>
      </c>
      <c r="F141" s="22" t="str">
        <f>VLOOKUP(C141,SOURCE!$V$3:$AD$2856,9,0)&amp;"           {"&amp;D141&amp;",   "&amp;E141&amp;"},"</f>
        <v>//           {ITM_NUMB,   "#B"},</v>
      </c>
      <c r="H141" t="b">
        <f>ISNA(VLOOKUP(J141,J142:J$823,1,0))</f>
        <v>1</v>
      </c>
      <c r="I141" s="27">
        <f>VLOOKUP(C141,SOURCE!V$6:AB$10035,7,0)</f>
        <v>422</v>
      </c>
      <c r="J141" s="28" t="str">
        <f>VLOOKUP(C141,SOURCE!V$6:AB$10035,6,0)</f>
        <v>#B</v>
      </c>
      <c r="K141" s="29" t="str">
        <f t="shared" si="13"/>
        <v>#B</v>
      </c>
      <c r="L141" s="39" t="str">
        <f>VLOOKUP(C141,SOURCE!V$6:AB$10035,2,0)</f>
        <v>Logic</v>
      </c>
      <c r="M141" t="str">
        <f>IF(VLOOKUP(I141,SOURCE!B:P,2,0)="/  { itemToBeCoded","To be coded","")</f>
        <v/>
      </c>
      <c r="N141" s="17" t="str">
        <f>IF(AND(O141,VLOOKUP(I141,SOURCE!B:P,2,0)&lt;&gt;"/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6" t="str">
        <f>VLOOKUP(I141,SOURCE!B:P,5,0)</f>
        <v>"#B"</v>
      </c>
      <c r="U141">
        <f t="shared" si="10"/>
        <v>49</v>
      </c>
      <c r="V141">
        <f t="shared" si="11"/>
        <v>299797202.27370036</v>
      </c>
      <c r="W141" t="str">
        <f>IF(AND(O141,VLOOKUP(I141,SOURCE!B:P,2,0)&lt;&gt;"/  { itemToBeCoded"),IF(ISERROR(VLOOKUP(J141,TEST!A:F,5,0)),"",VLOOKUP(J141,TEST!A:F,5,0)),"")</f>
        <v/>
      </c>
      <c r="X141" t="str">
        <f>IF(AND(O141,VLOOKUP(I141,SOURCE!B:P,2,0)&lt;&gt;"/  { itemToBeCoded"),IF(ISERROR(VLOOKUP(J141,TEST!A:F,6,0)),"",VLOOKUP(J141,TEST!A:F,6,0)),"")</f>
        <v/>
      </c>
      <c r="Y141" t="str">
        <f t="shared" si="12"/>
        <v/>
      </c>
    </row>
    <row r="142" spans="1:25">
      <c r="A142" s="24" t="str">
        <f>IF(ISNA(VLOOKUP(D142,D143:D$10322,1,0)),"",1)</f>
        <v/>
      </c>
      <c r="B142" s="24" t="str">
        <f>IF(ISNA(VLOOKUP(E142,E143:E$10322,1,0)),"",1)</f>
        <v/>
      </c>
      <c r="C142" s="2">
        <v>140</v>
      </c>
      <c r="D142" s="2" t="str">
        <f>VLOOKUP(C142,SOURCE!$V$3:$AC$2856,8,0)</f>
        <v>ITM_SDL</v>
      </c>
      <c r="E142" s="26" t="str">
        <f>CHAR(34)&amp;VLOOKUP(C142,SOURCE!$V$3:$AC$2856,6,0)&amp;CHAR(34)</f>
        <v>"SDL"</v>
      </c>
      <c r="F142" s="22" t="str">
        <f>VLOOKUP(C142,SOURCE!$V$3:$AD$2856,9,0)&amp;"           {"&amp;D142&amp;",   "&amp;E142&amp;"},"</f>
        <v>//           {ITM_SDL,   "SDL"},</v>
      </c>
      <c r="H142" t="b">
        <f>ISNA(VLOOKUP(J142,J143:J$823,1,0))</f>
        <v>1</v>
      </c>
      <c r="I142" s="27">
        <f>VLOOKUP(C142,SOURCE!V$6:AB$10035,7,0)</f>
        <v>423</v>
      </c>
      <c r="J142" s="28" t="str">
        <f>VLOOKUP(C142,SOURCE!V$6:AB$10035,6,0)</f>
        <v>SDL</v>
      </c>
      <c r="K142" s="29" t="str">
        <f t="shared" si="13"/>
        <v>SDL</v>
      </c>
      <c r="L142" s="39" t="str">
        <f>VLOOKUP(C142,SOURCE!V$6:AB$10035,2,0)</f>
        <v>Math</v>
      </c>
      <c r="M142" t="str">
        <f>IF(VLOOKUP(I142,SOURCE!B:P,2,0)="/  { itemToBeCoded","To be coded","")</f>
        <v/>
      </c>
      <c r="N142" s="17" t="str">
        <f>IF(AND(O142,VLOOKUP(I142,SOURCE!B:P,2,0)&lt;&gt;"/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6" t="str">
        <f>VLOOKUP(I142,SOURCE!B:P,5,0)</f>
        <v>"SDL"</v>
      </c>
      <c r="U142">
        <f t="shared" si="10"/>
        <v>49</v>
      </c>
      <c r="V142">
        <f t="shared" si="11"/>
        <v>299797202.27370036</v>
      </c>
      <c r="W142" t="str">
        <f>IF(AND(O142,VLOOKUP(I142,SOURCE!B:P,2,0)&lt;&gt;"/  { itemToBeCoded"),IF(ISERROR(VLOOKUP(J142,TEST!A:F,5,0)),"",VLOOKUP(J142,TEST!A:F,5,0)),"")</f>
        <v/>
      </c>
      <c r="X142" t="str">
        <f>IF(AND(O142,VLOOKUP(I142,SOURCE!B:P,2,0)&lt;&gt;"/  { itemToBeCoded"),IF(ISERROR(VLOOKUP(J142,TEST!A:F,6,0)),"",VLOOKUP(J142,TEST!A:F,6,0)),"")</f>
        <v/>
      </c>
      <c r="Y142" t="str">
        <f t="shared" si="12"/>
        <v/>
      </c>
    </row>
    <row r="143" spans="1:25">
      <c r="A143" s="24" t="str">
        <f>IF(ISNA(VLOOKUP(D143,D144:D$10322,1,0)),"",1)</f>
        <v/>
      </c>
      <c r="B143" s="24" t="str">
        <f>IF(ISNA(VLOOKUP(E143,E144:E$10322,1,0)),"",1)</f>
        <v/>
      </c>
      <c r="C143" s="2">
        <v>141</v>
      </c>
      <c r="D143" s="2" t="str">
        <f>VLOOKUP(C143,SOURCE!$V$3:$AC$2856,8,0)</f>
        <v>ITM_SDR</v>
      </c>
      <c r="E143" s="26" t="str">
        <f>CHAR(34)&amp;VLOOKUP(C143,SOURCE!$V$3:$AC$2856,6,0)&amp;CHAR(34)</f>
        <v>"SDR"</v>
      </c>
      <c r="F143" s="22" t="str">
        <f>VLOOKUP(C143,SOURCE!$V$3:$AD$2856,9,0)&amp;"           {"&amp;D143&amp;",   "&amp;E143&amp;"},"</f>
        <v>//           {ITM_SDR,   "SDR"},</v>
      </c>
      <c r="H143" t="b">
        <f>ISNA(VLOOKUP(J143,J144:J$823,1,0))</f>
        <v>1</v>
      </c>
      <c r="I143" s="27">
        <f>VLOOKUP(C143,SOURCE!V$6:AB$10035,7,0)</f>
        <v>424</v>
      </c>
      <c r="J143" s="28" t="str">
        <f>VLOOKUP(C143,SOURCE!V$6:AB$10035,6,0)</f>
        <v>SDR</v>
      </c>
      <c r="K143" s="29" t="str">
        <f t="shared" si="13"/>
        <v>SDR</v>
      </c>
      <c r="L143" s="39" t="str">
        <f>VLOOKUP(C143,SOURCE!V$6:AB$10035,2,0)</f>
        <v>Math</v>
      </c>
      <c r="M143" t="str">
        <f>IF(VLOOKUP(I143,SOURCE!B:P,2,0)="/  { itemToBeCoded","To be coded","")</f>
        <v/>
      </c>
      <c r="N143" s="17" t="str">
        <f>IF(AND(O143,VLOOKUP(I143,SOURCE!B:P,2,0)&lt;&gt;"/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1</v>
      </c>
      <c r="Q143" s="26" t="str">
        <f>VLOOKUP(I143,SOURCE!B:P,5,0)</f>
        <v>"SDR"</v>
      </c>
      <c r="U143">
        <f t="shared" si="10"/>
        <v>49</v>
      </c>
      <c r="V143">
        <f>SUM(V142,IF($O143,X143,0))</f>
        <v>299797202.27370036</v>
      </c>
      <c r="W143" t="str">
        <f>IF(AND(O143,VLOOKUP(I143,SOURCE!B:P,2,0)&lt;&gt;"/  { itemToBeCoded"),IF(ISERROR(VLOOKUP(J143,TEST!A:F,5,0)),"",VLOOKUP(J143,TEST!A:F,5,0)),"")</f>
        <v/>
      </c>
      <c r="X143" t="str">
        <f>IF(AND(O143,VLOOKUP(I143,SOURCE!B:P,2,0)&lt;&gt;"/  { itemToBeCoded"),IF(ISERROR(VLOOKUP(J143,TEST!A:F,6,0)),"",VLOOKUP(J143,TEST!A:F,6,0)),"")</f>
        <v/>
      </c>
      <c r="Y143" t="str">
        <f t="shared" si="12"/>
        <v/>
      </c>
    </row>
    <row r="144" spans="1:25">
      <c r="A144" s="24" t="str">
        <f>IF(ISNA(VLOOKUP(D144,D145:D$10322,1,0)),"",1)</f>
        <v/>
      </c>
      <c r="B144" s="24" t="str">
        <f>IF(ISNA(VLOOKUP(E144,E145:E$10322,1,0)),"",1)</f>
        <v/>
      </c>
      <c r="C144" s="2">
        <v>142</v>
      </c>
      <c r="D144" s="2" t="str">
        <f>VLOOKUP(C144,SOURCE!$V$3:$AC$2856,8,0)</f>
        <v>ITM_SIGMAPLUS</v>
      </c>
      <c r="E144" s="26" t="str">
        <f>CHAR(34)&amp;VLOOKUP(C144,SOURCE!$V$3:$AC$2856,6,0)&amp;CHAR(34)</f>
        <v>"SUM+"</v>
      </c>
      <c r="F144" s="22" t="str">
        <f>VLOOKUP(C144,SOURCE!$V$3:$AD$2856,9,0)&amp;"           {"&amp;D144&amp;",   "&amp;E144&amp;"},"</f>
        <v xml:space="preserve">           {ITM_SIGMAPLUS,   "SUM+"},</v>
      </c>
      <c r="H144" t="b">
        <f>ISNA(VLOOKUP(J144,J145:J$823,1,0))</f>
        <v>1</v>
      </c>
      <c r="I144" s="27">
        <f>VLOOKUP(C144,SOURCE!V$6:AB$10035,7,0)</f>
        <v>433</v>
      </c>
      <c r="J144" s="28" t="str">
        <f>VLOOKUP(C144,SOURCE!V$6:AB$10035,6,0)</f>
        <v>SUM+</v>
      </c>
      <c r="K144" s="29" t="str">
        <f t="shared" si="13"/>
        <v>SUM+</v>
      </c>
      <c r="L144" s="39" t="str">
        <f>VLOOKUP(C144,SOURCE!V$6:AB$10035,2,0)</f>
        <v>Stat</v>
      </c>
      <c r="M144" t="str">
        <f>IF(VLOOKUP(I144,SOURCE!B:P,2,0)="/  { itemToBeCoded","To be coded","")</f>
        <v/>
      </c>
      <c r="N144" s="17" t="str">
        <f>IF(AND(O144,VLOOKUP(I144,SOURCE!B:P,2,0)&lt;&gt;"/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6" t="str">
        <f>VLOOKUP(I144,SOURCE!B:P,5,0)</f>
        <v>STD_SIGMA "+"</v>
      </c>
      <c r="U144">
        <f t="shared" ref="U144:U207" si="14">SUM(U143,W144)</f>
        <v>49</v>
      </c>
      <c r="V144">
        <f t="shared" ref="V144:V207" si="15">SUM(V143,IF($O144,X144,0))</f>
        <v>299797202.27370036</v>
      </c>
      <c r="W144" t="str">
        <f>IF(AND(O144,VLOOKUP(I144,SOURCE!B:P,2,0)&lt;&gt;"/  { itemToBeCoded"),IF(ISERROR(VLOOKUP(J144,TEST!A:F,5,0)),"",VLOOKUP(J144,TEST!A:F,5,0)),"")</f>
        <v/>
      </c>
      <c r="X144" t="str">
        <f>IF(AND(O144,VLOOKUP(I144,SOURCE!B:P,2,0)&lt;&gt;"/  { itemToBeCoded"),IF(ISERROR(VLOOKUP(J144,TEST!A:F,6,0)),"",VLOOKUP(J144,TEST!A:F,6,0)),"")</f>
        <v/>
      </c>
      <c r="Y144" t="str">
        <f t="shared" si="12"/>
        <v/>
      </c>
    </row>
    <row r="145" spans="1:25">
      <c r="A145" s="24" t="str">
        <f>IF(ISNA(VLOOKUP(D145,D146:D$10322,1,0)),"",1)</f>
        <v/>
      </c>
      <c r="B145" s="24" t="str">
        <f>IF(ISNA(VLOOKUP(E145,E146:E$10322,1,0)),"",1)</f>
        <v/>
      </c>
      <c r="C145" s="2">
        <v>143</v>
      </c>
      <c r="D145" s="2" t="str">
        <f>VLOOKUP(C145,SOURCE!$V$3:$AC$2856,8,0)</f>
        <v>ITM_NSIGMA</v>
      </c>
      <c r="E145" s="26" t="str">
        <f>CHAR(34)&amp;VLOOKUP(C145,SOURCE!$V$3:$AC$2856,6,0)&amp;CHAR(34)</f>
        <v>"NSUM"</v>
      </c>
      <c r="F145" s="22" t="str">
        <f>VLOOKUP(C145,SOURCE!$V$3:$AD$2856,9,0)&amp;"           {"&amp;D145&amp;",   "&amp;E145&amp;"},"</f>
        <v xml:space="preserve">           {ITM_NSIGMA,   "NSUM"},</v>
      </c>
      <c r="H145" t="b">
        <f>ISNA(VLOOKUP(J145,J146:J$823,1,0))</f>
        <v>1</v>
      </c>
      <c r="I145" s="27">
        <f>VLOOKUP(C145,SOURCE!V$6:AB$10035,7,0)</f>
        <v>435</v>
      </c>
      <c r="J145" s="28" t="str">
        <f>VLOOKUP(C145,SOURCE!V$6:AB$10035,6,0)</f>
        <v>NSUM</v>
      </c>
      <c r="K145" s="29" t="str">
        <f t="shared" si="13"/>
        <v>n</v>
      </c>
      <c r="L145" s="39" t="str">
        <f>VLOOKUP(C145,SOURCE!V$6:AB$10035,2,0)</f>
        <v>Stat</v>
      </c>
      <c r="M145" t="str">
        <f>IF(VLOOKUP(I145,SOURCE!B:P,2,0)="/  { itemToBeCoded","To be coded","")</f>
        <v/>
      </c>
      <c r="N145" s="17" t="str">
        <f>IF(AND(O145,VLOOKUP(I145,SOURCE!B:P,2,0)&lt;&gt;"/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1</v>
      </c>
      <c r="Q145" s="26" t="str">
        <f>VLOOKUP(I145,SOURCE!B:P,5,0)</f>
        <v>"n"</v>
      </c>
      <c r="U145">
        <f t="shared" si="14"/>
        <v>49</v>
      </c>
      <c r="V145">
        <f t="shared" si="15"/>
        <v>299797202.27370036</v>
      </c>
      <c r="W145" t="str">
        <f>IF(AND(O145,VLOOKUP(I145,SOURCE!B:P,2,0)&lt;&gt;"/  { itemToBeCoded"),IF(ISERROR(VLOOKUP(J145,TEST!A:F,5,0)),"",VLOOKUP(J145,TEST!A:F,5,0)),"")</f>
        <v/>
      </c>
      <c r="X145" t="str">
        <f>IF(AND(O145,VLOOKUP(I145,SOURCE!B:P,2,0)&lt;&gt;"/  { itemToBeCoded"),IF(ISERROR(VLOOKUP(J145,TEST!A:F,6,0)),"",VLOOKUP(J145,TEST!A:F,6,0)),"")</f>
        <v/>
      </c>
      <c r="Y145" t="str">
        <f t="shared" si="12"/>
        <v/>
      </c>
    </row>
    <row r="146" spans="1:25">
      <c r="A146" s="24" t="str">
        <f>IF(ISNA(VLOOKUP(D146,D147:D$10322,1,0)),"",1)</f>
        <v/>
      </c>
      <c r="B146" s="24" t="str">
        <f>IF(ISNA(VLOOKUP(E146,E147:E$10322,1,0)),"",1)</f>
        <v/>
      </c>
      <c r="C146" s="2">
        <v>144</v>
      </c>
      <c r="D146" s="2" t="str">
        <f>VLOOKUP(C146,SOURCE!$V$3:$AC$2856,8,0)</f>
        <v>ITM_SIGMAx</v>
      </c>
      <c r="E146" s="26" t="str">
        <f>CHAR(34)&amp;VLOOKUP(C146,SOURCE!$V$3:$AC$2856,6,0)&amp;CHAR(34)</f>
        <v>"SUMX"</v>
      </c>
      <c r="F146" s="22" t="str">
        <f>VLOOKUP(C146,SOURCE!$V$3:$AD$2856,9,0)&amp;"           {"&amp;D146&amp;",   "&amp;E146&amp;"},"</f>
        <v xml:space="preserve">           {ITM_SIGMAx,   "SUMX"},</v>
      </c>
      <c r="H146" t="b">
        <f>ISNA(VLOOKUP(J146,J147:J$823,1,0))</f>
        <v>1</v>
      </c>
      <c r="I146" s="27">
        <f>VLOOKUP(C146,SOURCE!V$6:AB$10035,7,0)</f>
        <v>436</v>
      </c>
      <c r="J146" s="28" t="str">
        <f>VLOOKUP(C146,SOURCE!V$6:AB$10035,6,0)</f>
        <v>SUMX</v>
      </c>
      <c r="K146" s="29" t="str">
        <f t="shared" si="13"/>
        <v>SUMx</v>
      </c>
      <c r="L146" s="39" t="str">
        <f>VLOOKUP(C146,SOURCE!V$6:AB$10035,2,0)</f>
        <v>Stat</v>
      </c>
      <c r="M146" t="str">
        <f>IF(VLOOKUP(I146,SOURCE!B:P,2,0)="/  { itemToBeCoded","To be coded","")</f>
        <v/>
      </c>
      <c r="N146" s="17" t="str">
        <f>IF(AND(O146,VLOOKUP(I146,SOURCE!B:P,2,0)&lt;&gt;"/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6" t="str">
        <f>VLOOKUP(I146,SOURCE!B:P,5,0)</f>
        <v>STD_SIGMA "x"</v>
      </c>
      <c r="U146">
        <f t="shared" si="14"/>
        <v>49</v>
      </c>
      <c r="V146">
        <f t="shared" si="15"/>
        <v>299797202.27370036</v>
      </c>
      <c r="W146" t="str">
        <f>IF(AND(O146,VLOOKUP(I146,SOURCE!B:P,2,0)&lt;&gt;"/  { itemToBeCoded"),IF(ISERROR(VLOOKUP(J146,TEST!A:F,5,0)),"",VLOOKUP(J146,TEST!A:F,5,0)),"")</f>
        <v/>
      </c>
      <c r="X146" t="str">
        <f>IF(AND(O146,VLOOKUP(I146,SOURCE!B:P,2,0)&lt;&gt;"/  { itemToBeCoded"),IF(ISERROR(VLOOKUP(J146,TEST!A:F,6,0)),"",VLOOKUP(J146,TEST!A:F,6,0)),"")</f>
        <v/>
      </c>
      <c r="Y146" t="str">
        <f t="shared" si="12"/>
        <v/>
      </c>
    </row>
    <row r="147" spans="1:25">
      <c r="A147" s="24" t="str">
        <f>IF(ISNA(VLOOKUP(D147,D148:D$10322,1,0)),"",1)</f>
        <v/>
      </c>
      <c r="B147" s="24" t="str">
        <f>IF(ISNA(VLOOKUP(E147,E148:E$10322,1,0)),"",1)</f>
        <v/>
      </c>
      <c r="C147" s="2">
        <v>145</v>
      </c>
      <c r="D147" s="2" t="str">
        <f>VLOOKUP(C147,SOURCE!$V$3:$AC$2856,8,0)</f>
        <v>ITM_SIGMAy</v>
      </c>
      <c r="E147" s="26" t="str">
        <f>CHAR(34)&amp;VLOOKUP(C147,SOURCE!$V$3:$AC$2856,6,0)&amp;CHAR(34)</f>
        <v>"SUMY"</v>
      </c>
      <c r="F147" s="22" t="str">
        <f>VLOOKUP(C147,SOURCE!$V$3:$AD$2856,9,0)&amp;"           {"&amp;D147&amp;",   "&amp;E147&amp;"},"</f>
        <v xml:space="preserve">           {ITM_SIGMAy,   "SUMY"},</v>
      </c>
      <c r="H147" t="b">
        <f>ISNA(VLOOKUP(J147,J148:J$823,1,0))</f>
        <v>1</v>
      </c>
      <c r="I147" s="27">
        <f>VLOOKUP(C147,SOURCE!V$6:AB$10035,7,0)</f>
        <v>437</v>
      </c>
      <c r="J147" s="28" t="str">
        <f>VLOOKUP(C147,SOURCE!V$6:AB$10035,6,0)</f>
        <v>SUMY</v>
      </c>
      <c r="K147" s="29" t="str">
        <f t="shared" si="13"/>
        <v>SUMy</v>
      </c>
      <c r="L147" s="39" t="str">
        <f>VLOOKUP(C147,SOURCE!V$6:AB$10035,2,0)</f>
        <v>Stat</v>
      </c>
      <c r="M147" t="str">
        <f>IF(VLOOKUP(I147,SOURCE!B:P,2,0)="/  { itemToBeCoded","To be coded","")</f>
        <v/>
      </c>
      <c r="N147" s="17" t="str">
        <f>IF(AND(O147,VLOOKUP(I147,SOURCE!B:P,2,0)&lt;&gt;"/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6" t="str">
        <f>VLOOKUP(I147,SOURCE!B:P,5,0)</f>
        <v>STD_SIGMA "y"</v>
      </c>
      <c r="U147">
        <f t="shared" si="14"/>
        <v>49</v>
      </c>
      <c r="V147">
        <f t="shared" si="15"/>
        <v>299797202.27370036</v>
      </c>
      <c r="W147" t="str">
        <f>IF(AND(O147,VLOOKUP(I147,SOURCE!B:P,2,0)&lt;&gt;"/  { itemToBeCoded"),IF(ISERROR(VLOOKUP(J147,TEST!A:F,5,0)),"",VLOOKUP(J147,TEST!A:F,5,0)),"")</f>
        <v/>
      </c>
      <c r="X147" t="str">
        <f>IF(AND(O147,VLOOKUP(I147,SOURCE!B:P,2,0)&lt;&gt;"/  { itemToBeCoded"),IF(ISERROR(VLOOKUP(J147,TEST!A:F,6,0)),"",VLOOKUP(J147,TEST!A:F,6,0)),"")</f>
        <v/>
      </c>
      <c r="Y147" t="str">
        <f t="shared" si="12"/>
        <v/>
      </c>
    </row>
    <row r="148" spans="1:25">
      <c r="A148" s="24" t="str">
        <f>IF(ISNA(VLOOKUP(D148,D149:D$10322,1,0)),"",1)</f>
        <v/>
      </c>
      <c r="B148" s="24" t="str">
        <f>IF(ISNA(VLOOKUP(E148,E149:E$10322,1,0)),"",1)</f>
        <v/>
      </c>
      <c r="C148" s="2">
        <v>146</v>
      </c>
      <c r="D148" s="2" t="str">
        <f>VLOOKUP(C148,SOURCE!$V$3:$AC$2856,8,0)</f>
        <v>ITM_SIGMAx2</v>
      </c>
      <c r="E148" s="26" t="str">
        <f>CHAR(34)&amp;VLOOKUP(C148,SOURCE!$V$3:$AC$2856,6,0)&amp;CHAR(34)</f>
        <v>"SMX^2"</v>
      </c>
      <c r="F148" s="22" t="str">
        <f>VLOOKUP(C148,SOURCE!$V$3:$AD$2856,9,0)&amp;"           {"&amp;D148&amp;",   "&amp;E148&amp;"},"</f>
        <v>//           {ITM_SIGMAx2,   "SMX^2"},</v>
      </c>
      <c r="H148" t="b">
        <f>ISNA(VLOOKUP(J148,J149:J$823,1,0))</f>
        <v>1</v>
      </c>
      <c r="I148" s="27">
        <f>VLOOKUP(C148,SOURCE!V$6:AB$10035,7,0)</f>
        <v>438</v>
      </c>
      <c r="J148" s="28" t="str">
        <f>VLOOKUP(C148,SOURCE!V$6:AB$10035,6,0)</f>
        <v>SMX^2</v>
      </c>
      <c r="K148" s="29" t="str">
        <f t="shared" si="13"/>
        <v>SUMx^2</v>
      </c>
      <c r="L148" s="39" t="str">
        <f>VLOOKUP(C148,SOURCE!V$6:AB$10035,2,0)</f>
        <v>Stat</v>
      </c>
      <c r="M148" t="str">
        <f>IF(VLOOKUP(I148,SOURCE!B:P,2,0)="/  { itemToBeCoded","To be coded","")</f>
        <v/>
      </c>
      <c r="N148" s="17" t="str">
        <f>IF(AND(O148,VLOOKUP(I148,SOURCE!B:P,2,0)&lt;&gt;"/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6" t="str">
        <f>VLOOKUP(I148,SOURCE!B:P,5,0)</f>
        <v>STD_SIGMA "x" STD_SUP_2</v>
      </c>
      <c r="U148">
        <f t="shared" si="14"/>
        <v>49</v>
      </c>
      <c r="V148">
        <f t="shared" si="15"/>
        <v>299797202.27370036</v>
      </c>
      <c r="W148" t="str">
        <f>IF(AND(O148,VLOOKUP(I148,SOURCE!B:P,2,0)&lt;&gt;"/  { itemToBeCoded"),IF(ISERROR(VLOOKUP(J148,TEST!A:F,5,0)),"",VLOOKUP(J148,TEST!A:F,5,0)),"")</f>
        <v/>
      </c>
      <c r="X148" t="str">
        <f>IF(AND(O148,VLOOKUP(I148,SOURCE!B:P,2,0)&lt;&gt;"/  { itemToBeCoded"),IF(ISERROR(VLOOKUP(J148,TEST!A:F,6,0)),"",VLOOKUP(J148,TEST!A:F,6,0)),"")</f>
        <v/>
      </c>
      <c r="Y148" t="str">
        <f t="shared" si="12"/>
        <v/>
      </c>
    </row>
    <row r="149" spans="1:25">
      <c r="A149" s="24" t="str">
        <f>IF(ISNA(VLOOKUP(D149,D150:D$10322,1,0)),"",1)</f>
        <v/>
      </c>
      <c r="B149" s="24" t="str">
        <f>IF(ISNA(VLOOKUP(E149,E150:E$10322,1,0)),"",1)</f>
        <v/>
      </c>
      <c r="C149" s="2">
        <v>147</v>
      </c>
      <c r="D149" s="2" t="str">
        <f>VLOOKUP(C149,SOURCE!$V$3:$AC$2856,8,0)</f>
        <v>ITM_SIGMAx2y</v>
      </c>
      <c r="E149" s="26" t="str">
        <f>CHAR(34)&amp;VLOOKUP(C149,SOURCE!$V$3:$AC$2856,6,0)&amp;CHAR(34)</f>
        <v>"SMX^2Y"</v>
      </c>
      <c r="F149" s="22" t="str">
        <f>VLOOKUP(C149,SOURCE!$V$3:$AD$2856,9,0)&amp;"           {"&amp;D149&amp;",   "&amp;E149&amp;"},"</f>
        <v>//           {ITM_SIGMAx2y,   "SMX^2Y"},</v>
      </c>
      <c r="H149" t="b">
        <f>ISNA(VLOOKUP(J149,J150:J$823,1,0))</f>
        <v>1</v>
      </c>
      <c r="I149" s="27">
        <f>VLOOKUP(C149,SOURCE!V$6:AB$10035,7,0)</f>
        <v>439</v>
      </c>
      <c r="J149" s="28" t="str">
        <f>VLOOKUP(C149,SOURCE!V$6:AB$10035,6,0)</f>
        <v>SMX^2Y</v>
      </c>
      <c r="K149" s="29" t="str">
        <f t="shared" si="13"/>
        <v>SUMx^2y</v>
      </c>
      <c r="L149" s="39" t="str">
        <f>VLOOKUP(C149,SOURCE!V$6:AB$10035,2,0)</f>
        <v>Stat</v>
      </c>
      <c r="M149" t="str">
        <f>IF(VLOOKUP(I149,SOURCE!B:P,2,0)="/  { itemToBeCoded","To be coded","")</f>
        <v/>
      </c>
      <c r="N149" s="17" t="str">
        <f>IF(AND(O149,VLOOKUP(I149,SOURCE!B:P,2,0)&lt;&gt;"/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6" t="str">
        <f>VLOOKUP(I149,SOURCE!B:P,5,0)</f>
        <v>STD_SIGMA "x" STD_SUP_2 "y"</v>
      </c>
      <c r="U149">
        <f t="shared" si="14"/>
        <v>49</v>
      </c>
      <c r="V149">
        <f t="shared" si="15"/>
        <v>299797202.27370036</v>
      </c>
      <c r="W149" t="str">
        <f>IF(AND(O149,VLOOKUP(I149,SOURCE!B:P,2,0)&lt;&gt;"/  { itemToBeCoded"),IF(ISERROR(VLOOKUP(J149,TEST!A:F,5,0)),"",VLOOKUP(J149,TEST!A:F,5,0)),"")</f>
        <v/>
      </c>
      <c r="X149" t="str">
        <f>IF(AND(O149,VLOOKUP(I149,SOURCE!B:P,2,0)&lt;&gt;"/  { itemToBeCoded"),IF(ISERROR(VLOOKUP(J149,TEST!A:F,6,0)),"",VLOOKUP(J149,TEST!A:F,6,0)),"")</f>
        <v/>
      </c>
      <c r="Y149" t="str">
        <f t="shared" si="12"/>
        <v/>
      </c>
    </row>
    <row r="150" spans="1:25">
      <c r="A150" s="24" t="str">
        <f>IF(ISNA(VLOOKUP(D150,D151:D$10322,1,0)),"",1)</f>
        <v/>
      </c>
      <c r="B150" s="24" t="str">
        <f>IF(ISNA(VLOOKUP(E150,E151:E$10322,1,0)),"",1)</f>
        <v/>
      </c>
      <c r="C150" s="2">
        <v>148</v>
      </c>
      <c r="D150" s="2" t="str">
        <f>VLOOKUP(C150,SOURCE!$V$3:$AC$2856,8,0)</f>
        <v>ITM_SIGMAy2</v>
      </c>
      <c r="E150" s="26" t="str">
        <f>CHAR(34)&amp;VLOOKUP(C150,SOURCE!$V$3:$AC$2856,6,0)&amp;CHAR(34)</f>
        <v>"SMY^2"</v>
      </c>
      <c r="F150" s="22" t="str">
        <f>VLOOKUP(C150,SOURCE!$V$3:$AD$2856,9,0)&amp;"           {"&amp;D150&amp;",   "&amp;E150&amp;"},"</f>
        <v>//           {ITM_SIGMAy2,   "SMY^2"},</v>
      </c>
      <c r="H150" t="b">
        <f>ISNA(VLOOKUP(J150,J151:J$823,1,0))</f>
        <v>1</v>
      </c>
      <c r="I150" s="27">
        <f>VLOOKUP(C150,SOURCE!V$6:AB$10035,7,0)</f>
        <v>440</v>
      </c>
      <c r="J150" s="28" t="str">
        <f>VLOOKUP(C150,SOURCE!V$6:AB$10035,6,0)</f>
        <v>SMY^2</v>
      </c>
      <c r="K150" s="29" t="str">
        <f t="shared" si="13"/>
        <v>SUMy^2</v>
      </c>
      <c r="L150" s="39" t="str">
        <f>VLOOKUP(C150,SOURCE!V$6:AB$10035,2,0)</f>
        <v>Stat</v>
      </c>
      <c r="M150" t="str">
        <f>IF(VLOOKUP(I150,SOURCE!B:P,2,0)="/  { itemToBeCoded","To be coded","")</f>
        <v/>
      </c>
      <c r="N150" s="17" t="str">
        <f>IF(AND(O150,VLOOKUP(I150,SOURCE!B:P,2,0)&lt;&gt;"/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6" t="str">
        <f>VLOOKUP(I150,SOURCE!B:P,5,0)</f>
        <v>STD_SIGMA "y" STD_SUP_2</v>
      </c>
      <c r="U150">
        <f t="shared" si="14"/>
        <v>49</v>
      </c>
      <c r="V150">
        <f t="shared" si="15"/>
        <v>299797202.27370036</v>
      </c>
      <c r="W150" t="str">
        <f>IF(AND(O150,VLOOKUP(I150,SOURCE!B:P,2,0)&lt;&gt;"/  { itemToBeCoded"),IF(ISERROR(VLOOKUP(J150,TEST!A:F,5,0)),"",VLOOKUP(J150,TEST!A:F,5,0)),"")</f>
        <v/>
      </c>
      <c r="X150" t="str">
        <f>IF(AND(O150,VLOOKUP(I150,SOURCE!B:P,2,0)&lt;&gt;"/  { itemToBeCoded"),IF(ISERROR(VLOOKUP(J150,TEST!A:F,6,0)),"",VLOOKUP(J150,TEST!A:F,6,0)),"")</f>
        <v/>
      </c>
      <c r="Y150" t="str">
        <f t="shared" si="12"/>
        <v/>
      </c>
    </row>
    <row r="151" spans="1:25">
      <c r="A151" s="24" t="str">
        <f>IF(ISNA(VLOOKUP(D151,D152:D$10322,1,0)),"",1)</f>
        <v/>
      </c>
      <c r="B151" s="24" t="str">
        <f>IF(ISNA(VLOOKUP(E151,E152:E$10322,1,0)),"",1)</f>
        <v/>
      </c>
      <c r="C151" s="2">
        <v>149</v>
      </c>
      <c r="D151" s="2" t="str">
        <f>VLOOKUP(C151,SOURCE!$V$3:$AC$2856,8,0)</f>
        <v>ITM_SIGMAxy</v>
      </c>
      <c r="E151" s="26" t="str">
        <f>CHAR(34)&amp;VLOOKUP(C151,SOURCE!$V$3:$AC$2856,6,0)&amp;CHAR(34)</f>
        <v>"SMXY"</v>
      </c>
      <c r="F151" s="22" t="str">
        <f>VLOOKUP(C151,SOURCE!$V$3:$AD$2856,9,0)&amp;"           {"&amp;D151&amp;",   "&amp;E151&amp;"},"</f>
        <v>//           {ITM_SIGMAxy,   "SMXY"},</v>
      </c>
      <c r="H151" t="b">
        <f>ISNA(VLOOKUP(J151,J152:J$823,1,0))</f>
        <v>1</v>
      </c>
      <c r="I151" s="27">
        <f>VLOOKUP(C151,SOURCE!V$6:AB$10035,7,0)</f>
        <v>441</v>
      </c>
      <c r="J151" s="28" t="str">
        <f>VLOOKUP(C151,SOURCE!V$6:AB$10035,6,0)</f>
        <v>SMXY</v>
      </c>
      <c r="K151" s="29" t="str">
        <f t="shared" si="13"/>
        <v>SUMxy</v>
      </c>
      <c r="L151" s="39" t="str">
        <f>VLOOKUP(C151,SOURCE!V$6:AB$10035,2,0)</f>
        <v>Stat</v>
      </c>
      <c r="M151" t="str">
        <f>IF(VLOOKUP(I151,SOURCE!B:P,2,0)="/  { itemToBeCoded","To be coded","")</f>
        <v/>
      </c>
      <c r="N151" s="17" t="str">
        <f>IF(AND(O151,VLOOKUP(I151,SOURCE!B:P,2,0)&lt;&gt;"/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6" t="str">
        <f>VLOOKUP(I151,SOURCE!B:P,5,0)</f>
        <v>STD_SIGMA "xy"</v>
      </c>
      <c r="U151">
        <f t="shared" si="14"/>
        <v>49</v>
      </c>
      <c r="V151">
        <f t="shared" si="15"/>
        <v>299797202.27370036</v>
      </c>
      <c r="W151" t="str">
        <f>IF(AND(O151,VLOOKUP(I151,SOURCE!B:P,2,0)&lt;&gt;"/  { itemToBeCoded"),IF(ISERROR(VLOOKUP(J151,TEST!A:F,5,0)),"",VLOOKUP(J151,TEST!A:F,5,0)),"")</f>
        <v/>
      </c>
      <c r="X151" t="str">
        <f>IF(AND(O151,VLOOKUP(I151,SOURCE!B:P,2,0)&lt;&gt;"/  { itemToBeCoded"),IF(ISERROR(VLOOKUP(J151,TEST!A:F,6,0)),"",VLOOKUP(J151,TEST!A:F,6,0)),"")</f>
        <v/>
      </c>
      <c r="Y151" t="str">
        <f t="shared" si="12"/>
        <v/>
      </c>
    </row>
    <row r="152" spans="1:25">
      <c r="A152" s="24" t="str">
        <f>IF(ISNA(VLOOKUP(D152,D153:D$10322,1,0)),"",1)</f>
        <v/>
      </c>
      <c r="B152" s="24" t="str">
        <f>IF(ISNA(VLOOKUP(E152,E153:E$10322,1,0)),"",1)</f>
        <v/>
      </c>
      <c r="C152" s="2">
        <v>150</v>
      </c>
      <c r="D152" s="2" t="str">
        <f>VLOOKUP(C152,SOURCE!$V$3:$AC$2856,8,0)</f>
        <v>ITM_SIGMAlnxy</v>
      </c>
      <c r="E152" s="26" t="str">
        <f>CHAR(34)&amp;VLOOKUP(C152,SOURCE!$V$3:$AC$2856,6,0)&amp;CHAR(34)</f>
        <v>"SMLNXY"</v>
      </c>
      <c r="F152" s="22" t="str">
        <f>VLOOKUP(C152,SOURCE!$V$3:$AD$2856,9,0)&amp;"           {"&amp;D152&amp;",   "&amp;E152&amp;"},"</f>
        <v>//           {ITM_SIGMAlnxy,   "SMLNXY"},</v>
      </c>
      <c r="H152" t="b">
        <f>ISNA(VLOOKUP(J152,J153:J$823,1,0))</f>
        <v>1</v>
      </c>
      <c r="I152" s="27">
        <f>VLOOKUP(C152,SOURCE!V$6:AB$10035,7,0)</f>
        <v>442</v>
      </c>
      <c r="J152" s="28" t="str">
        <f>VLOOKUP(C152,SOURCE!V$6:AB$10035,6,0)</f>
        <v>SMLNXY</v>
      </c>
      <c r="K152" s="29" t="str">
        <f t="shared" si="13"/>
        <v>SUMlnxy</v>
      </c>
      <c r="L152" s="39" t="str">
        <f>VLOOKUP(C152,SOURCE!V$6:AB$10035,2,0)</f>
        <v>Stat</v>
      </c>
      <c r="M152" t="str">
        <f>IF(VLOOKUP(I152,SOURCE!B:P,2,0)="/  { itemToBeCoded","To be coded","")</f>
        <v/>
      </c>
      <c r="N152" s="17" t="str">
        <f>IF(AND(O152,VLOOKUP(I152,SOURCE!B:P,2,0)&lt;&gt;"/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6" t="str">
        <f>VLOOKUP(I152,SOURCE!B:P,5,0)</f>
        <v>STD_SIGMA "lnxy"</v>
      </c>
      <c r="U152">
        <f t="shared" si="14"/>
        <v>49</v>
      </c>
      <c r="V152">
        <f t="shared" si="15"/>
        <v>299797202.27370036</v>
      </c>
      <c r="W152" t="str">
        <f>IF(AND(O152,VLOOKUP(I152,SOURCE!B:P,2,0)&lt;&gt;"/  { itemToBeCoded"),IF(ISERROR(VLOOKUP(J152,TEST!A:F,5,0)),"",VLOOKUP(J152,TEST!A:F,5,0)),"")</f>
        <v/>
      </c>
      <c r="X152" t="str">
        <f>IF(AND(O152,VLOOKUP(I152,SOURCE!B:P,2,0)&lt;&gt;"/  { itemToBeCoded"),IF(ISERROR(VLOOKUP(J152,TEST!A:F,6,0)),"",VLOOKUP(J152,TEST!A:F,6,0)),"")</f>
        <v/>
      </c>
      <c r="Y152" t="str">
        <f t="shared" si="12"/>
        <v/>
      </c>
    </row>
    <row r="153" spans="1:25">
      <c r="A153" s="24" t="str">
        <f>IF(ISNA(VLOOKUP(D153,D154:D$10322,1,0)),"",1)</f>
        <v/>
      </c>
      <c r="B153" s="24" t="str">
        <f>IF(ISNA(VLOOKUP(E153,E154:E$10322,1,0)),"",1)</f>
        <v/>
      </c>
      <c r="C153" s="2">
        <v>151</v>
      </c>
      <c r="D153" s="2" t="str">
        <f>VLOOKUP(C153,SOURCE!$V$3:$AC$2856,8,0)</f>
        <v>ITM_SIGMAlnx</v>
      </c>
      <c r="E153" s="26" t="str">
        <f>CHAR(34)&amp;VLOOKUP(C153,SOURCE!$V$3:$AC$2856,6,0)&amp;CHAR(34)</f>
        <v>"SMLNX"</v>
      </c>
      <c r="F153" s="22" t="str">
        <f>VLOOKUP(C153,SOURCE!$V$3:$AD$2856,9,0)&amp;"           {"&amp;D153&amp;",   "&amp;E153&amp;"},"</f>
        <v>//           {ITM_SIGMAlnx,   "SMLNX"},</v>
      </c>
      <c r="H153" t="b">
        <f>ISNA(VLOOKUP(J153,J154:J$823,1,0))</f>
        <v>1</v>
      </c>
      <c r="I153" s="27">
        <f>VLOOKUP(C153,SOURCE!V$6:AB$10035,7,0)</f>
        <v>443</v>
      </c>
      <c r="J153" s="28" t="str">
        <f>VLOOKUP(C153,SOURCE!V$6:AB$10035,6,0)</f>
        <v>SMLNX</v>
      </c>
      <c r="K153" s="29" t="str">
        <f t="shared" si="13"/>
        <v>SUMlnx</v>
      </c>
      <c r="L153" s="39" t="str">
        <f>VLOOKUP(C153,SOURCE!V$6:AB$10035,2,0)</f>
        <v>Stat</v>
      </c>
      <c r="M153" t="str">
        <f>IF(VLOOKUP(I153,SOURCE!B:P,2,0)="/  { itemToBeCoded","To be coded","")</f>
        <v/>
      </c>
      <c r="N153" s="17" t="str">
        <f>IF(AND(O153,VLOOKUP(I153,SOURCE!B:P,2,0)&lt;&gt;"/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6" t="str">
        <f>VLOOKUP(I153,SOURCE!B:P,5,0)</f>
        <v>STD_SIGMA "lnx"</v>
      </c>
      <c r="U153">
        <f t="shared" si="14"/>
        <v>49</v>
      </c>
      <c r="V153">
        <f t="shared" si="15"/>
        <v>299797202.27370036</v>
      </c>
      <c r="W153" t="str">
        <f>IF(AND(O153,VLOOKUP(I153,SOURCE!B:P,2,0)&lt;&gt;"/  { itemToBeCoded"),IF(ISERROR(VLOOKUP(J153,TEST!A:F,5,0)),"",VLOOKUP(J153,TEST!A:F,5,0)),"")</f>
        <v/>
      </c>
      <c r="X153" t="str">
        <f>IF(AND(O153,VLOOKUP(I153,SOURCE!B:P,2,0)&lt;&gt;"/  { itemToBeCoded"),IF(ISERROR(VLOOKUP(J153,TEST!A:F,6,0)),"",VLOOKUP(J153,TEST!A:F,6,0)),"")</f>
        <v/>
      </c>
      <c r="Y153" t="str">
        <f t="shared" si="12"/>
        <v/>
      </c>
    </row>
    <row r="154" spans="1:25">
      <c r="A154" s="24" t="str">
        <f>IF(ISNA(VLOOKUP(D154,D155:D$10322,1,0)),"",1)</f>
        <v/>
      </c>
      <c r="B154" s="24" t="str">
        <f>IF(ISNA(VLOOKUP(E154,E155:E$10322,1,0)),"",1)</f>
        <v/>
      </c>
      <c r="C154" s="2">
        <v>152</v>
      </c>
      <c r="D154" s="2" t="str">
        <f>VLOOKUP(C154,SOURCE!$V$3:$AC$2856,8,0)</f>
        <v>ITM_SIGMAln2x</v>
      </c>
      <c r="E154" s="26" t="str">
        <f>CHAR(34)&amp;VLOOKUP(C154,SOURCE!$V$3:$AC$2856,6,0)&amp;CHAR(34)</f>
        <v>"SMLN^2X"</v>
      </c>
      <c r="F154" s="22" t="str">
        <f>VLOOKUP(C154,SOURCE!$V$3:$AD$2856,9,0)&amp;"           {"&amp;D154&amp;",   "&amp;E154&amp;"},"</f>
        <v>//           {ITM_SIGMAln2x,   "SMLN^2X"},</v>
      </c>
      <c r="H154" t="b">
        <f>ISNA(VLOOKUP(J154,J155:J$823,1,0))</f>
        <v>1</v>
      </c>
      <c r="I154" s="27">
        <f>VLOOKUP(C154,SOURCE!V$6:AB$10035,7,0)</f>
        <v>444</v>
      </c>
      <c r="J154" s="28" t="str">
        <f>VLOOKUP(C154,SOURCE!V$6:AB$10035,6,0)</f>
        <v>SMLN^2X</v>
      </c>
      <c r="K154" s="29" t="str">
        <f t="shared" si="13"/>
        <v>SUMln^2x</v>
      </c>
      <c r="L154" s="39" t="str">
        <f>VLOOKUP(C154,SOURCE!V$6:AB$10035,2,0)</f>
        <v>Stat</v>
      </c>
      <c r="M154" t="str">
        <f>IF(VLOOKUP(I154,SOURCE!B:P,2,0)="/  { itemToBeCoded","To be coded","")</f>
        <v/>
      </c>
      <c r="N154" s="17" t="str">
        <f>IF(AND(O154,VLOOKUP(I154,SOURCE!B:P,2,0)&lt;&gt;"/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1</v>
      </c>
      <c r="Q154" s="26" t="str">
        <f>VLOOKUP(I154,SOURCE!B:P,5,0)</f>
        <v>STD_SIGMA "ln" STD_SUP_2 "x"</v>
      </c>
      <c r="U154">
        <f t="shared" si="14"/>
        <v>49</v>
      </c>
      <c r="V154">
        <f t="shared" si="15"/>
        <v>299797202.27370036</v>
      </c>
      <c r="W154" t="str">
        <f>IF(AND(O154,VLOOKUP(I154,SOURCE!B:P,2,0)&lt;&gt;"/  { itemToBeCoded"),IF(ISERROR(VLOOKUP(J154,TEST!A:F,5,0)),"",VLOOKUP(J154,TEST!A:F,5,0)),"")</f>
        <v/>
      </c>
      <c r="X154" t="str">
        <f>IF(AND(O154,VLOOKUP(I154,SOURCE!B:P,2,0)&lt;&gt;"/  { itemToBeCoded"),IF(ISERROR(VLOOKUP(J154,TEST!A:F,6,0)),"",VLOOKUP(J154,TEST!A:F,6,0)),"")</f>
        <v/>
      </c>
      <c r="Y154" t="str">
        <f t="shared" si="12"/>
        <v/>
      </c>
    </row>
    <row r="155" spans="1:25">
      <c r="A155" s="24" t="str">
        <f>IF(ISNA(VLOOKUP(D155,D156:D$10322,1,0)),"",1)</f>
        <v/>
      </c>
      <c r="B155" s="24" t="str">
        <f>IF(ISNA(VLOOKUP(E155,E156:E$10322,1,0)),"",1)</f>
        <v/>
      </c>
      <c r="C155" s="2">
        <v>153</v>
      </c>
      <c r="D155" s="2" t="str">
        <f>VLOOKUP(C155,SOURCE!$V$3:$AC$2856,8,0)</f>
        <v>ITM_SIGMAylnx</v>
      </c>
      <c r="E155" s="26" t="str">
        <f>CHAR(34)&amp;VLOOKUP(C155,SOURCE!$V$3:$AC$2856,6,0)&amp;CHAR(34)</f>
        <v>"SMYLNX"</v>
      </c>
      <c r="F155" s="22" t="str">
        <f>VLOOKUP(C155,SOURCE!$V$3:$AD$2856,9,0)&amp;"           {"&amp;D155&amp;",   "&amp;E155&amp;"},"</f>
        <v>//           {ITM_SIGMAylnx,   "SMYLNX"},</v>
      </c>
      <c r="H155" t="b">
        <f>ISNA(VLOOKUP(J155,J156:J$823,1,0))</f>
        <v>1</v>
      </c>
      <c r="I155" s="27">
        <f>VLOOKUP(C155,SOURCE!V$6:AB$10035,7,0)</f>
        <v>445</v>
      </c>
      <c r="J155" s="28" t="str">
        <f>VLOOKUP(C155,SOURCE!V$6:AB$10035,6,0)</f>
        <v>SMYLNX</v>
      </c>
      <c r="K155" s="29" t="str">
        <f t="shared" si="13"/>
        <v>SUMylnx</v>
      </c>
      <c r="L155" s="39" t="str">
        <f>VLOOKUP(C155,SOURCE!V$6:AB$10035,2,0)</f>
        <v>Stat</v>
      </c>
      <c r="M155" t="str">
        <f>IF(VLOOKUP(I155,SOURCE!B:P,2,0)="/  { itemToBeCoded","To be coded","")</f>
        <v/>
      </c>
      <c r="N155" s="17" t="str">
        <f>IF(AND(O155,VLOOKUP(I155,SOURCE!B:P,2,0)&lt;&gt;"/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6" t="str">
        <f>VLOOKUP(I155,SOURCE!B:P,5,0)</f>
        <v>STD_SIGMA "ylnx"</v>
      </c>
      <c r="U155">
        <f t="shared" si="14"/>
        <v>49</v>
      </c>
      <c r="V155">
        <f t="shared" si="15"/>
        <v>299797202.27370036</v>
      </c>
      <c r="W155" t="str">
        <f>IF(AND(O155,VLOOKUP(I155,SOURCE!B:P,2,0)&lt;&gt;"/  { itemToBeCoded"),IF(ISERROR(VLOOKUP(J155,TEST!A:F,5,0)),"",VLOOKUP(J155,TEST!A:F,5,0)),"")</f>
        <v/>
      </c>
      <c r="X155" t="str">
        <f>IF(AND(O155,VLOOKUP(I155,SOURCE!B:P,2,0)&lt;&gt;"/  { itemToBeCoded"),IF(ISERROR(VLOOKUP(J155,TEST!A:F,6,0)),"",VLOOKUP(J155,TEST!A:F,6,0)),"")</f>
        <v/>
      </c>
      <c r="Y155" t="str">
        <f t="shared" si="12"/>
        <v/>
      </c>
    </row>
    <row r="156" spans="1:25">
      <c r="A156" s="24" t="str">
        <f>IF(ISNA(VLOOKUP(D156,D157:D$10322,1,0)),"",1)</f>
        <v/>
      </c>
      <c r="B156" s="24" t="str">
        <f>IF(ISNA(VLOOKUP(E156,E157:E$10322,1,0)),"",1)</f>
        <v/>
      </c>
      <c r="C156" s="2">
        <v>154</v>
      </c>
      <c r="D156" s="2" t="str">
        <f>VLOOKUP(C156,SOURCE!$V$3:$AC$2856,8,0)</f>
        <v>ITM_SIGMAlny</v>
      </c>
      <c r="E156" s="26" t="str">
        <f>CHAR(34)&amp;VLOOKUP(C156,SOURCE!$V$3:$AC$2856,6,0)&amp;CHAR(34)</f>
        <v>"SMLNY"</v>
      </c>
      <c r="F156" s="22" t="str">
        <f>VLOOKUP(C156,SOURCE!$V$3:$AD$2856,9,0)&amp;"           {"&amp;D156&amp;",   "&amp;E156&amp;"},"</f>
        <v>//           {ITM_SIGMAlny,   "SMLNY"},</v>
      </c>
      <c r="H156" t="b">
        <f>ISNA(VLOOKUP(J156,J157:J$823,1,0))</f>
        <v>1</v>
      </c>
      <c r="I156" s="27">
        <f>VLOOKUP(C156,SOURCE!V$6:AB$10035,7,0)</f>
        <v>446</v>
      </c>
      <c r="J156" s="28" t="str">
        <f>VLOOKUP(C156,SOURCE!V$6:AB$10035,6,0)</f>
        <v>SMLNY</v>
      </c>
      <c r="K156" s="29" t="str">
        <f t="shared" si="13"/>
        <v>SUMlny</v>
      </c>
      <c r="L156" s="39" t="str">
        <f>VLOOKUP(C156,SOURCE!V$6:AB$10035,2,0)</f>
        <v>Stat</v>
      </c>
      <c r="M156" t="str">
        <f>IF(VLOOKUP(I156,SOURCE!B:P,2,0)="/  { itemToBeCoded","To be coded","")</f>
        <v/>
      </c>
      <c r="N156" s="17" t="str">
        <f>IF(AND(O156,VLOOKUP(I156,SOURCE!B:P,2,0)&lt;&gt;"/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1</v>
      </c>
      <c r="Q156" s="26" t="str">
        <f>VLOOKUP(I156,SOURCE!B:P,5,0)</f>
        <v>STD_SIGMA "lny"</v>
      </c>
      <c r="U156">
        <f t="shared" si="14"/>
        <v>49</v>
      </c>
      <c r="V156">
        <f t="shared" si="15"/>
        <v>299797202.27370036</v>
      </c>
      <c r="W156" t="str">
        <f>IF(AND(O156,VLOOKUP(I156,SOURCE!B:P,2,0)&lt;&gt;"/  { itemToBeCoded"),IF(ISERROR(VLOOKUP(J156,TEST!A:F,5,0)),"",VLOOKUP(J156,TEST!A:F,5,0)),"")</f>
        <v/>
      </c>
      <c r="X156" t="str">
        <f>IF(AND(O156,VLOOKUP(I156,SOURCE!B:P,2,0)&lt;&gt;"/  { itemToBeCoded"),IF(ISERROR(VLOOKUP(J156,TEST!A:F,6,0)),"",VLOOKUP(J156,TEST!A:F,6,0)),"")</f>
        <v/>
      </c>
      <c r="Y156" t="str">
        <f t="shared" si="12"/>
        <v/>
      </c>
    </row>
    <row r="157" spans="1:25">
      <c r="A157" s="24" t="str">
        <f>IF(ISNA(VLOOKUP(D157,D158:D$10322,1,0)),"",1)</f>
        <v/>
      </c>
      <c r="B157" s="24" t="str">
        <f>IF(ISNA(VLOOKUP(E157,E158:E$10322,1,0)),"",1)</f>
        <v/>
      </c>
      <c r="C157" s="2">
        <v>155</v>
      </c>
      <c r="D157" s="2" t="str">
        <f>VLOOKUP(C157,SOURCE!$V$3:$AC$2856,8,0)</f>
        <v>ITM_SIGMAln2y</v>
      </c>
      <c r="E157" s="26" t="str">
        <f>CHAR(34)&amp;VLOOKUP(C157,SOURCE!$V$3:$AC$2856,6,0)&amp;CHAR(34)</f>
        <v>"SMLN^2Y"</v>
      </c>
      <c r="F157" s="22" t="str">
        <f>VLOOKUP(C157,SOURCE!$V$3:$AD$2856,9,0)&amp;"           {"&amp;D157&amp;",   "&amp;E157&amp;"},"</f>
        <v>//           {ITM_SIGMAln2y,   "SMLN^2Y"},</v>
      </c>
      <c r="H157" t="b">
        <f>ISNA(VLOOKUP(J157,J158:J$823,1,0))</f>
        <v>1</v>
      </c>
      <c r="I157" s="27">
        <f>VLOOKUP(C157,SOURCE!V$6:AB$10035,7,0)</f>
        <v>447</v>
      </c>
      <c r="J157" s="28" t="str">
        <f>VLOOKUP(C157,SOURCE!V$6:AB$10035,6,0)</f>
        <v>SMLN^2Y</v>
      </c>
      <c r="K157" s="29" t="str">
        <f t="shared" si="13"/>
        <v>SUMln^2y</v>
      </c>
      <c r="L157" s="39" t="str">
        <f>VLOOKUP(C157,SOURCE!V$6:AB$10035,2,0)</f>
        <v>Stat</v>
      </c>
      <c r="M157" t="str">
        <f>IF(VLOOKUP(I157,SOURCE!B:P,2,0)="/  { itemToBeCoded","To be coded","")</f>
        <v/>
      </c>
      <c r="N157" s="17" t="str">
        <f>IF(AND(O157,VLOOKUP(I157,SOURCE!B:P,2,0)&lt;&gt;"/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6" t="str">
        <f>VLOOKUP(I157,SOURCE!B:P,5,0)</f>
        <v>STD_SIGMA "ln" STD_SUP_2 "y"</v>
      </c>
      <c r="U157">
        <f t="shared" si="14"/>
        <v>49</v>
      </c>
      <c r="V157">
        <f t="shared" si="15"/>
        <v>299797202.27370036</v>
      </c>
      <c r="W157" t="str">
        <f>IF(AND(O157,VLOOKUP(I157,SOURCE!B:P,2,0)&lt;&gt;"/  { itemToBeCoded"),IF(ISERROR(VLOOKUP(J157,TEST!A:F,5,0)),"",VLOOKUP(J157,TEST!A:F,5,0)),"")</f>
        <v/>
      </c>
      <c r="X157" t="str">
        <f>IF(AND(O157,VLOOKUP(I157,SOURCE!B:P,2,0)&lt;&gt;"/  { itemToBeCoded"),IF(ISERROR(VLOOKUP(J157,TEST!A:F,6,0)),"",VLOOKUP(J157,TEST!A:F,6,0)),"")</f>
        <v/>
      </c>
      <c r="Y157" t="str">
        <f t="shared" si="12"/>
        <v/>
      </c>
    </row>
    <row r="158" spans="1:25">
      <c r="A158" s="24" t="str">
        <f>IF(ISNA(VLOOKUP(D158,D159:D$10322,1,0)),"",1)</f>
        <v/>
      </c>
      <c r="B158" s="24" t="str">
        <f>IF(ISNA(VLOOKUP(E158,E159:E$10322,1,0)),"",1)</f>
        <v/>
      </c>
      <c r="C158" s="2">
        <v>156</v>
      </c>
      <c r="D158" s="2" t="str">
        <f>VLOOKUP(C158,SOURCE!$V$3:$AC$2856,8,0)</f>
        <v>ITM_SIGMAxlny</v>
      </c>
      <c r="E158" s="26" t="str">
        <f>CHAR(34)&amp;VLOOKUP(C158,SOURCE!$V$3:$AC$2856,6,0)&amp;CHAR(34)</f>
        <v>"SMXLNY"</v>
      </c>
      <c r="F158" s="22" t="str">
        <f>VLOOKUP(C158,SOURCE!$V$3:$AD$2856,9,0)&amp;"           {"&amp;D158&amp;",   "&amp;E158&amp;"},"</f>
        <v>//           {ITM_SIGMAxlny,   "SMXLNY"},</v>
      </c>
      <c r="H158" t="b">
        <f>ISNA(VLOOKUP(J158,J159:J$823,1,0))</f>
        <v>1</v>
      </c>
      <c r="I158" s="27">
        <f>VLOOKUP(C158,SOURCE!V$6:AB$10035,7,0)</f>
        <v>448</v>
      </c>
      <c r="J158" s="28" t="str">
        <f>VLOOKUP(C158,SOURCE!V$6:AB$10035,6,0)</f>
        <v>SMXLNY</v>
      </c>
      <c r="K158" s="29" t="str">
        <f t="shared" si="13"/>
        <v>SUMxlny</v>
      </c>
      <c r="L158" s="39" t="str">
        <f>VLOOKUP(C158,SOURCE!V$6:AB$10035,2,0)</f>
        <v>Stat</v>
      </c>
      <c r="M158" t="str">
        <f>IF(VLOOKUP(I158,SOURCE!B:P,2,0)="/  { itemToBeCoded","To be coded","")</f>
        <v/>
      </c>
      <c r="N158" s="17" t="str">
        <f>IF(AND(O158,VLOOKUP(I158,SOURCE!B:P,2,0)&lt;&gt;"/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6" t="str">
        <f>VLOOKUP(I158,SOURCE!B:P,5,0)</f>
        <v>STD_SIGMA "xlny"</v>
      </c>
      <c r="U158">
        <f t="shared" si="14"/>
        <v>49</v>
      </c>
      <c r="V158">
        <f t="shared" si="15"/>
        <v>299797202.27370036</v>
      </c>
      <c r="W158" t="str">
        <f>IF(AND(O158,VLOOKUP(I158,SOURCE!B:P,2,0)&lt;&gt;"/  { itemToBeCoded"),IF(ISERROR(VLOOKUP(J158,TEST!A:F,5,0)),"",VLOOKUP(J158,TEST!A:F,5,0)),"")</f>
        <v/>
      </c>
      <c r="X158" t="str">
        <f>IF(AND(O158,VLOOKUP(I158,SOURCE!B:P,2,0)&lt;&gt;"/  { itemToBeCoded"),IF(ISERROR(VLOOKUP(J158,TEST!A:F,6,0)),"",VLOOKUP(J158,TEST!A:F,6,0)),"")</f>
        <v/>
      </c>
      <c r="Y158" t="str">
        <f t="shared" si="12"/>
        <v/>
      </c>
    </row>
    <row r="159" spans="1:25">
      <c r="A159" s="24" t="str">
        <f>IF(ISNA(VLOOKUP(D159,D160:D$10322,1,0)),"",1)</f>
        <v/>
      </c>
      <c r="B159" s="24" t="str">
        <f>IF(ISNA(VLOOKUP(E159,E160:E$10322,1,0)),"",1)</f>
        <v/>
      </c>
      <c r="C159" s="2">
        <v>157</v>
      </c>
      <c r="D159" s="2" t="str">
        <f>VLOOKUP(C159,SOURCE!$V$3:$AC$2856,8,0)</f>
        <v>ITM_SIGMAx2lny</v>
      </c>
      <c r="E159" s="26" t="str">
        <f>CHAR(34)&amp;VLOOKUP(C159,SOURCE!$V$3:$AC$2856,6,0)&amp;CHAR(34)</f>
        <v>"SMX^2LNY"</v>
      </c>
      <c r="F159" s="22" t="str">
        <f>VLOOKUP(C159,SOURCE!$V$3:$AD$2856,9,0)&amp;"           {"&amp;D159&amp;",   "&amp;E159&amp;"},"</f>
        <v>//           {ITM_SIGMAx2lny,   "SMX^2LNY"},</v>
      </c>
      <c r="H159" t="b">
        <f>ISNA(VLOOKUP(J159,J160:J$823,1,0))</f>
        <v>1</v>
      </c>
      <c r="I159" s="27">
        <f>VLOOKUP(C159,SOURCE!V$6:AB$10035,7,0)</f>
        <v>449</v>
      </c>
      <c r="J159" s="28" t="str">
        <f>VLOOKUP(C159,SOURCE!V$6:AB$10035,6,0)</f>
        <v>SMX^2LNY</v>
      </c>
      <c r="K159" s="29" t="str">
        <f t="shared" si="13"/>
        <v>SUMx^2lny</v>
      </c>
      <c r="L159" s="39" t="str">
        <f>VLOOKUP(C159,SOURCE!V$6:AB$10035,2,0)</f>
        <v>Stat</v>
      </c>
      <c r="M159" t="str">
        <f>IF(VLOOKUP(I159,SOURCE!B:P,2,0)="/  { itemToBeCoded","To be coded","")</f>
        <v/>
      </c>
      <c r="N159" s="17" t="str">
        <f>IF(AND(O159,VLOOKUP(I159,SOURCE!B:P,2,0)&lt;&gt;"/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6" t="str">
        <f>VLOOKUP(I159,SOURCE!B:P,5,0)</f>
        <v>STD_SIGMA "x" STD_SUP_2 "lny"</v>
      </c>
      <c r="U159">
        <f t="shared" si="14"/>
        <v>49</v>
      </c>
      <c r="V159">
        <f t="shared" si="15"/>
        <v>299797202.27370036</v>
      </c>
      <c r="W159" t="str">
        <f>IF(AND(O159,VLOOKUP(I159,SOURCE!B:P,2,0)&lt;&gt;"/  { itemToBeCoded"),IF(ISERROR(VLOOKUP(J159,TEST!A:F,5,0)),"",VLOOKUP(J159,TEST!A:F,5,0)),"")</f>
        <v/>
      </c>
      <c r="X159" t="str">
        <f>IF(AND(O159,VLOOKUP(I159,SOURCE!B:P,2,0)&lt;&gt;"/  { itemToBeCoded"),IF(ISERROR(VLOOKUP(J159,TEST!A:F,6,0)),"",VLOOKUP(J159,TEST!A:F,6,0)),"")</f>
        <v/>
      </c>
      <c r="Y159" t="str">
        <f t="shared" si="12"/>
        <v/>
      </c>
    </row>
    <row r="160" spans="1:25">
      <c r="A160" s="24" t="str">
        <f>IF(ISNA(VLOOKUP(D160,D161:D$10322,1,0)),"",1)</f>
        <v/>
      </c>
      <c r="B160" s="24" t="str">
        <f>IF(ISNA(VLOOKUP(E160,E161:E$10322,1,0)),"",1)</f>
        <v/>
      </c>
      <c r="C160" s="2">
        <v>158</v>
      </c>
      <c r="D160" s="2" t="str">
        <f>VLOOKUP(C160,SOURCE!$V$3:$AC$2856,8,0)</f>
        <v>ITM_SIGMAlnyonx</v>
      </c>
      <c r="E160" s="26" t="str">
        <f>CHAR(34)&amp;VLOOKUP(C160,SOURCE!$V$3:$AC$2856,6,0)&amp;CHAR(34)</f>
        <v>"SMLNY/X"</v>
      </c>
      <c r="F160" s="22" t="str">
        <f>VLOOKUP(C160,SOURCE!$V$3:$AD$2856,9,0)&amp;"           {"&amp;D160&amp;",   "&amp;E160&amp;"},"</f>
        <v>//           {ITM_SIGMAlnyonx,   "SMLNY/X"},</v>
      </c>
      <c r="H160" t="b">
        <f>ISNA(VLOOKUP(J160,J161:J$823,1,0))</f>
        <v>1</v>
      </c>
      <c r="I160" s="27">
        <f>VLOOKUP(C160,SOURCE!V$6:AB$10035,7,0)</f>
        <v>450</v>
      </c>
      <c r="J160" s="28" t="str">
        <f>VLOOKUP(C160,SOURCE!V$6:AB$10035,6,0)</f>
        <v>SMLNY/X</v>
      </c>
      <c r="K160" s="29" t="str">
        <f t="shared" si="13"/>
        <v>SUMlny/x</v>
      </c>
      <c r="L160" s="39" t="str">
        <f>VLOOKUP(C160,SOURCE!V$6:AB$10035,2,0)</f>
        <v>Stat</v>
      </c>
      <c r="M160" t="str">
        <f>IF(VLOOKUP(I160,SOURCE!B:P,2,0)="/  { itemToBeCoded","To be coded","")</f>
        <v/>
      </c>
      <c r="N160" s="17" t="str">
        <f>IF(AND(O160,VLOOKUP(I160,SOURCE!B:P,2,0)&lt;&gt;"/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6" t="str">
        <f>VLOOKUP(I160,SOURCE!B:P,5,0)</f>
        <v>STD_SIGMA "lny/x"</v>
      </c>
      <c r="U160">
        <f t="shared" si="14"/>
        <v>49</v>
      </c>
      <c r="V160">
        <f t="shared" si="15"/>
        <v>299797202.27370036</v>
      </c>
      <c r="W160" t="str">
        <f>IF(AND(O160,VLOOKUP(I160,SOURCE!B:P,2,0)&lt;&gt;"/  { itemToBeCoded"),IF(ISERROR(VLOOKUP(J160,TEST!A:F,5,0)),"",VLOOKUP(J160,TEST!A:F,5,0)),"")</f>
        <v/>
      </c>
      <c r="X160" t="str">
        <f>IF(AND(O160,VLOOKUP(I160,SOURCE!B:P,2,0)&lt;&gt;"/  { itemToBeCoded"),IF(ISERROR(VLOOKUP(J160,TEST!A:F,6,0)),"",VLOOKUP(J160,TEST!A:F,6,0)),"")</f>
        <v/>
      </c>
      <c r="Y160" t="str">
        <f t="shared" si="12"/>
        <v/>
      </c>
    </row>
    <row r="161" spans="1:25">
      <c r="A161" s="24" t="str">
        <f>IF(ISNA(VLOOKUP(D161,D162:D$10322,1,0)),"",1)</f>
        <v/>
      </c>
      <c r="B161" s="24" t="str">
        <f>IF(ISNA(VLOOKUP(E161,E162:E$10322,1,0)),"",1)</f>
        <v/>
      </c>
      <c r="C161" s="2">
        <v>159</v>
      </c>
      <c r="D161" s="2" t="str">
        <f>VLOOKUP(C161,SOURCE!$V$3:$AC$2856,8,0)</f>
        <v>ITM_SIGMAx2ony</v>
      </c>
      <c r="E161" s="26" t="str">
        <f>CHAR(34)&amp;VLOOKUP(C161,SOURCE!$V$3:$AC$2856,6,0)&amp;CHAR(34)</f>
        <v>"SMX^2/Y"</v>
      </c>
      <c r="F161" s="22" t="str">
        <f>VLOOKUP(C161,SOURCE!$V$3:$AD$2856,9,0)&amp;"           {"&amp;D161&amp;",   "&amp;E161&amp;"},"</f>
        <v>//           {ITM_SIGMAx2ony,   "SMX^2/Y"},</v>
      </c>
      <c r="H161" t="b">
        <f>ISNA(VLOOKUP(J161,J162:J$823,1,0))</f>
        <v>1</v>
      </c>
      <c r="I161" s="27">
        <f>VLOOKUP(C161,SOURCE!V$6:AB$10035,7,0)</f>
        <v>451</v>
      </c>
      <c r="J161" s="28" t="str">
        <f>VLOOKUP(C161,SOURCE!V$6:AB$10035,6,0)</f>
        <v>SMX^2/Y</v>
      </c>
      <c r="K161" s="29" t="str">
        <f t="shared" si="13"/>
        <v>SUMx^2/y</v>
      </c>
      <c r="L161" s="39" t="str">
        <f>VLOOKUP(C161,SOURCE!V$6:AB$10035,2,0)</f>
        <v>Stat</v>
      </c>
      <c r="M161" t="str">
        <f>IF(VLOOKUP(I161,SOURCE!B:P,2,0)="/  { itemToBeCoded","To be coded","")</f>
        <v/>
      </c>
      <c r="N161" s="17" t="str">
        <f>IF(AND(O161,VLOOKUP(I161,SOURCE!B:P,2,0)&lt;&gt;"/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6" t="str">
        <f>VLOOKUP(I161,SOURCE!B:P,5,0)</f>
        <v>STD_SIGMA "x" STD_SUP_2 "/y"</v>
      </c>
      <c r="U161">
        <f t="shared" si="14"/>
        <v>49</v>
      </c>
      <c r="V161">
        <f t="shared" si="15"/>
        <v>299797202.27370036</v>
      </c>
      <c r="W161" t="str">
        <f>IF(AND(O161,VLOOKUP(I161,SOURCE!B:P,2,0)&lt;&gt;"/  { itemToBeCoded"),IF(ISERROR(VLOOKUP(J161,TEST!A:F,5,0)),"",VLOOKUP(J161,TEST!A:F,5,0)),"")</f>
        <v/>
      </c>
      <c r="X161" t="str">
        <f>IF(AND(O161,VLOOKUP(I161,SOURCE!B:P,2,0)&lt;&gt;"/  { itemToBeCoded"),IF(ISERROR(VLOOKUP(J161,TEST!A:F,6,0)),"",VLOOKUP(J161,TEST!A:F,6,0)),"")</f>
        <v/>
      </c>
      <c r="Y161" t="str">
        <f t="shared" si="12"/>
        <v/>
      </c>
    </row>
    <row r="162" spans="1:25">
      <c r="A162" s="24" t="str">
        <f>IF(ISNA(VLOOKUP(D162,D163:D$10322,1,0)),"",1)</f>
        <v/>
      </c>
      <c r="B162" s="24" t="str">
        <f>IF(ISNA(VLOOKUP(E162,E163:E$10322,1,0)),"",1)</f>
        <v/>
      </c>
      <c r="C162" s="2">
        <v>160</v>
      </c>
      <c r="D162" s="2" t="str">
        <f>VLOOKUP(C162,SOURCE!$V$3:$AC$2856,8,0)</f>
        <v>ITM_SIGMA1onx</v>
      </c>
      <c r="E162" s="26" t="str">
        <f>CHAR(34)&amp;VLOOKUP(C162,SOURCE!$V$3:$AC$2856,6,0)&amp;CHAR(34)</f>
        <v>"SM^1/X"</v>
      </c>
      <c r="F162" s="22" t="str">
        <f>VLOOKUP(C162,SOURCE!$V$3:$AD$2856,9,0)&amp;"           {"&amp;D162&amp;",   "&amp;E162&amp;"},"</f>
        <v>//           {ITM_SIGMA1onx,   "SM^1/X"},</v>
      </c>
      <c r="H162" t="b">
        <f>ISNA(VLOOKUP(J162,J163:J$823,1,0))</f>
        <v>1</v>
      </c>
      <c r="I162" s="27">
        <f>VLOOKUP(C162,SOURCE!V$6:AB$10035,7,0)</f>
        <v>452</v>
      </c>
      <c r="J162" s="28" t="str">
        <f>VLOOKUP(C162,SOURCE!V$6:AB$10035,6,0)</f>
        <v>SM^1/X</v>
      </c>
      <c r="K162" s="29" t="str">
        <f t="shared" si="13"/>
        <v>SUM^1/x</v>
      </c>
      <c r="L162" s="39" t="str">
        <f>VLOOKUP(C162,SOURCE!V$6:AB$10035,2,0)</f>
        <v>Stat</v>
      </c>
      <c r="M162" t="str">
        <f>IF(VLOOKUP(I162,SOURCE!B:P,2,0)="/  { itemToBeCoded","To be coded","")</f>
        <v/>
      </c>
      <c r="N162" s="17" t="str">
        <f>IF(AND(O162,VLOOKUP(I162,SOURCE!B:P,2,0)&lt;&gt;"/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6" t="str">
        <f>VLOOKUP(I162,SOURCE!B:P,5,0)</f>
        <v>STD_SIGMA STD_SUP_1 "/x"</v>
      </c>
      <c r="U162">
        <f t="shared" si="14"/>
        <v>49</v>
      </c>
      <c r="V162">
        <f t="shared" si="15"/>
        <v>299797202.27370036</v>
      </c>
      <c r="W162" t="str">
        <f>IF(AND(O162,VLOOKUP(I162,SOURCE!B:P,2,0)&lt;&gt;"/  { itemToBeCoded"),IF(ISERROR(VLOOKUP(J162,TEST!A:F,5,0)),"",VLOOKUP(J162,TEST!A:F,5,0)),"")</f>
        <v/>
      </c>
      <c r="X162" t="str">
        <f>IF(AND(O162,VLOOKUP(I162,SOURCE!B:P,2,0)&lt;&gt;"/  { itemToBeCoded"),IF(ISERROR(VLOOKUP(J162,TEST!A:F,6,0)),"",VLOOKUP(J162,TEST!A:F,6,0)),"")</f>
        <v/>
      </c>
      <c r="Y162" t="str">
        <f t="shared" si="12"/>
        <v/>
      </c>
    </row>
    <row r="163" spans="1:25">
      <c r="A163" s="24" t="str">
        <f>IF(ISNA(VLOOKUP(D163,D164:D$10322,1,0)),"",1)</f>
        <v/>
      </c>
      <c r="B163" s="24" t="str">
        <f>IF(ISNA(VLOOKUP(E163,E164:E$10322,1,0)),"",1)</f>
        <v/>
      </c>
      <c r="C163" s="2">
        <v>161</v>
      </c>
      <c r="D163" s="2" t="str">
        <f>VLOOKUP(C163,SOURCE!$V$3:$AC$2856,8,0)</f>
        <v>ITM_SIGMA1onx2</v>
      </c>
      <c r="E163" s="26" t="str">
        <f>CHAR(34)&amp;VLOOKUP(C163,SOURCE!$V$3:$AC$2856,6,0)&amp;CHAR(34)</f>
        <v>"SM^1/X^2"</v>
      </c>
      <c r="F163" s="22" t="str">
        <f>VLOOKUP(C163,SOURCE!$V$3:$AD$2856,9,0)&amp;"           {"&amp;D163&amp;",   "&amp;E163&amp;"},"</f>
        <v>//           {ITM_SIGMA1onx2,   "SM^1/X^2"},</v>
      </c>
      <c r="H163" t="b">
        <f>ISNA(VLOOKUP(J163,J164:J$823,1,0))</f>
        <v>1</v>
      </c>
      <c r="I163" s="27">
        <f>VLOOKUP(C163,SOURCE!V$6:AB$10035,7,0)</f>
        <v>453</v>
      </c>
      <c r="J163" s="28" t="str">
        <f>VLOOKUP(C163,SOURCE!V$6:AB$10035,6,0)</f>
        <v>SM^1/X^2</v>
      </c>
      <c r="K163" s="29" t="str">
        <f t="shared" si="13"/>
        <v>SUM^1/x^2</v>
      </c>
      <c r="L163" s="39" t="str">
        <f>VLOOKUP(C163,SOURCE!V$6:AB$10035,2,0)</f>
        <v>Stat</v>
      </c>
      <c r="M163" t="str">
        <f>IF(VLOOKUP(I163,SOURCE!B:P,2,0)="/  { itemToBeCoded","To be coded","")</f>
        <v/>
      </c>
      <c r="N163" s="17" t="str">
        <f>IF(AND(O163,VLOOKUP(I163,SOURCE!B:P,2,0)&lt;&gt;"/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6" t="str">
        <f>VLOOKUP(I163,SOURCE!B:P,5,0)</f>
        <v>STD_SIGMA STD_SUP_1 "/x" STD_SUP_2</v>
      </c>
      <c r="U163">
        <f t="shared" si="14"/>
        <v>49</v>
      </c>
      <c r="V163">
        <f t="shared" si="15"/>
        <v>299797202.27370036</v>
      </c>
      <c r="W163" t="str">
        <f>IF(AND(O163,VLOOKUP(I163,SOURCE!B:P,2,0)&lt;&gt;"/  { itemToBeCoded"),IF(ISERROR(VLOOKUP(J163,TEST!A:F,5,0)),"",VLOOKUP(J163,TEST!A:F,5,0)),"")</f>
        <v/>
      </c>
      <c r="X163" t="str">
        <f>IF(AND(O163,VLOOKUP(I163,SOURCE!B:P,2,0)&lt;&gt;"/  { itemToBeCoded"),IF(ISERROR(VLOOKUP(J163,TEST!A:F,6,0)),"",VLOOKUP(J163,TEST!A:F,6,0)),"")</f>
        <v/>
      </c>
      <c r="Y163" t="str">
        <f t="shared" si="12"/>
        <v/>
      </c>
    </row>
    <row r="164" spans="1:25">
      <c r="A164" s="24" t="str">
        <f>IF(ISNA(VLOOKUP(D164,D165:D$10322,1,0)),"",1)</f>
        <v/>
      </c>
      <c r="B164" s="24" t="str">
        <f>IF(ISNA(VLOOKUP(E164,E165:E$10322,1,0)),"",1)</f>
        <v/>
      </c>
      <c r="C164" s="2">
        <v>162</v>
      </c>
      <c r="D164" s="2" t="str">
        <f>VLOOKUP(C164,SOURCE!$V$3:$AC$2856,8,0)</f>
        <v>ITM_SIGMAxony</v>
      </c>
      <c r="E164" s="26" t="str">
        <f>CHAR(34)&amp;VLOOKUP(C164,SOURCE!$V$3:$AC$2856,6,0)&amp;CHAR(34)</f>
        <v>"SMX/Y"</v>
      </c>
      <c r="F164" s="22" t="str">
        <f>VLOOKUP(C164,SOURCE!$V$3:$AD$2856,9,0)&amp;"           {"&amp;D164&amp;",   "&amp;E164&amp;"},"</f>
        <v>//           {ITM_SIGMAxony,   "SMX/Y"},</v>
      </c>
      <c r="H164" t="b">
        <f>ISNA(VLOOKUP(J164,J165:J$823,1,0))</f>
        <v>1</v>
      </c>
      <c r="I164" s="27">
        <f>VLOOKUP(C164,SOURCE!V$6:AB$10035,7,0)</f>
        <v>454</v>
      </c>
      <c r="J164" s="28" t="str">
        <f>VLOOKUP(C164,SOURCE!V$6:AB$10035,6,0)</f>
        <v>SMX/Y</v>
      </c>
      <c r="K164" s="29" t="str">
        <f t="shared" si="13"/>
        <v>SUMx/y</v>
      </c>
      <c r="L164" s="39" t="str">
        <f>VLOOKUP(C164,SOURCE!V$6:AB$10035,2,0)</f>
        <v>Stat</v>
      </c>
      <c r="M164" t="str">
        <f>IF(VLOOKUP(I164,SOURCE!B:P,2,0)="/  { itemToBeCoded","To be coded","")</f>
        <v/>
      </c>
      <c r="N164" s="17" t="str">
        <f>IF(AND(O164,VLOOKUP(I164,SOURCE!B:P,2,0)&lt;&gt;"/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6" t="str">
        <f>VLOOKUP(I164,SOURCE!B:P,5,0)</f>
        <v>STD_SIGMA "x/y"</v>
      </c>
      <c r="U164">
        <f t="shared" si="14"/>
        <v>49</v>
      </c>
      <c r="V164">
        <f t="shared" si="15"/>
        <v>299797202.27370036</v>
      </c>
      <c r="W164" t="str">
        <f>IF(AND(O164,VLOOKUP(I164,SOURCE!B:P,2,0)&lt;&gt;"/  { itemToBeCoded"),IF(ISERROR(VLOOKUP(J164,TEST!A:F,5,0)),"",VLOOKUP(J164,TEST!A:F,5,0)),"")</f>
        <v/>
      </c>
      <c r="X164" t="str">
        <f>IF(AND(O164,VLOOKUP(I164,SOURCE!B:P,2,0)&lt;&gt;"/  { itemToBeCoded"),IF(ISERROR(VLOOKUP(J164,TEST!A:F,6,0)),"",VLOOKUP(J164,TEST!A:F,6,0)),"")</f>
        <v/>
      </c>
      <c r="Y164" t="str">
        <f t="shared" si="12"/>
        <v/>
      </c>
    </row>
    <row r="165" spans="1:25">
      <c r="A165" s="24" t="str">
        <f>IF(ISNA(VLOOKUP(D165,D166:D$10322,1,0)),"",1)</f>
        <v/>
      </c>
      <c r="B165" s="24" t="str">
        <f>IF(ISNA(VLOOKUP(E165,E166:E$10322,1,0)),"",1)</f>
        <v/>
      </c>
      <c r="C165" s="2">
        <v>163</v>
      </c>
      <c r="D165" s="2" t="str">
        <f>VLOOKUP(C165,SOURCE!$V$3:$AC$2856,8,0)</f>
        <v>ITM_SIGMA1ony</v>
      </c>
      <c r="E165" s="26" t="str">
        <f>CHAR(34)&amp;VLOOKUP(C165,SOURCE!$V$3:$AC$2856,6,0)&amp;CHAR(34)</f>
        <v>"SM^1/Y"</v>
      </c>
      <c r="F165" s="22" t="str">
        <f>VLOOKUP(C165,SOURCE!$V$3:$AD$2856,9,0)&amp;"           {"&amp;D165&amp;",   "&amp;E165&amp;"},"</f>
        <v>//           {ITM_SIGMA1ony,   "SM^1/Y"},</v>
      </c>
      <c r="H165" t="b">
        <f>ISNA(VLOOKUP(J165,J166:J$823,1,0))</f>
        <v>1</v>
      </c>
      <c r="I165" s="27">
        <f>VLOOKUP(C165,SOURCE!V$6:AB$10035,7,0)</f>
        <v>455</v>
      </c>
      <c r="J165" s="28" t="str">
        <f>VLOOKUP(C165,SOURCE!V$6:AB$10035,6,0)</f>
        <v>SM^1/Y</v>
      </c>
      <c r="K165" s="29" t="str">
        <f t="shared" si="13"/>
        <v>SUM^1/y</v>
      </c>
      <c r="L165" s="39" t="str">
        <f>VLOOKUP(C165,SOURCE!V$6:AB$10035,2,0)</f>
        <v>Stat</v>
      </c>
      <c r="M165" t="str">
        <f>IF(VLOOKUP(I165,SOURCE!B:P,2,0)="/  { itemToBeCoded","To be coded","")</f>
        <v/>
      </c>
      <c r="N165" s="17" t="str">
        <f>IF(AND(O165,VLOOKUP(I165,SOURCE!B:P,2,0)&lt;&gt;"/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6" t="str">
        <f>VLOOKUP(I165,SOURCE!B:P,5,0)</f>
        <v>STD_SIGMA STD_SUP_1 "/y"</v>
      </c>
      <c r="U165">
        <f t="shared" si="14"/>
        <v>49</v>
      </c>
      <c r="V165">
        <f t="shared" si="15"/>
        <v>299797202.27370036</v>
      </c>
      <c r="W165" t="str">
        <f>IF(AND(O165,VLOOKUP(I165,SOURCE!B:P,2,0)&lt;&gt;"/  { itemToBeCoded"),IF(ISERROR(VLOOKUP(J165,TEST!A:F,5,0)),"",VLOOKUP(J165,TEST!A:F,5,0)),"")</f>
        <v/>
      </c>
      <c r="X165" t="str">
        <f>IF(AND(O165,VLOOKUP(I165,SOURCE!B:P,2,0)&lt;&gt;"/  { itemToBeCoded"),IF(ISERROR(VLOOKUP(J165,TEST!A:F,6,0)),"",VLOOKUP(J165,TEST!A:F,6,0)),"")</f>
        <v/>
      </c>
      <c r="Y165" t="str">
        <f t="shared" si="12"/>
        <v/>
      </c>
    </row>
    <row r="166" spans="1:25">
      <c r="A166" s="24" t="str">
        <f>IF(ISNA(VLOOKUP(D166,D167:D$10322,1,0)),"",1)</f>
        <v/>
      </c>
      <c r="B166" s="24" t="str">
        <f>IF(ISNA(VLOOKUP(E166,E167:E$10322,1,0)),"",1)</f>
        <v/>
      </c>
      <c r="C166" s="2">
        <v>164</v>
      </c>
      <c r="D166" s="2" t="str">
        <f>VLOOKUP(C166,SOURCE!$V$3:$AC$2856,8,0)</f>
        <v>ITM_SIGMA1ony2</v>
      </c>
      <c r="E166" s="26" t="str">
        <f>CHAR(34)&amp;VLOOKUP(C166,SOURCE!$V$3:$AC$2856,6,0)&amp;CHAR(34)</f>
        <v>"SM^1/Y^2"</v>
      </c>
      <c r="F166" s="22" t="str">
        <f>VLOOKUP(C166,SOURCE!$V$3:$AD$2856,9,0)&amp;"           {"&amp;D166&amp;",   "&amp;E166&amp;"},"</f>
        <v>//           {ITM_SIGMA1ony2,   "SM^1/Y^2"},</v>
      </c>
      <c r="H166" t="b">
        <f>ISNA(VLOOKUP(J166,J167:J$823,1,0))</f>
        <v>1</v>
      </c>
      <c r="I166" s="27">
        <f>VLOOKUP(C166,SOURCE!V$6:AB$10035,7,0)</f>
        <v>456</v>
      </c>
      <c r="J166" s="28" t="str">
        <f>VLOOKUP(C166,SOURCE!V$6:AB$10035,6,0)</f>
        <v>SM^1/Y^2</v>
      </c>
      <c r="K166" s="29" t="str">
        <f t="shared" si="13"/>
        <v>SUM^1/y^2</v>
      </c>
      <c r="L166" s="39" t="str">
        <f>VLOOKUP(C166,SOURCE!V$6:AB$10035,2,0)</f>
        <v>Stat</v>
      </c>
      <c r="M166" t="str">
        <f>IF(VLOOKUP(I166,SOURCE!B:P,2,0)="/  { itemToBeCoded","To be coded","")</f>
        <v/>
      </c>
      <c r="N166" s="17" t="str">
        <f>IF(AND(O166,VLOOKUP(I166,SOURCE!B:P,2,0)&lt;&gt;"/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6" t="str">
        <f>VLOOKUP(I166,SOURCE!B:P,5,0)</f>
        <v>STD_SIGMA STD_SUP_1 "/y" STD_SUP_2</v>
      </c>
      <c r="U166">
        <f t="shared" si="14"/>
        <v>49</v>
      </c>
      <c r="V166">
        <f t="shared" si="15"/>
        <v>299797202.27370036</v>
      </c>
      <c r="W166" t="str">
        <f>IF(AND(O166,VLOOKUP(I166,SOURCE!B:P,2,0)&lt;&gt;"/  { itemToBeCoded"),IF(ISERROR(VLOOKUP(J166,TEST!A:F,5,0)),"",VLOOKUP(J166,TEST!A:F,5,0)),"")</f>
        <v/>
      </c>
      <c r="X166" t="str">
        <f>IF(AND(O166,VLOOKUP(I166,SOURCE!B:P,2,0)&lt;&gt;"/  { itemToBeCoded"),IF(ISERROR(VLOOKUP(J166,TEST!A:F,6,0)),"",VLOOKUP(J166,TEST!A:F,6,0)),"")</f>
        <v/>
      </c>
      <c r="Y166" t="str">
        <f t="shared" si="12"/>
        <v/>
      </c>
    </row>
    <row r="167" spans="1:25">
      <c r="A167" s="24" t="str">
        <f>IF(ISNA(VLOOKUP(D167,D168:D$10322,1,0)),"",1)</f>
        <v/>
      </c>
      <c r="B167" s="24" t="str">
        <f>IF(ISNA(VLOOKUP(E167,E168:E$10322,1,0)),"",1)</f>
        <v/>
      </c>
      <c r="C167" s="2">
        <v>165</v>
      </c>
      <c r="D167" s="2" t="str">
        <f>VLOOKUP(C167,SOURCE!$V$3:$AC$2856,8,0)</f>
        <v>ITM_SIGMAx3</v>
      </c>
      <c r="E167" s="26" t="str">
        <f>CHAR(34)&amp;VLOOKUP(C167,SOURCE!$V$3:$AC$2856,6,0)&amp;CHAR(34)</f>
        <v>"SMX^3"</v>
      </c>
      <c r="F167" s="22" t="str">
        <f>VLOOKUP(C167,SOURCE!$V$3:$AD$2856,9,0)&amp;"           {"&amp;D167&amp;",   "&amp;E167&amp;"},"</f>
        <v>//           {ITM_SIGMAx3,   "SMX^3"},</v>
      </c>
      <c r="H167" t="b">
        <f>ISNA(VLOOKUP(J167,J168:J$823,1,0))</f>
        <v>1</v>
      </c>
      <c r="I167" s="27">
        <f>VLOOKUP(C167,SOURCE!V$6:AB$10035,7,0)</f>
        <v>457</v>
      </c>
      <c r="J167" s="28" t="str">
        <f>VLOOKUP(C167,SOURCE!V$6:AB$10035,6,0)</f>
        <v>SMX^3</v>
      </c>
      <c r="K167" s="29" t="str">
        <f t="shared" si="13"/>
        <v>SUMx^3</v>
      </c>
      <c r="L167" s="39" t="str">
        <f>VLOOKUP(C167,SOURCE!V$6:AB$10035,2,0)</f>
        <v>Stat</v>
      </c>
      <c r="M167" t="str">
        <f>IF(VLOOKUP(I167,SOURCE!B:P,2,0)="/  { itemToBeCoded","To be coded","")</f>
        <v/>
      </c>
      <c r="N167" s="17" t="str">
        <f>IF(AND(O167,VLOOKUP(I167,SOURCE!B:P,2,0)&lt;&gt;"/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6" t="str">
        <f>VLOOKUP(I167,SOURCE!B:P,5,0)</f>
        <v>STD_SIGMA "x" STD_SUP_3</v>
      </c>
      <c r="U167">
        <f t="shared" si="14"/>
        <v>49</v>
      </c>
      <c r="V167">
        <f t="shared" si="15"/>
        <v>299797202.27370036</v>
      </c>
      <c r="W167" t="str">
        <f>IF(AND(O167,VLOOKUP(I167,SOURCE!B:P,2,0)&lt;&gt;"/  { itemToBeCoded"),IF(ISERROR(VLOOKUP(J167,TEST!A:F,5,0)),"",VLOOKUP(J167,TEST!A:F,5,0)),"")</f>
        <v/>
      </c>
      <c r="X167" t="str">
        <f>IF(AND(O167,VLOOKUP(I167,SOURCE!B:P,2,0)&lt;&gt;"/  { itemToBeCoded"),IF(ISERROR(VLOOKUP(J167,TEST!A:F,6,0)),"",VLOOKUP(J167,TEST!A:F,6,0)),"")</f>
        <v/>
      </c>
      <c r="Y167" t="str">
        <f t="shared" si="12"/>
        <v/>
      </c>
    </row>
    <row r="168" spans="1:25">
      <c r="A168" s="24" t="str">
        <f>IF(ISNA(VLOOKUP(D168,D169:D$10322,1,0)),"",1)</f>
        <v/>
      </c>
      <c r="B168" s="24" t="str">
        <f>IF(ISNA(VLOOKUP(E168,E169:E$10322,1,0)),"",1)</f>
        <v/>
      </c>
      <c r="C168" s="2">
        <v>166</v>
      </c>
      <c r="D168" s="2" t="str">
        <f>VLOOKUP(C168,SOURCE!$V$3:$AC$2856,8,0)</f>
        <v>ITM_SIGMAx4</v>
      </c>
      <c r="E168" s="26" t="str">
        <f>CHAR(34)&amp;VLOOKUP(C168,SOURCE!$V$3:$AC$2856,6,0)&amp;CHAR(34)</f>
        <v>"SMX^4"</v>
      </c>
      <c r="F168" s="22" t="str">
        <f>VLOOKUP(C168,SOURCE!$V$3:$AD$2856,9,0)&amp;"           {"&amp;D168&amp;",   "&amp;E168&amp;"},"</f>
        <v>//           {ITM_SIGMAx4,   "SMX^4"},</v>
      </c>
      <c r="H168" t="b">
        <f>ISNA(VLOOKUP(J168,J169:J$823,1,0))</f>
        <v>1</v>
      </c>
      <c r="I168" s="27">
        <f>VLOOKUP(C168,SOURCE!V$6:AB$10035,7,0)</f>
        <v>458</v>
      </c>
      <c r="J168" s="28" t="str">
        <f>VLOOKUP(C168,SOURCE!V$6:AB$10035,6,0)</f>
        <v>SMX^4</v>
      </c>
      <c r="K168" s="29" t="str">
        <f t="shared" si="13"/>
        <v>SUMx^4</v>
      </c>
      <c r="L168" s="39" t="str">
        <f>VLOOKUP(C168,SOURCE!V$6:AB$10035,2,0)</f>
        <v>Stat</v>
      </c>
      <c r="M168" t="str">
        <f>IF(VLOOKUP(I168,SOURCE!B:P,2,0)="/  { itemToBeCoded","To be coded","")</f>
        <v/>
      </c>
      <c r="N168" s="17" t="str">
        <f>IF(AND(O168,VLOOKUP(I168,SOURCE!B:P,2,0)&lt;&gt;"/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6" t="str">
        <f>VLOOKUP(I168,SOURCE!B:P,5,0)</f>
        <v>STD_SIGMA "x" STD_SUP_4</v>
      </c>
      <c r="U168">
        <f t="shared" si="14"/>
        <v>49</v>
      </c>
      <c r="V168">
        <f t="shared" si="15"/>
        <v>299797202.27370036</v>
      </c>
      <c r="W168" t="str">
        <f>IF(AND(O168,VLOOKUP(I168,SOURCE!B:P,2,0)&lt;&gt;"/  { itemToBeCoded"),IF(ISERROR(VLOOKUP(J168,TEST!A:F,5,0)),"",VLOOKUP(J168,TEST!A:F,5,0)),"")</f>
        <v/>
      </c>
      <c r="X168" t="str">
        <f>IF(AND(O168,VLOOKUP(I168,SOURCE!B:P,2,0)&lt;&gt;"/  { itemToBeCoded"),IF(ISERROR(VLOOKUP(J168,TEST!A:F,6,0)),"",VLOOKUP(J168,TEST!A:F,6,0)),"")</f>
        <v/>
      </c>
      <c r="Y168" t="str">
        <f t="shared" si="12"/>
        <v/>
      </c>
    </row>
    <row r="169" spans="1:25">
      <c r="A169" s="24" t="str">
        <f>IF(ISNA(VLOOKUP(D169,D170:D$10322,1,0)),"",1)</f>
        <v/>
      </c>
      <c r="B169" s="24" t="str">
        <f>IF(ISNA(VLOOKUP(E169,E170:E$10322,1,0)),"",1)</f>
        <v/>
      </c>
      <c r="C169" s="2">
        <v>167</v>
      </c>
      <c r="D169" s="2" t="str">
        <f>VLOOKUP(C169,SOURCE!$V$3:$AC$2856,8,0)</f>
        <v>SFL_FRACT</v>
      </c>
      <c r="E169" s="26" t="str">
        <f>CHAR(34)&amp;VLOOKUP(C169,SOURCE!$V$3:$AC$2856,6,0)&amp;CHAR(34)</f>
        <v>"FRACT"</v>
      </c>
      <c r="F169" s="22" t="str">
        <f>VLOOKUP(C169,SOURCE!$V$3:$AD$2856,9,0)&amp;"           {"&amp;D169&amp;",   "&amp;E169&amp;"},"</f>
        <v>//           {SFL_FRACT,   "FRACT"},</v>
      </c>
      <c r="H169" t="b">
        <f>ISNA(VLOOKUP(J169,J170:J$823,1,0))</f>
        <v>1</v>
      </c>
      <c r="I169" s="27">
        <f>VLOOKUP(C169,SOURCE!V$6:AB$10035,7,0)</f>
        <v>470</v>
      </c>
      <c r="J169" s="28" t="str">
        <f>VLOOKUP(C169,SOURCE!V$6:AB$10035,6,0)</f>
        <v>FRACT</v>
      </c>
      <c r="K169" s="29" t="str">
        <f t="shared" si="13"/>
        <v>FRACT</v>
      </c>
      <c r="L169" s="39" t="str">
        <f>VLOOKUP(C169,SOURCE!V$6:AB$10035,2,0)</f>
        <v/>
      </c>
      <c r="M169" t="str">
        <f>IF(VLOOKUP(I169,SOURCE!B:P,2,0)="/  { itemToBeCoded","To be coded","")</f>
        <v/>
      </c>
      <c r="N169" s="17" t="str">
        <f>IF(AND(O169,VLOOKUP(I169,SOURCE!B:P,2,0)&lt;&gt;"/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6" t="str">
        <f>VLOOKUP(I169,SOURCE!B:P,5,0)</f>
        <v>"FRACT"</v>
      </c>
      <c r="U169">
        <f t="shared" si="14"/>
        <v>49</v>
      </c>
      <c r="V169">
        <f t="shared" si="15"/>
        <v>299797202.27370036</v>
      </c>
      <c r="W169" t="str">
        <f>IF(AND(O169,VLOOKUP(I169,SOURCE!B:P,2,0)&lt;&gt;"/  { itemToBeCoded"),IF(ISERROR(VLOOKUP(J169,TEST!A:F,5,0)),"",VLOOKUP(J169,TEST!A:F,5,0)),"")</f>
        <v/>
      </c>
      <c r="X169" t="str">
        <f>IF(AND(O169,VLOOKUP(I169,SOURCE!B:P,2,0)&lt;&gt;"/  { itemToBeCoded"),IF(ISERROR(VLOOKUP(J169,TEST!A:F,6,0)),"",VLOOKUP(J169,TEST!A:F,6,0)),"")</f>
        <v/>
      </c>
      <c r="Y169" t="str">
        <f t="shared" si="12"/>
        <v/>
      </c>
    </row>
    <row r="170" spans="1:25">
      <c r="A170" s="24" t="str">
        <f>IF(ISNA(VLOOKUP(D170,D171:D$10322,1,0)),"",1)</f>
        <v/>
      </c>
      <c r="B170" s="24" t="str">
        <f>IF(ISNA(VLOOKUP(E170,E171:E$10322,1,0)),"",1)</f>
        <v/>
      </c>
      <c r="C170" s="2">
        <v>168</v>
      </c>
      <c r="D170" s="2" t="str">
        <f>VLOOKUP(C170,SOURCE!$V$3:$AC$2856,8,0)</f>
        <v>SFL_PROPFR</v>
      </c>
      <c r="E170" s="26" t="str">
        <f>CHAR(34)&amp;VLOOKUP(C170,SOURCE!$V$3:$AC$2856,6,0)&amp;CHAR(34)</f>
        <v>"PROPFR"</v>
      </c>
      <c r="F170" s="22" t="str">
        <f>VLOOKUP(C170,SOURCE!$V$3:$AD$2856,9,0)&amp;"           {"&amp;D170&amp;",   "&amp;E170&amp;"},"</f>
        <v>//           {SFL_PROPFR,   "PROPFR"},</v>
      </c>
      <c r="H170" t="b">
        <f>ISNA(VLOOKUP(J170,J171:J$823,1,0))</f>
        <v>1</v>
      </c>
      <c r="I170" s="27">
        <f>VLOOKUP(C170,SOURCE!V$6:AB$10035,7,0)</f>
        <v>471</v>
      </c>
      <c r="J170" s="28" t="str">
        <f>VLOOKUP(C170,SOURCE!V$6:AB$10035,6,0)</f>
        <v>PROPFR</v>
      </c>
      <c r="K170" s="29" t="str">
        <f t="shared" si="13"/>
        <v>PROPFR</v>
      </c>
      <c r="L170" s="39" t="str">
        <f>VLOOKUP(C170,SOURCE!V$6:AB$10035,2,0)</f>
        <v/>
      </c>
      <c r="M170" t="str">
        <f>IF(VLOOKUP(I170,SOURCE!B:P,2,0)="/  { itemToBeCoded","To be coded","")</f>
        <v/>
      </c>
      <c r="N170" s="17" t="str">
        <f>IF(AND(O170,VLOOKUP(I170,SOURCE!B:P,2,0)&lt;&gt;"/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6" t="str">
        <f>VLOOKUP(I170,SOURCE!B:P,5,0)</f>
        <v>"PROPFR"</v>
      </c>
      <c r="U170">
        <f t="shared" si="14"/>
        <v>49</v>
      </c>
      <c r="V170">
        <f t="shared" si="15"/>
        <v>299797202.27370036</v>
      </c>
      <c r="W170" t="str">
        <f>IF(AND(O170,VLOOKUP(I170,SOURCE!B:P,2,0)&lt;&gt;"/  { itemToBeCoded"),IF(ISERROR(VLOOKUP(J170,TEST!A:F,5,0)),"",VLOOKUP(J170,TEST!A:F,5,0)),"")</f>
        <v/>
      </c>
      <c r="X170" t="str">
        <f>IF(AND(O170,VLOOKUP(I170,SOURCE!B:P,2,0)&lt;&gt;"/  { itemToBeCoded"),IF(ISERROR(VLOOKUP(J170,TEST!A:F,6,0)),"",VLOOKUP(J170,TEST!A:F,6,0)),"")</f>
        <v/>
      </c>
      <c r="Y170" t="str">
        <f t="shared" si="12"/>
        <v/>
      </c>
    </row>
    <row r="171" spans="1:25">
      <c r="A171" s="24" t="str">
        <f>IF(ISNA(VLOOKUP(D171,D172:D$10322,1,0)),"",1)</f>
        <v/>
      </c>
      <c r="B171" s="24" t="str">
        <f>IF(ISNA(VLOOKUP(E171,E172:E$10322,1,0)),"",1)</f>
        <v/>
      </c>
      <c r="C171" s="2">
        <v>169</v>
      </c>
      <c r="D171" s="2" t="str">
        <f>VLOOKUP(C171,SOURCE!$V$3:$AC$2856,8,0)</f>
        <v>SFL_DENANY</v>
      </c>
      <c r="E171" s="26" t="str">
        <f>CHAR(34)&amp;VLOOKUP(C171,SOURCE!$V$3:$AC$2856,6,0)&amp;CHAR(34)</f>
        <v>"DENANY"</v>
      </c>
      <c r="F171" s="22" t="str">
        <f>VLOOKUP(C171,SOURCE!$V$3:$AD$2856,9,0)&amp;"           {"&amp;D171&amp;",   "&amp;E171&amp;"},"</f>
        <v>//           {SFL_DENANY,   "DENANY"},</v>
      </c>
      <c r="H171" t="b">
        <f>ISNA(VLOOKUP(J171,J172:J$823,1,0))</f>
        <v>1</v>
      </c>
      <c r="I171" s="27">
        <f>VLOOKUP(C171,SOURCE!V$6:AB$10035,7,0)</f>
        <v>472</v>
      </c>
      <c r="J171" s="28" t="str">
        <f>VLOOKUP(C171,SOURCE!V$6:AB$10035,6,0)</f>
        <v>DENANY</v>
      </c>
      <c r="K171" s="29" t="str">
        <f t="shared" si="13"/>
        <v>DENANY</v>
      </c>
      <c r="L171" s="39" t="str">
        <f>VLOOKUP(C171,SOURCE!V$6:AB$10035,2,0)</f>
        <v/>
      </c>
      <c r="M171" t="str">
        <f>IF(VLOOKUP(I171,SOURCE!B:P,2,0)="/  { itemToBeCoded","To be coded","")</f>
        <v/>
      </c>
      <c r="N171" s="17" t="str">
        <f>IF(AND(O171,VLOOKUP(I171,SOURCE!B:P,2,0)&lt;&gt;"/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6" t="str">
        <f>VLOOKUP(I171,SOURCE!B:P,5,0)</f>
        <v>"DENANY"</v>
      </c>
      <c r="U171">
        <f t="shared" si="14"/>
        <v>49</v>
      </c>
      <c r="V171">
        <f t="shared" si="15"/>
        <v>299797202.27370036</v>
      </c>
      <c r="W171" t="str">
        <f>IF(AND(O171,VLOOKUP(I171,SOURCE!B:P,2,0)&lt;&gt;"/  { itemToBeCoded"),IF(ISERROR(VLOOKUP(J171,TEST!A:F,5,0)),"",VLOOKUP(J171,TEST!A:F,5,0)),"")</f>
        <v/>
      </c>
      <c r="X171" t="str">
        <f>IF(AND(O171,VLOOKUP(I171,SOURCE!B:P,2,0)&lt;&gt;"/  { itemToBeCoded"),IF(ISERROR(VLOOKUP(J171,TEST!A:F,6,0)),"",VLOOKUP(J171,TEST!A:F,6,0)),"")</f>
        <v/>
      </c>
      <c r="Y171" t="str">
        <f t="shared" si="12"/>
        <v/>
      </c>
    </row>
    <row r="172" spans="1:25">
      <c r="A172" s="24" t="str">
        <f>IF(ISNA(VLOOKUP(D172,D173:D$10322,1,0)),"",1)</f>
        <v/>
      </c>
      <c r="B172" s="24" t="str">
        <f>IF(ISNA(VLOOKUP(E172,E173:E$10322,1,0)),"",1)</f>
        <v/>
      </c>
      <c r="C172" s="2">
        <v>170</v>
      </c>
      <c r="D172" s="2" t="str">
        <f>VLOOKUP(C172,SOURCE!$V$3:$AC$2856,8,0)</f>
        <v>SFL_DENFIX</v>
      </c>
      <c r="E172" s="26" t="str">
        <f>CHAR(34)&amp;VLOOKUP(C172,SOURCE!$V$3:$AC$2856,6,0)&amp;CHAR(34)</f>
        <v>"DENFIX"</v>
      </c>
      <c r="F172" s="22" t="str">
        <f>VLOOKUP(C172,SOURCE!$V$3:$AD$2856,9,0)&amp;"           {"&amp;D172&amp;",   "&amp;E172&amp;"},"</f>
        <v>//           {SFL_DENFIX,   "DENFIX"},</v>
      </c>
      <c r="H172" t="b">
        <f>ISNA(VLOOKUP(J172,J173:J$823,1,0))</f>
        <v>1</v>
      </c>
      <c r="I172" s="27">
        <f>VLOOKUP(C172,SOURCE!V$6:AB$10035,7,0)</f>
        <v>473</v>
      </c>
      <c r="J172" s="28" t="str">
        <f>VLOOKUP(C172,SOURCE!V$6:AB$10035,6,0)</f>
        <v>DENFIX</v>
      </c>
      <c r="K172" s="29" t="str">
        <f t="shared" si="13"/>
        <v>DENFIX</v>
      </c>
      <c r="L172" s="39" t="str">
        <f>VLOOKUP(C172,SOURCE!V$6:AB$10035,2,0)</f>
        <v/>
      </c>
      <c r="M172" t="str">
        <f>IF(VLOOKUP(I172,SOURCE!B:P,2,0)="/  { itemToBeCoded","To be coded","")</f>
        <v/>
      </c>
      <c r="N172" s="17" t="str">
        <f>IF(AND(O172,VLOOKUP(I172,SOURCE!B:P,2,0)&lt;&gt;"/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6" t="str">
        <f>VLOOKUP(I172,SOURCE!B:P,5,0)</f>
        <v>"DENFIX"</v>
      </c>
      <c r="U172">
        <f t="shared" si="14"/>
        <v>49</v>
      </c>
      <c r="V172">
        <f t="shared" si="15"/>
        <v>299797202.27370036</v>
      </c>
      <c r="W172" t="str">
        <f>IF(AND(O172,VLOOKUP(I172,SOURCE!B:P,2,0)&lt;&gt;"/  { itemToBeCoded"),IF(ISERROR(VLOOKUP(J172,TEST!A:F,5,0)),"",VLOOKUP(J172,TEST!A:F,5,0)),"")</f>
        <v/>
      </c>
      <c r="X172" t="str">
        <f>IF(AND(O172,VLOOKUP(I172,SOURCE!B:P,2,0)&lt;&gt;"/  { itemToBeCoded"),IF(ISERROR(VLOOKUP(J172,TEST!A:F,6,0)),"",VLOOKUP(J172,TEST!A:F,6,0)),"")</f>
        <v/>
      </c>
      <c r="Y172" t="str">
        <f t="shared" si="12"/>
        <v/>
      </c>
    </row>
    <row r="173" spans="1:25">
      <c r="A173" s="24" t="str">
        <f>IF(ISNA(VLOOKUP(D173,D174:D$10322,1,0)),"",1)</f>
        <v/>
      </c>
      <c r="B173" s="24" t="str">
        <f>IF(ISNA(VLOOKUP(E173,E174:E$10322,1,0)),"",1)</f>
        <v/>
      </c>
      <c r="C173" s="2">
        <v>171</v>
      </c>
      <c r="D173" s="2" t="str">
        <f>VLOOKUP(C173,SOURCE!$V$3:$AC$2856,8,0)</f>
        <v>ITM_REG_X</v>
      </c>
      <c r="E173" s="26" t="str">
        <f>CHAR(34)&amp;VLOOKUP(C173,SOURCE!$V$3:$AC$2856,6,0)&amp;CHAR(34)</f>
        <v>"X"</v>
      </c>
      <c r="F173" s="22" t="str">
        <f>VLOOKUP(C173,SOURCE!$V$3:$AD$2856,9,0)&amp;"           {"&amp;D173&amp;",   "&amp;E173&amp;"},"</f>
        <v xml:space="preserve">           {ITM_REG_X,   "X"},</v>
      </c>
      <c r="H173" t="b">
        <f>ISNA(VLOOKUP(J173,J174:J$823,1,0))</f>
        <v>1</v>
      </c>
      <c r="I173" s="27">
        <f>VLOOKUP(C173,SOURCE!V$6:AB$10035,7,0)</f>
        <v>527</v>
      </c>
      <c r="J173" s="28" t="str">
        <f>VLOOKUP(C173,SOURCE!V$6:AB$10035,6,0)</f>
        <v>X</v>
      </c>
      <c r="K173" s="29" t="str">
        <f t="shared" si="13"/>
        <v>X</v>
      </c>
      <c r="L173" s="39" t="str">
        <f>VLOOKUP(C173,SOURCE!V$6:AB$10035,2,0)</f>
        <v>STACK</v>
      </c>
      <c r="M173" t="str">
        <f>IF(VLOOKUP(I173,SOURCE!B:P,2,0)="/  { itemToBeCoded","To be coded","")</f>
        <v/>
      </c>
      <c r="N173" s="17" t="str">
        <f>IF(AND(O173,VLOOKUP(I173,SOURCE!B:P,2,0)&lt;&gt;"/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6" t="str">
        <f>VLOOKUP(I173,SOURCE!B:P,5,0)</f>
        <v>"X"</v>
      </c>
      <c r="U173">
        <f t="shared" si="14"/>
        <v>49</v>
      </c>
      <c r="V173">
        <f t="shared" si="15"/>
        <v>299797202.27370036</v>
      </c>
      <c r="W173" t="str">
        <f>IF(AND(O173,VLOOKUP(I173,SOURCE!B:P,2,0)&lt;&gt;"/  { itemToBeCoded"),IF(ISERROR(VLOOKUP(J173,TEST!A:F,5,0)),"",VLOOKUP(J173,TEST!A:F,5,0)),"")</f>
        <v/>
      </c>
      <c r="X173" t="str">
        <f>IF(AND(O173,VLOOKUP(I173,SOURCE!B:P,2,0)&lt;&gt;"/  { itemToBeCoded"),IF(ISERROR(VLOOKUP(J173,TEST!A:F,6,0)),"",VLOOKUP(J173,TEST!A:F,6,0)),"")</f>
        <v/>
      </c>
      <c r="Y173" t="str">
        <f t="shared" si="12"/>
        <v/>
      </c>
    </row>
    <row r="174" spans="1:25">
      <c r="A174" s="24" t="str">
        <f>IF(ISNA(VLOOKUP(D174,D175:D$10322,1,0)),"",1)</f>
        <v/>
      </c>
      <c r="B174" s="24" t="str">
        <f>IF(ISNA(VLOOKUP(E174,E175:E$10322,1,0)),"",1)</f>
        <v/>
      </c>
      <c r="C174" s="2">
        <v>172</v>
      </c>
      <c r="D174" s="2" t="str">
        <f>VLOOKUP(C174,SOURCE!$V$3:$AC$2856,8,0)</f>
        <v>ITM_REG_Y</v>
      </c>
      <c r="E174" s="26" t="str">
        <f>CHAR(34)&amp;VLOOKUP(C174,SOURCE!$V$3:$AC$2856,6,0)&amp;CHAR(34)</f>
        <v>"Y"</v>
      </c>
      <c r="F174" s="22" t="str">
        <f>VLOOKUP(C174,SOURCE!$V$3:$AD$2856,9,0)&amp;"           {"&amp;D174&amp;",   "&amp;E174&amp;"},"</f>
        <v xml:space="preserve">           {ITM_REG_Y,   "Y"},</v>
      </c>
      <c r="H174" t="b">
        <f>ISNA(VLOOKUP(J174,J175:J$823,1,0))</f>
        <v>1</v>
      </c>
      <c r="I174" s="27">
        <f>VLOOKUP(C174,SOURCE!V$6:AB$10035,7,0)</f>
        <v>528</v>
      </c>
      <c r="J174" s="28" t="str">
        <f>VLOOKUP(C174,SOURCE!V$6:AB$10035,6,0)</f>
        <v>Y</v>
      </c>
      <c r="K174" s="29" t="str">
        <f t="shared" si="13"/>
        <v>Y</v>
      </c>
      <c r="L174" s="39" t="str">
        <f>VLOOKUP(C174,SOURCE!V$6:AB$10035,2,0)</f>
        <v>STACK</v>
      </c>
      <c r="M174" t="str">
        <f>IF(VLOOKUP(I174,SOURCE!B:P,2,0)="/  { itemToBeCoded","To be coded","")</f>
        <v/>
      </c>
      <c r="N174" s="17" t="str">
        <f>IF(AND(O174,VLOOKUP(I174,SOURCE!B:P,2,0)&lt;&gt;"/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6" t="str">
        <f>VLOOKUP(I174,SOURCE!B:P,5,0)</f>
        <v>"Y"</v>
      </c>
      <c r="U174">
        <f t="shared" si="14"/>
        <v>49</v>
      </c>
      <c r="V174">
        <f t="shared" si="15"/>
        <v>299797202.27370036</v>
      </c>
      <c r="W174" t="str">
        <f>IF(AND(O174,VLOOKUP(I174,SOURCE!B:P,2,0)&lt;&gt;"/  { itemToBeCoded"),IF(ISERROR(VLOOKUP(J174,TEST!A:F,5,0)),"",VLOOKUP(J174,TEST!A:F,5,0)),"")</f>
        <v/>
      </c>
      <c r="X174" t="str">
        <f>IF(AND(O174,VLOOKUP(I174,SOURCE!B:P,2,0)&lt;&gt;"/  { itemToBeCoded"),IF(ISERROR(VLOOKUP(J174,TEST!A:F,6,0)),"",VLOOKUP(J174,TEST!A:F,6,0)),"")</f>
        <v/>
      </c>
      <c r="Y174" t="str">
        <f t="shared" si="12"/>
        <v/>
      </c>
    </row>
    <row r="175" spans="1:25">
      <c r="A175" s="24" t="str">
        <f>IF(ISNA(VLOOKUP(D175,D176:D$10322,1,0)),"",1)</f>
        <v/>
      </c>
      <c r="B175" s="24" t="str">
        <f>IF(ISNA(VLOOKUP(E175,E176:E$10322,1,0)),"",1)</f>
        <v/>
      </c>
      <c r="C175" s="2">
        <v>173</v>
      </c>
      <c r="D175" s="2" t="str">
        <f>VLOOKUP(C175,SOURCE!$V$3:$AC$2856,8,0)</f>
        <v>ITM_REG_Z</v>
      </c>
      <c r="E175" s="26" t="str">
        <f>CHAR(34)&amp;VLOOKUP(C175,SOURCE!$V$3:$AC$2856,6,0)&amp;CHAR(34)</f>
        <v>"Z"</v>
      </c>
      <c r="F175" s="22" t="str">
        <f>VLOOKUP(C175,SOURCE!$V$3:$AD$2856,9,0)&amp;"           {"&amp;D175&amp;",   "&amp;E175&amp;"},"</f>
        <v>//           {ITM_REG_Z,   "Z"},</v>
      </c>
      <c r="H175" t="b">
        <f>ISNA(VLOOKUP(J175,J176:J$823,1,0))</f>
        <v>1</v>
      </c>
      <c r="I175" s="27">
        <f>VLOOKUP(C175,SOURCE!V$6:AB$10035,7,0)</f>
        <v>529</v>
      </c>
      <c r="J175" s="28" t="str">
        <f>VLOOKUP(C175,SOURCE!V$6:AB$10035,6,0)</f>
        <v>Z</v>
      </c>
      <c r="K175" s="29" t="str">
        <f t="shared" si="13"/>
        <v>Z</v>
      </c>
      <c r="L175" s="39" t="str">
        <f>VLOOKUP(C175,SOURCE!V$6:AB$10035,2,0)</f>
        <v>STACK</v>
      </c>
      <c r="M175" t="str">
        <f>IF(VLOOKUP(I175,SOURCE!B:P,2,0)="/  { itemToBeCoded","To be coded","")</f>
        <v/>
      </c>
      <c r="N175" s="17" t="str">
        <f>IF(AND(O175,VLOOKUP(I175,SOURCE!B:P,2,0)&lt;&gt;"/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6" t="str">
        <f>VLOOKUP(I175,SOURCE!B:P,5,0)</f>
        <v>"Z"</v>
      </c>
      <c r="U175">
        <f t="shared" si="14"/>
        <v>49</v>
      </c>
      <c r="V175">
        <f t="shared" si="15"/>
        <v>299797202.27370036</v>
      </c>
      <c r="W175" t="str">
        <f>IF(AND(O175,VLOOKUP(I175,SOURCE!B:P,2,0)&lt;&gt;"/  { itemToBeCoded"),IF(ISERROR(VLOOKUP(J175,TEST!A:F,5,0)),"",VLOOKUP(J175,TEST!A:F,5,0)),"")</f>
        <v/>
      </c>
      <c r="X175" t="str">
        <f>IF(AND(O175,VLOOKUP(I175,SOURCE!B:P,2,0)&lt;&gt;"/  { itemToBeCoded"),IF(ISERROR(VLOOKUP(J175,TEST!A:F,6,0)),"",VLOOKUP(J175,TEST!A:F,6,0)),"")</f>
        <v/>
      </c>
      <c r="Y175" t="str">
        <f t="shared" si="12"/>
        <v/>
      </c>
    </row>
    <row r="176" spans="1:25">
      <c r="A176" s="24" t="str">
        <f>IF(ISNA(VLOOKUP(D176,D177:D$10322,1,0)),"",1)</f>
        <v/>
      </c>
      <c r="B176" s="24" t="str">
        <f>IF(ISNA(VLOOKUP(E176,E177:E$10322,1,0)),"",1)</f>
        <v/>
      </c>
      <c r="C176" s="2">
        <v>174</v>
      </c>
      <c r="D176" s="2" t="str">
        <f>VLOOKUP(C176,SOURCE!$V$3:$AC$2856,8,0)</f>
        <v>ITM_REG_T</v>
      </c>
      <c r="E176" s="26" t="str">
        <f>CHAR(34)&amp;VLOOKUP(C176,SOURCE!$V$3:$AC$2856,6,0)&amp;CHAR(34)</f>
        <v>"T"</v>
      </c>
      <c r="F176" s="22" t="str">
        <f>VLOOKUP(C176,SOURCE!$V$3:$AD$2856,9,0)&amp;"           {"&amp;D176&amp;",   "&amp;E176&amp;"},"</f>
        <v>//           {ITM_REG_T,   "T"},</v>
      </c>
      <c r="H176" t="b">
        <f>ISNA(VLOOKUP(J176,J177:J$823,1,0))</f>
        <v>1</v>
      </c>
      <c r="I176" s="27">
        <f>VLOOKUP(C176,SOURCE!V$6:AB$10035,7,0)</f>
        <v>530</v>
      </c>
      <c r="J176" s="28" t="str">
        <f>VLOOKUP(C176,SOURCE!V$6:AB$10035,6,0)</f>
        <v>T</v>
      </c>
      <c r="K176" s="29" t="str">
        <f t="shared" si="13"/>
        <v>T</v>
      </c>
      <c r="L176" s="39" t="str">
        <f>VLOOKUP(C176,SOURCE!V$6:AB$10035,2,0)</f>
        <v>STACK</v>
      </c>
      <c r="M176" t="str">
        <f>IF(VLOOKUP(I176,SOURCE!B:P,2,0)="/  { itemToBeCoded","To be coded","")</f>
        <v/>
      </c>
      <c r="N176" s="17" t="str">
        <f>IF(AND(O176,VLOOKUP(I176,SOURCE!B:P,2,0)&lt;&gt;"/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6" t="str">
        <f>VLOOKUP(I176,SOURCE!B:P,5,0)</f>
        <v>"T"</v>
      </c>
      <c r="U176">
        <f t="shared" si="14"/>
        <v>49</v>
      </c>
      <c r="V176">
        <f t="shared" si="15"/>
        <v>299797202.27370036</v>
      </c>
      <c r="W176" t="str">
        <f>IF(AND(O176,VLOOKUP(I176,SOURCE!B:P,2,0)&lt;&gt;"/  { itemToBeCoded"),IF(ISERROR(VLOOKUP(J176,TEST!A:F,5,0)),"",VLOOKUP(J176,TEST!A:F,5,0)),"")</f>
        <v/>
      </c>
      <c r="X176" t="str">
        <f>IF(AND(O176,VLOOKUP(I176,SOURCE!B:P,2,0)&lt;&gt;"/  { itemToBeCoded"),IF(ISERROR(VLOOKUP(J176,TEST!A:F,6,0)),"",VLOOKUP(J176,TEST!A:F,6,0)),"")</f>
        <v/>
      </c>
      <c r="Y176" t="str">
        <f t="shared" si="12"/>
        <v/>
      </c>
    </row>
    <row r="177" spans="1:25">
      <c r="A177" s="24" t="str">
        <f>IF(ISNA(VLOOKUP(D177,D178:D$10322,1,0)),"",1)</f>
        <v/>
      </c>
      <c r="B177" s="24" t="str">
        <f>IF(ISNA(VLOOKUP(E177,E178:E$10322,1,0)),"",1)</f>
        <v/>
      </c>
      <c r="C177" s="2">
        <v>175</v>
      </c>
      <c r="D177" s="2" t="str">
        <f>VLOOKUP(C177,SOURCE!$V$3:$AC$2856,8,0)</f>
        <v>ITM_REG_A</v>
      </c>
      <c r="E177" s="26" t="str">
        <f>CHAR(34)&amp;VLOOKUP(C177,SOURCE!$V$3:$AC$2856,6,0)&amp;CHAR(34)</f>
        <v>"A"</v>
      </c>
      <c r="F177" s="22" t="str">
        <f>VLOOKUP(C177,SOURCE!$V$3:$AD$2856,9,0)&amp;"           {"&amp;D177&amp;",   "&amp;E177&amp;"},"</f>
        <v>//           {ITM_REG_A,   "A"},</v>
      </c>
      <c r="H177" t="b">
        <f>ISNA(VLOOKUP(J177,J178:J$823,1,0))</f>
        <v>1</v>
      </c>
      <c r="I177" s="27">
        <f>VLOOKUP(C177,SOURCE!V$6:AB$10035,7,0)</f>
        <v>531</v>
      </c>
      <c r="J177" s="28" t="str">
        <f>VLOOKUP(C177,SOURCE!V$6:AB$10035,6,0)</f>
        <v>A</v>
      </c>
      <c r="K177" s="29" t="str">
        <f t="shared" si="13"/>
        <v>A</v>
      </c>
      <c r="L177" s="39" t="str">
        <f>VLOOKUP(C177,SOURCE!V$6:AB$10035,2,0)</f>
        <v>STACK</v>
      </c>
      <c r="M177" t="str">
        <f>IF(VLOOKUP(I177,SOURCE!B:P,2,0)="/  { itemToBeCoded","To be coded","")</f>
        <v/>
      </c>
      <c r="N177" s="17" t="str">
        <f>IF(AND(O177,VLOOKUP(I177,SOURCE!B:P,2,0)&lt;&gt;"/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6" t="str">
        <f>VLOOKUP(I177,SOURCE!B:P,5,0)</f>
        <v>"A"</v>
      </c>
      <c r="U177">
        <f t="shared" si="14"/>
        <v>49</v>
      </c>
      <c r="V177">
        <f t="shared" si="15"/>
        <v>299797202.27370036</v>
      </c>
      <c r="W177" t="str">
        <f>IF(AND(O177,VLOOKUP(I177,SOURCE!B:P,2,0)&lt;&gt;"/  { itemToBeCoded"),IF(ISERROR(VLOOKUP(J177,TEST!A:F,5,0)),"",VLOOKUP(J177,TEST!A:F,5,0)),"")</f>
        <v/>
      </c>
      <c r="X177" t="str">
        <f>IF(AND(O177,VLOOKUP(I177,SOURCE!B:P,2,0)&lt;&gt;"/  { itemToBeCoded"),IF(ISERROR(VLOOKUP(J177,TEST!A:F,6,0)),"",VLOOKUP(J177,TEST!A:F,6,0)),"")</f>
        <v/>
      </c>
      <c r="Y177" t="str">
        <f t="shared" si="12"/>
        <v/>
      </c>
    </row>
    <row r="178" spans="1:25">
      <c r="A178" s="24" t="str">
        <f>IF(ISNA(VLOOKUP(D178,D179:D$10322,1,0)),"",1)</f>
        <v/>
      </c>
      <c r="B178" s="24" t="str">
        <f>IF(ISNA(VLOOKUP(E178,E179:E$10322,1,0)),"",1)</f>
        <v/>
      </c>
      <c r="C178" s="2">
        <v>176</v>
      </c>
      <c r="D178" s="2" t="str">
        <f>VLOOKUP(C178,SOURCE!$V$3:$AC$2856,8,0)</f>
        <v>ITM_REG_B</v>
      </c>
      <c r="E178" s="26" t="str">
        <f>CHAR(34)&amp;VLOOKUP(C178,SOURCE!$V$3:$AC$2856,6,0)&amp;CHAR(34)</f>
        <v>"B"</v>
      </c>
      <c r="F178" s="22" t="str">
        <f>VLOOKUP(C178,SOURCE!$V$3:$AD$2856,9,0)&amp;"           {"&amp;D178&amp;",   "&amp;E178&amp;"},"</f>
        <v>//           {ITM_REG_B,   "B"},</v>
      </c>
      <c r="H178" t="b">
        <f>ISNA(VLOOKUP(J178,J179:J$823,1,0))</f>
        <v>1</v>
      </c>
      <c r="I178" s="27">
        <f>VLOOKUP(C178,SOURCE!V$6:AB$10035,7,0)</f>
        <v>532</v>
      </c>
      <c r="J178" s="28" t="str">
        <f>VLOOKUP(C178,SOURCE!V$6:AB$10035,6,0)</f>
        <v>B</v>
      </c>
      <c r="K178" s="29" t="str">
        <f t="shared" si="13"/>
        <v>B</v>
      </c>
      <c r="L178" s="39" t="str">
        <f>VLOOKUP(C178,SOURCE!V$6:AB$10035,2,0)</f>
        <v>STACK</v>
      </c>
      <c r="M178" t="str">
        <f>IF(VLOOKUP(I178,SOURCE!B:P,2,0)="/  { itemToBeCoded","To be coded","")</f>
        <v/>
      </c>
      <c r="N178" s="17" t="str">
        <f>IF(AND(O178,VLOOKUP(I178,SOURCE!B:P,2,0)&lt;&gt;"/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1</v>
      </c>
      <c r="Q178" s="26" t="str">
        <f>VLOOKUP(I178,SOURCE!B:P,5,0)</f>
        <v>"B"</v>
      </c>
      <c r="U178">
        <f t="shared" si="14"/>
        <v>49</v>
      </c>
      <c r="V178">
        <f t="shared" si="15"/>
        <v>299797202.27370036</v>
      </c>
      <c r="W178" t="str">
        <f>IF(AND(O178,VLOOKUP(I178,SOURCE!B:P,2,0)&lt;&gt;"/  { itemToBeCoded"),IF(ISERROR(VLOOKUP(J178,TEST!A:F,5,0)),"",VLOOKUP(J178,TEST!A:F,5,0)),"")</f>
        <v/>
      </c>
      <c r="X178" t="str">
        <f>IF(AND(O178,VLOOKUP(I178,SOURCE!B:P,2,0)&lt;&gt;"/  { itemToBeCoded"),IF(ISERROR(VLOOKUP(J178,TEST!A:F,6,0)),"",VLOOKUP(J178,TEST!A:F,6,0)),"")</f>
        <v/>
      </c>
      <c r="Y178" t="str">
        <f t="shared" si="12"/>
        <v/>
      </c>
    </row>
    <row r="179" spans="1:25">
      <c r="A179" s="24" t="str">
        <f>IF(ISNA(VLOOKUP(D179,D180:D$10322,1,0)),"",1)</f>
        <v/>
      </c>
      <c r="B179" s="24" t="str">
        <f>IF(ISNA(VLOOKUP(E179,E180:E$10322,1,0)),"",1)</f>
        <v/>
      </c>
      <c r="C179" s="2">
        <v>177</v>
      </c>
      <c r="D179" s="2" t="str">
        <f>VLOOKUP(C179,SOURCE!$V$3:$AC$2856,8,0)</f>
        <v>ITM_REG_C</v>
      </c>
      <c r="E179" s="26" t="str">
        <f>CHAR(34)&amp;VLOOKUP(C179,SOURCE!$V$3:$AC$2856,6,0)&amp;CHAR(34)</f>
        <v>"C"</v>
      </c>
      <c r="F179" s="22" t="str">
        <f>VLOOKUP(C179,SOURCE!$V$3:$AD$2856,9,0)&amp;"           {"&amp;D179&amp;",   "&amp;E179&amp;"},"</f>
        <v xml:space="preserve">           {ITM_REG_C,   "C"},</v>
      </c>
      <c r="H179" t="b">
        <f>ISNA(VLOOKUP(J179,J180:J$823,1,0))</f>
        <v>1</v>
      </c>
      <c r="I179" s="27">
        <f>VLOOKUP(C179,SOURCE!V$6:AB$10035,7,0)</f>
        <v>533</v>
      </c>
      <c r="J179" s="28" t="str">
        <f>VLOOKUP(C179,SOURCE!V$6:AB$10035,6,0)</f>
        <v>C</v>
      </c>
      <c r="K179" s="29" t="str">
        <f t="shared" si="13"/>
        <v>C</v>
      </c>
      <c r="L179" s="39" t="str">
        <f>VLOOKUP(C179,SOURCE!V$6:AB$10035,2,0)</f>
        <v>STACK</v>
      </c>
      <c r="M179" t="str">
        <f>IF(VLOOKUP(I179,SOURCE!B:P,2,0)="/  { itemToBeCoded","To be coded","")</f>
        <v/>
      </c>
      <c r="N179" s="17" t="str">
        <f>IF(AND(O179,VLOOKUP(I179,SOURCE!B:P,2,0)&lt;&gt;"/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0</v>
      </c>
      <c r="Q179" s="26" t="str">
        <f>VLOOKUP(I179,SOURCE!B:P,5,0)</f>
        <v>"C"</v>
      </c>
      <c r="U179">
        <f t="shared" si="14"/>
        <v>49</v>
      </c>
      <c r="V179">
        <f t="shared" si="15"/>
        <v>299797202.27370036</v>
      </c>
      <c r="W179" t="str">
        <f>IF(AND(O179,VLOOKUP(I179,SOURCE!B:P,2,0)&lt;&gt;"/  { itemToBeCoded"),IF(ISERROR(VLOOKUP(J179,TEST!A:F,5,0)),"",VLOOKUP(J179,TEST!A:F,5,0)),"")</f>
        <v/>
      </c>
      <c r="X179" t="str">
        <f>IF(AND(O179,VLOOKUP(I179,SOURCE!B:P,2,0)&lt;&gt;"/  { itemToBeCoded"),IF(ISERROR(VLOOKUP(J179,TEST!A:F,6,0)),"",VLOOKUP(J179,TEST!A:F,6,0)),"")</f>
        <v/>
      </c>
      <c r="Y179" t="str">
        <f t="shared" si="12"/>
        <v/>
      </c>
    </row>
    <row r="180" spans="1:25">
      <c r="A180" s="24" t="str">
        <f>IF(ISNA(VLOOKUP(D180,D181:D$10322,1,0)),"",1)</f>
        <v/>
      </c>
      <c r="B180" s="24" t="str">
        <f>IF(ISNA(VLOOKUP(E180,E181:E$10322,1,0)),"",1)</f>
        <v/>
      </c>
      <c r="C180" s="2">
        <v>178</v>
      </c>
      <c r="D180" s="2" t="str">
        <f>VLOOKUP(C180,SOURCE!$V$3:$AC$2856,8,0)</f>
        <v>ITM_REG_D</v>
      </c>
      <c r="E180" s="26" t="str">
        <f>CHAR(34)&amp;VLOOKUP(C180,SOURCE!$V$3:$AC$2856,6,0)&amp;CHAR(34)</f>
        <v>"D"</v>
      </c>
      <c r="F180" s="22" t="str">
        <f>VLOOKUP(C180,SOURCE!$V$3:$AD$2856,9,0)&amp;"           {"&amp;D180&amp;",   "&amp;E180&amp;"},"</f>
        <v>//           {ITM_REG_D,   "D"},</v>
      </c>
      <c r="H180" t="b">
        <f>ISNA(VLOOKUP(J180,J181:J$823,1,0))</f>
        <v>1</v>
      </c>
      <c r="I180" s="27">
        <f>VLOOKUP(C180,SOURCE!V$6:AB$10035,7,0)</f>
        <v>534</v>
      </c>
      <c r="J180" s="28" t="str">
        <f>VLOOKUP(C180,SOURCE!V$6:AB$10035,6,0)</f>
        <v>D</v>
      </c>
      <c r="K180" s="29" t="str">
        <f t="shared" si="13"/>
        <v>D</v>
      </c>
      <c r="L180" s="39" t="str">
        <f>VLOOKUP(C180,SOURCE!V$6:AB$10035,2,0)</f>
        <v>STACK</v>
      </c>
      <c r="M180" t="str">
        <f>IF(VLOOKUP(I180,SOURCE!B:P,2,0)="/  { itemToBeCoded","To be coded","")</f>
        <v/>
      </c>
      <c r="N180" s="17" t="str">
        <f>IF(AND(O180,VLOOKUP(I180,SOURCE!B:P,2,0)&lt;&gt;"/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6" t="str">
        <f>VLOOKUP(I180,SOURCE!B:P,5,0)</f>
        <v>"D"</v>
      </c>
      <c r="U180">
        <f t="shared" si="14"/>
        <v>49</v>
      </c>
      <c r="V180">
        <f t="shared" si="15"/>
        <v>299797202.27370036</v>
      </c>
      <c r="W180" t="str">
        <f>IF(AND(O180,VLOOKUP(I180,SOURCE!B:P,2,0)&lt;&gt;"/  { itemToBeCoded"),IF(ISERROR(VLOOKUP(J180,TEST!A:F,5,0)),"",VLOOKUP(J180,TEST!A:F,5,0)),"")</f>
        <v/>
      </c>
      <c r="X180" t="str">
        <f>IF(AND(O180,VLOOKUP(I180,SOURCE!B:P,2,0)&lt;&gt;"/  { itemToBeCoded"),IF(ISERROR(VLOOKUP(J180,TEST!A:F,6,0)),"",VLOOKUP(J180,TEST!A:F,6,0)),"")</f>
        <v/>
      </c>
      <c r="Y180" t="str">
        <f t="shared" si="12"/>
        <v/>
      </c>
    </row>
    <row r="181" spans="1:25">
      <c r="A181" s="24" t="str">
        <f>IF(ISNA(VLOOKUP(D181,D182:D$10322,1,0)),"",1)</f>
        <v/>
      </c>
      <c r="B181" s="24" t="str">
        <f>IF(ISNA(VLOOKUP(E181,E182:E$10322,1,0)),"",1)</f>
        <v/>
      </c>
      <c r="C181" s="2">
        <v>179</v>
      </c>
      <c r="D181" s="2" t="str">
        <f>VLOOKUP(C181,SOURCE!$V$3:$AC$2856,8,0)</f>
        <v>ITM_REG_L</v>
      </c>
      <c r="E181" s="26" t="str">
        <f>CHAR(34)&amp;VLOOKUP(C181,SOURCE!$V$3:$AC$2856,6,0)&amp;CHAR(34)</f>
        <v>"L"</v>
      </c>
      <c r="F181" s="22" t="str">
        <f>VLOOKUP(C181,SOURCE!$V$3:$AD$2856,9,0)&amp;"           {"&amp;D181&amp;",   "&amp;E181&amp;"},"</f>
        <v>//           {ITM_REG_L,   "L"},</v>
      </c>
      <c r="H181" t="b">
        <f>ISNA(VLOOKUP(J181,J182:J$823,1,0))</f>
        <v>1</v>
      </c>
      <c r="I181" s="27">
        <f>VLOOKUP(C181,SOURCE!V$6:AB$10035,7,0)</f>
        <v>535</v>
      </c>
      <c r="J181" s="28" t="str">
        <f>VLOOKUP(C181,SOURCE!V$6:AB$10035,6,0)</f>
        <v>L</v>
      </c>
      <c r="K181" s="29" t="str">
        <f t="shared" si="13"/>
        <v>L</v>
      </c>
      <c r="L181" s="39" t="str">
        <f>VLOOKUP(C181,SOURCE!V$6:AB$10035,2,0)</f>
        <v>STACK</v>
      </c>
      <c r="M181" t="str">
        <f>IF(VLOOKUP(I181,SOURCE!B:P,2,0)="/  { itemToBeCoded","To be coded","")</f>
        <v/>
      </c>
      <c r="N181" s="17" t="str">
        <f>IF(AND(O181,VLOOKUP(I181,SOURCE!B:P,2,0)&lt;&gt;"/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6" t="str">
        <f>VLOOKUP(I181,SOURCE!B:P,5,0)</f>
        <v>"L"</v>
      </c>
      <c r="U181">
        <f t="shared" si="14"/>
        <v>49</v>
      </c>
      <c r="V181">
        <f t="shared" si="15"/>
        <v>299797202.27370036</v>
      </c>
      <c r="W181" t="str">
        <f>IF(AND(O181,VLOOKUP(I181,SOURCE!B:P,2,0)&lt;&gt;"/  { itemToBeCoded"),IF(ISERROR(VLOOKUP(J181,TEST!A:F,5,0)),"",VLOOKUP(J181,TEST!A:F,5,0)),"")</f>
        <v/>
      </c>
      <c r="X181" t="str">
        <f>IF(AND(O181,VLOOKUP(I181,SOURCE!B:P,2,0)&lt;&gt;"/  { itemToBeCoded"),IF(ISERROR(VLOOKUP(J181,TEST!A:F,6,0)),"",VLOOKUP(J181,TEST!A:F,6,0)),"")</f>
        <v/>
      </c>
      <c r="Y181" t="str">
        <f t="shared" si="12"/>
        <v/>
      </c>
    </row>
    <row r="182" spans="1:25">
      <c r="A182" s="24" t="str">
        <f>IF(ISNA(VLOOKUP(D182,D183:D$10322,1,0)),"",1)</f>
        <v/>
      </c>
      <c r="B182" s="24" t="str">
        <f>IF(ISNA(VLOOKUP(E182,E183:E$10322,1,0)),"",1)</f>
        <v/>
      </c>
      <c r="C182" s="2">
        <v>180</v>
      </c>
      <c r="D182" s="2" t="str">
        <f>VLOOKUP(C182,SOURCE!$V$3:$AC$2856,8,0)</f>
        <v>ITM_REG_I</v>
      </c>
      <c r="E182" s="26" t="str">
        <f>CHAR(34)&amp;VLOOKUP(C182,SOURCE!$V$3:$AC$2856,6,0)&amp;CHAR(34)</f>
        <v>"I"</v>
      </c>
      <c r="F182" s="22" t="str">
        <f>VLOOKUP(C182,SOURCE!$V$3:$AD$2856,9,0)&amp;"           {"&amp;D182&amp;",   "&amp;E182&amp;"},"</f>
        <v>//           {ITM_REG_I,   "I"},</v>
      </c>
      <c r="H182" t="b">
        <f>ISNA(VLOOKUP(J182,J183:J$823,1,0))</f>
        <v>1</v>
      </c>
      <c r="I182" s="27">
        <f>VLOOKUP(C182,SOURCE!V$6:AB$10035,7,0)</f>
        <v>536</v>
      </c>
      <c r="J182" s="28" t="str">
        <f>VLOOKUP(C182,SOURCE!V$6:AB$10035,6,0)</f>
        <v>I</v>
      </c>
      <c r="K182" s="29" t="str">
        <f t="shared" si="13"/>
        <v>I</v>
      </c>
      <c r="L182" s="39" t="str">
        <f>VLOOKUP(C182,SOURCE!V$6:AB$10035,2,0)</f>
        <v>STACK</v>
      </c>
      <c r="M182" t="str">
        <f>IF(VLOOKUP(I182,SOURCE!B:P,2,0)="/  { itemToBeCoded","To be coded","")</f>
        <v/>
      </c>
      <c r="N182" s="17" t="str">
        <f>IF(AND(O182,VLOOKUP(I182,SOURCE!B:P,2,0)&lt;&gt;"/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6" t="str">
        <f>VLOOKUP(I182,SOURCE!B:P,5,0)</f>
        <v>"I"</v>
      </c>
      <c r="U182">
        <f t="shared" si="14"/>
        <v>49</v>
      </c>
      <c r="V182">
        <f t="shared" si="15"/>
        <v>299797202.27370036</v>
      </c>
      <c r="W182" t="str">
        <f>IF(AND(O182,VLOOKUP(I182,SOURCE!B:P,2,0)&lt;&gt;"/  { itemToBeCoded"),IF(ISERROR(VLOOKUP(J182,TEST!A:F,5,0)),"",VLOOKUP(J182,TEST!A:F,5,0)),"")</f>
        <v/>
      </c>
      <c r="X182" t="str">
        <f>IF(AND(O182,VLOOKUP(I182,SOURCE!B:P,2,0)&lt;&gt;"/  { itemToBeCoded"),IF(ISERROR(VLOOKUP(J182,TEST!A:F,6,0)),"",VLOOKUP(J182,TEST!A:F,6,0)),"")</f>
        <v/>
      </c>
      <c r="Y182" t="str">
        <f t="shared" si="12"/>
        <v/>
      </c>
    </row>
    <row r="183" spans="1:25">
      <c r="A183" s="24" t="str">
        <f>IF(ISNA(VLOOKUP(D183,D184:D$10322,1,0)),"",1)</f>
        <v/>
      </c>
      <c r="B183" s="24" t="str">
        <f>IF(ISNA(VLOOKUP(E183,E184:E$10322,1,0)),"",1)</f>
        <v/>
      </c>
      <c r="C183" s="2">
        <v>181</v>
      </c>
      <c r="D183" s="2" t="str">
        <f>VLOOKUP(C183,SOURCE!$V$3:$AC$2856,8,0)</f>
        <v>ITM_REG_J</v>
      </c>
      <c r="E183" s="26" t="str">
        <f>CHAR(34)&amp;VLOOKUP(C183,SOURCE!$V$3:$AC$2856,6,0)&amp;CHAR(34)</f>
        <v>"J"</v>
      </c>
      <c r="F183" s="22" t="str">
        <f>VLOOKUP(C183,SOURCE!$V$3:$AD$2856,9,0)&amp;"           {"&amp;D183&amp;",   "&amp;E183&amp;"},"</f>
        <v>//           {ITM_REG_J,   "J"},</v>
      </c>
      <c r="H183" t="b">
        <f>ISNA(VLOOKUP(J183,J184:J$823,1,0))</f>
        <v>1</v>
      </c>
      <c r="I183" s="27">
        <f>VLOOKUP(C183,SOURCE!V$6:AB$10035,7,0)</f>
        <v>537</v>
      </c>
      <c r="J183" s="28" t="str">
        <f>VLOOKUP(C183,SOURCE!V$6:AB$10035,6,0)</f>
        <v>J</v>
      </c>
      <c r="K183" s="29" t="str">
        <f t="shared" si="13"/>
        <v>J</v>
      </c>
      <c r="L183" s="39" t="str">
        <f>VLOOKUP(C183,SOURCE!V$6:AB$10035,2,0)</f>
        <v>STACK</v>
      </c>
      <c r="M183" t="str">
        <f>IF(VLOOKUP(I183,SOURCE!B:P,2,0)="/  { itemToBeCoded","To be coded","")</f>
        <v/>
      </c>
      <c r="N183" s="17" t="str">
        <f>IF(AND(O183,VLOOKUP(I183,SOURCE!B:P,2,0)&lt;&gt;"/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1</v>
      </c>
      <c r="Q183" s="26" t="str">
        <f>VLOOKUP(I183,SOURCE!B:P,5,0)</f>
        <v>"J"</v>
      </c>
      <c r="U183">
        <f t="shared" si="14"/>
        <v>49</v>
      </c>
      <c r="V183">
        <f t="shared" si="15"/>
        <v>299797202.27370036</v>
      </c>
      <c r="W183" t="str">
        <f>IF(AND(O183,VLOOKUP(I183,SOURCE!B:P,2,0)&lt;&gt;"/  { itemToBeCoded"),IF(ISERROR(VLOOKUP(J183,TEST!A:F,5,0)),"",VLOOKUP(J183,TEST!A:F,5,0)),"")</f>
        <v/>
      </c>
      <c r="X183" t="str">
        <f>IF(AND(O183,VLOOKUP(I183,SOURCE!B:P,2,0)&lt;&gt;"/  { itemToBeCoded"),IF(ISERROR(VLOOKUP(J183,TEST!A:F,6,0)),"",VLOOKUP(J183,TEST!A:F,6,0)),"")</f>
        <v/>
      </c>
      <c r="Y183" t="str">
        <f t="shared" si="12"/>
        <v/>
      </c>
    </row>
    <row r="184" spans="1:25">
      <c r="A184" s="24" t="str">
        <f>IF(ISNA(VLOOKUP(D184,D185:D$10322,1,0)),"",1)</f>
        <v/>
      </c>
      <c r="B184" s="24" t="str">
        <f>IF(ISNA(VLOOKUP(E184,E185:E$10322,1,0)),"",1)</f>
        <v/>
      </c>
      <c r="C184" s="2">
        <v>182</v>
      </c>
      <c r="D184" s="2" t="str">
        <f>VLOOKUP(C184,SOURCE!$V$3:$AC$2856,8,0)</f>
        <v>ITM_REG_K</v>
      </c>
      <c r="E184" s="26" t="str">
        <f>CHAR(34)&amp;VLOOKUP(C184,SOURCE!$V$3:$AC$2856,6,0)&amp;CHAR(34)</f>
        <v>"K"</v>
      </c>
      <c r="F184" s="22" t="str">
        <f>VLOOKUP(C184,SOURCE!$V$3:$AD$2856,9,0)&amp;"           {"&amp;D184&amp;",   "&amp;E184&amp;"},"</f>
        <v>//           {ITM_REG_K,   "K"},</v>
      </c>
      <c r="H184" t="b">
        <f>ISNA(VLOOKUP(J184,J185:J$823,1,0))</f>
        <v>1</v>
      </c>
      <c r="I184" s="27">
        <f>VLOOKUP(C184,SOURCE!V$6:AB$10035,7,0)</f>
        <v>538</v>
      </c>
      <c r="J184" s="28" t="str">
        <f>VLOOKUP(C184,SOURCE!V$6:AB$10035,6,0)</f>
        <v>K</v>
      </c>
      <c r="K184" s="29" t="str">
        <f t="shared" si="13"/>
        <v>K</v>
      </c>
      <c r="L184" s="39" t="str">
        <f>VLOOKUP(C184,SOURCE!V$6:AB$10035,2,0)</f>
        <v>STACK</v>
      </c>
      <c r="M184" t="str">
        <f>IF(VLOOKUP(I184,SOURCE!B:P,2,0)="/  { itemToBeCoded","To be coded","")</f>
        <v/>
      </c>
      <c r="N184" s="17" t="str">
        <f>IF(AND(O184,VLOOKUP(I184,SOURCE!B:P,2,0)&lt;&gt;"/  { itemToBeCoded"),IF(ISERROR(VLOOKUP(J184,TEST!A:L,12,0)),"",   IF(VLOOKUP(J184,TEST!A:L,12,0)="","",VLOOKUP(J184,TEST!A:L,12,0)&amp;" //"&amp;U184)),"")</f>
        <v/>
      </c>
      <c r="O184" t="b">
        <f>ISNA(VLOOKUP(J184,J$3:J183,1,0))</f>
        <v>1</v>
      </c>
      <c r="Q184" s="26" t="str">
        <f>VLOOKUP(I184,SOURCE!B:P,5,0)</f>
        <v>"K"</v>
      </c>
      <c r="T184" s="119"/>
      <c r="U184">
        <f t="shared" si="14"/>
        <v>49</v>
      </c>
      <c r="V184">
        <f t="shared" si="15"/>
        <v>299797202.27370036</v>
      </c>
      <c r="W184" t="str">
        <f>IF(AND(O184,VLOOKUP(I184,SOURCE!B:P,2,0)&lt;&gt;"/  { itemToBeCoded"),IF(ISERROR(VLOOKUP(J184,TEST!A:F,5,0)),"",VLOOKUP(J184,TEST!A:F,5,0)),"")</f>
        <v/>
      </c>
      <c r="X184" t="str">
        <f>IF(AND(O184,VLOOKUP(I184,SOURCE!B:P,2,0)&lt;&gt;"/  { itemToBeCoded"),IF(ISERROR(VLOOKUP(J184,TEST!A:F,6,0)),"",VLOOKUP(J184,TEST!A:F,6,0)),"")</f>
        <v/>
      </c>
      <c r="Y184" t="str">
        <f t="shared" si="12"/>
        <v/>
      </c>
    </row>
    <row r="185" spans="1:25">
      <c r="A185" s="24" t="str">
        <f>IF(ISNA(VLOOKUP(D185,D186:D$10322,1,0)),"",1)</f>
        <v/>
      </c>
      <c r="B185" s="24" t="str">
        <f>IF(ISNA(VLOOKUP(E185,E186:E$10322,1,0)),"",1)</f>
        <v/>
      </c>
      <c r="C185" s="2">
        <v>183</v>
      </c>
      <c r="D185" s="2" t="str">
        <f>VLOOKUP(C185,SOURCE!$V$3:$AC$2856,8,0)</f>
        <v>ITM_INDIRECTION</v>
      </c>
      <c r="E185" s="26" t="str">
        <f>CHAR(34)&amp;VLOOKUP(C185,SOURCE!$V$3:$AC$2856,6,0)&amp;CHAR(34)</f>
        <v>"IND&gt;"</v>
      </c>
      <c r="F185" s="22" t="str">
        <f>VLOOKUP(C185,SOURCE!$V$3:$AD$2856,9,0)&amp;"           {"&amp;D185&amp;",   "&amp;E185&amp;"},"</f>
        <v xml:space="preserve">           {ITM_INDIRECTION,   "IND&gt;"},</v>
      </c>
      <c r="H185" t="b">
        <f>ISNA(VLOOKUP(J185,J186:J$823,1,0))</f>
        <v>1</v>
      </c>
      <c r="I185" s="27">
        <f>VLOOKUP(C185,SOURCE!V$6:AB$10035,7,0)</f>
        <v>539</v>
      </c>
      <c r="J185" s="28" t="str">
        <f>VLOOKUP(C185,SOURCE!V$6:AB$10035,6,0)</f>
        <v>IND&gt;</v>
      </c>
      <c r="K185" s="29" t="str">
        <f t="shared" si="13"/>
        <v>&gt;</v>
      </c>
      <c r="L185" s="39" t="str">
        <f>VLOOKUP(C185,SOURCE!V$6:AB$10035,2,0)</f>
        <v>STACK</v>
      </c>
      <c r="M185" t="str">
        <f>IF(VLOOKUP(I185,SOURCE!B:P,2,0)="/  { itemToBeCoded","To be coded","")</f>
        <v/>
      </c>
      <c r="N185" s="17" t="str">
        <f>IF(AND(O185,VLOOKUP(I185,SOURCE!B:P,2,0)&lt;&gt;"/  { itemToBeCoded"),IF(ISERROR(VLOOKUP(J185,TEST!A:L,12,0)),"",   IF(VLOOKUP(J185,TEST!A:L,12,0)="","",VLOOKUP(J185,TEST!A:L,12,0)&amp;" //"&amp;U185)),"")</f>
        <v/>
      </c>
      <c r="O185" t="b">
        <f>ISNA(VLOOKUP(J185,J$3:J184,1,0))</f>
        <v>1</v>
      </c>
      <c r="Q185" s="26" t="str">
        <f>VLOOKUP(I185,SOURCE!B:P,5,0)</f>
        <v>STD_RIGHT_ARROW</v>
      </c>
      <c r="T185" s="119"/>
      <c r="U185">
        <f t="shared" si="14"/>
        <v>49</v>
      </c>
      <c r="V185">
        <f t="shared" si="15"/>
        <v>299797202.27370036</v>
      </c>
      <c r="W185" t="str">
        <f>IF(AND(O185,VLOOKUP(I185,SOURCE!B:P,2,0)&lt;&gt;"/  { itemToBeCoded"),IF(ISERROR(VLOOKUP(J185,TEST!A:F,5,0)),"",VLOOKUP(J185,TEST!A:F,5,0)),"")</f>
        <v/>
      </c>
      <c r="X185" t="str">
        <f>IF(AND(O185,VLOOKUP(I185,SOURCE!B:P,2,0)&lt;&gt;"/  { itemToBeCoded"),IF(ISERROR(VLOOKUP(J185,TEST!A:F,6,0)),"",VLOOKUP(J185,TEST!A:F,6,0)),"")</f>
        <v/>
      </c>
      <c r="Y185" t="str">
        <f t="shared" si="12"/>
        <v/>
      </c>
    </row>
    <row r="186" spans="1:25">
      <c r="A186" s="24" t="str">
        <f>IF(ISNA(VLOOKUP(D186,D187:D$10322,1,0)),"",1)</f>
        <v/>
      </c>
      <c r="B186" s="24" t="str">
        <f>IF(ISNA(VLOOKUP(E186,E187:E$10322,1,0)),"",1)</f>
        <v/>
      </c>
      <c r="C186" s="2">
        <v>184</v>
      </c>
      <c r="D186" s="2" t="e">
        <f>VLOOKUP(C186,SOURCE!$V$3:$AC$2856,8,0)</f>
        <v>#N/A</v>
      </c>
      <c r="E186" s="26" t="e">
        <f>CHAR(34)&amp;VLOOKUP(C186,SOURCE!$V$3:$AC$2856,6,0)&amp;CHAR(34)</f>
        <v>#N/A</v>
      </c>
      <c r="F186" s="22" t="e">
        <f>VLOOKUP(C186,SOURCE!$V$3:$AD$2856,9,0)&amp;"           {"&amp;D186&amp;",   "&amp;E186&amp;"},"</f>
        <v>#N/A</v>
      </c>
      <c r="H186" t="b">
        <f>ISNA(VLOOKUP(J186,J187:J$823,1,0))</f>
        <v>1</v>
      </c>
      <c r="I186" s="27" t="e">
        <f>VLOOKUP(C186,SOURCE!V$6:AB$10035,7,0)</f>
        <v>#N/A</v>
      </c>
      <c r="J186" s="28" t="e">
        <f>VLOOKUP(C186,SOURCE!V$6:AB$10035,6,0)</f>
        <v>#N/A</v>
      </c>
      <c r="K186" s="29" t="e">
        <f t="shared" si="13"/>
        <v>#N/A</v>
      </c>
      <c r="L186" s="39" t="e">
        <f>VLOOKUP(C186,SOURCE!V$6:AB$10035,2,0)</f>
        <v>#N/A</v>
      </c>
      <c r="M186" t="e">
        <f>IF(VLOOKUP(I186,SOURCE!B:P,2,0)="/  { itemToBeCoded","To be coded","")</f>
        <v>#N/A</v>
      </c>
      <c r="N186" s="17" t="e">
        <f>IF(AND(O186,VLOOKUP(I186,SOURCE!B:P,2,0)&lt;&gt;"/  { itemToBeCoded"),IF(ISERROR(VLOOKUP(J186,TEST!A:L,12,0)),"",   IF(VLOOKUP(J186,TEST!A:L,12,0)="","",VLOOKUP(J186,TEST!A:L,12,0)&amp;" //"&amp;U186)),"")</f>
        <v>#N/A</v>
      </c>
      <c r="O186" t="b">
        <f>ISNA(VLOOKUP(J186,J$3:J185,1,0))</f>
        <v>1</v>
      </c>
      <c r="Q186" s="26" t="e">
        <f>VLOOKUP(I186,SOURCE!B:P,5,0)</f>
        <v>#N/A</v>
      </c>
      <c r="U186" t="e">
        <f t="shared" si="14"/>
        <v>#N/A</v>
      </c>
      <c r="V186" t="e">
        <f t="shared" si="15"/>
        <v>#N/A</v>
      </c>
      <c r="W186" t="e">
        <f>IF(AND(O186,VLOOKUP(I186,SOURCE!B:P,2,0)&lt;&gt;"/  { itemToBeCoded"),IF(ISERROR(VLOOKUP(J186,TEST!A:F,5,0)),"",VLOOKUP(J186,TEST!A:F,5,0)),"")</f>
        <v>#N/A</v>
      </c>
      <c r="X186" t="e">
        <f>IF(AND(O186,VLOOKUP(I186,SOURCE!B:P,2,0)&lt;&gt;"/  { itemToBeCoded"),IF(ISERROR(VLOOKUP(J186,TEST!A:F,6,0)),"",VLOOKUP(J186,TEST!A:F,6,0)),"")</f>
        <v>#N/A</v>
      </c>
      <c r="Y186" t="e">
        <f t="shared" si="12"/>
        <v>#N/A</v>
      </c>
    </row>
    <row r="187" spans="1:25">
      <c r="A187" s="24" t="str">
        <f>IF(ISNA(VLOOKUP(D187,D188:D$10322,1,0)),"",1)</f>
        <v/>
      </c>
      <c r="B187" s="24" t="str">
        <f>IF(ISNA(VLOOKUP(E187,E188:E$10322,1,0)),"",1)</f>
        <v/>
      </c>
      <c r="C187" s="2">
        <v>185</v>
      </c>
      <c r="D187" s="2" t="e">
        <f>VLOOKUP(C187,SOURCE!$V$3:$AC$2856,8,0)</f>
        <v>#N/A</v>
      </c>
      <c r="E187" s="26" t="e">
        <f>CHAR(34)&amp;VLOOKUP(C187,SOURCE!$V$3:$AC$2856,6,0)&amp;CHAR(34)</f>
        <v>#N/A</v>
      </c>
      <c r="F187" s="22" t="e">
        <f>VLOOKUP(C187,SOURCE!$V$3:$AD$2856,9,0)&amp;"           {"&amp;D187&amp;",   "&amp;E187&amp;"},"</f>
        <v>#N/A</v>
      </c>
      <c r="H187" t="b">
        <f>ISNA(VLOOKUP(J187,J188:J$823,1,0))</f>
        <v>1</v>
      </c>
      <c r="I187" s="27" t="e">
        <f>VLOOKUP(C187,SOURCE!V$6:AB$10035,7,0)</f>
        <v>#N/A</v>
      </c>
      <c r="J187" s="28" t="e">
        <f>VLOOKUP(C187,SOURCE!V$6:AB$10035,6,0)</f>
        <v>#N/A</v>
      </c>
      <c r="K187" s="29" t="e">
        <f t="shared" si="13"/>
        <v>#N/A</v>
      </c>
      <c r="L187" s="39" t="e">
        <f>VLOOKUP(C187,SOURCE!V$6:AB$10035,2,0)</f>
        <v>#N/A</v>
      </c>
      <c r="M187" t="e">
        <f>IF(VLOOKUP(I187,SOURCE!B:P,2,0)="/  { itemToBeCoded","To be coded","")</f>
        <v>#N/A</v>
      </c>
      <c r="N187" s="17" t="e">
        <f>IF(AND(O187,VLOOKUP(I187,SOURCE!B:P,2,0)&lt;&gt;"/  { itemToBeCoded"),IF(ISERROR(VLOOKUP(J187,TEST!A:L,12,0)),"",   IF(VLOOKUP(J187,TEST!A:L,12,0)="","",VLOOKUP(J187,TEST!A:L,12,0)&amp;" //"&amp;U187)),"")</f>
        <v>#N/A</v>
      </c>
      <c r="O187" t="b">
        <f>ISNA(VLOOKUP(J187,J$3:J186,1,0))</f>
        <v>1</v>
      </c>
      <c r="Q187" s="26" t="e">
        <f>VLOOKUP(I187,SOURCE!B:P,5,0)</f>
        <v>#N/A</v>
      </c>
      <c r="U187" t="e">
        <f t="shared" si="14"/>
        <v>#N/A</v>
      </c>
      <c r="V187" t="e">
        <f t="shared" si="15"/>
        <v>#N/A</v>
      </c>
      <c r="W187" t="e">
        <f>IF(AND(O187,VLOOKUP(I187,SOURCE!B:P,2,0)&lt;&gt;"/  { itemToBeCoded"),IF(ISERROR(VLOOKUP(J187,TEST!A:F,5,0)),"",VLOOKUP(J187,TEST!A:F,5,0)),"")</f>
        <v>#N/A</v>
      </c>
      <c r="X187" t="e">
        <f>IF(AND(O187,VLOOKUP(I187,SOURCE!B:P,2,0)&lt;&gt;"/  { itemToBeCoded"),IF(ISERROR(VLOOKUP(J187,TEST!A:F,6,0)),"",VLOOKUP(J187,TEST!A:F,6,0)),"")</f>
        <v>#N/A</v>
      </c>
      <c r="Y187" t="e">
        <f t="shared" si="12"/>
        <v>#N/A</v>
      </c>
    </row>
    <row r="188" spans="1:25">
      <c r="A188" s="24" t="str">
        <f>IF(ISNA(VLOOKUP(D188,D189:D$10322,1,0)),"",1)</f>
        <v/>
      </c>
      <c r="B188" s="24" t="str">
        <f>IF(ISNA(VLOOKUP(E188,E189:E$10322,1,0)),"",1)</f>
        <v/>
      </c>
      <c r="C188" s="2">
        <v>186</v>
      </c>
      <c r="D188" s="2" t="e">
        <f>VLOOKUP(C188,SOURCE!$V$3:$AC$2856,8,0)</f>
        <v>#N/A</v>
      </c>
      <c r="E188" s="26" t="e">
        <f>CHAR(34)&amp;VLOOKUP(C188,SOURCE!$V$3:$AC$2856,6,0)&amp;CHAR(34)</f>
        <v>#N/A</v>
      </c>
      <c r="F188" s="22" t="e">
        <f>VLOOKUP(C188,SOURCE!$V$3:$AD$2856,9,0)&amp;"           {"&amp;D188&amp;",   "&amp;E188&amp;"},"</f>
        <v>#N/A</v>
      </c>
      <c r="H188" t="b">
        <f>ISNA(VLOOKUP(J188,J189:J$823,1,0))</f>
        <v>1</v>
      </c>
      <c r="I188" s="27" t="e">
        <f>VLOOKUP(C188,SOURCE!V$6:AB$10035,7,0)</f>
        <v>#N/A</v>
      </c>
      <c r="J188" s="28" t="e">
        <f>VLOOKUP(C188,SOURCE!V$6:AB$10035,6,0)</f>
        <v>#N/A</v>
      </c>
      <c r="K188" s="29" t="e">
        <f t="shared" si="13"/>
        <v>#N/A</v>
      </c>
      <c r="L188" s="39" t="e">
        <f>VLOOKUP(C188,SOURCE!V$6:AB$10035,2,0)</f>
        <v>#N/A</v>
      </c>
      <c r="M188" t="e">
        <f>IF(VLOOKUP(I188,SOURCE!B:P,2,0)="/  { itemToBeCoded","To be coded","")</f>
        <v>#N/A</v>
      </c>
      <c r="N188" s="17" t="e">
        <f>IF(AND(O188,VLOOKUP(I188,SOURCE!B:P,2,0)&lt;&gt;"/  { itemToBeCoded"),IF(ISERROR(VLOOKUP(J188,TEST!A:L,12,0)),"",   IF(VLOOKUP(J188,TEST!A:L,12,0)="","",VLOOKUP(J188,TEST!A:L,12,0)&amp;" //"&amp;U188)),"")</f>
        <v>#N/A</v>
      </c>
      <c r="O188" t="b">
        <f>ISNA(VLOOKUP(J188,J$3:J187,1,0))</f>
        <v>1</v>
      </c>
      <c r="Q188" s="26" t="e">
        <f>VLOOKUP(I188,SOURCE!B:P,5,0)</f>
        <v>#N/A</v>
      </c>
      <c r="U188" t="e">
        <f t="shared" si="14"/>
        <v>#N/A</v>
      </c>
      <c r="V188" t="e">
        <f t="shared" si="15"/>
        <v>#N/A</v>
      </c>
      <c r="W188" t="e">
        <f>IF(AND(O188,VLOOKUP(I188,SOURCE!B:P,2,0)&lt;&gt;"/  { itemToBeCoded"),IF(ISERROR(VLOOKUP(J188,TEST!A:F,5,0)),"",VLOOKUP(J188,TEST!A:F,5,0)),"")</f>
        <v>#N/A</v>
      </c>
      <c r="X188" t="e">
        <f>IF(AND(O188,VLOOKUP(I188,SOURCE!B:P,2,0)&lt;&gt;"/  { itemToBeCoded"),IF(ISERROR(VLOOKUP(J188,TEST!A:F,6,0)),"",VLOOKUP(J188,TEST!A:F,6,0)),"")</f>
        <v>#N/A</v>
      </c>
      <c r="Y188" t="e">
        <f t="shared" si="12"/>
        <v>#N/A</v>
      </c>
    </row>
    <row r="189" spans="1:25">
      <c r="A189" s="24" t="str">
        <f>IF(ISNA(VLOOKUP(D189,D190:D$10322,1,0)),"",1)</f>
        <v/>
      </c>
      <c r="B189" s="24" t="str">
        <f>IF(ISNA(VLOOKUP(E189,E190:E$10322,1,0)),"",1)</f>
        <v/>
      </c>
      <c r="C189" s="2">
        <v>187</v>
      </c>
      <c r="D189" s="2" t="e">
        <f>VLOOKUP(C189,SOURCE!$V$3:$AC$2856,8,0)</f>
        <v>#N/A</v>
      </c>
      <c r="E189" s="26" t="e">
        <f>CHAR(34)&amp;VLOOKUP(C189,SOURCE!$V$3:$AC$2856,6,0)&amp;CHAR(34)</f>
        <v>#N/A</v>
      </c>
      <c r="F189" s="22" t="e">
        <f>VLOOKUP(C189,SOURCE!$V$3:$AD$2856,9,0)&amp;"           {"&amp;D189&amp;",   "&amp;E189&amp;"},"</f>
        <v>#N/A</v>
      </c>
      <c r="H189" t="b">
        <f>ISNA(VLOOKUP(J189,J190:J$823,1,0))</f>
        <v>1</v>
      </c>
      <c r="I189" s="27" t="e">
        <f>VLOOKUP(C189,SOURCE!V$6:AB$10035,7,0)</f>
        <v>#N/A</v>
      </c>
      <c r="J189" s="28" t="e">
        <f>VLOOKUP(C189,SOURCE!V$6:AB$10035,6,0)</f>
        <v>#N/A</v>
      </c>
      <c r="K189" s="29" t="e">
        <f t="shared" si="13"/>
        <v>#N/A</v>
      </c>
      <c r="L189" s="39" t="e">
        <f>VLOOKUP(C189,SOURCE!V$6:AB$10035,2,0)</f>
        <v>#N/A</v>
      </c>
      <c r="M189" t="e">
        <f>IF(VLOOKUP(I189,SOURCE!B:P,2,0)="/  { itemToBeCoded","To be coded","")</f>
        <v>#N/A</v>
      </c>
      <c r="N189" s="17" t="e">
        <f>IF(AND(O189,VLOOKUP(I189,SOURCE!B:P,2,0)&lt;&gt;"/  { itemToBeCoded"),IF(ISERROR(VLOOKUP(J189,TEST!A:L,12,0)),"",   IF(VLOOKUP(J189,TEST!A:L,12,0)="","",VLOOKUP(J189,TEST!A:L,12,0)&amp;" //"&amp;U189)),"")</f>
        <v>#N/A</v>
      </c>
      <c r="O189" t="b">
        <f>ISNA(VLOOKUP(J189,J$3:J188,1,0))</f>
        <v>1</v>
      </c>
      <c r="Q189" s="26" t="e">
        <f>VLOOKUP(I189,SOURCE!B:P,5,0)</f>
        <v>#N/A</v>
      </c>
      <c r="U189" t="e">
        <f t="shared" si="14"/>
        <v>#N/A</v>
      </c>
      <c r="V189" t="e">
        <f t="shared" si="15"/>
        <v>#N/A</v>
      </c>
      <c r="W189" t="e">
        <f>IF(AND(O189,VLOOKUP(I189,SOURCE!B:P,2,0)&lt;&gt;"/  { itemToBeCoded"),IF(ISERROR(VLOOKUP(J189,TEST!A:F,5,0)),"",VLOOKUP(J189,TEST!A:F,5,0)),"")</f>
        <v>#N/A</v>
      </c>
      <c r="X189" t="e">
        <f>IF(AND(O189,VLOOKUP(I189,SOURCE!B:P,2,0)&lt;&gt;"/  { itemToBeCoded"),IF(ISERROR(VLOOKUP(J189,TEST!A:F,6,0)),"",VLOOKUP(J189,TEST!A:F,6,0)),"")</f>
        <v>#N/A</v>
      </c>
      <c r="Y189" t="e">
        <f t="shared" si="12"/>
        <v>#N/A</v>
      </c>
    </row>
    <row r="190" spans="1:25">
      <c r="A190" s="24" t="str">
        <f>IF(ISNA(VLOOKUP(D190,D191:D$10322,1,0)),"",1)</f>
        <v/>
      </c>
      <c r="B190" s="24" t="str">
        <f>IF(ISNA(VLOOKUP(E190,E191:E$10322,1,0)),"",1)</f>
        <v/>
      </c>
      <c r="C190" s="2">
        <v>188</v>
      </c>
      <c r="D190" s="2" t="e">
        <f>VLOOKUP(C190,SOURCE!$V$3:$AC$2856,8,0)</f>
        <v>#N/A</v>
      </c>
      <c r="E190" s="26" t="e">
        <f>CHAR(34)&amp;VLOOKUP(C190,SOURCE!$V$3:$AC$2856,6,0)&amp;CHAR(34)</f>
        <v>#N/A</v>
      </c>
      <c r="F190" s="22" t="e">
        <f>VLOOKUP(C190,SOURCE!$V$3:$AD$2856,9,0)&amp;"           {"&amp;D190&amp;",   "&amp;E190&amp;"},"</f>
        <v>#N/A</v>
      </c>
      <c r="H190" t="b">
        <f>ISNA(VLOOKUP(J190,J191:J$823,1,0))</f>
        <v>1</v>
      </c>
      <c r="I190" s="27" t="e">
        <f>VLOOKUP(C190,SOURCE!V$6:AB$10035,7,0)</f>
        <v>#N/A</v>
      </c>
      <c r="J190" s="28" t="e">
        <f>VLOOKUP(C190,SOURCE!V$6:AB$10035,6,0)</f>
        <v>#N/A</v>
      </c>
      <c r="K190" s="29" t="e">
        <f t="shared" si="13"/>
        <v>#N/A</v>
      </c>
      <c r="L190" s="39" t="e">
        <f>VLOOKUP(C190,SOURCE!V$6:AB$10035,2,0)</f>
        <v>#N/A</v>
      </c>
      <c r="M190" t="e">
        <f>IF(VLOOKUP(I190,SOURCE!B:P,2,0)="/  { itemToBeCoded","To be coded","")</f>
        <v>#N/A</v>
      </c>
      <c r="N190" s="17" t="e">
        <f>IF(AND(O190,VLOOKUP(I190,SOURCE!B:P,2,0)&lt;&gt;"/  { itemToBeCoded"),IF(ISERROR(VLOOKUP(J190,TEST!A:L,12,0)),"",   IF(VLOOKUP(J190,TEST!A:L,12,0)="","",VLOOKUP(J190,TEST!A:L,12,0)&amp;" //"&amp;U190)),"")</f>
        <v>#N/A</v>
      </c>
      <c r="O190" t="b">
        <f>ISNA(VLOOKUP(J190,J$3:J189,1,0))</f>
        <v>1</v>
      </c>
      <c r="Q190" s="26" t="e">
        <f>VLOOKUP(I190,SOURCE!B:P,5,0)</f>
        <v>#N/A</v>
      </c>
      <c r="U190" t="e">
        <f t="shared" si="14"/>
        <v>#N/A</v>
      </c>
      <c r="V190" t="e">
        <f t="shared" si="15"/>
        <v>#N/A</v>
      </c>
      <c r="W190" t="e">
        <f>IF(AND(O190,VLOOKUP(I190,SOURCE!B:P,2,0)&lt;&gt;"/  { itemToBeCoded"),IF(ISERROR(VLOOKUP(J190,TEST!A:F,5,0)),"",VLOOKUP(J190,TEST!A:F,5,0)),"")</f>
        <v>#N/A</v>
      </c>
      <c r="X190" t="e">
        <f>IF(AND(O190,VLOOKUP(I190,SOURCE!B:P,2,0)&lt;&gt;"/  { itemToBeCoded"),IF(ISERROR(VLOOKUP(J190,TEST!A:F,6,0)),"",VLOOKUP(J190,TEST!A:F,6,0)),"")</f>
        <v>#N/A</v>
      </c>
      <c r="Y190" t="e">
        <f t="shared" si="12"/>
        <v>#N/A</v>
      </c>
    </row>
    <row r="191" spans="1:25">
      <c r="A191" s="24" t="str">
        <f>IF(ISNA(VLOOKUP(D191,D192:D$10322,1,0)),"",1)</f>
        <v/>
      </c>
      <c r="B191" s="24" t="str">
        <f>IF(ISNA(VLOOKUP(E191,E192:E$10322,1,0)),"",1)</f>
        <v/>
      </c>
      <c r="C191" s="2">
        <v>189</v>
      </c>
      <c r="D191" s="2" t="e">
        <f>VLOOKUP(C191,SOURCE!$V$3:$AC$2856,8,0)</f>
        <v>#N/A</v>
      </c>
      <c r="E191" s="26" t="e">
        <f>CHAR(34)&amp;VLOOKUP(C191,SOURCE!$V$3:$AC$2856,6,0)&amp;CHAR(34)</f>
        <v>#N/A</v>
      </c>
      <c r="F191" s="22" t="e">
        <f>VLOOKUP(C191,SOURCE!$V$3:$AD$2856,9,0)&amp;"           {"&amp;D191&amp;",   "&amp;E191&amp;"},"</f>
        <v>#N/A</v>
      </c>
      <c r="H191" t="b">
        <f>ISNA(VLOOKUP(J191,J192:J$823,1,0))</f>
        <v>1</v>
      </c>
      <c r="I191" s="27" t="e">
        <f>VLOOKUP(C191,SOURCE!V$6:AB$10035,7,0)</f>
        <v>#N/A</v>
      </c>
      <c r="J191" s="28" t="e">
        <f>VLOOKUP(C191,SOURCE!V$6:AB$10035,6,0)</f>
        <v>#N/A</v>
      </c>
      <c r="K191" s="29" t="e">
        <f t="shared" si="13"/>
        <v>#N/A</v>
      </c>
      <c r="L191" s="39" t="e">
        <f>VLOOKUP(C191,SOURCE!V$6:AB$10035,2,0)</f>
        <v>#N/A</v>
      </c>
      <c r="M191" t="e">
        <f>IF(VLOOKUP(I191,SOURCE!B:P,2,0)="/  { itemToBeCoded","To be coded","")</f>
        <v>#N/A</v>
      </c>
      <c r="N191" s="17" t="e">
        <f>IF(AND(O191,VLOOKUP(I191,SOURCE!B:P,2,0)&lt;&gt;"/  { itemToBeCoded"),IF(ISERROR(VLOOKUP(J191,TEST!A:L,12,0)),"",   IF(VLOOKUP(J191,TEST!A:L,12,0)="","",VLOOKUP(J191,TEST!A:L,12,0)&amp;" //"&amp;U191)),"")</f>
        <v>#N/A</v>
      </c>
      <c r="O191" t="b">
        <f>ISNA(VLOOKUP(J191,J$3:J190,1,0))</f>
        <v>1</v>
      </c>
      <c r="Q191" s="26" t="e">
        <f>VLOOKUP(I191,SOURCE!B:P,5,0)</f>
        <v>#N/A</v>
      </c>
      <c r="U191" t="e">
        <f t="shared" si="14"/>
        <v>#N/A</v>
      </c>
      <c r="V191" t="e">
        <f t="shared" si="15"/>
        <v>#N/A</v>
      </c>
      <c r="W191" t="e">
        <f>IF(AND(O191,VLOOKUP(I191,SOURCE!B:P,2,0)&lt;&gt;"/  { itemToBeCoded"),IF(ISERROR(VLOOKUP(J191,TEST!A:F,5,0)),"",VLOOKUP(J191,TEST!A:F,5,0)),"")</f>
        <v>#N/A</v>
      </c>
      <c r="X191" t="e">
        <f>IF(AND(O191,VLOOKUP(I191,SOURCE!B:P,2,0)&lt;&gt;"/  { itemToBeCoded"),IF(ISERROR(VLOOKUP(J191,TEST!A:F,6,0)),"",VLOOKUP(J191,TEST!A:F,6,0)),"")</f>
        <v>#N/A</v>
      </c>
      <c r="Y191" t="e">
        <f t="shared" si="12"/>
        <v>#N/A</v>
      </c>
    </row>
    <row r="192" spans="1:25">
      <c r="A192" s="24" t="str">
        <f>IF(ISNA(VLOOKUP(D192,D193:D$10322,1,0)),"",1)</f>
        <v/>
      </c>
      <c r="B192" s="24" t="str">
        <f>IF(ISNA(VLOOKUP(E192,E193:E$10322,1,0)),"",1)</f>
        <v/>
      </c>
      <c r="C192" s="2">
        <v>190</v>
      </c>
      <c r="D192" s="2" t="e">
        <f>VLOOKUP(C192,SOURCE!$V$3:$AC$2856,8,0)</f>
        <v>#N/A</v>
      </c>
      <c r="E192" s="26" t="e">
        <f>CHAR(34)&amp;VLOOKUP(C192,SOURCE!$V$3:$AC$2856,6,0)&amp;CHAR(34)</f>
        <v>#N/A</v>
      </c>
      <c r="F192" s="22" t="e">
        <f>VLOOKUP(C192,SOURCE!$V$3:$AD$2856,9,0)&amp;"           {"&amp;D192&amp;",   "&amp;E192&amp;"},"</f>
        <v>#N/A</v>
      </c>
      <c r="H192" t="b">
        <f>ISNA(VLOOKUP(J192,J193:J$823,1,0))</f>
        <v>1</v>
      </c>
      <c r="I192" s="27" t="e">
        <f>VLOOKUP(C192,SOURCE!V$6:AB$10035,7,0)</f>
        <v>#N/A</v>
      </c>
      <c r="J192" s="28" t="e">
        <f>VLOOKUP(C192,SOURCE!V$6:AB$10035,6,0)</f>
        <v>#N/A</v>
      </c>
      <c r="K192" s="29" t="e">
        <f t="shared" si="13"/>
        <v>#N/A</v>
      </c>
      <c r="L192" s="39" t="e">
        <f>VLOOKUP(C192,SOURCE!V$6:AB$10035,2,0)</f>
        <v>#N/A</v>
      </c>
      <c r="M192" t="e">
        <f>IF(VLOOKUP(I192,SOURCE!B:P,2,0)="/  { itemToBeCoded","To be coded","")</f>
        <v>#N/A</v>
      </c>
      <c r="N192" s="17" t="e">
        <f>IF(AND(O192,VLOOKUP(I192,SOURCE!B:P,2,0)&lt;&gt;"/  { itemToBeCoded"),IF(ISERROR(VLOOKUP(J192,TEST!A:L,12,0)),"",   IF(VLOOKUP(J192,TEST!A:L,12,0)="","",VLOOKUP(J192,TEST!A:L,12,0)&amp;" //"&amp;U192)),"")</f>
        <v>#N/A</v>
      </c>
      <c r="O192" t="b">
        <f>ISNA(VLOOKUP(J192,J$3:J191,1,0))</f>
        <v>1</v>
      </c>
      <c r="Q192" s="26" t="e">
        <f>VLOOKUP(I192,SOURCE!B:P,5,0)</f>
        <v>#N/A</v>
      </c>
      <c r="U192" t="e">
        <f t="shared" si="14"/>
        <v>#N/A</v>
      </c>
      <c r="V192" t="e">
        <f t="shared" si="15"/>
        <v>#N/A</v>
      </c>
      <c r="W192" t="e">
        <f>IF(AND(O192,VLOOKUP(I192,SOURCE!B:P,2,0)&lt;&gt;"/  { itemToBeCoded"),IF(ISERROR(VLOOKUP(J192,TEST!A:F,5,0)),"",VLOOKUP(J192,TEST!A:F,5,0)),"")</f>
        <v>#N/A</v>
      </c>
      <c r="X192" t="e">
        <f>IF(AND(O192,VLOOKUP(I192,SOURCE!B:P,2,0)&lt;&gt;"/  { itemToBeCoded"),IF(ISERROR(VLOOKUP(J192,TEST!A:F,6,0)),"",VLOOKUP(J192,TEST!A:F,6,0)),"")</f>
        <v>#N/A</v>
      </c>
      <c r="Y192" t="e">
        <f t="shared" si="12"/>
        <v>#N/A</v>
      </c>
    </row>
    <row r="193" spans="1:25">
      <c r="A193" s="24" t="str">
        <f>IF(ISNA(VLOOKUP(D193,D194:D$10322,1,0)),"",1)</f>
        <v/>
      </c>
      <c r="B193" s="24" t="str">
        <f>IF(ISNA(VLOOKUP(E193,E194:E$10322,1,0)),"",1)</f>
        <v/>
      </c>
      <c r="C193" s="2">
        <v>191</v>
      </c>
      <c r="D193" s="2" t="e">
        <f>VLOOKUP(C193,SOURCE!$V$3:$AC$2856,8,0)</f>
        <v>#N/A</v>
      </c>
      <c r="E193" s="26" t="e">
        <f>CHAR(34)&amp;VLOOKUP(C193,SOURCE!$V$3:$AC$2856,6,0)&amp;CHAR(34)</f>
        <v>#N/A</v>
      </c>
      <c r="F193" s="22" t="e">
        <f>VLOOKUP(C193,SOURCE!$V$3:$AD$2856,9,0)&amp;"           {"&amp;D193&amp;",   "&amp;E193&amp;"},"</f>
        <v>#N/A</v>
      </c>
      <c r="H193" t="b">
        <f>ISNA(VLOOKUP(J193,J194:J$823,1,0))</f>
        <v>1</v>
      </c>
      <c r="I193" s="27" t="e">
        <f>VLOOKUP(C193,SOURCE!V$6:AB$10035,7,0)</f>
        <v>#N/A</v>
      </c>
      <c r="J193" s="28" t="e">
        <f>VLOOKUP(C193,SOURCE!V$6:AB$10035,6,0)</f>
        <v>#N/A</v>
      </c>
      <c r="K193" s="29" t="e">
        <f t="shared" si="13"/>
        <v>#N/A</v>
      </c>
      <c r="L193" s="39" t="e">
        <f>VLOOKUP(C193,SOURCE!V$6:AB$10035,2,0)</f>
        <v>#N/A</v>
      </c>
      <c r="M193" t="e">
        <f>IF(VLOOKUP(I193,SOURCE!B:P,2,0)="/  { itemToBeCoded","To be coded","")</f>
        <v>#N/A</v>
      </c>
      <c r="N193" s="17" t="e">
        <f>IF(AND(O193,VLOOKUP(I193,SOURCE!B:P,2,0)&lt;&gt;"/  { itemToBeCoded"),IF(ISERROR(VLOOKUP(J193,TEST!A:L,12,0)),"",   IF(VLOOKUP(J193,TEST!A:L,12,0)="","",VLOOKUP(J193,TEST!A:L,12,0)&amp;" //"&amp;U193)),"")</f>
        <v>#N/A</v>
      </c>
      <c r="O193" t="b">
        <f>ISNA(VLOOKUP(J193,J$3:J192,1,0))</f>
        <v>1</v>
      </c>
      <c r="Q193" s="26" t="e">
        <f>VLOOKUP(I193,SOURCE!B:P,5,0)</f>
        <v>#N/A</v>
      </c>
      <c r="U193" t="e">
        <f t="shared" si="14"/>
        <v>#N/A</v>
      </c>
      <c r="V193" t="e">
        <f t="shared" si="15"/>
        <v>#N/A</v>
      </c>
      <c r="W193" t="e">
        <f>IF(AND(O193,VLOOKUP(I193,SOURCE!B:P,2,0)&lt;&gt;"/  { itemToBeCoded"),IF(ISERROR(VLOOKUP(J193,TEST!A:F,5,0)),"",VLOOKUP(J193,TEST!A:F,5,0)),"")</f>
        <v>#N/A</v>
      </c>
      <c r="X193" t="e">
        <f>IF(AND(O193,VLOOKUP(I193,SOURCE!B:P,2,0)&lt;&gt;"/  { itemToBeCoded"),IF(ISERROR(VLOOKUP(J193,TEST!A:F,6,0)),"",VLOOKUP(J193,TEST!A:F,6,0)),"")</f>
        <v>#N/A</v>
      </c>
      <c r="Y193" t="e">
        <f t="shared" si="12"/>
        <v>#N/A</v>
      </c>
    </row>
    <row r="194" spans="1:25">
      <c r="A194" s="24" t="str">
        <f>IF(ISNA(VLOOKUP(D194,D195:D$10322,1,0)),"",1)</f>
        <v/>
      </c>
      <c r="B194" s="24" t="str">
        <f>IF(ISNA(VLOOKUP(E194,E195:E$10322,1,0)),"",1)</f>
        <v/>
      </c>
      <c r="C194" s="2">
        <v>192</v>
      </c>
      <c r="D194" s="2" t="e">
        <f>VLOOKUP(C194,SOURCE!$V$3:$AC$2856,8,0)</f>
        <v>#N/A</v>
      </c>
      <c r="E194" s="26" t="e">
        <f>CHAR(34)&amp;VLOOKUP(C194,SOURCE!$V$3:$AC$2856,6,0)&amp;CHAR(34)</f>
        <v>#N/A</v>
      </c>
      <c r="F194" s="22" t="e">
        <f>VLOOKUP(C194,SOURCE!$V$3:$AD$2856,9,0)&amp;"           {"&amp;D194&amp;",   "&amp;E194&amp;"},"</f>
        <v>#N/A</v>
      </c>
      <c r="H194" t="b">
        <f>ISNA(VLOOKUP(J194,J195:J$823,1,0))</f>
        <v>1</v>
      </c>
      <c r="I194" s="27" t="e">
        <f>VLOOKUP(C194,SOURCE!V$6:AB$10035,7,0)</f>
        <v>#N/A</v>
      </c>
      <c r="J194" s="28" t="e">
        <f>VLOOKUP(C194,SOURCE!V$6:AB$10035,6,0)</f>
        <v>#N/A</v>
      </c>
      <c r="K194" s="29" t="e">
        <f t="shared" si="13"/>
        <v>#N/A</v>
      </c>
      <c r="L194" s="39" t="e">
        <f>VLOOKUP(C194,SOURCE!V$6:AB$10035,2,0)</f>
        <v>#N/A</v>
      </c>
      <c r="M194" t="e">
        <f>IF(VLOOKUP(I194,SOURCE!B:P,2,0)="/  { itemToBeCoded","To be coded","")</f>
        <v>#N/A</v>
      </c>
      <c r="N194" s="17" t="e">
        <f>IF(AND(O194,VLOOKUP(I194,SOURCE!B:P,2,0)&lt;&gt;"/  { itemToBeCoded"),IF(ISERROR(VLOOKUP(J194,TEST!A:L,12,0)),"",   IF(VLOOKUP(J194,TEST!A:L,12,0)="","",VLOOKUP(J194,TEST!A:L,12,0)&amp;" //"&amp;U194)),"")</f>
        <v>#N/A</v>
      </c>
      <c r="O194" t="b">
        <f>ISNA(VLOOKUP(J194,J$3:J193,1,0))</f>
        <v>1</v>
      </c>
      <c r="Q194" s="26" t="e">
        <f>VLOOKUP(I194,SOURCE!B:P,5,0)</f>
        <v>#N/A</v>
      </c>
      <c r="U194" t="e">
        <f t="shared" si="14"/>
        <v>#N/A</v>
      </c>
      <c r="V194" t="e">
        <f t="shared" si="15"/>
        <v>#N/A</v>
      </c>
      <c r="W194" t="e">
        <f>IF(AND(O194,VLOOKUP(I194,SOURCE!B:P,2,0)&lt;&gt;"/  { itemToBeCoded"),IF(ISERROR(VLOOKUP(J194,TEST!A:F,5,0)),"",VLOOKUP(J194,TEST!A:F,5,0)),"")</f>
        <v>#N/A</v>
      </c>
      <c r="X194" t="e">
        <f>IF(AND(O194,VLOOKUP(I194,SOURCE!B:P,2,0)&lt;&gt;"/  { itemToBeCoded"),IF(ISERROR(VLOOKUP(J194,TEST!A:F,6,0)),"",VLOOKUP(J194,TEST!A:F,6,0)),"")</f>
        <v>#N/A</v>
      </c>
      <c r="Y194" t="e">
        <f t="shared" si="12"/>
        <v>#N/A</v>
      </c>
    </row>
    <row r="195" spans="1:25">
      <c r="A195" s="24" t="str">
        <f>IF(ISNA(VLOOKUP(D195,D196:D$10322,1,0)),"",1)</f>
        <v/>
      </c>
      <c r="B195" s="24" t="str">
        <f>IF(ISNA(VLOOKUP(E195,E196:E$10322,1,0)),"",1)</f>
        <v/>
      </c>
      <c r="C195" s="2">
        <v>193</v>
      </c>
      <c r="D195" s="2" t="e">
        <f>VLOOKUP(C195,SOURCE!$V$3:$AC$2856,8,0)</f>
        <v>#N/A</v>
      </c>
      <c r="E195" s="26" t="e">
        <f>CHAR(34)&amp;VLOOKUP(C195,SOURCE!$V$3:$AC$2856,6,0)&amp;CHAR(34)</f>
        <v>#N/A</v>
      </c>
      <c r="F195" s="22" t="e">
        <f>VLOOKUP(C195,SOURCE!$V$3:$AD$2856,9,0)&amp;"           {"&amp;D195&amp;",   "&amp;E195&amp;"},"</f>
        <v>#N/A</v>
      </c>
      <c r="H195" t="b">
        <f>ISNA(VLOOKUP(J195,J196:J$823,1,0))</f>
        <v>1</v>
      </c>
      <c r="I195" s="27" t="e">
        <f>VLOOKUP(C195,SOURCE!V$6:AB$10035,7,0)</f>
        <v>#N/A</v>
      </c>
      <c r="J195" s="28" t="e">
        <f>VLOOKUP(C195,SOURCE!V$6:AB$10035,6,0)</f>
        <v>#N/A</v>
      </c>
      <c r="K195" s="29" t="e">
        <f t="shared" si="13"/>
        <v>#N/A</v>
      </c>
      <c r="L195" s="39" t="e">
        <f>VLOOKUP(C195,SOURCE!V$6:AB$10035,2,0)</f>
        <v>#N/A</v>
      </c>
      <c r="M195" t="e">
        <f>IF(VLOOKUP(I195,SOURCE!B:P,2,0)="/  { itemToBeCoded","To be coded","")</f>
        <v>#N/A</v>
      </c>
      <c r="N195" s="17" t="e">
        <f>IF(AND(O195,VLOOKUP(I195,SOURCE!B:P,2,0)&lt;&gt;"/  { itemToBeCoded"),IF(ISERROR(VLOOKUP(J195,TEST!A:L,12,0)),"",   IF(VLOOKUP(J195,TEST!A:L,12,0)="","",VLOOKUP(J195,TEST!A:L,12,0)&amp;" //"&amp;U195)),"")</f>
        <v>#N/A</v>
      </c>
      <c r="O195" t="b">
        <f>ISNA(VLOOKUP(J195,J$3:J194,1,0))</f>
        <v>1</v>
      </c>
      <c r="Q195" s="26" t="e">
        <f>VLOOKUP(I195,SOURCE!B:P,5,0)</f>
        <v>#N/A</v>
      </c>
      <c r="U195" t="e">
        <f t="shared" si="14"/>
        <v>#N/A</v>
      </c>
      <c r="V195" t="e">
        <f t="shared" si="15"/>
        <v>#N/A</v>
      </c>
      <c r="W195" t="e">
        <f>IF(AND(O195,VLOOKUP(I195,SOURCE!B:P,2,0)&lt;&gt;"/  { itemToBeCoded"),IF(ISERROR(VLOOKUP(J195,TEST!A:F,5,0)),"",VLOOKUP(J195,TEST!A:F,5,0)),"")</f>
        <v>#N/A</v>
      </c>
      <c r="X195" t="e">
        <f>IF(AND(O195,VLOOKUP(I195,SOURCE!B:P,2,0)&lt;&gt;"/  { itemToBeCoded"),IF(ISERROR(VLOOKUP(J195,TEST!A:F,6,0)),"",VLOOKUP(J195,TEST!A:F,6,0)),"")</f>
        <v>#N/A</v>
      </c>
      <c r="Y195" t="e">
        <f t="shared" si="12"/>
        <v>#N/A</v>
      </c>
    </row>
    <row r="196" spans="1:25">
      <c r="A196" s="24" t="str">
        <f>IF(ISNA(VLOOKUP(D196,D197:D$10322,1,0)),"",1)</f>
        <v/>
      </c>
      <c r="B196" s="24" t="str">
        <f>IF(ISNA(VLOOKUP(E196,E197:E$10322,1,0)),"",1)</f>
        <v/>
      </c>
      <c r="C196" s="2">
        <v>194</v>
      </c>
      <c r="D196" s="2" t="e">
        <f>VLOOKUP(C196,SOURCE!$V$3:$AC$2856,8,0)</f>
        <v>#N/A</v>
      </c>
      <c r="E196" s="26" t="e">
        <f>CHAR(34)&amp;VLOOKUP(C196,SOURCE!$V$3:$AC$2856,6,0)&amp;CHAR(34)</f>
        <v>#N/A</v>
      </c>
      <c r="F196" s="22" t="e">
        <f>VLOOKUP(C196,SOURCE!$V$3:$AD$2856,9,0)&amp;"           {"&amp;D196&amp;",   "&amp;E196&amp;"},"</f>
        <v>#N/A</v>
      </c>
      <c r="H196" t="b">
        <f>ISNA(VLOOKUP(J196,J197:J$823,1,0))</f>
        <v>1</v>
      </c>
      <c r="I196" s="27" t="e">
        <f>VLOOKUP(C196,SOURCE!V$6:AB$10035,7,0)</f>
        <v>#N/A</v>
      </c>
      <c r="J196" s="28" t="e">
        <f>VLOOKUP(C196,SOURCE!V$6:AB$10035,6,0)</f>
        <v>#N/A</v>
      </c>
      <c r="K196" s="29" t="e">
        <f t="shared" si="13"/>
        <v>#N/A</v>
      </c>
      <c r="L196" s="39" t="e">
        <f>VLOOKUP(C196,SOURCE!V$6:AB$10035,2,0)</f>
        <v>#N/A</v>
      </c>
      <c r="M196" t="e">
        <f>IF(VLOOKUP(I196,SOURCE!B:P,2,0)="/  { itemToBeCoded","To be coded","")</f>
        <v>#N/A</v>
      </c>
      <c r="N196" s="17" t="e">
        <f>IF(AND(O196,VLOOKUP(I196,SOURCE!B:P,2,0)&lt;&gt;"/  { itemToBeCoded"),IF(ISERROR(VLOOKUP(J196,TEST!A:L,12,0)),"",   IF(VLOOKUP(J196,TEST!A:L,12,0)="","",VLOOKUP(J196,TEST!A:L,12,0)&amp;" //"&amp;U196)),"")</f>
        <v>#N/A</v>
      </c>
      <c r="O196" t="b">
        <f>ISNA(VLOOKUP(J196,J$3:J195,1,0))</f>
        <v>1</v>
      </c>
      <c r="Q196" s="26" t="e">
        <f>VLOOKUP(I196,SOURCE!B:P,5,0)</f>
        <v>#N/A</v>
      </c>
      <c r="U196" t="e">
        <f t="shared" si="14"/>
        <v>#N/A</v>
      </c>
      <c r="V196" t="e">
        <f t="shared" si="15"/>
        <v>#N/A</v>
      </c>
      <c r="W196" t="e">
        <f>IF(AND(O196,VLOOKUP(I196,SOURCE!B:P,2,0)&lt;&gt;"/  { itemToBeCoded"),IF(ISERROR(VLOOKUP(J196,TEST!A:F,5,0)),"",VLOOKUP(J196,TEST!A:F,5,0)),"")</f>
        <v>#N/A</v>
      </c>
      <c r="X196" t="e">
        <f>IF(AND(O196,VLOOKUP(I196,SOURCE!B:P,2,0)&lt;&gt;"/  { itemToBeCoded"),IF(ISERROR(VLOOKUP(J196,TEST!A:F,6,0)),"",VLOOKUP(J196,TEST!A:F,6,0)),"")</f>
        <v>#N/A</v>
      </c>
      <c r="Y196" t="e">
        <f t="shared" si="12"/>
        <v>#N/A</v>
      </c>
    </row>
    <row r="197" spans="1:25">
      <c r="A197" s="24" t="str">
        <f>IF(ISNA(VLOOKUP(D197,D198:D$10322,1,0)),"",1)</f>
        <v/>
      </c>
      <c r="B197" s="24" t="str">
        <f>IF(ISNA(VLOOKUP(E197,E198:E$10322,1,0)),"",1)</f>
        <v/>
      </c>
      <c r="C197" s="2">
        <v>195</v>
      </c>
      <c r="D197" s="2" t="e">
        <f>VLOOKUP(C197,SOURCE!$V$3:$AC$2856,8,0)</f>
        <v>#N/A</v>
      </c>
      <c r="E197" s="26" t="e">
        <f>CHAR(34)&amp;VLOOKUP(C197,SOURCE!$V$3:$AC$2856,6,0)&amp;CHAR(34)</f>
        <v>#N/A</v>
      </c>
      <c r="F197" s="22" t="e">
        <f>VLOOKUP(C197,SOURCE!$V$3:$AD$2856,9,0)&amp;"           {"&amp;D197&amp;",   "&amp;E197&amp;"},"</f>
        <v>#N/A</v>
      </c>
      <c r="H197" t="b">
        <f>ISNA(VLOOKUP(J197,J198:J$823,1,0))</f>
        <v>1</v>
      </c>
      <c r="I197" s="27" t="e">
        <f>VLOOKUP(C197,SOURCE!V$6:AB$10035,7,0)</f>
        <v>#N/A</v>
      </c>
      <c r="J197" s="28" t="e">
        <f>VLOOKUP(C197,SOURCE!V$6:AB$10035,6,0)</f>
        <v>#N/A</v>
      </c>
      <c r="K197" s="29" t="e">
        <f t="shared" si="13"/>
        <v>#N/A</v>
      </c>
      <c r="L197" s="39" t="e">
        <f>VLOOKUP(C197,SOURCE!V$6:AB$10035,2,0)</f>
        <v>#N/A</v>
      </c>
      <c r="M197" t="e">
        <f>IF(VLOOKUP(I197,SOURCE!B:P,2,0)="/  { itemToBeCoded","To be coded","")</f>
        <v>#N/A</v>
      </c>
      <c r="N197" s="17" t="e">
        <f>IF(AND(O197,VLOOKUP(I197,SOURCE!B:P,2,0)&lt;&gt;"/  { itemToBeCoded"),IF(ISERROR(VLOOKUP(J197,TEST!A:L,12,0)),"",   IF(VLOOKUP(J197,TEST!A:L,12,0)="","",VLOOKUP(J197,TEST!A:L,12,0)&amp;" //"&amp;U197)),"")</f>
        <v>#N/A</v>
      </c>
      <c r="O197" t="b">
        <f>ISNA(VLOOKUP(J197,J$3:J196,1,0))</f>
        <v>1</v>
      </c>
      <c r="Q197" s="26" t="e">
        <f>VLOOKUP(I197,SOURCE!B:P,5,0)</f>
        <v>#N/A</v>
      </c>
      <c r="U197" t="e">
        <f t="shared" si="14"/>
        <v>#N/A</v>
      </c>
      <c r="V197" t="e">
        <f t="shared" si="15"/>
        <v>#N/A</v>
      </c>
      <c r="W197" t="e">
        <f>IF(AND(O197,VLOOKUP(I197,SOURCE!B:P,2,0)&lt;&gt;"/  { itemToBeCoded"),IF(ISERROR(VLOOKUP(J197,TEST!A:F,5,0)),"",VLOOKUP(J197,TEST!A:F,5,0)),"")</f>
        <v>#N/A</v>
      </c>
      <c r="X197" t="e">
        <f>IF(AND(O197,VLOOKUP(I197,SOURCE!B:P,2,0)&lt;&gt;"/  { itemToBeCoded"),IF(ISERROR(VLOOKUP(J197,TEST!A:F,6,0)),"",VLOOKUP(J197,TEST!A:F,6,0)),"")</f>
        <v>#N/A</v>
      </c>
      <c r="Y197" t="e">
        <f t="shared" si="12"/>
        <v>#N/A</v>
      </c>
    </row>
    <row r="198" spans="1:25">
      <c r="A198" s="24" t="str">
        <f>IF(ISNA(VLOOKUP(D198,D199:D$10322,1,0)),"",1)</f>
        <v/>
      </c>
      <c r="B198" s="24" t="str">
        <f>IF(ISNA(VLOOKUP(E198,E199:E$10322,1,0)),"",1)</f>
        <v/>
      </c>
      <c r="C198" s="2">
        <v>196</v>
      </c>
      <c r="D198" s="2" t="e">
        <f>VLOOKUP(C198,SOURCE!$V$3:$AC$2856,8,0)</f>
        <v>#N/A</v>
      </c>
      <c r="E198" s="26" t="e">
        <f>CHAR(34)&amp;VLOOKUP(C198,SOURCE!$V$3:$AC$2856,6,0)&amp;CHAR(34)</f>
        <v>#N/A</v>
      </c>
      <c r="F198" s="22" t="e">
        <f>VLOOKUP(C198,SOURCE!$V$3:$AD$2856,9,0)&amp;"           {"&amp;D198&amp;",   "&amp;E198&amp;"},"</f>
        <v>#N/A</v>
      </c>
      <c r="H198" t="b">
        <f>ISNA(VLOOKUP(J198,J199:J$823,1,0))</f>
        <v>1</v>
      </c>
      <c r="I198" s="27" t="e">
        <f>VLOOKUP(C198,SOURCE!V$6:AB$10035,7,0)</f>
        <v>#N/A</v>
      </c>
      <c r="J198" s="28" t="e">
        <f>VLOOKUP(C198,SOURCE!V$6:AB$10035,6,0)</f>
        <v>#N/A</v>
      </c>
      <c r="K198" s="29" t="e">
        <f t="shared" si="13"/>
        <v>#N/A</v>
      </c>
      <c r="L198" s="39" t="e">
        <f>VLOOKUP(C198,SOURCE!V$6:AB$10035,2,0)</f>
        <v>#N/A</v>
      </c>
      <c r="M198" t="e">
        <f>IF(VLOOKUP(I198,SOURCE!B:P,2,0)="/  { itemToBeCoded","To be coded","")</f>
        <v>#N/A</v>
      </c>
      <c r="N198" s="17" t="e">
        <f>IF(AND(O198,VLOOKUP(I198,SOURCE!B:P,2,0)&lt;&gt;"/  { itemToBeCoded"),IF(ISERROR(VLOOKUP(J198,TEST!A:L,12,0)),"",   IF(VLOOKUP(J198,TEST!A:L,12,0)="","",VLOOKUP(J198,TEST!A:L,12,0)&amp;" //"&amp;U198)),"")</f>
        <v>#N/A</v>
      </c>
      <c r="O198" t="b">
        <f>ISNA(VLOOKUP(J198,J$3:J197,1,0))</f>
        <v>1</v>
      </c>
      <c r="Q198" s="26" t="e">
        <f>VLOOKUP(I198,SOURCE!B:P,5,0)</f>
        <v>#N/A</v>
      </c>
      <c r="U198" t="e">
        <f t="shared" si="14"/>
        <v>#N/A</v>
      </c>
      <c r="V198" t="e">
        <f t="shared" si="15"/>
        <v>#N/A</v>
      </c>
      <c r="W198" t="e">
        <f>IF(AND(O198,VLOOKUP(I198,SOURCE!B:P,2,0)&lt;&gt;"/  { itemToBeCoded"),IF(ISERROR(VLOOKUP(J198,TEST!A:F,5,0)),"",VLOOKUP(J198,TEST!A:F,5,0)),"")</f>
        <v>#N/A</v>
      </c>
      <c r="X198" t="e">
        <f>IF(AND(O198,VLOOKUP(I198,SOURCE!B:P,2,0)&lt;&gt;"/  { itemToBeCoded"),IF(ISERROR(VLOOKUP(J198,TEST!A:F,6,0)),"",VLOOKUP(J198,TEST!A:F,6,0)),"")</f>
        <v>#N/A</v>
      </c>
      <c r="Y198" t="e">
        <f t="shared" ref="Y198:Y261" si="16">IF(AND(N198&lt;&gt;"",X198&lt;&gt;""),"both","")</f>
        <v>#N/A</v>
      </c>
    </row>
    <row r="199" spans="1:25">
      <c r="A199" s="24" t="str">
        <f>IF(ISNA(VLOOKUP(D199,D200:D$10322,1,0)),"",1)</f>
        <v/>
      </c>
      <c r="B199" s="24" t="str">
        <f>IF(ISNA(VLOOKUP(E199,E200:E$10322,1,0)),"",1)</f>
        <v/>
      </c>
      <c r="C199" s="2">
        <v>197</v>
      </c>
      <c r="D199" s="2" t="e">
        <f>VLOOKUP(C199,SOURCE!$V$3:$AC$2856,8,0)</f>
        <v>#N/A</v>
      </c>
      <c r="E199" s="26" t="e">
        <f>CHAR(34)&amp;VLOOKUP(C199,SOURCE!$V$3:$AC$2856,6,0)&amp;CHAR(34)</f>
        <v>#N/A</v>
      </c>
      <c r="F199" s="22" t="e">
        <f>VLOOKUP(C199,SOURCE!$V$3:$AD$2856,9,0)&amp;"           {"&amp;D199&amp;",   "&amp;E199&amp;"},"</f>
        <v>#N/A</v>
      </c>
      <c r="H199" t="b">
        <f>ISNA(VLOOKUP(J199,J200:J$823,1,0))</f>
        <v>1</v>
      </c>
      <c r="I199" s="27" t="e">
        <f>VLOOKUP(C199,SOURCE!V$6:AB$10035,7,0)</f>
        <v>#N/A</v>
      </c>
      <c r="J199" s="28" t="e">
        <f>VLOOKUP(C199,SOURCE!V$6:AB$10035,6,0)</f>
        <v>#N/A</v>
      </c>
      <c r="K199" s="29" t="e">
        <f t="shared" si="13"/>
        <v>#N/A</v>
      </c>
      <c r="L199" s="39" t="e">
        <f>VLOOKUP(C199,SOURCE!V$6:AB$10035,2,0)</f>
        <v>#N/A</v>
      </c>
      <c r="M199" t="e">
        <f>IF(VLOOKUP(I199,SOURCE!B:P,2,0)="/  { itemToBeCoded","To be coded","")</f>
        <v>#N/A</v>
      </c>
      <c r="N199" s="17" t="e">
        <f>IF(AND(O199,VLOOKUP(I199,SOURCE!B:P,2,0)&lt;&gt;"/  { itemToBeCoded"),IF(ISERROR(VLOOKUP(J199,TEST!A:L,12,0)),"",   IF(VLOOKUP(J199,TEST!A:L,12,0)="","",VLOOKUP(J199,TEST!A:L,12,0)&amp;" //"&amp;U199)),"")</f>
        <v>#N/A</v>
      </c>
      <c r="O199" t="b">
        <f>ISNA(VLOOKUP(J199,J$3:J198,1,0))</f>
        <v>1</v>
      </c>
      <c r="Q199" s="26" t="e">
        <f>VLOOKUP(I199,SOURCE!B:P,5,0)</f>
        <v>#N/A</v>
      </c>
      <c r="U199" t="e">
        <f t="shared" si="14"/>
        <v>#N/A</v>
      </c>
      <c r="V199" t="e">
        <f t="shared" si="15"/>
        <v>#N/A</v>
      </c>
      <c r="W199" t="e">
        <f>IF(AND(O199,VLOOKUP(I199,SOURCE!B:P,2,0)&lt;&gt;"/  { itemToBeCoded"),IF(ISERROR(VLOOKUP(J199,TEST!A:F,5,0)),"",VLOOKUP(J199,TEST!A:F,5,0)),"")</f>
        <v>#N/A</v>
      </c>
      <c r="X199" t="e">
        <f>IF(AND(O199,VLOOKUP(I199,SOURCE!B:P,2,0)&lt;&gt;"/  { itemToBeCoded"),IF(ISERROR(VLOOKUP(J199,TEST!A:F,6,0)),"",VLOOKUP(J199,TEST!A:F,6,0)),"")</f>
        <v>#N/A</v>
      </c>
      <c r="Y199" t="e">
        <f t="shared" si="16"/>
        <v>#N/A</v>
      </c>
    </row>
    <row r="200" spans="1:25">
      <c r="A200" s="24" t="str">
        <f>IF(ISNA(VLOOKUP(D200,D201:D$10322,1,0)),"",1)</f>
        <v/>
      </c>
      <c r="B200" s="24" t="str">
        <f>IF(ISNA(VLOOKUP(E200,E201:E$10322,1,0)),"",1)</f>
        <v/>
      </c>
      <c r="C200" s="2">
        <v>198</v>
      </c>
      <c r="D200" s="2" t="e">
        <f>VLOOKUP(C200,SOURCE!$V$3:$AC$2856,8,0)</f>
        <v>#N/A</v>
      </c>
      <c r="E200" s="26" t="e">
        <f>CHAR(34)&amp;VLOOKUP(C200,SOURCE!$V$3:$AC$2856,6,0)&amp;CHAR(34)</f>
        <v>#N/A</v>
      </c>
      <c r="F200" s="22" t="e">
        <f>VLOOKUP(C200,SOURCE!$V$3:$AD$2856,9,0)&amp;"           {"&amp;D200&amp;",   "&amp;E200&amp;"},"</f>
        <v>#N/A</v>
      </c>
      <c r="H200" t="b">
        <f>ISNA(VLOOKUP(J200,J201:J$823,1,0))</f>
        <v>1</v>
      </c>
      <c r="I200" s="27" t="e">
        <f>VLOOKUP(C200,SOURCE!V$6:AB$10035,7,0)</f>
        <v>#N/A</v>
      </c>
      <c r="J200" s="28" t="e">
        <f>VLOOKUP(C200,SOURCE!V$6:AB$10035,6,0)</f>
        <v>#N/A</v>
      </c>
      <c r="K200" s="29" t="e">
        <f t="shared" si="13"/>
        <v>#N/A</v>
      </c>
      <c r="L200" s="39" t="e">
        <f>VLOOKUP(C200,SOURCE!V$6:AB$10035,2,0)</f>
        <v>#N/A</v>
      </c>
      <c r="M200" t="e">
        <f>IF(VLOOKUP(I200,SOURCE!B:P,2,0)="/  { itemToBeCoded","To be coded","")</f>
        <v>#N/A</v>
      </c>
      <c r="N200" s="17" t="e">
        <f>IF(AND(O200,VLOOKUP(I200,SOURCE!B:P,2,0)&lt;&gt;"/  { itemToBeCoded"),IF(ISERROR(VLOOKUP(J200,TEST!A:L,12,0)),"",   IF(VLOOKUP(J200,TEST!A:L,12,0)="","",VLOOKUP(J200,TEST!A:L,12,0)&amp;" //"&amp;U200)),"")</f>
        <v>#N/A</v>
      </c>
      <c r="O200" t="b">
        <f>ISNA(VLOOKUP(J200,J$3:J199,1,0))</f>
        <v>1</v>
      </c>
      <c r="Q200" s="26" t="e">
        <f>VLOOKUP(I200,SOURCE!B:P,5,0)</f>
        <v>#N/A</v>
      </c>
      <c r="U200" t="e">
        <f t="shared" si="14"/>
        <v>#N/A</v>
      </c>
      <c r="V200" t="e">
        <f t="shared" si="15"/>
        <v>#N/A</v>
      </c>
      <c r="W200" t="e">
        <f>IF(AND(O200,VLOOKUP(I200,SOURCE!B:P,2,0)&lt;&gt;"/  { itemToBeCoded"),IF(ISERROR(VLOOKUP(J200,TEST!A:F,5,0)),"",VLOOKUP(J200,TEST!A:F,5,0)),"")</f>
        <v>#N/A</v>
      </c>
      <c r="X200" t="e">
        <f>IF(AND(O200,VLOOKUP(I200,SOURCE!B:P,2,0)&lt;&gt;"/  { itemToBeCoded"),IF(ISERROR(VLOOKUP(J200,TEST!A:F,6,0)),"",VLOOKUP(J200,TEST!A:F,6,0)),"")</f>
        <v>#N/A</v>
      </c>
      <c r="Y200" t="e">
        <f t="shared" si="16"/>
        <v>#N/A</v>
      </c>
    </row>
    <row r="201" spans="1:25">
      <c r="A201" s="24" t="str">
        <f>IF(ISNA(VLOOKUP(D201,D202:D$10322,1,0)),"",1)</f>
        <v/>
      </c>
      <c r="B201" s="24" t="str">
        <f>IF(ISNA(VLOOKUP(E201,E202:E$10322,1,0)),"",1)</f>
        <v/>
      </c>
      <c r="C201" s="2">
        <v>199</v>
      </c>
      <c r="D201" s="2" t="e">
        <f>VLOOKUP(C201,SOURCE!$V$3:$AC$2856,8,0)</f>
        <v>#N/A</v>
      </c>
      <c r="E201" s="26" t="e">
        <f>CHAR(34)&amp;VLOOKUP(C201,SOURCE!$V$3:$AC$2856,6,0)&amp;CHAR(34)</f>
        <v>#N/A</v>
      </c>
      <c r="F201" s="22" t="e">
        <f>VLOOKUP(C201,SOURCE!$V$3:$AD$2856,9,0)&amp;"           {"&amp;D201&amp;",   "&amp;E201&amp;"},"</f>
        <v>#N/A</v>
      </c>
      <c r="H201" t="b">
        <f>ISNA(VLOOKUP(J201,J202:J$823,1,0))</f>
        <v>1</v>
      </c>
      <c r="I201" s="27" t="e">
        <f>VLOOKUP(C201,SOURCE!V$6:AB$10035,7,0)</f>
        <v>#N/A</v>
      </c>
      <c r="J201" s="28" t="e">
        <f>VLOOKUP(C201,SOURCE!V$6:AB$10035,6,0)</f>
        <v>#N/A</v>
      </c>
      <c r="K201" s="29" t="e">
        <f t="shared" ref="K201:K264" si="17">SUBSTITUTE(SUBSTITUTE(SUBSTITUTE(SUBSTITUTE(SUBSTITUTE(SUBSTITUTE(SUBSTITUTE(SUBSTITUTE(SUBSTITUTE(SUBSTITUTE(SUBSTITUTE(SUBSTITUTE((SUBSTITUTE(SUBSTITUTE(SUBSTITUTE(SUBSTITUTE(Q201,"STD_SIGMA","SUM"),"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201" s="39" t="e">
        <f>VLOOKUP(C201,SOURCE!V$6:AB$10035,2,0)</f>
        <v>#N/A</v>
      </c>
      <c r="M201" t="e">
        <f>IF(VLOOKUP(I201,SOURCE!B:P,2,0)="/  { itemToBeCoded","To be coded","")</f>
        <v>#N/A</v>
      </c>
      <c r="N201" s="17" t="e">
        <f>IF(AND(O201,VLOOKUP(I201,SOURCE!B:P,2,0)&lt;&gt;"/  { itemToBeCoded"),IF(ISERROR(VLOOKUP(J201,TEST!A:L,12,0)),"",   IF(VLOOKUP(J201,TEST!A:L,12,0)="","",VLOOKUP(J201,TEST!A:L,12,0)&amp;" //"&amp;U201)),"")</f>
        <v>#N/A</v>
      </c>
      <c r="O201" t="b">
        <f>ISNA(VLOOKUP(J201,J$3:J200,1,0))</f>
        <v>1</v>
      </c>
      <c r="Q201" s="26" t="e">
        <f>VLOOKUP(I201,SOURCE!B:P,5,0)</f>
        <v>#N/A</v>
      </c>
      <c r="T201" s="119"/>
      <c r="U201" t="e">
        <f t="shared" si="14"/>
        <v>#N/A</v>
      </c>
      <c r="V201" t="e">
        <f t="shared" si="15"/>
        <v>#N/A</v>
      </c>
      <c r="W201" t="e">
        <f>IF(AND(O201,VLOOKUP(I201,SOURCE!B:P,2,0)&lt;&gt;"/  { itemToBeCoded"),IF(ISERROR(VLOOKUP(J201,TEST!A:F,5,0)),"",VLOOKUP(J201,TEST!A:F,5,0)),"")</f>
        <v>#N/A</v>
      </c>
      <c r="X201" t="e">
        <f>IF(AND(O201,VLOOKUP(I201,SOURCE!B:P,2,0)&lt;&gt;"/  { itemToBeCoded"),IF(ISERROR(VLOOKUP(J201,TEST!A:F,6,0)),"",VLOOKUP(J201,TEST!A:F,6,0)),"")</f>
        <v>#N/A</v>
      </c>
      <c r="Y201" t="e">
        <f t="shared" si="16"/>
        <v>#N/A</v>
      </c>
    </row>
    <row r="202" spans="1:25">
      <c r="A202" s="24" t="str">
        <f>IF(ISNA(VLOOKUP(D202,D203:D$10322,1,0)),"",1)</f>
        <v/>
      </c>
      <c r="B202" s="24" t="str">
        <f>IF(ISNA(VLOOKUP(E202,E203:E$10322,1,0)),"",1)</f>
        <v/>
      </c>
      <c r="C202" s="2">
        <v>200</v>
      </c>
      <c r="D202" s="2" t="e">
        <f>VLOOKUP(C202,SOURCE!$V$3:$AC$2856,8,0)</f>
        <v>#N/A</v>
      </c>
      <c r="E202" s="26" t="e">
        <f>CHAR(34)&amp;VLOOKUP(C202,SOURCE!$V$3:$AC$2856,6,0)&amp;CHAR(34)</f>
        <v>#N/A</v>
      </c>
      <c r="F202" s="22" t="e">
        <f>VLOOKUP(C202,SOURCE!$V$3:$AD$2856,9,0)&amp;"           {"&amp;D202&amp;",   "&amp;E202&amp;"},"</f>
        <v>#N/A</v>
      </c>
      <c r="H202" t="b">
        <f>ISNA(VLOOKUP(J202,J203:J$823,1,0))</f>
        <v>1</v>
      </c>
      <c r="I202" s="27" t="e">
        <f>VLOOKUP(C202,SOURCE!V$6:AB$10035,7,0)</f>
        <v>#N/A</v>
      </c>
      <c r="J202" s="28" t="e">
        <f>VLOOKUP(C202,SOURCE!V$6:AB$10035,6,0)</f>
        <v>#N/A</v>
      </c>
      <c r="K202" s="29" t="e">
        <f t="shared" si="17"/>
        <v>#N/A</v>
      </c>
      <c r="L202" s="39" t="e">
        <f>VLOOKUP(C202,SOURCE!V$6:AB$10035,2,0)</f>
        <v>#N/A</v>
      </c>
      <c r="M202" t="e">
        <f>IF(VLOOKUP(I202,SOURCE!B:P,2,0)="/  { itemToBeCoded","To be coded","")</f>
        <v>#N/A</v>
      </c>
      <c r="N202" s="17" t="e">
        <f>IF(AND(O202,VLOOKUP(I202,SOURCE!B:P,2,0)&lt;&gt;"/  { itemToBeCoded"),IF(ISERROR(VLOOKUP(J202,TEST!A:L,12,0)),"",   IF(VLOOKUP(J202,TEST!A:L,12,0)="","",VLOOKUP(J202,TEST!A:L,12,0)&amp;" //"&amp;U202)),"")</f>
        <v>#N/A</v>
      </c>
      <c r="O202" t="b">
        <f>ISNA(VLOOKUP(J202,J$3:J201,1,0))</f>
        <v>1</v>
      </c>
      <c r="Q202" s="26" t="e">
        <f>VLOOKUP(I202,SOURCE!B:P,5,0)</f>
        <v>#N/A</v>
      </c>
      <c r="T202" s="119"/>
      <c r="U202" t="e">
        <f t="shared" si="14"/>
        <v>#N/A</v>
      </c>
      <c r="V202" t="e">
        <f t="shared" si="15"/>
        <v>#N/A</v>
      </c>
      <c r="W202" t="e">
        <f>IF(AND(O202,VLOOKUP(I202,SOURCE!B:P,2,0)&lt;&gt;"/  { itemToBeCoded"),IF(ISERROR(VLOOKUP(J202,TEST!A:F,5,0)),"",VLOOKUP(J202,TEST!A:F,5,0)),"")</f>
        <v>#N/A</v>
      </c>
      <c r="X202" t="e">
        <f>IF(AND(O202,VLOOKUP(I202,SOURCE!B:P,2,0)&lt;&gt;"/  { itemToBeCoded"),IF(ISERROR(VLOOKUP(J202,TEST!A:F,6,0)),"",VLOOKUP(J202,TEST!A:F,6,0)),"")</f>
        <v>#N/A</v>
      </c>
      <c r="Y202" t="e">
        <f t="shared" si="16"/>
        <v>#N/A</v>
      </c>
    </row>
    <row r="203" spans="1:25">
      <c r="A203" s="24" t="str">
        <f>IF(ISNA(VLOOKUP(D203,D204:D$10322,1,0)),"",1)</f>
        <v/>
      </c>
      <c r="B203" s="24" t="str">
        <f>IF(ISNA(VLOOKUP(E203,E204:E$10322,1,0)),"",1)</f>
        <v/>
      </c>
      <c r="C203" s="2">
        <v>201</v>
      </c>
      <c r="D203" s="2" t="e">
        <f>VLOOKUP(C203,SOURCE!$V$3:$AC$2856,8,0)</f>
        <v>#N/A</v>
      </c>
      <c r="E203" s="26" t="e">
        <f>CHAR(34)&amp;VLOOKUP(C203,SOURCE!$V$3:$AC$2856,6,0)&amp;CHAR(34)</f>
        <v>#N/A</v>
      </c>
      <c r="F203" s="22" t="e">
        <f>VLOOKUP(C203,SOURCE!$V$3:$AD$2856,9,0)&amp;"           {"&amp;D203&amp;",   "&amp;E203&amp;"},"</f>
        <v>#N/A</v>
      </c>
      <c r="H203" t="b">
        <f>ISNA(VLOOKUP(J203,J204:J$823,1,0))</f>
        <v>1</v>
      </c>
      <c r="I203" s="27" t="e">
        <f>VLOOKUP(C203,SOURCE!V$6:AB$10035,7,0)</f>
        <v>#N/A</v>
      </c>
      <c r="J203" s="28" t="e">
        <f>VLOOKUP(C203,SOURCE!V$6:AB$10035,6,0)</f>
        <v>#N/A</v>
      </c>
      <c r="K203" s="29" t="e">
        <f t="shared" si="17"/>
        <v>#N/A</v>
      </c>
      <c r="L203" s="39" t="e">
        <f>VLOOKUP(C203,SOURCE!V$6:AB$10035,2,0)</f>
        <v>#N/A</v>
      </c>
      <c r="M203" t="e">
        <f>IF(VLOOKUP(I203,SOURCE!B:P,2,0)="/  { itemToBeCoded","To be coded","")</f>
        <v>#N/A</v>
      </c>
      <c r="N203" s="17" t="e">
        <f>IF(AND(O203,VLOOKUP(I203,SOURCE!B:P,2,0)&lt;&gt;"/  { itemToBeCoded"),IF(ISERROR(VLOOKUP(J203,TEST!A:L,12,0)),"",   IF(VLOOKUP(J203,TEST!A:L,12,0)="","",VLOOKUP(J203,TEST!A:L,12,0)&amp;" //"&amp;U203)),"")</f>
        <v>#N/A</v>
      </c>
      <c r="O203" t="b">
        <f>ISNA(VLOOKUP(J203,J$3:J202,1,0))</f>
        <v>1</v>
      </c>
      <c r="Q203" s="26" t="e">
        <f>VLOOKUP(I203,SOURCE!B:P,5,0)</f>
        <v>#N/A</v>
      </c>
      <c r="T203" s="119"/>
      <c r="U203" t="e">
        <f t="shared" si="14"/>
        <v>#N/A</v>
      </c>
      <c r="V203" t="e">
        <f t="shared" si="15"/>
        <v>#N/A</v>
      </c>
      <c r="W203" t="e">
        <f>IF(AND(O203,VLOOKUP(I203,SOURCE!B:P,2,0)&lt;&gt;"/  { itemToBeCoded"),IF(ISERROR(VLOOKUP(J203,TEST!A:F,5,0)),"",VLOOKUP(J203,TEST!A:F,5,0)),"")</f>
        <v>#N/A</v>
      </c>
      <c r="X203" t="e">
        <f>IF(AND(O203,VLOOKUP(I203,SOURCE!B:P,2,0)&lt;&gt;"/  { itemToBeCoded"),IF(ISERROR(VLOOKUP(J203,TEST!A:F,6,0)),"",VLOOKUP(J203,TEST!A:F,6,0)),"")</f>
        <v>#N/A</v>
      </c>
      <c r="Y203" t="e">
        <f t="shared" si="16"/>
        <v>#N/A</v>
      </c>
    </row>
    <row r="204" spans="1:25">
      <c r="A204" s="24" t="str">
        <f>IF(ISNA(VLOOKUP(D204,D205:D$10322,1,0)),"",1)</f>
        <v/>
      </c>
      <c r="B204" s="24" t="str">
        <f>IF(ISNA(VLOOKUP(E204,E205:E$10322,1,0)),"",1)</f>
        <v/>
      </c>
      <c r="C204" s="2">
        <v>202</v>
      </c>
      <c r="D204" s="2" t="e">
        <f>VLOOKUP(C204,SOURCE!$V$3:$AC$2856,8,0)</f>
        <v>#N/A</v>
      </c>
      <c r="E204" s="26" t="e">
        <f>CHAR(34)&amp;VLOOKUP(C204,SOURCE!$V$3:$AC$2856,6,0)&amp;CHAR(34)</f>
        <v>#N/A</v>
      </c>
      <c r="F204" s="22" t="e">
        <f>VLOOKUP(C204,SOURCE!$V$3:$AD$2856,9,0)&amp;"           {"&amp;D204&amp;",   "&amp;E204&amp;"},"</f>
        <v>#N/A</v>
      </c>
      <c r="H204" t="b">
        <f>ISNA(VLOOKUP(J204,J205:J$823,1,0))</f>
        <v>1</v>
      </c>
      <c r="I204" s="27" t="e">
        <f>VLOOKUP(C204,SOURCE!V$6:AB$10035,7,0)</f>
        <v>#N/A</v>
      </c>
      <c r="J204" s="28" t="e">
        <f>VLOOKUP(C204,SOURCE!V$6:AB$10035,6,0)</f>
        <v>#N/A</v>
      </c>
      <c r="K204" s="29" t="e">
        <f t="shared" si="17"/>
        <v>#N/A</v>
      </c>
      <c r="L204" s="39" t="e">
        <f>VLOOKUP(C204,SOURCE!V$6:AB$10035,2,0)</f>
        <v>#N/A</v>
      </c>
      <c r="M204" t="e">
        <f>IF(VLOOKUP(I204,SOURCE!B:P,2,0)="/  { itemToBeCoded","To be coded","")</f>
        <v>#N/A</v>
      </c>
      <c r="N204" s="17" t="e">
        <f>IF(AND(O204,VLOOKUP(I204,SOURCE!B:P,2,0)&lt;&gt;"/  { itemToBeCoded"),IF(ISERROR(VLOOKUP(J204,TEST!A:L,12,0)),"",   IF(VLOOKUP(J204,TEST!A:L,12,0)="","",VLOOKUP(J204,TEST!A:L,12,0)&amp;" //"&amp;U204)),"")</f>
        <v>#N/A</v>
      </c>
      <c r="O204" t="b">
        <f>ISNA(VLOOKUP(J204,J$3:J203,1,0))</f>
        <v>1</v>
      </c>
      <c r="Q204" s="26" t="e">
        <f>VLOOKUP(I204,SOURCE!B:P,5,0)</f>
        <v>#N/A</v>
      </c>
      <c r="T204" s="119"/>
      <c r="U204" t="e">
        <f t="shared" si="14"/>
        <v>#N/A</v>
      </c>
      <c r="V204" t="e">
        <f t="shared" si="15"/>
        <v>#N/A</v>
      </c>
      <c r="W204" t="e">
        <f>IF(AND(O204,VLOOKUP(I204,SOURCE!B:P,2,0)&lt;&gt;"/  { itemToBeCoded"),IF(ISERROR(VLOOKUP(J204,TEST!A:F,5,0)),"",VLOOKUP(J204,TEST!A:F,5,0)),"")</f>
        <v>#N/A</v>
      </c>
      <c r="X204" t="e">
        <f>IF(AND(O204,VLOOKUP(I204,SOURCE!B:P,2,0)&lt;&gt;"/  { itemToBeCoded"),IF(ISERROR(VLOOKUP(J204,TEST!A:F,6,0)),"",VLOOKUP(J204,TEST!A:F,6,0)),"")</f>
        <v>#N/A</v>
      </c>
      <c r="Y204" t="e">
        <f t="shared" si="16"/>
        <v>#N/A</v>
      </c>
    </row>
    <row r="205" spans="1:25">
      <c r="A205" s="24" t="str">
        <f>IF(ISNA(VLOOKUP(D205,D206:D$10322,1,0)),"",1)</f>
        <v/>
      </c>
      <c r="B205" s="24" t="str">
        <f>IF(ISNA(VLOOKUP(E205,E206:E$10322,1,0)),"",1)</f>
        <v/>
      </c>
      <c r="C205" s="2">
        <v>203</v>
      </c>
      <c r="D205" s="2" t="e">
        <f>VLOOKUP(C205,SOURCE!$V$3:$AC$2856,8,0)</f>
        <v>#N/A</v>
      </c>
      <c r="E205" s="26" t="e">
        <f>CHAR(34)&amp;VLOOKUP(C205,SOURCE!$V$3:$AC$2856,6,0)&amp;CHAR(34)</f>
        <v>#N/A</v>
      </c>
      <c r="F205" s="22" t="e">
        <f>VLOOKUP(C205,SOURCE!$V$3:$AD$2856,9,0)&amp;"           {"&amp;D205&amp;",   "&amp;E205&amp;"},"</f>
        <v>#N/A</v>
      </c>
      <c r="H205" t="b">
        <f>ISNA(VLOOKUP(J205,J206:J$823,1,0))</f>
        <v>1</v>
      </c>
      <c r="I205" s="27" t="e">
        <f>VLOOKUP(C205,SOURCE!V$6:AB$10035,7,0)</f>
        <v>#N/A</v>
      </c>
      <c r="J205" s="28" t="e">
        <f>VLOOKUP(C205,SOURCE!V$6:AB$10035,6,0)</f>
        <v>#N/A</v>
      </c>
      <c r="K205" s="29" t="e">
        <f t="shared" si="17"/>
        <v>#N/A</v>
      </c>
      <c r="L205" s="39" t="e">
        <f>VLOOKUP(C205,SOURCE!V$6:AB$10035,2,0)</f>
        <v>#N/A</v>
      </c>
      <c r="M205" t="e">
        <f>IF(VLOOKUP(I205,SOURCE!B:P,2,0)="/  { itemToBeCoded","To be coded","")</f>
        <v>#N/A</v>
      </c>
      <c r="N205" s="17" t="e">
        <f>IF(AND(O205,VLOOKUP(I205,SOURCE!B:P,2,0)&lt;&gt;"/  { itemToBeCoded"),IF(ISERROR(VLOOKUP(J205,TEST!A:L,12,0)),"",   IF(VLOOKUP(J205,TEST!A:L,12,0)="","",VLOOKUP(J205,TEST!A:L,12,0)&amp;" //"&amp;U205)),"")</f>
        <v>#N/A</v>
      </c>
      <c r="O205" t="b">
        <f>ISNA(VLOOKUP(J205,J$3:J204,1,0))</f>
        <v>1</v>
      </c>
      <c r="Q205" s="26" t="e">
        <f>VLOOKUP(I205,SOURCE!B:P,5,0)</f>
        <v>#N/A</v>
      </c>
      <c r="T205" s="119"/>
      <c r="U205" t="e">
        <f t="shared" si="14"/>
        <v>#N/A</v>
      </c>
      <c r="V205" t="e">
        <f t="shared" si="15"/>
        <v>#N/A</v>
      </c>
      <c r="W205" t="e">
        <f>IF(AND(O205,VLOOKUP(I205,SOURCE!B:P,2,0)&lt;&gt;"/  { itemToBeCoded"),IF(ISERROR(VLOOKUP(J205,TEST!A:F,5,0)),"",VLOOKUP(J205,TEST!A:F,5,0)),"")</f>
        <v>#N/A</v>
      </c>
      <c r="X205" t="e">
        <f>IF(AND(O205,VLOOKUP(I205,SOURCE!B:P,2,0)&lt;&gt;"/  { itemToBeCoded"),IF(ISERROR(VLOOKUP(J205,TEST!A:F,6,0)),"",VLOOKUP(J205,TEST!A:F,6,0)),"")</f>
        <v>#N/A</v>
      </c>
      <c r="Y205" t="e">
        <f t="shared" si="16"/>
        <v>#N/A</v>
      </c>
    </row>
    <row r="206" spans="1:25">
      <c r="A206" s="24" t="str">
        <f>IF(ISNA(VLOOKUP(D206,D207:D$10322,1,0)),"",1)</f>
        <v/>
      </c>
      <c r="B206" s="24" t="str">
        <f>IF(ISNA(VLOOKUP(E206,E207:E$10322,1,0)),"",1)</f>
        <v/>
      </c>
      <c r="C206" s="2">
        <v>204</v>
      </c>
      <c r="D206" s="2" t="e">
        <f>VLOOKUP(C206,SOURCE!$V$3:$AC$2856,8,0)</f>
        <v>#N/A</v>
      </c>
      <c r="E206" s="26" t="e">
        <f>CHAR(34)&amp;VLOOKUP(C206,SOURCE!$V$3:$AC$2856,6,0)&amp;CHAR(34)</f>
        <v>#N/A</v>
      </c>
      <c r="F206" s="22" t="e">
        <f>VLOOKUP(C206,SOURCE!$V$3:$AD$2856,9,0)&amp;"           {"&amp;D206&amp;",   "&amp;E206&amp;"},"</f>
        <v>#N/A</v>
      </c>
      <c r="H206" t="b">
        <f>ISNA(VLOOKUP(J206,J207:J$823,1,0))</f>
        <v>1</v>
      </c>
      <c r="I206" s="27" t="e">
        <f>VLOOKUP(C206,SOURCE!V$6:AB$10035,7,0)</f>
        <v>#N/A</v>
      </c>
      <c r="J206" s="28" t="e">
        <f>VLOOKUP(C206,SOURCE!V$6:AB$10035,6,0)</f>
        <v>#N/A</v>
      </c>
      <c r="K206" s="29" t="e">
        <f t="shared" si="17"/>
        <v>#N/A</v>
      </c>
      <c r="L206" s="39" t="e">
        <f>VLOOKUP(C206,SOURCE!V$6:AB$10035,2,0)</f>
        <v>#N/A</v>
      </c>
      <c r="M206" t="e">
        <f>IF(VLOOKUP(I206,SOURCE!B:P,2,0)="/  { itemToBeCoded","To be coded","")</f>
        <v>#N/A</v>
      </c>
      <c r="N206" s="17" t="e">
        <f>IF(AND(O206,VLOOKUP(I206,SOURCE!B:P,2,0)&lt;&gt;"/  { itemToBeCoded"),IF(ISERROR(VLOOKUP(J206,TEST!A:L,12,0)),"",   IF(VLOOKUP(J206,TEST!A:L,12,0)="","",VLOOKUP(J206,TEST!A:L,12,0)&amp;" //"&amp;U206)),"")</f>
        <v>#N/A</v>
      </c>
      <c r="O206" t="b">
        <f>ISNA(VLOOKUP(J206,J$3:J205,1,0))</f>
        <v>1</v>
      </c>
      <c r="Q206" s="26" t="e">
        <f>VLOOKUP(I206,SOURCE!B:P,5,0)</f>
        <v>#N/A</v>
      </c>
      <c r="T206" s="119"/>
      <c r="U206" t="e">
        <f t="shared" si="14"/>
        <v>#N/A</v>
      </c>
      <c r="V206" t="e">
        <f t="shared" si="15"/>
        <v>#N/A</v>
      </c>
      <c r="W206" t="e">
        <f>IF(AND(O206,VLOOKUP(I206,SOURCE!B:P,2,0)&lt;&gt;"/  { itemToBeCoded"),IF(ISERROR(VLOOKUP(J206,TEST!A:F,5,0)),"",VLOOKUP(J206,TEST!A:F,5,0)),"")</f>
        <v>#N/A</v>
      </c>
      <c r="X206" t="e">
        <f>IF(AND(O206,VLOOKUP(I206,SOURCE!B:P,2,0)&lt;&gt;"/  { itemToBeCoded"),IF(ISERROR(VLOOKUP(J206,TEST!A:F,6,0)),"",VLOOKUP(J206,TEST!A:F,6,0)),"")</f>
        <v>#N/A</v>
      </c>
      <c r="Y206" t="e">
        <f t="shared" si="16"/>
        <v>#N/A</v>
      </c>
    </row>
    <row r="207" spans="1:25">
      <c r="A207" s="24" t="str">
        <f>IF(ISNA(VLOOKUP(D207,D208:D$10322,1,0)),"",1)</f>
        <v/>
      </c>
      <c r="B207" s="24" t="str">
        <f>IF(ISNA(VLOOKUP(E207,E208:E$10322,1,0)),"",1)</f>
        <v/>
      </c>
      <c r="C207" s="2">
        <v>205</v>
      </c>
      <c r="D207" s="2" t="e">
        <f>VLOOKUP(C207,SOURCE!$V$3:$AC$2856,8,0)</f>
        <v>#N/A</v>
      </c>
      <c r="E207" s="26" t="e">
        <f>CHAR(34)&amp;VLOOKUP(C207,SOURCE!$V$3:$AC$2856,6,0)&amp;CHAR(34)</f>
        <v>#N/A</v>
      </c>
      <c r="F207" s="22" t="e">
        <f>VLOOKUP(C207,SOURCE!$V$3:$AD$2856,9,0)&amp;"           {"&amp;D207&amp;",   "&amp;E207&amp;"},"</f>
        <v>#N/A</v>
      </c>
      <c r="H207" t="b">
        <f>ISNA(VLOOKUP(J207,J208:J$823,1,0))</f>
        <v>1</v>
      </c>
      <c r="I207" s="27" t="e">
        <f>VLOOKUP(C207,SOURCE!V$6:AB$10035,7,0)</f>
        <v>#N/A</v>
      </c>
      <c r="J207" s="28" t="e">
        <f>VLOOKUP(C207,SOURCE!V$6:AB$10035,6,0)</f>
        <v>#N/A</v>
      </c>
      <c r="K207" s="29" t="e">
        <f t="shared" si="17"/>
        <v>#N/A</v>
      </c>
      <c r="L207" s="39" t="e">
        <f>VLOOKUP(C207,SOURCE!V$6:AB$10035,2,0)</f>
        <v>#N/A</v>
      </c>
      <c r="M207" t="e">
        <f>IF(VLOOKUP(I207,SOURCE!B:P,2,0)="/  { itemToBeCoded","To be coded","")</f>
        <v>#N/A</v>
      </c>
      <c r="N207" s="17" t="e">
        <f>IF(AND(O207,VLOOKUP(I207,SOURCE!B:P,2,0)&lt;&gt;"/  { itemToBeCoded"),IF(ISERROR(VLOOKUP(J207,TEST!A:L,12,0)),"",   IF(VLOOKUP(J207,TEST!A:L,12,0)="","",VLOOKUP(J207,TEST!A:L,12,0)&amp;" //"&amp;U207)),"")</f>
        <v>#N/A</v>
      </c>
      <c r="O207" t="b">
        <f>ISNA(VLOOKUP(J207,J$3:J206,1,0))</f>
        <v>1</v>
      </c>
      <c r="Q207" s="26" t="e">
        <f>VLOOKUP(I207,SOURCE!B:P,5,0)</f>
        <v>#N/A</v>
      </c>
      <c r="U207" t="e">
        <f t="shared" si="14"/>
        <v>#N/A</v>
      </c>
      <c r="V207" t="e">
        <f t="shared" si="15"/>
        <v>#N/A</v>
      </c>
      <c r="W207" t="e">
        <f>IF(AND(O207,VLOOKUP(I207,SOURCE!B:P,2,0)&lt;&gt;"/  { itemToBeCoded"),IF(ISERROR(VLOOKUP(J207,TEST!A:F,5,0)),"",VLOOKUP(J207,TEST!A:F,5,0)),"")</f>
        <v>#N/A</v>
      </c>
      <c r="X207" t="e">
        <f>IF(AND(O207,VLOOKUP(I207,SOURCE!B:P,2,0)&lt;&gt;"/  { itemToBeCoded"),IF(ISERROR(VLOOKUP(J207,TEST!A:F,6,0)),"",VLOOKUP(J207,TEST!A:F,6,0)),"")</f>
        <v>#N/A</v>
      </c>
      <c r="Y207" t="e">
        <f t="shared" si="16"/>
        <v>#N/A</v>
      </c>
    </row>
    <row r="208" spans="1:25">
      <c r="A208" s="24" t="str">
        <f>IF(ISNA(VLOOKUP(D208,D209:D$10322,1,0)),"",1)</f>
        <v/>
      </c>
      <c r="B208" s="24" t="str">
        <f>IF(ISNA(VLOOKUP(E208,E209:E$10322,1,0)),"",1)</f>
        <v/>
      </c>
      <c r="C208" s="2">
        <v>206</v>
      </c>
      <c r="D208" s="2" t="e">
        <f>VLOOKUP(C208,SOURCE!$V$3:$AC$2856,8,0)</f>
        <v>#N/A</v>
      </c>
      <c r="E208" s="26" t="e">
        <f>CHAR(34)&amp;VLOOKUP(C208,SOURCE!$V$3:$AC$2856,6,0)&amp;CHAR(34)</f>
        <v>#N/A</v>
      </c>
      <c r="F208" s="22" t="e">
        <f>VLOOKUP(C208,SOURCE!$V$3:$AD$2856,9,0)&amp;"           {"&amp;D208&amp;",   "&amp;E208&amp;"},"</f>
        <v>#N/A</v>
      </c>
      <c r="H208" t="b">
        <f>ISNA(VLOOKUP(J208,J209:J$823,1,0))</f>
        <v>1</v>
      </c>
      <c r="I208" s="27" t="e">
        <f>VLOOKUP(C208,SOURCE!V$6:AB$10035,7,0)</f>
        <v>#N/A</v>
      </c>
      <c r="J208" s="28" t="e">
        <f>VLOOKUP(C208,SOURCE!V$6:AB$10035,6,0)</f>
        <v>#N/A</v>
      </c>
      <c r="K208" s="29" t="e">
        <f t="shared" si="17"/>
        <v>#N/A</v>
      </c>
      <c r="L208" s="39" t="e">
        <f>VLOOKUP(C208,SOURCE!V$6:AB$10035,2,0)</f>
        <v>#N/A</v>
      </c>
      <c r="M208" t="e">
        <f>IF(VLOOKUP(I208,SOURCE!B:P,2,0)="/  { itemToBeCoded","To be coded","")</f>
        <v>#N/A</v>
      </c>
      <c r="N208" s="17" t="e">
        <f>IF(AND(O208,VLOOKUP(I208,SOURCE!B:P,2,0)&lt;&gt;"/  { itemToBeCoded"),IF(ISERROR(VLOOKUP(J208,TEST!A:L,12,0)),"",   IF(VLOOKUP(J208,TEST!A:L,12,0)="","",VLOOKUP(J208,TEST!A:L,12,0)&amp;" //"&amp;U208)),"")</f>
        <v>#N/A</v>
      </c>
      <c r="O208" t="b">
        <f>ISNA(VLOOKUP(J208,J$3:J207,1,0))</f>
        <v>1</v>
      </c>
      <c r="Q208" s="26" t="e">
        <f>VLOOKUP(I208,SOURCE!B:P,5,0)</f>
        <v>#N/A</v>
      </c>
      <c r="U208" t="e">
        <f t="shared" ref="U208:U271" si="18">SUM(U207,W208)</f>
        <v>#N/A</v>
      </c>
      <c r="V208" t="e">
        <f t="shared" ref="V208:V271" si="19">SUM(V207,IF($O208,X208,0))</f>
        <v>#N/A</v>
      </c>
      <c r="W208" t="e">
        <f>IF(AND(O208,VLOOKUP(I208,SOURCE!B:P,2,0)&lt;&gt;"/  { itemToBeCoded"),IF(ISERROR(VLOOKUP(J208,TEST!A:F,5,0)),"",VLOOKUP(J208,TEST!A:F,5,0)),"")</f>
        <v>#N/A</v>
      </c>
      <c r="X208" t="e">
        <f>IF(AND(O208,VLOOKUP(I208,SOURCE!B:P,2,0)&lt;&gt;"/  { itemToBeCoded"),IF(ISERROR(VLOOKUP(J208,TEST!A:F,6,0)),"",VLOOKUP(J208,TEST!A:F,6,0)),"")</f>
        <v>#N/A</v>
      </c>
      <c r="Y208" t="e">
        <f t="shared" si="16"/>
        <v>#N/A</v>
      </c>
    </row>
    <row r="209" spans="1:25">
      <c r="A209" s="24" t="str">
        <f>IF(ISNA(VLOOKUP(D209,D210:D$10322,1,0)),"",1)</f>
        <v/>
      </c>
      <c r="B209" s="24" t="str">
        <f>IF(ISNA(VLOOKUP(E209,E210:E$10322,1,0)),"",1)</f>
        <v/>
      </c>
      <c r="C209" s="2">
        <v>207</v>
      </c>
      <c r="D209" s="2" t="e">
        <f>VLOOKUP(C209,SOURCE!$V$3:$AC$2856,8,0)</f>
        <v>#N/A</v>
      </c>
      <c r="E209" s="26" t="e">
        <f>CHAR(34)&amp;VLOOKUP(C209,SOURCE!$V$3:$AC$2856,6,0)&amp;CHAR(34)</f>
        <v>#N/A</v>
      </c>
      <c r="F209" s="22" t="e">
        <f>VLOOKUP(C209,SOURCE!$V$3:$AD$2856,9,0)&amp;"           {"&amp;D209&amp;",   "&amp;E209&amp;"},"</f>
        <v>#N/A</v>
      </c>
      <c r="H209" t="b">
        <f>ISNA(VLOOKUP(J209,J210:J$823,1,0))</f>
        <v>1</v>
      </c>
      <c r="I209" s="27" t="e">
        <f>VLOOKUP(C209,SOURCE!V$6:AB$10035,7,0)</f>
        <v>#N/A</v>
      </c>
      <c r="J209" s="28" t="e">
        <f>VLOOKUP(C209,SOURCE!V$6:AB$10035,6,0)</f>
        <v>#N/A</v>
      </c>
      <c r="K209" s="29" t="e">
        <f t="shared" si="17"/>
        <v>#N/A</v>
      </c>
      <c r="L209" s="39" t="e">
        <f>VLOOKUP(C209,SOURCE!V$6:AB$10035,2,0)</f>
        <v>#N/A</v>
      </c>
      <c r="M209" t="e">
        <f>IF(VLOOKUP(I209,SOURCE!B:P,2,0)="/  { itemToBeCoded","To be coded","")</f>
        <v>#N/A</v>
      </c>
      <c r="N209" s="17" t="e">
        <f>IF(AND(O209,VLOOKUP(I209,SOURCE!B:P,2,0)&lt;&gt;"/  { itemToBeCoded"),IF(ISERROR(VLOOKUP(J209,TEST!A:L,12,0)),"",   IF(VLOOKUP(J209,TEST!A:L,12,0)="","",VLOOKUP(J209,TEST!A:L,12,0)&amp;" //"&amp;U209)),"")</f>
        <v>#N/A</v>
      </c>
      <c r="O209" t="b">
        <f>ISNA(VLOOKUP(J209,J$3:J208,1,0))</f>
        <v>1</v>
      </c>
      <c r="Q209" s="26" t="e">
        <f>VLOOKUP(I209,SOURCE!B:P,5,0)</f>
        <v>#N/A</v>
      </c>
      <c r="U209" t="e">
        <f t="shared" si="18"/>
        <v>#N/A</v>
      </c>
      <c r="V209" t="e">
        <f t="shared" si="19"/>
        <v>#N/A</v>
      </c>
      <c r="W209" t="e">
        <f>IF(AND(O209,VLOOKUP(I209,SOURCE!B:P,2,0)&lt;&gt;"/  { itemToBeCoded"),IF(ISERROR(VLOOKUP(J209,TEST!A:F,5,0)),"",VLOOKUP(J209,TEST!A:F,5,0)),"")</f>
        <v>#N/A</v>
      </c>
      <c r="X209" t="e">
        <f>IF(AND(O209,VLOOKUP(I209,SOURCE!B:P,2,0)&lt;&gt;"/  { itemToBeCoded"),IF(ISERROR(VLOOKUP(J209,TEST!A:F,6,0)),"",VLOOKUP(J209,TEST!A:F,6,0)),"")</f>
        <v>#N/A</v>
      </c>
      <c r="Y209" t="e">
        <f t="shared" si="16"/>
        <v>#N/A</v>
      </c>
    </row>
    <row r="210" spans="1:25">
      <c r="A210" s="24" t="str">
        <f>IF(ISNA(VLOOKUP(D210,D211:D$10322,1,0)),"",1)</f>
        <v/>
      </c>
      <c r="B210" s="24" t="str">
        <f>IF(ISNA(VLOOKUP(E210,E211:E$10322,1,0)),"",1)</f>
        <v/>
      </c>
      <c r="C210" s="2">
        <v>208</v>
      </c>
      <c r="D210" s="2" t="e">
        <f>VLOOKUP(C210,SOURCE!$V$3:$AC$2856,8,0)</f>
        <v>#N/A</v>
      </c>
      <c r="E210" s="26" t="e">
        <f>CHAR(34)&amp;VLOOKUP(C210,SOURCE!$V$3:$AC$2856,6,0)&amp;CHAR(34)</f>
        <v>#N/A</v>
      </c>
      <c r="F210" s="22" t="e">
        <f>VLOOKUP(C210,SOURCE!$V$3:$AD$2856,9,0)&amp;"           {"&amp;D210&amp;",   "&amp;E210&amp;"},"</f>
        <v>#N/A</v>
      </c>
      <c r="H210" t="b">
        <f>ISNA(VLOOKUP(J210,J211:J$823,1,0))</f>
        <v>1</v>
      </c>
      <c r="I210" s="27" t="e">
        <f>VLOOKUP(C210,SOURCE!V$6:AB$10035,7,0)</f>
        <v>#N/A</v>
      </c>
      <c r="J210" s="28" t="e">
        <f>VLOOKUP(C210,SOURCE!V$6:AB$10035,6,0)</f>
        <v>#N/A</v>
      </c>
      <c r="K210" s="29" t="e">
        <f t="shared" si="17"/>
        <v>#N/A</v>
      </c>
      <c r="L210" s="39" t="e">
        <f>VLOOKUP(C210,SOURCE!V$6:AB$10035,2,0)</f>
        <v>#N/A</v>
      </c>
      <c r="M210" t="e">
        <f>IF(VLOOKUP(I210,SOURCE!B:P,2,0)="/  { itemToBeCoded","To be coded","")</f>
        <v>#N/A</v>
      </c>
      <c r="N210" s="17" t="e">
        <f>IF(AND(O210,VLOOKUP(I210,SOURCE!B:P,2,0)&lt;&gt;"/  { itemToBeCoded"),IF(ISERROR(VLOOKUP(J210,TEST!A:L,12,0)),"",   IF(VLOOKUP(J210,TEST!A:L,12,0)="","",VLOOKUP(J210,TEST!A:L,12,0)&amp;" //"&amp;U210)),"")</f>
        <v>#N/A</v>
      </c>
      <c r="O210" t="b">
        <f>ISNA(VLOOKUP(J210,J$3:J209,1,0))</f>
        <v>1</v>
      </c>
      <c r="Q210" s="26" t="e">
        <f>VLOOKUP(I210,SOURCE!B:P,5,0)</f>
        <v>#N/A</v>
      </c>
      <c r="U210" t="e">
        <f t="shared" si="18"/>
        <v>#N/A</v>
      </c>
      <c r="V210" t="e">
        <f t="shared" si="19"/>
        <v>#N/A</v>
      </c>
      <c r="W210" t="e">
        <f>IF(AND(O210,VLOOKUP(I210,SOURCE!B:P,2,0)&lt;&gt;"/  { itemToBeCoded"),IF(ISERROR(VLOOKUP(J210,TEST!A:F,5,0)),"",VLOOKUP(J210,TEST!A:F,5,0)),"")</f>
        <v>#N/A</v>
      </c>
      <c r="X210" t="e">
        <f>IF(AND(O210,VLOOKUP(I210,SOURCE!B:P,2,0)&lt;&gt;"/  { itemToBeCoded"),IF(ISERROR(VLOOKUP(J210,TEST!A:F,6,0)),"",VLOOKUP(J210,TEST!A:F,6,0)),"")</f>
        <v>#N/A</v>
      </c>
      <c r="Y210" t="e">
        <f t="shared" si="16"/>
        <v>#N/A</v>
      </c>
    </row>
    <row r="211" spans="1:25">
      <c r="A211" s="24" t="str">
        <f>IF(ISNA(VLOOKUP(D211,D212:D$10322,1,0)),"",1)</f>
        <v/>
      </c>
      <c r="B211" s="24" t="str">
        <f>IF(ISNA(VLOOKUP(E211,E212:E$10322,1,0)),"",1)</f>
        <v/>
      </c>
      <c r="C211" s="2">
        <v>209</v>
      </c>
      <c r="D211" s="2" t="e">
        <f>VLOOKUP(C211,SOURCE!$V$3:$AC$2856,8,0)</f>
        <v>#N/A</v>
      </c>
      <c r="E211" s="26" t="e">
        <f>CHAR(34)&amp;VLOOKUP(C211,SOURCE!$V$3:$AC$2856,6,0)&amp;CHAR(34)</f>
        <v>#N/A</v>
      </c>
      <c r="F211" s="22" t="e">
        <f>VLOOKUP(C211,SOURCE!$V$3:$AD$2856,9,0)&amp;"           {"&amp;D211&amp;",   "&amp;E211&amp;"},"</f>
        <v>#N/A</v>
      </c>
      <c r="H211" t="b">
        <f>ISNA(VLOOKUP(J211,J212:J$823,1,0))</f>
        <v>1</v>
      </c>
      <c r="I211" s="27" t="e">
        <f>VLOOKUP(C211,SOURCE!V$6:AB$10035,7,0)</f>
        <v>#N/A</v>
      </c>
      <c r="J211" s="28" t="e">
        <f>VLOOKUP(C211,SOURCE!V$6:AB$10035,6,0)</f>
        <v>#N/A</v>
      </c>
      <c r="K211" s="29" t="e">
        <f t="shared" si="17"/>
        <v>#N/A</v>
      </c>
      <c r="L211" s="39" t="e">
        <f>VLOOKUP(C211,SOURCE!V$6:AB$10035,2,0)</f>
        <v>#N/A</v>
      </c>
      <c r="M211" t="e">
        <f>IF(VLOOKUP(I211,SOURCE!B:P,2,0)="/  { itemToBeCoded","To be coded","")</f>
        <v>#N/A</v>
      </c>
      <c r="N211" s="17" t="e">
        <f>IF(AND(O211,VLOOKUP(I211,SOURCE!B:P,2,0)&lt;&gt;"/  { itemToBeCoded"),IF(ISERROR(VLOOKUP(J211,TEST!A:L,12,0)),"",   IF(VLOOKUP(J211,TEST!A:L,12,0)="","",VLOOKUP(J211,TEST!A:L,12,0)&amp;" //"&amp;U211)),"")</f>
        <v>#N/A</v>
      </c>
      <c r="O211" t="b">
        <f>ISNA(VLOOKUP(J211,J$3:J210,1,0))</f>
        <v>1</v>
      </c>
      <c r="Q211" s="26" t="e">
        <f>VLOOKUP(I211,SOURCE!B:P,5,0)</f>
        <v>#N/A</v>
      </c>
      <c r="U211" t="e">
        <f t="shared" si="18"/>
        <v>#N/A</v>
      </c>
      <c r="V211" t="e">
        <f t="shared" si="19"/>
        <v>#N/A</v>
      </c>
      <c r="W211" t="e">
        <f>IF(AND(O211,VLOOKUP(I211,SOURCE!B:P,2,0)&lt;&gt;"/  { itemToBeCoded"),IF(ISERROR(VLOOKUP(J211,TEST!A:F,5,0)),"",VLOOKUP(J211,TEST!A:F,5,0)),"")</f>
        <v>#N/A</v>
      </c>
      <c r="X211" t="e">
        <f>IF(AND(O211,VLOOKUP(I211,SOURCE!B:P,2,0)&lt;&gt;"/  { itemToBeCoded"),IF(ISERROR(VLOOKUP(J211,TEST!A:F,6,0)),"",VLOOKUP(J211,TEST!A:F,6,0)),"")</f>
        <v>#N/A</v>
      </c>
      <c r="Y211" t="e">
        <f t="shared" si="16"/>
        <v>#N/A</v>
      </c>
    </row>
    <row r="212" spans="1:25">
      <c r="A212" s="24" t="str">
        <f>IF(ISNA(VLOOKUP(D212,D213:D$10322,1,0)),"",1)</f>
        <v/>
      </c>
      <c r="B212" s="24" t="str">
        <f>IF(ISNA(VLOOKUP(E212,E213:E$10322,1,0)),"",1)</f>
        <v/>
      </c>
      <c r="C212" s="2">
        <v>210</v>
      </c>
      <c r="D212" s="2" t="e">
        <f>VLOOKUP(C212,SOURCE!$V$3:$AC$2856,8,0)</f>
        <v>#N/A</v>
      </c>
      <c r="E212" s="26" t="e">
        <f>CHAR(34)&amp;VLOOKUP(C212,SOURCE!$V$3:$AC$2856,6,0)&amp;CHAR(34)</f>
        <v>#N/A</v>
      </c>
      <c r="F212" s="22" t="e">
        <f>VLOOKUP(C212,SOURCE!$V$3:$AD$2856,9,0)&amp;"           {"&amp;D212&amp;",   "&amp;E212&amp;"},"</f>
        <v>#N/A</v>
      </c>
      <c r="H212" t="b">
        <f>ISNA(VLOOKUP(J212,J213:J$823,1,0))</f>
        <v>1</v>
      </c>
      <c r="I212" s="27" t="e">
        <f>VLOOKUP(C212,SOURCE!V$6:AB$10035,7,0)</f>
        <v>#N/A</v>
      </c>
      <c r="J212" s="28" t="e">
        <f>VLOOKUP(C212,SOURCE!V$6:AB$10035,6,0)</f>
        <v>#N/A</v>
      </c>
      <c r="K212" s="29" t="e">
        <f t="shared" si="17"/>
        <v>#N/A</v>
      </c>
      <c r="L212" s="39" t="e">
        <f>VLOOKUP(C212,SOURCE!V$6:AB$10035,2,0)</f>
        <v>#N/A</v>
      </c>
      <c r="M212" t="e">
        <f>IF(VLOOKUP(I212,SOURCE!B:P,2,0)="/  { itemToBeCoded","To be coded","")</f>
        <v>#N/A</v>
      </c>
      <c r="N212" s="17" t="e">
        <f>IF(AND(O212,VLOOKUP(I212,SOURCE!B:P,2,0)&lt;&gt;"/  { itemToBeCoded"),IF(ISERROR(VLOOKUP(J212,TEST!A:L,12,0)),"",   IF(VLOOKUP(J212,TEST!A:L,12,0)="","",VLOOKUP(J212,TEST!A:L,12,0)&amp;" //"&amp;U212)),"")</f>
        <v>#N/A</v>
      </c>
      <c r="O212" t="b">
        <f>ISNA(VLOOKUP(J212,J$3:J211,1,0))</f>
        <v>1</v>
      </c>
      <c r="Q212" s="26" t="e">
        <f>VLOOKUP(I212,SOURCE!B:P,5,0)</f>
        <v>#N/A</v>
      </c>
      <c r="U212" t="e">
        <f t="shared" si="18"/>
        <v>#N/A</v>
      </c>
      <c r="V212" t="e">
        <f t="shared" si="19"/>
        <v>#N/A</v>
      </c>
      <c r="W212" t="e">
        <f>IF(AND(O212,VLOOKUP(I212,SOURCE!B:P,2,0)&lt;&gt;"/  { itemToBeCoded"),IF(ISERROR(VLOOKUP(J212,TEST!A:F,5,0)),"",VLOOKUP(J212,TEST!A:F,5,0)),"")</f>
        <v>#N/A</v>
      </c>
      <c r="X212" t="e">
        <f>IF(AND(O212,VLOOKUP(I212,SOURCE!B:P,2,0)&lt;&gt;"/  { itemToBeCoded"),IF(ISERROR(VLOOKUP(J212,TEST!A:F,6,0)),"",VLOOKUP(J212,TEST!A:F,6,0)),"")</f>
        <v>#N/A</v>
      </c>
      <c r="Y212" t="e">
        <f t="shared" si="16"/>
        <v>#N/A</v>
      </c>
    </row>
    <row r="213" spans="1:25">
      <c r="A213" s="24" t="str">
        <f>IF(ISNA(VLOOKUP(D213,D214:D$10322,1,0)),"",1)</f>
        <v/>
      </c>
      <c r="B213" s="24" t="str">
        <f>IF(ISNA(VLOOKUP(E213,E214:E$10322,1,0)),"",1)</f>
        <v/>
      </c>
      <c r="C213" s="2">
        <v>211</v>
      </c>
      <c r="D213" s="2" t="e">
        <f>VLOOKUP(C213,SOURCE!$V$3:$AC$2856,8,0)</f>
        <v>#N/A</v>
      </c>
      <c r="E213" s="26" t="e">
        <f>CHAR(34)&amp;VLOOKUP(C213,SOURCE!$V$3:$AC$2856,6,0)&amp;CHAR(34)</f>
        <v>#N/A</v>
      </c>
      <c r="F213" s="22" t="e">
        <f>VLOOKUP(C213,SOURCE!$V$3:$AD$2856,9,0)&amp;"           {"&amp;D213&amp;",   "&amp;E213&amp;"},"</f>
        <v>#N/A</v>
      </c>
      <c r="H213" t="b">
        <f>ISNA(VLOOKUP(J213,J214:J$823,1,0))</f>
        <v>1</v>
      </c>
      <c r="I213" s="27" t="e">
        <f>VLOOKUP(C213,SOURCE!V$6:AB$10035,7,0)</f>
        <v>#N/A</v>
      </c>
      <c r="J213" s="28" t="e">
        <f>VLOOKUP(C213,SOURCE!V$6:AB$10035,6,0)</f>
        <v>#N/A</v>
      </c>
      <c r="K213" s="29" t="e">
        <f t="shared" si="17"/>
        <v>#N/A</v>
      </c>
      <c r="L213" s="39" t="e">
        <f>VLOOKUP(C213,SOURCE!V$6:AB$10035,2,0)</f>
        <v>#N/A</v>
      </c>
      <c r="M213" t="e">
        <f>IF(VLOOKUP(I213,SOURCE!B:P,2,0)="/  { itemToBeCoded","To be coded","")</f>
        <v>#N/A</v>
      </c>
      <c r="N213" s="17" t="e">
        <f>IF(AND(O213,VLOOKUP(I213,SOURCE!B:P,2,0)&lt;&gt;"/  { itemToBeCoded"),IF(ISERROR(VLOOKUP(J213,TEST!A:L,12,0)),"",   IF(VLOOKUP(J213,TEST!A:L,12,0)="","",VLOOKUP(J213,TEST!A:L,12,0)&amp;" //"&amp;U213)),"")</f>
        <v>#N/A</v>
      </c>
      <c r="O213" t="b">
        <f>ISNA(VLOOKUP(J213,J$3:J212,1,0))</f>
        <v>1</v>
      </c>
      <c r="Q213" s="26" t="e">
        <f>VLOOKUP(I213,SOURCE!B:P,5,0)</f>
        <v>#N/A</v>
      </c>
      <c r="U213" t="e">
        <f t="shared" si="18"/>
        <v>#N/A</v>
      </c>
      <c r="V213" t="e">
        <f t="shared" si="19"/>
        <v>#N/A</v>
      </c>
      <c r="W213" t="e">
        <f>IF(AND(O213,VLOOKUP(I213,SOURCE!B:P,2,0)&lt;&gt;"/  { itemToBeCoded"),IF(ISERROR(VLOOKUP(J213,TEST!A:F,5,0)),"",VLOOKUP(J213,TEST!A:F,5,0)),"")</f>
        <v>#N/A</v>
      </c>
      <c r="X213" t="e">
        <f>IF(AND(O213,VLOOKUP(I213,SOURCE!B:P,2,0)&lt;&gt;"/  { itemToBeCoded"),IF(ISERROR(VLOOKUP(J213,TEST!A:F,6,0)),"",VLOOKUP(J213,TEST!A:F,6,0)),"")</f>
        <v>#N/A</v>
      </c>
      <c r="Y213" t="e">
        <f t="shared" si="16"/>
        <v>#N/A</v>
      </c>
    </row>
    <row r="214" spans="1:25">
      <c r="A214" s="24" t="str">
        <f>IF(ISNA(VLOOKUP(D214,D215:D$10322,1,0)),"",1)</f>
        <v/>
      </c>
      <c r="B214" s="24" t="str">
        <f>IF(ISNA(VLOOKUP(E214,E215:E$10322,1,0)),"",1)</f>
        <v/>
      </c>
      <c r="C214" s="2">
        <v>212</v>
      </c>
      <c r="D214" s="2" t="e">
        <f>VLOOKUP(C214,SOURCE!$V$3:$AC$2856,8,0)</f>
        <v>#N/A</v>
      </c>
      <c r="E214" s="26" t="e">
        <f>CHAR(34)&amp;VLOOKUP(C214,SOURCE!$V$3:$AC$2856,6,0)&amp;CHAR(34)</f>
        <v>#N/A</v>
      </c>
      <c r="F214" s="22" t="e">
        <f>VLOOKUP(C214,SOURCE!$V$3:$AD$2856,9,0)&amp;"           {"&amp;D214&amp;",   "&amp;E214&amp;"},"</f>
        <v>#N/A</v>
      </c>
      <c r="H214" t="b">
        <f>ISNA(VLOOKUP(J214,J215:J$823,1,0))</f>
        <v>1</v>
      </c>
      <c r="I214" s="27" t="e">
        <f>VLOOKUP(C214,SOURCE!V$6:AB$10035,7,0)</f>
        <v>#N/A</v>
      </c>
      <c r="J214" s="28" t="e">
        <f>VLOOKUP(C214,SOURCE!V$6:AB$10035,6,0)</f>
        <v>#N/A</v>
      </c>
      <c r="K214" s="29" t="e">
        <f t="shared" si="17"/>
        <v>#N/A</v>
      </c>
      <c r="L214" s="39" t="e">
        <f>VLOOKUP(C214,SOURCE!V$6:AB$10035,2,0)</f>
        <v>#N/A</v>
      </c>
      <c r="M214" t="e">
        <f>IF(VLOOKUP(I214,SOURCE!B:P,2,0)="/  { itemToBeCoded","To be coded","")</f>
        <v>#N/A</v>
      </c>
      <c r="N214" s="17" t="e">
        <f>IF(AND(O214,VLOOKUP(I214,SOURCE!B:P,2,0)&lt;&gt;"/  { itemToBeCoded"),IF(ISERROR(VLOOKUP(J214,TEST!A:L,12,0)),"",   IF(VLOOKUP(J214,TEST!A:L,12,0)="","",VLOOKUP(J214,TEST!A:L,12,0)&amp;" //"&amp;U214)),"")</f>
        <v>#N/A</v>
      </c>
      <c r="O214" t="b">
        <f>ISNA(VLOOKUP(J214,J$3:J213,1,0))</f>
        <v>1</v>
      </c>
      <c r="Q214" s="26" t="e">
        <f>VLOOKUP(I214,SOURCE!B:P,5,0)</f>
        <v>#N/A</v>
      </c>
      <c r="U214" t="e">
        <f t="shared" si="18"/>
        <v>#N/A</v>
      </c>
      <c r="V214" t="e">
        <f t="shared" si="19"/>
        <v>#N/A</v>
      </c>
      <c r="W214" t="e">
        <f>IF(AND(O214,VLOOKUP(I214,SOURCE!B:P,2,0)&lt;&gt;"/  { itemToBeCoded"),IF(ISERROR(VLOOKUP(J214,TEST!A:F,5,0)),"",VLOOKUP(J214,TEST!A:F,5,0)),"")</f>
        <v>#N/A</v>
      </c>
      <c r="X214" t="e">
        <f>IF(AND(O214,VLOOKUP(I214,SOURCE!B:P,2,0)&lt;&gt;"/  { itemToBeCoded"),IF(ISERROR(VLOOKUP(J214,TEST!A:F,6,0)),"",VLOOKUP(J214,TEST!A:F,6,0)),"")</f>
        <v>#N/A</v>
      </c>
      <c r="Y214" t="e">
        <f t="shared" si="16"/>
        <v>#N/A</v>
      </c>
    </row>
    <row r="215" spans="1:25">
      <c r="A215" s="24" t="str">
        <f>IF(ISNA(VLOOKUP(D215,D216:D$10322,1,0)),"",1)</f>
        <v/>
      </c>
      <c r="B215" s="24" t="str">
        <f>IF(ISNA(VLOOKUP(E215,E216:E$10322,1,0)),"",1)</f>
        <v/>
      </c>
      <c r="C215" s="2">
        <v>213</v>
      </c>
      <c r="D215" s="2" t="e">
        <f>VLOOKUP(C215,SOURCE!$V$3:$AC$2856,8,0)</f>
        <v>#N/A</v>
      </c>
      <c r="E215" s="26" t="e">
        <f>CHAR(34)&amp;VLOOKUP(C215,SOURCE!$V$3:$AC$2856,6,0)&amp;CHAR(34)</f>
        <v>#N/A</v>
      </c>
      <c r="F215" s="22" t="e">
        <f>VLOOKUP(C215,SOURCE!$V$3:$AD$2856,9,0)&amp;"           {"&amp;D215&amp;",   "&amp;E215&amp;"},"</f>
        <v>#N/A</v>
      </c>
      <c r="H215" t="b">
        <f>ISNA(VLOOKUP(J215,J216:J$823,1,0))</f>
        <v>1</v>
      </c>
      <c r="I215" s="27" t="e">
        <f>VLOOKUP(C215,SOURCE!V$6:AB$10035,7,0)</f>
        <v>#N/A</v>
      </c>
      <c r="J215" s="28" t="e">
        <f>VLOOKUP(C215,SOURCE!V$6:AB$10035,6,0)</f>
        <v>#N/A</v>
      </c>
      <c r="K215" s="29" t="e">
        <f t="shared" si="17"/>
        <v>#N/A</v>
      </c>
      <c r="L215" s="39" t="e">
        <f>VLOOKUP(C215,SOURCE!V$6:AB$10035,2,0)</f>
        <v>#N/A</v>
      </c>
      <c r="M215" t="e">
        <f>IF(VLOOKUP(I215,SOURCE!B:P,2,0)="/  { itemToBeCoded","To be coded","")</f>
        <v>#N/A</v>
      </c>
      <c r="N215" s="17" t="e">
        <f>IF(AND(O215,VLOOKUP(I215,SOURCE!B:P,2,0)&lt;&gt;"/  { itemToBeCoded"),IF(ISERROR(VLOOKUP(J215,TEST!A:L,12,0)),"",   IF(VLOOKUP(J215,TEST!A:L,12,0)="","",VLOOKUP(J215,TEST!A:L,12,0)&amp;" //"&amp;U215)),"")</f>
        <v>#N/A</v>
      </c>
      <c r="O215" t="b">
        <f>ISNA(VLOOKUP(J215,J$3:J214,1,0))</f>
        <v>1</v>
      </c>
      <c r="Q215" s="26" t="e">
        <f>VLOOKUP(I215,SOURCE!B:P,5,0)</f>
        <v>#N/A</v>
      </c>
      <c r="U215" t="e">
        <f t="shared" si="18"/>
        <v>#N/A</v>
      </c>
      <c r="V215" t="e">
        <f t="shared" si="19"/>
        <v>#N/A</v>
      </c>
      <c r="W215" t="e">
        <f>IF(AND(O215,VLOOKUP(I215,SOURCE!B:P,2,0)&lt;&gt;"/  { itemToBeCoded"),IF(ISERROR(VLOOKUP(J215,TEST!A:F,5,0)),"",VLOOKUP(J215,TEST!A:F,5,0)),"")</f>
        <v>#N/A</v>
      </c>
      <c r="X215" t="e">
        <f>IF(AND(O215,VLOOKUP(I215,SOURCE!B:P,2,0)&lt;&gt;"/  { itemToBeCoded"),IF(ISERROR(VLOOKUP(J215,TEST!A:F,6,0)),"",VLOOKUP(J215,TEST!A:F,6,0)),"")</f>
        <v>#N/A</v>
      </c>
      <c r="Y215" t="e">
        <f t="shared" si="16"/>
        <v>#N/A</v>
      </c>
    </row>
    <row r="216" spans="1:25">
      <c r="A216" s="24" t="str">
        <f>IF(ISNA(VLOOKUP(D216,D217:D$10322,1,0)),"",1)</f>
        <v/>
      </c>
      <c r="B216" s="24" t="str">
        <f>IF(ISNA(VLOOKUP(E216,E217:E$10322,1,0)),"",1)</f>
        <v/>
      </c>
      <c r="C216" s="2">
        <v>214</v>
      </c>
      <c r="D216" s="2" t="e">
        <f>VLOOKUP(C216,SOURCE!$V$3:$AC$2856,8,0)</f>
        <v>#N/A</v>
      </c>
      <c r="E216" s="26" t="e">
        <f>CHAR(34)&amp;VLOOKUP(C216,SOURCE!$V$3:$AC$2856,6,0)&amp;CHAR(34)</f>
        <v>#N/A</v>
      </c>
      <c r="F216" s="22" t="e">
        <f>VLOOKUP(C216,SOURCE!$V$3:$AD$2856,9,0)&amp;"           {"&amp;D216&amp;",   "&amp;E216&amp;"},"</f>
        <v>#N/A</v>
      </c>
      <c r="H216" t="b">
        <f>ISNA(VLOOKUP(J216,J217:J$823,1,0))</f>
        <v>1</v>
      </c>
      <c r="I216" s="27" t="e">
        <f>VLOOKUP(C216,SOURCE!V$6:AB$10035,7,0)</f>
        <v>#N/A</v>
      </c>
      <c r="J216" s="28" t="e">
        <f>VLOOKUP(C216,SOURCE!V$6:AB$10035,6,0)</f>
        <v>#N/A</v>
      </c>
      <c r="K216" s="29" t="e">
        <f t="shared" si="17"/>
        <v>#N/A</v>
      </c>
      <c r="L216" s="39" t="e">
        <f>VLOOKUP(C216,SOURCE!V$6:AB$10035,2,0)</f>
        <v>#N/A</v>
      </c>
      <c r="M216" t="e">
        <f>IF(VLOOKUP(I216,SOURCE!B:P,2,0)="/  { itemToBeCoded","To be coded","")</f>
        <v>#N/A</v>
      </c>
      <c r="N216" s="17" t="e">
        <f>IF(AND(O216,VLOOKUP(I216,SOURCE!B:P,2,0)&lt;&gt;"/  { itemToBeCoded"),IF(ISERROR(VLOOKUP(J216,TEST!A:L,12,0)),"",   IF(VLOOKUP(J216,TEST!A:L,12,0)="","",VLOOKUP(J216,TEST!A:L,12,0)&amp;" //"&amp;U216)),"")</f>
        <v>#N/A</v>
      </c>
      <c r="O216" t="b">
        <f>ISNA(VLOOKUP(J216,J$3:J215,1,0))</f>
        <v>1</v>
      </c>
      <c r="Q216" s="26" t="e">
        <f>VLOOKUP(I216,SOURCE!B:P,5,0)</f>
        <v>#N/A</v>
      </c>
      <c r="T216" s="119"/>
      <c r="U216" t="e">
        <f t="shared" si="18"/>
        <v>#N/A</v>
      </c>
      <c r="V216" t="e">
        <f t="shared" si="19"/>
        <v>#N/A</v>
      </c>
      <c r="W216" t="e">
        <f>IF(AND(O216,VLOOKUP(I216,SOURCE!B:P,2,0)&lt;&gt;"/  { itemToBeCoded"),IF(ISERROR(VLOOKUP(J216,TEST!A:F,5,0)),"",VLOOKUP(J216,TEST!A:F,5,0)),"")</f>
        <v>#N/A</v>
      </c>
      <c r="X216" t="e">
        <f>IF(AND(O216,VLOOKUP(I216,SOURCE!B:P,2,0)&lt;&gt;"/  { itemToBeCoded"),IF(ISERROR(VLOOKUP(J216,TEST!A:F,6,0)),"",VLOOKUP(J216,TEST!A:F,6,0)),"")</f>
        <v>#N/A</v>
      </c>
      <c r="Y216" t="e">
        <f t="shared" si="16"/>
        <v>#N/A</v>
      </c>
    </row>
    <row r="217" spans="1:25">
      <c r="A217" s="24" t="str">
        <f>IF(ISNA(VLOOKUP(D217,D218:D$10322,1,0)),"",1)</f>
        <v/>
      </c>
      <c r="B217" s="24" t="str">
        <f>IF(ISNA(VLOOKUP(E217,E218:E$10322,1,0)),"",1)</f>
        <v/>
      </c>
      <c r="C217" s="2">
        <v>215</v>
      </c>
      <c r="D217" s="2" t="e">
        <f>VLOOKUP(C217,SOURCE!$V$3:$AC$2856,8,0)</f>
        <v>#N/A</v>
      </c>
      <c r="E217" s="26" t="e">
        <f>CHAR(34)&amp;VLOOKUP(C217,SOURCE!$V$3:$AC$2856,6,0)&amp;CHAR(34)</f>
        <v>#N/A</v>
      </c>
      <c r="F217" s="22" t="e">
        <f>VLOOKUP(C217,SOURCE!$V$3:$AD$2856,9,0)&amp;"           {"&amp;D217&amp;",   "&amp;E217&amp;"},"</f>
        <v>#N/A</v>
      </c>
      <c r="H217" t="b">
        <f>ISNA(VLOOKUP(J217,J218:J$823,1,0))</f>
        <v>1</v>
      </c>
      <c r="I217" s="27" t="e">
        <f>VLOOKUP(C217,SOURCE!V$6:AB$10035,7,0)</f>
        <v>#N/A</v>
      </c>
      <c r="J217" s="28" t="e">
        <f>VLOOKUP(C217,SOURCE!V$6:AB$10035,6,0)</f>
        <v>#N/A</v>
      </c>
      <c r="K217" s="29" t="e">
        <f t="shared" si="17"/>
        <v>#N/A</v>
      </c>
      <c r="L217" s="39" t="e">
        <f>VLOOKUP(C217,SOURCE!V$6:AB$10035,2,0)</f>
        <v>#N/A</v>
      </c>
      <c r="M217" t="e">
        <f>IF(VLOOKUP(I217,SOURCE!B:P,2,0)="/  { itemToBeCoded","To be coded","")</f>
        <v>#N/A</v>
      </c>
      <c r="N217" s="17" t="e">
        <f>IF(AND(O217,VLOOKUP(I217,SOURCE!B:P,2,0)&lt;&gt;"/  { itemToBeCoded"),IF(ISERROR(VLOOKUP(J217,TEST!A:L,12,0)),"",   IF(VLOOKUP(J217,TEST!A:L,12,0)="","",VLOOKUP(J217,TEST!A:L,12,0)&amp;" //"&amp;U217)),"")</f>
        <v>#N/A</v>
      </c>
      <c r="O217" t="b">
        <f>ISNA(VLOOKUP(J217,J$3:J216,1,0))</f>
        <v>1</v>
      </c>
      <c r="Q217" s="26" t="e">
        <f>VLOOKUP(I217,SOURCE!B:P,5,0)</f>
        <v>#N/A</v>
      </c>
      <c r="T217" s="119"/>
      <c r="U217" t="e">
        <f t="shared" si="18"/>
        <v>#N/A</v>
      </c>
      <c r="V217" t="e">
        <f t="shared" si="19"/>
        <v>#N/A</v>
      </c>
      <c r="W217" t="e">
        <f>IF(AND(O217,VLOOKUP(I217,SOURCE!B:P,2,0)&lt;&gt;"/  { itemToBeCoded"),IF(ISERROR(VLOOKUP(J217,TEST!A:F,5,0)),"",VLOOKUP(J217,TEST!A:F,5,0)),"")</f>
        <v>#N/A</v>
      </c>
      <c r="X217" t="e">
        <f>IF(AND(O217,VLOOKUP(I217,SOURCE!B:P,2,0)&lt;&gt;"/  { itemToBeCoded"),IF(ISERROR(VLOOKUP(J217,TEST!A:F,6,0)),"",VLOOKUP(J217,TEST!A:F,6,0)),"")</f>
        <v>#N/A</v>
      </c>
      <c r="Y217" t="e">
        <f t="shared" si="16"/>
        <v>#N/A</v>
      </c>
    </row>
    <row r="218" spans="1:25">
      <c r="A218" s="24" t="str">
        <f>IF(ISNA(VLOOKUP(D218,D219:D$10322,1,0)),"",1)</f>
        <v/>
      </c>
      <c r="B218" s="24" t="str">
        <f>IF(ISNA(VLOOKUP(E218,E219:E$10322,1,0)),"",1)</f>
        <v/>
      </c>
      <c r="C218" s="2">
        <v>216</v>
      </c>
      <c r="D218" s="2" t="e">
        <f>VLOOKUP(C218,SOURCE!$V$3:$AC$2856,8,0)</f>
        <v>#N/A</v>
      </c>
      <c r="E218" s="26" t="e">
        <f>CHAR(34)&amp;VLOOKUP(C218,SOURCE!$V$3:$AC$2856,6,0)&amp;CHAR(34)</f>
        <v>#N/A</v>
      </c>
      <c r="F218" s="22" t="e">
        <f>VLOOKUP(C218,SOURCE!$V$3:$AD$2856,9,0)&amp;"           {"&amp;D218&amp;",   "&amp;E218&amp;"},"</f>
        <v>#N/A</v>
      </c>
      <c r="H218" t="b">
        <f>ISNA(VLOOKUP(J218,J219:J$823,1,0))</f>
        <v>1</v>
      </c>
      <c r="I218" s="27" t="e">
        <f>VLOOKUP(C218,SOURCE!V$6:AB$10035,7,0)</f>
        <v>#N/A</v>
      </c>
      <c r="J218" s="28" t="e">
        <f>VLOOKUP(C218,SOURCE!V$6:AB$10035,6,0)</f>
        <v>#N/A</v>
      </c>
      <c r="K218" s="29" t="e">
        <f t="shared" si="17"/>
        <v>#N/A</v>
      </c>
      <c r="L218" s="39" t="e">
        <f>VLOOKUP(C218,SOURCE!V$6:AB$10035,2,0)</f>
        <v>#N/A</v>
      </c>
      <c r="M218" t="e">
        <f>IF(VLOOKUP(I218,SOURCE!B:P,2,0)="/  { itemToBeCoded","To be coded","")</f>
        <v>#N/A</v>
      </c>
      <c r="N218" s="17" t="e">
        <f>IF(AND(O218,VLOOKUP(I218,SOURCE!B:P,2,0)&lt;&gt;"/  { itemToBeCoded"),IF(ISERROR(VLOOKUP(J218,TEST!A:L,12,0)),"",   IF(VLOOKUP(J218,TEST!A:L,12,0)="","",VLOOKUP(J218,TEST!A:L,12,0)&amp;" //"&amp;U218)),"")</f>
        <v>#N/A</v>
      </c>
      <c r="O218" t="b">
        <f>ISNA(VLOOKUP(J218,J$3:J217,1,0))</f>
        <v>1</v>
      </c>
      <c r="Q218" s="26" t="e">
        <f>VLOOKUP(I218,SOURCE!B:P,5,0)</f>
        <v>#N/A</v>
      </c>
      <c r="U218" t="e">
        <f t="shared" si="18"/>
        <v>#N/A</v>
      </c>
      <c r="V218" t="e">
        <f t="shared" si="19"/>
        <v>#N/A</v>
      </c>
      <c r="W218" t="e">
        <f>IF(AND(O218,VLOOKUP(I218,SOURCE!B:P,2,0)&lt;&gt;"/  { itemToBeCoded"),IF(ISERROR(VLOOKUP(J218,TEST!A:F,5,0)),"",VLOOKUP(J218,TEST!A:F,5,0)),"")</f>
        <v>#N/A</v>
      </c>
      <c r="X218" t="e">
        <f>IF(AND(O218,VLOOKUP(I218,SOURCE!B:P,2,0)&lt;&gt;"/  { itemToBeCoded"),IF(ISERROR(VLOOKUP(J218,TEST!A:F,6,0)),"",VLOOKUP(J218,TEST!A:F,6,0)),"")</f>
        <v>#N/A</v>
      </c>
      <c r="Y218" t="e">
        <f t="shared" si="16"/>
        <v>#N/A</v>
      </c>
    </row>
    <row r="219" spans="1:25">
      <c r="A219" s="24" t="str">
        <f>IF(ISNA(VLOOKUP(D219,D220:D$10322,1,0)),"",1)</f>
        <v/>
      </c>
      <c r="B219" s="24" t="str">
        <f>IF(ISNA(VLOOKUP(E219,E220:E$10322,1,0)),"",1)</f>
        <v/>
      </c>
      <c r="C219" s="2">
        <v>217</v>
      </c>
      <c r="D219" s="2" t="e">
        <f>VLOOKUP(C219,SOURCE!$V$3:$AC$2856,8,0)</f>
        <v>#N/A</v>
      </c>
      <c r="E219" s="26" t="e">
        <f>CHAR(34)&amp;VLOOKUP(C219,SOURCE!$V$3:$AC$2856,6,0)&amp;CHAR(34)</f>
        <v>#N/A</v>
      </c>
      <c r="F219" s="22" t="e">
        <f>VLOOKUP(C219,SOURCE!$V$3:$AD$2856,9,0)&amp;"           {"&amp;D219&amp;",   "&amp;E219&amp;"},"</f>
        <v>#N/A</v>
      </c>
      <c r="H219" t="b">
        <f>ISNA(VLOOKUP(J219,J220:J$823,1,0))</f>
        <v>1</v>
      </c>
      <c r="I219" s="27" t="e">
        <f>VLOOKUP(C219,SOURCE!V$6:AB$10035,7,0)</f>
        <v>#N/A</v>
      </c>
      <c r="J219" s="28" t="e">
        <f>VLOOKUP(C219,SOURCE!V$6:AB$10035,6,0)</f>
        <v>#N/A</v>
      </c>
      <c r="K219" s="29" t="e">
        <f t="shared" si="17"/>
        <v>#N/A</v>
      </c>
      <c r="L219" s="39" t="e">
        <f>VLOOKUP(C219,SOURCE!V$6:AB$10035,2,0)</f>
        <v>#N/A</v>
      </c>
      <c r="M219" t="e">
        <f>IF(VLOOKUP(I219,SOURCE!B:P,2,0)="/  { itemToBeCoded","To be coded","")</f>
        <v>#N/A</v>
      </c>
      <c r="N219" s="17" t="e">
        <f>IF(AND(O219,VLOOKUP(I219,SOURCE!B:P,2,0)&lt;&gt;"/  { itemToBeCoded"),IF(ISERROR(VLOOKUP(J219,TEST!A:L,12,0)),"",   IF(VLOOKUP(J219,TEST!A:L,12,0)="","",VLOOKUP(J219,TEST!A:L,12,0)&amp;" //"&amp;U219)),"")</f>
        <v>#N/A</v>
      </c>
      <c r="O219" t="b">
        <f>ISNA(VLOOKUP(J219,J$3:J218,1,0))</f>
        <v>1</v>
      </c>
      <c r="Q219" s="26" t="e">
        <f>VLOOKUP(I219,SOURCE!B:P,5,0)</f>
        <v>#N/A</v>
      </c>
      <c r="U219" t="e">
        <f t="shared" si="18"/>
        <v>#N/A</v>
      </c>
      <c r="V219" t="e">
        <f t="shared" si="19"/>
        <v>#N/A</v>
      </c>
      <c r="W219" t="e">
        <f>IF(AND(O219,VLOOKUP(I219,SOURCE!B:P,2,0)&lt;&gt;"/  { itemToBeCoded"),IF(ISERROR(VLOOKUP(J219,TEST!A:F,5,0)),"",VLOOKUP(J219,TEST!A:F,5,0)),"")</f>
        <v>#N/A</v>
      </c>
      <c r="X219" t="e">
        <f>IF(AND(O219,VLOOKUP(I219,SOURCE!B:P,2,0)&lt;&gt;"/  { itemToBeCoded"),IF(ISERROR(VLOOKUP(J219,TEST!A:F,6,0)),"",VLOOKUP(J219,TEST!A:F,6,0)),"")</f>
        <v>#N/A</v>
      </c>
      <c r="Y219" t="e">
        <f t="shared" si="16"/>
        <v>#N/A</v>
      </c>
    </row>
    <row r="220" spans="1:25">
      <c r="A220" s="24" t="str">
        <f>IF(ISNA(VLOOKUP(D220,D221:D$10322,1,0)),"",1)</f>
        <v/>
      </c>
      <c r="B220" s="24" t="str">
        <f>IF(ISNA(VLOOKUP(E220,E221:E$10322,1,0)),"",1)</f>
        <v/>
      </c>
      <c r="C220" s="2">
        <v>218</v>
      </c>
      <c r="D220" s="2" t="e">
        <f>VLOOKUP(C220,SOURCE!$V$3:$AC$2856,8,0)</f>
        <v>#N/A</v>
      </c>
      <c r="E220" s="26" t="e">
        <f>CHAR(34)&amp;VLOOKUP(C220,SOURCE!$V$3:$AC$2856,6,0)&amp;CHAR(34)</f>
        <v>#N/A</v>
      </c>
      <c r="F220" s="22" t="e">
        <f>VLOOKUP(C220,SOURCE!$V$3:$AD$2856,9,0)&amp;"           {"&amp;D220&amp;",   "&amp;E220&amp;"},"</f>
        <v>#N/A</v>
      </c>
      <c r="H220" t="b">
        <f>ISNA(VLOOKUP(J220,J221:J$823,1,0))</f>
        <v>1</v>
      </c>
      <c r="I220" s="27" t="e">
        <f>VLOOKUP(C220,SOURCE!V$6:AB$10035,7,0)</f>
        <v>#N/A</v>
      </c>
      <c r="J220" s="28" t="e">
        <f>VLOOKUP(C220,SOURCE!V$6:AB$10035,6,0)</f>
        <v>#N/A</v>
      </c>
      <c r="K220" s="29" t="e">
        <f t="shared" si="17"/>
        <v>#N/A</v>
      </c>
      <c r="L220" s="39" t="e">
        <f>VLOOKUP(C220,SOURCE!V$6:AB$10035,2,0)</f>
        <v>#N/A</v>
      </c>
      <c r="M220" t="e">
        <f>IF(VLOOKUP(I220,SOURCE!B:P,2,0)="/  { itemToBeCoded","To be coded","")</f>
        <v>#N/A</v>
      </c>
      <c r="N220" s="17" t="e">
        <f>IF(AND(O220,VLOOKUP(I220,SOURCE!B:P,2,0)&lt;&gt;"/  { itemToBeCoded"),IF(ISERROR(VLOOKUP(J220,TEST!A:L,12,0)),"",   IF(VLOOKUP(J220,TEST!A:L,12,0)="","",VLOOKUP(J220,TEST!A:L,12,0)&amp;" //"&amp;U220)),"")</f>
        <v>#N/A</v>
      </c>
      <c r="O220" t="b">
        <f>ISNA(VLOOKUP(J220,J$3:J219,1,0))</f>
        <v>1</v>
      </c>
      <c r="Q220" s="26" t="e">
        <f>VLOOKUP(I220,SOURCE!B:P,5,0)</f>
        <v>#N/A</v>
      </c>
      <c r="U220" t="e">
        <f t="shared" si="18"/>
        <v>#N/A</v>
      </c>
      <c r="V220" t="e">
        <f t="shared" si="19"/>
        <v>#N/A</v>
      </c>
      <c r="W220" t="e">
        <f>IF(AND(O220,VLOOKUP(I220,SOURCE!B:P,2,0)&lt;&gt;"/  { itemToBeCoded"),IF(ISERROR(VLOOKUP(J220,TEST!A:F,5,0)),"",VLOOKUP(J220,TEST!A:F,5,0)),"")</f>
        <v>#N/A</v>
      </c>
      <c r="X220" t="e">
        <f>IF(AND(O220,VLOOKUP(I220,SOURCE!B:P,2,0)&lt;&gt;"/  { itemToBeCoded"),IF(ISERROR(VLOOKUP(J220,TEST!A:F,6,0)),"",VLOOKUP(J220,TEST!A:F,6,0)),"")</f>
        <v>#N/A</v>
      </c>
      <c r="Y220" t="e">
        <f t="shared" si="16"/>
        <v>#N/A</v>
      </c>
    </row>
    <row r="221" spans="1:25">
      <c r="A221" s="24" t="str">
        <f>IF(ISNA(VLOOKUP(D221,D222:D$10322,1,0)),"",1)</f>
        <v/>
      </c>
      <c r="B221" s="24" t="str">
        <f>IF(ISNA(VLOOKUP(E221,E222:E$10322,1,0)),"",1)</f>
        <v/>
      </c>
      <c r="C221" s="2">
        <v>219</v>
      </c>
      <c r="D221" s="2" t="e">
        <f>VLOOKUP(C221,SOURCE!$V$3:$AC$2856,8,0)</f>
        <v>#N/A</v>
      </c>
      <c r="E221" s="26" t="e">
        <f>CHAR(34)&amp;VLOOKUP(C221,SOURCE!$V$3:$AC$2856,6,0)&amp;CHAR(34)</f>
        <v>#N/A</v>
      </c>
      <c r="F221" s="22" t="e">
        <f>VLOOKUP(C221,SOURCE!$V$3:$AD$2856,9,0)&amp;"           {"&amp;D221&amp;",   "&amp;E221&amp;"},"</f>
        <v>#N/A</v>
      </c>
      <c r="H221" t="b">
        <f>ISNA(VLOOKUP(J221,J222:J$823,1,0))</f>
        <v>1</v>
      </c>
      <c r="I221" s="27" t="e">
        <f>VLOOKUP(C221,SOURCE!V$6:AB$10035,7,0)</f>
        <v>#N/A</v>
      </c>
      <c r="J221" s="28" t="e">
        <f>VLOOKUP(C221,SOURCE!V$6:AB$10035,6,0)</f>
        <v>#N/A</v>
      </c>
      <c r="K221" s="29" t="e">
        <f t="shared" si="17"/>
        <v>#N/A</v>
      </c>
      <c r="L221" s="39" t="e">
        <f>VLOOKUP(C221,SOURCE!V$6:AB$10035,2,0)</f>
        <v>#N/A</v>
      </c>
      <c r="M221" t="e">
        <f>IF(VLOOKUP(I221,SOURCE!B:P,2,0)="/  { itemToBeCoded","To be coded","")</f>
        <v>#N/A</v>
      </c>
      <c r="N221" s="17" t="e">
        <f>IF(AND(O221,VLOOKUP(I221,SOURCE!B:P,2,0)&lt;&gt;"/  { itemToBeCoded"),IF(ISERROR(VLOOKUP(J221,TEST!A:L,12,0)),"",   IF(VLOOKUP(J221,TEST!A:L,12,0)="","",VLOOKUP(J221,TEST!A:L,12,0)&amp;" //"&amp;U221)),"")</f>
        <v>#N/A</v>
      </c>
      <c r="O221" t="b">
        <f>ISNA(VLOOKUP(J221,J$3:J220,1,0))</f>
        <v>1</v>
      </c>
      <c r="Q221" s="26" t="e">
        <f>VLOOKUP(I221,SOURCE!B:P,5,0)</f>
        <v>#N/A</v>
      </c>
      <c r="U221" t="e">
        <f t="shared" si="18"/>
        <v>#N/A</v>
      </c>
      <c r="V221" t="e">
        <f t="shared" si="19"/>
        <v>#N/A</v>
      </c>
      <c r="W221" t="e">
        <f>IF(AND(O221,VLOOKUP(I221,SOURCE!B:P,2,0)&lt;&gt;"/  { itemToBeCoded"),IF(ISERROR(VLOOKUP(J221,TEST!A:F,5,0)),"",VLOOKUP(J221,TEST!A:F,5,0)),"")</f>
        <v>#N/A</v>
      </c>
      <c r="X221" t="e">
        <f>IF(AND(O221,VLOOKUP(I221,SOURCE!B:P,2,0)&lt;&gt;"/  { itemToBeCoded"),IF(ISERROR(VLOOKUP(J221,TEST!A:F,6,0)),"",VLOOKUP(J221,TEST!A:F,6,0)),"")</f>
        <v>#N/A</v>
      </c>
      <c r="Y221" t="e">
        <f t="shared" si="16"/>
        <v>#N/A</v>
      </c>
    </row>
    <row r="222" spans="1:25">
      <c r="A222" s="24" t="str">
        <f>IF(ISNA(VLOOKUP(D222,D223:D$10322,1,0)),"",1)</f>
        <v/>
      </c>
      <c r="B222" s="24" t="str">
        <f>IF(ISNA(VLOOKUP(E222,E223:E$10322,1,0)),"",1)</f>
        <v/>
      </c>
      <c r="C222" s="2">
        <v>220</v>
      </c>
      <c r="D222" s="2" t="e">
        <f>VLOOKUP(C222,SOURCE!$V$3:$AC$2856,8,0)</f>
        <v>#N/A</v>
      </c>
      <c r="E222" s="26" t="e">
        <f>CHAR(34)&amp;VLOOKUP(C222,SOURCE!$V$3:$AC$2856,6,0)&amp;CHAR(34)</f>
        <v>#N/A</v>
      </c>
      <c r="F222" s="22" t="e">
        <f>VLOOKUP(C222,SOURCE!$V$3:$AD$2856,9,0)&amp;"           {"&amp;D222&amp;",   "&amp;E222&amp;"},"</f>
        <v>#N/A</v>
      </c>
      <c r="H222" t="b">
        <f>ISNA(VLOOKUP(J222,J223:J$823,1,0))</f>
        <v>1</v>
      </c>
      <c r="I222" s="27" t="e">
        <f>VLOOKUP(C222,SOURCE!V$6:AB$10035,7,0)</f>
        <v>#N/A</v>
      </c>
      <c r="J222" s="28" t="e">
        <f>VLOOKUP(C222,SOURCE!V$6:AB$10035,6,0)</f>
        <v>#N/A</v>
      </c>
      <c r="K222" s="29" t="e">
        <f t="shared" si="17"/>
        <v>#N/A</v>
      </c>
      <c r="L222" s="39" t="e">
        <f>VLOOKUP(C222,SOURCE!V$6:AB$10035,2,0)</f>
        <v>#N/A</v>
      </c>
      <c r="M222" t="e">
        <f>IF(VLOOKUP(I222,SOURCE!B:P,2,0)="/  { itemToBeCoded","To be coded","")</f>
        <v>#N/A</v>
      </c>
      <c r="N222" s="17" t="e">
        <f>IF(AND(O222,VLOOKUP(I222,SOURCE!B:P,2,0)&lt;&gt;"/  { itemToBeCoded"),IF(ISERROR(VLOOKUP(J222,TEST!A:L,12,0)),"",   IF(VLOOKUP(J222,TEST!A:L,12,0)="","",VLOOKUP(J222,TEST!A:L,12,0)&amp;" //"&amp;U222)),"")</f>
        <v>#N/A</v>
      </c>
      <c r="O222" t="b">
        <f>ISNA(VLOOKUP(J222,J$3:J221,1,0))</f>
        <v>1</v>
      </c>
      <c r="Q222" s="26" t="e">
        <f>VLOOKUP(I222,SOURCE!B:P,5,0)</f>
        <v>#N/A</v>
      </c>
      <c r="U222" t="e">
        <f t="shared" si="18"/>
        <v>#N/A</v>
      </c>
      <c r="V222" t="e">
        <f t="shared" si="19"/>
        <v>#N/A</v>
      </c>
      <c r="W222" t="e">
        <f>IF(AND(O222,VLOOKUP(I222,SOURCE!B:P,2,0)&lt;&gt;"/  { itemToBeCoded"),IF(ISERROR(VLOOKUP(J222,TEST!A:F,5,0)),"",VLOOKUP(J222,TEST!A:F,5,0)),"")</f>
        <v>#N/A</v>
      </c>
      <c r="X222" t="e">
        <f>IF(AND(O222,VLOOKUP(I222,SOURCE!B:P,2,0)&lt;&gt;"/  { itemToBeCoded"),IF(ISERROR(VLOOKUP(J222,TEST!A:F,6,0)),"",VLOOKUP(J222,TEST!A:F,6,0)),"")</f>
        <v>#N/A</v>
      </c>
      <c r="Y222" t="e">
        <f t="shared" si="16"/>
        <v>#N/A</v>
      </c>
    </row>
    <row r="223" spans="1:25">
      <c r="A223" s="24" t="str">
        <f>IF(ISNA(VLOOKUP(D223,D224:D$10322,1,0)),"",1)</f>
        <v/>
      </c>
      <c r="B223" s="24" t="str">
        <f>IF(ISNA(VLOOKUP(E223,E224:E$10322,1,0)),"",1)</f>
        <v/>
      </c>
      <c r="C223" s="2">
        <v>221</v>
      </c>
      <c r="D223" s="2" t="e">
        <f>VLOOKUP(C223,SOURCE!$V$3:$AC$2856,8,0)</f>
        <v>#N/A</v>
      </c>
      <c r="E223" s="26" t="e">
        <f>CHAR(34)&amp;VLOOKUP(C223,SOURCE!$V$3:$AC$2856,6,0)&amp;CHAR(34)</f>
        <v>#N/A</v>
      </c>
      <c r="F223" s="22" t="e">
        <f>VLOOKUP(C223,SOURCE!$V$3:$AD$2856,9,0)&amp;"           {"&amp;D223&amp;",   "&amp;E223&amp;"},"</f>
        <v>#N/A</v>
      </c>
      <c r="H223" t="b">
        <f>ISNA(VLOOKUP(J223,J224:J$823,1,0))</f>
        <v>1</v>
      </c>
      <c r="I223" s="27" t="e">
        <f>VLOOKUP(C223,SOURCE!V$6:AB$10035,7,0)</f>
        <v>#N/A</v>
      </c>
      <c r="J223" s="28" t="e">
        <f>VLOOKUP(C223,SOURCE!V$6:AB$10035,6,0)</f>
        <v>#N/A</v>
      </c>
      <c r="K223" s="29" t="e">
        <f t="shared" si="17"/>
        <v>#N/A</v>
      </c>
      <c r="L223" s="39" t="e">
        <f>VLOOKUP(C223,SOURCE!V$6:AB$10035,2,0)</f>
        <v>#N/A</v>
      </c>
      <c r="M223" t="e">
        <f>IF(VLOOKUP(I223,SOURCE!B:P,2,0)="/  { itemToBeCoded","To be coded","")</f>
        <v>#N/A</v>
      </c>
      <c r="N223" s="17" t="e">
        <f>IF(AND(O223,VLOOKUP(I223,SOURCE!B:P,2,0)&lt;&gt;"/  { itemToBeCoded"),IF(ISERROR(VLOOKUP(J223,TEST!A:L,12,0)),"",   IF(VLOOKUP(J223,TEST!A:L,12,0)="","",VLOOKUP(J223,TEST!A:L,12,0)&amp;" //"&amp;U223)),"")</f>
        <v>#N/A</v>
      </c>
      <c r="O223" t="b">
        <f>ISNA(VLOOKUP(J223,J$3:J222,1,0))</f>
        <v>1</v>
      </c>
      <c r="Q223" s="26" t="e">
        <f>VLOOKUP(I223,SOURCE!B:P,5,0)</f>
        <v>#N/A</v>
      </c>
      <c r="U223" t="e">
        <f t="shared" si="18"/>
        <v>#N/A</v>
      </c>
      <c r="V223" t="e">
        <f t="shared" si="19"/>
        <v>#N/A</v>
      </c>
      <c r="W223" t="e">
        <f>IF(AND(O223,VLOOKUP(I223,SOURCE!B:P,2,0)&lt;&gt;"/  { itemToBeCoded"),IF(ISERROR(VLOOKUP(J223,TEST!A:F,5,0)),"",VLOOKUP(J223,TEST!A:F,5,0)),"")</f>
        <v>#N/A</v>
      </c>
      <c r="X223" t="e">
        <f>IF(AND(O223,VLOOKUP(I223,SOURCE!B:P,2,0)&lt;&gt;"/  { itemToBeCoded"),IF(ISERROR(VLOOKUP(J223,TEST!A:F,6,0)),"",VLOOKUP(J223,TEST!A:F,6,0)),"")</f>
        <v>#N/A</v>
      </c>
      <c r="Y223" t="e">
        <f t="shared" si="16"/>
        <v>#N/A</v>
      </c>
    </row>
    <row r="224" spans="1:25">
      <c r="A224" s="24" t="str">
        <f>IF(ISNA(VLOOKUP(D224,D225:D$10322,1,0)),"",1)</f>
        <v/>
      </c>
      <c r="B224" s="24" t="str">
        <f>IF(ISNA(VLOOKUP(E224,E225:E$10322,1,0)),"",1)</f>
        <v/>
      </c>
      <c r="C224" s="2">
        <v>222</v>
      </c>
      <c r="D224" s="2" t="e">
        <f>VLOOKUP(C224,SOURCE!$V$3:$AC$2856,8,0)</f>
        <v>#N/A</v>
      </c>
      <c r="E224" s="26" t="e">
        <f>CHAR(34)&amp;VLOOKUP(C224,SOURCE!$V$3:$AC$2856,6,0)&amp;CHAR(34)</f>
        <v>#N/A</v>
      </c>
      <c r="F224" s="22" t="e">
        <f>VLOOKUP(C224,SOURCE!$V$3:$AD$2856,9,0)&amp;"           {"&amp;D224&amp;",   "&amp;E224&amp;"},"</f>
        <v>#N/A</v>
      </c>
      <c r="H224" t="b">
        <f>ISNA(VLOOKUP(J224,J225:J$823,1,0))</f>
        <v>1</v>
      </c>
      <c r="I224" s="27" t="e">
        <f>VLOOKUP(C224,SOURCE!V$6:AB$10035,7,0)</f>
        <v>#N/A</v>
      </c>
      <c r="J224" s="28" t="e">
        <f>VLOOKUP(C224,SOURCE!V$6:AB$10035,6,0)</f>
        <v>#N/A</v>
      </c>
      <c r="K224" s="29" t="e">
        <f t="shared" si="17"/>
        <v>#N/A</v>
      </c>
      <c r="L224" s="39" t="e">
        <f>VLOOKUP(C224,SOURCE!V$6:AB$10035,2,0)</f>
        <v>#N/A</v>
      </c>
      <c r="M224" t="e">
        <f>IF(VLOOKUP(I224,SOURCE!B:P,2,0)="/  { itemToBeCoded","To be coded","")</f>
        <v>#N/A</v>
      </c>
      <c r="N224" s="17" t="e">
        <f>IF(AND(O224,VLOOKUP(I224,SOURCE!B:P,2,0)&lt;&gt;"/  { itemToBeCoded"),IF(ISERROR(VLOOKUP(J224,TEST!A:L,12,0)),"",   IF(VLOOKUP(J224,TEST!A:L,12,0)="","",VLOOKUP(J224,TEST!A:L,12,0)&amp;" //"&amp;U224)),"")</f>
        <v>#N/A</v>
      </c>
      <c r="O224" t="b">
        <f>ISNA(VLOOKUP(J224,J$3:J223,1,0))</f>
        <v>1</v>
      </c>
      <c r="Q224" s="26" t="e">
        <f>VLOOKUP(I224,SOURCE!B:P,5,0)</f>
        <v>#N/A</v>
      </c>
      <c r="U224" t="e">
        <f t="shared" si="18"/>
        <v>#N/A</v>
      </c>
      <c r="V224" t="e">
        <f t="shared" si="19"/>
        <v>#N/A</v>
      </c>
      <c r="W224" t="e">
        <f>IF(AND(O224,VLOOKUP(I224,SOURCE!B:P,2,0)&lt;&gt;"/  { itemToBeCoded"),IF(ISERROR(VLOOKUP(J224,TEST!A:F,5,0)),"",VLOOKUP(J224,TEST!A:F,5,0)),"")</f>
        <v>#N/A</v>
      </c>
      <c r="X224" t="e">
        <f>IF(AND(O224,VLOOKUP(I224,SOURCE!B:P,2,0)&lt;&gt;"/  { itemToBeCoded"),IF(ISERROR(VLOOKUP(J224,TEST!A:F,6,0)),"",VLOOKUP(J224,TEST!A:F,6,0)),"")</f>
        <v>#N/A</v>
      </c>
      <c r="Y224" t="e">
        <f t="shared" si="16"/>
        <v>#N/A</v>
      </c>
    </row>
    <row r="225" spans="1:25">
      <c r="A225" s="24" t="str">
        <f>IF(ISNA(VLOOKUP(D225,D226:D$10322,1,0)),"",1)</f>
        <v/>
      </c>
      <c r="B225" s="24" t="str">
        <f>IF(ISNA(VLOOKUP(E225,E226:E$10322,1,0)),"",1)</f>
        <v/>
      </c>
      <c r="C225" s="2">
        <v>223</v>
      </c>
      <c r="D225" s="2" t="e">
        <f>VLOOKUP(C225,SOURCE!$V$3:$AC$2856,8,0)</f>
        <v>#N/A</v>
      </c>
      <c r="E225" s="26" t="e">
        <f>CHAR(34)&amp;VLOOKUP(C225,SOURCE!$V$3:$AC$2856,6,0)&amp;CHAR(34)</f>
        <v>#N/A</v>
      </c>
      <c r="F225" s="22" t="e">
        <f>VLOOKUP(C225,SOURCE!$V$3:$AD$2856,9,0)&amp;"           {"&amp;D225&amp;",   "&amp;E225&amp;"},"</f>
        <v>#N/A</v>
      </c>
      <c r="H225" t="b">
        <f>ISNA(VLOOKUP(J225,J226:J$823,1,0))</f>
        <v>1</v>
      </c>
      <c r="I225" s="27" t="e">
        <f>VLOOKUP(C225,SOURCE!V$6:AB$10035,7,0)</f>
        <v>#N/A</v>
      </c>
      <c r="J225" s="28" t="e">
        <f>VLOOKUP(C225,SOURCE!V$6:AB$10035,6,0)</f>
        <v>#N/A</v>
      </c>
      <c r="K225" s="29" t="e">
        <f t="shared" si="17"/>
        <v>#N/A</v>
      </c>
      <c r="L225" s="39" t="e">
        <f>VLOOKUP(C225,SOURCE!V$6:AB$10035,2,0)</f>
        <v>#N/A</v>
      </c>
      <c r="M225" t="e">
        <f>IF(VLOOKUP(I225,SOURCE!B:P,2,0)="/  { itemToBeCoded","To be coded","")</f>
        <v>#N/A</v>
      </c>
      <c r="N225" s="17" t="e">
        <f>IF(AND(O225,VLOOKUP(I225,SOURCE!B:P,2,0)&lt;&gt;"/  { itemToBeCoded"),IF(ISERROR(VLOOKUP(J225,TEST!A:L,12,0)),"",   IF(VLOOKUP(J225,TEST!A:L,12,0)="","",VLOOKUP(J225,TEST!A:L,12,0)&amp;" //"&amp;U225)),"")</f>
        <v>#N/A</v>
      </c>
      <c r="O225" t="b">
        <f>ISNA(VLOOKUP(J225,J$3:J224,1,0))</f>
        <v>1</v>
      </c>
      <c r="Q225" s="26" t="e">
        <f>VLOOKUP(I225,SOURCE!B:P,5,0)</f>
        <v>#N/A</v>
      </c>
      <c r="U225" t="e">
        <f t="shared" si="18"/>
        <v>#N/A</v>
      </c>
      <c r="V225" t="e">
        <f t="shared" si="19"/>
        <v>#N/A</v>
      </c>
      <c r="W225" t="e">
        <f>IF(AND(O225,VLOOKUP(I225,SOURCE!B:P,2,0)&lt;&gt;"/  { itemToBeCoded"),IF(ISERROR(VLOOKUP(J225,TEST!A:F,5,0)),"",VLOOKUP(J225,TEST!A:F,5,0)),"")</f>
        <v>#N/A</v>
      </c>
      <c r="X225" t="e">
        <f>IF(AND(O225,VLOOKUP(I225,SOURCE!B:P,2,0)&lt;&gt;"/  { itemToBeCoded"),IF(ISERROR(VLOOKUP(J225,TEST!A:F,6,0)),"",VLOOKUP(J225,TEST!A:F,6,0)),"")</f>
        <v>#N/A</v>
      </c>
      <c r="Y225" t="e">
        <f t="shared" si="16"/>
        <v>#N/A</v>
      </c>
    </row>
    <row r="226" spans="1:25">
      <c r="A226" s="24" t="str">
        <f>IF(ISNA(VLOOKUP(D226,D227:D$10322,1,0)),"",1)</f>
        <v/>
      </c>
      <c r="B226" s="24" t="str">
        <f>IF(ISNA(VLOOKUP(E226,E227:E$10322,1,0)),"",1)</f>
        <v/>
      </c>
      <c r="C226" s="2">
        <v>224</v>
      </c>
      <c r="D226" s="2" t="e">
        <f>VLOOKUP(C226,SOURCE!$V$3:$AC$2856,8,0)</f>
        <v>#N/A</v>
      </c>
      <c r="E226" s="26" t="e">
        <f>CHAR(34)&amp;VLOOKUP(C226,SOURCE!$V$3:$AC$2856,6,0)&amp;CHAR(34)</f>
        <v>#N/A</v>
      </c>
      <c r="F226" s="22" t="e">
        <f>VLOOKUP(C226,SOURCE!$V$3:$AD$2856,9,0)&amp;"           {"&amp;D226&amp;",   "&amp;E226&amp;"},"</f>
        <v>#N/A</v>
      </c>
      <c r="H226" t="b">
        <f>ISNA(VLOOKUP(J226,J227:J$823,1,0))</f>
        <v>1</v>
      </c>
      <c r="I226" s="27" t="e">
        <f>VLOOKUP(C226,SOURCE!V$6:AB$10035,7,0)</f>
        <v>#N/A</v>
      </c>
      <c r="J226" s="28" t="e">
        <f>VLOOKUP(C226,SOURCE!V$6:AB$10035,6,0)</f>
        <v>#N/A</v>
      </c>
      <c r="K226" s="29" t="e">
        <f t="shared" si="17"/>
        <v>#N/A</v>
      </c>
      <c r="L226" s="39" t="e">
        <f>VLOOKUP(C226,SOURCE!V$6:AB$10035,2,0)</f>
        <v>#N/A</v>
      </c>
      <c r="M226" t="e">
        <f>IF(VLOOKUP(I226,SOURCE!B:P,2,0)="/  { itemToBeCoded","To be coded","")</f>
        <v>#N/A</v>
      </c>
      <c r="N226" s="17" t="e">
        <f>IF(AND(O226,VLOOKUP(I226,SOURCE!B:P,2,0)&lt;&gt;"/  { itemToBeCoded"),IF(ISERROR(VLOOKUP(J226,TEST!A:L,12,0)),"",   IF(VLOOKUP(J226,TEST!A:L,12,0)="","",VLOOKUP(J226,TEST!A:L,12,0)&amp;" //"&amp;U226)),"")</f>
        <v>#N/A</v>
      </c>
      <c r="O226" t="b">
        <f>ISNA(VLOOKUP(J226,J$3:J225,1,0))</f>
        <v>1</v>
      </c>
      <c r="Q226" s="26" t="e">
        <f>VLOOKUP(I226,SOURCE!B:P,5,0)</f>
        <v>#N/A</v>
      </c>
      <c r="U226" t="e">
        <f t="shared" si="18"/>
        <v>#N/A</v>
      </c>
      <c r="V226" t="e">
        <f t="shared" si="19"/>
        <v>#N/A</v>
      </c>
      <c r="W226" t="e">
        <f>IF(AND(O226,VLOOKUP(I226,SOURCE!B:P,2,0)&lt;&gt;"/  { itemToBeCoded"),IF(ISERROR(VLOOKUP(J226,TEST!A:F,5,0)),"",VLOOKUP(J226,TEST!A:F,5,0)),"")</f>
        <v>#N/A</v>
      </c>
      <c r="X226" t="e">
        <f>IF(AND(O226,VLOOKUP(I226,SOURCE!B:P,2,0)&lt;&gt;"/  { itemToBeCoded"),IF(ISERROR(VLOOKUP(J226,TEST!A:F,6,0)),"",VLOOKUP(J226,TEST!A:F,6,0)),"")</f>
        <v>#N/A</v>
      </c>
      <c r="Y226" t="e">
        <f t="shared" si="16"/>
        <v>#N/A</v>
      </c>
    </row>
    <row r="227" spans="1:25">
      <c r="A227" s="24" t="str">
        <f>IF(ISNA(VLOOKUP(D227,D228:D$10322,1,0)),"",1)</f>
        <v/>
      </c>
      <c r="B227" s="24" t="str">
        <f>IF(ISNA(VLOOKUP(E227,E228:E$10322,1,0)),"",1)</f>
        <v/>
      </c>
      <c r="C227" s="2">
        <v>225</v>
      </c>
      <c r="D227" s="2" t="e">
        <f>VLOOKUP(C227,SOURCE!$V$3:$AC$2856,8,0)</f>
        <v>#N/A</v>
      </c>
      <c r="E227" s="26" t="e">
        <f>CHAR(34)&amp;VLOOKUP(C227,SOURCE!$V$3:$AC$2856,6,0)&amp;CHAR(34)</f>
        <v>#N/A</v>
      </c>
      <c r="F227" s="22" t="e">
        <f>VLOOKUP(C227,SOURCE!$V$3:$AD$2856,9,0)&amp;"           {"&amp;D227&amp;",   "&amp;E227&amp;"},"</f>
        <v>#N/A</v>
      </c>
      <c r="H227" t="b">
        <f>ISNA(VLOOKUP(J227,J228:J$823,1,0))</f>
        <v>1</v>
      </c>
      <c r="I227" s="27" t="e">
        <f>VLOOKUP(C227,SOURCE!V$6:AB$10035,7,0)</f>
        <v>#N/A</v>
      </c>
      <c r="J227" s="28" t="e">
        <f>VLOOKUP(C227,SOURCE!V$6:AB$10035,6,0)</f>
        <v>#N/A</v>
      </c>
      <c r="K227" s="29" t="e">
        <f t="shared" si="17"/>
        <v>#N/A</v>
      </c>
      <c r="L227" s="39" t="e">
        <f>VLOOKUP(C227,SOURCE!V$6:AB$10035,2,0)</f>
        <v>#N/A</v>
      </c>
      <c r="M227" t="e">
        <f>IF(VLOOKUP(I227,SOURCE!B:P,2,0)="/  { itemToBeCoded","To be coded","")</f>
        <v>#N/A</v>
      </c>
      <c r="N227" s="17" t="e">
        <f>IF(AND(O227,VLOOKUP(I227,SOURCE!B:P,2,0)&lt;&gt;"/  { itemToBeCoded"),IF(ISERROR(VLOOKUP(J227,TEST!A:L,12,0)),"",   IF(VLOOKUP(J227,TEST!A:L,12,0)="","",VLOOKUP(J227,TEST!A:L,12,0)&amp;" //"&amp;U227)),"")</f>
        <v>#N/A</v>
      </c>
      <c r="O227" t="b">
        <f>ISNA(VLOOKUP(J227,J$3:J226,1,0))</f>
        <v>1</v>
      </c>
      <c r="Q227" s="26" t="e">
        <f>VLOOKUP(I227,SOURCE!B:P,5,0)</f>
        <v>#N/A</v>
      </c>
      <c r="U227" t="e">
        <f t="shared" si="18"/>
        <v>#N/A</v>
      </c>
      <c r="V227" t="e">
        <f t="shared" si="19"/>
        <v>#N/A</v>
      </c>
      <c r="W227" t="e">
        <f>IF(AND(O227,VLOOKUP(I227,SOURCE!B:P,2,0)&lt;&gt;"/  { itemToBeCoded"),IF(ISERROR(VLOOKUP(J227,TEST!A:F,5,0)),"",VLOOKUP(J227,TEST!A:F,5,0)),"")</f>
        <v>#N/A</v>
      </c>
      <c r="X227" t="e">
        <f>IF(AND(O227,VLOOKUP(I227,SOURCE!B:P,2,0)&lt;&gt;"/  { itemToBeCoded"),IF(ISERROR(VLOOKUP(J227,TEST!A:F,6,0)),"",VLOOKUP(J227,TEST!A:F,6,0)),"")</f>
        <v>#N/A</v>
      </c>
      <c r="Y227" t="e">
        <f t="shared" si="16"/>
        <v>#N/A</v>
      </c>
    </row>
    <row r="228" spans="1:25">
      <c r="A228" s="24" t="str">
        <f>IF(ISNA(VLOOKUP(D228,D229:D$10322,1,0)),"",1)</f>
        <v/>
      </c>
      <c r="B228" s="24" t="str">
        <f>IF(ISNA(VLOOKUP(E228,E229:E$10322,1,0)),"",1)</f>
        <v/>
      </c>
      <c r="C228" s="2">
        <v>226</v>
      </c>
      <c r="D228" s="2" t="e">
        <f>VLOOKUP(C228,SOURCE!$V$3:$AC$2856,8,0)</f>
        <v>#N/A</v>
      </c>
      <c r="E228" s="26" t="e">
        <f>CHAR(34)&amp;VLOOKUP(C228,SOURCE!$V$3:$AC$2856,6,0)&amp;CHAR(34)</f>
        <v>#N/A</v>
      </c>
      <c r="F228" s="22" t="e">
        <f>VLOOKUP(C228,SOURCE!$V$3:$AD$2856,9,0)&amp;"           {"&amp;D228&amp;",   "&amp;E228&amp;"},"</f>
        <v>#N/A</v>
      </c>
      <c r="H228" t="b">
        <f>ISNA(VLOOKUP(J228,J229:J$823,1,0))</f>
        <v>1</v>
      </c>
      <c r="I228" s="27" t="e">
        <f>VLOOKUP(C228,SOURCE!V$6:AB$10035,7,0)</f>
        <v>#N/A</v>
      </c>
      <c r="J228" s="28" t="e">
        <f>VLOOKUP(C228,SOURCE!V$6:AB$10035,6,0)</f>
        <v>#N/A</v>
      </c>
      <c r="K228" s="29" t="e">
        <f t="shared" si="17"/>
        <v>#N/A</v>
      </c>
      <c r="L228" s="39" t="e">
        <f>VLOOKUP(C228,SOURCE!V$6:AB$10035,2,0)</f>
        <v>#N/A</v>
      </c>
      <c r="M228" t="e">
        <f>IF(VLOOKUP(I228,SOURCE!B:P,2,0)="/  { itemToBeCoded","To be coded","")</f>
        <v>#N/A</v>
      </c>
      <c r="N228" s="17" t="e">
        <f>IF(AND(O228,VLOOKUP(I228,SOURCE!B:P,2,0)&lt;&gt;"/  { itemToBeCoded"),IF(ISERROR(VLOOKUP(J228,TEST!A:L,12,0)),"",   IF(VLOOKUP(J228,TEST!A:L,12,0)="","",VLOOKUP(J228,TEST!A:L,12,0)&amp;" //"&amp;U228)),"")</f>
        <v>#N/A</v>
      </c>
      <c r="O228" t="b">
        <f>ISNA(VLOOKUP(J228,J$3:J227,1,0))</f>
        <v>1</v>
      </c>
      <c r="Q228" s="26" t="e">
        <f>VLOOKUP(I228,SOURCE!B:P,5,0)</f>
        <v>#N/A</v>
      </c>
      <c r="U228" t="e">
        <f t="shared" si="18"/>
        <v>#N/A</v>
      </c>
      <c r="V228" t="e">
        <f t="shared" si="19"/>
        <v>#N/A</v>
      </c>
      <c r="W228" t="e">
        <f>IF(AND(O228,VLOOKUP(I228,SOURCE!B:P,2,0)&lt;&gt;"/  { itemToBeCoded"),IF(ISERROR(VLOOKUP(J228,TEST!A:F,5,0)),"",VLOOKUP(J228,TEST!A:F,5,0)),"")</f>
        <v>#N/A</v>
      </c>
      <c r="X228" t="e">
        <f>IF(AND(O228,VLOOKUP(I228,SOURCE!B:P,2,0)&lt;&gt;"/  { itemToBeCoded"),IF(ISERROR(VLOOKUP(J228,TEST!A:F,6,0)),"",VLOOKUP(J228,TEST!A:F,6,0)),"")</f>
        <v>#N/A</v>
      </c>
      <c r="Y228" t="e">
        <f t="shared" si="16"/>
        <v>#N/A</v>
      </c>
    </row>
    <row r="229" spans="1:25">
      <c r="A229" s="24" t="str">
        <f>IF(ISNA(VLOOKUP(D229,D230:D$10322,1,0)),"",1)</f>
        <v/>
      </c>
      <c r="B229" s="24" t="str">
        <f>IF(ISNA(VLOOKUP(E229,E230:E$10322,1,0)),"",1)</f>
        <v/>
      </c>
      <c r="C229" s="2">
        <v>227</v>
      </c>
      <c r="D229" s="2" t="e">
        <f>VLOOKUP(C229,SOURCE!$V$3:$AC$2856,8,0)</f>
        <v>#N/A</v>
      </c>
      <c r="E229" s="26" t="e">
        <f>CHAR(34)&amp;VLOOKUP(C229,SOURCE!$V$3:$AC$2856,6,0)&amp;CHAR(34)</f>
        <v>#N/A</v>
      </c>
      <c r="F229" s="22" t="e">
        <f>VLOOKUP(C229,SOURCE!$V$3:$AD$2856,9,0)&amp;"           {"&amp;D229&amp;",   "&amp;E229&amp;"},"</f>
        <v>#N/A</v>
      </c>
      <c r="H229" t="b">
        <f>ISNA(VLOOKUP(J229,J230:J$823,1,0))</f>
        <v>1</v>
      </c>
      <c r="I229" s="27" t="e">
        <f>VLOOKUP(C229,SOURCE!V$6:AB$10035,7,0)</f>
        <v>#N/A</v>
      </c>
      <c r="J229" s="28" t="e">
        <f>VLOOKUP(C229,SOURCE!V$6:AB$10035,6,0)</f>
        <v>#N/A</v>
      </c>
      <c r="K229" s="29" t="e">
        <f t="shared" si="17"/>
        <v>#N/A</v>
      </c>
      <c r="L229" s="39" t="e">
        <f>VLOOKUP(C229,SOURCE!V$6:AB$10035,2,0)</f>
        <v>#N/A</v>
      </c>
      <c r="M229" t="e">
        <f>IF(VLOOKUP(I229,SOURCE!B:P,2,0)="/  { itemToBeCoded","To be coded","")</f>
        <v>#N/A</v>
      </c>
      <c r="N229" s="17" t="e">
        <f>IF(AND(O229,VLOOKUP(I229,SOURCE!B:P,2,0)&lt;&gt;"/  { itemToBeCoded"),IF(ISERROR(VLOOKUP(J229,TEST!A:L,12,0)),"",   IF(VLOOKUP(J229,TEST!A:L,12,0)="","",VLOOKUP(J229,TEST!A:L,12,0)&amp;" //"&amp;U229)),"")</f>
        <v>#N/A</v>
      </c>
      <c r="O229" t="b">
        <f>ISNA(VLOOKUP(J229,J$3:J228,1,0))</f>
        <v>1</v>
      </c>
      <c r="Q229" s="26" t="e">
        <f>VLOOKUP(I229,SOURCE!B:P,5,0)</f>
        <v>#N/A</v>
      </c>
      <c r="U229" t="e">
        <f t="shared" si="18"/>
        <v>#N/A</v>
      </c>
      <c r="V229" t="e">
        <f t="shared" si="19"/>
        <v>#N/A</v>
      </c>
      <c r="W229" t="e">
        <f>IF(AND(O229,VLOOKUP(I229,SOURCE!B:P,2,0)&lt;&gt;"/  { itemToBeCoded"),IF(ISERROR(VLOOKUP(J229,TEST!A:F,5,0)),"",VLOOKUP(J229,TEST!A:F,5,0)),"")</f>
        <v>#N/A</v>
      </c>
      <c r="X229" t="e">
        <f>IF(AND(O229,VLOOKUP(I229,SOURCE!B:P,2,0)&lt;&gt;"/  { itemToBeCoded"),IF(ISERROR(VLOOKUP(J229,TEST!A:F,6,0)),"",VLOOKUP(J229,TEST!A:F,6,0)),"")</f>
        <v>#N/A</v>
      </c>
      <c r="Y229" t="e">
        <f t="shared" si="16"/>
        <v>#N/A</v>
      </c>
    </row>
    <row r="230" spans="1:25">
      <c r="A230" s="24" t="str">
        <f>IF(ISNA(VLOOKUP(D230,D231:D$10322,1,0)),"",1)</f>
        <v/>
      </c>
      <c r="B230" s="24" t="str">
        <f>IF(ISNA(VLOOKUP(E230,E231:E$10322,1,0)),"",1)</f>
        <v/>
      </c>
      <c r="C230" s="2">
        <v>228</v>
      </c>
      <c r="D230" s="2" t="e">
        <f>VLOOKUP(C230,SOURCE!$V$3:$AC$2856,8,0)</f>
        <v>#N/A</v>
      </c>
      <c r="E230" s="26" t="e">
        <f>CHAR(34)&amp;VLOOKUP(C230,SOURCE!$V$3:$AC$2856,6,0)&amp;CHAR(34)</f>
        <v>#N/A</v>
      </c>
      <c r="F230" s="22" t="e">
        <f>VLOOKUP(C230,SOURCE!$V$3:$AD$2856,9,0)&amp;"           {"&amp;D230&amp;",   "&amp;E230&amp;"},"</f>
        <v>#N/A</v>
      </c>
      <c r="H230" t="b">
        <f>ISNA(VLOOKUP(J230,J231:J$823,1,0))</f>
        <v>1</v>
      </c>
      <c r="I230" s="27" t="e">
        <f>VLOOKUP(C230,SOURCE!V$6:AB$10035,7,0)</f>
        <v>#N/A</v>
      </c>
      <c r="J230" s="28" t="e">
        <f>VLOOKUP(C230,SOURCE!V$6:AB$10035,6,0)</f>
        <v>#N/A</v>
      </c>
      <c r="K230" s="29" t="e">
        <f t="shared" si="17"/>
        <v>#N/A</v>
      </c>
      <c r="L230" s="39" t="e">
        <f>VLOOKUP(C230,SOURCE!V$6:AB$10035,2,0)</f>
        <v>#N/A</v>
      </c>
      <c r="M230" t="e">
        <f>IF(VLOOKUP(I230,SOURCE!B:P,2,0)="/  { itemToBeCoded","To be coded","")</f>
        <v>#N/A</v>
      </c>
      <c r="N230" s="17" t="e">
        <f>IF(AND(O230,VLOOKUP(I230,SOURCE!B:P,2,0)&lt;&gt;"/  { itemToBeCoded"),IF(ISERROR(VLOOKUP(J230,TEST!A:L,12,0)),"",   IF(VLOOKUP(J230,TEST!A:L,12,0)="","",VLOOKUP(J230,TEST!A:L,12,0)&amp;" //"&amp;U230)),"")</f>
        <v>#N/A</v>
      </c>
      <c r="O230" t="b">
        <f>ISNA(VLOOKUP(J230,J$3:J229,1,0))</f>
        <v>1</v>
      </c>
      <c r="Q230" s="26" t="e">
        <f>VLOOKUP(I230,SOURCE!B:P,5,0)</f>
        <v>#N/A</v>
      </c>
      <c r="U230" t="e">
        <f t="shared" si="18"/>
        <v>#N/A</v>
      </c>
      <c r="V230" t="e">
        <f t="shared" si="19"/>
        <v>#N/A</v>
      </c>
      <c r="W230" t="e">
        <f>IF(AND(O230,VLOOKUP(I230,SOURCE!B:P,2,0)&lt;&gt;"/  { itemToBeCoded"),IF(ISERROR(VLOOKUP(J230,TEST!A:F,5,0)),"",VLOOKUP(J230,TEST!A:F,5,0)),"")</f>
        <v>#N/A</v>
      </c>
      <c r="X230" t="e">
        <f>IF(AND(O230,VLOOKUP(I230,SOURCE!B:P,2,0)&lt;&gt;"/  { itemToBeCoded"),IF(ISERROR(VLOOKUP(J230,TEST!A:F,6,0)),"",VLOOKUP(J230,TEST!A:F,6,0)),"")</f>
        <v>#N/A</v>
      </c>
      <c r="Y230" t="e">
        <f t="shared" si="16"/>
        <v>#N/A</v>
      </c>
    </row>
    <row r="231" spans="1:25">
      <c r="A231" s="24" t="str">
        <f>IF(ISNA(VLOOKUP(D231,D232:D$10322,1,0)),"",1)</f>
        <v/>
      </c>
      <c r="B231" s="24" t="str">
        <f>IF(ISNA(VLOOKUP(E231,E232:E$10322,1,0)),"",1)</f>
        <v/>
      </c>
      <c r="C231" s="2">
        <v>229</v>
      </c>
      <c r="D231" s="2" t="e">
        <f>VLOOKUP(C231,SOURCE!$V$3:$AC$2856,8,0)</f>
        <v>#N/A</v>
      </c>
      <c r="E231" s="26" t="e">
        <f>CHAR(34)&amp;VLOOKUP(C231,SOURCE!$V$3:$AC$2856,6,0)&amp;CHAR(34)</f>
        <v>#N/A</v>
      </c>
      <c r="F231" s="22" t="e">
        <f>VLOOKUP(C231,SOURCE!$V$3:$AD$2856,9,0)&amp;"           {"&amp;D231&amp;",   "&amp;E231&amp;"},"</f>
        <v>#N/A</v>
      </c>
      <c r="H231" t="b">
        <f>ISNA(VLOOKUP(J231,J232:J$823,1,0))</f>
        <v>1</v>
      </c>
      <c r="I231" s="27" t="e">
        <f>VLOOKUP(C231,SOURCE!V$6:AB$10035,7,0)</f>
        <v>#N/A</v>
      </c>
      <c r="J231" s="28" t="e">
        <f>VLOOKUP(C231,SOURCE!V$6:AB$10035,6,0)</f>
        <v>#N/A</v>
      </c>
      <c r="K231" s="29" t="e">
        <f t="shared" si="17"/>
        <v>#N/A</v>
      </c>
      <c r="L231" s="39" t="e">
        <f>VLOOKUP(C231,SOURCE!V$6:AB$10035,2,0)</f>
        <v>#N/A</v>
      </c>
      <c r="M231" t="e">
        <f>IF(VLOOKUP(I231,SOURCE!B:P,2,0)="/  { itemToBeCoded","To be coded","")</f>
        <v>#N/A</v>
      </c>
      <c r="N231" s="17" t="e">
        <f>IF(AND(O231,VLOOKUP(I231,SOURCE!B:P,2,0)&lt;&gt;"/  { itemToBeCoded"),IF(ISERROR(VLOOKUP(J231,TEST!A:L,12,0)),"",   IF(VLOOKUP(J231,TEST!A:L,12,0)="","",VLOOKUP(J231,TEST!A:L,12,0)&amp;" //"&amp;U231)),"")</f>
        <v>#N/A</v>
      </c>
      <c r="O231" t="b">
        <f>ISNA(VLOOKUP(J231,J$3:J230,1,0))</f>
        <v>1</v>
      </c>
      <c r="Q231" s="26" t="e">
        <f>VLOOKUP(I231,SOURCE!B:P,5,0)</f>
        <v>#N/A</v>
      </c>
      <c r="U231" t="e">
        <f t="shared" si="18"/>
        <v>#N/A</v>
      </c>
      <c r="V231" t="e">
        <f t="shared" si="19"/>
        <v>#N/A</v>
      </c>
      <c r="W231" t="e">
        <f>IF(AND(O231,VLOOKUP(I231,SOURCE!B:P,2,0)&lt;&gt;"/  { itemToBeCoded"),IF(ISERROR(VLOOKUP(J231,TEST!A:F,5,0)),"",VLOOKUP(J231,TEST!A:F,5,0)),"")</f>
        <v>#N/A</v>
      </c>
      <c r="X231" t="e">
        <f>IF(AND(O231,VLOOKUP(I231,SOURCE!B:P,2,0)&lt;&gt;"/  { itemToBeCoded"),IF(ISERROR(VLOOKUP(J231,TEST!A:F,6,0)),"",VLOOKUP(J231,TEST!A:F,6,0)),"")</f>
        <v>#N/A</v>
      </c>
      <c r="Y231" t="e">
        <f t="shared" si="16"/>
        <v>#N/A</v>
      </c>
    </row>
    <row r="232" spans="1:25">
      <c r="A232" s="24" t="str">
        <f>IF(ISNA(VLOOKUP(D232,D233:D$10322,1,0)),"",1)</f>
        <v/>
      </c>
      <c r="B232" s="24" t="str">
        <f>IF(ISNA(VLOOKUP(E232,E233:E$10322,1,0)),"",1)</f>
        <v/>
      </c>
      <c r="C232" s="2">
        <v>230</v>
      </c>
      <c r="D232" s="2" t="e">
        <f>VLOOKUP(C232,SOURCE!$V$3:$AC$2856,8,0)</f>
        <v>#N/A</v>
      </c>
      <c r="E232" s="26" t="e">
        <f>CHAR(34)&amp;VLOOKUP(C232,SOURCE!$V$3:$AC$2856,6,0)&amp;CHAR(34)</f>
        <v>#N/A</v>
      </c>
      <c r="F232" s="22" t="e">
        <f>VLOOKUP(C232,SOURCE!$V$3:$AD$2856,9,0)&amp;"           {"&amp;D232&amp;",   "&amp;E232&amp;"},"</f>
        <v>#N/A</v>
      </c>
      <c r="H232" t="b">
        <f>ISNA(VLOOKUP(J232,J233:J$823,1,0))</f>
        <v>1</v>
      </c>
      <c r="I232" s="27" t="e">
        <f>VLOOKUP(C232,SOURCE!V$6:AB$10035,7,0)</f>
        <v>#N/A</v>
      </c>
      <c r="J232" s="28" t="e">
        <f>VLOOKUP(C232,SOURCE!V$6:AB$10035,6,0)</f>
        <v>#N/A</v>
      </c>
      <c r="K232" s="29" t="e">
        <f t="shared" si="17"/>
        <v>#N/A</v>
      </c>
      <c r="L232" s="39" t="e">
        <f>VLOOKUP(C232,SOURCE!V$6:AB$10035,2,0)</f>
        <v>#N/A</v>
      </c>
      <c r="M232" t="e">
        <f>IF(VLOOKUP(I232,SOURCE!B:P,2,0)="/  { itemToBeCoded","To be coded","")</f>
        <v>#N/A</v>
      </c>
      <c r="N232" s="17" t="e">
        <f>IF(AND(O232,VLOOKUP(I232,SOURCE!B:P,2,0)&lt;&gt;"/  { itemToBeCoded"),IF(ISERROR(VLOOKUP(J232,TEST!A:L,12,0)),"",   IF(VLOOKUP(J232,TEST!A:L,12,0)="","",VLOOKUP(J232,TEST!A:L,12,0)&amp;" //"&amp;U232)),"")</f>
        <v>#N/A</v>
      </c>
      <c r="O232" t="b">
        <f>ISNA(VLOOKUP(J232,J$3:J231,1,0))</f>
        <v>1</v>
      </c>
      <c r="Q232" s="26" t="e">
        <f>VLOOKUP(I232,SOURCE!B:P,5,0)</f>
        <v>#N/A</v>
      </c>
      <c r="U232" t="e">
        <f t="shared" si="18"/>
        <v>#N/A</v>
      </c>
      <c r="V232" t="e">
        <f t="shared" si="19"/>
        <v>#N/A</v>
      </c>
      <c r="W232" t="e">
        <f>IF(AND(O232,VLOOKUP(I232,SOURCE!B:P,2,0)&lt;&gt;"/  { itemToBeCoded"),IF(ISERROR(VLOOKUP(J232,TEST!A:F,5,0)),"",VLOOKUP(J232,TEST!A:F,5,0)),"")</f>
        <v>#N/A</v>
      </c>
      <c r="X232" t="e">
        <f>IF(AND(O232,VLOOKUP(I232,SOURCE!B:P,2,0)&lt;&gt;"/  { itemToBeCoded"),IF(ISERROR(VLOOKUP(J232,TEST!A:F,6,0)),"",VLOOKUP(J232,TEST!A:F,6,0)),"")</f>
        <v>#N/A</v>
      </c>
      <c r="Y232" t="e">
        <f t="shared" si="16"/>
        <v>#N/A</v>
      </c>
    </row>
    <row r="233" spans="1:25">
      <c r="A233" s="24" t="str">
        <f>IF(ISNA(VLOOKUP(D233,D234:D$10322,1,0)),"",1)</f>
        <v/>
      </c>
      <c r="B233" s="24" t="str">
        <f>IF(ISNA(VLOOKUP(E233,E234:E$10322,1,0)),"",1)</f>
        <v/>
      </c>
      <c r="C233" s="2">
        <v>231</v>
      </c>
      <c r="D233" s="2" t="e">
        <f>VLOOKUP(C233,SOURCE!$V$3:$AC$2856,8,0)</f>
        <v>#N/A</v>
      </c>
      <c r="E233" s="26" t="e">
        <f>CHAR(34)&amp;VLOOKUP(C233,SOURCE!$V$3:$AC$2856,6,0)&amp;CHAR(34)</f>
        <v>#N/A</v>
      </c>
      <c r="F233" s="22" t="e">
        <f>VLOOKUP(C233,SOURCE!$V$3:$AD$2856,9,0)&amp;"           {"&amp;D233&amp;",   "&amp;E233&amp;"},"</f>
        <v>#N/A</v>
      </c>
      <c r="H233" t="b">
        <f>ISNA(VLOOKUP(J233,J234:J$823,1,0))</f>
        <v>1</v>
      </c>
      <c r="I233" s="27" t="e">
        <f>VLOOKUP(C233,SOURCE!V$6:AB$10035,7,0)</f>
        <v>#N/A</v>
      </c>
      <c r="J233" s="28" t="e">
        <f>VLOOKUP(C233,SOURCE!V$6:AB$10035,6,0)</f>
        <v>#N/A</v>
      </c>
      <c r="K233" s="29" t="e">
        <f t="shared" si="17"/>
        <v>#N/A</v>
      </c>
      <c r="L233" s="39" t="e">
        <f>VLOOKUP(C233,SOURCE!V$6:AB$10035,2,0)</f>
        <v>#N/A</v>
      </c>
      <c r="M233" t="e">
        <f>IF(VLOOKUP(I233,SOURCE!B:P,2,0)="/  { itemToBeCoded","To be coded","")</f>
        <v>#N/A</v>
      </c>
      <c r="N233" s="17" t="e">
        <f>IF(AND(O233,VLOOKUP(I233,SOURCE!B:P,2,0)&lt;&gt;"/  { itemToBeCoded"),IF(ISERROR(VLOOKUP(J233,TEST!A:L,12,0)),"",   IF(VLOOKUP(J233,TEST!A:L,12,0)="","",VLOOKUP(J233,TEST!A:L,12,0)&amp;" //"&amp;U233)),"")</f>
        <v>#N/A</v>
      </c>
      <c r="O233" t="b">
        <f>ISNA(VLOOKUP(J233,J$3:J232,1,0))</f>
        <v>1</v>
      </c>
      <c r="Q233" s="26" t="e">
        <f>VLOOKUP(I233,SOURCE!B:P,5,0)</f>
        <v>#N/A</v>
      </c>
      <c r="U233" t="e">
        <f t="shared" si="18"/>
        <v>#N/A</v>
      </c>
      <c r="V233" t="e">
        <f t="shared" si="19"/>
        <v>#N/A</v>
      </c>
      <c r="W233" t="e">
        <f>IF(AND(O233,VLOOKUP(I233,SOURCE!B:P,2,0)&lt;&gt;"/  { itemToBeCoded"),IF(ISERROR(VLOOKUP(J233,TEST!A:F,5,0)),"",VLOOKUP(J233,TEST!A:F,5,0)),"")</f>
        <v>#N/A</v>
      </c>
      <c r="X233" t="e">
        <f>IF(AND(O233,VLOOKUP(I233,SOURCE!B:P,2,0)&lt;&gt;"/  { itemToBeCoded"),IF(ISERROR(VLOOKUP(J233,TEST!A:F,6,0)),"",VLOOKUP(J233,TEST!A:F,6,0)),"")</f>
        <v>#N/A</v>
      </c>
      <c r="Y233" t="e">
        <f t="shared" si="16"/>
        <v>#N/A</v>
      </c>
    </row>
    <row r="234" spans="1:25">
      <c r="A234" s="24" t="str">
        <f>IF(ISNA(VLOOKUP(D234,D235:D$10322,1,0)),"",1)</f>
        <v/>
      </c>
      <c r="B234" s="24" t="str">
        <f>IF(ISNA(VLOOKUP(E234,E235:E$10322,1,0)),"",1)</f>
        <v/>
      </c>
      <c r="C234" s="2">
        <v>232</v>
      </c>
      <c r="D234" s="2" t="e">
        <f>VLOOKUP(C234,SOURCE!$V$3:$AC$2856,8,0)</f>
        <v>#N/A</v>
      </c>
      <c r="E234" s="26" t="e">
        <f>CHAR(34)&amp;VLOOKUP(C234,SOURCE!$V$3:$AC$2856,6,0)&amp;CHAR(34)</f>
        <v>#N/A</v>
      </c>
      <c r="F234" s="22" t="e">
        <f>VLOOKUP(C234,SOURCE!$V$3:$AD$2856,9,0)&amp;"           {"&amp;D234&amp;",   "&amp;E234&amp;"},"</f>
        <v>#N/A</v>
      </c>
      <c r="H234" t="b">
        <f>ISNA(VLOOKUP(J234,J235:J$823,1,0))</f>
        <v>1</v>
      </c>
      <c r="I234" s="27" t="e">
        <f>VLOOKUP(C234,SOURCE!V$6:AB$10035,7,0)</f>
        <v>#N/A</v>
      </c>
      <c r="J234" s="28" t="e">
        <f>VLOOKUP(C234,SOURCE!V$6:AB$10035,6,0)</f>
        <v>#N/A</v>
      </c>
      <c r="K234" s="29" t="e">
        <f t="shared" si="17"/>
        <v>#N/A</v>
      </c>
      <c r="L234" s="39" t="e">
        <f>VLOOKUP(C234,SOURCE!V$6:AB$10035,2,0)</f>
        <v>#N/A</v>
      </c>
      <c r="M234" t="e">
        <f>IF(VLOOKUP(I234,SOURCE!B:P,2,0)="/  { itemToBeCoded","To be coded","")</f>
        <v>#N/A</v>
      </c>
      <c r="N234" s="17" t="e">
        <f>IF(AND(O234,VLOOKUP(I234,SOURCE!B:P,2,0)&lt;&gt;"/  { itemToBeCoded"),IF(ISERROR(VLOOKUP(J234,TEST!A:L,12,0)),"",   IF(VLOOKUP(J234,TEST!A:L,12,0)="","",VLOOKUP(J234,TEST!A:L,12,0)&amp;" //"&amp;U234)),"")</f>
        <v>#N/A</v>
      </c>
      <c r="O234" t="b">
        <f>ISNA(VLOOKUP(J234,J$3:J233,1,0))</f>
        <v>1</v>
      </c>
      <c r="Q234" s="26" t="e">
        <f>VLOOKUP(I234,SOURCE!B:P,5,0)</f>
        <v>#N/A</v>
      </c>
      <c r="U234" t="e">
        <f t="shared" si="18"/>
        <v>#N/A</v>
      </c>
      <c r="V234" t="e">
        <f t="shared" si="19"/>
        <v>#N/A</v>
      </c>
      <c r="W234" t="e">
        <f>IF(AND(O234,VLOOKUP(I234,SOURCE!B:P,2,0)&lt;&gt;"/  { itemToBeCoded"),IF(ISERROR(VLOOKUP(J234,TEST!A:F,5,0)),"",VLOOKUP(J234,TEST!A:F,5,0)),"")</f>
        <v>#N/A</v>
      </c>
      <c r="X234" t="e">
        <f>IF(AND(O234,VLOOKUP(I234,SOURCE!B:P,2,0)&lt;&gt;"/  { itemToBeCoded"),IF(ISERROR(VLOOKUP(J234,TEST!A:F,6,0)),"",VLOOKUP(J234,TEST!A:F,6,0)),"")</f>
        <v>#N/A</v>
      </c>
      <c r="Y234" t="e">
        <f t="shared" si="16"/>
        <v>#N/A</v>
      </c>
    </row>
    <row r="235" spans="1:25">
      <c r="A235" s="24" t="str">
        <f>IF(ISNA(VLOOKUP(D235,D236:D$10322,1,0)),"",1)</f>
        <v/>
      </c>
      <c r="B235" s="24" t="str">
        <f>IF(ISNA(VLOOKUP(E235,E236:E$10322,1,0)),"",1)</f>
        <v/>
      </c>
      <c r="C235" s="2">
        <v>233</v>
      </c>
      <c r="D235" s="2" t="e">
        <f>VLOOKUP(C235,SOURCE!$V$3:$AC$2856,8,0)</f>
        <v>#N/A</v>
      </c>
      <c r="E235" s="26" t="e">
        <f>CHAR(34)&amp;VLOOKUP(C235,SOURCE!$V$3:$AC$2856,6,0)&amp;CHAR(34)</f>
        <v>#N/A</v>
      </c>
      <c r="F235" s="22" t="e">
        <f>VLOOKUP(C235,SOURCE!$V$3:$AD$2856,9,0)&amp;"           {"&amp;D235&amp;",   "&amp;E235&amp;"},"</f>
        <v>#N/A</v>
      </c>
      <c r="H235" t="b">
        <f>ISNA(VLOOKUP(J235,J236:J$823,1,0))</f>
        <v>1</v>
      </c>
      <c r="I235" s="27" t="e">
        <f>VLOOKUP(C235,SOURCE!V$6:AB$10035,7,0)</f>
        <v>#N/A</v>
      </c>
      <c r="J235" s="28" t="e">
        <f>VLOOKUP(C235,SOURCE!V$6:AB$10035,6,0)</f>
        <v>#N/A</v>
      </c>
      <c r="K235" s="29" t="e">
        <f t="shared" si="17"/>
        <v>#N/A</v>
      </c>
      <c r="L235" s="39" t="e">
        <f>VLOOKUP(C235,SOURCE!V$6:AB$10035,2,0)</f>
        <v>#N/A</v>
      </c>
      <c r="M235" t="e">
        <f>IF(VLOOKUP(I235,SOURCE!B:P,2,0)="/  { itemToBeCoded","To be coded","")</f>
        <v>#N/A</v>
      </c>
      <c r="N235" s="17" t="e">
        <f>IF(AND(O235,VLOOKUP(I235,SOURCE!B:P,2,0)&lt;&gt;"/  { itemToBeCoded"),IF(ISERROR(VLOOKUP(J235,TEST!A:L,12,0)),"",   IF(VLOOKUP(J235,TEST!A:L,12,0)="","",VLOOKUP(J235,TEST!A:L,12,0)&amp;" //"&amp;U235)),"")</f>
        <v>#N/A</v>
      </c>
      <c r="O235" t="b">
        <f>ISNA(VLOOKUP(J235,J$3:J234,1,0))</f>
        <v>1</v>
      </c>
      <c r="Q235" s="26" t="e">
        <f>VLOOKUP(I235,SOURCE!B:P,5,0)</f>
        <v>#N/A</v>
      </c>
      <c r="U235" t="e">
        <f t="shared" si="18"/>
        <v>#N/A</v>
      </c>
      <c r="V235" t="e">
        <f t="shared" si="19"/>
        <v>#N/A</v>
      </c>
      <c r="W235" t="e">
        <f>IF(AND(O235,VLOOKUP(I235,SOURCE!B:P,2,0)&lt;&gt;"/  { itemToBeCoded"),IF(ISERROR(VLOOKUP(J235,TEST!A:F,5,0)),"",VLOOKUP(J235,TEST!A:F,5,0)),"")</f>
        <v>#N/A</v>
      </c>
      <c r="X235" t="e">
        <f>IF(AND(O235,VLOOKUP(I235,SOURCE!B:P,2,0)&lt;&gt;"/  { itemToBeCoded"),IF(ISERROR(VLOOKUP(J235,TEST!A:F,6,0)),"",VLOOKUP(J235,TEST!A:F,6,0)),"")</f>
        <v>#N/A</v>
      </c>
      <c r="Y235" t="e">
        <f t="shared" si="16"/>
        <v>#N/A</v>
      </c>
    </row>
    <row r="236" spans="1:25">
      <c r="A236" s="24" t="str">
        <f>IF(ISNA(VLOOKUP(D236,D237:D$10322,1,0)),"",1)</f>
        <v/>
      </c>
      <c r="B236" s="24" t="str">
        <f>IF(ISNA(VLOOKUP(E236,E237:E$10322,1,0)),"",1)</f>
        <v/>
      </c>
      <c r="C236" s="2">
        <v>234</v>
      </c>
      <c r="D236" s="2" t="e">
        <f>VLOOKUP(C236,SOURCE!$V$3:$AC$2856,8,0)</f>
        <v>#N/A</v>
      </c>
      <c r="E236" s="26" t="e">
        <f>CHAR(34)&amp;VLOOKUP(C236,SOURCE!$V$3:$AC$2856,6,0)&amp;CHAR(34)</f>
        <v>#N/A</v>
      </c>
      <c r="F236" s="22" t="e">
        <f>VLOOKUP(C236,SOURCE!$V$3:$AD$2856,9,0)&amp;"           {"&amp;D236&amp;",   "&amp;E236&amp;"},"</f>
        <v>#N/A</v>
      </c>
      <c r="H236" t="b">
        <f>ISNA(VLOOKUP(J236,J237:J$823,1,0))</f>
        <v>1</v>
      </c>
      <c r="I236" s="27" t="e">
        <f>VLOOKUP(C236,SOURCE!V$6:AB$10035,7,0)</f>
        <v>#N/A</v>
      </c>
      <c r="J236" s="28" t="e">
        <f>VLOOKUP(C236,SOURCE!V$6:AB$10035,6,0)</f>
        <v>#N/A</v>
      </c>
      <c r="K236" s="29" t="e">
        <f t="shared" si="17"/>
        <v>#N/A</v>
      </c>
      <c r="L236" s="39" t="e">
        <f>VLOOKUP(C236,SOURCE!V$6:AB$10035,2,0)</f>
        <v>#N/A</v>
      </c>
      <c r="M236" t="e">
        <f>IF(VLOOKUP(I236,SOURCE!B:P,2,0)="/  { itemToBeCoded","To be coded","")</f>
        <v>#N/A</v>
      </c>
      <c r="N236" s="17" t="e">
        <f>IF(AND(O236,VLOOKUP(I236,SOURCE!B:P,2,0)&lt;&gt;"/  { itemToBeCoded"),IF(ISERROR(VLOOKUP(J236,TEST!A:L,12,0)),"",   IF(VLOOKUP(J236,TEST!A:L,12,0)="","",VLOOKUP(J236,TEST!A:L,12,0)&amp;" //"&amp;U236)),"")</f>
        <v>#N/A</v>
      </c>
      <c r="O236" t="b">
        <f>ISNA(VLOOKUP(J236,J$3:J235,1,0))</f>
        <v>1</v>
      </c>
      <c r="Q236" s="26" t="e">
        <f>VLOOKUP(I236,SOURCE!B:P,5,0)</f>
        <v>#N/A</v>
      </c>
      <c r="U236" t="e">
        <f t="shared" si="18"/>
        <v>#N/A</v>
      </c>
      <c r="V236" t="e">
        <f t="shared" si="19"/>
        <v>#N/A</v>
      </c>
      <c r="W236" t="e">
        <f>IF(AND(O236,VLOOKUP(I236,SOURCE!B:P,2,0)&lt;&gt;"/  { itemToBeCoded"),IF(ISERROR(VLOOKUP(J236,TEST!A:F,5,0)),"",VLOOKUP(J236,TEST!A:F,5,0)),"")</f>
        <v>#N/A</v>
      </c>
      <c r="X236" t="e">
        <f>IF(AND(O236,VLOOKUP(I236,SOURCE!B:P,2,0)&lt;&gt;"/  { itemToBeCoded"),IF(ISERROR(VLOOKUP(J236,TEST!A:F,6,0)),"",VLOOKUP(J236,TEST!A:F,6,0)),"")</f>
        <v>#N/A</v>
      </c>
      <c r="Y236" t="e">
        <f t="shared" si="16"/>
        <v>#N/A</v>
      </c>
    </row>
    <row r="237" spans="1:25">
      <c r="A237" s="24" t="str">
        <f>IF(ISNA(VLOOKUP(D237,D238:D$10322,1,0)),"",1)</f>
        <v/>
      </c>
      <c r="B237" s="24" t="str">
        <f>IF(ISNA(VLOOKUP(E237,E238:E$10322,1,0)),"",1)</f>
        <v/>
      </c>
      <c r="C237" s="2">
        <v>235</v>
      </c>
      <c r="D237" s="2" t="e">
        <f>VLOOKUP(C237,SOURCE!$V$3:$AC$2856,8,0)</f>
        <v>#N/A</v>
      </c>
      <c r="E237" s="26" t="e">
        <f>CHAR(34)&amp;VLOOKUP(C237,SOURCE!$V$3:$AC$2856,6,0)&amp;CHAR(34)</f>
        <v>#N/A</v>
      </c>
      <c r="F237" s="22" t="e">
        <f>VLOOKUP(C237,SOURCE!$V$3:$AD$2856,9,0)&amp;"           {"&amp;D237&amp;",   "&amp;E237&amp;"},"</f>
        <v>#N/A</v>
      </c>
      <c r="H237" t="b">
        <f>ISNA(VLOOKUP(J237,J238:J$823,1,0))</f>
        <v>1</v>
      </c>
      <c r="I237" s="27" t="e">
        <f>VLOOKUP(C237,SOURCE!V$6:AB$10035,7,0)</f>
        <v>#N/A</v>
      </c>
      <c r="J237" s="28" t="e">
        <f>VLOOKUP(C237,SOURCE!V$6:AB$10035,6,0)</f>
        <v>#N/A</v>
      </c>
      <c r="K237" s="29" t="e">
        <f t="shared" si="17"/>
        <v>#N/A</v>
      </c>
      <c r="L237" s="39" t="e">
        <f>VLOOKUP(C237,SOURCE!V$6:AB$10035,2,0)</f>
        <v>#N/A</v>
      </c>
      <c r="M237" t="e">
        <f>IF(VLOOKUP(I237,SOURCE!B:P,2,0)="/  { itemToBeCoded","To be coded","")</f>
        <v>#N/A</v>
      </c>
      <c r="N237" s="17" t="e">
        <f>IF(AND(O237,VLOOKUP(I237,SOURCE!B:P,2,0)&lt;&gt;"/  { itemToBeCoded"),IF(ISERROR(VLOOKUP(J237,TEST!A:L,12,0)),"",   IF(VLOOKUP(J237,TEST!A:L,12,0)="","",VLOOKUP(J237,TEST!A:L,12,0)&amp;" //"&amp;U237)),"")</f>
        <v>#N/A</v>
      </c>
      <c r="O237" t="b">
        <f>ISNA(VLOOKUP(J237,J$3:J236,1,0))</f>
        <v>1</v>
      </c>
      <c r="Q237" s="26" t="e">
        <f>VLOOKUP(I237,SOURCE!B:P,5,0)</f>
        <v>#N/A</v>
      </c>
      <c r="U237" t="e">
        <f t="shared" si="18"/>
        <v>#N/A</v>
      </c>
      <c r="V237" t="e">
        <f t="shared" si="19"/>
        <v>#N/A</v>
      </c>
      <c r="W237" t="e">
        <f>IF(AND(O237,VLOOKUP(I237,SOURCE!B:P,2,0)&lt;&gt;"/  { itemToBeCoded"),IF(ISERROR(VLOOKUP(J237,TEST!A:F,5,0)),"",VLOOKUP(J237,TEST!A:F,5,0)),"")</f>
        <v>#N/A</v>
      </c>
      <c r="X237" t="e">
        <f>IF(AND(O237,VLOOKUP(I237,SOURCE!B:P,2,0)&lt;&gt;"/  { itemToBeCoded"),IF(ISERROR(VLOOKUP(J237,TEST!A:F,6,0)),"",VLOOKUP(J237,TEST!A:F,6,0)),"")</f>
        <v>#N/A</v>
      </c>
      <c r="Y237" t="e">
        <f t="shared" si="16"/>
        <v>#N/A</v>
      </c>
    </row>
    <row r="238" spans="1:25">
      <c r="A238" s="24" t="str">
        <f>IF(ISNA(VLOOKUP(D238,D239:D$10322,1,0)),"",1)</f>
        <v/>
      </c>
      <c r="B238" s="24" t="str">
        <f>IF(ISNA(VLOOKUP(E238,E239:E$10322,1,0)),"",1)</f>
        <v/>
      </c>
      <c r="C238" s="2">
        <v>236</v>
      </c>
      <c r="D238" s="2" t="e">
        <f>VLOOKUP(C238,SOURCE!$V$3:$AC$2856,8,0)</f>
        <v>#N/A</v>
      </c>
      <c r="E238" s="26" t="e">
        <f>CHAR(34)&amp;VLOOKUP(C238,SOURCE!$V$3:$AC$2856,6,0)&amp;CHAR(34)</f>
        <v>#N/A</v>
      </c>
      <c r="F238" s="22" t="e">
        <f>VLOOKUP(C238,SOURCE!$V$3:$AD$2856,9,0)&amp;"           {"&amp;D238&amp;",   "&amp;E238&amp;"},"</f>
        <v>#N/A</v>
      </c>
      <c r="H238" t="b">
        <f>ISNA(VLOOKUP(J238,J239:J$823,1,0))</f>
        <v>1</v>
      </c>
      <c r="I238" s="27" t="e">
        <f>VLOOKUP(C238,SOURCE!V$6:AB$10035,7,0)</f>
        <v>#N/A</v>
      </c>
      <c r="J238" s="28" t="e">
        <f>VLOOKUP(C238,SOURCE!V$6:AB$10035,6,0)</f>
        <v>#N/A</v>
      </c>
      <c r="K238" s="29" t="e">
        <f t="shared" si="17"/>
        <v>#N/A</v>
      </c>
      <c r="L238" s="39" t="e">
        <f>VLOOKUP(C238,SOURCE!V$6:AB$10035,2,0)</f>
        <v>#N/A</v>
      </c>
      <c r="M238" t="e">
        <f>IF(VLOOKUP(I238,SOURCE!B:P,2,0)="/  { itemToBeCoded","To be coded","")</f>
        <v>#N/A</v>
      </c>
      <c r="N238" s="17" t="e">
        <f>IF(AND(O238,VLOOKUP(I238,SOURCE!B:P,2,0)&lt;&gt;"/  { itemToBeCoded"),IF(ISERROR(VLOOKUP(J238,TEST!A:L,12,0)),"",   IF(VLOOKUP(J238,TEST!A:L,12,0)="","",VLOOKUP(J238,TEST!A:L,12,0)&amp;" //"&amp;U238)),"")</f>
        <v>#N/A</v>
      </c>
      <c r="O238" t="b">
        <f>ISNA(VLOOKUP(J238,J$3:J237,1,0))</f>
        <v>1</v>
      </c>
      <c r="Q238" s="26" t="e">
        <f>VLOOKUP(I238,SOURCE!B:P,5,0)</f>
        <v>#N/A</v>
      </c>
      <c r="U238" t="e">
        <f t="shared" si="18"/>
        <v>#N/A</v>
      </c>
      <c r="V238" t="e">
        <f t="shared" si="19"/>
        <v>#N/A</v>
      </c>
      <c r="W238" t="e">
        <f>IF(AND(O238,VLOOKUP(I238,SOURCE!B:P,2,0)&lt;&gt;"/  { itemToBeCoded"),IF(ISERROR(VLOOKUP(J238,TEST!A:F,5,0)),"",VLOOKUP(J238,TEST!A:F,5,0)),"")</f>
        <v>#N/A</v>
      </c>
      <c r="X238" t="e">
        <f>IF(AND(O238,VLOOKUP(I238,SOURCE!B:P,2,0)&lt;&gt;"/  { itemToBeCoded"),IF(ISERROR(VLOOKUP(J238,TEST!A:F,6,0)),"",VLOOKUP(J238,TEST!A:F,6,0)),"")</f>
        <v>#N/A</v>
      </c>
      <c r="Y238" t="e">
        <f t="shared" si="16"/>
        <v>#N/A</v>
      </c>
    </row>
    <row r="239" spans="1:25">
      <c r="A239" s="24" t="str">
        <f>IF(ISNA(VLOOKUP(D239,D240:D$10322,1,0)),"",1)</f>
        <v/>
      </c>
      <c r="B239" s="24" t="str">
        <f>IF(ISNA(VLOOKUP(E239,E240:E$10322,1,0)),"",1)</f>
        <v/>
      </c>
      <c r="C239" s="2">
        <v>237</v>
      </c>
      <c r="D239" s="2" t="e">
        <f>VLOOKUP(C239,SOURCE!$V$3:$AC$2856,8,0)</f>
        <v>#N/A</v>
      </c>
      <c r="E239" s="26" t="e">
        <f>CHAR(34)&amp;VLOOKUP(C239,SOURCE!$V$3:$AC$2856,6,0)&amp;CHAR(34)</f>
        <v>#N/A</v>
      </c>
      <c r="F239" s="22" t="e">
        <f>VLOOKUP(C239,SOURCE!$V$3:$AD$2856,9,0)&amp;"           {"&amp;D239&amp;",   "&amp;E239&amp;"},"</f>
        <v>#N/A</v>
      </c>
      <c r="H239" t="b">
        <f>ISNA(VLOOKUP(J239,J240:J$823,1,0))</f>
        <v>1</v>
      </c>
      <c r="I239" s="27" t="e">
        <f>VLOOKUP(C239,SOURCE!V$6:AB$10035,7,0)</f>
        <v>#N/A</v>
      </c>
      <c r="J239" s="28" t="e">
        <f>VLOOKUP(C239,SOURCE!V$6:AB$10035,6,0)</f>
        <v>#N/A</v>
      </c>
      <c r="K239" s="29" t="e">
        <f t="shared" si="17"/>
        <v>#N/A</v>
      </c>
      <c r="L239" s="39" t="e">
        <f>VLOOKUP(C239,SOURCE!V$6:AB$10035,2,0)</f>
        <v>#N/A</v>
      </c>
      <c r="M239" t="e">
        <f>IF(VLOOKUP(I239,SOURCE!B:P,2,0)="/  { itemToBeCoded","To be coded","")</f>
        <v>#N/A</v>
      </c>
      <c r="N239" s="17" t="e">
        <f>IF(AND(O239,VLOOKUP(I239,SOURCE!B:P,2,0)&lt;&gt;"/  { itemToBeCoded"),IF(ISERROR(VLOOKUP(J239,TEST!A:L,12,0)),"",   IF(VLOOKUP(J239,TEST!A:L,12,0)="","",VLOOKUP(J239,TEST!A:L,12,0)&amp;" //"&amp;U239)),"")</f>
        <v>#N/A</v>
      </c>
      <c r="O239" t="b">
        <f>ISNA(VLOOKUP(J239,J$3:J238,1,0))</f>
        <v>1</v>
      </c>
      <c r="Q239" s="26" t="e">
        <f>VLOOKUP(I239,SOURCE!B:P,5,0)</f>
        <v>#N/A</v>
      </c>
      <c r="U239" t="e">
        <f t="shared" si="18"/>
        <v>#N/A</v>
      </c>
      <c r="V239" t="e">
        <f t="shared" si="19"/>
        <v>#N/A</v>
      </c>
      <c r="W239" t="e">
        <f>IF(AND(O239,VLOOKUP(I239,SOURCE!B:P,2,0)&lt;&gt;"/  { itemToBeCoded"),IF(ISERROR(VLOOKUP(J239,TEST!A:F,5,0)),"",VLOOKUP(J239,TEST!A:F,5,0)),"")</f>
        <v>#N/A</v>
      </c>
      <c r="X239" t="e">
        <f>IF(AND(O239,VLOOKUP(I239,SOURCE!B:P,2,0)&lt;&gt;"/  { itemToBeCoded"),IF(ISERROR(VLOOKUP(J239,TEST!A:F,6,0)),"",VLOOKUP(J239,TEST!A:F,6,0)),"")</f>
        <v>#N/A</v>
      </c>
      <c r="Y239" t="e">
        <f t="shared" si="16"/>
        <v>#N/A</v>
      </c>
    </row>
    <row r="240" spans="1:25">
      <c r="A240" s="24" t="str">
        <f>IF(ISNA(VLOOKUP(D240,D241:D$10322,1,0)),"",1)</f>
        <v/>
      </c>
      <c r="B240" s="24" t="str">
        <f>IF(ISNA(VLOOKUP(E240,E241:E$10322,1,0)),"",1)</f>
        <v/>
      </c>
      <c r="C240" s="2">
        <v>238</v>
      </c>
      <c r="D240" s="2" t="e">
        <f>VLOOKUP(C240,SOURCE!$V$3:$AC$2856,8,0)</f>
        <v>#N/A</v>
      </c>
      <c r="E240" s="26" t="e">
        <f>CHAR(34)&amp;VLOOKUP(C240,SOURCE!$V$3:$AC$2856,6,0)&amp;CHAR(34)</f>
        <v>#N/A</v>
      </c>
      <c r="F240" s="22" t="e">
        <f>VLOOKUP(C240,SOURCE!$V$3:$AD$2856,9,0)&amp;"           {"&amp;D240&amp;",   "&amp;E240&amp;"},"</f>
        <v>#N/A</v>
      </c>
      <c r="H240" t="b">
        <f>ISNA(VLOOKUP(J240,J241:J$823,1,0))</f>
        <v>1</v>
      </c>
      <c r="I240" s="27" t="e">
        <f>VLOOKUP(C240,SOURCE!V$6:AB$10035,7,0)</f>
        <v>#N/A</v>
      </c>
      <c r="J240" s="28" t="e">
        <f>VLOOKUP(C240,SOURCE!V$6:AB$10035,6,0)</f>
        <v>#N/A</v>
      </c>
      <c r="K240" s="29" t="e">
        <f t="shared" si="17"/>
        <v>#N/A</v>
      </c>
      <c r="L240" s="39" t="e">
        <f>VLOOKUP(C240,SOURCE!V$6:AB$10035,2,0)</f>
        <v>#N/A</v>
      </c>
      <c r="M240" t="e">
        <f>IF(VLOOKUP(I240,SOURCE!B:P,2,0)="/  { itemToBeCoded","To be coded","")</f>
        <v>#N/A</v>
      </c>
      <c r="N240" s="17" t="e">
        <f>IF(AND(O240,VLOOKUP(I240,SOURCE!B:P,2,0)&lt;&gt;"/  { itemToBeCoded"),IF(ISERROR(VLOOKUP(J240,TEST!A:L,12,0)),"",   IF(VLOOKUP(J240,TEST!A:L,12,0)="","",VLOOKUP(J240,TEST!A:L,12,0)&amp;" //"&amp;U240)),"")</f>
        <v>#N/A</v>
      </c>
      <c r="O240" t="b">
        <f>ISNA(VLOOKUP(J240,J$3:J239,1,0))</f>
        <v>1</v>
      </c>
      <c r="Q240" s="26" t="e">
        <f>VLOOKUP(I240,SOURCE!B:P,5,0)</f>
        <v>#N/A</v>
      </c>
      <c r="U240" t="e">
        <f t="shared" si="18"/>
        <v>#N/A</v>
      </c>
      <c r="V240" t="e">
        <f t="shared" si="19"/>
        <v>#N/A</v>
      </c>
      <c r="W240" t="e">
        <f>IF(AND(O240,VLOOKUP(I240,SOURCE!B:P,2,0)&lt;&gt;"/  { itemToBeCoded"),IF(ISERROR(VLOOKUP(J240,TEST!A:F,5,0)),"",VLOOKUP(J240,TEST!A:F,5,0)),"")</f>
        <v>#N/A</v>
      </c>
      <c r="X240" t="e">
        <f>IF(AND(O240,VLOOKUP(I240,SOURCE!B:P,2,0)&lt;&gt;"/  { itemToBeCoded"),IF(ISERROR(VLOOKUP(J240,TEST!A:F,6,0)),"",VLOOKUP(J240,TEST!A:F,6,0)),"")</f>
        <v>#N/A</v>
      </c>
      <c r="Y240" t="e">
        <f t="shared" si="16"/>
        <v>#N/A</v>
      </c>
    </row>
    <row r="241" spans="1:25">
      <c r="A241" s="24" t="str">
        <f>IF(ISNA(VLOOKUP(D241,D242:D$10322,1,0)),"",1)</f>
        <v/>
      </c>
      <c r="B241" s="24" t="str">
        <f>IF(ISNA(VLOOKUP(E241,E242:E$10322,1,0)),"",1)</f>
        <v/>
      </c>
      <c r="C241" s="2">
        <v>239</v>
      </c>
      <c r="D241" s="2" t="e">
        <f>VLOOKUP(C241,SOURCE!$V$3:$AC$2856,8,0)</f>
        <v>#N/A</v>
      </c>
      <c r="E241" s="26" t="e">
        <f>CHAR(34)&amp;VLOOKUP(C241,SOURCE!$V$3:$AC$2856,6,0)&amp;CHAR(34)</f>
        <v>#N/A</v>
      </c>
      <c r="F241" s="22" t="e">
        <f>VLOOKUP(C241,SOURCE!$V$3:$AD$2856,9,0)&amp;"           {"&amp;D241&amp;",   "&amp;E241&amp;"},"</f>
        <v>#N/A</v>
      </c>
      <c r="H241" t="b">
        <f>ISNA(VLOOKUP(J241,J242:J$823,1,0))</f>
        <v>1</v>
      </c>
      <c r="I241" s="27" t="e">
        <f>VLOOKUP(C241,SOURCE!V$6:AB$10035,7,0)</f>
        <v>#N/A</v>
      </c>
      <c r="J241" s="28" t="e">
        <f>VLOOKUP(C241,SOURCE!V$6:AB$10035,6,0)</f>
        <v>#N/A</v>
      </c>
      <c r="K241" s="29" t="e">
        <f t="shared" si="17"/>
        <v>#N/A</v>
      </c>
      <c r="L241" s="39" t="e">
        <f>VLOOKUP(C241,SOURCE!V$6:AB$10035,2,0)</f>
        <v>#N/A</v>
      </c>
      <c r="M241" t="e">
        <f>IF(VLOOKUP(I241,SOURCE!B:P,2,0)="/  { itemToBeCoded","To be coded","")</f>
        <v>#N/A</v>
      </c>
      <c r="N241" s="17" t="e">
        <f>IF(AND(O241,VLOOKUP(I241,SOURCE!B:P,2,0)&lt;&gt;"/  { itemToBeCoded"),IF(ISERROR(VLOOKUP(J241,TEST!A:L,12,0)),"",   IF(VLOOKUP(J241,TEST!A:L,12,0)="","",VLOOKUP(J241,TEST!A:L,12,0)&amp;" //"&amp;U241)),"")</f>
        <v>#N/A</v>
      </c>
      <c r="O241" t="b">
        <f>ISNA(VLOOKUP(J241,J$3:J240,1,0))</f>
        <v>1</v>
      </c>
      <c r="Q241" s="26" t="e">
        <f>VLOOKUP(I241,SOURCE!B:P,5,0)</f>
        <v>#N/A</v>
      </c>
      <c r="U241" t="e">
        <f t="shared" si="18"/>
        <v>#N/A</v>
      </c>
      <c r="V241" t="e">
        <f t="shared" si="19"/>
        <v>#N/A</v>
      </c>
      <c r="W241" t="e">
        <f>IF(AND(O241,VLOOKUP(I241,SOURCE!B:P,2,0)&lt;&gt;"/  { itemToBeCoded"),IF(ISERROR(VLOOKUP(J241,TEST!A:F,5,0)),"",VLOOKUP(J241,TEST!A:F,5,0)),"")</f>
        <v>#N/A</v>
      </c>
      <c r="X241" t="e">
        <f>IF(AND(O241,VLOOKUP(I241,SOURCE!B:P,2,0)&lt;&gt;"/  { itemToBeCoded"),IF(ISERROR(VLOOKUP(J241,TEST!A:F,6,0)),"",VLOOKUP(J241,TEST!A:F,6,0)),"")</f>
        <v>#N/A</v>
      </c>
      <c r="Y241" t="e">
        <f t="shared" si="16"/>
        <v>#N/A</v>
      </c>
    </row>
    <row r="242" spans="1:25">
      <c r="A242" s="24" t="str">
        <f>IF(ISNA(VLOOKUP(D242,D243:D$10322,1,0)),"",1)</f>
        <v/>
      </c>
      <c r="B242" s="24" t="str">
        <f>IF(ISNA(VLOOKUP(E242,E243:E$10322,1,0)),"",1)</f>
        <v/>
      </c>
      <c r="C242" s="2">
        <v>240</v>
      </c>
      <c r="D242" s="2" t="e">
        <f>VLOOKUP(C242,SOURCE!$V$3:$AC$2856,8,0)</f>
        <v>#N/A</v>
      </c>
      <c r="E242" s="26" t="e">
        <f>CHAR(34)&amp;VLOOKUP(C242,SOURCE!$V$3:$AC$2856,6,0)&amp;CHAR(34)</f>
        <v>#N/A</v>
      </c>
      <c r="F242" s="22" t="e">
        <f>VLOOKUP(C242,SOURCE!$V$3:$AD$2856,9,0)&amp;"           {"&amp;D242&amp;",   "&amp;E242&amp;"},"</f>
        <v>#N/A</v>
      </c>
      <c r="H242" t="b">
        <f>ISNA(VLOOKUP(J242,J243:J$823,1,0))</f>
        <v>1</v>
      </c>
      <c r="I242" s="27" t="e">
        <f>VLOOKUP(C242,SOURCE!V$6:AB$10035,7,0)</f>
        <v>#N/A</v>
      </c>
      <c r="J242" s="28" t="e">
        <f>VLOOKUP(C242,SOURCE!V$6:AB$10035,6,0)</f>
        <v>#N/A</v>
      </c>
      <c r="K242" s="29" t="e">
        <f t="shared" si="17"/>
        <v>#N/A</v>
      </c>
      <c r="L242" s="39" t="e">
        <f>VLOOKUP(C242,SOURCE!V$6:AB$10035,2,0)</f>
        <v>#N/A</v>
      </c>
      <c r="M242" t="e">
        <f>IF(VLOOKUP(I242,SOURCE!B:P,2,0)="/  { itemToBeCoded","To be coded","")</f>
        <v>#N/A</v>
      </c>
      <c r="N242" s="17" t="e">
        <f>IF(AND(O242,VLOOKUP(I242,SOURCE!B:P,2,0)&lt;&gt;"/  { itemToBeCoded"),IF(ISERROR(VLOOKUP(J242,TEST!A:L,12,0)),"",   IF(VLOOKUP(J242,TEST!A:L,12,0)="","",VLOOKUP(J242,TEST!A:L,12,0)&amp;" //"&amp;U242)),"")</f>
        <v>#N/A</v>
      </c>
      <c r="O242" t="b">
        <f>ISNA(VLOOKUP(J242,J$3:J241,1,0))</f>
        <v>1</v>
      </c>
      <c r="Q242" s="26" t="e">
        <f>VLOOKUP(I242,SOURCE!B:P,5,0)</f>
        <v>#N/A</v>
      </c>
      <c r="U242" t="e">
        <f t="shared" si="18"/>
        <v>#N/A</v>
      </c>
      <c r="V242" t="e">
        <f t="shared" si="19"/>
        <v>#N/A</v>
      </c>
      <c r="W242" t="e">
        <f>IF(AND(O242,VLOOKUP(I242,SOURCE!B:P,2,0)&lt;&gt;"/  { itemToBeCoded"),IF(ISERROR(VLOOKUP(J242,TEST!A:F,5,0)),"",VLOOKUP(J242,TEST!A:F,5,0)),"")</f>
        <v>#N/A</v>
      </c>
      <c r="X242" t="e">
        <f>IF(AND(O242,VLOOKUP(I242,SOURCE!B:P,2,0)&lt;&gt;"/  { itemToBeCoded"),IF(ISERROR(VLOOKUP(J242,TEST!A:F,6,0)),"",VLOOKUP(J242,TEST!A:F,6,0)),"")</f>
        <v>#N/A</v>
      </c>
      <c r="Y242" t="e">
        <f t="shared" si="16"/>
        <v>#N/A</v>
      </c>
    </row>
    <row r="243" spans="1:25">
      <c r="A243" s="24" t="str">
        <f>IF(ISNA(VLOOKUP(D243,D244:D$10322,1,0)),"",1)</f>
        <v/>
      </c>
      <c r="B243" s="24" t="str">
        <f>IF(ISNA(VLOOKUP(E243,E244:E$10322,1,0)),"",1)</f>
        <v/>
      </c>
      <c r="C243" s="2">
        <v>241</v>
      </c>
      <c r="D243" s="2" t="e">
        <f>VLOOKUP(C243,SOURCE!$V$3:$AC$2856,8,0)</f>
        <v>#N/A</v>
      </c>
      <c r="E243" s="26" t="e">
        <f>CHAR(34)&amp;VLOOKUP(C243,SOURCE!$V$3:$AC$2856,6,0)&amp;CHAR(34)</f>
        <v>#N/A</v>
      </c>
      <c r="F243" s="22" t="e">
        <f>VLOOKUP(C243,SOURCE!$V$3:$AD$2856,9,0)&amp;"           {"&amp;D243&amp;",   "&amp;E243&amp;"},"</f>
        <v>#N/A</v>
      </c>
      <c r="H243" t="b">
        <f>ISNA(VLOOKUP(J243,J244:J$823,1,0))</f>
        <v>1</v>
      </c>
      <c r="I243" s="27" t="e">
        <f>VLOOKUP(C243,SOURCE!V$6:AB$10035,7,0)</f>
        <v>#N/A</v>
      </c>
      <c r="J243" s="28" t="e">
        <f>VLOOKUP(C243,SOURCE!V$6:AB$10035,6,0)</f>
        <v>#N/A</v>
      </c>
      <c r="K243" s="29" t="e">
        <f t="shared" si="17"/>
        <v>#N/A</v>
      </c>
      <c r="L243" s="39" t="e">
        <f>VLOOKUP(C243,SOURCE!V$6:AB$10035,2,0)</f>
        <v>#N/A</v>
      </c>
      <c r="M243" t="e">
        <f>IF(VLOOKUP(I243,SOURCE!B:P,2,0)="/  { itemToBeCoded","To be coded","")</f>
        <v>#N/A</v>
      </c>
      <c r="N243" s="17" t="e">
        <f>IF(AND(O243,VLOOKUP(I243,SOURCE!B:P,2,0)&lt;&gt;"/  { itemToBeCoded"),IF(ISERROR(VLOOKUP(J243,TEST!A:L,12,0)),"",   IF(VLOOKUP(J243,TEST!A:L,12,0)="","",VLOOKUP(J243,TEST!A:L,12,0)&amp;" //"&amp;U243)),"")</f>
        <v>#N/A</v>
      </c>
      <c r="O243" t="b">
        <f>ISNA(VLOOKUP(J243,J$3:J242,1,0))</f>
        <v>1</v>
      </c>
      <c r="Q243" s="26" t="e">
        <f>VLOOKUP(I243,SOURCE!B:P,5,0)</f>
        <v>#N/A</v>
      </c>
      <c r="U243" t="e">
        <f t="shared" si="18"/>
        <v>#N/A</v>
      </c>
      <c r="V243" t="e">
        <f t="shared" si="19"/>
        <v>#N/A</v>
      </c>
      <c r="W243" t="e">
        <f>IF(AND(O243,VLOOKUP(I243,SOURCE!B:P,2,0)&lt;&gt;"/  { itemToBeCoded"),IF(ISERROR(VLOOKUP(J243,TEST!A:F,5,0)),"",VLOOKUP(J243,TEST!A:F,5,0)),"")</f>
        <v>#N/A</v>
      </c>
      <c r="X243" t="e">
        <f>IF(AND(O243,VLOOKUP(I243,SOURCE!B:P,2,0)&lt;&gt;"/  { itemToBeCoded"),IF(ISERROR(VLOOKUP(J243,TEST!A:F,6,0)),"",VLOOKUP(J243,TEST!A:F,6,0)),"")</f>
        <v>#N/A</v>
      </c>
      <c r="Y243" t="e">
        <f t="shared" si="16"/>
        <v>#N/A</v>
      </c>
    </row>
    <row r="244" spans="1:25">
      <c r="A244" s="24" t="str">
        <f>IF(ISNA(VLOOKUP(D244,D245:D$10322,1,0)),"",1)</f>
        <v/>
      </c>
      <c r="B244" s="24" t="str">
        <f>IF(ISNA(VLOOKUP(E244,E245:E$10322,1,0)),"",1)</f>
        <v/>
      </c>
      <c r="C244" s="2">
        <v>242</v>
      </c>
      <c r="D244" s="2" t="e">
        <f>VLOOKUP(C244,SOURCE!$V$3:$AC$2856,8,0)</f>
        <v>#N/A</v>
      </c>
      <c r="E244" s="26" t="e">
        <f>CHAR(34)&amp;VLOOKUP(C244,SOURCE!$V$3:$AC$2856,6,0)&amp;CHAR(34)</f>
        <v>#N/A</v>
      </c>
      <c r="F244" s="22" t="e">
        <f>VLOOKUP(C244,SOURCE!$V$3:$AD$2856,9,0)&amp;"           {"&amp;D244&amp;",   "&amp;E244&amp;"},"</f>
        <v>#N/A</v>
      </c>
      <c r="H244" t="b">
        <f>ISNA(VLOOKUP(J244,J245:J$823,1,0))</f>
        <v>1</v>
      </c>
      <c r="I244" s="27" t="e">
        <f>VLOOKUP(C244,SOURCE!V$6:AB$10035,7,0)</f>
        <v>#N/A</v>
      </c>
      <c r="J244" s="28" t="e">
        <f>VLOOKUP(C244,SOURCE!V$6:AB$10035,6,0)</f>
        <v>#N/A</v>
      </c>
      <c r="K244" s="29" t="e">
        <f t="shared" si="17"/>
        <v>#N/A</v>
      </c>
      <c r="L244" s="39" t="e">
        <f>VLOOKUP(C244,SOURCE!V$6:AB$10035,2,0)</f>
        <v>#N/A</v>
      </c>
      <c r="M244" t="e">
        <f>IF(VLOOKUP(I244,SOURCE!B:P,2,0)="/  { itemToBeCoded","To be coded","")</f>
        <v>#N/A</v>
      </c>
      <c r="N244" s="17" t="e">
        <f>IF(AND(O244,VLOOKUP(I244,SOURCE!B:P,2,0)&lt;&gt;"/  { itemToBeCoded"),IF(ISERROR(VLOOKUP(J244,TEST!A:L,12,0)),"",   IF(VLOOKUP(J244,TEST!A:L,12,0)="","",VLOOKUP(J244,TEST!A:L,12,0)&amp;" //"&amp;U244)),"")</f>
        <v>#N/A</v>
      </c>
      <c r="O244" t="b">
        <f>ISNA(VLOOKUP(J244,J$3:J243,1,0))</f>
        <v>1</v>
      </c>
      <c r="Q244" s="26" t="e">
        <f>VLOOKUP(I244,SOURCE!B:P,5,0)</f>
        <v>#N/A</v>
      </c>
      <c r="U244" t="e">
        <f t="shared" si="18"/>
        <v>#N/A</v>
      </c>
      <c r="V244" t="e">
        <f t="shared" si="19"/>
        <v>#N/A</v>
      </c>
      <c r="W244" t="e">
        <f>IF(AND(O244,VLOOKUP(I244,SOURCE!B:P,2,0)&lt;&gt;"/  { itemToBeCoded"),IF(ISERROR(VLOOKUP(J244,TEST!A:F,5,0)),"",VLOOKUP(J244,TEST!A:F,5,0)),"")</f>
        <v>#N/A</v>
      </c>
      <c r="X244" t="e">
        <f>IF(AND(O244,VLOOKUP(I244,SOURCE!B:P,2,0)&lt;&gt;"/  { itemToBeCoded"),IF(ISERROR(VLOOKUP(J244,TEST!A:F,6,0)),"",VLOOKUP(J244,TEST!A:F,6,0)),"")</f>
        <v>#N/A</v>
      </c>
      <c r="Y244" t="e">
        <f t="shared" si="16"/>
        <v>#N/A</v>
      </c>
    </row>
    <row r="245" spans="1:25">
      <c r="A245" s="24" t="str">
        <f>IF(ISNA(VLOOKUP(D245,D246:D$10322,1,0)),"",1)</f>
        <v/>
      </c>
      <c r="B245" s="24" t="str">
        <f>IF(ISNA(VLOOKUP(E245,E246:E$10322,1,0)),"",1)</f>
        <v/>
      </c>
      <c r="C245" s="2">
        <v>243</v>
      </c>
      <c r="D245" s="2" t="e">
        <f>VLOOKUP(C245,SOURCE!$V$3:$AC$2856,8,0)</f>
        <v>#N/A</v>
      </c>
      <c r="E245" s="26" t="e">
        <f>CHAR(34)&amp;VLOOKUP(C245,SOURCE!$V$3:$AC$2856,6,0)&amp;CHAR(34)</f>
        <v>#N/A</v>
      </c>
      <c r="F245" s="22" t="e">
        <f>VLOOKUP(C245,SOURCE!$V$3:$AD$2856,9,0)&amp;"           {"&amp;D245&amp;",   "&amp;E245&amp;"},"</f>
        <v>#N/A</v>
      </c>
      <c r="H245" t="b">
        <f>ISNA(VLOOKUP(J245,J246:J$823,1,0))</f>
        <v>1</v>
      </c>
      <c r="I245" s="27" t="e">
        <f>VLOOKUP(C245,SOURCE!V$6:AB$10035,7,0)</f>
        <v>#N/A</v>
      </c>
      <c r="J245" s="28" t="e">
        <f>VLOOKUP(C245,SOURCE!V$6:AB$10035,6,0)</f>
        <v>#N/A</v>
      </c>
      <c r="K245" s="29" t="e">
        <f t="shared" si="17"/>
        <v>#N/A</v>
      </c>
      <c r="L245" s="39" t="e">
        <f>VLOOKUP(C245,SOURCE!V$6:AB$10035,2,0)</f>
        <v>#N/A</v>
      </c>
      <c r="M245" t="e">
        <f>IF(VLOOKUP(I245,SOURCE!B:P,2,0)="/  { itemToBeCoded","To be coded","")</f>
        <v>#N/A</v>
      </c>
      <c r="N245" s="17" t="e">
        <f>IF(AND(O245,VLOOKUP(I245,SOURCE!B:P,2,0)&lt;&gt;"/  { itemToBeCoded"),IF(ISERROR(VLOOKUP(J245,TEST!A:L,12,0)),"",   IF(VLOOKUP(J245,TEST!A:L,12,0)="","",VLOOKUP(J245,TEST!A:L,12,0)&amp;" //"&amp;U245)),"")</f>
        <v>#N/A</v>
      </c>
      <c r="O245" t="b">
        <f>ISNA(VLOOKUP(J245,J$3:J244,1,0))</f>
        <v>1</v>
      </c>
      <c r="Q245" s="26" t="e">
        <f>VLOOKUP(I245,SOURCE!B:P,5,0)</f>
        <v>#N/A</v>
      </c>
      <c r="U245" t="e">
        <f t="shared" si="18"/>
        <v>#N/A</v>
      </c>
      <c r="V245" t="e">
        <f t="shared" si="19"/>
        <v>#N/A</v>
      </c>
      <c r="W245" t="e">
        <f>IF(AND(O245,VLOOKUP(I245,SOURCE!B:P,2,0)&lt;&gt;"/  { itemToBeCoded"),IF(ISERROR(VLOOKUP(J245,TEST!A:F,5,0)),"",VLOOKUP(J245,TEST!A:F,5,0)),"")</f>
        <v>#N/A</v>
      </c>
      <c r="X245" t="e">
        <f>IF(AND(O245,VLOOKUP(I245,SOURCE!B:P,2,0)&lt;&gt;"/  { itemToBeCoded"),IF(ISERROR(VLOOKUP(J245,TEST!A:F,6,0)),"",VLOOKUP(J245,TEST!A:F,6,0)),"")</f>
        <v>#N/A</v>
      </c>
      <c r="Y245" t="e">
        <f t="shared" si="16"/>
        <v>#N/A</v>
      </c>
    </row>
    <row r="246" spans="1:25">
      <c r="A246" s="24" t="str">
        <f>IF(ISNA(VLOOKUP(D246,D247:D$10322,1,0)),"",1)</f>
        <v/>
      </c>
      <c r="B246" s="24" t="str">
        <f>IF(ISNA(VLOOKUP(E246,E247:E$10322,1,0)),"",1)</f>
        <v/>
      </c>
      <c r="C246" s="2">
        <v>244</v>
      </c>
      <c r="D246" s="2" t="e">
        <f>VLOOKUP(C246,SOURCE!$V$3:$AC$2856,8,0)</f>
        <v>#N/A</v>
      </c>
      <c r="E246" s="26" t="e">
        <f>CHAR(34)&amp;VLOOKUP(C246,SOURCE!$V$3:$AC$2856,6,0)&amp;CHAR(34)</f>
        <v>#N/A</v>
      </c>
      <c r="F246" s="22" t="e">
        <f>VLOOKUP(C246,SOURCE!$V$3:$AD$2856,9,0)&amp;"           {"&amp;D246&amp;",   "&amp;E246&amp;"},"</f>
        <v>#N/A</v>
      </c>
      <c r="H246" t="b">
        <f>ISNA(VLOOKUP(J246,J247:J$823,1,0))</f>
        <v>1</v>
      </c>
      <c r="I246" s="27" t="e">
        <f>VLOOKUP(C246,SOURCE!V$6:AB$10035,7,0)</f>
        <v>#N/A</v>
      </c>
      <c r="J246" s="28" t="e">
        <f>VLOOKUP(C246,SOURCE!V$6:AB$10035,6,0)</f>
        <v>#N/A</v>
      </c>
      <c r="K246" s="29" t="e">
        <f t="shared" si="17"/>
        <v>#N/A</v>
      </c>
      <c r="L246" s="39" t="e">
        <f>VLOOKUP(C246,SOURCE!V$6:AB$10035,2,0)</f>
        <v>#N/A</v>
      </c>
      <c r="M246" t="e">
        <f>IF(VLOOKUP(I246,SOURCE!B:P,2,0)="/  { itemToBeCoded","To be coded","")</f>
        <v>#N/A</v>
      </c>
      <c r="N246" s="17" t="e">
        <f>IF(AND(O246,VLOOKUP(I246,SOURCE!B:P,2,0)&lt;&gt;"/  { itemToBeCoded"),IF(ISERROR(VLOOKUP(J246,TEST!A:L,12,0)),"",   IF(VLOOKUP(J246,TEST!A:L,12,0)="","",VLOOKUP(J246,TEST!A:L,12,0)&amp;" //"&amp;U246)),"")</f>
        <v>#N/A</v>
      </c>
      <c r="O246" t="b">
        <f>ISNA(VLOOKUP(J246,J$3:J245,1,0))</f>
        <v>1</v>
      </c>
      <c r="Q246" s="26" t="e">
        <f>VLOOKUP(I246,SOURCE!B:P,5,0)</f>
        <v>#N/A</v>
      </c>
      <c r="U246" t="e">
        <f t="shared" si="18"/>
        <v>#N/A</v>
      </c>
      <c r="V246" t="e">
        <f t="shared" si="19"/>
        <v>#N/A</v>
      </c>
      <c r="W246" t="e">
        <f>IF(AND(O246,VLOOKUP(I246,SOURCE!B:P,2,0)&lt;&gt;"/  { itemToBeCoded"),IF(ISERROR(VLOOKUP(J246,TEST!A:F,5,0)),"",VLOOKUP(J246,TEST!A:F,5,0)),"")</f>
        <v>#N/A</v>
      </c>
      <c r="X246" t="e">
        <f>IF(AND(O246,VLOOKUP(I246,SOURCE!B:P,2,0)&lt;&gt;"/  { itemToBeCoded"),IF(ISERROR(VLOOKUP(J246,TEST!A:F,6,0)),"",VLOOKUP(J246,TEST!A:F,6,0)),"")</f>
        <v>#N/A</v>
      </c>
      <c r="Y246" t="e">
        <f t="shared" si="16"/>
        <v>#N/A</v>
      </c>
    </row>
    <row r="247" spans="1:25">
      <c r="A247" s="24" t="str">
        <f>IF(ISNA(VLOOKUP(D247,D248:D$10322,1,0)),"",1)</f>
        <v/>
      </c>
      <c r="B247" s="24" t="str">
        <f>IF(ISNA(VLOOKUP(E247,E248:E$10322,1,0)),"",1)</f>
        <v/>
      </c>
      <c r="C247" s="2">
        <v>245</v>
      </c>
      <c r="D247" s="2" t="e">
        <f>VLOOKUP(C247,SOURCE!$V$3:$AC$2856,8,0)</f>
        <v>#N/A</v>
      </c>
      <c r="E247" s="26" t="e">
        <f>CHAR(34)&amp;VLOOKUP(C247,SOURCE!$V$3:$AC$2856,6,0)&amp;CHAR(34)</f>
        <v>#N/A</v>
      </c>
      <c r="F247" s="22" t="e">
        <f>VLOOKUP(C247,SOURCE!$V$3:$AD$2856,9,0)&amp;"           {"&amp;D247&amp;",   "&amp;E247&amp;"},"</f>
        <v>#N/A</v>
      </c>
      <c r="H247" t="b">
        <f>ISNA(VLOOKUP(J247,J248:J$823,1,0))</f>
        <v>1</v>
      </c>
      <c r="I247" s="27" t="e">
        <f>VLOOKUP(C247,SOURCE!V$6:AB$10035,7,0)</f>
        <v>#N/A</v>
      </c>
      <c r="J247" s="28" t="e">
        <f>VLOOKUP(C247,SOURCE!V$6:AB$10035,6,0)</f>
        <v>#N/A</v>
      </c>
      <c r="K247" s="29" t="e">
        <f t="shared" si="17"/>
        <v>#N/A</v>
      </c>
      <c r="L247" s="39" t="e">
        <f>VLOOKUP(C247,SOURCE!V$6:AB$10035,2,0)</f>
        <v>#N/A</v>
      </c>
      <c r="M247" t="e">
        <f>IF(VLOOKUP(I247,SOURCE!B:P,2,0)="/  { itemToBeCoded","To be coded","")</f>
        <v>#N/A</v>
      </c>
      <c r="N247" s="17" t="e">
        <f>IF(AND(O247,VLOOKUP(I247,SOURCE!B:P,2,0)&lt;&gt;"/  { itemToBeCoded"),IF(ISERROR(VLOOKUP(J247,TEST!A:L,12,0)),"",   IF(VLOOKUP(J247,TEST!A:L,12,0)="","",VLOOKUP(J247,TEST!A:L,12,0)&amp;" //"&amp;U247)),"")</f>
        <v>#N/A</v>
      </c>
      <c r="O247" t="b">
        <f>ISNA(VLOOKUP(J247,J$3:J246,1,0))</f>
        <v>1</v>
      </c>
      <c r="Q247" s="26" t="e">
        <f>VLOOKUP(I247,SOURCE!B:P,5,0)</f>
        <v>#N/A</v>
      </c>
      <c r="U247" t="e">
        <f t="shared" si="18"/>
        <v>#N/A</v>
      </c>
      <c r="V247" t="e">
        <f t="shared" si="19"/>
        <v>#N/A</v>
      </c>
      <c r="W247" t="e">
        <f>IF(AND(O247,VLOOKUP(I247,SOURCE!B:P,2,0)&lt;&gt;"/  { itemToBeCoded"),IF(ISERROR(VLOOKUP(J247,TEST!A:F,5,0)),"",VLOOKUP(J247,TEST!A:F,5,0)),"")</f>
        <v>#N/A</v>
      </c>
      <c r="X247" t="e">
        <f>IF(AND(O247,VLOOKUP(I247,SOURCE!B:P,2,0)&lt;&gt;"/  { itemToBeCoded"),IF(ISERROR(VLOOKUP(J247,TEST!A:F,6,0)),"",VLOOKUP(J247,TEST!A:F,6,0)),"")</f>
        <v>#N/A</v>
      </c>
      <c r="Y247" t="e">
        <f t="shared" si="16"/>
        <v>#N/A</v>
      </c>
    </row>
    <row r="248" spans="1:25">
      <c r="A248" s="24" t="str">
        <f>IF(ISNA(VLOOKUP(D248,D249:D$10322,1,0)),"",1)</f>
        <v/>
      </c>
      <c r="B248" s="24" t="str">
        <f>IF(ISNA(VLOOKUP(E248,E249:E$10322,1,0)),"",1)</f>
        <v/>
      </c>
      <c r="C248" s="2">
        <v>246</v>
      </c>
      <c r="D248" s="2" t="e">
        <f>VLOOKUP(C248,SOURCE!$V$3:$AC$2856,8,0)</f>
        <v>#N/A</v>
      </c>
      <c r="E248" s="26" t="e">
        <f>CHAR(34)&amp;VLOOKUP(C248,SOURCE!$V$3:$AC$2856,6,0)&amp;CHAR(34)</f>
        <v>#N/A</v>
      </c>
      <c r="F248" s="22" t="e">
        <f>VLOOKUP(C248,SOURCE!$V$3:$AD$2856,9,0)&amp;"           {"&amp;D248&amp;",   "&amp;E248&amp;"},"</f>
        <v>#N/A</v>
      </c>
      <c r="H248" t="b">
        <f>ISNA(VLOOKUP(J248,J249:J$823,1,0))</f>
        <v>1</v>
      </c>
      <c r="I248" s="27" t="e">
        <f>VLOOKUP(C248,SOURCE!V$6:AB$10035,7,0)</f>
        <v>#N/A</v>
      </c>
      <c r="J248" s="28" t="e">
        <f>VLOOKUP(C248,SOURCE!V$6:AB$10035,6,0)</f>
        <v>#N/A</v>
      </c>
      <c r="K248" s="29" t="e">
        <f t="shared" si="17"/>
        <v>#N/A</v>
      </c>
      <c r="L248" s="39" t="e">
        <f>VLOOKUP(C248,SOURCE!V$6:AB$10035,2,0)</f>
        <v>#N/A</v>
      </c>
      <c r="M248" t="e">
        <f>IF(VLOOKUP(I248,SOURCE!B:P,2,0)="/  { itemToBeCoded","To be coded","")</f>
        <v>#N/A</v>
      </c>
      <c r="N248" s="17" t="e">
        <f>IF(AND(O248,VLOOKUP(I248,SOURCE!B:P,2,0)&lt;&gt;"/  { itemToBeCoded"),IF(ISERROR(VLOOKUP(J248,TEST!A:L,12,0)),"",   IF(VLOOKUP(J248,TEST!A:L,12,0)="","",VLOOKUP(J248,TEST!A:L,12,0)&amp;" //"&amp;U248)),"")</f>
        <v>#N/A</v>
      </c>
      <c r="O248" t="b">
        <f>ISNA(VLOOKUP(J248,J$3:J247,1,0))</f>
        <v>1</v>
      </c>
      <c r="Q248" s="26" t="e">
        <f>VLOOKUP(I248,SOURCE!B:P,5,0)</f>
        <v>#N/A</v>
      </c>
      <c r="U248" t="e">
        <f t="shared" si="18"/>
        <v>#N/A</v>
      </c>
      <c r="V248" t="e">
        <f t="shared" si="19"/>
        <v>#N/A</v>
      </c>
      <c r="W248" t="e">
        <f>IF(AND(O248,VLOOKUP(I248,SOURCE!B:P,2,0)&lt;&gt;"/  { itemToBeCoded"),IF(ISERROR(VLOOKUP(J248,TEST!A:F,5,0)),"",VLOOKUP(J248,TEST!A:F,5,0)),"")</f>
        <v>#N/A</v>
      </c>
      <c r="X248" t="e">
        <f>IF(AND(O248,VLOOKUP(I248,SOURCE!B:P,2,0)&lt;&gt;"/  { itemToBeCoded"),IF(ISERROR(VLOOKUP(J248,TEST!A:F,6,0)),"",VLOOKUP(J248,TEST!A:F,6,0)),"")</f>
        <v>#N/A</v>
      </c>
      <c r="Y248" t="e">
        <f t="shared" si="16"/>
        <v>#N/A</v>
      </c>
    </row>
    <row r="249" spans="1:25">
      <c r="A249" s="24" t="str">
        <f>IF(ISNA(VLOOKUP(D249,D250:D$10322,1,0)),"",1)</f>
        <v/>
      </c>
      <c r="B249" s="24" t="str">
        <f>IF(ISNA(VLOOKUP(E249,E250:E$10322,1,0)),"",1)</f>
        <v/>
      </c>
      <c r="C249" s="2">
        <v>247</v>
      </c>
      <c r="D249" s="2" t="e">
        <f>VLOOKUP(C249,SOURCE!$V$3:$AC$2856,8,0)</f>
        <v>#N/A</v>
      </c>
      <c r="E249" s="26" t="e">
        <f>CHAR(34)&amp;VLOOKUP(C249,SOURCE!$V$3:$AC$2856,6,0)&amp;CHAR(34)</f>
        <v>#N/A</v>
      </c>
      <c r="F249" s="22" t="e">
        <f>VLOOKUP(C249,SOURCE!$V$3:$AD$2856,9,0)&amp;"           {"&amp;D249&amp;",   "&amp;E249&amp;"},"</f>
        <v>#N/A</v>
      </c>
      <c r="H249" t="b">
        <f>ISNA(VLOOKUP(J249,J250:J$823,1,0))</f>
        <v>1</v>
      </c>
      <c r="I249" s="27" t="e">
        <f>VLOOKUP(C249,SOURCE!V$6:AB$10035,7,0)</f>
        <v>#N/A</v>
      </c>
      <c r="J249" s="28" t="e">
        <f>VLOOKUP(C249,SOURCE!V$6:AB$10035,6,0)</f>
        <v>#N/A</v>
      </c>
      <c r="K249" s="29" t="e">
        <f t="shared" si="17"/>
        <v>#N/A</v>
      </c>
      <c r="L249" s="39" t="e">
        <f>VLOOKUP(C249,SOURCE!V$6:AB$10035,2,0)</f>
        <v>#N/A</v>
      </c>
      <c r="M249" t="e">
        <f>IF(VLOOKUP(I249,SOURCE!B:P,2,0)="/  { itemToBeCoded","To be coded","")</f>
        <v>#N/A</v>
      </c>
      <c r="N249" s="17" t="e">
        <f>IF(AND(O249,VLOOKUP(I249,SOURCE!B:P,2,0)&lt;&gt;"/  { itemToBeCoded"),IF(ISERROR(VLOOKUP(J249,TEST!A:L,12,0)),"",   IF(VLOOKUP(J249,TEST!A:L,12,0)="","",VLOOKUP(J249,TEST!A:L,12,0)&amp;" //"&amp;U249)),"")</f>
        <v>#N/A</v>
      </c>
      <c r="O249" t="b">
        <f>ISNA(VLOOKUP(J249,J$3:J248,1,0))</f>
        <v>1</v>
      </c>
      <c r="Q249" s="26" t="e">
        <f>VLOOKUP(I249,SOURCE!B:P,5,0)</f>
        <v>#N/A</v>
      </c>
      <c r="U249" t="e">
        <f t="shared" si="18"/>
        <v>#N/A</v>
      </c>
      <c r="V249" t="e">
        <f t="shared" si="19"/>
        <v>#N/A</v>
      </c>
      <c r="W249" t="e">
        <f>IF(AND(O249,VLOOKUP(I249,SOURCE!B:P,2,0)&lt;&gt;"/  { itemToBeCoded"),IF(ISERROR(VLOOKUP(J249,TEST!A:F,5,0)),"",VLOOKUP(J249,TEST!A:F,5,0)),"")</f>
        <v>#N/A</v>
      </c>
      <c r="X249" t="e">
        <f>IF(AND(O249,VLOOKUP(I249,SOURCE!B:P,2,0)&lt;&gt;"/  { itemToBeCoded"),IF(ISERROR(VLOOKUP(J249,TEST!A:F,6,0)),"",VLOOKUP(J249,TEST!A:F,6,0)),"")</f>
        <v>#N/A</v>
      </c>
      <c r="Y249" t="e">
        <f t="shared" si="16"/>
        <v>#N/A</v>
      </c>
    </row>
    <row r="250" spans="1:25">
      <c r="A250" s="24" t="str">
        <f>IF(ISNA(VLOOKUP(D250,D251:D$10322,1,0)),"",1)</f>
        <v/>
      </c>
      <c r="B250" s="24" t="str">
        <f>IF(ISNA(VLOOKUP(E250,E251:E$10322,1,0)),"",1)</f>
        <v/>
      </c>
      <c r="C250" s="2">
        <v>248</v>
      </c>
      <c r="D250" s="2" t="e">
        <f>VLOOKUP(C250,SOURCE!$V$3:$AC$2856,8,0)</f>
        <v>#N/A</v>
      </c>
      <c r="E250" s="26" t="e">
        <f>CHAR(34)&amp;VLOOKUP(C250,SOURCE!$V$3:$AC$2856,6,0)&amp;CHAR(34)</f>
        <v>#N/A</v>
      </c>
      <c r="F250" s="22" t="e">
        <f>VLOOKUP(C250,SOURCE!$V$3:$AD$2856,9,0)&amp;"           {"&amp;D250&amp;",   "&amp;E250&amp;"},"</f>
        <v>#N/A</v>
      </c>
      <c r="H250" t="b">
        <f>ISNA(VLOOKUP(J250,J251:J$823,1,0))</f>
        <v>1</v>
      </c>
      <c r="I250" s="27" t="e">
        <f>VLOOKUP(C250,SOURCE!V$6:AB$10035,7,0)</f>
        <v>#N/A</v>
      </c>
      <c r="J250" s="28" t="e">
        <f>VLOOKUP(C250,SOURCE!V$6:AB$10035,6,0)</f>
        <v>#N/A</v>
      </c>
      <c r="K250" s="29" t="e">
        <f t="shared" si="17"/>
        <v>#N/A</v>
      </c>
      <c r="L250" s="39" t="e">
        <f>VLOOKUP(C250,SOURCE!V$6:AB$10035,2,0)</f>
        <v>#N/A</v>
      </c>
      <c r="M250" t="e">
        <f>IF(VLOOKUP(I250,SOURCE!B:P,2,0)="/  { itemToBeCoded","To be coded","")</f>
        <v>#N/A</v>
      </c>
      <c r="N250" s="17" t="e">
        <f>IF(AND(O250,VLOOKUP(I250,SOURCE!B:P,2,0)&lt;&gt;"/  { itemToBeCoded"),IF(ISERROR(VLOOKUP(J250,TEST!A:L,12,0)),"",   IF(VLOOKUP(J250,TEST!A:L,12,0)="","",VLOOKUP(J250,TEST!A:L,12,0)&amp;" //"&amp;U250)),"")</f>
        <v>#N/A</v>
      </c>
      <c r="O250" t="b">
        <f>ISNA(VLOOKUP(J250,J$3:J249,1,0))</f>
        <v>1</v>
      </c>
      <c r="Q250" s="26" t="e">
        <f>VLOOKUP(I250,SOURCE!B:P,5,0)</f>
        <v>#N/A</v>
      </c>
      <c r="U250" t="e">
        <f t="shared" si="18"/>
        <v>#N/A</v>
      </c>
      <c r="V250" t="e">
        <f t="shared" si="19"/>
        <v>#N/A</v>
      </c>
      <c r="W250" t="e">
        <f>IF(AND(O250,VLOOKUP(I250,SOURCE!B:P,2,0)&lt;&gt;"/  { itemToBeCoded"),IF(ISERROR(VLOOKUP(J250,TEST!A:F,5,0)),"",VLOOKUP(J250,TEST!A:F,5,0)),"")</f>
        <v>#N/A</v>
      </c>
      <c r="X250" t="e">
        <f>IF(AND(O250,VLOOKUP(I250,SOURCE!B:P,2,0)&lt;&gt;"/  { itemToBeCoded"),IF(ISERROR(VLOOKUP(J250,TEST!A:F,6,0)),"",VLOOKUP(J250,TEST!A:F,6,0)),"")</f>
        <v>#N/A</v>
      </c>
      <c r="Y250" t="e">
        <f t="shared" si="16"/>
        <v>#N/A</v>
      </c>
    </row>
    <row r="251" spans="1:25">
      <c r="A251" s="24" t="str">
        <f>IF(ISNA(VLOOKUP(D251,D252:D$10322,1,0)),"",1)</f>
        <v/>
      </c>
      <c r="B251" s="24" t="str">
        <f>IF(ISNA(VLOOKUP(E251,E252:E$10322,1,0)),"",1)</f>
        <v/>
      </c>
      <c r="C251" s="2">
        <v>249</v>
      </c>
      <c r="D251" s="2" t="e">
        <f>VLOOKUP(C251,SOURCE!$V$3:$AC$2856,8,0)</f>
        <v>#N/A</v>
      </c>
      <c r="E251" s="26" t="e">
        <f>CHAR(34)&amp;VLOOKUP(C251,SOURCE!$V$3:$AC$2856,6,0)&amp;CHAR(34)</f>
        <v>#N/A</v>
      </c>
      <c r="F251" s="22" t="e">
        <f>VLOOKUP(C251,SOURCE!$V$3:$AD$2856,9,0)&amp;"           {"&amp;D251&amp;",   "&amp;E251&amp;"},"</f>
        <v>#N/A</v>
      </c>
      <c r="H251" t="b">
        <f>ISNA(VLOOKUP(J251,J252:J$823,1,0))</f>
        <v>1</v>
      </c>
      <c r="I251" s="27" t="e">
        <f>VLOOKUP(C251,SOURCE!V$6:AB$10035,7,0)</f>
        <v>#N/A</v>
      </c>
      <c r="J251" s="28" t="e">
        <f>VLOOKUP(C251,SOURCE!V$6:AB$10035,6,0)</f>
        <v>#N/A</v>
      </c>
      <c r="K251" s="29" t="e">
        <f t="shared" si="17"/>
        <v>#N/A</v>
      </c>
      <c r="L251" s="39" t="e">
        <f>VLOOKUP(C251,SOURCE!V$6:AB$10035,2,0)</f>
        <v>#N/A</v>
      </c>
      <c r="M251" t="e">
        <f>IF(VLOOKUP(I251,SOURCE!B:P,2,0)="/  { itemToBeCoded","To be coded","")</f>
        <v>#N/A</v>
      </c>
      <c r="N251" s="17" t="e">
        <f>IF(AND(O251,VLOOKUP(I251,SOURCE!B:P,2,0)&lt;&gt;"/  { itemToBeCoded"),IF(ISERROR(VLOOKUP(J251,TEST!A:L,12,0)),"",   IF(VLOOKUP(J251,TEST!A:L,12,0)="","",VLOOKUP(J251,TEST!A:L,12,0)&amp;" //"&amp;U251)),"")</f>
        <v>#N/A</v>
      </c>
      <c r="O251" t="b">
        <f>ISNA(VLOOKUP(J251,J$3:J250,1,0))</f>
        <v>1</v>
      </c>
      <c r="Q251" s="26" t="e">
        <f>VLOOKUP(I251,SOURCE!B:P,5,0)</f>
        <v>#N/A</v>
      </c>
      <c r="U251" t="e">
        <f t="shared" si="18"/>
        <v>#N/A</v>
      </c>
      <c r="V251" t="e">
        <f t="shared" si="19"/>
        <v>#N/A</v>
      </c>
      <c r="W251" t="e">
        <f>IF(AND(O251,VLOOKUP(I251,SOURCE!B:P,2,0)&lt;&gt;"/  { itemToBeCoded"),IF(ISERROR(VLOOKUP(J251,TEST!A:F,5,0)),"",VLOOKUP(J251,TEST!A:F,5,0)),"")</f>
        <v>#N/A</v>
      </c>
      <c r="X251" t="e">
        <f>IF(AND(O251,VLOOKUP(I251,SOURCE!B:P,2,0)&lt;&gt;"/  { itemToBeCoded"),IF(ISERROR(VLOOKUP(J251,TEST!A:F,6,0)),"",VLOOKUP(J251,TEST!A:F,6,0)),"")</f>
        <v>#N/A</v>
      </c>
      <c r="Y251" t="e">
        <f t="shared" si="16"/>
        <v>#N/A</v>
      </c>
    </row>
    <row r="252" spans="1:25">
      <c r="A252" s="24" t="str">
        <f>IF(ISNA(VLOOKUP(D252,D253:D$10322,1,0)),"",1)</f>
        <v/>
      </c>
      <c r="B252" s="24" t="str">
        <f>IF(ISNA(VLOOKUP(E252,E253:E$10322,1,0)),"",1)</f>
        <v/>
      </c>
      <c r="C252" s="2">
        <v>250</v>
      </c>
      <c r="D252" s="2" t="e">
        <f>VLOOKUP(C252,SOURCE!$V$3:$AC$2856,8,0)</f>
        <v>#N/A</v>
      </c>
      <c r="E252" s="26" t="e">
        <f>CHAR(34)&amp;VLOOKUP(C252,SOURCE!$V$3:$AC$2856,6,0)&amp;CHAR(34)</f>
        <v>#N/A</v>
      </c>
      <c r="F252" s="22" t="e">
        <f>VLOOKUP(C252,SOURCE!$V$3:$AD$2856,9,0)&amp;"           {"&amp;D252&amp;",   "&amp;E252&amp;"},"</f>
        <v>#N/A</v>
      </c>
      <c r="H252" t="b">
        <f>ISNA(VLOOKUP(J252,J253:J$823,1,0))</f>
        <v>1</v>
      </c>
      <c r="I252" s="27" t="e">
        <f>VLOOKUP(C252,SOURCE!V$6:AB$10035,7,0)</f>
        <v>#N/A</v>
      </c>
      <c r="J252" s="28" t="e">
        <f>VLOOKUP(C252,SOURCE!V$6:AB$10035,6,0)</f>
        <v>#N/A</v>
      </c>
      <c r="K252" s="29" t="e">
        <f t="shared" si="17"/>
        <v>#N/A</v>
      </c>
      <c r="L252" s="39" t="e">
        <f>VLOOKUP(C252,SOURCE!V$6:AB$10035,2,0)</f>
        <v>#N/A</v>
      </c>
      <c r="M252" t="e">
        <f>IF(VLOOKUP(I252,SOURCE!B:P,2,0)="/  { itemToBeCoded","To be coded","")</f>
        <v>#N/A</v>
      </c>
      <c r="N252" s="17" t="e">
        <f>IF(AND(O252,VLOOKUP(I252,SOURCE!B:P,2,0)&lt;&gt;"/  { itemToBeCoded"),IF(ISERROR(VLOOKUP(J252,TEST!A:L,12,0)),"",   IF(VLOOKUP(J252,TEST!A:L,12,0)="","",VLOOKUP(J252,TEST!A:L,12,0)&amp;" //"&amp;U252)),"")</f>
        <v>#N/A</v>
      </c>
      <c r="O252" t="b">
        <f>ISNA(VLOOKUP(J252,J$3:J251,1,0))</f>
        <v>1</v>
      </c>
      <c r="Q252" s="26" t="e">
        <f>VLOOKUP(I252,SOURCE!B:P,5,0)</f>
        <v>#N/A</v>
      </c>
      <c r="U252" t="e">
        <f t="shared" si="18"/>
        <v>#N/A</v>
      </c>
      <c r="V252" t="e">
        <f t="shared" si="19"/>
        <v>#N/A</v>
      </c>
      <c r="W252" t="e">
        <f>IF(AND(O252,VLOOKUP(I252,SOURCE!B:P,2,0)&lt;&gt;"/  { itemToBeCoded"),IF(ISERROR(VLOOKUP(J252,TEST!A:F,5,0)),"",VLOOKUP(J252,TEST!A:F,5,0)),"")</f>
        <v>#N/A</v>
      </c>
      <c r="X252" t="e">
        <f>IF(AND(O252,VLOOKUP(I252,SOURCE!B:P,2,0)&lt;&gt;"/  { itemToBeCoded"),IF(ISERROR(VLOOKUP(J252,TEST!A:F,6,0)),"",VLOOKUP(J252,TEST!A:F,6,0)),"")</f>
        <v>#N/A</v>
      </c>
      <c r="Y252" t="e">
        <f t="shared" si="16"/>
        <v>#N/A</v>
      </c>
    </row>
    <row r="253" spans="1:25">
      <c r="A253" s="24" t="str">
        <f>IF(ISNA(VLOOKUP(D253,D254:D$10322,1,0)),"",1)</f>
        <v/>
      </c>
      <c r="B253" s="24" t="str">
        <f>IF(ISNA(VLOOKUP(E253,E254:E$10322,1,0)),"",1)</f>
        <v/>
      </c>
      <c r="C253" s="2">
        <v>251</v>
      </c>
      <c r="D253" s="2" t="e">
        <f>VLOOKUP(C253,SOURCE!$V$3:$AC$2856,8,0)</f>
        <v>#N/A</v>
      </c>
      <c r="E253" s="26" t="e">
        <f>CHAR(34)&amp;VLOOKUP(C253,SOURCE!$V$3:$AC$2856,6,0)&amp;CHAR(34)</f>
        <v>#N/A</v>
      </c>
      <c r="F253" s="22" t="e">
        <f>VLOOKUP(C253,SOURCE!$V$3:$AD$2856,9,0)&amp;"           {"&amp;D253&amp;",   "&amp;E253&amp;"},"</f>
        <v>#N/A</v>
      </c>
      <c r="H253" t="b">
        <f>ISNA(VLOOKUP(J253,J254:J$823,1,0))</f>
        <v>1</v>
      </c>
      <c r="I253" s="27" t="e">
        <f>VLOOKUP(C253,SOURCE!V$6:AB$10035,7,0)</f>
        <v>#N/A</v>
      </c>
      <c r="J253" s="28" t="e">
        <f>VLOOKUP(C253,SOURCE!V$6:AB$10035,6,0)</f>
        <v>#N/A</v>
      </c>
      <c r="K253" s="29" t="e">
        <f t="shared" si="17"/>
        <v>#N/A</v>
      </c>
      <c r="L253" s="39" t="e">
        <f>VLOOKUP(C253,SOURCE!V$6:AB$10035,2,0)</f>
        <v>#N/A</v>
      </c>
      <c r="M253" t="e">
        <f>IF(VLOOKUP(I253,SOURCE!B:P,2,0)="/  { itemToBeCoded","To be coded","")</f>
        <v>#N/A</v>
      </c>
      <c r="N253" s="17" t="e">
        <f>IF(AND(O253,VLOOKUP(I253,SOURCE!B:P,2,0)&lt;&gt;"/  { itemToBeCoded"),IF(ISERROR(VLOOKUP(J253,TEST!A:L,12,0)),"",   IF(VLOOKUP(J253,TEST!A:L,12,0)="","",VLOOKUP(J253,TEST!A:L,12,0)&amp;" //"&amp;U253)),"")</f>
        <v>#N/A</v>
      </c>
      <c r="O253" t="b">
        <f>ISNA(VLOOKUP(J253,J$3:J252,1,0))</f>
        <v>1</v>
      </c>
      <c r="Q253" s="26" t="e">
        <f>VLOOKUP(I253,SOURCE!B:P,5,0)</f>
        <v>#N/A</v>
      </c>
      <c r="U253" t="e">
        <f t="shared" si="18"/>
        <v>#N/A</v>
      </c>
      <c r="V253" t="e">
        <f t="shared" si="19"/>
        <v>#N/A</v>
      </c>
      <c r="W253" t="e">
        <f>IF(AND(O253,VLOOKUP(I253,SOURCE!B:P,2,0)&lt;&gt;"/  { itemToBeCoded"),IF(ISERROR(VLOOKUP(J253,TEST!A:F,5,0)),"",VLOOKUP(J253,TEST!A:F,5,0)),"")</f>
        <v>#N/A</v>
      </c>
      <c r="X253" t="e">
        <f>IF(AND(O253,VLOOKUP(I253,SOURCE!B:P,2,0)&lt;&gt;"/  { itemToBeCoded"),IF(ISERROR(VLOOKUP(J253,TEST!A:F,6,0)),"",VLOOKUP(J253,TEST!A:F,6,0)),"")</f>
        <v>#N/A</v>
      </c>
      <c r="Y253" t="e">
        <f t="shared" si="16"/>
        <v>#N/A</v>
      </c>
    </row>
    <row r="254" spans="1:25">
      <c r="A254" s="24" t="str">
        <f>IF(ISNA(VLOOKUP(D254,D255:D$10322,1,0)),"",1)</f>
        <v/>
      </c>
      <c r="B254" s="24" t="str">
        <f>IF(ISNA(VLOOKUP(E254,E255:E$10322,1,0)),"",1)</f>
        <v/>
      </c>
      <c r="C254" s="2">
        <v>252</v>
      </c>
      <c r="D254" s="2" t="e">
        <f>VLOOKUP(C254,SOURCE!$V$3:$AC$2856,8,0)</f>
        <v>#N/A</v>
      </c>
      <c r="E254" s="26" t="e">
        <f>CHAR(34)&amp;VLOOKUP(C254,SOURCE!$V$3:$AC$2856,6,0)&amp;CHAR(34)</f>
        <v>#N/A</v>
      </c>
      <c r="F254" s="22" t="e">
        <f>VLOOKUP(C254,SOURCE!$V$3:$AD$2856,9,0)&amp;"           {"&amp;D254&amp;",   "&amp;E254&amp;"},"</f>
        <v>#N/A</v>
      </c>
      <c r="H254" t="b">
        <f>ISNA(VLOOKUP(J254,J255:J$823,1,0))</f>
        <v>1</v>
      </c>
      <c r="I254" s="27" t="e">
        <f>VLOOKUP(C254,SOURCE!V$6:AB$10035,7,0)</f>
        <v>#N/A</v>
      </c>
      <c r="J254" s="28" t="e">
        <f>VLOOKUP(C254,SOURCE!V$6:AB$10035,6,0)</f>
        <v>#N/A</v>
      </c>
      <c r="K254" s="29" t="e">
        <f t="shared" si="17"/>
        <v>#N/A</v>
      </c>
      <c r="L254" s="39" t="e">
        <f>VLOOKUP(C254,SOURCE!V$6:AB$10035,2,0)</f>
        <v>#N/A</v>
      </c>
      <c r="M254" t="e">
        <f>IF(VLOOKUP(I254,SOURCE!B:P,2,0)="/  { itemToBeCoded","To be coded","")</f>
        <v>#N/A</v>
      </c>
      <c r="N254" s="17" t="e">
        <f>IF(AND(O254,VLOOKUP(I254,SOURCE!B:P,2,0)&lt;&gt;"/  { itemToBeCoded"),IF(ISERROR(VLOOKUP(J254,TEST!A:L,12,0)),"",   IF(VLOOKUP(J254,TEST!A:L,12,0)="","",VLOOKUP(J254,TEST!A:L,12,0)&amp;" //"&amp;U254)),"")</f>
        <v>#N/A</v>
      </c>
      <c r="O254" t="b">
        <f>ISNA(VLOOKUP(J254,J$3:J253,1,0))</f>
        <v>1</v>
      </c>
      <c r="Q254" s="26" t="e">
        <f>VLOOKUP(I254,SOURCE!B:P,5,0)</f>
        <v>#N/A</v>
      </c>
      <c r="U254" t="e">
        <f t="shared" si="18"/>
        <v>#N/A</v>
      </c>
      <c r="V254" t="e">
        <f t="shared" si="19"/>
        <v>#N/A</v>
      </c>
      <c r="W254" t="e">
        <f>IF(AND(O254,VLOOKUP(I254,SOURCE!B:P,2,0)&lt;&gt;"/  { itemToBeCoded"),IF(ISERROR(VLOOKUP(J254,TEST!A:F,5,0)),"",VLOOKUP(J254,TEST!A:F,5,0)),"")</f>
        <v>#N/A</v>
      </c>
      <c r="X254" t="e">
        <f>IF(AND(O254,VLOOKUP(I254,SOURCE!B:P,2,0)&lt;&gt;"/  { itemToBeCoded"),IF(ISERROR(VLOOKUP(J254,TEST!A:F,6,0)),"",VLOOKUP(J254,TEST!A:F,6,0)),"")</f>
        <v>#N/A</v>
      </c>
      <c r="Y254" t="e">
        <f t="shared" si="16"/>
        <v>#N/A</v>
      </c>
    </row>
    <row r="255" spans="1:25">
      <c r="A255" s="24" t="str">
        <f>IF(ISNA(VLOOKUP(D255,D256:D$10322,1,0)),"",1)</f>
        <v/>
      </c>
      <c r="B255" s="24" t="str">
        <f>IF(ISNA(VLOOKUP(E255,E256:E$10322,1,0)),"",1)</f>
        <v/>
      </c>
      <c r="C255" s="2">
        <v>253</v>
      </c>
      <c r="D255" s="2" t="e">
        <f>VLOOKUP(C255,SOURCE!$V$3:$AC$2856,8,0)</f>
        <v>#N/A</v>
      </c>
      <c r="E255" s="26" t="e">
        <f>CHAR(34)&amp;VLOOKUP(C255,SOURCE!$V$3:$AC$2856,6,0)&amp;CHAR(34)</f>
        <v>#N/A</v>
      </c>
      <c r="F255" s="22" t="e">
        <f>VLOOKUP(C255,SOURCE!$V$3:$AD$2856,9,0)&amp;"           {"&amp;D255&amp;",   "&amp;E255&amp;"},"</f>
        <v>#N/A</v>
      </c>
      <c r="H255" t="b">
        <f>ISNA(VLOOKUP(J255,J256:J$823,1,0))</f>
        <v>1</v>
      </c>
      <c r="I255" s="27" t="e">
        <f>VLOOKUP(C255,SOURCE!V$6:AB$10035,7,0)</f>
        <v>#N/A</v>
      </c>
      <c r="J255" s="28" t="e">
        <f>VLOOKUP(C255,SOURCE!V$6:AB$10035,6,0)</f>
        <v>#N/A</v>
      </c>
      <c r="K255" s="29" t="e">
        <f t="shared" si="17"/>
        <v>#N/A</v>
      </c>
      <c r="L255" s="39" t="e">
        <f>VLOOKUP(C255,SOURCE!V$6:AB$10035,2,0)</f>
        <v>#N/A</v>
      </c>
      <c r="M255" t="e">
        <f>IF(VLOOKUP(I255,SOURCE!B:P,2,0)="/  { itemToBeCoded","To be coded","")</f>
        <v>#N/A</v>
      </c>
      <c r="N255" s="17" t="e">
        <f>IF(AND(O255,VLOOKUP(I255,SOURCE!B:P,2,0)&lt;&gt;"/  { itemToBeCoded"),IF(ISERROR(VLOOKUP(J255,TEST!A:L,12,0)),"",   IF(VLOOKUP(J255,TEST!A:L,12,0)="","",VLOOKUP(J255,TEST!A:L,12,0)&amp;" //"&amp;U255)),"")</f>
        <v>#N/A</v>
      </c>
      <c r="O255" t="b">
        <f>ISNA(VLOOKUP(J255,J$3:J254,1,0))</f>
        <v>1</v>
      </c>
      <c r="Q255" s="26" t="e">
        <f>VLOOKUP(I255,SOURCE!B:P,5,0)</f>
        <v>#N/A</v>
      </c>
      <c r="U255" t="e">
        <f t="shared" si="18"/>
        <v>#N/A</v>
      </c>
      <c r="V255" t="e">
        <f t="shared" si="19"/>
        <v>#N/A</v>
      </c>
      <c r="W255" t="e">
        <f>IF(AND(O255,VLOOKUP(I255,SOURCE!B:P,2,0)&lt;&gt;"/  { itemToBeCoded"),IF(ISERROR(VLOOKUP(J255,TEST!A:F,5,0)),"",VLOOKUP(J255,TEST!A:F,5,0)),"")</f>
        <v>#N/A</v>
      </c>
      <c r="X255" t="e">
        <f>IF(AND(O255,VLOOKUP(I255,SOURCE!B:P,2,0)&lt;&gt;"/  { itemToBeCoded"),IF(ISERROR(VLOOKUP(J255,TEST!A:F,6,0)),"",VLOOKUP(J255,TEST!A:F,6,0)),"")</f>
        <v>#N/A</v>
      </c>
      <c r="Y255" t="e">
        <f t="shared" si="16"/>
        <v>#N/A</v>
      </c>
    </row>
    <row r="256" spans="1:25">
      <c r="A256" s="24" t="str">
        <f>IF(ISNA(VLOOKUP(D256,D257:D$10322,1,0)),"",1)</f>
        <v/>
      </c>
      <c r="B256" s="24" t="str">
        <f>IF(ISNA(VLOOKUP(E256,E257:E$10322,1,0)),"",1)</f>
        <v/>
      </c>
      <c r="C256" s="2">
        <v>254</v>
      </c>
      <c r="D256" s="2" t="e">
        <f>VLOOKUP(C256,SOURCE!$V$3:$AC$2856,8,0)</f>
        <v>#N/A</v>
      </c>
      <c r="E256" s="26" t="e">
        <f>CHAR(34)&amp;VLOOKUP(C256,SOURCE!$V$3:$AC$2856,6,0)&amp;CHAR(34)</f>
        <v>#N/A</v>
      </c>
      <c r="F256" s="22" t="e">
        <f>VLOOKUP(C256,SOURCE!$V$3:$AD$2856,9,0)&amp;"           {"&amp;D256&amp;",   "&amp;E256&amp;"},"</f>
        <v>#N/A</v>
      </c>
      <c r="H256" t="b">
        <f>ISNA(VLOOKUP(J256,J257:J$823,1,0))</f>
        <v>1</v>
      </c>
      <c r="I256" s="27" t="e">
        <f>VLOOKUP(C256,SOURCE!V$6:AB$10035,7,0)</f>
        <v>#N/A</v>
      </c>
      <c r="J256" s="28" t="e">
        <f>VLOOKUP(C256,SOURCE!V$6:AB$10035,6,0)</f>
        <v>#N/A</v>
      </c>
      <c r="K256" s="29" t="e">
        <f t="shared" si="17"/>
        <v>#N/A</v>
      </c>
      <c r="L256" s="39" t="e">
        <f>VLOOKUP(C256,SOURCE!V$6:AB$10035,2,0)</f>
        <v>#N/A</v>
      </c>
      <c r="M256" t="e">
        <f>IF(VLOOKUP(I256,SOURCE!B:P,2,0)="/  { itemToBeCoded","To be coded","")</f>
        <v>#N/A</v>
      </c>
      <c r="N256" s="17" t="e">
        <f>IF(AND(O256,VLOOKUP(I256,SOURCE!B:P,2,0)&lt;&gt;"/  { itemToBeCoded"),IF(ISERROR(VLOOKUP(J256,TEST!A:L,12,0)),"",   IF(VLOOKUP(J256,TEST!A:L,12,0)="","",VLOOKUP(J256,TEST!A:L,12,0)&amp;" //"&amp;U256)),"")</f>
        <v>#N/A</v>
      </c>
      <c r="O256" t="b">
        <f>ISNA(VLOOKUP(J256,J$3:J255,1,0))</f>
        <v>1</v>
      </c>
      <c r="Q256" s="26" t="e">
        <f>VLOOKUP(I256,SOURCE!B:P,5,0)</f>
        <v>#N/A</v>
      </c>
      <c r="U256" t="e">
        <f t="shared" si="18"/>
        <v>#N/A</v>
      </c>
      <c r="V256" t="e">
        <f t="shared" si="19"/>
        <v>#N/A</v>
      </c>
      <c r="W256" t="e">
        <f>IF(AND(O256,VLOOKUP(I256,SOURCE!B:P,2,0)&lt;&gt;"/  { itemToBeCoded"),IF(ISERROR(VLOOKUP(J256,TEST!A:F,5,0)),"",VLOOKUP(J256,TEST!A:F,5,0)),"")</f>
        <v>#N/A</v>
      </c>
      <c r="X256" t="e">
        <f>IF(AND(O256,VLOOKUP(I256,SOURCE!B:P,2,0)&lt;&gt;"/  { itemToBeCoded"),IF(ISERROR(VLOOKUP(J256,TEST!A:F,6,0)),"",VLOOKUP(J256,TEST!A:F,6,0)),"")</f>
        <v>#N/A</v>
      </c>
      <c r="Y256" t="e">
        <f t="shared" si="16"/>
        <v>#N/A</v>
      </c>
    </row>
    <row r="257" spans="1:25">
      <c r="A257" s="24" t="str">
        <f>IF(ISNA(VLOOKUP(D257,D258:D$10322,1,0)),"",1)</f>
        <v/>
      </c>
      <c r="B257" s="24" t="str">
        <f>IF(ISNA(VLOOKUP(E257,E258:E$10322,1,0)),"",1)</f>
        <v/>
      </c>
      <c r="C257" s="2">
        <v>255</v>
      </c>
      <c r="D257" s="2" t="e">
        <f>VLOOKUP(C257,SOURCE!$V$3:$AC$2856,8,0)</f>
        <v>#N/A</v>
      </c>
      <c r="E257" s="26" t="e">
        <f>CHAR(34)&amp;VLOOKUP(C257,SOURCE!$V$3:$AC$2856,6,0)&amp;CHAR(34)</f>
        <v>#N/A</v>
      </c>
      <c r="F257" s="22" t="e">
        <f>VLOOKUP(C257,SOURCE!$V$3:$AD$2856,9,0)&amp;"           {"&amp;D257&amp;",   "&amp;E257&amp;"},"</f>
        <v>#N/A</v>
      </c>
      <c r="H257" t="b">
        <f>ISNA(VLOOKUP(J257,J258:J$823,1,0))</f>
        <v>1</v>
      </c>
      <c r="I257" s="27" t="e">
        <f>VLOOKUP(C257,SOURCE!V$6:AB$10035,7,0)</f>
        <v>#N/A</v>
      </c>
      <c r="J257" s="28" t="e">
        <f>VLOOKUP(C257,SOURCE!V$6:AB$10035,6,0)</f>
        <v>#N/A</v>
      </c>
      <c r="K257" s="29" t="e">
        <f t="shared" si="17"/>
        <v>#N/A</v>
      </c>
      <c r="L257" s="39" t="e">
        <f>VLOOKUP(C257,SOURCE!V$6:AB$10035,2,0)</f>
        <v>#N/A</v>
      </c>
      <c r="M257" t="e">
        <f>IF(VLOOKUP(I257,SOURCE!B:P,2,0)="/  { itemToBeCoded","To be coded","")</f>
        <v>#N/A</v>
      </c>
      <c r="N257" s="17" t="e">
        <f>IF(AND(O257,VLOOKUP(I257,SOURCE!B:P,2,0)&lt;&gt;"/  { itemToBeCoded"),IF(ISERROR(VLOOKUP(J257,TEST!A:L,12,0)),"",   IF(VLOOKUP(J257,TEST!A:L,12,0)="","",VLOOKUP(J257,TEST!A:L,12,0)&amp;" //"&amp;U257)),"")</f>
        <v>#N/A</v>
      </c>
      <c r="O257" t="b">
        <f>ISNA(VLOOKUP(J257,J$3:J256,1,0))</f>
        <v>1</v>
      </c>
      <c r="Q257" s="26" t="e">
        <f>VLOOKUP(I257,SOURCE!B:P,5,0)</f>
        <v>#N/A</v>
      </c>
      <c r="U257" t="e">
        <f t="shared" si="18"/>
        <v>#N/A</v>
      </c>
      <c r="V257" t="e">
        <f t="shared" si="19"/>
        <v>#N/A</v>
      </c>
      <c r="W257" t="e">
        <f>IF(AND(O257,VLOOKUP(I257,SOURCE!B:P,2,0)&lt;&gt;"/  { itemToBeCoded"),IF(ISERROR(VLOOKUP(J257,TEST!A:F,5,0)),"",VLOOKUP(J257,TEST!A:F,5,0)),"")</f>
        <v>#N/A</v>
      </c>
      <c r="X257" t="e">
        <f>IF(AND(O257,VLOOKUP(I257,SOURCE!B:P,2,0)&lt;&gt;"/  { itemToBeCoded"),IF(ISERROR(VLOOKUP(J257,TEST!A:F,6,0)),"",VLOOKUP(J257,TEST!A:F,6,0)),"")</f>
        <v>#N/A</v>
      </c>
      <c r="Y257" t="e">
        <f t="shared" si="16"/>
        <v>#N/A</v>
      </c>
    </row>
    <row r="258" spans="1:25">
      <c r="A258" s="24" t="str">
        <f>IF(ISNA(VLOOKUP(D258,D259:D$10322,1,0)),"",1)</f>
        <v/>
      </c>
      <c r="B258" s="24" t="str">
        <f>IF(ISNA(VLOOKUP(E258,E259:E$10322,1,0)),"",1)</f>
        <v/>
      </c>
      <c r="C258" s="2">
        <v>256</v>
      </c>
      <c r="D258" s="2" t="e">
        <f>VLOOKUP(C258,SOURCE!$V$3:$AC$2856,8,0)</f>
        <v>#N/A</v>
      </c>
      <c r="E258" s="26" t="e">
        <f>CHAR(34)&amp;VLOOKUP(C258,SOURCE!$V$3:$AC$2856,6,0)&amp;CHAR(34)</f>
        <v>#N/A</v>
      </c>
      <c r="F258" s="22" t="e">
        <f>VLOOKUP(C258,SOURCE!$V$3:$AD$2856,9,0)&amp;"           {"&amp;D258&amp;",   "&amp;E258&amp;"},"</f>
        <v>#N/A</v>
      </c>
      <c r="H258" t="b">
        <f>ISNA(VLOOKUP(J258,J259:J$823,1,0))</f>
        <v>1</v>
      </c>
      <c r="I258" s="27" t="e">
        <f>VLOOKUP(C258,SOURCE!V$6:AB$10035,7,0)</f>
        <v>#N/A</v>
      </c>
      <c r="J258" s="28" t="e">
        <f>VLOOKUP(C258,SOURCE!V$6:AB$10035,6,0)</f>
        <v>#N/A</v>
      </c>
      <c r="K258" s="29" t="e">
        <f t="shared" si="17"/>
        <v>#N/A</v>
      </c>
      <c r="L258" s="39" t="e">
        <f>VLOOKUP(C258,SOURCE!V$6:AB$10035,2,0)</f>
        <v>#N/A</v>
      </c>
      <c r="M258" t="e">
        <f>IF(VLOOKUP(I258,SOURCE!B:P,2,0)="/  { itemToBeCoded","To be coded","")</f>
        <v>#N/A</v>
      </c>
      <c r="N258" s="17" t="e">
        <f>IF(AND(O258,VLOOKUP(I258,SOURCE!B:P,2,0)&lt;&gt;"/  { itemToBeCoded"),IF(ISERROR(VLOOKUP(J258,TEST!A:L,12,0)),"",   IF(VLOOKUP(J258,TEST!A:L,12,0)="","",VLOOKUP(J258,TEST!A:L,12,0)&amp;" //"&amp;U258)),"")</f>
        <v>#N/A</v>
      </c>
      <c r="O258" t="b">
        <f>ISNA(VLOOKUP(J258,J$3:J257,1,0))</f>
        <v>1</v>
      </c>
      <c r="Q258" s="26" t="e">
        <f>VLOOKUP(I258,SOURCE!B:P,5,0)</f>
        <v>#N/A</v>
      </c>
      <c r="U258" t="e">
        <f t="shared" si="18"/>
        <v>#N/A</v>
      </c>
      <c r="V258" t="e">
        <f t="shared" si="19"/>
        <v>#N/A</v>
      </c>
      <c r="W258" t="e">
        <f>IF(AND(O258,VLOOKUP(I258,SOURCE!B:P,2,0)&lt;&gt;"/  { itemToBeCoded"),IF(ISERROR(VLOOKUP(J258,TEST!A:F,5,0)),"",VLOOKUP(J258,TEST!A:F,5,0)),"")</f>
        <v>#N/A</v>
      </c>
      <c r="X258" t="e">
        <f>IF(AND(O258,VLOOKUP(I258,SOURCE!B:P,2,0)&lt;&gt;"/  { itemToBeCoded"),IF(ISERROR(VLOOKUP(J258,TEST!A:F,6,0)),"",VLOOKUP(J258,TEST!A:F,6,0)),"")</f>
        <v>#N/A</v>
      </c>
      <c r="Y258" t="e">
        <f t="shared" si="16"/>
        <v>#N/A</v>
      </c>
    </row>
    <row r="259" spans="1:25">
      <c r="A259" s="24" t="str">
        <f>IF(ISNA(VLOOKUP(D259,D260:D$10322,1,0)),"",1)</f>
        <v/>
      </c>
      <c r="B259" s="24" t="str">
        <f>IF(ISNA(VLOOKUP(E259,E260:E$10322,1,0)),"",1)</f>
        <v/>
      </c>
      <c r="C259" s="2">
        <v>257</v>
      </c>
      <c r="D259" s="2" t="e">
        <f>VLOOKUP(C259,SOURCE!$V$3:$AC$2856,8,0)</f>
        <v>#N/A</v>
      </c>
      <c r="E259" s="26" t="e">
        <f>CHAR(34)&amp;VLOOKUP(C259,SOURCE!$V$3:$AC$2856,6,0)&amp;CHAR(34)</f>
        <v>#N/A</v>
      </c>
      <c r="F259" s="22" t="e">
        <f>VLOOKUP(C259,SOURCE!$V$3:$AD$2856,9,0)&amp;"           {"&amp;D259&amp;",   "&amp;E259&amp;"},"</f>
        <v>#N/A</v>
      </c>
      <c r="H259" t="b">
        <f>ISNA(VLOOKUP(J259,J260:J$823,1,0))</f>
        <v>1</v>
      </c>
      <c r="I259" s="27" t="e">
        <f>VLOOKUP(C259,SOURCE!V$6:AB$10035,7,0)</f>
        <v>#N/A</v>
      </c>
      <c r="J259" s="28" t="e">
        <f>VLOOKUP(C259,SOURCE!V$6:AB$10035,6,0)</f>
        <v>#N/A</v>
      </c>
      <c r="K259" s="29" t="e">
        <f t="shared" si="17"/>
        <v>#N/A</v>
      </c>
      <c r="L259" s="39" t="e">
        <f>VLOOKUP(C259,SOURCE!V$6:AB$10035,2,0)</f>
        <v>#N/A</v>
      </c>
      <c r="M259" t="e">
        <f>IF(VLOOKUP(I259,SOURCE!B:P,2,0)="/  { itemToBeCoded","To be coded","")</f>
        <v>#N/A</v>
      </c>
      <c r="N259" s="17" t="e">
        <f>IF(AND(O259,VLOOKUP(I259,SOURCE!B:P,2,0)&lt;&gt;"/  { itemToBeCoded"),IF(ISERROR(VLOOKUP(J259,TEST!A:L,12,0)),"",   IF(VLOOKUP(J259,TEST!A:L,12,0)="","",VLOOKUP(J259,TEST!A:L,12,0)&amp;" //"&amp;U259)),"")</f>
        <v>#N/A</v>
      </c>
      <c r="O259" t="b">
        <f>ISNA(VLOOKUP(J259,J$3:J258,1,0))</f>
        <v>1</v>
      </c>
      <c r="Q259" s="26" t="e">
        <f>VLOOKUP(I259,SOURCE!B:P,5,0)</f>
        <v>#N/A</v>
      </c>
      <c r="U259" t="e">
        <f t="shared" si="18"/>
        <v>#N/A</v>
      </c>
      <c r="V259" t="e">
        <f t="shared" si="19"/>
        <v>#N/A</v>
      </c>
      <c r="W259" t="e">
        <f>IF(AND(O259,VLOOKUP(I259,SOURCE!B:P,2,0)&lt;&gt;"/  { itemToBeCoded"),IF(ISERROR(VLOOKUP(J259,TEST!A:F,5,0)),"",VLOOKUP(J259,TEST!A:F,5,0)),"")</f>
        <v>#N/A</v>
      </c>
      <c r="X259" t="e">
        <f>IF(AND(O259,VLOOKUP(I259,SOURCE!B:P,2,0)&lt;&gt;"/  { itemToBeCoded"),IF(ISERROR(VLOOKUP(J259,TEST!A:F,6,0)),"",VLOOKUP(J259,TEST!A:F,6,0)),"")</f>
        <v>#N/A</v>
      </c>
      <c r="Y259" t="e">
        <f t="shared" si="16"/>
        <v>#N/A</v>
      </c>
    </row>
    <row r="260" spans="1:25">
      <c r="A260" s="24" t="str">
        <f>IF(ISNA(VLOOKUP(D260,D261:D$10322,1,0)),"",1)</f>
        <v/>
      </c>
      <c r="B260" s="24" t="str">
        <f>IF(ISNA(VLOOKUP(E260,E261:E$10322,1,0)),"",1)</f>
        <v/>
      </c>
      <c r="C260" s="2">
        <v>258</v>
      </c>
      <c r="D260" s="2" t="e">
        <f>VLOOKUP(C260,SOURCE!$V$3:$AC$2856,8,0)</f>
        <v>#N/A</v>
      </c>
      <c r="E260" s="26" t="e">
        <f>CHAR(34)&amp;VLOOKUP(C260,SOURCE!$V$3:$AC$2856,6,0)&amp;CHAR(34)</f>
        <v>#N/A</v>
      </c>
      <c r="F260" s="22" t="e">
        <f>VLOOKUP(C260,SOURCE!$V$3:$AD$2856,9,0)&amp;"           {"&amp;D260&amp;",   "&amp;E260&amp;"},"</f>
        <v>#N/A</v>
      </c>
      <c r="H260" t="b">
        <f>ISNA(VLOOKUP(J260,J261:J$823,1,0))</f>
        <v>1</v>
      </c>
      <c r="I260" s="27" t="e">
        <f>VLOOKUP(C260,SOURCE!V$6:AB$10035,7,0)</f>
        <v>#N/A</v>
      </c>
      <c r="J260" s="28" t="e">
        <f>VLOOKUP(C260,SOURCE!V$6:AB$10035,6,0)</f>
        <v>#N/A</v>
      </c>
      <c r="K260" s="29" t="e">
        <f t="shared" si="17"/>
        <v>#N/A</v>
      </c>
      <c r="L260" s="39" t="e">
        <f>VLOOKUP(C260,SOURCE!V$6:AB$10035,2,0)</f>
        <v>#N/A</v>
      </c>
      <c r="M260" t="e">
        <f>IF(VLOOKUP(I260,SOURCE!B:P,2,0)="/  { itemToBeCoded","To be coded","")</f>
        <v>#N/A</v>
      </c>
      <c r="N260" s="17" t="e">
        <f>IF(AND(O260,VLOOKUP(I260,SOURCE!B:P,2,0)&lt;&gt;"/  { itemToBeCoded"),IF(ISERROR(VLOOKUP(J260,TEST!A:L,12,0)),"",   IF(VLOOKUP(J260,TEST!A:L,12,0)="","",VLOOKUP(J260,TEST!A:L,12,0)&amp;" //"&amp;U260)),"")</f>
        <v>#N/A</v>
      </c>
      <c r="O260" t="b">
        <f>ISNA(VLOOKUP(J260,J$3:J259,1,0))</f>
        <v>1</v>
      </c>
      <c r="Q260" s="26" t="e">
        <f>VLOOKUP(I260,SOURCE!B:P,5,0)</f>
        <v>#N/A</v>
      </c>
      <c r="U260" t="e">
        <f t="shared" si="18"/>
        <v>#N/A</v>
      </c>
      <c r="V260" t="e">
        <f t="shared" si="19"/>
        <v>#N/A</v>
      </c>
      <c r="W260" t="e">
        <f>IF(AND(O260,VLOOKUP(I260,SOURCE!B:P,2,0)&lt;&gt;"/  { itemToBeCoded"),IF(ISERROR(VLOOKUP(J260,TEST!A:F,5,0)),"",VLOOKUP(J260,TEST!A:F,5,0)),"")</f>
        <v>#N/A</v>
      </c>
      <c r="X260" t="e">
        <f>IF(AND(O260,VLOOKUP(I260,SOURCE!B:P,2,0)&lt;&gt;"/  { itemToBeCoded"),IF(ISERROR(VLOOKUP(J260,TEST!A:F,6,0)),"",VLOOKUP(J260,TEST!A:F,6,0)),"")</f>
        <v>#N/A</v>
      </c>
      <c r="Y260" t="e">
        <f t="shared" si="16"/>
        <v>#N/A</v>
      </c>
    </row>
    <row r="261" spans="1:25">
      <c r="A261" s="24" t="str">
        <f>IF(ISNA(VLOOKUP(D261,D262:D$10322,1,0)),"",1)</f>
        <v/>
      </c>
      <c r="B261" s="24" t="str">
        <f>IF(ISNA(VLOOKUP(E261,E262:E$10322,1,0)),"",1)</f>
        <v/>
      </c>
      <c r="C261" s="2">
        <v>259</v>
      </c>
      <c r="D261" s="2" t="e">
        <f>VLOOKUP(C261,SOURCE!$V$3:$AC$2856,8,0)</f>
        <v>#N/A</v>
      </c>
      <c r="E261" s="26" t="e">
        <f>CHAR(34)&amp;VLOOKUP(C261,SOURCE!$V$3:$AC$2856,6,0)&amp;CHAR(34)</f>
        <v>#N/A</v>
      </c>
      <c r="F261" s="22" t="e">
        <f>VLOOKUP(C261,SOURCE!$V$3:$AD$2856,9,0)&amp;"           {"&amp;D261&amp;",   "&amp;E261&amp;"},"</f>
        <v>#N/A</v>
      </c>
      <c r="H261" t="b">
        <f>ISNA(VLOOKUP(J261,J262:J$823,1,0))</f>
        <v>1</v>
      </c>
      <c r="I261" s="27" t="e">
        <f>VLOOKUP(C261,SOURCE!V$6:AB$10035,7,0)</f>
        <v>#N/A</v>
      </c>
      <c r="J261" s="28" t="e">
        <f>VLOOKUP(C261,SOURCE!V$6:AB$10035,6,0)</f>
        <v>#N/A</v>
      </c>
      <c r="K261" s="29" t="e">
        <f t="shared" si="17"/>
        <v>#N/A</v>
      </c>
      <c r="L261" s="39" t="e">
        <f>VLOOKUP(C261,SOURCE!V$6:AB$10035,2,0)</f>
        <v>#N/A</v>
      </c>
      <c r="M261" t="e">
        <f>IF(VLOOKUP(I261,SOURCE!B:P,2,0)="/  { itemToBeCoded","To be coded","")</f>
        <v>#N/A</v>
      </c>
      <c r="N261" s="17" t="e">
        <f>IF(AND(O261,VLOOKUP(I261,SOURCE!B:P,2,0)&lt;&gt;"/  { itemToBeCoded"),IF(ISERROR(VLOOKUP(J261,TEST!A:L,12,0)),"",   IF(VLOOKUP(J261,TEST!A:L,12,0)="","",VLOOKUP(J261,TEST!A:L,12,0)&amp;" //"&amp;U261)),"")</f>
        <v>#N/A</v>
      </c>
      <c r="O261" t="b">
        <f>ISNA(VLOOKUP(J261,J$3:J260,1,0))</f>
        <v>1</v>
      </c>
      <c r="Q261" s="26" t="e">
        <f>VLOOKUP(I261,SOURCE!B:P,5,0)</f>
        <v>#N/A</v>
      </c>
      <c r="U261" t="e">
        <f t="shared" si="18"/>
        <v>#N/A</v>
      </c>
      <c r="V261" t="e">
        <f t="shared" si="19"/>
        <v>#N/A</v>
      </c>
      <c r="W261" t="e">
        <f>IF(AND(O261,VLOOKUP(I261,SOURCE!B:P,2,0)&lt;&gt;"/  { itemToBeCoded"),IF(ISERROR(VLOOKUP(J261,TEST!A:F,5,0)),"",VLOOKUP(J261,TEST!A:F,5,0)),"")</f>
        <v>#N/A</v>
      </c>
      <c r="X261" t="e">
        <f>IF(AND(O261,VLOOKUP(I261,SOURCE!B:P,2,0)&lt;&gt;"/  { itemToBeCoded"),IF(ISERROR(VLOOKUP(J261,TEST!A:F,6,0)),"",VLOOKUP(J261,TEST!A:F,6,0)),"")</f>
        <v>#N/A</v>
      </c>
      <c r="Y261" t="e">
        <f t="shared" si="16"/>
        <v>#N/A</v>
      </c>
    </row>
    <row r="262" spans="1:25">
      <c r="A262" s="24" t="str">
        <f>IF(ISNA(VLOOKUP(D262,D263:D$10322,1,0)),"",1)</f>
        <v/>
      </c>
      <c r="B262" s="24" t="str">
        <f>IF(ISNA(VLOOKUP(E262,E263:E$10322,1,0)),"",1)</f>
        <v/>
      </c>
      <c r="C262" s="2">
        <v>260</v>
      </c>
      <c r="D262" s="2" t="e">
        <f>VLOOKUP(C262,SOURCE!$V$3:$AC$2856,8,0)</f>
        <v>#N/A</v>
      </c>
      <c r="E262" s="26" t="e">
        <f>CHAR(34)&amp;VLOOKUP(C262,SOURCE!$V$3:$AC$2856,6,0)&amp;CHAR(34)</f>
        <v>#N/A</v>
      </c>
      <c r="F262" s="22" t="e">
        <f>VLOOKUP(C262,SOURCE!$V$3:$AD$2856,9,0)&amp;"           {"&amp;D262&amp;",   "&amp;E262&amp;"},"</f>
        <v>#N/A</v>
      </c>
      <c r="H262" t="b">
        <f>ISNA(VLOOKUP(J262,J263:J$823,1,0))</f>
        <v>1</v>
      </c>
      <c r="I262" s="27" t="e">
        <f>VLOOKUP(C262,SOURCE!V$6:AB$10035,7,0)</f>
        <v>#N/A</v>
      </c>
      <c r="J262" s="28" t="e">
        <f>VLOOKUP(C262,SOURCE!V$6:AB$10035,6,0)</f>
        <v>#N/A</v>
      </c>
      <c r="K262" s="29" t="e">
        <f t="shared" si="17"/>
        <v>#N/A</v>
      </c>
      <c r="L262" s="39" t="e">
        <f>VLOOKUP(C262,SOURCE!V$6:AB$10035,2,0)</f>
        <v>#N/A</v>
      </c>
      <c r="M262" t="e">
        <f>IF(VLOOKUP(I262,SOURCE!B:P,2,0)="/  { itemToBeCoded","To be coded","")</f>
        <v>#N/A</v>
      </c>
      <c r="N262" s="17" t="e">
        <f>IF(AND(O262,VLOOKUP(I262,SOURCE!B:P,2,0)&lt;&gt;"/  { itemToBeCoded"),IF(ISERROR(VLOOKUP(J262,TEST!A:L,12,0)),"",   IF(VLOOKUP(J262,TEST!A:L,12,0)="","",VLOOKUP(J262,TEST!A:L,12,0)&amp;" //"&amp;U262)),"")</f>
        <v>#N/A</v>
      </c>
      <c r="O262" t="b">
        <f>ISNA(VLOOKUP(J262,J$3:J261,1,0))</f>
        <v>1</v>
      </c>
      <c r="Q262" s="26" t="e">
        <f>VLOOKUP(I262,SOURCE!B:P,5,0)</f>
        <v>#N/A</v>
      </c>
      <c r="U262" t="e">
        <f t="shared" si="18"/>
        <v>#N/A</v>
      </c>
      <c r="V262" t="e">
        <f t="shared" si="19"/>
        <v>#N/A</v>
      </c>
      <c r="W262" t="e">
        <f>IF(AND(O262,VLOOKUP(I262,SOURCE!B:P,2,0)&lt;&gt;"/  { itemToBeCoded"),IF(ISERROR(VLOOKUP(J262,TEST!A:F,5,0)),"",VLOOKUP(J262,TEST!A:F,5,0)),"")</f>
        <v>#N/A</v>
      </c>
      <c r="X262" t="e">
        <f>IF(AND(O262,VLOOKUP(I262,SOURCE!B:P,2,0)&lt;&gt;"/  { itemToBeCoded"),IF(ISERROR(VLOOKUP(J262,TEST!A:F,6,0)),"",VLOOKUP(J262,TEST!A:F,6,0)),"")</f>
        <v>#N/A</v>
      </c>
      <c r="Y262" t="e">
        <f t="shared" ref="Y262:Y325" si="20">IF(AND(N262&lt;&gt;"",X262&lt;&gt;""),"both","")</f>
        <v>#N/A</v>
      </c>
    </row>
    <row r="263" spans="1:25">
      <c r="A263" s="24" t="str">
        <f>IF(ISNA(VLOOKUP(D263,D264:D$10322,1,0)),"",1)</f>
        <v/>
      </c>
      <c r="B263" s="24" t="str">
        <f>IF(ISNA(VLOOKUP(E263,E264:E$10322,1,0)),"",1)</f>
        <v/>
      </c>
      <c r="C263" s="2">
        <v>261</v>
      </c>
      <c r="D263" s="2" t="e">
        <f>VLOOKUP(C263,SOURCE!$V$3:$AC$2856,8,0)</f>
        <v>#N/A</v>
      </c>
      <c r="E263" s="26" t="e">
        <f>CHAR(34)&amp;VLOOKUP(C263,SOURCE!$V$3:$AC$2856,6,0)&amp;CHAR(34)</f>
        <v>#N/A</v>
      </c>
      <c r="F263" s="22" t="e">
        <f>VLOOKUP(C263,SOURCE!$V$3:$AD$2856,9,0)&amp;"           {"&amp;D263&amp;",   "&amp;E263&amp;"},"</f>
        <v>#N/A</v>
      </c>
      <c r="H263" t="b">
        <f>ISNA(VLOOKUP(J263,J264:J$823,1,0))</f>
        <v>1</v>
      </c>
      <c r="I263" s="27" t="e">
        <f>VLOOKUP(C263,SOURCE!V$6:AB$10035,7,0)</f>
        <v>#N/A</v>
      </c>
      <c r="J263" s="28" t="e">
        <f>VLOOKUP(C263,SOURCE!V$6:AB$10035,6,0)</f>
        <v>#N/A</v>
      </c>
      <c r="K263" s="29" t="e">
        <f t="shared" si="17"/>
        <v>#N/A</v>
      </c>
      <c r="L263" s="39" t="e">
        <f>VLOOKUP(C263,SOURCE!V$6:AB$10035,2,0)</f>
        <v>#N/A</v>
      </c>
      <c r="M263" t="e">
        <f>IF(VLOOKUP(I263,SOURCE!B:P,2,0)="/  { itemToBeCoded","To be coded","")</f>
        <v>#N/A</v>
      </c>
      <c r="N263" s="17" t="e">
        <f>IF(AND(O263,VLOOKUP(I263,SOURCE!B:P,2,0)&lt;&gt;"/  { itemToBeCoded"),IF(ISERROR(VLOOKUP(J263,TEST!A:L,12,0)),"",   IF(VLOOKUP(J263,TEST!A:L,12,0)="","",VLOOKUP(J263,TEST!A:L,12,0)&amp;" //"&amp;U263)),"")</f>
        <v>#N/A</v>
      </c>
      <c r="O263" t="b">
        <f>ISNA(VLOOKUP(J263,J$3:J262,1,0))</f>
        <v>1</v>
      </c>
      <c r="Q263" s="26" t="e">
        <f>VLOOKUP(I263,SOURCE!B:P,5,0)</f>
        <v>#N/A</v>
      </c>
      <c r="U263" t="e">
        <f t="shared" si="18"/>
        <v>#N/A</v>
      </c>
      <c r="V263" t="e">
        <f t="shared" si="19"/>
        <v>#N/A</v>
      </c>
      <c r="W263" t="e">
        <f>IF(AND(O263,VLOOKUP(I263,SOURCE!B:P,2,0)&lt;&gt;"/  { itemToBeCoded"),IF(ISERROR(VLOOKUP(J263,TEST!A:F,5,0)),"",VLOOKUP(J263,TEST!A:F,5,0)),"")</f>
        <v>#N/A</v>
      </c>
      <c r="X263" t="e">
        <f>IF(AND(O263,VLOOKUP(I263,SOURCE!B:P,2,0)&lt;&gt;"/  { itemToBeCoded"),IF(ISERROR(VLOOKUP(J263,TEST!A:F,6,0)),"",VLOOKUP(J263,TEST!A:F,6,0)),"")</f>
        <v>#N/A</v>
      </c>
      <c r="Y263" t="e">
        <f t="shared" si="20"/>
        <v>#N/A</v>
      </c>
    </row>
    <row r="264" spans="1:25">
      <c r="A264" s="24" t="str">
        <f>IF(ISNA(VLOOKUP(D264,D265:D$10322,1,0)),"",1)</f>
        <v/>
      </c>
      <c r="B264" s="24" t="str">
        <f>IF(ISNA(VLOOKUP(E264,E265:E$10322,1,0)),"",1)</f>
        <v/>
      </c>
      <c r="C264" s="2">
        <v>262</v>
      </c>
      <c r="D264" s="2" t="e">
        <f>VLOOKUP(C264,SOURCE!$V$3:$AC$2856,8,0)</f>
        <v>#N/A</v>
      </c>
      <c r="E264" s="26" t="e">
        <f>CHAR(34)&amp;VLOOKUP(C264,SOURCE!$V$3:$AC$2856,6,0)&amp;CHAR(34)</f>
        <v>#N/A</v>
      </c>
      <c r="F264" s="22" t="e">
        <f>VLOOKUP(C264,SOURCE!$V$3:$AD$2856,9,0)&amp;"           {"&amp;D264&amp;",   "&amp;E264&amp;"},"</f>
        <v>#N/A</v>
      </c>
      <c r="H264" t="b">
        <f>ISNA(VLOOKUP(J264,J265:J$823,1,0))</f>
        <v>1</v>
      </c>
      <c r="I264" s="27" t="e">
        <f>VLOOKUP(C264,SOURCE!V$6:AB$10035,7,0)</f>
        <v>#N/A</v>
      </c>
      <c r="J264" s="28" t="e">
        <f>VLOOKUP(C264,SOURCE!V$6:AB$10035,6,0)</f>
        <v>#N/A</v>
      </c>
      <c r="K264" s="29" t="e">
        <f t="shared" si="17"/>
        <v>#N/A</v>
      </c>
      <c r="L264" s="39" t="e">
        <f>VLOOKUP(C264,SOURCE!V$6:AB$10035,2,0)</f>
        <v>#N/A</v>
      </c>
      <c r="M264" t="e">
        <f>IF(VLOOKUP(I264,SOURCE!B:P,2,0)="/  { itemToBeCoded","To be coded","")</f>
        <v>#N/A</v>
      </c>
      <c r="N264" s="17" t="e">
        <f>IF(AND(O264,VLOOKUP(I264,SOURCE!B:P,2,0)&lt;&gt;"/  { itemToBeCoded"),IF(ISERROR(VLOOKUP(J264,TEST!A:L,12,0)),"",   IF(VLOOKUP(J264,TEST!A:L,12,0)="","",VLOOKUP(J264,TEST!A:L,12,0)&amp;" //"&amp;U264)),"")</f>
        <v>#N/A</v>
      </c>
      <c r="O264" t="b">
        <f>ISNA(VLOOKUP(J264,J$3:J263,1,0))</f>
        <v>1</v>
      </c>
      <c r="Q264" s="26" t="e">
        <f>VLOOKUP(I264,SOURCE!B:P,5,0)</f>
        <v>#N/A</v>
      </c>
      <c r="U264" t="e">
        <f t="shared" si="18"/>
        <v>#N/A</v>
      </c>
      <c r="V264" t="e">
        <f t="shared" si="19"/>
        <v>#N/A</v>
      </c>
      <c r="W264" t="e">
        <f>IF(AND(O264,VLOOKUP(I264,SOURCE!B:P,2,0)&lt;&gt;"/  { itemToBeCoded"),IF(ISERROR(VLOOKUP(J264,TEST!A:F,5,0)),"",VLOOKUP(J264,TEST!A:F,5,0)),"")</f>
        <v>#N/A</v>
      </c>
      <c r="X264" t="e">
        <f>IF(AND(O264,VLOOKUP(I264,SOURCE!B:P,2,0)&lt;&gt;"/  { itemToBeCoded"),IF(ISERROR(VLOOKUP(J264,TEST!A:F,6,0)),"",VLOOKUP(J264,TEST!A:F,6,0)),"")</f>
        <v>#N/A</v>
      </c>
      <c r="Y264" t="e">
        <f t="shared" si="20"/>
        <v>#N/A</v>
      </c>
    </row>
    <row r="265" spans="1:25">
      <c r="A265" s="24" t="str">
        <f>IF(ISNA(VLOOKUP(D265,D266:D$10322,1,0)),"",1)</f>
        <v/>
      </c>
      <c r="B265" s="24" t="str">
        <f>IF(ISNA(VLOOKUP(E265,E266:E$10322,1,0)),"",1)</f>
        <v/>
      </c>
      <c r="C265" s="2">
        <v>263</v>
      </c>
      <c r="D265" s="2" t="e">
        <f>VLOOKUP(C265,SOURCE!$V$3:$AC$2856,8,0)</f>
        <v>#N/A</v>
      </c>
      <c r="E265" s="26" t="e">
        <f>CHAR(34)&amp;VLOOKUP(C265,SOURCE!$V$3:$AC$2856,6,0)&amp;CHAR(34)</f>
        <v>#N/A</v>
      </c>
      <c r="F265" s="22" t="e">
        <f>VLOOKUP(C265,SOURCE!$V$3:$AD$2856,9,0)&amp;"           {"&amp;D265&amp;",   "&amp;E265&amp;"},"</f>
        <v>#N/A</v>
      </c>
      <c r="H265" t="b">
        <f>ISNA(VLOOKUP(J265,J266:J$823,1,0))</f>
        <v>1</v>
      </c>
      <c r="I265" s="27" t="e">
        <f>VLOOKUP(C265,SOURCE!V$6:AB$10035,7,0)</f>
        <v>#N/A</v>
      </c>
      <c r="J265" s="28" t="e">
        <f>VLOOKUP(C265,SOURCE!V$6:AB$10035,6,0)</f>
        <v>#N/A</v>
      </c>
      <c r="K265" s="29" t="e">
        <f t="shared" ref="K265:K328" si="21">SUBSTITUTE(SUBSTITUTE(SUBSTITUTE(SUBSTITUTE(SUBSTITUTE(SUBSTITUTE(SUBSTITUTE(SUBSTITUTE(SUBSTITUTE(SUBSTITUTE(SUBSTITUTE(SUBSTITUTE((SUBSTITUTE(SUBSTITUTE(SUBSTITUTE(SUBSTITUTE(Q265,"STD_SIGMA","SUM"),"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265" s="39" t="e">
        <f>VLOOKUP(C265,SOURCE!V$6:AB$10035,2,0)</f>
        <v>#N/A</v>
      </c>
      <c r="M265" t="e">
        <f>IF(VLOOKUP(I265,SOURCE!B:P,2,0)="/  { itemToBeCoded","To be coded","")</f>
        <v>#N/A</v>
      </c>
      <c r="N265" s="17" t="e">
        <f>IF(AND(O265,VLOOKUP(I265,SOURCE!B:P,2,0)&lt;&gt;"/  { itemToBeCoded"),IF(ISERROR(VLOOKUP(J265,TEST!A:L,12,0)),"",   IF(VLOOKUP(J265,TEST!A:L,12,0)="","",VLOOKUP(J265,TEST!A:L,12,0)&amp;" //"&amp;U265)),"")</f>
        <v>#N/A</v>
      </c>
      <c r="O265" t="b">
        <f>ISNA(VLOOKUP(J265,J$3:J264,1,0))</f>
        <v>1</v>
      </c>
      <c r="Q265" s="26" t="e">
        <f>VLOOKUP(I265,SOURCE!B:P,5,0)</f>
        <v>#N/A</v>
      </c>
      <c r="U265" t="e">
        <f t="shared" si="18"/>
        <v>#N/A</v>
      </c>
      <c r="V265" t="e">
        <f t="shared" si="19"/>
        <v>#N/A</v>
      </c>
      <c r="W265" t="e">
        <f>IF(AND(O265,VLOOKUP(I265,SOURCE!B:P,2,0)&lt;&gt;"/  { itemToBeCoded"),IF(ISERROR(VLOOKUP(J265,TEST!A:F,5,0)),"",VLOOKUP(J265,TEST!A:F,5,0)),"")</f>
        <v>#N/A</v>
      </c>
      <c r="X265" t="e">
        <f>IF(AND(O265,VLOOKUP(I265,SOURCE!B:P,2,0)&lt;&gt;"/  { itemToBeCoded"),IF(ISERROR(VLOOKUP(J265,TEST!A:F,6,0)),"",VLOOKUP(J265,TEST!A:F,6,0)),"")</f>
        <v>#N/A</v>
      </c>
      <c r="Y265" t="e">
        <f t="shared" si="20"/>
        <v>#N/A</v>
      </c>
    </row>
    <row r="266" spans="1:25">
      <c r="A266" s="24" t="str">
        <f>IF(ISNA(VLOOKUP(D266,D267:D$10322,1,0)),"",1)</f>
        <v/>
      </c>
      <c r="B266" s="24" t="str">
        <f>IF(ISNA(VLOOKUP(E266,E267:E$10322,1,0)),"",1)</f>
        <v/>
      </c>
      <c r="C266" s="2">
        <v>264</v>
      </c>
      <c r="D266" s="2" t="e">
        <f>VLOOKUP(C266,SOURCE!$V$3:$AC$2856,8,0)</f>
        <v>#N/A</v>
      </c>
      <c r="E266" s="26" t="e">
        <f>CHAR(34)&amp;VLOOKUP(C266,SOURCE!$V$3:$AC$2856,6,0)&amp;CHAR(34)</f>
        <v>#N/A</v>
      </c>
      <c r="F266" s="22" t="e">
        <f>VLOOKUP(C266,SOURCE!$V$3:$AD$2856,9,0)&amp;"           {"&amp;D266&amp;",   "&amp;E266&amp;"},"</f>
        <v>#N/A</v>
      </c>
      <c r="H266" t="b">
        <f>ISNA(VLOOKUP(J266,J267:J$823,1,0))</f>
        <v>1</v>
      </c>
      <c r="I266" s="27" t="e">
        <f>VLOOKUP(C266,SOURCE!V$6:AB$10035,7,0)</f>
        <v>#N/A</v>
      </c>
      <c r="J266" s="28" t="e">
        <f>VLOOKUP(C266,SOURCE!V$6:AB$10035,6,0)</f>
        <v>#N/A</v>
      </c>
      <c r="K266" s="29" t="e">
        <f t="shared" si="21"/>
        <v>#N/A</v>
      </c>
      <c r="L266" s="39" t="e">
        <f>VLOOKUP(C266,SOURCE!V$6:AB$10035,2,0)</f>
        <v>#N/A</v>
      </c>
      <c r="M266" t="e">
        <f>IF(VLOOKUP(I266,SOURCE!B:P,2,0)="/  { itemToBeCoded","To be coded","")</f>
        <v>#N/A</v>
      </c>
      <c r="N266" s="17" t="e">
        <f>IF(AND(O266,VLOOKUP(I266,SOURCE!B:P,2,0)&lt;&gt;"/  { itemToBeCoded"),IF(ISERROR(VLOOKUP(J266,TEST!A:L,12,0)),"",   IF(VLOOKUP(J266,TEST!A:L,12,0)="","",VLOOKUP(J266,TEST!A:L,12,0)&amp;" //"&amp;U266)),"")</f>
        <v>#N/A</v>
      </c>
      <c r="O266" t="b">
        <f>ISNA(VLOOKUP(J266,J$3:J265,1,0))</f>
        <v>1</v>
      </c>
      <c r="Q266" s="26" t="e">
        <f>VLOOKUP(I266,SOURCE!B:P,5,0)</f>
        <v>#N/A</v>
      </c>
      <c r="U266" t="e">
        <f t="shared" si="18"/>
        <v>#N/A</v>
      </c>
      <c r="V266" t="e">
        <f t="shared" si="19"/>
        <v>#N/A</v>
      </c>
      <c r="W266" t="e">
        <f>IF(AND(O266,VLOOKUP(I266,SOURCE!B:P,2,0)&lt;&gt;"/  { itemToBeCoded"),IF(ISERROR(VLOOKUP(J266,TEST!A:F,5,0)),"",VLOOKUP(J266,TEST!A:F,5,0)),"")</f>
        <v>#N/A</v>
      </c>
      <c r="X266" t="e">
        <f>IF(AND(O266,VLOOKUP(I266,SOURCE!B:P,2,0)&lt;&gt;"/  { itemToBeCoded"),IF(ISERROR(VLOOKUP(J266,TEST!A:F,6,0)),"",VLOOKUP(J266,TEST!A:F,6,0)),"")</f>
        <v>#N/A</v>
      </c>
      <c r="Y266" t="e">
        <f t="shared" si="20"/>
        <v>#N/A</v>
      </c>
    </row>
    <row r="267" spans="1:25">
      <c r="A267" s="24" t="str">
        <f>IF(ISNA(VLOOKUP(D267,D268:D$10322,1,0)),"",1)</f>
        <v/>
      </c>
      <c r="B267" s="24" t="str">
        <f>IF(ISNA(VLOOKUP(E267,E268:E$10322,1,0)),"",1)</f>
        <v/>
      </c>
      <c r="C267" s="2">
        <v>265</v>
      </c>
      <c r="D267" s="2" t="e">
        <f>VLOOKUP(C267,SOURCE!$V$3:$AC$2856,8,0)</f>
        <v>#N/A</v>
      </c>
      <c r="E267" s="26" t="e">
        <f>CHAR(34)&amp;VLOOKUP(C267,SOURCE!$V$3:$AC$2856,6,0)&amp;CHAR(34)</f>
        <v>#N/A</v>
      </c>
      <c r="F267" s="22" t="e">
        <f>VLOOKUP(C267,SOURCE!$V$3:$AD$2856,9,0)&amp;"           {"&amp;D267&amp;",   "&amp;E267&amp;"},"</f>
        <v>#N/A</v>
      </c>
      <c r="H267" t="b">
        <f>ISNA(VLOOKUP(J267,J268:J$823,1,0))</f>
        <v>1</v>
      </c>
      <c r="I267" s="27" t="e">
        <f>VLOOKUP(C267,SOURCE!V$6:AB$10035,7,0)</f>
        <v>#N/A</v>
      </c>
      <c r="J267" s="28" t="e">
        <f>VLOOKUP(C267,SOURCE!V$6:AB$10035,6,0)</f>
        <v>#N/A</v>
      </c>
      <c r="K267" s="29" t="e">
        <f t="shared" si="21"/>
        <v>#N/A</v>
      </c>
      <c r="L267" s="39" t="e">
        <f>VLOOKUP(C267,SOURCE!V$6:AB$10035,2,0)</f>
        <v>#N/A</v>
      </c>
      <c r="M267" t="e">
        <f>IF(VLOOKUP(I267,SOURCE!B:P,2,0)="/  { itemToBeCoded","To be coded","")</f>
        <v>#N/A</v>
      </c>
      <c r="N267" s="17" t="e">
        <f>IF(AND(O267,VLOOKUP(I267,SOURCE!B:P,2,0)&lt;&gt;"/  { itemToBeCoded"),IF(ISERROR(VLOOKUP(J267,TEST!A:L,12,0)),"",   IF(VLOOKUP(J267,TEST!A:L,12,0)="","",VLOOKUP(J267,TEST!A:L,12,0)&amp;" //"&amp;U267)),"")</f>
        <v>#N/A</v>
      </c>
      <c r="O267" t="b">
        <f>ISNA(VLOOKUP(J267,J$3:J266,1,0))</f>
        <v>1</v>
      </c>
      <c r="Q267" s="26" t="e">
        <f>VLOOKUP(I267,SOURCE!B:P,5,0)</f>
        <v>#N/A</v>
      </c>
      <c r="U267" t="e">
        <f t="shared" si="18"/>
        <v>#N/A</v>
      </c>
      <c r="V267" t="e">
        <f t="shared" si="19"/>
        <v>#N/A</v>
      </c>
      <c r="W267" t="e">
        <f>IF(AND(O267,VLOOKUP(I267,SOURCE!B:P,2,0)&lt;&gt;"/  { itemToBeCoded"),IF(ISERROR(VLOOKUP(J267,TEST!A:F,5,0)),"",VLOOKUP(J267,TEST!A:F,5,0)),"")</f>
        <v>#N/A</v>
      </c>
      <c r="X267" t="e">
        <f>IF(AND(O267,VLOOKUP(I267,SOURCE!B:P,2,0)&lt;&gt;"/  { itemToBeCoded"),IF(ISERROR(VLOOKUP(J267,TEST!A:F,6,0)),"",VLOOKUP(J267,TEST!A:F,6,0)),"")</f>
        <v>#N/A</v>
      </c>
      <c r="Y267" t="e">
        <f t="shared" si="20"/>
        <v>#N/A</v>
      </c>
    </row>
    <row r="268" spans="1:25">
      <c r="A268" s="24" t="str">
        <f>IF(ISNA(VLOOKUP(D268,D269:D$10322,1,0)),"",1)</f>
        <v/>
      </c>
      <c r="B268" s="24" t="str">
        <f>IF(ISNA(VLOOKUP(E268,E269:E$10322,1,0)),"",1)</f>
        <v/>
      </c>
      <c r="C268" s="2">
        <v>266</v>
      </c>
      <c r="D268" s="2" t="e">
        <f>VLOOKUP(C268,SOURCE!$V$3:$AC$2856,8,0)</f>
        <v>#N/A</v>
      </c>
      <c r="E268" s="26" t="e">
        <f>CHAR(34)&amp;VLOOKUP(C268,SOURCE!$V$3:$AC$2856,6,0)&amp;CHAR(34)</f>
        <v>#N/A</v>
      </c>
      <c r="F268" s="22" t="e">
        <f>VLOOKUP(C268,SOURCE!$V$3:$AD$2856,9,0)&amp;"           {"&amp;D268&amp;",   "&amp;E268&amp;"},"</f>
        <v>#N/A</v>
      </c>
      <c r="H268" t="b">
        <f>ISNA(VLOOKUP(J268,J269:J$823,1,0))</f>
        <v>1</v>
      </c>
      <c r="I268" s="27" t="e">
        <f>VLOOKUP(C268,SOURCE!V$6:AB$10035,7,0)</f>
        <v>#N/A</v>
      </c>
      <c r="J268" s="28" t="e">
        <f>VLOOKUP(C268,SOURCE!V$6:AB$10035,6,0)</f>
        <v>#N/A</v>
      </c>
      <c r="K268" s="29" t="e">
        <f t="shared" si="21"/>
        <v>#N/A</v>
      </c>
      <c r="L268" s="39" t="e">
        <f>VLOOKUP(C268,SOURCE!V$6:AB$10035,2,0)</f>
        <v>#N/A</v>
      </c>
      <c r="M268" t="e">
        <f>IF(VLOOKUP(I268,SOURCE!B:P,2,0)="/  { itemToBeCoded","To be coded","")</f>
        <v>#N/A</v>
      </c>
      <c r="N268" s="17" t="e">
        <f>IF(AND(O268,VLOOKUP(I268,SOURCE!B:P,2,0)&lt;&gt;"/  { itemToBeCoded"),IF(ISERROR(VLOOKUP(J268,TEST!A:L,12,0)),"",   IF(VLOOKUP(J268,TEST!A:L,12,0)="","",VLOOKUP(J268,TEST!A:L,12,0)&amp;" //"&amp;U268)),"")</f>
        <v>#N/A</v>
      </c>
      <c r="O268" t="b">
        <f>ISNA(VLOOKUP(J268,J$3:J267,1,0))</f>
        <v>1</v>
      </c>
      <c r="Q268" s="26" t="e">
        <f>VLOOKUP(I268,SOURCE!B:P,5,0)</f>
        <v>#N/A</v>
      </c>
      <c r="U268" t="e">
        <f t="shared" si="18"/>
        <v>#N/A</v>
      </c>
      <c r="V268" t="e">
        <f t="shared" si="19"/>
        <v>#N/A</v>
      </c>
      <c r="W268" t="e">
        <f>IF(AND(O268,VLOOKUP(I268,SOURCE!B:P,2,0)&lt;&gt;"/  { itemToBeCoded"),IF(ISERROR(VLOOKUP(J268,TEST!A:F,5,0)),"",VLOOKUP(J268,TEST!A:F,5,0)),"")</f>
        <v>#N/A</v>
      </c>
      <c r="X268" t="e">
        <f>IF(AND(O268,VLOOKUP(I268,SOURCE!B:P,2,0)&lt;&gt;"/  { itemToBeCoded"),IF(ISERROR(VLOOKUP(J268,TEST!A:F,6,0)),"",VLOOKUP(J268,TEST!A:F,6,0)),"")</f>
        <v>#N/A</v>
      </c>
      <c r="Y268" t="e">
        <f t="shared" si="20"/>
        <v>#N/A</v>
      </c>
    </row>
    <row r="269" spans="1:25">
      <c r="A269" s="24" t="str">
        <f>IF(ISNA(VLOOKUP(D269,D270:D$10322,1,0)),"",1)</f>
        <v/>
      </c>
      <c r="B269" s="24" t="str">
        <f>IF(ISNA(VLOOKUP(E269,E270:E$10322,1,0)),"",1)</f>
        <v/>
      </c>
      <c r="C269" s="2">
        <v>267</v>
      </c>
      <c r="D269" s="2" t="e">
        <f>VLOOKUP(C269,SOURCE!$V$3:$AC$2856,8,0)</f>
        <v>#N/A</v>
      </c>
      <c r="E269" s="26" t="e">
        <f>CHAR(34)&amp;VLOOKUP(C269,SOURCE!$V$3:$AC$2856,6,0)&amp;CHAR(34)</f>
        <v>#N/A</v>
      </c>
      <c r="F269" s="22" t="e">
        <f>VLOOKUP(C269,SOURCE!$V$3:$AD$2856,9,0)&amp;"           {"&amp;D269&amp;",   "&amp;E269&amp;"},"</f>
        <v>#N/A</v>
      </c>
      <c r="H269" t="b">
        <f>ISNA(VLOOKUP(J269,J270:J$823,1,0))</f>
        <v>1</v>
      </c>
      <c r="I269" s="27" t="e">
        <f>VLOOKUP(C269,SOURCE!V$6:AB$10035,7,0)</f>
        <v>#N/A</v>
      </c>
      <c r="J269" s="28" t="e">
        <f>VLOOKUP(C269,SOURCE!V$6:AB$10035,6,0)</f>
        <v>#N/A</v>
      </c>
      <c r="K269" s="29" t="e">
        <f t="shared" si="21"/>
        <v>#N/A</v>
      </c>
      <c r="L269" s="39" t="e">
        <f>VLOOKUP(C269,SOURCE!V$6:AB$10035,2,0)</f>
        <v>#N/A</v>
      </c>
      <c r="M269" t="e">
        <f>IF(VLOOKUP(I269,SOURCE!B:P,2,0)="/  { itemToBeCoded","To be coded","")</f>
        <v>#N/A</v>
      </c>
      <c r="N269" s="17" t="e">
        <f>IF(AND(O269,VLOOKUP(I269,SOURCE!B:P,2,0)&lt;&gt;"/  { itemToBeCoded"),IF(ISERROR(VLOOKUP(J269,TEST!A:L,12,0)),"",   IF(VLOOKUP(J269,TEST!A:L,12,0)="","",VLOOKUP(J269,TEST!A:L,12,0)&amp;" //"&amp;U269)),"")</f>
        <v>#N/A</v>
      </c>
      <c r="O269" t="b">
        <f>ISNA(VLOOKUP(J269,J$3:J268,1,0))</f>
        <v>1</v>
      </c>
      <c r="Q269" s="26" t="e">
        <f>VLOOKUP(I269,SOURCE!B:P,5,0)</f>
        <v>#N/A</v>
      </c>
      <c r="U269" t="e">
        <f t="shared" si="18"/>
        <v>#N/A</v>
      </c>
      <c r="V269" t="e">
        <f t="shared" si="19"/>
        <v>#N/A</v>
      </c>
      <c r="W269" t="e">
        <f>IF(AND(O269,VLOOKUP(I269,SOURCE!B:P,2,0)&lt;&gt;"/  { itemToBeCoded"),IF(ISERROR(VLOOKUP(J269,TEST!A:F,5,0)),"",VLOOKUP(J269,TEST!A:F,5,0)),"")</f>
        <v>#N/A</v>
      </c>
      <c r="X269" t="e">
        <f>IF(AND(O269,VLOOKUP(I269,SOURCE!B:P,2,0)&lt;&gt;"/  { itemToBeCoded"),IF(ISERROR(VLOOKUP(J269,TEST!A:F,6,0)),"",VLOOKUP(J269,TEST!A:F,6,0)),"")</f>
        <v>#N/A</v>
      </c>
      <c r="Y269" t="e">
        <f t="shared" si="20"/>
        <v>#N/A</v>
      </c>
    </row>
    <row r="270" spans="1:25">
      <c r="A270" s="24" t="str">
        <f>IF(ISNA(VLOOKUP(D270,D271:D$10322,1,0)),"",1)</f>
        <v/>
      </c>
      <c r="B270" s="24" t="str">
        <f>IF(ISNA(VLOOKUP(E270,E271:E$10322,1,0)),"",1)</f>
        <v/>
      </c>
      <c r="C270" s="2">
        <v>268</v>
      </c>
      <c r="D270" s="2" t="e">
        <f>VLOOKUP(C270,SOURCE!$V$3:$AC$2856,8,0)</f>
        <v>#N/A</v>
      </c>
      <c r="E270" s="26" t="e">
        <f>CHAR(34)&amp;VLOOKUP(C270,SOURCE!$V$3:$AC$2856,6,0)&amp;CHAR(34)</f>
        <v>#N/A</v>
      </c>
      <c r="F270" s="22" t="e">
        <f>VLOOKUP(C270,SOURCE!$V$3:$AD$2856,9,0)&amp;"           {"&amp;D270&amp;",   "&amp;E270&amp;"},"</f>
        <v>#N/A</v>
      </c>
      <c r="H270" t="b">
        <f>ISNA(VLOOKUP(J270,J271:J$823,1,0))</f>
        <v>1</v>
      </c>
      <c r="I270" s="27" t="e">
        <f>VLOOKUP(C270,SOURCE!V$6:AB$10035,7,0)</f>
        <v>#N/A</v>
      </c>
      <c r="J270" s="28" t="e">
        <f>VLOOKUP(C270,SOURCE!V$6:AB$10035,6,0)</f>
        <v>#N/A</v>
      </c>
      <c r="K270" s="29" t="e">
        <f t="shared" si="21"/>
        <v>#N/A</v>
      </c>
      <c r="L270" s="39" t="e">
        <f>VLOOKUP(C270,SOURCE!V$6:AB$10035,2,0)</f>
        <v>#N/A</v>
      </c>
      <c r="M270" t="e">
        <f>IF(VLOOKUP(I270,SOURCE!B:P,2,0)="/  { itemToBeCoded","To be coded","")</f>
        <v>#N/A</v>
      </c>
      <c r="N270" s="17" t="e">
        <f>IF(AND(O270,VLOOKUP(I270,SOURCE!B:P,2,0)&lt;&gt;"/  { itemToBeCoded"),IF(ISERROR(VLOOKUP(J270,TEST!A:L,12,0)),"",   IF(VLOOKUP(J270,TEST!A:L,12,0)="","",VLOOKUP(J270,TEST!A:L,12,0)&amp;" //"&amp;U270)),"")</f>
        <v>#N/A</v>
      </c>
      <c r="O270" t="b">
        <f>ISNA(VLOOKUP(J270,J$3:J269,1,0))</f>
        <v>1</v>
      </c>
      <c r="Q270" s="26" t="e">
        <f>VLOOKUP(I270,SOURCE!B:P,5,0)</f>
        <v>#N/A</v>
      </c>
      <c r="U270" t="e">
        <f t="shared" si="18"/>
        <v>#N/A</v>
      </c>
      <c r="V270" t="e">
        <f t="shared" si="19"/>
        <v>#N/A</v>
      </c>
      <c r="W270" t="e">
        <f>IF(AND(O270,VLOOKUP(I270,SOURCE!B:P,2,0)&lt;&gt;"/  { itemToBeCoded"),IF(ISERROR(VLOOKUP(J270,TEST!A:F,5,0)),"",VLOOKUP(J270,TEST!A:F,5,0)),"")</f>
        <v>#N/A</v>
      </c>
      <c r="X270" t="e">
        <f>IF(AND(O270,VLOOKUP(I270,SOURCE!B:P,2,0)&lt;&gt;"/  { itemToBeCoded"),IF(ISERROR(VLOOKUP(J270,TEST!A:F,6,0)),"",VLOOKUP(J270,TEST!A:F,6,0)),"")</f>
        <v>#N/A</v>
      </c>
      <c r="Y270" t="e">
        <f t="shared" si="20"/>
        <v>#N/A</v>
      </c>
    </row>
    <row r="271" spans="1:25">
      <c r="A271" s="24" t="str">
        <f>IF(ISNA(VLOOKUP(D271,D272:D$10322,1,0)),"",1)</f>
        <v/>
      </c>
      <c r="B271" s="24" t="str">
        <f>IF(ISNA(VLOOKUP(E271,E272:E$10322,1,0)),"",1)</f>
        <v/>
      </c>
      <c r="C271" s="2">
        <v>269</v>
      </c>
      <c r="D271" s="2" t="e">
        <f>VLOOKUP(C271,SOURCE!$V$3:$AC$2856,8,0)</f>
        <v>#N/A</v>
      </c>
      <c r="E271" s="26" t="e">
        <f>CHAR(34)&amp;VLOOKUP(C271,SOURCE!$V$3:$AC$2856,6,0)&amp;CHAR(34)</f>
        <v>#N/A</v>
      </c>
      <c r="F271" s="22" t="e">
        <f>VLOOKUP(C271,SOURCE!$V$3:$AD$2856,9,0)&amp;"           {"&amp;D271&amp;",   "&amp;E271&amp;"},"</f>
        <v>#N/A</v>
      </c>
      <c r="H271" t="b">
        <f>ISNA(VLOOKUP(J271,J272:J$823,1,0))</f>
        <v>1</v>
      </c>
      <c r="I271" s="27" t="e">
        <f>VLOOKUP(C271,SOURCE!V$6:AB$10035,7,0)</f>
        <v>#N/A</v>
      </c>
      <c r="J271" s="28" t="e">
        <f>VLOOKUP(C271,SOURCE!V$6:AB$10035,6,0)</f>
        <v>#N/A</v>
      </c>
      <c r="K271" s="29" t="e">
        <f t="shared" si="21"/>
        <v>#N/A</v>
      </c>
      <c r="L271" s="39" t="e">
        <f>VLOOKUP(C271,SOURCE!V$6:AB$10035,2,0)</f>
        <v>#N/A</v>
      </c>
      <c r="M271" t="e">
        <f>IF(VLOOKUP(I271,SOURCE!B:P,2,0)="/  { itemToBeCoded","To be coded","")</f>
        <v>#N/A</v>
      </c>
      <c r="N271" s="17" t="e">
        <f>IF(AND(O271,VLOOKUP(I271,SOURCE!B:P,2,0)&lt;&gt;"/  { itemToBeCoded"),IF(ISERROR(VLOOKUP(J271,TEST!A:L,12,0)),"",   IF(VLOOKUP(J271,TEST!A:L,12,0)="","",VLOOKUP(J271,TEST!A:L,12,0)&amp;" //"&amp;U271)),"")</f>
        <v>#N/A</v>
      </c>
      <c r="O271" t="b">
        <f>ISNA(VLOOKUP(J271,J$3:J270,1,0))</f>
        <v>1</v>
      </c>
      <c r="Q271" s="26" t="e">
        <f>VLOOKUP(I271,SOURCE!B:P,5,0)</f>
        <v>#N/A</v>
      </c>
      <c r="U271" t="e">
        <f t="shared" si="18"/>
        <v>#N/A</v>
      </c>
      <c r="V271" t="e">
        <f t="shared" si="19"/>
        <v>#N/A</v>
      </c>
      <c r="W271" t="e">
        <f>IF(AND(O271,VLOOKUP(I271,SOURCE!B:P,2,0)&lt;&gt;"/  { itemToBeCoded"),IF(ISERROR(VLOOKUP(J271,TEST!A:F,5,0)),"",VLOOKUP(J271,TEST!A:F,5,0)),"")</f>
        <v>#N/A</v>
      </c>
      <c r="X271" t="e">
        <f>IF(AND(O271,VLOOKUP(I271,SOURCE!B:P,2,0)&lt;&gt;"/  { itemToBeCoded"),IF(ISERROR(VLOOKUP(J271,TEST!A:F,6,0)),"",VLOOKUP(J271,TEST!A:F,6,0)),"")</f>
        <v>#N/A</v>
      </c>
      <c r="Y271" t="e">
        <f t="shared" si="20"/>
        <v>#N/A</v>
      </c>
    </row>
    <row r="272" spans="1:25">
      <c r="A272" s="24" t="str">
        <f>IF(ISNA(VLOOKUP(D272,D273:D$10322,1,0)),"",1)</f>
        <v/>
      </c>
      <c r="B272" s="24" t="str">
        <f>IF(ISNA(VLOOKUP(E272,E273:E$10322,1,0)),"",1)</f>
        <v/>
      </c>
      <c r="C272" s="2">
        <v>270</v>
      </c>
      <c r="D272" s="2" t="e">
        <f>VLOOKUP(C272,SOURCE!$V$3:$AC$2856,8,0)</f>
        <v>#N/A</v>
      </c>
      <c r="E272" s="26" t="e">
        <f>CHAR(34)&amp;VLOOKUP(C272,SOURCE!$V$3:$AC$2856,6,0)&amp;CHAR(34)</f>
        <v>#N/A</v>
      </c>
      <c r="F272" s="22" t="e">
        <f>VLOOKUP(C272,SOURCE!$V$3:$AD$2856,9,0)&amp;"           {"&amp;D272&amp;",   "&amp;E272&amp;"},"</f>
        <v>#N/A</v>
      </c>
      <c r="H272" t="b">
        <f>ISNA(VLOOKUP(J272,J273:J$823,1,0))</f>
        <v>1</v>
      </c>
      <c r="I272" s="27" t="e">
        <f>VLOOKUP(C272,SOURCE!V$6:AB$10035,7,0)</f>
        <v>#N/A</v>
      </c>
      <c r="J272" s="28" t="e">
        <f>VLOOKUP(C272,SOURCE!V$6:AB$10035,6,0)</f>
        <v>#N/A</v>
      </c>
      <c r="K272" s="29" t="e">
        <f t="shared" si="21"/>
        <v>#N/A</v>
      </c>
      <c r="L272" s="39" t="e">
        <f>VLOOKUP(C272,SOURCE!V$6:AB$10035,2,0)</f>
        <v>#N/A</v>
      </c>
      <c r="M272" t="e">
        <f>IF(VLOOKUP(I272,SOURCE!B:P,2,0)="/  { itemToBeCoded","To be coded","")</f>
        <v>#N/A</v>
      </c>
      <c r="N272" s="17" t="e">
        <f>IF(AND(O272,VLOOKUP(I272,SOURCE!B:P,2,0)&lt;&gt;"/  { itemToBeCoded"),IF(ISERROR(VLOOKUP(J272,TEST!A:L,12,0)),"",   IF(VLOOKUP(J272,TEST!A:L,12,0)="","",VLOOKUP(J272,TEST!A:L,12,0)&amp;" //"&amp;U272)),"")</f>
        <v>#N/A</v>
      </c>
      <c r="O272" t="b">
        <f>ISNA(VLOOKUP(J272,J$3:J271,1,0))</f>
        <v>1</v>
      </c>
      <c r="Q272" s="26" t="e">
        <f>VLOOKUP(I272,SOURCE!B:P,5,0)</f>
        <v>#N/A</v>
      </c>
      <c r="U272" t="e">
        <f t="shared" ref="U272:U335" si="22">SUM(U271,W272)</f>
        <v>#N/A</v>
      </c>
      <c r="V272" t="e">
        <f t="shared" ref="V272:V335" si="23">SUM(V271,IF($O272,X272,0))</f>
        <v>#N/A</v>
      </c>
      <c r="W272" t="e">
        <f>IF(AND(O272,VLOOKUP(I272,SOURCE!B:P,2,0)&lt;&gt;"/  { itemToBeCoded"),IF(ISERROR(VLOOKUP(J272,TEST!A:F,5,0)),"",VLOOKUP(J272,TEST!A:F,5,0)),"")</f>
        <v>#N/A</v>
      </c>
      <c r="X272" t="e">
        <f>IF(AND(O272,VLOOKUP(I272,SOURCE!B:P,2,0)&lt;&gt;"/  { itemToBeCoded"),IF(ISERROR(VLOOKUP(J272,TEST!A:F,6,0)),"",VLOOKUP(J272,TEST!A:F,6,0)),"")</f>
        <v>#N/A</v>
      </c>
      <c r="Y272" t="e">
        <f t="shared" si="20"/>
        <v>#N/A</v>
      </c>
    </row>
    <row r="273" spans="1:25">
      <c r="A273" s="24" t="str">
        <f>IF(ISNA(VLOOKUP(D273,D274:D$10322,1,0)),"",1)</f>
        <v/>
      </c>
      <c r="B273" s="24" t="str">
        <f>IF(ISNA(VLOOKUP(E273,E274:E$10322,1,0)),"",1)</f>
        <v/>
      </c>
      <c r="C273" s="2">
        <v>271</v>
      </c>
      <c r="D273" s="2" t="e">
        <f>VLOOKUP(C273,SOURCE!$V$3:$AC$2856,8,0)</f>
        <v>#N/A</v>
      </c>
      <c r="E273" s="26" t="e">
        <f>CHAR(34)&amp;VLOOKUP(C273,SOURCE!$V$3:$AC$2856,6,0)&amp;CHAR(34)</f>
        <v>#N/A</v>
      </c>
      <c r="F273" s="22" t="e">
        <f>VLOOKUP(C273,SOURCE!$V$3:$AD$2856,9,0)&amp;"           {"&amp;D273&amp;",   "&amp;E273&amp;"},"</f>
        <v>#N/A</v>
      </c>
      <c r="H273" t="b">
        <f>ISNA(VLOOKUP(J273,J274:J$823,1,0))</f>
        <v>1</v>
      </c>
      <c r="I273" s="27" t="e">
        <f>VLOOKUP(C273,SOURCE!V$6:AB$10035,7,0)</f>
        <v>#N/A</v>
      </c>
      <c r="J273" s="28" t="e">
        <f>VLOOKUP(C273,SOURCE!V$6:AB$10035,6,0)</f>
        <v>#N/A</v>
      </c>
      <c r="K273" s="29" t="e">
        <f t="shared" si="21"/>
        <v>#N/A</v>
      </c>
      <c r="L273" s="39" t="e">
        <f>VLOOKUP(C273,SOURCE!V$6:AB$10035,2,0)</f>
        <v>#N/A</v>
      </c>
      <c r="M273" t="e">
        <f>IF(VLOOKUP(I273,SOURCE!B:P,2,0)="/  { itemToBeCoded","To be coded","")</f>
        <v>#N/A</v>
      </c>
      <c r="N273" s="17" t="e">
        <f>IF(AND(O273,VLOOKUP(I273,SOURCE!B:P,2,0)&lt;&gt;"/  { itemToBeCoded"),IF(ISERROR(VLOOKUP(J273,TEST!A:L,12,0)),"",   IF(VLOOKUP(J273,TEST!A:L,12,0)="","",VLOOKUP(J273,TEST!A:L,12,0)&amp;" //"&amp;U273)),"")</f>
        <v>#N/A</v>
      </c>
      <c r="O273" t="b">
        <f>ISNA(VLOOKUP(J273,J$3:J272,1,0))</f>
        <v>1</v>
      </c>
      <c r="Q273" s="26" t="e">
        <f>VLOOKUP(I273,SOURCE!B:P,5,0)</f>
        <v>#N/A</v>
      </c>
      <c r="T273" s="119"/>
      <c r="U273" t="e">
        <f t="shared" si="22"/>
        <v>#N/A</v>
      </c>
      <c r="V273" t="e">
        <f t="shared" si="23"/>
        <v>#N/A</v>
      </c>
      <c r="W273" t="e">
        <f>IF(AND(O273,VLOOKUP(I273,SOURCE!B:P,2,0)&lt;&gt;"/  { itemToBeCoded"),IF(ISERROR(VLOOKUP(J273,TEST!A:F,5,0)),"",VLOOKUP(J273,TEST!A:F,5,0)),"")</f>
        <v>#N/A</v>
      </c>
      <c r="X273" t="e">
        <f>IF(AND(O273,VLOOKUP(I273,SOURCE!B:P,2,0)&lt;&gt;"/  { itemToBeCoded"),IF(ISERROR(VLOOKUP(J273,TEST!A:F,6,0)),"",VLOOKUP(J273,TEST!A:F,6,0)),"")</f>
        <v>#N/A</v>
      </c>
      <c r="Y273" t="e">
        <f t="shared" si="20"/>
        <v>#N/A</v>
      </c>
    </row>
    <row r="274" spans="1:25">
      <c r="A274" s="24" t="str">
        <f>IF(ISNA(VLOOKUP(D274,D275:D$10322,1,0)),"",1)</f>
        <v/>
      </c>
      <c r="B274" s="24" t="str">
        <f>IF(ISNA(VLOOKUP(E274,E275:E$10322,1,0)),"",1)</f>
        <v/>
      </c>
      <c r="C274" s="2">
        <v>272</v>
      </c>
      <c r="D274" s="2" t="e">
        <f>VLOOKUP(C274,SOURCE!$V$3:$AC$2856,8,0)</f>
        <v>#N/A</v>
      </c>
      <c r="E274" s="26" t="e">
        <f>CHAR(34)&amp;VLOOKUP(C274,SOURCE!$V$3:$AC$2856,6,0)&amp;CHAR(34)</f>
        <v>#N/A</v>
      </c>
      <c r="F274" s="22" t="e">
        <f>VLOOKUP(C274,SOURCE!$V$3:$AD$2856,9,0)&amp;"           {"&amp;D274&amp;",   "&amp;E274&amp;"},"</f>
        <v>#N/A</v>
      </c>
      <c r="H274" t="b">
        <f>ISNA(VLOOKUP(J274,J275:J$823,1,0))</f>
        <v>1</v>
      </c>
      <c r="I274" s="27" t="e">
        <f>VLOOKUP(C274,SOURCE!V$6:AB$10035,7,0)</f>
        <v>#N/A</v>
      </c>
      <c r="J274" s="28" t="e">
        <f>VLOOKUP(C274,SOURCE!V$6:AB$10035,6,0)</f>
        <v>#N/A</v>
      </c>
      <c r="K274" s="29" t="e">
        <f t="shared" si="21"/>
        <v>#N/A</v>
      </c>
      <c r="L274" s="39" t="e">
        <f>VLOOKUP(C274,SOURCE!V$6:AB$10035,2,0)</f>
        <v>#N/A</v>
      </c>
      <c r="M274" t="e">
        <f>IF(VLOOKUP(I274,SOURCE!B:P,2,0)="/  { itemToBeCoded","To be coded","")</f>
        <v>#N/A</v>
      </c>
      <c r="N274" s="17" t="e">
        <f>IF(AND(O274,VLOOKUP(I274,SOURCE!B:P,2,0)&lt;&gt;"/  { itemToBeCoded"),IF(ISERROR(VLOOKUP(J274,TEST!A:L,12,0)),"",   IF(VLOOKUP(J274,TEST!A:L,12,0)="","",VLOOKUP(J274,TEST!A:L,12,0)&amp;" //"&amp;U274)),"")</f>
        <v>#N/A</v>
      </c>
      <c r="O274" t="b">
        <f>ISNA(VLOOKUP(J274,J$3:J273,1,0))</f>
        <v>1</v>
      </c>
      <c r="Q274" s="26" t="e">
        <f>VLOOKUP(I274,SOURCE!B:P,5,0)</f>
        <v>#N/A</v>
      </c>
      <c r="T274" s="119"/>
      <c r="U274" t="e">
        <f t="shared" si="22"/>
        <v>#N/A</v>
      </c>
      <c r="V274" t="e">
        <f t="shared" si="23"/>
        <v>#N/A</v>
      </c>
      <c r="W274" t="e">
        <f>IF(AND(O274,VLOOKUP(I274,SOURCE!B:P,2,0)&lt;&gt;"/  { itemToBeCoded"),IF(ISERROR(VLOOKUP(J274,TEST!A:F,5,0)),"",VLOOKUP(J274,TEST!A:F,5,0)),"")</f>
        <v>#N/A</v>
      </c>
      <c r="X274" t="e">
        <f>IF(AND(O274,VLOOKUP(I274,SOURCE!B:P,2,0)&lt;&gt;"/  { itemToBeCoded"),IF(ISERROR(VLOOKUP(J274,TEST!A:F,6,0)),"",VLOOKUP(J274,TEST!A:F,6,0)),"")</f>
        <v>#N/A</v>
      </c>
      <c r="Y274" t="e">
        <f t="shared" si="20"/>
        <v>#N/A</v>
      </c>
    </row>
    <row r="275" spans="1:25">
      <c r="A275" s="24" t="str">
        <f>IF(ISNA(VLOOKUP(D275,D276:D$10322,1,0)),"",1)</f>
        <v/>
      </c>
      <c r="B275" s="24" t="str">
        <f>IF(ISNA(VLOOKUP(E275,E276:E$10322,1,0)),"",1)</f>
        <v/>
      </c>
      <c r="C275" s="2">
        <v>273</v>
      </c>
      <c r="D275" s="2" t="e">
        <f>VLOOKUP(C275,SOURCE!$V$3:$AC$2856,8,0)</f>
        <v>#N/A</v>
      </c>
      <c r="E275" s="26" t="e">
        <f>CHAR(34)&amp;VLOOKUP(C275,SOURCE!$V$3:$AC$2856,6,0)&amp;CHAR(34)</f>
        <v>#N/A</v>
      </c>
      <c r="F275" s="22" t="e">
        <f>VLOOKUP(C275,SOURCE!$V$3:$AD$2856,9,0)&amp;"           {"&amp;D275&amp;",   "&amp;E275&amp;"},"</f>
        <v>#N/A</v>
      </c>
      <c r="H275" t="b">
        <f>ISNA(VLOOKUP(J275,J276:J$823,1,0))</f>
        <v>1</v>
      </c>
      <c r="I275" s="27" t="e">
        <f>VLOOKUP(C275,SOURCE!V$6:AB$10035,7,0)</f>
        <v>#N/A</v>
      </c>
      <c r="J275" s="28" t="e">
        <f>VLOOKUP(C275,SOURCE!V$6:AB$10035,6,0)</f>
        <v>#N/A</v>
      </c>
      <c r="K275" s="29" t="e">
        <f t="shared" si="21"/>
        <v>#N/A</v>
      </c>
      <c r="L275" s="39" t="e">
        <f>VLOOKUP(C275,SOURCE!V$6:AB$10035,2,0)</f>
        <v>#N/A</v>
      </c>
      <c r="M275" t="e">
        <f>IF(VLOOKUP(I275,SOURCE!B:P,2,0)="/  { itemToBeCoded","To be coded","")</f>
        <v>#N/A</v>
      </c>
      <c r="N275" s="17" t="e">
        <f>IF(AND(O275,VLOOKUP(I275,SOURCE!B:P,2,0)&lt;&gt;"/  { itemToBeCoded"),IF(ISERROR(VLOOKUP(J275,TEST!A:L,12,0)),"",   IF(VLOOKUP(J275,TEST!A:L,12,0)="","",VLOOKUP(J275,TEST!A:L,12,0)&amp;" //"&amp;U275)),"")</f>
        <v>#N/A</v>
      </c>
      <c r="O275" t="b">
        <f>ISNA(VLOOKUP(J275,J$3:J274,1,0))</f>
        <v>1</v>
      </c>
      <c r="Q275" s="26" t="e">
        <f>VLOOKUP(I275,SOURCE!B:P,5,0)</f>
        <v>#N/A</v>
      </c>
      <c r="T275" s="119"/>
      <c r="U275" t="e">
        <f t="shared" si="22"/>
        <v>#N/A</v>
      </c>
      <c r="V275" t="e">
        <f t="shared" si="23"/>
        <v>#N/A</v>
      </c>
      <c r="W275" t="e">
        <f>IF(AND(O275,VLOOKUP(I275,SOURCE!B:P,2,0)&lt;&gt;"/  { itemToBeCoded"),IF(ISERROR(VLOOKUP(J275,TEST!A:F,5,0)),"",VLOOKUP(J275,TEST!A:F,5,0)),"")</f>
        <v>#N/A</v>
      </c>
      <c r="X275" t="e">
        <f>IF(AND(O275,VLOOKUP(I275,SOURCE!B:P,2,0)&lt;&gt;"/  { itemToBeCoded"),IF(ISERROR(VLOOKUP(J275,TEST!A:F,6,0)),"",VLOOKUP(J275,TEST!A:F,6,0)),"")</f>
        <v>#N/A</v>
      </c>
      <c r="Y275" t="e">
        <f t="shared" si="20"/>
        <v>#N/A</v>
      </c>
    </row>
    <row r="276" spans="1:25">
      <c r="A276" s="24" t="str">
        <f>IF(ISNA(VLOOKUP(D276,D277:D$10322,1,0)),"",1)</f>
        <v/>
      </c>
      <c r="B276" s="24" t="str">
        <f>IF(ISNA(VLOOKUP(E276,E277:E$10322,1,0)),"",1)</f>
        <v/>
      </c>
      <c r="C276" s="2">
        <v>274</v>
      </c>
      <c r="D276" s="2" t="e">
        <f>VLOOKUP(C276,SOURCE!$V$3:$AC$2856,8,0)</f>
        <v>#N/A</v>
      </c>
      <c r="E276" s="26" t="e">
        <f>CHAR(34)&amp;VLOOKUP(C276,SOURCE!$V$3:$AC$2856,6,0)&amp;CHAR(34)</f>
        <v>#N/A</v>
      </c>
      <c r="F276" s="22" t="e">
        <f>VLOOKUP(C276,SOURCE!$V$3:$AD$2856,9,0)&amp;"           {"&amp;D276&amp;",   "&amp;E276&amp;"},"</f>
        <v>#N/A</v>
      </c>
      <c r="H276" t="b">
        <f>ISNA(VLOOKUP(J276,J277:J$823,1,0))</f>
        <v>1</v>
      </c>
      <c r="I276" s="27" t="e">
        <f>VLOOKUP(C276,SOURCE!V$6:AB$10035,7,0)</f>
        <v>#N/A</v>
      </c>
      <c r="J276" s="28" t="e">
        <f>VLOOKUP(C276,SOURCE!V$6:AB$10035,6,0)</f>
        <v>#N/A</v>
      </c>
      <c r="K276" s="29" t="e">
        <f t="shared" si="21"/>
        <v>#N/A</v>
      </c>
      <c r="L276" s="39" t="e">
        <f>VLOOKUP(C276,SOURCE!V$6:AB$10035,2,0)</f>
        <v>#N/A</v>
      </c>
      <c r="M276" t="e">
        <f>IF(VLOOKUP(I276,SOURCE!B:P,2,0)="/  { itemToBeCoded","To be coded","")</f>
        <v>#N/A</v>
      </c>
      <c r="N276" s="17" t="e">
        <f>IF(AND(O276,VLOOKUP(I276,SOURCE!B:P,2,0)&lt;&gt;"/  { itemToBeCoded"),IF(ISERROR(VLOOKUP(J276,TEST!A:L,12,0)),"",   IF(VLOOKUP(J276,TEST!A:L,12,0)="","",VLOOKUP(J276,TEST!A:L,12,0)&amp;" //"&amp;U276)),"")</f>
        <v>#N/A</v>
      </c>
      <c r="O276" t="b">
        <f>ISNA(VLOOKUP(J276,J$3:J275,1,0))</f>
        <v>1</v>
      </c>
      <c r="Q276" s="26" t="e">
        <f>VLOOKUP(I276,SOURCE!B:P,5,0)</f>
        <v>#N/A</v>
      </c>
      <c r="U276" t="e">
        <f t="shared" si="22"/>
        <v>#N/A</v>
      </c>
      <c r="V276" t="e">
        <f t="shared" si="23"/>
        <v>#N/A</v>
      </c>
      <c r="W276" t="e">
        <f>IF(AND(O276,VLOOKUP(I276,SOURCE!B:P,2,0)&lt;&gt;"/  { itemToBeCoded"),IF(ISERROR(VLOOKUP(J276,TEST!A:F,5,0)),"",VLOOKUP(J276,TEST!A:F,5,0)),"")</f>
        <v>#N/A</v>
      </c>
      <c r="X276" t="e">
        <f>IF(AND(O276,VLOOKUP(I276,SOURCE!B:P,2,0)&lt;&gt;"/  { itemToBeCoded"),IF(ISERROR(VLOOKUP(J276,TEST!A:F,6,0)),"",VLOOKUP(J276,TEST!A:F,6,0)),"")</f>
        <v>#N/A</v>
      </c>
      <c r="Y276" t="e">
        <f t="shared" si="20"/>
        <v>#N/A</v>
      </c>
    </row>
    <row r="277" spans="1:25">
      <c r="A277" s="24" t="str">
        <f>IF(ISNA(VLOOKUP(D277,D278:D$10322,1,0)),"",1)</f>
        <v/>
      </c>
      <c r="B277" s="24" t="str">
        <f>IF(ISNA(VLOOKUP(E277,E278:E$10322,1,0)),"",1)</f>
        <v/>
      </c>
      <c r="C277" s="2">
        <v>275</v>
      </c>
      <c r="D277" s="2" t="e">
        <f>VLOOKUP(C277,SOURCE!$V$3:$AC$2856,8,0)</f>
        <v>#N/A</v>
      </c>
      <c r="E277" s="26" t="e">
        <f>CHAR(34)&amp;VLOOKUP(C277,SOURCE!$V$3:$AC$2856,6,0)&amp;CHAR(34)</f>
        <v>#N/A</v>
      </c>
      <c r="F277" s="22" t="e">
        <f>VLOOKUP(C277,SOURCE!$V$3:$AD$2856,9,0)&amp;"           {"&amp;D277&amp;",   "&amp;E277&amp;"},"</f>
        <v>#N/A</v>
      </c>
      <c r="H277" t="b">
        <f>ISNA(VLOOKUP(J277,J278:J$823,1,0))</f>
        <v>1</v>
      </c>
      <c r="I277" s="27" t="e">
        <f>VLOOKUP(C277,SOURCE!V$6:AB$10035,7,0)</f>
        <v>#N/A</v>
      </c>
      <c r="J277" s="28" t="e">
        <f>VLOOKUP(C277,SOURCE!V$6:AB$10035,6,0)</f>
        <v>#N/A</v>
      </c>
      <c r="K277" s="29" t="e">
        <f t="shared" si="21"/>
        <v>#N/A</v>
      </c>
      <c r="L277" s="39" t="e">
        <f>VLOOKUP(C277,SOURCE!V$6:AB$10035,2,0)</f>
        <v>#N/A</v>
      </c>
      <c r="M277" t="e">
        <f>IF(VLOOKUP(I277,SOURCE!B:P,2,0)="/  { itemToBeCoded","To be coded","")</f>
        <v>#N/A</v>
      </c>
      <c r="N277" s="17" t="e">
        <f>IF(AND(O277,VLOOKUP(I277,SOURCE!B:P,2,0)&lt;&gt;"/  { itemToBeCoded"),IF(ISERROR(VLOOKUP(J277,TEST!A:L,12,0)),"",   IF(VLOOKUP(J277,TEST!A:L,12,0)="","",VLOOKUP(J277,TEST!A:L,12,0)&amp;" //"&amp;U277)),"")</f>
        <v>#N/A</v>
      </c>
      <c r="O277" t="b">
        <f>ISNA(VLOOKUP(J277,J$3:J276,1,0))</f>
        <v>1</v>
      </c>
      <c r="Q277" s="26" t="e">
        <f>VLOOKUP(I277,SOURCE!B:P,5,0)</f>
        <v>#N/A</v>
      </c>
      <c r="U277" t="e">
        <f t="shared" si="22"/>
        <v>#N/A</v>
      </c>
      <c r="V277" t="e">
        <f t="shared" si="23"/>
        <v>#N/A</v>
      </c>
      <c r="W277" t="e">
        <f>IF(AND(O277,VLOOKUP(I277,SOURCE!B:P,2,0)&lt;&gt;"/  { itemToBeCoded"),IF(ISERROR(VLOOKUP(J277,TEST!A:F,5,0)),"",VLOOKUP(J277,TEST!A:F,5,0)),"")</f>
        <v>#N/A</v>
      </c>
      <c r="X277" t="e">
        <f>IF(AND(O277,VLOOKUP(I277,SOURCE!B:P,2,0)&lt;&gt;"/  { itemToBeCoded"),IF(ISERROR(VLOOKUP(J277,TEST!A:F,6,0)),"",VLOOKUP(J277,TEST!A:F,6,0)),"")</f>
        <v>#N/A</v>
      </c>
      <c r="Y277" t="e">
        <f t="shared" si="20"/>
        <v>#N/A</v>
      </c>
    </row>
    <row r="278" spans="1:25">
      <c r="A278" s="24" t="str">
        <f>IF(ISNA(VLOOKUP(D278,D279:D$10322,1,0)),"",1)</f>
        <v/>
      </c>
      <c r="B278" s="24" t="str">
        <f>IF(ISNA(VLOOKUP(E278,E279:E$10322,1,0)),"",1)</f>
        <v/>
      </c>
      <c r="C278" s="2">
        <v>276</v>
      </c>
      <c r="D278" s="2" t="e">
        <f>VLOOKUP(C278,SOURCE!$V$3:$AC$2856,8,0)</f>
        <v>#N/A</v>
      </c>
      <c r="E278" s="26" t="e">
        <f>CHAR(34)&amp;VLOOKUP(C278,SOURCE!$V$3:$AC$2856,6,0)&amp;CHAR(34)</f>
        <v>#N/A</v>
      </c>
      <c r="F278" s="22" t="e">
        <f>VLOOKUP(C278,SOURCE!$V$3:$AD$2856,9,0)&amp;"           {"&amp;D278&amp;",   "&amp;E278&amp;"},"</f>
        <v>#N/A</v>
      </c>
      <c r="H278" t="b">
        <f>ISNA(VLOOKUP(J278,J279:J$823,1,0))</f>
        <v>1</v>
      </c>
      <c r="I278" s="27" t="e">
        <f>VLOOKUP(C278,SOURCE!V$6:AB$10035,7,0)</f>
        <v>#N/A</v>
      </c>
      <c r="J278" s="28" t="e">
        <f>VLOOKUP(C278,SOURCE!V$6:AB$10035,6,0)</f>
        <v>#N/A</v>
      </c>
      <c r="K278" s="29" t="e">
        <f t="shared" si="21"/>
        <v>#N/A</v>
      </c>
      <c r="L278" s="39" t="e">
        <f>VLOOKUP(C278,SOURCE!V$6:AB$10035,2,0)</f>
        <v>#N/A</v>
      </c>
      <c r="M278" t="e">
        <f>IF(VLOOKUP(I278,SOURCE!B:P,2,0)="/  { itemToBeCoded","To be coded","")</f>
        <v>#N/A</v>
      </c>
      <c r="N278" s="17" t="e">
        <f>IF(AND(O278,VLOOKUP(I278,SOURCE!B:P,2,0)&lt;&gt;"/  { itemToBeCoded"),IF(ISERROR(VLOOKUP(J278,TEST!A:L,12,0)),"",   IF(VLOOKUP(J278,TEST!A:L,12,0)="","",VLOOKUP(J278,TEST!A:L,12,0)&amp;" //"&amp;U278)),"")</f>
        <v>#N/A</v>
      </c>
      <c r="O278" t="b">
        <f>ISNA(VLOOKUP(J278,J$3:J277,1,0))</f>
        <v>1</v>
      </c>
      <c r="Q278" s="26" t="e">
        <f>VLOOKUP(I278,SOURCE!B:P,5,0)</f>
        <v>#N/A</v>
      </c>
      <c r="U278" t="e">
        <f t="shared" si="22"/>
        <v>#N/A</v>
      </c>
      <c r="V278" t="e">
        <f t="shared" si="23"/>
        <v>#N/A</v>
      </c>
      <c r="W278" t="e">
        <f>IF(AND(O278,VLOOKUP(I278,SOURCE!B:P,2,0)&lt;&gt;"/  { itemToBeCoded"),IF(ISERROR(VLOOKUP(J278,TEST!A:F,5,0)),"",VLOOKUP(J278,TEST!A:F,5,0)),"")</f>
        <v>#N/A</v>
      </c>
      <c r="X278" t="e">
        <f>IF(AND(O278,VLOOKUP(I278,SOURCE!B:P,2,0)&lt;&gt;"/  { itemToBeCoded"),IF(ISERROR(VLOOKUP(J278,TEST!A:F,6,0)),"",VLOOKUP(J278,TEST!A:F,6,0)),"")</f>
        <v>#N/A</v>
      </c>
      <c r="Y278" t="e">
        <f t="shared" si="20"/>
        <v>#N/A</v>
      </c>
    </row>
    <row r="279" spans="1:25">
      <c r="A279" s="24" t="str">
        <f>IF(ISNA(VLOOKUP(D279,D280:D$10322,1,0)),"",1)</f>
        <v/>
      </c>
      <c r="B279" s="24" t="str">
        <f>IF(ISNA(VLOOKUP(E279,E280:E$10322,1,0)),"",1)</f>
        <v/>
      </c>
      <c r="C279" s="2">
        <v>277</v>
      </c>
      <c r="D279" s="2" t="e">
        <f>VLOOKUP(C279,SOURCE!$V$3:$AC$2856,8,0)</f>
        <v>#N/A</v>
      </c>
      <c r="E279" s="26" t="e">
        <f>CHAR(34)&amp;VLOOKUP(C279,SOURCE!$V$3:$AC$2856,6,0)&amp;CHAR(34)</f>
        <v>#N/A</v>
      </c>
      <c r="F279" s="22" t="e">
        <f>VLOOKUP(C279,SOURCE!$V$3:$AD$2856,9,0)&amp;"           {"&amp;D279&amp;",   "&amp;E279&amp;"},"</f>
        <v>#N/A</v>
      </c>
      <c r="H279" t="b">
        <f>ISNA(VLOOKUP(J279,J280:J$823,1,0))</f>
        <v>1</v>
      </c>
      <c r="I279" s="27" t="e">
        <f>VLOOKUP(C279,SOURCE!V$6:AB$10035,7,0)</f>
        <v>#N/A</v>
      </c>
      <c r="J279" s="28" t="e">
        <f>VLOOKUP(C279,SOURCE!V$6:AB$10035,6,0)</f>
        <v>#N/A</v>
      </c>
      <c r="K279" s="29" t="e">
        <f t="shared" si="21"/>
        <v>#N/A</v>
      </c>
      <c r="L279" s="39" t="e">
        <f>VLOOKUP(C279,SOURCE!V$6:AB$10035,2,0)</f>
        <v>#N/A</v>
      </c>
      <c r="M279" t="e">
        <f>IF(VLOOKUP(I279,SOURCE!B:P,2,0)="/  { itemToBeCoded","To be coded","")</f>
        <v>#N/A</v>
      </c>
      <c r="N279" s="17" t="e">
        <f>IF(AND(O279,VLOOKUP(I279,SOURCE!B:P,2,0)&lt;&gt;"/  { itemToBeCoded"),IF(ISERROR(VLOOKUP(J279,TEST!A:L,12,0)),"",   IF(VLOOKUP(J279,TEST!A:L,12,0)="","",VLOOKUP(J279,TEST!A:L,12,0)&amp;" //"&amp;U279)),"")</f>
        <v>#N/A</v>
      </c>
      <c r="O279" t="b">
        <f>ISNA(VLOOKUP(J279,J$3:J278,1,0))</f>
        <v>1</v>
      </c>
      <c r="Q279" s="26" t="e">
        <f>VLOOKUP(I279,SOURCE!B:P,5,0)</f>
        <v>#N/A</v>
      </c>
      <c r="U279" t="e">
        <f t="shared" si="22"/>
        <v>#N/A</v>
      </c>
      <c r="V279" t="e">
        <f t="shared" si="23"/>
        <v>#N/A</v>
      </c>
      <c r="W279" t="e">
        <f>IF(AND(O279,VLOOKUP(I279,SOURCE!B:P,2,0)&lt;&gt;"/  { itemToBeCoded"),IF(ISERROR(VLOOKUP(J279,TEST!A:F,5,0)),"",VLOOKUP(J279,TEST!A:F,5,0)),"")</f>
        <v>#N/A</v>
      </c>
      <c r="X279" t="e">
        <f>IF(AND(O279,VLOOKUP(I279,SOURCE!B:P,2,0)&lt;&gt;"/  { itemToBeCoded"),IF(ISERROR(VLOOKUP(J279,TEST!A:F,6,0)),"",VLOOKUP(J279,TEST!A:F,6,0)),"")</f>
        <v>#N/A</v>
      </c>
      <c r="Y279" t="e">
        <f t="shared" si="20"/>
        <v>#N/A</v>
      </c>
    </row>
    <row r="280" spans="1:25">
      <c r="A280" s="24" t="str">
        <f>IF(ISNA(VLOOKUP(D280,D281:D$10322,1,0)),"",1)</f>
        <v/>
      </c>
      <c r="B280" s="24" t="str">
        <f>IF(ISNA(VLOOKUP(E280,E281:E$10322,1,0)),"",1)</f>
        <v/>
      </c>
      <c r="C280" s="2">
        <v>278</v>
      </c>
      <c r="D280" s="2" t="e">
        <f>VLOOKUP(C280,SOURCE!$V$3:$AC$2856,8,0)</f>
        <v>#N/A</v>
      </c>
      <c r="E280" s="26" t="e">
        <f>CHAR(34)&amp;VLOOKUP(C280,SOURCE!$V$3:$AC$2856,6,0)&amp;CHAR(34)</f>
        <v>#N/A</v>
      </c>
      <c r="F280" s="22" t="e">
        <f>VLOOKUP(C280,SOURCE!$V$3:$AD$2856,9,0)&amp;"           {"&amp;D280&amp;",   "&amp;E280&amp;"},"</f>
        <v>#N/A</v>
      </c>
      <c r="H280" t="b">
        <f>ISNA(VLOOKUP(J280,J281:J$823,1,0))</f>
        <v>1</v>
      </c>
      <c r="I280" s="27" t="e">
        <f>VLOOKUP(C280,SOURCE!V$6:AB$10035,7,0)</f>
        <v>#N/A</v>
      </c>
      <c r="J280" s="28" t="e">
        <f>VLOOKUP(C280,SOURCE!V$6:AB$10035,6,0)</f>
        <v>#N/A</v>
      </c>
      <c r="K280" s="29" t="e">
        <f t="shared" si="21"/>
        <v>#N/A</v>
      </c>
      <c r="L280" s="39" t="e">
        <f>VLOOKUP(C280,SOURCE!V$6:AB$10035,2,0)</f>
        <v>#N/A</v>
      </c>
      <c r="M280" t="e">
        <f>IF(VLOOKUP(I280,SOURCE!B:P,2,0)="/  { itemToBeCoded","To be coded","")</f>
        <v>#N/A</v>
      </c>
      <c r="N280" s="17" t="e">
        <f>IF(AND(O280,VLOOKUP(I280,SOURCE!B:P,2,0)&lt;&gt;"/  { itemToBeCoded"),IF(ISERROR(VLOOKUP(J280,TEST!A:L,12,0)),"",   IF(VLOOKUP(J280,TEST!A:L,12,0)="","",VLOOKUP(J280,TEST!A:L,12,0)&amp;" //"&amp;U280)),"")</f>
        <v>#N/A</v>
      </c>
      <c r="O280" t="b">
        <f>ISNA(VLOOKUP(J280,J$3:J279,1,0))</f>
        <v>1</v>
      </c>
      <c r="Q280" s="26" t="e">
        <f>VLOOKUP(I280,SOURCE!B:P,5,0)</f>
        <v>#N/A</v>
      </c>
      <c r="U280" t="e">
        <f t="shared" si="22"/>
        <v>#N/A</v>
      </c>
      <c r="V280" t="e">
        <f t="shared" si="23"/>
        <v>#N/A</v>
      </c>
      <c r="W280" t="e">
        <f>IF(AND(O280,VLOOKUP(I280,SOURCE!B:P,2,0)&lt;&gt;"/  { itemToBeCoded"),IF(ISERROR(VLOOKUP(J280,TEST!A:F,5,0)),"",VLOOKUP(J280,TEST!A:F,5,0)),"")</f>
        <v>#N/A</v>
      </c>
      <c r="X280" t="e">
        <f>IF(AND(O280,VLOOKUP(I280,SOURCE!B:P,2,0)&lt;&gt;"/  { itemToBeCoded"),IF(ISERROR(VLOOKUP(J280,TEST!A:F,6,0)),"",VLOOKUP(J280,TEST!A:F,6,0)),"")</f>
        <v>#N/A</v>
      </c>
      <c r="Y280" t="e">
        <f t="shared" si="20"/>
        <v>#N/A</v>
      </c>
    </row>
    <row r="281" spans="1:25">
      <c r="A281" s="24" t="str">
        <f>IF(ISNA(VLOOKUP(D281,D282:D$10322,1,0)),"",1)</f>
        <v/>
      </c>
      <c r="B281" s="24" t="str">
        <f>IF(ISNA(VLOOKUP(E281,E282:E$10322,1,0)),"",1)</f>
        <v/>
      </c>
      <c r="C281" s="2">
        <v>279</v>
      </c>
      <c r="D281" s="2" t="e">
        <f>VLOOKUP(C281,SOURCE!$V$3:$AC$2856,8,0)</f>
        <v>#N/A</v>
      </c>
      <c r="E281" s="26" t="e">
        <f>CHAR(34)&amp;VLOOKUP(C281,SOURCE!$V$3:$AC$2856,6,0)&amp;CHAR(34)</f>
        <v>#N/A</v>
      </c>
      <c r="F281" s="22" t="e">
        <f>VLOOKUP(C281,SOURCE!$V$3:$AD$2856,9,0)&amp;"           {"&amp;D281&amp;",   "&amp;E281&amp;"},"</f>
        <v>#N/A</v>
      </c>
      <c r="H281" t="b">
        <f>ISNA(VLOOKUP(J281,J282:J$823,1,0))</f>
        <v>1</v>
      </c>
      <c r="I281" s="27" t="e">
        <f>VLOOKUP(C281,SOURCE!V$6:AB$10035,7,0)</f>
        <v>#N/A</v>
      </c>
      <c r="J281" s="28" t="e">
        <f>VLOOKUP(C281,SOURCE!V$6:AB$10035,6,0)</f>
        <v>#N/A</v>
      </c>
      <c r="K281" s="29" t="e">
        <f t="shared" si="21"/>
        <v>#N/A</v>
      </c>
      <c r="L281" s="39" t="e">
        <f>VLOOKUP(C281,SOURCE!V$6:AB$10035,2,0)</f>
        <v>#N/A</v>
      </c>
      <c r="M281" t="e">
        <f>IF(VLOOKUP(I281,SOURCE!B:P,2,0)="/  { itemToBeCoded","To be coded","")</f>
        <v>#N/A</v>
      </c>
      <c r="N281" s="17" t="e">
        <f>IF(AND(O281,VLOOKUP(I281,SOURCE!B:P,2,0)&lt;&gt;"/  { itemToBeCoded"),IF(ISERROR(VLOOKUP(J281,TEST!A:L,12,0)),"",   IF(VLOOKUP(J281,TEST!A:L,12,0)="","",VLOOKUP(J281,TEST!A:L,12,0)&amp;" //"&amp;U281)),"")</f>
        <v>#N/A</v>
      </c>
      <c r="O281" t="b">
        <f>ISNA(VLOOKUP(J281,J$3:J280,1,0))</f>
        <v>1</v>
      </c>
      <c r="Q281" s="26" t="e">
        <f>VLOOKUP(I281,SOURCE!B:P,5,0)</f>
        <v>#N/A</v>
      </c>
      <c r="U281" t="e">
        <f t="shared" si="22"/>
        <v>#N/A</v>
      </c>
      <c r="V281" t="e">
        <f t="shared" si="23"/>
        <v>#N/A</v>
      </c>
      <c r="W281" t="e">
        <f>IF(AND(O281,VLOOKUP(I281,SOURCE!B:P,2,0)&lt;&gt;"/  { itemToBeCoded"),IF(ISERROR(VLOOKUP(J281,TEST!A:F,5,0)),"",VLOOKUP(J281,TEST!A:F,5,0)),"")</f>
        <v>#N/A</v>
      </c>
      <c r="X281" t="e">
        <f>IF(AND(O281,VLOOKUP(I281,SOURCE!B:P,2,0)&lt;&gt;"/  { itemToBeCoded"),IF(ISERROR(VLOOKUP(J281,TEST!A:F,6,0)),"",VLOOKUP(J281,TEST!A:F,6,0)),"")</f>
        <v>#N/A</v>
      </c>
      <c r="Y281" t="e">
        <f t="shared" si="20"/>
        <v>#N/A</v>
      </c>
    </row>
    <row r="282" spans="1:25">
      <c r="A282" s="24" t="str">
        <f>IF(ISNA(VLOOKUP(D282,D283:D$10322,1,0)),"",1)</f>
        <v/>
      </c>
      <c r="B282" s="24" t="str">
        <f>IF(ISNA(VLOOKUP(E282,E283:E$10322,1,0)),"",1)</f>
        <v/>
      </c>
      <c r="C282" s="2">
        <v>280</v>
      </c>
      <c r="D282" s="2" t="e">
        <f>VLOOKUP(C282,SOURCE!$V$3:$AC$2856,8,0)</f>
        <v>#N/A</v>
      </c>
      <c r="E282" s="26" t="e">
        <f>CHAR(34)&amp;VLOOKUP(C282,SOURCE!$V$3:$AC$2856,6,0)&amp;CHAR(34)</f>
        <v>#N/A</v>
      </c>
      <c r="F282" s="22" t="e">
        <f>VLOOKUP(C282,SOURCE!$V$3:$AD$2856,9,0)&amp;"           {"&amp;D282&amp;",   "&amp;E282&amp;"},"</f>
        <v>#N/A</v>
      </c>
      <c r="H282" t="b">
        <f>ISNA(VLOOKUP(J282,J283:J$823,1,0))</f>
        <v>1</v>
      </c>
      <c r="I282" s="27" t="e">
        <f>VLOOKUP(C282,SOURCE!V$6:AB$10035,7,0)</f>
        <v>#N/A</v>
      </c>
      <c r="J282" s="28" t="e">
        <f>VLOOKUP(C282,SOURCE!V$6:AB$10035,6,0)</f>
        <v>#N/A</v>
      </c>
      <c r="K282" s="29" t="e">
        <f t="shared" si="21"/>
        <v>#N/A</v>
      </c>
      <c r="L282" s="39" t="e">
        <f>VLOOKUP(C282,SOURCE!V$6:AB$10035,2,0)</f>
        <v>#N/A</v>
      </c>
      <c r="M282" t="e">
        <f>IF(VLOOKUP(I282,SOURCE!B:P,2,0)="/  { itemToBeCoded","To be coded","")</f>
        <v>#N/A</v>
      </c>
      <c r="N282" s="17" t="e">
        <f>IF(AND(O282,VLOOKUP(I282,SOURCE!B:P,2,0)&lt;&gt;"/  { itemToBeCoded"),IF(ISERROR(VLOOKUP(J282,TEST!A:L,12,0)),"",   IF(VLOOKUP(J282,TEST!A:L,12,0)="","",VLOOKUP(J282,TEST!A:L,12,0)&amp;" //"&amp;U282)),"")</f>
        <v>#N/A</v>
      </c>
      <c r="O282" t="b">
        <f>ISNA(VLOOKUP(J282,J$3:J281,1,0))</f>
        <v>1</v>
      </c>
      <c r="Q282" s="26" t="e">
        <f>VLOOKUP(I282,SOURCE!B:P,5,0)</f>
        <v>#N/A</v>
      </c>
      <c r="U282" t="e">
        <f t="shared" si="22"/>
        <v>#N/A</v>
      </c>
      <c r="V282" t="e">
        <f t="shared" si="23"/>
        <v>#N/A</v>
      </c>
      <c r="W282" t="e">
        <f>IF(AND(O282,VLOOKUP(I282,SOURCE!B:P,2,0)&lt;&gt;"/  { itemToBeCoded"),IF(ISERROR(VLOOKUP(J282,TEST!A:F,5,0)),"",VLOOKUP(J282,TEST!A:F,5,0)),"")</f>
        <v>#N/A</v>
      </c>
      <c r="X282" t="e">
        <f>IF(AND(O282,VLOOKUP(I282,SOURCE!B:P,2,0)&lt;&gt;"/  { itemToBeCoded"),IF(ISERROR(VLOOKUP(J282,TEST!A:F,6,0)),"",VLOOKUP(J282,TEST!A:F,6,0)),"")</f>
        <v>#N/A</v>
      </c>
      <c r="Y282" t="e">
        <f t="shared" si="20"/>
        <v>#N/A</v>
      </c>
    </row>
    <row r="283" spans="1:25">
      <c r="A283" s="24" t="str">
        <f>IF(ISNA(VLOOKUP(D283,D284:D$10322,1,0)),"",1)</f>
        <v/>
      </c>
      <c r="B283" s="24" t="str">
        <f>IF(ISNA(VLOOKUP(E283,E284:E$10322,1,0)),"",1)</f>
        <v/>
      </c>
      <c r="C283" s="2">
        <v>281</v>
      </c>
      <c r="D283" s="2" t="e">
        <f>VLOOKUP(C283,SOURCE!$V$3:$AC$2856,8,0)</f>
        <v>#N/A</v>
      </c>
      <c r="E283" s="26" t="e">
        <f>CHAR(34)&amp;VLOOKUP(C283,SOURCE!$V$3:$AC$2856,6,0)&amp;CHAR(34)</f>
        <v>#N/A</v>
      </c>
      <c r="F283" s="22" t="e">
        <f>VLOOKUP(C283,SOURCE!$V$3:$AD$2856,9,0)&amp;"           {"&amp;D283&amp;",   "&amp;E283&amp;"},"</f>
        <v>#N/A</v>
      </c>
      <c r="H283" t="b">
        <f>ISNA(VLOOKUP(J283,J284:J$823,1,0))</f>
        <v>1</v>
      </c>
      <c r="I283" s="27" t="e">
        <f>VLOOKUP(C283,SOURCE!V$6:AB$10035,7,0)</f>
        <v>#N/A</v>
      </c>
      <c r="J283" s="28" t="e">
        <f>VLOOKUP(C283,SOURCE!V$6:AB$10035,6,0)</f>
        <v>#N/A</v>
      </c>
      <c r="K283" s="29" t="e">
        <f t="shared" si="21"/>
        <v>#N/A</v>
      </c>
      <c r="L283" s="39" t="e">
        <f>VLOOKUP(C283,SOURCE!V$6:AB$10035,2,0)</f>
        <v>#N/A</v>
      </c>
      <c r="M283" t="e">
        <f>IF(VLOOKUP(I283,SOURCE!B:P,2,0)="/  { itemToBeCoded","To be coded","")</f>
        <v>#N/A</v>
      </c>
      <c r="N283" s="17" t="e">
        <f>IF(AND(O283,VLOOKUP(I283,SOURCE!B:P,2,0)&lt;&gt;"/  { itemToBeCoded"),IF(ISERROR(VLOOKUP(J283,TEST!A:L,12,0)),"",   IF(VLOOKUP(J283,TEST!A:L,12,0)="","",VLOOKUP(J283,TEST!A:L,12,0)&amp;" //"&amp;U283)),"")</f>
        <v>#N/A</v>
      </c>
      <c r="O283" t="b">
        <f>ISNA(VLOOKUP(J283,J$3:J282,1,0))</f>
        <v>1</v>
      </c>
      <c r="Q283" s="26" t="e">
        <f>VLOOKUP(I283,SOURCE!B:P,5,0)</f>
        <v>#N/A</v>
      </c>
      <c r="U283" t="e">
        <f t="shared" si="22"/>
        <v>#N/A</v>
      </c>
      <c r="V283" t="e">
        <f t="shared" si="23"/>
        <v>#N/A</v>
      </c>
      <c r="W283" t="e">
        <f>IF(AND(O283,VLOOKUP(I283,SOURCE!B:P,2,0)&lt;&gt;"/  { itemToBeCoded"),IF(ISERROR(VLOOKUP(J283,TEST!A:F,5,0)),"",VLOOKUP(J283,TEST!A:F,5,0)),"")</f>
        <v>#N/A</v>
      </c>
      <c r="X283" t="e">
        <f>IF(AND(O283,VLOOKUP(I283,SOURCE!B:P,2,0)&lt;&gt;"/  { itemToBeCoded"),IF(ISERROR(VLOOKUP(J283,TEST!A:F,6,0)),"",VLOOKUP(J283,TEST!A:F,6,0)),"")</f>
        <v>#N/A</v>
      </c>
      <c r="Y283" t="e">
        <f t="shared" si="20"/>
        <v>#N/A</v>
      </c>
    </row>
    <row r="284" spans="1:25">
      <c r="A284" s="24" t="str">
        <f>IF(ISNA(VLOOKUP(D284,D285:D$10322,1,0)),"",1)</f>
        <v/>
      </c>
      <c r="B284" s="24" t="str">
        <f>IF(ISNA(VLOOKUP(E284,E285:E$10322,1,0)),"",1)</f>
        <v/>
      </c>
      <c r="C284" s="2">
        <v>282</v>
      </c>
      <c r="D284" s="2" t="e">
        <f>VLOOKUP(C284,SOURCE!$V$3:$AC$2856,8,0)</f>
        <v>#N/A</v>
      </c>
      <c r="E284" s="26" t="e">
        <f>CHAR(34)&amp;VLOOKUP(C284,SOURCE!$V$3:$AC$2856,6,0)&amp;CHAR(34)</f>
        <v>#N/A</v>
      </c>
      <c r="F284" s="22" t="e">
        <f>VLOOKUP(C284,SOURCE!$V$3:$AD$2856,9,0)&amp;"           {"&amp;D284&amp;",   "&amp;E284&amp;"},"</f>
        <v>#N/A</v>
      </c>
      <c r="H284" t="b">
        <f>ISNA(VLOOKUP(J284,J285:J$823,1,0))</f>
        <v>1</v>
      </c>
      <c r="I284" s="27" t="e">
        <f>VLOOKUP(C284,SOURCE!V$6:AB$10035,7,0)</f>
        <v>#N/A</v>
      </c>
      <c r="J284" s="28" t="e">
        <f>VLOOKUP(C284,SOURCE!V$6:AB$10035,6,0)</f>
        <v>#N/A</v>
      </c>
      <c r="K284" s="29" t="e">
        <f t="shared" si="21"/>
        <v>#N/A</v>
      </c>
      <c r="L284" s="39" t="e">
        <f>VLOOKUP(C284,SOURCE!V$6:AB$10035,2,0)</f>
        <v>#N/A</v>
      </c>
      <c r="M284" t="e">
        <f>IF(VLOOKUP(I284,SOURCE!B:P,2,0)="/  { itemToBeCoded","To be coded","")</f>
        <v>#N/A</v>
      </c>
      <c r="N284" s="17" t="e">
        <f>IF(AND(O284,VLOOKUP(I284,SOURCE!B:P,2,0)&lt;&gt;"/  { itemToBeCoded"),IF(ISERROR(VLOOKUP(J284,TEST!A:L,12,0)),"",   IF(VLOOKUP(J284,TEST!A:L,12,0)="","",VLOOKUP(J284,TEST!A:L,12,0)&amp;" //"&amp;U284)),"")</f>
        <v>#N/A</v>
      </c>
      <c r="O284" t="b">
        <f>ISNA(VLOOKUP(J284,J$3:J283,1,0))</f>
        <v>1</v>
      </c>
      <c r="Q284" s="26" t="e">
        <f>VLOOKUP(I284,SOURCE!B:P,5,0)</f>
        <v>#N/A</v>
      </c>
      <c r="U284" t="e">
        <f t="shared" si="22"/>
        <v>#N/A</v>
      </c>
      <c r="V284" t="e">
        <f t="shared" si="23"/>
        <v>#N/A</v>
      </c>
      <c r="W284" t="e">
        <f>IF(AND(O284,VLOOKUP(I284,SOURCE!B:P,2,0)&lt;&gt;"/  { itemToBeCoded"),IF(ISERROR(VLOOKUP(J284,TEST!A:F,5,0)),"",VLOOKUP(J284,TEST!A:F,5,0)),"")</f>
        <v>#N/A</v>
      </c>
      <c r="X284" t="e">
        <f>IF(AND(O284,VLOOKUP(I284,SOURCE!B:P,2,0)&lt;&gt;"/  { itemToBeCoded"),IF(ISERROR(VLOOKUP(J284,TEST!A:F,6,0)),"",VLOOKUP(J284,TEST!A:F,6,0)),"")</f>
        <v>#N/A</v>
      </c>
      <c r="Y284" t="e">
        <f t="shared" si="20"/>
        <v>#N/A</v>
      </c>
    </row>
    <row r="285" spans="1:25">
      <c r="A285" s="24" t="str">
        <f>IF(ISNA(VLOOKUP(D285,D286:D$10322,1,0)),"",1)</f>
        <v/>
      </c>
      <c r="B285" s="24" t="str">
        <f>IF(ISNA(VLOOKUP(E285,E286:E$10322,1,0)),"",1)</f>
        <v/>
      </c>
      <c r="C285" s="2">
        <v>283</v>
      </c>
      <c r="D285" s="2" t="e">
        <f>VLOOKUP(C285,SOURCE!$V$3:$AC$2856,8,0)</f>
        <v>#N/A</v>
      </c>
      <c r="E285" s="26" t="e">
        <f>CHAR(34)&amp;VLOOKUP(C285,SOURCE!$V$3:$AC$2856,6,0)&amp;CHAR(34)</f>
        <v>#N/A</v>
      </c>
      <c r="F285" s="22" t="e">
        <f>VLOOKUP(C285,SOURCE!$V$3:$AD$2856,9,0)&amp;"           {"&amp;D285&amp;",   "&amp;E285&amp;"},"</f>
        <v>#N/A</v>
      </c>
      <c r="H285" t="b">
        <f>ISNA(VLOOKUP(J285,J286:J$823,1,0))</f>
        <v>1</v>
      </c>
      <c r="I285" s="27" t="e">
        <f>VLOOKUP(C285,SOURCE!V$6:AB$10035,7,0)</f>
        <v>#N/A</v>
      </c>
      <c r="J285" s="28" t="e">
        <f>VLOOKUP(C285,SOURCE!V$6:AB$10035,6,0)</f>
        <v>#N/A</v>
      </c>
      <c r="K285" s="29" t="e">
        <f t="shared" si="21"/>
        <v>#N/A</v>
      </c>
      <c r="L285" s="39" t="e">
        <f>VLOOKUP(C285,SOURCE!V$6:AB$10035,2,0)</f>
        <v>#N/A</v>
      </c>
      <c r="M285" t="e">
        <f>IF(VLOOKUP(I285,SOURCE!B:P,2,0)="/  { itemToBeCoded","To be coded","")</f>
        <v>#N/A</v>
      </c>
      <c r="N285" s="17" t="e">
        <f>IF(AND(O285,VLOOKUP(I285,SOURCE!B:P,2,0)&lt;&gt;"/  { itemToBeCoded"),IF(ISERROR(VLOOKUP(J285,TEST!A:L,12,0)),"",   IF(VLOOKUP(J285,TEST!A:L,12,0)="","",VLOOKUP(J285,TEST!A:L,12,0)&amp;" //"&amp;U285)),"")</f>
        <v>#N/A</v>
      </c>
      <c r="O285" t="b">
        <f>ISNA(VLOOKUP(J285,J$3:J284,1,0))</f>
        <v>1</v>
      </c>
      <c r="Q285" s="26" t="e">
        <f>VLOOKUP(I285,SOURCE!B:P,5,0)</f>
        <v>#N/A</v>
      </c>
      <c r="U285" t="e">
        <f t="shared" si="22"/>
        <v>#N/A</v>
      </c>
      <c r="V285" t="e">
        <f t="shared" si="23"/>
        <v>#N/A</v>
      </c>
      <c r="W285" t="e">
        <f>IF(AND(O285,VLOOKUP(I285,SOURCE!B:P,2,0)&lt;&gt;"/  { itemToBeCoded"),IF(ISERROR(VLOOKUP(J285,TEST!A:F,5,0)),"",VLOOKUP(J285,TEST!A:F,5,0)),"")</f>
        <v>#N/A</v>
      </c>
      <c r="X285" t="e">
        <f>IF(AND(O285,VLOOKUP(I285,SOURCE!B:P,2,0)&lt;&gt;"/  { itemToBeCoded"),IF(ISERROR(VLOOKUP(J285,TEST!A:F,6,0)),"",VLOOKUP(J285,TEST!A:F,6,0)),"")</f>
        <v>#N/A</v>
      </c>
      <c r="Y285" t="e">
        <f t="shared" si="20"/>
        <v>#N/A</v>
      </c>
    </row>
    <row r="286" spans="1:25">
      <c r="A286" s="24" t="str">
        <f>IF(ISNA(VLOOKUP(D286,D287:D$10322,1,0)),"",1)</f>
        <v/>
      </c>
      <c r="B286" s="24" t="str">
        <f>IF(ISNA(VLOOKUP(E286,E287:E$10322,1,0)),"",1)</f>
        <v/>
      </c>
      <c r="C286" s="2">
        <v>284</v>
      </c>
      <c r="D286" s="2" t="e">
        <f>VLOOKUP(C286,SOURCE!$V$3:$AC$2856,8,0)</f>
        <v>#N/A</v>
      </c>
      <c r="E286" s="26" t="e">
        <f>CHAR(34)&amp;VLOOKUP(C286,SOURCE!$V$3:$AC$2856,6,0)&amp;CHAR(34)</f>
        <v>#N/A</v>
      </c>
      <c r="F286" s="22" t="e">
        <f>VLOOKUP(C286,SOURCE!$V$3:$AD$2856,9,0)&amp;"           {"&amp;D286&amp;",   "&amp;E286&amp;"},"</f>
        <v>#N/A</v>
      </c>
      <c r="H286" t="b">
        <f>ISNA(VLOOKUP(J286,J287:J$823,1,0))</f>
        <v>1</v>
      </c>
      <c r="I286" s="27" t="e">
        <f>VLOOKUP(C286,SOURCE!V$6:AB$10035,7,0)</f>
        <v>#N/A</v>
      </c>
      <c r="J286" s="28" t="e">
        <f>VLOOKUP(C286,SOURCE!V$6:AB$10035,6,0)</f>
        <v>#N/A</v>
      </c>
      <c r="K286" s="29" t="e">
        <f t="shared" si="21"/>
        <v>#N/A</v>
      </c>
      <c r="L286" s="39" t="e">
        <f>VLOOKUP(C286,SOURCE!V$6:AB$10035,2,0)</f>
        <v>#N/A</v>
      </c>
      <c r="M286" t="e">
        <f>IF(VLOOKUP(I286,SOURCE!B:P,2,0)="/  { itemToBeCoded","To be coded","")</f>
        <v>#N/A</v>
      </c>
      <c r="N286" s="17" t="e">
        <f>IF(AND(O286,VLOOKUP(I286,SOURCE!B:P,2,0)&lt;&gt;"/  { itemToBeCoded"),IF(ISERROR(VLOOKUP(J286,TEST!A:L,12,0)),"",   IF(VLOOKUP(J286,TEST!A:L,12,0)="","",VLOOKUP(J286,TEST!A:L,12,0)&amp;" //"&amp;U286)),"")</f>
        <v>#N/A</v>
      </c>
      <c r="O286" t="b">
        <f>ISNA(VLOOKUP(J286,J$3:J285,1,0))</f>
        <v>1</v>
      </c>
      <c r="Q286" s="26" t="e">
        <f>VLOOKUP(I286,SOURCE!B:P,5,0)</f>
        <v>#N/A</v>
      </c>
      <c r="U286" t="e">
        <f t="shared" si="22"/>
        <v>#N/A</v>
      </c>
      <c r="V286" t="e">
        <f t="shared" si="23"/>
        <v>#N/A</v>
      </c>
      <c r="W286" t="e">
        <f>IF(AND(O286,VLOOKUP(I286,SOURCE!B:P,2,0)&lt;&gt;"/  { itemToBeCoded"),IF(ISERROR(VLOOKUP(J286,TEST!A:F,5,0)),"",VLOOKUP(J286,TEST!A:F,5,0)),"")</f>
        <v>#N/A</v>
      </c>
      <c r="X286" t="e">
        <f>IF(AND(O286,VLOOKUP(I286,SOURCE!B:P,2,0)&lt;&gt;"/  { itemToBeCoded"),IF(ISERROR(VLOOKUP(J286,TEST!A:F,6,0)),"",VLOOKUP(J286,TEST!A:F,6,0)),"")</f>
        <v>#N/A</v>
      </c>
      <c r="Y286" t="e">
        <f t="shared" si="20"/>
        <v>#N/A</v>
      </c>
    </row>
    <row r="287" spans="1:25">
      <c r="A287" s="24" t="str">
        <f>IF(ISNA(VLOOKUP(D287,D288:D$10322,1,0)),"",1)</f>
        <v/>
      </c>
      <c r="B287" s="24" t="str">
        <f>IF(ISNA(VLOOKUP(E287,E288:E$10322,1,0)),"",1)</f>
        <v/>
      </c>
      <c r="C287" s="2">
        <v>285</v>
      </c>
      <c r="D287" s="2" t="e">
        <f>VLOOKUP(C287,SOURCE!$V$3:$AC$2856,8,0)</f>
        <v>#N/A</v>
      </c>
      <c r="E287" s="26" t="e">
        <f>CHAR(34)&amp;VLOOKUP(C287,SOURCE!$V$3:$AC$2856,6,0)&amp;CHAR(34)</f>
        <v>#N/A</v>
      </c>
      <c r="F287" s="22" t="e">
        <f>VLOOKUP(C287,SOURCE!$V$3:$AD$2856,9,0)&amp;"           {"&amp;D287&amp;",   "&amp;E287&amp;"},"</f>
        <v>#N/A</v>
      </c>
      <c r="H287" t="b">
        <f>ISNA(VLOOKUP(J287,J288:J$823,1,0))</f>
        <v>1</v>
      </c>
      <c r="I287" s="27" t="e">
        <f>VLOOKUP(C287,SOURCE!V$6:AB$10035,7,0)</f>
        <v>#N/A</v>
      </c>
      <c r="J287" s="28" t="e">
        <f>VLOOKUP(C287,SOURCE!V$6:AB$10035,6,0)</f>
        <v>#N/A</v>
      </c>
      <c r="K287" s="29" t="e">
        <f t="shared" si="21"/>
        <v>#N/A</v>
      </c>
      <c r="L287" s="39" t="e">
        <f>VLOOKUP(C287,SOURCE!V$6:AB$10035,2,0)</f>
        <v>#N/A</v>
      </c>
      <c r="M287" t="e">
        <f>IF(VLOOKUP(I287,SOURCE!B:P,2,0)="/  { itemToBeCoded","To be coded","")</f>
        <v>#N/A</v>
      </c>
      <c r="N287" s="17" t="e">
        <f>IF(AND(O287,VLOOKUP(I287,SOURCE!B:P,2,0)&lt;&gt;"/  { itemToBeCoded"),IF(ISERROR(VLOOKUP(J287,TEST!A:L,12,0)),"",   IF(VLOOKUP(J287,TEST!A:L,12,0)="","",VLOOKUP(J287,TEST!A:L,12,0)&amp;" //"&amp;U287)),"")</f>
        <v>#N/A</v>
      </c>
      <c r="O287" t="b">
        <f>ISNA(VLOOKUP(J287,J$3:J286,1,0))</f>
        <v>1</v>
      </c>
      <c r="Q287" s="26" t="e">
        <f>VLOOKUP(I287,SOURCE!B:P,5,0)</f>
        <v>#N/A</v>
      </c>
      <c r="U287" t="e">
        <f t="shared" si="22"/>
        <v>#N/A</v>
      </c>
      <c r="V287" t="e">
        <f t="shared" si="23"/>
        <v>#N/A</v>
      </c>
      <c r="W287" t="e">
        <f>IF(AND(O287,VLOOKUP(I287,SOURCE!B:P,2,0)&lt;&gt;"/  { itemToBeCoded"),IF(ISERROR(VLOOKUP(J287,TEST!A:F,5,0)),"",VLOOKUP(J287,TEST!A:F,5,0)),"")</f>
        <v>#N/A</v>
      </c>
      <c r="X287" t="e">
        <f>IF(AND(O287,VLOOKUP(I287,SOURCE!B:P,2,0)&lt;&gt;"/  { itemToBeCoded"),IF(ISERROR(VLOOKUP(J287,TEST!A:F,6,0)),"",VLOOKUP(J287,TEST!A:F,6,0)),"")</f>
        <v>#N/A</v>
      </c>
      <c r="Y287" t="e">
        <f t="shared" si="20"/>
        <v>#N/A</v>
      </c>
    </row>
    <row r="288" spans="1:25">
      <c r="A288" s="24" t="str">
        <f>IF(ISNA(VLOOKUP(D288,D289:D$10322,1,0)),"",1)</f>
        <v/>
      </c>
      <c r="B288" s="24" t="str">
        <f>IF(ISNA(VLOOKUP(E288,E289:E$10322,1,0)),"",1)</f>
        <v/>
      </c>
      <c r="C288" s="2">
        <v>286</v>
      </c>
      <c r="D288" s="2" t="e">
        <f>VLOOKUP(C288,SOURCE!$V$3:$AC$2856,8,0)</f>
        <v>#N/A</v>
      </c>
      <c r="E288" s="26" t="e">
        <f>CHAR(34)&amp;VLOOKUP(C288,SOURCE!$V$3:$AC$2856,6,0)&amp;CHAR(34)</f>
        <v>#N/A</v>
      </c>
      <c r="F288" s="22" t="e">
        <f>VLOOKUP(C288,SOURCE!$V$3:$AD$2856,9,0)&amp;"           {"&amp;D288&amp;",   "&amp;E288&amp;"},"</f>
        <v>#N/A</v>
      </c>
      <c r="H288" t="b">
        <f>ISNA(VLOOKUP(J288,J289:J$823,1,0))</f>
        <v>1</v>
      </c>
      <c r="I288" s="27" t="e">
        <f>VLOOKUP(C288,SOURCE!V$6:AB$10035,7,0)</f>
        <v>#N/A</v>
      </c>
      <c r="J288" s="28" t="e">
        <f>VLOOKUP(C288,SOURCE!V$6:AB$10035,6,0)</f>
        <v>#N/A</v>
      </c>
      <c r="K288" s="29" t="e">
        <f t="shared" si="21"/>
        <v>#N/A</v>
      </c>
      <c r="L288" s="39" t="e">
        <f>VLOOKUP(C288,SOURCE!V$6:AB$10035,2,0)</f>
        <v>#N/A</v>
      </c>
      <c r="M288" t="e">
        <f>IF(VLOOKUP(I288,SOURCE!B:P,2,0)="/  { itemToBeCoded","To be coded","")</f>
        <v>#N/A</v>
      </c>
      <c r="N288" s="17" t="e">
        <f>IF(AND(O288,VLOOKUP(I288,SOURCE!B:P,2,0)&lt;&gt;"/  { itemToBeCoded"),IF(ISERROR(VLOOKUP(J288,TEST!A:L,12,0)),"",   IF(VLOOKUP(J288,TEST!A:L,12,0)="","",VLOOKUP(J288,TEST!A:L,12,0)&amp;" //"&amp;U288)),"")</f>
        <v>#N/A</v>
      </c>
      <c r="O288" t="b">
        <f>ISNA(VLOOKUP(J288,J$3:J287,1,0))</f>
        <v>1</v>
      </c>
      <c r="Q288" s="26" t="e">
        <f>VLOOKUP(I288,SOURCE!B:P,5,0)</f>
        <v>#N/A</v>
      </c>
      <c r="U288" t="e">
        <f t="shared" si="22"/>
        <v>#N/A</v>
      </c>
      <c r="V288" t="e">
        <f t="shared" si="23"/>
        <v>#N/A</v>
      </c>
      <c r="W288" t="e">
        <f>IF(AND(O288,VLOOKUP(I288,SOURCE!B:P,2,0)&lt;&gt;"/  { itemToBeCoded"),IF(ISERROR(VLOOKUP(J288,TEST!A:F,5,0)),"",VLOOKUP(J288,TEST!A:F,5,0)),"")</f>
        <v>#N/A</v>
      </c>
      <c r="X288" t="e">
        <f>IF(AND(O288,VLOOKUP(I288,SOURCE!B:P,2,0)&lt;&gt;"/  { itemToBeCoded"),IF(ISERROR(VLOOKUP(J288,TEST!A:F,6,0)),"",VLOOKUP(J288,TEST!A:F,6,0)),"")</f>
        <v>#N/A</v>
      </c>
      <c r="Y288" t="e">
        <f t="shared" si="20"/>
        <v>#N/A</v>
      </c>
    </row>
    <row r="289" spans="1:25">
      <c r="A289" s="24" t="str">
        <f>IF(ISNA(VLOOKUP(D289,D290:D$10322,1,0)),"",1)</f>
        <v/>
      </c>
      <c r="B289" s="24" t="str">
        <f>IF(ISNA(VLOOKUP(E289,E290:E$10322,1,0)),"",1)</f>
        <v/>
      </c>
      <c r="C289" s="2">
        <v>287</v>
      </c>
      <c r="D289" s="2" t="e">
        <f>VLOOKUP(C289,SOURCE!$V$3:$AC$2856,8,0)</f>
        <v>#N/A</v>
      </c>
      <c r="E289" s="26" t="e">
        <f>CHAR(34)&amp;VLOOKUP(C289,SOURCE!$V$3:$AC$2856,6,0)&amp;CHAR(34)</f>
        <v>#N/A</v>
      </c>
      <c r="F289" s="22" t="e">
        <f>VLOOKUP(C289,SOURCE!$V$3:$AD$2856,9,0)&amp;"           {"&amp;D289&amp;",   "&amp;E289&amp;"},"</f>
        <v>#N/A</v>
      </c>
      <c r="H289" t="b">
        <f>ISNA(VLOOKUP(J289,J290:J$823,1,0))</f>
        <v>1</v>
      </c>
      <c r="I289" s="27" t="e">
        <f>VLOOKUP(C289,SOURCE!V$6:AB$10035,7,0)</f>
        <v>#N/A</v>
      </c>
      <c r="J289" s="28" t="e">
        <f>VLOOKUP(C289,SOURCE!V$6:AB$10035,6,0)</f>
        <v>#N/A</v>
      </c>
      <c r="K289" s="29" t="e">
        <f t="shared" si="21"/>
        <v>#N/A</v>
      </c>
      <c r="L289" s="39" t="e">
        <f>VLOOKUP(C289,SOURCE!V$6:AB$10035,2,0)</f>
        <v>#N/A</v>
      </c>
      <c r="M289" t="e">
        <f>IF(VLOOKUP(I289,SOURCE!B:P,2,0)="/  { itemToBeCoded","To be coded","")</f>
        <v>#N/A</v>
      </c>
      <c r="N289" s="17" t="e">
        <f>IF(AND(O289,VLOOKUP(I289,SOURCE!B:P,2,0)&lt;&gt;"/  { itemToBeCoded"),IF(ISERROR(VLOOKUP(J289,TEST!A:L,12,0)),"",   IF(VLOOKUP(J289,TEST!A:L,12,0)="","",VLOOKUP(J289,TEST!A:L,12,0)&amp;" //"&amp;U289)),"")</f>
        <v>#N/A</v>
      </c>
      <c r="O289" t="b">
        <f>ISNA(VLOOKUP(J289,J$3:J288,1,0))</f>
        <v>1</v>
      </c>
      <c r="Q289" s="26" t="e">
        <f>VLOOKUP(I289,SOURCE!B:P,5,0)</f>
        <v>#N/A</v>
      </c>
      <c r="U289" t="e">
        <f t="shared" si="22"/>
        <v>#N/A</v>
      </c>
      <c r="V289" t="e">
        <f t="shared" si="23"/>
        <v>#N/A</v>
      </c>
      <c r="W289" t="e">
        <f>IF(AND(O289,VLOOKUP(I289,SOURCE!B:P,2,0)&lt;&gt;"/  { itemToBeCoded"),IF(ISERROR(VLOOKUP(J289,TEST!A:F,5,0)),"",VLOOKUP(J289,TEST!A:F,5,0)),"")</f>
        <v>#N/A</v>
      </c>
      <c r="X289" t="e">
        <f>IF(AND(O289,VLOOKUP(I289,SOURCE!B:P,2,0)&lt;&gt;"/  { itemToBeCoded"),IF(ISERROR(VLOOKUP(J289,TEST!A:F,6,0)),"",VLOOKUP(J289,TEST!A:F,6,0)),"")</f>
        <v>#N/A</v>
      </c>
      <c r="Y289" t="e">
        <f t="shared" si="20"/>
        <v>#N/A</v>
      </c>
    </row>
    <row r="290" spans="1:25">
      <c r="A290" s="24" t="str">
        <f>IF(ISNA(VLOOKUP(D290,D291:D$10322,1,0)),"",1)</f>
        <v/>
      </c>
      <c r="B290" s="24" t="str">
        <f>IF(ISNA(VLOOKUP(E290,E291:E$10322,1,0)),"",1)</f>
        <v/>
      </c>
      <c r="C290" s="2">
        <v>288</v>
      </c>
      <c r="D290" s="2" t="e">
        <f>VLOOKUP(C290,SOURCE!$V$3:$AC$2856,8,0)</f>
        <v>#N/A</v>
      </c>
      <c r="E290" s="26" t="e">
        <f>CHAR(34)&amp;VLOOKUP(C290,SOURCE!$V$3:$AC$2856,6,0)&amp;CHAR(34)</f>
        <v>#N/A</v>
      </c>
      <c r="F290" s="22" t="e">
        <f>VLOOKUP(C290,SOURCE!$V$3:$AD$2856,9,0)&amp;"           {"&amp;D290&amp;",   "&amp;E290&amp;"},"</f>
        <v>#N/A</v>
      </c>
      <c r="H290" t="b">
        <f>ISNA(VLOOKUP(J290,J291:J$823,1,0))</f>
        <v>1</v>
      </c>
      <c r="I290" s="27" t="e">
        <f>VLOOKUP(C290,SOURCE!V$6:AB$10035,7,0)</f>
        <v>#N/A</v>
      </c>
      <c r="J290" s="28" t="e">
        <f>VLOOKUP(C290,SOURCE!V$6:AB$10035,6,0)</f>
        <v>#N/A</v>
      </c>
      <c r="K290" s="29" t="e">
        <f t="shared" si="21"/>
        <v>#N/A</v>
      </c>
      <c r="L290" s="39" t="e">
        <f>VLOOKUP(C290,SOURCE!V$6:AB$10035,2,0)</f>
        <v>#N/A</v>
      </c>
      <c r="M290" t="e">
        <f>IF(VLOOKUP(I290,SOURCE!B:P,2,0)="/  { itemToBeCoded","To be coded","")</f>
        <v>#N/A</v>
      </c>
      <c r="N290" s="17" t="e">
        <f>IF(AND(O290,VLOOKUP(I290,SOURCE!B:P,2,0)&lt;&gt;"/  { itemToBeCoded"),IF(ISERROR(VLOOKUP(J290,TEST!A:L,12,0)),"",   IF(VLOOKUP(J290,TEST!A:L,12,0)="","",VLOOKUP(J290,TEST!A:L,12,0)&amp;" //"&amp;U290)),"")</f>
        <v>#N/A</v>
      </c>
      <c r="O290" t="b">
        <f>ISNA(VLOOKUP(J290,J$3:J289,1,0))</f>
        <v>1</v>
      </c>
      <c r="Q290" s="26" t="e">
        <f>VLOOKUP(I290,SOURCE!B:P,5,0)</f>
        <v>#N/A</v>
      </c>
      <c r="U290" t="e">
        <f t="shared" si="22"/>
        <v>#N/A</v>
      </c>
      <c r="V290" t="e">
        <f t="shared" si="23"/>
        <v>#N/A</v>
      </c>
      <c r="W290" t="e">
        <f>IF(AND(O290,VLOOKUP(I290,SOURCE!B:P,2,0)&lt;&gt;"/  { itemToBeCoded"),IF(ISERROR(VLOOKUP(J290,TEST!A:F,5,0)),"",VLOOKUP(J290,TEST!A:F,5,0)),"")</f>
        <v>#N/A</v>
      </c>
      <c r="X290" t="e">
        <f>IF(AND(O290,VLOOKUP(I290,SOURCE!B:P,2,0)&lt;&gt;"/  { itemToBeCoded"),IF(ISERROR(VLOOKUP(J290,TEST!A:F,6,0)),"",VLOOKUP(J290,TEST!A:F,6,0)),"")</f>
        <v>#N/A</v>
      </c>
      <c r="Y290" t="e">
        <f t="shared" si="20"/>
        <v>#N/A</v>
      </c>
    </row>
    <row r="291" spans="1:25">
      <c r="A291" s="24" t="str">
        <f>IF(ISNA(VLOOKUP(D291,D292:D$10322,1,0)),"",1)</f>
        <v/>
      </c>
      <c r="B291" s="24" t="str">
        <f>IF(ISNA(VLOOKUP(E291,E292:E$10322,1,0)),"",1)</f>
        <v/>
      </c>
      <c r="C291" s="2">
        <v>289</v>
      </c>
      <c r="D291" s="2" t="e">
        <f>VLOOKUP(C291,SOURCE!$V$3:$AC$2856,8,0)</f>
        <v>#N/A</v>
      </c>
      <c r="E291" s="26" t="e">
        <f>CHAR(34)&amp;VLOOKUP(C291,SOURCE!$V$3:$AC$2856,6,0)&amp;CHAR(34)</f>
        <v>#N/A</v>
      </c>
      <c r="F291" s="22" t="e">
        <f>VLOOKUP(C291,SOURCE!$V$3:$AD$2856,9,0)&amp;"           {"&amp;D291&amp;",   "&amp;E291&amp;"},"</f>
        <v>#N/A</v>
      </c>
      <c r="H291" t="b">
        <f>ISNA(VLOOKUP(J291,J292:J$823,1,0))</f>
        <v>1</v>
      </c>
      <c r="I291" s="27" t="e">
        <f>VLOOKUP(C291,SOURCE!V$6:AB$10035,7,0)</f>
        <v>#N/A</v>
      </c>
      <c r="J291" s="28" t="e">
        <f>VLOOKUP(C291,SOURCE!V$6:AB$10035,6,0)</f>
        <v>#N/A</v>
      </c>
      <c r="K291" s="29" t="e">
        <f t="shared" si="21"/>
        <v>#N/A</v>
      </c>
      <c r="L291" s="39" t="e">
        <f>VLOOKUP(C291,SOURCE!V$6:AB$10035,2,0)</f>
        <v>#N/A</v>
      </c>
      <c r="M291" t="e">
        <f>IF(VLOOKUP(I291,SOURCE!B:P,2,0)="/  { itemToBeCoded","To be coded","")</f>
        <v>#N/A</v>
      </c>
      <c r="N291" s="17" t="e">
        <f>IF(AND(O291,VLOOKUP(I291,SOURCE!B:P,2,0)&lt;&gt;"/  { itemToBeCoded"),IF(ISERROR(VLOOKUP(J291,TEST!A:L,12,0)),"",   IF(VLOOKUP(J291,TEST!A:L,12,0)="","",VLOOKUP(J291,TEST!A:L,12,0)&amp;" //"&amp;U291)),"")</f>
        <v>#N/A</v>
      </c>
      <c r="O291" t="b">
        <f>ISNA(VLOOKUP(J291,J$3:J290,1,0))</f>
        <v>1</v>
      </c>
      <c r="Q291" s="26" t="e">
        <f>VLOOKUP(I291,SOURCE!B:P,5,0)</f>
        <v>#N/A</v>
      </c>
      <c r="U291" t="e">
        <f t="shared" si="22"/>
        <v>#N/A</v>
      </c>
      <c r="V291" t="e">
        <f t="shared" si="23"/>
        <v>#N/A</v>
      </c>
      <c r="W291" t="e">
        <f>IF(AND(O291,VLOOKUP(I291,SOURCE!B:P,2,0)&lt;&gt;"/  { itemToBeCoded"),IF(ISERROR(VLOOKUP(J291,TEST!A:F,5,0)),"",VLOOKUP(J291,TEST!A:F,5,0)),"")</f>
        <v>#N/A</v>
      </c>
      <c r="X291" t="e">
        <f>IF(AND(O291,VLOOKUP(I291,SOURCE!B:P,2,0)&lt;&gt;"/  { itemToBeCoded"),IF(ISERROR(VLOOKUP(J291,TEST!A:F,6,0)),"",VLOOKUP(J291,TEST!A:F,6,0)),"")</f>
        <v>#N/A</v>
      </c>
      <c r="Y291" t="e">
        <f t="shared" si="20"/>
        <v>#N/A</v>
      </c>
    </row>
    <row r="292" spans="1:25">
      <c r="A292" s="24" t="str">
        <f>IF(ISNA(VLOOKUP(D292,D293:D$10322,1,0)),"",1)</f>
        <v/>
      </c>
      <c r="B292" s="24" t="str">
        <f>IF(ISNA(VLOOKUP(E292,E293:E$10322,1,0)),"",1)</f>
        <v/>
      </c>
      <c r="C292" s="2">
        <v>290</v>
      </c>
      <c r="D292" s="2" t="e">
        <f>VLOOKUP(C292,SOURCE!$V$3:$AC$2856,8,0)</f>
        <v>#N/A</v>
      </c>
      <c r="E292" s="26" t="e">
        <f>CHAR(34)&amp;VLOOKUP(C292,SOURCE!$V$3:$AC$2856,6,0)&amp;CHAR(34)</f>
        <v>#N/A</v>
      </c>
      <c r="F292" s="22" t="e">
        <f>VLOOKUP(C292,SOURCE!$V$3:$AD$2856,9,0)&amp;"           {"&amp;D292&amp;",   "&amp;E292&amp;"},"</f>
        <v>#N/A</v>
      </c>
      <c r="H292" t="b">
        <f>ISNA(VLOOKUP(J292,J293:J$823,1,0))</f>
        <v>1</v>
      </c>
      <c r="I292" s="27" t="e">
        <f>VLOOKUP(C292,SOURCE!V$6:AB$10035,7,0)</f>
        <v>#N/A</v>
      </c>
      <c r="J292" s="28" t="e">
        <f>VLOOKUP(C292,SOURCE!V$6:AB$10035,6,0)</f>
        <v>#N/A</v>
      </c>
      <c r="K292" s="29" t="e">
        <f t="shared" si="21"/>
        <v>#N/A</v>
      </c>
      <c r="L292" s="39" t="e">
        <f>VLOOKUP(C292,SOURCE!V$6:AB$10035,2,0)</f>
        <v>#N/A</v>
      </c>
      <c r="M292" t="e">
        <f>IF(VLOOKUP(I292,SOURCE!B:P,2,0)="/  { itemToBeCoded","To be coded","")</f>
        <v>#N/A</v>
      </c>
      <c r="N292" s="17" t="e">
        <f>IF(AND(O292,VLOOKUP(I292,SOURCE!B:P,2,0)&lt;&gt;"/  { itemToBeCoded"),IF(ISERROR(VLOOKUP(J292,TEST!A:L,12,0)),"",   IF(VLOOKUP(J292,TEST!A:L,12,0)="","",VLOOKUP(J292,TEST!A:L,12,0)&amp;" //"&amp;U292)),"")</f>
        <v>#N/A</v>
      </c>
      <c r="O292" t="b">
        <f>ISNA(VLOOKUP(J292,J$3:J291,1,0))</f>
        <v>1</v>
      </c>
      <c r="Q292" s="26" t="e">
        <f>VLOOKUP(I292,SOURCE!B:P,5,0)</f>
        <v>#N/A</v>
      </c>
      <c r="U292" t="e">
        <f t="shared" si="22"/>
        <v>#N/A</v>
      </c>
      <c r="V292" t="e">
        <f t="shared" si="23"/>
        <v>#N/A</v>
      </c>
      <c r="W292" t="e">
        <f>IF(AND(O292,VLOOKUP(I292,SOURCE!B:P,2,0)&lt;&gt;"/  { itemToBeCoded"),IF(ISERROR(VLOOKUP(J292,TEST!A:F,5,0)),"",VLOOKUP(J292,TEST!A:F,5,0)),"")</f>
        <v>#N/A</v>
      </c>
      <c r="X292" t="e">
        <f>IF(AND(O292,VLOOKUP(I292,SOURCE!B:P,2,0)&lt;&gt;"/  { itemToBeCoded"),IF(ISERROR(VLOOKUP(J292,TEST!A:F,6,0)),"",VLOOKUP(J292,TEST!A:F,6,0)),"")</f>
        <v>#N/A</v>
      </c>
      <c r="Y292" t="e">
        <f t="shared" si="20"/>
        <v>#N/A</v>
      </c>
    </row>
    <row r="293" spans="1:25">
      <c r="A293" s="24" t="str">
        <f>IF(ISNA(VLOOKUP(D293,D294:D$10322,1,0)),"",1)</f>
        <v/>
      </c>
      <c r="B293" s="24" t="str">
        <f>IF(ISNA(VLOOKUP(E293,E294:E$10322,1,0)),"",1)</f>
        <v/>
      </c>
      <c r="C293" s="2">
        <v>291</v>
      </c>
      <c r="D293" s="2" t="e">
        <f>VLOOKUP(C293,SOURCE!$V$3:$AC$2856,8,0)</f>
        <v>#N/A</v>
      </c>
      <c r="E293" s="26" t="e">
        <f>CHAR(34)&amp;VLOOKUP(C293,SOURCE!$V$3:$AC$2856,6,0)&amp;CHAR(34)</f>
        <v>#N/A</v>
      </c>
      <c r="F293" s="22" t="e">
        <f>VLOOKUP(C293,SOURCE!$V$3:$AD$2856,9,0)&amp;"           {"&amp;D293&amp;",   "&amp;E293&amp;"},"</f>
        <v>#N/A</v>
      </c>
      <c r="H293" t="b">
        <f>ISNA(VLOOKUP(J293,J294:J$823,1,0))</f>
        <v>1</v>
      </c>
      <c r="I293" s="27" t="e">
        <f>VLOOKUP(C293,SOURCE!V$6:AB$10035,7,0)</f>
        <v>#N/A</v>
      </c>
      <c r="J293" s="28" t="e">
        <f>VLOOKUP(C293,SOURCE!V$6:AB$10035,6,0)</f>
        <v>#N/A</v>
      </c>
      <c r="K293" s="29" t="e">
        <f t="shared" si="21"/>
        <v>#N/A</v>
      </c>
      <c r="L293" s="39" t="e">
        <f>VLOOKUP(C293,SOURCE!V$6:AB$10035,2,0)</f>
        <v>#N/A</v>
      </c>
      <c r="M293" t="e">
        <f>IF(VLOOKUP(I293,SOURCE!B:P,2,0)="/  { itemToBeCoded","To be coded","")</f>
        <v>#N/A</v>
      </c>
      <c r="N293" s="17" t="e">
        <f>IF(AND(O293,VLOOKUP(I293,SOURCE!B:P,2,0)&lt;&gt;"/  { itemToBeCoded"),IF(ISERROR(VLOOKUP(J293,TEST!A:L,12,0)),"",   IF(VLOOKUP(J293,TEST!A:L,12,0)="","",VLOOKUP(J293,TEST!A:L,12,0)&amp;" //"&amp;U293)),"")</f>
        <v>#N/A</v>
      </c>
      <c r="O293" t="b">
        <f>ISNA(VLOOKUP(J293,J$3:J292,1,0))</f>
        <v>1</v>
      </c>
      <c r="Q293" s="26" t="e">
        <f>VLOOKUP(I293,SOURCE!B:P,5,0)</f>
        <v>#N/A</v>
      </c>
      <c r="U293" t="e">
        <f t="shared" si="22"/>
        <v>#N/A</v>
      </c>
      <c r="V293" t="e">
        <f t="shared" si="23"/>
        <v>#N/A</v>
      </c>
      <c r="W293" t="e">
        <f>IF(AND(O293,VLOOKUP(I293,SOURCE!B:P,2,0)&lt;&gt;"/  { itemToBeCoded"),IF(ISERROR(VLOOKUP(J293,TEST!A:F,5,0)),"",VLOOKUP(J293,TEST!A:F,5,0)),"")</f>
        <v>#N/A</v>
      </c>
      <c r="X293" t="e">
        <f>IF(AND(O293,VLOOKUP(I293,SOURCE!B:P,2,0)&lt;&gt;"/  { itemToBeCoded"),IF(ISERROR(VLOOKUP(J293,TEST!A:F,6,0)),"",VLOOKUP(J293,TEST!A:F,6,0)),"")</f>
        <v>#N/A</v>
      </c>
      <c r="Y293" t="e">
        <f t="shared" si="20"/>
        <v>#N/A</v>
      </c>
    </row>
    <row r="294" spans="1:25">
      <c r="A294" s="24" t="str">
        <f>IF(ISNA(VLOOKUP(D294,D295:D$10322,1,0)),"",1)</f>
        <v/>
      </c>
      <c r="B294" s="24" t="str">
        <f>IF(ISNA(VLOOKUP(E294,E295:E$10322,1,0)),"",1)</f>
        <v/>
      </c>
      <c r="C294" s="2">
        <v>292</v>
      </c>
      <c r="D294" s="2" t="e">
        <f>VLOOKUP(C294,SOURCE!$V$3:$AC$2856,8,0)</f>
        <v>#N/A</v>
      </c>
      <c r="E294" s="26" t="e">
        <f>CHAR(34)&amp;VLOOKUP(C294,SOURCE!$V$3:$AC$2856,6,0)&amp;CHAR(34)</f>
        <v>#N/A</v>
      </c>
      <c r="F294" s="22" t="e">
        <f>VLOOKUP(C294,SOURCE!$V$3:$AD$2856,9,0)&amp;"           {"&amp;D294&amp;",   "&amp;E294&amp;"},"</f>
        <v>#N/A</v>
      </c>
      <c r="H294" t="b">
        <f>ISNA(VLOOKUP(J294,J295:J$823,1,0))</f>
        <v>1</v>
      </c>
      <c r="I294" s="27" t="e">
        <f>VLOOKUP(C294,SOURCE!V$6:AB$10035,7,0)</f>
        <v>#N/A</v>
      </c>
      <c r="J294" s="28" t="e">
        <f>VLOOKUP(C294,SOURCE!V$6:AB$10035,6,0)</f>
        <v>#N/A</v>
      </c>
      <c r="K294" s="29" t="e">
        <f t="shared" si="21"/>
        <v>#N/A</v>
      </c>
      <c r="L294" s="39" t="e">
        <f>VLOOKUP(C294,SOURCE!V$6:AB$10035,2,0)</f>
        <v>#N/A</v>
      </c>
      <c r="M294" t="e">
        <f>IF(VLOOKUP(I294,SOURCE!B:P,2,0)="/  { itemToBeCoded","To be coded","")</f>
        <v>#N/A</v>
      </c>
      <c r="N294" s="17" t="e">
        <f>IF(AND(O294,VLOOKUP(I294,SOURCE!B:P,2,0)&lt;&gt;"/  { itemToBeCoded"),IF(ISERROR(VLOOKUP(J294,TEST!A:L,12,0)),"",   IF(VLOOKUP(J294,TEST!A:L,12,0)="","",VLOOKUP(J294,TEST!A:L,12,0)&amp;" //"&amp;U294)),"")</f>
        <v>#N/A</v>
      </c>
      <c r="O294" t="b">
        <f>ISNA(VLOOKUP(J294,J$3:J293,1,0))</f>
        <v>1</v>
      </c>
      <c r="Q294" s="26" t="e">
        <f>VLOOKUP(I294,SOURCE!B:P,5,0)</f>
        <v>#N/A</v>
      </c>
      <c r="U294" t="e">
        <f t="shared" si="22"/>
        <v>#N/A</v>
      </c>
      <c r="V294" t="e">
        <f t="shared" si="23"/>
        <v>#N/A</v>
      </c>
      <c r="W294" t="e">
        <f>IF(AND(O294,VLOOKUP(I294,SOURCE!B:P,2,0)&lt;&gt;"/  { itemToBeCoded"),IF(ISERROR(VLOOKUP(J294,TEST!A:F,5,0)),"",VLOOKUP(J294,TEST!A:F,5,0)),"")</f>
        <v>#N/A</v>
      </c>
      <c r="X294" t="e">
        <f>IF(AND(O294,VLOOKUP(I294,SOURCE!B:P,2,0)&lt;&gt;"/  { itemToBeCoded"),IF(ISERROR(VLOOKUP(J294,TEST!A:F,6,0)),"",VLOOKUP(J294,TEST!A:F,6,0)),"")</f>
        <v>#N/A</v>
      </c>
      <c r="Y294" t="e">
        <f t="shared" si="20"/>
        <v>#N/A</v>
      </c>
    </row>
    <row r="295" spans="1:25">
      <c r="A295" s="24" t="str">
        <f>IF(ISNA(VLOOKUP(D295,D296:D$10322,1,0)),"",1)</f>
        <v/>
      </c>
      <c r="B295" s="24" t="str">
        <f>IF(ISNA(VLOOKUP(E295,E296:E$10322,1,0)),"",1)</f>
        <v/>
      </c>
      <c r="C295" s="2">
        <v>293</v>
      </c>
      <c r="D295" s="2" t="e">
        <f>VLOOKUP(C295,SOURCE!$V$3:$AC$2856,8,0)</f>
        <v>#N/A</v>
      </c>
      <c r="E295" s="26" t="e">
        <f>CHAR(34)&amp;VLOOKUP(C295,SOURCE!$V$3:$AC$2856,6,0)&amp;CHAR(34)</f>
        <v>#N/A</v>
      </c>
      <c r="F295" s="22" t="e">
        <f>VLOOKUP(C295,SOURCE!$V$3:$AD$2856,9,0)&amp;"           {"&amp;D295&amp;",   "&amp;E295&amp;"},"</f>
        <v>#N/A</v>
      </c>
      <c r="H295" t="b">
        <f>ISNA(VLOOKUP(J295,J296:J$823,1,0))</f>
        <v>1</v>
      </c>
      <c r="I295" s="27" t="e">
        <f>VLOOKUP(C295,SOURCE!V$6:AB$10035,7,0)</f>
        <v>#N/A</v>
      </c>
      <c r="J295" s="28" t="e">
        <f>VLOOKUP(C295,SOURCE!V$6:AB$10035,6,0)</f>
        <v>#N/A</v>
      </c>
      <c r="K295" s="29" t="e">
        <f t="shared" si="21"/>
        <v>#N/A</v>
      </c>
      <c r="L295" s="39" t="e">
        <f>VLOOKUP(C295,SOURCE!V$6:AB$10035,2,0)</f>
        <v>#N/A</v>
      </c>
      <c r="M295" t="e">
        <f>IF(VLOOKUP(I295,SOURCE!B:P,2,0)="/  { itemToBeCoded","To be coded","")</f>
        <v>#N/A</v>
      </c>
      <c r="N295" s="17" t="e">
        <f>IF(AND(O295,VLOOKUP(I295,SOURCE!B:P,2,0)&lt;&gt;"/  { itemToBeCoded"),IF(ISERROR(VLOOKUP(J295,TEST!A:L,12,0)),"",   IF(VLOOKUP(J295,TEST!A:L,12,0)="","",VLOOKUP(J295,TEST!A:L,12,0)&amp;" //"&amp;U295)),"")</f>
        <v>#N/A</v>
      </c>
      <c r="O295" t="b">
        <f>ISNA(VLOOKUP(J295,J$3:J294,1,0))</f>
        <v>1</v>
      </c>
      <c r="Q295" s="26" t="e">
        <f>VLOOKUP(I295,SOURCE!B:P,5,0)</f>
        <v>#N/A</v>
      </c>
      <c r="U295" t="e">
        <f t="shared" si="22"/>
        <v>#N/A</v>
      </c>
      <c r="V295" t="e">
        <f t="shared" si="23"/>
        <v>#N/A</v>
      </c>
      <c r="W295" t="e">
        <f>IF(AND(O295,VLOOKUP(I295,SOURCE!B:P,2,0)&lt;&gt;"/  { itemToBeCoded"),IF(ISERROR(VLOOKUP(J295,TEST!A:F,5,0)),"",VLOOKUP(J295,TEST!A:F,5,0)),"")</f>
        <v>#N/A</v>
      </c>
      <c r="X295" t="e">
        <f>IF(AND(O295,VLOOKUP(I295,SOURCE!B:P,2,0)&lt;&gt;"/  { itemToBeCoded"),IF(ISERROR(VLOOKUP(J295,TEST!A:F,6,0)),"",VLOOKUP(J295,TEST!A:F,6,0)),"")</f>
        <v>#N/A</v>
      </c>
      <c r="Y295" t="e">
        <f t="shared" si="20"/>
        <v>#N/A</v>
      </c>
    </row>
    <row r="296" spans="1:25">
      <c r="A296" s="24" t="str">
        <f>IF(ISNA(VLOOKUP(D296,D297:D$10322,1,0)),"",1)</f>
        <v/>
      </c>
      <c r="B296" s="24" t="str">
        <f>IF(ISNA(VLOOKUP(E296,E297:E$10322,1,0)),"",1)</f>
        <v/>
      </c>
      <c r="C296" s="2">
        <v>294</v>
      </c>
      <c r="D296" s="2" t="e">
        <f>VLOOKUP(C296,SOURCE!$V$3:$AC$2856,8,0)</f>
        <v>#N/A</v>
      </c>
      <c r="E296" s="26" t="e">
        <f>CHAR(34)&amp;VLOOKUP(C296,SOURCE!$V$3:$AC$2856,6,0)&amp;CHAR(34)</f>
        <v>#N/A</v>
      </c>
      <c r="F296" s="22" t="e">
        <f>VLOOKUP(C296,SOURCE!$V$3:$AD$2856,9,0)&amp;"           {"&amp;D296&amp;",   "&amp;E296&amp;"},"</f>
        <v>#N/A</v>
      </c>
      <c r="H296" t="b">
        <f>ISNA(VLOOKUP(J296,J297:J$823,1,0))</f>
        <v>1</v>
      </c>
      <c r="I296" s="27" t="e">
        <f>VLOOKUP(C296,SOURCE!V$6:AB$10035,7,0)</f>
        <v>#N/A</v>
      </c>
      <c r="J296" s="28" t="e">
        <f>VLOOKUP(C296,SOURCE!V$6:AB$10035,6,0)</f>
        <v>#N/A</v>
      </c>
      <c r="K296" s="29" t="e">
        <f t="shared" si="21"/>
        <v>#N/A</v>
      </c>
      <c r="L296" s="39" t="e">
        <f>VLOOKUP(C296,SOURCE!V$6:AB$10035,2,0)</f>
        <v>#N/A</v>
      </c>
      <c r="M296" t="e">
        <f>IF(VLOOKUP(I296,SOURCE!B:P,2,0)="/  { itemToBeCoded","To be coded","")</f>
        <v>#N/A</v>
      </c>
      <c r="N296" s="17" t="e">
        <f>IF(AND(O296,VLOOKUP(I296,SOURCE!B:P,2,0)&lt;&gt;"/  { itemToBeCoded"),IF(ISERROR(VLOOKUP(J296,TEST!A:L,12,0)),"",   IF(VLOOKUP(J296,TEST!A:L,12,0)="","",VLOOKUP(J296,TEST!A:L,12,0)&amp;" //"&amp;U296)),"")</f>
        <v>#N/A</v>
      </c>
      <c r="O296" t="b">
        <f>ISNA(VLOOKUP(J296,J$3:J295,1,0))</f>
        <v>1</v>
      </c>
      <c r="Q296" s="26" t="e">
        <f>VLOOKUP(I296,SOURCE!B:P,5,0)</f>
        <v>#N/A</v>
      </c>
      <c r="U296" t="e">
        <f t="shared" si="22"/>
        <v>#N/A</v>
      </c>
      <c r="V296" t="e">
        <f t="shared" si="23"/>
        <v>#N/A</v>
      </c>
      <c r="W296" t="e">
        <f>IF(AND(O296,VLOOKUP(I296,SOURCE!B:P,2,0)&lt;&gt;"/  { itemToBeCoded"),IF(ISERROR(VLOOKUP(J296,TEST!A:F,5,0)),"",VLOOKUP(J296,TEST!A:F,5,0)),"")</f>
        <v>#N/A</v>
      </c>
      <c r="X296" t="e">
        <f>IF(AND(O296,VLOOKUP(I296,SOURCE!B:P,2,0)&lt;&gt;"/  { itemToBeCoded"),IF(ISERROR(VLOOKUP(J296,TEST!A:F,6,0)),"",VLOOKUP(J296,TEST!A:F,6,0)),"")</f>
        <v>#N/A</v>
      </c>
      <c r="Y296" t="e">
        <f t="shared" si="20"/>
        <v>#N/A</v>
      </c>
    </row>
    <row r="297" spans="1:25">
      <c r="A297" s="24" t="str">
        <f>IF(ISNA(VLOOKUP(D297,D298:D$10322,1,0)),"",1)</f>
        <v/>
      </c>
      <c r="B297" s="24" t="str">
        <f>IF(ISNA(VLOOKUP(E297,E298:E$10322,1,0)),"",1)</f>
        <v/>
      </c>
      <c r="C297" s="2">
        <v>295</v>
      </c>
      <c r="D297" s="2" t="e">
        <f>VLOOKUP(C297,SOURCE!$V$3:$AC$2856,8,0)</f>
        <v>#N/A</v>
      </c>
      <c r="E297" s="26" t="e">
        <f>CHAR(34)&amp;VLOOKUP(C297,SOURCE!$V$3:$AC$2856,6,0)&amp;CHAR(34)</f>
        <v>#N/A</v>
      </c>
      <c r="F297" s="22" t="e">
        <f>VLOOKUP(C297,SOURCE!$V$3:$AD$2856,9,0)&amp;"           {"&amp;D297&amp;",   "&amp;E297&amp;"},"</f>
        <v>#N/A</v>
      </c>
      <c r="H297" t="b">
        <f>ISNA(VLOOKUP(J297,J298:J$823,1,0))</f>
        <v>1</v>
      </c>
      <c r="I297" s="27" t="e">
        <f>VLOOKUP(C297,SOURCE!V$6:AB$10035,7,0)</f>
        <v>#N/A</v>
      </c>
      <c r="J297" s="28" t="e">
        <f>VLOOKUP(C297,SOURCE!V$6:AB$10035,6,0)</f>
        <v>#N/A</v>
      </c>
      <c r="K297" s="29" t="e">
        <f t="shared" si="21"/>
        <v>#N/A</v>
      </c>
      <c r="L297" s="39" t="e">
        <f>VLOOKUP(C297,SOURCE!V$6:AB$10035,2,0)</f>
        <v>#N/A</v>
      </c>
      <c r="M297" t="e">
        <f>IF(VLOOKUP(I297,SOURCE!B:P,2,0)="/  { itemToBeCoded","To be coded","")</f>
        <v>#N/A</v>
      </c>
      <c r="N297" s="17" t="e">
        <f>IF(AND(O297,VLOOKUP(I297,SOURCE!B:P,2,0)&lt;&gt;"/  { itemToBeCoded"),IF(ISERROR(VLOOKUP(J297,TEST!A:L,12,0)),"",   IF(VLOOKUP(J297,TEST!A:L,12,0)="","",VLOOKUP(J297,TEST!A:L,12,0)&amp;" //"&amp;U297)),"")</f>
        <v>#N/A</v>
      </c>
      <c r="O297" t="b">
        <f>ISNA(VLOOKUP(J297,J$3:J296,1,0))</f>
        <v>1</v>
      </c>
      <c r="Q297" s="26" t="e">
        <f>VLOOKUP(I297,SOURCE!B:P,5,0)</f>
        <v>#N/A</v>
      </c>
      <c r="U297" t="e">
        <f t="shared" si="22"/>
        <v>#N/A</v>
      </c>
      <c r="V297" t="e">
        <f t="shared" si="23"/>
        <v>#N/A</v>
      </c>
      <c r="W297" t="e">
        <f>IF(AND(O297,VLOOKUP(I297,SOURCE!B:P,2,0)&lt;&gt;"/  { itemToBeCoded"),IF(ISERROR(VLOOKUP(J297,TEST!A:F,5,0)),"",VLOOKUP(J297,TEST!A:F,5,0)),"")</f>
        <v>#N/A</v>
      </c>
      <c r="X297" t="e">
        <f>IF(AND(O297,VLOOKUP(I297,SOURCE!B:P,2,0)&lt;&gt;"/  { itemToBeCoded"),IF(ISERROR(VLOOKUP(J297,TEST!A:F,6,0)),"",VLOOKUP(J297,TEST!A:F,6,0)),"")</f>
        <v>#N/A</v>
      </c>
      <c r="Y297" t="e">
        <f t="shared" si="20"/>
        <v>#N/A</v>
      </c>
    </row>
    <row r="298" spans="1:25">
      <c r="A298" s="24" t="str">
        <f>IF(ISNA(VLOOKUP(D298,D299:D$10322,1,0)),"",1)</f>
        <v/>
      </c>
      <c r="B298" s="24" t="str">
        <f>IF(ISNA(VLOOKUP(E298,E299:E$10322,1,0)),"",1)</f>
        <v/>
      </c>
      <c r="C298" s="2">
        <v>296</v>
      </c>
      <c r="D298" s="2" t="e">
        <f>VLOOKUP(C298,SOURCE!$V$3:$AC$2856,8,0)</f>
        <v>#N/A</v>
      </c>
      <c r="E298" s="26" t="e">
        <f>CHAR(34)&amp;VLOOKUP(C298,SOURCE!$V$3:$AC$2856,6,0)&amp;CHAR(34)</f>
        <v>#N/A</v>
      </c>
      <c r="F298" s="22" t="e">
        <f>VLOOKUP(C298,SOURCE!$V$3:$AD$2856,9,0)&amp;"           {"&amp;D298&amp;",   "&amp;E298&amp;"},"</f>
        <v>#N/A</v>
      </c>
      <c r="H298" t="b">
        <f>ISNA(VLOOKUP(J298,J299:J$823,1,0))</f>
        <v>1</v>
      </c>
      <c r="I298" s="27" t="e">
        <f>VLOOKUP(C298,SOURCE!V$6:AB$10035,7,0)</f>
        <v>#N/A</v>
      </c>
      <c r="J298" s="28" t="e">
        <f>VLOOKUP(C298,SOURCE!V$6:AB$10035,6,0)</f>
        <v>#N/A</v>
      </c>
      <c r="K298" s="29" t="e">
        <f t="shared" si="21"/>
        <v>#N/A</v>
      </c>
      <c r="L298" s="39" t="e">
        <f>VLOOKUP(C298,SOURCE!V$6:AB$10035,2,0)</f>
        <v>#N/A</v>
      </c>
      <c r="M298" t="e">
        <f>IF(VLOOKUP(I298,SOURCE!B:P,2,0)="/  { itemToBeCoded","To be coded","")</f>
        <v>#N/A</v>
      </c>
      <c r="N298" s="17" t="e">
        <f>IF(AND(O298,VLOOKUP(I298,SOURCE!B:P,2,0)&lt;&gt;"/  { itemToBeCoded"),IF(ISERROR(VLOOKUP(J298,TEST!A:L,12,0)),"",   IF(VLOOKUP(J298,TEST!A:L,12,0)="","",VLOOKUP(J298,TEST!A:L,12,0)&amp;" //"&amp;U298)),"")</f>
        <v>#N/A</v>
      </c>
      <c r="O298" t="b">
        <f>ISNA(VLOOKUP(J298,J$3:J297,1,0))</f>
        <v>1</v>
      </c>
      <c r="Q298" s="26" t="e">
        <f>VLOOKUP(I298,SOURCE!B:P,5,0)</f>
        <v>#N/A</v>
      </c>
      <c r="U298" t="e">
        <f t="shared" si="22"/>
        <v>#N/A</v>
      </c>
      <c r="V298" t="e">
        <f t="shared" si="23"/>
        <v>#N/A</v>
      </c>
      <c r="W298" t="e">
        <f>IF(AND(O298,VLOOKUP(I298,SOURCE!B:P,2,0)&lt;&gt;"/  { itemToBeCoded"),IF(ISERROR(VLOOKUP(J298,TEST!A:F,5,0)),"",VLOOKUP(J298,TEST!A:F,5,0)),"")</f>
        <v>#N/A</v>
      </c>
      <c r="X298" t="e">
        <f>IF(AND(O298,VLOOKUP(I298,SOURCE!B:P,2,0)&lt;&gt;"/  { itemToBeCoded"),IF(ISERROR(VLOOKUP(J298,TEST!A:F,6,0)),"",VLOOKUP(J298,TEST!A:F,6,0)),"")</f>
        <v>#N/A</v>
      </c>
      <c r="Y298" t="e">
        <f t="shared" si="20"/>
        <v>#N/A</v>
      </c>
    </row>
    <row r="299" spans="1:25">
      <c r="A299" s="24" t="str">
        <f>IF(ISNA(VLOOKUP(D299,D300:D$10322,1,0)),"",1)</f>
        <v/>
      </c>
      <c r="B299" s="24" t="str">
        <f>IF(ISNA(VLOOKUP(E299,E300:E$10322,1,0)),"",1)</f>
        <v/>
      </c>
      <c r="C299" s="2">
        <v>297</v>
      </c>
      <c r="D299" s="2" t="e">
        <f>VLOOKUP(C299,SOURCE!$V$3:$AC$2856,8,0)</f>
        <v>#N/A</v>
      </c>
      <c r="E299" s="26" t="e">
        <f>CHAR(34)&amp;VLOOKUP(C299,SOURCE!$V$3:$AC$2856,6,0)&amp;CHAR(34)</f>
        <v>#N/A</v>
      </c>
      <c r="F299" s="22" t="e">
        <f>VLOOKUP(C299,SOURCE!$V$3:$AD$2856,9,0)&amp;"           {"&amp;D299&amp;",   "&amp;E299&amp;"},"</f>
        <v>#N/A</v>
      </c>
      <c r="H299" t="b">
        <f>ISNA(VLOOKUP(J299,J300:J$823,1,0))</f>
        <v>1</v>
      </c>
      <c r="I299" s="27" t="e">
        <f>VLOOKUP(C299,SOURCE!V$6:AB$10035,7,0)</f>
        <v>#N/A</v>
      </c>
      <c r="J299" s="28" t="e">
        <f>VLOOKUP(C299,SOURCE!V$6:AB$10035,6,0)</f>
        <v>#N/A</v>
      </c>
      <c r="K299" s="29" t="e">
        <f t="shared" si="21"/>
        <v>#N/A</v>
      </c>
      <c r="L299" s="39" t="e">
        <f>VLOOKUP(C299,SOURCE!V$6:AB$10035,2,0)</f>
        <v>#N/A</v>
      </c>
      <c r="M299" t="e">
        <f>IF(VLOOKUP(I299,SOURCE!B:P,2,0)="/  { itemToBeCoded","To be coded","")</f>
        <v>#N/A</v>
      </c>
      <c r="N299" s="17" t="e">
        <f>IF(AND(O299,VLOOKUP(I299,SOURCE!B:P,2,0)&lt;&gt;"/  { itemToBeCoded"),IF(ISERROR(VLOOKUP(J299,TEST!A:L,12,0)),"",   IF(VLOOKUP(J299,TEST!A:L,12,0)="","",VLOOKUP(J299,TEST!A:L,12,0)&amp;" //"&amp;U299)),"")</f>
        <v>#N/A</v>
      </c>
      <c r="O299" t="b">
        <f>ISNA(VLOOKUP(J299,J$3:J298,1,0))</f>
        <v>1</v>
      </c>
      <c r="Q299" s="26" t="e">
        <f>VLOOKUP(I299,SOURCE!B:P,5,0)</f>
        <v>#N/A</v>
      </c>
      <c r="U299" t="e">
        <f t="shared" si="22"/>
        <v>#N/A</v>
      </c>
      <c r="V299" t="e">
        <f t="shared" si="23"/>
        <v>#N/A</v>
      </c>
      <c r="W299" t="e">
        <f>IF(AND(O299,VLOOKUP(I299,SOURCE!B:P,2,0)&lt;&gt;"/  { itemToBeCoded"),IF(ISERROR(VLOOKUP(J299,TEST!A:F,5,0)),"",VLOOKUP(J299,TEST!A:F,5,0)),"")</f>
        <v>#N/A</v>
      </c>
      <c r="X299" t="e">
        <f>IF(AND(O299,VLOOKUP(I299,SOURCE!B:P,2,0)&lt;&gt;"/  { itemToBeCoded"),IF(ISERROR(VLOOKUP(J299,TEST!A:F,6,0)),"",VLOOKUP(J299,TEST!A:F,6,0)),"")</f>
        <v>#N/A</v>
      </c>
      <c r="Y299" t="e">
        <f t="shared" si="20"/>
        <v>#N/A</v>
      </c>
    </row>
    <row r="300" spans="1:25">
      <c r="A300" s="24" t="str">
        <f>IF(ISNA(VLOOKUP(D300,D301:D$10322,1,0)),"",1)</f>
        <v/>
      </c>
      <c r="B300" s="24" t="str">
        <f>IF(ISNA(VLOOKUP(E300,E301:E$10322,1,0)),"",1)</f>
        <v/>
      </c>
      <c r="C300" s="2">
        <v>298</v>
      </c>
      <c r="D300" s="2" t="e">
        <f>VLOOKUP(C300,SOURCE!$V$3:$AC$2856,8,0)</f>
        <v>#N/A</v>
      </c>
      <c r="E300" s="26" t="e">
        <f>CHAR(34)&amp;VLOOKUP(C300,SOURCE!$V$3:$AC$2856,6,0)&amp;CHAR(34)</f>
        <v>#N/A</v>
      </c>
      <c r="F300" s="22" t="e">
        <f>VLOOKUP(C300,SOURCE!$V$3:$AD$2856,9,0)&amp;"           {"&amp;D300&amp;",   "&amp;E300&amp;"},"</f>
        <v>#N/A</v>
      </c>
      <c r="H300" t="b">
        <f>ISNA(VLOOKUP(J300,J301:J$823,1,0))</f>
        <v>1</v>
      </c>
      <c r="I300" s="27" t="e">
        <f>VLOOKUP(C300,SOURCE!V$6:AB$10035,7,0)</f>
        <v>#N/A</v>
      </c>
      <c r="J300" s="28" t="e">
        <f>VLOOKUP(C300,SOURCE!V$6:AB$10035,6,0)</f>
        <v>#N/A</v>
      </c>
      <c r="K300" s="29" t="e">
        <f t="shared" si="21"/>
        <v>#N/A</v>
      </c>
      <c r="L300" s="39" t="e">
        <f>VLOOKUP(C300,SOURCE!V$6:AB$10035,2,0)</f>
        <v>#N/A</v>
      </c>
      <c r="M300" t="e">
        <f>IF(VLOOKUP(I300,SOURCE!B:P,2,0)="/  { itemToBeCoded","To be coded","")</f>
        <v>#N/A</v>
      </c>
      <c r="N300" s="17" t="e">
        <f>IF(AND(O300,VLOOKUP(I300,SOURCE!B:P,2,0)&lt;&gt;"/  { itemToBeCoded"),IF(ISERROR(VLOOKUP(J300,TEST!A:L,12,0)),"",   IF(VLOOKUP(J300,TEST!A:L,12,0)="","",VLOOKUP(J300,TEST!A:L,12,0)&amp;" //"&amp;U300)),"")</f>
        <v>#N/A</v>
      </c>
      <c r="O300" t="b">
        <f>ISNA(VLOOKUP(J300,J$3:J299,1,0))</f>
        <v>1</v>
      </c>
      <c r="Q300" s="26" t="e">
        <f>VLOOKUP(I300,SOURCE!B:P,5,0)</f>
        <v>#N/A</v>
      </c>
      <c r="U300" t="e">
        <f t="shared" si="22"/>
        <v>#N/A</v>
      </c>
      <c r="V300" t="e">
        <f t="shared" si="23"/>
        <v>#N/A</v>
      </c>
      <c r="W300" t="e">
        <f>IF(AND(O300,VLOOKUP(I300,SOURCE!B:P,2,0)&lt;&gt;"/  { itemToBeCoded"),IF(ISERROR(VLOOKUP(J300,TEST!A:F,5,0)),"",VLOOKUP(J300,TEST!A:F,5,0)),"")</f>
        <v>#N/A</v>
      </c>
      <c r="X300" t="e">
        <f>IF(AND(O300,VLOOKUP(I300,SOURCE!B:P,2,0)&lt;&gt;"/  { itemToBeCoded"),IF(ISERROR(VLOOKUP(J300,TEST!A:F,6,0)),"",VLOOKUP(J300,TEST!A:F,6,0)),"")</f>
        <v>#N/A</v>
      </c>
      <c r="Y300" t="e">
        <f t="shared" si="20"/>
        <v>#N/A</v>
      </c>
    </row>
    <row r="301" spans="1:25">
      <c r="A301" s="24" t="str">
        <f>IF(ISNA(VLOOKUP(D301,D302:D$10322,1,0)),"",1)</f>
        <v/>
      </c>
      <c r="B301" s="24" t="str">
        <f>IF(ISNA(VLOOKUP(E301,E302:E$10322,1,0)),"",1)</f>
        <v/>
      </c>
      <c r="C301" s="2">
        <v>299</v>
      </c>
      <c r="D301" s="2" t="e">
        <f>VLOOKUP(C301,SOURCE!$V$3:$AC$2856,8,0)</f>
        <v>#N/A</v>
      </c>
      <c r="E301" s="26" t="e">
        <f>CHAR(34)&amp;VLOOKUP(C301,SOURCE!$V$3:$AC$2856,6,0)&amp;CHAR(34)</f>
        <v>#N/A</v>
      </c>
      <c r="F301" s="22" t="e">
        <f>VLOOKUP(C301,SOURCE!$V$3:$AD$2856,9,0)&amp;"           {"&amp;D301&amp;",   "&amp;E301&amp;"},"</f>
        <v>#N/A</v>
      </c>
      <c r="H301" t="b">
        <f>ISNA(VLOOKUP(J301,J302:J$823,1,0))</f>
        <v>1</v>
      </c>
      <c r="I301" s="27" t="e">
        <f>VLOOKUP(C301,SOURCE!V$6:AB$10035,7,0)</f>
        <v>#N/A</v>
      </c>
      <c r="J301" s="28" t="e">
        <f>VLOOKUP(C301,SOURCE!V$6:AB$10035,6,0)</f>
        <v>#N/A</v>
      </c>
      <c r="K301" s="29" t="e">
        <f t="shared" si="21"/>
        <v>#N/A</v>
      </c>
      <c r="L301" s="39" t="e">
        <f>VLOOKUP(C301,SOURCE!V$6:AB$10035,2,0)</f>
        <v>#N/A</v>
      </c>
      <c r="M301" t="e">
        <f>IF(VLOOKUP(I301,SOURCE!B:P,2,0)="/  { itemToBeCoded","To be coded","")</f>
        <v>#N/A</v>
      </c>
      <c r="N301" s="17" t="e">
        <f>IF(AND(O301,VLOOKUP(I301,SOURCE!B:P,2,0)&lt;&gt;"/  { itemToBeCoded"),IF(ISERROR(VLOOKUP(J301,TEST!A:L,12,0)),"",   IF(VLOOKUP(J301,TEST!A:L,12,0)="","",VLOOKUP(J301,TEST!A:L,12,0)&amp;" //"&amp;U301)),"")</f>
        <v>#N/A</v>
      </c>
      <c r="O301" t="b">
        <f>ISNA(VLOOKUP(J301,J$3:J300,1,0))</f>
        <v>1</v>
      </c>
      <c r="Q301" s="26" t="e">
        <f>VLOOKUP(I301,SOURCE!B:P,5,0)</f>
        <v>#N/A</v>
      </c>
      <c r="U301" t="e">
        <f t="shared" si="22"/>
        <v>#N/A</v>
      </c>
      <c r="V301" t="e">
        <f t="shared" si="23"/>
        <v>#N/A</v>
      </c>
      <c r="W301" t="e">
        <f>IF(AND(O301,VLOOKUP(I301,SOURCE!B:P,2,0)&lt;&gt;"/  { itemToBeCoded"),IF(ISERROR(VLOOKUP(J301,TEST!A:F,5,0)),"",VLOOKUP(J301,TEST!A:F,5,0)),"")</f>
        <v>#N/A</v>
      </c>
      <c r="X301" t="e">
        <f>IF(AND(O301,VLOOKUP(I301,SOURCE!B:P,2,0)&lt;&gt;"/  { itemToBeCoded"),IF(ISERROR(VLOOKUP(J301,TEST!A:F,6,0)),"",VLOOKUP(J301,TEST!A:F,6,0)),"")</f>
        <v>#N/A</v>
      </c>
      <c r="Y301" t="e">
        <f t="shared" si="20"/>
        <v>#N/A</v>
      </c>
    </row>
    <row r="302" spans="1:25">
      <c r="A302" s="24" t="str">
        <f>IF(ISNA(VLOOKUP(D302,D303:D$10322,1,0)),"",1)</f>
        <v/>
      </c>
      <c r="B302" s="24" t="str">
        <f>IF(ISNA(VLOOKUP(E302,E303:E$10322,1,0)),"",1)</f>
        <v/>
      </c>
      <c r="C302" s="2">
        <v>300</v>
      </c>
      <c r="D302" s="2" t="e">
        <f>VLOOKUP(C302,SOURCE!$V$3:$AC$2856,8,0)</f>
        <v>#N/A</v>
      </c>
      <c r="E302" s="26" t="e">
        <f>CHAR(34)&amp;VLOOKUP(C302,SOURCE!$V$3:$AC$2856,6,0)&amp;CHAR(34)</f>
        <v>#N/A</v>
      </c>
      <c r="F302" s="22" t="e">
        <f>VLOOKUP(C302,SOURCE!$V$3:$AD$2856,9,0)&amp;"           {"&amp;D302&amp;",   "&amp;E302&amp;"},"</f>
        <v>#N/A</v>
      </c>
      <c r="H302" t="b">
        <f>ISNA(VLOOKUP(J302,J303:J$823,1,0))</f>
        <v>1</v>
      </c>
      <c r="I302" s="27" t="e">
        <f>VLOOKUP(C302,SOURCE!V$6:AB$10035,7,0)</f>
        <v>#N/A</v>
      </c>
      <c r="J302" s="28" t="e">
        <f>VLOOKUP(C302,SOURCE!V$6:AB$10035,6,0)</f>
        <v>#N/A</v>
      </c>
      <c r="K302" s="29" t="e">
        <f t="shared" si="21"/>
        <v>#N/A</v>
      </c>
      <c r="L302" s="39" t="e">
        <f>VLOOKUP(C302,SOURCE!V$6:AB$10035,2,0)</f>
        <v>#N/A</v>
      </c>
      <c r="M302" t="e">
        <f>IF(VLOOKUP(I302,SOURCE!B:P,2,0)="/  { itemToBeCoded","To be coded","")</f>
        <v>#N/A</v>
      </c>
      <c r="N302" s="17" t="e">
        <f>IF(AND(O302,VLOOKUP(I302,SOURCE!B:P,2,0)&lt;&gt;"/  { itemToBeCoded"),IF(ISERROR(VLOOKUP(J302,TEST!A:L,12,0)),"",   IF(VLOOKUP(J302,TEST!A:L,12,0)="","",VLOOKUP(J302,TEST!A:L,12,0)&amp;" //"&amp;U302)),"")</f>
        <v>#N/A</v>
      </c>
      <c r="O302" t="b">
        <f>ISNA(VLOOKUP(J302,J$3:J301,1,0))</f>
        <v>1</v>
      </c>
      <c r="Q302" s="26" t="e">
        <f>VLOOKUP(I302,SOURCE!B:P,5,0)</f>
        <v>#N/A</v>
      </c>
      <c r="U302" t="e">
        <f t="shared" si="22"/>
        <v>#N/A</v>
      </c>
      <c r="V302" t="e">
        <f t="shared" si="23"/>
        <v>#N/A</v>
      </c>
      <c r="W302" t="e">
        <f>IF(AND(O302,VLOOKUP(I302,SOURCE!B:P,2,0)&lt;&gt;"/  { itemToBeCoded"),IF(ISERROR(VLOOKUP(J302,TEST!A:F,5,0)),"",VLOOKUP(J302,TEST!A:F,5,0)),"")</f>
        <v>#N/A</v>
      </c>
      <c r="X302" t="e">
        <f>IF(AND(O302,VLOOKUP(I302,SOURCE!B:P,2,0)&lt;&gt;"/  { itemToBeCoded"),IF(ISERROR(VLOOKUP(J302,TEST!A:F,6,0)),"",VLOOKUP(J302,TEST!A:F,6,0)),"")</f>
        <v>#N/A</v>
      </c>
      <c r="Y302" t="e">
        <f t="shared" si="20"/>
        <v>#N/A</v>
      </c>
    </row>
    <row r="303" spans="1:25">
      <c r="A303" s="24" t="str">
        <f>IF(ISNA(VLOOKUP(D303,D304:D$10322,1,0)),"",1)</f>
        <v/>
      </c>
      <c r="B303" s="24" t="str">
        <f>IF(ISNA(VLOOKUP(E303,E304:E$10322,1,0)),"",1)</f>
        <v/>
      </c>
      <c r="C303" s="2">
        <v>301</v>
      </c>
      <c r="D303" s="2" t="e">
        <f>VLOOKUP(C303,SOURCE!$V$3:$AC$2856,8,0)</f>
        <v>#N/A</v>
      </c>
      <c r="E303" s="26" t="e">
        <f>CHAR(34)&amp;VLOOKUP(C303,SOURCE!$V$3:$AC$2856,6,0)&amp;CHAR(34)</f>
        <v>#N/A</v>
      </c>
      <c r="F303" s="22" t="e">
        <f>VLOOKUP(C303,SOURCE!$V$3:$AD$2856,9,0)&amp;"           {"&amp;D303&amp;",   "&amp;E303&amp;"},"</f>
        <v>#N/A</v>
      </c>
      <c r="H303" t="b">
        <f>ISNA(VLOOKUP(J303,J304:J$823,1,0))</f>
        <v>1</v>
      </c>
      <c r="I303" s="27" t="e">
        <f>VLOOKUP(C303,SOURCE!V$6:AB$10035,7,0)</f>
        <v>#N/A</v>
      </c>
      <c r="J303" s="28" t="e">
        <f>VLOOKUP(C303,SOURCE!V$6:AB$10035,6,0)</f>
        <v>#N/A</v>
      </c>
      <c r="K303" s="29" t="e">
        <f t="shared" si="21"/>
        <v>#N/A</v>
      </c>
      <c r="L303" s="39" t="e">
        <f>VLOOKUP(C303,SOURCE!V$6:AB$10035,2,0)</f>
        <v>#N/A</v>
      </c>
      <c r="M303" t="e">
        <f>IF(VLOOKUP(I303,SOURCE!B:P,2,0)="/  { itemToBeCoded","To be coded","")</f>
        <v>#N/A</v>
      </c>
      <c r="N303" s="17" t="e">
        <f>IF(AND(O303,VLOOKUP(I303,SOURCE!B:P,2,0)&lt;&gt;"/  { itemToBeCoded"),IF(ISERROR(VLOOKUP(J303,TEST!A:L,12,0)),"",   IF(VLOOKUP(J303,TEST!A:L,12,0)="","",VLOOKUP(J303,TEST!A:L,12,0)&amp;" //"&amp;U303)),"")</f>
        <v>#N/A</v>
      </c>
      <c r="O303" t="b">
        <f>ISNA(VLOOKUP(J303,J$3:J302,1,0))</f>
        <v>1</v>
      </c>
      <c r="Q303" s="26" t="e">
        <f>VLOOKUP(I303,SOURCE!B:P,5,0)</f>
        <v>#N/A</v>
      </c>
      <c r="U303" t="e">
        <f t="shared" si="22"/>
        <v>#N/A</v>
      </c>
      <c r="V303" t="e">
        <f t="shared" si="23"/>
        <v>#N/A</v>
      </c>
      <c r="W303" t="e">
        <f>IF(AND(O303,VLOOKUP(I303,SOURCE!B:P,2,0)&lt;&gt;"/  { itemToBeCoded"),IF(ISERROR(VLOOKUP(J303,TEST!A:F,5,0)),"",VLOOKUP(J303,TEST!A:F,5,0)),"")</f>
        <v>#N/A</v>
      </c>
      <c r="X303" t="e">
        <f>IF(AND(O303,VLOOKUP(I303,SOURCE!B:P,2,0)&lt;&gt;"/  { itemToBeCoded"),IF(ISERROR(VLOOKUP(J303,TEST!A:F,6,0)),"",VLOOKUP(J303,TEST!A:F,6,0)),"")</f>
        <v>#N/A</v>
      </c>
      <c r="Y303" t="e">
        <f t="shared" si="20"/>
        <v>#N/A</v>
      </c>
    </row>
    <row r="304" spans="1:25">
      <c r="A304" s="24" t="str">
        <f>IF(ISNA(VLOOKUP(D304,D305:D$10322,1,0)),"",1)</f>
        <v/>
      </c>
      <c r="B304" s="24" t="str">
        <f>IF(ISNA(VLOOKUP(E304,E305:E$10322,1,0)),"",1)</f>
        <v/>
      </c>
      <c r="C304" s="2">
        <v>302</v>
      </c>
      <c r="D304" s="2" t="e">
        <f>VLOOKUP(C304,SOURCE!$V$3:$AC$2856,8,0)</f>
        <v>#N/A</v>
      </c>
      <c r="E304" s="26" t="e">
        <f>CHAR(34)&amp;VLOOKUP(C304,SOURCE!$V$3:$AC$2856,6,0)&amp;CHAR(34)</f>
        <v>#N/A</v>
      </c>
      <c r="F304" s="22" t="e">
        <f>VLOOKUP(C304,SOURCE!$V$3:$AD$2856,9,0)&amp;"           {"&amp;D304&amp;",   "&amp;E304&amp;"},"</f>
        <v>#N/A</v>
      </c>
      <c r="H304" t="b">
        <f>ISNA(VLOOKUP(J304,J305:J$823,1,0))</f>
        <v>1</v>
      </c>
      <c r="I304" s="27" t="e">
        <f>VLOOKUP(C304,SOURCE!V$6:AB$10035,7,0)</f>
        <v>#N/A</v>
      </c>
      <c r="J304" s="28" t="e">
        <f>VLOOKUP(C304,SOURCE!V$6:AB$10035,6,0)</f>
        <v>#N/A</v>
      </c>
      <c r="K304" s="29" t="e">
        <f t="shared" si="21"/>
        <v>#N/A</v>
      </c>
      <c r="L304" s="39" t="e">
        <f>VLOOKUP(C304,SOURCE!V$6:AB$10035,2,0)</f>
        <v>#N/A</v>
      </c>
      <c r="M304" t="e">
        <f>IF(VLOOKUP(I304,SOURCE!B:P,2,0)="/  { itemToBeCoded","To be coded","")</f>
        <v>#N/A</v>
      </c>
      <c r="N304" s="17" t="e">
        <f>IF(AND(O304,VLOOKUP(I304,SOURCE!B:P,2,0)&lt;&gt;"/  { itemToBeCoded"),IF(ISERROR(VLOOKUP(J304,TEST!A:L,12,0)),"",   IF(VLOOKUP(J304,TEST!A:L,12,0)="","",VLOOKUP(J304,TEST!A:L,12,0)&amp;" //"&amp;U304)),"")</f>
        <v>#N/A</v>
      </c>
      <c r="O304" t="b">
        <f>ISNA(VLOOKUP(J304,J$3:J303,1,0))</f>
        <v>1</v>
      </c>
      <c r="Q304" s="26" t="e">
        <f>VLOOKUP(I304,SOURCE!B:P,5,0)</f>
        <v>#N/A</v>
      </c>
      <c r="U304" t="e">
        <f t="shared" si="22"/>
        <v>#N/A</v>
      </c>
      <c r="V304" t="e">
        <f t="shared" si="23"/>
        <v>#N/A</v>
      </c>
      <c r="W304" t="e">
        <f>IF(AND(O304,VLOOKUP(I304,SOURCE!B:P,2,0)&lt;&gt;"/  { itemToBeCoded"),IF(ISERROR(VLOOKUP(J304,TEST!A:F,5,0)),"",VLOOKUP(J304,TEST!A:F,5,0)),"")</f>
        <v>#N/A</v>
      </c>
      <c r="X304" t="e">
        <f>IF(AND(O304,VLOOKUP(I304,SOURCE!B:P,2,0)&lt;&gt;"/  { itemToBeCoded"),IF(ISERROR(VLOOKUP(J304,TEST!A:F,6,0)),"",VLOOKUP(J304,TEST!A:F,6,0)),"")</f>
        <v>#N/A</v>
      </c>
      <c r="Y304" t="e">
        <f t="shared" si="20"/>
        <v>#N/A</v>
      </c>
    </row>
    <row r="305" spans="1:25">
      <c r="A305" s="24" t="str">
        <f>IF(ISNA(VLOOKUP(D305,D306:D$10322,1,0)),"",1)</f>
        <v/>
      </c>
      <c r="B305" s="24" t="str">
        <f>IF(ISNA(VLOOKUP(E305,E306:E$10322,1,0)),"",1)</f>
        <v/>
      </c>
      <c r="C305" s="2">
        <v>303</v>
      </c>
      <c r="D305" s="2" t="e">
        <f>VLOOKUP(C305,SOURCE!$V$3:$AC$2856,8,0)</f>
        <v>#N/A</v>
      </c>
      <c r="E305" s="26" t="e">
        <f>CHAR(34)&amp;VLOOKUP(C305,SOURCE!$V$3:$AC$2856,6,0)&amp;CHAR(34)</f>
        <v>#N/A</v>
      </c>
      <c r="F305" s="22" t="e">
        <f>VLOOKUP(C305,SOURCE!$V$3:$AD$2856,9,0)&amp;"           {"&amp;D305&amp;",   "&amp;E305&amp;"},"</f>
        <v>#N/A</v>
      </c>
      <c r="H305" t="b">
        <f>ISNA(VLOOKUP(J305,J306:J$823,1,0))</f>
        <v>1</v>
      </c>
      <c r="I305" s="27" t="e">
        <f>VLOOKUP(C305,SOURCE!V$6:AB$10035,7,0)</f>
        <v>#N/A</v>
      </c>
      <c r="J305" s="28" t="e">
        <f>VLOOKUP(C305,SOURCE!V$6:AB$10035,6,0)</f>
        <v>#N/A</v>
      </c>
      <c r="K305" s="29" t="e">
        <f t="shared" si="21"/>
        <v>#N/A</v>
      </c>
      <c r="L305" s="39" t="e">
        <f>VLOOKUP(C305,SOURCE!V$6:AB$10035,2,0)</f>
        <v>#N/A</v>
      </c>
      <c r="M305" t="e">
        <f>IF(VLOOKUP(I305,SOURCE!B:P,2,0)="/  { itemToBeCoded","To be coded","")</f>
        <v>#N/A</v>
      </c>
      <c r="N305" s="17" t="e">
        <f>IF(AND(O305,VLOOKUP(I305,SOURCE!B:P,2,0)&lt;&gt;"/  { itemToBeCoded"),IF(ISERROR(VLOOKUP(J305,TEST!A:L,12,0)),"",   IF(VLOOKUP(J305,TEST!A:L,12,0)="","",VLOOKUP(J305,TEST!A:L,12,0)&amp;" //"&amp;U305)),"")</f>
        <v>#N/A</v>
      </c>
      <c r="O305" t="b">
        <f>ISNA(VLOOKUP(J305,J$3:J304,1,0))</f>
        <v>1</v>
      </c>
      <c r="Q305" s="26" t="e">
        <f>VLOOKUP(I305,SOURCE!B:P,5,0)</f>
        <v>#N/A</v>
      </c>
      <c r="U305" t="e">
        <f t="shared" si="22"/>
        <v>#N/A</v>
      </c>
      <c r="V305" t="e">
        <f t="shared" si="23"/>
        <v>#N/A</v>
      </c>
      <c r="W305" t="e">
        <f>IF(AND(O305,VLOOKUP(I305,SOURCE!B:P,2,0)&lt;&gt;"/  { itemToBeCoded"),IF(ISERROR(VLOOKUP(J305,TEST!A:F,5,0)),"",VLOOKUP(J305,TEST!A:F,5,0)),"")</f>
        <v>#N/A</v>
      </c>
      <c r="X305" t="e">
        <f>IF(AND(O305,VLOOKUP(I305,SOURCE!B:P,2,0)&lt;&gt;"/  { itemToBeCoded"),IF(ISERROR(VLOOKUP(J305,TEST!A:F,6,0)),"",VLOOKUP(J305,TEST!A:F,6,0)),"")</f>
        <v>#N/A</v>
      </c>
      <c r="Y305" t="e">
        <f t="shared" si="20"/>
        <v>#N/A</v>
      </c>
    </row>
    <row r="306" spans="1:25">
      <c r="A306" s="24" t="str">
        <f>IF(ISNA(VLOOKUP(D306,D307:D$10322,1,0)),"",1)</f>
        <v/>
      </c>
      <c r="B306" s="24" t="str">
        <f>IF(ISNA(VLOOKUP(E306,E307:E$10322,1,0)),"",1)</f>
        <v/>
      </c>
      <c r="C306" s="2">
        <v>304</v>
      </c>
      <c r="D306" s="2" t="e">
        <f>VLOOKUP(C306,SOURCE!$V$3:$AC$2856,8,0)</f>
        <v>#N/A</v>
      </c>
      <c r="E306" s="26" t="e">
        <f>CHAR(34)&amp;VLOOKUP(C306,SOURCE!$V$3:$AC$2856,6,0)&amp;CHAR(34)</f>
        <v>#N/A</v>
      </c>
      <c r="F306" s="22" t="e">
        <f>VLOOKUP(C306,SOURCE!$V$3:$AD$2856,9,0)&amp;"           {"&amp;D306&amp;",   "&amp;E306&amp;"},"</f>
        <v>#N/A</v>
      </c>
      <c r="H306" t="b">
        <f>ISNA(VLOOKUP(J306,J307:J$823,1,0))</f>
        <v>1</v>
      </c>
      <c r="I306" s="27" t="e">
        <f>VLOOKUP(C306,SOURCE!V$6:AB$10035,7,0)</f>
        <v>#N/A</v>
      </c>
      <c r="J306" s="28" t="e">
        <f>VLOOKUP(C306,SOURCE!V$6:AB$10035,6,0)</f>
        <v>#N/A</v>
      </c>
      <c r="K306" s="29" t="e">
        <f t="shared" si="21"/>
        <v>#N/A</v>
      </c>
      <c r="L306" s="39" t="e">
        <f>VLOOKUP(C306,SOURCE!V$6:AB$10035,2,0)</f>
        <v>#N/A</v>
      </c>
      <c r="M306" t="e">
        <f>IF(VLOOKUP(I306,SOURCE!B:P,2,0)="/  { itemToBeCoded","To be coded","")</f>
        <v>#N/A</v>
      </c>
      <c r="N306" s="17" t="e">
        <f>IF(AND(O306,VLOOKUP(I306,SOURCE!B:P,2,0)&lt;&gt;"/  { itemToBeCoded"),IF(ISERROR(VLOOKUP(J306,TEST!A:L,12,0)),"",   IF(VLOOKUP(J306,TEST!A:L,12,0)="","",VLOOKUP(J306,TEST!A:L,12,0)&amp;" //"&amp;U306)),"")</f>
        <v>#N/A</v>
      </c>
      <c r="O306" t="b">
        <f>ISNA(VLOOKUP(J306,J$3:J305,1,0))</f>
        <v>1</v>
      </c>
      <c r="Q306" s="26" t="e">
        <f>VLOOKUP(I306,SOURCE!B:P,5,0)</f>
        <v>#N/A</v>
      </c>
      <c r="U306" t="e">
        <f t="shared" si="22"/>
        <v>#N/A</v>
      </c>
      <c r="V306" t="e">
        <f t="shared" si="23"/>
        <v>#N/A</v>
      </c>
      <c r="W306" t="e">
        <f>IF(AND(O306,VLOOKUP(I306,SOURCE!B:P,2,0)&lt;&gt;"/  { itemToBeCoded"),IF(ISERROR(VLOOKUP(J306,TEST!A:F,5,0)),"",VLOOKUP(J306,TEST!A:F,5,0)),"")</f>
        <v>#N/A</v>
      </c>
      <c r="X306" t="e">
        <f>IF(AND(O306,VLOOKUP(I306,SOURCE!B:P,2,0)&lt;&gt;"/  { itemToBeCoded"),IF(ISERROR(VLOOKUP(J306,TEST!A:F,6,0)),"",VLOOKUP(J306,TEST!A:F,6,0)),"")</f>
        <v>#N/A</v>
      </c>
      <c r="Y306" t="e">
        <f t="shared" si="20"/>
        <v>#N/A</v>
      </c>
    </row>
    <row r="307" spans="1:25">
      <c r="A307" s="24" t="str">
        <f>IF(ISNA(VLOOKUP(D307,D308:D$10322,1,0)),"",1)</f>
        <v/>
      </c>
      <c r="B307" s="24" t="str">
        <f>IF(ISNA(VLOOKUP(E307,E308:E$10322,1,0)),"",1)</f>
        <v/>
      </c>
      <c r="C307" s="2">
        <v>305</v>
      </c>
      <c r="D307" s="2" t="e">
        <f>VLOOKUP(C307,SOURCE!$V$3:$AC$2856,8,0)</f>
        <v>#N/A</v>
      </c>
      <c r="E307" s="26" t="e">
        <f>CHAR(34)&amp;VLOOKUP(C307,SOURCE!$V$3:$AC$2856,6,0)&amp;CHAR(34)</f>
        <v>#N/A</v>
      </c>
      <c r="F307" s="22" t="e">
        <f>VLOOKUP(C307,SOURCE!$V$3:$AD$2856,9,0)&amp;"           {"&amp;D307&amp;",   "&amp;E307&amp;"},"</f>
        <v>#N/A</v>
      </c>
      <c r="H307" t="b">
        <f>ISNA(VLOOKUP(J307,J308:J$823,1,0))</f>
        <v>1</v>
      </c>
      <c r="I307" s="27" t="e">
        <f>VLOOKUP(C307,SOURCE!V$6:AB$10035,7,0)</f>
        <v>#N/A</v>
      </c>
      <c r="J307" s="28" t="e">
        <f>VLOOKUP(C307,SOURCE!V$6:AB$10035,6,0)</f>
        <v>#N/A</v>
      </c>
      <c r="K307" s="29" t="e">
        <f t="shared" si="21"/>
        <v>#N/A</v>
      </c>
      <c r="L307" s="39" t="e">
        <f>VLOOKUP(C307,SOURCE!V$6:AB$10035,2,0)</f>
        <v>#N/A</v>
      </c>
      <c r="M307" t="e">
        <f>IF(VLOOKUP(I307,SOURCE!B:P,2,0)="/  { itemToBeCoded","To be coded","")</f>
        <v>#N/A</v>
      </c>
      <c r="N307" s="17" t="e">
        <f>IF(AND(O307,VLOOKUP(I307,SOURCE!B:P,2,0)&lt;&gt;"/  { itemToBeCoded"),IF(ISERROR(VLOOKUP(J307,TEST!A:L,12,0)),"",   IF(VLOOKUP(J307,TEST!A:L,12,0)="","",VLOOKUP(J307,TEST!A:L,12,0)&amp;" //"&amp;U307)),"")</f>
        <v>#N/A</v>
      </c>
      <c r="O307" t="b">
        <f>ISNA(VLOOKUP(J307,J$3:J306,1,0))</f>
        <v>1</v>
      </c>
      <c r="Q307" s="26" t="e">
        <f>VLOOKUP(I307,SOURCE!B:P,5,0)</f>
        <v>#N/A</v>
      </c>
      <c r="U307" t="e">
        <f t="shared" si="22"/>
        <v>#N/A</v>
      </c>
      <c r="V307" t="e">
        <f t="shared" si="23"/>
        <v>#N/A</v>
      </c>
      <c r="W307" t="e">
        <f>IF(AND(O307,VLOOKUP(I307,SOURCE!B:P,2,0)&lt;&gt;"/  { itemToBeCoded"),IF(ISERROR(VLOOKUP(J307,TEST!A:F,5,0)),"",VLOOKUP(J307,TEST!A:F,5,0)),"")</f>
        <v>#N/A</v>
      </c>
      <c r="X307" t="e">
        <f>IF(AND(O307,VLOOKUP(I307,SOURCE!B:P,2,0)&lt;&gt;"/  { itemToBeCoded"),IF(ISERROR(VLOOKUP(J307,TEST!A:F,6,0)),"",VLOOKUP(J307,TEST!A:F,6,0)),"")</f>
        <v>#N/A</v>
      </c>
      <c r="Y307" t="e">
        <f t="shared" si="20"/>
        <v>#N/A</v>
      </c>
    </row>
    <row r="308" spans="1:25">
      <c r="A308" s="24" t="str">
        <f>IF(ISNA(VLOOKUP(D308,D309:D$10322,1,0)),"",1)</f>
        <v/>
      </c>
      <c r="B308" s="24" t="str">
        <f>IF(ISNA(VLOOKUP(E308,E309:E$10322,1,0)),"",1)</f>
        <v/>
      </c>
      <c r="C308" s="2">
        <v>306</v>
      </c>
      <c r="D308" s="2" t="e">
        <f>VLOOKUP(C308,SOURCE!$V$3:$AC$2856,8,0)</f>
        <v>#N/A</v>
      </c>
      <c r="E308" s="26" t="e">
        <f>CHAR(34)&amp;VLOOKUP(C308,SOURCE!$V$3:$AC$2856,6,0)&amp;CHAR(34)</f>
        <v>#N/A</v>
      </c>
      <c r="F308" s="22" t="e">
        <f>VLOOKUP(C308,SOURCE!$V$3:$AD$2856,9,0)&amp;"           {"&amp;D308&amp;",   "&amp;E308&amp;"},"</f>
        <v>#N/A</v>
      </c>
      <c r="H308" t="b">
        <f>ISNA(VLOOKUP(J308,J309:J$823,1,0))</f>
        <v>1</v>
      </c>
      <c r="I308" s="27" t="e">
        <f>VLOOKUP(C308,SOURCE!V$6:AB$10035,7,0)</f>
        <v>#N/A</v>
      </c>
      <c r="J308" s="28" t="e">
        <f>VLOOKUP(C308,SOURCE!V$6:AB$10035,6,0)</f>
        <v>#N/A</v>
      </c>
      <c r="K308" s="29" t="e">
        <f t="shared" si="21"/>
        <v>#N/A</v>
      </c>
      <c r="L308" s="39" t="e">
        <f>VLOOKUP(C308,SOURCE!V$6:AB$10035,2,0)</f>
        <v>#N/A</v>
      </c>
      <c r="M308" t="e">
        <f>IF(VLOOKUP(I308,SOURCE!B:P,2,0)="/  { itemToBeCoded","To be coded","")</f>
        <v>#N/A</v>
      </c>
      <c r="N308" s="17" t="e">
        <f>IF(AND(O308,VLOOKUP(I308,SOURCE!B:P,2,0)&lt;&gt;"/  { itemToBeCoded"),IF(ISERROR(VLOOKUP(J308,TEST!A:L,12,0)),"",   IF(VLOOKUP(J308,TEST!A:L,12,0)="","",VLOOKUP(J308,TEST!A:L,12,0)&amp;" //"&amp;U308)),"")</f>
        <v>#N/A</v>
      </c>
      <c r="O308" t="b">
        <f>ISNA(VLOOKUP(J308,J$3:J307,1,0))</f>
        <v>1</v>
      </c>
      <c r="Q308" s="26" t="e">
        <f>VLOOKUP(I308,SOURCE!B:P,5,0)</f>
        <v>#N/A</v>
      </c>
      <c r="U308" t="e">
        <f t="shared" si="22"/>
        <v>#N/A</v>
      </c>
      <c r="V308" t="e">
        <f t="shared" si="23"/>
        <v>#N/A</v>
      </c>
      <c r="W308" t="e">
        <f>IF(AND(O308,VLOOKUP(I308,SOURCE!B:P,2,0)&lt;&gt;"/  { itemToBeCoded"),IF(ISERROR(VLOOKUP(J308,TEST!A:F,5,0)),"",VLOOKUP(J308,TEST!A:F,5,0)),"")</f>
        <v>#N/A</v>
      </c>
      <c r="X308" t="e">
        <f>IF(AND(O308,VLOOKUP(I308,SOURCE!B:P,2,0)&lt;&gt;"/  { itemToBeCoded"),IF(ISERROR(VLOOKUP(J308,TEST!A:F,6,0)),"",VLOOKUP(J308,TEST!A:F,6,0)),"")</f>
        <v>#N/A</v>
      </c>
      <c r="Y308" t="e">
        <f t="shared" si="20"/>
        <v>#N/A</v>
      </c>
    </row>
    <row r="309" spans="1:25">
      <c r="A309" s="24" t="str">
        <f>IF(ISNA(VLOOKUP(D309,D310:D$10322,1,0)),"",1)</f>
        <v/>
      </c>
      <c r="B309" s="24" t="str">
        <f>IF(ISNA(VLOOKUP(E309,E310:E$10322,1,0)),"",1)</f>
        <v/>
      </c>
      <c r="C309" s="2">
        <v>307</v>
      </c>
      <c r="D309" s="2" t="e">
        <f>VLOOKUP(C309,SOURCE!$V$3:$AC$2856,8,0)</f>
        <v>#N/A</v>
      </c>
      <c r="E309" s="26" t="e">
        <f>CHAR(34)&amp;VLOOKUP(C309,SOURCE!$V$3:$AC$2856,6,0)&amp;CHAR(34)</f>
        <v>#N/A</v>
      </c>
      <c r="F309" s="22" t="e">
        <f>VLOOKUP(C309,SOURCE!$V$3:$AD$2856,9,0)&amp;"           {"&amp;D309&amp;",   "&amp;E309&amp;"},"</f>
        <v>#N/A</v>
      </c>
      <c r="H309" t="b">
        <f>ISNA(VLOOKUP(J309,J310:J$823,1,0))</f>
        <v>1</v>
      </c>
      <c r="I309" s="27" t="e">
        <f>VLOOKUP(C309,SOURCE!V$6:AB$10035,7,0)</f>
        <v>#N/A</v>
      </c>
      <c r="J309" s="28" t="e">
        <f>VLOOKUP(C309,SOURCE!V$6:AB$10035,6,0)</f>
        <v>#N/A</v>
      </c>
      <c r="K309" s="29" t="e">
        <f t="shared" si="21"/>
        <v>#N/A</v>
      </c>
      <c r="L309" s="39" t="e">
        <f>VLOOKUP(C309,SOURCE!V$6:AB$10035,2,0)</f>
        <v>#N/A</v>
      </c>
      <c r="M309" t="e">
        <f>IF(VLOOKUP(I309,SOURCE!B:P,2,0)="/  { itemToBeCoded","To be coded","")</f>
        <v>#N/A</v>
      </c>
      <c r="N309" s="17" t="e">
        <f>IF(AND(O309,VLOOKUP(I309,SOURCE!B:P,2,0)&lt;&gt;"/  { itemToBeCoded"),IF(ISERROR(VLOOKUP(J309,TEST!A:L,12,0)),"",   IF(VLOOKUP(J309,TEST!A:L,12,0)="","",VLOOKUP(J309,TEST!A:L,12,0)&amp;" //"&amp;U309)),"")</f>
        <v>#N/A</v>
      </c>
      <c r="O309" t="b">
        <f>ISNA(VLOOKUP(J309,J$3:J308,1,0))</f>
        <v>1</v>
      </c>
      <c r="Q309" s="26" t="e">
        <f>VLOOKUP(I309,SOURCE!B:P,5,0)</f>
        <v>#N/A</v>
      </c>
      <c r="U309" t="e">
        <f t="shared" si="22"/>
        <v>#N/A</v>
      </c>
      <c r="V309" t="e">
        <f t="shared" si="23"/>
        <v>#N/A</v>
      </c>
      <c r="W309" t="e">
        <f>IF(AND(O309,VLOOKUP(I309,SOURCE!B:P,2,0)&lt;&gt;"/  { itemToBeCoded"),IF(ISERROR(VLOOKUP(J309,TEST!A:F,5,0)),"",VLOOKUP(J309,TEST!A:F,5,0)),"")</f>
        <v>#N/A</v>
      </c>
      <c r="X309" t="e">
        <f>IF(AND(O309,VLOOKUP(I309,SOURCE!B:P,2,0)&lt;&gt;"/  { itemToBeCoded"),IF(ISERROR(VLOOKUP(J309,TEST!A:F,6,0)),"",VLOOKUP(J309,TEST!A:F,6,0)),"")</f>
        <v>#N/A</v>
      </c>
      <c r="Y309" t="e">
        <f t="shared" si="20"/>
        <v>#N/A</v>
      </c>
    </row>
    <row r="310" spans="1:25">
      <c r="A310" s="24" t="str">
        <f>IF(ISNA(VLOOKUP(D310,D311:D$10322,1,0)),"",1)</f>
        <v/>
      </c>
      <c r="B310" s="24" t="str">
        <f>IF(ISNA(VLOOKUP(E310,E311:E$10322,1,0)),"",1)</f>
        <v/>
      </c>
      <c r="C310" s="2">
        <v>308</v>
      </c>
      <c r="D310" s="2" t="e">
        <f>VLOOKUP(C310,SOURCE!$V$3:$AC$2856,8,0)</f>
        <v>#N/A</v>
      </c>
      <c r="E310" s="26" t="e">
        <f>CHAR(34)&amp;VLOOKUP(C310,SOURCE!$V$3:$AC$2856,6,0)&amp;CHAR(34)</f>
        <v>#N/A</v>
      </c>
      <c r="F310" s="22" t="e">
        <f>VLOOKUP(C310,SOURCE!$V$3:$AD$2856,9,0)&amp;"           {"&amp;D310&amp;",   "&amp;E310&amp;"},"</f>
        <v>#N/A</v>
      </c>
      <c r="H310" t="b">
        <f>ISNA(VLOOKUP(J310,J311:J$823,1,0))</f>
        <v>1</v>
      </c>
      <c r="I310" s="27" t="e">
        <f>VLOOKUP(C310,SOURCE!V$6:AB$10035,7,0)</f>
        <v>#N/A</v>
      </c>
      <c r="J310" s="28" t="e">
        <f>VLOOKUP(C310,SOURCE!V$6:AB$10035,6,0)</f>
        <v>#N/A</v>
      </c>
      <c r="K310" s="29" t="e">
        <f t="shared" si="21"/>
        <v>#N/A</v>
      </c>
      <c r="L310" s="39" t="e">
        <f>VLOOKUP(C310,SOURCE!V$6:AB$10035,2,0)</f>
        <v>#N/A</v>
      </c>
      <c r="M310" t="e">
        <f>IF(VLOOKUP(I310,SOURCE!B:P,2,0)="/  { itemToBeCoded","To be coded","")</f>
        <v>#N/A</v>
      </c>
      <c r="N310" s="17" t="e">
        <f>IF(AND(O310,VLOOKUP(I310,SOURCE!B:P,2,0)&lt;&gt;"/  { itemToBeCoded"),IF(ISERROR(VLOOKUP(J310,TEST!A:L,12,0)),"",   IF(VLOOKUP(J310,TEST!A:L,12,0)="","",VLOOKUP(J310,TEST!A:L,12,0)&amp;" //"&amp;U310)),"")</f>
        <v>#N/A</v>
      </c>
      <c r="O310" t="b">
        <f>ISNA(VLOOKUP(J310,J$3:J309,1,0))</f>
        <v>1</v>
      </c>
      <c r="Q310" s="26" t="e">
        <f>VLOOKUP(I310,SOURCE!B:P,5,0)</f>
        <v>#N/A</v>
      </c>
      <c r="U310" t="e">
        <f t="shared" si="22"/>
        <v>#N/A</v>
      </c>
      <c r="V310" t="e">
        <f t="shared" si="23"/>
        <v>#N/A</v>
      </c>
      <c r="W310" t="e">
        <f>IF(AND(O310,VLOOKUP(I310,SOURCE!B:P,2,0)&lt;&gt;"/  { itemToBeCoded"),IF(ISERROR(VLOOKUP(J310,TEST!A:F,5,0)),"",VLOOKUP(J310,TEST!A:F,5,0)),"")</f>
        <v>#N/A</v>
      </c>
      <c r="X310" t="e">
        <f>IF(AND(O310,VLOOKUP(I310,SOURCE!B:P,2,0)&lt;&gt;"/  { itemToBeCoded"),IF(ISERROR(VLOOKUP(J310,TEST!A:F,6,0)),"",VLOOKUP(J310,TEST!A:F,6,0)),"")</f>
        <v>#N/A</v>
      </c>
      <c r="Y310" t="e">
        <f t="shared" si="20"/>
        <v>#N/A</v>
      </c>
    </row>
    <row r="311" spans="1:25">
      <c r="A311" s="24" t="str">
        <f>IF(ISNA(VLOOKUP(D311,D312:D$10322,1,0)),"",1)</f>
        <v/>
      </c>
      <c r="B311" s="24" t="str">
        <f>IF(ISNA(VLOOKUP(E311,E312:E$10322,1,0)),"",1)</f>
        <v/>
      </c>
      <c r="C311" s="2">
        <v>309</v>
      </c>
      <c r="D311" s="2" t="e">
        <f>VLOOKUP(C311,SOURCE!$V$3:$AC$2856,8,0)</f>
        <v>#N/A</v>
      </c>
      <c r="E311" s="26" t="e">
        <f>CHAR(34)&amp;VLOOKUP(C311,SOURCE!$V$3:$AC$2856,6,0)&amp;CHAR(34)</f>
        <v>#N/A</v>
      </c>
      <c r="F311" s="22" t="e">
        <f>VLOOKUP(C311,SOURCE!$V$3:$AD$2856,9,0)&amp;"           {"&amp;D311&amp;",   "&amp;E311&amp;"},"</f>
        <v>#N/A</v>
      </c>
      <c r="H311" t="b">
        <f>ISNA(VLOOKUP(J311,J312:J$823,1,0))</f>
        <v>1</v>
      </c>
      <c r="I311" s="27" t="e">
        <f>VLOOKUP(C311,SOURCE!V$6:AB$10035,7,0)</f>
        <v>#N/A</v>
      </c>
      <c r="J311" s="28" t="e">
        <f>VLOOKUP(C311,SOURCE!V$6:AB$10035,6,0)</f>
        <v>#N/A</v>
      </c>
      <c r="K311" s="29" t="e">
        <f t="shared" si="21"/>
        <v>#N/A</v>
      </c>
      <c r="L311" s="39" t="e">
        <f>VLOOKUP(C311,SOURCE!V$6:AB$10035,2,0)</f>
        <v>#N/A</v>
      </c>
      <c r="M311" t="e">
        <f>IF(VLOOKUP(I311,SOURCE!B:P,2,0)="/  { itemToBeCoded","To be coded","")</f>
        <v>#N/A</v>
      </c>
      <c r="N311" s="17" t="e">
        <f>IF(AND(O311,VLOOKUP(I311,SOURCE!B:P,2,0)&lt;&gt;"/  { itemToBeCoded"),IF(ISERROR(VLOOKUP(J311,TEST!A:L,12,0)),"",   IF(VLOOKUP(J311,TEST!A:L,12,0)="","",VLOOKUP(J311,TEST!A:L,12,0)&amp;" //"&amp;U311)),"")</f>
        <v>#N/A</v>
      </c>
      <c r="O311" t="b">
        <f>ISNA(VLOOKUP(J311,J$3:J310,1,0))</f>
        <v>1</v>
      </c>
      <c r="Q311" s="26" t="e">
        <f>VLOOKUP(I311,SOURCE!B:P,5,0)</f>
        <v>#N/A</v>
      </c>
      <c r="U311" t="e">
        <f t="shared" si="22"/>
        <v>#N/A</v>
      </c>
      <c r="V311" t="e">
        <f t="shared" si="23"/>
        <v>#N/A</v>
      </c>
      <c r="W311" t="e">
        <f>IF(AND(O311,VLOOKUP(I311,SOURCE!B:P,2,0)&lt;&gt;"/  { itemToBeCoded"),IF(ISERROR(VLOOKUP(J311,TEST!A:F,5,0)),"",VLOOKUP(J311,TEST!A:F,5,0)),"")</f>
        <v>#N/A</v>
      </c>
      <c r="X311" t="e">
        <f>IF(AND(O311,VLOOKUP(I311,SOURCE!B:P,2,0)&lt;&gt;"/  { itemToBeCoded"),IF(ISERROR(VLOOKUP(J311,TEST!A:F,6,0)),"",VLOOKUP(J311,TEST!A:F,6,0)),"")</f>
        <v>#N/A</v>
      </c>
      <c r="Y311" t="e">
        <f t="shared" si="20"/>
        <v>#N/A</v>
      </c>
    </row>
    <row r="312" spans="1:25">
      <c r="A312" s="24" t="str">
        <f>IF(ISNA(VLOOKUP(D312,D313:D$10322,1,0)),"",1)</f>
        <v/>
      </c>
      <c r="B312" s="24" t="str">
        <f>IF(ISNA(VLOOKUP(E312,E313:E$10322,1,0)),"",1)</f>
        <v/>
      </c>
      <c r="C312" s="2">
        <v>310</v>
      </c>
      <c r="D312" s="2" t="e">
        <f>VLOOKUP(C312,SOURCE!$V$3:$AC$2856,8,0)</f>
        <v>#N/A</v>
      </c>
      <c r="E312" s="26" t="e">
        <f>CHAR(34)&amp;VLOOKUP(C312,SOURCE!$V$3:$AC$2856,6,0)&amp;CHAR(34)</f>
        <v>#N/A</v>
      </c>
      <c r="F312" s="22" t="e">
        <f>VLOOKUP(C312,SOURCE!$V$3:$AD$2856,9,0)&amp;"           {"&amp;D312&amp;",   "&amp;E312&amp;"},"</f>
        <v>#N/A</v>
      </c>
      <c r="H312" t="b">
        <f>ISNA(VLOOKUP(J312,J313:J$823,1,0))</f>
        <v>1</v>
      </c>
      <c r="I312" s="27" t="e">
        <f>VLOOKUP(C312,SOURCE!V$6:AB$10035,7,0)</f>
        <v>#N/A</v>
      </c>
      <c r="J312" s="28" t="e">
        <f>VLOOKUP(C312,SOURCE!V$6:AB$10035,6,0)</f>
        <v>#N/A</v>
      </c>
      <c r="K312" s="29" t="e">
        <f t="shared" si="21"/>
        <v>#N/A</v>
      </c>
      <c r="L312" s="39" t="e">
        <f>VLOOKUP(C312,SOURCE!V$6:AB$10035,2,0)</f>
        <v>#N/A</v>
      </c>
      <c r="M312" t="e">
        <f>IF(VLOOKUP(I312,SOURCE!B:P,2,0)="/  { itemToBeCoded","To be coded","")</f>
        <v>#N/A</v>
      </c>
      <c r="N312" s="17" t="e">
        <f>IF(AND(O312,VLOOKUP(I312,SOURCE!B:P,2,0)&lt;&gt;"/  { itemToBeCoded"),IF(ISERROR(VLOOKUP(J312,TEST!A:L,12,0)),"",   IF(VLOOKUP(J312,TEST!A:L,12,0)="","",VLOOKUP(J312,TEST!A:L,12,0)&amp;" //"&amp;U312)),"")</f>
        <v>#N/A</v>
      </c>
      <c r="O312" t="b">
        <f>ISNA(VLOOKUP(J312,J$3:J311,1,0))</f>
        <v>1</v>
      </c>
      <c r="Q312" s="26" t="e">
        <f>VLOOKUP(I312,SOURCE!B:P,5,0)</f>
        <v>#N/A</v>
      </c>
      <c r="U312" t="e">
        <f t="shared" si="22"/>
        <v>#N/A</v>
      </c>
      <c r="V312" t="e">
        <f t="shared" si="23"/>
        <v>#N/A</v>
      </c>
      <c r="W312" t="e">
        <f>IF(AND(O312,VLOOKUP(I312,SOURCE!B:P,2,0)&lt;&gt;"/  { itemToBeCoded"),IF(ISERROR(VLOOKUP(J312,TEST!A:F,5,0)),"",VLOOKUP(J312,TEST!A:F,5,0)),"")</f>
        <v>#N/A</v>
      </c>
      <c r="X312" t="e">
        <f>IF(AND(O312,VLOOKUP(I312,SOURCE!B:P,2,0)&lt;&gt;"/  { itemToBeCoded"),IF(ISERROR(VLOOKUP(J312,TEST!A:F,6,0)),"",VLOOKUP(J312,TEST!A:F,6,0)),"")</f>
        <v>#N/A</v>
      </c>
      <c r="Y312" t="e">
        <f t="shared" si="20"/>
        <v>#N/A</v>
      </c>
    </row>
    <row r="313" spans="1:25">
      <c r="A313" s="24" t="str">
        <f>IF(ISNA(VLOOKUP(D313,D314:D$10322,1,0)),"",1)</f>
        <v/>
      </c>
      <c r="B313" s="24" t="str">
        <f>IF(ISNA(VLOOKUP(E313,E314:E$10322,1,0)),"",1)</f>
        <v/>
      </c>
      <c r="C313" s="2">
        <v>311</v>
      </c>
      <c r="D313" s="2" t="e">
        <f>VLOOKUP(C313,SOURCE!$V$3:$AC$2856,8,0)</f>
        <v>#N/A</v>
      </c>
      <c r="E313" s="26" t="e">
        <f>CHAR(34)&amp;VLOOKUP(C313,SOURCE!$V$3:$AC$2856,6,0)&amp;CHAR(34)</f>
        <v>#N/A</v>
      </c>
      <c r="F313" s="22" t="e">
        <f>VLOOKUP(C313,SOURCE!$V$3:$AD$2856,9,0)&amp;"           {"&amp;D313&amp;",   "&amp;E313&amp;"},"</f>
        <v>#N/A</v>
      </c>
      <c r="H313" t="b">
        <f>ISNA(VLOOKUP(J313,J314:J$823,1,0))</f>
        <v>1</v>
      </c>
      <c r="I313" s="27" t="e">
        <f>VLOOKUP(C313,SOURCE!V$6:AB$10035,7,0)</f>
        <v>#N/A</v>
      </c>
      <c r="J313" s="28" t="e">
        <f>VLOOKUP(C313,SOURCE!V$6:AB$10035,6,0)</f>
        <v>#N/A</v>
      </c>
      <c r="K313" s="29" t="e">
        <f t="shared" si="21"/>
        <v>#N/A</v>
      </c>
      <c r="L313" s="39" t="e">
        <f>VLOOKUP(C313,SOURCE!V$6:AB$10035,2,0)</f>
        <v>#N/A</v>
      </c>
      <c r="M313" t="e">
        <f>IF(VLOOKUP(I313,SOURCE!B:P,2,0)="/  { itemToBeCoded","To be coded","")</f>
        <v>#N/A</v>
      </c>
      <c r="N313" s="17" t="e">
        <f>IF(AND(O313,VLOOKUP(I313,SOURCE!B:P,2,0)&lt;&gt;"/  { itemToBeCoded"),IF(ISERROR(VLOOKUP(J313,TEST!A:L,12,0)),"",   IF(VLOOKUP(J313,TEST!A:L,12,0)="","",VLOOKUP(J313,TEST!A:L,12,0)&amp;" //"&amp;U313)),"")</f>
        <v>#N/A</v>
      </c>
      <c r="O313" t="b">
        <f>ISNA(VLOOKUP(J313,J$3:J312,1,0))</f>
        <v>1</v>
      </c>
      <c r="Q313" s="26" t="e">
        <f>VLOOKUP(I313,SOURCE!B:P,5,0)</f>
        <v>#N/A</v>
      </c>
      <c r="U313" t="e">
        <f t="shared" si="22"/>
        <v>#N/A</v>
      </c>
      <c r="V313" t="e">
        <f t="shared" si="23"/>
        <v>#N/A</v>
      </c>
      <c r="W313" t="e">
        <f>IF(AND(O313,VLOOKUP(I313,SOURCE!B:P,2,0)&lt;&gt;"/  { itemToBeCoded"),IF(ISERROR(VLOOKUP(J313,TEST!A:F,5,0)),"",VLOOKUP(J313,TEST!A:F,5,0)),"")</f>
        <v>#N/A</v>
      </c>
      <c r="X313" t="e">
        <f>IF(AND(O313,VLOOKUP(I313,SOURCE!B:P,2,0)&lt;&gt;"/  { itemToBeCoded"),IF(ISERROR(VLOOKUP(J313,TEST!A:F,6,0)),"",VLOOKUP(J313,TEST!A:F,6,0)),"")</f>
        <v>#N/A</v>
      </c>
      <c r="Y313" t="e">
        <f t="shared" si="20"/>
        <v>#N/A</v>
      </c>
    </row>
    <row r="314" spans="1:25">
      <c r="A314" s="24" t="str">
        <f>IF(ISNA(VLOOKUP(D314,D315:D$10322,1,0)),"",1)</f>
        <v/>
      </c>
      <c r="B314" s="24" t="str">
        <f>IF(ISNA(VLOOKUP(E314,E315:E$10322,1,0)),"",1)</f>
        <v/>
      </c>
      <c r="C314" s="2">
        <v>312</v>
      </c>
      <c r="D314" s="2" t="e">
        <f>VLOOKUP(C314,SOURCE!$V$3:$AC$2856,8,0)</f>
        <v>#N/A</v>
      </c>
      <c r="E314" s="26" t="e">
        <f>CHAR(34)&amp;VLOOKUP(C314,SOURCE!$V$3:$AC$2856,6,0)&amp;CHAR(34)</f>
        <v>#N/A</v>
      </c>
      <c r="F314" s="22" t="e">
        <f>VLOOKUP(C314,SOURCE!$V$3:$AD$2856,9,0)&amp;"           {"&amp;D314&amp;",   "&amp;E314&amp;"},"</f>
        <v>#N/A</v>
      </c>
      <c r="H314" t="b">
        <f>ISNA(VLOOKUP(J314,J315:J$823,1,0))</f>
        <v>1</v>
      </c>
      <c r="I314" s="27" t="e">
        <f>VLOOKUP(C314,SOURCE!V$6:AB$10035,7,0)</f>
        <v>#N/A</v>
      </c>
      <c r="J314" s="28" t="e">
        <f>VLOOKUP(C314,SOURCE!V$6:AB$10035,6,0)</f>
        <v>#N/A</v>
      </c>
      <c r="K314" s="29" t="e">
        <f t="shared" si="21"/>
        <v>#N/A</v>
      </c>
      <c r="L314" s="39" t="e">
        <f>VLOOKUP(C314,SOURCE!V$6:AB$10035,2,0)</f>
        <v>#N/A</v>
      </c>
      <c r="M314" t="e">
        <f>IF(VLOOKUP(I314,SOURCE!B:P,2,0)="/  { itemToBeCoded","To be coded","")</f>
        <v>#N/A</v>
      </c>
      <c r="N314" s="17" t="e">
        <f>IF(AND(O314,VLOOKUP(I314,SOURCE!B:P,2,0)&lt;&gt;"/  { itemToBeCoded"),IF(ISERROR(VLOOKUP(J314,TEST!A:L,12,0)),"",   IF(VLOOKUP(J314,TEST!A:L,12,0)="","",VLOOKUP(J314,TEST!A:L,12,0)&amp;" //"&amp;U314)),"")</f>
        <v>#N/A</v>
      </c>
      <c r="O314" t="b">
        <f>ISNA(VLOOKUP(J314,J$3:J313,1,0))</f>
        <v>1</v>
      </c>
      <c r="Q314" s="26" t="e">
        <f>VLOOKUP(I314,SOURCE!B:P,5,0)</f>
        <v>#N/A</v>
      </c>
      <c r="U314" t="e">
        <f t="shared" si="22"/>
        <v>#N/A</v>
      </c>
      <c r="V314" t="e">
        <f t="shared" si="23"/>
        <v>#N/A</v>
      </c>
      <c r="W314" t="e">
        <f>IF(AND(O314,VLOOKUP(I314,SOURCE!B:P,2,0)&lt;&gt;"/  { itemToBeCoded"),IF(ISERROR(VLOOKUP(J314,TEST!A:F,5,0)),"",VLOOKUP(J314,TEST!A:F,5,0)),"")</f>
        <v>#N/A</v>
      </c>
      <c r="X314" t="e">
        <f>IF(AND(O314,VLOOKUP(I314,SOURCE!B:P,2,0)&lt;&gt;"/  { itemToBeCoded"),IF(ISERROR(VLOOKUP(J314,TEST!A:F,6,0)),"",VLOOKUP(J314,TEST!A:F,6,0)),"")</f>
        <v>#N/A</v>
      </c>
      <c r="Y314" t="e">
        <f t="shared" si="20"/>
        <v>#N/A</v>
      </c>
    </row>
    <row r="315" spans="1:25">
      <c r="A315" s="24" t="str">
        <f>IF(ISNA(VLOOKUP(D315,D316:D$10322,1,0)),"",1)</f>
        <v/>
      </c>
      <c r="B315" s="24" t="str">
        <f>IF(ISNA(VLOOKUP(E315,E316:E$10322,1,0)),"",1)</f>
        <v/>
      </c>
      <c r="C315" s="2">
        <v>313</v>
      </c>
      <c r="D315" s="2" t="e">
        <f>VLOOKUP(C315,SOURCE!$V$3:$AC$2856,8,0)</f>
        <v>#N/A</v>
      </c>
      <c r="E315" s="26" t="e">
        <f>CHAR(34)&amp;VLOOKUP(C315,SOURCE!$V$3:$AC$2856,6,0)&amp;CHAR(34)</f>
        <v>#N/A</v>
      </c>
      <c r="F315" s="22" t="e">
        <f>VLOOKUP(C315,SOURCE!$V$3:$AD$2856,9,0)&amp;"           {"&amp;D315&amp;",   "&amp;E315&amp;"},"</f>
        <v>#N/A</v>
      </c>
      <c r="H315" t="b">
        <f>ISNA(VLOOKUP(J315,J316:J$823,1,0))</f>
        <v>1</v>
      </c>
      <c r="I315" s="27" t="e">
        <f>VLOOKUP(C315,SOURCE!V$6:AB$10035,7,0)</f>
        <v>#N/A</v>
      </c>
      <c r="J315" s="28" t="e">
        <f>VLOOKUP(C315,SOURCE!V$6:AB$10035,6,0)</f>
        <v>#N/A</v>
      </c>
      <c r="K315" s="29" t="e">
        <f t="shared" si="21"/>
        <v>#N/A</v>
      </c>
      <c r="L315" s="39" t="e">
        <f>VLOOKUP(C315,SOURCE!V$6:AB$10035,2,0)</f>
        <v>#N/A</v>
      </c>
      <c r="M315" t="e">
        <f>IF(VLOOKUP(I315,SOURCE!B:P,2,0)="/  { itemToBeCoded","To be coded","")</f>
        <v>#N/A</v>
      </c>
      <c r="N315" s="17" t="e">
        <f>IF(AND(O315,VLOOKUP(I315,SOURCE!B:P,2,0)&lt;&gt;"/  { itemToBeCoded"),IF(ISERROR(VLOOKUP(J315,TEST!A:L,12,0)),"",   IF(VLOOKUP(J315,TEST!A:L,12,0)="","",VLOOKUP(J315,TEST!A:L,12,0)&amp;" //"&amp;U315)),"")</f>
        <v>#N/A</v>
      </c>
      <c r="O315" t="b">
        <f>ISNA(VLOOKUP(J315,J$3:J314,1,0))</f>
        <v>1</v>
      </c>
      <c r="Q315" s="26" t="e">
        <f>VLOOKUP(I315,SOURCE!B:P,5,0)</f>
        <v>#N/A</v>
      </c>
      <c r="U315" t="e">
        <f t="shared" si="22"/>
        <v>#N/A</v>
      </c>
      <c r="V315" t="e">
        <f t="shared" si="23"/>
        <v>#N/A</v>
      </c>
      <c r="W315" t="e">
        <f>IF(AND(O315,VLOOKUP(I315,SOURCE!B:P,2,0)&lt;&gt;"/  { itemToBeCoded"),IF(ISERROR(VLOOKUP(J315,TEST!A:F,5,0)),"",VLOOKUP(J315,TEST!A:F,5,0)),"")</f>
        <v>#N/A</v>
      </c>
      <c r="X315" t="e">
        <f>IF(AND(O315,VLOOKUP(I315,SOURCE!B:P,2,0)&lt;&gt;"/  { itemToBeCoded"),IF(ISERROR(VLOOKUP(J315,TEST!A:F,6,0)),"",VLOOKUP(J315,TEST!A:F,6,0)),"")</f>
        <v>#N/A</v>
      </c>
      <c r="Y315" t="e">
        <f t="shared" si="20"/>
        <v>#N/A</v>
      </c>
    </row>
    <row r="316" spans="1:25">
      <c r="A316" s="24" t="str">
        <f>IF(ISNA(VLOOKUP(D316,D317:D$10322,1,0)),"",1)</f>
        <v/>
      </c>
      <c r="B316" s="24" t="str">
        <f>IF(ISNA(VLOOKUP(E316,E317:E$10322,1,0)),"",1)</f>
        <v/>
      </c>
      <c r="C316" s="2">
        <v>314</v>
      </c>
      <c r="D316" s="2" t="e">
        <f>VLOOKUP(C316,SOURCE!$V$3:$AC$2856,8,0)</f>
        <v>#N/A</v>
      </c>
      <c r="E316" s="26" t="e">
        <f>CHAR(34)&amp;VLOOKUP(C316,SOURCE!$V$3:$AC$2856,6,0)&amp;CHAR(34)</f>
        <v>#N/A</v>
      </c>
      <c r="F316" s="22" t="e">
        <f>VLOOKUP(C316,SOURCE!$V$3:$AD$2856,9,0)&amp;"           {"&amp;D316&amp;",   "&amp;E316&amp;"},"</f>
        <v>#N/A</v>
      </c>
      <c r="H316" t="b">
        <f>ISNA(VLOOKUP(J316,J317:J$823,1,0))</f>
        <v>1</v>
      </c>
      <c r="I316" s="27" t="e">
        <f>VLOOKUP(C316,SOURCE!V$6:AB$10035,7,0)</f>
        <v>#N/A</v>
      </c>
      <c r="J316" s="28" t="e">
        <f>VLOOKUP(C316,SOURCE!V$6:AB$10035,6,0)</f>
        <v>#N/A</v>
      </c>
      <c r="K316" s="29" t="e">
        <f t="shared" si="21"/>
        <v>#N/A</v>
      </c>
      <c r="L316" s="39" t="e">
        <f>VLOOKUP(C316,SOURCE!V$6:AB$10035,2,0)</f>
        <v>#N/A</v>
      </c>
      <c r="M316" t="e">
        <f>IF(VLOOKUP(I316,SOURCE!B:P,2,0)="/  { itemToBeCoded","To be coded","")</f>
        <v>#N/A</v>
      </c>
      <c r="N316" s="17" t="e">
        <f>IF(AND(O316,VLOOKUP(I316,SOURCE!B:P,2,0)&lt;&gt;"/  { itemToBeCoded"),IF(ISERROR(VLOOKUP(J316,TEST!A:L,12,0)),"",   IF(VLOOKUP(J316,TEST!A:L,12,0)="","",VLOOKUP(J316,TEST!A:L,12,0)&amp;" //"&amp;U316)),"")</f>
        <v>#N/A</v>
      </c>
      <c r="O316" t="b">
        <f>ISNA(VLOOKUP(J316,J$3:J315,1,0))</f>
        <v>1</v>
      </c>
      <c r="Q316" s="26" t="e">
        <f>VLOOKUP(I316,SOURCE!B:P,5,0)</f>
        <v>#N/A</v>
      </c>
      <c r="U316" t="e">
        <f t="shared" si="22"/>
        <v>#N/A</v>
      </c>
      <c r="V316" t="e">
        <f t="shared" si="23"/>
        <v>#N/A</v>
      </c>
      <c r="W316" t="e">
        <f>IF(AND(O316,VLOOKUP(I316,SOURCE!B:P,2,0)&lt;&gt;"/  { itemToBeCoded"),IF(ISERROR(VLOOKUP(J316,TEST!A:F,5,0)),"",VLOOKUP(J316,TEST!A:F,5,0)),"")</f>
        <v>#N/A</v>
      </c>
      <c r="X316" t="e">
        <f>IF(AND(O316,VLOOKUP(I316,SOURCE!B:P,2,0)&lt;&gt;"/  { itemToBeCoded"),IF(ISERROR(VLOOKUP(J316,TEST!A:F,6,0)),"",VLOOKUP(J316,TEST!A:F,6,0)),"")</f>
        <v>#N/A</v>
      </c>
      <c r="Y316" t="e">
        <f t="shared" si="20"/>
        <v>#N/A</v>
      </c>
    </row>
    <row r="317" spans="1:25">
      <c r="A317" s="24" t="str">
        <f>IF(ISNA(VLOOKUP(D317,D318:D$10322,1,0)),"",1)</f>
        <v/>
      </c>
      <c r="B317" s="24" t="str">
        <f>IF(ISNA(VLOOKUP(E317,E318:E$10322,1,0)),"",1)</f>
        <v/>
      </c>
      <c r="C317" s="2">
        <v>315</v>
      </c>
      <c r="D317" s="2" t="e">
        <f>VLOOKUP(C317,SOURCE!$V$3:$AC$2856,8,0)</f>
        <v>#N/A</v>
      </c>
      <c r="E317" s="26" t="e">
        <f>CHAR(34)&amp;VLOOKUP(C317,SOURCE!$V$3:$AC$2856,6,0)&amp;CHAR(34)</f>
        <v>#N/A</v>
      </c>
      <c r="F317" s="22" t="e">
        <f>VLOOKUP(C317,SOURCE!$V$3:$AD$2856,9,0)&amp;"           {"&amp;D317&amp;",   "&amp;E317&amp;"},"</f>
        <v>#N/A</v>
      </c>
      <c r="H317" t="b">
        <f>ISNA(VLOOKUP(J317,J318:J$823,1,0))</f>
        <v>1</v>
      </c>
      <c r="I317" s="27" t="e">
        <f>VLOOKUP(C317,SOURCE!V$6:AB$10035,7,0)</f>
        <v>#N/A</v>
      </c>
      <c r="J317" s="28" t="e">
        <f>VLOOKUP(C317,SOURCE!V$6:AB$10035,6,0)</f>
        <v>#N/A</v>
      </c>
      <c r="K317" s="29" t="e">
        <f t="shared" si="21"/>
        <v>#N/A</v>
      </c>
      <c r="L317" s="39" t="e">
        <f>VLOOKUP(C317,SOURCE!V$6:AB$10035,2,0)</f>
        <v>#N/A</v>
      </c>
      <c r="M317" t="e">
        <f>IF(VLOOKUP(I317,SOURCE!B:P,2,0)="/  { itemToBeCoded","To be coded","")</f>
        <v>#N/A</v>
      </c>
      <c r="N317" s="17" t="e">
        <f>IF(AND(O317,VLOOKUP(I317,SOURCE!B:P,2,0)&lt;&gt;"/  { itemToBeCoded"),IF(ISERROR(VLOOKUP(J317,TEST!A:L,12,0)),"",   IF(VLOOKUP(J317,TEST!A:L,12,0)="","",VLOOKUP(J317,TEST!A:L,12,0)&amp;" //"&amp;U317)),"")</f>
        <v>#N/A</v>
      </c>
      <c r="O317" t="b">
        <f>ISNA(VLOOKUP(J317,J$3:J316,1,0))</f>
        <v>1</v>
      </c>
      <c r="Q317" s="26" t="e">
        <f>VLOOKUP(I317,SOURCE!B:P,5,0)</f>
        <v>#N/A</v>
      </c>
      <c r="U317" t="e">
        <f t="shared" si="22"/>
        <v>#N/A</v>
      </c>
      <c r="V317" t="e">
        <f t="shared" si="23"/>
        <v>#N/A</v>
      </c>
      <c r="W317" t="e">
        <f>IF(AND(O317,VLOOKUP(I317,SOURCE!B:P,2,0)&lt;&gt;"/  { itemToBeCoded"),IF(ISERROR(VLOOKUP(J317,TEST!A:F,5,0)),"",VLOOKUP(J317,TEST!A:F,5,0)),"")</f>
        <v>#N/A</v>
      </c>
      <c r="X317" t="e">
        <f>IF(AND(O317,VLOOKUP(I317,SOURCE!B:P,2,0)&lt;&gt;"/  { itemToBeCoded"),IF(ISERROR(VLOOKUP(J317,TEST!A:F,6,0)),"",VLOOKUP(J317,TEST!A:F,6,0)),"")</f>
        <v>#N/A</v>
      </c>
      <c r="Y317" t="e">
        <f t="shared" si="20"/>
        <v>#N/A</v>
      </c>
    </row>
    <row r="318" spans="1:25" ht="17" thickBot="1">
      <c r="A318" s="24" t="str">
        <f>IF(ISNA(VLOOKUP(D318,D319:D$10322,1,0)),"",1)</f>
        <v/>
      </c>
      <c r="B318" s="24" t="str">
        <f>IF(ISNA(VLOOKUP(E318,E319:E$10322,1,0)),"",1)</f>
        <v/>
      </c>
      <c r="C318" s="2">
        <v>316</v>
      </c>
      <c r="D318" s="2" t="e">
        <f>VLOOKUP(C318,SOURCE!$V$3:$AC$2856,8,0)</f>
        <v>#N/A</v>
      </c>
      <c r="E318" s="26" t="e">
        <f>CHAR(34)&amp;VLOOKUP(C318,SOURCE!$V$3:$AC$2856,6,0)&amp;CHAR(34)</f>
        <v>#N/A</v>
      </c>
      <c r="F318" s="22" t="e">
        <f>VLOOKUP(C318,SOURCE!$V$3:$AD$2856,9,0)&amp;"           {"&amp;D318&amp;",   "&amp;E318&amp;"},"</f>
        <v>#N/A</v>
      </c>
      <c r="H318" t="b">
        <f>ISNA(VLOOKUP(J318,J319:J$823,1,0))</f>
        <v>1</v>
      </c>
      <c r="I318" s="27" t="e">
        <f>VLOOKUP(C318,SOURCE!V$6:AB$10035,7,0)</f>
        <v>#N/A</v>
      </c>
      <c r="J318" s="28" t="e">
        <f>VLOOKUP(C318,SOURCE!V$6:AB$10035,6,0)</f>
        <v>#N/A</v>
      </c>
      <c r="K318" s="30" t="e">
        <f t="shared" si="21"/>
        <v>#N/A</v>
      </c>
      <c r="L318" s="40" t="e">
        <f>VLOOKUP(C318,SOURCE!V$6:AB$10035,2,0)</f>
        <v>#N/A</v>
      </c>
      <c r="M318" t="e">
        <f>IF(VLOOKUP(I318,SOURCE!B:P,2,0)="/  { itemToBeCoded","To be coded","")</f>
        <v>#N/A</v>
      </c>
      <c r="N318" s="17" t="e">
        <f>IF(AND(O318,VLOOKUP(I318,SOURCE!B:P,2,0)&lt;&gt;"/  { itemToBeCoded"),IF(ISERROR(VLOOKUP(J318,TEST!A:L,12,0)),"",   IF(VLOOKUP(J318,TEST!A:L,12,0)="","",VLOOKUP(J318,TEST!A:L,12,0)&amp;" //"&amp;U318)),"")</f>
        <v>#N/A</v>
      </c>
      <c r="O318" t="b">
        <f>ISNA(VLOOKUP(J318,J$3:J317,1,0))</f>
        <v>1</v>
      </c>
      <c r="Q318" s="26" t="e">
        <f>VLOOKUP(I318,SOURCE!B:P,5,0)</f>
        <v>#N/A</v>
      </c>
      <c r="U318" t="e">
        <f t="shared" si="22"/>
        <v>#N/A</v>
      </c>
      <c r="V318" t="e">
        <f t="shared" si="23"/>
        <v>#N/A</v>
      </c>
      <c r="W318" t="e">
        <f>IF(AND(O318,VLOOKUP(I318,SOURCE!B:P,2,0)&lt;&gt;"/  { itemToBeCoded"),IF(ISERROR(VLOOKUP(J318,TEST!A:F,5,0)),"",VLOOKUP(J318,TEST!A:F,5,0)),"")</f>
        <v>#N/A</v>
      </c>
      <c r="X318" t="e">
        <f>IF(AND(O318,VLOOKUP(I318,SOURCE!B:P,2,0)&lt;&gt;"/  { itemToBeCoded"),IF(ISERROR(VLOOKUP(J318,TEST!A:F,6,0)),"",VLOOKUP(J318,TEST!A:F,6,0)),"")</f>
        <v>#N/A</v>
      </c>
      <c r="Y318" t="e">
        <f t="shared" si="20"/>
        <v>#N/A</v>
      </c>
    </row>
    <row r="319" spans="1:25">
      <c r="A319" s="24" t="str">
        <f>IF(ISNA(VLOOKUP(D319,D320:D$10322,1,0)),"",1)</f>
        <v/>
      </c>
      <c r="B319" s="24" t="str">
        <f>IF(ISNA(VLOOKUP(E319,E320:E$10322,1,0)),"",1)</f>
        <v/>
      </c>
      <c r="C319" s="2">
        <v>317</v>
      </c>
      <c r="D319" s="2" t="e">
        <f>VLOOKUP(C319,SOURCE!$V$3:$AC$2856,8,0)</f>
        <v>#N/A</v>
      </c>
      <c r="E319" s="26" t="e">
        <f>CHAR(34)&amp;VLOOKUP(C319,SOURCE!$V$3:$AC$2856,6,0)&amp;CHAR(34)</f>
        <v>#N/A</v>
      </c>
      <c r="F319" s="22" t="e">
        <f>VLOOKUP(C319,SOURCE!$V$3:$AD$2856,9,0)&amp;"           {"&amp;D319&amp;",   "&amp;E319&amp;"},"</f>
        <v>#N/A</v>
      </c>
      <c r="H319" t="b">
        <f>ISNA(VLOOKUP(J319,J320:J$823,1,0))</f>
        <v>1</v>
      </c>
      <c r="I319" s="27" t="e">
        <f>VLOOKUP(C319,SOURCE!V$6:AB$10035,7,0)</f>
        <v>#N/A</v>
      </c>
      <c r="J319" s="28" t="e">
        <f>VLOOKUP(C319,SOURCE!V$6:AB$10035,6,0)</f>
        <v>#N/A</v>
      </c>
      <c r="K319" s="29" t="e">
        <f t="shared" si="21"/>
        <v>#N/A</v>
      </c>
      <c r="L319" s="39" t="e">
        <f>VLOOKUP(C319,SOURCE!V$6:AB$10035,2,0)</f>
        <v>#N/A</v>
      </c>
      <c r="M319" t="e">
        <f>IF(VLOOKUP(I319,SOURCE!B:P,2,0)="/  { itemToBeCoded","To be coded","")</f>
        <v>#N/A</v>
      </c>
      <c r="N319" s="17" t="e">
        <f>IF(AND(O319,VLOOKUP(I319,SOURCE!B:P,2,0)&lt;&gt;"/  { itemToBeCoded"),IF(ISERROR(VLOOKUP(J319,TEST!A:L,12,0)),"",   IF(VLOOKUP(J319,TEST!A:L,12,0)="","",VLOOKUP(J319,TEST!A:L,12,0)&amp;" //"&amp;U319)),"")</f>
        <v>#N/A</v>
      </c>
      <c r="O319" t="b">
        <f>ISNA(VLOOKUP(J319,J$3:J318,1,0))</f>
        <v>1</v>
      </c>
      <c r="Q319" s="26" t="e">
        <f>VLOOKUP(I319,SOURCE!B:P,5,0)</f>
        <v>#N/A</v>
      </c>
      <c r="U319" t="e">
        <f t="shared" si="22"/>
        <v>#N/A</v>
      </c>
      <c r="V319" t="e">
        <f t="shared" si="23"/>
        <v>#N/A</v>
      </c>
      <c r="W319" t="e">
        <f>IF(AND(O319,VLOOKUP(I319,SOURCE!B:P,2,0)&lt;&gt;"/  { itemToBeCoded"),IF(ISERROR(VLOOKUP(J319,TEST!A:F,5,0)),"",VLOOKUP(J319,TEST!A:F,5,0)),"")</f>
        <v>#N/A</v>
      </c>
      <c r="X319" t="e">
        <f>IF(AND(O319,VLOOKUP(I319,SOURCE!B:P,2,0)&lt;&gt;"/  { itemToBeCoded"),IF(ISERROR(VLOOKUP(J319,TEST!A:F,6,0)),"",VLOOKUP(J319,TEST!A:F,6,0)),"")</f>
        <v>#N/A</v>
      </c>
      <c r="Y319" t="e">
        <f t="shared" si="20"/>
        <v>#N/A</v>
      </c>
    </row>
    <row r="320" spans="1:25" ht="17" thickBot="1">
      <c r="A320" s="24" t="str">
        <f>IF(ISNA(VLOOKUP(D320,D321:D$10322,1,0)),"",1)</f>
        <v/>
      </c>
      <c r="B320" s="24" t="str">
        <f>IF(ISNA(VLOOKUP(E320,E321:E$10322,1,0)),"",1)</f>
        <v/>
      </c>
      <c r="C320" s="2">
        <v>318</v>
      </c>
      <c r="D320" s="2" t="e">
        <f>VLOOKUP(C320,SOURCE!$V$3:$AC$2856,8,0)</f>
        <v>#N/A</v>
      </c>
      <c r="E320" s="26" t="e">
        <f>CHAR(34)&amp;VLOOKUP(C320,SOURCE!$V$3:$AC$2856,6,0)&amp;CHAR(34)</f>
        <v>#N/A</v>
      </c>
      <c r="F320" s="22" t="e">
        <f>VLOOKUP(C320,SOURCE!$V$3:$AD$2856,9,0)&amp;"           {"&amp;D320&amp;",   "&amp;E320&amp;"},"</f>
        <v>#N/A</v>
      </c>
      <c r="H320" t="b">
        <f>ISNA(VLOOKUP(J320,J321:J$823,1,0))</f>
        <v>1</v>
      </c>
      <c r="I320" s="27" t="e">
        <f>VLOOKUP(C320,SOURCE!V$6:AB$10035,7,0)</f>
        <v>#N/A</v>
      </c>
      <c r="J320" s="28" t="e">
        <f>VLOOKUP(C320,SOURCE!V$6:AB$10035,6,0)</f>
        <v>#N/A</v>
      </c>
      <c r="K320" s="30" t="e">
        <f t="shared" si="21"/>
        <v>#N/A</v>
      </c>
      <c r="L320" s="40" t="e">
        <f>VLOOKUP(C320,SOURCE!V$6:AB$10035,2,0)</f>
        <v>#N/A</v>
      </c>
      <c r="M320" t="e">
        <f>IF(VLOOKUP(I320,SOURCE!B:P,2,0)="/  { itemToBeCoded","To be coded","")</f>
        <v>#N/A</v>
      </c>
      <c r="N320" s="17" t="e">
        <f>IF(AND(O320,VLOOKUP(I320,SOURCE!B:P,2,0)&lt;&gt;"/  { itemToBeCoded"),IF(ISERROR(VLOOKUP(J320,TEST!A:L,12,0)),"",   IF(VLOOKUP(J320,TEST!A:L,12,0)="","",VLOOKUP(J320,TEST!A:L,12,0)&amp;" //"&amp;U320)),"")</f>
        <v>#N/A</v>
      </c>
      <c r="O320" t="b">
        <f>ISNA(VLOOKUP(J320,J$3:J319,1,0))</f>
        <v>1</v>
      </c>
      <c r="Q320" s="26" t="e">
        <f>VLOOKUP(I320,SOURCE!B:P,5,0)</f>
        <v>#N/A</v>
      </c>
      <c r="U320" t="e">
        <f t="shared" si="22"/>
        <v>#N/A</v>
      </c>
      <c r="V320" t="e">
        <f t="shared" si="23"/>
        <v>#N/A</v>
      </c>
      <c r="W320" t="e">
        <f>IF(AND(O320,VLOOKUP(I320,SOURCE!B:P,2,0)&lt;&gt;"/  { itemToBeCoded"),IF(ISERROR(VLOOKUP(J320,TEST!A:F,5,0)),"",VLOOKUP(J320,TEST!A:F,5,0)),"")</f>
        <v>#N/A</v>
      </c>
      <c r="X320" t="e">
        <f>IF(AND(O320,VLOOKUP(I320,SOURCE!B:P,2,0)&lt;&gt;"/  { itemToBeCoded"),IF(ISERROR(VLOOKUP(J320,TEST!A:F,6,0)),"",VLOOKUP(J320,TEST!A:F,6,0)),"")</f>
        <v>#N/A</v>
      </c>
      <c r="Y320" t="e">
        <f t="shared" si="20"/>
        <v>#N/A</v>
      </c>
    </row>
    <row r="321" spans="1:25">
      <c r="A321" s="24" t="str">
        <f>IF(ISNA(VLOOKUP(D321,D322:D$10322,1,0)),"",1)</f>
        <v/>
      </c>
      <c r="B321" s="24" t="str">
        <f>IF(ISNA(VLOOKUP(E321,E322:E$10322,1,0)),"",1)</f>
        <v/>
      </c>
      <c r="C321" s="2">
        <v>319</v>
      </c>
      <c r="D321" s="2" t="e">
        <f>VLOOKUP(C321,SOURCE!$V$3:$AC$2856,8,0)</f>
        <v>#N/A</v>
      </c>
      <c r="E321" s="26" t="e">
        <f>CHAR(34)&amp;VLOOKUP(C321,SOURCE!$V$3:$AC$2856,6,0)&amp;CHAR(34)</f>
        <v>#N/A</v>
      </c>
      <c r="F321" s="22" t="e">
        <f>VLOOKUP(C321,SOURCE!$V$3:$AD$2856,9,0)&amp;"           {"&amp;D321&amp;",   "&amp;E321&amp;"},"</f>
        <v>#N/A</v>
      </c>
      <c r="H321" t="b">
        <f>ISNA(VLOOKUP(J321,J322:J$823,1,0))</f>
        <v>1</v>
      </c>
      <c r="I321" s="27" t="e">
        <f>VLOOKUP(C321,SOURCE!V$6:AB$10035,7,0)</f>
        <v>#N/A</v>
      </c>
      <c r="J321" s="28" t="e">
        <f>VLOOKUP(C321,SOURCE!V$6:AB$10035,6,0)</f>
        <v>#N/A</v>
      </c>
      <c r="K321" s="29" t="e">
        <f t="shared" si="21"/>
        <v>#N/A</v>
      </c>
      <c r="L321" s="39" t="e">
        <f>VLOOKUP(C321,SOURCE!V$6:AB$10035,2,0)</f>
        <v>#N/A</v>
      </c>
      <c r="M321" t="e">
        <f>IF(VLOOKUP(I321,SOURCE!B:P,2,0)="/  { itemToBeCoded","To be coded","")</f>
        <v>#N/A</v>
      </c>
      <c r="N321" s="17" t="e">
        <f>IF(AND(O321,VLOOKUP(I321,SOURCE!B:P,2,0)&lt;&gt;"/  { itemToBeCoded"),IF(ISERROR(VLOOKUP(J321,TEST!A:L,12,0)),"",   IF(VLOOKUP(J321,TEST!A:L,12,0)="","",VLOOKUP(J321,TEST!A:L,12,0)&amp;" //"&amp;U321)),"")</f>
        <v>#N/A</v>
      </c>
      <c r="O321" t="b">
        <f>ISNA(VLOOKUP(J321,J$3:J320,1,0))</f>
        <v>1</v>
      </c>
      <c r="Q321" s="26" t="e">
        <f>VLOOKUP(I321,SOURCE!B:P,5,0)</f>
        <v>#N/A</v>
      </c>
      <c r="U321" t="e">
        <f t="shared" si="22"/>
        <v>#N/A</v>
      </c>
      <c r="V321" t="e">
        <f t="shared" si="23"/>
        <v>#N/A</v>
      </c>
      <c r="W321" t="e">
        <f>IF(AND(O321,VLOOKUP(I321,SOURCE!B:P,2,0)&lt;&gt;"/  { itemToBeCoded"),IF(ISERROR(VLOOKUP(J321,TEST!A:F,5,0)),"",VLOOKUP(J321,TEST!A:F,5,0)),"")</f>
        <v>#N/A</v>
      </c>
      <c r="X321" t="e">
        <f>IF(AND(O321,VLOOKUP(I321,SOURCE!B:P,2,0)&lt;&gt;"/  { itemToBeCoded"),IF(ISERROR(VLOOKUP(J321,TEST!A:F,6,0)),"",VLOOKUP(J321,TEST!A:F,6,0)),"")</f>
        <v>#N/A</v>
      </c>
      <c r="Y321" t="e">
        <f t="shared" si="20"/>
        <v>#N/A</v>
      </c>
    </row>
    <row r="322" spans="1:25" ht="17" thickBot="1">
      <c r="A322" s="24" t="str">
        <f>IF(ISNA(VLOOKUP(D322,D323:D$10322,1,0)),"",1)</f>
        <v/>
      </c>
      <c r="B322" s="24" t="str">
        <f>IF(ISNA(VLOOKUP(E322,E323:E$10322,1,0)),"",1)</f>
        <v/>
      </c>
      <c r="C322" s="2">
        <v>320</v>
      </c>
      <c r="D322" s="2" t="e">
        <f>VLOOKUP(C322,SOURCE!$V$3:$AC$2856,8,0)</f>
        <v>#N/A</v>
      </c>
      <c r="E322" s="26" t="e">
        <f>CHAR(34)&amp;VLOOKUP(C322,SOURCE!$V$3:$AC$2856,6,0)&amp;CHAR(34)</f>
        <v>#N/A</v>
      </c>
      <c r="F322" s="22" t="e">
        <f>VLOOKUP(C322,SOURCE!$V$3:$AD$2856,9,0)&amp;"           {"&amp;D322&amp;",   "&amp;E322&amp;"},"</f>
        <v>#N/A</v>
      </c>
      <c r="H322" t="b">
        <f>ISNA(VLOOKUP(J322,J323:J$823,1,0))</f>
        <v>1</v>
      </c>
      <c r="I322" s="27" t="e">
        <f>VLOOKUP(C322,SOURCE!V$6:AB$10035,7,0)</f>
        <v>#N/A</v>
      </c>
      <c r="J322" s="28" t="e">
        <f>VLOOKUP(C322,SOURCE!V$6:AB$10035,6,0)</f>
        <v>#N/A</v>
      </c>
      <c r="K322" s="30" t="e">
        <f t="shared" si="21"/>
        <v>#N/A</v>
      </c>
      <c r="L322" s="40" t="e">
        <f>VLOOKUP(C322,SOURCE!V$6:AB$10035,2,0)</f>
        <v>#N/A</v>
      </c>
      <c r="M322" t="e">
        <f>IF(VLOOKUP(I322,SOURCE!B:P,2,0)="/  { itemToBeCoded","To be coded","")</f>
        <v>#N/A</v>
      </c>
      <c r="N322" s="17" t="e">
        <f>IF(AND(O322,VLOOKUP(I322,SOURCE!B:P,2,0)&lt;&gt;"/  { itemToBeCoded"),IF(ISERROR(VLOOKUP(J322,TEST!A:L,12,0)),"",   IF(VLOOKUP(J322,TEST!A:L,12,0)="","",VLOOKUP(J322,TEST!A:L,12,0)&amp;" //"&amp;U322)),"")</f>
        <v>#N/A</v>
      </c>
      <c r="O322" t="b">
        <f>ISNA(VLOOKUP(J322,J$3:J321,1,0))</f>
        <v>1</v>
      </c>
      <c r="Q322" s="26" t="e">
        <f>VLOOKUP(I322,SOURCE!B:P,5,0)</f>
        <v>#N/A</v>
      </c>
      <c r="U322" t="e">
        <f t="shared" si="22"/>
        <v>#N/A</v>
      </c>
      <c r="V322" t="e">
        <f t="shared" si="23"/>
        <v>#N/A</v>
      </c>
      <c r="W322" t="e">
        <f>IF(AND(O322,VLOOKUP(I322,SOURCE!B:P,2,0)&lt;&gt;"/  { itemToBeCoded"),IF(ISERROR(VLOOKUP(J322,TEST!A:F,5,0)),"",VLOOKUP(J322,TEST!A:F,5,0)),"")</f>
        <v>#N/A</v>
      </c>
      <c r="X322" t="e">
        <f>IF(AND(O322,VLOOKUP(I322,SOURCE!B:P,2,0)&lt;&gt;"/  { itemToBeCoded"),IF(ISERROR(VLOOKUP(J322,TEST!A:F,6,0)),"",VLOOKUP(J322,TEST!A:F,6,0)),"")</f>
        <v>#N/A</v>
      </c>
      <c r="Y322" t="e">
        <f t="shared" si="20"/>
        <v>#N/A</v>
      </c>
    </row>
    <row r="323" spans="1:25">
      <c r="A323" s="24" t="str">
        <f>IF(ISNA(VLOOKUP(D323,D324:D$10322,1,0)),"",1)</f>
        <v/>
      </c>
      <c r="B323" s="24" t="str">
        <f>IF(ISNA(VLOOKUP(E323,E324:E$10322,1,0)),"",1)</f>
        <v/>
      </c>
      <c r="C323" s="2">
        <v>321</v>
      </c>
      <c r="D323" s="2" t="e">
        <f>VLOOKUP(C323,SOURCE!$V$3:$AC$2856,8,0)</f>
        <v>#N/A</v>
      </c>
      <c r="E323" s="26" t="e">
        <f>CHAR(34)&amp;VLOOKUP(C323,SOURCE!$V$3:$AC$2856,6,0)&amp;CHAR(34)</f>
        <v>#N/A</v>
      </c>
      <c r="F323" s="22" t="e">
        <f>VLOOKUP(C323,SOURCE!$V$3:$AD$2856,9,0)&amp;"           {"&amp;D323&amp;",   "&amp;E323&amp;"},"</f>
        <v>#N/A</v>
      </c>
      <c r="H323" t="b">
        <f>ISNA(VLOOKUP(J323,J324:J$823,1,0))</f>
        <v>1</v>
      </c>
      <c r="I323" s="27" t="e">
        <f>VLOOKUP(C323,SOURCE!V$6:AB$10035,7,0)</f>
        <v>#N/A</v>
      </c>
      <c r="J323" s="28" t="e">
        <f>VLOOKUP(C323,SOURCE!V$6:AB$10035,6,0)</f>
        <v>#N/A</v>
      </c>
      <c r="K323" s="29" t="e">
        <f t="shared" si="21"/>
        <v>#N/A</v>
      </c>
      <c r="L323" s="39" t="e">
        <f>VLOOKUP(C323,SOURCE!V$6:AB$10035,2,0)</f>
        <v>#N/A</v>
      </c>
      <c r="M323" t="e">
        <f>IF(VLOOKUP(I323,SOURCE!B:P,2,0)="/  { itemToBeCoded","To be coded","")</f>
        <v>#N/A</v>
      </c>
      <c r="N323" s="17" t="e">
        <f>IF(AND(O323,VLOOKUP(I323,SOURCE!B:P,2,0)&lt;&gt;"/  { itemToBeCoded"),IF(ISERROR(VLOOKUP(J323,TEST!A:L,12,0)),"",   IF(VLOOKUP(J323,TEST!A:L,12,0)="","",VLOOKUP(J323,TEST!A:L,12,0)&amp;" //"&amp;U323)),"")</f>
        <v>#N/A</v>
      </c>
      <c r="O323" t="b">
        <f>ISNA(VLOOKUP(J323,J$3:J322,1,0))</f>
        <v>1</v>
      </c>
      <c r="Q323" s="26" t="e">
        <f>VLOOKUP(I323,SOURCE!B:P,5,0)</f>
        <v>#N/A</v>
      </c>
      <c r="U323" t="e">
        <f t="shared" si="22"/>
        <v>#N/A</v>
      </c>
      <c r="V323" t="e">
        <f t="shared" si="23"/>
        <v>#N/A</v>
      </c>
      <c r="W323" t="e">
        <f>IF(AND(O323,VLOOKUP(I323,SOURCE!B:P,2,0)&lt;&gt;"/  { itemToBeCoded"),IF(ISERROR(VLOOKUP(J323,TEST!A:F,5,0)),"",VLOOKUP(J323,TEST!A:F,5,0)),"")</f>
        <v>#N/A</v>
      </c>
      <c r="X323" t="e">
        <f>IF(AND(O323,VLOOKUP(I323,SOURCE!B:P,2,0)&lt;&gt;"/  { itemToBeCoded"),IF(ISERROR(VLOOKUP(J323,TEST!A:F,6,0)),"",VLOOKUP(J323,TEST!A:F,6,0)),"")</f>
        <v>#N/A</v>
      </c>
      <c r="Y323" t="e">
        <f t="shared" si="20"/>
        <v>#N/A</v>
      </c>
    </row>
    <row r="324" spans="1:25" ht="17" thickBot="1">
      <c r="A324" s="24" t="str">
        <f>IF(ISNA(VLOOKUP(D324,D325:D$10322,1,0)),"",1)</f>
        <v/>
      </c>
      <c r="B324" s="24" t="str">
        <f>IF(ISNA(VLOOKUP(E324,E325:E$10322,1,0)),"",1)</f>
        <v/>
      </c>
      <c r="C324" s="2">
        <v>322</v>
      </c>
      <c r="D324" s="2" t="e">
        <f>VLOOKUP(C324,SOURCE!$V$3:$AC$2856,8,0)</f>
        <v>#N/A</v>
      </c>
      <c r="E324" s="26" t="e">
        <f>CHAR(34)&amp;VLOOKUP(C324,SOURCE!$V$3:$AC$2856,6,0)&amp;CHAR(34)</f>
        <v>#N/A</v>
      </c>
      <c r="F324" s="22" t="e">
        <f>VLOOKUP(C324,SOURCE!$V$3:$AD$2856,9,0)&amp;"           {"&amp;D324&amp;",   "&amp;E324&amp;"},"</f>
        <v>#N/A</v>
      </c>
      <c r="H324" t="b">
        <f>ISNA(VLOOKUP(J324,J325:J$823,1,0))</f>
        <v>1</v>
      </c>
      <c r="I324" s="27" t="e">
        <f>VLOOKUP(C324,SOURCE!V$6:AB$10035,7,0)</f>
        <v>#N/A</v>
      </c>
      <c r="J324" s="28" t="e">
        <f>VLOOKUP(C324,SOURCE!V$6:AB$10035,6,0)</f>
        <v>#N/A</v>
      </c>
      <c r="K324" s="30" t="e">
        <f t="shared" si="21"/>
        <v>#N/A</v>
      </c>
      <c r="L324" s="40" t="e">
        <f>VLOOKUP(C324,SOURCE!V$6:AB$10035,2,0)</f>
        <v>#N/A</v>
      </c>
      <c r="M324" t="e">
        <f>IF(VLOOKUP(I324,SOURCE!B:P,2,0)="/  { itemToBeCoded","To be coded","")</f>
        <v>#N/A</v>
      </c>
      <c r="N324" s="17" t="e">
        <f>IF(AND(O324,VLOOKUP(I324,SOURCE!B:P,2,0)&lt;&gt;"/  { itemToBeCoded"),IF(ISERROR(VLOOKUP(J324,TEST!A:L,12,0)),"",   IF(VLOOKUP(J324,TEST!A:L,12,0)="","",VLOOKUP(J324,TEST!A:L,12,0)&amp;" //"&amp;U324)),"")</f>
        <v>#N/A</v>
      </c>
      <c r="O324" t="b">
        <f>ISNA(VLOOKUP(J324,J$3:J323,1,0))</f>
        <v>1</v>
      </c>
      <c r="Q324" s="26" t="e">
        <f>VLOOKUP(I324,SOURCE!B:P,5,0)</f>
        <v>#N/A</v>
      </c>
      <c r="U324" t="e">
        <f t="shared" si="22"/>
        <v>#N/A</v>
      </c>
      <c r="V324" t="e">
        <f t="shared" si="23"/>
        <v>#N/A</v>
      </c>
      <c r="W324" t="e">
        <f>IF(AND(O324,VLOOKUP(I324,SOURCE!B:P,2,0)&lt;&gt;"/  { itemToBeCoded"),IF(ISERROR(VLOOKUP(J324,TEST!A:F,5,0)),"",VLOOKUP(J324,TEST!A:F,5,0)),"")</f>
        <v>#N/A</v>
      </c>
      <c r="X324" t="e">
        <f>IF(AND(O324,VLOOKUP(I324,SOURCE!B:P,2,0)&lt;&gt;"/  { itemToBeCoded"),IF(ISERROR(VLOOKUP(J324,TEST!A:F,6,0)),"",VLOOKUP(J324,TEST!A:F,6,0)),"")</f>
        <v>#N/A</v>
      </c>
      <c r="Y324" t="e">
        <f t="shared" si="20"/>
        <v>#N/A</v>
      </c>
    </row>
    <row r="325" spans="1:25">
      <c r="A325" s="24" t="str">
        <f>IF(ISNA(VLOOKUP(D325,D326:D$10322,1,0)),"",1)</f>
        <v/>
      </c>
      <c r="B325" s="24" t="str">
        <f>IF(ISNA(VLOOKUP(E325,E326:E$10322,1,0)),"",1)</f>
        <v/>
      </c>
      <c r="C325" s="2">
        <v>323</v>
      </c>
      <c r="D325" s="2" t="e">
        <f>VLOOKUP(C325,SOURCE!$V$3:$AC$2856,8,0)</f>
        <v>#N/A</v>
      </c>
      <c r="E325" s="26" t="e">
        <f>CHAR(34)&amp;VLOOKUP(C325,SOURCE!$V$3:$AC$2856,6,0)&amp;CHAR(34)</f>
        <v>#N/A</v>
      </c>
      <c r="F325" s="22" t="e">
        <f>VLOOKUP(C325,SOURCE!$V$3:$AD$2856,9,0)&amp;"           {"&amp;D325&amp;",   "&amp;E325&amp;"},"</f>
        <v>#N/A</v>
      </c>
      <c r="H325" t="b">
        <f>ISNA(VLOOKUP(J325,J326:J$823,1,0))</f>
        <v>1</v>
      </c>
      <c r="I325" s="27" t="e">
        <f>VLOOKUP(C325,SOURCE!V$6:AB$10035,7,0)</f>
        <v>#N/A</v>
      </c>
      <c r="J325" s="28" t="e">
        <f>VLOOKUP(C325,SOURCE!V$6:AB$10035,6,0)</f>
        <v>#N/A</v>
      </c>
      <c r="K325" s="29" t="e">
        <f t="shared" si="21"/>
        <v>#N/A</v>
      </c>
      <c r="L325" s="39" t="e">
        <f>VLOOKUP(C325,SOURCE!V$6:AB$10035,2,0)</f>
        <v>#N/A</v>
      </c>
      <c r="M325" t="e">
        <f>IF(VLOOKUP(I325,SOURCE!B:P,2,0)="/  { itemToBeCoded","To be coded","")</f>
        <v>#N/A</v>
      </c>
      <c r="N325" s="17" t="e">
        <f>IF(AND(O325,VLOOKUP(I325,SOURCE!B:P,2,0)&lt;&gt;"/  { itemToBeCoded"),IF(ISERROR(VLOOKUP(J325,TEST!A:L,12,0)),"",   IF(VLOOKUP(J325,TEST!A:L,12,0)="","",VLOOKUP(J325,TEST!A:L,12,0)&amp;" //"&amp;U325)),"")</f>
        <v>#N/A</v>
      </c>
      <c r="O325" t="b">
        <f>ISNA(VLOOKUP(J325,J$3:J324,1,0))</f>
        <v>1</v>
      </c>
      <c r="Q325" s="26" t="e">
        <f>VLOOKUP(I325,SOURCE!B:P,5,0)</f>
        <v>#N/A</v>
      </c>
      <c r="U325" t="e">
        <f t="shared" si="22"/>
        <v>#N/A</v>
      </c>
      <c r="V325" t="e">
        <f t="shared" si="23"/>
        <v>#N/A</v>
      </c>
      <c r="W325" t="e">
        <f>IF(AND(O325,VLOOKUP(I325,SOURCE!B:P,2,0)&lt;&gt;"/  { itemToBeCoded"),IF(ISERROR(VLOOKUP(J325,TEST!A:F,5,0)),"",VLOOKUP(J325,TEST!A:F,5,0)),"")</f>
        <v>#N/A</v>
      </c>
      <c r="X325" t="e">
        <f>IF(AND(O325,VLOOKUP(I325,SOURCE!B:P,2,0)&lt;&gt;"/  { itemToBeCoded"),IF(ISERROR(VLOOKUP(J325,TEST!A:F,6,0)),"",VLOOKUP(J325,TEST!A:F,6,0)),"")</f>
        <v>#N/A</v>
      </c>
      <c r="Y325" t="e">
        <f t="shared" si="20"/>
        <v>#N/A</v>
      </c>
    </row>
    <row r="326" spans="1:25" ht="17" thickBot="1">
      <c r="A326" s="24" t="str">
        <f>IF(ISNA(VLOOKUP(D326,D327:D$10322,1,0)),"",1)</f>
        <v/>
      </c>
      <c r="B326" s="24" t="str">
        <f>IF(ISNA(VLOOKUP(E326,E327:E$10322,1,0)),"",1)</f>
        <v/>
      </c>
      <c r="C326" s="2">
        <v>324</v>
      </c>
      <c r="D326" s="2" t="e">
        <f>VLOOKUP(C326,SOURCE!$V$3:$AC$2856,8,0)</f>
        <v>#N/A</v>
      </c>
      <c r="E326" s="26" t="e">
        <f>CHAR(34)&amp;VLOOKUP(C326,SOURCE!$V$3:$AC$2856,6,0)&amp;CHAR(34)</f>
        <v>#N/A</v>
      </c>
      <c r="F326" s="22" t="e">
        <f>VLOOKUP(C326,SOURCE!$V$3:$AD$2856,9,0)&amp;"           {"&amp;D326&amp;",   "&amp;E326&amp;"},"</f>
        <v>#N/A</v>
      </c>
      <c r="H326" t="b">
        <f>ISNA(VLOOKUP(J326,J327:J$823,1,0))</f>
        <v>1</v>
      </c>
      <c r="I326" s="27" t="e">
        <f>VLOOKUP(C326,SOURCE!V$6:AB$10035,7,0)</f>
        <v>#N/A</v>
      </c>
      <c r="J326" s="28" t="e">
        <f>VLOOKUP(C326,SOURCE!V$6:AB$10035,6,0)</f>
        <v>#N/A</v>
      </c>
      <c r="K326" s="30" t="e">
        <f t="shared" si="21"/>
        <v>#N/A</v>
      </c>
      <c r="L326" s="40" t="e">
        <f>VLOOKUP(C326,SOURCE!V$6:AB$10035,2,0)</f>
        <v>#N/A</v>
      </c>
      <c r="M326" t="e">
        <f>IF(VLOOKUP(I326,SOURCE!B:P,2,0)="/  { itemToBeCoded","To be coded","")</f>
        <v>#N/A</v>
      </c>
      <c r="N326" s="17" t="e">
        <f>IF(AND(O326,VLOOKUP(I326,SOURCE!B:P,2,0)&lt;&gt;"/  { itemToBeCoded"),IF(ISERROR(VLOOKUP(J326,TEST!A:L,12,0)),"",   IF(VLOOKUP(J326,TEST!A:L,12,0)="","",VLOOKUP(J326,TEST!A:L,12,0)&amp;" //"&amp;U326)),"")</f>
        <v>#N/A</v>
      </c>
      <c r="O326" t="b">
        <f>ISNA(VLOOKUP(J326,J$3:J325,1,0))</f>
        <v>1</v>
      </c>
      <c r="Q326" s="26" t="e">
        <f>VLOOKUP(I326,SOURCE!B:P,5,0)</f>
        <v>#N/A</v>
      </c>
      <c r="U326" t="e">
        <f t="shared" si="22"/>
        <v>#N/A</v>
      </c>
      <c r="V326" t="e">
        <f t="shared" si="23"/>
        <v>#N/A</v>
      </c>
      <c r="W326" t="e">
        <f>IF(AND(O326,VLOOKUP(I326,SOURCE!B:P,2,0)&lt;&gt;"/  { itemToBeCoded"),IF(ISERROR(VLOOKUP(J326,TEST!A:F,5,0)),"",VLOOKUP(J326,TEST!A:F,5,0)),"")</f>
        <v>#N/A</v>
      </c>
      <c r="X326" t="e">
        <f>IF(AND(O326,VLOOKUP(I326,SOURCE!B:P,2,0)&lt;&gt;"/  { itemToBeCoded"),IF(ISERROR(VLOOKUP(J326,TEST!A:F,6,0)),"",VLOOKUP(J326,TEST!A:F,6,0)),"")</f>
        <v>#N/A</v>
      </c>
      <c r="Y326" t="e">
        <f t="shared" ref="Y326:Y350" si="24">IF(AND(N326&lt;&gt;"",X326&lt;&gt;""),"both","")</f>
        <v>#N/A</v>
      </c>
    </row>
    <row r="327" spans="1:25">
      <c r="A327" s="24" t="str">
        <f>IF(ISNA(VLOOKUP(D327,D328:D$10322,1,0)),"",1)</f>
        <v/>
      </c>
      <c r="B327" s="24" t="str">
        <f>IF(ISNA(VLOOKUP(E327,E328:E$10322,1,0)),"",1)</f>
        <v/>
      </c>
      <c r="C327" s="2">
        <v>325</v>
      </c>
      <c r="D327" s="2" t="e">
        <f>VLOOKUP(C327,SOURCE!$V$3:$AC$2856,8,0)</f>
        <v>#N/A</v>
      </c>
      <c r="E327" s="26" t="e">
        <f>CHAR(34)&amp;VLOOKUP(C327,SOURCE!$V$3:$AC$2856,6,0)&amp;CHAR(34)</f>
        <v>#N/A</v>
      </c>
      <c r="F327" s="22" t="e">
        <f>VLOOKUP(C327,SOURCE!$V$3:$AD$2856,9,0)&amp;"           {"&amp;D327&amp;",   "&amp;E327&amp;"},"</f>
        <v>#N/A</v>
      </c>
      <c r="H327" t="b">
        <f>ISNA(VLOOKUP(J327,J328:J$823,1,0))</f>
        <v>1</v>
      </c>
      <c r="I327" s="27" t="e">
        <f>VLOOKUP(C327,SOURCE!V$6:AB$10035,7,0)</f>
        <v>#N/A</v>
      </c>
      <c r="J327" s="28" t="e">
        <f>VLOOKUP(C327,SOURCE!V$6:AB$10035,6,0)</f>
        <v>#N/A</v>
      </c>
      <c r="K327" s="29" t="e">
        <f t="shared" si="21"/>
        <v>#N/A</v>
      </c>
      <c r="L327" s="39" t="e">
        <f>VLOOKUP(C327,SOURCE!V$6:AB$10035,2,0)</f>
        <v>#N/A</v>
      </c>
      <c r="M327" t="e">
        <f>IF(VLOOKUP(I327,SOURCE!B:P,2,0)="/  { itemToBeCoded","To be coded","")</f>
        <v>#N/A</v>
      </c>
      <c r="N327" s="17" t="e">
        <f>IF(AND(O327,VLOOKUP(I327,SOURCE!B:P,2,0)&lt;&gt;"/  { itemToBeCoded"),IF(ISERROR(VLOOKUP(J327,TEST!A:L,12,0)),"",   IF(VLOOKUP(J327,TEST!A:L,12,0)="","",VLOOKUP(J327,TEST!A:L,12,0)&amp;" //"&amp;U327)),"")</f>
        <v>#N/A</v>
      </c>
      <c r="O327" t="b">
        <f>ISNA(VLOOKUP(J327,J$3:J326,1,0))</f>
        <v>1</v>
      </c>
      <c r="Q327" s="26" t="e">
        <f>VLOOKUP(I327,SOURCE!B:P,5,0)</f>
        <v>#N/A</v>
      </c>
      <c r="U327" t="e">
        <f t="shared" si="22"/>
        <v>#N/A</v>
      </c>
      <c r="V327" t="e">
        <f t="shared" si="23"/>
        <v>#N/A</v>
      </c>
      <c r="W327" t="e">
        <f>IF(AND(O327,VLOOKUP(I327,SOURCE!B:P,2,0)&lt;&gt;"/  { itemToBeCoded"),IF(ISERROR(VLOOKUP(J327,TEST!A:F,5,0)),"",VLOOKUP(J327,TEST!A:F,5,0)),"")</f>
        <v>#N/A</v>
      </c>
      <c r="X327" t="e">
        <f>IF(AND(O327,VLOOKUP(I327,SOURCE!B:P,2,0)&lt;&gt;"/  { itemToBeCoded"),IF(ISERROR(VLOOKUP(J327,TEST!A:F,6,0)),"",VLOOKUP(J327,TEST!A:F,6,0)),"")</f>
        <v>#N/A</v>
      </c>
      <c r="Y327" t="e">
        <f t="shared" si="24"/>
        <v>#N/A</v>
      </c>
    </row>
    <row r="328" spans="1:25" ht="17" thickBot="1">
      <c r="A328" s="24" t="str">
        <f>IF(ISNA(VLOOKUP(D328,D329:D$10322,1,0)),"",1)</f>
        <v/>
      </c>
      <c r="B328" s="24" t="str">
        <f>IF(ISNA(VLOOKUP(E328,E329:E$10322,1,0)),"",1)</f>
        <v/>
      </c>
      <c r="C328" s="2">
        <v>326</v>
      </c>
      <c r="D328" s="2" t="e">
        <f>VLOOKUP(C328,SOURCE!$V$3:$AC$2856,8,0)</f>
        <v>#N/A</v>
      </c>
      <c r="E328" s="26" t="e">
        <f>CHAR(34)&amp;VLOOKUP(C328,SOURCE!$V$3:$AC$2856,6,0)&amp;CHAR(34)</f>
        <v>#N/A</v>
      </c>
      <c r="F328" s="22" t="e">
        <f>VLOOKUP(C328,SOURCE!$V$3:$AD$2856,9,0)&amp;"           {"&amp;D328&amp;",   "&amp;E328&amp;"},"</f>
        <v>#N/A</v>
      </c>
      <c r="H328" t="b">
        <f>ISNA(VLOOKUP(J328,J329:J$823,1,0))</f>
        <v>1</v>
      </c>
      <c r="I328" s="27" t="e">
        <f>VLOOKUP(C328,SOURCE!V$6:AB$10035,7,0)</f>
        <v>#N/A</v>
      </c>
      <c r="J328" s="28" t="e">
        <f>VLOOKUP(C328,SOURCE!V$6:AB$10035,6,0)</f>
        <v>#N/A</v>
      </c>
      <c r="K328" s="30" t="e">
        <f t="shared" si="21"/>
        <v>#N/A</v>
      </c>
      <c r="L328" s="40" t="e">
        <f>VLOOKUP(C328,SOURCE!V$6:AB$10035,2,0)</f>
        <v>#N/A</v>
      </c>
      <c r="M328" t="e">
        <f>IF(VLOOKUP(I328,SOURCE!B:P,2,0)="/  { itemToBeCoded","To be coded","")</f>
        <v>#N/A</v>
      </c>
      <c r="N328" s="17" t="e">
        <f>IF(AND(O328,VLOOKUP(I328,SOURCE!B:P,2,0)&lt;&gt;"/  { itemToBeCoded"),IF(ISERROR(VLOOKUP(J328,TEST!A:L,12,0)),"",   IF(VLOOKUP(J328,TEST!A:L,12,0)="","",VLOOKUP(J328,TEST!A:L,12,0)&amp;" //"&amp;U328)),"")</f>
        <v>#N/A</v>
      </c>
      <c r="O328" t="b">
        <f>ISNA(VLOOKUP(J328,J$3:J327,1,0))</f>
        <v>1</v>
      </c>
      <c r="Q328" s="26" t="e">
        <f>VLOOKUP(I328,SOURCE!B:P,5,0)</f>
        <v>#N/A</v>
      </c>
      <c r="U328" t="e">
        <f t="shared" si="22"/>
        <v>#N/A</v>
      </c>
      <c r="V328" t="e">
        <f t="shared" si="23"/>
        <v>#N/A</v>
      </c>
      <c r="W328" t="e">
        <f>IF(AND(O328,VLOOKUP(I328,SOURCE!B:P,2,0)&lt;&gt;"/  { itemToBeCoded"),IF(ISERROR(VLOOKUP(J328,TEST!A:F,5,0)),"",VLOOKUP(J328,TEST!A:F,5,0)),"")</f>
        <v>#N/A</v>
      </c>
      <c r="X328" t="e">
        <f>IF(AND(O328,VLOOKUP(I328,SOURCE!B:P,2,0)&lt;&gt;"/  { itemToBeCoded"),IF(ISERROR(VLOOKUP(J328,TEST!A:F,6,0)),"",VLOOKUP(J328,TEST!A:F,6,0)),"")</f>
        <v>#N/A</v>
      </c>
      <c r="Y328" t="e">
        <f t="shared" si="24"/>
        <v>#N/A</v>
      </c>
    </row>
    <row r="329" spans="1:25">
      <c r="A329" s="24" t="str">
        <f>IF(ISNA(VLOOKUP(D329,D330:D$10322,1,0)),"",1)</f>
        <v/>
      </c>
      <c r="B329" s="24" t="str">
        <f>IF(ISNA(VLOOKUP(E329,E330:E$10322,1,0)),"",1)</f>
        <v/>
      </c>
      <c r="C329" s="2">
        <v>327</v>
      </c>
      <c r="D329" s="2" t="e">
        <f>VLOOKUP(C329,SOURCE!$V$3:$AC$2856,8,0)</f>
        <v>#N/A</v>
      </c>
      <c r="E329" s="26" t="e">
        <f>CHAR(34)&amp;VLOOKUP(C329,SOURCE!$V$3:$AC$2856,6,0)&amp;CHAR(34)</f>
        <v>#N/A</v>
      </c>
      <c r="F329" s="22" t="e">
        <f>VLOOKUP(C329,SOURCE!$V$3:$AD$2856,9,0)&amp;"           {"&amp;D329&amp;",   "&amp;E329&amp;"},"</f>
        <v>#N/A</v>
      </c>
      <c r="H329" t="b">
        <f>ISNA(VLOOKUP(J329,J330:J$823,1,0))</f>
        <v>1</v>
      </c>
      <c r="I329" s="27" t="e">
        <f>VLOOKUP(C329,SOURCE!V$6:AB$10035,7,0)</f>
        <v>#N/A</v>
      </c>
      <c r="J329" s="28" t="e">
        <f>VLOOKUP(C329,SOURCE!V$6:AB$10035,6,0)</f>
        <v>#N/A</v>
      </c>
      <c r="K329" s="29" t="e">
        <f t="shared" ref="K329:K350" si="25">SUBSTITUTE(SUBSTITUTE(SUBSTITUTE(SUBSTITUTE(SUBSTITUTE(SUBSTITUTE(SUBSTITUTE(SUBSTITUTE(SUBSTITUTE(SUBSTITUTE(SUBSTITUTE(SUBSTITUTE((SUBSTITUTE(SUBSTITUTE(SUBSTITUTE(SUBSTITUTE(Q329,"STD_SIGMA","SUM"),"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329" s="39" t="e">
        <f>VLOOKUP(C329,SOURCE!V$6:AB$10035,2,0)</f>
        <v>#N/A</v>
      </c>
      <c r="M329" t="e">
        <f>IF(VLOOKUP(I329,SOURCE!B:P,2,0)="/  { itemToBeCoded","To be coded","")</f>
        <v>#N/A</v>
      </c>
      <c r="N329" s="17" t="e">
        <f>IF(AND(O329,VLOOKUP(I329,SOURCE!B:P,2,0)&lt;&gt;"/  { itemToBeCoded"),IF(ISERROR(VLOOKUP(J329,TEST!A:L,12,0)),"",   IF(VLOOKUP(J329,TEST!A:L,12,0)="","",VLOOKUP(J329,TEST!A:L,12,0)&amp;" //"&amp;U329)),"")</f>
        <v>#N/A</v>
      </c>
      <c r="O329" t="b">
        <f>ISNA(VLOOKUP(J329,J$3:J328,1,0))</f>
        <v>1</v>
      </c>
      <c r="Q329" s="26" t="e">
        <f>VLOOKUP(I329,SOURCE!B:P,5,0)</f>
        <v>#N/A</v>
      </c>
      <c r="U329" t="e">
        <f t="shared" si="22"/>
        <v>#N/A</v>
      </c>
      <c r="V329" t="e">
        <f t="shared" si="23"/>
        <v>#N/A</v>
      </c>
      <c r="W329" t="e">
        <f>IF(AND(O329,VLOOKUP(I329,SOURCE!B:P,2,0)&lt;&gt;"/  { itemToBeCoded"),IF(ISERROR(VLOOKUP(J329,TEST!A:F,5,0)),"",VLOOKUP(J329,TEST!A:F,5,0)),"")</f>
        <v>#N/A</v>
      </c>
      <c r="X329" t="e">
        <f>IF(AND(O329,VLOOKUP(I329,SOURCE!B:P,2,0)&lt;&gt;"/  { itemToBeCoded"),IF(ISERROR(VLOOKUP(J329,TEST!A:F,6,0)),"",VLOOKUP(J329,TEST!A:F,6,0)),"")</f>
        <v>#N/A</v>
      </c>
      <c r="Y329" t="e">
        <f t="shared" si="24"/>
        <v>#N/A</v>
      </c>
    </row>
    <row r="330" spans="1:25" ht="17" thickBot="1">
      <c r="A330" s="24" t="str">
        <f>IF(ISNA(VLOOKUP(D330,D331:D$10322,1,0)),"",1)</f>
        <v/>
      </c>
      <c r="B330" s="24" t="str">
        <f>IF(ISNA(VLOOKUP(E330,E331:E$10322,1,0)),"",1)</f>
        <v/>
      </c>
      <c r="C330" s="2">
        <v>328</v>
      </c>
      <c r="D330" s="2" t="e">
        <f>VLOOKUP(C330,SOURCE!$V$3:$AC$2856,8,0)</f>
        <v>#N/A</v>
      </c>
      <c r="E330" s="26" t="e">
        <f>CHAR(34)&amp;VLOOKUP(C330,SOURCE!$V$3:$AC$2856,6,0)&amp;CHAR(34)</f>
        <v>#N/A</v>
      </c>
      <c r="F330" s="22" t="e">
        <f>VLOOKUP(C330,SOURCE!$V$3:$AD$2856,9,0)&amp;"           {"&amp;D330&amp;",   "&amp;E330&amp;"},"</f>
        <v>#N/A</v>
      </c>
      <c r="H330" t="b">
        <f>ISNA(VLOOKUP(J330,J331:J$823,1,0))</f>
        <v>1</v>
      </c>
      <c r="I330" s="27" t="e">
        <f>VLOOKUP(C330,SOURCE!V$6:AB$10035,7,0)</f>
        <v>#N/A</v>
      </c>
      <c r="J330" s="28" t="e">
        <f>VLOOKUP(C330,SOURCE!V$6:AB$10035,6,0)</f>
        <v>#N/A</v>
      </c>
      <c r="K330" s="30" t="e">
        <f t="shared" si="25"/>
        <v>#N/A</v>
      </c>
      <c r="L330" s="40" t="e">
        <f>VLOOKUP(C330,SOURCE!V$6:AB$10035,2,0)</f>
        <v>#N/A</v>
      </c>
      <c r="M330" t="e">
        <f>IF(VLOOKUP(I330,SOURCE!B:P,2,0)="/  { itemToBeCoded","To be coded","")</f>
        <v>#N/A</v>
      </c>
      <c r="N330" s="17" t="e">
        <f>IF(AND(O330,VLOOKUP(I330,SOURCE!B:P,2,0)&lt;&gt;"/  { itemToBeCoded"),IF(ISERROR(VLOOKUP(J330,TEST!A:L,12,0)),"",   IF(VLOOKUP(J330,TEST!A:L,12,0)="","",VLOOKUP(J330,TEST!A:L,12,0)&amp;" //"&amp;U330)),"")</f>
        <v>#N/A</v>
      </c>
      <c r="O330" t="b">
        <f>ISNA(VLOOKUP(J330,J$3:J329,1,0))</f>
        <v>1</v>
      </c>
      <c r="Q330" s="26" t="e">
        <f>VLOOKUP(I330,SOURCE!B:P,5,0)</f>
        <v>#N/A</v>
      </c>
      <c r="U330" t="e">
        <f t="shared" si="22"/>
        <v>#N/A</v>
      </c>
      <c r="V330" t="e">
        <f t="shared" si="23"/>
        <v>#N/A</v>
      </c>
      <c r="W330" t="e">
        <f>IF(AND(O330,VLOOKUP(I330,SOURCE!B:P,2,0)&lt;&gt;"/  { itemToBeCoded"),IF(ISERROR(VLOOKUP(J330,TEST!A:F,5,0)),"",VLOOKUP(J330,TEST!A:F,5,0)),"")</f>
        <v>#N/A</v>
      </c>
      <c r="X330" t="e">
        <f>IF(AND(O330,VLOOKUP(I330,SOURCE!B:P,2,0)&lt;&gt;"/  { itemToBeCoded"),IF(ISERROR(VLOOKUP(J330,TEST!A:F,6,0)),"",VLOOKUP(J330,TEST!A:F,6,0)),"")</f>
        <v>#N/A</v>
      </c>
      <c r="Y330" t="e">
        <f t="shared" si="24"/>
        <v>#N/A</v>
      </c>
    </row>
    <row r="331" spans="1:25">
      <c r="A331" s="24" t="str">
        <f>IF(ISNA(VLOOKUP(D331,D332:D$10322,1,0)),"",1)</f>
        <v/>
      </c>
      <c r="B331" s="24" t="str">
        <f>IF(ISNA(VLOOKUP(E331,E332:E$10322,1,0)),"",1)</f>
        <v/>
      </c>
      <c r="C331" s="2">
        <v>329</v>
      </c>
      <c r="D331" s="2" t="e">
        <f>VLOOKUP(C331,SOURCE!$V$3:$AC$2856,8,0)</f>
        <v>#N/A</v>
      </c>
      <c r="E331" s="26" t="e">
        <f>CHAR(34)&amp;VLOOKUP(C331,SOURCE!$V$3:$AC$2856,6,0)&amp;CHAR(34)</f>
        <v>#N/A</v>
      </c>
      <c r="F331" s="22" t="e">
        <f>VLOOKUP(C331,SOURCE!$V$3:$AD$2856,9,0)&amp;"           {"&amp;D331&amp;",   "&amp;E331&amp;"},"</f>
        <v>#N/A</v>
      </c>
      <c r="H331" t="b">
        <f>ISNA(VLOOKUP(J331,J332:J$823,1,0))</f>
        <v>1</v>
      </c>
      <c r="I331" s="27" t="e">
        <f>VLOOKUP(C331,SOURCE!V$6:AB$10035,7,0)</f>
        <v>#N/A</v>
      </c>
      <c r="J331" s="28" t="e">
        <f>VLOOKUP(C331,SOURCE!V$6:AB$10035,6,0)</f>
        <v>#N/A</v>
      </c>
      <c r="K331" s="29" t="e">
        <f t="shared" si="25"/>
        <v>#N/A</v>
      </c>
      <c r="L331" s="39" t="e">
        <f>VLOOKUP(C331,SOURCE!V$6:AB$10035,2,0)</f>
        <v>#N/A</v>
      </c>
      <c r="M331" t="e">
        <f>IF(VLOOKUP(I331,SOURCE!B:P,2,0)="/  { itemToBeCoded","To be coded","")</f>
        <v>#N/A</v>
      </c>
      <c r="N331" s="17" t="e">
        <f>IF(AND(O331,VLOOKUP(I331,SOURCE!B:P,2,0)&lt;&gt;"/  { itemToBeCoded"),IF(ISERROR(VLOOKUP(J331,TEST!A:L,12,0)),"",   IF(VLOOKUP(J331,TEST!A:L,12,0)="","",VLOOKUP(J331,TEST!A:L,12,0)&amp;" //"&amp;U331)),"")</f>
        <v>#N/A</v>
      </c>
      <c r="O331" t="b">
        <f>ISNA(VLOOKUP(J331,J$3:J330,1,0))</f>
        <v>1</v>
      </c>
      <c r="Q331" s="26" t="e">
        <f>VLOOKUP(I331,SOURCE!B:P,5,0)</f>
        <v>#N/A</v>
      </c>
      <c r="U331" t="e">
        <f t="shared" si="22"/>
        <v>#N/A</v>
      </c>
      <c r="V331" t="e">
        <f t="shared" si="23"/>
        <v>#N/A</v>
      </c>
      <c r="W331" t="e">
        <f>IF(AND(O331,VLOOKUP(I331,SOURCE!B:P,2,0)&lt;&gt;"/  { itemToBeCoded"),IF(ISERROR(VLOOKUP(J331,TEST!A:F,5,0)),"",VLOOKUP(J331,TEST!A:F,5,0)),"")</f>
        <v>#N/A</v>
      </c>
      <c r="X331" t="e">
        <f>IF(AND(O331,VLOOKUP(I331,SOURCE!B:P,2,0)&lt;&gt;"/  { itemToBeCoded"),IF(ISERROR(VLOOKUP(J331,TEST!A:F,6,0)),"",VLOOKUP(J331,TEST!A:F,6,0)),"")</f>
        <v>#N/A</v>
      </c>
      <c r="Y331" t="e">
        <f t="shared" si="24"/>
        <v>#N/A</v>
      </c>
    </row>
    <row r="332" spans="1:25" ht="17" thickBot="1">
      <c r="A332" s="24" t="str">
        <f>IF(ISNA(VLOOKUP(D332,D333:D$10322,1,0)),"",1)</f>
        <v/>
      </c>
      <c r="B332" s="24" t="str">
        <f>IF(ISNA(VLOOKUP(E332,E333:E$10322,1,0)),"",1)</f>
        <v/>
      </c>
      <c r="C332" s="2">
        <v>330</v>
      </c>
      <c r="D332" s="2" t="e">
        <f>VLOOKUP(C332,SOURCE!$V$3:$AC$2856,8,0)</f>
        <v>#N/A</v>
      </c>
      <c r="E332" s="26" t="e">
        <f>CHAR(34)&amp;VLOOKUP(C332,SOURCE!$V$3:$AC$2856,6,0)&amp;CHAR(34)</f>
        <v>#N/A</v>
      </c>
      <c r="F332" s="22" t="e">
        <f>VLOOKUP(C332,SOURCE!$V$3:$AD$2856,9,0)&amp;"           {"&amp;D332&amp;",   "&amp;E332&amp;"},"</f>
        <v>#N/A</v>
      </c>
      <c r="H332" t="b">
        <f>ISNA(VLOOKUP(J332,J333:J$823,1,0))</f>
        <v>1</v>
      </c>
      <c r="I332" s="27" t="e">
        <f>VLOOKUP(C332,SOURCE!V$6:AB$10035,7,0)</f>
        <v>#N/A</v>
      </c>
      <c r="J332" s="28" t="e">
        <f>VLOOKUP(C332,SOURCE!V$6:AB$10035,6,0)</f>
        <v>#N/A</v>
      </c>
      <c r="K332" s="30" t="e">
        <f t="shared" si="25"/>
        <v>#N/A</v>
      </c>
      <c r="L332" s="40" t="e">
        <f>VLOOKUP(C332,SOURCE!V$6:AB$10035,2,0)</f>
        <v>#N/A</v>
      </c>
      <c r="M332" t="e">
        <f>IF(VLOOKUP(I332,SOURCE!B:P,2,0)="/  { itemToBeCoded","To be coded","")</f>
        <v>#N/A</v>
      </c>
      <c r="N332" s="17" t="e">
        <f>IF(AND(O332,VLOOKUP(I332,SOURCE!B:P,2,0)&lt;&gt;"/  { itemToBeCoded"),IF(ISERROR(VLOOKUP(J332,TEST!A:L,12,0)),"",   IF(VLOOKUP(J332,TEST!A:L,12,0)="","",VLOOKUP(J332,TEST!A:L,12,0)&amp;" //"&amp;U332)),"")</f>
        <v>#N/A</v>
      </c>
      <c r="O332" t="b">
        <f>ISNA(VLOOKUP(J332,J$3:J331,1,0))</f>
        <v>1</v>
      </c>
      <c r="Q332" s="26" t="e">
        <f>VLOOKUP(I332,SOURCE!B:P,5,0)</f>
        <v>#N/A</v>
      </c>
      <c r="U332" t="e">
        <f t="shared" si="22"/>
        <v>#N/A</v>
      </c>
      <c r="V332" t="e">
        <f t="shared" si="23"/>
        <v>#N/A</v>
      </c>
      <c r="W332" t="e">
        <f>IF(AND(O332,VLOOKUP(I332,SOURCE!B:P,2,0)&lt;&gt;"/  { itemToBeCoded"),IF(ISERROR(VLOOKUP(J332,TEST!A:F,5,0)),"",VLOOKUP(J332,TEST!A:F,5,0)),"")</f>
        <v>#N/A</v>
      </c>
      <c r="X332" t="e">
        <f>IF(AND(O332,VLOOKUP(I332,SOURCE!B:P,2,0)&lt;&gt;"/  { itemToBeCoded"),IF(ISERROR(VLOOKUP(J332,TEST!A:F,6,0)),"",VLOOKUP(J332,TEST!A:F,6,0)),"")</f>
        <v>#N/A</v>
      </c>
      <c r="Y332" t="e">
        <f t="shared" si="24"/>
        <v>#N/A</v>
      </c>
    </row>
    <row r="333" spans="1:25">
      <c r="A333" s="24" t="str">
        <f>IF(ISNA(VLOOKUP(D333,D334:D$10322,1,0)),"",1)</f>
        <v/>
      </c>
      <c r="B333" s="24" t="str">
        <f>IF(ISNA(VLOOKUP(E333,E334:E$10322,1,0)),"",1)</f>
        <v/>
      </c>
      <c r="C333" s="2">
        <v>331</v>
      </c>
      <c r="D333" s="2" t="e">
        <f>VLOOKUP(C333,SOURCE!$V$3:$AC$2856,8,0)</f>
        <v>#N/A</v>
      </c>
      <c r="E333" s="26" t="e">
        <f>CHAR(34)&amp;VLOOKUP(C333,SOURCE!$V$3:$AC$2856,6,0)&amp;CHAR(34)</f>
        <v>#N/A</v>
      </c>
      <c r="F333" s="22" t="e">
        <f>VLOOKUP(C333,SOURCE!$V$3:$AD$2856,9,0)&amp;"           {"&amp;D333&amp;",   "&amp;E333&amp;"},"</f>
        <v>#N/A</v>
      </c>
      <c r="H333" t="b">
        <f>ISNA(VLOOKUP(J333,J334:J$823,1,0))</f>
        <v>1</v>
      </c>
      <c r="I333" s="27" t="e">
        <f>VLOOKUP(C333,SOURCE!V$6:AB$10035,7,0)</f>
        <v>#N/A</v>
      </c>
      <c r="J333" s="28" t="e">
        <f>VLOOKUP(C333,SOURCE!V$6:AB$10035,6,0)</f>
        <v>#N/A</v>
      </c>
      <c r="K333" s="29" t="e">
        <f t="shared" si="25"/>
        <v>#N/A</v>
      </c>
      <c r="L333" s="39" t="e">
        <f>VLOOKUP(C333,SOURCE!V$6:AB$10035,2,0)</f>
        <v>#N/A</v>
      </c>
      <c r="M333" t="e">
        <f>IF(VLOOKUP(I333,SOURCE!B:P,2,0)="/  { itemToBeCoded","To be coded","")</f>
        <v>#N/A</v>
      </c>
      <c r="N333" s="17" t="e">
        <f>IF(AND(O333,VLOOKUP(I333,SOURCE!B:P,2,0)&lt;&gt;"/  { itemToBeCoded"),IF(ISERROR(VLOOKUP(J333,TEST!A:L,12,0)),"",   IF(VLOOKUP(J333,TEST!A:L,12,0)="","",VLOOKUP(J333,TEST!A:L,12,0)&amp;" //"&amp;U333)),"")</f>
        <v>#N/A</v>
      </c>
      <c r="O333" t="b">
        <f>ISNA(VLOOKUP(J333,J$3:J332,1,0))</f>
        <v>1</v>
      </c>
      <c r="Q333" s="26" t="e">
        <f>VLOOKUP(I333,SOURCE!B:P,5,0)</f>
        <v>#N/A</v>
      </c>
      <c r="U333" t="e">
        <f t="shared" si="22"/>
        <v>#N/A</v>
      </c>
      <c r="V333" t="e">
        <f t="shared" si="23"/>
        <v>#N/A</v>
      </c>
      <c r="W333" t="e">
        <f>IF(AND(O333,VLOOKUP(I333,SOURCE!B:P,2,0)&lt;&gt;"/  { itemToBeCoded"),IF(ISERROR(VLOOKUP(J333,TEST!A:F,5,0)),"",VLOOKUP(J333,TEST!A:F,5,0)),"")</f>
        <v>#N/A</v>
      </c>
      <c r="X333" t="e">
        <f>IF(AND(O333,VLOOKUP(I333,SOURCE!B:P,2,0)&lt;&gt;"/  { itemToBeCoded"),IF(ISERROR(VLOOKUP(J333,TEST!A:F,6,0)),"",VLOOKUP(J333,TEST!A:F,6,0)),"")</f>
        <v>#N/A</v>
      </c>
      <c r="Y333" t="e">
        <f t="shared" si="24"/>
        <v>#N/A</v>
      </c>
    </row>
    <row r="334" spans="1:25" ht="17" thickBot="1">
      <c r="A334" s="24" t="str">
        <f>IF(ISNA(VLOOKUP(D334,D335:D$10322,1,0)),"",1)</f>
        <v/>
      </c>
      <c r="B334" s="24" t="str">
        <f>IF(ISNA(VLOOKUP(E334,E335:E$10322,1,0)),"",1)</f>
        <v/>
      </c>
      <c r="C334" s="2">
        <v>332</v>
      </c>
      <c r="D334" s="2" t="e">
        <f>VLOOKUP(C334,SOURCE!$V$3:$AC$2856,8,0)</f>
        <v>#N/A</v>
      </c>
      <c r="E334" s="26" t="e">
        <f>CHAR(34)&amp;VLOOKUP(C334,SOURCE!$V$3:$AC$2856,6,0)&amp;CHAR(34)</f>
        <v>#N/A</v>
      </c>
      <c r="F334" s="22" t="e">
        <f>VLOOKUP(C334,SOURCE!$V$3:$AD$2856,9,0)&amp;"           {"&amp;D334&amp;",   "&amp;E334&amp;"},"</f>
        <v>#N/A</v>
      </c>
      <c r="H334" t="b">
        <f>ISNA(VLOOKUP(J334,J335:J$823,1,0))</f>
        <v>1</v>
      </c>
      <c r="I334" s="27" t="e">
        <f>VLOOKUP(C334,SOURCE!V$6:AB$10035,7,0)</f>
        <v>#N/A</v>
      </c>
      <c r="J334" s="28" t="e">
        <f>VLOOKUP(C334,SOURCE!V$6:AB$10035,6,0)</f>
        <v>#N/A</v>
      </c>
      <c r="K334" s="30" t="e">
        <f t="shared" si="25"/>
        <v>#N/A</v>
      </c>
      <c r="L334" s="40" t="e">
        <f>VLOOKUP(C334,SOURCE!V$6:AB$10035,2,0)</f>
        <v>#N/A</v>
      </c>
      <c r="M334" t="e">
        <f>IF(VLOOKUP(I334,SOURCE!B:P,2,0)="/  { itemToBeCoded","To be coded","")</f>
        <v>#N/A</v>
      </c>
      <c r="N334" s="17" t="e">
        <f>IF(AND(O334,VLOOKUP(I334,SOURCE!B:P,2,0)&lt;&gt;"/  { itemToBeCoded"),IF(ISERROR(VLOOKUP(J334,TEST!A:L,12,0)),"",   IF(VLOOKUP(J334,TEST!A:L,12,0)="","",VLOOKUP(J334,TEST!A:L,12,0)&amp;" //"&amp;U334)),"")</f>
        <v>#N/A</v>
      </c>
      <c r="O334" t="b">
        <f>ISNA(VLOOKUP(J334,J$3:J333,1,0))</f>
        <v>1</v>
      </c>
      <c r="Q334" s="26" t="e">
        <f>VLOOKUP(I334,SOURCE!B:P,5,0)</f>
        <v>#N/A</v>
      </c>
      <c r="U334" t="e">
        <f t="shared" si="22"/>
        <v>#N/A</v>
      </c>
      <c r="V334" t="e">
        <f t="shared" si="23"/>
        <v>#N/A</v>
      </c>
      <c r="W334" t="e">
        <f>IF(AND(O334,VLOOKUP(I334,SOURCE!B:P,2,0)&lt;&gt;"/  { itemToBeCoded"),IF(ISERROR(VLOOKUP(J334,TEST!A:F,5,0)),"",VLOOKUP(J334,TEST!A:F,5,0)),"")</f>
        <v>#N/A</v>
      </c>
      <c r="X334" t="e">
        <f>IF(AND(O334,VLOOKUP(I334,SOURCE!B:P,2,0)&lt;&gt;"/  { itemToBeCoded"),IF(ISERROR(VLOOKUP(J334,TEST!A:F,6,0)),"",VLOOKUP(J334,TEST!A:F,6,0)),"")</f>
        <v>#N/A</v>
      </c>
      <c r="Y334" t="e">
        <f t="shared" si="24"/>
        <v>#N/A</v>
      </c>
    </row>
    <row r="335" spans="1:25">
      <c r="A335" s="24" t="str">
        <f>IF(ISNA(VLOOKUP(D335,D336:D$10322,1,0)),"",1)</f>
        <v/>
      </c>
      <c r="B335" s="24" t="str">
        <f>IF(ISNA(VLOOKUP(E335,E336:E$10322,1,0)),"",1)</f>
        <v/>
      </c>
      <c r="C335" s="2">
        <v>333</v>
      </c>
      <c r="D335" s="2" t="e">
        <f>VLOOKUP(C335,SOURCE!$V$3:$AC$2856,8,0)</f>
        <v>#N/A</v>
      </c>
      <c r="E335" s="26" t="e">
        <f>CHAR(34)&amp;VLOOKUP(C335,SOURCE!$V$3:$AC$2856,6,0)&amp;CHAR(34)</f>
        <v>#N/A</v>
      </c>
      <c r="F335" s="22" t="e">
        <f>VLOOKUP(C335,SOURCE!$V$3:$AD$2856,9,0)&amp;"           {"&amp;D335&amp;",   "&amp;E335&amp;"},"</f>
        <v>#N/A</v>
      </c>
      <c r="H335" t="b">
        <f>ISNA(VLOOKUP(J335,J336:J$823,1,0))</f>
        <v>1</v>
      </c>
      <c r="I335" s="27" t="e">
        <f>VLOOKUP(C335,SOURCE!V$6:AB$10035,7,0)</f>
        <v>#N/A</v>
      </c>
      <c r="J335" s="28" t="e">
        <f>VLOOKUP(C335,SOURCE!V$6:AB$10035,6,0)</f>
        <v>#N/A</v>
      </c>
      <c r="K335" s="29" t="e">
        <f t="shared" si="25"/>
        <v>#N/A</v>
      </c>
      <c r="L335" s="39" t="e">
        <f>VLOOKUP(C335,SOURCE!V$6:AB$10035,2,0)</f>
        <v>#N/A</v>
      </c>
      <c r="M335" t="e">
        <f>IF(VLOOKUP(I335,SOURCE!B:P,2,0)="/  { itemToBeCoded","To be coded","")</f>
        <v>#N/A</v>
      </c>
      <c r="N335" s="17" t="e">
        <f>IF(AND(O335,VLOOKUP(I335,SOURCE!B:P,2,0)&lt;&gt;"/  { itemToBeCoded"),IF(ISERROR(VLOOKUP(J335,TEST!A:L,12,0)),"",   IF(VLOOKUP(J335,TEST!A:L,12,0)="","",VLOOKUP(J335,TEST!A:L,12,0)&amp;" //"&amp;U335)),"")</f>
        <v>#N/A</v>
      </c>
      <c r="O335" t="b">
        <f>ISNA(VLOOKUP(J335,J$3:J334,1,0))</f>
        <v>1</v>
      </c>
      <c r="Q335" s="26" t="e">
        <f>VLOOKUP(I335,SOURCE!B:P,5,0)</f>
        <v>#N/A</v>
      </c>
      <c r="U335" t="e">
        <f t="shared" si="22"/>
        <v>#N/A</v>
      </c>
      <c r="V335" t="e">
        <f t="shared" si="23"/>
        <v>#N/A</v>
      </c>
      <c r="W335" t="e">
        <f>IF(AND(O335,VLOOKUP(I335,SOURCE!B:P,2,0)&lt;&gt;"/  { itemToBeCoded"),IF(ISERROR(VLOOKUP(J335,TEST!A:F,5,0)),"",VLOOKUP(J335,TEST!A:F,5,0)),"")</f>
        <v>#N/A</v>
      </c>
      <c r="X335" t="e">
        <f>IF(AND(O335,VLOOKUP(I335,SOURCE!B:P,2,0)&lt;&gt;"/  { itemToBeCoded"),IF(ISERROR(VLOOKUP(J335,TEST!A:F,6,0)),"",VLOOKUP(J335,TEST!A:F,6,0)),"")</f>
        <v>#N/A</v>
      </c>
      <c r="Y335" t="e">
        <f t="shared" si="24"/>
        <v>#N/A</v>
      </c>
    </row>
    <row r="336" spans="1:25" ht="17" thickBot="1">
      <c r="A336" s="24" t="str">
        <f>IF(ISNA(VLOOKUP(D336,D337:D$10322,1,0)),"",1)</f>
        <v/>
      </c>
      <c r="B336" s="24" t="str">
        <f>IF(ISNA(VLOOKUP(E336,E337:E$10322,1,0)),"",1)</f>
        <v/>
      </c>
      <c r="C336" s="2">
        <v>334</v>
      </c>
      <c r="D336" s="2" t="e">
        <f>VLOOKUP(C336,SOURCE!$V$3:$AC$2856,8,0)</f>
        <v>#N/A</v>
      </c>
      <c r="E336" s="26" t="e">
        <f>CHAR(34)&amp;VLOOKUP(C336,SOURCE!$V$3:$AC$2856,6,0)&amp;CHAR(34)</f>
        <v>#N/A</v>
      </c>
      <c r="F336" s="22" t="e">
        <f>VLOOKUP(C336,SOURCE!$V$3:$AD$2856,9,0)&amp;"           {"&amp;D336&amp;",   "&amp;E336&amp;"},"</f>
        <v>#N/A</v>
      </c>
      <c r="H336" t="b">
        <f>ISNA(VLOOKUP(J336,J337:J$823,1,0))</f>
        <v>1</v>
      </c>
      <c r="I336" s="27" t="e">
        <f>VLOOKUP(C336,SOURCE!V$6:AB$10035,7,0)</f>
        <v>#N/A</v>
      </c>
      <c r="J336" s="28" t="e">
        <f>VLOOKUP(C336,SOURCE!V$6:AB$10035,6,0)</f>
        <v>#N/A</v>
      </c>
      <c r="K336" s="30" t="e">
        <f t="shared" si="25"/>
        <v>#N/A</v>
      </c>
      <c r="L336" s="40" t="e">
        <f>VLOOKUP(C336,SOURCE!V$6:AB$10035,2,0)</f>
        <v>#N/A</v>
      </c>
      <c r="M336" t="e">
        <f>IF(VLOOKUP(I336,SOURCE!B:P,2,0)="/  { itemToBeCoded","To be coded","")</f>
        <v>#N/A</v>
      </c>
      <c r="N336" s="17" t="e">
        <f>IF(AND(O336,VLOOKUP(I336,SOURCE!B:P,2,0)&lt;&gt;"/  { itemToBeCoded"),IF(ISERROR(VLOOKUP(J336,TEST!A:L,12,0)),"",   IF(VLOOKUP(J336,TEST!A:L,12,0)="","",VLOOKUP(J336,TEST!A:L,12,0)&amp;" //"&amp;U336)),"")</f>
        <v>#N/A</v>
      </c>
      <c r="O336" t="b">
        <f>ISNA(VLOOKUP(J336,J$3:J335,1,0))</f>
        <v>1</v>
      </c>
      <c r="Q336" s="26" t="e">
        <f>VLOOKUP(I336,SOURCE!B:P,5,0)</f>
        <v>#N/A</v>
      </c>
      <c r="U336" t="e">
        <f t="shared" ref="U336:U350" si="26">SUM(U335,W336)</f>
        <v>#N/A</v>
      </c>
      <c r="V336" t="e">
        <f t="shared" ref="V336:V350" si="27">SUM(V335,IF($O336,X336,0))</f>
        <v>#N/A</v>
      </c>
      <c r="W336" t="e">
        <f>IF(AND(O336,VLOOKUP(I336,SOURCE!B:P,2,0)&lt;&gt;"/  { itemToBeCoded"),IF(ISERROR(VLOOKUP(J336,TEST!A:F,5,0)),"",VLOOKUP(J336,TEST!A:F,5,0)),"")</f>
        <v>#N/A</v>
      </c>
      <c r="X336" t="e">
        <f>IF(AND(O336,VLOOKUP(I336,SOURCE!B:P,2,0)&lt;&gt;"/  { itemToBeCoded"),IF(ISERROR(VLOOKUP(J336,TEST!A:F,6,0)),"",VLOOKUP(J336,TEST!A:F,6,0)),"")</f>
        <v>#N/A</v>
      </c>
      <c r="Y336" t="e">
        <f t="shared" si="24"/>
        <v>#N/A</v>
      </c>
    </row>
    <row r="337" spans="1:25">
      <c r="A337" s="24" t="str">
        <f>IF(ISNA(VLOOKUP(D337,D338:D$10322,1,0)),"",1)</f>
        <v/>
      </c>
      <c r="B337" s="24" t="str">
        <f>IF(ISNA(VLOOKUP(E337,E338:E$10322,1,0)),"",1)</f>
        <v/>
      </c>
      <c r="C337" s="2">
        <v>335</v>
      </c>
      <c r="D337" s="2" t="e">
        <f>VLOOKUP(C337,SOURCE!$V$3:$AC$2856,8,0)</f>
        <v>#N/A</v>
      </c>
      <c r="E337" s="26" t="e">
        <f>CHAR(34)&amp;VLOOKUP(C337,SOURCE!$V$3:$AC$2856,6,0)&amp;CHAR(34)</f>
        <v>#N/A</v>
      </c>
      <c r="F337" s="22" t="e">
        <f>VLOOKUP(C337,SOURCE!$V$3:$AD$2856,9,0)&amp;"           {"&amp;D337&amp;",   "&amp;E337&amp;"},"</f>
        <v>#N/A</v>
      </c>
      <c r="H337" t="b">
        <f>ISNA(VLOOKUP(J337,J338:J$823,1,0))</f>
        <v>1</v>
      </c>
      <c r="I337" s="27" t="e">
        <f>VLOOKUP(C337,SOURCE!V$6:AB$10035,7,0)</f>
        <v>#N/A</v>
      </c>
      <c r="J337" s="28" t="e">
        <f>VLOOKUP(C337,SOURCE!V$6:AB$10035,6,0)</f>
        <v>#N/A</v>
      </c>
      <c r="K337" s="29" t="e">
        <f t="shared" si="25"/>
        <v>#N/A</v>
      </c>
      <c r="L337" s="39" t="e">
        <f>VLOOKUP(C337,SOURCE!V$6:AB$10035,2,0)</f>
        <v>#N/A</v>
      </c>
      <c r="M337" t="e">
        <f>IF(VLOOKUP(I337,SOURCE!B:P,2,0)="/  { itemToBeCoded","To be coded","")</f>
        <v>#N/A</v>
      </c>
      <c r="N337" s="17" t="e">
        <f>IF(AND(O337,VLOOKUP(I337,SOURCE!B:P,2,0)&lt;&gt;"/  { itemToBeCoded"),IF(ISERROR(VLOOKUP(J337,TEST!A:L,12,0)),"",   IF(VLOOKUP(J337,TEST!A:L,12,0)="","",VLOOKUP(J337,TEST!A:L,12,0)&amp;" //"&amp;U337)),"")</f>
        <v>#N/A</v>
      </c>
      <c r="O337" t="b">
        <f>ISNA(VLOOKUP(J337,J$3:J336,1,0))</f>
        <v>1</v>
      </c>
      <c r="Q337" s="26" t="e">
        <f>VLOOKUP(I337,SOURCE!B:P,5,0)</f>
        <v>#N/A</v>
      </c>
      <c r="U337" t="e">
        <f t="shared" si="26"/>
        <v>#N/A</v>
      </c>
      <c r="V337" t="e">
        <f t="shared" si="27"/>
        <v>#N/A</v>
      </c>
      <c r="W337" t="e">
        <f>IF(AND(O337,VLOOKUP(I337,SOURCE!B:P,2,0)&lt;&gt;"/  { itemToBeCoded"),IF(ISERROR(VLOOKUP(J337,TEST!A:F,5,0)),"",VLOOKUP(J337,TEST!A:F,5,0)),"")</f>
        <v>#N/A</v>
      </c>
      <c r="X337" t="e">
        <f>IF(AND(O337,VLOOKUP(I337,SOURCE!B:P,2,0)&lt;&gt;"/  { itemToBeCoded"),IF(ISERROR(VLOOKUP(J337,TEST!A:F,6,0)),"",VLOOKUP(J337,TEST!A:F,6,0)),"")</f>
        <v>#N/A</v>
      </c>
      <c r="Y337" t="e">
        <f t="shared" si="24"/>
        <v>#N/A</v>
      </c>
    </row>
    <row r="338" spans="1:25" ht="17" thickBot="1">
      <c r="A338" s="24" t="str">
        <f>IF(ISNA(VLOOKUP(D338,D339:D$10322,1,0)),"",1)</f>
        <v/>
      </c>
      <c r="B338" s="24" t="str">
        <f>IF(ISNA(VLOOKUP(E338,E339:E$10322,1,0)),"",1)</f>
        <v/>
      </c>
      <c r="C338" s="2">
        <v>336</v>
      </c>
      <c r="D338" s="2" t="e">
        <f>VLOOKUP(C338,SOURCE!$V$3:$AC$2856,8,0)</f>
        <v>#N/A</v>
      </c>
      <c r="E338" s="26" t="e">
        <f>CHAR(34)&amp;VLOOKUP(C338,SOURCE!$V$3:$AC$2856,6,0)&amp;CHAR(34)</f>
        <v>#N/A</v>
      </c>
      <c r="F338" s="22" t="e">
        <f>VLOOKUP(C338,SOURCE!$V$3:$AD$2856,9,0)&amp;"           {"&amp;D338&amp;",   "&amp;E338&amp;"},"</f>
        <v>#N/A</v>
      </c>
      <c r="H338" t="b">
        <f>ISNA(VLOOKUP(J338,J339:J$823,1,0))</f>
        <v>1</v>
      </c>
      <c r="I338" s="27" t="e">
        <f>VLOOKUP(C338,SOURCE!V$6:AB$10035,7,0)</f>
        <v>#N/A</v>
      </c>
      <c r="J338" s="28" t="e">
        <f>VLOOKUP(C338,SOURCE!V$6:AB$10035,6,0)</f>
        <v>#N/A</v>
      </c>
      <c r="K338" s="30" t="e">
        <f t="shared" si="25"/>
        <v>#N/A</v>
      </c>
      <c r="L338" s="40" t="e">
        <f>VLOOKUP(C338,SOURCE!V$6:AB$10035,2,0)</f>
        <v>#N/A</v>
      </c>
      <c r="M338" t="e">
        <f>IF(VLOOKUP(I338,SOURCE!B:P,2,0)="/  { itemToBeCoded","To be coded","")</f>
        <v>#N/A</v>
      </c>
      <c r="N338" s="17" t="e">
        <f>IF(AND(O338,VLOOKUP(I338,SOURCE!B:P,2,0)&lt;&gt;"/  { itemToBeCoded"),IF(ISERROR(VLOOKUP(J338,TEST!A:L,12,0)),"",   IF(VLOOKUP(J338,TEST!A:L,12,0)="","",VLOOKUP(J338,TEST!A:L,12,0)&amp;" //"&amp;U338)),"")</f>
        <v>#N/A</v>
      </c>
      <c r="O338" t="b">
        <f>ISNA(VLOOKUP(J338,J$3:J337,1,0))</f>
        <v>1</v>
      </c>
      <c r="Q338" s="26" t="e">
        <f>VLOOKUP(I338,SOURCE!B:P,5,0)</f>
        <v>#N/A</v>
      </c>
      <c r="U338" t="e">
        <f t="shared" si="26"/>
        <v>#N/A</v>
      </c>
      <c r="V338" t="e">
        <f t="shared" si="27"/>
        <v>#N/A</v>
      </c>
      <c r="W338" t="e">
        <f>IF(AND(O338,VLOOKUP(I338,SOURCE!B:P,2,0)&lt;&gt;"/  { itemToBeCoded"),IF(ISERROR(VLOOKUP(J338,TEST!A:F,5,0)),"",VLOOKUP(J338,TEST!A:F,5,0)),"")</f>
        <v>#N/A</v>
      </c>
      <c r="X338" t="e">
        <f>IF(AND(O338,VLOOKUP(I338,SOURCE!B:P,2,0)&lt;&gt;"/  { itemToBeCoded"),IF(ISERROR(VLOOKUP(J338,TEST!A:F,6,0)),"",VLOOKUP(J338,TEST!A:F,6,0)),"")</f>
        <v>#N/A</v>
      </c>
      <c r="Y338" t="e">
        <f t="shared" si="24"/>
        <v>#N/A</v>
      </c>
    </row>
    <row r="339" spans="1:25">
      <c r="A339" s="24" t="str">
        <f>IF(ISNA(VLOOKUP(D339,D340:D$10322,1,0)),"",1)</f>
        <v/>
      </c>
      <c r="B339" s="24" t="str">
        <f>IF(ISNA(VLOOKUP(E339,E340:E$10322,1,0)),"",1)</f>
        <v/>
      </c>
      <c r="C339" s="2">
        <v>337</v>
      </c>
      <c r="D339" s="2" t="e">
        <f>VLOOKUP(C339,SOURCE!$V$3:$AC$2856,8,0)</f>
        <v>#N/A</v>
      </c>
      <c r="E339" s="26" t="e">
        <f>CHAR(34)&amp;VLOOKUP(C339,SOURCE!$V$3:$AC$2856,6,0)&amp;CHAR(34)</f>
        <v>#N/A</v>
      </c>
      <c r="F339" s="22" t="e">
        <f>VLOOKUP(C339,SOURCE!$V$3:$AD$2856,9,0)&amp;"           {"&amp;D339&amp;",   "&amp;E339&amp;"},"</f>
        <v>#N/A</v>
      </c>
      <c r="H339" t="b">
        <f>ISNA(VLOOKUP(J339,J340:J$823,1,0))</f>
        <v>1</v>
      </c>
      <c r="I339" s="27" t="e">
        <f>VLOOKUP(C339,SOURCE!V$6:AB$10035,7,0)</f>
        <v>#N/A</v>
      </c>
      <c r="J339" s="28" t="e">
        <f>VLOOKUP(C339,SOURCE!V$6:AB$10035,6,0)</f>
        <v>#N/A</v>
      </c>
      <c r="K339" s="29" t="e">
        <f t="shared" si="25"/>
        <v>#N/A</v>
      </c>
      <c r="L339" s="39" t="e">
        <f>VLOOKUP(C339,SOURCE!V$6:AB$10035,2,0)</f>
        <v>#N/A</v>
      </c>
      <c r="M339" t="e">
        <f>IF(VLOOKUP(I339,SOURCE!B:P,2,0)="/  { itemToBeCoded","To be coded","")</f>
        <v>#N/A</v>
      </c>
      <c r="N339" s="22"/>
      <c r="Q339" s="26" t="e">
        <f>VLOOKUP(I339,SOURCE!B:P,5,0)</f>
        <v>#N/A</v>
      </c>
      <c r="U339" t="e">
        <f t="shared" si="26"/>
        <v>#N/A</v>
      </c>
      <c r="V339" t="e">
        <f t="shared" si="27"/>
        <v>#N/A</v>
      </c>
      <c r="W339" s="22"/>
      <c r="X339" s="22"/>
      <c r="Y339" t="str">
        <f t="shared" si="24"/>
        <v/>
      </c>
    </row>
    <row r="340" spans="1:25" ht="17" thickBot="1">
      <c r="A340" s="24" t="str">
        <f>IF(ISNA(VLOOKUP(D340,D341:D$10322,1,0)),"",1)</f>
        <v/>
      </c>
      <c r="B340" s="24" t="str">
        <f>IF(ISNA(VLOOKUP(E340,E341:E$10322,1,0)),"",1)</f>
        <v/>
      </c>
      <c r="C340" s="2">
        <v>338</v>
      </c>
      <c r="D340" s="2" t="e">
        <f>VLOOKUP(C340,SOURCE!$V$3:$AC$2856,8,0)</f>
        <v>#N/A</v>
      </c>
      <c r="E340" s="26" t="e">
        <f>CHAR(34)&amp;VLOOKUP(C340,SOURCE!$V$3:$AC$2856,6,0)&amp;CHAR(34)</f>
        <v>#N/A</v>
      </c>
      <c r="F340" s="22" t="e">
        <f>VLOOKUP(C340,SOURCE!$V$3:$AD$2856,9,0)&amp;"           {"&amp;D340&amp;",   "&amp;E340&amp;"},"</f>
        <v>#N/A</v>
      </c>
      <c r="H340" t="b">
        <f>ISNA(VLOOKUP(J340,J341:J$823,1,0))</f>
        <v>1</v>
      </c>
      <c r="I340" s="27" t="e">
        <f>VLOOKUP(C340,SOURCE!V$6:AB$10035,7,0)</f>
        <v>#N/A</v>
      </c>
      <c r="J340" s="28" t="e">
        <f>VLOOKUP(C340,SOURCE!V$6:AB$10035,6,0)</f>
        <v>#N/A</v>
      </c>
      <c r="K340" s="30" t="e">
        <f t="shared" si="25"/>
        <v>#N/A</v>
      </c>
      <c r="L340" s="40" t="e">
        <f>VLOOKUP(C340,SOURCE!V$6:AB$10035,2,0)</f>
        <v>#N/A</v>
      </c>
      <c r="M340" t="e">
        <f>IF(VLOOKUP(I340,SOURCE!B:P,2,0)="/  { itemToBeCoded","To be coded","")</f>
        <v>#N/A</v>
      </c>
      <c r="N340" s="22"/>
      <c r="Q340" s="26" t="e">
        <f>VLOOKUP(I340,SOURCE!B:P,5,0)</f>
        <v>#N/A</v>
      </c>
      <c r="U340" t="e">
        <f t="shared" si="26"/>
        <v>#N/A</v>
      </c>
      <c r="V340" t="e">
        <f t="shared" si="27"/>
        <v>#N/A</v>
      </c>
      <c r="W340" s="22"/>
      <c r="X340" s="22"/>
      <c r="Y340" t="str">
        <f t="shared" si="24"/>
        <v/>
      </c>
    </row>
    <row r="341" spans="1:25">
      <c r="A341" s="24" t="str">
        <f>IF(ISNA(VLOOKUP(D341,D342:D$10322,1,0)),"",1)</f>
        <v/>
      </c>
      <c r="B341" s="24" t="str">
        <f>IF(ISNA(VLOOKUP(E341,E342:E$10322,1,0)),"",1)</f>
        <v/>
      </c>
      <c r="C341" s="2">
        <v>339</v>
      </c>
      <c r="D341" s="2" t="e">
        <f>VLOOKUP(C341,SOURCE!$V$3:$AC$2856,8,0)</f>
        <v>#N/A</v>
      </c>
      <c r="E341" s="26" t="e">
        <f>CHAR(34)&amp;VLOOKUP(C341,SOURCE!$V$3:$AC$2856,6,0)&amp;CHAR(34)</f>
        <v>#N/A</v>
      </c>
      <c r="F341" s="22" t="e">
        <f>VLOOKUP(C341,SOURCE!$V$3:$AD$2856,9,0)&amp;"           {"&amp;D341&amp;",   "&amp;E341&amp;"},"</f>
        <v>#N/A</v>
      </c>
      <c r="H341" t="b">
        <f>ISNA(VLOOKUP(J341,J342:J$823,1,0))</f>
        <v>1</v>
      </c>
      <c r="I341" s="27" t="e">
        <f>VLOOKUP(C341,SOURCE!V$6:AB$10035,7,0)</f>
        <v>#N/A</v>
      </c>
      <c r="J341" s="28" t="e">
        <f>VLOOKUP(C341,SOURCE!V$6:AB$10035,6,0)</f>
        <v>#N/A</v>
      </c>
      <c r="K341" s="29" t="e">
        <f t="shared" si="25"/>
        <v>#N/A</v>
      </c>
      <c r="L341" s="39" t="e">
        <f>VLOOKUP(C341,SOURCE!V$6:AB$10035,2,0)</f>
        <v>#N/A</v>
      </c>
      <c r="M341" t="e">
        <f>IF(VLOOKUP(I341,SOURCE!B:P,2,0)="/  { itemToBeCoded","To be coded","")</f>
        <v>#N/A</v>
      </c>
      <c r="N341" s="22"/>
      <c r="Q341" s="26" t="e">
        <f>VLOOKUP(I341,SOURCE!B:P,5,0)</f>
        <v>#N/A</v>
      </c>
      <c r="U341" t="e">
        <f t="shared" si="26"/>
        <v>#N/A</v>
      </c>
      <c r="V341" t="e">
        <f t="shared" si="27"/>
        <v>#N/A</v>
      </c>
      <c r="W341" s="22"/>
      <c r="X341" s="22"/>
      <c r="Y341" t="str">
        <f t="shared" si="24"/>
        <v/>
      </c>
    </row>
    <row r="342" spans="1:25" ht="17" thickBot="1">
      <c r="A342" s="24" t="str">
        <f>IF(ISNA(VLOOKUP(D342,D343:D$10322,1,0)),"",1)</f>
        <v/>
      </c>
      <c r="B342" s="24" t="str">
        <f>IF(ISNA(VLOOKUP(E342,E343:E$10322,1,0)),"",1)</f>
        <v/>
      </c>
      <c r="C342" s="2">
        <v>340</v>
      </c>
      <c r="D342" s="2" t="e">
        <f>VLOOKUP(C342,SOURCE!$V$3:$AC$2856,8,0)</f>
        <v>#N/A</v>
      </c>
      <c r="E342" s="26" t="e">
        <f>CHAR(34)&amp;VLOOKUP(C342,SOURCE!$V$3:$AC$2856,6,0)&amp;CHAR(34)</f>
        <v>#N/A</v>
      </c>
      <c r="F342" s="22" t="e">
        <f>VLOOKUP(C342,SOURCE!$V$3:$AD$2856,9,0)&amp;"           {"&amp;D342&amp;",   "&amp;E342&amp;"},"</f>
        <v>#N/A</v>
      </c>
      <c r="H342" t="b">
        <f>ISNA(VLOOKUP(J342,J343:J$823,1,0))</f>
        <v>1</v>
      </c>
      <c r="I342" s="27" t="e">
        <f>VLOOKUP(C342,SOURCE!V$6:AB$10035,7,0)</f>
        <v>#N/A</v>
      </c>
      <c r="J342" s="28" t="e">
        <f>VLOOKUP(C342,SOURCE!V$6:AB$10035,6,0)</f>
        <v>#N/A</v>
      </c>
      <c r="K342" s="30" t="e">
        <f t="shared" si="25"/>
        <v>#N/A</v>
      </c>
      <c r="L342" s="40" t="e">
        <f>VLOOKUP(C342,SOURCE!V$6:AB$10035,2,0)</f>
        <v>#N/A</v>
      </c>
      <c r="M342" t="e">
        <f>IF(VLOOKUP(I342,SOURCE!B:P,2,0)="/  { itemToBeCoded","To be coded","")</f>
        <v>#N/A</v>
      </c>
      <c r="N342" s="22"/>
      <c r="Q342" s="26" t="e">
        <f>VLOOKUP(I342,SOURCE!B:P,5,0)</f>
        <v>#N/A</v>
      </c>
      <c r="U342" t="e">
        <f t="shared" si="26"/>
        <v>#N/A</v>
      </c>
      <c r="V342" t="e">
        <f t="shared" si="27"/>
        <v>#N/A</v>
      </c>
      <c r="W342" s="22"/>
      <c r="X342" s="22"/>
      <c r="Y342" t="str">
        <f t="shared" si="24"/>
        <v/>
      </c>
    </row>
    <row r="343" spans="1:25">
      <c r="A343" s="24" t="str">
        <f>IF(ISNA(VLOOKUP(D343,D344:D$10322,1,0)),"",1)</f>
        <v/>
      </c>
      <c r="B343" s="24" t="str">
        <f>IF(ISNA(VLOOKUP(E343,E344:E$10322,1,0)),"",1)</f>
        <v/>
      </c>
      <c r="C343" s="2">
        <v>341</v>
      </c>
      <c r="D343" s="2" t="e">
        <f>VLOOKUP(C343,SOURCE!$V$3:$AC$2856,8,0)</f>
        <v>#N/A</v>
      </c>
      <c r="E343" s="26" t="e">
        <f>CHAR(34)&amp;VLOOKUP(C343,SOURCE!$V$3:$AC$2856,6,0)&amp;CHAR(34)</f>
        <v>#N/A</v>
      </c>
      <c r="F343" s="22" t="e">
        <f>VLOOKUP(C343,SOURCE!$V$3:$AD$2856,9,0)&amp;"           {"&amp;D343&amp;",   "&amp;E343&amp;"},"</f>
        <v>#N/A</v>
      </c>
      <c r="H343" t="b">
        <f>ISNA(VLOOKUP(J343,J344:J$823,1,0))</f>
        <v>1</v>
      </c>
      <c r="I343" s="27" t="e">
        <f>VLOOKUP(C343,SOURCE!V$6:AB$10035,7,0)</f>
        <v>#N/A</v>
      </c>
      <c r="J343" s="28" t="e">
        <f>VLOOKUP(C343,SOURCE!V$6:AB$10035,6,0)</f>
        <v>#N/A</v>
      </c>
      <c r="K343" s="29" t="e">
        <f t="shared" si="25"/>
        <v>#N/A</v>
      </c>
      <c r="L343" s="39" t="e">
        <f>VLOOKUP(C343,SOURCE!V$6:AB$10035,2,0)</f>
        <v>#N/A</v>
      </c>
      <c r="M343" t="e">
        <f>IF(VLOOKUP(I343,SOURCE!B:P,2,0)="/  { itemToBeCoded","To be coded","")</f>
        <v>#N/A</v>
      </c>
      <c r="N343" s="22"/>
      <c r="Q343" s="26" t="e">
        <f>VLOOKUP(I343,SOURCE!B:P,5,0)</f>
        <v>#N/A</v>
      </c>
      <c r="U343" t="e">
        <f t="shared" si="26"/>
        <v>#N/A</v>
      </c>
      <c r="V343" t="e">
        <f t="shared" si="27"/>
        <v>#N/A</v>
      </c>
      <c r="W343" s="22"/>
      <c r="X343" s="22"/>
      <c r="Y343" t="str">
        <f t="shared" si="24"/>
        <v/>
      </c>
    </row>
    <row r="344" spans="1:25" ht="17" thickBot="1">
      <c r="A344" s="24" t="str">
        <f>IF(ISNA(VLOOKUP(D344,D345:D$10322,1,0)),"",1)</f>
        <v/>
      </c>
      <c r="B344" s="24" t="str">
        <f>IF(ISNA(VLOOKUP(E344,E345:E$10322,1,0)),"",1)</f>
        <v/>
      </c>
      <c r="C344" s="2">
        <v>342</v>
      </c>
      <c r="D344" s="2" t="e">
        <f>VLOOKUP(C344,SOURCE!$V$3:$AC$2856,8,0)</f>
        <v>#N/A</v>
      </c>
      <c r="E344" s="26" t="e">
        <f>CHAR(34)&amp;VLOOKUP(C344,SOURCE!$V$3:$AC$2856,6,0)&amp;CHAR(34)</f>
        <v>#N/A</v>
      </c>
      <c r="F344" s="22" t="e">
        <f>VLOOKUP(C344,SOURCE!$V$3:$AD$2856,9,0)&amp;"           {"&amp;D344&amp;",   "&amp;E344&amp;"},"</f>
        <v>#N/A</v>
      </c>
      <c r="H344" t="b">
        <f>ISNA(VLOOKUP(J344,J345:J$823,1,0))</f>
        <v>1</v>
      </c>
      <c r="I344" s="27" t="e">
        <f>VLOOKUP(C344,SOURCE!V$6:AB$10035,7,0)</f>
        <v>#N/A</v>
      </c>
      <c r="J344" s="28" t="e">
        <f>VLOOKUP(C344,SOURCE!V$6:AB$10035,6,0)</f>
        <v>#N/A</v>
      </c>
      <c r="K344" s="30" t="e">
        <f t="shared" si="25"/>
        <v>#N/A</v>
      </c>
      <c r="L344" s="40" t="e">
        <f>VLOOKUP(C344,SOURCE!V$6:AB$10035,2,0)</f>
        <v>#N/A</v>
      </c>
      <c r="M344" t="e">
        <f>IF(VLOOKUP(I344,SOURCE!B:P,2,0)="/  { itemToBeCoded","To be coded","")</f>
        <v>#N/A</v>
      </c>
      <c r="N344" s="22"/>
      <c r="Q344" s="26" t="e">
        <f>VLOOKUP(I344,SOURCE!B:P,5,0)</f>
        <v>#N/A</v>
      </c>
      <c r="U344" t="e">
        <f t="shared" si="26"/>
        <v>#N/A</v>
      </c>
      <c r="V344" t="e">
        <f t="shared" si="27"/>
        <v>#N/A</v>
      </c>
      <c r="W344" s="22"/>
      <c r="X344" s="22"/>
      <c r="Y344" t="str">
        <f t="shared" si="24"/>
        <v/>
      </c>
    </row>
    <row r="345" spans="1:25">
      <c r="A345" s="24" t="str">
        <f>IF(ISNA(VLOOKUP(D345,D346:D$10322,1,0)),"",1)</f>
        <v/>
      </c>
      <c r="B345" s="24" t="str">
        <f>IF(ISNA(VLOOKUP(E345,E346:E$10322,1,0)),"",1)</f>
        <v/>
      </c>
      <c r="C345" s="2">
        <v>343</v>
      </c>
      <c r="D345" s="2" t="e">
        <f>VLOOKUP(C345,SOURCE!$V$3:$AC$2856,8,0)</f>
        <v>#N/A</v>
      </c>
      <c r="E345" s="26" t="e">
        <f>CHAR(34)&amp;VLOOKUP(C345,SOURCE!$V$3:$AC$2856,6,0)&amp;CHAR(34)</f>
        <v>#N/A</v>
      </c>
      <c r="F345" s="22" t="e">
        <f>VLOOKUP(C345,SOURCE!$V$3:$AD$2856,9,0)&amp;"           {"&amp;D345&amp;",   "&amp;E345&amp;"},"</f>
        <v>#N/A</v>
      </c>
      <c r="H345" t="b">
        <f>ISNA(VLOOKUP(J345,J346:J$823,1,0))</f>
        <v>1</v>
      </c>
      <c r="I345" s="27" t="e">
        <f>VLOOKUP(C345,SOURCE!V$6:AB$10035,7,0)</f>
        <v>#N/A</v>
      </c>
      <c r="J345" s="28" t="e">
        <f>VLOOKUP(C345,SOURCE!V$6:AB$10035,6,0)</f>
        <v>#N/A</v>
      </c>
      <c r="K345" s="29" t="e">
        <f t="shared" si="25"/>
        <v>#N/A</v>
      </c>
      <c r="L345" s="39" t="e">
        <f>VLOOKUP(C345,SOURCE!V$6:AB$10035,2,0)</f>
        <v>#N/A</v>
      </c>
      <c r="M345" t="e">
        <f>IF(VLOOKUP(I345,SOURCE!B:P,2,0)="/  { itemToBeCoded","To be coded","")</f>
        <v>#N/A</v>
      </c>
      <c r="N345" s="22"/>
      <c r="Q345" s="26" t="e">
        <f>VLOOKUP(I345,SOURCE!B:P,5,0)</f>
        <v>#N/A</v>
      </c>
      <c r="U345" t="e">
        <f t="shared" si="26"/>
        <v>#N/A</v>
      </c>
      <c r="V345" t="e">
        <f t="shared" si="27"/>
        <v>#N/A</v>
      </c>
      <c r="W345" s="22"/>
      <c r="X345" s="22"/>
      <c r="Y345" t="str">
        <f t="shared" si="24"/>
        <v/>
      </c>
    </row>
    <row r="346" spans="1:25" ht="17" thickBot="1">
      <c r="A346" s="24" t="str">
        <f>IF(ISNA(VLOOKUP(D346,D347:D$10322,1,0)),"",1)</f>
        <v/>
      </c>
      <c r="B346" s="24" t="str">
        <f>IF(ISNA(VLOOKUP(E346,E347:E$10322,1,0)),"",1)</f>
        <v/>
      </c>
      <c r="C346" s="2">
        <v>344</v>
      </c>
      <c r="D346" s="2" t="e">
        <f>VLOOKUP(C346,SOURCE!$V$3:$AC$2856,8,0)</f>
        <v>#N/A</v>
      </c>
      <c r="E346" s="26" t="e">
        <f>CHAR(34)&amp;VLOOKUP(C346,SOURCE!$V$3:$AC$2856,6,0)&amp;CHAR(34)</f>
        <v>#N/A</v>
      </c>
      <c r="F346" s="22" t="e">
        <f>VLOOKUP(C346,SOURCE!$V$3:$AD$2856,9,0)&amp;"           {"&amp;D346&amp;",   "&amp;E346&amp;"},"</f>
        <v>#N/A</v>
      </c>
      <c r="H346" t="b">
        <f>ISNA(VLOOKUP(J346,J347:J$823,1,0))</f>
        <v>1</v>
      </c>
      <c r="I346" s="27" t="e">
        <f>VLOOKUP(C346,SOURCE!V$6:AB$10035,7,0)</f>
        <v>#N/A</v>
      </c>
      <c r="J346" s="28" t="e">
        <f>VLOOKUP(C346,SOURCE!V$6:AB$10035,6,0)</f>
        <v>#N/A</v>
      </c>
      <c r="K346" s="30" t="e">
        <f t="shared" si="25"/>
        <v>#N/A</v>
      </c>
      <c r="L346" s="40" t="e">
        <f>VLOOKUP(C346,SOURCE!V$6:AB$10035,2,0)</f>
        <v>#N/A</v>
      </c>
      <c r="M346" t="e">
        <f>IF(VLOOKUP(I346,SOURCE!B:P,2,0)="/  { itemToBeCoded","To be coded","")</f>
        <v>#N/A</v>
      </c>
      <c r="N346" s="22"/>
      <c r="Q346" s="26" t="e">
        <f>VLOOKUP(I346,SOURCE!B:P,5,0)</f>
        <v>#N/A</v>
      </c>
      <c r="U346" t="e">
        <f t="shared" si="26"/>
        <v>#N/A</v>
      </c>
      <c r="V346" t="e">
        <f t="shared" si="27"/>
        <v>#N/A</v>
      </c>
      <c r="W346" s="22"/>
      <c r="X346" s="22"/>
      <c r="Y346" t="str">
        <f t="shared" si="24"/>
        <v/>
      </c>
    </row>
    <row r="347" spans="1:25">
      <c r="A347" s="24" t="str">
        <f>IF(ISNA(VLOOKUP(D347,D348:D$10322,1,0)),"",1)</f>
        <v/>
      </c>
      <c r="B347" s="24" t="str">
        <f>IF(ISNA(VLOOKUP(E347,E348:E$10322,1,0)),"",1)</f>
        <v/>
      </c>
      <c r="C347" s="2">
        <v>345</v>
      </c>
      <c r="D347" s="2" t="e">
        <f>VLOOKUP(C347,SOURCE!$V$3:$AC$2856,8,0)</f>
        <v>#N/A</v>
      </c>
      <c r="E347" s="26" t="e">
        <f>CHAR(34)&amp;VLOOKUP(C347,SOURCE!$V$3:$AC$2856,6,0)&amp;CHAR(34)</f>
        <v>#N/A</v>
      </c>
      <c r="F347" s="22" t="e">
        <f>VLOOKUP(C347,SOURCE!$V$3:$AD$2856,9,0)&amp;"           {"&amp;D347&amp;",   "&amp;E347&amp;"},"</f>
        <v>#N/A</v>
      </c>
      <c r="H347" t="b">
        <f>ISNA(VLOOKUP(J347,J348:J$823,1,0))</f>
        <v>1</v>
      </c>
      <c r="I347" s="27" t="e">
        <f>VLOOKUP(C347,SOURCE!V$6:AB$10035,7,0)</f>
        <v>#N/A</v>
      </c>
      <c r="J347" s="28" t="e">
        <f>VLOOKUP(C347,SOURCE!V$6:AB$10035,6,0)</f>
        <v>#N/A</v>
      </c>
      <c r="K347" s="29" t="e">
        <f t="shared" si="25"/>
        <v>#N/A</v>
      </c>
      <c r="L347" s="39" t="e">
        <f>VLOOKUP(C347,SOURCE!V$6:AB$10035,2,0)</f>
        <v>#N/A</v>
      </c>
      <c r="M347" t="e">
        <f>IF(VLOOKUP(I347,SOURCE!B:P,2,0)="/  { itemToBeCoded","To be coded","")</f>
        <v>#N/A</v>
      </c>
      <c r="N347" s="22"/>
      <c r="Q347" s="26" t="e">
        <f>VLOOKUP(I347,SOURCE!B:P,5,0)</f>
        <v>#N/A</v>
      </c>
      <c r="U347" t="e">
        <f t="shared" si="26"/>
        <v>#N/A</v>
      </c>
      <c r="V347" t="e">
        <f t="shared" si="27"/>
        <v>#N/A</v>
      </c>
      <c r="W347" s="22"/>
      <c r="X347" s="22"/>
      <c r="Y347" t="str">
        <f t="shared" si="24"/>
        <v/>
      </c>
    </row>
    <row r="348" spans="1:25" ht="17" thickBot="1">
      <c r="A348" s="24" t="str">
        <f>IF(ISNA(VLOOKUP(D348,D349:D$10322,1,0)),"",1)</f>
        <v/>
      </c>
      <c r="B348" s="24" t="str">
        <f>IF(ISNA(VLOOKUP(E348,E349:E$10322,1,0)),"",1)</f>
        <v/>
      </c>
      <c r="C348" s="2">
        <v>346</v>
      </c>
      <c r="D348" s="2" t="e">
        <f>VLOOKUP(C348,SOURCE!$V$3:$AC$2856,8,0)</f>
        <v>#N/A</v>
      </c>
      <c r="E348" s="26" t="e">
        <f>CHAR(34)&amp;VLOOKUP(C348,SOURCE!$V$3:$AC$2856,6,0)&amp;CHAR(34)</f>
        <v>#N/A</v>
      </c>
      <c r="F348" s="22" t="e">
        <f>VLOOKUP(C348,SOURCE!$V$3:$AD$2856,9,0)&amp;"           {"&amp;D348&amp;",   "&amp;E348&amp;"},"</f>
        <v>#N/A</v>
      </c>
      <c r="H348" t="b">
        <f>ISNA(VLOOKUP(J348,J349:J$823,1,0))</f>
        <v>1</v>
      </c>
      <c r="I348" s="27" t="e">
        <f>VLOOKUP(C348,SOURCE!V$6:AB$10035,7,0)</f>
        <v>#N/A</v>
      </c>
      <c r="J348" s="28" t="e">
        <f>VLOOKUP(C348,SOURCE!V$6:AB$10035,6,0)</f>
        <v>#N/A</v>
      </c>
      <c r="K348" s="30" t="e">
        <f t="shared" si="25"/>
        <v>#N/A</v>
      </c>
      <c r="L348" s="40" t="e">
        <f>VLOOKUP(C348,SOURCE!V$6:AB$10035,2,0)</f>
        <v>#N/A</v>
      </c>
      <c r="M348" t="e">
        <f>IF(VLOOKUP(I348,SOURCE!B:P,2,0)="/  { itemToBeCoded","To be coded","")</f>
        <v>#N/A</v>
      </c>
      <c r="N348" s="22"/>
      <c r="Q348" s="26" t="e">
        <f>VLOOKUP(I348,SOURCE!B:P,5,0)</f>
        <v>#N/A</v>
      </c>
      <c r="U348" t="e">
        <f t="shared" si="26"/>
        <v>#N/A</v>
      </c>
      <c r="V348" t="e">
        <f t="shared" si="27"/>
        <v>#N/A</v>
      </c>
      <c r="W348" s="22"/>
      <c r="X348" s="22"/>
      <c r="Y348" t="str">
        <f t="shared" si="24"/>
        <v/>
      </c>
    </row>
    <row r="349" spans="1:25">
      <c r="A349" s="24" t="str">
        <f>IF(ISNA(VLOOKUP(D349,D350:D$10322,1,0)),"",1)</f>
        <v/>
      </c>
      <c r="B349" s="24" t="str">
        <f>IF(ISNA(VLOOKUP(E349,E350:E$10322,1,0)),"",1)</f>
        <v/>
      </c>
      <c r="C349" s="2">
        <v>347</v>
      </c>
      <c r="D349" s="2" t="e">
        <f>VLOOKUP(C349,SOURCE!$V$3:$AC$2856,8,0)</f>
        <v>#N/A</v>
      </c>
      <c r="E349" s="26" t="e">
        <f>CHAR(34)&amp;VLOOKUP(C349,SOURCE!$V$3:$AC$2856,6,0)&amp;CHAR(34)</f>
        <v>#N/A</v>
      </c>
      <c r="F349" s="22" t="e">
        <f>VLOOKUP(C349,SOURCE!$V$3:$AD$2856,9,0)&amp;"           {"&amp;D349&amp;",   "&amp;E349&amp;"},"</f>
        <v>#N/A</v>
      </c>
      <c r="H349" t="b">
        <f>ISNA(VLOOKUP(J349,J350:J$823,1,0))</f>
        <v>1</v>
      </c>
      <c r="I349" s="27" t="e">
        <f>VLOOKUP(C349,SOURCE!V$6:AB$10035,7,0)</f>
        <v>#N/A</v>
      </c>
      <c r="J349" s="28" t="e">
        <f>VLOOKUP(C349,SOURCE!V$6:AB$10035,6,0)</f>
        <v>#N/A</v>
      </c>
      <c r="K349" s="29" t="e">
        <f t="shared" si="25"/>
        <v>#N/A</v>
      </c>
      <c r="L349" s="39" t="e">
        <f>VLOOKUP(C349,SOURCE!V$6:AB$10035,2,0)</f>
        <v>#N/A</v>
      </c>
      <c r="M349" t="e">
        <f>IF(VLOOKUP(I349,SOURCE!B:P,2,0)="/  { itemToBeCoded","To be coded","")</f>
        <v>#N/A</v>
      </c>
      <c r="N349" s="22"/>
      <c r="Q349" s="26" t="e">
        <f>VLOOKUP(I349,SOURCE!B:P,5,0)</f>
        <v>#N/A</v>
      </c>
      <c r="U349" t="e">
        <f t="shared" si="26"/>
        <v>#N/A</v>
      </c>
      <c r="V349" t="e">
        <f t="shared" si="27"/>
        <v>#N/A</v>
      </c>
      <c r="W349" s="22"/>
      <c r="X349" s="22"/>
      <c r="Y349" t="str">
        <f t="shared" si="24"/>
        <v/>
      </c>
    </row>
    <row r="350" spans="1:25" ht="17" thickBot="1">
      <c r="A350" s="24" t="str">
        <f>IF(ISNA(VLOOKUP(D350,D674:D$10322,1,0)),"",1)</f>
        <v/>
      </c>
      <c r="B350" s="24" t="str">
        <f>IF(ISNA(VLOOKUP(E350,E674:E$10322,1,0)),"",1)</f>
        <v/>
      </c>
      <c r="C350" s="2">
        <v>348</v>
      </c>
      <c r="D350" s="2" t="e">
        <f>VLOOKUP(C350,SOURCE!$V$3:$AC$2856,8,0)</f>
        <v>#N/A</v>
      </c>
      <c r="E350" s="26" t="e">
        <f>CHAR(34)&amp;VLOOKUP(C350,SOURCE!$V$3:$AC$2856,6,0)&amp;CHAR(34)</f>
        <v>#N/A</v>
      </c>
      <c r="F350" s="22" t="e">
        <f>VLOOKUP(C350,SOURCE!$V$3:$AD$2856,9,0)&amp;"           {"&amp;D350&amp;",   "&amp;E350&amp;"},"</f>
        <v>#N/A</v>
      </c>
      <c r="H350" t="b">
        <f>ISNA(VLOOKUP(J350,J674:J$823,1,0))</f>
        <v>1</v>
      </c>
      <c r="I350" s="27" t="e">
        <f>VLOOKUP(C350,SOURCE!V$6:AB$10035,7,0)</f>
        <v>#N/A</v>
      </c>
      <c r="J350" s="28" t="e">
        <f>VLOOKUP(C350,SOURCE!V$6:AB$10035,6,0)</f>
        <v>#N/A</v>
      </c>
      <c r="K350" s="30" t="e">
        <f t="shared" si="25"/>
        <v>#N/A</v>
      </c>
      <c r="L350" s="40" t="e">
        <f>VLOOKUP(C350,SOURCE!V$6:AB$10035,2,0)</f>
        <v>#N/A</v>
      </c>
      <c r="M350" t="e">
        <f>IF(VLOOKUP(I350,SOURCE!B:P,2,0)="/  { itemToBeCoded","To be coded","")</f>
        <v>#N/A</v>
      </c>
      <c r="N350" s="22"/>
      <c r="Q350" s="26" t="e">
        <f>VLOOKUP(I350,SOURCE!B:P,5,0)</f>
        <v>#N/A</v>
      </c>
      <c r="U350" t="e">
        <f t="shared" si="26"/>
        <v>#N/A</v>
      </c>
      <c r="V350" t="e">
        <f t="shared" si="27"/>
        <v>#N/A</v>
      </c>
      <c r="W350" s="22"/>
      <c r="X350" s="22"/>
      <c r="Y350" t="str">
        <f t="shared" si="24"/>
        <v/>
      </c>
    </row>
    <row r="351" spans="1:25" ht="17" thickBot="1">
      <c r="A351" s="24" t="str">
        <f>IF(ISNA(VLOOKUP(D351,D675:D$10322,1,0)),"",1)</f>
        <v/>
      </c>
      <c r="B351" s="24" t="str">
        <f>IF(ISNA(VLOOKUP(E351,E675:E$10322,1,0)),"",1)</f>
        <v/>
      </c>
      <c r="C351" s="2">
        <v>349</v>
      </c>
      <c r="D351" s="2" t="e">
        <f>VLOOKUP(C351,SOURCE!$V$3:$AC$2856,8,0)</f>
        <v>#N/A</v>
      </c>
      <c r="E351" s="26" t="e">
        <f>CHAR(34)&amp;VLOOKUP(C351,SOURCE!$V$3:$AC$2856,6,0)&amp;CHAR(34)</f>
        <v>#N/A</v>
      </c>
      <c r="F351" s="22" t="e">
        <f>VLOOKUP(C351,SOURCE!$V$3:$AD$2856,9,0)&amp;"           {"&amp;D351&amp;",   "&amp;E351&amp;"},"</f>
        <v>#N/A</v>
      </c>
      <c r="H351" t="b">
        <f>ISNA(VLOOKUP(J351,J675:J$823,1,0))</f>
        <v>1</v>
      </c>
      <c r="I351" s="27" t="e">
        <f>VLOOKUP(C351,SOURCE!V$6:AB$10035,7,0)</f>
        <v>#N/A</v>
      </c>
      <c r="J351" s="28" t="e">
        <f>VLOOKUP(C351,SOURCE!V$6:AB$10035,6,0)</f>
        <v>#N/A</v>
      </c>
      <c r="K351" s="30" t="e">
        <f t="shared" ref="K351:K414" si="28">SUBSTITUTE(SUBSTITUTE(SUBSTITUTE(SUBSTITUTE(SUBSTITUTE(SUBSTITUTE(SUBSTITUTE(SUBSTITUTE(SUBSTITUTE(SUBSTITUTE(SUBSTITUTE(SUBSTITUTE((SUBSTITUTE(SUBSTITUTE(SUBSTITUTE(SUBSTITUTE(Q351,"STD_SIGMA","SUM"),"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351" s="40" t="e">
        <f>VLOOKUP(C351,SOURCE!V$6:AB$10035,2,0)</f>
        <v>#N/A</v>
      </c>
      <c r="M351" t="e">
        <f>IF(VLOOKUP(I351,SOURCE!B:P,2,0)="/  { itemToBeCoded","To be coded","")</f>
        <v>#N/A</v>
      </c>
      <c r="N351" s="22"/>
      <c r="Q351" s="26" t="e">
        <f>VLOOKUP(I351,SOURCE!B:P,5,0)</f>
        <v>#N/A</v>
      </c>
      <c r="U351" t="e">
        <f t="shared" ref="U351:U414" si="29">SUM(U350,W351)</f>
        <v>#N/A</v>
      </c>
      <c r="V351" t="e">
        <f t="shared" ref="V351:V414" si="30">SUM(V350,IF($O351,X351,0))</f>
        <v>#N/A</v>
      </c>
      <c r="W351" s="22"/>
      <c r="X351" s="22"/>
      <c r="Y351" t="str">
        <f t="shared" ref="Y351:Y414" si="31">IF(AND(N351&lt;&gt;"",X351&lt;&gt;""),"both","")</f>
        <v/>
      </c>
    </row>
    <row r="352" spans="1:25" ht="17" thickBot="1">
      <c r="A352" s="24" t="str">
        <f>IF(ISNA(VLOOKUP(D352,D676:D$10322,1,0)),"",1)</f>
        <v/>
      </c>
      <c r="B352" s="24" t="str">
        <f>IF(ISNA(VLOOKUP(E352,E676:E$10322,1,0)),"",1)</f>
        <v/>
      </c>
      <c r="C352" s="2">
        <v>350</v>
      </c>
      <c r="D352" s="2" t="e">
        <f>VLOOKUP(C352,SOURCE!$V$3:$AC$2856,8,0)</f>
        <v>#N/A</v>
      </c>
      <c r="E352" s="26" t="e">
        <f>CHAR(34)&amp;VLOOKUP(C352,SOURCE!$V$3:$AC$2856,6,0)&amp;CHAR(34)</f>
        <v>#N/A</v>
      </c>
      <c r="F352" s="22" t="e">
        <f>VLOOKUP(C352,SOURCE!$V$3:$AD$2856,9,0)&amp;"           {"&amp;D352&amp;",   "&amp;E352&amp;"},"</f>
        <v>#N/A</v>
      </c>
      <c r="H352" t="b">
        <f>ISNA(VLOOKUP(J352,J676:J$823,1,0))</f>
        <v>1</v>
      </c>
      <c r="I352" s="27" t="e">
        <f>VLOOKUP(C352,SOURCE!V$6:AB$10035,7,0)</f>
        <v>#N/A</v>
      </c>
      <c r="J352" s="28" t="e">
        <f>VLOOKUP(C352,SOURCE!V$6:AB$10035,6,0)</f>
        <v>#N/A</v>
      </c>
      <c r="K352" s="30" t="e">
        <f t="shared" si="28"/>
        <v>#N/A</v>
      </c>
      <c r="L352" s="40" t="e">
        <f>VLOOKUP(C352,SOURCE!V$6:AB$10035,2,0)</f>
        <v>#N/A</v>
      </c>
      <c r="M352" t="e">
        <f>IF(VLOOKUP(I352,SOURCE!B:P,2,0)="/  { itemToBeCoded","To be coded","")</f>
        <v>#N/A</v>
      </c>
      <c r="N352" s="22"/>
      <c r="Q352" s="26" t="e">
        <f>VLOOKUP(I352,SOURCE!B:P,5,0)</f>
        <v>#N/A</v>
      </c>
      <c r="U352" t="e">
        <f t="shared" si="29"/>
        <v>#N/A</v>
      </c>
      <c r="V352" t="e">
        <f t="shared" si="30"/>
        <v>#N/A</v>
      </c>
      <c r="W352" s="22"/>
      <c r="X352" s="22"/>
      <c r="Y352" t="str">
        <f t="shared" si="31"/>
        <v/>
      </c>
    </row>
    <row r="353" spans="1:25" ht="17" thickBot="1">
      <c r="A353" s="24" t="str">
        <f>IF(ISNA(VLOOKUP(D353,D677:D$10322,1,0)),"",1)</f>
        <v/>
      </c>
      <c r="B353" s="24" t="str">
        <f>IF(ISNA(VLOOKUP(E353,E677:E$10322,1,0)),"",1)</f>
        <v/>
      </c>
      <c r="C353" s="2">
        <v>351</v>
      </c>
      <c r="D353" s="2" t="e">
        <f>VLOOKUP(C353,SOURCE!$V$3:$AC$2856,8,0)</f>
        <v>#N/A</v>
      </c>
      <c r="E353" s="26" t="e">
        <f>CHAR(34)&amp;VLOOKUP(C353,SOURCE!$V$3:$AC$2856,6,0)&amp;CHAR(34)</f>
        <v>#N/A</v>
      </c>
      <c r="F353" s="22" t="e">
        <f>VLOOKUP(C353,SOURCE!$V$3:$AD$2856,9,0)&amp;"           {"&amp;D353&amp;",   "&amp;E353&amp;"},"</f>
        <v>#N/A</v>
      </c>
      <c r="H353" t="b">
        <f>ISNA(VLOOKUP(J353,J677:J$823,1,0))</f>
        <v>1</v>
      </c>
      <c r="I353" s="27" t="e">
        <f>VLOOKUP(C353,SOURCE!V$6:AB$10035,7,0)</f>
        <v>#N/A</v>
      </c>
      <c r="J353" s="28" t="e">
        <f>VLOOKUP(C353,SOURCE!V$6:AB$10035,6,0)</f>
        <v>#N/A</v>
      </c>
      <c r="K353" s="30" t="e">
        <f t="shared" si="28"/>
        <v>#N/A</v>
      </c>
      <c r="L353" s="40" t="e">
        <f>VLOOKUP(C353,SOURCE!V$6:AB$10035,2,0)</f>
        <v>#N/A</v>
      </c>
      <c r="M353" t="e">
        <f>IF(VLOOKUP(I353,SOURCE!B:P,2,0)="/  { itemToBeCoded","To be coded","")</f>
        <v>#N/A</v>
      </c>
      <c r="N353" s="22"/>
      <c r="Q353" s="26" t="e">
        <f>VLOOKUP(I353,SOURCE!B:P,5,0)</f>
        <v>#N/A</v>
      </c>
      <c r="U353" t="e">
        <f t="shared" si="29"/>
        <v>#N/A</v>
      </c>
      <c r="V353" t="e">
        <f t="shared" si="30"/>
        <v>#N/A</v>
      </c>
      <c r="W353" s="22"/>
      <c r="X353" s="22"/>
      <c r="Y353" t="str">
        <f t="shared" si="31"/>
        <v/>
      </c>
    </row>
    <row r="354" spans="1:25" ht="17" thickBot="1">
      <c r="A354" s="24" t="str">
        <f>IF(ISNA(VLOOKUP(D354,D678:D$10322,1,0)),"",1)</f>
        <v/>
      </c>
      <c r="B354" s="24" t="str">
        <f>IF(ISNA(VLOOKUP(E354,E678:E$10322,1,0)),"",1)</f>
        <v/>
      </c>
      <c r="C354" s="2">
        <v>352</v>
      </c>
      <c r="D354" s="2" t="e">
        <f>VLOOKUP(C354,SOURCE!$V$3:$AC$2856,8,0)</f>
        <v>#N/A</v>
      </c>
      <c r="E354" s="26" t="e">
        <f>CHAR(34)&amp;VLOOKUP(C354,SOURCE!$V$3:$AC$2856,6,0)&amp;CHAR(34)</f>
        <v>#N/A</v>
      </c>
      <c r="F354" s="22" t="e">
        <f>VLOOKUP(C354,SOURCE!$V$3:$AD$2856,9,0)&amp;"           {"&amp;D354&amp;",   "&amp;E354&amp;"},"</f>
        <v>#N/A</v>
      </c>
      <c r="H354" t="b">
        <f>ISNA(VLOOKUP(J354,J678:J$823,1,0))</f>
        <v>1</v>
      </c>
      <c r="I354" s="27" t="e">
        <f>VLOOKUP(C354,SOURCE!V$6:AB$10035,7,0)</f>
        <v>#N/A</v>
      </c>
      <c r="J354" s="28" t="e">
        <f>VLOOKUP(C354,SOURCE!V$6:AB$10035,6,0)</f>
        <v>#N/A</v>
      </c>
      <c r="K354" s="30" t="e">
        <f t="shared" si="28"/>
        <v>#N/A</v>
      </c>
      <c r="L354" s="40" t="e">
        <f>VLOOKUP(C354,SOURCE!V$6:AB$10035,2,0)</f>
        <v>#N/A</v>
      </c>
      <c r="M354" t="e">
        <f>IF(VLOOKUP(I354,SOURCE!B:P,2,0)="/  { itemToBeCoded","To be coded","")</f>
        <v>#N/A</v>
      </c>
      <c r="N354" s="22"/>
      <c r="Q354" s="26" t="e">
        <f>VLOOKUP(I354,SOURCE!B:P,5,0)</f>
        <v>#N/A</v>
      </c>
      <c r="U354" t="e">
        <f t="shared" si="29"/>
        <v>#N/A</v>
      </c>
      <c r="V354" t="e">
        <f t="shared" si="30"/>
        <v>#N/A</v>
      </c>
      <c r="W354" s="22"/>
      <c r="X354" s="22"/>
      <c r="Y354" t="str">
        <f t="shared" si="31"/>
        <v/>
      </c>
    </row>
    <row r="355" spans="1:25" ht="17" thickBot="1">
      <c r="A355" s="24" t="str">
        <f>IF(ISNA(VLOOKUP(D355,D679:D$10322,1,0)),"",1)</f>
        <v/>
      </c>
      <c r="B355" s="24" t="str">
        <f>IF(ISNA(VLOOKUP(E355,E679:E$10322,1,0)),"",1)</f>
        <v/>
      </c>
      <c r="C355" s="2">
        <v>353</v>
      </c>
      <c r="D355" s="2" t="e">
        <f>VLOOKUP(C355,SOURCE!$V$3:$AC$2856,8,0)</f>
        <v>#N/A</v>
      </c>
      <c r="E355" s="26" t="e">
        <f>CHAR(34)&amp;VLOOKUP(C355,SOURCE!$V$3:$AC$2856,6,0)&amp;CHAR(34)</f>
        <v>#N/A</v>
      </c>
      <c r="F355" s="22" t="e">
        <f>VLOOKUP(C355,SOURCE!$V$3:$AD$2856,9,0)&amp;"           {"&amp;D355&amp;",   "&amp;E355&amp;"},"</f>
        <v>#N/A</v>
      </c>
      <c r="H355" t="b">
        <f>ISNA(VLOOKUP(J355,J679:J$823,1,0))</f>
        <v>1</v>
      </c>
      <c r="I355" s="27" t="e">
        <f>VLOOKUP(C355,SOURCE!V$6:AB$10035,7,0)</f>
        <v>#N/A</v>
      </c>
      <c r="J355" s="28" t="e">
        <f>VLOOKUP(C355,SOURCE!V$6:AB$10035,6,0)</f>
        <v>#N/A</v>
      </c>
      <c r="K355" s="30" t="e">
        <f t="shared" si="28"/>
        <v>#N/A</v>
      </c>
      <c r="L355" s="40" t="e">
        <f>VLOOKUP(C355,SOURCE!V$6:AB$10035,2,0)</f>
        <v>#N/A</v>
      </c>
      <c r="M355" t="e">
        <f>IF(VLOOKUP(I355,SOURCE!B:P,2,0)="/  { itemToBeCoded","To be coded","")</f>
        <v>#N/A</v>
      </c>
      <c r="N355" s="22"/>
      <c r="Q355" s="26" t="e">
        <f>VLOOKUP(I355,SOURCE!B:P,5,0)</f>
        <v>#N/A</v>
      </c>
      <c r="U355" t="e">
        <f t="shared" si="29"/>
        <v>#N/A</v>
      </c>
      <c r="V355" t="e">
        <f t="shared" si="30"/>
        <v>#N/A</v>
      </c>
      <c r="W355" s="22"/>
      <c r="X355" s="22"/>
      <c r="Y355" t="str">
        <f t="shared" si="31"/>
        <v/>
      </c>
    </row>
    <row r="356" spans="1:25" ht="17" thickBot="1">
      <c r="A356" s="24" t="str">
        <f>IF(ISNA(VLOOKUP(D356,D680:D$10322,1,0)),"",1)</f>
        <v/>
      </c>
      <c r="B356" s="24" t="str">
        <f>IF(ISNA(VLOOKUP(E356,E680:E$10322,1,0)),"",1)</f>
        <v/>
      </c>
      <c r="C356" s="2">
        <v>354</v>
      </c>
      <c r="D356" s="2" t="e">
        <f>VLOOKUP(C356,SOURCE!$V$3:$AC$2856,8,0)</f>
        <v>#N/A</v>
      </c>
      <c r="E356" s="26" t="e">
        <f>CHAR(34)&amp;VLOOKUP(C356,SOURCE!$V$3:$AC$2856,6,0)&amp;CHAR(34)</f>
        <v>#N/A</v>
      </c>
      <c r="F356" s="22" t="e">
        <f>VLOOKUP(C356,SOURCE!$V$3:$AD$2856,9,0)&amp;"           {"&amp;D356&amp;",   "&amp;E356&amp;"},"</f>
        <v>#N/A</v>
      </c>
      <c r="H356" t="b">
        <f>ISNA(VLOOKUP(J356,J680:J$823,1,0))</f>
        <v>1</v>
      </c>
      <c r="I356" s="27" t="e">
        <f>VLOOKUP(C356,SOURCE!V$6:AB$10035,7,0)</f>
        <v>#N/A</v>
      </c>
      <c r="J356" s="28" t="e">
        <f>VLOOKUP(C356,SOURCE!V$6:AB$10035,6,0)</f>
        <v>#N/A</v>
      </c>
      <c r="K356" s="30" t="e">
        <f t="shared" si="28"/>
        <v>#N/A</v>
      </c>
      <c r="L356" s="40" t="e">
        <f>VLOOKUP(C356,SOURCE!V$6:AB$10035,2,0)</f>
        <v>#N/A</v>
      </c>
      <c r="M356" t="e">
        <f>IF(VLOOKUP(I356,SOURCE!B:P,2,0)="/  { itemToBeCoded","To be coded","")</f>
        <v>#N/A</v>
      </c>
      <c r="N356" s="22"/>
      <c r="Q356" s="26" t="e">
        <f>VLOOKUP(I356,SOURCE!B:P,5,0)</f>
        <v>#N/A</v>
      </c>
      <c r="U356" t="e">
        <f t="shared" si="29"/>
        <v>#N/A</v>
      </c>
      <c r="V356" t="e">
        <f t="shared" si="30"/>
        <v>#N/A</v>
      </c>
      <c r="W356" s="22"/>
      <c r="X356" s="22"/>
      <c r="Y356" t="str">
        <f t="shared" si="31"/>
        <v/>
      </c>
    </row>
    <row r="357" spans="1:25" ht="17" thickBot="1">
      <c r="A357" s="24" t="str">
        <f>IF(ISNA(VLOOKUP(D357,D681:D$10322,1,0)),"",1)</f>
        <v/>
      </c>
      <c r="B357" s="24" t="str">
        <f>IF(ISNA(VLOOKUP(E357,E681:E$10322,1,0)),"",1)</f>
        <v/>
      </c>
      <c r="C357" s="2">
        <v>355</v>
      </c>
      <c r="D357" s="2" t="e">
        <f>VLOOKUP(C357,SOURCE!$V$3:$AC$2856,8,0)</f>
        <v>#N/A</v>
      </c>
      <c r="E357" s="26" t="e">
        <f>CHAR(34)&amp;VLOOKUP(C357,SOURCE!$V$3:$AC$2856,6,0)&amp;CHAR(34)</f>
        <v>#N/A</v>
      </c>
      <c r="F357" s="22" t="e">
        <f>VLOOKUP(C357,SOURCE!$V$3:$AD$2856,9,0)&amp;"           {"&amp;D357&amp;",   "&amp;E357&amp;"},"</f>
        <v>#N/A</v>
      </c>
      <c r="H357" t="b">
        <f>ISNA(VLOOKUP(J357,J681:J$823,1,0))</f>
        <v>1</v>
      </c>
      <c r="I357" s="27" t="e">
        <f>VLOOKUP(C357,SOURCE!V$6:AB$10035,7,0)</f>
        <v>#N/A</v>
      </c>
      <c r="J357" s="28" t="e">
        <f>VLOOKUP(C357,SOURCE!V$6:AB$10035,6,0)</f>
        <v>#N/A</v>
      </c>
      <c r="K357" s="30" t="e">
        <f t="shared" si="28"/>
        <v>#N/A</v>
      </c>
      <c r="L357" s="40" t="e">
        <f>VLOOKUP(C357,SOURCE!V$6:AB$10035,2,0)</f>
        <v>#N/A</v>
      </c>
      <c r="M357" t="e">
        <f>IF(VLOOKUP(I357,SOURCE!B:P,2,0)="/  { itemToBeCoded","To be coded","")</f>
        <v>#N/A</v>
      </c>
      <c r="N357" s="22"/>
      <c r="Q357" s="26" t="e">
        <f>VLOOKUP(I357,SOURCE!B:P,5,0)</f>
        <v>#N/A</v>
      </c>
      <c r="U357" t="e">
        <f t="shared" si="29"/>
        <v>#N/A</v>
      </c>
      <c r="V357" t="e">
        <f t="shared" si="30"/>
        <v>#N/A</v>
      </c>
      <c r="W357" s="22"/>
      <c r="X357" s="22"/>
      <c r="Y357" t="str">
        <f t="shared" si="31"/>
        <v/>
      </c>
    </row>
    <row r="358" spans="1:25" ht="17" thickBot="1">
      <c r="A358" s="24" t="str">
        <f>IF(ISNA(VLOOKUP(D358,D682:D$10322,1,0)),"",1)</f>
        <v/>
      </c>
      <c r="B358" s="24" t="str">
        <f>IF(ISNA(VLOOKUP(E358,E682:E$10322,1,0)),"",1)</f>
        <v/>
      </c>
      <c r="C358" s="2">
        <v>356</v>
      </c>
      <c r="D358" s="2" t="e">
        <f>VLOOKUP(C358,SOURCE!$V$3:$AC$2856,8,0)</f>
        <v>#N/A</v>
      </c>
      <c r="E358" s="26" t="e">
        <f>CHAR(34)&amp;VLOOKUP(C358,SOURCE!$V$3:$AC$2856,6,0)&amp;CHAR(34)</f>
        <v>#N/A</v>
      </c>
      <c r="F358" s="22" t="e">
        <f>VLOOKUP(C358,SOURCE!$V$3:$AD$2856,9,0)&amp;"           {"&amp;D358&amp;",   "&amp;E358&amp;"},"</f>
        <v>#N/A</v>
      </c>
      <c r="H358" t="b">
        <f>ISNA(VLOOKUP(J358,J682:J$823,1,0))</f>
        <v>1</v>
      </c>
      <c r="I358" s="27" t="e">
        <f>VLOOKUP(C358,SOURCE!V$6:AB$10035,7,0)</f>
        <v>#N/A</v>
      </c>
      <c r="J358" s="28" t="e">
        <f>VLOOKUP(C358,SOURCE!V$6:AB$10035,6,0)</f>
        <v>#N/A</v>
      </c>
      <c r="K358" s="30" t="e">
        <f t="shared" si="28"/>
        <v>#N/A</v>
      </c>
      <c r="L358" s="40" t="e">
        <f>VLOOKUP(C358,SOURCE!V$6:AB$10035,2,0)</f>
        <v>#N/A</v>
      </c>
      <c r="M358" t="e">
        <f>IF(VLOOKUP(I358,SOURCE!B:P,2,0)="/  { itemToBeCoded","To be coded","")</f>
        <v>#N/A</v>
      </c>
      <c r="N358" s="22"/>
      <c r="Q358" s="26" t="e">
        <f>VLOOKUP(I358,SOURCE!B:P,5,0)</f>
        <v>#N/A</v>
      </c>
      <c r="U358" t="e">
        <f t="shared" si="29"/>
        <v>#N/A</v>
      </c>
      <c r="V358" t="e">
        <f t="shared" si="30"/>
        <v>#N/A</v>
      </c>
      <c r="W358" s="22"/>
      <c r="X358" s="22"/>
      <c r="Y358" t="str">
        <f t="shared" si="31"/>
        <v/>
      </c>
    </row>
    <row r="359" spans="1:25" ht="17" thickBot="1">
      <c r="A359" s="24" t="str">
        <f>IF(ISNA(VLOOKUP(D359,D683:D$10322,1,0)),"",1)</f>
        <v/>
      </c>
      <c r="B359" s="24" t="str">
        <f>IF(ISNA(VLOOKUP(E359,E683:E$10322,1,0)),"",1)</f>
        <v/>
      </c>
      <c r="C359" s="2">
        <v>357</v>
      </c>
      <c r="D359" s="2" t="e">
        <f>VLOOKUP(C359,SOURCE!$V$3:$AC$2856,8,0)</f>
        <v>#N/A</v>
      </c>
      <c r="E359" s="26" t="e">
        <f>CHAR(34)&amp;VLOOKUP(C359,SOURCE!$V$3:$AC$2856,6,0)&amp;CHAR(34)</f>
        <v>#N/A</v>
      </c>
      <c r="F359" s="22" t="e">
        <f>VLOOKUP(C359,SOURCE!$V$3:$AD$2856,9,0)&amp;"           {"&amp;D359&amp;",   "&amp;E359&amp;"},"</f>
        <v>#N/A</v>
      </c>
      <c r="H359" t="b">
        <f>ISNA(VLOOKUP(J359,J683:J$823,1,0))</f>
        <v>1</v>
      </c>
      <c r="I359" s="27" t="e">
        <f>VLOOKUP(C359,SOURCE!V$6:AB$10035,7,0)</f>
        <v>#N/A</v>
      </c>
      <c r="J359" s="28" t="e">
        <f>VLOOKUP(C359,SOURCE!V$6:AB$10035,6,0)</f>
        <v>#N/A</v>
      </c>
      <c r="K359" s="30" t="e">
        <f t="shared" si="28"/>
        <v>#N/A</v>
      </c>
      <c r="L359" s="40" t="e">
        <f>VLOOKUP(C359,SOURCE!V$6:AB$10035,2,0)</f>
        <v>#N/A</v>
      </c>
      <c r="M359" t="e">
        <f>IF(VLOOKUP(I359,SOURCE!B:P,2,0)="/  { itemToBeCoded","To be coded","")</f>
        <v>#N/A</v>
      </c>
      <c r="N359" s="22"/>
      <c r="Q359" s="26" t="e">
        <f>VLOOKUP(I359,SOURCE!B:P,5,0)</f>
        <v>#N/A</v>
      </c>
      <c r="U359" t="e">
        <f t="shared" si="29"/>
        <v>#N/A</v>
      </c>
      <c r="V359" t="e">
        <f t="shared" si="30"/>
        <v>#N/A</v>
      </c>
      <c r="W359" s="22"/>
      <c r="X359" s="22"/>
      <c r="Y359" t="str">
        <f t="shared" si="31"/>
        <v/>
      </c>
    </row>
    <row r="360" spans="1:25" ht="17" thickBot="1">
      <c r="A360" s="24" t="str">
        <f>IF(ISNA(VLOOKUP(D360,D684:D$10322,1,0)),"",1)</f>
        <v/>
      </c>
      <c r="B360" s="24" t="str">
        <f>IF(ISNA(VLOOKUP(E360,E684:E$10322,1,0)),"",1)</f>
        <v/>
      </c>
      <c r="C360" s="2">
        <v>358</v>
      </c>
      <c r="D360" s="2" t="e">
        <f>VLOOKUP(C360,SOURCE!$V$3:$AC$2856,8,0)</f>
        <v>#N/A</v>
      </c>
      <c r="E360" s="26" t="e">
        <f>CHAR(34)&amp;VLOOKUP(C360,SOURCE!$V$3:$AC$2856,6,0)&amp;CHAR(34)</f>
        <v>#N/A</v>
      </c>
      <c r="F360" s="22" t="e">
        <f>VLOOKUP(C360,SOURCE!$V$3:$AD$2856,9,0)&amp;"           {"&amp;D360&amp;",   "&amp;E360&amp;"},"</f>
        <v>#N/A</v>
      </c>
      <c r="H360" t="b">
        <f>ISNA(VLOOKUP(J360,J684:J$823,1,0))</f>
        <v>1</v>
      </c>
      <c r="I360" s="27" t="e">
        <f>VLOOKUP(C360,SOURCE!V$6:AB$10035,7,0)</f>
        <v>#N/A</v>
      </c>
      <c r="J360" s="28" t="e">
        <f>VLOOKUP(C360,SOURCE!V$6:AB$10035,6,0)</f>
        <v>#N/A</v>
      </c>
      <c r="K360" s="30" t="e">
        <f t="shared" si="28"/>
        <v>#N/A</v>
      </c>
      <c r="L360" s="40" t="e">
        <f>VLOOKUP(C360,SOURCE!V$6:AB$10035,2,0)</f>
        <v>#N/A</v>
      </c>
      <c r="M360" t="e">
        <f>IF(VLOOKUP(I360,SOURCE!B:P,2,0)="/  { itemToBeCoded","To be coded","")</f>
        <v>#N/A</v>
      </c>
      <c r="N360" s="22"/>
      <c r="Q360" s="26" t="e">
        <f>VLOOKUP(I360,SOURCE!B:P,5,0)</f>
        <v>#N/A</v>
      </c>
      <c r="U360" t="e">
        <f t="shared" si="29"/>
        <v>#N/A</v>
      </c>
      <c r="V360" t="e">
        <f t="shared" si="30"/>
        <v>#N/A</v>
      </c>
      <c r="W360" s="22"/>
      <c r="X360" s="22"/>
      <c r="Y360" t="str">
        <f t="shared" si="31"/>
        <v/>
      </c>
    </row>
    <row r="361" spans="1:25" ht="17" thickBot="1">
      <c r="A361" s="24" t="str">
        <f>IF(ISNA(VLOOKUP(D361,D685:D$10322,1,0)),"",1)</f>
        <v/>
      </c>
      <c r="B361" s="24" t="str">
        <f>IF(ISNA(VLOOKUP(E361,E685:E$10322,1,0)),"",1)</f>
        <v/>
      </c>
      <c r="C361" s="2">
        <v>359</v>
      </c>
      <c r="D361" s="2" t="e">
        <f>VLOOKUP(C361,SOURCE!$V$3:$AC$2856,8,0)</f>
        <v>#N/A</v>
      </c>
      <c r="E361" s="26" t="e">
        <f>CHAR(34)&amp;VLOOKUP(C361,SOURCE!$V$3:$AC$2856,6,0)&amp;CHAR(34)</f>
        <v>#N/A</v>
      </c>
      <c r="F361" s="22" t="e">
        <f>VLOOKUP(C361,SOURCE!$V$3:$AD$2856,9,0)&amp;"           {"&amp;D361&amp;",   "&amp;E361&amp;"},"</f>
        <v>#N/A</v>
      </c>
      <c r="H361" t="b">
        <f>ISNA(VLOOKUP(J361,J685:J$823,1,0))</f>
        <v>1</v>
      </c>
      <c r="I361" s="27" t="e">
        <f>VLOOKUP(C361,SOURCE!V$6:AB$10035,7,0)</f>
        <v>#N/A</v>
      </c>
      <c r="J361" s="28" t="e">
        <f>VLOOKUP(C361,SOURCE!V$6:AB$10035,6,0)</f>
        <v>#N/A</v>
      </c>
      <c r="K361" s="30" t="e">
        <f t="shared" si="28"/>
        <v>#N/A</v>
      </c>
      <c r="L361" s="40" t="e">
        <f>VLOOKUP(C361,SOURCE!V$6:AB$10035,2,0)</f>
        <v>#N/A</v>
      </c>
      <c r="M361" t="e">
        <f>IF(VLOOKUP(I361,SOURCE!B:P,2,0)="/  { itemToBeCoded","To be coded","")</f>
        <v>#N/A</v>
      </c>
      <c r="N361" s="22"/>
      <c r="Q361" s="26" t="e">
        <f>VLOOKUP(I361,SOURCE!B:P,5,0)</f>
        <v>#N/A</v>
      </c>
      <c r="U361" t="e">
        <f t="shared" si="29"/>
        <v>#N/A</v>
      </c>
      <c r="V361" t="e">
        <f t="shared" si="30"/>
        <v>#N/A</v>
      </c>
      <c r="W361" s="22"/>
      <c r="X361" s="22"/>
      <c r="Y361" t="str">
        <f t="shared" si="31"/>
        <v/>
      </c>
    </row>
    <row r="362" spans="1:25" ht="17" thickBot="1">
      <c r="A362" s="24" t="str">
        <f>IF(ISNA(VLOOKUP(D362,D686:D$10322,1,0)),"",1)</f>
        <v/>
      </c>
      <c r="B362" s="24" t="str">
        <f>IF(ISNA(VLOOKUP(E362,E686:E$10322,1,0)),"",1)</f>
        <v/>
      </c>
      <c r="C362" s="2">
        <v>360</v>
      </c>
      <c r="D362" s="2" t="e">
        <f>VLOOKUP(C362,SOURCE!$V$3:$AC$2856,8,0)</f>
        <v>#N/A</v>
      </c>
      <c r="E362" s="26" t="e">
        <f>CHAR(34)&amp;VLOOKUP(C362,SOURCE!$V$3:$AC$2856,6,0)&amp;CHAR(34)</f>
        <v>#N/A</v>
      </c>
      <c r="F362" s="22" t="e">
        <f>VLOOKUP(C362,SOURCE!$V$3:$AD$2856,9,0)&amp;"           {"&amp;D362&amp;",   "&amp;E362&amp;"},"</f>
        <v>#N/A</v>
      </c>
      <c r="H362" t="b">
        <f>ISNA(VLOOKUP(J362,J686:J$823,1,0))</f>
        <v>1</v>
      </c>
      <c r="I362" s="27" t="e">
        <f>VLOOKUP(C362,SOURCE!V$6:AB$10035,7,0)</f>
        <v>#N/A</v>
      </c>
      <c r="J362" s="28" t="e">
        <f>VLOOKUP(C362,SOURCE!V$6:AB$10035,6,0)</f>
        <v>#N/A</v>
      </c>
      <c r="K362" s="30" t="e">
        <f t="shared" si="28"/>
        <v>#N/A</v>
      </c>
      <c r="L362" s="40" t="e">
        <f>VLOOKUP(C362,SOURCE!V$6:AB$10035,2,0)</f>
        <v>#N/A</v>
      </c>
      <c r="M362" t="e">
        <f>IF(VLOOKUP(I362,SOURCE!B:P,2,0)="/  { itemToBeCoded","To be coded","")</f>
        <v>#N/A</v>
      </c>
      <c r="N362" s="22"/>
      <c r="Q362" s="26" t="e">
        <f>VLOOKUP(I362,SOURCE!B:P,5,0)</f>
        <v>#N/A</v>
      </c>
      <c r="U362" t="e">
        <f t="shared" si="29"/>
        <v>#N/A</v>
      </c>
      <c r="V362" t="e">
        <f t="shared" si="30"/>
        <v>#N/A</v>
      </c>
      <c r="W362" s="22"/>
      <c r="X362" s="22"/>
      <c r="Y362" t="str">
        <f t="shared" si="31"/>
        <v/>
      </c>
    </row>
    <row r="363" spans="1:25" ht="17" thickBot="1">
      <c r="A363" s="24" t="str">
        <f>IF(ISNA(VLOOKUP(D363,D687:D$10322,1,0)),"",1)</f>
        <v/>
      </c>
      <c r="B363" s="24" t="str">
        <f>IF(ISNA(VLOOKUP(E363,E687:E$10322,1,0)),"",1)</f>
        <v/>
      </c>
      <c r="C363" s="2">
        <v>361</v>
      </c>
      <c r="D363" s="2" t="e">
        <f>VLOOKUP(C363,SOURCE!$V$3:$AC$2856,8,0)</f>
        <v>#N/A</v>
      </c>
      <c r="E363" s="26" t="e">
        <f>CHAR(34)&amp;VLOOKUP(C363,SOURCE!$V$3:$AC$2856,6,0)&amp;CHAR(34)</f>
        <v>#N/A</v>
      </c>
      <c r="F363" s="22" t="e">
        <f>VLOOKUP(C363,SOURCE!$V$3:$AD$2856,9,0)&amp;"           {"&amp;D363&amp;",   "&amp;E363&amp;"},"</f>
        <v>#N/A</v>
      </c>
      <c r="H363" t="b">
        <f>ISNA(VLOOKUP(J363,J687:J$823,1,0))</f>
        <v>1</v>
      </c>
      <c r="I363" s="27" t="e">
        <f>VLOOKUP(C363,SOURCE!V$6:AB$10035,7,0)</f>
        <v>#N/A</v>
      </c>
      <c r="J363" s="28" t="e">
        <f>VLOOKUP(C363,SOURCE!V$6:AB$10035,6,0)</f>
        <v>#N/A</v>
      </c>
      <c r="K363" s="30" t="e">
        <f t="shared" si="28"/>
        <v>#N/A</v>
      </c>
      <c r="L363" s="40" t="e">
        <f>VLOOKUP(C363,SOURCE!V$6:AB$10035,2,0)</f>
        <v>#N/A</v>
      </c>
      <c r="M363" t="e">
        <f>IF(VLOOKUP(I363,SOURCE!B:P,2,0)="/  { itemToBeCoded","To be coded","")</f>
        <v>#N/A</v>
      </c>
      <c r="N363" s="22"/>
      <c r="Q363" s="26" t="e">
        <f>VLOOKUP(I363,SOURCE!B:P,5,0)</f>
        <v>#N/A</v>
      </c>
      <c r="U363" t="e">
        <f t="shared" si="29"/>
        <v>#N/A</v>
      </c>
      <c r="V363" t="e">
        <f t="shared" si="30"/>
        <v>#N/A</v>
      </c>
      <c r="W363" s="22"/>
      <c r="X363" s="22"/>
      <c r="Y363" t="str">
        <f t="shared" si="31"/>
        <v/>
      </c>
    </row>
    <row r="364" spans="1:25" ht="17" thickBot="1">
      <c r="A364" s="24" t="str">
        <f>IF(ISNA(VLOOKUP(D364,D688:D$10322,1,0)),"",1)</f>
        <v/>
      </c>
      <c r="B364" s="24" t="str">
        <f>IF(ISNA(VLOOKUP(E364,E688:E$10322,1,0)),"",1)</f>
        <v/>
      </c>
      <c r="C364" s="2">
        <v>362</v>
      </c>
      <c r="D364" s="2" t="e">
        <f>VLOOKUP(C364,SOURCE!$V$3:$AC$2856,8,0)</f>
        <v>#N/A</v>
      </c>
      <c r="E364" s="26" t="e">
        <f>CHAR(34)&amp;VLOOKUP(C364,SOURCE!$V$3:$AC$2856,6,0)&amp;CHAR(34)</f>
        <v>#N/A</v>
      </c>
      <c r="F364" s="22" t="e">
        <f>VLOOKUP(C364,SOURCE!$V$3:$AD$2856,9,0)&amp;"           {"&amp;D364&amp;",   "&amp;E364&amp;"},"</f>
        <v>#N/A</v>
      </c>
      <c r="H364" t="b">
        <f>ISNA(VLOOKUP(J364,J688:J$823,1,0))</f>
        <v>1</v>
      </c>
      <c r="I364" s="27" t="e">
        <f>VLOOKUP(C364,SOURCE!V$6:AB$10035,7,0)</f>
        <v>#N/A</v>
      </c>
      <c r="J364" s="28" t="e">
        <f>VLOOKUP(C364,SOURCE!V$6:AB$10035,6,0)</f>
        <v>#N/A</v>
      </c>
      <c r="K364" s="30" t="e">
        <f t="shared" si="28"/>
        <v>#N/A</v>
      </c>
      <c r="L364" s="40" t="e">
        <f>VLOOKUP(C364,SOURCE!V$6:AB$10035,2,0)</f>
        <v>#N/A</v>
      </c>
      <c r="M364" t="e">
        <f>IF(VLOOKUP(I364,SOURCE!B:P,2,0)="/  { itemToBeCoded","To be coded","")</f>
        <v>#N/A</v>
      </c>
      <c r="N364" s="22"/>
      <c r="Q364" s="26" t="e">
        <f>VLOOKUP(I364,SOURCE!B:P,5,0)</f>
        <v>#N/A</v>
      </c>
      <c r="U364" t="e">
        <f t="shared" si="29"/>
        <v>#N/A</v>
      </c>
      <c r="V364" t="e">
        <f t="shared" si="30"/>
        <v>#N/A</v>
      </c>
      <c r="W364" s="22"/>
      <c r="X364" s="22"/>
      <c r="Y364" t="str">
        <f t="shared" si="31"/>
        <v/>
      </c>
    </row>
    <row r="365" spans="1:25" ht="17" thickBot="1">
      <c r="A365" s="24" t="str">
        <f>IF(ISNA(VLOOKUP(D365,D689:D$10322,1,0)),"",1)</f>
        <v/>
      </c>
      <c r="B365" s="24" t="str">
        <f>IF(ISNA(VLOOKUP(E365,E689:E$10322,1,0)),"",1)</f>
        <v/>
      </c>
      <c r="C365" s="2">
        <v>363</v>
      </c>
      <c r="D365" s="2" t="e">
        <f>VLOOKUP(C365,SOURCE!$V$3:$AC$2856,8,0)</f>
        <v>#N/A</v>
      </c>
      <c r="E365" s="26" t="e">
        <f>CHAR(34)&amp;VLOOKUP(C365,SOURCE!$V$3:$AC$2856,6,0)&amp;CHAR(34)</f>
        <v>#N/A</v>
      </c>
      <c r="F365" s="22" t="e">
        <f>VLOOKUP(C365,SOURCE!$V$3:$AD$2856,9,0)&amp;"           {"&amp;D365&amp;",   "&amp;E365&amp;"},"</f>
        <v>#N/A</v>
      </c>
      <c r="H365" t="b">
        <f>ISNA(VLOOKUP(J365,J689:J$823,1,0))</f>
        <v>1</v>
      </c>
      <c r="I365" s="27" t="e">
        <f>VLOOKUP(C365,SOURCE!V$6:AB$10035,7,0)</f>
        <v>#N/A</v>
      </c>
      <c r="J365" s="28" t="e">
        <f>VLOOKUP(C365,SOURCE!V$6:AB$10035,6,0)</f>
        <v>#N/A</v>
      </c>
      <c r="K365" s="30" t="e">
        <f t="shared" si="28"/>
        <v>#N/A</v>
      </c>
      <c r="L365" s="40" t="e">
        <f>VLOOKUP(C365,SOURCE!V$6:AB$10035,2,0)</f>
        <v>#N/A</v>
      </c>
      <c r="M365" t="e">
        <f>IF(VLOOKUP(I365,SOURCE!B:P,2,0)="/  { itemToBeCoded","To be coded","")</f>
        <v>#N/A</v>
      </c>
      <c r="N365" s="22"/>
      <c r="Q365" s="26" t="e">
        <f>VLOOKUP(I365,SOURCE!B:P,5,0)</f>
        <v>#N/A</v>
      </c>
      <c r="U365" t="e">
        <f t="shared" si="29"/>
        <v>#N/A</v>
      </c>
      <c r="V365" t="e">
        <f t="shared" si="30"/>
        <v>#N/A</v>
      </c>
      <c r="W365" s="22"/>
      <c r="X365" s="22"/>
      <c r="Y365" t="str">
        <f t="shared" si="31"/>
        <v/>
      </c>
    </row>
    <row r="366" spans="1:25" ht="17" thickBot="1">
      <c r="A366" s="24" t="str">
        <f>IF(ISNA(VLOOKUP(D366,D690:D$10322,1,0)),"",1)</f>
        <v/>
      </c>
      <c r="B366" s="24" t="str">
        <f>IF(ISNA(VLOOKUP(E366,E690:E$10322,1,0)),"",1)</f>
        <v/>
      </c>
      <c r="C366" s="2">
        <v>364</v>
      </c>
      <c r="D366" s="2" t="e">
        <f>VLOOKUP(C366,SOURCE!$V$3:$AC$2856,8,0)</f>
        <v>#N/A</v>
      </c>
      <c r="E366" s="26" t="e">
        <f>CHAR(34)&amp;VLOOKUP(C366,SOURCE!$V$3:$AC$2856,6,0)&amp;CHAR(34)</f>
        <v>#N/A</v>
      </c>
      <c r="F366" s="22" t="e">
        <f>VLOOKUP(C366,SOURCE!$V$3:$AD$2856,9,0)&amp;"           {"&amp;D366&amp;",   "&amp;E366&amp;"},"</f>
        <v>#N/A</v>
      </c>
      <c r="H366" t="b">
        <f>ISNA(VLOOKUP(J366,J690:J$823,1,0))</f>
        <v>1</v>
      </c>
      <c r="I366" s="27" t="e">
        <f>VLOOKUP(C366,SOURCE!V$6:AB$10035,7,0)</f>
        <v>#N/A</v>
      </c>
      <c r="J366" s="28" t="e">
        <f>VLOOKUP(C366,SOURCE!V$6:AB$10035,6,0)</f>
        <v>#N/A</v>
      </c>
      <c r="K366" s="30" t="e">
        <f t="shared" si="28"/>
        <v>#N/A</v>
      </c>
      <c r="L366" s="40" t="e">
        <f>VLOOKUP(C366,SOURCE!V$6:AB$10035,2,0)</f>
        <v>#N/A</v>
      </c>
      <c r="M366" t="e">
        <f>IF(VLOOKUP(I366,SOURCE!B:P,2,0)="/  { itemToBeCoded","To be coded","")</f>
        <v>#N/A</v>
      </c>
      <c r="N366" s="22"/>
      <c r="Q366" s="26" t="e">
        <f>VLOOKUP(I366,SOURCE!B:P,5,0)</f>
        <v>#N/A</v>
      </c>
      <c r="U366" t="e">
        <f t="shared" si="29"/>
        <v>#N/A</v>
      </c>
      <c r="V366" t="e">
        <f t="shared" si="30"/>
        <v>#N/A</v>
      </c>
      <c r="W366" s="22"/>
      <c r="X366" s="22"/>
      <c r="Y366" t="str">
        <f t="shared" si="31"/>
        <v/>
      </c>
    </row>
    <row r="367" spans="1:25" ht="17" thickBot="1">
      <c r="A367" s="24" t="str">
        <f>IF(ISNA(VLOOKUP(D367,D691:D$10322,1,0)),"",1)</f>
        <v/>
      </c>
      <c r="B367" s="24" t="str">
        <f>IF(ISNA(VLOOKUP(E367,E691:E$10322,1,0)),"",1)</f>
        <v/>
      </c>
      <c r="C367" s="2">
        <v>365</v>
      </c>
      <c r="D367" s="2" t="e">
        <f>VLOOKUP(C367,SOURCE!$V$3:$AC$2856,8,0)</f>
        <v>#N/A</v>
      </c>
      <c r="E367" s="26" t="e">
        <f>CHAR(34)&amp;VLOOKUP(C367,SOURCE!$V$3:$AC$2856,6,0)&amp;CHAR(34)</f>
        <v>#N/A</v>
      </c>
      <c r="F367" s="22" t="e">
        <f>VLOOKUP(C367,SOURCE!$V$3:$AD$2856,9,0)&amp;"           {"&amp;D367&amp;",   "&amp;E367&amp;"},"</f>
        <v>#N/A</v>
      </c>
      <c r="H367" t="b">
        <f>ISNA(VLOOKUP(J367,J691:J$823,1,0))</f>
        <v>1</v>
      </c>
      <c r="I367" s="27" t="e">
        <f>VLOOKUP(C367,SOURCE!V$6:AB$10035,7,0)</f>
        <v>#N/A</v>
      </c>
      <c r="J367" s="28" t="e">
        <f>VLOOKUP(C367,SOURCE!V$6:AB$10035,6,0)</f>
        <v>#N/A</v>
      </c>
      <c r="K367" s="30" t="e">
        <f t="shared" si="28"/>
        <v>#N/A</v>
      </c>
      <c r="L367" s="40" t="e">
        <f>VLOOKUP(C367,SOURCE!V$6:AB$10035,2,0)</f>
        <v>#N/A</v>
      </c>
      <c r="M367" t="e">
        <f>IF(VLOOKUP(I367,SOURCE!B:P,2,0)="/  { itemToBeCoded","To be coded","")</f>
        <v>#N/A</v>
      </c>
      <c r="N367" s="22"/>
      <c r="Q367" s="26" t="e">
        <f>VLOOKUP(I367,SOURCE!B:P,5,0)</f>
        <v>#N/A</v>
      </c>
      <c r="U367" t="e">
        <f t="shared" si="29"/>
        <v>#N/A</v>
      </c>
      <c r="V367" t="e">
        <f t="shared" si="30"/>
        <v>#N/A</v>
      </c>
      <c r="W367" s="22"/>
      <c r="X367" s="22"/>
      <c r="Y367" t="str">
        <f t="shared" si="31"/>
        <v/>
      </c>
    </row>
    <row r="368" spans="1:25" ht="17" thickBot="1">
      <c r="A368" s="24" t="str">
        <f>IF(ISNA(VLOOKUP(D368,D692:D$10322,1,0)),"",1)</f>
        <v/>
      </c>
      <c r="B368" s="24" t="str">
        <f>IF(ISNA(VLOOKUP(E368,E692:E$10322,1,0)),"",1)</f>
        <v/>
      </c>
      <c r="C368" s="2">
        <v>366</v>
      </c>
      <c r="D368" s="2" t="e">
        <f>VLOOKUP(C368,SOURCE!$V$3:$AC$2856,8,0)</f>
        <v>#N/A</v>
      </c>
      <c r="E368" s="26" t="e">
        <f>CHAR(34)&amp;VLOOKUP(C368,SOURCE!$V$3:$AC$2856,6,0)&amp;CHAR(34)</f>
        <v>#N/A</v>
      </c>
      <c r="F368" s="22" t="e">
        <f>VLOOKUP(C368,SOURCE!$V$3:$AD$2856,9,0)&amp;"           {"&amp;D368&amp;",   "&amp;E368&amp;"},"</f>
        <v>#N/A</v>
      </c>
      <c r="H368" t="b">
        <f>ISNA(VLOOKUP(J368,J692:J$823,1,0))</f>
        <v>1</v>
      </c>
      <c r="I368" s="27" t="e">
        <f>VLOOKUP(C368,SOURCE!V$6:AB$10035,7,0)</f>
        <v>#N/A</v>
      </c>
      <c r="J368" s="28" t="e">
        <f>VLOOKUP(C368,SOURCE!V$6:AB$10035,6,0)</f>
        <v>#N/A</v>
      </c>
      <c r="K368" s="30" t="e">
        <f t="shared" si="28"/>
        <v>#N/A</v>
      </c>
      <c r="L368" s="40" t="e">
        <f>VLOOKUP(C368,SOURCE!V$6:AB$10035,2,0)</f>
        <v>#N/A</v>
      </c>
      <c r="M368" t="e">
        <f>IF(VLOOKUP(I368,SOURCE!B:P,2,0)="/  { itemToBeCoded","To be coded","")</f>
        <v>#N/A</v>
      </c>
      <c r="N368" s="22"/>
      <c r="Q368" s="26" t="e">
        <f>VLOOKUP(I368,SOURCE!B:P,5,0)</f>
        <v>#N/A</v>
      </c>
      <c r="U368" t="e">
        <f t="shared" si="29"/>
        <v>#N/A</v>
      </c>
      <c r="V368" t="e">
        <f t="shared" si="30"/>
        <v>#N/A</v>
      </c>
      <c r="W368" s="22"/>
      <c r="X368" s="22"/>
      <c r="Y368" t="str">
        <f t="shared" si="31"/>
        <v/>
      </c>
    </row>
    <row r="369" spans="1:25" ht="17" thickBot="1">
      <c r="A369" s="24" t="str">
        <f>IF(ISNA(VLOOKUP(D369,D693:D$10322,1,0)),"",1)</f>
        <v/>
      </c>
      <c r="B369" s="24" t="str">
        <f>IF(ISNA(VLOOKUP(E369,E693:E$10322,1,0)),"",1)</f>
        <v/>
      </c>
      <c r="C369" s="2">
        <v>367</v>
      </c>
      <c r="D369" s="2" t="e">
        <f>VLOOKUP(C369,SOURCE!$V$3:$AC$2856,8,0)</f>
        <v>#N/A</v>
      </c>
      <c r="E369" s="26" t="e">
        <f>CHAR(34)&amp;VLOOKUP(C369,SOURCE!$V$3:$AC$2856,6,0)&amp;CHAR(34)</f>
        <v>#N/A</v>
      </c>
      <c r="F369" s="22" t="e">
        <f>VLOOKUP(C369,SOURCE!$V$3:$AD$2856,9,0)&amp;"           {"&amp;D369&amp;",   "&amp;E369&amp;"},"</f>
        <v>#N/A</v>
      </c>
      <c r="H369" t="b">
        <f>ISNA(VLOOKUP(J369,J693:J$823,1,0))</f>
        <v>1</v>
      </c>
      <c r="I369" s="27" t="e">
        <f>VLOOKUP(C369,SOURCE!V$6:AB$10035,7,0)</f>
        <v>#N/A</v>
      </c>
      <c r="J369" s="28" t="e">
        <f>VLOOKUP(C369,SOURCE!V$6:AB$10035,6,0)</f>
        <v>#N/A</v>
      </c>
      <c r="K369" s="30" t="e">
        <f t="shared" si="28"/>
        <v>#N/A</v>
      </c>
      <c r="L369" s="40" t="e">
        <f>VLOOKUP(C369,SOURCE!V$6:AB$10035,2,0)</f>
        <v>#N/A</v>
      </c>
      <c r="M369" t="e">
        <f>IF(VLOOKUP(I369,SOURCE!B:P,2,0)="/  { itemToBeCoded","To be coded","")</f>
        <v>#N/A</v>
      </c>
      <c r="N369" s="22"/>
      <c r="Q369" s="26" t="e">
        <f>VLOOKUP(I369,SOURCE!B:P,5,0)</f>
        <v>#N/A</v>
      </c>
      <c r="U369" t="e">
        <f t="shared" si="29"/>
        <v>#N/A</v>
      </c>
      <c r="V369" t="e">
        <f t="shared" si="30"/>
        <v>#N/A</v>
      </c>
      <c r="W369" s="22"/>
      <c r="X369" s="22"/>
      <c r="Y369" t="str">
        <f t="shared" si="31"/>
        <v/>
      </c>
    </row>
    <row r="370" spans="1:25" ht="17" thickBot="1">
      <c r="A370" s="24" t="str">
        <f>IF(ISNA(VLOOKUP(D370,D694:D$10322,1,0)),"",1)</f>
        <v/>
      </c>
      <c r="B370" s="24" t="str">
        <f>IF(ISNA(VLOOKUP(E370,E694:E$10322,1,0)),"",1)</f>
        <v/>
      </c>
      <c r="C370" s="2">
        <v>368</v>
      </c>
      <c r="D370" s="2" t="e">
        <f>VLOOKUP(C370,SOURCE!$V$3:$AC$2856,8,0)</f>
        <v>#N/A</v>
      </c>
      <c r="E370" s="26" t="e">
        <f>CHAR(34)&amp;VLOOKUP(C370,SOURCE!$V$3:$AC$2856,6,0)&amp;CHAR(34)</f>
        <v>#N/A</v>
      </c>
      <c r="F370" s="22" t="e">
        <f>VLOOKUP(C370,SOURCE!$V$3:$AD$2856,9,0)&amp;"           {"&amp;D370&amp;",   "&amp;E370&amp;"},"</f>
        <v>#N/A</v>
      </c>
      <c r="H370" t="b">
        <f>ISNA(VLOOKUP(J370,J694:J$823,1,0))</f>
        <v>1</v>
      </c>
      <c r="I370" s="27" t="e">
        <f>VLOOKUP(C370,SOURCE!V$6:AB$10035,7,0)</f>
        <v>#N/A</v>
      </c>
      <c r="J370" s="28" t="e">
        <f>VLOOKUP(C370,SOURCE!V$6:AB$10035,6,0)</f>
        <v>#N/A</v>
      </c>
      <c r="K370" s="30" t="e">
        <f t="shared" si="28"/>
        <v>#N/A</v>
      </c>
      <c r="L370" s="40" t="e">
        <f>VLOOKUP(C370,SOURCE!V$6:AB$10035,2,0)</f>
        <v>#N/A</v>
      </c>
      <c r="M370" t="e">
        <f>IF(VLOOKUP(I370,SOURCE!B:P,2,0)="/  { itemToBeCoded","To be coded","")</f>
        <v>#N/A</v>
      </c>
      <c r="N370" s="22"/>
      <c r="Q370" s="26" t="e">
        <f>VLOOKUP(I370,SOURCE!B:P,5,0)</f>
        <v>#N/A</v>
      </c>
      <c r="U370" t="e">
        <f t="shared" si="29"/>
        <v>#N/A</v>
      </c>
      <c r="V370" t="e">
        <f t="shared" si="30"/>
        <v>#N/A</v>
      </c>
      <c r="W370" s="22"/>
      <c r="X370" s="22"/>
      <c r="Y370" t="str">
        <f t="shared" si="31"/>
        <v/>
      </c>
    </row>
    <row r="371" spans="1:25" ht="17" thickBot="1">
      <c r="A371" s="24" t="str">
        <f>IF(ISNA(VLOOKUP(D371,D695:D$10322,1,0)),"",1)</f>
        <v/>
      </c>
      <c r="B371" s="24" t="str">
        <f>IF(ISNA(VLOOKUP(E371,E695:E$10322,1,0)),"",1)</f>
        <v/>
      </c>
      <c r="C371" s="2">
        <v>369</v>
      </c>
      <c r="D371" s="2" t="e">
        <f>VLOOKUP(C371,SOURCE!$V$3:$AC$2856,8,0)</f>
        <v>#N/A</v>
      </c>
      <c r="E371" s="26" t="e">
        <f>CHAR(34)&amp;VLOOKUP(C371,SOURCE!$V$3:$AC$2856,6,0)&amp;CHAR(34)</f>
        <v>#N/A</v>
      </c>
      <c r="F371" s="22" t="e">
        <f>VLOOKUP(C371,SOURCE!$V$3:$AD$2856,9,0)&amp;"           {"&amp;D371&amp;",   "&amp;E371&amp;"},"</f>
        <v>#N/A</v>
      </c>
      <c r="H371" t="b">
        <f>ISNA(VLOOKUP(J371,J695:J$823,1,0))</f>
        <v>1</v>
      </c>
      <c r="I371" s="27" t="e">
        <f>VLOOKUP(C371,SOURCE!V$6:AB$10035,7,0)</f>
        <v>#N/A</v>
      </c>
      <c r="J371" s="28" t="e">
        <f>VLOOKUP(C371,SOURCE!V$6:AB$10035,6,0)</f>
        <v>#N/A</v>
      </c>
      <c r="K371" s="30" t="e">
        <f t="shared" si="28"/>
        <v>#N/A</v>
      </c>
      <c r="L371" s="40" t="e">
        <f>VLOOKUP(C371,SOURCE!V$6:AB$10035,2,0)</f>
        <v>#N/A</v>
      </c>
      <c r="M371" t="e">
        <f>IF(VLOOKUP(I371,SOURCE!B:P,2,0)="/  { itemToBeCoded","To be coded","")</f>
        <v>#N/A</v>
      </c>
      <c r="N371" s="22"/>
      <c r="Q371" s="26" t="e">
        <f>VLOOKUP(I371,SOURCE!B:P,5,0)</f>
        <v>#N/A</v>
      </c>
      <c r="U371" t="e">
        <f t="shared" si="29"/>
        <v>#N/A</v>
      </c>
      <c r="V371" t="e">
        <f t="shared" si="30"/>
        <v>#N/A</v>
      </c>
      <c r="W371" s="22"/>
      <c r="X371" s="22"/>
      <c r="Y371" t="str">
        <f t="shared" si="31"/>
        <v/>
      </c>
    </row>
    <row r="372" spans="1:25" ht="17" thickBot="1">
      <c r="A372" s="24" t="str">
        <f>IF(ISNA(VLOOKUP(D372,D696:D$10322,1,0)),"",1)</f>
        <v/>
      </c>
      <c r="B372" s="24" t="str">
        <f>IF(ISNA(VLOOKUP(E372,E696:E$10322,1,0)),"",1)</f>
        <v/>
      </c>
      <c r="C372" s="2">
        <v>370</v>
      </c>
      <c r="D372" s="2" t="e">
        <f>VLOOKUP(C372,SOURCE!$V$3:$AC$2856,8,0)</f>
        <v>#N/A</v>
      </c>
      <c r="E372" s="26" t="e">
        <f>CHAR(34)&amp;VLOOKUP(C372,SOURCE!$V$3:$AC$2856,6,0)&amp;CHAR(34)</f>
        <v>#N/A</v>
      </c>
      <c r="F372" s="22" t="e">
        <f>VLOOKUP(C372,SOURCE!$V$3:$AD$2856,9,0)&amp;"           {"&amp;D372&amp;",   "&amp;E372&amp;"},"</f>
        <v>#N/A</v>
      </c>
      <c r="H372" t="b">
        <f>ISNA(VLOOKUP(J372,J696:J$823,1,0))</f>
        <v>1</v>
      </c>
      <c r="I372" s="27" t="e">
        <f>VLOOKUP(C372,SOURCE!V$6:AB$10035,7,0)</f>
        <v>#N/A</v>
      </c>
      <c r="J372" s="28" t="e">
        <f>VLOOKUP(C372,SOURCE!V$6:AB$10035,6,0)</f>
        <v>#N/A</v>
      </c>
      <c r="K372" s="30" t="e">
        <f t="shared" si="28"/>
        <v>#N/A</v>
      </c>
      <c r="L372" s="40" t="e">
        <f>VLOOKUP(C372,SOURCE!V$6:AB$10035,2,0)</f>
        <v>#N/A</v>
      </c>
      <c r="M372" t="e">
        <f>IF(VLOOKUP(I372,SOURCE!B:P,2,0)="/  { itemToBeCoded","To be coded","")</f>
        <v>#N/A</v>
      </c>
      <c r="N372" s="22"/>
      <c r="Q372" s="26" t="e">
        <f>VLOOKUP(I372,SOURCE!B:P,5,0)</f>
        <v>#N/A</v>
      </c>
      <c r="U372" t="e">
        <f t="shared" si="29"/>
        <v>#N/A</v>
      </c>
      <c r="V372" t="e">
        <f t="shared" si="30"/>
        <v>#N/A</v>
      </c>
      <c r="W372" s="22"/>
      <c r="X372" s="22"/>
      <c r="Y372" t="str">
        <f t="shared" si="31"/>
        <v/>
      </c>
    </row>
    <row r="373" spans="1:25" ht="17" thickBot="1">
      <c r="A373" s="24" t="str">
        <f>IF(ISNA(VLOOKUP(D373,D697:D$10322,1,0)),"",1)</f>
        <v/>
      </c>
      <c r="B373" s="24" t="str">
        <f>IF(ISNA(VLOOKUP(E373,E697:E$10322,1,0)),"",1)</f>
        <v/>
      </c>
      <c r="C373" s="2">
        <v>371</v>
      </c>
      <c r="D373" s="2" t="e">
        <f>VLOOKUP(C373,SOURCE!$V$3:$AC$2856,8,0)</f>
        <v>#N/A</v>
      </c>
      <c r="E373" s="26" t="e">
        <f>CHAR(34)&amp;VLOOKUP(C373,SOURCE!$V$3:$AC$2856,6,0)&amp;CHAR(34)</f>
        <v>#N/A</v>
      </c>
      <c r="F373" s="22" t="e">
        <f>VLOOKUP(C373,SOURCE!$V$3:$AD$2856,9,0)&amp;"           {"&amp;D373&amp;",   "&amp;E373&amp;"},"</f>
        <v>#N/A</v>
      </c>
      <c r="H373" t="b">
        <f>ISNA(VLOOKUP(J373,J697:J$823,1,0))</f>
        <v>1</v>
      </c>
      <c r="I373" s="27" t="e">
        <f>VLOOKUP(C373,SOURCE!V$6:AB$10035,7,0)</f>
        <v>#N/A</v>
      </c>
      <c r="J373" s="28" t="e">
        <f>VLOOKUP(C373,SOURCE!V$6:AB$10035,6,0)</f>
        <v>#N/A</v>
      </c>
      <c r="K373" s="30" t="e">
        <f t="shared" si="28"/>
        <v>#N/A</v>
      </c>
      <c r="L373" s="40" t="e">
        <f>VLOOKUP(C373,SOURCE!V$6:AB$10035,2,0)</f>
        <v>#N/A</v>
      </c>
      <c r="M373" t="e">
        <f>IF(VLOOKUP(I373,SOURCE!B:P,2,0)="/  { itemToBeCoded","To be coded","")</f>
        <v>#N/A</v>
      </c>
      <c r="N373" s="22"/>
      <c r="Q373" s="26" t="e">
        <f>VLOOKUP(I373,SOURCE!B:P,5,0)</f>
        <v>#N/A</v>
      </c>
      <c r="U373" t="e">
        <f t="shared" si="29"/>
        <v>#N/A</v>
      </c>
      <c r="V373" t="e">
        <f t="shared" si="30"/>
        <v>#N/A</v>
      </c>
      <c r="W373" s="22"/>
      <c r="X373" s="22"/>
      <c r="Y373" t="str">
        <f t="shared" si="31"/>
        <v/>
      </c>
    </row>
    <row r="374" spans="1:25" ht="17" thickBot="1">
      <c r="A374" s="24" t="str">
        <f>IF(ISNA(VLOOKUP(D374,D698:D$10322,1,0)),"",1)</f>
        <v/>
      </c>
      <c r="B374" s="24" t="str">
        <f>IF(ISNA(VLOOKUP(E374,E698:E$10322,1,0)),"",1)</f>
        <v/>
      </c>
      <c r="C374" s="2">
        <v>372</v>
      </c>
      <c r="D374" s="2" t="e">
        <f>VLOOKUP(C374,SOURCE!$V$3:$AC$2856,8,0)</f>
        <v>#N/A</v>
      </c>
      <c r="E374" s="26" t="e">
        <f>CHAR(34)&amp;VLOOKUP(C374,SOURCE!$V$3:$AC$2856,6,0)&amp;CHAR(34)</f>
        <v>#N/A</v>
      </c>
      <c r="F374" s="22" t="e">
        <f>VLOOKUP(C374,SOURCE!$V$3:$AD$2856,9,0)&amp;"           {"&amp;D374&amp;",   "&amp;E374&amp;"},"</f>
        <v>#N/A</v>
      </c>
      <c r="H374" t="b">
        <f>ISNA(VLOOKUP(J374,J698:J$823,1,0))</f>
        <v>1</v>
      </c>
      <c r="I374" s="27" t="e">
        <f>VLOOKUP(C374,SOURCE!V$6:AB$10035,7,0)</f>
        <v>#N/A</v>
      </c>
      <c r="J374" s="28" t="e">
        <f>VLOOKUP(C374,SOURCE!V$6:AB$10035,6,0)</f>
        <v>#N/A</v>
      </c>
      <c r="K374" s="30" t="e">
        <f t="shared" si="28"/>
        <v>#N/A</v>
      </c>
      <c r="L374" s="40" t="e">
        <f>VLOOKUP(C374,SOURCE!V$6:AB$10035,2,0)</f>
        <v>#N/A</v>
      </c>
      <c r="M374" t="e">
        <f>IF(VLOOKUP(I374,SOURCE!B:P,2,0)="/  { itemToBeCoded","To be coded","")</f>
        <v>#N/A</v>
      </c>
      <c r="N374" s="22"/>
      <c r="Q374" s="26" t="e">
        <f>VLOOKUP(I374,SOURCE!B:P,5,0)</f>
        <v>#N/A</v>
      </c>
      <c r="U374" t="e">
        <f t="shared" si="29"/>
        <v>#N/A</v>
      </c>
      <c r="V374" t="e">
        <f t="shared" si="30"/>
        <v>#N/A</v>
      </c>
      <c r="W374" s="22"/>
      <c r="X374" s="22"/>
      <c r="Y374" t="str">
        <f t="shared" si="31"/>
        <v/>
      </c>
    </row>
    <row r="375" spans="1:25" ht="17" thickBot="1">
      <c r="A375" s="24" t="str">
        <f>IF(ISNA(VLOOKUP(D375,D699:D$10322,1,0)),"",1)</f>
        <v/>
      </c>
      <c r="B375" s="24" t="str">
        <f>IF(ISNA(VLOOKUP(E375,E699:E$10322,1,0)),"",1)</f>
        <v/>
      </c>
      <c r="C375" s="2">
        <v>373</v>
      </c>
      <c r="D375" s="2" t="e">
        <f>VLOOKUP(C375,SOURCE!$V$3:$AC$2856,8,0)</f>
        <v>#N/A</v>
      </c>
      <c r="E375" s="26" t="e">
        <f>CHAR(34)&amp;VLOOKUP(C375,SOURCE!$V$3:$AC$2856,6,0)&amp;CHAR(34)</f>
        <v>#N/A</v>
      </c>
      <c r="F375" s="22" t="e">
        <f>VLOOKUP(C375,SOURCE!$V$3:$AD$2856,9,0)&amp;"           {"&amp;D375&amp;",   "&amp;E375&amp;"},"</f>
        <v>#N/A</v>
      </c>
      <c r="H375" t="b">
        <f>ISNA(VLOOKUP(J375,J699:J$823,1,0))</f>
        <v>1</v>
      </c>
      <c r="I375" s="27" t="e">
        <f>VLOOKUP(C375,SOURCE!V$6:AB$10035,7,0)</f>
        <v>#N/A</v>
      </c>
      <c r="J375" s="28" t="e">
        <f>VLOOKUP(C375,SOURCE!V$6:AB$10035,6,0)</f>
        <v>#N/A</v>
      </c>
      <c r="K375" s="30" t="e">
        <f t="shared" si="28"/>
        <v>#N/A</v>
      </c>
      <c r="L375" s="40" t="e">
        <f>VLOOKUP(C375,SOURCE!V$6:AB$10035,2,0)</f>
        <v>#N/A</v>
      </c>
      <c r="M375" t="e">
        <f>IF(VLOOKUP(I375,SOURCE!B:P,2,0)="/  { itemToBeCoded","To be coded","")</f>
        <v>#N/A</v>
      </c>
      <c r="N375" s="22"/>
      <c r="Q375" s="26" t="e">
        <f>VLOOKUP(I375,SOURCE!B:P,5,0)</f>
        <v>#N/A</v>
      </c>
      <c r="U375" t="e">
        <f t="shared" si="29"/>
        <v>#N/A</v>
      </c>
      <c r="V375" t="e">
        <f t="shared" si="30"/>
        <v>#N/A</v>
      </c>
      <c r="W375" s="22"/>
      <c r="X375" s="22"/>
      <c r="Y375" t="str">
        <f t="shared" si="31"/>
        <v/>
      </c>
    </row>
    <row r="376" spans="1:25" ht="17" thickBot="1">
      <c r="A376" s="24" t="str">
        <f>IF(ISNA(VLOOKUP(D376,D700:D$10322,1,0)),"",1)</f>
        <v/>
      </c>
      <c r="B376" s="24" t="str">
        <f>IF(ISNA(VLOOKUP(E376,E700:E$10322,1,0)),"",1)</f>
        <v/>
      </c>
      <c r="C376" s="2">
        <v>374</v>
      </c>
      <c r="D376" s="2" t="e">
        <f>VLOOKUP(C376,SOURCE!$V$3:$AC$2856,8,0)</f>
        <v>#N/A</v>
      </c>
      <c r="E376" s="26" t="e">
        <f>CHAR(34)&amp;VLOOKUP(C376,SOURCE!$V$3:$AC$2856,6,0)&amp;CHAR(34)</f>
        <v>#N/A</v>
      </c>
      <c r="F376" s="22" t="e">
        <f>VLOOKUP(C376,SOURCE!$V$3:$AD$2856,9,0)&amp;"           {"&amp;D376&amp;",   "&amp;E376&amp;"},"</f>
        <v>#N/A</v>
      </c>
      <c r="H376" t="b">
        <f>ISNA(VLOOKUP(J376,J700:J$823,1,0))</f>
        <v>1</v>
      </c>
      <c r="I376" s="27" t="e">
        <f>VLOOKUP(C376,SOURCE!V$6:AB$10035,7,0)</f>
        <v>#N/A</v>
      </c>
      <c r="J376" s="28" t="e">
        <f>VLOOKUP(C376,SOURCE!V$6:AB$10035,6,0)</f>
        <v>#N/A</v>
      </c>
      <c r="K376" s="30" t="e">
        <f t="shared" si="28"/>
        <v>#N/A</v>
      </c>
      <c r="L376" s="40" t="e">
        <f>VLOOKUP(C376,SOURCE!V$6:AB$10035,2,0)</f>
        <v>#N/A</v>
      </c>
      <c r="M376" t="e">
        <f>IF(VLOOKUP(I376,SOURCE!B:P,2,0)="/  { itemToBeCoded","To be coded","")</f>
        <v>#N/A</v>
      </c>
      <c r="N376" s="22"/>
      <c r="Q376" s="26" t="e">
        <f>VLOOKUP(I376,SOURCE!B:P,5,0)</f>
        <v>#N/A</v>
      </c>
      <c r="U376" t="e">
        <f t="shared" si="29"/>
        <v>#N/A</v>
      </c>
      <c r="V376" t="e">
        <f t="shared" si="30"/>
        <v>#N/A</v>
      </c>
      <c r="W376" s="22"/>
      <c r="X376" s="22"/>
      <c r="Y376" t="str">
        <f t="shared" si="31"/>
        <v/>
      </c>
    </row>
    <row r="377" spans="1:25" ht="17" thickBot="1">
      <c r="A377" s="24" t="str">
        <f>IF(ISNA(VLOOKUP(D377,D701:D$10322,1,0)),"",1)</f>
        <v/>
      </c>
      <c r="B377" s="24" t="str">
        <f>IF(ISNA(VLOOKUP(E377,E701:E$10322,1,0)),"",1)</f>
        <v/>
      </c>
      <c r="C377" s="2">
        <v>375</v>
      </c>
      <c r="D377" s="2" t="e">
        <f>VLOOKUP(C377,SOURCE!$V$3:$AC$2856,8,0)</f>
        <v>#N/A</v>
      </c>
      <c r="E377" s="26" t="e">
        <f>CHAR(34)&amp;VLOOKUP(C377,SOURCE!$V$3:$AC$2856,6,0)&amp;CHAR(34)</f>
        <v>#N/A</v>
      </c>
      <c r="F377" s="22" t="e">
        <f>VLOOKUP(C377,SOURCE!$V$3:$AD$2856,9,0)&amp;"           {"&amp;D377&amp;",   "&amp;E377&amp;"},"</f>
        <v>#N/A</v>
      </c>
      <c r="H377" t="b">
        <f>ISNA(VLOOKUP(J377,J701:J$823,1,0))</f>
        <v>1</v>
      </c>
      <c r="I377" s="27" t="e">
        <f>VLOOKUP(C377,SOURCE!V$6:AB$10035,7,0)</f>
        <v>#N/A</v>
      </c>
      <c r="J377" s="28" t="e">
        <f>VLOOKUP(C377,SOURCE!V$6:AB$10035,6,0)</f>
        <v>#N/A</v>
      </c>
      <c r="K377" s="30" t="e">
        <f t="shared" si="28"/>
        <v>#N/A</v>
      </c>
      <c r="L377" s="40" t="e">
        <f>VLOOKUP(C377,SOURCE!V$6:AB$10035,2,0)</f>
        <v>#N/A</v>
      </c>
      <c r="M377" t="e">
        <f>IF(VLOOKUP(I377,SOURCE!B:P,2,0)="/  { itemToBeCoded","To be coded","")</f>
        <v>#N/A</v>
      </c>
      <c r="N377" s="22"/>
      <c r="Q377" s="26" t="e">
        <f>VLOOKUP(I377,SOURCE!B:P,5,0)</f>
        <v>#N/A</v>
      </c>
      <c r="U377" t="e">
        <f t="shared" si="29"/>
        <v>#N/A</v>
      </c>
      <c r="V377" t="e">
        <f t="shared" si="30"/>
        <v>#N/A</v>
      </c>
      <c r="W377" s="22"/>
      <c r="X377" s="22"/>
      <c r="Y377" t="str">
        <f t="shared" si="31"/>
        <v/>
      </c>
    </row>
    <row r="378" spans="1:25" ht="17" thickBot="1">
      <c r="A378" s="24" t="str">
        <f>IF(ISNA(VLOOKUP(D378,D702:D$10322,1,0)),"",1)</f>
        <v/>
      </c>
      <c r="B378" s="24" t="str">
        <f>IF(ISNA(VLOOKUP(E378,E702:E$10322,1,0)),"",1)</f>
        <v/>
      </c>
      <c r="C378" s="2">
        <v>376</v>
      </c>
      <c r="D378" s="2" t="e">
        <f>VLOOKUP(C378,SOURCE!$V$3:$AC$2856,8,0)</f>
        <v>#N/A</v>
      </c>
      <c r="E378" s="26" t="e">
        <f>CHAR(34)&amp;VLOOKUP(C378,SOURCE!$V$3:$AC$2856,6,0)&amp;CHAR(34)</f>
        <v>#N/A</v>
      </c>
      <c r="F378" s="22" t="e">
        <f>VLOOKUP(C378,SOURCE!$V$3:$AD$2856,9,0)&amp;"           {"&amp;D378&amp;",   "&amp;E378&amp;"},"</f>
        <v>#N/A</v>
      </c>
      <c r="H378" t="b">
        <f>ISNA(VLOOKUP(J378,J702:J$823,1,0))</f>
        <v>1</v>
      </c>
      <c r="I378" s="27" t="e">
        <f>VLOOKUP(C378,SOURCE!V$6:AB$10035,7,0)</f>
        <v>#N/A</v>
      </c>
      <c r="J378" s="28" t="e">
        <f>VLOOKUP(C378,SOURCE!V$6:AB$10035,6,0)</f>
        <v>#N/A</v>
      </c>
      <c r="K378" s="30" t="e">
        <f t="shared" si="28"/>
        <v>#N/A</v>
      </c>
      <c r="L378" s="40" t="e">
        <f>VLOOKUP(C378,SOURCE!V$6:AB$10035,2,0)</f>
        <v>#N/A</v>
      </c>
      <c r="M378" t="e">
        <f>IF(VLOOKUP(I378,SOURCE!B:P,2,0)="/  { itemToBeCoded","To be coded","")</f>
        <v>#N/A</v>
      </c>
      <c r="N378" s="22"/>
      <c r="Q378" s="26" t="e">
        <f>VLOOKUP(I378,SOURCE!B:P,5,0)</f>
        <v>#N/A</v>
      </c>
      <c r="U378" t="e">
        <f t="shared" si="29"/>
        <v>#N/A</v>
      </c>
      <c r="V378" t="e">
        <f t="shared" si="30"/>
        <v>#N/A</v>
      </c>
      <c r="W378" s="22"/>
      <c r="X378" s="22"/>
      <c r="Y378" t="str">
        <f t="shared" si="31"/>
        <v/>
      </c>
    </row>
    <row r="379" spans="1:25" ht="17" thickBot="1">
      <c r="A379" s="24" t="str">
        <f>IF(ISNA(VLOOKUP(D379,D703:D$10322,1,0)),"",1)</f>
        <v/>
      </c>
      <c r="B379" s="24" t="str">
        <f>IF(ISNA(VLOOKUP(E379,E703:E$10322,1,0)),"",1)</f>
        <v/>
      </c>
      <c r="C379" s="2">
        <v>377</v>
      </c>
      <c r="D379" s="2" t="e">
        <f>VLOOKUP(C379,SOURCE!$V$3:$AC$2856,8,0)</f>
        <v>#N/A</v>
      </c>
      <c r="E379" s="26" t="e">
        <f>CHAR(34)&amp;VLOOKUP(C379,SOURCE!$V$3:$AC$2856,6,0)&amp;CHAR(34)</f>
        <v>#N/A</v>
      </c>
      <c r="F379" s="22" t="e">
        <f>VLOOKUP(C379,SOURCE!$V$3:$AD$2856,9,0)&amp;"           {"&amp;D379&amp;",   "&amp;E379&amp;"},"</f>
        <v>#N/A</v>
      </c>
      <c r="H379" t="b">
        <f>ISNA(VLOOKUP(J379,J703:J$823,1,0))</f>
        <v>1</v>
      </c>
      <c r="I379" s="27" t="e">
        <f>VLOOKUP(C379,SOURCE!V$6:AB$10035,7,0)</f>
        <v>#N/A</v>
      </c>
      <c r="J379" s="28" t="e">
        <f>VLOOKUP(C379,SOURCE!V$6:AB$10035,6,0)</f>
        <v>#N/A</v>
      </c>
      <c r="K379" s="30" t="e">
        <f t="shared" si="28"/>
        <v>#N/A</v>
      </c>
      <c r="L379" s="40" t="e">
        <f>VLOOKUP(C379,SOURCE!V$6:AB$10035,2,0)</f>
        <v>#N/A</v>
      </c>
      <c r="M379" t="e">
        <f>IF(VLOOKUP(I379,SOURCE!B:P,2,0)="/  { itemToBeCoded","To be coded","")</f>
        <v>#N/A</v>
      </c>
      <c r="N379" s="22"/>
      <c r="Q379" s="26" t="e">
        <f>VLOOKUP(I379,SOURCE!B:P,5,0)</f>
        <v>#N/A</v>
      </c>
      <c r="U379" t="e">
        <f t="shared" si="29"/>
        <v>#N/A</v>
      </c>
      <c r="V379" t="e">
        <f t="shared" si="30"/>
        <v>#N/A</v>
      </c>
      <c r="W379" s="22"/>
      <c r="X379" s="22"/>
      <c r="Y379" t="str">
        <f t="shared" si="31"/>
        <v/>
      </c>
    </row>
    <row r="380" spans="1:25" ht="17" thickBot="1">
      <c r="A380" s="24" t="str">
        <f>IF(ISNA(VLOOKUP(D380,D704:D$10322,1,0)),"",1)</f>
        <v/>
      </c>
      <c r="B380" s="24" t="str">
        <f>IF(ISNA(VLOOKUP(E380,E704:E$10322,1,0)),"",1)</f>
        <v/>
      </c>
      <c r="C380" s="2">
        <v>378</v>
      </c>
      <c r="D380" s="2" t="e">
        <f>VLOOKUP(C380,SOURCE!$V$3:$AC$2856,8,0)</f>
        <v>#N/A</v>
      </c>
      <c r="E380" s="26" t="e">
        <f>CHAR(34)&amp;VLOOKUP(C380,SOURCE!$V$3:$AC$2856,6,0)&amp;CHAR(34)</f>
        <v>#N/A</v>
      </c>
      <c r="F380" s="22" t="e">
        <f>VLOOKUP(C380,SOURCE!$V$3:$AD$2856,9,0)&amp;"           {"&amp;D380&amp;",   "&amp;E380&amp;"},"</f>
        <v>#N/A</v>
      </c>
      <c r="H380" t="b">
        <f>ISNA(VLOOKUP(J380,J704:J$823,1,0))</f>
        <v>1</v>
      </c>
      <c r="I380" s="27" t="e">
        <f>VLOOKUP(C380,SOURCE!V$6:AB$10035,7,0)</f>
        <v>#N/A</v>
      </c>
      <c r="J380" s="28" t="e">
        <f>VLOOKUP(C380,SOURCE!V$6:AB$10035,6,0)</f>
        <v>#N/A</v>
      </c>
      <c r="K380" s="30" t="e">
        <f t="shared" si="28"/>
        <v>#N/A</v>
      </c>
      <c r="L380" s="40" t="e">
        <f>VLOOKUP(C380,SOURCE!V$6:AB$10035,2,0)</f>
        <v>#N/A</v>
      </c>
      <c r="M380" t="e">
        <f>IF(VLOOKUP(I380,SOURCE!B:P,2,0)="/  { itemToBeCoded","To be coded","")</f>
        <v>#N/A</v>
      </c>
      <c r="N380" s="22"/>
      <c r="Q380" s="26" t="e">
        <f>VLOOKUP(I380,SOURCE!B:P,5,0)</f>
        <v>#N/A</v>
      </c>
      <c r="U380" t="e">
        <f t="shared" si="29"/>
        <v>#N/A</v>
      </c>
      <c r="V380" t="e">
        <f t="shared" si="30"/>
        <v>#N/A</v>
      </c>
      <c r="W380" s="22"/>
      <c r="X380" s="22"/>
      <c r="Y380" t="str">
        <f t="shared" si="31"/>
        <v/>
      </c>
    </row>
    <row r="381" spans="1:25" ht="17" thickBot="1">
      <c r="A381" s="24" t="str">
        <f>IF(ISNA(VLOOKUP(D381,D705:D$10322,1,0)),"",1)</f>
        <v/>
      </c>
      <c r="B381" s="24" t="str">
        <f>IF(ISNA(VLOOKUP(E381,E705:E$10322,1,0)),"",1)</f>
        <v/>
      </c>
      <c r="C381" s="2">
        <v>379</v>
      </c>
      <c r="D381" s="2" t="e">
        <f>VLOOKUP(C381,SOURCE!$V$3:$AC$2856,8,0)</f>
        <v>#N/A</v>
      </c>
      <c r="E381" s="26" t="e">
        <f>CHAR(34)&amp;VLOOKUP(C381,SOURCE!$V$3:$AC$2856,6,0)&amp;CHAR(34)</f>
        <v>#N/A</v>
      </c>
      <c r="F381" s="22" t="e">
        <f>VLOOKUP(C381,SOURCE!$V$3:$AD$2856,9,0)&amp;"           {"&amp;D381&amp;",   "&amp;E381&amp;"},"</f>
        <v>#N/A</v>
      </c>
      <c r="H381" t="b">
        <f>ISNA(VLOOKUP(J381,J705:J$823,1,0))</f>
        <v>1</v>
      </c>
      <c r="I381" s="27" t="e">
        <f>VLOOKUP(C381,SOURCE!V$6:AB$10035,7,0)</f>
        <v>#N/A</v>
      </c>
      <c r="J381" s="28" t="e">
        <f>VLOOKUP(C381,SOURCE!V$6:AB$10035,6,0)</f>
        <v>#N/A</v>
      </c>
      <c r="K381" s="30" t="e">
        <f t="shared" si="28"/>
        <v>#N/A</v>
      </c>
      <c r="L381" s="40" t="e">
        <f>VLOOKUP(C381,SOURCE!V$6:AB$10035,2,0)</f>
        <v>#N/A</v>
      </c>
      <c r="M381" t="e">
        <f>IF(VLOOKUP(I381,SOURCE!B:P,2,0)="/  { itemToBeCoded","To be coded","")</f>
        <v>#N/A</v>
      </c>
      <c r="N381" s="22"/>
      <c r="Q381" s="26" t="e">
        <f>VLOOKUP(I381,SOURCE!B:P,5,0)</f>
        <v>#N/A</v>
      </c>
      <c r="U381" t="e">
        <f t="shared" si="29"/>
        <v>#N/A</v>
      </c>
      <c r="V381" t="e">
        <f t="shared" si="30"/>
        <v>#N/A</v>
      </c>
      <c r="W381" s="22"/>
      <c r="X381" s="22"/>
      <c r="Y381" t="str">
        <f t="shared" si="31"/>
        <v/>
      </c>
    </row>
    <row r="382" spans="1:25" ht="17" thickBot="1">
      <c r="A382" s="24" t="str">
        <f>IF(ISNA(VLOOKUP(D382,D706:D$10322,1,0)),"",1)</f>
        <v/>
      </c>
      <c r="B382" s="24" t="str">
        <f>IF(ISNA(VLOOKUP(E382,E706:E$10322,1,0)),"",1)</f>
        <v/>
      </c>
      <c r="C382" s="2">
        <v>380</v>
      </c>
      <c r="D382" s="2" t="e">
        <f>VLOOKUP(C382,SOURCE!$V$3:$AC$2856,8,0)</f>
        <v>#N/A</v>
      </c>
      <c r="E382" s="26" t="e">
        <f>CHAR(34)&amp;VLOOKUP(C382,SOURCE!$V$3:$AC$2856,6,0)&amp;CHAR(34)</f>
        <v>#N/A</v>
      </c>
      <c r="F382" s="22" t="e">
        <f>VLOOKUP(C382,SOURCE!$V$3:$AD$2856,9,0)&amp;"           {"&amp;D382&amp;",   "&amp;E382&amp;"},"</f>
        <v>#N/A</v>
      </c>
      <c r="H382" t="b">
        <f>ISNA(VLOOKUP(J382,J706:J$823,1,0))</f>
        <v>1</v>
      </c>
      <c r="I382" s="27" t="e">
        <f>VLOOKUP(C382,SOURCE!V$6:AB$10035,7,0)</f>
        <v>#N/A</v>
      </c>
      <c r="J382" s="28" t="e">
        <f>VLOOKUP(C382,SOURCE!V$6:AB$10035,6,0)</f>
        <v>#N/A</v>
      </c>
      <c r="K382" s="30" t="e">
        <f t="shared" si="28"/>
        <v>#N/A</v>
      </c>
      <c r="L382" s="40" t="e">
        <f>VLOOKUP(C382,SOURCE!V$6:AB$10035,2,0)</f>
        <v>#N/A</v>
      </c>
      <c r="M382" t="e">
        <f>IF(VLOOKUP(I382,SOURCE!B:P,2,0)="/  { itemToBeCoded","To be coded","")</f>
        <v>#N/A</v>
      </c>
      <c r="N382" s="22"/>
      <c r="Q382" s="26" t="e">
        <f>VLOOKUP(I382,SOURCE!B:P,5,0)</f>
        <v>#N/A</v>
      </c>
      <c r="U382" t="e">
        <f t="shared" si="29"/>
        <v>#N/A</v>
      </c>
      <c r="V382" t="e">
        <f t="shared" si="30"/>
        <v>#N/A</v>
      </c>
      <c r="W382" s="22"/>
      <c r="X382" s="22"/>
      <c r="Y382" t="str">
        <f t="shared" si="31"/>
        <v/>
      </c>
    </row>
    <row r="383" spans="1:25" ht="17" thickBot="1">
      <c r="A383" s="24" t="str">
        <f>IF(ISNA(VLOOKUP(D383,D707:D$10322,1,0)),"",1)</f>
        <v/>
      </c>
      <c r="B383" s="24" t="str">
        <f>IF(ISNA(VLOOKUP(E383,E707:E$10322,1,0)),"",1)</f>
        <v/>
      </c>
      <c r="C383" s="2">
        <v>381</v>
      </c>
      <c r="D383" s="2" t="e">
        <f>VLOOKUP(C383,SOURCE!$V$3:$AC$2856,8,0)</f>
        <v>#N/A</v>
      </c>
      <c r="E383" s="26" t="e">
        <f>CHAR(34)&amp;VLOOKUP(C383,SOURCE!$V$3:$AC$2856,6,0)&amp;CHAR(34)</f>
        <v>#N/A</v>
      </c>
      <c r="F383" s="22" t="e">
        <f>VLOOKUP(C383,SOURCE!$V$3:$AD$2856,9,0)&amp;"           {"&amp;D383&amp;",   "&amp;E383&amp;"},"</f>
        <v>#N/A</v>
      </c>
      <c r="H383" t="b">
        <f>ISNA(VLOOKUP(J383,J707:J$823,1,0))</f>
        <v>1</v>
      </c>
      <c r="I383" s="27" t="e">
        <f>VLOOKUP(C383,SOURCE!V$6:AB$10035,7,0)</f>
        <v>#N/A</v>
      </c>
      <c r="J383" s="28" t="e">
        <f>VLOOKUP(C383,SOURCE!V$6:AB$10035,6,0)</f>
        <v>#N/A</v>
      </c>
      <c r="K383" s="30" t="e">
        <f t="shared" si="28"/>
        <v>#N/A</v>
      </c>
      <c r="L383" s="40" t="e">
        <f>VLOOKUP(C383,SOURCE!V$6:AB$10035,2,0)</f>
        <v>#N/A</v>
      </c>
      <c r="M383" t="e">
        <f>IF(VLOOKUP(I383,SOURCE!B:P,2,0)="/  { itemToBeCoded","To be coded","")</f>
        <v>#N/A</v>
      </c>
      <c r="N383" s="22"/>
      <c r="Q383" s="26" t="e">
        <f>VLOOKUP(I383,SOURCE!B:P,5,0)</f>
        <v>#N/A</v>
      </c>
      <c r="U383" t="e">
        <f t="shared" si="29"/>
        <v>#N/A</v>
      </c>
      <c r="V383" t="e">
        <f t="shared" si="30"/>
        <v>#N/A</v>
      </c>
      <c r="W383" s="22"/>
      <c r="X383" s="22"/>
      <c r="Y383" t="str">
        <f t="shared" si="31"/>
        <v/>
      </c>
    </row>
    <row r="384" spans="1:25" ht="17" thickBot="1">
      <c r="A384" s="24" t="str">
        <f>IF(ISNA(VLOOKUP(D384,D708:D$10322,1,0)),"",1)</f>
        <v/>
      </c>
      <c r="B384" s="24" t="str">
        <f>IF(ISNA(VLOOKUP(E384,E708:E$10322,1,0)),"",1)</f>
        <v/>
      </c>
      <c r="C384" s="2">
        <v>382</v>
      </c>
      <c r="D384" s="2" t="e">
        <f>VLOOKUP(C384,SOURCE!$V$3:$AC$2856,8,0)</f>
        <v>#N/A</v>
      </c>
      <c r="E384" s="26" t="e">
        <f>CHAR(34)&amp;VLOOKUP(C384,SOURCE!$V$3:$AC$2856,6,0)&amp;CHAR(34)</f>
        <v>#N/A</v>
      </c>
      <c r="F384" s="22" t="e">
        <f>VLOOKUP(C384,SOURCE!$V$3:$AD$2856,9,0)&amp;"           {"&amp;D384&amp;",   "&amp;E384&amp;"},"</f>
        <v>#N/A</v>
      </c>
      <c r="H384" t="b">
        <f>ISNA(VLOOKUP(J384,J708:J$823,1,0))</f>
        <v>1</v>
      </c>
      <c r="I384" s="27" t="e">
        <f>VLOOKUP(C384,SOURCE!V$6:AB$10035,7,0)</f>
        <v>#N/A</v>
      </c>
      <c r="J384" s="28" t="e">
        <f>VLOOKUP(C384,SOURCE!V$6:AB$10035,6,0)</f>
        <v>#N/A</v>
      </c>
      <c r="K384" s="30" t="e">
        <f t="shared" si="28"/>
        <v>#N/A</v>
      </c>
      <c r="L384" s="40" t="e">
        <f>VLOOKUP(C384,SOURCE!V$6:AB$10035,2,0)</f>
        <v>#N/A</v>
      </c>
      <c r="M384" t="e">
        <f>IF(VLOOKUP(I384,SOURCE!B:P,2,0)="/  { itemToBeCoded","To be coded","")</f>
        <v>#N/A</v>
      </c>
      <c r="N384" s="22"/>
      <c r="Q384" s="26" t="e">
        <f>VLOOKUP(I384,SOURCE!B:P,5,0)</f>
        <v>#N/A</v>
      </c>
      <c r="U384" t="e">
        <f t="shared" si="29"/>
        <v>#N/A</v>
      </c>
      <c r="V384" t="e">
        <f t="shared" si="30"/>
        <v>#N/A</v>
      </c>
      <c r="W384" s="22"/>
      <c r="X384" s="22"/>
      <c r="Y384" t="str">
        <f t="shared" si="31"/>
        <v/>
      </c>
    </row>
    <row r="385" spans="1:25" ht="17" thickBot="1">
      <c r="A385" s="24" t="str">
        <f>IF(ISNA(VLOOKUP(D385,D709:D$10322,1,0)),"",1)</f>
        <v/>
      </c>
      <c r="B385" s="24" t="str">
        <f>IF(ISNA(VLOOKUP(E385,E709:E$10322,1,0)),"",1)</f>
        <v/>
      </c>
      <c r="C385" s="2">
        <v>383</v>
      </c>
      <c r="D385" s="2" t="e">
        <f>VLOOKUP(C385,SOURCE!$V$3:$AC$2856,8,0)</f>
        <v>#N/A</v>
      </c>
      <c r="E385" s="26" t="e">
        <f>CHAR(34)&amp;VLOOKUP(C385,SOURCE!$V$3:$AC$2856,6,0)&amp;CHAR(34)</f>
        <v>#N/A</v>
      </c>
      <c r="F385" s="22" t="e">
        <f>VLOOKUP(C385,SOURCE!$V$3:$AD$2856,9,0)&amp;"           {"&amp;D385&amp;",   "&amp;E385&amp;"},"</f>
        <v>#N/A</v>
      </c>
      <c r="H385" t="b">
        <f>ISNA(VLOOKUP(J385,J709:J$823,1,0))</f>
        <v>1</v>
      </c>
      <c r="I385" s="27" t="e">
        <f>VLOOKUP(C385,SOURCE!V$6:AB$10035,7,0)</f>
        <v>#N/A</v>
      </c>
      <c r="J385" s="28" t="e">
        <f>VLOOKUP(C385,SOURCE!V$6:AB$10035,6,0)</f>
        <v>#N/A</v>
      </c>
      <c r="K385" s="30" t="e">
        <f t="shared" si="28"/>
        <v>#N/A</v>
      </c>
      <c r="L385" s="40" t="e">
        <f>VLOOKUP(C385,SOURCE!V$6:AB$10035,2,0)</f>
        <v>#N/A</v>
      </c>
      <c r="M385" t="e">
        <f>IF(VLOOKUP(I385,SOURCE!B:P,2,0)="/  { itemToBeCoded","To be coded","")</f>
        <v>#N/A</v>
      </c>
      <c r="N385" s="22"/>
      <c r="Q385" s="26" t="e">
        <f>VLOOKUP(I385,SOURCE!B:P,5,0)</f>
        <v>#N/A</v>
      </c>
      <c r="U385" t="e">
        <f t="shared" si="29"/>
        <v>#N/A</v>
      </c>
      <c r="V385" t="e">
        <f t="shared" si="30"/>
        <v>#N/A</v>
      </c>
      <c r="W385" s="22"/>
      <c r="X385" s="22"/>
      <c r="Y385" t="str">
        <f t="shared" si="31"/>
        <v/>
      </c>
    </row>
    <row r="386" spans="1:25" ht="17" thickBot="1">
      <c r="A386" s="24" t="str">
        <f>IF(ISNA(VLOOKUP(D386,D710:D$10322,1,0)),"",1)</f>
        <v/>
      </c>
      <c r="B386" s="24" t="str">
        <f>IF(ISNA(VLOOKUP(E386,E710:E$10322,1,0)),"",1)</f>
        <v/>
      </c>
      <c r="C386" s="2">
        <v>384</v>
      </c>
      <c r="D386" s="2" t="e">
        <f>VLOOKUP(C386,SOURCE!$V$3:$AC$2856,8,0)</f>
        <v>#N/A</v>
      </c>
      <c r="E386" s="26" t="e">
        <f>CHAR(34)&amp;VLOOKUP(C386,SOURCE!$V$3:$AC$2856,6,0)&amp;CHAR(34)</f>
        <v>#N/A</v>
      </c>
      <c r="F386" s="22" t="e">
        <f>VLOOKUP(C386,SOURCE!$V$3:$AD$2856,9,0)&amp;"           {"&amp;D386&amp;",   "&amp;E386&amp;"},"</f>
        <v>#N/A</v>
      </c>
      <c r="H386" t="b">
        <f>ISNA(VLOOKUP(J386,J710:J$823,1,0))</f>
        <v>1</v>
      </c>
      <c r="I386" s="27" t="e">
        <f>VLOOKUP(C386,SOURCE!V$6:AB$10035,7,0)</f>
        <v>#N/A</v>
      </c>
      <c r="J386" s="28" t="e">
        <f>VLOOKUP(C386,SOURCE!V$6:AB$10035,6,0)</f>
        <v>#N/A</v>
      </c>
      <c r="K386" s="30" t="e">
        <f t="shared" si="28"/>
        <v>#N/A</v>
      </c>
      <c r="L386" s="40" t="e">
        <f>VLOOKUP(C386,SOURCE!V$6:AB$10035,2,0)</f>
        <v>#N/A</v>
      </c>
      <c r="M386" t="e">
        <f>IF(VLOOKUP(I386,SOURCE!B:P,2,0)="/  { itemToBeCoded","To be coded","")</f>
        <v>#N/A</v>
      </c>
      <c r="N386" s="22"/>
      <c r="Q386" s="26" t="e">
        <f>VLOOKUP(I386,SOURCE!B:P,5,0)</f>
        <v>#N/A</v>
      </c>
      <c r="U386" t="e">
        <f t="shared" si="29"/>
        <v>#N/A</v>
      </c>
      <c r="V386" t="e">
        <f t="shared" si="30"/>
        <v>#N/A</v>
      </c>
      <c r="W386" s="22"/>
      <c r="X386" s="22"/>
      <c r="Y386" t="str">
        <f t="shared" si="31"/>
        <v/>
      </c>
    </row>
    <row r="387" spans="1:25" ht="17" thickBot="1">
      <c r="A387" s="24" t="str">
        <f>IF(ISNA(VLOOKUP(D387,D711:D$10322,1,0)),"",1)</f>
        <v/>
      </c>
      <c r="B387" s="24" t="str">
        <f>IF(ISNA(VLOOKUP(E387,E711:E$10322,1,0)),"",1)</f>
        <v/>
      </c>
      <c r="C387" s="2">
        <v>385</v>
      </c>
      <c r="D387" s="2" t="e">
        <f>VLOOKUP(C387,SOURCE!$V$3:$AC$2856,8,0)</f>
        <v>#N/A</v>
      </c>
      <c r="E387" s="26" t="e">
        <f>CHAR(34)&amp;VLOOKUP(C387,SOURCE!$V$3:$AC$2856,6,0)&amp;CHAR(34)</f>
        <v>#N/A</v>
      </c>
      <c r="F387" s="22" t="e">
        <f>VLOOKUP(C387,SOURCE!$V$3:$AD$2856,9,0)&amp;"           {"&amp;D387&amp;",   "&amp;E387&amp;"},"</f>
        <v>#N/A</v>
      </c>
      <c r="H387" t="b">
        <f>ISNA(VLOOKUP(J387,J711:J$823,1,0))</f>
        <v>1</v>
      </c>
      <c r="I387" s="27" t="e">
        <f>VLOOKUP(C387,SOURCE!V$6:AB$10035,7,0)</f>
        <v>#N/A</v>
      </c>
      <c r="J387" s="28" t="e">
        <f>VLOOKUP(C387,SOURCE!V$6:AB$10035,6,0)</f>
        <v>#N/A</v>
      </c>
      <c r="K387" s="30" t="e">
        <f t="shared" si="28"/>
        <v>#N/A</v>
      </c>
      <c r="L387" s="40" t="e">
        <f>VLOOKUP(C387,SOURCE!V$6:AB$10035,2,0)</f>
        <v>#N/A</v>
      </c>
      <c r="M387" t="e">
        <f>IF(VLOOKUP(I387,SOURCE!B:P,2,0)="/  { itemToBeCoded","To be coded","")</f>
        <v>#N/A</v>
      </c>
      <c r="N387" s="22"/>
      <c r="Q387" s="26" t="e">
        <f>VLOOKUP(I387,SOURCE!B:P,5,0)</f>
        <v>#N/A</v>
      </c>
      <c r="U387" t="e">
        <f t="shared" si="29"/>
        <v>#N/A</v>
      </c>
      <c r="V387" t="e">
        <f t="shared" si="30"/>
        <v>#N/A</v>
      </c>
      <c r="W387" s="22"/>
      <c r="X387" s="22"/>
      <c r="Y387" t="str">
        <f t="shared" si="31"/>
        <v/>
      </c>
    </row>
    <row r="388" spans="1:25" ht="17" thickBot="1">
      <c r="A388" s="24" t="str">
        <f>IF(ISNA(VLOOKUP(D388,D712:D$10322,1,0)),"",1)</f>
        <v/>
      </c>
      <c r="B388" s="24" t="str">
        <f>IF(ISNA(VLOOKUP(E388,E712:E$10322,1,0)),"",1)</f>
        <v/>
      </c>
      <c r="C388" s="2">
        <v>386</v>
      </c>
      <c r="D388" s="2" t="e">
        <f>VLOOKUP(C388,SOURCE!$V$3:$AC$2856,8,0)</f>
        <v>#N/A</v>
      </c>
      <c r="E388" s="26" t="e">
        <f>CHAR(34)&amp;VLOOKUP(C388,SOURCE!$V$3:$AC$2856,6,0)&amp;CHAR(34)</f>
        <v>#N/A</v>
      </c>
      <c r="F388" s="22" t="e">
        <f>VLOOKUP(C388,SOURCE!$V$3:$AD$2856,9,0)&amp;"           {"&amp;D388&amp;",   "&amp;E388&amp;"},"</f>
        <v>#N/A</v>
      </c>
      <c r="H388" t="b">
        <f>ISNA(VLOOKUP(J388,J712:J$823,1,0))</f>
        <v>1</v>
      </c>
      <c r="I388" s="27" t="e">
        <f>VLOOKUP(C388,SOURCE!V$6:AB$10035,7,0)</f>
        <v>#N/A</v>
      </c>
      <c r="J388" s="28" t="e">
        <f>VLOOKUP(C388,SOURCE!V$6:AB$10035,6,0)</f>
        <v>#N/A</v>
      </c>
      <c r="K388" s="30" t="e">
        <f t="shared" si="28"/>
        <v>#N/A</v>
      </c>
      <c r="L388" s="40" t="e">
        <f>VLOOKUP(C388,SOURCE!V$6:AB$10035,2,0)</f>
        <v>#N/A</v>
      </c>
      <c r="M388" t="e">
        <f>IF(VLOOKUP(I388,SOURCE!B:P,2,0)="/  { itemToBeCoded","To be coded","")</f>
        <v>#N/A</v>
      </c>
      <c r="N388" s="22"/>
      <c r="Q388" s="26" t="e">
        <f>VLOOKUP(I388,SOURCE!B:P,5,0)</f>
        <v>#N/A</v>
      </c>
      <c r="U388" t="e">
        <f t="shared" si="29"/>
        <v>#N/A</v>
      </c>
      <c r="V388" t="e">
        <f t="shared" si="30"/>
        <v>#N/A</v>
      </c>
      <c r="W388" s="22"/>
      <c r="X388" s="22"/>
      <c r="Y388" t="str">
        <f t="shared" si="31"/>
        <v/>
      </c>
    </row>
    <row r="389" spans="1:25" ht="17" thickBot="1">
      <c r="A389" s="24" t="str">
        <f>IF(ISNA(VLOOKUP(D389,D713:D$10322,1,0)),"",1)</f>
        <v/>
      </c>
      <c r="B389" s="24" t="str">
        <f>IF(ISNA(VLOOKUP(E389,E713:E$10322,1,0)),"",1)</f>
        <v/>
      </c>
      <c r="C389" s="2">
        <v>387</v>
      </c>
      <c r="D389" s="2" t="e">
        <f>VLOOKUP(C389,SOURCE!$V$3:$AC$2856,8,0)</f>
        <v>#N/A</v>
      </c>
      <c r="E389" s="26" t="e">
        <f>CHAR(34)&amp;VLOOKUP(C389,SOURCE!$V$3:$AC$2856,6,0)&amp;CHAR(34)</f>
        <v>#N/A</v>
      </c>
      <c r="F389" s="22" t="e">
        <f>VLOOKUP(C389,SOURCE!$V$3:$AD$2856,9,0)&amp;"           {"&amp;D389&amp;",   "&amp;E389&amp;"},"</f>
        <v>#N/A</v>
      </c>
      <c r="H389" t="b">
        <f>ISNA(VLOOKUP(J389,J713:J$823,1,0))</f>
        <v>1</v>
      </c>
      <c r="I389" s="27" t="e">
        <f>VLOOKUP(C389,SOURCE!V$6:AB$10035,7,0)</f>
        <v>#N/A</v>
      </c>
      <c r="J389" s="28" t="e">
        <f>VLOOKUP(C389,SOURCE!V$6:AB$10035,6,0)</f>
        <v>#N/A</v>
      </c>
      <c r="K389" s="30" t="e">
        <f t="shared" si="28"/>
        <v>#N/A</v>
      </c>
      <c r="L389" s="40" t="e">
        <f>VLOOKUP(C389,SOURCE!V$6:AB$10035,2,0)</f>
        <v>#N/A</v>
      </c>
      <c r="M389" t="e">
        <f>IF(VLOOKUP(I389,SOURCE!B:P,2,0)="/  { itemToBeCoded","To be coded","")</f>
        <v>#N/A</v>
      </c>
      <c r="N389" s="22"/>
      <c r="Q389" s="26" t="e">
        <f>VLOOKUP(I389,SOURCE!B:P,5,0)</f>
        <v>#N/A</v>
      </c>
      <c r="U389" t="e">
        <f t="shared" si="29"/>
        <v>#N/A</v>
      </c>
      <c r="V389" t="e">
        <f t="shared" si="30"/>
        <v>#N/A</v>
      </c>
      <c r="W389" s="22"/>
      <c r="X389" s="22"/>
      <c r="Y389" t="str">
        <f t="shared" si="31"/>
        <v/>
      </c>
    </row>
    <row r="390" spans="1:25" ht="17" thickBot="1">
      <c r="A390" s="24" t="str">
        <f>IF(ISNA(VLOOKUP(D390,D714:D$10322,1,0)),"",1)</f>
        <v/>
      </c>
      <c r="B390" s="24" t="str">
        <f>IF(ISNA(VLOOKUP(E390,E714:E$10322,1,0)),"",1)</f>
        <v/>
      </c>
      <c r="C390" s="2">
        <v>388</v>
      </c>
      <c r="D390" s="2" t="e">
        <f>VLOOKUP(C390,SOURCE!$V$3:$AC$2856,8,0)</f>
        <v>#N/A</v>
      </c>
      <c r="E390" s="26" t="e">
        <f>CHAR(34)&amp;VLOOKUP(C390,SOURCE!$V$3:$AC$2856,6,0)&amp;CHAR(34)</f>
        <v>#N/A</v>
      </c>
      <c r="F390" s="22" t="e">
        <f>VLOOKUP(C390,SOURCE!$V$3:$AD$2856,9,0)&amp;"           {"&amp;D390&amp;",   "&amp;E390&amp;"},"</f>
        <v>#N/A</v>
      </c>
      <c r="H390" t="b">
        <f>ISNA(VLOOKUP(J390,J714:J$823,1,0))</f>
        <v>1</v>
      </c>
      <c r="I390" s="27" t="e">
        <f>VLOOKUP(C390,SOURCE!V$6:AB$10035,7,0)</f>
        <v>#N/A</v>
      </c>
      <c r="J390" s="28" t="e">
        <f>VLOOKUP(C390,SOURCE!V$6:AB$10035,6,0)</f>
        <v>#N/A</v>
      </c>
      <c r="K390" s="30" t="e">
        <f t="shared" si="28"/>
        <v>#N/A</v>
      </c>
      <c r="L390" s="40" t="e">
        <f>VLOOKUP(C390,SOURCE!V$6:AB$10035,2,0)</f>
        <v>#N/A</v>
      </c>
      <c r="M390" t="e">
        <f>IF(VLOOKUP(I390,SOURCE!B:P,2,0)="/  { itemToBeCoded","To be coded","")</f>
        <v>#N/A</v>
      </c>
      <c r="N390" s="22"/>
      <c r="Q390" s="26" t="e">
        <f>VLOOKUP(I390,SOURCE!B:P,5,0)</f>
        <v>#N/A</v>
      </c>
      <c r="U390" t="e">
        <f t="shared" si="29"/>
        <v>#N/A</v>
      </c>
      <c r="V390" t="e">
        <f t="shared" si="30"/>
        <v>#N/A</v>
      </c>
      <c r="W390" s="22"/>
      <c r="X390" s="22"/>
      <c r="Y390" t="str">
        <f t="shared" si="31"/>
        <v/>
      </c>
    </row>
    <row r="391" spans="1:25" ht="17" thickBot="1">
      <c r="A391" s="24" t="str">
        <f>IF(ISNA(VLOOKUP(D391,D715:D$10322,1,0)),"",1)</f>
        <v/>
      </c>
      <c r="B391" s="24" t="str">
        <f>IF(ISNA(VLOOKUP(E391,E715:E$10322,1,0)),"",1)</f>
        <v/>
      </c>
      <c r="C391" s="2">
        <v>389</v>
      </c>
      <c r="D391" s="2" t="e">
        <f>VLOOKUP(C391,SOURCE!$V$3:$AC$2856,8,0)</f>
        <v>#N/A</v>
      </c>
      <c r="E391" s="26" t="e">
        <f>CHAR(34)&amp;VLOOKUP(C391,SOURCE!$V$3:$AC$2856,6,0)&amp;CHAR(34)</f>
        <v>#N/A</v>
      </c>
      <c r="F391" s="22" t="e">
        <f>VLOOKUP(C391,SOURCE!$V$3:$AD$2856,9,0)&amp;"           {"&amp;D391&amp;",   "&amp;E391&amp;"},"</f>
        <v>#N/A</v>
      </c>
      <c r="H391" t="b">
        <f>ISNA(VLOOKUP(J391,J715:J$823,1,0))</f>
        <v>1</v>
      </c>
      <c r="I391" s="27" t="e">
        <f>VLOOKUP(C391,SOURCE!V$6:AB$10035,7,0)</f>
        <v>#N/A</v>
      </c>
      <c r="J391" s="28" t="e">
        <f>VLOOKUP(C391,SOURCE!V$6:AB$10035,6,0)</f>
        <v>#N/A</v>
      </c>
      <c r="K391" s="30" t="e">
        <f t="shared" si="28"/>
        <v>#N/A</v>
      </c>
      <c r="L391" s="40" t="e">
        <f>VLOOKUP(C391,SOURCE!V$6:AB$10035,2,0)</f>
        <v>#N/A</v>
      </c>
      <c r="M391" t="e">
        <f>IF(VLOOKUP(I391,SOURCE!B:P,2,0)="/  { itemToBeCoded","To be coded","")</f>
        <v>#N/A</v>
      </c>
      <c r="N391" s="22"/>
      <c r="Q391" s="26" t="e">
        <f>VLOOKUP(I391,SOURCE!B:P,5,0)</f>
        <v>#N/A</v>
      </c>
      <c r="U391" t="e">
        <f t="shared" si="29"/>
        <v>#N/A</v>
      </c>
      <c r="V391" t="e">
        <f t="shared" si="30"/>
        <v>#N/A</v>
      </c>
      <c r="W391" s="22"/>
      <c r="X391" s="22"/>
      <c r="Y391" t="str">
        <f t="shared" si="31"/>
        <v/>
      </c>
    </row>
    <row r="392" spans="1:25" ht="17" thickBot="1">
      <c r="A392" s="24" t="str">
        <f>IF(ISNA(VLOOKUP(D392,D716:D$10322,1,0)),"",1)</f>
        <v/>
      </c>
      <c r="B392" s="24" t="str">
        <f>IF(ISNA(VLOOKUP(E392,E716:E$10322,1,0)),"",1)</f>
        <v/>
      </c>
      <c r="C392" s="2">
        <v>390</v>
      </c>
      <c r="D392" s="2" t="e">
        <f>VLOOKUP(C392,SOURCE!$V$3:$AC$2856,8,0)</f>
        <v>#N/A</v>
      </c>
      <c r="E392" s="26" t="e">
        <f>CHAR(34)&amp;VLOOKUP(C392,SOURCE!$V$3:$AC$2856,6,0)&amp;CHAR(34)</f>
        <v>#N/A</v>
      </c>
      <c r="F392" s="22" t="e">
        <f>VLOOKUP(C392,SOURCE!$V$3:$AD$2856,9,0)&amp;"           {"&amp;D392&amp;",   "&amp;E392&amp;"},"</f>
        <v>#N/A</v>
      </c>
      <c r="H392" t="b">
        <f>ISNA(VLOOKUP(J392,J716:J$823,1,0))</f>
        <v>1</v>
      </c>
      <c r="I392" s="27" t="e">
        <f>VLOOKUP(C392,SOURCE!V$6:AB$10035,7,0)</f>
        <v>#N/A</v>
      </c>
      <c r="J392" s="28" t="e">
        <f>VLOOKUP(C392,SOURCE!V$6:AB$10035,6,0)</f>
        <v>#N/A</v>
      </c>
      <c r="K392" s="30" t="e">
        <f t="shared" si="28"/>
        <v>#N/A</v>
      </c>
      <c r="L392" s="40" t="e">
        <f>VLOOKUP(C392,SOURCE!V$6:AB$10035,2,0)</f>
        <v>#N/A</v>
      </c>
      <c r="M392" t="e">
        <f>IF(VLOOKUP(I392,SOURCE!B:P,2,0)="/  { itemToBeCoded","To be coded","")</f>
        <v>#N/A</v>
      </c>
      <c r="N392" s="22"/>
      <c r="Q392" s="26" t="e">
        <f>VLOOKUP(I392,SOURCE!B:P,5,0)</f>
        <v>#N/A</v>
      </c>
      <c r="U392" t="e">
        <f t="shared" si="29"/>
        <v>#N/A</v>
      </c>
      <c r="V392" t="e">
        <f t="shared" si="30"/>
        <v>#N/A</v>
      </c>
      <c r="W392" s="22"/>
      <c r="X392" s="22"/>
      <c r="Y392" t="str">
        <f t="shared" si="31"/>
        <v/>
      </c>
    </row>
    <row r="393" spans="1:25" ht="17" thickBot="1">
      <c r="A393" s="24" t="str">
        <f>IF(ISNA(VLOOKUP(D393,D717:D$10322,1,0)),"",1)</f>
        <v/>
      </c>
      <c r="B393" s="24" t="str">
        <f>IF(ISNA(VLOOKUP(E393,E717:E$10322,1,0)),"",1)</f>
        <v/>
      </c>
      <c r="C393" s="2">
        <v>391</v>
      </c>
      <c r="D393" s="2" t="e">
        <f>VLOOKUP(C393,SOURCE!$V$3:$AC$2856,8,0)</f>
        <v>#N/A</v>
      </c>
      <c r="E393" s="26" t="e">
        <f>CHAR(34)&amp;VLOOKUP(C393,SOURCE!$V$3:$AC$2856,6,0)&amp;CHAR(34)</f>
        <v>#N/A</v>
      </c>
      <c r="F393" s="22" t="e">
        <f>VLOOKUP(C393,SOURCE!$V$3:$AD$2856,9,0)&amp;"           {"&amp;D393&amp;",   "&amp;E393&amp;"},"</f>
        <v>#N/A</v>
      </c>
      <c r="H393" t="b">
        <f>ISNA(VLOOKUP(J393,J717:J$823,1,0))</f>
        <v>1</v>
      </c>
      <c r="I393" s="27" t="e">
        <f>VLOOKUP(C393,SOURCE!V$6:AB$10035,7,0)</f>
        <v>#N/A</v>
      </c>
      <c r="J393" s="28" t="e">
        <f>VLOOKUP(C393,SOURCE!V$6:AB$10035,6,0)</f>
        <v>#N/A</v>
      </c>
      <c r="K393" s="30" t="e">
        <f t="shared" si="28"/>
        <v>#N/A</v>
      </c>
      <c r="L393" s="40" t="e">
        <f>VLOOKUP(C393,SOURCE!V$6:AB$10035,2,0)</f>
        <v>#N/A</v>
      </c>
      <c r="M393" t="e">
        <f>IF(VLOOKUP(I393,SOURCE!B:P,2,0)="/  { itemToBeCoded","To be coded","")</f>
        <v>#N/A</v>
      </c>
      <c r="N393" s="22"/>
      <c r="Q393" s="26" t="e">
        <f>VLOOKUP(I393,SOURCE!B:P,5,0)</f>
        <v>#N/A</v>
      </c>
      <c r="U393" t="e">
        <f t="shared" si="29"/>
        <v>#N/A</v>
      </c>
      <c r="V393" t="e">
        <f t="shared" si="30"/>
        <v>#N/A</v>
      </c>
      <c r="W393" s="22"/>
      <c r="X393" s="22"/>
      <c r="Y393" t="str">
        <f t="shared" si="31"/>
        <v/>
      </c>
    </row>
    <row r="394" spans="1:25" ht="17" thickBot="1">
      <c r="A394" s="24" t="str">
        <f>IF(ISNA(VLOOKUP(D394,D718:D$10322,1,0)),"",1)</f>
        <v/>
      </c>
      <c r="B394" s="24" t="str">
        <f>IF(ISNA(VLOOKUP(E394,E718:E$10322,1,0)),"",1)</f>
        <v/>
      </c>
      <c r="C394" s="2">
        <v>392</v>
      </c>
      <c r="D394" s="2" t="e">
        <f>VLOOKUP(C394,SOURCE!$V$3:$AC$2856,8,0)</f>
        <v>#N/A</v>
      </c>
      <c r="E394" s="26" t="e">
        <f>CHAR(34)&amp;VLOOKUP(C394,SOURCE!$V$3:$AC$2856,6,0)&amp;CHAR(34)</f>
        <v>#N/A</v>
      </c>
      <c r="F394" s="22" t="e">
        <f>VLOOKUP(C394,SOURCE!$V$3:$AD$2856,9,0)&amp;"           {"&amp;D394&amp;",   "&amp;E394&amp;"},"</f>
        <v>#N/A</v>
      </c>
      <c r="H394" t="b">
        <f>ISNA(VLOOKUP(J394,J718:J$823,1,0))</f>
        <v>1</v>
      </c>
      <c r="I394" s="27" t="e">
        <f>VLOOKUP(C394,SOURCE!V$6:AB$10035,7,0)</f>
        <v>#N/A</v>
      </c>
      <c r="J394" s="28" t="e">
        <f>VLOOKUP(C394,SOURCE!V$6:AB$10035,6,0)</f>
        <v>#N/A</v>
      </c>
      <c r="K394" s="30" t="e">
        <f t="shared" si="28"/>
        <v>#N/A</v>
      </c>
      <c r="L394" s="40" t="e">
        <f>VLOOKUP(C394,SOURCE!V$6:AB$10035,2,0)</f>
        <v>#N/A</v>
      </c>
      <c r="M394" t="e">
        <f>IF(VLOOKUP(I394,SOURCE!B:P,2,0)="/  { itemToBeCoded","To be coded","")</f>
        <v>#N/A</v>
      </c>
      <c r="N394" s="22"/>
      <c r="Q394" s="26" t="e">
        <f>VLOOKUP(I394,SOURCE!B:P,5,0)</f>
        <v>#N/A</v>
      </c>
      <c r="U394" t="e">
        <f t="shared" si="29"/>
        <v>#N/A</v>
      </c>
      <c r="V394" t="e">
        <f t="shared" si="30"/>
        <v>#N/A</v>
      </c>
      <c r="W394" s="22"/>
      <c r="X394" s="22"/>
      <c r="Y394" t="str">
        <f t="shared" si="31"/>
        <v/>
      </c>
    </row>
    <row r="395" spans="1:25" ht="17" thickBot="1">
      <c r="A395" s="24" t="str">
        <f>IF(ISNA(VLOOKUP(D395,D719:D$10322,1,0)),"",1)</f>
        <v/>
      </c>
      <c r="B395" s="24" t="str">
        <f>IF(ISNA(VLOOKUP(E395,E719:E$10322,1,0)),"",1)</f>
        <v/>
      </c>
      <c r="C395" s="2">
        <v>393</v>
      </c>
      <c r="D395" s="2" t="e">
        <f>VLOOKUP(C395,SOURCE!$V$3:$AC$2856,8,0)</f>
        <v>#N/A</v>
      </c>
      <c r="E395" s="26" t="e">
        <f>CHAR(34)&amp;VLOOKUP(C395,SOURCE!$V$3:$AC$2856,6,0)&amp;CHAR(34)</f>
        <v>#N/A</v>
      </c>
      <c r="F395" s="22" t="e">
        <f>VLOOKUP(C395,SOURCE!$V$3:$AD$2856,9,0)&amp;"           {"&amp;D395&amp;",   "&amp;E395&amp;"},"</f>
        <v>#N/A</v>
      </c>
      <c r="H395" t="b">
        <f>ISNA(VLOOKUP(J395,J719:J$823,1,0))</f>
        <v>1</v>
      </c>
      <c r="I395" s="27" t="e">
        <f>VLOOKUP(C395,SOURCE!V$6:AB$10035,7,0)</f>
        <v>#N/A</v>
      </c>
      <c r="J395" s="28" t="e">
        <f>VLOOKUP(C395,SOURCE!V$6:AB$10035,6,0)</f>
        <v>#N/A</v>
      </c>
      <c r="K395" s="30" t="e">
        <f t="shared" si="28"/>
        <v>#N/A</v>
      </c>
      <c r="L395" s="40" t="e">
        <f>VLOOKUP(C395,SOURCE!V$6:AB$10035,2,0)</f>
        <v>#N/A</v>
      </c>
      <c r="M395" t="e">
        <f>IF(VLOOKUP(I395,SOURCE!B:P,2,0)="/  { itemToBeCoded","To be coded","")</f>
        <v>#N/A</v>
      </c>
      <c r="N395" s="22"/>
      <c r="Q395" s="26" t="e">
        <f>VLOOKUP(I395,SOURCE!B:P,5,0)</f>
        <v>#N/A</v>
      </c>
      <c r="U395" t="e">
        <f t="shared" si="29"/>
        <v>#N/A</v>
      </c>
      <c r="V395" t="e">
        <f t="shared" si="30"/>
        <v>#N/A</v>
      </c>
      <c r="W395" s="22"/>
      <c r="X395" s="22"/>
      <c r="Y395" t="str">
        <f t="shared" si="31"/>
        <v/>
      </c>
    </row>
    <row r="396" spans="1:25" ht="17" thickBot="1">
      <c r="A396" s="24" t="str">
        <f>IF(ISNA(VLOOKUP(D396,D720:D$10322,1,0)),"",1)</f>
        <v/>
      </c>
      <c r="B396" s="24" t="str">
        <f>IF(ISNA(VLOOKUP(E396,E720:E$10322,1,0)),"",1)</f>
        <v/>
      </c>
      <c r="C396" s="2">
        <v>394</v>
      </c>
      <c r="D396" s="2" t="e">
        <f>VLOOKUP(C396,SOURCE!$V$3:$AC$2856,8,0)</f>
        <v>#N/A</v>
      </c>
      <c r="E396" s="26" t="e">
        <f>CHAR(34)&amp;VLOOKUP(C396,SOURCE!$V$3:$AC$2856,6,0)&amp;CHAR(34)</f>
        <v>#N/A</v>
      </c>
      <c r="F396" s="22" t="e">
        <f>VLOOKUP(C396,SOURCE!$V$3:$AD$2856,9,0)&amp;"           {"&amp;D396&amp;",   "&amp;E396&amp;"},"</f>
        <v>#N/A</v>
      </c>
      <c r="H396" t="b">
        <f>ISNA(VLOOKUP(J396,J720:J$823,1,0))</f>
        <v>1</v>
      </c>
      <c r="I396" s="27" t="e">
        <f>VLOOKUP(C396,SOURCE!V$6:AB$10035,7,0)</f>
        <v>#N/A</v>
      </c>
      <c r="J396" s="28" t="e">
        <f>VLOOKUP(C396,SOURCE!V$6:AB$10035,6,0)</f>
        <v>#N/A</v>
      </c>
      <c r="K396" s="30" t="e">
        <f t="shared" si="28"/>
        <v>#N/A</v>
      </c>
      <c r="L396" s="40" t="e">
        <f>VLOOKUP(C396,SOURCE!V$6:AB$10035,2,0)</f>
        <v>#N/A</v>
      </c>
      <c r="M396" t="e">
        <f>IF(VLOOKUP(I396,SOURCE!B:P,2,0)="/  { itemToBeCoded","To be coded","")</f>
        <v>#N/A</v>
      </c>
      <c r="N396" s="22"/>
      <c r="Q396" s="26" t="e">
        <f>VLOOKUP(I396,SOURCE!B:P,5,0)</f>
        <v>#N/A</v>
      </c>
      <c r="U396" t="e">
        <f t="shared" si="29"/>
        <v>#N/A</v>
      </c>
      <c r="V396" t="e">
        <f t="shared" si="30"/>
        <v>#N/A</v>
      </c>
      <c r="W396" s="22"/>
      <c r="X396" s="22"/>
      <c r="Y396" t="str">
        <f t="shared" si="31"/>
        <v/>
      </c>
    </row>
    <row r="397" spans="1:25" ht="17" thickBot="1">
      <c r="A397" s="24" t="str">
        <f>IF(ISNA(VLOOKUP(D397,D721:D$10322,1,0)),"",1)</f>
        <v/>
      </c>
      <c r="B397" s="24" t="str">
        <f>IF(ISNA(VLOOKUP(E397,E721:E$10322,1,0)),"",1)</f>
        <v/>
      </c>
      <c r="C397" s="2">
        <v>395</v>
      </c>
      <c r="D397" s="2" t="e">
        <f>VLOOKUP(C397,SOURCE!$V$3:$AC$2856,8,0)</f>
        <v>#N/A</v>
      </c>
      <c r="E397" s="26" t="e">
        <f>CHAR(34)&amp;VLOOKUP(C397,SOURCE!$V$3:$AC$2856,6,0)&amp;CHAR(34)</f>
        <v>#N/A</v>
      </c>
      <c r="F397" s="22" t="e">
        <f>VLOOKUP(C397,SOURCE!$V$3:$AD$2856,9,0)&amp;"           {"&amp;D397&amp;",   "&amp;E397&amp;"},"</f>
        <v>#N/A</v>
      </c>
      <c r="H397" t="b">
        <f>ISNA(VLOOKUP(J397,J721:J$823,1,0))</f>
        <v>1</v>
      </c>
      <c r="I397" s="27" t="e">
        <f>VLOOKUP(C397,SOURCE!V$6:AB$10035,7,0)</f>
        <v>#N/A</v>
      </c>
      <c r="J397" s="28" t="e">
        <f>VLOOKUP(C397,SOURCE!V$6:AB$10035,6,0)</f>
        <v>#N/A</v>
      </c>
      <c r="K397" s="30" t="e">
        <f t="shared" si="28"/>
        <v>#N/A</v>
      </c>
      <c r="L397" s="40" t="e">
        <f>VLOOKUP(C397,SOURCE!V$6:AB$10035,2,0)</f>
        <v>#N/A</v>
      </c>
      <c r="M397" t="e">
        <f>IF(VLOOKUP(I397,SOURCE!B:P,2,0)="/  { itemToBeCoded","To be coded","")</f>
        <v>#N/A</v>
      </c>
      <c r="N397" s="22"/>
      <c r="Q397" s="26" t="e">
        <f>VLOOKUP(I397,SOURCE!B:P,5,0)</f>
        <v>#N/A</v>
      </c>
      <c r="U397" t="e">
        <f t="shared" si="29"/>
        <v>#N/A</v>
      </c>
      <c r="V397" t="e">
        <f t="shared" si="30"/>
        <v>#N/A</v>
      </c>
      <c r="W397" s="22"/>
      <c r="X397" s="22"/>
      <c r="Y397" t="str">
        <f t="shared" si="31"/>
        <v/>
      </c>
    </row>
    <row r="398" spans="1:25" ht="17" thickBot="1">
      <c r="A398" s="24" t="str">
        <f>IF(ISNA(VLOOKUP(D398,D722:D$10322,1,0)),"",1)</f>
        <v/>
      </c>
      <c r="B398" s="24" t="str">
        <f>IF(ISNA(VLOOKUP(E398,E722:E$10322,1,0)),"",1)</f>
        <v/>
      </c>
      <c r="C398" s="2">
        <v>396</v>
      </c>
      <c r="D398" s="2" t="e">
        <f>VLOOKUP(C398,SOURCE!$V$3:$AC$2856,8,0)</f>
        <v>#N/A</v>
      </c>
      <c r="E398" s="26" t="e">
        <f>CHAR(34)&amp;VLOOKUP(C398,SOURCE!$V$3:$AC$2856,6,0)&amp;CHAR(34)</f>
        <v>#N/A</v>
      </c>
      <c r="F398" s="22" t="e">
        <f>VLOOKUP(C398,SOURCE!$V$3:$AD$2856,9,0)&amp;"           {"&amp;D398&amp;",   "&amp;E398&amp;"},"</f>
        <v>#N/A</v>
      </c>
      <c r="H398" t="b">
        <f>ISNA(VLOOKUP(J398,J722:J$823,1,0))</f>
        <v>1</v>
      </c>
      <c r="I398" s="27" t="e">
        <f>VLOOKUP(C398,SOURCE!V$6:AB$10035,7,0)</f>
        <v>#N/A</v>
      </c>
      <c r="J398" s="28" t="e">
        <f>VLOOKUP(C398,SOURCE!V$6:AB$10035,6,0)</f>
        <v>#N/A</v>
      </c>
      <c r="K398" s="30" t="e">
        <f t="shared" si="28"/>
        <v>#N/A</v>
      </c>
      <c r="L398" s="40" t="e">
        <f>VLOOKUP(C398,SOURCE!V$6:AB$10035,2,0)</f>
        <v>#N/A</v>
      </c>
      <c r="M398" t="e">
        <f>IF(VLOOKUP(I398,SOURCE!B:P,2,0)="/  { itemToBeCoded","To be coded","")</f>
        <v>#N/A</v>
      </c>
      <c r="N398" s="22"/>
      <c r="Q398" s="26" t="e">
        <f>VLOOKUP(I398,SOURCE!B:P,5,0)</f>
        <v>#N/A</v>
      </c>
      <c r="U398" t="e">
        <f t="shared" si="29"/>
        <v>#N/A</v>
      </c>
      <c r="V398" t="e">
        <f t="shared" si="30"/>
        <v>#N/A</v>
      </c>
      <c r="W398" s="22"/>
      <c r="X398" s="22"/>
      <c r="Y398" t="str">
        <f t="shared" si="31"/>
        <v/>
      </c>
    </row>
    <row r="399" spans="1:25" ht="17" thickBot="1">
      <c r="A399" s="24" t="str">
        <f>IF(ISNA(VLOOKUP(D399,D723:D$10322,1,0)),"",1)</f>
        <v/>
      </c>
      <c r="B399" s="24" t="str">
        <f>IF(ISNA(VLOOKUP(E399,E723:E$10322,1,0)),"",1)</f>
        <v/>
      </c>
      <c r="C399" s="2">
        <v>397</v>
      </c>
      <c r="D399" s="2" t="e">
        <f>VLOOKUP(C399,SOURCE!$V$3:$AC$2856,8,0)</f>
        <v>#N/A</v>
      </c>
      <c r="E399" s="26" t="e">
        <f>CHAR(34)&amp;VLOOKUP(C399,SOURCE!$V$3:$AC$2856,6,0)&amp;CHAR(34)</f>
        <v>#N/A</v>
      </c>
      <c r="F399" s="22" t="e">
        <f>VLOOKUP(C399,SOURCE!$V$3:$AD$2856,9,0)&amp;"           {"&amp;D399&amp;",   "&amp;E399&amp;"},"</f>
        <v>#N/A</v>
      </c>
      <c r="H399" t="b">
        <f>ISNA(VLOOKUP(J399,J723:J$823,1,0))</f>
        <v>1</v>
      </c>
      <c r="I399" s="27" t="e">
        <f>VLOOKUP(C399,SOURCE!V$6:AB$10035,7,0)</f>
        <v>#N/A</v>
      </c>
      <c r="J399" s="28" t="e">
        <f>VLOOKUP(C399,SOURCE!V$6:AB$10035,6,0)</f>
        <v>#N/A</v>
      </c>
      <c r="K399" s="30" t="e">
        <f t="shared" si="28"/>
        <v>#N/A</v>
      </c>
      <c r="L399" s="40" t="e">
        <f>VLOOKUP(C399,SOURCE!V$6:AB$10035,2,0)</f>
        <v>#N/A</v>
      </c>
      <c r="M399" t="e">
        <f>IF(VLOOKUP(I399,SOURCE!B:P,2,0)="/  { itemToBeCoded","To be coded","")</f>
        <v>#N/A</v>
      </c>
      <c r="N399" s="22"/>
      <c r="Q399" s="26" t="e">
        <f>VLOOKUP(I399,SOURCE!B:P,5,0)</f>
        <v>#N/A</v>
      </c>
      <c r="U399" t="e">
        <f t="shared" si="29"/>
        <v>#N/A</v>
      </c>
      <c r="V399" t="e">
        <f t="shared" si="30"/>
        <v>#N/A</v>
      </c>
      <c r="W399" s="22"/>
      <c r="X399" s="22"/>
      <c r="Y399" t="str">
        <f t="shared" si="31"/>
        <v/>
      </c>
    </row>
    <row r="400" spans="1:25" ht="17" thickBot="1">
      <c r="A400" s="24" t="str">
        <f>IF(ISNA(VLOOKUP(D400,D724:D$10322,1,0)),"",1)</f>
        <v/>
      </c>
      <c r="B400" s="24" t="str">
        <f>IF(ISNA(VLOOKUP(E400,E724:E$10322,1,0)),"",1)</f>
        <v/>
      </c>
      <c r="C400" s="2">
        <v>398</v>
      </c>
      <c r="D400" s="2" t="e">
        <f>VLOOKUP(C400,SOURCE!$V$3:$AC$2856,8,0)</f>
        <v>#N/A</v>
      </c>
      <c r="E400" s="26" t="e">
        <f>CHAR(34)&amp;VLOOKUP(C400,SOURCE!$V$3:$AC$2856,6,0)&amp;CHAR(34)</f>
        <v>#N/A</v>
      </c>
      <c r="F400" s="22" t="e">
        <f>VLOOKUP(C400,SOURCE!$V$3:$AD$2856,9,0)&amp;"           {"&amp;D400&amp;",   "&amp;E400&amp;"},"</f>
        <v>#N/A</v>
      </c>
      <c r="H400" t="b">
        <f>ISNA(VLOOKUP(J400,J724:J$823,1,0))</f>
        <v>1</v>
      </c>
      <c r="I400" s="27" t="e">
        <f>VLOOKUP(C400,SOURCE!V$6:AB$10035,7,0)</f>
        <v>#N/A</v>
      </c>
      <c r="J400" s="28" t="e">
        <f>VLOOKUP(C400,SOURCE!V$6:AB$10035,6,0)</f>
        <v>#N/A</v>
      </c>
      <c r="K400" s="30" t="e">
        <f t="shared" si="28"/>
        <v>#N/A</v>
      </c>
      <c r="L400" s="40" t="e">
        <f>VLOOKUP(C400,SOURCE!V$6:AB$10035,2,0)</f>
        <v>#N/A</v>
      </c>
      <c r="M400" t="e">
        <f>IF(VLOOKUP(I400,SOURCE!B:P,2,0)="/  { itemToBeCoded","To be coded","")</f>
        <v>#N/A</v>
      </c>
      <c r="N400" s="22"/>
      <c r="Q400" s="26" t="e">
        <f>VLOOKUP(I400,SOURCE!B:P,5,0)</f>
        <v>#N/A</v>
      </c>
      <c r="U400" t="e">
        <f t="shared" si="29"/>
        <v>#N/A</v>
      </c>
      <c r="V400" t="e">
        <f t="shared" si="30"/>
        <v>#N/A</v>
      </c>
      <c r="W400" s="22"/>
      <c r="X400" s="22"/>
      <c r="Y400" t="str">
        <f t="shared" si="31"/>
        <v/>
      </c>
    </row>
    <row r="401" spans="1:25" ht="17" thickBot="1">
      <c r="A401" s="24" t="str">
        <f>IF(ISNA(VLOOKUP(D401,D725:D$10322,1,0)),"",1)</f>
        <v/>
      </c>
      <c r="B401" s="24" t="str">
        <f>IF(ISNA(VLOOKUP(E401,E725:E$10322,1,0)),"",1)</f>
        <v/>
      </c>
      <c r="C401" s="2">
        <v>399</v>
      </c>
      <c r="D401" s="2" t="e">
        <f>VLOOKUP(C401,SOURCE!$V$3:$AC$2856,8,0)</f>
        <v>#N/A</v>
      </c>
      <c r="E401" s="26" t="e">
        <f>CHAR(34)&amp;VLOOKUP(C401,SOURCE!$V$3:$AC$2856,6,0)&amp;CHAR(34)</f>
        <v>#N/A</v>
      </c>
      <c r="F401" s="22" t="e">
        <f>VLOOKUP(C401,SOURCE!$V$3:$AD$2856,9,0)&amp;"           {"&amp;D401&amp;",   "&amp;E401&amp;"},"</f>
        <v>#N/A</v>
      </c>
      <c r="H401" t="b">
        <f>ISNA(VLOOKUP(J401,J725:J$823,1,0))</f>
        <v>1</v>
      </c>
      <c r="I401" s="27" t="e">
        <f>VLOOKUP(C401,SOURCE!V$6:AB$10035,7,0)</f>
        <v>#N/A</v>
      </c>
      <c r="J401" s="28" t="e">
        <f>VLOOKUP(C401,SOURCE!V$6:AB$10035,6,0)</f>
        <v>#N/A</v>
      </c>
      <c r="K401" s="30" t="e">
        <f t="shared" si="28"/>
        <v>#N/A</v>
      </c>
      <c r="L401" s="40" t="e">
        <f>VLOOKUP(C401,SOURCE!V$6:AB$10035,2,0)</f>
        <v>#N/A</v>
      </c>
      <c r="M401" t="e">
        <f>IF(VLOOKUP(I401,SOURCE!B:P,2,0)="/  { itemToBeCoded","To be coded","")</f>
        <v>#N/A</v>
      </c>
      <c r="N401" s="22"/>
      <c r="Q401" s="26" t="e">
        <f>VLOOKUP(I401,SOURCE!B:P,5,0)</f>
        <v>#N/A</v>
      </c>
      <c r="U401" t="e">
        <f t="shared" si="29"/>
        <v>#N/A</v>
      </c>
      <c r="V401" t="e">
        <f t="shared" si="30"/>
        <v>#N/A</v>
      </c>
      <c r="W401" s="22"/>
      <c r="X401" s="22"/>
      <c r="Y401" t="str">
        <f t="shared" si="31"/>
        <v/>
      </c>
    </row>
    <row r="402" spans="1:25" ht="17" thickBot="1">
      <c r="A402" s="24" t="str">
        <f>IF(ISNA(VLOOKUP(D402,D726:D$10322,1,0)),"",1)</f>
        <v/>
      </c>
      <c r="B402" s="24" t="str">
        <f>IF(ISNA(VLOOKUP(E402,E726:E$10322,1,0)),"",1)</f>
        <v/>
      </c>
      <c r="C402" s="2">
        <v>400</v>
      </c>
      <c r="D402" s="2" t="e">
        <f>VLOOKUP(C402,SOURCE!$V$3:$AC$2856,8,0)</f>
        <v>#N/A</v>
      </c>
      <c r="E402" s="26" t="e">
        <f>CHAR(34)&amp;VLOOKUP(C402,SOURCE!$V$3:$AC$2856,6,0)&amp;CHAR(34)</f>
        <v>#N/A</v>
      </c>
      <c r="F402" s="22" t="e">
        <f>VLOOKUP(C402,SOURCE!$V$3:$AD$2856,9,0)&amp;"           {"&amp;D402&amp;",   "&amp;E402&amp;"},"</f>
        <v>#N/A</v>
      </c>
      <c r="H402" t="b">
        <f>ISNA(VLOOKUP(J402,J726:J$823,1,0))</f>
        <v>1</v>
      </c>
      <c r="I402" s="27" t="e">
        <f>VLOOKUP(C402,SOURCE!V$6:AB$10035,7,0)</f>
        <v>#N/A</v>
      </c>
      <c r="J402" s="28" t="e">
        <f>VLOOKUP(C402,SOURCE!V$6:AB$10035,6,0)</f>
        <v>#N/A</v>
      </c>
      <c r="K402" s="30" t="e">
        <f t="shared" si="28"/>
        <v>#N/A</v>
      </c>
      <c r="L402" s="40" t="e">
        <f>VLOOKUP(C402,SOURCE!V$6:AB$10035,2,0)</f>
        <v>#N/A</v>
      </c>
      <c r="M402" t="e">
        <f>IF(VLOOKUP(I402,SOURCE!B:P,2,0)="/  { itemToBeCoded","To be coded","")</f>
        <v>#N/A</v>
      </c>
      <c r="N402" s="22"/>
      <c r="Q402" s="26" t="e">
        <f>VLOOKUP(I402,SOURCE!B:P,5,0)</f>
        <v>#N/A</v>
      </c>
      <c r="U402" t="e">
        <f t="shared" si="29"/>
        <v>#N/A</v>
      </c>
      <c r="V402" t="e">
        <f t="shared" si="30"/>
        <v>#N/A</v>
      </c>
      <c r="W402" s="22"/>
      <c r="X402" s="22"/>
      <c r="Y402" t="str">
        <f t="shared" si="31"/>
        <v/>
      </c>
    </row>
    <row r="403" spans="1:25" ht="17" thickBot="1">
      <c r="A403" s="24" t="str">
        <f>IF(ISNA(VLOOKUP(D403,D727:D$10322,1,0)),"",1)</f>
        <v/>
      </c>
      <c r="B403" s="24" t="str">
        <f>IF(ISNA(VLOOKUP(E403,E727:E$10322,1,0)),"",1)</f>
        <v/>
      </c>
      <c r="C403" s="2">
        <v>401</v>
      </c>
      <c r="D403" s="2" t="e">
        <f>VLOOKUP(C403,SOURCE!$V$3:$AC$2856,8,0)</f>
        <v>#N/A</v>
      </c>
      <c r="E403" s="26" t="e">
        <f>CHAR(34)&amp;VLOOKUP(C403,SOURCE!$V$3:$AC$2856,6,0)&amp;CHAR(34)</f>
        <v>#N/A</v>
      </c>
      <c r="F403" s="22" t="e">
        <f>VLOOKUP(C403,SOURCE!$V$3:$AD$2856,9,0)&amp;"           {"&amp;D403&amp;",   "&amp;E403&amp;"},"</f>
        <v>#N/A</v>
      </c>
      <c r="H403" t="b">
        <f>ISNA(VLOOKUP(J403,J727:J$823,1,0))</f>
        <v>1</v>
      </c>
      <c r="I403" s="27" t="e">
        <f>VLOOKUP(C403,SOURCE!V$6:AB$10035,7,0)</f>
        <v>#N/A</v>
      </c>
      <c r="J403" s="28" t="e">
        <f>VLOOKUP(C403,SOURCE!V$6:AB$10035,6,0)</f>
        <v>#N/A</v>
      </c>
      <c r="K403" s="30" t="e">
        <f t="shared" si="28"/>
        <v>#N/A</v>
      </c>
      <c r="L403" s="40" t="e">
        <f>VLOOKUP(C403,SOURCE!V$6:AB$10035,2,0)</f>
        <v>#N/A</v>
      </c>
      <c r="M403" t="e">
        <f>IF(VLOOKUP(I403,SOURCE!B:P,2,0)="/  { itemToBeCoded","To be coded","")</f>
        <v>#N/A</v>
      </c>
      <c r="N403" s="22"/>
      <c r="Q403" s="26" t="e">
        <f>VLOOKUP(I403,SOURCE!B:P,5,0)</f>
        <v>#N/A</v>
      </c>
      <c r="U403" t="e">
        <f t="shared" si="29"/>
        <v>#N/A</v>
      </c>
      <c r="V403" t="e">
        <f t="shared" si="30"/>
        <v>#N/A</v>
      </c>
      <c r="W403" s="22"/>
      <c r="X403" s="22"/>
      <c r="Y403" t="str">
        <f t="shared" si="31"/>
        <v/>
      </c>
    </row>
    <row r="404" spans="1:25" ht="17" thickBot="1">
      <c r="A404" s="24" t="str">
        <f>IF(ISNA(VLOOKUP(D404,D728:D$10322,1,0)),"",1)</f>
        <v/>
      </c>
      <c r="B404" s="24" t="str">
        <f>IF(ISNA(VLOOKUP(E404,E728:E$10322,1,0)),"",1)</f>
        <v/>
      </c>
      <c r="C404" s="2">
        <v>402</v>
      </c>
      <c r="D404" s="2" t="e">
        <f>VLOOKUP(C404,SOURCE!$V$3:$AC$2856,8,0)</f>
        <v>#N/A</v>
      </c>
      <c r="E404" s="26" t="e">
        <f>CHAR(34)&amp;VLOOKUP(C404,SOURCE!$V$3:$AC$2856,6,0)&amp;CHAR(34)</f>
        <v>#N/A</v>
      </c>
      <c r="F404" s="22" t="e">
        <f>VLOOKUP(C404,SOURCE!$V$3:$AD$2856,9,0)&amp;"           {"&amp;D404&amp;",   "&amp;E404&amp;"},"</f>
        <v>#N/A</v>
      </c>
      <c r="H404" t="b">
        <f>ISNA(VLOOKUP(J404,J728:J$823,1,0))</f>
        <v>1</v>
      </c>
      <c r="I404" s="27" t="e">
        <f>VLOOKUP(C404,SOURCE!V$6:AB$10035,7,0)</f>
        <v>#N/A</v>
      </c>
      <c r="J404" s="28" t="e">
        <f>VLOOKUP(C404,SOURCE!V$6:AB$10035,6,0)</f>
        <v>#N/A</v>
      </c>
      <c r="K404" s="30" t="e">
        <f t="shared" si="28"/>
        <v>#N/A</v>
      </c>
      <c r="L404" s="40" t="e">
        <f>VLOOKUP(C404,SOURCE!V$6:AB$10035,2,0)</f>
        <v>#N/A</v>
      </c>
      <c r="M404" t="e">
        <f>IF(VLOOKUP(I404,SOURCE!B:P,2,0)="/  { itemToBeCoded","To be coded","")</f>
        <v>#N/A</v>
      </c>
      <c r="N404" s="22"/>
      <c r="Q404" s="26" t="e">
        <f>VLOOKUP(I404,SOURCE!B:P,5,0)</f>
        <v>#N/A</v>
      </c>
      <c r="U404" t="e">
        <f t="shared" si="29"/>
        <v>#N/A</v>
      </c>
      <c r="V404" t="e">
        <f t="shared" si="30"/>
        <v>#N/A</v>
      </c>
      <c r="W404" s="22"/>
      <c r="X404" s="22"/>
      <c r="Y404" t="str">
        <f t="shared" si="31"/>
        <v/>
      </c>
    </row>
    <row r="405" spans="1:25" ht="17" thickBot="1">
      <c r="A405" s="24" t="str">
        <f>IF(ISNA(VLOOKUP(D405,D729:D$10322,1,0)),"",1)</f>
        <v/>
      </c>
      <c r="B405" s="24" t="str">
        <f>IF(ISNA(VLOOKUP(E405,E729:E$10322,1,0)),"",1)</f>
        <v/>
      </c>
      <c r="C405" s="2">
        <v>403</v>
      </c>
      <c r="D405" s="2" t="e">
        <f>VLOOKUP(C405,SOURCE!$V$3:$AC$2856,8,0)</f>
        <v>#N/A</v>
      </c>
      <c r="E405" s="26" t="e">
        <f>CHAR(34)&amp;VLOOKUP(C405,SOURCE!$V$3:$AC$2856,6,0)&amp;CHAR(34)</f>
        <v>#N/A</v>
      </c>
      <c r="F405" s="22" t="e">
        <f>VLOOKUP(C405,SOURCE!$V$3:$AD$2856,9,0)&amp;"           {"&amp;D405&amp;",   "&amp;E405&amp;"},"</f>
        <v>#N/A</v>
      </c>
      <c r="H405" t="b">
        <f>ISNA(VLOOKUP(J405,J729:J$823,1,0))</f>
        <v>1</v>
      </c>
      <c r="I405" s="27" t="e">
        <f>VLOOKUP(C405,SOURCE!V$6:AB$10035,7,0)</f>
        <v>#N/A</v>
      </c>
      <c r="J405" s="28" t="e">
        <f>VLOOKUP(C405,SOURCE!V$6:AB$10035,6,0)</f>
        <v>#N/A</v>
      </c>
      <c r="K405" s="30" t="e">
        <f t="shared" si="28"/>
        <v>#N/A</v>
      </c>
      <c r="L405" s="40" t="e">
        <f>VLOOKUP(C405,SOURCE!V$6:AB$10035,2,0)</f>
        <v>#N/A</v>
      </c>
      <c r="M405" t="e">
        <f>IF(VLOOKUP(I405,SOURCE!B:P,2,0)="/  { itemToBeCoded","To be coded","")</f>
        <v>#N/A</v>
      </c>
      <c r="N405" s="22"/>
      <c r="Q405" s="26" t="e">
        <f>VLOOKUP(I405,SOURCE!B:P,5,0)</f>
        <v>#N/A</v>
      </c>
      <c r="U405" t="e">
        <f t="shared" si="29"/>
        <v>#N/A</v>
      </c>
      <c r="V405" t="e">
        <f t="shared" si="30"/>
        <v>#N/A</v>
      </c>
      <c r="W405" s="22"/>
      <c r="X405" s="22"/>
      <c r="Y405" t="str">
        <f t="shared" si="31"/>
        <v/>
      </c>
    </row>
    <row r="406" spans="1:25" ht="17" thickBot="1">
      <c r="A406" s="24" t="str">
        <f>IF(ISNA(VLOOKUP(D406,D730:D$10322,1,0)),"",1)</f>
        <v/>
      </c>
      <c r="B406" s="24" t="str">
        <f>IF(ISNA(VLOOKUP(E406,E730:E$10322,1,0)),"",1)</f>
        <v/>
      </c>
      <c r="C406" s="2">
        <v>404</v>
      </c>
      <c r="D406" s="2" t="e">
        <f>VLOOKUP(C406,SOURCE!$V$3:$AC$2856,8,0)</f>
        <v>#N/A</v>
      </c>
      <c r="E406" s="26" t="e">
        <f>CHAR(34)&amp;VLOOKUP(C406,SOURCE!$V$3:$AC$2856,6,0)&amp;CHAR(34)</f>
        <v>#N/A</v>
      </c>
      <c r="F406" s="22" t="e">
        <f>VLOOKUP(C406,SOURCE!$V$3:$AD$2856,9,0)&amp;"           {"&amp;D406&amp;",   "&amp;E406&amp;"},"</f>
        <v>#N/A</v>
      </c>
      <c r="H406" t="b">
        <f>ISNA(VLOOKUP(J406,J730:J$823,1,0))</f>
        <v>1</v>
      </c>
      <c r="I406" s="27" t="e">
        <f>VLOOKUP(C406,SOURCE!V$6:AB$10035,7,0)</f>
        <v>#N/A</v>
      </c>
      <c r="J406" s="28" t="e">
        <f>VLOOKUP(C406,SOURCE!V$6:AB$10035,6,0)</f>
        <v>#N/A</v>
      </c>
      <c r="K406" s="30" t="e">
        <f t="shared" si="28"/>
        <v>#N/A</v>
      </c>
      <c r="L406" s="40" t="e">
        <f>VLOOKUP(C406,SOURCE!V$6:AB$10035,2,0)</f>
        <v>#N/A</v>
      </c>
      <c r="M406" t="e">
        <f>IF(VLOOKUP(I406,SOURCE!B:P,2,0)="/  { itemToBeCoded","To be coded","")</f>
        <v>#N/A</v>
      </c>
      <c r="N406" s="22"/>
      <c r="Q406" s="26" t="e">
        <f>VLOOKUP(I406,SOURCE!B:P,5,0)</f>
        <v>#N/A</v>
      </c>
      <c r="U406" t="e">
        <f t="shared" si="29"/>
        <v>#N/A</v>
      </c>
      <c r="V406" t="e">
        <f t="shared" si="30"/>
        <v>#N/A</v>
      </c>
      <c r="W406" s="22"/>
      <c r="X406" s="22"/>
      <c r="Y406" t="str">
        <f t="shared" si="31"/>
        <v/>
      </c>
    </row>
    <row r="407" spans="1:25" ht="17" thickBot="1">
      <c r="A407" s="24" t="str">
        <f>IF(ISNA(VLOOKUP(D407,D731:D$10322,1,0)),"",1)</f>
        <v/>
      </c>
      <c r="B407" s="24" t="str">
        <f>IF(ISNA(VLOOKUP(E407,E731:E$10322,1,0)),"",1)</f>
        <v/>
      </c>
      <c r="C407" s="2">
        <v>405</v>
      </c>
      <c r="D407" s="2" t="e">
        <f>VLOOKUP(C407,SOURCE!$V$3:$AC$2856,8,0)</f>
        <v>#N/A</v>
      </c>
      <c r="E407" s="26" t="e">
        <f>CHAR(34)&amp;VLOOKUP(C407,SOURCE!$V$3:$AC$2856,6,0)&amp;CHAR(34)</f>
        <v>#N/A</v>
      </c>
      <c r="F407" s="22" t="e">
        <f>VLOOKUP(C407,SOURCE!$V$3:$AD$2856,9,0)&amp;"           {"&amp;D407&amp;",   "&amp;E407&amp;"},"</f>
        <v>#N/A</v>
      </c>
      <c r="H407" t="b">
        <f>ISNA(VLOOKUP(J407,J731:J$823,1,0))</f>
        <v>1</v>
      </c>
      <c r="I407" s="27" t="e">
        <f>VLOOKUP(C407,SOURCE!V$6:AB$10035,7,0)</f>
        <v>#N/A</v>
      </c>
      <c r="J407" s="28" t="e">
        <f>VLOOKUP(C407,SOURCE!V$6:AB$10035,6,0)</f>
        <v>#N/A</v>
      </c>
      <c r="K407" s="30" t="e">
        <f t="shared" si="28"/>
        <v>#N/A</v>
      </c>
      <c r="L407" s="40" t="e">
        <f>VLOOKUP(C407,SOURCE!V$6:AB$10035,2,0)</f>
        <v>#N/A</v>
      </c>
      <c r="M407" t="e">
        <f>IF(VLOOKUP(I407,SOURCE!B:P,2,0)="/  { itemToBeCoded","To be coded","")</f>
        <v>#N/A</v>
      </c>
      <c r="N407" s="22"/>
      <c r="Q407" s="26" t="e">
        <f>VLOOKUP(I407,SOURCE!B:P,5,0)</f>
        <v>#N/A</v>
      </c>
      <c r="U407" t="e">
        <f t="shared" si="29"/>
        <v>#N/A</v>
      </c>
      <c r="V407" t="e">
        <f t="shared" si="30"/>
        <v>#N/A</v>
      </c>
      <c r="W407" s="22"/>
      <c r="X407" s="22"/>
      <c r="Y407" t="str">
        <f t="shared" si="31"/>
        <v/>
      </c>
    </row>
    <row r="408" spans="1:25" ht="17" thickBot="1">
      <c r="A408" s="24" t="str">
        <f>IF(ISNA(VLOOKUP(D408,D732:D$10322,1,0)),"",1)</f>
        <v/>
      </c>
      <c r="B408" s="24" t="str">
        <f>IF(ISNA(VLOOKUP(E408,E732:E$10322,1,0)),"",1)</f>
        <v/>
      </c>
      <c r="C408" s="2">
        <v>406</v>
      </c>
      <c r="D408" s="2" t="e">
        <f>VLOOKUP(C408,SOURCE!$V$3:$AC$2856,8,0)</f>
        <v>#N/A</v>
      </c>
      <c r="E408" s="26" t="e">
        <f>CHAR(34)&amp;VLOOKUP(C408,SOURCE!$V$3:$AC$2856,6,0)&amp;CHAR(34)</f>
        <v>#N/A</v>
      </c>
      <c r="F408" s="22" t="e">
        <f>VLOOKUP(C408,SOURCE!$V$3:$AD$2856,9,0)&amp;"           {"&amp;D408&amp;",   "&amp;E408&amp;"},"</f>
        <v>#N/A</v>
      </c>
      <c r="H408" t="b">
        <f>ISNA(VLOOKUP(J408,J732:J$823,1,0))</f>
        <v>1</v>
      </c>
      <c r="I408" s="27" t="e">
        <f>VLOOKUP(C408,SOURCE!V$6:AB$10035,7,0)</f>
        <v>#N/A</v>
      </c>
      <c r="J408" s="28" t="e">
        <f>VLOOKUP(C408,SOURCE!V$6:AB$10035,6,0)</f>
        <v>#N/A</v>
      </c>
      <c r="K408" s="30" t="e">
        <f t="shared" si="28"/>
        <v>#N/A</v>
      </c>
      <c r="L408" s="40" t="e">
        <f>VLOOKUP(C408,SOURCE!V$6:AB$10035,2,0)</f>
        <v>#N/A</v>
      </c>
      <c r="M408" t="e">
        <f>IF(VLOOKUP(I408,SOURCE!B:P,2,0)="/  { itemToBeCoded","To be coded","")</f>
        <v>#N/A</v>
      </c>
      <c r="N408" s="22"/>
      <c r="Q408" s="26" t="e">
        <f>VLOOKUP(I408,SOURCE!B:P,5,0)</f>
        <v>#N/A</v>
      </c>
      <c r="U408" t="e">
        <f t="shared" si="29"/>
        <v>#N/A</v>
      </c>
      <c r="V408" t="e">
        <f t="shared" si="30"/>
        <v>#N/A</v>
      </c>
      <c r="W408" s="22"/>
      <c r="X408" s="22"/>
      <c r="Y408" t="str">
        <f t="shared" si="31"/>
        <v/>
      </c>
    </row>
    <row r="409" spans="1:25" ht="17" thickBot="1">
      <c r="A409" s="24" t="str">
        <f>IF(ISNA(VLOOKUP(D409,D733:D$10322,1,0)),"",1)</f>
        <v/>
      </c>
      <c r="B409" s="24" t="str">
        <f>IF(ISNA(VLOOKUP(E409,E733:E$10322,1,0)),"",1)</f>
        <v/>
      </c>
      <c r="C409" s="2">
        <v>407</v>
      </c>
      <c r="D409" s="2" t="e">
        <f>VLOOKUP(C409,SOURCE!$V$3:$AC$2856,8,0)</f>
        <v>#N/A</v>
      </c>
      <c r="E409" s="26" t="e">
        <f>CHAR(34)&amp;VLOOKUP(C409,SOURCE!$V$3:$AC$2856,6,0)&amp;CHAR(34)</f>
        <v>#N/A</v>
      </c>
      <c r="F409" s="22" t="e">
        <f>VLOOKUP(C409,SOURCE!$V$3:$AD$2856,9,0)&amp;"           {"&amp;D409&amp;",   "&amp;E409&amp;"},"</f>
        <v>#N/A</v>
      </c>
      <c r="H409" t="b">
        <f>ISNA(VLOOKUP(J409,J733:J$823,1,0))</f>
        <v>1</v>
      </c>
      <c r="I409" s="27" t="e">
        <f>VLOOKUP(C409,SOURCE!V$6:AB$10035,7,0)</f>
        <v>#N/A</v>
      </c>
      <c r="J409" s="28" t="e">
        <f>VLOOKUP(C409,SOURCE!V$6:AB$10035,6,0)</f>
        <v>#N/A</v>
      </c>
      <c r="K409" s="30" t="e">
        <f t="shared" si="28"/>
        <v>#N/A</v>
      </c>
      <c r="L409" s="40" t="e">
        <f>VLOOKUP(C409,SOURCE!V$6:AB$10035,2,0)</f>
        <v>#N/A</v>
      </c>
      <c r="M409" t="e">
        <f>IF(VLOOKUP(I409,SOURCE!B:P,2,0)="/  { itemToBeCoded","To be coded","")</f>
        <v>#N/A</v>
      </c>
      <c r="N409" s="22"/>
      <c r="Q409" s="26" t="e">
        <f>VLOOKUP(I409,SOURCE!B:P,5,0)</f>
        <v>#N/A</v>
      </c>
      <c r="U409" t="e">
        <f t="shared" si="29"/>
        <v>#N/A</v>
      </c>
      <c r="V409" t="e">
        <f t="shared" si="30"/>
        <v>#N/A</v>
      </c>
      <c r="W409" s="22"/>
      <c r="X409" s="22"/>
      <c r="Y409" t="str">
        <f t="shared" si="31"/>
        <v/>
      </c>
    </row>
    <row r="410" spans="1:25" ht="17" thickBot="1">
      <c r="A410" s="24" t="str">
        <f>IF(ISNA(VLOOKUP(D410,D734:D$10322,1,0)),"",1)</f>
        <v/>
      </c>
      <c r="B410" s="24" t="str">
        <f>IF(ISNA(VLOOKUP(E410,E734:E$10322,1,0)),"",1)</f>
        <v/>
      </c>
      <c r="C410" s="2">
        <v>408</v>
      </c>
      <c r="D410" s="2" t="e">
        <f>VLOOKUP(C410,SOURCE!$V$3:$AC$2856,8,0)</f>
        <v>#N/A</v>
      </c>
      <c r="E410" s="26" t="e">
        <f>CHAR(34)&amp;VLOOKUP(C410,SOURCE!$V$3:$AC$2856,6,0)&amp;CHAR(34)</f>
        <v>#N/A</v>
      </c>
      <c r="F410" s="22" t="e">
        <f>VLOOKUP(C410,SOURCE!$V$3:$AD$2856,9,0)&amp;"           {"&amp;D410&amp;",   "&amp;E410&amp;"},"</f>
        <v>#N/A</v>
      </c>
      <c r="H410" t="b">
        <f>ISNA(VLOOKUP(J410,J734:J$823,1,0))</f>
        <v>1</v>
      </c>
      <c r="I410" s="27" t="e">
        <f>VLOOKUP(C410,SOURCE!V$6:AB$10035,7,0)</f>
        <v>#N/A</v>
      </c>
      <c r="J410" s="28" t="e">
        <f>VLOOKUP(C410,SOURCE!V$6:AB$10035,6,0)</f>
        <v>#N/A</v>
      </c>
      <c r="K410" s="30" t="e">
        <f t="shared" si="28"/>
        <v>#N/A</v>
      </c>
      <c r="L410" s="40" t="e">
        <f>VLOOKUP(C410,SOURCE!V$6:AB$10035,2,0)</f>
        <v>#N/A</v>
      </c>
      <c r="M410" t="e">
        <f>IF(VLOOKUP(I410,SOURCE!B:P,2,0)="/  { itemToBeCoded","To be coded","")</f>
        <v>#N/A</v>
      </c>
      <c r="N410" s="22"/>
      <c r="Q410" s="26" t="e">
        <f>VLOOKUP(I410,SOURCE!B:P,5,0)</f>
        <v>#N/A</v>
      </c>
      <c r="U410" t="e">
        <f t="shared" si="29"/>
        <v>#N/A</v>
      </c>
      <c r="V410" t="e">
        <f t="shared" si="30"/>
        <v>#N/A</v>
      </c>
      <c r="W410" s="22"/>
      <c r="X410" s="22"/>
      <c r="Y410" t="str">
        <f t="shared" si="31"/>
        <v/>
      </c>
    </row>
    <row r="411" spans="1:25" ht="17" thickBot="1">
      <c r="A411" s="24" t="str">
        <f>IF(ISNA(VLOOKUP(D411,D735:D$10322,1,0)),"",1)</f>
        <v/>
      </c>
      <c r="B411" s="24" t="str">
        <f>IF(ISNA(VLOOKUP(E411,E735:E$10322,1,0)),"",1)</f>
        <v/>
      </c>
      <c r="C411" s="2">
        <v>409</v>
      </c>
      <c r="D411" s="2" t="e">
        <f>VLOOKUP(C411,SOURCE!$V$3:$AC$2856,8,0)</f>
        <v>#N/A</v>
      </c>
      <c r="E411" s="26" t="e">
        <f>CHAR(34)&amp;VLOOKUP(C411,SOURCE!$V$3:$AC$2856,6,0)&amp;CHAR(34)</f>
        <v>#N/A</v>
      </c>
      <c r="F411" s="22" t="e">
        <f>VLOOKUP(C411,SOURCE!$V$3:$AD$2856,9,0)&amp;"           {"&amp;D411&amp;",   "&amp;E411&amp;"},"</f>
        <v>#N/A</v>
      </c>
      <c r="H411" t="b">
        <f>ISNA(VLOOKUP(J411,J735:J$823,1,0))</f>
        <v>1</v>
      </c>
      <c r="I411" s="27" t="e">
        <f>VLOOKUP(C411,SOURCE!V$6:AB$10035,7,0)</f>
        <v>#N/A</v>
      </c>
      <c r="J411" s="28" t="e">
        <f>VLOOKUP(C411,SOURCE!V$6:AB$10035,6,0)</f>
        <v>#N/A</v>
      </c>
      <c r="K411" s="30" t="e">
        <f t="shared" si="28"/>
        <v>#N/A</v>
      </c>
      <c r="L411" s="40" t="e">
        <f>VLOOKUP(C411,SOURCE!V$6:AB$10035,2,0)</f>
        <v>#N/A</v>
      </c>
      <c r="M411" t="e">
        <f>IF(VLOOKUP(I411,SOURCE!B:P,2,0)="/  { itemToBeCoded","To be coded","")</f>
        <v>#N/A</v>
      </c>
      <c r="N411" s="22"/>
      <c r="Q411" s="26" t="e">
        <f>VLOOKUP(I411,SOURCE!B:P,5,0)</f>
        <v>#N/A</v>
      </c>
      <c r="U411" t="e">
        <f t="shared" si="29"/>
        <v>#N/A</v>
      </c>
      <c r="V411" t="e">
        <f t="shared" si="30"/>
        <v>#N/A</v>
      </c>
      <c r="W411" s="22"/>
      <c r="X411" s="22"/>
      <c r="Y411" t="str">
        <f t="shared" si="31"/>
        <v/>
      </c>
    </row>
    <row r="412" spans="1:25" ht="17" thickBot="1">
      <c r="A412" s="24" t="str">
        <f>IF(ISNA(VLOOKUP(D412,D736:D$10322,1,0)),"",1)</f>
        <v/>
      </c>
      <c r="B412" s="24" t="str">
        <f>IF(ISNA(VLOOKUP(E412,E736:E$10322,1,0)),"",1)</f>
        <v/>
      </c>
      <c r="C412" s="2">
        <v>410</v>
      </c>
      <c r="D412" s="2" t="e">
        <f>VLOOKUP(C412,SOURCE!$V$3:$AC$2856,8,0)</f>
        <v>#N/A</v>
      </c>
      <c r="E412" s="26" t="e">
        <f>CHAR(34)&amp;VLOOKUP(C412,SOURCE!$V$3:$AC$2856,6,0)&amp;CHAR(34)</f>
        <v>#N/A</v>
      </c>
      <c r="F412" s="22" t="e">
        <f>VLOOKUP(C412,SOURCE!$V$3:$AD$2856,9,0)&amp;"           {"&amp;D412&amp;",   "&amp;E412&amp;"},"</f>
        <v>#N/A</v>
      </c>
      <c r="H412" t="b">
        <f>ISNA(VLOOKUP(J412,J736:J$823,1,0))</f>
        <v>1</v>
      </c>
      <c r="I412" s="27" t="e">
        <f>VLOOKUP(C412,SOURCE!V$6:AB$10035,7,0)</f>
        <v>#N/A</v>
      </c>
      <c r="J412" s="28" t="e">
        <f>VLOOKUP(C412,SOURCE!V$6:AB$10035,6,0)</f>
        <v>#N/A</v>
      </c>
      <c r="K412" s="30" t="e">
        <f t="shared" si="28"/>
        <v>#N/A</v>
      </c>
      <c r="L412" s="40" t="e">
        <f>VLOOKUP(C412,SOURCE!V$6:AB$10035,2,0)</f>
        <v>#N/A</v>
      </c>
      <c r="M412" t="e">
        <f>IF(VLOOKUP(I412,SOURCE!B:P,2,0)="/  { itemToBeCoded","To be coded","")</f>
        <v>#N/A</v>
      </c>
      <c r="N412" s="22"/>
      <c r="Q412" s="26" t="e">
        <f>VLOOKUP(I412,SOURCE!B:P,5,0)</f>
        <v>#N/A</v>
      </c>
      <c r="U412" t="e">
        <f t="shared" si="29"/>
        <v>#N/A</v>
      </c>
      <c r="V412" t="e">
        <f t="shared" si="30"/>
        <v>#N/A</v>
      </c>
      <c r="W412" s="22"/>
      <c r="X412" s="22"/>
      <c r="Y412" t="str">
        <f t="shared" si="31"/>
        <v/>
      </c>
    </row>
    <row r="413" spans="1:25" ht="17" thickBot="1">
      <c r="A413" s="24" t="str">
        <f>IF(ISNA(VLOOKUP(D413,D737:D$10322,1,0)),"",1)</f>
        <v/>
      </c>
      <c r="B413" s="24" t="str">
        <f>IF(ISNA(VLOOKUP(E413,E737:E$10322,1,0)),"",1)</f>
        <v/>
      </c>
      <c r="C413" s="2">
        <v>411</v>
      </c>
      <c r="D413" s="2" t="e">
        <f>VLOOKUP(C413,SOURCE!$V$3:$AC$2856,8,0)</f>
        <v>#N/A</v>
      </c>
      <c r="E413" s="26" t="e">
        <f>CHAR(34)&amp;VLOOKUP(C413,SOURCE!$V$3:$AC$2856,6,0)&amp;CHAR(34)</f>
        <v>#N/A</v>
      </c>
      <c r="F413" s="22" t="e">
        <f>VLOOKUP(C413,SOURCE!$V$3:$AD$2856,9,0)&amp;"           {"&amp;D413&amp;",   "&amp;E413&amp;"},"</f>
        <v>#N/A</v>
      </c>
      <c r="H413" t="b">
        <f>ISNA(VLOOKUP(J413,J737:J$823,1,0))</f>
        <v>1</v>
      </c>
      <c r="I413" s="27" t="e">
        <f>VLOOKUP(C413,SOURCE!V$6:AB$10035,7,0)</f>
        <v>#N/A</v>
      </c>
      <c r="J413" s="28" t="e">
        <f>VLOOKUP(C413,SOURCE!V$6:AB$10035,6,0)</f>
        <v>#N/A</v>
      </c>
      <c r="K413" s="30" t="e">
        <f t="shared" si="28"/>
        <v>#N/A</v>
      </c>
      <c r="L413" s="40" t="e">
        <f>VLOOKUP(C413,SOURCE!V$6:AB$10035,2,0)</f>
        <v>#N/A</v>
      </c>
      <c r="M413" t="e">
        <f>IF(VLOOKUP(I413,SOURCE!B:P,2,0)="/  { itemToBeCoded","To be coded","")</f>
        <v>#N/A</v>
      </c>
      <c r="N413" s="22"/>
      <c r="Q413" s="26" t="e">
        <f>VLOOKUP(I413,SOURCE!B:P,5,0)</f>
        <v>#N/A</v>
      </c>
      <c r="U413" t="e">
        <f t="shared" si="29"/>
        <v>#N/A</v>
      </c>
      <c r="V413" t="e">
        <f t="shared" si="30"/>
        <v>#N/A</v>
      </c>
      <c r="W413" s="22"/>
      <c r="X413" s="22"/>
      <c r="Y413" t="str">
        <f t="shared" si="31"/>
        <v/>
      </c>
    </row>
    <row r="414" spans="1:25" ht="17" thickBot="1">
      <c r="A414" s="24" t="str">
        <f>IF(ISNA(VLOOKUP(D414,D738:D$10322,1,0)),"",1)</f>
        <v/>
      </c>
      <c r="B414" s="24" t="str">
        <f>IF(ISNA(VLOOKUP(E414,E738:E$10322,1,0)),"",1)</f>
        <v/>
      </c>
      <c r="C414" s="2">
        <v>412</v>
      </c>
      <c r="D414" s="2" t="e">
        <f>VLOOKUP(C414,SOURCE!$V$3:$AC$2856,8,0)</f>
        <v>#N/A</v>
      </c>
      <c r="E414" s="26" t="e">
        <f>CHAR(34)&amp;VLOOKUP(C414,SOURCE!$V$3:$AC$2856,6,0)&amp;CHAR(34)</f>
        <v>#N/A</v>
      </c>
      <c r="F414" s="22" t="e">
        <f>VLOOKUP(C414,SOURCE!$V$3:$AD$2856,9,0)&amp;"           {"&amp;D414&amp;",   "&amp;E414&amp;"},"</f>
        <v>#N/A</v>
      </c>
      <c r="H414" t="b">
        <f>ISNA(VLOOKUP(J414,J738:J$823,1,0))</f>
        <v>1</v>
      </c>
      <c r="I414" s="27" t="e">
        <f>VLOOKUP(C414,SOURCE!V$6:AB$10035,7,0)</f>
        <v>#N/A</v>
      </c>
      <c r="J414" s="28" t="e">
        <f>VLOOKUP(C414,SOURCE!V$6:AB$10035,6,0)</f>
        <v>#N/A</v>
      </c>
      <c r="K414" s="30" t="e">
        <f t="shared" si="28"/>
        <v>#N/A</v>
      </c>
      <c r="L414" s="40" t="e">
        <f>VLOOKUP(C414,SOURCE!V$6:AB$10035,2,0)</f>
        <v>#N/A</v>
      </c>
      <c r="M414" t="e">
        <f>IF(VLOOKUP(I414,SOURCE!B:P,2,0)="/  { itemToBeCoded","To be coded","")</f>
        <v>#N/A</v>
      </c>
      <c r="N414" s="22"/>
      <c r="Q414" s="26" t="e">
        <f>VLOOKUP(I414,SOURCE!B:P,5,0)</f>
        <v>#N/A</v>
      </c>
      <c r="U414" t="e">
        <f t="shared" si="29"/>
        <v>#N/A</v>
      </c>
      <c r="V414" t="e">
        <f t="shared" si="30"/>
        <v>#N/A</v>
      </c>
      <c r="W414" s="22"/>
      <c r="X414" s="22"/>
      <c r="Y414" t="str">
        <f t="shared" si="31"/>
        <v/>
      </c>
    </row>
    <row r="415" spans="1:25" ht="17" thickBot="1">
      <c r="A415" s="24" t="str">
        <f>IF(ISNA(VLOOKUP(D415,D739:D$10322,1,0)),"",1)</f>
        <v/>
      </c>
      <c r="B415" s="24" t="str">
        <f>IF(ISNA(VLOOKUP(E415,E739:E$10322,1,0)),"",1)</f>
        <v/>
      </c>
      <c r="C415" s="2">
        <v>413</v>
      </c>
      <c r="D415" s="2" t="e">
        <f>VLOOKUP(C415,SOURCE!$V$3:$AC$2856,8,0)</f>
        <v>#N/A</v>
      </c>
      <c r="E415" s="26" t="e">
        <f>CHAR(34)&amp;VLOOKUP(C415,SOURCE!$V$3:$AC$2856,6,0)&amp;CHAR(34)</f>
        <v>#N/A</v>
      </c>
      <c r="F415" s="22" t="e">
        <f>VLOOKUP(C415,SOURCE!$V$3:$AD$2856,9,0)&amp;"           {"&amp;D415&amp;",   "&amp;E415&amp;"},"</f>
        <v>#N/A</v>
      </c>
      <c r="H415" t="b">
        <f>ISNA(VLOOKUP(J415,J739:J$823,1,0))</f>
        <v>1</v>
      </c>
      <c r="I415" s="27" t="e">
        <f>VLOOKUP(C415,SOURCE!V$6:AB$10035,7,0)</f>
        <v>#N/A</v>
      </c>
      <c r="J415" s="28" t="e">
        <f>VLOOKUP(C415,SOURCE!V$6:AB$10035,6,0)</f>
        <v>#N/A</v>
      </c>
      <c r="K415" s="30" t="e">
        <f t="shared" ref="K415:K478" si="32">SUBSTITUTE(SUBSTITUTE(SUBSTITUTE(SUBSTITUTE(SUBSTITUTE(SUBSTITUTE(SUBSTITUTE(SUBSTITUTE(SUBSTITUTE(SUBSTITUTE(SUBSTITUTE(SUBSTITUTE((SUBSTITUTE(SUBSTITUTE(SUBSTITUTE(SUBSTITUTE(Q415,"STD_SIGMA","SUM"),"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415" s="40" t="e">
        <f>VLOOKUP(C415,SOURCE!V$6:AB$10035,2,0)</f>
        <v>#N/A</v>
      </c>
      <c r="M415" t="e">
        <f>IF(VLOOKUP(I415,SOURCE!B:P,2,0)="/  { itemToBeCoded","To be coded","")</f>
        <v>#N/A</v>
      </c>
      <c r="N415" s="22"/>
      <c r="Q415" s="26" t="e">
        <f>VLOOKUP(I415,SOURCE!B:P,5,0)</f>
        <v>#N/A</v>
      </c>
      <c r="U415" t="e">
        <f t="shared" ref="U415:U478" si="33">SUM(U414,W415)</f>
        <v>#N/A</v>
      </c>
      <c r="V415" t="e">
        <f t="shared" ref="V415:V478" si="34">SUM(V414,IF($O415,X415,0))</f>
        <v>#N/A</v>
      </c>
      <c r="W415" s="22"/>
      <c r="X415" s="22"/>
      <c r="Y415" t="str">
        <f t="shared" ref="Y415:Y478" si="35">IF(AND(N415&lt;&gt;"",X415&lt;&gt;""),"both","")</f>
        <v/>
      </c>
    </row>
    <row r="416" spans="1:25" ht="17" thickBot="1">
      <c r="A416" s="24" t="str">
        <f>IF(ISNA(VLOOKUP(D416,D740:D$10322,1,0)),"",1)</f>
        <v/>
      </c>
      <c r="B416" s="24" t="str">
        <f>IF(ISNA(VLOOKUP(E416,E740:E$10322,1,0)),"",1)</f>
        <v/>
      </c>
      <c r="C416" s="2">
        <v>414</v>
      </c>
      <c r="D416" s="2" t="e">
        <f>VLOOKUP(C416,SOURCE!$V$3:$AC$2856,8,0)</f>
        <v>#N/A</v>
      </c>
      <c r="E416" s="26" t="e">
        <f>CHAR(34)&amp;VLOOKUP(C416,SOURCE!$V$3:$AC$2856,6,0)&amp;CHAR(34)</f>
        <v>#N/A</v>
      </c>
      <c r="F416" s="22" t="e">
        <f>VLOOKUP(C416,SOURCE!$V$3:$AD$2856,9,0)&amp;"           {"&amp;D416&amp;",   "&amp;E416&amp;"},"</f>
        <v>#N/A</v>
      </c>
      <c r="H416" t="b">
        <f>ISNA(VLOOKUP(J416,J740:J$823,1,0))</f>
        <v>1</v>
      </c>
      <c r="I416" s="27" t="e">
        <f>VLOOKUP(C416,SOURCE!V$6:AB$10035,7,0)</f>
        <v>#N/A</v>
      </c>
      <c r="J416" s="28" t="e">
        <f>VLOOKUP(C416,SOURCE!V$6:AB$10035,6,0)</f>
        <v>#N/A</v>
      </c>
      <c r="K416" s="30" t="e">
        <f t="shared" si="32"/>
        <v>#N/A</v>
      </c>
      <c r="L416" s="40" t="e">
        <f>VLOOKUP(C416,SOURCE!V$6:AB$10035,2,0)</f>
        <v>#N/A</v>
      </c>
      <c r="M416" t="e">
        <f>IF(VLOOKUP(I416,SOURCE!B:P,2,0)="/  { itemToBeCoded","To be coded","")</f>
        <v>#N/A</v>
      </c>
      <c r="N416" s="22"/>
      <c r="Q416" s="26" t="e">
        <f>VLOOKUP(I416,SOURCE!B:P,5,0)</f>
        <v>#N/A</v>
      </c>
      <c r="U416" t="e">
        <f t="shared" si="33"/>
        <v>#N/A</v>
      </c>
      <c r="V416" t="e">
        <f t="shared" si="34"/>
        <v>#N/A</v>
      </c>
      <c r="W416" s="22"/>
      <c r="X416" s="22"/>
      <c r="Y416" t="str">
        <f t="shared" si="35"/>
        <v/>
      </c>
    </row>
    <row r="417" spans="1:25" ht="17" thickBot="1">
      <c r="A417" s="24" t="str">
        <f>IF(ISNA(VLOOKUP(D417,D741:D$10322,1,0)),"",1)</f>
        <v/>
      </c>
      <c r="B417" s="24" t="str">
        <f>IF(ISNA(VLOOKUP(E417,E741:E$10322,1,0)),"",1)</f>
        <v/>
      </c>
      <c r="C417" s="2">
        <v>415</v>
      </c>
      <c r="D417" s="2" t="e">
        <f>VLOOKUP(C417,SOURCE!$V$3:$AC$2856,8,0)</f>
        <v>#N/A</v>
      </c>
      <c r="E417" s="26" t="e">
        <f>CHAR(34)&amp;VLOOKUP(C417,SOURCE!$V$3:$AC$2856,6,0)&amp;CHAR(34)</f>
        <v>#N/A</v>
      </c>
      <c r="F417" s="22" t="e">
        <f>VLOOKUP(C417,SOURCE!$V$3:$AD$2856,9,0)&amp;"           {"&amp;D417&amp;",   "&amp;E417&amp;"},"</f>
        <v>#N/A</v>
      </c>
      <c r="H417" t="b">
        <f>ISNA(VLOOKUP(J417,J741:J$823,1,0))</f>
        <v>1</v>
      </c>
      <c r="I417" s="27" t="e">
        <f>VLOOKUP(C417,SOURCE!V$6:AB$10035,7,0)</f>
        <v>#N/A</v>
      </c>
      <c r="J417" s="28" t="e">
        <f>VLOOKUP(C417,SOURCE!V$6:AB$10035,6,0)</f>
        <v>#N/A</v>
      </c>
      <c r="K417" s="30" t="e">
        <f t="shared" si="32"/>
        <v>#N/A</v>
      </c>
      <c r="L417" s="40" t="e">
        <f>VLOOKUP(C417,SOURCE!V$6:AB$10035,2,0)</f>
        <v>#N/A</v>
      </c>
      <c r="M417" t="e">
        <f>IF(VLOOKUP(I417,SOURCE!B:P,2,0)="/  { itemToBeCoded","To be coded","")</f>
        <v>#N/A</v>
      </c>
      <c r="N417" s="22"/>
      <c r="Q417" s="26" t="e">
        <f>VLOOKUP(I417,SOURCE!B:P,5,0)</f>
        <v>#N/A</v>
      </c>
      <c r="U417" t="e">
        <f t="shared" si="33"/>
        <v>#N/A</v>
      </c>
      <c r="V417" t="e">
        <f t="shared" si="34"/>
        <v>#N/A</v>
      </c>
      <c r="W417" s="22"/>
      <c r="X417" s="22"/>
      <c r="Y417" t="str">
        <f t="shared" si="35"/>
        <v/>
      </c>
    </row>
    <row r="418" spans="1:25" ht="17" thickBot="1">
      <c r="A418" s="24" t="str">
        <f>IF(ISNA(VLOOKUP(D418,D742:D$10322,1,0)),"",1)</f>
        <v/>
      </c>
      <c r="B418" s="24" t="str">
        <f>IF(ISNA(VLOOKUP(E418,E742:E$10322,1,0)),"",1)</f>
        <v/>
      </c>
      <c r="C418" s="2">
        <v>416</v>
      </c>
      <c r="D418" s="2" t="e">
        <f>VLOOKUP(C418,SOURCE!$V$3:$AC$2856,8,0)</f>
        <v>#N/A</v>
      </c>
      <c r="E418" s="26" t="e">
        <f>CHAR(34)&amp;VLOOKUP(C418,SOURCE!$V$3:$AC$2856,6,0)&amp;CHAR(34)</f>
        <v>#N/A</v>
      </c>
      <c r="F418" s="22" t="e">
        <f>VLOOKUP(C418,SOURCE!$V$3:$AD$2856,9,0)&amp;"           {"&amp;D418&amp;",   "&amp;E418&amp;"},"</f>
        <v>#N/A</v>
      </c>
      <c r="H418" t="b">
        <f>ISNA(VLOOKUP(J418,J742:J$823,1,0))</f>
        <v>1</v>
      </c>
      <c r="I418" s="27" t="e">
        <f>VLOOKUP(C418,SOURCE!V$6:AB$10035,7,0)</f>
        <v>#N/A</v>
      </c>
      <c r="J418" s="28" t="e">
        <f>VLOOKUP(C418,SOURCE!V$6:AB$10035,6,0)</f>
        <v>#N/A</v>
      </c>
      <c r="K418" s="30" t="e">
        <f t="shared" si="32"/>
        <v>#N/A</v>
      </c>
      <c r="L418" s="40" t="e">
        <f>VLOOKUP(C418,SOURCE!V$6:AB$10035,2,0)</f>
        <v>#N/A</v>
      </c>
      <c r="M418" t="e">
        <f>IF(VLOOKUP(I418,SOURCE!B:P,2,0)="/  { itemToBeCoded","To be coded","")</f>
        <v>#N/A</v>
      </c>
      <c r="N418" s="22"/>
      <c r="Q418" s="26" t="e">
        <f>VLOOKUP(I418,SOURCE!B:P,5,0)</f>
        <v>#N/A</v>
      </c>
      <c r="U418" t="e">
        <f t="shared" si="33"/>
        <v>#N/A</v>
      </c>
      <c r="V418" t="e">
        <f t="shared" si="34"/>
        <v>#N/A</v>
      </c>
      <c r="W418" s="22"/>
      <c r="X418" s="22"/>
      <c r="Y418" t="str">
        <f t="shared" si="35"/>
        <v/>
      </c>
    </row>
    <row r="419" spans="1:25" ht="17" thickBot="1">
      <c r="A419" s="24" t="str">
        <f>IF(ISNA(VLOOKUP(D419,D743:D$10322,1,0)),"",1)</f>
        <v/>
      </c>
      <c r="B419" s="24" t="str">
        <f>IF(ISNA(VLOOKUP(E419,E743:E$10322,1,0)),"",1)</f>
        <v/>
      </c>
      <c r="C419" s="2">
        <v>417</v>
      </c>
      <c r="D419" s="2" t="e">
        <f>VLOOKUP(C419,SOURCE!$V$3:$AC$2856,8,0)</f>
        <v>#N/A</v>
      </c>
      <c r="E419" s="26" t="e">
        <f>CHAR(34)&amp;VLOOKUP(C419,SOURCE!$V$3:$AC$2856,6,0)&amp;CHAR(34)</f>
        <v>#N/A</v>
      </c>
      <c r="F419" s="22" t="e">
        <f>VLOOKUP(C419,SOURCE!$V$3:$AD$2856,9,0)&amp;"           {"&amp;D419&amp;",   "&amp;E419&amp;"},"</f>
        <v>#N/A</v>
      </c>
      <c r="H419" t="b">
        <f>ISNA(VLOOKUP(J419,J743:J$823,1,0))</f>
        <v>1</v>
      </c>
      <c r="I419" s="27" t="e">
        <f>VLOOKUP(C419,SOURCE!V$6:AB$10035,7,0)</f>
        <v>#N/A</v>
      </c>
      <c r="J419" s="28" t="e">
        <f>VLOOKUP(C419,SOURCE!V$6:AB$10035,6,0)</f>
        <v>#N/A</v>
      </c>
      <c r="K419" s="30" t="e">
        <f t="shared" si="32"/>
        <v>#N/A</v>
      </c>
      <c r="L419" s="40" t="e">
        <f>VLOOKUP(C419,SOURCE!V$6:AB$10035,2,0)</f>
        <v>#N/A</v>
      </c>
      <c r="M419" t="e">
        <f>IF(VLOOKUP(I419,SOURCE!B:P,2,0)="/  { itemToBeCoded","To be coded","")</f>
        <v>#N/A</v>
      </c>
      <c r="N419" s="22"/>
      <c r="Q419" s="26" t="e">
        <f>VLOOKUP(I419,SOURCE!B:P,5,0)</f>
        <v>#N/A</v>
      </c>
      <c r="U419" t="e">
        <f t="shared" si="33"/>
        <v>#N/A</v>
      </c>
      <c r="V419" t="e">
        <f t="shared" si="34"/>
        <v>#N/A</v>
      </c>
      <c r="W419" s="22"/>
      <c r="X419" s="22"/>
      <c r="Y419" t="str">
        <f t="shared" si="35"/>
        <v/>
      </c>
    </row>
    <row r="420" spans="1:25" ht="17" thickBot="1">
      <c r="A420" s="24" t="str">
        <f>IF(ISNA(VLOOKUP(D420,D744:D$10322,1,0)),"",1)</f>
        <v/>
      </c>
      <c r="B420" s="24" t="str">
        <f>IF(ISNA(VLOOKUP(E420,E744:E$10322,1,0)),"",1)</f>
        <v/>
      </c>
      <c r="C420" s="2">
        <v>418</v>
      </c>
      <c r="D420" s="2" t="e">
        <f>VLOOKUP(C420,SOURCE!$V$3:$AC$2856,8,0)</f>
        <v>#N/A</v>
      </c>
      <c r="E420" s="26" t="e">
        <f>CHAR(34)&amp;VLOOKUP(C420,SOURCE!$V$3:$AC$2856,6,0)&amp;CHAR(34)</f>
        <v>#N/A</v>
      </c>
      <c r="F420" s="22" t="e">
        <f>VLOOKUP(C420,SOURCE!$V$3:$AD$2856,9,0)&amp;"           {"&amp;D420&amp;",   "&amp;E420&amp;"},"</f>
        <v>#N/A</v>
      </c>
      <c r="H420" t="b">
        <f>ISNA(VLOOKUP(J420,J744:J$823,1,0))</f>
        <v>1</v>
      </c>
      <c r="I420" s="27" t="e">
        <f>VLOOKUP(C420,SOURCE!V$6:AB$10035,7,0)</f>
        <v>#N/A</v>
      </c>
      <c r="J420" s="28" t="e">
        <f>VLOOKUP(C420,SOURCE!V$6:AB$10035,6,0)</f>
        <v>#N/A</v>
      </c>
      <c r="K420" s="30" t="e">
        <f t="shared" si="32"/>
        <v>#N/A</v>
      </c>
      <c r="L420" s="40" t="e">
        <f>VLOOKUP(C420,SOURCE!V$6:AB$10035,2,0)</f>
        <v>#N/A</v>
      </c>
      <c r="M420" t="e">
        <f>IF(VLOOKUP(I420,SOURCE!B:P,2,0)="/  { itemToBeCoded","To be coded","")</f>
        <v>#N/A</v>
      </c>
      <c r="N420" s="22"/>
      <c r="Q420" s="26" t="e">
        <f>VLOOKUP(I420,SOURCE!B:P,5,0)</f>
        <v>#N/A</v>
      </c>
      <c r="U420" t="e">
        <f t="shared" si="33"/>
        <v>#N/A</v>
      </c>
      <c r="V420" t="e">
        <f t="shared" si="34"/>
        <v>#N/A</v>
      </c>
      <c r="W420" s="22"/>
      <c r="X420" s="22"/>
      <c r="Y420" t="str">
        <f t="shared" si="35"/>
        <v/>
      </c>
    </row>
    <row r="421" spans="1:25" ht="17" thickBot="1">
      <c r="A421" s="24" t="str">
        <f>IF(ISNA(VLOOKUP(D421,D745:D$10322,1,0)),"",1)</f>
        <v/>
      </c>
      <c r="B421" s="24" t="str">
        <f>IF(ISNA(VLOOKUP(E421,E745:E$10322,1,0)),"",1)</f>
        <v/>
      </c>
      <c r="C421" s="2">
        <v>419</v>
      </c>
      <c r="D421" s="2" t="e">
        <f>VLOOKUP(C421,SOURCE!$V$3:$AC$2856,8,0)</f>
        <v>#N/A</v>
      </c>
      <c r="E421" s="26" t="e">
        <f>CHAR(34)&amp;VLOOKUP(C421,SOURCE!$V$3:$AC$2856,6,0)&amp;CHAR(34)</f>
        <v>#N/A</v>
      </c>
      <c r="F421" s="22" t="e">
        <f>VLOOKUP(C421,SOURCE!$V$3:$AD$2856,9,0)&amp;"           {"&amp;D421&amp;",   "&amp;E421&amp;"},"</f>
        <v>#N/A</v>
      </c>
      <c r="H421" t="b">
        <f>ISNA(VLOOKUP(J421,J745:J$823,1,0))</f>
        <v>1</v>
      </c>
      <c r="I421" s="27" t="e">
        <f>VLOOKUP(C421,SOURCE!V$6:AB$10035,7,0)</f>
        <v>#N/A</v>
      </c>
      <c r="J421" s="28" t="e">
        <f>VLOOKUP(C421,SOURCE!V$6:AB$10035,6,0)</f>
        <v>#N/A</v>
      </c>
      <c r="K421" s="30" t="e">
        <f t="shared" si="32"/>
        <v>#N/A</v>
      </c>
      <c r="L421" s="40" t="e">
        <f>VLOOKUP(C421,SOURCE!V$6:AB$10035,2,0)</f>
        <v>#N/A</v>
      </c>
      <c r="M421" t="e">
        <f>IF(VLOOKUP(I421,SOURCE!B:P,2,0)="/  { itemToBeCoded","To be coded","")</f>
        <v>#N/A</v>
      </c>
      <c r="N421" s="22"/>
      <c r="Q421" s="26" t="e">
        <f>VLOOKUP(I421,SOURCE!B:P,5,0)</f>
        <v>#N/A</v>
      </c>
      <c r="U421" t="e">
        <f t="shared" si="33"/>
        <v>#N/A</v>
      </c>
      <c r="V421" t="e">
        <f t="shared" si="34"/>
        <v>#N/A</v>
      </c>
      <c r="W421" s="22"/>
      <c r="X421" s="22"/>
      <c r="Y421" t="str">
        <f t="shared" si="35"/>
        <v/>
      </c>
    </row>
    <row r="422" spans="1:25" ht="17" thickBot="1">
      <c r="A422" s="24" t="str">
        <f>IF(ISNA(VLOOKUP(D422,D746:D$10322,1,0)),"",1)</f>
        <v/>
      </c>
      <c r="B422" s="24" t="str">
        <f>IF(ISNA(VLOOKUP(E422,E746:E$10322,1,0)),"",1)</f>
        <v/>
      </c>
      <c r="C422" s="2">
        <v>420</v>
      </c>
      <c r="D422" s="2" t="e">
        <f>VLOOKUP(C422,SOURCE!$V$3:$AC$2856,8,0)</f>
        <v>#N/A</v>
      </c>
      <c r="E422" s="26" t="e">
        <f>CHAR(34)&amp;VLOOKUP(C422,SOURCE!$V$3:$AC$2856,6,0)&amp;CHAR(34)</f>
        <v>#N/A</v>
      </c>
      <c r="F422" s="22" t="e">
        <f>VLOOKUP(C422,SOURCE!$V$3:$AD$2856,9,0)&amp;"           {"&amp;D422&amp;",   "&amp;E422&amp;"},"</f>
        <v>#N/A</v>
      </c>
      <c r="H422" t="b">
        <f>ISNA(VLOOKUP(J422,J746:J$823,1,0))</f>
        <v>1</v>
      </c>
      <c r="I422" s="27" t="e">
        <f>VLOOKUP(C422,SOURCE!V$6:AB$10035,7,0)</f>
        <v>#N/A</v>
      </c>
      <c r="J422" s="28" t="e">
        <f>VLOOKUP(C422,SOURCE!V$6:AB$10035,6,0)</f>
        <v>#N/A</v>
      </c>
      <c r="K422" s="30" t="e">
        <f t="shared" si="32"/>
        <v>#N/A</v>
      </c>
      <c r="L422" s="40" t="e">
        <f>VLOOKUP(C422,SOURCE!V$6:AB$10035,2,0)</f>
        <v>#N/A</v>
      </c>
      <c r="M422" t="e">
        <f>IF(VLOOKUP(I422,SOURCE!B:P,2,0)="/  { itemToBeCoded","To be coded","")</f>
        <v>#N/A</v>
      </c>
      <c r="N422" s="22"/>
      <c r="Q422" s="26" t="e">
        <f>VLOOKUP(I422,SOURCE!B:P,5,0)</f>
        <v>#N/A</v>
      </c>
      <c r="U422" t="e">
        <f t="shared" si="33"/>
        <v>#N/A</v>
      </c>
      <c r="V422" t="e">
        <f t="shared" si="34"/>
        <v>#N/A</v>
      </c>
      <c r="W422" s="22"/>
      <c r="X422" s="22"/>
      <c r="Y422" t="str">
        <f t="shared" si="35"/>
        <v/>
      </c>
    </row>
    <row r="423" spans="1:25" ht="17" thickBot="1">
      <c r="A423" s="24" t="str">
        <f>IF(ISNA(VLOOKUP(D423,D747:D$10322,1,0)),"",1)</f>
        <v/>
      </c>
      <c r="B423" s="24" t="str">
        <f>IF(ISNA(VLOOKUP(E423,E747:E$10322,1,0)),"",1)</f>
        <v/>
      </c>
      <c r="C423" s="2">
        <v>421</v>
      </c>
      <c r="D423" s="2" t="e">
        <f>VLOOKUP(C423,SOURCE!$V$3:$AC$2856,8,0)</f>
        <v>#N/A</v>
      </c>
      <c r="E423" s="26" t="e">
        <f>CHAR(34)&amp;VLOOKUP(C423,SOURCE!$V$3:$AC$2856,6,0)&amp;CHAR(34)</f>
        <v>#N/A</v>
      </c>
      <c r="F423" s="22" t="e">
        <f>VLOOKUP(C423,SOURCE!$V$3:$AD$2856,9,0)&amp;"           {"&amp;D423&amp;",   "&amp;E423&amp;"},"</f>
        <v>#N/A</v>
      </c>
      <c r="H423" t="b">
        <f>ISNA(VLOOKUP(J423,J747:J$823,1,0))</f>
        <v>1</v>
      </c>
      <c r="I423" s="27" t="e">
        <f>VLOOKUP(C423,SOURCE!V$6:AB$10035,7,0)</f>
        <v>#N/A</v>
      </c>
      <c r="J423" s="28" t="e">
        <f>VLOOKUP(C423,SOURCE!V$6:AB$10035,6,0)</f>
        <v>#N/A</v>
      </c>
      <c r="K423" s="30" t="e">
        <f t="shared" si="32"/>
        <v>#N/A</v>
      </c>
      <c r="L423" s="40" t="e">
        <f>VLOOKUP(C423,SOURCE!V$6:AB$10035,2,0)</f>
        <v>#N/A</v>
      </c>
      <c r="M423" t="e">
        <f>IF(VLOOKUP(I423,SOURCE!B:P,2,0)="/  { itemToBeCoded","To be coded","")</f>
        <v>#N/A</v>
      </c>
      <c r="N423" s="22"/>
      <c r="Q423" s="26" t="e">
        <f>VLOOKUP(I423,SOURCE!B:P,5,0)</f>
        <v>#N/A</v>
      </c>
      <c r="U423" t="e">
        <f t="shared" si="33"/>
        <v>#N/A</v>
      </c>
      <c r="V423" t="e">
        <f t="shared" si="34"/>
        <v>#N/A</v>
      </c>
      <c r="W423" s="22"/>
      <c r="X423" s="22"/>
      <c r="Y423" t="str">
        <f t="shared" si="35"/>
        <v/>
      </c>
    </row>
    <row r="424" spans="1:25" ht="17" thickBot="1">
      <c r="A424" s="24" t="str">
        <f>IF(ISNA(VLOOKUP(D424,D748:D$10322,1,0)),"",1)</f>
        <v/>
      </c>
      <c r="B424" s="24" t="str">
        <f>IF(ISNA(VLOOKUP(E424,E748:E$10322,1,0)),"",1)</f>
        <v/>
      </c>
      <c r="C424" s="2">
        <v>422</v>
      </c>
      <c r="D424" s="2" t="e">
        <f>VLOOKUP(C424,SOURCE!$V$3:$AC$2856,8,0)</f>
        <v>#N/A</v>
      </c>
      <c r="E424" s="26" t="e">
        <f>CHAR(34)&amp;VLOOKUP(C424,SOURCE!$V$3:$AC$2856,6,0)&amp;CHAR(34)</f>
        <v>#N/A</v>
      </c>
      <c r="F424" s="22" t="e">
        <f>VLOOKUP(C424,SOURCE!$V$3:$AD$2856,9,0)&amp;"           {"&amp;D424&amp;",   "&amp;E424&amp;"},"</f>
        <v>#N/A</v>
      </c>
      <c r="H424" t="b">
        <f>ISNA(VLOOKUP(J424,J748:J$823,1,0))</f>
        <v>1</v>
      </c>
      <c r="I424" s="27" t="e">
        <f>VLOOKUP(C424,SOURCE!V$6:AB$10035,7,0)</f>
        <v>#N/A</v>
      </c>
      <c r="J424" s="28" t="e">
        <f>VLOOKUP(C424,SOURCE!V$6:AB$10035,6,0)</f>
        <v>#N/A</v>
      </c>
      <c r="K424" s="30" t="e">
        <f t="shared" si="32"/>
        <v>#N/A</v>
      </c>
      <c r="L424" s="40" t="e">
        <f>VLOOKUP(C424,SOURCE!V$6:AB$10035,2,0)</f>
        <v>#N/A</v>
      </c>
      <c r="M424" t="e">
        <f>IF(VLOOKUP(I424,SOURCE!B:P,2,0)="/  { itemToBeCoded","To be coded","")</f>
        <v>#N/A</v>
      </c>
      <c r="N424" s="22"/>
      <c r="Q424" s="26" t="e">
        <f>VLOOKUP(I424,SOURCE!B:P,5,0)</f>
        <v>#N/A</v>
      </c>
      <c r="U424" t="e">
        <f t="shared" si="33"/>
        <v>#N/A</v>
      </c>
      <c r="V424" t="e">
        <f t="shared" si="34"/>
        <v>#N/A</v>
      </c>
      <c r="W424" s="22"/>
      <c r="X424" s="22"/>
      <c r="Y424" t="str">
        <f t="shared" si="35"/>
        <v/>
      </c>
    </row>
    <row r="425" spans="1:25" ht="17" thickBot="1">
      <c r="A425" s="24" t="str">
        <f>IF(ISNA(VLOOKUP(D425,D749:D$10322,1,0)),"",1)</f>
        <v/>
      </c>
      <c r="B425" s="24" t="str">
        <f>IF(ISNA(VLOOKUP(E425,E749:E$10322,1,0)),"",1)</f>
        <v/>
      </c>
      <c r="C425" s="2">
        <v>423</v>
      </c>
      <c r="D425" s="2" t="e">
        <f>VLOOKUP(C425,SOURCE!$V$3:$AC$2856,8,0)</f>
        <v>#N/A</v>
      </c>
      <c r="E425" s="26" t="e">
        <f>CHAR(34)&amp;VLOOKUP(C425,SOURCE!$V$3:$AC$2856,6,0)&amp;CHAR(34)</f>
        <v>#N/A</v>
      </c>
      <c r="F425" s="22" t="e">
        <f>VLOOKUP(C425,SOURCE!$V$3:$AD$2856,9,0)&amp;"           {"&amp;D425&amp;",   "&amp;E425&amp;"},"</f>
        <v>#N/A</v>
      </c>
      <c r="H425" t="b">
        <f>ISNA(VLOOKUP(J425,J749:J$823,1,0))</f>
        <v>1</v>
      </c>
      <c r="I425" s="27" t="e">
        <f>VLOOKUP(C425,SOURCE!V$6:AB$10035,7,0)</f>
        <v>#N/A</v>
      </c>
      <c r="J425" s="28" t="e">
        <f>VLOOKUP(C425,SOURCE!V$6:AB$10035,6,0)</f>
        <v>#N/A</v>
      </c>
      <c r="K425" s="30" t="e">
        <f t="shared" si="32"/>
        <v>#N/A</v>
      </c>
      <c r="L425" s="40" t="e">
        <f>VLOOKUP(C425,SOURCE!V$6:AB$10035,2,0)</f>
        <v>#N/A</v>
      </c>
      <c r="M425" t="e">
        <f>IF(VLOOKUP(I425,SOURCE!B:P,2,0)="/  { itemToBeCoded","To be coded","")</f>
        <v>#N/A</v>
      </c>
      <c r="N425" s="22"/>
      <c r="Q425" s="26" t="e">
        <f>VLOOKUP(I425,SOURCE!B:P,5,0)</f>
        <v>#N/A</v>
      </c>
      <c r="U425" t="e">
        <f t="shared" si="33"/>
        <v>#N/A</v>
      </c>
      <c r="V425" t="e">
        <f t="shared" si="34"/>
        <v>#N/A</v>
      </c>
      <c r="W425" s="22"/>
      <c r="X425" s="22"/>
      <c r="Y425" t="str">
        <f t="shared" si="35"/>
        <v/>
      </c>
    </row>
    <row r="426" spans="1:25" ht="17" thickBot="1">
      <c r="A426" s="24" t="str">
        <f>IF(ISNA(VLOOKUP(D426,D750:D$10322,1,0)),"",1)</f>
        <v/>
      </c>
      <c r="B426" s="24" t="str">
        <f>IF(ISNA(VLOOKUP(E426,E750:E$10322,1,0)),"",1)</f>
        <v/>
      </c>
      <c r="C426" s="2">
        <v>424</v>
      </c>
      <c r="D426" s="2" t="e">
        <f>VLOOKUP(C426,SOURCE!$V$3:$AC$2856,8,0)</f>
        <v>#N/A</v>
      </c>
      <c r="E426" s="26" t="e">
        <f>CHAR(34)&amp;VLOOKUP(C426,SOURCE!$V$3:$AC$2856,6,0)&amp;CHAR(34)</f>
        <v>#N/A</v>
      </c>
      <c r="F426" s="22" t="e">
        <f>VLOOKUP(C426,SOURCE!$V$3:$AD$2856,9,0)&amp;"           {"&amp;D426&amp;",   "&amp;E426&amp;"},"</f>
        <v>#N/A</v>
      </c>
      <c r="H426" t="b">
        <f>ISNA(VLOOKUP(J426,J750:J$823,1,0))</f>
        <v>1</v>
      </c>
      <c r="I426" s="27" t="e">
        <f>VLOOKUP(C426,SOURCE!V$6:AB$10035,7,0)</f>
        <v>#N/A</v>
      </c>
      <c r="J426" s="28" t="e">
        <f>VLOOKUP(C426,SOURCE!V$6:AB$10035,6,0)</f>
        <v>#N/A</v>
      </c>
      <c r="K426" s="30" t="e">
        <f t="shared" si="32"/>
        <v>#N/A</v>
      </c>
      <c r="L426" s="40" t="e">
        <f>VLOOKUP(C426,SOURCE!V$6:AB$10035,2,0)</f>
        <v>#N/A</v>
      </c>
      <c r="M426" t="e">
        <f>IF(VLOOKUP(I426,SOURCE!B:P,2,0)="/  { itemToBeCoded","To be coded","")</f>
        <v>#N/A</v>
      </c>
      <c r="N426" s="22"/>
      <c r="Q426" s="26" t="e">
        <f>VLOOKUP(I426,SOURCE!B:P,5,0)</f>
        <v>#N/A</v>
      </c>
      <c r="U426" t="e">
        <f t="shared" si="33"/>
        <v>#N/A</v>
      </c>
      <c r="V426" t="e">
        <f t="shared" si="34"/>
        <v>#N/A</v>
      </c>
      <c r="W426" s="22"/>
      <c r="X426" s="22"/>
      <c r="Y426" t="str">
        <f t="shared" si="35"/>
        <v/>
      </c>
    </row>
    <row r="427" spans="1:25" ht="17" thickBot="1">
      <c r="A427" s="24" t="str">
        <f>IF(ISNA(VLOOKUP(D427,D751:D$10322,1,0)),"",1)</f>
        <v/>
      </c>
      <c r="B427" s="24" t="str">
        <f>IF(ISNA(VLOOKUP(E427,E751:E$10322,1,0)),"",1)</f>
        <v/>
      </c>
      <c r="C427" s="2">
        <v>425</v>
      </c>
      <c r="D427" s="2" t="e">
        <f>VLOOKUP(C427,SOURCE!$V$3:$AC$2856,8,0)</f>
        <v>#N/A</v>
      </c>
      <c r="E427" s="26" t="e">
        <f>CHAR(34)&amp;VLOOKUP(C427,SOURCE!$V$3:$AC$2856,6,0)&amp;CHAR(34)</f>
        <v>#N/A</v>
      </c>
      <c r="F427" s="22" t="e">
        <f>VLOOKUP(C427,SOURCE!$V$3:$AD$2856,9,0)&amp;"           {"&amp;D427&amp;",   "&amp;E427&amp;"},"</f>
        <v>#N/A</v>
      </c>
      <c r="H427" t="b">
        <f>ISNA(VLOOKUP(J427,J751:J$823,1,0))</f>
        <v>1</v>
      </c>
      <c r="I427" s="27" t="e">
        <f>VLOOKUP(C427,SOURCE!V$6:AB$10035,7,0)</f>
        <v>#N/A</v>
      </c>
      <c r="J427" s="28" t="e">
        <f>VLOOKUP(C427,SOURCE!V$6:AB$10035,6,0)</f>
        <v>#N/A</v>
      </c>
      <c r="K427" s="30" t="e">
        <f t="shared" si="32"/>
        <v>#N/A</v>
      </c>
      <c r="L427" s="40" t="e">
        <f>VLOOKUP(C427,SOURCE!V$6:AB$10035,2,0)</f>
        <v>#N/A</v>
      </c>
      <c r="M427" t="e">
        <f>IF(VLOOKUP(I427,SOURCE!B:P,2,0)="/  { itemToBeCoded","To be coded","")</f>
        <v>#N/A</v>
      </c>
      <c r="N427" s="22"/>
      <c r="Q427" s="26" t="e">
        <f>VLOOKUP(I427,SOURCE!B:P,5,0)</f>
        <v>#N/A</v>
      </c>
      <c r="U427" t="e">
        <f t="shared" si="33"/>
        <v>#N/A</v>
      </c>
      <c r="V427" t="e">
        <f t="shared" si="34"/>
        <v>#N/A</v>
      </c>
      <c r="W427" s="22"/>
      <c r="X427" s="22"/>
      <c r="Y427" t="str">
        <f t="shared" si="35"/>
        <v/>
      </c>
    </row>
    <row r="428" spans="1:25" ht="17" thickBot="1">
      <c r="A428" s="24" t="str">
        <f>IF(ISNA(VLOOKUP(D428,D752:D$10322,1,0)),"",1)</f>
        <v/>
      </c>
      <c r="B428" s="24" t="str">
        <f>IF(ISNA(VLOOKUP(E428,E752:E$10322,1,0)),"",1)</f>
        <v/>
      </c>
      <c r="C428" s="2">
        <v>426</v>
      </c>
      <c r="D428" s="2" t="e">
        <f>VLOOKUP(C428,SOURCE!$V$3:$AC$2856,8,0)</f>
        <v>#N/A</v>
      </c>
      <c r="E428" s="26" t="e">
        <f>CHAR(34)&amp;VLOOKUP(C428,SOURCE!$V$3:$AC$2856,6,0)&amp;CHAR(34)</f>
        <v>#N/A</v>
      </c>
      <c r="F428" s="22" t="e">
        <f>VLOOKUP(C428,SOURCE!$V$3:$AD$2856,9,0)&amp;"           {"&amp;D428&amp;",   "&amp;E428&amp;"},"</f>
        <v>#N/A</v>
      </c>
      <c r="H428" t="b">
        <f>ISNA(VLOOKUP(J428,J752:J$823,1,0))</f>
        <v>1</v>
      </c>
      <c r="I428" s="27" t="e">
        <f>VLOOKUP(C428,SOURCE!V$6:AB$10035,7,0)</f>
        <v>#N/A</v>
      </c>
      <c r="J428" s="28" t="e">
        <f>VLOOKUP(C428,SOURCE!V$6:AB$10035,6,0)</f>
        <v>#N/A</v>
      </c>
      <c r="K428" s="30" t="e">
        <f t="shared" si="32"/>
        <v>#N/A</v>
      </c>
      <c r="L428" s="40" t="e">
        <f>VLOOKUP(C428,SOURCE!V$6:AB$10035,2,0)</f>
        <v>#N/A</v>
      </c>
      <c r="M428" t="e">
        <f>IF(VLOOKUP(I428,SOURCE!B:P,2,0)="/  { itemToBeCoded","To be coded","")</f>
        <v>#N/A</v>
      </c>
      <c r="N428" s="22"/>
      <c r="Q428" s="26" t="e">
        <f>VLOOKUP(I428,SOURCE!B:P,5,0)</f>
        <v>#N/A</v>
      </c>
      <c r="U428" t="e">
        <f t="shared" si="33"/>
        <v>#N/A</v>
      </c>
      <c r="V428" t="e">
        <f t="shared" si="34"/>
        <v>#N/A</v>
      </c>
      <c r="W428" s="22"/>
      <c r="X428" s="22"/>
      <c r="Y428" t="str">
        <f t="shared" si="35"/>
        <v/>
      </c>
    </row>
    <row r="429" spans="1:25" ht="17" thickBot="1">
      <c r="A429" s="24" t="str">
        <f>IF(ISNA(VLOOKUP(D429,D753:D$10322,1,0)),"",1)</f>
        <v/>
      </c>
      <c r="B429" s="24" t="str">
        <f>IF(ISNA(VLOOKUP(E429,E753:E$10322,1,0)),"",1)</f>
        <v/>
      </c>
      <c r="C429" s="2">
        <v>427</v>
      </c>
      <c r="D429" s="2" t="e">
        <f>VLOOKUP(C429,SOURCE!$V$3:$AC$2856,8,0)</f>
        <v>#N/A</v>
      </c>
      <c r="E429" s="26" t="e">
        <f>CHAR(34)&amp;VLOOKUP(C429,SOURCE!$V$3:$AC$2856,6,0)&amp;CHAR(34)</f>
        <v>#N/A</v>
      </c>
      <c r="F429" s="22" t="e">
        <f>VLOOKUP(C429,SOURCE!$V$3:$AD$2856,9,0)&amp;"           {"&amp;D429&amp;",   "&amp;E429&amp;"},"</f>
        <v>#N/A</v>
      </c>
      <c r="H429" t="b">
        <f>ISNA(VLOOKUP(J429,J753:J$823,1,0))</f>
        <v>1</v>
      </c>
      <c r="I429" s="27" t="e">
        <f>VLOOKUP(C429,SOURCE!V$6:AB$10035,7,0)</f>
        <v>#N/A</v>
      </c>
      <c r="J429" s="28" t="e">
        <f>VLOOKUP(C429,SOURCE!V$6:AB$10035,6,0)</f>
        <v>#N/A</v>
      </c>
      <c r="K429" s="30" t="e">
        <f t="shared" si="32"/>
        <v>#N/A</v>
      </c>
      <c r="L429" s="40" t="e">
        <f>VLOOKUP(C429,SOURCE!V$6:AB$10035,2,0)</f>
        <v>#N/A</v>
      </c>
      <c r="M429" t="e">
        <f>IF(VLOOKUP(I429,SOURCE!B:P,2,0)="/  { itemToBeCoded","To be coded","")</f>
        <v>#N/A</v>
      </c>
      <c r="N429" s="22"/>
      <c r="Q429" s="26" t="e">
        <f>VLOOKUP(I429,SOURCE!B:P,5,0)</f>
        <v>#N/A</v>
      </c>
      <c r="U429" t="e">
        <f t="shared" si="33"/>
        <v>#N/A</v>
      </c>
      <c r="V429" t="e">
        <f t="shared" si="34"/>
        <v>#N/A</v>
      </c>
      <c r="W429" s="22"/>
      <c r="X429" s="22"/>
      <c r="Y429" t="str">
        <f t="shared" si="35"/>
        <v/>
      </c>
    </row>
    <row r="430" spans="1:25" ht="17" thickBot="1">
      <c r="A430" s="24" t="str">
        <f>IF(ISNA(VLOOKUP(D430,D754:D$10322,1,0)),"",1)</f>
        <v/>
      </c>
      <c r="B430" s="24" t="str">
        <f>IF(ISNA(VLOOKUP(E430,E754:E$10322,1,0)),"",1)</f>
        <v/>
      </c>
      <c r="C430" s="2">
        <v>428</v>
      </c>
      <c r="D430" s="2" t="e">
        <f>VLOOKUP(C430,SOURCE!$V$3:$AC$2856,8,0)</f>
        <v>#N/A</v>
      </c>
      <c r="E430" s="26" t="e">
        <f>CHAR(34)&amp;VLOOKUP(C430,SOURCE!$V$3:$AC$2856,6,0)&amp;CHAR(34)</f>
        <v>#N/A</v>
      </c>
      <c r="F430" s="22" t="e">
        <f>VLOOKUP(C430,SOURCE!$V$3:$AD$2856,9,0)&amp;"           {"&amp;D430&amp;",   "&amp;E430&amp;"},"</f>
        <v>#N/A</v>
      </c>
      <c r="H430" t="b">
        <f>ISNA(VLOOKUP(J430,J754:J$823,1,0))</f>
        <v>1</v>
      </c>
      <c r="I430" s="27" t="e">
        <f>VLOOKUP(C430,SOURCE!V$6:AB$10035,7,0)</f>
        <v>#N/A</v>
      </c>
      <c r="J430" s="28" t="e">
        <f>VLOOKUP(C430,SOURCE!V$6:AB$10035,6,0)</f>
        <v>#N/A</v>
      </c>
      <c r="K430" s="30" t="e">
        <f t="shared" si="32"/>
        <v>#N/A</v>
      </c>
      <c r="L430" s="40" t="e">
        <f>VLOOKUP(C430,SOURCE!V$6:AB$10035,2,0)</f>
        <v>#N/A</v>
      </c>
      <c r="M430" t="e">
        <f>IF(VLOOKUP(I430,SOURCE!B:P,2,0)="/  { itemToBeCoded","To be coded","")</f>
        <v>#N/A</v>
      </c>
      <c r="N430" s="22"/>
      <c r="Q430" s="26" t="e">
        <f>VLOOKUP(I430,SOURCE!B:P,5,0)</f>
        <v>#N/A</v>
      </c>
      <c r="U430" t="e">
        <f t="shared" si="33"/>
        <v>#N/A</v>
      </c>
      <c r="V430" t="e">
        <f t="shared" si="34"/>
        <v>#N/A</v>
      </c>
      <c r="W430" s="22"/>
      <c r="X430" s="22"/>
      <c r="Y430" t="str">
        <f t="shared" si="35"/>
        <v/>
      </c>
    </row>
    <row r="431" spans="1:25" ht="17" thickBot="1">
      <c r="A431" s="24" t="str">
        <f>IF(ISNA(VLOOKUP(D431,D755:D$10322,1,0)),"",1)</f>
        <v/>
      </c>
      <c r="B431" s="24" t="str">
        <f>IF(ISNA(VLOOKUP(E431,E755:E$10322,1,0)),"",1)</f>
        <v/>
      </c>
      <c r="C431" s="2">
        <v>429</v>
      </c>
      <c r="D431" s="2" t="e">
        <f>VLOOKUP(C431,SOURCE!$V$3:$AC$2856,8,0)</f>
        <v>#N/A</v>
      </c>
      <c r="E431" s="26" t="e">
        <f>CHAR(34)&amp;VLOOKUP(C431,SOURCE!$V$3:$AC$2856,6,0)&amp;CHAR(34)</f>
        <v>#N/A</v>
      </c>
      <c r="F431" s="22" t="e">
        <f>VLOOKUP(C431,SOURCE!$V$3:$AD$2856,9,0)&amp;"           {"&amp;D431&amp;",   "&amp;E431&amp;"},"</f>
        <v>#N/A</v>
      </c>
      <c r="H431" t="b">
        <f>ISNA(VLOOKUP(J431,J755:J$823,1,0))</f>
        <v>1</v>
      </c>
      <c r="I431" s="27" t="e">
        <f>VLOOKUP(C431,SOURCE!V$6:AB$10035,7,0)</f>
        <v>#N/A</v>
      </c>
      <c r="J431" s="28" t="e">
        <f>VLOOKUP(C431,SOURCE!V$6:AB$10035,6,0)</f>
        <v>#N/A</v>
      </c>
      <c r="K431" s="30" t="e">
        <f t="shared" si="32"/>
        <v>#N/A</v>
      </c>
      <c r="L431" s="40" t="e">
        <f>VLOOKUP(C431,SOURCE!V$6:AB$10035,2,0)</f>
        <v>#N/A</v>
      </c>
      <c r="M431" t="e">
        <f>IF(VLOOKUP(I431,SOURCE!B:P,2,0)="/  { itemToBeCoded","To be coded","")</f>
        <v>#N/A</v>
      </c>
      <c r="N431" s="22"/>
      <c r="Q431" s="26" t="e">
        <f>VLOOKUP(I431,SOURCE!B:P,5,0)</f>
        <v>#N/A</v>
      </c>
      <c r="U431" t="e">
        <f t="shared" si="33"/>
        <v>#N/A</v>
      </c>
      <c r="V431" t="e">
        <f t="shared" si="34"/>
        <v>#N/A</v>
      </c>
      <c r="W431" s="22"/>
      <c r="X431" s="22"/>
      <c r="Y431" t="str">
        <f t="shared" si="35"/>
        <v/>
      </c>
    </row>
    <row r="432" spans="1:25" ht="17" thickBot="1">
      <c r="A432" s="24" t="str">
        <f>IF(ISNA(VLOOKUP(D432,D756:D$10322,1,0)),"",1)</f>
        <v/>
      </c>
      <c r="B432" s="24" t="str">
        <f>IF(ISNA(VLOOKUP(E432,E756:E$10322,1,0)),"",1)</f>
        <v/>
      </c>
      <c r="C432" s="2">
        <v>430</v>
      </c>
      <c r="D432" s="2" t="e">
        <f>VLOOKUP(C432,SOURCE!$V$3:$AC$2856,8,0)</f>
        <v>#N/A</v>
      </c>
      <c r="E432" s="26" t="e">
        <f>CHAR(34)&amp;VLOOKUP(C432,SOURCE!$V$3:$AC$2856,6,0)&amp;CHAR(34)</f>
        <v>#N/A</v>
      </c>
      <c r="F432" s="22" t="e">
        <f>VLOOKUP(C432,SOURCE!$V$3:$AD$2856,9,0)&amp;"           {"&amp;D432&amp;",   "&amp;E432&amp;"},"</f>
        <v>#N/A</v>
      </c>
      <c r="H432" t="b">
        <f>ISNA(VLOOKUP(J432,J756:J$823,1,0))</f>
        <v>1</v>
      </c>
      <c r="I432" s="27" t="e">
        <f>VLOOKUP(C432,SOURCE!V$6:AB$10035,7,0)</f>
        <v>#N/A</v>
      </c>
      <c r="J432" s="28" t="e">
        <f>VLOOKUP(C432,SOURCE!V$6:AB$10035,6,0)</f>
        <v>#N/A</v>
      </c>
      <c r="K432" s="30" t="e">
        <f t="shared" si="32"/>
        <v>#N/A</v>
      </c>
      <c r="L432" s="40" t="e">
        <f>VLOOKUP(C432,SOURCE!V$6:AB$10035,2,0)</f>
        <v>#N/A</v>
      </c>
      <c r="M432" t="e">
        <f>IF(VLOOKUP(I432,SOURCE!B:P,2,0)="/  { itemToBeCoded","To be coded","")</f>
        <v>#N/A</v>
      </c>
      <c r="N432" s="22"/>
      <c r="Q432" s="26" t="e">
        <f>VLOOKUP(I432,SOURCE!B:P,5,0)</f>
        <v>#N/A</v>
      </c>
      <c r="U432" t="e">
        <f t="shared" si="33"/>
        <v>#N/A</v>
      </c>
      <c r="V432" t="e">
        <f t="shared" si="34"/>
        <v>#N/A</v>
      </c>
      <c r="W432" s="22"/>
      <c r="X432" s="22"/>
      <c r="Y432" t="str">
        <f t="shared" si="35"/>
        <v/>
      </c>
    </row>
    <row r="433" spans="1:25" ht="17" thickBot="1">
      <c r="A433" s="24" t="str">
        <f>IF(ISNA(VLOOKUP(D433,D757:D$10322,1,0)),"",1)</f>
        <v/>
      </c>
      <c r="B433" s="24" t="str">
        <f>IF(ISNA(VLOOKUP(E433,E757:E$10322,1,0)),"",1)</f>
        <v/>
      </c>
      <c r="C433" s="2">
        <v>431</v>
      </c>
      <c r="D433" s="2" t="e">
        <f>VLOOKUP(C433,SOURCE!$V$3:$AC$2856,8,0)</f>
        <v>#N/A</v>
      </c>
      <c r="E433" s="26" t="e">
        <f>CHAR(34)&amp;VLOOKUP(C433,SOURCE!$V$3:$AC$2856,6,0)&amp;CHAR(34)</f>
        <v>#N/A</v>
      </c>
      <c r="F433" s="22" t="e">
        <f>VLOOKUP(C433,SOURCE!$V$3:$AD$2856,9,0)&amp;"           {"&amp;D433&amp;",   "&amp;E433&amp;"},"</f>
        <v>#N/A</v>
      </c>
      <c r="H433" t="b">
        <f>ISNA(VLOOKUP(J433,J757:J$823,1,0))</f>
        <v>1</v>
      </c>
      <c r="I433" s="27" t="e">
        <f>VLOOKUP(C433,SOURCE!V$6:AB$10035,7,0)</f>
        <v>#N/A</v>
      </c>
      <c r="J433" s="28" t="e">
        <f>VLOOKUP(C433,SOURCE!V$6:AB$10035,6,0)</f>
        <v>#N/A</v>
      </c>
      <c r="K433" s="30" t="e">
        <f t="shared" si="32"/>
        <v>#N/A</v>
      </c>
      <c r="L433" s="40" t="e">
        <f>VLOOKUP(C433,SOURCE!V$6:AB$10035,2,0)</f>
        <v>#N/A</v>
      </c>
      <c r="M433" t="e">
        <f>IF(VLOOKUP(I433,SOURCE!B:P,2,0)="/  { itemToBeCoded","To be coded","")</f>
        <v>#N/A</v>
      </c>
      <c r="N433" s="22"/>
      <c r="Q433" s="26" t="e">
        <f>VLOOKUP(I433,SOURCE!B:P,5,0)</f>
        <v>#N/A</v>
      </c>
      <c r="U433" t="e">
        <f t="shared" si="33"/>
        <v>#N/A</v>
      </c>
      <c r="V433" t="e">
        <f t="shared" si="34"/>
        <v>#N/A</v>
      </c>
      <c r="W433" s="22"/>
      <c r="X433" s="22"/>
      <c r="Y433" t="str">
        <f t="shared" si="35"/>
        <v/>
      </c>
    </row>
    <row r="434" spans="1:25" ht="17" thickBot="1">
      <c r="A434" s="24" t="str">
        <f>IF(ISNA(VLOOKUP(D434,D758:D$10322,1,0)),"",1)</f>
        <v/>
      </c>
      <c r="B434" s="24" t="str">
        <f>IF(ISNA(VLOOKUP(E434,E758:E$10322,1,0)),"",1)</f>
        <v/>
      </c>
      <c r="C434" s="2">
        <v>432</v>
      </c>
      <c r="D434" s="2" t="e">
        <f>VLOOKUP(C434,SOURCE!$V$3:$AC$2856,8,0)</f>
        <v>#N/A</v>
      </c>
      <c r="E434" s="26" t="e">
        <f>CHAR(34)&amp;VLOOKUP(C434,SOURCE!$V$3:$AC$2856,6,0)&amp;CHAR(34)</f>
        <v>#N/A</v>
      </c>
      <c r="F434" s="22" t="e">
        <f>VLOOKUP(C434,SOURCE!$V$3:$AD$2856,9,0)&amp;"           {"&amp;D434&amp;",   "&amp;E434&amp;"},"</f>
        <v>#N/A</v>
      </c>
      <c r="H434" t="b">
        <f>ISNA(VLOOKUP(J434,J758:J$823,1,0))</f>
        <v>1</v>
      </c>
      <c r="I434" s="27" t="e">
        <f>VLOOKUP(C434,SOURCE!V$6:AB$10035,7,0)</f>
        <v>#N/A</v>
      </c>
      <c r="J434" s="28" t="e">
        <f>VLOOKUP(C434,SOURCE!V$6:AB$10035,6,0)</f>
        <v>#N/A</v>
      </c>
      <c r="K434" s="30" t="e">
        <f t="shared" si="32"/>
        <v>#N/A</v>
      </c>
      <c r="L434" s="40" t="e">
        <f>VLOOKUP(C434,SOURCE!V$6:AB$10035,2,0)</f>
        <v>#N/A</v>
      </c>
      <c r="M434" t="e">
        <f>IF(VLOOKUP(I434,SOURCE!B:P,2,0)="/  { itemToBeCoded","To be coded","")</f>
        <v>#N/A</v>
      </c>
      <c r="N434" s="22"/>
      <c r="Q434" s="26" t="e">
        <f>VLOOKUP(I434,SOURCE!B:P,5,0)</f>
        <v>#N/A</v>
      </c>
      <c r="U434" t="e">
        <f t="shared" si="33"/>
        <v>#N/A</v>
      </c>
      <c r="V434" t="e">
        <f t="shared" si="34"/>
        <v>#N/A</v>
      </c>
      <c r="W434" s="22"/>
      <c r="X434" s="22"/>
      <c r="Y434" t="str">
        <f t="shared" si="35"/>
        <v/>
      </c>
    </row>
    <row r="435" spans="1:25" ht="17" thickBot="1">
      <c r="A435" s="24" t="str">
        <f>IF(ISNA(VLOOKUP(D435,D759:D$10322,1,0)),"",1)</f>
        <v/>
      </c>
      <c r="B435" s="24" t="str">
        <f>IF(ISNA(VLOOKUP(E435,E759:E$10322,1,0)),"",1)</f>
        <v/>
      </c>
      <c r="C435" s="2">
        <v>433</v>
      </c>
      <c r="D435" s="2" t="e">
        <f>VLOOKUP(C435,SOURCE!$V$3:$AC$2856,8,0)</f>
        <v>#N/A</v>
      </c>
      <c r="E435" s="26" t="e">
        <f>CHAR(34)&amp;VLOOKUP(C435,SOURCE!$V$3:$AC$2856,6,0)&amp;CHAR(34)</f>
        <v>#N/A</v>
      </c>
      <c r="F435" s="22" t="e">
        <f>VLOOKUP(C435,SOURCE!$V$3:$AD$2856,9,0)&amp;"           {"&amp;D435&amp;",   "&amp;E435&amp;"},"</f>
        <v>#N/A</v>
      </c>
      <c r="H435" t="b">
        <f>ISNA(VLOOKUP(J435,J759:J$823,1,0))</f>
        <v>1</v>
      </c>
      <c r="I435" s="27" t="e">
        <f>VLOOKUP(C435,SOURCE!V$6:AB$10035,7,0)</f>
        <v>#N/A</v>
      </c>
      <c r="J435" s="28" t="e">
        <f>VLOOKUP(C435,SOURCE!V$6:AB$10035,6,0)</f>
        <v>#N/A</v>
      </c>
      <c r="K435" s="30" t="e">
        <f t="shared" si="32"/>
        <v>#N/A</v>
      </c>
      <c r="L435" s="40" t="e">
        <f>VLOOKUP(C435,SOURCE!V$6:AB$10035,2,0)</f>
        <v>#N/A</v>
      </c>
      <c r="M435" t="e">
        <f>IF(VLOOKUP(I435,SOURCE!B:P,2,0)="/  { itemToBeCoded","To be coded","")</f>
        <v>#N/A</v>
      </c>
      <c r="N435" s="22"/>
      <c r="Q435" s="26" t="e">
        <f>VLOOKUP(I435,SOURCE!B:P,5,0)</f>
        <v>#N/A</v>
      </c>
      <c r="U435" t="e">
        <f t="shared" si="33"/>
        <v>#N/A</v>
      </c>
      <c r="V435" t="e">
        <f t="shared" si="34"/>
        <v>#N/A</v>
      </c>
      <c r="W435" s="22"/>
      <c r="X435" s="22"/>
      <c r="Y435" t="str">
        <f t="shared" si="35"/>
        <v/>
      </c>
    </row>
    <row r="436" spans="1:25" ht="17" thickBot="1">
      <c r="A436" s="24" t="str">
        <f>IF(ISNA(VLOOKUP(D436,D760:D$10322,1,0)),"",1)</f>
        <v/>
      </c>
      <c r="B436" s="24" t="str">
        <f>IF(ISNA(VLOOKUP(E436,E760:E$10322,1,0)),"",1)</f>
        <v/>
      </c>
      <c r="C436" s="2">
        <v>434</v>
      </c>
      <c r="D436" s="2" t="e">
        <f>VLOOKUP(C436,SOURCE!$V$3:$AC$2856,8,0)</f>
        <v>#N/A</v>
      </c>
      <c r="E436" s="26" t="e">
        <f>CHAR(34)&amp;VLOOKUP(C436,SOURCE!$V$3:$AC$2856,6,0)&amp;CHAR(34)</f>
        <v>#N/A</v>
      </c>
      <c r="F436" s="22" t="e">
        <f>VLOOKUP(C436,SOURCE!$V$3:$AD$2856,9,0)&amp;"           {"&amp;D436&amp;",   "&amp;E436&amp;"},"</f>
        <v>#N/A</v>
      </c>
      <c r="H436" t="b">
        <f>ISNA(VLOOKUP(J436,J760:J$823,1,0))</f>
        <v>1</v>
      </c>
      <c r="I436" s="27" t="e">
        <f>VLOOKUP(C436,SOURCE!V$6:AB$10035,7,0)</f>
        <v>#N/A</v>
      </c>
      <c r="J436" s="28" t="e">
        <f>VLOOKUP(C436,SOURCE!V$6:AB$10035,6,0)</f>
        <v>#N/A</v>
      </c>
      <c r="K436" s="30" t="e">
        <f t="shared" si="32"/>
        <v>#N/A</v>
      </c>
      <c r="L436" s="40" t="e">
        <f>VLOOKUP(C436,SOURCE!V$6:AB$10035,2,0)</f>
        <v>#N/A</v>
      </c>
      <c r="M436" t="e">
        <f>IF(VLOOKUP(I436,SOURCE!B:P,2,0)="/  { itemToBeCoded","To be coded","")</f>
        <v>#N/A</v>
      </c>
      <c r="N436" s="22"/>
      <c r="Q436" s="26" t="e">
        <f>VLOOKUP(I436,SOURCE!B:P,5,0)</f>
        <v>#N/A</v>
      </c>
      <c r="U436" t="e">
        <f t="shared" si="33"/>
        <v>#N/A</v>
      </c>
      <c r="V436" t="e">
        <f t="shared" si="34"/>
        <v>#N/A</v>
      </c>
      <c r="W436" s="22"/>
      <c r="X436" s="22"/>
      <c r="Y436" t="str">
        <f t="shared" si="35"/>
        <v/>
      </c>
    </row>
    <row r="437" spans="1:25" ht="17" thickBot="1">
      <c r="A437" s="24" t="str">
        <f>IF(ISNA(VLOOKUP(D437,D761:D$10322,1,0)),"",1)</f>
        <v/>
      </c>
      <c r="B437" s="24" t="str">
        <f>IF(ISNA(VLOOKUP(E437,E761:E$10322,1,0)),"",1)</f>
        <v/>
      </c>
      <c r="C437" s="2">
        <v>435</v>
      </c>
      <c r="D437" s="2" t="e">
        <f>VLOOKUP(C437,SOURCE!$V$3:$AC$2856,8,0)</f>
        <v>#N/A</v>
      </c>
      <c r="E437" s="26" t="e">
        <f>CHAR(34)&amp;VLOOKUP(C437,SOURCE!$V$3:$AC$2856,6,0)&amp;CHAR(34)</f>
        <v>#N/A</v>
      </c>
      <c r="F437" s="22" t="e">
        <f>VLOOKUP(C437,SOURCE!$V$3:$AD$2856,9,0)&amp;"           {"&amp;D437&amp;",   "&amp;E437&amp;"},"</f>
        <v>#N/A</v>
      </c>
      <c r="H437" t="b">
        <f>ISNA(VLOOKUP(J437,J761:J$823,1,0))</f>
        <v>1</v>
      </c>
      <c r="I437" s="27" t="e">
        <f>VLOOKUP(C437,SOURCE!V$6:AB$10035,7,0)</f>
        <v>#N/A</v>
      </c>
      <c r="J437" s="28" t="e">
        <f>VLOOKUP(C437,SOURCE!V$6:AB$10035,6,0)</f>
        <v>#N/A</v>
      </c>
      <c r="K437" s="30" t="e">
        <f t="shared" si="32"/>
        <v>#N/A</v>
      </c>
      <c r="L437" s="40" t="e">
        <f>VLOOKUP(C437,SOURCE!V$6:AB$10035,2,0)</f>
        <v>#N/A</v>
      </c>
      <c r="M437" t="e">
        <f>IF(VLOOKUP(I437,SOURCE!B:P,2,0)="/  { itemToBeCoded","To be coded","")</f>
        <v>#N/A</v>
      </c>
      <c r="N437" s="22"/>
      <c r="Q437" s="26" t="e">
        <f>VLOOKUP(I437,SOURCE!B:P,5,0)</f>
        <v>#N/A</v>
      </c>
      <c r="U437" t="e">
        <f t="shared" si="33"/>
        <v>#N/A</v>
      </c>
      <c r="V437" t="e">
        <f t="shared" si="34"/>
        <v>#N/A</v>
      </c>
      <c r="W437" s="22"/>
      <c r="X437" s="22"/>
      <c r="Y437" t="str">
        <f t="shared" si="35"/>
        <v/>
      </c>
    </row>
    <row r="438" spans="1:25" ht="17" thickBot="1">
      <c r="A438" s="24" t="str">
        <f>IF(ISNA(VLOOKUP(D438,D762:D$10322,1,0)),"",1)</f>
        <v/>
      </c>
      <c r="B438" s="24" t="str">
        <f>IF(ISNA(VLOOKUP(E438,E762:E$10322,1,0)),"",1)</f>
        <v/>
      </c>
      <c r="C438" s="2">
        <v>436</v>
      </c>
      <c r="D438" s="2" t="e">
        <f>VLOOKUP(C438,SOURCE!$V$3:$AC$2856,8,0)</f>
        <v>#N/A</v>
      </c>
      <c r="E438" s="26" t="e">
        <f>CHAR(34)&amp;VLOOKUP(C438,SOURCE!$V$3:$AC$2856,6,0)&amp;CHAR(34)</f>
        <v>#N/A</v>
      </c>
      <c r="F438" s="22" t="e">
        <f>VLOOKUP(C438,SOURCE!$V$3:$AD$2856,9,0)&amp;"           {"&amp;D438&amp;",   "&amp;E438&amp;"},"</f>
        <v>#N/A</v>
      </c>
      <c r="H438" t="b">
        <f>ISNA(VLOOKUP(J438,J762:J$823,1,0))</f>
        <v>1</v>
      </c>
      <c r="I438" s="27" t="e">
        <f>VLOOKUP(C438,SOURCE!V$6:AB$10035,7,0)</f>
        <v>#N/A</v>
      </c>
      <c r="J438" s="28" t="e">
        <f>VLOOKUP(C438,SOURCE!V$6:AB$10035,6,0)</f>
        <v>#N/A</v>
      </c>
      <c r="K438" s="30" t="e">
        <f t="shared" si="32"/>
        <v>#N/A</v>
      </c>
      <c r="L438" s="40" t="e">
        <f>VLOOKUP(C438,SOURCE!V$6:AB$10035,2,0)</f>
        <v>#N/A</v>
      </c>
      <c r="M438" t="e">
        <f>IF(VLOOKUP(I438,SOURCE!B:P,2,0)="/  { itemToBeCoded","To be coded","")</f>
        <v>#N/A</v>
      </c>
      <c r="N438" s="22"/>
      <c r="Q438" s="26" t="e">
        <f>VLOOKUP(I438,SOURCE!B:P,5,0)</f>
        <v>#N/A</v>
      </c>
      <c r="U438" t="e">
        <f t="shared" si="33"/>
        <v>#N/A</v>
      </c>
      <c r="V438" t="e">
        <f t="shared" si="34"/>
        <v>#N/A</v>
      </c>
      <c r="W438" s="22"/>
      <c r="X438" s="22"/>
      <c r="Y438" t="str">
        <f t="shared" si="35"/>
        <v/>
      </c>
    </row>
    <row r="439" spans="1:25" ht="17" thickBot="1">
      <c r="A439" s="24" t="str">
        <f>IF(ISNA(VLOOKUP(D439,D763:D$10322,1,0)),"",1)</f>
        <v/>
      </c>
      <c r="B439" s="24" t="str">
        <f>IF(ISNA(VLOOKUP(E439,E763:E$10322,1,0)),"",1)</f>
        <v/>
      </c>
      <c r="C439" s="2">
        <v>437</v>
      </c>
      <c r="D439" s="2" t="e">
        <f>VLOOKUP(C439,SOURCE!$V$3:$AC$2856,8,0)</f>
        <v>#N/A</v>
      </c>
      <c r="E439" s="26" t="e">
        <f>CHAR(34)&amp;VLOOKUP(C439,SOURCE!$V$3:$AC$2856,6,0)&amp;CHAR(34)</f>
        <v>#N/A</v>
      </c>
      <c r="F439" s="22" t="e">
        <f>VLOOKUP(C439,SOURCE!$V$3:$AD$2856,9,0)&amp;"           {"&amp;D439&amp;",   "&amp;E439&amp;"},"</f>
        <v>#N/A</v>
      </c>
      <c r="H439" t="b">
        <f>ISNA(VLOOKUP(J439,J763:J$823,1,0))</f>
        <v>1</v>
      </c>
      <c r="I439" s="27" t="e">
        <f>VLOOKUP(C439,SOURCE!V$6:AB$10035,7,0)</f>
        <v>#N/A</v>
      </c>
      <c r="J439" s="28" t="e">
        <f>VLOOKUP(C439,SOURCE!V$6:AB$10035,6,0)</f>
        <v>#N/A</v>
      </c>
      <c r="K439" s="30" t="e">
        <f t="shared" si="32"/>
        <v>#N/A</v>
      </c>
      <c r="L439" s="40" t="e">
        <f>VLOOKUP(C439,SOURCE!V$6:AB$10035,2,0)</f>
        <v>#N/A</v>
      </c>
      <c r="M439" t="e">
        <f>IF(VLOOKUP(I439,SOURCE!B:P,2,0)="/  { itemToBeCoded","To be coded","")</f>
        <v>#N/A</v>
      </c>
      <c r="N439" s="22"/>
      <c r="Q439" s="26" t="e">
        <f>VLOOKUP(I439,SOURCE!B:P,5,0)</f>
        <v>#N/A</v>
      </c>
      <c r="U439" t="e">
        <f t="shared" si="33"/>
        <v>#N/A</v>
      </c>
      <c r="V439" t="e">
        <f t="shared" si="34"/>
        <v>#N/A</v>
      </c>
      <c r="W439" s="22"/>
      <c r="X439" s="22"/>
      <c r="Y439" t="str">
        <f t="shared" si="35"/>
        <v/>
      </c>
    </row>
    <row r="440" spans="1:25" ht="17" thickBot="1">
      <c r="A440" s="24" t="str">
        <f>IF(ISNA(VLOOKUP(D440,D764:D$10322,1,0)),"",1)</f>
        <v/>
      </c>
      <c r="B440" s="24" t="str">
        <f>IF(ISNA(VLOOKUP(E440,E764:E$10322,1,0)),"",1)</f>
        <v/>
      </c>
      <c r="C440" s="2">
        <v>438</v>
      </c>
      <c r="D440" s="2" t="e">
        <f>VLOOKUP(C440,SOURCE!$V$3:$AC$2856,8,0)</f>
        <v>#N/A</v>
      </c>
      <c r="E440" s="26" t="e">
        <f>CHAR(34)&amp;VLOOKUP(C440,SOURCE!$V$3:$AC$2856,6,0)&amp;CHAR(34)</f>
        <v>#N/A</v>
      </c>
      <c r="F440" s="22" t="e">
        <f>VLOOKUP(C440,SOURCE!$V$3:$AD$2856,9,0)&amp;"           {"&amp;D440&amp;",   "&amp;E440&amp;"},"</f>
        <v>#N/A</v>
      </c>
      <c r="H440" t="b">
        <f>ISNA(VLOOKUP(J440,J764:J$823,1,0))</f>
        <v>1</v>
      </c>
      <c r="I440" s="27" t="e">
        <f>VLOOKUP(C440,SOURCE!V$6:AB$10035,7,0)</f>
        <v>#N/A</v>
      </c>
      <c r="J440" s="28" t="e">
        <f>VLOOKUP(C440,SOURCE!V$6:AB$10035,6,0)</f>
        <v>#N/A</v>
      </c>
      <c r="K440" s="30" t="e">
        <f t="shared" si="32"/>
        <v>#N/A</v>
      </c>
      <c r="L440" s="40" t="e">
        <f>VLOOKUP(C440,SOURCE!V$6:AB$10035,2,0)</f>
        <v>#N/A</v>
      </c>
      <c r="M440" t="e">
        <f>IF(VLOOKUP(I440,SOURCE!B:P,2,0)="/  { itemToBeCoded","To be coded","")</f>
        <v>#N/A</v>
      </c>
      <c r="N440" s="22"/>
      <c r="Q440" s="26" t="e">
        <f>VLOOKUP(I440,SOURCE!B:P,5,0)</f>
        <v>#N/A</v>
      </c>
      <c r="U440" t="e">
        <f t="shared" si="33"/>
        <v>#N/A</v>
      </c>
      <c r="V440" t="e">
        <f t="shared" si="34"/>
        <v>#N/A</v>
      </c>
      <c r="W440" s="22"/>
      <c r="X440" s="22"/>
      <c r="Y440" t="str">
        <f t="shared" si="35"/>
        <v/>
      </c>
    </row>
    <row r="441" spans="1:25" ht="17" thickBot="1">
      <c r="A441" s="24" t="str">
        <f>IF(ISNA(VLOOKUP(D441,D765:D$10322,1,0)),"",1)</f>
        <v/>
      </c>
      <c r="B441" s="24" t="str">
        <f>IF(ISNA(VLOOKUP(E441,E765:E$10322,1,0)),"",1)</f>
        <v/>
      </c>
      <c r="C441" s="2">
        <v>439</v>
      </c>
      <c r="D441" s="2" t="e">
        <f>VLOOKUP(C441,SOURCE!$V$3:$AC$2856,8,0)</f>
        <v>#N/A</v>
      </c>
      <c r="E441" s="26" t="e">
        <f>CHAR(34)&amp;VLOOKUP(C441,SOURCE!$V$3:$AC$2856,6,0)&amp;CHAR(34)</f>
        <v>#N/A</v>
      </c>
      <c r="F441" s="22" t="e">
        <f>VLOOKUP(C441,SOURCE!$V$3:$AD$2856,9,0)&amp;"           {"&amp;D441&amp;",   "&amp;E441&amp;"},"</f>
        <v>#N/A</v>
      </c>
      <c r="H441" t="b">
        <f>ISNA(VLOOKUP(J441,J765:J$823,1,0))</f>
        <v>1</v>
      </c>
      <c r="I441" s="27" t="e">
        <f>VLOOKUP(C441,SOURCE!V$6:AB$10035,7,0)</f>
        <v>#N/A</v>
      </c>
      <c r="J441" s="28" t="e">
        <f>VLOOKUP(C441,SOURCE!V$6:AB$10035,6,0)</f>
        <v>#N/A</v>
      </c>
      <c r="K441" s="30" t="e">
        <f t="shared" si="32"/>
        <v>#N/A</v>
      </c>
      <c r="L441" s="40" t="e">
        <f>VLOOKUP(C441,SOURCE!V$6:AB$10035,2,0)</f>
        <v>#N/A</v>
      </c>
      <c r="M441" t="e">
        <f>IF(VLOOKUP(I441,SOURCE!B:P,2,0)="/  { itemToBeCoded","To be coded","")</f>
        <v>#N/A</v>
      </c>
      <c r="N441" s="22"/>
      <c r="Q441" s="26" t="e">
        <f>VLOOKUP(I441,SOURCE!B:P,5,0)</f>
        <v>#N/A</v>
      </c>
      <c r="U441" t="e">
        <f t="shared" si="33"/>
        <v>#N/A</v>
      </c>
      <c r="V441" t="e">
        <f t="shared" si="34"/>
        <v>#N/A</v>
      </c>
      <c r="W441" s="22"/>
      <c r="X441" s="22"/>
      <c r="Y441" t="str">
        <f t="shared" si="35"/>
        <v/>
      </c>
    </row>
    <row r="442" spans="1:25" ht="17" thickBot="1">
      <c r="A442" s="24" t="str">
        <f>IF(ISNA(VLOOKUP(D442,D766:D$10322,1,0)),"",1)</f>
        <v/>
      </c>
      <c r="B442" s="24" t="str">
        <f>IF(ISNA(VLOOKUP(E442,E766:E$10322,1,0)),"",1)</f>
        <v/>
      </c>
      <c r="C442" s="2">
        <v>440</v>
      </c>
      <c r="D442" s="2" t="e">
        <f>VLOOKUP(C442,SOURCE!$V$3:$AC$2856,8,0)</f>
        <v>#N/A</v>
      </c>
      <c r="E442" s="26" t="e">
        <f>CHAR(34)&amp;VLOOKUP(C442,SOURCE!$V$3:$AC$2856,6,0)&amp;CHAR(34)</f>
        <v>#N/A</v>
      </c>
      <c r="F442" s="22" t="e">
        <f>VLOOKUP(C442,SOURCE!$V$3:$AD$2856,9,0)&amp;"           {"&amp;D442&amp;",   "&amp;E442&amp;"},"</f>
        <v>#N/A</v>
      </c>
      <c r="H442" t="b">
        <f>ISNA(VLOOKUP(J442,J766:J$823,1,0))</f>
        <v>1</v>
      </c>
      <c r="I442" s="27" t="e">
        <f>VLOOKUP(C442,SOURCE!V$6:AB$10035,7,0)</f>
        <v>#N/A</v>
      </c>
      <c r="J442" s="28" t="e">
        <f>VLOOKUP(C442,SOURCE!V$6:AB$10035,6,0)</f>
        <v>#N/A</v>
      </c>
      <c r="K442" s="30" t="e">
        <f t="shared" si="32"/>
        <v>#N/A</v>
      </c>
      <c r="L442" s="40" t="e">
        <f>VLOOKUP(C442,SOURCE!V$6:AB$10035,2,0)</f>
        <v>#N/A</v>
      </c>
      <c r="M442" t="e">
        <f>IF(VLOOKUP(I442,SOURCE!B:P,2,0)="/  { itemToBeCoded","To be coded","")</f>
        <v>#N/A</v>
      </c>
      <c r="N442" s="22"/>
      <c r="Q442" s="26" t="e">
        <f>VLOOKUP(I442,SOURCE!B:P,5,0)</f>
        <v>#N/A</v>
      </c>
      <c r="U442" t="e">
        <f t="shared" si="33"/>
        <v>#N/A</v>
      </c>
      <c r="V442" t="e">
        <f t="shared" si="34"/>
        <v>#N/A</v>
      </c>
      <c r="W442" s="22"/>
      <c r="X442" s="22"/>
      <c r="Y442" t="str">
        <f t="shared" si="35"/>
        <v/>
      </c>
    </row>
    <row r="443" spans="1:25" ht="17" thickBot="1">
      <c r="A443" s="24" t="str">
        <f>IF(ISNA(VLOOKUP(D443,D767:D$10322,1,0)),"",1)</f>
        <v/>
      </c>
      <c r="B443" s="24" t="str">
        <f>IF(ISNA(VLOOKUP(E443,E767:E$10322,1,0)),"",1)</f>
        <v/>
      </c>
      <c r="C443" s="2">
        <v>441</v>
      </c>
      <c r="D443" s="2" t="e">
        <f>VLOOKUP(C443,SOURCE!$V$3:$AC$2856,8,0)</f>
        <v>#N/A</v>
      </c>
      <c r="E443" s="26" t="e">
        <f>CHAR(34)&amp;VLOOKUP(C443,SOURCE!$V$3:$AC$2856,6,0)&amp;CHAR(34)</f>
        <v>#N/A</v>
      </c>
      <c r="F443" s="22" t="e">
        <f>VLOOKUP(C443,SOURCE!$V$3:$AD$2856,9,0)&amp;"           {"&amp;D443&amp;",   "&amp;E443&amp;"},"</f>
        <v>#N/A</v>
      </c>
      <c r="H443" t="b">
        <f>ISNA(VLOOKUP(J443,J767:J$823,1,0))</f>
        <v>1</v>
      </c>
      <c r="I443" s="27" t="e">
        <f>VLOOKUP(C443,SOURCE!V$6:AB$10035,7,0)</f>
        <v>#N/A</v>
      </c>
      <c r="J443" s="28" t="e">
        <f>VLOOKUP(C443,SOURCE!V$6:AB$10035,6,0)</f>
        <v>#N/A</v>
      </c>
      <c r="K443" s="30" t="e">
        <f t="shared" si="32"/>
        <v>#N/A</v>
      </c>
      <c r="L443" s="40" t="e">
        <f>VLOOKUP(C443,SOURCE!V$6:AB$10035,2,0)</f>
        <v>#N/A</v>
      </c>
      <c r="M443" t="e">
        <f>IF(VLOOKUP(I443,SOURCE!B:P,2,0)="/  { itemToBeCoded","To be coded","")</f>
        <v>#N/A</v>
      </c>
      <c r="N443" s="22"/>
      <c r="Q443" s="26" t="e">
        <f>VLOOKUP(I443,SOURCE!B:P,5,0)</f>
        <v>#N/A</v>
      </c>
      <c r="U443" t="e">
        <f t="shared" si="33"/>
        <v>#N/A</v>
      </c>
      <c r="V443" t="e">
        <f t="shared" si="34"/>
        <v>#N/A</v>
      </c>
      <c r="W443" s="22"/>
      <c r="X443" s="22"/>
      <c r="Y443" t="str">
        <f t="shared" si="35"/>
        <v/>
      </c>
    </row>
    <row r="444" spans="1:25" ht="17" thickBot="1">
      <c r="A444" s="24" t="str">
        <f>IF(ISNA(VLOOKUP(D444,D768:D$10322,1,0)),"",1)</f>
        <v/>
      </c>
      <c r="B444" s="24" t="str">
        <f>IF(ISNA(VLOOKUP(E444,E768:E$10322,1,0)),"",1)</f>
        <v/>
      </c>
      <c r="C444" s="2">
        <v>442</v>
      </c>
      <c r="D444" s="2" t="e">
        <f>VLOOKUP(C444,SOURCE!$V$3:$AC$2856,8,0)</f>
        <v>#N/A</v>
      </c>
      <c r="E444" s="26" t="e">
        <f>CHAR(34)&amp;VLOOKUP(C444,SOURCE!$V$3:$AC$2856,6,0)&amp;CHAR(34)</f>
        <v>#N/A</v>
      </c>
      <c r="F444" s="22" t="e">
        <f>VLOOKUP(C444,SOURCE!$V$3:$AD$2856,9,0)&amp;"           {"&amp;D444&amp;",   "&amp;E444&amp;"},"</f>
        <v>#N/A</v>
      </c>
      <c r="H444" t="b">
        <f>ISNA(VLOOKUP(J444,J768:J$823,1,0))</f>
        <v>1</v>
      </c>
      <c r="I444" s="27" t="e">
        <f>VLOOKUP(C444,SOURCE!V$6:AB$10035,7,0)</f>
        <v>#N/A</v>
      </c>
      <c r="J444" s="28" t="e">
        <f>VLOOKUP(C444,SOURCE!V$6:AB$10035,6,0)</f>
        <v>#N/A</v>
      </c>
      <c r="K444" s="30" t="e">
        <f t="shared" si="32"/>
        <v>#N/A</v>
      </c>
      <c r="L444" s="40" t="e">
        <f>VLOOKUP(C444,SOURCE!V$6:AB$10035,2,0)</f>
        <v>#N/A</v>
      </c>
      <c r="M444" t="e">
        <f>IF(VLOOKUP(I444,SOURCE!B:P,2,0)="/  { itemToBeCoded","To be coded","")</f>
        <v>#N/A</v>
      </c>
      <c r="N444" s="22"/>
      <c r="Q444" s="26" t="e">
        <f>VLOOKUP(I444,SOURCE!B:P,5,0)</f>
        <v>#N/A</v>
      </c>
      <c r="U444" t="e">
        <f t="shared" si="33"/>
        <v>#N/A</v>
      </c>
      <c r="V444" t="e">
        <f t="shared" si="34"/>
        <v>#N/A</v>
      </c>
      <c r="W444" s="22"/>
      <c r="X444" s="22"/>
      <c r="Y444" t="str">
        <f t="shared" si="35"/>
        <v/>
      </c>
    </row>
    <row r="445" spans="1:25" ht="17" thickBot="1">
      <c r="A445" s="24" t="str">
        <f>IF(ISNA(VLOOKUP(D445,D769:D$10322,1,0)),"",1)</f>
        <v/>
      </c>
      <c r="B445" s="24" t="str">
        <f>IF(ISNA(VLOOKUP(E445,E769:E$10322,1,0)),"",1)</f>
        <v/>
      </c>
      <c r="C445" s="2">
        <v>443</v>
      </c>
      <c r="D445" s="2" t="e">
        <f>VLOOKUP(C445,SOURCE!$V$3:$AC$2856,8,0)</f>
        <v>#N/A</v>
      </c>
      <c r="E445" s="26" t="e">
        <f>CHAR(34)&amp;VLOOKUP(C445,SOURCE!$V$3:$AC$2856,6,0)&amp;CHAR(34)</f>
        <v>#N/A</v>
      </c>
      <c r="F445" s="22" t="e">
        <f>VLOOKUP(C445,SOURCE!$V$3:$AD$2856,9,0)&amp;"           {"&amp;D445&amp;",   "&amp;E445&amp;"},"</f>
        <v>#N/A</v>
      </c>
      <c r="H445" t="b">
        <f>ISNA(VLOOKUP(J445,J769:J$823,1,0))</f>
        <v>1</v>
      </c>
      <c r="I445" s="27" t="e">
        <f>VLOOKUP(C445,SOURCE!V$6:AB$10035,7,0)</f>
        <v>#N/A</v>
      </c>
      <c r="J445" s="28" t="e">
        <f>VLOOKUP(C445,SOURCE!V$6:AB$10035,6,0)</f>
        <v>#N/A</v>
      </c>
      <c r="K445" s="30" t="e">
        <f t="shared" si="32"/>
        <v>#N/A</v>
      </c>
      <c r="L445" s="40" t="e">
        <f>VLOOKUP(C445,SOURCE!V$6:AB$10035,2,0)</f>
        <v>#N/A</v>
      </c>
      <c r="M445" t="e">
        <f>IF(VLOOKUP(I445,SOURCE!B:P,2,0)="/  { itemToBeCoded","To be coded","")</f>
        <v>#N/A</v>
      </c>
      <c r="N445" s="22"/>
      <c r="Q445" s="26" t="e">
        <f>VLOOKUP(I445,SOURCE!B:P,5,0)</f>
        <v>#N/A</v>
      </c>
      <c r="U445" t="e">
        <f t="shared" si="33"/>
        <v>#N/A</v>
      </c>
      <c r="V445" t="e">
        <f t="shared" si="34"/>
        <v>#N/A</v>
      </c>
      <c r="W445" s="22"/>
      <c r="X445" s="22"/>
      <c r="Y445" t="str">
        <f t="shared" si="35"/>
        <v/>
      </c>
    </row>
    <row r="446" spans="1:25" ht="17" thickBot="1">
      <c r="A446" s="24" t="str">
        <f>IF(ISNA(VLOOKUP(D446,D770:D$10322,1,0)),"",1)</f>
        <v/>
      </c>
      <c r="B446" s="24" t="str">
        <f>IF(ISNA(VLOOKUP(E446,E770:E$10322,1,0)),"",1)</f>
        <v/>
      </c>
      <c r="C446" s="2">
        <v>444</v>
      </c>
      <c r="D446" s="2" t="e">
        <f>VLOOKUP(C446,SOURCE!$V$3:$AC$2856,8,0)</f>
        <v>#N/A</v>
      </c>
      <c r="E446" s="26" t="e">
        <f>CHAR(34)&amp;VLOOKUP(C446,SOURCE!$V$3:$AC$2856,6,0)&amp;CHAR(34)</f>
        <v>#N/A</v>
      </c>
      <c r="F446" s="22" t="e">
        <f>VLOOKUP(C446,SOURCE!$V$3:$AD$2856,9,0)&amp;"           {"&amp;D446&amp;",   "&amp;E446&amp;"},"</f>
        <v>#N/A</v>
      </c>
      <c r="H446" t="b">
        <f>ISNA(VLOOKUP(J446,J770:J$823,1,0))</f>
        <v>1</v>
      </c>
      <c r="I446" s="27" t="e">
        <f>VLOOKUP(C446,SOURCE!V$6:AB$10035,7,0)</f>
        <v>#N/A</v>
      </c>
      <c r="J446" s="28" t="e">
        <f>VLOOKUP(C446,SOURCE!V$6:AB$10035,6,0)</f>
        <v>#N/A</v>
      </c>
      <c r="K446" s="30" t="e">
        <f t="shared" si="32"/>
        <v>#N/A</v>
      </c>
      <c r="L446" s="40" t="e">
        <f>VLOOKUP(C446,SOURCE!V$6:AB$10035,2,0)</f>
        <v>#N/A</v>
      </c>
      <c r="M446" t="e">
        <f>IF(VLOOKUP(I446,SOURCE!B:P,2,0)="/  { itemToBeCoded","To be coded","")</f>
        <v>#N/A</v>
      </c>
      <c r="N446" s="22"/>
      <c r="Q446" s="26" t="e">
        <f>VLOOKUP(I446,SOURCE!B:P,5,0)</f>
        <v>#N/A</v>
      </c>
      <c r="U446" t="e">
        <f t="shared" si="33"/>
        <v>#N/A</v>
      </c>
      <c r="V446" t="e">
        <f t="shared" si="34"/>
        <v>#N/A</v>
      </c>
      <c r="W446" s="22"/>
      <c r="X446" s="22"/>
      <c r="Y446" t="str">
        <f t="shared" si="35"/>
        <v/>
      </c>
    </row>
    <row r="447" spans="1:25" ht="17" thickBot="1">
      <c r="A447" s="24" t="str">
        <f>IF(ISNA(VLOOKUP(D447,D771:D$10322,1,0)),"",1)</f>
        <v/>
      </c>
      <c r="B447" s="24" t="str">
        <f>IF(ISNA(VLOOKUP(E447,E771:E$10322,1,0)),"",1)</f>
        <v/>
      </c>
      <c r="C447" s="2">
        <v>445</v>
      </c>
      <c r="D447" s="2" t="e">
        <f>VLOOKUP(C447,SOURCE!$V$3:$AC$2856,8,0)</f>
        <v>#N/A</v>
      </c>
      <c r="E447" s="26" t="e">
        <f>CHAR(34)&amp;VLOOKUP(C447,SOURCE!$V$3:$AC$2856,6,0)&amp;CHAR(34)</f>
        <v>#N/A</v>
      </c>
      <c r="F447" s="22" t="e">
        <f>VLOOKUP(C447,SOURCE!$V$3:$AD$2856,9,0)&amp;"           {"&amp;D447&amp;",   "&amp;E447&amp;"},"</f>
        <v>#N/A</v>
      </c>
      <c r="H447" t="b">
        <f>ISNA(VLOOKUP(J447,J771:J$823,1,0))</f>
        <v>1</v>
      </c>
      <c r="I447" s="27" t="e">
        <f>VLOOKUP(C447,SOURCE!V$6:AB$10035,7,0)</f>
        <v>#N/A</v>
      </c>
      <c r="J447" s="28" t="e">
        <f>VLOOKUP(C447,SOURCE!V$6:AB$10035,6,0)</f>
        <v>#N/A</v>
      </c>
      <c r="K447" s="30" t="e">
        <f t="shared" si="32"/>
        <v>#N/A</v>
      </c>
      <c r="L447" s="40" t="e">
        <f>VLOOKUP(C447,SOURCE!V$6:AB$10035,2,0)</f>
        <v>#N/A</v>
      </c>
      <c r="M447" t="e">
        <f>IF(VLOOKUP(I447,SOURCE!B:P,2,0)="/  { itemToBeCoded","To be coded","")</f>
        <v>#N/A</v>
      </c>
      <c r="N447" s="22"/>
      <c r="Q447" s="26" t="e">
        <f>VLOOKUP(I447,SOURCE!B:P,5,0)</f>
        <v>#N/A</v>
      </c>
      <c r="U447" t="e">
        <f t="shared" si="33"/>
        <v>#N/A</v>
      </c>
      <c r="V447" t="e">
        <f t="shared" si="34"/>
        <v>#N/A</v>
      </c>
      <c r="W447" s="22"/>
      <c r="X447" s="22"/>
      <c r="Y447" t="str">
        <f t="shared" si="35"/>
        <v/>
      </c>
    </row>
    <row r="448" spans="1:25" ht="17" thickBot="1">
      <c r="A448" s="24" t="str">
        <f>IF(ISNA(VLOOKUP(D448,D772:D$10322,1,0)),"",1)</f>
        <v/>
      </c>
      <c r="B448" s="24" t="str">
        <f>IF(ISNA(VLOOKUP(E448,E772:E$10322,1,0)),"",1)</f>
        <v/>
      </c>
      <c r="C448" s="2">
        <v>446</v>
      </c>
      <c r="D448" s="2" t="e">
        <f>VLOOKUP(C448,SOURCE!$V$3:$AC$2856,8,0)</f>
        <v>#N/A</v>
      </c>
      <c r="E448" s="26" t="e">
        <f>CHAR(34)&amp;VLOOKUP(C448,SOURCE!$V$3:$AC$2856,6,0)&amp;CHAR(34)</f>
        <v>#N/A</v>
      </c>
      <c r="F448" s="22" t="e">
        <f>VLOOKUP(C448,SOURCE!$V$3:$AD$2856,9,0)&amp;"           {"&amp;D448&amp;",   "&amp;E448&amp;"},"</f>
        <v>#N/A</v>
      </c>
      <c r="H448" t="b">
        <f>ISNA(VLOOKUP(J448,J772:J$823,1,0))</f>
        <v>1</v>
      </c>
      <c r="I448" s="27" t="e">
        <f>VLOOKUP(C448,SOURCE!V$6:AB$10035,7,0)</f>
        <v>#N/A</v>
      </c>
      <c r="J448" s="28" t="e">
        <f>VLOOKUP(C448,SOURCE!V$6:AB$10035,6,0)</f>
        <v>#N/A</v>
      </c>
      <c r="K448" s="30" t="e">
        <f t="shared" si="32"/>
        <v>#N/A</v>
      </c>
      <c r="L448" s="40" t="e">
        <f>VLOOKUP(C448,SOURCE!V$6:AB$10035,2,0)</f>
        <v>#N/A</v>
      </c>
      <c r="M448" t="e">
        <f>IF(VLOOKUP(I448,SOURCE!B:P,2,0)="/  { itemToBeCoded","To be coded","")</f>
        <v>#N/A</v>
      </c>
      <c r="N448" s="22"/>
      <c r="Q448" s="26" t="e">
        <f>VLOOKUP(I448,SOURCE!B:P,5,0)</f>
        <v>#N/A</v>
      </c>
      <c r="U448" t="e">
        <f t="shared" si="33"/>
        <v>#N/A</v>
      </c>
      <c r="V448" t="e">
        <f t="shared" si="34"/>
        <v>#N/A</v>
      </c>
      <c r="W448" s="22"/>
      <c r="X448" s="22"/>
      <c r="Y448" t="str">
        <f t="shared" si="35"/>
        <v/>
      </c>
    </row>
    <row r="449" spans="1:25" ht="17" thickBot="1">
      <c r="A449" s="24" t="str">
        <f>IF(ISNA(VLOOKUP(D449,D773:D$10322,1,0)),"",1)</f>
        <v/>
      </c>
      <c r="B449" s="24" t="str">
        <f>IF(ISNA(VLOOKUP(E449,E773:E$10322,1,0)),"",1)</f>
        <v/>
      </c>
      <c r="C449" s="2">
        <v>447</v>
      </c>
      <c r="D449" s="2" t="e">
        <f>VLOOKUP(C449,SOURCE!$V$3:$AC$2856,8,0)</f>
        <v>#N/A</v>
      </c>
      <c r="E449" s="26" t="e">
        <f>CHAR(34)&amp;VLOOKUP(C449,SOURCE!$V$3:$AC$2856,6,0)&amp;CHAR(34)</f>
        <v>#N/A</v>
      </c>
      <c r="F449" s="22" t="e">
        <f>VLOOKUP(C449,SOURCE!$V$3:$AD$2856,9,0)&amp;"           {"&amp;D449&amp;",   "&amp;E449&amp;"},"</f>
        <v>#N/A</v>
      </c>
      <c r="H449" t="b">
        <f>ISNA(VLOOKUP(J449,J773:J$823,1,0))</f>
        <v>1</v>
      </c>
      <c r="I449" s="27" t="e">
        <f>VLOOKUP(C449,SOURCE!V$6:AB$10035,7,0)</f>
        <v>#N/A</v>
      </c>
      <c r="J449" s="28" t="e">
        <f>VLOOKUP(C449,SOURCE!V$6:AB$10035,6,0)</f>
        <v>#N/A</v>
      </c>
      <c r="K449" s="30" t="e">
        <f t="shared" si="32"/>
        <v>#N/A</v>
      </c>
      <c r="L449" s="40" t="e">
        <f>VLOOKUP(C449,SOURCE!V$6:AB$10035,2,0)</f>
        <v>#N/A</v>
      </c>
      <c r="M449" t="e">
        <f>IF(VLOOKUP(I449,SOURCE!B:P,2,0)="/  { itemToBeCoded","To be coded","")</f>
        <v>#N/A</v>
      </c>
      <c r="N449" s="22"/>
      <c r="Q449" s="26" t="e">
        <f>VLOOKUP(I449,SOURCE!B:P,5,0)</f>
        <v>#N/A</v>
      </c>
      <c r="U449" t="e">
        <f t="shared" si="33"/>
        <v>#N/A</v>
      </c>
      <c r="V449" t="e">
        <f t="shared" si="34"/>
        <v>#N/A</v>
      </c>
      <c r="W449" s="22"/>
      <c r="X449" s="22"/>
      <c r="Y449" t="str">
        <f t="shared" si="35"/>
        <v/>
      </c>
    </row>
    <row r="450" spans="1:25" ht="17" thickBot="1">
      <c r="A450" s="24" t="str">
        <f>IF(ISNA(VLOOKUP(D450,D774:D$10322,1,0)),"",1)</f>
        <v/>
      </c>
      <c r="B450" s="24" t="str">
        <f>IF(ISNA(VLOOKUP(E450,E774:E$10322,1,0)),"",1)</f>
        <v/>
      </c>
      <c r="C450" s="2">
        <v>448</v>
      </c>
      <c r="D450" s="2" t="e">
        <f>VLOOKUP(C450,SOURCE!$V$3:$AC$2856,8,0)</f>
        <v>#N/A</v>
      </c>
      <c r="E450" s="26" t="e">
        <f>CHAR(34)&amp;VLOOKUP(C450,SOURCE!$V$3:$AC$2856,6,0)&amp;CHAR(34)</f>
        <v>#N/A</v>
      </c>
      <c r="F450" s="22" t="e">
        <f>VLOOKUP(C450,SOURCE!$V$3:$AD$2856,9,0)&amp;"           {"&amp;D450&amp;",   "&amp;E450&amp;"},"</f>
        <v>#N/A</v>
      </c>
      <c r="H450" t="b">
        <f>ISNA(VLOOKUP(J450,J774:J$823,1,0))</f>
        <v>1</v>
      </c>
      <c r="I450" s="27" t="e">
        <f>VLOOKUP(C450,SOURCE!V$6:AB$10035,7,0)</f>
        <v>#N/A</v>
      </c>
      <c r="J450" s="28" t="e">
        <f>VLOOKUP(C450,SOURCE!V$6:AB$10035,6,0)</f>
        <v>#N/A</v>
      </c>
      <c r="K450" s="30" t="e">
        <f t="shared" si="32"/>
        <v>#N/A</v>
      </c>
      <c r="L450" s="40" t="e">
        <f>VLOOKUP(C450,SOURCE!V$6:AB$10035,2,0)</f>
        <v>#N/A</v>
      </c>
      <c r="M450" t="e">
        <f>IF(VLOOKUP(I450,SOURCE!B:P,2,0)="/  { itemToBeCoded","To be coded","")</f>
        <v>#N/A</v>
      </c>
      <c r="N450" s="22"/>
      <c r="Q450" s="26" t="e">
        <f>VLOOKUP(I450,SOURCE!B:P,5,0)</f>
        <v>#N/A</v>
      </c>
      <c r="U450" t="e">
        <f t="shared" si="33"/>
        <v>#N/A</v>
      </c>
      <c r="V450" t="e">
        <f t="shared" si="34"/>
        <v>#N/A</v>
      </c>
      <c r="W450" s="22"/>
      <c r="X450" s="22"/>
      <c r="Y450" t="str">
        <f t="shared" si="35"/>
        <v/>
      </c>
    </row>
    <row r="451" spans="1:25" ht="17" thickBot="1">
      <c r="A451" s="24" t="str">
        <f>IF(ISNA(VLOOKUP(D451,D775:D$10322,1,0)),"",1)</f>
        <v/>
      </c>
      <c r="B451" s="24" t="str">
        <f>IF(ISNA(VLOOKUP(E451,E775:E$10322,1,0)),"",1)</f>
        <v/>
      </c>
      <c r="C451" s="2">
        <v>449</v>
      </c>
      <c r="D451" s="2" t="e">
        <f>VLOOKUP(C451,SOURCE!$V$3:$AC$2856,8,0)</f>
        <v>#N/A</v>
      </c>
      <c r="E451" s="26" t="e">
        <f>CHAR(34)&amp;VLOOKUP(C451,SOURCE!$V$3:$AC$2856,6,0)&amp;CHAR(34)</f>
        <v>#N/A</v>
      </c>
      <c r="F451" s="22" t="e">
        <f>VLOOKUP(C451,SOURCE!$V$3:$AD$2856,9,0)&amp;"           {"&amp;D451&amp;",   "&amp;E451&amp;"},"</f>
        <v>#N/A</v>
      </c>
      <c r="H451" t="b">
        <f>ISNA(VLOOKUP(J451,J775:J$823,1,0))</f>
        <v>1</v>
      </c>
      <c r="I451" s="27" t="e">
        <f>VLOOKUP(C451,SOURCE!V$6:AB$10035,7,0)</f>
        <v>#N/A</v>
      </c>
      <c r="J451" s="28" t="e">
        <f>VLOOKUP(C451,SOURCE!V$6:AB$10035,6,0)</f>
        <v>#N/A</v>
      </c>
      <c r="K451" s="30" t="e">
        <f t="shared" si="32"/>
        <v>#N/A</v>
      </c>
      <c r="L451" s="40" t="e">
        <f>VLOOKUP(C451,SOURCE!V$6:AB$10035,2,0)</f>
        <v>#N/A</v>
      </c>
      <c r="M451" t="e">
        <f>IF(VLOOKUP(I451,SOURCE!B:P,2,0)="/  { itemToBeCoded","To be coded","")</f>
        <v>#N/A</v>
      </c>
      <c r="N451" s="22"/>
      <c r="Q451" s="26" t="e">
        <f>VLOOKUP(I451,SOURCE!B:P,5,0)</f>
        <v>#N/A</v>
      </c>
      <c r="U451" t="e">
        <f t="shared" si="33"/>
        <v>#N/A</v>
      </c>
      <c r="V451" t="e">
        <f t="shared" si="34"/>
        <v>#N/A</v>
      </c>
      <c r="W451" s="22"/>
      <c r="X451" s="22"/>
      <c r="Y451" t="str">
        <f t="shared" si="35"/>
        <v/>
      </c>
    </row>
    <row r="452" spans="1:25" ht="17" thickBot="1">
      <c r="A452" s="24" t="str">
        <f>IF(ISNA(VLOOKUP(D452,D776:D$10322,1,0)),"",1)</f>
        <v/>
      </c>
      <c r="B452" s="24" t="str">
        <f>IF(ISNA(VLOOKUP(E452,E776:E$10322,1,0)),"",1)</f>
        <v/>
      </c>
      <c r="C452" s="2">
        <v>450</v>
      </c>
      <c r="D452" s="2" t="e">
        <f>VLOOKUP(C452,SOURCE!$V$3:$AC$2856,8,0)</f>
        <v>#N/A</v>
      </c>
      <c r="E452" s="26" t="e">
        <f>CHAR(34)&amp;VLOOKUP(C452,SOURCE!$V$3:$AC$2856,6,0)&amp;CHAR(34)</f>
        <v>#N/A</v>
      </c>
      <c r="F452" s="22" t="e">
        <f>VLOOKUP(C452,SOURCE!$V$3:$AD$2856,9,0)&amp;"           {"&amp;D452&amp;",   "&amp;E452&amp;"},"</f>
        <v>#N/A</v>
      </c>
      <c r="H452" t="b">
        <f>ISNA(VLOOKUP(J452,J776:J$823,1,0))</f>
        <v>1</v>
      </c>
      <c r="I452" s="27" t="e">
        <f>VLOOKUP(C452,SOURCE!V$6:AB$10035,7,0)</f>
        <v>#N/A</v>
      </c>
      <c r="J452" s="28" t="e">
        <f>VLOOKUP(C452,SOURCE!V$6:AB$10035,6,0)</f>
        <v>#N/A</v>
      </c>
      <c r="K452" s="30" t="e">
        <f t="shared" si="32"/>
        <v>#N/A</v>
      </c>
      <c r="L452" s="40" t="e">
        <f>VLOOKUP(C452,SOURCE!V$6:AB$10035,2,0)</f>
        <v>#N/A</v>
      </c>
      <c r="M452" t="e">
        <f>IF(VLOOKUP(I452,SOURCE!B:P,2,0)="/  { itemToBeCoded","To be coded","")</f>
        <v>#N/A</v>
      </c>
      <c r="N452" s="22"/>
      <c r="Q452" s="26" t="e">
        <f>VLOOKUP(I452,SOURCE!B:P,5,0)</f>
        <v>#N/A</v>
      </c>
      <c r="U452" t="e">
        <f t="shared" si="33"/>
        <v>#N/A</v>
      </c>
      <c r="V452" t="e">
        <f t="shared" si="34"/>
        <v>#N/A</v>
      </c>
      <c r="W452" s="22"/>
      <c r="X452" s="22"/>
      <c r="Y452" t="str">
        <f t="shared" si="35"/>
        <v/>
      </c>
    </row>
    <row r="453" spans="1:25" ht="17" thickBot="1">
      <c r="A453" s="24" t="str">
        <f>IF(ISNA(VLOOKUP(D453,D777:D$10322,1,0)),"",1)</f>
        <v/>
      </c>
      <c r="B453" s="24" t="str">
        <f>IF(ISNA(VLOOKUP(E453,E777:E$10322,1,0)),"",1)</f>
        <v/>
      </c>
      <c r="C453" s="2">
        <v>451</v>
      </c>
      <c r="D453" s="2" t="e">
        <f>VLOOKUP(C453,SOURCE!$V$3:$AC$2856,8,0)</f>
        <v>#N/A</v>
      </c>
      <c r="E453" s="26" t="e">
        <f>CHAR(34)&amp;VLOOKUP(C453,SOURCE!$V$3:$AC$2856,6,0)&amp;CHAR(34)</f>
        <v>#N/A</v>
      </c>
      <c r="F453" s="22" t="e">
        <f>VLOOKUP(C453,SOURCE!$V$3:$AD$2856,9,0)&amp;"           {"&amp;D453&amp;",   "&amp;E453&amp;"},"</f>
        <v>#N/A</v>
      </c>
      <c r="H453" t="b">
        <f>ISNA(VLOOKUP(J453,J777:J$823,1,0))</f>
        <v>1</v>
      </c>
      <c r="I453" s="27" t="e">
        <f>VLOOKUP(C453,SOURCE!V$6:AB$10035,7,0)</f>
        <v>#N/A</v>
      </c>
      <c r="J453" s="28" t="e">
        <f>VLOOKUP(C453,SOURCE!V$6:AB$10035,6,0)</f>
        <v>#N/A</v>
      </c>
      <c r="K453" s="30" t="e">
        <f t="shared" si="32"/>
        <v>#N/A</v>
      </c>
      <c r="L453" s="40" t="e">
        <f>VLOOKUP(C453,SOURCE!V$6:AB$10035,2,0)</f>
        <v>#N/A</v>
      </c>
      <c r="M453" t="e">
        <f>IF(VLOOKUP(I453,SOURCE!B:P,2,0)="/  { itemToBeCoded","To be coded","")</f>
        <v>#N/A</v>
      </c>
      <c r="N453" s="22"/>
      <c r="Q453" s="26" t="e">
        <f>VLOOKUP(I453,SOURCE!B:P,5,0)</f>
        <v>#N/A</v>
      </c>
      <c r="U453" t="e">
        <f t="shared" si="33"/>
        <v>#N/A</v>
      </c>
      <c r="V453" t="e">
        <f t="shared" si="34"/>
        <v>#N/A</v>
      </c>
      <c r="W453" s="22"/>
      <c r="X453" s="22"/>
      <c r="Y453" t="str">
        <f t="shared" si="35"/>
        <v/>
      </c>
    </row>
    <row r="454" spans="1:25" ht="17" thickBot="1">
      <c r="A454" s="24" t="str">
        <f>IF(ISNA(VLOOKUP(D454,D778:D$10322,1,0)),"",1)</f>
        <v/>
      </c>
      <c r="B454" s="24" t="str">
        <f>IF(ISNA(VLOOKUP(E454,E778:E$10322,1,0)),"",1)</f>
        <v/>
      </c>
      <c r="C454" s="2">
        <v>452</v>
      </c>
      <c r="D454" s="2" t="e">
        <f>VLOOKUP(C454,SOURCE!$V$3:$AC$2856,8,0)</f>
        <v>#N/A</v>
      </c>
      <c r="E454" s="26" t="e">
        <f>CHAR(34)&amp;VLOOKUP(C454,SOURCE!$V$3:$AC$2856,6,0)&amp;CHAR(34)</f>
        <v>#N/A</v>
      </c>
      <c r="F454" s="22" t="e">
        <f>VLOOKUP(C454,SOURCE!$V$3:$AD$2856,9,0)&amp;"           {"&amp;D454&amp;",   "&amp;E454&amp;"},"</f>
        <v>#N/A</v>
      </c>
      <c r="H454" t="b">
        <f>ISNA(VLOOKUP(J454,J778:J$823,1,0))</f>
        <v>1</v>
      </c>
      <c r="I454" s="27" t="e">
        <f>VLOOKUP(C454,SOURCE!V$6:AB$10035,7,0)</f>
        <v>#N/A</v>
      </c>
      <c r="J454" s="28" t="e">
        <f>VLOOKUP(C454,SOURCE!V$6:AB$10035,6,0)</f>
        <v>#N/A</v>
      </c>
      <c r="K454" s="30" t="e">
        <f t="shared" si="32"/>
        <v>#N/A</v>
      </c>
      <c r="L454" s="40" t="e">
        <f>VLOOKUP(C454,SOURCE!V$6:AB$10035,2,0)</f>
        <v>#N/A</v>
      </c>
      <c r="M454" t="e">
        <f>IF(VLOOKUP(I454,SOURCE!B:P,2,0)="/  { itemToBeCoded","To be coded","")</f>
        <v>#N/A</v>
      </c>
      <c r="N454" s="22"/>
      <c r="Q454" s="26" t="e">
        <f>VLOOKUP(I454,SOURCE!B:P,5,0)</f>
        <v>#N/A</v>
      </c>
      <c r="U454" t="e">
        <f t="shared" si="33"/>
        <v>#N/A</v>
      </c>
      <c r="V454" t="e">
        <f t="shared" si="34"/>
        <v>#N/A</v>
      </c>
      <c r="W454" s="22"/>
      <c r="X454" s="22"/>
      <c r="Y454" t="str">
        <f t="shared" si="35"/>
        <v/>
      </c>
    </row>
    <row r="455" spans="1:25" ht="17" thickBot="1">
      <c r="A455" s="24" t="str">
        <f>IF(ISNA(VLOOKUP(D455,D779:D$10322,1,0)),"",1)</f>
        <v/>
      </c>
      <c r="B455" s="24" t="str">
        <f>IF(ISNA(VLOOKUP(E455,E779:E$10322,1,0)),"",1)</f>
        <v/>
      </c>
      <c r="C455" s="2">
        <v>453</v>
      </c>
      <c r="D455" s="2" t="e">
        <f>VLOOKUP(C455,SOURCE!$V$3:$AC$2856,8,0)</f>
        <v>#N/A</v>
      </c>
      <c r="E455" s="26" t="e">
        <f>CHAR(34)&amp;VLOOKUP(C455,SOURCE!$V$3:$AC$2856,6,0)&amp;CHAR(34)</f>
        <v>#N/A</v>
      </c>
      <c r="F455" s="22" t="e">
        <f>VLOOKUP(C455,SOURCE!$V$3:$AD$2856,9,0)&amp;"           {"&amp;D455&amp;",   "&amp;E455&amp;"},"</f>
        <v>#N/A</v>
      </c>
      <c r="H455" t="b">
        <f>ISNA(VLOOKUP(J455,J779:J$823,1,0))</f>
        <v>1</v>
      </c>
      <c r="I455" s="27" t="e">
        <f>VLOOKUP(C455,SOURCE!V$6:AB$10035,7,0)</f>
        <v>#N/A</v>
      </c>
      <c r="J455" s="28" t="e">
        <f>VLOOKUP(C455,SOURCE!V$6:AB$10035,6,0)</f>
        <v>#N/A</v>
      </c>
      <c r="K455" s="30" t="e">
        <f t="shared" si="32"/>
        <v>#N/A</v>
      </c>
      <c r="L455" s="40" t="e">
        <f>VLOOKUP(C455,SOURCE!V$6:AB$10035,2,0)</f>
        <v>#N/A</v>
      </c>
      <c r="M455" t="e">
        <f>IF(VLOOKUP(I455,SOURCE!B:P,2,0)="/  { itemToBeCoded","To be coded","")</f>
        <v>#N/A</v>
      </c>
      <c r="N455" s="22"/>
      <c r="Q455" s="26" t="e">
        <f>VLOOKUP(I455,SOURCE!B:P,5,0)</f>
        <v>#N/A</v>
      </c>
      <c r="U455" t="e">
        <f t="shared" si="33"/>
        <v>#N/A</v>
      </c>
      <c r="V455" t="e">
        <f t="shared" si="34"/>
        <v>#N/A</v>
      </c>
      <c r="W455" s="22"/>
      <c r="X455" s="22"/>
      <c r="Y455" t="str">
        <f t="shared" si="35"/>
        <v/>
      </c>
    </row>
    <row r="456" spans="1:25" ht="17" thickBot="1">
      <c r="A456" s="24" t="str">
        <f>IF(ISNA(VLOOKUP(D456,D780:D$10322,1,0)),"",1)</f>
        <v/>
      </c>
      <c r="B456" s="24" t="str">
        <f>IF(ISNA(VLOOKUP(E456,E780:E$10322,1,0)),"",1)</f>
        <v/>
      </c>
      <c r="C456" s="2">
        <v>454</v>
      </c>
      <c r="D456" s="2" t="e">
        <f>VLOOKUP(C456,SOURCE!$V$3:$AC$2856,8,0)</f>
        <v>#N/A</v>
      </c>
      <c r="E456" s="26" t="e">
        <f>CHAR(34)&amp;VLOOKUP(C456,SOURCE!$V$3:$AC$2856,6,0)&amp;CHAR(34)</f>
        <v>#N/A</v>
      </c>
      <c r="F456" s="22" t="e">
        <f>VLOOKUP(C456,SOURCE!$V$3:$AD$2856,9,0)&amp;"           {"&amp;D456&amp;",   "&amp;E456&amp;"},"</f>
        <v>#N/A</v>
      </c>
      <c r="H456" t="b">
        <f>ISNA(VLOOKUP(J456,J780:J$823,1,0))</f>
        <v>1</v>
      </c>
      <c r="I456" s="27" t="e">
        <f>VLOOKUP(C456,SOURCE!V$6:AB$10035,7,0)</f>
        <v>#N/A</v>
      </c>
      <c r="J456" s="28" t="e">
        <f>VLOOKUP(C456,SOURCE!V$6:AB$10035,6,0)</f>
        <v>#N/A</v>
      </c>
      <c r="K456" s="30" t="e">
        <f t="shared" si="32"/>
        <v>#N/A</v>
      </c>
      <c r="L456" s="40" t="e">
        <f>VLOOKUP(C456,SOURCE!V$6:AB$10035,2,0)</f>
        <v>#N/A</v>
      </c>
      <c r="M456" t="e">
        <f>IF(VLOOKUP(I456,SOURCE!B:P,2,0)="/  { itemToBeCoded","To be coded","")</f>
        <v>#N/A</v>
      </c>
      <c r="N456" s="22"/>
      <c r="Q456" s="26" t="e">
        <f>VLOOKUP(I456,SOURCE!B:P,5,0)</f>
        <v>#N/A</v>
      </c>
      <c r="U456" t="e">
        <f t="shared" si="33"/>
        <v>#N/A</v>
      </c>
      <c r="V456" t="e">
        <f t="shared" si="34"/>
        <v>#N/A</v>
      </c>
      <c r="W456" s="22"/>
      <c r="X456" s="22"/>
      <c r="Y456" t="str">
        <f t="shared" si="35"/>
        <v/>
      </c>
    </row>
    <row r="457" spans="1:25" ht="17" thickBot="1">
      <c r="A457" s="24" t="str">
        <f>IF(ISNA(VLOOKUP(D457,D781:D$10322,1,0)),"",1)</f>
        <v/>
      </c>
      <c r="B457" s="24" t="str">
        <f>IF(ISNA(VLOOKUP(E457,E781:E$10322,1,0)),"",1)</f>
        <v/>
      </c>
      <c r="C457" s="2">
        <v>455</v>
      </c>
      <c r="D457" s="2" t="e">
        <f>VLOOKUP(C457,SOURCE!$V$3:$AC$2856,8,0)</f>
        <v>#N/A</v>
      </c>
      <c r="E457" s="26" t="e">
        <f>CHAR(34)&amp;VLOOKUP(C457,SOURCE!$V$3:$AC$2856,6,0)&amp;CHAR(34)</f>
        <v>#N/A</v>
      </c>
      <c r="F457" s="22" t="e">
        <f>VLOOKUP(C457,SOURCE!$V$3:$AD$2856,9,0)&amp;"           {"&amp;D457&amp;",   "&amp;E457&amp;"},"</f>
        <v>#N/A</v>
      </c>
      <c r="H457" t="b">
        <f>ISNA(VLOOKUP(J457,J781:J$823,1,0))</f>
        <v>1</v>
      </c>
      <c r="I457" s="27" t="e">
        <f>VLOOKUP(C457,SOURCE!V$6:AB$10035,7,0)</f>
        <v>#N/A</v>
      </c>
      <c r="J457" s="28" t="e">
        <f>VLOOKUP(C457,SOURCE!V$6:AB$10035,6,0)</f>
        <v>#N/A</v>
      </c>
      <c r="K457" s="30" t="e">
        <f t="shared" si="32"/>
        <v>#N/A</v>
      </c>
      <c r="L457" s="40" t="e">
        <f>VLOOKUP(C457,SOURCE!V$6:AB$10035,2,0)</f>
        <v>#N/A</v>
      </c>
      <c r="M457" t="e">
        <f>IF(VLOOKUP(I457,SOURCE!B:P,2,0)="/  { itemToBeCoded","To be coded","")</f>
        <v>#N/A</v>
      </c>
      <c r="N457" s="22"/>
      <c r="Q457" s="26" t="e">
        <f>VLOOKUP(I457,SOURCE!B:P,5,0)</f>
        <v>#N/A</v>
      </c>
      <c r="U457" t="e">
        <f t="shared" si="33"/>
        <v>#N/A</v>
      </c>
      <c r="V457" t="e">
        <f t="shared" si="34"/>
        <v>#N/A</v>
      </c>
      <c r="W457" s="22"/>
      <c r="X457" s="22"/>
      <c r="Y457" t="str">
        <f t="shared" si="35"/>
        <v/>
      </c>
    </row>
    <row r="458" spans="1:25" ht="17" thickBot="1">
      <c r="A458" s="24" t="str">
        <f>IF(ISNA(VLOOKUP(D458,D782:D$10322,1,0)),"",1)</f>
        <v/>
      </c>
      <c r="B458" s="24" t="str">
        <f>IF(ISNA(VLOOKUP(E458,E782:E$10322,1,0)),"",1)</f>
        <v/>
      </c>
      <c r="C458" s="2">
        <v>456</v>
      </c>
      <c r="D458" s="2" t="e">
        <f>VLOOKUP(C458,SOURCE!$V$3:$AC$2856,8,0)</f>
        <v>#N/A</v>
      </c>
      <c r="E458" s="26" t="e">
        <f>CHAR(34)&amp;VLOOKUP(C458,SOURCE!$V$3:$AC$2856,6,0)&amp;CHAR(34)</f>
        <v>#N/A</v>
      </c>
      <c r="F458" s="22" t="e">
        <f>VLOOKUP(C458,SOURCE!$V$3:$AD$2856,9,0)&amp;"           {"&amp;D458&amp;",   "&amp;E458&amp;"},"</f>
        <v>#N/A</v>
      </c>
      <c r="H458" t="b">
        <f>ISNA(VLOOKUP(J458,J782:J$823,1,0))</f>
        <v>1</v>
      </c>
      <c r="I458" s="27" t="e">
        <f>VLOOKUP(C458,SOURCE!V$6:AB$10035,7,0)</f>
        <v>#N/A</v>
      </c>
      <c r="J458" s="28" t="e">
        <f>VLOOKUP(C458,SOURCE!V$6:AB$10035,6,0)</f>
        <v>#N/A</v>
      </c>
      <c r="K458" s="30" t="e">
        <f t="shared" si="32"/>
        <v>#N/A</v>
      </c>
      <c r="L458" s="40" t="e">
        <f>VLOOKUP(C458,SOURCE!V$6:AB$10035,2,0)</f>
        <v>#N/A</v>
      </c>
      <c r="M458" t="e">
        <f>IF(VLOOKUP(I458,SOURCE!B:P,2,0)="/  { itemToBeCoded","To be coded","")</f>
        <v>#N/A</v>
      </c>
      <c r="N458" s="22"/>
      <c r="Q458" s="26" t="e">
        <f>VLOOKUP(I458,SOURCE!B:P,5,0)</f>
        <v>#N/A</v>
      </c>
      <c r="U458" t="e">
        <f t="shared" si="33"/>
        <v>#N/A</v>
      </c>
      <c r="V458" t="e">
        <f t="shared" si="34"/>
        <v>#N/A</v>
      </c>
      <c r="W458" s="22"/>
      <c r="X458" s="22"/>
      <c r="Y458" t="str">
        <f t="shared" si="35"/>
        <v/>
      </c>
    </row>
    <row r="459" spans="1:25" ht="17" thickBot="1">
      <c r="A459" s="24" t="str">
        <f>IF(ISNA(VLOOKUP(D459,D783:D$10322,1,0)),"",1)</f>
        <v/>
      </c>
      <c r="B459" s="24" t="str">
        <f>IF(ISNA(VLOOKUP(E459,E783:E$10322,1,0)),"",1)</f>
        <v/>
      </c>
      <c r="C459" s="2">
        <v>457</v>
      </c>
      <c r="D459" s="2" t="e">
        <f>VLOOKUP(C459,SOURCE!$V$3:$AC$2856,8,0)</f>
        <v>#N/A</v>
      </c>
      <c r="E459" s="26" t="e">
        <f>CHAR(34)&amp;VLOOKUP(C459,SOURCE!$V$3:$AC$2856,6,0)&amp;CHAR(34)</f>
        <v>#N/A</v>
      </c>
      <c r="F459" s="22" t="e">
        <f>VLOOKUP(C459,SOURCE!$V$3:$AD$2856,9,0)&amp;"           {"&amp;D459&amp;",   "&amp;E459&amp;"},"</f>
        <v>#N/A</v>
      </c>
      <c r="H459" t="b">
        <f>ISNA(VLOOKUP(J459,J783:J$823,1,0))</f>
        <v>1</v>
      </c>
      <c r="I459" s="27" t="e">
        <f>VLOOKUP(C459,SOURCE!V$6:AB$10035,7,0)</f>
        <v>#N/A</v>
      </c>
      <c r="J459" s="28" t="e">
        <f>VLOOKUP(C459,SOURCE!V$6:AB$10035,6,0)</f>
        <v>#N/A</v>
      </c>
      <c r="K459" s="30" t="e">
        <f t="shared" si="32"/>
        <v>#N/A</v>
      </c>
      <c r="L459" s="40" t="e">
        <f>VLOOKUP(C459,SOURCE!V$6:AB$10035,2,0)</f>
        <v>#N/A</v>
      </c>
      <c r="M459" t="e">
        <f>IF(VLOOKUP(I459,SOURCE!B:P,2,0)="/  { itemToBeCoded","To be coded","")</f>
        <v>#N/A</v>
      </c>
      <c r="N459" s="22"/>
      <c r="Q459" s="26" t="e">
        <f>VLOOKUP(I459,SOURCE!B:P,5,0)</f>
        <v>#N/A</v>
      </c>
      <c r="U459" t="e">
        <f t="shared" si="33"/>
        <v>#N/A</v>
      </c>
      <c r="V459" t="e">
        <f t="shared" si="34"/>
        <v>#N/A</v>
      </c>
      <c r="W459" s="22"/>
      <c r="X459" s="22"/>
      <c r="Y459" t="str">
        <f t="shared" si="35"/>
        <v/>
      </c>
    </row>
    <row r="460" spans="1:25" ht="17" thickBot="1">
      <c r="A460" s="24" t="str">
        <f>IF(ISNA(VLOOKUP(D460,D784:D$10322,1,0)),"",1)</f>
        <v/>
      </c>
      <c r="B460" s="24" t="str">
        <f>IF(ISNA(VLOOKUP(E460,E784:E$10322,1,0)),"",1)</f>
        <v/>
      </c>
      <c r="C460" s="2">
        <v>458</v>
      </c>
      <c r="D460" s="2" t="e">
        <f>VLOOKUP(C460,SOURCE!$V$3:$AC$2856,8,0)</f>
        <v>#N/A</v>
      </c>
      <c r="E460" s="26" t="e">
        <f>CHAR(34)&amp;VLOOKUP(C460,SOURCE!$V$3:$AC$2856,6,0)&amp;CHAR(34)</f>
        <v>#N/A</v>
      </c>
      <c r="F460" s="22" t="e">
        <f>VLOOKUP(C460,SOURCE!$V$3:$AD$2856,9,0)&amp;"           {"&amp;D460&amp;",   "&amp;E460&amp;"},"</f>
        <v>#N/A</v>
      </c>
      <c r="H460" t="b">
        <f>ISNA(VLOOKUP(J460,J784:J$823,1,0))</f>
        <v>1</v>
      </c>
      <c r="I460" s="27" t="e">
        <f>VLOOKUP(C460,SOURCE!V$6:AB$10035,7,0)</f>
        <v>#N/A</v>
      </c>
      <c r="J460" s="28" t="e">
        <f>VLOOKUP(C460,SOURCE!V$6:AB$10035,6,0)</f>
        <v>#N/A</v>
      </c>
      <c r="K460" s="30" t="e">
        <f t="shared" si="32"/>
        <v>#N/A</v>
      </c>
      <c r="L460" s="40" t="e">
        <f>VLOOKUP(C460,SOURCE!V$6:AB$10035,2,0)</f>
        <v>#N/A</v>
      </c>
      <c r="M460" t="e">
        <f>IF(VLOOKUP(I460,SOURCE!B:P,2,0)="/  { itemToBeCoded","To be coded","")</f>
        <v>#N/A</v>
      </c>
      <c r="N460" s="22"/>
      <c r="Q460" s="26" t="e">
        <f>VLOOKUP(I460,SOURCE!B:P,5,0)</f>
        <v>#N/A</v>
      </c>
      <c r="U460" t="e">
        <f t="shared" si="33"/>
        <v>#N/A</v>
      </c>
      <c r="V460" t="e">
        <f t="shared" si="34"/>
        <v>#N/A</v>
      </c>
      <c r="W460" s="22"/>
      <c r="X460" s="22"/>
      <c r="Y460" t="str">
        <f t="shared" si="35"/>
        <v/>
      </c>
    </row>
    <row r="461" spans="1:25" ht="17" thickBot="1">
      <c r="A461" s="24" t="str">
        <f>IF(ISNA(VLOOKUP(D461,D785:D$10322,1,0)),"",1)</f>
        <v/>
      </c>
      <c r="B461" s="24" t="str">
        <f>IF(ISNA(VLOOKUP(E461,E785:E$10322,1,0)),"",1)</f>
        <v/>
      </c>
      <c r="C461" s="2">
        <v>459</v>
      </c>
      <c r="D461" s="2" t="e">
        <f>VLOOKUP(C461,SOURCE!$V$3:$AC$2856,8,0)</f>
        <v>#N/A</v>
      </c>
      <c r="E461" s="26" t="e">
        <f>CHAR(34)&amp;VLOOKUP(C461,SOURCE!$V$3:$AC$2856,6,0)&amp;CHAR(34)</f>
        <v>#N/A</v>
      </c>
      <c r="F461" s="22" t="e">
        <f>VLOOKUP(C461,SOURCE!$V$3:$AD$2856,9,0)&amp;"           {"&amp;D461&amp;",   "&amp;E461&amp;"},"</f>
        <v>#N/A</v>
      </c>
      <c r="H461" t="b">
        <f>ISNA(VLOOKUP(J461,J785:J$823,1,0))</f>
        <v>1</v>
      </c>
      <c r="I461" s="27" t="e">
        <f>VLOOKUP(C461,SOURCE!V$6:AB$10035,7,0)</f>
        <v>#N/A</v>
      </c>
      <c r="J461" s="28" t="e">
        <f>VLOOKUP(C461,SOURCE!V$6:AB$10035,6,0)</f>
        <v>#N/A</v>
      </c>
      <c r="K461" s="30" t="e">
        <f t="shared" si="32"/>
        <v>#N/A</v>
      </c>
      <c r="L461" s="40" t="e">
        <f>VLOOKUP(C461,SOURCE!V$6:AB$10035,2,0)</f>
        <v>#N/A</v>
      </c>
      <c r="M461" t="e">
        <f>IF(VLOOKUP(I461,SOURCE!B:P,2,0)="/  { itemToBeCoded","To be coded","")</f>
        <v>#N/A</v>
      </c>
      <c r="N461" s="22"/>
      <c r="Q461" s="26" t="e">
        <f>VLOOKUP(I461,SOURCE!B:P,5,0)</f>
        <v>#N/A</v>
      </c>
      <c r="U461" t="e">
        <f t="shared" si="33"/>
        <v>#N/A</v>
      </c>
      <c r="V461" t="e">
        <f t="shared" si="34"/>
        <v>#N/A</v>
      </c>
      <c r="W461" s="22"/>
      <c r="X461" s="22"/>
      <c r="Y461" t="str">
        <f t="shared" si="35"/>
        <v/>
      </c>
    </row>
    <row r="462" spans="1:25" ht="17" thickBot="1">
      <c r="A462" s="24" t="str">
        <f>IF(ISNA(VLOOKUP(D462,D786:D$10322,1,0)),"",1)</f>
        <v/>
      </c>
      <c r="B462" s="24" t="str">
        <f>IF(ISNA(VLOOKUP(E462,E786:E$10322,1,0)),"",1)</f>
        <v/>
      </c>
      <c r="C462" s="2">
        <v>460</v>
      </c>
      <c r="D462" s="2" t="e">
        <f>VLOOKUP(C462,SOURCE!$V$3:$AC$2856,8,0)</f>
        <v>#N/A</v>
      </c>
      <c r="E462" s="26" t="e">
        <f>CHAR(34)&amp;VLOOKUP(C462,SOURCE!$V$3:$AC$2856,6,0)&amp;CHAR(34)</f>
        <v>#N/A</v>
      </c>
      <c r="F462" s="22" t="e">
        <f>VLOOKUP(C462,SOURCE!$V$3:$AD$2856,9,0)&amp;"           {"&amp;D462&amp;",   "&amp;E462&amp;"},"</f>
        <v>#N/A</v>
      </c>
      <c r="H462" t="b">
        <f>ISNA(VLOOKUP(J462,J786:J$823,1,0))</f>
        <v>1</v>
      </c>
      <c r="I462" s="27" t="e">
        <f>VLOOKUP(C462,SOURCE!V$6:AB$10035,7,0)</f>
        <v>#N/A</v>
      </c>
      <c r="J462" s="28" t="e">
        <f>VLOOKUP(C462,SOURCE!V$6:AB$10035,6,0)</f>
        <v>#N/A</v>
      </c>
      <c r="K462" s="30" t="e">
        <f t="shared" si="32"/>
        <v>#N/A</v>
      </c>
      <c r="L462" s="40" t="e">
        <f>VLOOKUP(C462,SOURCE!V$6:AB$10035,2,0)</f>
        <v>#N/A</v>
      </c>
      <c r="M462" t="e">
        <f>IF(VLOOKUP(I462,SOURCE!B:P,2,0)="/  { itemToBeCoded","To be coded","")</f>
        <v>#N/A</v>
      </c>
      <c r="N462" s="22"/>
      <c r="Q462" s="26" t="e">
        <f>VLOOKUP(I462,SOURCE!B:P,5,0)</f>
        <v>#N/A</v>
      </c>
      <c r="U462" t="e">
        <f t="shared" si="33"/>
        <v>#N/A</v>
      </c>
      <c r="V462" t="e">
        <f t="shared" si="34"/>
        <v>#N/A</v>
      </c>
      <c r="W462" s="22"/>
      <c r="X462" s="22"/>
      <c r="Y462" t="str">
        <f t="shared" si="35"/>
        <v/>
      </c>
    </row>
    <row r="463" spans="1:25" ht="17" thickBot="1">
      <c r="A463" s="24" t="str">
        <f>IF(ISNA(VLOOKUP(D463,D787:D$10322,1,0)),"",1)</f>
        <v/>
      </c>
      <c r="B463" s="24" t="str">
        <f>IF(ISNA(VLOOKUP(E463,E787:E$10322,1,0)),"",1)</f>
        <v/>
      </c>
      <c r="C463" s="2">
        <v>461</v>
      </c>
      <c r="D463" s="2" t="e">
        <f>VLOOKUP(C463,SOURCE!$V$3:$AC$2856,8,0)</f>
        <v>#N/A</v>
      </c>
      <c r="E463" s="26" t="e">
        <f>CHAR(34)&amp;VLOOKUP(C463,SOURCE!$V$3:$AC$2856,6,0)&amp;CHAR(34)</f>
        <v>#N/A</v>
      </c>
      <c r="F463" s="22" t="e">
        <f>VLOOKUP(C463,SOURCE!$V$3:$AD$2856,9,0)&amp;"           {"&amp;D463&amp;",   "&amp;E463&amp;"},"</f>
        <v>#N/A</v>
      </c>
      <c r="H463" t="b">
        <f>ISNA(VLOOKUP(J463,J787:J$823,1,0))</f>
        <v>1</v>
      </c>
      <c r="I463" s="27" t="e">
        <f>VLOOKUP(C463,SOURCE!V$6:AB$10035,7,0)</f>
        <v>#N/A</v>
      </c>
      <c r="J463" s="28" t="e">
        <f>VLOOKUP(C463,SOURCE!V$6:AB$10035,6,0)</f>
        <v>#N/A</v>
      </c>
      <c r="K463" s="30" t="e">
        <f t="shared" si="32"/>
        <v>#N/A</v>
      </c>
      <c r="L463" s="40" t="e">
        <f>VLOOKUP(C463,SOURCE!V$6:AB$10035,2,0)</f>
        <v>#N/A</v>
      </c>
      <c r="M463" t="e">
        <f>IF(VLOOKUP(I463,SOURCE!B:P,2,0)="/  { itemToBeCoded","To be coded","")</f>
        <v>#N/A</v>
      </c>
      <c r="N463" s="22"/>
      <c r="Q463" s="26" t="e">
        <f>VLOOKUP(I463,SOURCE!B:P,5,0)</f>
        <v>#N/A</v>
      </c>
      <c r="U463" t="e">
        <f t="shared" si="33"/>
        <v>#N/A</v>
      </c>
      <c r="V463" t="e">
        <f t="shared" si="34"/>
        <v>#N/A</v>
      </c>
      <c r="W463" s="22"/>
      <c r="X463" s="22"/>
      <c r="Y463" t="str">
        <f t="shared" si="35"/>
        <v/>
      </c>
    </row>
    <row r="464" spans="1:25" ht="17" thickBot="1">
      <c r="A464" s="24" t="str">
        <f>IF(ISNA(VLOOKUP(D464,D788:D$10322,1,0)),"",1)</f>
        <v/>
      </c>
      <c r="B464" s="24" t="str">
        <f>IF(ISNA(VLOOKUP(E464,E788:E$10322,1,0)),"",1)</f>
        <v/>
      </c>
      <c r="C464" s="2">
        <v>462</v>
      </c>
      <c r="D464" s="2" t="e">
        <f>VLOOKUP(C464,SOURCE!$V$3:$AC$2856,8,0)</f>
        <v>#N/A</v>
      </c>
      <c r="E464" s="26" t="e">
        <f>CHAR(34)&amp;VLOOKUP(C464,SOURCE!$V$3:$AC$2856,6,0)&amp;CHAR(34)</f>
        <v>#N/A</v>
      </c>
      <c r="F464" s="22" t="e">
        <f>VLOOKUP(C464,SOURCE!$V$3:$AD$2856,9,0)&amp;"           {"&amp;D464&amp;",   "&amp;E464&amp;"},"</f>
        <v>#N/A</v>
      </c>
      <c r="H464" t="b">
        <f>ISNA(VLOOKUP(J464,J788:J$823,1,0))</f>
        <v>1</v>
      </c>
      <c r="I464" s="27" t="e">
        <f>VLOOKUP(C464,SOURCE!V$6:AB$10035,7,0)</f>
        <v>#N/A</v>
      </c>
      <c r="J464" s="28" t="e">
        <f>VLOOKUP(C464,SOURCE!V$6:AB$10035,6,0)</f>
        <v>#N/A</v>
      </c>
      <c r="K464" s="30" t="e">
        <f t="shared" si="32"/>
        <v>#N/A</v>
      </c>
      <c r="L464" s="40" t="e">
        <f>VLOOKUP(C464,SOURCE!V$6:AB$10035,2,0)</f>
        <v>#N/A</v>
      </c>
      <c r="M464" t="e">
        <f>IF(VLOOKUP(I464,SOURCE!B:P,2,0)="/  { itemToBeCoded","To be coded","")</f>
        <v>#N/A</v>
      </c>
      <c r="N464" s="22"/>
      <c r="Q464" s="26" t="e">
        <f>VLOOKUP(I464,SOURCE!B:P,5,0)</f>
        <v>#N/A</v>
      </c>
      <c r="U464" t="e">
        <f t="shared" si="33"/>
        <v>#N/A</v>
      </c>
      <c r="V464" t="e">
        <f t="shared" si="34"/>
        <v>#N/A</v>
      </c>
      <c r="W464" s="22"/>
      <c r="X464" s="22"/>
      <c r="Y464" t="str">
        <f t="shared" si="35"/>
        <v/>
      </c>
    </row>
    <row r="465" spans="1:25" ht="17" thickBot="1">
      <c r="A465" s="24" t="str">
        <f>IF(ISNA(VLOOKUP(D465,D789:D$10322,1,0)),"",1)</f>
        <v/>
      </c>
      <c r="B465" s="24" t="str">
        <f>IF(ISNA(VLOOKUP(E465,E789:E$10322,1,0)),"",1)</f>
        <v/>
      </c>
      <c r="C465" s="2">
        <v>463</v>
      </c>
      <c r="D465" s="2" t="e">
        <f>VLOOKUP(C465,SOURCE!$V$3:$AC$2856,8,0)</f>
        <v>#N/A</v>
      </c>
      <c r="E465" s="26" t="e">
        <f>CHAR(34)&amp;VLOOKUP(C465,SOURCE!$V$3:$AC$2856,6,0)&amp;CHAR(34)</f>
        <v>#N/A</v>
      </c>
      <c r="F465" s="22" t="e">
        <f>VLOOKUP(C465,SOURCE!$V$3:$AD$2856,9,0)&amp;"           {"&amp;D465&amp;",   "&amp;E465&amp;"},"</f>
        <v>#N/A</v>
      </c>
      <c r="H465" t="b">
        <f>ISNA(VLOOKUP(J465,J789:J$823,1,0))</f>
        <v>1</v>
      </c>
      <c r="I465" s="27" t="e">
        <f>VLOOKUP(C465,SOURCE!V$6:AB$10035,7,0)</f>
        <v>#N/A</v>
      </c>
      <c r="J465" s="28" t="e">
        <f>VLOOKUP(C465,SOURCE!V$6:AB$10035,6,0)</f>
        <v>#N/A</v>
      </c>
      <c r="K465" s="30" t="e">
        <f t="shared" si="32"/>
        <v>#N/A</v>
      </c>
      <c r="L465" s="40" t="e">
        <f>VLOOKUP(C465,SOURCE!V$6:AB$10035,2,0)</f>
        <v>#N/A</v>
      </c>
      <c r="M465" t="e">
        <f>IF(VLOOKUP(I465,SOURCE!B:P,2,0)="/  { itemToBeCoded","To be coded","")</f>
        <v>#N/A</v>
      </c>
      <c r="N465" s="22"/>
      <c r="Q465" s="26" t="e">
        <f>VLOOKUP(I465,SOURCE!B:P,5,0)</f>
        <v>#N/A</v>
      </c>
      <c r="U465" t="e">
        <f t="shared" si="33"/>
        <v>#N/A</v>
      </c>
      <c r="V465" t="e">
        <f t="shared" si="34"/>
        <v>#N/A</v>
      </c>
      <c r="W465" s="22"/>
      <c r="X465" s="22"/>
      <c r="Y465" t="str">
        <f t="shared" si="35"/>
        <v/>
      </c>
    </row>
    <row r="466" spans="1:25" ht="17" thickBot="1">
      <c r="A466" s="24" t="str">
        <f>IF(ISNA(VLOOKUP(D466,D790:D$10322,1,0)),"",1)</f>
        <v/>
      </c>
      <c r="B466" s="24" t="str">
        <f>IF(ISNA(VLOOKUP(E466,E790:E$10322,1,0)),"",1)</f>
        <v/>
      </c>
      <c r="C466" s="2">
        <v>464</v>
      </c>
      <c r="D466" s="2" t="e">
        <f>VLOOKUP(C466,SOURCE!$V$3:$AC$2856,8,0)</f>
        <v>#N/A</v>
      </c>
      <c r="E466" s="26" t="e">
        <f>CHAR(34)&amp;VLOOKUP(C466,SOURCE!$V$3:$AC$2856,6,0)&amp;CHAR(34)</f>
        <v>#N/A</v>
      </c>
      <c r="F466" s="22" t="e">
        <f>VLOOKUP(C466,SOURCE!$V$3:$AD$2856,9,0)&amp;"           {"&amp;D466&amp;",   "&amp;E466&amp;"},"</f>
        <v>#N/A</v>
      </c>
      <c r="H466" t="b">
        <f>ISNA(VLOOKUP(J466,J790:J$823,1,0))</f>
        <v>1</v>
      </c>
      <c r="I466" s="27" t="e">
        <f>VLOOKUP(C466,SOURCE!V$6:AB$10035,7,0)</f>
        <v>#N/A</v>
      </c>
      <c r="J466" s="28" t="e">
        <f>VLOOKUP(C466,SOURCE!V$6:AB$10035,6,0)</f>
        <v>#N/A</v>
      </c>
      <c r="K466" s="30" t="e">
        <f t="shared" si="32"/>
        <v>#N/A</v>
      </c>
      <c r="L466" s="40" t="e">
        <f>VLOOKUP(C466,SOURCE!V$6:AB$10035,2,0)</f>
        <v>#N/A</v>
      </c>
      <c r="M466" t="e">
        <f>IF(VLOOKUP(I466,SOURCE!B:P,2,0)="/  { itemToBeCoded","To be coded","")</f>
        <v>#N/A</v>
      </c>
      <c r="N466" s="22"/>
      <c r="Q466" s="26" t="e">
        <f>VLOOKUP(I466,SOURCE!B:P,5,0)</f>
        <v>#N/A</v>
      </c>
      <c r="U466" t="e">
        <f t="shared" si="33"/>
        <v>#N/A</v>
      </c>
      <c r="V466" t="e">
        <f t="shared" si="34"/>
        <v>#N/A</v>
      </c>
      <c r="W466" s="22"/>
      <c r="X466" s="22"/>
      <c r="Y466" t="str">
        <f t="shared" si="35"/>
        <v/>
      </c>
    </row>
    <row r="467" spans="1:25" ht="17" thickBot="1">
      <c r="A467" s="24" t="str">
        <f>IF(ISNA(VLOOKUP(D467,D791:D$10322,1,0)),"",1)</f>
        <v/>
      </c>
      <c r="B467" s="24" t="str">
        <f>IF(ISNA(VLOOKUP(E467,E791:E$10322,1,0)),"",1)</f>
        <v/>
      </c>
      <c r="C467" s="2">
        <v>465</v>
      </c>
      <c r="D467" s="2" t="e">
        <f>VLOOKUP(C467,SOURCE!$V$3:$AC$2856,8,0)</f>
        <v>#N/A</v>
      </c>
      <c r="E467" s="26" t="e">
        <f>CHAR(34)&amp;VLOOKUP(C467,SOURCE!$V$3:$AC$2856,6,0)&amp;CHAR(34)</f>
        <v>#N/A</v>
      </c>
      <c r="F467" s="22" t="e">
        <f>VLOOKUP(C467,SOURCE!$V$3:$AD$2856,9,0)&amp;"           {"&amp;D467&amp;",   "&amp;E467&amp;"},"</f>
        <v>#N/A</v>
      </c>
      <c r="H467" t="b">
        <f>ISNA(VLOOKUP(J467,J791:J$823,1,0))</f>
        <v>1</v>
      </c>
      <c r="I467" s="27" t="e">
        <f>VLOOKUP(C467,SOURCE!V$6:AB$10035,7,0)</f>
        <v>#N/A</v>
      </c>
      <c r="J467" s="28" t="e">
        <f>VLOOKUP(C467,SOURCE!V$6:AB$10035,6,0)</f>
        <v>#N/A</v>
      </c>
      <c r="K467" s="30" t="e">
        <f t="shared" si="32"/>
        <v>#N/A</v>
      </c>
      <c r="L467" s="40" t="e">
        <f>VLOOKUP(C467,SOURCE!V$6:AB$10035,2,0)</f>
        <v>#N/A</v>
      </c>
      <c r="M467" t="e">
        <f>IF(VLOOKUP(I467,SOURCE!B:P,2,0)="/  { itemToBeCoded","To be coded","")</f>
        <v>#N/A</v>
      </c>
      <c r="N467" s="22"/>
      <c r="Q467" s="26" t="e">
        <f>VLOOKUP(I467,SOURCE!B:P,5,0)</f>
        <v>#N/A</v>
      </c>
      <c r="U467" t="e">
        <f t="shared" si="33"/>
        <v>#N/A</v>
      </c>
      <c r="V467" t="e">
        <f t="shared" si="34"/>
        <v>#N/A</v>
      </c>
      <c r="W467" s="22"/>
      <c r="X467" s="22"/>
      <c r="Y467" t="str">
        <f t="shared" si="35"/>
        <v/>
      </c>
    </row>
    <row r="468" spans="1:25" ht="17" thickBot="1">
      <c r="A468" s="24" t="str">
        <f>IF(ISNA(VLOOKUP(D468,D792:D$10322,1,0)),"",1)</f>
        <v/>
      </c>
      <c r="B468" s="24" t="str">
        <f>IF(ISNA(VLOOKUP(E468,E792:E$10322,1,0)),"",1)</f>
        <v/>
      </c>
      <c r="C468" s="2">
        <v>466</v>
      </c>
      <c r="D468" s="2" t="e">
        <f>VLOOKUP(C468,SOURCE!$V$3:$AC$2856,8,0)</f>
        <v>#N/A</v>
      </c>
      <c r="E468" s="26" t="e">
        <f>CHAR(34)&amp;VLOOKUP(C468,SOURCE!$V$3:$AC$2856,6,0)&amp;CHAR(34)</f>
        <v>#N/A</v>
      </c>
      <c r="F468" s="22" t="e">
        <f>VLOOKUP(C468,SOURCE!$V$3:$AD$2856,9,0)&amp;"           {"&amp;D468&amp;",   "&amp;E468&amp;"},"</f>
        <v>#N/A</v>
      </c>
      <c r="H468" t="b">
        <f>ISNA(VLOOKUP(J468,J792:J$823,1,0))</f>
        <v>1</v>
      </c>
      <c r="I468" s="27" t="e">
        <f>VLOOKUP(C468,SOURCE!V$6:AB$10035,7,0)</f>
        <v>#N/A</v>
      </c>
      <c r="J468" s="28" t="e">
        <f>VLOOKUP(C468,SOURCE!V$6:AB$10035,6,0)</f>
        <v>#N/A</v>
      </c>
      <c r="K468" s="30" t="e">
        <f t="shared" si="32"/>
        <v>#N/A</v>
      </c>
      <c r="L468" s="40" t="e">
        <f>VLOOKUP(C468,SOURCE!V$6:AB$10035,2,0)</f>
        <v>#N/A</v>
      </c>
      <c r="M468" t="e">
        <f>IF(VLOOKUP(I468,SOURCE!B:P,2,0)="/  { itemToBeCoded","To be coded","")</f>
        <v>#N/A</v>
      </c>
      <c r="N468" s="22"/>
      <c r="Q468" s="26" t="e">
        <f>VLOOKUP(I468,SOURCE!B:P,5,0)</f>
        <v>#N/A</v>
      </c>
      <c r="U468" t="e">
        <f t="shared" si="33"/>
        <v>#N/A</v>
      </c>
      <c r="V468" t="e">
        <f t="shared" si="34"/>
        <v>#N/A</v>
      </c>
      <c r="W468" s="22"/>
      <c r="X468" s="22"/>
      <c r="Y468" t="str">
        <f t="shared" si="35"/>
        <v/>
      </c>
    </row>
    <row r="469" spans="1:25" ht="17" thickBot="1">
      <c r="A469" s="24" t="str">
        <f>IF(ISNA(VLOOKUP(D469,D793:D$10322,1,0)),"",1)</f>
        <v/>
      </c>
      <c r="B469" s="24" t="str">
        <f>IF(ISNA(VLOOKUP(E469,E793:E$10322,1,0)),"",1)</f>
        <v/>
      </c>
      <c r="C469" s="2">
        <v>467</v>
      </c>
      <c r="D469" s="2" t="e">
        <f>VLOOKUP(C469,SOURCE!$V$3:$AC$2856,8,0)</f>
        <v>#N/A</v>
      </c>
      <c r="E469" s="26" t="e">
        <f>CHAR(34)&amp;VLOOKUP(C469,SOURCE!$V$3:$AC$2856,6,0)&amp;CHAR(34)</f>
        <v>#N/A</v>
      </c>
      <c r="F469" s="22" t="e">
        <f>VLOOKUP(C469,SOURCE!$V$3:$AD$2856,9,0)&amp;"           {"&amp;D469&amp;",   "&amp;E469&amp;"},"</f>
        <v>#N/A</v>
      </c>
      <c r="H469" t="b">
        <f>ISNA(VLOOKUP(J469,J793:J$823,1,0))</f>
        <v>1</v>
      </c>
      <c r="I469" s="27" t="e">
        <f>VLOOKUP(C469,SOURCE!V$6:AB$10035,7,0)</f>
        <v>#N/A</v>
      </c>
      <c r="J469" s="28" t="e">
        <f>VLOOKUP(C469,SOURCE!V$6:AB$10035,6,0)</f>
        <v>#N/A</v>
      </c>
      <c r="K469" s="30" t="e">
        <f t="shared" si="32"/>
        <v>#N/A</v>
      </c>
      <c r="L469" s="40" t="e">
        <f>VLOOKUP(C469,SOURCE!V$6:AB$10035,2,0)</f>
        <v>#N/A</v>
      </c>
      <c r="M469" t="e">
        <f>IF(VLOOKUP(I469,SOURCE!B:P,2,0)="/  { itemToBeCoded","To be coded","")</f>
        <v>#N/A</v>
      </c>
      <c r="N469" s="22"/>
      <c r="Q469" s="26" t="e">
        <f>VLOOKUP(I469,SOURCE!B:P,5,0)</f>
        <v>#N/A</v>
      </c>
      <c r="U469" t="e">
        <f t="shared" si="33"/>
        <v>#N/A</v>
      </c>
      <c r="V469" t="e">
        <f t="shared" si="34"/>
        <v>#N/A</v>
      </c>
      <c r="W469" s="22"/>
      <c r="X469" s="22"/>
      <c r="Y469" t="str">
        <f t="shared" si="35"/>
        <v/>
      </c>
    </row>
    <row r="470" spans="1:25" ht="17" thickBot="1">
      <c r="A470" s="24" t="str">
        <f>IF(ISNA(VLOOKUP(D470,D794:D$10322,1,0)),"",1)</f>
        <v/>
      </c>
      <c r="B470" s="24" t="str">
        <f>IF(ISNA(VLOOKUP(E470,E794:E$10322,1,0)),"",1)</f>
        <v/>
      </c>
      <c r="C470" s="2">
        <v>468</v>
      </c>
      <c r="D470" s="2" t="e">
        <f>VLOOKUP(C470,SOURCE!$V$3:$AC$2856,8,0)</f>
        <v>#N/A</v>
      </c>
      <c r="E470" s="26" t="e">
        <f>CHAR(34)&amp;VLOOKUP(C470,SOURCE!$V$3:$AC$2856,6,0)&amp;CHAR(34)</f>
        <v>#N/A</v>
      </c>
      <c r="F470" s="22" t="e">
        <f>VLOOKUP(C470,SOURCE!$V$3:$AD$2856,9,0)&amp;"           {"&amp;D470&amp;",   "&amp;E470&amp;"},"</f>
        <v>#N/A</v>
      </c>
      <c r="H470" t="b">
        <f>ISNA(VLOOKUP(J470,J794:J$823,1,0))</f>
        <v>1</v>
      </c>
      <c r="I470" s="27" t="e">
        <f>VLOOKUP(C470,SOURCE!V$6:AB$10035,7,0)</f>
        <v>#N/A</v>
      </c>
      <c r="J470" s="28" t="e">
        <f>VLOOKUP(C470,SOURCE!V$6:AB$10035,6,0)</f>
        <v>#N/A</v>
      </c>
      <c r="K470" s="30" t="e">
        <f t="shared" si="32"/>
        <v>#N/A</v>
      </c>
      <c r="L470" s="40" t="e">
        <f>VLOOKUP(C470,SOURCE!V$6:AB$10035,2,0)</f>
        <v>#N/A</v>
      </c>
      <c r="M470" t="e">
        <f>IF(VLOOKUP(I470,SOURCE!B:P,2,0)="/  { itemToBeCoded","To be coded","")</f>
        <v>#N/A</v>
      </c>
      <c r="N470" s="22"/>
      <c r="Q470" s="26" t="e">
        <f>VLOOKUP(I470,SOURCE!B:P,5,0)</f>
        <v>#N/A</v>
      </c>
      <c r="U470" t="e">
        <f t="shared" si="33"/>
        <v>#N/A</v>
      </c>
      <c r="V470" t="e">
        <f t="shared" si="34"/>
        <v>#N/A</v>
      </c>
      <c r="W470" s="22"/>
      <c r="X470" s="22"/>
      <c r="Y470" t="str">
        <f t="shared" si="35"/>
        <v/>
      </c>
    </row>
    <row r="471" spans="1:25" ht="17" thickBot="1">
      <c r="A471" s="24" t="str">
        <f>IF(ISNA(VLOOKUP(D471,D795:D$10322,1,0)),"",1)</f>
        <v/>
      </c>
      <c r="B471" s="24" t="str">
        <f>IF(ISNA(VLOOKUP(E471,E795:E$10322,1,0)),"",1)</f>
        <v/>
      </c>
      <c r="C471" s="2">
        <v>469</v>
      </c>
      <c r="D471" s="2" t="e">
        <f>VLOOKUP(C471,SOURCE!$V$3:$AC$2856,8,0)</f>
        <v>#N/A</v>
      </c>
      <c r="E471" s="26" t="e">
        <f>CHAR(34)&amp;VLOOKUP(C471,SOURCE!$V$3:$AC$2856,6,0)&amp;CHAR(34)</f>
        <v>#N/A</v>
      </c>
      <c r="F471" s="22" t="e">
        <f>VLOOKUP(C471,SOURCE!$V$3:$AD$2856,9,0)&amp;"           {"&amp;D471&amp;",   "&amp;E471&amp;"},"</f>
        <v>#N/A</v>
      </c>
      <c r="H471" t="b">
        <f>ISNA(VLOOKUP(J471,J795:J$823,1,0))</f>
        <v>1</v>
      </c>
      <c r="I471" s="27" t="e">
        <f>VLOOKUP(C471,SOURCE!V$6:AB$10035,7,0)</f>
        <v>#N/A</v>
      </c>
      <c r="J471" s="28" t="e">
        <f>VLOOKUP(C471,SOURCE!V$6:AB$10035,6,0)</f>
        <v>#N/A</v>
      </c>
      <c r="K471" s="30" t="e">
        <f t="shared" si="32"/>
        <v>#N/A</v>
      </c>
      <c r="L471" s="40" t="e">
        <f>VLOOKUP(C471,SOURCE!V$6:AB$10035,2,0)</f>
        <v>#N/A</v>
      </c>
      <c r="M471" t="e">
        <f>IF(VLOOKUP(I471,SOURCE!B:P,2,0)="/  { itemToBeCoded","To be coded","")</f>
        <v>#N/A</v>
      </c>
      <c r="N471" s="22"/>
      <c r="Q471" s="26" t="e">
        <f>VLOOKUP(I471,SOURCE!B:P,5,0)</f>
        <v>#N/A</v>
      </c>
      <c r="U471" t="e">
        <f t="shared" si="33"/>
        <v>#N/A</v>
      </c>
      <c r="V471" t="e">
        <f t="shared" si="34"/>
        <v>#N/A</v>
      </c>
      <c r="W471" s="22"/>
      <c r="X471" s="22"/>
      <c r="Y471" t="str">
        <f t="shared" si="35"/>
        <v/>
      </c>
    </row>
    <row r="472" spans="1:25" ht="17" thickBot="1">
      <c r="A472" s="24" t="str">
        <f>IF(ISNA(VLOOKUP(D472,D796:D$10322,1,0)),"",1)</f>
        <v/>
      </c>
      <c r="B472" s="24" t="str">
        <f>IF(ISNA(VLOOKUP(E472,E796:E$10322,1,0)),"",1)</f>
        <v/>
      </c>
      <c r="C472" s="2">
        <v>470</v>
      </c>
      <c r="D472" s="2" t="e">
        <f>VLOOKUP(C472,SOURCE!$V$3:$AC$2856,8,0)</f>
        <v>#N/A</v>
      </c>
      <c r="E472" s="26" t="e">
        <f>CHAR(34)&amp;VLOOKUP(C472,SOURCE!$V$3:$AC$2856,6,0)&amp;CHAR(34)</f>
        <v>#N/A</v>
      </c>
      <c r="F472" s="22" t="e">
        <f>VLOOKUP(C472,SOURCE!$V$3:$AD$2856,9,0)&amp;"           {"&amp;D472&amp;",   "&amp;E472&amp;"},"</f>
        <v>#N/A</v>
      </c>
      <c r="H472" t="b">
        <f>ISNA(VLOOKUP(J472,J796:J$823,1,0))</f>
        <v>1</v>
      </c>
      <c r="I472" s="27" t="e">
        <f>VLOOKUP(C472,SOURCE!V$6:AB$10035,7,0)</f>
        <v>#N/A</v>
      </c>
      <c r="J472" s="28" t="e">
        <f>VLOOKUP(C472,SOURCE!V$6:AB$10035,6,0)</f>
        <v>#N/A</v>
      </c>
      <c r="K472" s="30" t="e">
        <f t="shared" si="32"/>
        <v>#N/A</v>
      </c>
      <c r="L472" s="40" t="e">
        <f>VLOOKUP(C472,SOURCE!V$6:AB$10035,2,0)</f>
        <v>#N/A</v>
      </c>
      <c r="M472" t="e">
        <f>IF(VLOOKUP(I472,SOURCE!B:P,2,0)="/  { itemToBeCoded","To be coded","")</f>
        <v>#N/A</v>
      </c>
      <c r="N472" s="22"/>
      <c r="Q472" s="26" t="e">
        <f>VLOOKUP(I472,SOURCE!B:P,5,0)</f>
        <v>#N/A</v>
      </c>
      <c r="U472" t="e">
        <f t="shared" si="33"/>
        <v>#N/A</v>
      </c>
      <c r="V472" t="e">
        <f t="shared" si="34"/>
        <v>#N/A</v>
      </c>
      <c r="W472" s="22"/>
      <c r="X472" s="22"/>
      <c r="Y472" t="str">
        <f t="shared" si="35"/>
        <v/>
      </c>
    </row>
    <row r="473" spans="1:25" ht="17" thickBot="1">
      <c r="A473" s="24" t="str">
        <f>IF(ISNA(VLOOKUP(D473,D797:D$10322,1,0)),"",1)</f>
        <v/>
      </c>
      <c r="B473" s="24" t="str">
        <f>IF(ISNA(VLOOKUP(E473,E797:E$10322,1,0)),"",1)</f>
        <v/>
      </c>
      <c r="C473" s="2">
        <v>471</v>
      </c>
      <c r="D473" s="2" t="e">
        <f>VLOOKUP(C473,SOURCE!$V$3:$AC$2856,8,0)</f>
        <v>#N/A</v>
      </c>
      <c r="E473" s="26" t="e">
        <f>CHAR(34)&amp;VLOOKUP(C473,SOURCE!$V$3:$AC$2856,6,0)&amp;CHAR(34)</f>
        <v>#N/A</v>
      </c>
      <c r="F473" s="22" t="e">
        <f>VLOOKUP(C473,SOURCE!$V$3:$AD$2856,9,0)&amp;"           {"&amp;D473&amp;",   "&amp;E473&amp;"},"</f>
        <v>#N/A</v>
      </c>
      <c r="H473" t="b">
        <f>ISNA(VLOOKUP(J473,J797:J$823,1,0))</f>
        <v>1</v>
      </c>
      <c r="I473" s="27" t="e">
        <f>VLOOKUP(C473,SOURCE!V$6:AB$10035,7,0)</f>
        <v>#N/A</v>
      </c>
      <c r="J473" s="28" t="e">
        <f>VLOOKUP(C473,SOURCE!V$6:AB$10035,6,0)</f>
        <v>#N/A</v>
      </c>
      <c r="K473" s="30" t="e">
        <f t="shared" si="32"/>
        <v>#N/A</v>
      </c>
      <c r="L473" s="40" t="e">
        <f>VLOOKUP(C473,SOURCE!V$6:AB$10035,2,0)</f>
        <v>#N/A</v>
      </c>
      <c r="M473" t="e">
        <f>IF(VLOOKUP(I473,SOURCE!B:P,2,0)="/  { itemToBeCoded","To be coded","")</f>
        <v>#N/A</v>
      </c>
      <c r="N473" s="22"/>
      <c r="Q473" s="26" t="e">
        <f>VLOOKUP(I473,SOURCE!B:P,5,0)</f>
        <v>#N/A</v>
      </c>
      <c r="U473" t="e">
        <f t="shared" si="33"/>
        <v>#N/A</v>
      </c>
      <c r="V473" t="e">
        <f t="shared" si="34"/>
        <v>#N/A</v>
      </c>
      <c r="W473" s="22"/>
      <c r="X473" s="22"/>
      <c r="Y473" t="str">
        <f t="shared" si="35"/>
        <v/>
      </c>
    </row>
    <row r="474" spans="1:25" ht="17" thickBot="1">
      <c r="A474" s="24" t="str">
        <f>IF(ISNA(VLOOKUP(D474,D798:D$10322,1,0)),"",1)</f>
        <v/>
      </c>
      <c r="B474" s="24" t="str">
        <f>IF(ISNA(VLOOKUP(E474,E798:E$10322,1,0)),"",1)</f>
        <v/>
      </c>
      <c r="C474" s="2">
        <v>472</v>
      </c>
      <c r="D474" s="2" t="e">
        <f>VLOOKUP(C474,SOURCE!$V$3:$AC$2856,8,0)</f>
        <v>#N/A</v>
      </c>
      <c r="E474" s="26" t="e">
        <f>CHAR(34)&amp;VLOOKUP(C474,SOURCE!$V$3:$AC$2856,6,0)&amp;CHAR(34)</f>
        <v>#N/A</v>
      </c>
      <c r="F474" s="22" t="e">
        <f>VLOOKUP(C474,SOURCE!$V$3:$AD$2856,9,0)&amp;"           {"&amp;D474&amp;",   "&amp;E474&amp;"},"</f>
        <v>#N/A</v>
      </c>
      <c r="H474" t="b">
        <f>ISNA(VLOOKUP(J474,J798:J$823,1,0))</f>
        <v>1</v>
      </c>
      <c r="I474" s="27" t="e">
        <f>VLOOKUP(C474,SOURCE!V$6:AB$10035,7,0)</f>
        <v>#N/A</v>
      </c>
      <c r="J474" s="28" t="e">
        <f>VLOOKUP(C474,SOURCE!V$6:AB$10035,6,0)</f>
        <v>#N/A</v>
      </c>
      <c r="K474" s="30" t="e">
        <f t="shared" si="32"/>
        <v>#N/A</v>
      </c>
      <c r="L474" s="40" t="e">
        <f>VLOOKUP(C474,SOURCE!V$6:AB$10035,2,0)</f>
        <v>#N/A</v>
      </c>
      <c r="M474" t="e">
        <f>IF(VLOOKUP(I474,SOURCE!B:P,2,0)="/  { itemToBeCoded","To be coded","")</f>
        <v>#N/A</v>
      </c>
      <c r="N474" s="22"/>
      <c r="Q474" s="26" t="e">
        <f>VLOOKUP(I474,SOURCE!B:P,5,0)</f>
        <v>#N/A</v>
      </c>
      <c r="U474" t="e">
        <f t="shared" si="33"/>
        <v>#N/A</v>
      </c>
      <c r="V474" t="e">
        <f t="shared" si="34"/>
        <v>#N/A</v>
      </c>
      <c r="W474" s="22"/>
      <c r="X474" s="22"/>
      <c r="Y474" t="str">
        <f t="shared" si="35"/>
        <v/>
      </c>
    </row>
    <row r="475" spans="1:25" ht="17" thickBot="1">
      <c r="A475" s="24" t="str">
        <f>IF(ISNA(VLOOKUP(D475,D799:D$10322,1,0)),"",1)</f>
        <v/>
      </c>
      <c r="B475" s="24" t="str">
        <f>IF(ISNA(VLOOKUP(E475,E799:E$10322,1,0)),"",1)</f>
        <v/>
      </c>
      <c r="C475" s="2">
        <v>473</v>
      </c>
      <c r="D475" s="2" t="e">
        <f>VLOOKUP(C475,SOURCE!$V$3:$AC$2856,8,0)</f>
        <v>#N/A</v>
      </c>
      <c r="E475" s="26" t="e">
        <f>CHAR(34)&amp;VLOOKUP(C475,SOURCE!$V$3:$AC$2856,6,0)&amp;CHAR(34)</f>
        <v>#N/A</v>
      </c>
      <c r="F475" s="22" t="e">
        <f>VLOOKUP(C475,SOURCE!$V$3:$AD$2856,9,0)&amp;"           {"&amp;D475&amp;",   "&amp;E475&amp;"},"</f>
        <v>#N/A</v>
      </c>
      <c r="H475" t="b">
        <f>ISNA(VLOOKUP(J475,J799:J$823,1,0))</f>
        <v>1</v>
      </c>
      <c r="I475" s="27" t="e">
        <f>VLOOKUP(C475,SOURCE!V$6:AB$10035,7,0)</f>
        <v>#N/A</v>
      </c>
      <c r="J475" s="28" t="e">
        <f>VLOOKUP(C475,SOURCE!V$6:AB$10035,6,0)</f>
        <v>#N/A</v>
      </c>
      <c r="K475" s="30" t="e">
        <f t="shared" si="32"/>
        <v>#N/A</v>
      </c>
      <c r="L475" s="40" t="e">
        <f>VLOOKUP(C475,SOURCE!V$6:AB$10035,2,0)</f>
        <v>#N/A</v>
      </c>
      <c r="M475" t="e">
        <f>IF(VLOOKUP(I475,SOURCE!B:P,2,0)="/  { itemToBeCoded","To be coded","")</f>
        <v>#N/A</v>
      </c>
      <c r="N475" s="22"/>
      <c r="Q475" s="26" t="e">
        <f>VLOOKUP(I475,SOURCE!B:P,5,0)</f>
        <v>#N/A</v>
      </c>
      <c r="U475" t="e">
        <f t="shared" si="33"/>
        <v>#N/A</v>
      </c>
      <c r="V475" t="e">
        <f t="shared" si="34"/>
        <v>#N/A</v>
      </c>
      <c r="W475" s="22"/>
      <c r="X475" s="22"/>
      <c r="Y475" t="str">
        <f t="shared" si="35"/>
        <v/>
      </c>
    </row>
    <row r="476" spans="1:25" ht="17" thickBot="1">
      <c r="A476" s="24" t="str">
        <f>IF(ISNA(VLOOKUP(D476,D800:D$10322,1,0)),"",1)</f>
        <v/>
      </c>
      <c r="B476" s="24" t="str">
        <f>IF(ISNA(VLOOKUP(E476,E800:E$10322,1,0)),"",1)</f>
        <v/>
      </c>
      <c r="C476" s="2">
        <v>474</v>
      </c>
      <c r="D476" s="2" t="e">
        <f>VLOOKUP(C476,SOURCE!$V$3:$AC$2856,8,0)</f>
        <v>#N/A</v>
      </c>
      <c r="E476" s="26" t="e">
        <f>CHAR(34)&amp;VLOOKUP(C476,SOURCE!$V$3:$AC$2856,6,0)&amp;CHAR(34)</f>
        <v>#N/A</v>
      </c>
      <c r="F476" s="22" t="e">
        <f>VLOOKUP(C476,SOURCE!$V$3:$AD$2856,9,0)&amp;"           {"&amp;D476&amp;",   "&amp;E476&amp;"},"</f>
        <v>#N/A</v>
      </c>
      <c r="H476" t="b">
        <f>ISNA(VLOOKUP(J476,J800:J$823,1,0))</f>
        <v>1</v>
      </c>
      <c r="I476" s="27" t="e">
        <f>VLOOKUP(C476,SOURCE!V$6:AB$10035,7,0)</f>
        <v>#N/A</v>
      </c>
      <c r="J476" s="28" t="e">
        <f>VLOOKUP(C476,SOURCE!V$6:AB$10035,6,0)</f>
        <v>#N/A</v>
      </c>
      <c r="K476" s="30" t="e">
        <f t="shared" si="32"/>
        <v>#N/A</v>
      </c>
      <c r="L476" s="40" t="e">
        <f>VLOOKUP(C476,SOURCE!V$6:AB$10035,2,0)</f>
        <v>#N/A</v>
      </c>
      <c r="M476" t="e">
        <f>IF(VLOOKUP(I476,SOURCE!B:P,2,0)="/  { itemToBeCoded","To be coded","")</f>
        <v>#N/A</v>
      </c>
      <c r="N476" s="22"/>
      <c r="Q476" s="26" t="e">
        <f>VLOOKUP(I476,SOURCE!B:P,5,0)</f>
        <v>#N/A</v>
      </c>
      <c r="U476" t="e">
        <f t="shared" si="33"/>
        <v>#N/A</v>
      </c>
      <c r="V476" t="e">
        <f t="shared" si="34"/>
        <v>#N/A</v>
      </c>
      <c r="W476" s="22"/>
      <c r="X476" s="22"/>
      <c r="Y476" t="str">
        <f t="shared" si="35"/>
        <v/>
      </c>
    </row>
    <row r="477" spans="1:25" ht="17" thickBot="1">
      <c r="A477" s="24" t="str">
        <f>IF(ISNA(VLOOKUP(D477,D801:D$10322,1,0)),"",1)</f>
        <v/>
      </c>
      <c r="B477" s="24" t="str">
        <f>IF(ISNA(VLOOKUP(E477,E801:E$10322,1,0)),"",1)</f>
        <v/>
      </c>
      <c r="C477" s="2">
        <v>475</v>
      </c>
      <c r="D477" s="2" t="e">
        <f>VLOOKUP(C477,SOURCE!$V$3:$AC$2856,8,0)</f>
        <v>#N/A</v>
      </c>
      <c r="E477" s="26" t="e">
        <f>CHAR(34)&amp;VLOOKUP(C477,SOURCE!$V$3:$AC$2856,6,0)&amp;CHAR(34)</f>
        <v>#N/A</v>
      </c>
      <c r="F477" s="22" t="e">
        <f>VLOOKUP(C477,SOURCE!$V$3:$AD$2856,9,0)&amp;"           {"&amp;D477&amp;",   "&amp;E477&amp;"},"</f>
        <v>#N/A</v>
      </c>
      <c r="H477" t="b">
        <f>ISNA(VLOOKUP(J477,J801:J$823,1,0))</f>
        <v>1</v>
      </c>
      <c r="I477" s="27" t="e">
        <f>VLOOKUP(C477,SOURCE!V$6:AB$10035,7,0)</f>
        <v>#N/A</v>
      </c>
      <c r="J477" s="28" t="e">
        <f>VLOOKUP(C477,SOURCE!V$6:AB$10035,6,0)</f>
        <v>#N/A</v>
      </c>
      <c r="K477" s="30" t="e">
        <f t="shared" si="32"/>
        <v>#N/A</v>
      </c>
      <c r="L477" s="40" t="e">
        <f>VLOOKUP(C477,SOURCE!V$6:AB$10035,2,0)</f>
        <v>#N/A</v>
      </c>
      <c r="M477" t="e">
        <f>IF(VLOOKUP(I477,SOURCE!B:P,2,0)="/  { itemToBeCoded","To be coded","")</f>
        <v>#N/A</v>
      </c>
      <c r="N477" s="22"/>
      <c r="Q477" s="26" t="e">
        <f>VLOOKUP(I477,SOURCE!B:P,5,0)</f>
        <v>#N/A</v>
      </c>
      <c r="U477" t="e">
        <f t="shared" si="33"/>
        <v>#N/A</v>
      </c>
      <c r="V477" t="e">
        <f t="shared" si="34"/>
        <v>#N/A</v>
      </c>
      <c r="W477" s="22"/>
      <c r="X477" s="22"/>
      <c r="Y477" t="str">
        <f t="shared" si="35"/>
        <v/>
      </c>
    </row>
    <row r="478" spans="1:25" ht="17" thickBot="1">
      <c r="A478" s="24" t="str">
        <f>IF(ISNA(VLOOKUP(D478,D802:D$10322,1,0)),"",1)</f>
        <v/>
      </c>
      <c r="B478" s="24" t="str">
        <f>IF(ISNA(VLOOKUP(E478,E802:E$10322,1,0)),"",1)</f>
        <v/>
      </c>
      <c r="C478" s="2">
        <v>476</v>
      </c>
      <c r="D478" s="2" t="e">
        <f>VLOOKUP(C478,SOURCE!$V$3:$AC$2856,8,0)</f>
        <v>#N/A</v>
      </c>
      <c r="E478" s="26" t="e">
        <f>CHAR(34)&amp;VLOOKUP(C478,SOURCE!$V$3:$AC$2856,6,0)&amp;CHAR(34)</f>
        <v>#N/A</v>
      </c>
      <c r="F478" s="22" t="e">
        <f>VLOOKUP(C478,SOURCE!$V$3:$AD$2856,9,0)&amp;"           {"&amp;D478&amp;",   "&amp;E478&amp;"},"</f>
        <v>#N/A</v>
      </c>
      <c r="H478" t="b">
        <f>ISNA(VLOOKUP(J478,J802:J$823,1,0))</f>
        <v>1</v>
      </c>
      <c r="I478" s="27" t="e">
        <f>VLOOKUP(C478,SOURCE!V$6:AB$10035,7,0)</f>
        <v>#N/A</v>
      </c>
      <c r="J478" s="28" t="e">
        <f>VLOOKUP(C478,SOURCE!V$6:AB$10035,6,0)</f>
        <v>#N/A</v>
      </c>
      <c r="K478" s="30" t="e">
        <f t="shared" si="32"/>
        <v>#N/A</v>
      </c>
      <c r="L478" s="40" t="e">
        <f>VLOOKUP(C478,SOURCE!V$6:AB$10035,2,0)</f>
        <v>#N/A</v>
      </c>
      <c r="M478" t="e">
        <f>IF(VLOOKUP(I478,SOURCE!B:P,2,0)="/  { itemToBeCoded","To be coded","")</f>
        <v>#N/A</v>
      </c>
      <c r="N478" s="22"/>
      <c r="Q478" s="26" t="e">
        <f>VLOOKUP(I478,SOURCE!B:P,5,0)</f>
        <v>#N/A</v>
      </c>
      <c r="U478" t="e">
        <f t="shared" si="33"/>
        <v>#N/A</v>
      </c>
      <c r="V478" t="e">
        <f t="shared" si="34"/>
        <v>#N/A</v>
      </c>
      <c r="W478" s="22"/>
      <c r="X478" s="22"/>
      <c r="Y478" t="str">
        <f t="shared" si="35"/>
        <v/>
      </c>
    </row>
    <row r="479" spans="1:25" ht="17" thickBot="1">
      <c r="A479" s="24" t="str">
        <f>IF(ISNA(VLOOKUP(D479,D803:D$10322,1,0)),"",1)</f>
        <v/>
      </c>
      <c r="B479" s="24" t="str">
        <f>IF(ISNA(VLOOKUP(E479,E803:E$10322,1,0)),"",1)</f>
        <v/>
      </c>
      <c r="C479" s="2">
        <v>477</v>
      </c>
      <c r="D479" s="2" t="e">
        <f>VLOOKUP(C479,SOURCE!$V$3:$AC$2856,8,0)</f>
        <v>#N/A</v>
      </c>
      <c r="E479" s="26" t="e">
        <f>CHAR(34)&amp;VLOOKUP(C479,SOURCE!$V$3:$AC$2856,6,0)&amp;CHAR(34)</f>
        <v>#N/A</v>
      </c>
      <c r="F479" s="22" t="e">
        <f>VLOOKUP(C479,SOURCE!$V$3:$AD$2856,9,0)&amp;"           {"&amp;D479&amp;",   "&amp;E479&amp;"},"</f>
        <v>#N/A</v>
      </c>
      <c r="H479" t="b">
        <f>ISNA(VLOOKUP(J479,J803:J$823,1,0))</f>
        <v>1</v>
      </c>
      <c r="I479" s="27" t="e">
        <f>VLOOKUP(C479,SOURCE!V$6:AB$10035,7,0)</f>
        <v>#N/A</v>
      </c>
      <c r="J479" s="28" t="e">
        <f>VLOOKUP(C479,SOURCE!V$6:AB$10035,6,0)</f>
        <v>#N/A</v>
      </c>
      <c r="K479" s="30" t="e">
        <f t="shared" ref="K479:K542" si="36">SUBSTITUTE(SUBSTITUTE(SUBSTITUTE(SUBSTITUTE(SUBSTITUTE(SUBSTITUTE(SUBSTITUTE(SUBSTITUTE(SUBSTITUTE(SUBSTITUTE(SUBSTITUTE(SUBSTITUTE((SUBSTITUTE(SUBSTITUTE(SUBSTITUTE(SUBSTITUTE(Q479,"STD_SIGMA","SUM"),"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479" s="40" t="e">
        <f>VLOOKUP(C479,SOURCE!V$6:AB$10035,2,0)</f>
        <v>#N/A</v>
      </c>
      <c r="M479" t="e">
        <f>IF(VLOOKUP(I479,SOURCE!B:P,2,0)="/  { itemToBeCoded","To be coded","")</f>
        <v>#N/A</v>
      </c>
      <c r="N479" s="22"/>
      <c r="Q479" s="26" t="e">
        <f>VLOOKUP(I479,SOURCE!B:P,5,0)</f>
        <v>#N/A</v>
      </c>
      <c r="U479" t="e">
        <f t="shared" ref="U479:U542" si="37">SUM(U478,W479)</f>
        <v>#N/A</v>
      </c>
      <c r="V479" t="e">
        <f t="shared" ref="V479:V542" si="38">SUM(V478,IF($O479,X479,0))</f>
        <v>#N/A</v>
      </c>
      <c r="W479" s="22"/>
      <c r="X479" s="22"/>
      <c r="Y479" t="str">
        <f t="shared" ref="Y479:Y542" si="39">IF(AND(N479&lt;&gt;"",X479&lt;&gt;""),"both","")</f>
        <v/>
      </c>
    </row>
    <row r="480" spans="1:25" ht="17" thickBot="1">
      <c r="A480" s="24" t="str">
        <f>IF(ISNA(VLOOKUP(D480,D804:D$10322,1,0)),"",1)</f>
        <v/>
      </c>
      <c r="B480" s="24" t="str">
        <f>IF(ISNA(VLOOKUP(E480,E804:E$10322,1,0)),"",1)</f>
        <v/>
      </c>
      <c r="C480" s="2">
        <v>478</v>
      </c>
      <c r="D480" s="2" t="e">
        <f>VLOOKUP(C480,SOURCE!$V$3:$AC$2856,8,0)</f>
        <v>#N/A</v>
      </c>
      <c r="E480" s="26" t="e">
        <f>CHAR(34)&amp;VLOOKUP(C480,SOURCE!$V$3:$AC$2856,6,0)&amp;CHAR(34)</f>
        <v>#N/A</v>
      </c>
      <c r="F480" s="22" t="e">
        <f>VLOOKUP(C480,SOURCE!$V$3:$AD$2856,9,0)&amp;"           {"&amp;D480&amp;",   "&amp;E480&amp;"},"</f>
        <v>#N/A</v>
      </c>
      <c r="H480" t="b">
        <f>ISNA(VLOOKUP(J480,J804:J$823,1,0))</f>
        <v>1</v>
      </c>
      <c r="I480" s="27" t="e">
        <f>VLOOKUP(C480,SOURCE!V$6:AB$10035,7,0)</f>
        <v>#N/A</v>
      </c>
      <c r="J480" s="28" t="e">
        <f>VLOOKUP(C480,SOURCE!V$6:AB$10035,6,0)</f>
        <v>#N/A</v>
      </c>
      <c r="K480" s="30" t="e">
        <f t="shared" si="36"/>
        <v>#N/A</v>
      </c>
      <c r="L480" s="40" t="e">
        <f>VLOOKUP(C480,SOURCE!V$6:AB$10035,2,0)</f>
        <v>#N/A</v>
      </c>
      <c r="M480" t="e">
        <f>IF(VLOOKUP(I480,SOURCE!B:P,2,0)="/  { itemToBeCoded","To be coded","")</f>
        <v>#N/A</v>
      </c>
      <c r="N480" s="22"/>
      <c r="Q480" s="26" t="e">
        <f>VLOOKUP(I480,SOURCE!B:P,5,0)</f>
        <v>#N/A</v>
      </c>
      <c r="U480" t="e">
        <f t="shared" si="37"/>
        <v>#N/A</v>
      </c>
      <c r="V480" t="e">
        <f t="shared" si="38"/>
        <v>#N/A</v>
      </c>
      <c r="W480" s="22"/>
      <c r="X480" s="22"/>
      <c r="Y480" t="str">
        <f t="shared" si="39"/>
        <v/>
      </c>
    </row>
    <row r="481" spans="1:25" ht="17" thickBot="1">
      <c r="A481" s="24" t="str">
        <f>IF(ISNA(VLOOKUP(D481,D805:D$10322,1,0)),"",1)</f>
        <v/>
      </c>
      <c r="B481" s="24" t="str">
        <f>IF(ISNA(VLOOKUP(E481,E805:E$10322,1,0)),"",1)</f>
        <v/>
      </c>
      <c r="C481" s="2">
        <v>479</v>
      </c>
      <c r="D481" s="2" t="e">
        <f>VLOOKUP(C481,SOURCE!$V$3:$AC$2856,8,0)</f>
        <v>#N/A</v>
      </c>
      <c r="E481" s="26" t="e">
        <f>CHAR(34)&amp;VLOOKUP(C481,SOURCE!$V$3:$AC$2856,6,0)&amp;CHAR(34)</f>
        <v>#N/A</v>
      </c>
      <c r="F481" s="22" t="e">
        <f>VLOOKUP(C481,SOURCE!$V$3:$AD$2856,9,0)&amp;"           {"&amp;D481&amp;",   "&amp;E481&amp;"},"</f>
        <v>#N/A</v>
      </c>
      <c r="H481" t="b">
        <f>ISNA(VLOOKUP(J481,J805:J$823,1,0))</f>
        <v>1</v>
      </c>
      <c r="I481" s="27" t="e">
        <f>VLOOKUP(C481,SOURCE!V$6:AB$10035,7,0)</f>
        <v>#N/A</v>
      </c>
      <c r="J481" s="28" t="e">
        <f>VLOOKUP(C481,SOURCE!V$6:AB$10035,6,0)</f>
        <v>#N/A</v>
      </c>
      <c r="K481" s="30" t="e">
        <f t="shared" si="36"/>
        <v>#N/A</v>
      </c>
      <c r="L481" s="40" t="e">
        <f>VLOOKUP(C481,SOURCE!V$6:AB$10035,2,0)</f>
        <v>#N/A</v>
      </c>
      <c r="M481" t="e">
        <f>IF(VLOOKUP(I481,SOURCE!B:P,2,0)="/  { itemToBeCoded","To be coded","")</f>
        <v>#N/A</v>
      </c>
      <c r="N481" s="22"/>
      <c r="Q481" s="26" t="e">
        <f>VLOOKUP(I481,SOURCE!B:P,5,0)</f>
        <v>#N/A</v>
      </c>
      <c r="U481" t="e">
        <f t="shared" si="37"/>
        <v>#N/A</v>
      </c>
      <c r="V481" t="e">
        <f t="shared" si="38"/>
        <v>#N/A</v>
      </c>
      <c r="W481" s="22"/>
      <c r="X481" s="22"/>
      <c r="Y481" t="str">
        <f t="shared" si="39"/>
        <v/>
      </c>
    </row>
    <row r="482" spans="1:25" ht="17" thickBot="1">
      <c r="A482" s="24" t="str">
        <f>IF(ISNA(VLOOKUP(D482,D806:D$10322,1,0)),"",1)</f>
        <v/>
      </c>
      <c r="B482" s="24" t="str">
        <f>IF(ISNA(VLOOKUP(E482,E806:E$10322,1,0)),"",1)</f>
        <v/>
      </c>
      <c r="C482" s="2">
        <v>480</v>
      </c>
      <c r="D482" s="2" t="e">
        <f>VLOOKUP(C482,SOURCE!$V$3:$AC$2856,8,0)</f>
        <v>#N/A</v>
      </c>
      <c r="E482" s="26" t="e">
        <f>CHAR(34)&amp;VLOOKUP(C482,SOURCE!$V$3:$AC$2856,6,0)&amp;CHAR(34)</f>
        <v>#N/A</v>
      </c>
      <c r="F482" s="22" t="e">
        <f>VLOOKUP(C482,SOURCE!$V$3:$AD$2856,9,0)&amp;"           {"&amp;D482&amp;",   "&amp;E482&amp;"},"</f>
        <v>#N/A</v>
      </c>
      <c r="H482" t="b">
        <f>ISNA(VLOOKUP(J482,J806:J$823,1,0))</f>
        <v>1</v>
      </c>
      <c r="I482" s="27" t="e">
        <f>VLOOKUP(C482,SOURCE!V$6:AB$10035,7,0)</f>
        <v>#N/A</v>
      </c>
      <c r="J482" s="28" t="e">
        <f>VLOOKUP(C482,SOURCE!V$6:AB$10035,6,0)</f>
        <v>#N/A</v>
      </c>
      <c r="K482" s="30" t="e">
        <f t="shared" si="36"/>
        <v>#N/A</v>
      </c>
      <c r="L482" s="40" t="e">
        <f>VLOOKUP(C482,SOURCE!V$6:AB$10035,2,0)</f>
        <v>#N/A</v>
      </c>
      <c r="M482" t="e">
        <f>IF(VLOOKUP(I482,SOURCE!B:P,2,0)="/  { itemToBeCoded","To be coded","")</f>
        <v>#N/A</v>
      </c>
      <c r="N482" s="22"/>
      <c r="Q482" s="26" t="e">
        <f>VLOOKUP(I482,SOURCE!B:P,5,0)</f>
        <v>#N/A</v>
      </c>
      <c r="U482" t="e">
        <f t="shared" si="37"/>
        <v>#N/A</v>
      </c>
      <c r="V482" t="e">
        <f t="shared" si="38"/>
        <v>#N/A</v>
      </c>
      <c r="W482" s="22"/>
      <c r="X482" s="22"/>
      <c r="Y482" t="str">
        <f t="shared" si="39"/>
        <v/>
      </c>
    </row>
    <row r="483" spans="1:25" ht="17" thickBot="1">
      <c r="A483" s="24" t="str">
        <f>IF(ISNA(VLOOKUP(D483,D807:D$10322,1,0)),"",1)</f>
        <v/>
      </c>
      <c r="B483" s="24" t="str">
        <f>IF(ISNA(VLOOKUP(E483,E807:E$10322,1,0)),"",1)</f>
        <v/>
      </c>
      <c r="C483" s="2">
        <v>481</v>
      </c>
      <c r="D483" s="2" t="e">
        <f>VLOOKUP(C483,SOURCE!$V$3:$AC$2856,8,0)</f>
        <v>#N/A</v>
      </c>
      <c r="E483" s="26" t="e">
        <f>CHAR(34)&amp;VLOOKUP(C483,SOURCE!$V$3:$AC$2856,6,0)&amp;CHAR(34)</f>
        <v>#N/A</v>
      </c>
      <c r="F483" s="22" t="e">
        <f>VLOOKUP(C483,SOURCE!$V$3:$AD$2856,9,0)&amp;"           {"&amp;D483&amp;",   "&amp;E483&amp;"},"</f>
        <v>#N/A</v>
      </c>
      <c r="H483" t="b">
        <f>ISNA(VLOOKUP(J483,J807:J$823,1,0))</f>
        <v>1</v>
      </c>
      <c r="I483" s="27" t="e">
        <f>VLOOKUP(C483,SOURCE!V$6:AB$10035,7,0)</f>
        <v>#N/A</v>
      </c>
      <c r="J483" s="28" t="e">
        <f>VLOOKUP(C483,SOURCE!V$6:AB$10035,6,0)</f>
        <v>#N/A</v>
      </c>
      <c r="K483" s="30" t="e">
        <f t="shared" si="36"/>
        <v>#N/A</v>
      </c>
      <c r="L483" s="40" t="e">
        <f>VLOOKUP(C483,SOURCE!V$6:AB$10035,2,0)</f>
        <v>#N/A</v>
      </c>
      <c r="M483" t="e">
        <f>IF(VLOOKUP(I483,SOURCE!B:P,2,0)="/  { itemToBeCoded","To be coded","")</f>
        <v>#N/A</v>
      </c>
      <c r="N483" s="22"/>
      <c r="Q483" s="26" t="e">
        <f>VLOOKUP(I483,SOURCE!B:P,5,0)</f>
        <v>#N/A</v>
      </c>
      <c r="U483" t="e">
        <f t="shared" si="37"/>
        <v>#N/A</v>
      </c>
      <c r="V483" t="e">
        <f t="shared" si="38"/>
        <v>#N/A</v>
      </c>
      <c r="W483" s="22"/>
      <c r="X483" s="22"/>
      <c r="Y483" t="str">
        <f t="shared" si="39"/>
        <v/>
      </c>
    </row>
    <row r="484" spans="1:25" ht="17" thickBot="1">
      <c r="A484" s="24" t="str">
        <f>IF(ISNA(VLOOKUP(D484,D808:D$10322,1,0)),"",1)</f>
        <v/>
      </c>
      <c r="B484" s="24" t="str">
        <f>IF(ISNA(VLOOKUP(E484,E808:E$10322,1,0)),"",1)</f>
        <v/>
      </c>
      <c r="C484" s="2">
        <v>482</v>
      </c>
      <c r="D484" s="2" t="e">
        <f>VLOOKUP(C484,SOURCE!$V$3:$AC$2856,8,0)</f>
        <v>#N/A</v>
      </c>
      <c r="E484" s="26" t="e">
        <f>CHAR(34)&amp;VLOOKUP(C484,SOURCE!$V$3:$AC$2856,6,0)&amp;CHAR(34)</f>
        <v>#N/A</v>
      </c>
      <c r="F484" s="22" t="e">
        <f>VLOOKUP(C484,SOURCE!$V$3:$AD$2856,9,0)&amp;"           {"&amp;D484&amp;",   "&amp;E484&amp;"},"</f>
        <v>#N/A</v>
      </c>
      <c r="H484" t="b">
        <f>ISNA(VLOOKUP(J484,J808:J$823,1,0))</f>
        <v>1</v>
      </c>
      <c r="I484" s="27" t="e">
        <f>VLOOKUP(C484,SOURCE!V$6:AB$10035,7,0)</f>
        <v>#N/A</v>
      </c>
      <c r="J484" s="28" t="e">
        <f>VLOOKUP(C484,SOURCE!V$6:AB$10035,6,0)</f>
        <v>#N/A</v>
      </c>
      <c r="K484" s="30" t="e">
        <f t="shared" si="36"/>
        <v>#N/A</v>
      </c>
      <c r="L484" s="40" t="e">
        <f>VLOOKUP(C484,SOURCE!V$6:AB$10035,2,0)</f>
        <v>#N/A</v>
      </c>
      <c r="M484" t="e">
        <f>IF(VLOOKUP(I484,SOURCE!B:P,2,0)="/  { itemToBeCoded","To be coded","")</f>
        <v>#N/A</v>
      </c>
      <c r="N484" s="22"/>
      <c r="Q484" s="26" t="e">
        <f>VLOOKUP(I484,SOURCE!B:P,5,0)</f>
        <v>#N/A</v>
      </c>
      <c r="U484" t="e">
        <f t="shared" si="37"/>
        <v>#N/A</v>
      </c>
      <c r="V484" t="e">
        <f t="shared" si="38"/>
        <v>#N/A</v>
      </c>
      <c r="W484" s="22"/>
      <c r="X484" s="22"/>
      <c r="Y484" t="str">
        <f t="shared" si="39"/>
        <v/>
      </c>
    </row>
    <row r="485" spans="1:25" ht="17" thickBot="1">
      <c r="A485" s="24" t="str">
        <f>IF(ISNA(VLOOKUP(D485,D809:D$10322,1,0)),"",1)</f>
        <v/>
      </c>
      <c r="B485" s="24" t="str">
        <f>IF(ISNA(VLOOKUP(E485,E809:E$10322,1,0)),"",1)</f>
        <v/>
      </c>
      <c r="C485" s="2">
        <v>483</v>
      </c>
      <c r="D485" s="2" t="e">
        <f>VLOOKUP(C485,SOURCE!$V$3:$AC$2856,8,0)</f>
        <v>#N/A</v>
      </c>
      <c r="E485" s="26" t="e">
        <f>CHAR(34)&amp;VLOOKUP(C485,SOURCE!$V$3:$AC$2856,6,0)&amp;CHAR(34)</f>
        <v>#N/A</v>
      </c>
      <c r="F485" s="22" t="e">
        <f>VLOOKUP(C485,SOURCE!$V$3:$AD$2856,9,0)&amp;"           {"&amp;D485&amp;",   "&amp;E485&amp;"},"</f>
        <v>#N/A</v>
      </c>
      <c r="H485" t="b">
        <f>ISNA(VLOOKUP(J485,J809:J$823,1,0))</f>
        <v>1</v>
      </c>
      <c r="I485" s="27" t="e">
        <f>VLOOKUP(C485,SOURCE!V$6:AB$10035,7,0)</f>
        <v>#N/A</v>
      </c>
      <c r="J485" s="28" t="e">
        <f>VLOOKUP(C485,SOURCE!V$6:AB$10035,6,0)</f>
        <v>#N/A</v>
      </c>
      <c r="K485" s="30" t="e">
        <f t="shared" si="36"/>
        <v>#N/A</v>
      </c>
      <c r="L485" s="40" t="e">
        <f>VLOOKUP(C485,SOURCE!V$6:AB$10035,2,0)</f>
        <v>#N/A</v>
      </c>
      <c r="M485" t="e">
        <f>IF(VLOOKUP(I485,SOURCE!B:P,2,0)="/  { itemToBeCoded","To be coded","")</f>
        <v>#N/A</v>
      </c>
      <c r="N485" s="22"/>
      <c r="Q485" s="26" t="e">
        <f>VLOOKUP(I485,SOURCE!B:P,5,0)</f>
        <v>#N/A</v>
      </c>
      <c r="U485" t="e">
        <f t="shared" si="37"/>
        <v>#N/A</v>
      </c>
      <c r="V485" t="e">
        <f t="shared" si="38"/>
        <v>#N/A</v>
      </c>
      <c r="W485" s="22"/>
      <c r="X485" s="22"/>
      <c r="Y485" t="str">
        <f t="shared" si="39"/>
        <v/>
      </c>
    </row>
    <row r="486" spans="1:25" ht="17" thickBot="1">
      <c r="A486" s="24" t="str">
        <f>IF(ISNA(VLOOKUP(D486,D810:D$10322,1,0)),"",1)</f>
        <v/>
      </c>
      <c r="B486" s="24" t="str">
        <f>IF(ISNA(VLOOKUP(E486,E810:E$10322,1,0)),"",1)</f>
        <v/>
      </c>
      <c r="C486" s="2">
        <v>484</v>
      </c>
      <c r="D486" s="2" t="e">
        <f>VLOOKUP(C486,SOURCE!$V$3:$AC$2856,8,0)</f>
        <v>#N/A</v>
      </c>
      <c r="E486" s="26" t="e">
        <f>CHAR(34)&amp;VLOOKUP(C486,SOURCE!$V$3:$AC$2856,6,0)&amp;CHAR(34)</f>
        <v>#N/A</v>
      </c>
      <c r="F486" s="22" t="e">
        <f>VLOOKUP(C486,SOURCE!$V$3:$AD$2856,9,0)&amp;"           {"&amp;D486&amp;",   "&amp;E486&amp;"},"</f>
        <v>#N/A</v>
      </c>
      <c r="H486" t="b">
        <f>ISNA(VLOOKUP(J486,J810:J$823,1,0))</f>
        <v>1</v>
      </c>
      <c r="I486" s="27" t="e">
        <f>VLOOKUP(C486,SOURCE!V$6:AB$10035,7,0)</f>
        <v>#N/A</v>
      </c>
      <c r="J486" s="28" t="e">
        <f>VLOOKUP(C486,SOURCE!V$6:AB$10035,6,0)</f>
        <v>#N/A</v>
      </c>
      <c r="K486" s="30" t="e">
        <f t="shared" si="36"/>
        <v>#N/A</v>
      </c>
      <c r="L486" s="40" t="e">
        <f>VLOOKUP(C486,SOURCE!V$6:AB$10035,2,0)</f>
        <v>#N/A</v>
      </c>
      <c r="M486" t="e">
        <f>IF(VLOOKUP(I486,SOURCE!B:P,2,0)="/  { itemToBeCoded","To be coded","")</f>
        <v>#N/A</v>
      </c>
      <c r="N486" s="22"/>
      <c r="Q486" s="26" t="e">
        <f>VLOOKUP(I486,SOURCE!B:P,5,0)</f>
        <v>#N/A</v>
      </c>
      <c r="U486" t="e">
        <f t="shared" si="37"/>
        <v>#N/A</v>
      </c>
      <c r="V486" t="e">
        <f t="shared" si="38"/>
        <v>#N/A</v>
      </c>
      <c r="W486" s="22"/>
      <c r="X486" s="22"/>
      <c r="Y486" t="str">
        <f t="shared" si="39"/>
        <v/>
      </c>
    </row>
    <row r="487" spans="1:25" ht="17" thickBot="1">
      <c r="A487" s="24" t="str">
        <f>IF(ISNA(VLOOKUP(D487,D811:D$10322,1,0)),"",1)</f>
        <v/>
      </c>
      <c r="B487" s="24" t="str">
        <f>IF(ISNA(VLOOKUP(E487,E811:E$10322,1,0)),"",1)</f>
        <v/>
      </c>
      <c r="C487" s="2">
        <v>485</v>
      </c>
      <c r="D487" s="2" t="e">
        <f>VLOOKUP(C487,SOURCE!$V$3:$AC$2856,8,0)</f>
        <v>#N/A</v>
      </c>
      <c r="E487" s="26" t="e">
        <f>CHAR(34)&amp;VLOOKUP(C487,SOURCE!$V$3:$AC$2856,6,0)&amp;CHAR(34)</f>
        <v>#N/A</v>
      </c>
      <c r="F487" s="22" t="e">
        <f>VLOOKUP(C487,SOURCE!$V$3:$AD$2856,9,0)&amp;"           {"&amp;D487&amp;",   "&amp;E487&amp;"},"</f>
        <v>#N/A</v>
      </c>
      <c r="H487" t="b">
        <f>ISNA(VLOOKUP(J487,J811:J$823,1,0))</f>
        <v>1</v>
      </c>
      <c r="I487" s="27" t="e">
        <f>VLOOKUP(C487,SOURCE!V$6:AB$10035,7,0)</f>
        <v>#N/A</v>
      </c>
      <c r="J487" s="28" t="e">
        <f>VLOOKUP(C487,SOURCE!V$6:AB$10035,6,0)</f>
        <v>#N/A</v>
      </c>
      <c r="K487" s="30" t="e">
        <f t="shared" si="36"/>
        <v>#N/A</v>
      </c>
      <c r="L487" s="40" t="e">
        <f>VLOOKUP(C487,SOURCE!V$6:AB$10035,2,0)</f>
        <v>#N/A</v>
      </c>
      <c r="M487" t="e">
        <f>IF(VLOOKUP(I487,SOURCE!B:P,2,0)="/  { itemToBeCoded","To be coded","")</f>
        <v>#N/A</v>
      </c>
      <c r="N487" s="22"/>
      <c r="Q487" s="26" t="e">
        <f>VLOOKUP(I487,SOURCE!B:P,5,0)</f>
        <v>#N/A</v>
      </c>
      <c r="U487" t="e">
        <f t="shared" si="37"/>
        <v>#N/A</v>
      </c>
      <c r="V487" t="e">
        <f t="shared" si="38"/>
        <v>#N/A</v>
      </c>
      <c r="W487" s="22"/>
      <c r="X487" s="22"/>
      <c r="Y487" t="str">
        <f t="shared" si="39"/>
        <v/>
      </c>
    </row>
    <row r="488" spans="1:25" ht="17" thickBot="1">
      <c r="A488" s="24" t="str">
        <f>IF(ISNA(VLOOKUP(D488,D812:D$10322,1,0)),"",1)</f>
        <v/>
      </c>
      <c r="B488" s="24" t="str">
        <f>IF(ISNA(VLOOKUP(E488,E812:E$10322,1,0)),"",1)</f>
        <v/>
      </c>
      <c r="C488" s="2">
        <v>486</v>
      </c>
      <c r="D488" s="2" t="e">
        <f>VLOOKUP(C488,SOURCE!$V$3:$AC$2856,8,0)</f>
        <v>#N/A</v>
      </c>
      <c r="E488" s="26" t="e">
        <f>CHAR(34)&amp;VLOOKUP(C488,SOURCE!$V$3:$AC$2856,6,0)&amp;CHAR(34)</f>
        <v>#N/A</v>
      </c>
      <c r="F488" s="22" t="e">
        <f>VLOOKUP(C488,SOURCE!$V$3:$AD$2856,9,0)&amp;"           {"&amp;D488&amp;",   "&amp;E488&amp;"},"</f>
        <v>#N/A</v>
      </c>
      <c r="H488" t="b">
        <f>ISNA(VLOOKUP(J488,J812:J$823,1,0))</f>
        <v>1</v>
      </c>
      <c r="I488" s="27" t="e">
        <f>VLOOKUP(C488,SOURCE!V$6:AB$10035,7,0)</f>
        <v>#N/A</v>
      </c>
      <c r="J488" s="28" t="e">
        <f>VLOOKUP(C488,SOURCE!V$6:AB$10035,6,0)</f>
        <v>#N/A</v>
      </c>
      <c r="K488" s="30" t="e">
        <f t="shared" si="36"/>
        <v>#N/A</v>
      </c>
      <c r="L488" s="40" t="e">
        <f>VLOOKUP(C488,SOURCE!V$6:AB$10035,2,0)</f>
        <v>#N/A</v>
      </c>
      <c r="M488" t="e">
        <f>IF(VLOOKUP(I488,SOURCE!B:P,2,0)="/  { itemToBeCoded","To be coded","")</f>
        <v>#N/A</v>
      </c>
      <c r="N488" s="22"/>
      <c r="Q488" s="26" t="e">
        <f>VLOOKUP(I488,SOURCE!B:P,5,0)</f>
        <v>#N/A</v>
      </c>
      <c r="U488" t="e">
        <f t="shared" si="37"/>
        <v>#N/A</v>
      </c>
      <c r="V488" t="e">
        <f t="shared" si="38"/>
        <v>#N/A</v>
      </c>
      <c r="W488" s="22"/>
      <c r="X488" s="22"/>
      <c r="Y488" t="str">
        <f t="shared" si="39"/>
        <v/>
      </c>
    </row>
    <row r="489" spans="1:25" ht="17" thickBot="1">
      <c r="A489" s="24" t="str">
        <f>IF(ISNA(VLOOKUP(D489,D813:D$10322,1,0)),"",1)</f>
        <v/>
      </c>
      <c r="B489" s="24" t="str">
        <f>IF(ISNA(VLOOKUP(E489,E813:E$10322,1,0)),"",1)</f>
        <v/>
      </c>
      <c r="C489" s="2">
        <v>487</v>
      </c>
      <c r="D489" s="2" t="e">
        <f>VLOOKUP(C489,SOURCE!$V$3:$AC$2856,8,0)</f>
        <v>#N/A</v>
      </c>
      <c r="E489" s="26" t="e">
        <f>CHAR(34)&amp;VLOOKUP(C489,SOURCE!$V$3:$AC$2856,6,0)&amp;CHAR(34)</f>
        <v>#N/A</v>
      </c>
      <c r="F489" s="22" t="e">
        <f>VLOOKUP(C489,SOURCE!$V$3:$AD$2856,9,0)&amp;"           {"&amp;D489&amp;",   "&amp;E489&amp;"},"</f>
        <v>#N/A</v>
      </c>
      <c r="H489" t="b">
        <f>ISNA(VLOOKUP(J489,J813:J$823,1,0))</f>
        <v>1</v>
      </c>
      <c r="I489" s="27" t="e">
        <f>VLOOKUP(C489,SOURCE!V$6:AB$10035,7,0)</f>
        <v>#N/A</v>
      </c>
      <c r="J489" s="28" t="e">
        <f>VLOOKUP(C489,SOURCE!V$6:AB$10035,6,0)</f>
        <v>#N/A</v>
      </c>
      <c r="K489" s="30" t="e">
        <f t="shared" si="36"/>
        <v>#N/A</v>
      </c>
      <c r="L489" s="40" t="e">
        <f>VLOOKUP(C489,SOURCE!V$6:AB$10035,2,0)</f>
        <v>#N/A</v>
      </c>
      <c r="M489" t="e">
        <f>IF(VLOOKUP(I489,SOURCE!B:P,2,0)="/  { itemToBeCoded","To be coded","")</f>
        <v>#N/A</v>
      </c>
      <c r="N489" s="22"/>
      <c r="Q489" s="26" t="e">
        <f>VLOOKUP(I489,SOURCE!B:P,5,0)</f>
        <v>#N/A</v>
      </c>
      <c r="U489" t="e">
        <f t="shared" si="37"/>
        <v>#N/A</v>
      </c>
      <c r="V489" t="e">
        <f t="shared" si="38"/>
        <v>#N/A</v>
      </c>
      <c r="W489" s="22"/>
      <c r="X489" s="22"/>
      <c r="Y489" t="str">
        <f t="shared" si="39"/>
        <v/>
      </c>
    </row>
    <row r="490" spans="1:25" ht="17" thickBot="1">
      <c r="A490" s="24" t="str">
        <f>IF(ISNA(VLOOKUP(D490,D814:D$10322,1,0)),"",1)</f>
        <v/>
      </c>
      <c r="B490" s="24" t="str">
        <f>IF(ISNA(VLOOKUP(E490,E814:E$10322,1,0)),"",1)</f>
        <v/>
      </c>
      <c r="C490" s="2">
        <v>488</v>
      </c>
      <c r="D490" s="2" t="e">
        <f>VLOOKUP(C490,SOURCE!$V$3:$AC$2856,8,0)</f>
        <v>#N/A</v>
      </c>
      <c r="E490" s="26" t="e">
        <f>CHAR(34)&amp;VLOOKUP(C490,SOURCE!$V$3:$AC$2856,6,0)&amp;CHAR(34)</f>
        <v>#N/A</v>
      </c>
      <c r="F490" s="22" t="e">
        <f>VLOOKUP(C490,SOURCE!$V$3:$AD$2856,9,0)&amp;"           {"&amp;D490&amp;",   "&amp;E490&amp;"},"</f>
        <v>#N/A</v>
      </c>
      <c r="H490" t="b">
        <f>ISNA(VLOOKUP(J490,J814:J$823,1,0))</f>
        <v>1</v>
      </c>
      <c r="I490" s="27" t="e">
        <f>VLOOKUP(C490,SOURCE!V$6:AB$10035,7,0)</f>
        <v>#N/A</v>
      </c>
      <c r="J490" s="28" t="e">
        <f>VLOOKUP(C490,SOURCE!V$6:AB$10035,6,0)</f>
        <v>#N/A</v>
      </c>
      <c r="K490" s="30" t="e">
        <f t="shared" si="36"/>
        <v>#N/A</v>
      </c>
      <c r="L490" s="40" t="e">
        <f>VLOOKUP(C490,SOURCE!V$6:AB$10035,2,0)</f>
        <v>#N/A</v>
      </c>
      <c r="M490" t="e">
        <f>IF(VLOOKUP(I490,SOURCE!B:P,2,0)="/  { itemToBeCoded","To be coded","")</f>
        <v>#N/A</v>
      </c>
      <c r="N490" s="22"/>
      <c r="Q490" s="26" t="e">
        <f>VLOOKUP(I490,SOURCE!B:P,5,0)</f>
        <v>#N/A</v>
      </c>
      <c r="U490" t="e">
        <f t="shared" si="37"/>
        <v>#N/A</v>
      </c>
      <c r="V490" t="e">
        <f t="shared" si="38"/>
        <v>#N/A</v>
      </c>
      <c r="W490" s="22"/>
      <c r="X490" s="22"/>
      <c r="Y490" t="str">
        <f t="shared" si="39"/>
        <v/>
      </c>
    </row>
    <row r="491" spans="1:25" ht="17" thickBot="1">
      <c r="A491" s="24" t="str">
        <f>IF(ISNA(VLOOKUP(D491,D815:D$10322,1,0)),"",1)</f>
        <v/>
      </c>
      <c r="B491" s="24" t="str">
        <f>IF(ISNA(VLOOKUP(E491,E815:E$10322,1,0)),"",1)</f>
        <v/>
      </c>
      <c r="C491" s="2">
        <v>489</v>
      </c>
      <c r="D491" s="2" t="e">
        <f>VLOOKUP(C491,SOURCE!$V$3:$AC$2856,8,0)</f>
        <v>#N/A</v>
      </c>
      <c r="E491" s="26" t="e">
        <f>CHAR(34)&amp;VLOOKUP(C491,SOURCE!$V$3:$AC$2856,6,0)&amp;CHAR(34)</f>
        <v>#N/A</v>
      </c>
      <c r="F491" s="22" t="e">
        <f>VLOOKUP(C491,SOURCE!$V$3:$AD$2856,9,0)&amp;"           {"&amp;D491&amp;",   "&amp;E491&amp;"},"</f>
        <v>#N/A</v>
      </c>
      <c r="H491" t="b">
        <f>ISNA(VLOOKUP(J491,J815:J$823,1,0))</f>
        <v>1</v>
      </c>
      <c r="I491" s="27" t="e">
        <f>VLOOKUP(C491,SOURCE!V$6:AB$10035,7,0)</f>
        <v>#N/A</v>
      </c>
      <c r="J491" s="28" t="e">
        <f>VLOOKUP(C491,SOURCE!V$6:AB$10035,6,0)</f>
        <v>#N/A</v>
      </c>
      <c r="K491" s="30" t="e">
        <f t="shared" si="36"/>
        <v>#N/A</v>
      </c>
      <c r="L491" s="40" t="e">
        <f>VLOOKUP(C491,SOURCE!V$6:AB$10035,2,0)</f>
        <v>#N/A</v>
      </c>
      <c r="M491" t="e">
        <f>IF(VLOOKUP(I491,SOURCE!B:P,2,0)="/  { itemToBeCoded","To be coded","")</f>
        <v>#N/A</v>
      </c>
      <c r="N491" s="22"/>
      <c r="Q491" s="26" t="e">
        <f>VLOOKUP(I491,SOURCE!B:P,5,0)</f>
        <v>#N/A</v>
      </c>
      <c r="U491" t="e">
        <f t="shared" si="37"/>
        <v>#N/A</v>
      </c>
      <c r="V491" t="e">
        <f t="shared" si="38"/>
        <v>#N/A</v>
      </c>
      <c r="W491" s="22"/>
      <c r="X491" s="22"/>
      <c r="Y491" t="str">
        <f t="shared" si="39"/>
        <v/>
      </c>
    </row>
    <row r="492" spans="1:25" ht="17" thickBot="1">
      <c r="A492" s="24" t="str">
        <f>IF(ISNA(VLOOKUP(D492,D816:D$10322,1,0)),"",1)</f>
        <v/>
      </c>
      <c r="B492" s="24" t="str">
        <f>IF(ISNA(VLOOKUP(E492,E816:E$10322,1,0)),"",1)</f>
        <v/>
      </c>
      <c r="C492" s="2">
        <v>490</v>
      </c>
      <c r="D492" s="2" t="e">
        <f>VLOOKUP(C492,SOURCE!$V$3:$AC$2856,8,0)</f>
        <v>#N/A</v>
      </c>
      <c r="E492" s="26" t="e">
        <f>CHAR(34)&amp;VLOOKUP(C492,SOURCE!$V$3:$AC$2856,6,0)&amp;CHAR(34)</f>
        <v>#N/A</v>
      </c>
      <c r="F492" s="22" t="e">
        <f>VLOOKUP(C492,SOURCE!$V$3:$AD$2856,9,0)&amp;"           {"&amp;D492&amp;",   "&amp;E492&amp;"},"</f>
        <v>#N/A</v>
      </c>
      <c r="H492" t="b">
        <f>ISNA(VLOOKUP(J492,J816:J$823,1,0))</f>
        <v>1</v>
      </c>
      <c r="I492" s="27" t="e">
        <f>VLOOKUP(C492,SOURCE!V$6:AB$10035,7,0)</f>
        <v>#N/A</v>
      </c>
      <c r="J492" s="28" t="e">
        <f>VLOOKUP(C492,SOURCE!V$6:AB$10035,6,0)</f>
        <v>#N/A</v>
      </c>
      <c r="K492" s="30" t="e">
        <f t="shared" si="36"/>
        <v>#N/A</v>
      </c>
      <c r="L492" s="40" t="e">
        <f>VLOOKUP(C492,SOURCE!V$6:AB$10035,2,0)</f>
        <v>#N/A</v>
      </c>
      <c r="M492" t="e">
        <f>IF(VLOOKUP(I492,SOURCE!B:P,2,0)="/  { itemToBeCoded","To be coded","")</f>
        <v>#N/A</v>
      </c>
      <c r="N492" s="22"/>
      <c r="Q492" s="26" t="e">
        <f>VLOOKUP(I492,SOURCE!B:P,5,0)</f>
        <v>#N/A</v>
      </c>
      <c r="U492" t="e">
        <f t="shared" si="37"/>
        <v>#N/A</v>
      </c>
      <c r="V492" t="e">
        <f t="shared" si="38"/>
        <v>#N/A</v>
      </c>
      <c r="W492" s="22"/>
      <c r="X492" s="22"/>
      <c r="Y492" t="str">
        <f t="shared" si="39"/>
        <v/>
      </c>
    </row>
    <row r="493" spans="1:25" ht="17" thickBot="1">
      <c r="A493" s="24" t="str">
        <f>IF(ISNA(VLOOKUP(D493,D817:D$10322,1,0)),"",1)</f>
        <v/>
      </c>
      <c r="B493" s="24" t="str">
        <f>IF(ISNA(VLOOKUP(E493,E817:E$10322,1,0)),"",1)</f>
        <v/>
      </c>
      <c r="C493" s="2">
        <v>491</v>
      </c>
      <c r="D493" s="2" t="e">
        <f>VLOOKUP(C493,SOURCE!$V$3:$AC$2856,8,0)</f>
        <v>#N/A</v>
      </c>
      <c r="E493" s="26" t="e">
        <f>CHAR(34)&amp;VLOOKUP(C493,SOURCE!$V$3:$AC$2856,6,0)&amp;CHAR(34)</f>
        <v>#N/A</v>
      </c>
      <c r="F493" s="22" t="e">
        <f>VLOOKUP(C493,SOURCE!$V$3:$AD$2856,9,0)&amp;"           {"&amp;D493&amp;",   "&amp;E493&amp;"},"</f>
        <v>#N/A</v>
      </c>
      <c r="H493" t="b">
        <f>ISNA(VLOOKUP(J493,J817:J$823,1,0))</f>
        <v>1</v>
      </c>
      <c r="I493" s="27" t="e">
        <f>VLOOKUP(C493,SOURCE!V$6:AB$10035,7,0)</f>
        <v>#N/A</v>
      </c>
      <c r="J493" s="28" t="e">
        <f>VLOOKUP(C493,SOURCE!V$6:AB$10035,6,0)</f>
        <v>#N/A</v>
      </c>
      <c r="K493" s="30" t="e">
        <f t="shared" si="36"/>
        <v>#N/A</v>
      </c>
      <c r="L493" s="40" t="e">
        <f>VLOOKUP(C493,SOURCE!V$6:AB$10035,2,0)</f>
        <v>#N/A</v>
      </c>
      <c r="M493" t="e">
        <f>IF(VLOOKUP(I493,SOURCE!B:P,2,0)="/  { itemToBeCoded","To be coded","")</f>
        <v>#N/A</v>
      </c>
      <c r="N493" s="22"/>
      <c r="Q493" s="26" t="e">
        <f>VLOOKUP(I493,SOURCE!B:P,5,0)</f>
        <v>#N/A</v>
      </c>
      <c r="U493" t="e">
        <f t="shared" si="37"/>
        <v>#N/A</v>
      </c>
      <c r="V493" t="e">
        <f t="shared" si="38"/>
        <v>#N/A</v>
      </c>
      <c r="W493" s="22"/>
      <c r="X493" s="22"/>
      <c r="Y493" t="str">
        <f t="shared" si="39"/>
        <v/>
      </c>
    </row>
    <row r="494" spans="1:25" ht="17" thickBot="1">
      <c r="A494" s="24" t="str">
        <f>IF(ISNA(VLOOKUP(D494,D818:D$10322,1,0)),"",1)</f>
        <v/>
      </c>
      <c r="B494" s="24" t="str">
        <f>IF(ISNA(VLOOKUP(E494,E818:E$10322,1,0)),"",1)</f>
        <v/>
      </c>
      <c r="C494" s="2">
        <v>492</v>
      </c>
      <c r="D494" s="2" t="e">
        <f>VLOOKUP(C494,SOURCE!$V$3:$AC$2856,8,0)</f>
        <v>#N/A</v>
      </c>
      <c r="E494" s="26" t="e">
        <f>CHAR(34)&amp;VLOOKUP(C494,SOURCE!$V$3:$AC$2856,6,0)&amp;CHAR(34)</f>
        <v>#N/A</v>
      </c>
      <c r="F494" s="22" t="e">
        <f>VLOOKUP(C494,SOURCE!$V$3:$AD$2856,9,0)&amp;"           {"&amp;D494&amp;",   "&amp;E494&amp;"},"</f>
        <v>#N/A</v>
      </c>
      <c r="H494" t="b">
        <f>ISNA(VLOOKUP(J494,J818:J$823,1,0))</f>
        <v>1</v>
      </c>
      <c r="I494" s="27" t="e">
        <f>VLOOKUP(C494,SOURCE!V$6:AB$10035,7,0)</f>
        <v>#N/A</v>
      </c>
      <c r="J494" s="28" t="e">
        <f>VLOOKUP(C494,SOURCE!V$6:AB$10035,6,0)</f>
        <v>#N/A</v>
      </c>
      <c r="K494" s="30" t="e">
        <f t="shared" si="36"/>
        <v>#N/A</v>
      </c>
      <c r="L494" s="40" t="e">
        <f>VLOOKUP(C494,SOURCE!V$6:AB$10035,2,0)</f>
        <v>#N/A</v>
      </c>
      <c r="M494" t="e">
        <f>IF(VLOOKUP(I494,SOURCE!B:P,2,0)="/  { itemToBeCoded","To be coded","")</f>
        <v>#N/A</v>
      </c>
      <c r="N494" s="22"/>
      <c r="Q494" s="26" t="e">
        <f>VLOOKUP(I494,SOURCE!B:P,5,0)</f>
        <v>#N/A</v>
      </c>
      <c r="U494" t="e">
        <f t="shared" si="37"/>
        <v>#N/A</v>
      </c>
      <c r="V494" t="e">
        <f t="shared" si="38"/>
        <v>#N/A</v>
      </c>
      <c r="W494" s="22"/>
      <c r="X494" s="22"/>
      <c r="Y494" t="str">
        <f t="shared" si="39"/>
        <v/>
      </c>
    </row>
    <row r="495" spans="1:25" ht="17" thickBot="1">
      <c r="A495" s="24" t="str">
        <f>IF(ISNA(VLOOKUP(D495,D819:D$10322,1,0)),"",1)</f>
        <v/>
      </c>
      <c r="B495" s="24" t="str">
        <f>IF(ISNA(VLOOKUP(E495,E819:E$10322,1,0)),"",1)</f>
        <v/>
      </c>
      <c r="C495" s="2">
        <v>493</v>
      </c>
      <c r="D495" s="2" t="e">
        <f>VLOOKUP(C495,SOURCE!$V$3:$AC$2856,8,0)</f>
        <v>#N/A</v>
      </c>
      <c r="E495" s="26" t="e">
        <f>CHAR(34)&amp;VLOOKUP(C495,SOURCE!$V$3:$AC$2856,6,0)&amp;CHAR(34)</f>
        <v>#N/A</v>
      </c>
      <c r="F495" s="22" t="e">
        <f>VLOOKUP(C495,SOURCE!$V$3:$AD$2856,9,0)&amp;"           {"&amp;D495&amp;",   "&amp;E495&amp;"},"</f>
        <v>#N/A</v>
      </c>
      <c r="H495" t="b">
        <f>ISNA(VLOOKUP(J495,J819:J$823,1,0))</f>
        <v>1</v>
      </c>
      <c r="I495" s="27" t="e">
        <f>VLOOKUP(C495,SOURCE!V$6:AB$10035,7,0)</f>
        <v>#N/A</v>
      </c>
      <c r="J495" s="28" t="e">
        <f>VLOOKUP(C495,SOURCE!V$6:AB$10035,6,0)</f>
        <v>#N/A</v>
      </c>
      <c r="K495" s="30" t="e">
        <f t="shared" si="36"/>
        <v>#N/A</v>
      </c>
      <c r="L495" s="40" t="e">
        <f>VLOOKUP(C495,SOURCE!V$6:AB$10035,2,0)</f>
        <v>#N/A</v>
      </c>
      <c r="M495" t="e">
        <f>IF(VLOOKUP(I495,SOURCE!B:P,2,0)="/  { itemToBeCoded","To be coded","")</f>
        <v>#N/A</v>
      </c>
      <c r="N495" s="22"/>
      <c r="Q495" s="26" t="e">
        <f>VLOOKUP(I495,SOURCE!B:P,5,0)</f>
        <v>#N/A</v>
      </c>
      <c r="U495" t="e">
        <f t="shared" si="37"/>
        <v>#N/A</v>
      </c>
      <c r="V495" t="e">
        <f t="shared" si="38"/>
        <v>#N/A</v>
      </c>
      <c r="W495" s="22"/>
      <c r="X495" s="22"/>
      <c r="Y495" t="str">
        <f t="shared" si="39"/>
        <v/>
      </c>
    </row>
    <row r="496" spans="1:25" ht="17" thickBot="1">
      <c r="A496" s="24" t="str">
        <f>IF(ISNA(VLOOKUP(D496,D820:D$10322,1,0)),"",1)</f>
        <v/>
      </c>
      <c r="B496" s="24" t="str">
        <f>IF(ISNA(VLOOKUP(E496,E820:E$10322,1,0)),"",1)</f>
        <v/>
      </c>
      <c r="C496" s="2">
        <v>494</v>
      </c>
      <c r="D496" s="2" t="e">
        <f>VLOOKUP(C496,SOURCE!$V$3:$AC$2856,8,0)</f>
        <v>#N/A</v>
      </c>
      <c r="E496" s="26" t="e">
        <f>CHAR(34)&amp;VLOOKUP(C496,SOURCE!$V$3:$AC$2856,6,0)&amp;CHAR(34)</f>
        <v>#N/A</v>
      </c>
      <c r="F496" s="22" t="e">
        <f>VLOOKUP(C496,SOURCE!$V$3:$AD$2856,9,0)&amp;"           {"&amp;D496&amp;",   "&amp;E496&amp;"},"</f>
        <v>#N/A</v>
      </c>
      <c r="H496" t="b">
        <f>ISNA(VLOOKUP(J496,J820:J$823,1,0))</f>
        <v>1</v>
      </c>
      <c r="I496" s="27" t="e">
        <f>VLOOKUP(C496,SOURCE!V$6:AB$10035,7,0)</f>
        <v>#N/A</v>
      </c>
      <c r="J496" s="28" t="e">
        <f>VLOOKUP(C496,SOURCE!V$6:AB$10035,6,0)</f>
        <v>#N/A</v>
      </c>
      <c r="K496" s="30" t="e">
        <f t="shared" si="36"/>
        <v>#N/A</v>
      </c>
      <c r="L496" s="40" t="e">
        <f>VLOOKUP(C496,SOURCE!V$6:AB$10035,2,0)</f>
        <v>#N/A</v>
      </c>
      <c r="M496" t="e">
        <f>IF(VLOOKUP(I496,SOURCE!B:P,2,0)="/  { itemToBeCoded","To be coded","")</f>
        <v>#N/A</v>
      </c>
      <c r="N496" s="22"/>
      <c r="Q496" s="26" t="e">
        <f>VLOOKUP(I496,SOURCE!B:P,5,0)</f>
        <v>#N/A</v>
      </c>
      <c r="U496" t="e">
        <f t="shared" si="37"/>
        <v>#N/A</v>
      </c>
      <c r="V496" t="e">
        <f t="shared" si="38"/>
        <v>#N/A</v>
      </c>
      <c r="W496" s="22"/>
      <c r="X496" s="22"/>
      <c r="Y496" t="str">
        <f t="shared" si="39"/>
        <v/>
      </c>
    </row>
    <row r="497" spans="1:25" ht="17" thickBot="1">
      <c r="A497" s="24" t="str">
        <f>IF(ISNA(VLOOKUP(D497,D821:D$10322,1,0)),"",1)</f>
        <v/>
      </c>
      <c r="B497" s="24" t="str">
        <f>IF(ISNA(VLOOKUP(E497,E821:E$10322,1,0)),"",1)</f>
        <v/>
      </c>
      <c r="C497" s="2">
        <v>495</v>
      </c>
      <c r="D497" s="2" t="e">
        <f>VLOOKUP(C497,SOURCE!$V$3:$AC$2856,8,0)</f>
        <v>#N/A</v>
      </c>
      <c r="E497" s="26" t="e">
        <f>CHAR(34)&amp;VLOOKUP(C497,SOURCE!$V$3:$AC$2856,6,0)&amp;CHAR(34)</f>
        <v>#N/A</v>
      </c>
      <c r="F497" s="22" t="e">
        <f>VLOOKUP(C497,SOURCE!$V$3:$AD$2856,9,0)&amp;"           {"&amp;D497&amp;",   "&amp;E497&amp;"},"</f>
        <v>#N/A</v>
      </c>
      <c r="H497" t="b">
        <f>ISNA(VLOOKUP(J497,J821:J$823,1,0))</f>
        <v>1</v>
      </c>
      <c r="I497" s="27" t="e">
        <f>VLOOKUP(C497,SOURCE!V$6:AB$10035,7,0)</f>
        <v>#N/A</v>
      </c>
      <c r="J497" s="28" t="e">
        <f>VLOOKUP(C497,SOURCE!V$6:AB$10035,6,0)</f>
        <v>#N/A</v>
      </c>
      <c r="K497" s="30" t="e">
        <f t="shared" si="36"/>
        <v>#N/A</v>
      </c>
      <c r="L497" s="40" t="e">
        <f>VLOOKUP(C497,SOURCE!V$6:AB$10035,2,0)</f>
        <v>#N/A</v>
      </c>
      <c r="M497" t="e">
        <f>IF(VLOOKUP(I497,SOURCE!B:P,2,0)="/  { itemToBeCoded","To be coded","")</f>
        <v>#N/A</v>
      </c>
      <c r="N497" s="22"/>
      <c r="Q497" s="26" t="e">
        <f>VLOOKUP(I497,SOURCE!B:P,5,0)</f>
        <v>#N/A</v>
      </c>
      <c r="U497" t="e">
        <f t="shared" si="37"/>
        <v>#N/A</v>
      </c>
      <c r="V497" t="e">
        <f t="shared" si="38"/>
        <v>#N/A</v>
      </c>
      <c r="W497" s="22"/>
      <c r="X497" s="22"/>
      <c r="Y497" t="str">
        <f t="shared" si="39"/>
        <v/>
      </c>
    </row>
    <row r="498" spans="1:25" ht="17" thickBot="1">
      <c r="A498" s="24" t="str">
        <f>IF(ISNA(VLOOKUP(D498,D822:D$10322,1,0)),"",1)</f>
        <v/>
      </c>
      <c r="B498" s="24" t="str">
        <f>IF(ISNA(VLOOKUP(E498,E822:E$10322,1,0)),"",1)</f>
        <v/>
      </c>
      <c r="C498" s="2">
        <v>496</v>
      </c>
      <c r="D498" s="2" t="e">
        <f>VLOOKUP(C498,SOURCE!$V$3:$AC$2856,8,0)</f>
        <v>#N/A</v>
      </c>
      <c r="E498" s="26" t="e">
        <f>CHAR(34)&amp;VLOOKUP(C498,SOURCE!$V$3:$AC$2856,6,0)&amp;CHAR(34)</f>
        <v>#N/A</v>
      </c>
      <c r="F498" s="22" t="e">
        <f>VLOOKUP(C498,SOURCE!$V$3:$AD$2856,9,0)&amp;"           {"&amp;D498&amp;",   "&amp;E498&amp;"},"</f>
        <v>#N/A</v>
      </c>
      <c r="H498" t="b">
        <f>ISNA(VLOOKUP(J498,J822:J$823,1,0))</f>
        <v>1</v>
      </c>
      <c r="I498" s="27" t="e">
        <f>VLOOKUP(C498,SOURCE!V$6:AB$10035,7,0)</f>
        <v>#N/A</v>
      </c>
      <c r="J498" s="28" t="e">
        <f>VLOOKUP(C498,SOURCE!V$6:AB$10035,6,0)</f>
        <v>#N/A</v>
      </c>
      <c r="K498" s="30" t="e">
        <f t="shared" si="36"/>
        <v>#N/A</v>
      </c>
      <c r="L498" s="40" t="e">
        <f>VLOOKUP(C498,SOURCE!V$6:AB$10035,2,0)</f>
        <v>#N/A</v>
      </c>
      <c r="M498" t="e">
        <f>IF(VLOOKUP(I498,SOURCE!B:P,2,0)="/  { itemToBeCoded","To be coded","")</f>
        <v>#N/A</v>
      </c>
      <c r="N498" s="22"/>
      <c r="Q498" s="26" t="e">
        <f>VLOOKUP(I498,SOURCE!B:P,5,0)</f>
        <v>#N/A</v>
      </c>
      <c r="U498" t="e">
        <f t="shared" si="37"/>
        <v>#N/A</v>
      </c>
      <c r="V498" t="e">
        <f t="shared" si="38"/>
        <v>#N/A</v>
      </c>
      <c r="W498" s="22"/>
      <c r="X498" s="22"/>
      <c r="Y498" t="str">
        <f t="shared" si="39"/>
        <v/>
      </c>
    </row>
    <row r="499" spans="1:25" ht="17" thickBot="1">
      <c r="A499" s="24" t="str">
        <f>IF(ISNA(VLOOKUP(D499,D823:D$10322,1,0)),"",1)</f>
        <v/>
      </c>
      <c r="B499" s="24" t="str">
        <f>IF(ISNA(VLOOKUP(E499,E823:E$10322,1,0)),"",1)</f>
        <v/>
      </c>
      <c r="C499" s="2">
        <v>497</v>
      </c>
      <c r="D499" s="2" t="e">
        <f>VLOOKUP(C499,SOURCE!$V$3:$AC$2856,8,0)</f>
        <v>#N/A</v>
      </c>
      <c r="E499" s="26" t="e">
        <f>CHAR(34)&amp;VLOOKUP(C499,SOURCE!$V$3:$AC$2856,6,0)&amp;CHAR(34)</f>
        <v>#N/A</v>
      </c>
      <c r="F499" s="22" t="e">
        <f>VLOOKUP(C499,SOURCE!$V$3:$AD$2856,9,0)&amp;"           {"&amp;D499&amp;",   "&amp;E499&amp;"},"</f>
        <v>#N/A</v>
      </c>
      <c r="H499" t="b">
        <f>ISNA(VLOOKUP(J499,J823:J$823,1,0))</f>
        <v>1</v>
      </c>
      <c r="I499" s="27" t="e">
        <f>VLOOKUP(C499,SOURCE!V$6:AB$10035,7,0)</f>
        <v>#N/A</v>
      </c>
      <c r="J499" s="28" t="e">
        <f>VLOOKUP(C499,SOURCE!V$6:AB$10035,6,0)</f>
        <v>#N/A</v>
      </c>
      <c r="K499" s="30" t="e">
        <f t="shared" si="36"/>
        <v>#N/A</v>
      </c>
      <c r="L499" s="40" t="e">
        <f>VLOOKUP(C499,SOURCE!V$6:AB$10035,2,0)</f>
        <v>#N/A</v>
      </c>
      <c r="M499" t="e">
        <f>IF(VLOOKUP(I499,SOURCE!B:P,2,0)="/  { itemToBeCoded","To be coded","")</f>
        <v>#N/A</v>
      </c>
      <c r="N499" s="22"/>
      <c r="Q499" s="26" t="e">
        <f>VLOOKUP(I499,SOURCE!B:P,5,0)</f>
        <v>#N/A</v>
      </c>
      <c r="U499" t="e">
        <f t="shared" si="37"/>
        <v>#N/A</v>
      </c>
      <c r="V499" t="e">
        <f t="shared" si="38"/>
        <v>#N/A</v>
      </c>
      <c r="W499" s="22"/>
      <c r="X499" s="22"/>
      <c r="Y499" t="str">
        <f t="shared" si="39"/>
        <v/>
      </c>
    </row>
    <row r="500" spans="1:25" ht="17" thickBot="1">
      <c r="A500" s="24" t="str">
        <f>IF(ISNA(VLOOKUP(D500,D824:D$10322,1,0)),"",1)</f>
        <v/>
      </c>
      <c r="B500" s="24" t="str">
        <f>IF(ISNA(VLOOKUP(E500,E824:E$10322,1,0)),"",1)</f>
        <v/>
      </c>
      <c r="C500" s="2">
        <v>498</v>
      </c>
      <c r="D500" s="2" t="e">
        <f>VLOOKUP(C500,SOURCE!$V$3:$AC$2856,8,0)</f>
        <v>#N/A</v>
      </c>
      <c r="E500" s="26" t="e">
        <f>CHAR(34)&amp;VLOOKUP(C500,SOURCE!$V$3:$AC$2856,6,0)&amp;CHAR(34)</f>
        <v>#N/A</v>
      </c>
      <c r="F500" s="22" t="e">
        <f>VLOOKUP(C500,SOURCE!$V$3:$AD$2856,9,0)&amp;"           {"&amp;D500&amp;",   "&amp;E500&amp;"},"</f>
        <v>#N/A</v>
      </c>
      <c r="H500" t="b">
        <f>ISNA(VLOOKUP(J500,J$823:J824,1,0))</f>
        <v>1</v>
      </c>
      <c r="I500" s="27" t="e">
        <f>VLOOKUP(C500,SOURCE!V$6:AB$10035,7,0)</f>
        <v>#N/A</v>
      </c>
      <c r="J500" s="28" t="e">
        <f>VLOOKUP(C500,SOURCE!V$6:AB$10035,6,0)</f>
        <v>#N/A</v>
      </c>
      <c r="K500" s="30" t="e">
        <f t="shared" si="36"/>
        <v>#N/A</v>
      </c>
      <c r="L500" s="40" t="e">
        <f>VLOOKUP(C500,SOURCE!V$6:AB$10035,2,0)</f>
        <v>#N/A</v>
      </c>
      <c r="M500" t="e">
        <f>IF(VLOOKUP(I500,SOURCE!B:P,2,0)="/  { itemToBeCoded","To be coded","")</f>
        <v>#N/A</v>
      </c>
      <c r="N500" s="22"/>
      <c r="Q500" s="26" t="e">
        <f>VLOOKUP(I500,SOURCE!B:P,5,0)</f>
        <v>#N/A</v>
      </c>
      <c r="U500" t="e">
        <f t="shared" si="37"/>
        <v>#N/A</v>
      </c>
      <c r="V500" t="e">
        <f t="shared" si="38"/>
        <v>#N/A</v>
      </c>
      <c r="W500" s="22"/>
      <c r="X500" s="22"/>
      <c r="Y500" t="str">
        <f t="shared" si="39"/>
        <v/>
      </c>
    </row>
    <row r="501" spans="1:25" ht="17" thickBot="1">
      <c r="A501" s="24" t="str">
        <f>IF(ISNA(VLOOKUP(D501,D825:D$10322,1,0)),"",1)</f>
        <v/>
      </c>
      <c r="B501" s="24" t="str">
        <f>IF(ISNA(VLOOKUP(E501,E825:E$10322,1,0)),"",1)</f>
        <v/>
      </c>
      <c r="C501" s="2">
        <v>499</v>
      </c>
      <c r="D501" s="2" t="e">
        <f>VLOOKUP(C501,SOURCE!$V$3:$AC$2856,8,0)</f>
        <v>#N/A</v>
      </c>
      <c r="E501" s="26" t="e">
        <f>CHAR(34)&amp;VLOOKUP(C501,SOURCE!$V$3:$AC$2856,6,0)&amp;CHAR(34)</f>
        <v>#N/A</v>
      </c>
      <c r="F501" s="22" t="e">
        <f>VLOOKUP(C501,SOURCE!$V$3:$AD$2856,9,0)&amp;"           {"&amp;D501&amp;",   "&amp;E501&amp;"},"</f>
        <v>#N/A</v>
      </c>
      <c r="H501" t="b">
        <f>ISNA(VLOOKUP(J501,J$823:J825,1,0))</f>
        <v>1</v>
      </c>
      <c r="I501" s="27" t="e">
        <f>VLOOKUP(C501,SOURCE!V$6:AB$10035,7,0)</f>
        <v>#N/A</v>
      </c>
      <c r="J501" s="28" t="e">
        <f>VLOOKUP(C501,SOURCE!V$6:AB$10035,6,0)</f>
        <v>#N/A</v>
      </c>
      <c r="K501" s="30" t="e">
        <f t="shared" si="36"/>
        <v>#N/A</v>
      </c>
      <c r="L501" s="40" t="e">
        <f>VLOOKUP(C501,SOURCE!V$6:AB$10035,2,0)</f>
        <v>#N/A</v>
      </c>
      <c r="M501" t="e">
        <f>IF(VLOOKUP(I501,SOURCE!B:P,2,0)="/  { itemToBeCoded","To be coded","")</f>
        <v>#N/A</v>
      </c>
      <c r="N501" s="22"/>
      <c r="Q501" s="26" t="e">
        <f>VLOOKUP(I501,SOURCE!B:P,5,0)</f>
        <v>#N/A</v>
      </c>
      <c r="U501" t="e">
        <f t="shared" si="37"/>
        <v>#N/A</v>
      </c>
      <c r="V501" t="e">
        <f t="shared" si="38"/>
        <v>#N/A</v>
      </c>
      <c r="W501" s="22"/>
      <c r="X501" s="22"/>
      <c r="Y501" t="str">
        <f t="shared" si="39"/>
        <v/>
      </c>
    </row>
    <row r="502" spans="1:25" ht="17" thickBot="1">
      <c r="A502" s="24" t="str">
        <f>IF(ISNA(VLOOKUP(D502,D826:D$10322,1,0)),"",1)</f>
        <v/>
      </c>
      <c r="B502" s="24" t="str">
        <f>IF(ISNA(VLOOKUP(E502,E826:E$10322,1,0)),"",1)</f>
        <v/>
      </c>
      <c r="C502" s="2">
        <v>500</v>
      </c>
      <c r="D502" s="2" t="e">
        <f>VLOOKUP(C502,SOURCE!$V$3:$AC$2856,8,0)</f>
        <v>#N/A</v>
      </c>
      <c r="E502" s="26" t="e">
        <f>CHAR(34)&amp;VLOOKUP(C502,SOURCE!$V$3:$AC$2856,6,0)&amp;CHAR(34)</f>
        <v>#N/A</v>
      </c>
      <c r="F502" s="22" t="e">
        <f>VLOOKUP(C502,SOURCE!$V$3:$AD$2856,9,0)&amp;"           {"&amp;D502&amp;",   "&amp;E502&amp;"},"</f>
        <v>#N/A</v>
      </c>
      <c r="H502" t="b">
        <f>ISNA(VLOOKUP(J502,J$823:J826,1,0))</f>
        <v>1</v>
      </c>
      <c r="I502" s="27" t="e">
        <f>VLOOKUP(C502,SOURCE!V$6:AB$10035,7,0)</f>
        <v>#N/A</v>
      </c>
      <c r="J502" s="28" t="e">
        <f>VLOOKUP(C502,SOURCE!V$6:AB$10035,6,0)</f>
        <v>#N/A</v>
      </c>
      <c r="K502" s="30" t="e">
        <f t="shared" si="36"/>
        <v>#N/A</v>
      </c>
      <c r="L502" s="40" t="e">
        <f>VLOOKUP(C502,SOURCE!V$6:AB$10035,2,0)</f>
        <v>#N/A</v>
      </c>
      <c r="M502" t="e">
        <f>IF(VLOOKUP(I502,SOURCE!B:P,2,0)="/  { itemToBeCoded","To be coded","")</f>
        <v>#N/A</v>
      </c>
      <c r="N502" s="22"/>
      <c r="Q502" s="26" t="e">
        <f>VLOOKUP(I502,SOURCE!B:P,5,0)</f>
        <v>#N/A</v>
      </c>
      <c r="U502" t="e">
        <f t="shared" si="37"/>
        <v>#N/A</v>
      </c>
      <c r="V502" t="e">
        <f t="shared" si="38"/>
        <v>#N/A</v>
      </c>
      <c r="W502" s="22"/>
      <c r="X502" s="22"/>
      <c r="Y502" t="str">
        <f t="shared" si="39"/>
        <v/>
      </c>
    </row>
    <row r="503" spans="1:25" ht="17" thickBot="1">
      <c r="A503" s="24" t="str">
        <f>IF(ISNA(VLOOKUP(D503,D827:D$10322,1,0)),"",1)</f>
        <v/>
      </c>
      <c r="B503" s="24" t="str">
        <f>IF(ISNA(VLOOKUP(E503,E827:E$10322,1,0)),"",1)</f>
        <v/>
      </c>
      <c r="C503" s="2">
        <v>501</v>
      </c>
      <c r="D503" s="2" t="e">
        <f>VLOOKUP(C503,SOURCE!$V$3:$AC$2856,8,0)</f>
        <v>#N/A</v>
      </c>
      <c r="E503" s="26" t="e">
        <f>CHAR(34)&amp;VLOOKUP(C503,SOURCE!$V$3:$AC$2856,6,0)&amp;CHAR(34)</f>
        <v>#N/A</v>
      </c>
      <c r="F503" s="22" t="e">
        <f>VLOOKUP(C503,SOURCE!$V$3:$AD$2856,9,0)&amp;"           {"&amp;D503&amp;",   "&amp;E503&amp;"},"</f>
        <v>#N/A</v>
      </c>
      <c r="H503" t="b">
        <f>ISNA(VLOOKUP(J503,J$823:J827,1,0))</f>
        <v>1</v>
      </c>
      <c r="I503" s="27" t="e">
        <f>VLOOKUP(C503,SOURCE!V$6:AB$10035,7,0)</f>
        <v>#N/A</v>
      </c>
      <c r="J503" s="28" t="e">
        <f>VLOOKUP(C503,SOURCE!V$6:AB$10035,6,0)</f>
        <v>#N/A</v>
      </c>
      <c r="K503" s="30" t="e">
        <f t="shared" si="36"/>
        <v>#N/A</v>
      </c>
      <c r="L503" s="40" t="e">
        <f>VLOOKUP(C503,SOURCE!V$6:AB$10035,2,0)</f>
        <v>#N/A</v>
      </c>
      <c r="M503" t="e">
        <f>IF(VLOOKUP(I503,SOURCE!B:P,2,0)="/  { itemToBeCoded","To be coded","")</f>
        <v>#N/A</v>
      </c>
      <c r="N503" s="22"/>
      <c r="Q503" s="26" t="e">
        <f>VLOOKUP(I503,SOURCE!B:P,5,0)</f>
        <v>#N/A</v>
      </c>
      <c r="U503" t="e">
        <f t="shared" si="37"/>
        <v>#N/A</v>
      </c>
      <c r="V503" t="e">
        <f t="shared" si="38"/>
        <v>#N/A</v>
      </c>
      <c r="W503" s="22"/>
      <c r="X503" s="22"/>
      <c r="Y503" t="str">
        <f t="shared" si="39"/>
        <v/>
      </c>
    </row>
    <row r="504" spans="1:25" ht="17" thickBot="1">
      <c r="A504" s="24" t="str">
        <f>IF(ISNA(VLOOKUP(D504,D828:D$10322,1,0)),"",1)</f>
        <v/>
      </c>
      <c r="B504" s="24" t="str">
        <f>IF(ISNA(VLOOKUP(E504,E828:E$10322,1,0)),"",1)</f>
        <v/>
      </c>
      <c r="C504" s="2">
        <v>502</v>
      </c>
      <c r="D504" s="2" t="e">
        <f>VLOOKUP(C504,SOURCE!$V$3:$AC$2856,8,0)</f>
        <v>#N/A</v>
      </c>
      <c r="E504" s="26" t="e">
        <f>CHAR(34)&amp;VLOOKUP(C504,SOURCE!$V$3:$AC$2856,6,0)&amp;CHAR(34)</f>
        <v>#N/A</v>
      </c>
      <c r="F504" s="22" t="e">
        <f>VLOOKUP(C504,SOURCE!$V$3:$AD$2856,9,0)&amp;"           {"&amp;D504&amp;",   "&amp;E504&amp;"},"</f>
        <v>#N/A</v>
      </c>
      <c r="H504" t="b">
        <f>ISNA(VLOOKUP(J504,J$823:J828,1,0))</f>
        <v>1</v>
      </c>
      <c r="I504" s="27" t="e">
        <f>VLOOKUP(C504,SOURCE!V$6:AB$10035,7,0)</f>
        <v>#N/A</v>
      </c>
      <c r="J504" s="28" t="e">
        <f>VLOOKUP(C504,SOURCE!V$6:AB$10035,6,0)</f>
        <v>#N/A</v>
      </c>
      <c r="K504" s="30" t="e">
        <f t="shared" si="36"/>
        <v>#N/A</v>
      </c>
      <c r="L504" s="40" t="e">
        <f>VLOOKUP(C504,SOURCE!V$6:AB$10035,2,0)</f>
        <v>#N/A</v>
      </c>
      <c r="M504" t="e">
        <f>IF(VLOOKUP(I504,SOURCE!B:P,2,0)="/  { itemToBeCoded","To be coded","")</f>
        <v>#N/A</v>
      </c>
      <c r="N504" s="22"/>
      <c r="Q504" s="26" t="e">
        <f>VLOOKUP(I504,SOURCE!B:P,5,0)</f>
        <v>#N/A</v>
      </c>
      <c r="U504" t="e">
        <f t="shared" si="37"/>
        <v>#N/A</v>
      </c>
      <c r="V504" t="e">
        <f t="shared" si="38"/>
        <v>#N/A</v>
      </c>
      <c r="W504" s="22"/>
      <c r="X504" s="22"/>
      <c r="Y504" t="str">
        <f t="shared" si="39"/>
        <v/>
      </c>
    </row>
    <row r="505" spans="1:25" ht="17" thickBot="1">
      <c r="A505" s="24" t="str">
        <f>IF(ISNA(VLOOKUP(D505,D829:D$10322,1,0)),"",1)</f>
        <v/>
      </c>
      <c r="B505" s="24" t="str">
        <f>IF(ISNA(VLOOKUP(E505,E829:E$10322,1,0)),"",1)</f>
        <v/>
      </c>
      <c r="C505" s="2">
        <v>503</v>
      </c>
      <c r="D505" s="2" t="e">
        <f>VLOOKUP(C505,SOURCE!$V$3:$AC$2856,8,0)</f>
        <v>#N/A</v>
      </c>
      <c r="E505" s="26" t="e">
        <f>CHAR(34)&amp;VLOOKUP(C505,SOURCE!$V$3:$AC$2856,6,0)&amp;CHAR(34)</f>
        <v>#N/A</v>
      </c>
      <c r="F505" s="22" t="e">
        <f>VLOOKUP(C505,SOURCE!$V$3:$AD$2856,9,0)&amp;"           {"&amp;D505&amp;",   "&amp;E505&amp;"},"</f>
        <v>#N/A</v>
      </c>
      <c r="H505" t="b">
        <f>ISNA(VLOOKUP(J505,J$823:J829,1,0))</f>
        <v>1</v>
      </c>
      <c r="I505" s="27" t="e">
        <f>VLOOKUP(C505,SOURCE!V$6:AB$10035,7,0)</f>
        <v>#N/A</v>
      </c>
      <c r="J505" s="28" t="e">
        <f>VLOOKUP(C505,SOURCE!V$6:AB$10035,6,0)</f>
        <v>#N/A</v>
      </c>
      <c r="K505" s="30" t="e">
        <f t="shared" si="36"/>
        <v>#N/A</v>
      </c>
      <c r="L505" s="40" t="e">
        <f>VLOOKUP(C505,SOURCE!V$6:AB$10035,2,0)</f>
        <v>#N/A</v>
      </c>
      <c r="M505" t="e">
        <f>IF(VLOOKUP(I505,SOURCE!B:P,2,0)="/  { itemToBeCoded","To be coded","")</f>
        <v>#N/A</v>
      </c>
      <c r="N505" s="22"/>
      <c r="Q505" s="26" t="e">
        <f>VLOOKUP(I505,SOURCE!B:P,5,0)</f>
        <v>#N/A</v>
      </c>
      <c r="U505" t="e">
        <f t="shared" si="37"/>
        <v>#N/A</v>
      </c>
      <c r="V505" t="e">
        <f t="shared" si="38"/>
        <v>#N/A</v>
      </c>
      <c r="W505" s="22"/>
      <c r="X505" s="22"/>
      <c r="Y505" t="str">
        <f t="shared" si="39"/>
        <v/>
      </c>
    </row>
    <row r="506" spans="1:25" ht="17" thickBot="1">
      <c r="A506" s="24" t="str">
        <f>IF(ISNA(VLOOKUP(D506,D830:D$10322,1,0)),"",1)</f>
        <v/>
      </c>
      <c r="B506" s="24" t="str">
        <f>IF(ISNA(VLOOKUP(E506,E830:E$10322,1,0)),"",1)</f>
        <v/>
      </c>
      <c r="C506" s="2">
        <v>504</v>
      </c>
      <c r="D506" s="2" t="e">
        <f>VLOOKUP(C506,SOURCE!$V$3:$AC$2856,8,0)</f>
        <v>#N/A</v>
      </c>
      <c r="E506" s="26" t="e">
        <f>CHAR(34)&amp;VLOOKUP(C506,SOURCE!$V$3:$AC$2856,6,0)&amp;CHAR(34)</f>
        <v>#N/A</v>
      </c>
      <c r="F506" s="22" t="e">
        <f>VLOOKUP(C506,SOURCE!$V$3:$AD$2856,9,0)&amp;"           {"&amp;D506&amp;",   "&amp;E506&amp;"},"</f>
        <v>#N/A</v>
      </c>
      <c r="H506" t="b">
        <f>ISNA(VLOOKUP(J506,J$823:J830,1,0))</f>
        <v>1</v>
      </c>
      <c r="I506" s="27" t="e">
        <f>VLOOKUP(C506,SOURCE!V$6:AB$10035,7,0)</f>
        <v>#N/A</v>
      </c>
      <c r="J506" s="28" t="e">
        <f>VLOOKUP(C506,SOURCE!V$6:AB$10035,6,0)</f>
        <v>#N/A</v>
      </c>
      <c r="K506" s="30" t="e">
        <f t="shared" si="36"/>
        <v>#N/A</v>
      </c>
      <c r="L506" s="40" t="e">
        <f>VLOOKUP(C506,SOURCE!V$6:AB$10035,2,0)</f>
        <v>#N/A</v>
      </c>
      <c r="M506" t="e">
        <f>IF(VLOOKUP(I506,SOURCE!B:P,2,0)="/  { itemToBeCoded","To be coded","")</f>
        <v>#N/A</v>
      </c>
      <c r="N506" s="22"/>
      <c r="Q506" s="26" t="e">
        <f>VLOOKUP(I506,SOURCE!B:P,5,0)</f>
        <v>#N/A</v>
      </c>
      <c r="U506" t="e">
        <f t="shared" si="37"/>
        <v>#N/A</v>
      </c>
      <c r="V506" t="e">
        <f t="shared" si="38"/>
        <v>#N/A</v>
      </c>
      <c r="W506" s="22"/>
      <c r="X506" s="22"/>
      <c r="Y506" t="str">
        <f t="shared" si="39"/>
        <v/>
      </c>
    </row>
    <row r="507" spans="1:25" ht="17" thickBot="1">
      <c r="A507" s="24" t="str">
        <f>IF(ISNA(VLOOKUP(D507,D831:D$10322,1,0)),"",1)</f>
        <v/>
      </c>
      <c r="B507" s="24" t="str">
        <f>IF(ISNA(VLOOKUP(E507,E831:E$10322,1,0)),"",1)</f>
        <v/>
      </c>
      <c r="C507" s="2">
        <v>505</v>
      </c>
      <c r="D507" s="2" t="e">
        <f>VLOOKUP(C507,SOURCE!$V$3:$AC$2856,8,0)</f>
        <v>#N/A</v>
      </c>
      <c r="E507" s="26" t="e">
        <f>CHAR(34)&amp;VLOOKUP(C507,SOURCE!$V$3:$AC$2856,6,0)&amp;CHAR(34)</f>
        <v>#N/A</v>
      </c>
      <c r="F507" s="22" t="e">
        <f>VLOOKUP(C507,SOURCE!$V$3:$AD$2856,9,0)&amp;"           {"&amp;D507&amp;",   "&amp;E507&amp;"},"</f>
        <v>#N/A</v>
      </c>
      <c r="H507" t="b">
        <f>ISNA(VLOOKUP(J507,J$823:J831,1,0))</f>
        <v>1</v>
      </c>
      <c r="I507" s="27" t="e">
        <f>VLOOKUP(C507,SOURCE!V$6:AB$10035,7,0)</f>
        <v>#N/A</v>
      </c>
      <c r="J507" s="28" t="e">
        <f>VLOOKUP(C507,SOURCE!V$6:AB$10035,6,0)</f>
        <v>#N/A</v>
      </c>
      <c r="K507" s="30" t="e">
        <f t="shared" si="36"/>
        <v>#N/A</v>
      </c>
      <c r="L507" s="40" t="e">
        <f>VLOOKUP(C507,SOURCE!V$6:AB$10035,2,0)</f>
        <v>#N/A</v>
      </c>
      <c r="M507" t="e">
        <f>IF(VLOOKUP(I507,SOURCE!B:P,2,0)="/  { itemToBeCoded","To be coded","")</f>
        <v>#N/A</v>
      </c>
      <c r="N507" s="22"/>
      <c r="Q507" s="26" t="e">
        <f>VLOOKUP(I507,SOURCE!B:P,5,0)</f>
        <v>#N/A</v>
      </c>
      <c r="U507" t="e">
        <f t="shared" si="37"/>
        <v>#N/A</v>
      </c>
      <c r="V507" t="e">
        <f t="shared" si="38"/>
        <v>#N/A</v>
      </c>
      <c r="W507" s="22"/>
      <c r="X507" s="22"/>
      <c r="Y507" t="str">
        <f t="shared" si="39"/>
        <v/>
      </c>
    </row>
    <row r="508" spans="1:25" ht="17" thickBot="1">
      <c r="A508" s="24" t="str">
        <f>IF(ISNA(VLOOKUP(D508,D832:D$10322,1,0)),"",1)</f>
        <v/>
      </c>
      <c r="B508" s="24" t="str">
        <f>IF(ISNA(VLOOKUP(E508,E832:E$10322,1,0)),"",1)</f>
        <v/>
      </c>
      <c r="C508" s="2">
        <v>506</v>
      </c>
      <c r="D508" s="2" t="e">
        <f>VLOOKUP(C508,SOURCE!$V$3:$AC$2856,8,0)</f>
        <v>#N/A</v>
      </c>
      <c r="E508" s="26" t="e">
        <f>CHAR(34)&amp;VLOOKUP(C508,SOURCE!$V$3:$AC$2856,6,0)&amp;CHAR(34)</f>
        <v>#N/A</v>
      </c>
      <c r="F508" s="22" t="e">
        <f>VLOOKUP(C508,SOURCE!$V$3:$AD$2856,9,0)&amp;"           {"&amp;D508&amp;",   "&amp;E508&amp;"},"</f>
        <v>#N/A</v>
      </c>
      <c r="H508" t="b">
        <f>ISNA(VLOOKUP(J508,J$823:J832,1,0))</f>
        <v>1</v>
      </c>
      <c r="I508" s="27" t="e">
        <f>VLOOKUP(C508,SOURCE!V$6:AB$10035,7,0)</f>
        <v>#N/A</v>
      </c>
      <c r="J508" s="28" t="e">
        <f>VLOOKUP(C508,SOURCE!V$6:AB$10035,6,0)</f>
        <v>#N/A</v>
      </c>
      <c r="K508" s="30" t="e">
        <f t="shared" si="36"/>
        <v>#N/A</v>
      </c>
      <c r="L508" s="40" t="e">
        <f>VLOOKUP(C508,SOURCE!V$6:AB$10035,2,0)</f>
        <v>#N/A</v>
      </c>
      <c r="M508" t="e">
        <f>IF(VLOOKUP(I508,SOURCE!B:P,2,0)="/  { itemToBeCoded","To be coded","")</f>
        <v>#N/A</v>
      </c>
      <c r="N508" s="22"/>
      <c r="Q508" s="26" t="e">
        <f>VLOOKUP(I508,SOURCE!B:P,5,0)</f>
        <v>#N/A</v>
      </c>
      <c r="U508" t="e">
        <f t="shared" si="37"/>
        <v>#N/A</v>
      </c>
      <c r="V508" t="e">
        <f t="shared" si="38"/>
        <v>#N/A</v>
      </c>
      <c r="W508" s="22"/>
      <c r="X508" s="22"/>
      <c r="Y508" t="str">
        <f t="shared" si="39"/>
        <v/>
      </c>
    </row>
    <row r="509" spans="1:25" ht="17" thickBot="1">
      <c r="A509" s="24" t="str">
        <f>IF(ISNA(VLOOKUP(D509,D833:D$10322,1,0)),"",1)</f>
        <v/>
      </c>
      <c r="B509" s="24" t="str">
        <f>IF(ISNA(VLOOKUP(E509,E833:E$10322,1,0)),"",1)</f>
        <v/>
      </c>
      <c r="C509" s="2">
        <v>507</v>
      </c>
      <c r="D509" s="2" t="e">
        <f>VLOOKUP(C509,SOURCE!$V$3:$AC$2856,8,0)</f>
        <v>#N/A</v>
      </c>
      <c r="E509" s="26" t="e">
        <f>CHAR(34)&amp;VLOOKUP(C509,SOURCE!$V$3:$AC$2856,6,0)&amp;CHAR(34)</f>
        <v>#N/A</v>
      </c>
      <c r="F509" s="22" t="e">
        <f>VLOOKUP(C509,SOURCE!$V$3:$AD$2856,9,0)&amp;"           {"&amp;D509&amp;",   "&amp;E509&amp;"},"</f>
        <v>#N/A</v>
      </c>
      <c r="H509" t="b">
        <f>ISNA(VLOOKUP(J509,J$823:J833,1,0))</f>
        <v>1</v>
      </c>
      <c r="I509" s="27" t="e">
        <f>VLOOKUP(C509,SOURCE!V$6:AB$10035,7,0)</f>
        <v>#N/A</v>
      </c>
      <c r="J509" s="28" t="e">
        <f>VLOOKUP(C509,SOURCE!V$6:AB$10035,6,0)</f>
        <v>#N/A</v>
      </c>
      <c r="K509" s="30" t="e">
        <f t="shared" si="36"/>
        <v>#N/A</v>
      </c>
      <c r="L509" s="40" t="e">
        <f>VLOOKUP(C509,SOURCE!V$6:AB$10035,2,0)</f>
        <v>#N/A</v>
      </c>
      <c r="M509" t="e">
        <f>IF(VLOOKUP(I509,SOURCE!B:P,2,0)="/  { itemToBeCoded","To be coded","")</f>
        <v>#N/A</v>
      </c>
      <c r="N509" s="22"/>
      <c r="Q509" s="26" t="e">
        <f>VLOOKUP(I509,SOURCE!B:P,5,0)</f>
        <v>#N/A</v>
      </c>
      <c r="U509" t="e">
        <f t="shared" si="37"/>
        <v>#N/A</v>
      </c>
      <c r="V509" t="e">
        <f t="shared" si="38"/>
        <v>#N/A</v>
      </c>
      <c r="W509" s="22"/>
      <c r="X509" s="22"/>
      <c r="Y509" t="str">
        <f t="shared" si="39"/>
        <v/>
      </c>
    </row>
    <row r="510" spans="1:25" ht="17" thickBot="1">
      <c r="A510" s="24" t="str">
        <f>IF(ISNA(VLOOKUP(D510,D834:D$10322,1,0)),"",1)</f>
        <v/>
      </c>
      <c r="B510" s="24" t="str">
        <f>IF(ISNA(VLOOKUP(E510,E834:E$10322,1,0)),"",1)</f>
        <v/>
      </c>
      <c r="C510" s="2">
        <v>508</v>
      </c>
      <c r="D510" s="2" t="e">
        <f>VLOOKUP(C510,SOURCE!$V$3:$AC$2856,8,0)</f>
        <v>#N/A</v>
      </c>
      <c r="E510" s="26" t="e">
        <f>CHAR(34)&amp;VLOOKUP(C510,SOURCE!$V$3:$AC$2856,6,0)&amp;CHAR(34)</f>
        <v>#N/A</v>
      </c>
      <c r="F510" s="22" t="e">
        <f>VLOOKUP(C510,SOURCE!$V$3:$AD$2856,9,0)&amp;"           {"&amp;D510&amp;",   "&amp;E510&amp;"},"</f>
        <v>#N/A</v>
      </c>
      <c r="H510" t="b">
        <f>ISNA(VLOOKUP(J510,J$823:J834,1,0))</f>
        <v>1</v>
      </c>
      <c r="I510" s="27" t="e">
        <f>VLOOKUP(C510,SOURCE!V$6:AB$10035,7,0)</f>
        <v>#N/A</v>
      </c>
      <c r="J510" s="28" t="e">
        <f>VLOOKUP(C510,SOURCE!V$6:AB$10035,6,0)</f>
        <v>#N/A</v>
      </c>
      <c r="K510" s="30" t="e">
        <f t="shared" si="36"/>
        <v>#N/A</v>
      </c>
      <c r="L510" s="40" t="e">
        <f>VLOOKUP(C510,SOURCE!V$6:AB$10035,2,0)</f>
        <v>#N/A</v>
      </c>
      <c r="M510" t="e">
        <f>IF(VLOOKUP(I510,SOURCE!B:P,2,0)="/  { itemToBeCoded","To be coded","")</f>
        <v>#N/A</v>
      </c>
      <c r="N510" s="22"/>
      <c r="Q510" s="26" t="e">
        <f>VLOOKUP(I510,SOURCE!B:P,5,0)</f>
        <v>#N/A</v>
      </c>
      <c r="U510" t="e">
        <f t="shared" si="37"/>
        <v>#N/A</v>
      </c>
      <c r="V510" t="e">
        <f t="shared" si="38"/>
        <v>#N/A</v>
      </c>
      <c r="W510" s="22"/>
      <c r="X510" s="22"/>
      <c r="Y510" t="str">
        <f t="shared" si="39"/>
        <v/>
      </c>
    </row>
    <row r="511" spans="1:25" ht="17" thickBot="1">
      <c r="A511" s="24" t="str">
        <f>IF(ISNA(VLOOKUP(D511,D835:D$10322,1,0)),"",1)</f>
        <v/>
      </c>
      <c r="B511" s="24" t="str">
        <f>IF(ISNA(VLOOKUP(E511,E835:E$10322,1,0)),"",1)</f>
        <v/>
      </c>
      <c r="C511" s="2">
        <v>509</v>
      </c>
      <c r="D511" s="2" t="e">
        <f>VLOOKUP(C511,SOURCE!$V$3:$AC$2856,8,0)</f>
        <v>#N/A</v>
      </c>
      <c r="E511" s="26" t="e">
        <f>CHAR(34)&amp;VLOOKUP(C511,SOURCE!$V$3:$AC$2856,6,0)&amp;CHAR(34)</f>
        <v>#N/A</v>
      </c>
      <c r="F511" s="22" t="e">
        <f>VLOOKUP(C511,SOURCE!$V$3:$AD$2856,9,0)&amp;"           {"&amp;D511&amp;",   "&amp;E511&amp;"},"</f>
        <v>#N/A</v>
      </c>
      <c r="H511" t="b">
        <f>ISNA(VLOOKUP(J511,J$823:J835,1,0))</f>
        <v>1</v>
      </c>
      <c r="I511" s="27" t="e">
        <f>VLOOKUP(C511,SOURCE!V$6:AB$10035,7,0)</f>
        <v>#N/A</v>
      </c>
      <c r="J511" s="28" t="e">
        <f>VLOOKUP(C511,SOURCE!V$6:AB$10035,6,0)</f>
        <v>#N/A</v>
      </c>
      <c r="K511" s="30" t="e">
        <f t="shared" si="36"/>
        <v>#N/A</v>
      </c>
      <c r="L511" s="40" t="e">
        <f>VLOOKUP(C511,SOURCE!V$6:AB$10035,2,0)</f>
        <v>#N/A</v>
      </c>
      <c r="M511" t="e">
        <f>IF(VLOOKUP(I511,SOURCE!B:P,2,0)="/  { itemToBeCoded","To be coded","")</f>
        <v>#N/A</v>
      </c>
      <c r="N511" s="22"/>
      <c r="Q511" s="26" t="e">
        <f>VLOOKUP(I511,SOURCE!B:P,5,0)</f>
        <v>#N/A</v>
      </c>
      <c r="U511" t="e">
        <f t="shared" si="37"/>
        <v>#N/A</v>
      </c>
      <c r="V511" t="e">
        <f t="shared" si="38"/>
        <v>#N/A</v>
      </c>
      <c r="W511" s="22"/>
      <c r="X511" s="22"/>
      <c r="Y511" t="str">
        <f t="shared" si="39"/>
        <v/>
      </c>
    </row>
    <row r="512" spans="1:25" ht="17" thickBot="1">
      <c r="A512" s="24" t="str">
        <f>IF(ISNA(VLOOKUP(D512,D836:D$10322,1,0)),"",1)</f>
        <v/>
      </c>
      <c r="B512" s="24" t="str">
        <f>IF(ISNA(VLOOKUP(E512,E836:E$10322,1,0)),"",1)</f>
        <v/>
      </c>
      <c r="C512" s="2">
        <v>510</v>
      </c>
      <c r="D512" s="2" t="e">
        <f>VLOOKUP(C512,SOURCE!$V$3:$AC$2856,8,0)</f>
        <v>#N/A</v>
      </c>
      <c r="E512" s="26" t="e">
        <f>CHAR(34)&amp;VLOOKUP(C512,SOURCE!$V$3:$AC$2856,6,0)&amp;CHAR(34)</f>
        <v>#N/A</v>
      </c>
      <c r="F512" s="22" t="e">
        <f>VLOOKUP(C512,SOURCE!$V$3:$AD$2856,9,0)&amp;"           {"&amp;D512&amp;",   "&amp;E512&amp;"},"</f>
        <v>#N/A</v>
      </c>
      <c r="H512" t="b">
        <f>ISNA(VLOOKUP(J512,J$823:J836,1,0))</f>
        <v>1</v>
      </c>
      <c r="I512" s="27" t="e">
        <f>VLOOKUP(C512,SOURCE!V$6:AB$10035,7,0)</f>
        <v>#N/A</v>
      </c>
      <c r="J512" s="28" t="e">
        <f>VLOOKUP(C512,SOURCE!V$6:AB$10035,6,0)</f>
        <v>#N/A</v>
      </c>
      <c r="K512" s="30" t="e">
        <f t="shared" si="36"/>
        <v>#N/A</v>
      </c>
      <c r="L512" s="40" t="e">
        <f>VLOOKUP(C512,SOURCE!V$6:AB$10035,2,0)</f>
        <v>#N/A</v>
      </c>
      <c r="M512" t="e">
        <f>IF(VLOOKUP(I512,SOURCE!B:P,2,0)="/  { itemToBeCoded","To be coded","")</f>
        <v>#N/A</v>
      </c>
      <c r="N512" s="22"/>
      <c r="Q512" s="26" t="e">
        <f>VLOOKUP(I512,SOURCE!B:P,5,0)</f>
        <v>#N/A</v>
      </c>
      <c r="U512" t="e">
        <f t="shared" si="37"/>
        <v>#N/A</v>
      </c>
      <c r="V512" t="e">
        <f t="shared" si="38"/>
        <v>#N/A</v>
      </c>
      <c r="W512" s="22"/>
      <c r="X512" s="22"/>
      <c r="Y512" t="str">
        <f t="shared" si="39"/>
        <v/>
      </c>
    </row>
    <row r="513" spans="1:25" ht="17" thickBot="1">
      <c r="A513" s="24" t="str">
        <f>IF(ISNA(VLOOKUP(D513,D837:D$10322,1,0)),"",1)</f>
        <v/>
      </c>
      <c r="B513" s="24" t="str">
        <f>IF(ISNA(VLOOKUP(E513,E837:E$10322,1,0)),"",1)</f>
        <v/>
      </c>
      <c r="C513" s="2">
        <v>511</v>
      </c>
      <c r="D513" s="2" t="e">
        <f>VLOOKUP(C513,SOURCE!$V$3:$AC$2856,8,0)</f>
        <v>#N/A</v>
      </c>
      <c r="E513" s="26" t="e">
        <f>CHAR(34)&amp;VLOOKUP(C513,SOURCE!$V$3:$AC$2856,6,0)&amp;CHAR(34)</f>
        <v>#N/A</v>
      </c>
      <c r="F513" s="22" t="e">
        <f>VLOOKUP(C513,SOURCE!$V$3:$AD$2856,9,0)&amp;"           {"&amp;D513&amp;",   "&amp;E513&amp;"},"</f>
        <v>#N/A</v>
      </c>
      <c r="H513" t="b">
        <f>ISNA(VLOOKUP(J513,J$823:J837,1,0))</f>
        <v>1</v>
      </c>
      <c r="I513" s="27" t="e">
        <f>VLOOKUP(C513,SOURCE!V$6:AB$10035,7,0)</f>
        <v>#N/A</v>
      </c>
      <c r="J513" s="28" t="e">
        <f>VLOOKUP(C513,SOURCE!V$6:AB$10035,6,0)</f>
        <v>#N/A</v>
      </c>
      <c r="K513" s="30" t="e">
        <f t="shared" si="36"/>
        <v>#N/A</v>
      </c>
      <c r="L513" s="40" t="e">
        <f>VLOOKUP(C513,SOURCE!V$6:AB$10035,2,0)</f>
        <v>#N/A</v>
      </c>
      <c r="M513" t="e">
        <f>IF(VLOOKUP(I513,SOURCE!B:P,2,0)="/  { itemToBeCoded","To be coded","")</f>
        <v>#N/A</v>
      </c>
      <c r="N513" s="22"/>
      <c r="Q513" s="26" t="e">
        <f>VLOOKUP(I513,SOURCE!B:P,5,0)</f>
        <v>#N/A</v>
      </c>
      <c r="U513" t="e">
        <f t="shared" si="37"/>
        <v>#N/A</v>
      </c>
      <c r="V513" t="e">
        <f t="shared" si="38"/>
        <v>#N/A</v>
      </c>
      <c r="W513" s="22"/>
      <c r="X513" s="22"/>
      <c r="Y513" t="str">
        <f t="shared" si="39"/>
        <v/>
      </c>
    </row>
    <row r="514" spans="1:25" ht="17" thickBot="1">
      <c r="A514" s="24" t="str">
        <f>IF(ISNA(VLOOKUP(D514,D838:D$10322,1,0)),"",1)</f>
        <v/>
      </c>
      <c r="B514" s="24" t="str">
        <f>IF(ISNA(VLOOKUP(E514,E838:E$10322,1,0)),"",1)</f>
        <v/>
      </c>
      <c r="C514" s="2">
        <v>512</v>
      </c>
      <c r="D514" s="2" t="e">
        <f>VLOOKUP(C514,SOURCE!$V$3:$AC$2856,8,0)</f>
        <v>#N/A</v>
      </c>
      <c r="E514" s="26" t="e">
        <f>CHAR(34)&amp;VLOOKUP(C514,SOURCE!$V$3:$AC$2856,6,0)&amp;CHAR(34)</f>
        <v>#N/A</v>
      </c>
      <c r="F514" s="22" t="e">
        <f>VLOOKUP(C514,SOURCE!$V$3:$AD$2856,9,0)&amp;"           {"&amp;D514&amp;",   "&amp;E514&amp;"},"</f>
        <v>#N/A</v>
      </c>
      <c r="H514" t="b">
        <f>ISNA(VLOOKUP(J514,J$823:J838,1,0))</f>
        <v>1</v>
      </c>
      <c r="I514" s="27" t="e">
        <f>VLOOKUP(C514,SOURCE!V$6:AB$10035,7,0)</f>
        <v>#N/A</v>
      </c>
      <c r="J514" s="28" t="e">
        <f>VLOOKUP(C514,SOURCE!V$6:AB$10035,6,0)</f>
        <v>#N/A</v>
      </c>
      <c r="K514" s="30" t="e">
        <f t="shared" si="36"/>
        <v>#N/A</v>
      </c>
      <c r="L514" s="40" t="e">
        <f>VLOOKUP(C514,SOURCE!V$6:AB$10035,2,0)</f>
        <v>#N/A</v>
      </c>
      <c r="M514" t="e">
        <f>IF(VLOOKUP(I514,SOURCE!B:P,2,0)="/  { itemToBeCoded","To be coded","")</f>
        <v>#N/A</v>
      </c>
      <c r="N514" s="22"/>
      <c r="Q514" s="26" t="e">
        <f>VLOOKUP(I514,SOURCE!B:P,5,0)</f>
        <v>#N/A</v>
      </c>
      <c r="U514" t="e">
        <f t="shared" si="37"/>
        <v>#N/A</v>
      </c>
      <c r="V514" t="e">
        <f t="shared" si="38"/>
        <v>#N/A</v>
      </c>
      <c r="W514" s="22"/>
      <c r="X514" s="22"/>
      <c r="Y514" t="str">
        <f t="shared" si="39"/>
        <v/>
      </c>
    </row>
    <row r="515" spans="1:25" ht="17" thickBot="1">
      <c r="A515" s="24" t="str">
        <f>IF(ISNA(VLOOKUP(D515,D839:D$10322,1,0)),"",1)</f>
        <v/>
      </c>
      <c r="B515" s="24" t="str">
        <f>IF(ISNA(VLOOKUP(E515,E839:E$10322,1,0)),"",1)</f>
        <v/>
      </c>
      <c r="C515" s="2">
        <v>513</v>
      </c>
      <c r="D515" s="2" t="e">
        <f>VLOOKUP(C515,SOURCE!$V$3:$AC$2856,8,0)</f>
        <v>#N/A</v>
      </c>
      <c r="E515" s="26" t="e">
        <f>CHAR(34)&amp;VLOOKUP(C515,SOURCE!$V$3:$AC$2856,6,0)&amp;CHAR(34)</f>
        <v>#N/A</v>
      </c>
      <c r="F515" s="22" t="e">
        <f>VLOOKUP(C515,SOURCE!$V$3:$AD$2856,9,0)&amp;"           {"&amp;D515&amp;",   "&amp;E515&amp;"},"</f>
        <v>#N/A</v>
      </c>
      <c r="H515" t="b">
        <f>ISNA(VLOOKUP(J515,J$823:J839,1,0))</f>
        <v>1</v>
      </c>
      <c r="I515" s="27" t="e">
        <f>VLOOKUP(C515,SOURCE!V$6:AB$10035,7,0)</f>
        <v>#N/A</v>
      </c>
      <c r="J515" s="28" t="e">
        <f>VLOOKUP(C515,SOURCE!V$6:AB$10035,6,0)</f>
        <v>#N/A</v>
      </c>
      <c r="K515" s="30" t="e">
        <f t="shared" si="36"/>
        <v>#N/A</v>
      </c>
      <c r="L515" s="40" t="e">
        <f>VLOOKUP(C515,SOURCE!V$6:AB$10035,2,0)</f>
        <v>#N/A</v>
      </c>
      <c r="M515" t="e">
        <f>IF(VLOOKUP(I515,SOURCE!B:P,2,0)="/  { itemToBeCoded","To be coded","")</f>
        <v>#N/A</v>
      </c>
      <c r="N515" s="22"/>
      <c r="Q515" s="26" t="e">
        <f>VLOOKUP(I515,SOURCE!B:P,5,0)</f>
        <v>#N/A</v>
      </c>
      <c r="U515" t="e">
        <f t="shared" si="37"/>
        <v>#N/A</v>
      </c>
      <c r="V515" t="e">
        <f t="shared" si="38"/>
        <v>#N/A</v>
      </c>
      <c r="W515" s="22"/>
      <c r="X515" s="22"/>
      <c r="Y515" t="str">
        <f t="shared" si="39"/>
        <v/>
      </c>
    </row>
    <row r="516" spans="1:25" ht="17" thickBot="1">
      <c r="A516" s="24" t="str">
        <f>IF(ISNA(VLOOKUP(D516,D840:D$10322,1,0)),"",1)</f>
        <v/>
      </c>
      <c r="B516" s="24" t="str">
        <f>IF(ISNA(VLOOKUP(E516,E840:E$10322,1,0)),"",1)</f>
        <v/>
      </c>
      <c r="C516" s="2">
        <v>514</v>
      </c>
      <c r="D516" s="2" t="e">
        <f>VLOOKUP(C516,SOURCE!$V$3:$AC$2856,8,0)</f>
        <v>#N/A</v>
      </c>
      <c r="E516" s="26" t="e">
        <f>CHAR(34)&amp;VLOOKUP(C516,SOURCE!$V$3:$AC$2856,6,0)&amp;CHAR(34)</f>
        <v>#N/A</v>
      </c>
      <c r="F516" s="22" t="e">
        <f>VLOOKUP(C516,SOURCE!$V$3:$AD$2856,9,0)&amp;"           {"&amp;D516&amp;",   "&amp;E516&amp;"},"</f>
        <v>#N/A</v>
      </c>
      <c r="H516" t="b">
        <f>ISNA(VLOOKUP(J516,J$823:J840,1,0))</f>
        <v>1</v>
      </c>
      <c r="I516" s="27" t="e">
        <f>VLOOKUP(C516,SOURCE!V$6:AB$10035,7,0)</f>
        <v>#N/A</v>
      </c>
      <c r="J516" s="28" t="e">
        <f>VLOOKUP(C516,SOURCE!V$6:AB$10035,6,0)</f>
        <v>#N/A</v>
      </c>
      <c r="K516" s="30" t="e">
        <f t="shared" si="36"/>
        <v>#N/A</v>
      </c>
      <c r="L516" s="40" t="e">
        <f>VLOOKUP(C516,SOURCE!V$6:AB$10035,2,0)</f>
        <v>#N/A</v>
      </c>
      <c r="M516" t="e">
        <f>IF(VLOOKUP(I516,SOURCE!B:P,2,0)="/  { itemToBeCoded","To be coded","")</f>
        <v>#N/A</v>
      </c>
      <c r="N516" s="22"/>
      <c r="Q516" s="26" t="e">
        <f>VLOOKUP(I516,SOURCE!B:P,5,0)</f>
        <v>#N/A</v>
      </c>
      <c r="U516" t="e">
        <f t="shared" si="37"/>
        <v>#N/A</v>
      </c>
      <c r="V516" t="e">
        <f t="shared" si="38"/>
        <v>#N/A</v>
      </c>
      <c r="W516" s="22"/>
      <c r="X516" s="22"/>
      <c r="Y516" t="str">
        <f t="shared" si="39"/>
        <v/>
      </c>
    </row>
    <row r="517" spans="1:25" ht="17" thickBot="1">
      <c r="A517" s="24" t="str">
        <f>IF(ISNA(VLOOKUP(D517,D841:D$10322,1,0)),"",1)</f>
        <v/>
      </c>
      <c r="B517" s="24" t="str">
        <f>IF(ISNA(VLOOKUP(E517,E841:E$10322,1,0)),"",1)</f>
        <v/>
      </c>
      <c r="C517" s="2">
        <v>515</v>
      </c>
      <c r="D517" s="2" t="e">
        <f>VLOOKUP(C517,SOURCE!$V$3:$AC$2856,8,0)</f>
        <v>#N/A</v>
      </c>
      <c r="E517" s="26" t="e">
        <f>CHAR(34)&amp;VLOOKUP(C517,SOURCE!$V$3:$AC$2856,6,0)&amp;CHAR(34)</f>
        <v>#N/A</v>
      </c>
      <c r="F517" s="22" t="e">
        <f>VLOOKUP(C517,SOURCE!$V$3:$AD$2856,9,0)&amp;"           {"&amp;D517&amp;",   "&amp;E517&amp;"},"</f>
        <v>#N/A</v>
      </c>
      <c r="H517" t="b">
        <f>ISNA(VLOOKUP(J517,J$823:J841,1,0))</f>
        <v>1</v>
      </c>
      <c r="I517" s="27" t="e">
        <f>VLOOKUP(C517,SOURCE!V$6:AB$10035,7,0)</f>
        <v>#N/A</v>
      </c>
      <c r="J517" s="28" t="e">
        <f>VLOOKUP(C517,SOURCE!V$6:AB$10035,6,0)</f>
        <v>#N/A</v>
      </c>
      <c r="K517" s="30" t="e">
        <f t="shared" si="36"/>
        <v>#N/A</v>
      </c>
      <c r="L517" s="40" t="e">
        <f>VLOOKUP(C517,SOURCE!V$6:AB$10035,2,0)</f>
        <v>#N/A</v>
      </c>
      <c r="M517" t="e">
        <f>IF(VLOOKUP(I517,SOURCE!B:P,2,0)="/  { itemToBeCoded","To be coded","")</f>
        <v>#N/A</v>
      </c>
      <c r="N517" s="22"/>
      <c r="Q517" s="26" t="e">
        <f>VLOOKUP(I517,SOURCE!B:P,5,0)</f>
        <v>#N/A</v>
      </c>
      <c r="U517" t="e">
        <f t="shared" si="37"/>
        <v>#N/A</v>
      </c>
      <c r="V517" t="e">
        <f t="shared" si="38"/>
        <v>#N/A</v>
      </c>
      <c r="W517" s="22"/>
      <c r="X517" s="22"/>
      <c r="Y517" t="str">
        <f t="shared" si="39"/>
        <v/>
      </c>
    </row>
    <row r="518" spans="1:25" ht="17" thickBot="1">
      <c r="A518" s="24" t="str">
        <f>IF(ISNA(VLOOKUP(D518,D842:D$10322,1,0)),"",1)</f>
        <v/>
      </c>
      <c r="B518" s="24" t="str">
        <f>IF(ISNA(VLOOKUP(E518,E842:E$10322,1,0)),"",1)</f>
        <v/>
      </c>
      <c r="C518" s="2">
        <v>516</v>
      </c>
      <c r="D518" s="2" t="e">
        <f>VLOOKUP(C518,SOURCE!$V$3:$AC$2856,8,0)</f>
        <v>#N/A</v>
      </c>
      <c r="E518" s="26" t="e">
        <f>CHAR(34)&amp;VLOOKUP(C518,SOURCE!$V$3:$AC$2856,6,0)&amp;CHAR(34)</f>
        <v>#N/A</v>
      </c>
      <c r="F518" s="22" t="e">
        <f>VLOOKUP(C518,SOURCE!$V$3:$AD$2856,9,0)&amp;"           {"&amp;D518&amp;",   "&amp;E518&amp;"},"</f>
        <v>#N/A</v>
      </c>
      <c r="H518" t="b">
        <f>ISNA(VLOOKUP(J518,J$823:J842,1,0))</f>
        <v>1</v>
      </c>
      <c r="I518" s="27" t="e">
        <f>VLOOKUP(C518,SOURCE!V$6:AB$10035,7,0)</f>
        <v>#N/A</v>
      </c>
      <c r="J518" s="28" t="e">
        <f>VLOOKUP(C518,SOURCE!V$6:AB$10035,6,0)</f>
        <v>#N/A</v>
      </c>
      <c r="K518" s="30" t="e">
        <f t="shared" si="36"/>
        <v>#N/A</v>
      </c>
      <c r="L518" s="40" t="e">
        <f>VLOOKUP(C518,SOURCE!V$6:AB$10035,2,0)</f>
        <v>#N/A</v>
      </c>
      <c r="M518" t="e">
        <f>IF(VLOOKUP(I518,SOURCE!B:P,2,0)="/  { itemToBeCoded","To be coded","")</f>
        <v>#N/A</v>
      </c>
      <c r="N518" s="22"/>
      <c r="Q518" s="26" t="e">
        <f>VLOOKUP(I518,SOURCE!B:P,5,0)</f>
        <v>#N/A</v>
      </c>
      <c r="U518" t="e">
        <f t="shared" si="37"/>
        <v>#N/A</v>
      </c>
      <c r="V518" t="e">
        <f t="shared" si="38"/>
        <v>#N/A</v>
      </c>
      <c r="W518" s="22"/>
      <c r="X518" s="22"/>
      <c r="Y518" t="str">
        <f t="shared" si="39"/>
        <v/>
      </c>
    </row>
    <row r="519" spans="1:25" ht="17" thickBot="1">
      <c r="A519" s="24" t="str">
        <f>IF(ISNA(VLOOKUP(D519,D843:D$10322,1,0)),"",1)</f>
        <v/>
      </c>
      <c r="B519" s="24" t="str">
        <f>IF(ISNA(VLOOKUP(E519,E843:E$10322,1,0)),"",1)</f>
        <v/>
      </c>
      <c r="C519" s="2">
        <v>517</v>
      </c>
      <c r="D519" s="2" t="e">
        <f>VLOOKUP(C519,SOURCE!$V$3:$AC$2856,8,0)</f>
        <v>#N/A</v>
      </c>
      <c r="E519" s="26" t="e">
        <f>CHAR(34)&amp;VLOOKUP(C519,SOURCE!$V$3:$AC$2856,6,0)&amp;CHAR(34)</f>
        <v>#N/A</v>
      </c>
      <c r="F519" s="22" t="e">
        <f>VLOOKUP(C519,SOURCE!$V$3:$AD$2856,9,0)&amp;"           {"&amp;D519&amp;",   "&amp;E519&amp;"},"</f>
        <v>#N/A</v>
      </c>
      <c r="H519" t="b">
        <f>ISNA(VLOOKUP(J519,J$823:J843,1,0))</f>
        <v>1</v>
      </c>
      <c r="I519" s="27" t="e">
        <f>VLOOKUP(C519,SOURCE!V$6:AB$10035,7,0)</f>
        <v>#N/A</v>
      </c>
      <c r="J519" s="28" t="e">
        <f>VLOOKUP(C519,SOURCE!V$6:AB$10035,6,0)</f>
        <v>#N/A</v>
      </c>
      <c r="K519" s="30" t="e">
        <f t="shared" si="36"/>
        <v>#N/A</v>
      </c>
      <c r="L519" s="40" t="e">
        <f>VLOOKUP(C519,SOURCE!V$6:AB$10035,2,0)</f>
        <v>#N/A</v>
      </c>
      <c r="M519" t="e">
        <f>IF(VLOOKUP(I519,SOURCE!B:P,2,0)="/  { itemToBeCoded","To be coded","")</f>
        <v>#N/A</v>
      </c>
      <c r="N519" s="22"/>
      <c r="Q519" s="26" t="e">
        <f>VLOOKUP(I519,SOURCE!B:P,5,0)</f>
        <v>#N/A</v>
      </c>
      <c r="U519" t="e">
        <f t="shared" si="37"/>
        <v>#N/A</v>
      </c>
      <c r="V519" t="e">
        <f t="shared" si="38"/>
        <v>#N/A</v>
      </c>
      <c r="W519" s="22"/>
      <c r="X519" s="22"/>
      <c r="Y519" t="str">
        <f t="shared" si="39"/>
        <v/>
      </c>
    </row>
    <row r="520" spans="1:25" ht="17" thickBot="1">
      <c r="A520" s="24" t="str">
        <f>IF(ISNA(VLOOKUP(D520,D844:D$10322,1,0)),"",1)</f>
        <v/>
      </c>
      <c r="B520" s="24" t="str">
        <f>IF(ISNA(VLOOKUP(E520,E844:E$10322,1,0)),"",1)</f>
        <v/>
      </c>
      <c r="C520" s="2">
        <v>518</v>
      </c>
      <c r="D520" s="2" t="e">
        <f>VLOOKUP(C520,SOURCE!$V$3:$AC$2856,8,0)</f>
        <v>#N/A</v>
      </c>
      <c r="E520" s="26" t="e">
        <f>CHAR(34)&amp;VLOOKUP(C520,SOURCE!$V$3:$AC$2856,6,0)&amp;CHAR(34)</f>
        <v>#N/A</v>
      </c>
      <c r="F520" s="22" t="e">
        <f>VLOOKUP(C520,SOURCE!$V$3:$AD$2856,9,0)&amp;"           {"&amp;D520&amp;",   "&amp;E520&amp;"},"</f>
        <v>#N/A</v>
      </c>
      <c r="H520" t="b">
        <f>ISNA(VLOOKUP(J520,J$823:J844,1,0))</f>
        <v>1</v>
      </c>
      <c r="I520" s="27" t="e">
        <f>VLOOKUP(C520,SOURCE!V$6:AB$10035,7,0)</f>
        <v>#N/A</v>
      </c>
      <c r="J520" s="28" t="e">
        <f>VLOOKUP(C520,SOURCE!V$6:AB$10035,6,0)</f>
        <v>#N/A</v>
      </c>
      <c r="K520" s="30" t="e">
        <f t="shared" si="36"/>
        <v>#N/A</v>
      </c>
      <c r="L520" s="40" t="e">
        <f>VLOOKUP(C520,SOURCE!V$6:AB$10035,2,0)</f>
        <v>#N/A</v>
      </c>
      <c r="M520" t="e">
        <f>IF(VLOOKUP(I520,SOURCE!B:P,2,0)="/  { itemToBeCoded","To be coded","")</f>
        <v>#N/A</v>
      </c>
      <c r="N520" s="22"/>
      <c r="Q520" s="26" t="e">
        <f>VLOOKUP(I520,SOURCE!B:P,5,0)</f>
        <v>#N/A</v>
      </c>
      <c r="U520" t="e">
        <f t="shared" si="37"/>
        <v>#N/A</v>
      </c>
      <c r="V520" t="e">
        <f t="shared" si="38"/>
        <v>#N/A</v>
      </c>
      <c r="W520" s="22"/>
      <c r="X520" s="22"/>
      <c r="Y520" t="str">
        <f t="shared" si="39"/>
        <v/>
      </c>
    </row>
    <row r="521" spans="1:25" ht="17" thickBot="1">
      <c r="A521" s="24" t="str">
        <f>IF(ISNA(VLOOKUP(D521,D845:D$10322,1,0)),"",1)</f>
        <v/>
      </c>
      <c r="B521" s="24" t="str">
        <f>IF(ISNA(VLOOKUP(E521,E845:E$10322,1,0)),"",1)</f>
        <v/>
      </c>
      <c r="C521" s="2">
        <v>519</v>
      </c>
      <c r="D521" s="2" t="e">
        <f>VLOOKUP(C521,SOURCE!$V$3:$AC$2856,8,0)</f>
        <v>#N/A</v>
      </c>
      <c r="E521" s="26" t="e">
        <f>CHAR(34)&amp;VLOOKUP(C521,SOURCE!$V$3:$AC$2856,6,0)&amp;CHAR(34)</f>
        <v>#N/A</v>
      </c>
      <c r="F521" s="22" t="e">
        <f>VLOOKUP(C521,SOURCE!$V$3:$AD$2856,9,0)&amp;"           {"&amp;D521&amp;",   "&amp;E521&amp;"},"</f>
        <v>#N/A</v>
      </c>
      <c r="H521" t="b">
        <f>ISNA(VLOOKUP(J521,J$823:J845,1,0))</f>
        <v>1</v>
      </c>
      <c r="I521" s="27" t="e">
        <f>VLOOKUP(C521,SOURCE!V$6:AB$10035,7,0)</f>
        <v>#N/A</v>
      </c>
      <c r="J521" s="28" t="e">
        <f>VLOOKUP(C521,SOURCE!V$6:AB$10035,6,0)</f>
        <v>#N/A</v>
      </c>
      <c r="K521" s="30" t="e">
        <f t="shared" si="36"/>
        <v>#N/A</v>
      </c>
      <c r="L521" s="40" t="e">
        <f>VLOOKUP(C521,SOURCE!V$6:AB$10035,2,0)</f>
        <v>#N/A</v>
      </c>
      <c r="M521" t="e">
        <f>IF(VLOOKUP(I521,SOURCE!B:P,2,0)="/  { itemToBeCoded","To be coded","")</f>
        <v>#N/A</v>
      </c>
      <c r="N521" s="22"/>
      <c r="Q521" s="26" t="e">
        <f>VLOOKUP(I521,SOURCE!B:P,5,0)</f>
        <v>#N/A</v>
      </c>
      <c r="U521" t="e">
        <f t="shared" si="37"/>
        <v>#N/A</v>
      </c>
      <c r="V521" t="e">
        <f t="shared" si="38"/>
        <v>#N/A</v>
      </c>
      <c r="W521" s="22"/>
      <c r="X521" s="22"/>
      <c r="Y521" t="str">
        <f t="shared" si="39"/>
        <v/>
      </c>
    </row>
    <row r="522" spans="1:25" ht="17" thickBot="1">
      <c r="A522" s="24" t="str">
        <f>IF(ISNA(VLOOKUP(D522,D846:D$10322,1,0)),"",1)</f>
        <v/>
      </c>
      <c r="B522" s="24" t="str">
        <f>IF(ISNA(VLOOKUP(E522,E846:E$10322,1,0)),"",1)</f>
        <v/>
      </c>
      <c r="C522" s="2">
        <v>520</v>
      </c>
      <c r="D522" s="2" t="e">
        <f>VLOOKUP(C522,SOURCE!$V$3:$AC$2856,8,0)</f>
        <v>#N/A</v>
      </c>
      <c r="E522" s="26" t="e">
        <f>CHAR(34)&amp;VLOOKUP(C522,SOURCE!$V$3:$AC$2856,6,0)&amp;CHAR(34)</f>
        <v>#N/A</v>
      </c>
      <c r="F522" s="22" t="e">
        <f>VLOOKUP(C522,SOURCE!$V$3:$AD$2856,9,0)&amp;"           {"&amp;D522&amp;",   "&amp;E522&amp;"},"</f>
        <v>#N/A</v>
      </c>
      <c r="H522" t="b">
        <f>ISNA(VLOOKUP(J522,J$823:J846,1,0))</f>
        <v>1</v>
      </c>
      <c r="I522" s="27" t="e">
        <f>VLOOKUP(C522,SOURCE!V$6:AB$10035,7,0)</f>
        <v>#N/A</v>
      </c>
      <c r="J522" s="28" t="e">
        <f>VLOOKUP(C522,SOURCE!V$6:AB$10035,6,0)</f>
        <v>#N/A</v>
      </c>
      <c r="K522" s="30" t="e">
        <f t="shared" si="36"/>
        <v>#N/A</v>
      </c>
      <c r="L522" s="40" t="e">
        <f>VLOOKUP(C522,SOURCE!V$6:AB$10035,2,0)</f>
        <v>#N/A</v>
      </c>
      <c r="M522" t="e">
        <f>IF(VLOOKUP(I522,SOURCE!B:P,2,0)="/  { itemToBeCoded","To be coded","")</f>
        <v>#N/A</v>
      </c>
      <c r="N522" s="22"/>
      <c r="Q522" s="26" t="e">
        <f>VLOOKUP(I522,SOURCE!B:P,5,0)</f>
        <v>#N/A</v>
      </c>
      <c r="U522" t="e">
        <f t="shared" si="37"/>
        <v>#N/A</v>
      </c>
      <c r="V522" t="e">
        <f t="shared" si="38"/>
        <v>#N/A</v>
      </c>
      <c r="W522" s="22"/>
      <c r="X522" s="22"/>
      <c r="Y522" t="str">
        <f t="shared" si="39"/>
        <v/>
      </c>
    </row>
    <row r="523" spans="1:25" ht="17" thickBot="1">
      <c r="A523" s="24" t="str">
        <f>IF(ISNA(VLOOKUP(D523,D847:D$10322,1,0)),"",1)</f>
        <v/>
      </c>
      <c r="B523" s="24" t="str">
        <f>IF(ISNA(VLOOKUP(E523,E847:E$10322,1,0)),"",1)</f>
        <v/>
      </c>
      <c r="C523" s="2">
        <v>521</v>
      </c>
      <c r="D523" s="2" t="e">
        <f>VLOOKUP(C523,SOURCE!$V$3:$AC$2856,8,0)</f>
        <v>#N/A</v>
      </c>
      <c r="E523" s="26" t="e">
        <f>CHAR(34)&amp;VLOOKUP(C523,SOURCE!$V$3:$AC$2856,6,0)&amp;CHAR(34)</f>
        <v>#N/A</v>
      </c>
      <c r="F523" s="22" t="e">
        <f>VLOOKUP(C523,SOURCE!$V$3:$AD$2856,9,0)&amp;"           {"&amp;D523&amp;",   "&amp;E523&amp;"},"</f>
        <v>#N/A</v>
      </c>
      <c r="H523" t="b">
        <f>ISNA(VLOOKUP(J523,J$823:J847,1,0))</f>
        <v>1</v>
      </c>
      <c r="I523" s="27" t="e">
        <f>VLOOKUP(C523,SOURCE!V$6:AB$10035,7,0)</f>
        <v>#N/A</v>
      </c>
      <c r="J523" s="28" t="e">
        <f>VLOOKUP(C523,SOURCE!V$6:AB$10035,6,0)</f>
        <v>#N/A</v>
      </c>
      <c r="K523" s="30" t="e">
        <f t="shared" si="36"/>
        <v>#N/A</v>
      </c>
      <c r="L523" s="40" t="e">
        <f>VLOOKUP(C523,SOURCE!V$6:AB$10035,2,0)</f>
        <v>#N/A</v>
      </c>
      <c r="M523" t="e">
        <f>IF(VLOOKUP(I523,SOURCE!B:P,2,0)="/  { itemToBeCoded","To be coded","")</f>
        <v>#N/A</v>
      </c>
      <c r="N523" s="22"/>
      <c r="Q523" s="26" t="e">
        <f>VLOOKUP(I523,SOURCE!B:P,5,0)</f>
        <v>#N/A</v>
      </c>
      <c r="U523" t="e">
        <f t="shared" si="37"/>
        <v>#N/A</v>
      </c>
      <c r="V523" t="e">
        <f t="shared" si="38"/>
        <v>#N/A</v>
      </c>
      <c r="W523" s="22"/>
      <c r="X523" s="22"/>
      <c r="Y523" t="str">
        <f t="shared" si="39"/>
        <v/>
      </c>
    </row>
    <row r="524" spans="1:25" ht="17" thickBot="1">
      <c r="A524" s="24" t="str">
        <f>IF(ISNA(VLOOKUP(D524,D848:D$10322,1,0)),"",1)</f>
        <v/>
      </c>
      <c r="B524" s="24" t="str">
        <f>IF(ISNA(VLOOKUP(E524,E848:E$10322,1,0)),"",1)</f>
        <v/>
      </c>
      <c r="C524" s="2">
        <v>522</v>
      </c>
      <c r="D524" s="2" t="e">
        <f>VLOOKUP(C524,SOURCE!$V$3:$AC$2856,8,0)</f>
        <v>#N/A</v>
      </c>
      <c r="E524" s="26" t="e">
        <f>CHAR(34)&amp;VLOOKUP(C524,SOURCE!$V$3:$AC$2856,6,0)&amp;CHAR(34)</f>
        <v>#N/A</v>
      </c>
      <c r="F524" s="22" t="e">
        <f>VLOOKUP(C524,SOURCE!$V$3:$AD$2856,9,0)&amp;"           {"&amp;D524&amp;",   "&amp;E524&amp;"},"</f>
        <v>#N/A</v>
      </c>
      <c r="H524" t="b">
        <f>ISNA(VLOOKUP(J524,J$823:J848,1,0))</f>
        <v>1</v>
      </c>
      <c r="I524" s="27" t="e">
        <f>VLOOKUP(C524,SOURCE!V$6:AB$10035,7,0)</f>
        <v>#N/A</v>
      </c>
      <c r="J524" s="28" t="e">
        <f>VLOOKUP(C524,SOURCE!V$6:AB$10035,6,0)</f>
        <v>#N/A</v>
      </c>
      <c r="K524" s="30" t="e">
        <f t="shared" si="36"/>
        <v>#N/A</v>
      </c>
      <c r="L524" s="40" t="e">
        <f>VLOOKUP(C524,SOURCE!V$6:AB$10035,2,0)</f>
        <v>#N/A</v>
      </c>
      <c r="M524" t="e">
        <f>IF(VLOOKUP(I524,SOURCE!B:P,2,0)="/  { itemToBeCoded","To be coded","")</f>
        <v>#N/A</v>
      </c>
      <c r="N524" s="22"/>
      <c r="Q524" s="26" t="e">
        <f>VLOOKUP(I524,SOURCE!B:P,5,0)</f>
        <v>#N/A</v>
      </c>
      <c r="U524" t="e">
        <f t="shared" si="37"/>
        <v>#N/A</v>
      </c>
      <c r="V524" t="e">
        <f t="shared" si="38"/>
        <v>#N/A</v>
      </c>
      <c r="W524" s="22"/>
      <c r="X524" s="22"/>
      <c r="Y524" t="str">
        <f t="shared" si="39"/>
        <v/>
      </c>
    </row>
    <row r="525" spans="1:25" ht="17" thickBot="1">
      <c r="A525" s="24" t="str">
        <f>IF(ISNA(VLOOKUP(D525,D849:D$10322,1,0)),"",1)</f>
        <v/>
      </c>
      <c r="B525" s="24" t="str">
        <f>IF(ISNA(VLOOKUP(E525,E849:E$10322,1,0)),"",1)</f>
        <v/>
      </c>
      <c r="C525" s="2">
        <v>523</v>
      </c>
      <c r="D525" s="2" t="e">
        <f>VLOOKUP(C525,SOURCE!$V$3:$AC$2856,8,0)</f>
        <v>#N/A</v>
      </c>
      <c r="E525" s="26" t="e">
        <f>CHAR(34)&amp;VLOOKUP(C525,SOURCE!$V$3:$AC$2856,6,0)&amp;CHAR(34)</f>
        <v>#N/A</v>
      </c>
      <c r="F525" s="22" t="e">
        <f>VLOOKUP(C525,SOURCE!$V$3:$AD$2856,9,0)&amp;"           {"&amp;D525&amp;",   "&amp;E525&amp;"},"</f>
        <v>#N/A</v>
      </c>
      <c r="H525" t="b">
        <f>ISNA(VLOOKUP(J525,J$823:J849,1,0))</f>
        <v>1</v>
      </c>
      <c r="I525" s="27" t="e">
        <f>VLOOKUP(C525,SOURCE!V$6:AB$10035,7,0)</f>
        <v>#N/A</v>
      </c>
      <c r="J525" s="28" t="e">
        <f>VLOOKUP(C525,SOURCE!V$6:AB$10035,6,0)</f>
        <v>#N/A</v>
      </c>
      <c r="K525" s="30" t="e">
        <f t="shared" si="36"/>
        <v>#N/A</v>
      </c>
      <c r="L525" s="40" t="e">
        <f>VLOOKUP(C525,SOURCE!V$6:AB$10035,2,0)</f>
        <v>#N/A</v>
      </c>
      <c r="M525" t="e">
        <f>IF(VLOOKUP(I525,SOURCE!B:P,2,0)="/  { itemToBeCoded","To be coded","")</f>
        <v>#N/A</v>
      </c>
      <c r="N525" s="22"/>
      <c r="Q525" s="26" t="e">
        <f>VLOOKUP(I525,SOURCE!B:P,5,0)</f>
        <v>#N/A</v>
      </c>
      <c r="U525" t="e">
        <f t="shared" si="37"/>
        <v>#N/A</v>
      </c>
      <c r="V525" t="e">
        <f t="shared" si="38"/>
        <v>#N/A</v>
      </c>
      <c r="W525" s="22"/>
      <c r="X525" s="22"/>
      <c r="Y525" t="str">
        <f t="shared" si="39"/>
        <v/>
      </c>
    </row>
    <row r="526" spans="1:25" ht="17" thickBot="1">
      <c r="A526" s="24" t="str">
        <f>IF(ISNA(VLOOKUP(D526,D850:D$10322,1,0)),"",1)</f>
        <v/>
      </c>
      <c r="B526" s="24" t="str">
        <f>IF(ISNA(VLOOKUP(E526,E850:E$10322,1,0)),"",1)</f>
        <v/>
      </c>
      <c r="C526" s="2">
        <v>524</v>
      </c>
      <c r="D526" s="2" t="e">
        <f>VLOOKUP(C526,SOURCE!$V$3:$AC$2856,8,0)</f>
        <v>#N/A</v>
      </c>
      <c r="E526" s="26" t="e">
        <f>CHAR(34)&amp;VLOOKUP(C526,SOURCE!$V$3:$AC$2856,6,0)&amp;CHAR(34)</f>
        <v>#N/A</v>
      </c>
      <c r="F526" s="22" t="e">
        <f>VLOOKUP(C526,SOURCE!$V$3:$AD$2856,9,0)&amp;"           {"&amp;D526&amp;",   "&amp;E526&amp;"},"</f>
        <v>#N/A</v>
      </c>
      <c r="H526" t="b">
        <f>ISNA(VLOOKUP(J526,J$823:J850,1,0))</f>
        <v>1</v>
      </c>
      <c r="I526" s="27" t="e">
        <f>VLOOKUP(C526,SOURCE!V$6:AB$10035,7,0)</f>
        <v>#N/A</v>
      </c>
      <c r="J526" s="28" t="e">
        <f>VLOOKUP(C526,SOURCE!V$6:AB$10035,6,0)</f>
        <v>#N/A</v>
      </c>
      <c r="K526" s="30" t="e">
        <f t="shared" si="36"/>
        <v>#N/A</v>
      </c>
      <c r="L526" s="40" t="e">
        <f>VLOOKUP(C526,SOURCE!V$6:AB$10035,2,0)</f>
        <v>#N/A</v>
      </c>
      <c r="M526" t="e">
        <f>IF(VLOOKUP(I526,SOURCE!B:P,2,0)="/  { itemToBeCoded","To be coded","")</f>
        <v>#N/A</v>
      </c>
      <c r="N526" s="22"/>
      <c r="Q526" s="26" t="e">
        <f>VLOOKUP(I526,SOURCE!B:P,5,0)</f>
        <v>#N/A</v>
      </c>
      <c r="U526" t="e">
        <f t="shared" si="37"/>
        <v>#N/A</v>
      </c>
      <c r="V526" t="e">
        <f t="shared" si="38"/>
        <v>#N/A</v>
      </c>
      <c r="W526" s="22"/>
      <c r="X526" s="22"/>
      <c r="Y526" t="str">
        <f t="shared" si="39"/>
        <v/>
      </c>
    </row>
    <row r="527" spans="1:25" ht="17" thickBot="1">
      <c r="A527" s="24" t="str">
        <f>IF(ISNA(VLOOKUP(D527,D851:D$10322,1,0)),"",1)</f>
        <v/>
      </c>
      <c r="B527" s="24" t="str">
        <f>IF(ISNA(VLOOKUP(E527,E851:E$10322,1,0)),"",1)</f>
        <v/>
      </c>
      <c r="C527" s="2">
        <v>525</v>
      </c>
      <c r="D527" s="2" t="e">
        <f>VLOOKUP(C527,SOURCE!$V$3:$AC$2856,8,0)</f>
        <v>#N/A</v>
      </c>
      <c r="E527" s="26" t="e">
        <f>CHAR(34)&amp;VLOOKUP(C527,SOURCE!$V$3:$AC$2856,6,0)&amp;CHAR(34)</f>
        <v>#N/A</v>
      </c>
      <c r="F527" s="22" t="e">
        <f>VLOOKUP(C527,SOURCE!$V$3:$AD$2856,9,0)&amp;"           {"&amp;D527&amp;",   "&amp;E527&amp;"},"</f>
        <v>#N/A</v>
      </c>
      <c r="H527" t="b">
        <f>ISNA(VLOOKUP(J527,J$823:J851,1,0))</f>
        <v>1</v>
      </c>
      <c r="I527" s="27" t="e">
        <f>VLOOKUP(C527,SOURCE!V$6:AB$10035,7,0)</f>
        <v>#N/A</v>
      </c>
      <c r="J527" s="28" t="e">
        <f>VLOOKUP(C527,SOURCE!V$6:AB$10035,6,0)</f>
        <v>#N/A</v>
      </c>
      <c r="K527" s="30" t="e">
        <f t="shared" si="36"/>
        <v>#N/A</v>
      </c>
      <c r="L527" s="40" t="e">
        <f>VLOOKUP(C527,SOURCE!V$6:AB$10035,2,0)</f>
        <v>#N/A</v>
      </c>
      <c r="M527" t="e">
        <f>IF(VLOOKUP(I527,SOURCE!B:P,2,0)="/  { itemToBeCoded","To be coded","")</f>
        <v>#N/A</v>
      </c>
      <c r="N527" s="22"/>
      <c r="Q527" s="26" t="e">
        <f>VLOOKUP(I527,SOURCE!B:P,5,0)</f>
        <v>#N/A</v>
      </c>
      <c r="U527" t="e">
        <f t="shared" si="37"/>
        <v>#N/A</v>
      </c>
      <c r="V527" t="e">
        <f t="shared" si="38"/>
        <v>#N/A</v>
      </c>
      <c r="W527" s="22"/>
      <c r="X527" s="22"/>
      <c r="Y527" t="str">
        <f t="shared" si="39"/>
        <v/>
      </c>
    </row>
    <row r="528" spans="1:25" ht="17" thickBot="1">
      <c r="A528" s="24" t="str">
        <f>IF(ISNA(VLOOKUP(D528,D852:D$10322,1,0)),"",1)</f>
        <v/>
      </c>
      <c r="B528" s="24" t="str">
        <f>IF(ISNA(VLOOKUP(E528,E852:E$10322,1,0)),"",1)</f>
        <v/>
      </c>
      <c r="C528" s="2">
        <v>526</v>
      </c>
      <c r="D528" s="2" t="e">
        <f>VLOOKUP(C528,SOURCE!$V$3:$AC$2856,8,0)</f>
        <v>#N/A</v>
      </c>
      <c r="E528" s="26" t="e">
        <f>CHAR(34)&amp;VLOOKUP(C528,SOURCE!$V$3:$AC$2856,6,0)&amp;CHAR(34)</f>
        <v>#N/A</v>
      </c>
      <c r="F528" s="22" t="e">
        <f>VLOOKUP(C528,SOURCE!$V$3:$AD$2856,9,0)&amp;"           {"&amp;D528&amp;",   "&amp;E528&amp;"},"</f>
        <v>#N/A</v>
      </c>
      <c r="H528" t="b">
        <f>ISNA(VLOOKUP(J528,J$823:J852,1,0))</f>
        <v>1</v>
      </c>
      <c r="I528" s="27" t="e">
        <f>VLOOKUP(C528,SOURCE!V$6:AB$10035,7,0)</f>
        <v>#N/A</v>
      </c>
      <c r="J528" s="28" t="e">
        <f>VLOOKUP(C528,SOURCE!V$6:AB$10035,6,0)</f>
        <v>#N/A</v>
      </c>
      <c r="K528" s="30" t="e">
        <f t="shared" si="36"/>
        <v>#N/A</v>
      </c>
      <c r="L528" s="40" t="e">
        <f>VLOOKUP(C528,SOURCE!V$6:AB$10035,2,0)</f>
        <v>#N/A</v>
      </c>
      <c r="M528" t="e">
        <f>IF(VLOOKUP(I528,SOURCE!B:P,2,0)="/  { itemToBeCoded","To be coded","")</f>
        <v>#N/A</v>
      </c>
      <c r="N528" s="22"/>
      <c r="Q528" s="26" t="e">
        <f>VLOOKUP(I528,SOURCE!B:P,5,0)</f>
        <v>#N/A</v>
      </c>
      <c r="U528" t="e">
        <f t="shared" si="37"/>
        <v>#N/A</v>
      </c>
      <c r="V528" t="e">
        <f t="shared" si="38"/>
        <v>#N/A</v>
      </c>
      <c r="W528" s="22"/>
      <c r="X528" s="22"/>
      <c r="Y528" t="str">
        <f t="shared" si="39"/>
        <v/>
      </c>
    </row>
    <row r="529" spans="1:25" ht="17" thickBot="1">
      <c r="A529" s="24" t="str">
        <f>IF(ISNA(VLOOKUP(D529,D853:D$10322,1,0)),"",1)</f>
        <v/>
      </c>
      <c r="B529" s="24" t="str">
        <f>IF(ISNA(VLOOKUP(E529,E853:E$10322,1,0)),"",1)</f>
        <v/>
      </c>
      <c r="C529" s="2">
        <v>527</v>
      </c>
      <c r="D529" s="2" t="e">
        <f>VLOOKUP(C529,SOURCE!$V$3:$AC$2856,8,0)</f>
        <v>#N/A</v>
      </c>
      <c r="E529" s="26" t="e">
        <f>CHAR(34)&amp;VLOOKUP(C529,SOURCE!$V$3:$AC$2856,6,0)&amp;CHAR(34)</f>
        <v>#N/A</v>
      </c>
      <c r="F529" s="22" t="e">
        <f>VLOOKUP(C529,SOURCE!$V$3:$AD$2856,9,0)&amp;"           {"&amp;D529&amp;",   "&amp;E529&amp;"},"</f>
        <v>#N/A</v>
      </c>
      <c r="H529" t="b">
        <f>ISNA(VLOOKUP(J529,J$823:J853,1,0))</f>
        <v>1</v>
      </c>
      <c r="I529" s="27" t="e">
        <f>VLOOKUP(C529,SOURCE!V$6:AB$10035,7,0)</f>
        <v>#N/A</v>
      </c>
      <c r="J529" s="28" t="e">
        <f>VLOOKUP(C529,SOURCE!V$6:AB$10035,6,0)</f>
        <v>#N/A</v>
      </c>
      <c r="K529" s="30" t="e">
        <f t="shared" si="36"/>
        <v>#N/A</v>
      </c>
      <c r="L529" s="40" t="e">
        <f>VLOOKUP(C529,SOURCE!V$6:AB$10035,2,0)</f>
        <v>#N/A</v>
      </c>
      <c r="M529" t="e">
        <f>IF(VLOOKUP(I529,SOURCE!B:P,2,0)="/  { itemToBeCoded","To be coded","")</f>
        <v>#N/A</v>
      </c>
      <c r="N529" s="22"/>
      <c r="Q529" s="26" t="e">
        <f>VLOOKUP(I529,SOURCE!B:P,5,0)</f>
        <v>#N/A</v>
      </c>
      <c r="U529" t="e">
        <f t="shared" si="37"/>
        <v>#N/A</v>
      </c>
      <c r="V529" t="e">
        <f t="shared" si="38"/>
        <v>#N/A</v>
      </c>
      <c r="W529" s="22"/>
      <c r="X529" s="22"/>
      <c r="Y529" t="str">
        <f t="shared" si="39"/>
        <v/>
      </c>
    </row>
    <row r="530" spans="1:25" ht="17" thickBot="1">
      <c r="A530" s="24" t="str">
        <f>IF(ISNA(VLOOKUP(D530,D854:D$10322,1,0)),"",1)</f>
        <v/>
      </c>
      <c r="B530" s="24" t="str">
        <f>IF(ISNA(VLOOKUP(E530,E854:E$10322,1,0)),"",1)</f>
        <v/>
      </c>
      <c r="C530" s="2">
        <v>528</v>
      </c>
      <c r="D530" s="2" t="e">
        <f>VLOOKUP(C530,SOURCE!$V$3:$AC$2856,8,0)</f>
        <v>#N/A</v>
      </c>
      <c r="E530" s="26" t="e">
        <f>CHAR(34)&amp;VLOOKUP(C530,SOURCE!$V$3:$AC$2856,6,0)&amp;CHAR(34)</f>
        <v>#N/A</v>
      </c>
      <c r="F530" s="22" t="e">
        <f>VLOOKUP(C530,SOURCE!$V$3:$AD$2856,9,0)&amp;"           {"&amp;D530&amp;",   "&amp;E530&amp;"},"</f>
        <v>#N/A</v>
      </c>
      <c r="H530" t="b">
        <f>ISNA(VLOOKUP(J530,J$823:J854,1,0))</f>
        <v>1</v>
      </c>
      <c r="I530" s="27" t="e">
        <f>VLOOKUP(C530,SOURCE!V$6:AB$10035,7,0)</f>
        <v>#N/A</v>
      </c>
      <c r="J530" s="28" t="e">
        <f>VLOOKUP(C530,SOURCE!V$6:AB$10035,6,0)</f>
        <v>#N/A</v>
      </c>
      <c r="K530" s="30" t="e">
        <f t="shared" si="36"/>
        <v>#N/A</v>
      </c>
      <c r="L530" s="40" t="e">
        <f>VLOOKUP(C530,SOURCE!V$6:AB$10035,2,0)</f>
        <v>#N/A</v>
      </c>
      <c r="M530" t="e">
        <f>IF(VLOOKUP(I530,SOURCE!B:P,2,0)="/  { itemToBeCoded","To be coded","")</f>
        <v>#N/A</v>
      </c>
      <c r="N530" s="22"/>
      <c r="Q530" s="26" t="e">
        <f>VLOOKUP(I530,SOURCE!B:P,5,0)</f>
        <v>#N/A</v>
      </c>
      <c r="U530" t="e">
        <f t="shared" si="37"/>
        <v>#N/A</v>
      </c>
      <c r="V530" t="e">
        <f t="shared" si="38"/>
        <v>#N/A</v>
      </c>
      <c r="W530" s="22"/>
      <c r="X530" s="22"/>
      <c r="Y530" t="str">
        <f t="shared" si="39"/>
        <v/>
      </c>
    </row>
    <row r="531" spans="1:25" ht="17" thickBot="1">
      <c r="A531" s="24" t="str">
        <f>IF(ISNA(VLOOKUP(D531,D855:D$10322,1,0)),"",1)</f>
        <v/>
      </c>
      <c r="B531" s="24" t="str">
        <f>IF(ISNA(VLOOKUP(E531,E855:E$10322,1,0)),"",1)</f>
        <v/>
      </c>
      <c r="C531" s="2">
        <v>529</v>
      </c>
      <c r="D531" s="2" t="e">
        <f>VLOOKUP(C531,SOURCE!$V$3:$AC$2856,8,0)</f>
        <v>#N/A</v>
      </c>
      <c r="E531" s="26" t="e">
        <f>CHAR(34)&amp;VLOOKUP(C531,SOURCE!$V$3:$AC$2856,6,0)&amp;CHAR(34)</f>
        <v>#N/A</v>
      </c>
      <c r="F531" s="22" t="e">
        <f>VLOOKUP(C531,SOURCE!$V$3:$AD$2856,9,0)&amp;"           {"&amp;D531&amp;",   "&amp;E531&amp;"},"</f>
        <v>#N/A</v>
      </c>
      <c r="H531" t="b">
        <f>ISNA(VLOOKUP(J531,J$823:J855,1,0))</f>
        <v>1</v>
      </c>
      <c r="I531" s="27" t="e">
        <f>VLOOKUP(C531,SOURCE!V$6:AB$10035,7,0)</f>
        <v>#N/A</v>
      </c>
      <c r="J531" s="28" t="e">
        <f>VLOOKUP(C531,SOURCE!V$6:AB$10035,6,0)</f>
        <v>#N/A</v>
      </c>
      <c r="K531" s="30" t="e">
        <f t="shared" si="36"/>
        <v>#N/A</v>
      </c>
      <c r="L531" s="40" t="e">
        <f>VLOOKUP(C531,SOURCE!V$6:AB$10035,2,0)</f>
        <v>#N/A</v>
      </c>
      <c r="M531" t="e">
        <f>IF(VLOOKUP(I531,SOURCE!B:P,2,0)="/  { itemToBeCoded","To be coded","")</f>
        <v>#N/A</v>
      </c>
      <c r="N531" s="22"/>
      <c r="Q531" s="26" t="e">
        <f>VLOOKUP(I531,SOURCE!B:P,5,0)</f>
        <v>#N/A</v>
      </c>
      <c r="U531" t="e">
        <f t="shared" si="37"/>
        <v>#N/A</v>
      </c>
      <c r="V531" t="e">
        <f t="shared" si="38"/>
        <v>#N/A</v>
      </c>
      <c r="W531" s="22"/>
      <c r="X531" s="22"/>
      <c r="Y531" t="str">
        <f t="shared" si="39"/>
        <v/>
      </c>
    </row>
    <row r="532" spans="1:25" ht="17" thickBot="1">
      <c r="A532" s="24" t="str">
        <f>IF(ISNA(VLOOKUP(D532,D856:D$10322,1,0)),"",1)</f>
        <v/>
      </c>
      <c r="B532" s="24" t="str">
        <f>IF(ISNA(VLOOKUP(E532,E856:E$10322,1,0)),"",1)</f>
        <v/>
      </c>
      <c r="C532" s="2">
        <v>530</v>
      </c>
      <c r="D532" s="2" t="e">
        <f>VLOOKUP(C532,SOURCE!$V$3:$AC$2856,8,0)</f>
        <v>#N/A</v>
      </c>
      <c r="E532" s="26" t="e">
        <f>CHAR(34)&amp;VLOOKUP(C532,SOURCE!$V$3:$AC$2856,6,0)&amp;CHAR(34)</f>
        <v>#N/A</v>
      </c>
      <c r="F532" s="22" t="e">
        <f>VLOOKUP(C532,SOURCE!$V$3:$AD$2856,9,0)&amp;"           {"&amp;D532&amp;",   "&amp;E532&amp;"},"</f>
        <v>#N/A</v>
      </c>
      <c r="H532" t="b">
        <f>ISNA(VLOOKUP(J532,J$823:J856,1,0))</f>
        <v>1</v>
      </c>
      <c r="I532" s="27" t="e">
        <f>VLOOKUP(C532,SOURCE!V$6:AB$10035,7,0)</f>
        <v>#N/A</v>
      </c>
      <c r="J532" s="28" t="e">
        <f>VLOOKUP(C532,SOURCE!V$6:AB$10035,6,0)</f>
        <v>#N/A</v>
      </c>
      <c r="K532" s="30" t="e">
        <f t="shared" si="36"/>
        <v>#N/A</v>
      </c>
      <c r="L532" s="40" t="e">
        <f>VLOOKUP(C532,SOURCE!V$6:AB$10035,2,0)</f>
        <v>#N/A</v>
      </c>
      <c r="M532" t="e">
        <f>IF(VLOOKUP(I532,SOURCE!B:P,2,0)="/  { itemToBeCoded","To be coded","")</f>
        <v>#N/A</v>
      </c>
      <c r="N532" s="22"/>
      <c r="Q532" s="26" t="e">
        <f>VLOOKUP(I532,SOURCE!B:P,5,0)</f>
        <v>#N/A</v>
      </c>
      <c r="U532" t="e">
        <f t="shared" si="37"/>
        <v>#N/A</v>
      </c>
      <c r="V532" t="e">
        <f t="shared" si="38"/>
        <v>#N/A</v>
      </c>
      <c r="W532" s="22"/>
      <c r="X532" s="22"/>
      <c r="Y532" t="str">
        <f t="shared" si="39"/>
        <v/>
      </c>
    </row>
    <row r="533" spans="1:25" ht="17" thickBot="1">
      <c r="A533" s="24" t="str">
        <f>IF(ISNA(VLOOKUP(D533,D857:D$10322,1,0)),"",1)</f>
        <v/>
      </c>
      <c r="B533" s="24" t="str">
        <f>IF(ISNA(VLOOKUP(E533,E857:E$10322,1,0)),"",1)</f>
        <v/>
      </c>
      <c r="C533" s="2">
        <v>531</v>
      </c>
      <c r="D533" s="2" t="e">
        <f>VLOOKUP(C533,SOURCE!$V$3:$AC$2856,8,0)</f>
        <v>#N/A</v>
      </c>
      <c r="E533" s="26" t="e">
        <f>CHAR(34)&amp;VLOOKUP(C533,SOURCE!$V$3:$AC$2856,6,0)&amp;CHAR(34)</f>
        <v>#N/A</v>
      </c>
      <c r="F533" s="22" t="e">
        <f>VLOOKUP(C533,SOURCE!$V$3:$AD$2856,9,0)&amp;"           {"&amp;D533&amp;",   "&amp;E533&amp;"},"</f>
        <v>#N/A</v>
      </c>
      <c r="H533" t="b">
        <f>ISNA(VLOOKUP(J533,J$823:J857,1,0))</f>
        <v>1</v>
      </c>
      <c r="I533" s="27" t="e">
        <f>VLOOKUP(C533,SOURCE!V$6:AB$10035,7,0)</f>
        <v>#N/A</v>
      </c>
      <c r="J533" s="28" t="e">
        <f>VLOOKUP(C533,SOURCE!V$6:AB$10035,6,0)</f>
        <v>#N/A</v>
      </c>
      <c r="K533" s="30" t="e">
        <f t="shared" si="36"/>
        <v>#N/A</v>
      </c>
      <c r="L533" s="40" t="e">
        <f>VLOOKUP(C533,SOURCE!V$6:AB$10035,2,0)</f>
        <v>#N/A</v>
      </c>
      <c r="M533" t="e">
        <f>IF(VLOOKUP(I533,SOURCE!B:P,2,0)="/  { itemToBeCoded","To be coded","")</f>
        <v>#N/A</v>
      </c>
      <c r="N533" s="22"/>
      <c r="Q533" s="26" t="e">
        <f>VLOOKUP(I533,SOURCE!B:P,5,0)</f>
        <v>#N/A</v>
      </c>
      <c r="U533" t="e">
        <f t="shared" si="37"/>
        <v>#N/A</v>
      </c>
      <c r="V533" t="e">
        <f t="shared" si="38"/>
        <v>#N/A</v>
      </c>
      <c r="W533" s="22"/>
      <c r="X533" s="22"/>
      <c r="Y533" t="str">
        <f t="shared" si="39"/>
        <v/>
      </c>
    </row>
    <row r="534" spans="1:25" ht="17" thickBot="1">
      <c r="A534" s="24" t="str">
        <f>IF(ISNA(VLOOKUP(D534,D858:D$10322,1,0)),"",1)</f>
        <v/>
      </c>
      <c r="B534" s="24" t="str">
        <f>IF(ISNA(VLOOKUP(E534,E858:E$10322,1,0)),"",1)</f>
        <v/>
      </c>
      <c r="C534" s="2">
        <v>532</v>
      </c>
      <c r="D534" s="2" t="e">
        <f>VLOOKUP(C534,SOURCE!$V$3:$AC$2856,8,0)</f>
        <v>#N/A</v>
      </c>
      <c r="E534" s="26" t="e">
        <f>CHAR(34)&amp;VLOOKUP(C534,SOURCE!$V$3:$AC$2856,6,0)&amp;CHAR(34)</f>
        <v>#N/A</v>
      </c>
      <c r="F534" s="22" t="e">
        <f>VLOOKUP(C534,SOURCE!$V$3:$AD$2856,9,0)&amp;"           {"&amp;D534&amp;",   "&amp;E534&amp;"},"</f>
        <v>#N/A</v>
      </c>
      <c r="H534" t="b">
        <f>ISNA(VLOOKUP(J534,J$823:J858,1,0))</f>
        <v>1</v>
      </c>
      <c r="I534" s="27" t="e">
        <f>VLOOKUP(C534,SOURCE!V$6:AB$10035,7,0)</f>
        <v>#N/A</v>
      </c>
      <c r="J534" s="28" t="e">
        <f>VLOOKUP(C534,SOURCE!V$6:AB$10035,6,0)</f>
        <v>#N/A</v>
      </c>
      <c r="K534" s="30" t="e">
        <f t="shared" si="36"/>
        <v>#N/A</v>
      </c>
      <c r="L534" s="40" t="e">
        <f>VLOOKUP(C534,SOURCE!V$6:AB$10035,2,0)</f>
        <v>#N/A</v>
      </c>
      <c r="M534" t="e">
        <f>IF(VLOOKUP(I534,SOURCE!B:P,2,0)="/  { itemToBeCoded","To be coded","")</f>
        <v>#N/A</v>
      </c>
      <c r="N534" s="22"/>
      <c r="Q534" s="26" t="e">
        <f>VLOOKUP(I534,SOURCE!B:P,5,0)</f>
        <v>#N/A</v>
      </c>
      <c r="U534" t="e">
        <f t="shared" si="37"/>
        <v>#N/A</v>
      </c>
      <c r="V534" t="e">
        <f t="shared" si="38"/>
        <v>#N/A</v>
      </c>
      <c r="W534" s="22"/>
      <c r="X534" s="22"/>
      <c r="Y534" t="str">
        <f t="shared" si="39"/>
        <v/>
      </c>
    </row>
    <row r="535" spans="1:25" ht="17" thickBot="1">
      <c r="A535" s="24" t="str">
        <f>IF(ISNA(VLOOKUP(D535,D859:D$10322,1,0)),"",1)</f>
        <v/>
      </c>
      <c r="B535" s="24" t="str">
        <f>IF(ISNA(VLOOKUP(E535,E859:E$10322,1,0)),"",1)</f>
        <v/>
      </c>
      <c r="C535" s="2">
        <v>533</v>
      </c>
      <c r="D535" s="2" t="e">
        <f>VLOOKUP(C535,SOURCE!$V$3:$AC$2856,8,0)</f>
        <v>#N/A</v>
      </c>
      <c r="E535" s="26" t="e">
        <f>CHAR(34)&amp;VLOOKUP(C535,SOURCE!$V$3:$AC$2856,6,0)&amp;CHAR(34)</f>
        <v>#N/A</v>
      </c>
      <c r="F535" s="22" t="e">
        <f>VLOOKUP(C535,SOURCE!$V$3:$AD$2856,9,0)&amp;"           {"&amp;D535&amp;",   "&amp;E535&amp;"},"</f>
        <v>#N/A</v>
      </c>
      <c r="H535" t="b">
        <f>ISNA(VLOOKUP(J535,J$823:J859,1,0))</f>
        <v>1</v>
      </c>
      <c r="I535" s="27" t="e">
        <f>VLOOKUP(C535,SOURCE!V$6:AB$10035,7,0)</f>
        <v>#N/A</v>
      </c>
      <c r="J535" s="28" t="e">
        <f>VLOOKUP(C535,SOURCE!V$6:AB$10035,6,0)</f>
        <v>#N/A</v>
      </c>
      <c r="K535" s="30" t="e">
        <f t="shared" si="36"/>
        <v>#N/A</v>
      </c>
      <c r="L535" s="40" t="e">
        <f>VLOOKUP(C535,SOURCE!V$6:AB$10035,2,0)</f>
        <v>#N/A</v>
      </c>
      <c r="M535" t="e">
        <f>IF(VLOOKUP(I535,SOURCE!B:P,2,0)="/  { itemToBeCoded","To be coded","")</f>
        <v>#N/A</v>
      </c>
      <c r="N535" s="22"/>
      <c r="Q535" s="26" t="e">
        <f>VLOOKUP(I535,SOURCE!B:P,5,0)</f>
        <v>#N/A</v>
      </c>
      <c r="U535" t="e">
        <f t="shared" si="37"/>
        <v>#N/A</v>
      </c>
      <c r="V535" t="e">
        <f t="shared" si="38"/>
        <v>#N/A</v>
      </c>
      <c r="W535" s="22"/>
      <c r="X535" s="22"/>
      <c r="Y535" t="str">
        <f t="shared" si="39"/>
        <v/>
      </c>
    </row>
    <row r="536" spans="1:25" ht="17" thickBot="1">
      <c r="A536" s="24" t="str">
        <f>IF(ISNA(VLOOKUP(D536,D860:D$10322,1,0)),"",1)</f>
        <v/>
      </c>
      <c r="B536" s="24" t="str">
        <f>IF(ISNA(VLOOKUP(E536,E860:E$10322,1,0)),"",1)</f>
        <v/>
      </c>
      <c r="C536" s="2">
        <v>534</v>
      </c>
      <c r="D536" s="2" t="e">
        <f>VLOOKUP(C536,SOURCE!$V$3:$AC$2856,8,0)</f>
        <v>#N/A</v>
      </c>
      <c r="E536" s="26" t="e">
        <f>CHAR(34)&amp;VLOOKUP(C536,SOURCE!$V$3:$AC$2856,6,0)&amp;CHAR(34)</f>
        <v>#N/A</v>
      </c>
      <c r="F536" s="22" t="e">
        <f>VLOOKUP(C536,SOURCE!$V$3:$AD$2856,9,0)&amp;"           {"&amp;D536&amp;",   "&amp;E536&amp;"},"</f>
        <v>#N/A</v>
      </c>
      <c r="H536" t="b">
        <f>ISNA(VLOOKUP(J536,J$823:J860,1,0))</f>
        <v>1</v>
      </c>
      <c r="I536" s="27" t="e">
        <f>VLOOKUP(C536,SOURCE!V$6:AB$10035,7,0)</f>
        <v>#N/A</v>
      </c>
      <c r="J536" s="28" t="e">
        <f>VLOOKUP(C536,SOURCE!V$6:AB$10035,6,0)</f>
        <v>#N/A</v>
      </c>
      <c r="K536" s="30" t="e">
        <f t="shared" si="36"/>
        <v>#N/A</v>
      </c>
      <c r="L536" s="40" t="e">
        <f>VLOOKUP(C536,SOURCE!V$6:AB$10035,2,0)</f>
        <v>#N/A</v>
      </c>
      <c r="M536" t="e">
        <f>IF(VLOOKUP(I536,SOURCE!B:P,2,0)="/  { itemToBeCoded","To be coded","")</f>
        <v>#N/A</v>
      </c>
      <c r="N536" s="22"/>
      <c r="Q536" s="26" t="e">
        <f>VLOOKUP(I536,SOURCE!B:P,5,0)</f>
        <v>#N/A</v>
      </c>
      <c r="U536" t="e">
        <f t="shared" si="37"/>
        <v>#N/A</v>
      </c>
      <c r="V536" t="e">
        <f t="shared" si="38"/>
        <v>#N/A</v>
      </c>
      <c r="W536" s="22"/>
      <c r="X536" s="22"/>
      <c r="Y536" t="str">
        <f t="shared" si="39"/>
        <v/>
      </c>
    </row>
    <row r="537" spans="1:25" ht="17" thickBot="1">
      <c r="A537" s="24" t="str">
        <f>IF(ISNA(VLOOKUP(D537,D861:D$10322,1,0)),"",1)</f>
        <v/>
      </c>
      <c r="B537" s="24" t="str">
        <f>IF(ISNA(VLOOKUP(E537,E861:E$10322,1,0)),"",1)</f>
        <v/>
      </c>
      <c r="C537" s="2">
        <v>535</v>
      </c>
      <c r="D537" s="2" t="e">
        <f>VLOOKUP(C537,SOURCE!$V$3:$AC$2856,8,0)</f>
        <v>#N/A</v>
      </c>
      <c r="E537" s="26" t="e">
        <f>CHAR(34)&amp;VLOOKUP(C537,SOURCE!$V$3:$AC$2856,6,0)&amp;CHAR(34)</f>
        <v>#N/A</v>
      </c>
      <c r="F537" s="22" t="e">
        <f>VLOOKUP(C537,SOURCE!$V$3:$AD$2856,9,0)&amp;"           {"&amp;D537&amp;",   "&amp;E537&amp;"},"</f>
        <v>#N/A</v>
      </c>
      <c r="H537" t="b">
        <f>ISNA(VLOOKUP(J537,J$823:J861,1,0))</f>
        <v>1</v>
      </c>
      <c r="I537" s="27" t="e">
        <f>VLOOKUP(C537,SOURCE!V$6:AB$10035,7,0)</f>
        <v>#N/A</v>
      </c>
      <c r="J537" s="28" t="e">
        <f>VLOOKUP(C537,SOURCE!V$6:AB$10035,6,0)</f>
        <v>#N/A</v>
      </c>
      <c r="K537" s="30" t="e">
        <f t="shared" si="36"/>
        <v>#N/A</v>
      </c>
      <c r="L537" s="40" t="e">
        <f>VLOOKUP(C537,SOURCE!V$6:AB$10035,2,0)</f>
        <v>#N/A</v>
      </c>
      <c r="M537" t="e">
        <f>IF(VLOOKUP(I537,SOURCE!B:P,2,0)="/  { itemToBeCoded","To be coded","")</f>
        <v>#N/A</v>
      </c>
      <c r="N537" s="22"/>
      <c r="Q537" s="26" t="e">
        <f>VLOOKUP(I537,SOURCE!B:P,5,0)</f>
        <v>#N/A</v>
      </c>
      <c r="U537" t="e">
        <f t="shared" si="37"/>
        <v>#N/A</v>
      </c>
      <c r="V537" t="e">
        <f t="shared" si="38"/>
        <v>#N/A</v>
      </c>
      <c r="W537" s="22"/>
      <c r="X537" s="22"/>
      <c r="Y537" t="str">
        <f t="shared" si="39"/>
        <v/>
      </c>
    </row>
    <row r="538" spans="1:25" ht="17" thickBot="1">
      <c r="A538" s="24" t="str">
        <f>IF(ISNA(VLOOKUP(D538,D862:D$10322,1,0)),"",1)</f>
        <v/>
      </c>
      <c r="B538" s="24" t="str">
        <f>IF(ISNA(VLOOKUP(E538,E862:E$10322,1,0)),"",1)</f>
        <v/>
      </c>
      <c r="C538" s="2">
        <v>536</v>
      </c>
      <c r="D538" s="2" t="e">
        <f>VLOOKUP(C538,SOURCE!$V$3:$AC$2856,8,0)</f>
        <v>#N/A</v>
      </c>
      <c r="E538" s="26" t="e">
        <f>CHAR(34)&amp;VLOOKUP(C538,SOURCE!$V$3:$AC$2856,6,0)&amp;CHAR(34)</f>
        <v>#N/A</v>
      </c>
      <c r="F538" s="22" t="e">
        <f>VLOOKUP(C538,SOURCE!$V$3:$AD$2856,9,0)&amp;"           {"&amp;D538&amp;",   "&amp;E538&amp;"},"</f>
        <v>#N/A</v>
      </c>
      <c r="H538" t="b">
        <f>ISNA(VLOOKUP(J538,J$823:J862,1,0))</f>
        <v>1</v>
      </c>
      <c r="I538" s="27" t="e">
        <f>VLOOKUP(C538,SOURCE!V$6:AB$10035,7,0)</f>
        <v>#N/A</v>
      </c>
      <c r="J538" s="28" t="e">
        <f>VLOOKUP(C538,SOURCE!V$6:AB$10035,6,0)</f>
        <v>#N/A</v>
      </c>
      <c r="K538" s="30" t="e">
        <f t="shared" si="36"/>
        <v>#N/A</v>
      </c>
      <c r="L538" s="40" t="e">
        <f>VLOOKUP(C538,SOURCE!V$6:AB$10035,2,0)</f>
        <v>#N/A</v>
      </c>
      <c r="M538" t="e">
        <f>IF(VLOOKUP(I538,SOURCE!B:P,2,0)="/  { itemToBeCoded","To be coded","")</f>
        <v>#N/A</v>
      </c>
      <c r="N538" s="22"/>
      <c r="Q538" s="26" t="e">
        <f>VLOOKUP(I538,SOURCE!B:P,5,0)</f>
        <v>#N/A</v>
      </c>
      <c r="U538" t="e">
        <f t="shared" si="37"/>
        <v>#N/A</v>
      </c>
      <c r="V538" t="e">
        <f t="shared" si="38"/>
        <v>#N/A</v>
      </c>
      <c r="W538" s="22"/>
      <c r="X538" s="22"/>
      <c r="Y538" t="str">
        <f t="shared" si="39"/>
        <v/>
      </c>
    </row>
    <row r="539" spans="1:25" ht="17" thickBot="1">
      <c r="A539" s="24" t="str">
        <f>IF(ISNA(VLOOKUP(D539,D863:D$10322,1,0)),"",1)</f>
        <v/>
      </c>
      <c r="B539" s="24" t="str">
        <f>IF(ISNA(VLOOKUP(E539,E863:E$10322,1,0)),"",1)</f>
        <v/>
      </c>
      <c r="C539" s="2">
        <v>537</v>
      </c>
      <c r="D539" s="2" t="e">
        <f>VLOOKUP(C539,SOURCE!$V$3:$AC$2856,8,0)</f>
        <v>#N/A</v>
      </c>
      <c r="E539" s="26" t="e">
        <f>CHAR(34)&amp;VLOOKUP(C539,SOURCE!$V$3:$AC$2856,6,0)&amp;CHAR(34)</f>
        <v>#N/A</v>
      </c>
      <c r="F539" s="22" t="e">
        <f>VLOOKUP(C539,SOURCE!$V$3:$AD$2856,9,0)&amp;"           {"&amp;D539&amp;",   "&amp;E539&amp;"},"</f>
        <v>#N/A</v>
      </c>
      <c r="H539" t="b">
        <f>ISNA(VLOOKUP(J539,J$823:J863,1,0))</f>
        <v>1</v>
      </c>
      <c r="I539" s="27" t="e">
        <f>VLOOKUP(C539,SOURCE!V$6:AB$10035,7,0)</f>
        <v>#N/A</v>
      </c>
      <c r="J539" s="28" t="e">
        <f>VLOOKUP(C539,SOURCE!V$6:AB$10035,6,0)</f>
        <v>#N/A</v>
      </c>
      <c r="K539" s="30" t="e">
        <f t="shared" si="36"/>
        <v>#N/A</v>
      </c>
      <c r="L539" s="40" t="e">
        <f>VLOOKUP(C539,SOURCE!V$6:AB$10035,2,0)</f>
        <v>#N/A</v>
      </c>
      <c r="M539" t="e">
        <f>IF(VLOOKUP(I539,SOURCE!B:P,2,0)="/  { itemToBeCoded","To be coded","")</f>
        <v>#N/A</v>
      </c>
      <c r="N539" s="22"/>
      <c r="Q539" s="26" t="e">
        <f>VLOOKUP(I539,SOURCE!B:P,5,0)</f>
        <v>#N/A</v>
      </c>
      <c r="U539" t="e">
        <f t="shared" si="37"/>
        <v>#N/A</v>
      </c>
      <c r="V539" t="e">
        <f t="shared" si="38"/>
        <v>#N/A</v>
      </c>
      <c r="W539" s="22"/>
      <c r="X539" s="22"/>
      <c r="Y539" t="str">
        <f t="shared" si="39"/>
        <v/>
      </c>
    </row>
    <row r="540" spans="1:25" ht="17" thickBot="1">
      <c r="A540" s="24" t="str">
        <f>IF(ISNA(VLOOKUP(D540,D864:D$10322,1,0)),"",1)</f>
        <v/>
      </c>
      <c r="B540" s="24" t="str">
        <f>IF(ISNA(VLOOKUP(E540,E864:E$10322,1,0)),"",1)</f>
        <v/>
      </c>
      <c r="C540" s="2">
        <v>538</v>
      </c>
      <c r="D540" s="2" t="e">
        <f>VLOOKUP(C540,SOURCE!$V$3:$AC$2856,8,0)</f>
        <v>#N/A</v>
      </c>
      <c r="E540" s="26" t="e">
        <f>CHAR(34)&amp;VLOOKUP(C540,SOURCE!$V$3:$AC$2856,6,0)&amp;CHAR(34)</f>
        <v>#N/A</v>
      </c>
      <c r="F540" s="22" t="e">
        <f>VLOOKUP(C540,SOURCE!$V$3:$AD$2856,9,0)&amp;"           {"&amp;D540&amp;",   "&amp;E540&amp;"},"</f>
        <v>#N/A</v>
      </c>
      <c r="H540" t="b">
        <f>ISNA(VLOOKUP(J540,J$823:J864,1,0))</f>
        <v>1</v>
      </c>
      <c r="I540" s="27" t="e">
        <f>VLOOKUP(C540,SOURCE!V$6:AB$10035,7,0)</f>
        <v>#N/A</v>
      </c>
      <c r="J540" s="28" t="e">
        <f>VLOOKUP(C540,SOURCE!V$6:AB$10035,6,0)</f>
        <v>#N/A</v>
      </c>
      <c r="K540" s="30" t="e">
        <f t="shared" si="36"/>
        <v>#N/A</v>
      </c>
      <c r="L540" s="40" t="e">
        <f>VLOOKUP(C540,SOURCE!V$6:AB$10035,2,0)</f>
        <v>#N/A</v>
      </c>
      <c r="M540" t="e">
        <f>IF(VLOOKUP(I540,SOURCE!B:P,2,0)="/  { itemToBeCoded","To be coded","")</f>
        <v>#N/A</v>
      </c>
      <c r="N540" s="22"/>
      <c r="Q540" s="26" t="e">
        <f>VLOOKUP(I540,SOURCE!B:P,5,0)</f>
        <v>#N/A</v>
      </c>
      <c r="U540" t="e">
        <f t="shared" si="37"/>
        <v>#N/A</v>
      </c>
      <c r="V540" t="e">
        <f t="shared" si="38"/>
        <v>#N/A</v>
      </c>
      <c r="W540" s="22"/>
      <c r="X540" s="22"/>
      <c r="Y540" t="str">
        <f t="shared" si="39"/>
        <v/>
      </c>
    </row>
    <row r="541" spans="1:25" ht="17" thickBot="1">
      <c r="A541" s="24" t="str">
        <f>IF(ISNA(VLOOKUP(D541,D865:D$10322,1,0)),"",1)</f>
        <v/>
      </c>
      <c r="B541" s="24" t="str">
        <f>IF(ISNA(VLOOKUP(E541,E865:E$10322,1,0)),"",1)</f>
        <v/>
      </c>
      <c r="C541" s="2">
        <v>539</v>
      </c>
      <c r="D541" s="2" t="e">
        <f>VLOOKUP(C541,SOURCE!$V$3:$AC$2856,8,0)</f>
        <v>#N/A</v>
      </c>
      <c r="E541" s="26" t="e">
        <f>CHAR(34)&amp;VLOOKUP(C541,SOURCE!$V$3:$AC$2856,6,0)&amp;CHAR(34)</f>
        <v>#N/A</v>
      </c>
      <c r="F541" s="22" t="e">
        <f>VLOOKUP(C541,SOURCE!$V$3:$AD$2856,9,0)&amp;"           {"&amp;D541&amp;",   "&amp;E541&amp;"},"</f>
        <v>#N/A</v>
      </c>
      <c r="H541" t="b">
        <f>ISNA(VLOOKUP(J541,J$823:J865,1,0))</f>
        <v>1</v>
      </c>
      <c r="I541" s="27" t="e">
        <f>VLOOKUP(C541,SOURCE!V$6:AB$10035,7,0)</f>
        <v>#N/A</v>
      </c>
      <c r="J541" s="28" t="e">
        <f>VLOOKUP(C541,SOURCE!V$6:AB$10035,6,0)</f>
        <v>#N/A</v>
      </c>
      <c r="K541" s="30" t="e">
        <f t="shared" si="36"/>
        <v>#N/A</v>
      </c>
      <c r="L541" s="40" t="e">
        <f>VLOOKUP(C541,SOURCE!V$6:AB$10035,2,0)</f>
        <v>#N/A</v>
      </c>
      <c r="M541" t="e">
        <f>IF(VLOOKUP(I541,SOURCE!B:P,2,0)="/  { itemToBeCoded","To be coded","")</f>
        <v>#N/A</v>
      </c>
      <c r="N541" s="22"/>
      <c r="Q541" s="26" t="e">
        <f>VLOOKUP(I541,SOURCE!B:P,5,0)</f>
        <v>#N/A</v>
      </c>
      <c r="U541" t="e">
        <f t="shared" si="37"/>
        <v>#N/A</v>
      </c>
      <c r="V541" t="e">
        <f t="shared" si="38"/>
        <v>#N/A</v>
      </c>
      <c r="W541" s="22"/>
      <c r="X541" s="22"/>
      <c r="Y541" t="str">
        <f t="shared" si="39"/>
        <v/>
      </c>
    </row>
    <row r="542" spans="1:25" ht="17" thickBot="1">
      <c r="A542" s="24" t="str">
        <f>IF(ISNA(VLOOKUP(D542,D866:D$10322,1,0)),"",1)</f>
        <v/>
      </c>
      <c r="B542" s="24" t="str">
        <f>IF(ISNA(VLOOKUP(E542,E866:E$10322,1,0)),"",1)</f>
        <v/>
      </c>
      <c r="C542" s="2">
        <v>540</v>
      </c>
      <c r="D542" s="2" t="e">
        <f>VLOOKUP(C542,SOURCE!$V$3:$AC$2856,8,0)</f>
        <v>#N/A</v>
      </c>
      <c r="E542" s="26" t="e">
        <f>CHAR(34)&amp;VLOOKUP(C542,SOURCE!$V$3:$AC$2856,6,0)&amp;CHAR(34)</f>
        <v>#N/A</v>
      </c>
      <c r="F542" s="22" t="e">
        <f>VLOOKUP(C542,SOURCE!$V$3:$AD$2856,9,0)&amp;"           {"&amp;D542&amp;",   "&amp;E542&amp;"},"</f>
        <v>#N/A</v>
      </c>
      <c r="H542" t="b">
        <f>ISNA(VLOOKUP(J542,J$823:J866,1,0))</f>
        <v>1</v>
      </c>
      <c r="I542" s="27" t="e">
        <f>VLOOKUP(C542,SOURCE!V$6:AB$10035,7,0)</f>
        <v>#N/A</v>
      </c>
      <c r="J542" s="28" t="e">
        <f>VLOOKUP(C542,SOURCE!V$6:AB$10035,6,0)</f>
        <v>#N/A</v>
      </c>
      <c r="K542" s="30" t="e">
        <f t="shared" si="36"/>
        <v>#N/A</v>
      </c>
      <c r="L542" s="40" t="e">
        <f>VLOOKUP(C542,SOURCE!V$6:AB$10035,2,0)</f>
        <v>#N/A</v>
      </c>
      <c r="M542" t="e">
        <f>IF(VLOOKUP(I542,SOURCE!B:P,2,0)="/  { itemToBeCoded","To be coded","")</f>
        <v>#N/A</v>
      </c>
      <c r="N542" s="22"/>
      <c r="Q542" s="26" t="e">
        <f>VLOOKUP(I542,SOURCE!B:P,5,0)</f>
        <v>#N/A</v>
      </c>
      <c r="U542" t="e">
        <f t="shared" si="37"/>
        <v>#N/A</v>
      </c>
      <c r="V542" t="e">
        <f t="shared" si="38"/>
        <v>#N/A</v>
      </c>
      <c r="W542" s="22"/>
      <c r="X542" s="22"/>
      <c r="Y542" t="str">
        <f t="shared" si="39"/>
        <v/>
      </c>
    </row>
    <row r="543" spans="1:25" ht="17" thickBot="1">
      <c r="A543" s="24" t="str">
        <f>IF(ISNA(VLOOKUP(D543,D867:D$10322,1,0)),"",1)</f>
        <v/>
      </c>
      <c r="B543" s="24" t="str">
        <f>IF(ISNA(VLOOKUP(E543,E867:E$10322,1,0)),"",1)</f>
        <v/>
      </c>
      <c r="C543" s="2">
        <v>541</v>
      </c>
      <c r="D543" s="2" t="e">
        <f>VLOOKUP(C543,SOURCE!$V$3:$AC$2856,8,0)</f>
        <v>#N/A</v>
      </c>
      <c r="E543" s="26" t="e">
        <f>CHAR(34)&amp;VLOOKUP(C543,SOURCE!$V$3:$AC$2856,6,0)&amp;CHAR(34)</f>
        <v>#N/A</v>
      </c>
      <c r="F543" s="22" t="e">
        <f>VLOOKUP(C543,SOURCE!$V$3:$AD$2856,9,0)&amp;"           {"&amp;D543&amp;",   "&amp;E543&amp;"},"</f>
        <v>#N/A</v>
      </c>
      <c r="H543" t="b">
        <f>ISNA(VLOOKUP(J543,J$823:J867,1,0))</f>
        <v>1</v>
      </c>
      <c r="I543" s="27" t="e">
        <f>VLOOKUP(C543,SOURCE!V$6:AB$10035,7,0)</f>
        <v>#N/A</v>
      </c>
      <c r="J543" s="28" t="e">
        <f>VLOOKUP(C543,SOURCE!V$6:AB$10035,6,0)</f>
        <v>#N/A</v>
      </c>
      <c r="K543" s="30" t="e">
        <f t="shared" ref="K543:K606" si="40">SUBSTITUTE(SUBSTITUTE(SUBSTITUTE(SUBSTITUTE(SUBSTITUTE(SUBSTITUTE(SUBSTITUTE(SUBSTITUTE(SUBSTITUTE(SUBSTITUTE(SUBSTITUTE(SUBSTITUTE((SUBSTITUTE(SUBSTITUTE(SUBSTITUTE(SUBSTITUTE(Q543,"STD_SIGMA","SUM"),"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543" s="40" t="e">
        <f>VLOOKUP(C543,SOURCE!V$6:AB$10035,2,0)</f>
        <v>#N/A</v>
      </c>
      <c r="M543" t="e">
        <f>IF(VLOOKUP(I543,SOURCE!B:P,2,0)="/  { itemToBeCoded","To be coded","")</f>
        <v>#N/A</v>
      </c>
      <c r="N543" s="22"/>
      <c r="Q543" s="26" t="e">
        <f>VLOOKUP(I543,SOURCE!B:P,5,0)</f>
        <v>#N/A</v>
      </c>
      <c r="U543" t="e">
        <f t="shared" ref="U543:U606" si="41">SUM(U542,W543)</f>
        <v>#N/A</v>
      </c>
      <c r="V543" t="e">
        <f t="shared" ref="V543:V606" si="42">SUM(V542,IF($O543,X543,0))</f>
        <v>#N/A</v>
      </c>
      <c r="W543" s="22"/>
      <c r="X543" s="22"/>
      <c r="Y543" t="str">
        <f t="shared" ref="Y543:Y606" si="43">IF(AND(N543&lt;&gt;"",X543&lt;&gt;""),"both","")</f>
        <v/>
      </c>
    </row>
    <row r="544" spans="1:25" ht="17" thickBot="1">
      <c r="A544" s="24" t="str">
        <f>IF(ISNA(VLOOKUP(D544,D868:D$10322,1,0)),"",1)</f>
        <v/>
      </c>
      <c r="B544" s="24" t="str">
        <f>IF(ISNA(VLOOKUP(E544,E868:E$10322,1,0)),"",1)</f>
        <v/>
      </c>
      <c r="C544" s="2">
        <v>542</v>
      </c>
      <c r="D544" s="2" t="e">
        <f>VLOOKUP(C544,SOURCE!$V$3:$AC$2856,8,0)</f>
        <v>#N/A</v>
      </c>
      <c r="E544" s="26" t="e">
        <f>CHAR(34)&amp;VLOOKUP(C544,SOURCE!$V$3:$AC$2856,6,0)&amp;CHAR(34)</f>
        <v>#N/A</v>
      </c>
      <c r="F544" s="22" t="e">
        <f>VLOOKUP(C544,SOURCE!$V$3:$AD$2856,9,0)&amp;"           {"&amp;D544&amp;",   "&amp;E544&amp;"},"</f>
        <v>#N/A</v>
      </c>
      <c r="H544" t="b">
        <f>ISNA(VLOOKUP(J544,J$823:J868,1,0))</f>
        <v>1</v>
      </c>
      <c r="I544" s="27" t="e">
        <f>VLOOKUP(C544,SOURCE!V$6:AB$10035,7,0)</f>
        <v>#N/A</v>
      </c>
      <c r="J544" s="28" t="e">
        <f>VLOOKUP(C544,SOURCE!V$6:AB$10035,6,0)</f>
        <v>#N/A</v>
      </c>
      <c r="K544" s="30" t="e">
        <f t="shared" si="40"/>
        <v>#N/A</v>
      </c>
      <c r="L544" s="40" t="e">
        <f>VLOOKUP(C544,SOURCE!V$6:AB$10035,2,0)</f>
        <v>#N/A</v>
      </c>
      <c r="M544" t="e">
        <f>IF(VLOOKUP(I544,SOURCE!B:P,2,0)="/  { itemToBeCoded","To be coded","")</f>
        <v>#N/A</v>
      </c>
      <c r="N544" s="22"/>
      <c r="Q544" s="26" t="e">
        <f>VLOOKUP(I544,SOURCE!B:P,5,0)</f>
        <v>#N/A</v>
      </c>
      <c r="U544" t="e">
        <f t="shared" si="41"/>
        <v>#N/A</v>
      </c>
      <c r="V544" t="e">
        <f t="shared" si="42"/>
        <v>#N/A</v>
      </c>
      <c r="W544" s="22"/>
      <c r="X544" s="22"/>
      <c r="Y544" t="str">
        <f t="shared" si="43"/>
        <v/>
      </c>
    </row>
    <row r="545" spans="1:25" ht="17" thickBot="1">
      <c r="A545" s="24" t="str">
        <f>IF(ISNA(VLOOKUP(D545,D869:D$10322,1,0)),"",1)</f>
        <v/>
      </c>
      <c r="B545" s="24" t="str">
        <f>IF(ISNA(VLOOKUP(E545,E869:E$10322,1,0)),"",1)</f>
        <v/>
      </c>
      <c r="C545" s="2">
        <v>543</v>
      </c>
      <c r="D545" s="2" t="e">
        <f>VLOOKUP(C545,SOURCE!$V$3:$AC$2856,8,0)</f>
        <v>#N/A</v>
      </c>
      <c r="E545" s="26" t="e">
        <f>CHAR(34)&amp;VLOOKUP(C545,SOURCE!$V$3:$AC$2856,6,0)&amp;CHAR(34)</f>
        <v>#N/A</v>
      </c>
      <c r="F545" s="22" t="e">
        <f>VLOOKUP(C545,SOURCE!$V$3:$AD$2856,9,0)&amp;"           {"&amp;D545&amp;",   "&amp;E545&amp;"},"</f>
        <v>#N/A</v>
      </c>
      <c r="H545" t="b">
        <f>ISNA(VLOOKUP(J545,J$823:J869,1,0))</f>
        <v>1</v>
      </c>
      <c r="I545" s="27" t="e">
        <f>VLOOKUP(C545,SOURCE!V$6:AB$10035,7,0)</f>
        <v>#N/A</v>
      </c>
      <c r="J545" s="28" t="e">
        <f>VLOOKUP(C545,SOURCE!V$6:AB$10035,6,0)</f>
        <v>#N/A</v>
      </c>
      <c r="K545" s="30" t="e">
        <f t="shared" si="40"/>
        <v>#N/A</v>
      </c>
      <c r="L545" s="40" t="e">
        <f>VLOOKUP(C545,SOURCE!V$6:AB$10035,2,0)</f>
        <v>#N/A</v>
      </c>
      <c r="M545" t="e">
        <f>IF(VLOOKUP(I545,SOURCE!B:P,2,0)="/  { itemToBeCoded","To be coded","")</f>
        <v>#N/A</v>
      </c>
      <c r="N545" s="22"/>
      <c r="Q545" s="26" t="e">
        <f>VLOOKUP(I545,SOURCE!B:P,5,0)</f>
        <v>#N/A</v>
      </c>
      <c r="U545" t="e">
        <f t="shared" si="41"/>
        <v>#N/A</v>
      </c>
      <c r="V545" t="e">
        <f t="shared" si="42"/>
        <v>#N/A</v>
      </c>
      <c r="W545" s="22"/>
      <c r="X545" s="22"/>
      <c r="Y545" t="str">
        <f t="shared" si="43"/>
        <v/>
      </c>
    </row>
    <row r="546" spans="1:25" ht="17" thickBot="1">
      <c r="A546" s="24" t="str">
        <f>IF(ISNA(VLOOKUP(D546,D870:D$10322,1,0)),"",1)</f>
        <v/>
      </c>
      <c r="B546" s="24" t="str">
        <f>IF(ISNA(VLOOKUP(E546,E870:E$10322,1,0)),"",1)</f>
        <v/>
      </c>
      <c r="C546" s="2">
        <v>544</v>
      </c>
      <c r="D546" s="2" t="e">
        <f>VLOOKUP(C546,SOURCE!$V$3:$AC$2856,8,0)</f>
        <v>#N/A</v>
      </c>
      <c r="E546" s="26" t="e">
        <f>CHAR(34)&amp;VLOOKUP(C546,SOURCE!$V$3:$AC$2856,6,0)&amp;CHAR(34)</f>
        <v>#N/A</v>
      </c>
      <c r="F546" s="22" t="e">
        <f>VLOOKUP(C546,SOURCE!$V$3:$AD$2856,9,0)&amp;"           {"&amp;D546&amp;",   "&amp;E546&amp;"},"</f>
        <v>#N/A</v>
      </c>
      <c r="H546" t="b">
        <f>ISNA(VLOOKUP(J546,J$823:J870,1,0))</f>
        <v>1</v>
      </c>
      <c r="I546" s="27" t="e">
        <f>VLOOKUP(C546,SOURCE!V$6:AB$10035,7,0)</f>
        <v>#N/A</v>
      </c>
      <c r="J546" s="28" t="e">
        <f>VLOOKUP(C546,SOURCE!V$6:AB$10035,6,0)</f>
        <v>#N/A</v>
      </c>
      <c r="K546" s="30" t="e">
        <f t="shared" si="40"/>
        <v>#N/A</v>
      </c>
      <c r="L546" s="40" t="e">
        <f>VLOOKUP(C546,SOURCE!V$6:AB$10035,2,0)</f>
        <v>#N/A</v>
      </c>
      <c r="M546" t="e">
        <f>IF(VLOOKUP(I546,SOURCE!B:P,2,0)="/  { itemToBeCoded","To be coded","")</f>
        <v>#N/A</v>
      </c>
      <c r="N546" s="22"/>
      <c r="Q546" s="26" t="e">
        <f>VLOOKUP(I546,SOURCE!B:P,5,0)</f>
        <v>#N/A</v>
      </c>
      <c r="U546" t="e">
        <f t="shared" si="41"/>
        <v>#N/A</v>
      </c>
      <c r="V546" t="e">
        <f t="shared" si="42"/>
        <v>#N/A</v>
      </c>
      <c r="W546" s="22"/>
      <c r="X546" s="22"/>
      <c r="Y546" t="str">
        <f t="shared" si="43"/>
        <v/>
      </c>
    </row>
    <row r="547" spans="1:25" ht="17" thickBot="1">
      <c r="A547" s="24" t="str">
        <f>IF(ISNA(VLOOKUP(D547,D871:D$10322,1,0)),"",1)</f>
        <v/>
      </c>
      <c r="B547" s="24" t="str">
        <f>IF(ISNA(VLOOKUP(E547,E871:E$10322,1,0)),"",1)</f>
        <v/>
      </c>
      <c r="C547" s="2">
        <v>545</v>
      </c>
      <c r="D547" s="2" t="e">
        <f>VLOOKUP(C547,SOURCE!$V$3:$AC$2856,8,0)</f>
        <v>#N/A</v>
      </c>
      <c r="E547" s="26" t="e">
        <f>CHAR(34)&amp;VLOOKUP(C547,SOURCE!$V$3:$AC$2856,6,0)&amp;CHAR(34)</f>
        <v>#N/A</v>
      </c>
      <c r="F547" s="22" t="e">
        <f>VLOOKUP(C547,SOURCE!$V$3:$AD$2856,9,0)&amp;"           {"&amp;D547&amp;",   "&amp;E547&amp;"},"</f>
        <v>#N/A</v>
      </c>
      <c r="H547" t="b">
        <f>ISNA(VLOOKUP(J547,J$823:J871,1,0))</f>
        <v>1</v>
      </c>
      <c r="I547" s="27" t="e">
        <f>VLOOKUP(C547,SOURCE!V$6:AB$10035,7,0)</f>
        <v>#N/A</v>
      </c>
      <c r="J547" s="28" t="e">
        <f>VLOOKUP(C547,SOURCE!V$6:AB$10035,6,0)</f>
        <v>#N/A</v>
      </c>
      <c r="K547" s="30" t="e">
        <f t="shared" si="40"/>
        <v>#N/A</v>
      </c>
      <c r="L547" s="40" t="e">
        <f>VLOOKUP(C547,SOURCE!V$6:AB$10035,2,0)</f>
        <v>#N/A</v>
      </c>
      <c r="M547" t="e">
        <f>IF(VLOOKUP(I547,SOURCE!B:P,2,0)="/  { itemToBeCoded","To be coded","")</f>
        <v>#N/A</v>
      </c>
      <c r="N547" s="22"/>
      <c r="Q547" s="26" t="e">
        <f>VLOOKUP(I547,SOURCE!B:P,5,0)</f>
        <v>#N/A</v>
      </c>
      <c r="U547" t="e">
        <f t="shared" si="41"/>
        <v>#N/A</v>
      </c>
      <c r="V547" t="e">
        <f t="shared" si="42"/>
        <v>#N/A</v>
      </c>
      <c r="W547" s="22"/>
      <c r="X547" s="22"/>
      <c r="Y547" t="str">
        <f t="shared" si="43"/>
        <v/>
      </c>
    </row>
    <row r="548" spans="1:25" ht="17" thickBot="1">
      <c r="A548" s="24" t="str">
        <f>IF(ISNA(VLOOKUP(D548,D872:D$10322,1,0)),"",1)</f>
        <v/>
      </c>
      <c r="B548" s="24" t="str">
        <f>IF(ISNA(VLOOKUP(E548,E872:E$10322,1,0)),"",1)</f>
        <v/>
      </c>
      <c r="C548" s="2">
        <v>546</v>
      </c>
      <c r="D548" s="2" t="e">
        <f>VLOOKUP(C548,SOURCE!$V$3:$AC$2856,8,0)</f>
        <v>#N/A</v>
      </c>
      <c r="E548" s="26" t="e">
        <f>CHAR(34)&amp;VLOOKUP(C548,SOURCE!$V$3:$AC$2856,6,0)&amp;CHAR(34)</f>
        <v>#N/A</v>
      </c>
      <c r="F548" s="22" t="e">
        <f>VLOOKUP(C548,SOURCE!$V$3:$AD$2856,9,0)&amp;"           {"&amp;D548&amp;",   "&amp;E548&amp;"},"</f>
        <v>#N/A</v>
      </c>
      <c r="H548" t="b">
        <f>ISNA(VLOOKUP(J548,J$823:J872,1,0))</f>
        <v>1</v>
      </c>
      <c r="I548" s="27" t="e">
        <f>VLOOKUP(C548,SOURCE!V$6:AB$10035,7,0)</f>
        <v>#N/A</v>
      </c>
      <c r="J548" s="28" t="e">
        <f>VLOOKUP(C548,SOURCE!V$6:AB$10035,6,0)</f>
        <v>#N/A</v>
      </c>
      <c r="K548" s="30" t="e">
        <f t="shared" si="40"/>
        <v>#N/A</v>
      </c>
      <c r="L548" s="40" t="e">
        <f>VLOOKUP(C548,SOURCE!V$6:AB$10035,2,0)</f>
        <v>#N/A</v>
      </c>
      <c r="M548" t="e">
        <f>IF(VLOOKUP(I548,SOURCE!B:P,2,0)="/  { itemToBeCoded","To be coded","")</f>
        <v>#N/A</v>
      </c>
      <c r="N548" s="22"/>
      <c r="Q548" s="26" t="e">
        <f>VLOOKUP(I548,SOURCE!B:P,5,0)</f>
        <v>#N/A</v>
      </c>
      <c r="U548" t="e">
        <f t="shared" si="41"/>
        <v>#N/A</v>
      </c>
      <c r="V548" t="e">
        <f t="shared" si="42"/>
        <v>#N/A</v>
      </c>
      <c r="W548" s="22"/>
      <c r="X548" s="22"/>
      <c r="Y548" t="str">
        <f t="shared" si="43"/>
        <v/>
      </c>
    </row>
    <row r="549" spans="1:25" ht="17" thickBot="1">
      <c r="A549" s="24" t="str">
        <f>IF(ISNA(VLOOKUP(D549,D873:D$10322,1,0)),"",1)</f>
        <v/>
      </c>
      <c r="B549" s="24" t="str">
        <f>IF(ISNA(VLOOKUP(E549,E873:E$10322,1,0)),"",1)</f>
        <v/>
      </c>
      <c r="C549" s="2">
        <v>547</v>
      </c>
      <c r="D549" s="2" t="e">
        <f>VLOOKUP(C549,SOURCE!$V$3:$AC$2856,8,0)</f>
        <v>#N/A</v>
      </c>
      <c r="E549" s="26" t="e">
        <f>CHAR(34)&amp;VLOOKUP(C549,SOURCE!$V$3:$AC$2856,6,0)&amp;CHAR(34)</f>
        <v>#N/A</v>
      </c>
      <c r="F549" s="22" t="e">
        <f>VLOOKUP(C549,SOURCE!$V$3:$AD$2856,9,0)&amp;"           {"&amp;D549&amp;",   "&amp;E549&amp;"},"</f>
        <v>#N/A</v>
      </c>
      <c r="H549" t="b">
        <f>ISNA(VLOOKUP(J549,J$823:J873,1,0))</f>
        <v>1</v>
      </c>
      <c r="I549" s="27" t="e">
        <f>VLOOKUP(C549,SOURCE!V$6:AB$10035,7,0)</f>
        <v>#N/A</v>
      </c>
      <c r="J549" s="28" t="e">
        <f>VLOOKUP(C549,SOURCE!V$6:AB$10035,6,0)</f>
        <v>#N/A</v>
      </c>
      <c r="K549" s="30" t="e">
        <f t="shared" si="40"/>
        <v>#N/A</v>
      </c>
      <c r="L549" s="40" t="e">
        <f>VLOOKUP(C549,SOURCE!V$6:AB$10035,2,0)</f>
        <v>#N/A</v>
      </c>
      <c r="M549" t="e">
        <f>IF(VLOOKUP(I549,SOURCE!B:P,2,0)="/  { itemToBeCoded","To be coded","")</f>
        <v>#N/A</v>
      </c>
      <c r="N549" s="22"/>
      <c r="Q549" s="26" t="e">
        <f>VLOOKUP(I549,SOURCE!B:P,5,0)</f>
        <v>#N/A</v>
      </c>
      <c r="U549" t="e">
        <f t="shared" si="41"/>
        <v>#N/A</v>
      </c>
      <c r="V549" t="e">
        <f t="shared" si="42"/>
        <v>#N/A</v>
      </c>
      <c r="W549" s="22"/>
      <c r="X549" s="22"/>
      <c r="Y549" t="str">
        <f t="shared" si="43"/>
        <v/>
      </c>
    </row>
    <row r="550" spans="1:25" ht="17" thickBot="1">
      <c r="A550" s="24" t="str">
        <f>IF(ISNA(VLOOKUP(D550,D874:D$10322,1,0)),"",1)</f>
        <v/>
      </c>
      <c r="B550" s="24" t="str">
        <f>IF(ISNA(VLOOKUP(E550,E874:E$10322,1,0)),"",1)</f>
        <v/>
      </c>
      <c r="C550" s="2">
        <v>548</v>
      </c>
      <c r="D550" s="2" t="e">
        <f>VLOOKUP(C550,SOURCE!$V$3:$AC$2856,8,0)</f>
        <v>#N/A</v>
      </c>
      <c r="E550" s="26" t="e">
        <f>CHAR(34)&amp;VLOOKUP(C550,SOURCE!$V$3:$AC$2856,6,0)&amp;CHAR(34)</f>
        <v>#N/A</v>
      </c>
      <c r="F550" s="22" t="e">
        <f>VLOOKUP(C550,SOURCE!$V$3:$AD$2856,9,0)&amp;"           {"&amp;D550&amp;",   "&amp;E550&amp;"},"</f>
        <v>#N/A</v>
      </c>
      <c r="H550" t="b">
        <f>ISNA(VLOOKUP(J550,J$823:J874,1,0))</f>
        <v>1</v>
      </c>
      <c r="I550" s="27" t="e">
        <f>VLOOKUP(C550,SOURCE!V$6:AB$10035,7,0)</f>
        <v>#N/A</v>
      </c>
      <c r="J550" s="28" t="e">
        <f>VLOOKUP(C550,SOURCE!V$6:AB$10035,6,0)</f>
        <v>#N/A</v>
      </c>
      <c r="K550" s="30" t="e">
        <f t="shared" si="40"/>
        <v>#N/A</v>
      </c>
      <c r="L550" s="40" t="e">
        <f>VLOOKUP(C550,SOURCE!V$6:AB$10035,2,0)</f>
        <v>#N/A</v>
      </c>
      <c r="M550" t="e">
        <f>IF(VLOOKUP(I550,SOURCE!B:P,2,0)="/  { itemToBeCoded","To be coded","")</f>
        <v>#N/A</v>
      </c>
      <c r="N550" s="22"/>
      <c r="Q550" s="26" t="e">
        <f>VLOOKUP(I550,SOURCE!B:P,5,0)</f>
        <v>#N/A</v>
      </c>
      <c r="U550" t="e">
        <f t="shared" si="41"/>
        <v>#N/A</v>
      </c>
      <c r="V550" t="e">
        <f t="shared" si="42"/>
        <v>#N/A</v>
      </c>
      <c r="W550" s="22"/>
      <c r="X550" s="22"/>
      <c r="Y550" t="str">
        <f t="shared" si="43"/>
        <v/>
      </c>
    </row>
    <row r="551" spans="1:25" ht="17" thickBot="1">
      <c r="A551" s="24" t="str">
        <f>IF(ISNA(VLOOKUP(D551,D875:D$10322,1,0)),"",1)</f>
        <v/>
      </c>
      <c r="B551" s="24" t="str">
        <f>IF(ISNA(VLOOKUP(E551,E875:E$10322,1,0)),"",1)</f>
        <v/>
      </c>
      <c r="C551" s="2">
        <v>549</v>
      </c>
      <c r="D551" s="2" t="e">
        <f>VLOOKUP(C551,SOURCE!$V$3:$AC$2856,8,0)</f>
        <v>#N/A</v>
      </c>
      <c r="E551" s="26" t="e">
        <f>CHAR(34)&amp;VLOOKUP(C551,SOURCE!$V$3:$AC$2856,6,0)&amp;CHAR(34)</f>
        <v>#N/A</v>
      </c>
      <c r="F551" s="22" t="e">
        <f>VLOOKUP(C551,SOURCE!$V$3:$AD$2856,9,0)&amp;"           {"&amp;D551&amp;",   "&amp;E551&amp;"},"</f>
        <v>#N/A</v>
      </c>
      <c r="H551" t="b">
        <f>ISNA(VLOOKUP(J551,J$823:J875,1,0))</f>
        <v>1</v>
      </c>
      <c r="I551" s="27" t="e">
        <f>VLOOKUP(C551,SOURCE!V$6:AB$10035,7,0)</f>
        <v>#N/A</v>
      </c>
      <c r="J551" s="28" t="e">
        <f>VLOOKUP(C551,SOURCE!V$6:AB$10035,6,0)</f>
        <v>#N/A</v>
      </c>
      <c r="K551" s="30" t="e">
        <f t="shared" si="40"/>
        <v>#N/A</v>
      </c>
      <c r="L551" s="40" t="e">
        <f>VLOOKUP(C551,SOURCE!V$6:AB$10035,2,0)</f>
        <v>#N/A</v>
      </c>
      <c r="M551" t="e">
        <f>IF(VLOOKUP(I551,SOURCE!B:P,2,0)="/  { itemToBeCoded","To be coded","")</f>
        <v>#N/A</v>
      </c>
      <c r="N551" s="22"/>
      <c r="Q551" s="26" t="e">
        <f>VLOOKUP(I551,SOURCE!B:P,5,0)</f>
        <v>#N/A</v>
      </c>
      <c r="U551" t="e">
        <f t="shared" si="41"/>
        <v>#N/A</v>
      </c>
      <c r="V551" t="e">
        <f t="shared" si="42"/>
        <v>#N/A</v>
      </c>
      <c r="W551" s="22"/>
      <c r="X551" s="22"/>
      <c r="Y551" t="str">
        <f t="shared" si="43"/>
        <v/>
      </c>
    </row>
    <row r="552" spans="1:25" ht="17" thickBot="1">
      <c r="A552" s="24" t="str">
        <f>IF(ISNA(VLOOKUP(D552,D876:D$10322,1,0)),"",1)</f>
        <v/>
      </c>
      <c r="B552" s="24" t="str">
        <f>IF(ISNA(VLOOKUP(E552,E876:E$10322,1,0)),"",1)</f>
        <v/>
      </c>
      <c r="C552" s="2">
        <v>550</v>
      </c>
      <c r="D552" s="2" t="e">
        <f>VLOOKUP(C552,SOURCE!$V$3:$AC$2856,8,0)</f>
        <v>#N/A</v>
      </c>
      <c r="E552" s="26" t="e">
        <f>CHAR(34)&amp;VLOOKUP(C552,SOURCE!$V$3:$AC$2856,6,0)&amp;CHAR(34)</f>
        <v>#N/A</v>
      </c>
      <c r="F552" s="22" t="e">
        <f>VLOOKUP(C552,SOURCE!$V$3:$AD$2856,9,0)&amp;"           {"&amp;D552&amp;",   "&amp;E552&amp;"},"</f>
        <v>#N/A</v>
      </c>
      <c r="H552" t="b">
        <f>ISNA(VLOOKUP(J552,J$823:J876,1,0))</f>
        <v>1</v>
      </c>
      <c r="I552" s="27" t="e">
        <f>VLOOKUP(C552,SOURCE!V$6:AB$10035,7,0)</f>
        <v>#N/A</v>
      </c>
      <c r="J552" s="28" t="e">
        <f>VLOOKUP(C552,SOURCE!V$6:AB$10035,6,0)</f>
        <v>#N/A</v>
      </c>
      <c r="K552" s="30" t="e">
        <f t="shared" si="40"/>
        <v>#N/A</v>
      </c>
      <c r="L552" s="40" t="e">
        <f>VLOOKUP(C552,SOURCE!V$6:AB$10035,2,0)</f>
        <v>#N/A</v>
      </c>
      <c r="M552" t="e">
        <f>IF(VLOOKUP(I552,SOURCE!B:P,2,0)="/  { itemToBeCoded","To be coded","")</f>
        <v>#N/A</v>
      </c>
      <c r="N552" s="22"/>
      <c r="Q552" s="26" t="e">
        <f>VLOOKUP(I552,SOURCE!B:P,5,0)</f>
        <v>#N/A</v>
      </c>
      <c r="U552" t="e">
        <f t="shared" si="41"/>
        <v>#N/A</v>
      </c>
      <c r="V552" t="e">
        <f t="shared" si="42"/>
        <v>#N/A</v>
      </c>
      <c r="W552" s="22"/>
      <c r="X552" s="22"/>
      <c r="Y552" t="str">
        <f t="shared" si="43"/>
        <v/>
      </c>
    </row>
    <row r="553" spans="1:25" ht="17" thickBot="1">
      <c r="A553" s="24" t="str">
        <f>IF(ISNA(VLOOKUP(D553,D877:D$10322,1,0)),"",1)</f>
        <v/>
      </c>
      <c r="B553" s="24" t="str">
        <f>IF(ISNA(VLOOKUP(E553,E877:E$10322,1,0)),"",1)</f>
        <v/>
      </c>
      <c r="C553" s="2">
        <v>551</v>
      </c>
      <c r="D553" s="2" t="e">
        <f>VLOOKUP(C553,SOURCE!$V$3:$AC$2856,8,0)</f>
        <v>#N/A</v>
      </c>
      <c r="E553" s="26" t="e">
        <f>CHAR(34)&amp;VLOOKUP(C553,SOURCE!$V$3:$AC$2856,6,0)&amp;CHAR(34)</f>
        <v>#N/A</v>
      </c>
      <c r="F553" s="22" t="e">
        <f>VLOOKUP(C553,SOURCE!$V$3:$AD$2856,9,0)&amp;"           {"&amp;D553&amp;",   "&amp;E553&amp;"},"</f>
        <v>#N/A</v>
      </c>
      <c r="H553" t="b">
        <f>ISNA(VLOOKUP(J553,J$823:J877,1,0))</f>
        <v>1</v>
      </c>
      <c r="I553" s="27" t="e">
        <f>VLOOKUP(C553,SOURCE!V$6:AB$10035,7,0)</f>
        <v>#N/A</v>
      </c>
      <c r="J553" s="28" t="e">
        <f>VLOOKUP(C553,SOURCE!V$6:AB$10035,6,0)</f>
        <v>#N/A</v>
      </c>
      <c r="K553" s="30" t="e">
        <f t="shared" si="40"/>
        <v>#N/A</v>
      </c>
      <c r="L553" s="40" t="e">
        <f>VLOOKUP(C553,SOURCE!V$6:AB$10035,2,0)</f>
        <v>#N/A</v>
      </c>
      <c r="M553" t="e">
        <f>IF(VLOOKUP(I553,SOURCE!B:P,2,0)="/  { itemToBeCoded","To be coded","")</f>
        <v>#N/A</v>
      </c>
      <c r="N553" s="22"/>
      <c r="Q553" s="26" t="e">
        <f>VLOOKUP(I553,SOURCE!B:P,5,0)</f>
        <v>#N/A</v>
      </c>
      <c r="U553" t="e">
        <f t="shared" si="41"/>
        <v>#N/A</v>
      </c>
      <c r="V553" t="e">
        <f t="shared" si="42"/>
        <v>#N/A</v>
      </c>
      <c r="W553" s="22"/>
      <c r="X553" s="22"/>
      <c r="Y553" t="str">
        <f t="shared" si="43"/>
        <v/>
      </c>
    </row>
    <row r="554" spans="1:25" ht="17" thickBot="1">
      <c r="A554" s="24" t="str">
        <f>IF(ISNA(VLOOKUP(D554,D878:D$10322,1,0)),"",1)</f>
        <v/>
      </c>
      <c r="B554" s="24" t="str">
        <f>IF(ISNA(VLOOKUP(E554,E878:E$10322,1,0)),"",1)</f>
        <v/>
      </c>
      <c r="C554" s="2">
        <v>552</v>
      </c>
      <c r="D554" s="2" t="e">
        <f>VLOOKUP(C554,SOURCE!$V$3:$AC$2856,8,0)</f>
        <v>#N/A</v>
      </c>
      <c r="E554" s="26" t="e">
        <f>CHAR(34)&amp;VLOOKUP(C554,SOURCE!$V$3:$AC$2856,6,0)&amp;CHAR(34)</f>
        <v>#N/A</v>
      </c>
      <c r="F554" s="22" t="e">
        <f>VLOOKUP(C554,SOURCE!$V$3:$AD$2856,9,0)&amp;"           {"&amp;D554&amp;",   "&amp;E554&amp;"},"</f>
        <v>#N/A</v>
      </c>
      <c r="H554" t="b">
        <f>ISNA(VLOOKUP(J554,J$823:J878,1,0))</f>
        <v>1</v>
      </c>
      <c r="I554" s="27" t="e">
        <f>VLOOKUP(C554,SOURCE!V$6:AB$10035,7,0)</f>
        <v>#N/A</v>
      </c>
      <c r="J554" s="28" t="e">
        <f>VLOOKUP(C554,SOURCE!V$6:AB$10035,6,0)</f>
        <v>#N/A</v>
      </c>
      <c r="K554" s="30" t="e">
        <f t="shared" si="40"/>
        <v>#N/A</v>
      </c>
      <c r="L554" s="40" t="e">
        <f>VLOOKUP(C554,SOURCE!V$6:AB$10035,2,0)</f>
        <v>#N/A</v>
      </c>
      <c r="M554" t="e">
        <f>IF(VLOOKUP(I554,SOURCE!B:P,2,0)="/  { itemToBeCoded","To be coded","")</f>
        <v>#N/A</v>
      </c>
      <c r="N554" s="22"/>
      <c r="Q554" s="26" t="e">
        <f>VLOOKUP(I554,SOURCE!B:P,5,0)</f>
        <v>#N/A</v>
      </c>
      <c r="U554" t="e">
        <f t="shared" si="41"/>
        <v>#N/A</v>
      </c>
      <c r="V554" t="e">
        <f t="shared" si="42"/>
        <v>#N/A</v>
      </c>
      <c r="W554" s="22"/>
      <c r="X554" s="22"/>
      <c r="Y554" t="str">
        <f t="shared" si="43"/>
        <v/>
      </c>
    </row>
    <row r="555" spans="1:25" ht="17" thickBot="1">
      <c r="A555" s="24" t="str">
        <f>IF(ISNA(VLOOKUP(D555,D879:D$10322,1,0)),"",1)</f>
        <v/>
      </c>
      <c r="B555" s="24" t="str">
        <f>IF(ISNA(VLOOKUP(E555,E879:E$10322,1,0)),"",1)</f>
        <v/>
      </c>
      <c r="C555" s="2">
        <v>553</v>
      </c>
      <c r="D555" s="2" t="e">
        <f>VLOOKUP(C555,SOURCE!$V$3:$AC$2856,8,0)</f>
        <v>#N/A</v>
      </c>
      <c r="E555" s="26" t="e">
        <f>CHAR(34)&amp;VLOOKUP(C555,SOURCE!$V$3:$AC$2856,6,0)&amp;CHAR(34)</f>
        <v>#N/A</v>
      </c>
      <c r="F555" s="22" t="e">
        <f>VLOOKUP(C555,SOURCE!$V$3:$AD$2856,9,0)&amp;"           {"&amp;D555&amp;",   "&amp;E555&amp;"},"</f>
        <v>#N/A</v>
      </c>
      <c r="H555" t="b">
        <f>ISNA(VLOOKUP(J555,J$823:J879,1,0))</f>
        <v>1</v>
      </c>
      <c r="I555" s="27" t="e">
        <f>VLOOKUP(C555,SOURCE!V$6:AB$10035,7,0)</f>
        <v>#N/A</v>
      </c>
      <c r="J555" s="28" t="e">
        <f>VLOOKUP(C555,SOURCE!V$6:AB$10035,6,0)</f>
        <v>#N/A</v>
      </c>
      <c r="K555" s="30" t="e">
        <f t="shared" si="40"/>
        <v>#N/A</v>
      </c>
      <c r="L555" s="40" t="e">
        <f>VLOOKUP(C555,SOURCE!V$6:AB$10035,2,0)</f>
        <v>#N/A</v>
      </c>
      <c r="M555" t="e">
        <f>IF(VLOOKUP(I555,SOURCE!B:P,2,0)="/  { itemToBeCoded","To be coded","")</f>
        <v>#N/A</v>
      </c>
      <c r="N555" s="22"/>
      <c r="Q555" s="26" t="e">
        <f>VLOOKUP(I555,SOURCE!B:P,5,0)</f>
        <v>#N/A</v>
      </c>
      <c r="U555" t="e">
        <f t="shared" si="41"/>
        <v>#N/A</v>
      </c>
      <c r="V555" t="e">
        <f t="shared" si="42"/>
        <v>#N/A</v>
      </c>
      <c r="W555" s="22"/>
      <c r="X555" s="22"/>
      <c r="Y555" t="str">
        <f t="shared" si="43"/>
        <v/>
      </c>
    </row>
    <row r="556" spans="1:25" ht="17" thickBot="1">
      <c r="A556" s="24" t="str">
        <f>IF(ISNA(VLOOKUP(D556,D880:D$10322,1,0)),"",1)</f>
        <v/>
      </c>
      <c r="B556" s="24" t="str">
        <f>IF(ISNA(VLOOKUP(E556,E880:E$10322,1,0)),"",1)</f>
        <v/>
      </c>
      <c r="C556" s="2">
        <v>554</v>
      </c>
      <c r="D556" s="2" t="e">
        <f>VLOOKUP(C556,SOURCE!$V$3:$AC$2856,8,0)</f>
        <v>#N/A</v>
      </c>
      <c r="E556" s="26" t="e">
        <f>CHAR(34)&amp;VLOOKUP(C556,SOURCE!$V$3:$AC$2856,6,0)&amp;CHAR(34)</f>
        <v>#N/A</v>
      </c>
      <c r="F556" s="22" t="e">
        <f>VLOOKUP(C556,SOURCE!$V$3:$AD$2856,9,0)&amp;"           {"&amp;D556&amp;",   "&amp;E556&amp;"},"</f>
        <v>#N/A</v>
      </c>
      <c r="H556" t="b">
        <f>ISNA(VLOOKUP(J556,J$823:J880,1,0))</f>
        <v>1</v>
      </c>
      <c r="I556" s="27" t="e">
        <f>VLOOKUP(C556,SOURCE!V$6:AB$10035,7,0)</f>
        <v>#N/A</v>
      </c>
      <c r="J556" s="28" t="e">
        <f>VLOOKUP(C556,SOURCE!V$6:AB$10035,6,0)</f>
        <v>#N/A</v>
      </c>
      <c r="K556" s="30" t="e">
        <f t="shared" si="40"/>
        <v>#N/A</v>
      </c>
      <c r="L556" s="40" t="e">
        <f>VLOOKUP(C556,SOURCE!V$6:AB$10035,2,0)</f>
        <v>#N/A</v>
      </c>
      <c r="M556" t="e">
        <f>IF(VLOOKUP(I556,SOURCE!B:P,2,0)="/  { itemToBeCoded","To be coded","")</f>
        <v>#N/A</v>
      </c>
      <c r="N556" s="22"/>
      <c r="Q556" s="26" t="e">
        <f>VLOOKUP(I556,SOURCE!B:P,5,0)</f>
        <v>#N/A</v>
      </c>
      <c r="U556" t="e">
        <f t="shared" si="41"/>
        <v>#N/A</v>
      </c>
      <c r="V556" t="e">
        <f t="shared" si="42"/>
        <v>#N/A</v>
      </c>
      <c r="W556" s="22"/>
      <c r="X556" s="22"/>
      <c r="Y556" t="str">
        <f t="shared" si="43"/>
        <v/>
      </c>
    </row>
    <row r="557" spans="1:25" ht="17" thickBot="1">
      <c r="A557" s="24" t="str">
        <f>IF(ISNA(VLOOKUP(D557,D881:D$10322,1,0)),"",1)</f>
        <v/>
      </c>
      <c r="B557" s="24" t="str">
        <f>IF(ISNA(VLOOKUP(E557,E881:E$10322,1,0)),"",1)</f>
        <v/>
      </c>
      <c r="C557" s="2">
        <v>555</v>
      </c>
      <c r="D557" s="2" t="e">
        <f>VLOOKUP(C557,SOURCE!$V$3:$AC$2856,8,0)</f>
        <v>#N/A</v>
      </c>
      <c r="E557" s="26" t="e">
        <f>CHAR(34)&amp;VLOOKUP(C557,SOURCE!$V$3:$AC$2856,6,0)&amp;CHAR(34)</f>
        <v>#N/A</v>
      </c>
      <c r="F557" s="22" t="e">
        <f>VLOOKUP(C557,SOURCE!$V$3:$AD$2856,9,0)&amp;"           {"&amp;D557&amp;",   "&amp;E557&amp;"},"</f>
        <v>#N/A</v>
      </c>
      <c r="H557" t="b">
        <f>ISNA(VLOOKUP(J557,J$823:J881,1,0))</f>
        <v>1</v>
      </c>
      <c r="I557" s="27" t="e">
        <f>VLOOKUP(C557,SOURCE!V$6:AB$10035,7,0)</f>
        <v>#N/A</v>
      </c>
      <c r="J557" s="28" t="e">
        <f>VLOOKUP(C557,SOURCE!V$6:AB$10035,6,0)</f>
        <v>#N/A</v>
      </c>
      <c r="K557" s="30" t="e">
        <f t="shared" si="40"/>
        <v>#N/A</v>
      </c>
      <c r="L557" s="40" t="e">
        <f>VLOOKUP(C557,SOURCE!V$6:AB$10035,2,0)</f>
        <v>#N/A</v>
      </c>
      <c r="M557" t="e">
        <f>IF(VLOOKUP(I557,SOURCE!B:P,2,0)="/  { itemToBeCoded","To be coded","")</f>
        <v>#N/A</v>
      </c>
      <c r="N557" s="22"/>
      <c r="Q557" s="26" t="e">
        <f>VLOOKUP(I557,SOURCE!B:P,5,0)</f>
        <v>#N/A</v>
      </c>
      <c r="U557" t="e">
        <f t="shared" si="41"/>
        <v>#N/A</v>
      </c>
      <c r="V557" t="e">
        <f t="shared" si="42"/>
        <v>#N/A</v>
      </c>
      <c r="W557" s="22"/>
      <c r="X557" s="22"/>
      <c r="Y557" t="str">
        <f t="shared" si="43"/>
        <v/>
      </c>
    </row>
    <row r="558" spans="1:25" ht="17" thickBot="1">
      <c r="A558" s="24" t="str">
        <f>IF(ISNA(VLOOKUP(D558,D882:D$10322,1,0)),"",1)</f>
        <v/>
      </c>
      <c r="B558" s="24" t="str">
        <f>IF(ISNA(VLOOKUP(E558,E882:E$10322,1,0)),"",1)</f>
        <v/>
      </c>
      <c r="C558" s="2">
        <v>556</v>
      </c>
      <c r="D558" s="2" t="e">
        <f>VLOOKUP(C558,SOURCE!$V$3:$AC$2856,8,0)</f>
        <v>#N/A</v>
      </c>
      <c r="E558" s="26" t="e">
        <f>CHAR(34)&amp;VLOOKUP(C558,SOURCE!$V$3:$AC$2856,6,0)&amp;CHAR(34)</f>
        <v>#N/A</v>
      </c>
      <c r="F558" s="22" t="e">
        <f>VLOOKUP(C558,SOURCE!$V$3:$AD$2856,9,0)&amp;"           {"&amp;D558&amp;",   "&amp;E558&amp;"},"</f>
        <v>#N/A</v>
      </c>
      <c r="H558" t="b">
        <f>ISNA(VLOOKUP(J558,J$823:J882,1,0))</f>
        <v>1</v>
      </c>
      <c r="I558" s="27" t="e">
        <f>VLOOKUP(C558,SOURCE!V$6:AB$10035,7,0)</f>
        <v>#N/A</v>
      </c>
      <c r="J558" s="28" t="e">
        <f>VLOOKUP(C558,SOURCE!V$6:AB$10035,6,0)</f>
        <v>#N/A</v>
      </c>
      <c r="K558" s="30" t="e">
        <f t="shared" si="40"/>
        <v>#N/A</v>
      </c>
      <c r="L558" s="40" t="e">
        <f>VLOOKUP(C558,SOURCE!V$6:AB$10035,2,0)</f>
        <v>#N/A</v>
      </c>
      <c r="M558" t="e">
        <f>IF(VLOOKUP(I558,SOURCE!B:P,2,0)="/  { itemToBeCoded","To be coded","")</f>
        <v>#N/A</v>
      </c>
      <c r="N558" s="22"/>
      <c r="Q558" s="26" t="e">
        <f>VLOOKUP(I558,SOURCE!B:P,5,0)</f>
        <v>#N/A</v>
      </c>
      <c r="U558" t="e">
        <f t="shared" si="41"/>
        <v>#N/A</v>
      </c>
      <c r="V558" t="e">
        <f t="shared" si="42"/>
        <v>#N/A</v>
      </c>
      <c r="W558" s="22"/>
      <c r="X558" s="22"/>
      <c r="Y558" t="str">
        <f t="shared" si="43"/>
        <v/>
      </c>
    </row>
    <row r="559" spans="1:25" ht="17" thickBot="1">
      <c r="A559" s="24" t="str">
        <f>IF(ISNA(VLOOKUP(D559,D883:D$10322,1,0)),"",1)</f>
        <v/>
      </c>
      <c r="B559" s="24" t="str">
        <f>IF(ISNA(VLOOKUP(E559,E883:E$10322,1,0)),"",1)</f>
        <v/>
      </c>
      <c r="C559" s="2">
        <v>557</v>
      </c>
      <c r="D559" s="2" t="e">
        <f>VLOOKUP(C559,SOURCE!$V$3:$AC$2856,8,0)</f>
        <v>#N/A</v>
      </c>
      <c r="E559" s="26" t="e">
        <f>CHAR(34)&amp;VLOOKUP(C559,SOURCE!$V$3:$AC$2856,6,0)&amp;CHAR(34)</f>
        <v>#N/A</v>
      </c>
      <c r="F559" s="22" t="e">
        <f>VLOOKUP(C559,SOURCE!$V$3:$AD$2856,9,0)&amp;"           {"&amp;D559&amp;",   "&amp;E559&amp;"},"</f>
        <v>#N/A</v>
      </c>
      <c r="H559" t="b">
        <f>ISNA(VLOOKUP(J559,J$823:J883,1,0))</f>
        <v>1</v>
      </c>
      <c r="I559" s="27" t="e">
        <f>VLOOKUP(C559,SOURCE!V$6:AB$10035,7,0)</f>
        <v>#N/A</v>
      </c>
      <c r="J559" s="28" t="e">
        <f>VLOOKUP(C559,SOURCE!V$6:AB$10035,6,0)</f>
        <v>#N/A</v>
      </c>
      <c r="K559" s="30" t="e">
        <f t="shared" si="40"/>
        <v>#N/A</v>
      </c>
      <c r="L559" s="40" t="e">
        <f>VLOOKUP(C559,SOURCE!V$6:AB$10035,2,0)</f>
        <v>#N/A</v>
      </c>
      <c r="M559" t="e">
        <f>IF(VLOOKUP(I559,SOURCE!B:P,2,0)="/  { itemToBeCoded","To be coded","")</f>
        <v>#N/A</v>
      </c>
      <c r="N559" s="22"/>
      <c r="Q559" s="26" t="e">
        <f>VLOOKUP(I559,SOURCE!B:P,5,0)</f>
        <v>#N/A</v>
      </c>
      <c r="U559" t="e">
        <f t="shared" si="41"/>
        <v>#N/A</v>
      </c>
      <c r="V559" t="e">
        <f t="shared" si="42"/>
        <v>#N/A</v>
      </c>
      <c r="W559" s="22"/>
      <c r="X559" s="22"/>
      <c r="Y559" t="str">
        <f t="shared" si="43"/>
        <v/>
      </c>
    </row>
    <row r="560" spans="1:25" ht="17" thickBot="1">
      <c r="A560" s="24" t="str">
        <f>IF(ISNA(VLOOKUP(D560,D884:D$10322,1,0)),"",1)</f>
        <v/>
      </c>
      <c r="B560" s="24" t="str">
        <f>IF(ISNA(VLOOKUP(E560,E884:E$10322,1,0)),"",1)</f>
        <v/>
      </c>
      <c r="C560" s="2">
        <v>558</v>
      </c>
      <c r="D560" s="2" t="e">
        <f>VLOOKUP(C560,SOURCE!$V$3:$AC$2856,8,0)</f>
        <v>#N/A</v>
      </c>
      <c r="E560" s="26" t="e">
        <f>CHAR(34)&amp;VLOOKUP(C560,SOURCE!$V$3:$AC$2856,6,0)&amp;CHAR(34)</f>
        <v>#N/A</v>
      </c>
      <c r="F560" s="22" t="e">
        <f>VLOOKUP(C560,SOURCE!$V$3:$AD$2856,9,0)&amp;"           {"&amp;D560&amp;",   "&amp;E560&amp;"},"</f>
        <v>#N/A</v>
      </c>
      <c r="H560" t="b">
        <f>ISNA(VLOOKUP(J560,J$823:J884,1,0))</f>
        <v>1</v>
      </c>
      <c r="I560" s="27" t="e">
        <f>VLOOKUP(C560,SOURCE!V$6:AB$10035,7,0)</f>
        <v>#N/A</v>
      </c>
      <c r="J560" s="28" t="e">
        <f>VLOOKUP(C560,SOURCE!V$6:AB$10035,6,0)</f>
        <v>#N/A</v>
      </c>
      <c r="K560" s="30" t="e">
        <f t="shared" si="40"/>
        <v>#N/A</v>
      </c>
      <c r="L560" s="40" t="e">
        <f>VLOOKUP(C560,SOURCE!V$6:AB$10035,2,0)</f>
        <v>#N/A</v>
      </c>
      <c r="M560" t="e">
        <f>IF(VLOOKUP(I560,SOURCE!B:P,2,0)="/  { itemToBeCoded","To be coded","")</f>
        <v>#N/A</v>
      </c>
      <c r="N560" s="22"/>
      <c r="Q560" s="26" t="e">
        <f>VLOOKUP(I560,SOURCE!B:P,5,0)</f>
        <v>#N/A</v>
      </c>
      <c r="U560" t="e">
        <f t="shared" si="41"/>
        <v>#N/A</v>
      </c>
      <c r="V560" t="e">
        <f t="shared" si="42"/>
        <v>#N/A</v>
      </c>
      <c r="W560" s="22"/>
      <c r="X560" s="22"/>
      <c r="Y560" t="str">
        <f t="shared" si="43"/>
        <v/>
      </c>
    </row>
    <row r="561" spans="1:25" ht="17" thickBot="1">
      <c r="A561" s="24" t="str">
        <f>IF(ISNA(VLOOKUP(D561,D885:D$10322,1,0)),"",1)</f>
        <v/>
      </c>
      <c r="B561" s="24" t="str">
        <f>IF(ISNA(VLOOKUP(E561,E885:E$10322,1,0)),"",1)</f>
        <v/>
      </c>
      <c r="C561" s="2">
        <v>559</v>
      </c>
      <c r="D561" s="2" t="e">
        <f>VLOOKUP(C561,SOURCE!$V$3:$AC$2856,8,0)</f>
        <v>#N/A</v>
      </c>
      <c r="E561" s="26" t="e">
        <f>CHAR(34)&amp;VLOOKUP(C561,SOURCE!$V$3:$AC$2856,6,0)&amp;CHAR(34)</f>
        <v>#N/A</v>
      </c>
      <c r="F561" s="22" t="e">
        <f>VLOOKUP(C561,SOURCE!$V$3:$AD$2856,9,0)&amp;"           {"&amp;D561&amp;",   "&amp;E561&amp;"},"</f>
        <v>#N/A</v>
      </c>
      <c r="H561" t="b">
        <f>ISNA(VLOOKUP(J561,J$823:J885,1,0))</f>
        <v>1</v>
      </c>
      <c r="I561" s="27" t="e">
        <f>VLOOKUP(C561,SOURCE!V$6:AB$10035,7,0)</f>
        <v>#N/A</v>
      </c>
      <c r="J561" s="28" t="e">
        <f>VLOOKUP(C561,SOURCE!V$6:AB$10035,6,0)</f>
        <v>#N/A</v>
      </c>
      <c r="K561" s="30" t="e">
        <f t="shared" si="40"/>
        <v>#N/A</v>
      </c>
      <c r="L561" s="40" t="e">
        <f>VLOOKUP(C561,SOURCE!V$6:AB$10035,2,0)</f>
        <v>#N/A</v>
      </c>
      <c r="M561" t="e">
        <f>IF(VLOOKUP(I561,SOURCE!B:P,2,0)="/  { itemToBeCoded","To be coded","")</f>
        <v>#N/A</v>
      </c>
      <c r="N561" s="22"/>
      <c r="Q561" s="26" t="e">
        <f>VLOOKUP(I561,SOURCE!B:P,5,0)</f>
        <v>#N/A</v>
      </c>
      <c r="U561" t="e">
        <f t="shared" si="41"/>
        <v>#N/A</v>
      </c>
      <c r="V561" t="e">
        <f t="shared" si="42"/>
        <v>#N/A</v>
      </c>
      <c r="W561" s="22"/>
      <c r="X561" s="22"/>
      <c r="Y561" t="str">
        <f t="shared" si="43"/>
        <v/>
      </c>
    </row>
    <row r="562" spans="1:25" ht="17" thickBot="1">
      <c r="A562" s="24" t="str">
        <f>IF(ISNA(VLOOKUP(D562,D886:D$10322,1,0)),"",1)</f>
        <v/>
      </c>
      <c r="B562" s="24" t="str">
        <f>IF(ISNA(VLOOKUP(E562,E886:E$10322,1,0)),"",1)</f>
        <v/>
      </c>
      <c r="C562" s="2">
        <v>560</v>
      </c>
      <c r="D562" s="2" t="e">
        <f>VLOOKUP(C562,SOURCE!$V$3:$AC$2856,8,0)</f>
        <v>#N/A</v>
      </c>
      <c r="E562" s="26" t="e">
        <f>CHAR(34)&amp;VLOOKUP(C562,SOURCE!$V$3:$AC$2856,6,0)&amp;CHAR(34)</f>
        <v>#N/A</v>
      </c>
      <c r="F562" s="22" t="e">
        <f>VLOOKUP(C562,SOURCE!$V$3:$AD$2856,9,0)&amp;"           {"&amp;D562&amp;",   "&amp;E562&amp;"},"</f>
        <v>#N/A</v>
      </c>
      <c r="H562" t="b">
        <f>ISNA(VLOOKUP(J562,J$823:J886,1,0))</f>
        <v>1</v>
      </c>
      <c r="I562" s="27" t="e">
        <f>VLOOKUP(C562,SOURCE!V$6:AB$10035,7,0)</f>
        <v>#N/A</v>
      </c>
      <c r="J562" s="28" t="e">
        <f>VLOOKUP(C562,SOURCE!V$6:AB$10035,6,0)</f>
        <v>#N/A</v>
      </c>
      <c r="K562" s="30" t="e">
        <f t="shared" si="40"/>
        <v>#N/A</v>
      </c>
      <c r="L562" s="40" t="e">
        <f>VLOOKUP(C562,SOURCE!V$6:AB$10035,2,0)</f>
        <v>#N/A</v>
      </c>
      <c r="M562" t="e">
        <f>IF(VLOOKUP(I562,SOURCE!B:P,2,0)="/  { itemToBeCoded","To be coded","")</f>
        <v>#N/A</v>
      </c>
      <c r="N562" s="22"/>
      <c r="Q562" s="26" t="e">
        <f>VLOOKUP(I562,SOURCE!B:P,5,0)</f>
        <v>#N/A</v>
      </c>
      <c r="U562" t="e">
        <f t="shared" si="41"/>
        <v>#N/A</v>
      </c>
      <c r="V562" t="e">
        <f t="shared" si="42"/>
        <v>#N/A</v>
      </c>
      <c r="W562" s="22"/>
      <c r="X562" s="22"/>
      <c r="Y562" t="str">
        <f t="shared" si="43"/>
        <v/>
      </c>
    </row>
    <row r="563" spans="1:25" ht="17" thickBot="1">
      <c r="A563" s="24" t="str">
        <f>IF(ISNA(VLOOKUP(D563,D887:D$10322,1,0)),"",1)</f>
        <v/>
      </c>
      <c r="B563" s="24" t="str">
        <f>IF(ISNA(VLOOKUP(E563,E887:E$10322,1,0)),"",1)</f>
        <v/>
      </c>
      <c r="C563" s="2">
        <v>561</v>
      </c>
      <c r="D563" s="2" t="e">
        <f>VLOOKUP(C563,SOURCE!$V$3:$AC$2856,8,0)</f>
        <v>#N/A</v>
      </c>
      <c r="E563" s="26" t="e">
        <f>CHAR(34)&amp;VLOOKUP(C563,SOURCE!$V$3:$AC$2856,6,0)&amp;CHAR(34)</f>
        <v>#N/A</v>
      </c>
      <c r="F563" s="22" t="e">
        <f>VLOOKUP(C563,SOURCE!$V$3:$AD$2856,9,0)&amp;"           {"&amp;D563&amp;",   "&amp;E563&amp;"},"</f>
        <v>#N/A</v>
      </c>
      <c r="H563" t="b">
        <f>ISNA(VLOOKUP(J563,J$823:J887,1,0))</f>
        <v>1</v>
      </c>
      <c r="I563" s="27" t="e">
        <f>VLOOKUP(C563,SOURCE!V$6:AB$10035,7,0)</f>
        <v>#N/A</v>
      </c>
      <c r="J563" s="28" t="e">
        <f>VLOOKUP(C563,SOURCE!V$6:AB$10035,6,0)</f>
        <v>#N/A</v>
      </c>
      <c r="K563" s="30" t="e">
        <f t="shared" si="40"/>
        <v>#N/A</v>
      </c>
      <c r="L563" s="40" t="e">
        <f>VLOOKUP(C563,SOURCE!V$6:AB$10035,2,0)</f>
        <v>#N/A</v>
      </c>
      <c r="M563" t="e">
        <f>IF(VLOOKUP(I563,SOURCE!B:P,2,0)="/  { itemToBeCoded","To be coded","")</f>
        <v>#N/A</v>
      </c>
      <c r="N563" s="22"/>
      <c r="Q563" s="26" t="e">
        <f>VLOOKUP(I563,SOURCE!B:P,5,0)</f>
        <v>#N/A</v>
      </c>
      <c r="U563" t="e">
        <f t="shared" si="41"/>
        <v>#N/A</v>
      </c>
      <c r="V563" t="e">
        <f t="shared" si="42"/>
        <v>#N/A</v>
      </c>
      <c r="W563" s="22"/>
      <c r="X563" s="22"/>
      <c r="Y563" t="str">
        <f t="shared" si="43"/>
        <v/>
      </c>
    </row>
    <row r="564" spans="1:25" ht="17" thickBot="1">
      <c r="A564" s="24" t="str">
        <f>IF(ISNA(VLOOKUP(D564,D888:D$10322,1,0)),"",1)</f>
        <v/>
      </c>
      <c r="B564" s="24" t="str">
        <f>IF(ISNA(VLOOKUP(E564,E888:E$10322,1,0)),"",1)</f>
        <v/>
      </c>
      <c r="C564" s="2">
        <v>562</v>
      </c>
      <c r="D564" s="2" t="e">
        <f>VLOOKUP(C564,SOURCE!$V$3:$AC$2856,8,0)</f>
        <v>#N/A</v>
      </c>
      <c r="E564" s="26" t="e">
        <f>CHAR(34)&amp;VLOOKUP(C564,SOURCE!$V$3:$AC$2856,6,0)&amp;CHAR(34)</f>
        <v>#N/A</v>
      </c>
      <c r="F564" s="22" t="e">
        <f>VLOOKUP(C564,SOURCE!$V$3:$AD$2856,9,0)&amp;"           {"&amp;D564&amp;",   "&amp;E564&amp;"},"</f>
        <v>#N/A</v>
      </c>
      <c r="H564" t="b">
        <f>ISNA(VLOOKUP(J564,J$823:J888,1,0))</f>
        <v>1</v>
      </c>
      <c r="I564" s="27" t="e">
        <f>VLOOKUP(C564,SOURCE!V$6:AB$10035,7,0)</f>
        <v>#N/A</v>
      </c>
      <c r="J564" s="28" t="e">
        <f>VLOOKUP(C564,SOURCE!V$6:AB$10035,6,0)</f>
        <v>#N/A</v>
      </c>
      <c r="K564" s="30" t="e">
        <f t="shared" si="40"/>
        <v>#N/A</v>
      </c>
      <c r="L564" s="40" t="e">
        <f>VLOOKUP(C564,SOURCE!V$6:AB$10035,2,0)</f>
        <v>#N/A</v>
      </c>
      <c r="M564" t="e">
        <f>IF(VLOOKUP(I564,SOURCE!B:P,2,0)="/  { itemToBeCoded","To be coded","")</f>
        <v>#N/A</v>
      </c>
      <c r="N564" s="22"/>
      <c r="Q564" s="26" t="e">
        <f>VLOOKUP(I564,SOURCE!B:P,5,0)</f>
        <v>#N/A</v>
      </c>
      <c r="U564" t="e">
        <f t="shared" si="41"/>
        <v>#N/A</v>
      </c>
      <c r="V564" t="e">
        <f t="shared" si="42"/>
        <v>#N/A</v>
      </c>
      <c r="W564" s="22"/>
      <c r="X564" s="22"/>
      <c r="Y564" t="str">
        <f t="shared" si="43"/>
        <v/>
      </c>
    </row>
    <row r="565" spans="1:25" ht="17" thickBot="1">
      <c r="A565" s="24" t="str">
        <f>IF(ISNA(VLOOKUP(D565,D889:D$10322,1,0)),"",1)</f>
        <v/>
      </c>
      <c r="B565" s="24" t="str">
        <f>IF(ISNA(VLOOKUP(E565,E889:E$10322,1,0)),"",1)</f>
        <v/>
      </c>
      <c r="C565" s="2">
        <v>563</v>
      </c>
      <c r="D565" s="2" t="e">
        <f>VLOOKUP(C565,SOURCE!$V$3:$AC$2856,8,0)</f>
        <v>#N/A</v>
      </c>
      <c r="E565" s="26" t="e">
        <f>CHAR(34)&amp;VLOOKUP(C565,SOURCE!$V$3:$AC$2856,6,0)&amp;CHAR(34)</f>
        <v>#N/A</v>
      </c>
      <c r="F565" s="22" t="e">
        <f>VLOOKUP(C565,SOURCE!$V$3:$AD$2856,9,0)&amp;"           {"&amp;D565&amp;",   "&amp;E565&amp;"},"</f>
        <v>#N/A</v>
      </c>
      <c r="H565" t="b">
        <f>ISNA(VLOOKUP(J565,J$823:J889,1,0))</f>
        <v>1</v>
      </c>
      <c r="I565" s="27" t="e">
        <f>VLOOKUP(C565,SOURCE!V$6:AB$10035,7,0)</f>
        <v>#N/A</v>
      </c>
      <c r="J565" s="28" t="e">
        <f>VLOOKUP(C565,SOURCE!V$6:AB$10035,6,0)</f>
        <v>#N/A</v>
      </c>
      <c r="K565" s="30" t="e">
        <f t="shared" si="40"/>
        <v>#N/A</v>
      </c>
      <c r="L565" s="40" t="e">
        <f>VLOOKUP(C565,SOURCE!V$6:AB$10035,2,0)</f>
        <v>#N/A</v>
      </c>
      <c r="M565" t="e">
        <f>IF(VLOOKUP(I565,SOURCE!B:P,2,0)="/  { itemToBeCoded","To be coded","")</f>
        <v>#N/A</v>
      </c>
      <c r="N565" s="22"/>
      <c r="Q565" s="26" t="e">
        <f>VLOOKUP(I565,SOURCE!B:P,5,0)</f>
        <v>#N/A</v>
      </c>
      <c r="U565" t="e">
        <f t="shared" si="41"/>
        <v>#N/A</v>
      </c>
      <c r="V565" t="e">
        <f t="shared" si="42"/>
        <v>#N/A</v>
      </c>
      <c r="W565" s="22"/>
      <c r="X565" s="22"/>
      <c r="Y565" t="str">
        <f t="shared" si="43"/>
        <v/>
      </c>
    </row>
    <row r="566" spans="1:25" ht="17" thickBot="1">
      <c r="A566" s="24" t="str">
        <f>IF(ISNA(VLOOKUP(D566,D890:D$10322,1,0)),"",1)</f>
        <v/>
      </c>
      <c r="B566" s="24" t="str">
        <f>IF(ISNA(VLOOKUP(E566,E890:E$10322,1,0)),"",1)</f>
        <v/>
      </c>
      <c r="C566" s="2">
        <v>564</v>
      </c>
      <c r="D566" s="2" t="e">
        <f>VLOOKUP(C566,SOURCE!$V$3:$AC$2856,8,0)</f>
        <v>#N/A</v>
      </c>
      <c r="E566" s="26" t="e">
        <f>CHAR(34)&amp;VLOOKUP(C566,SOURCE!$V$3:$AC$2856,6,0)&amp;CHAR(34)</f>
        <v>#N/A</v>
      </c>
      <c r="F566" s="22" t="e">
        <f>VLOOKUP(C566,SOURCE!$V$3:$AD$2856,9,0)&amp;"           {"&amp;D566&amp;",   "&amp;E566&amp;"},"</f>
        <v>#N/A</v>
      </c>
      <c r="H566" t="b">
        <f>ISNA(VLOOKUP(J566,J$823:J890,1,0))</f>
        <v>1</v>
      </c>
      <c r="I566" s="27" t="e">
        <f>VLOOKUP(C566,SOURCE!V$6:AB$10035,7,0)</f>
        <v>#N/A</v>
      </c>
      <c r="J566" s="28" t="e">
        <f>VLOOKUP(C566,SOURCE!V$6:AB$10035,6,0)</f>
        <v>#N/A</v>
      </c>
      <c r="K566" s="30" t="e">
        <f t="shared" si="40"/>
        <v>#N/A</v>
      </c>
      <c r="L566" s="40" t="e">
        <f>VLOOKUP(C566,SOURCE!V$6:AB$10035,2,0)</f>
        <v>#N/A</v>
      </c>
      <c r="M566" t="e">
        <f>IF(VLOOKUP(I566,SOURCE!B:P,2,0)="/  { itemToBeCoded","To be coded","")</f>
        <v>#N/A</v>
      </c>
      <c r="N566" s="22"/>
      <c r="Q566" s="26" t="e">
        <f>VLOOKUP(I566,SOURCE!B:P,5,0)</f>
        <v>#N/A</v>
      </c>
      <c r="U566" t="e">
        <f t="shared" si="41"/>
        <v>#N/A</v>
      </c>
      <c r="V566" t="e">
        <f t="shared" si="42"/>
        <v>#N/A</v>
      </c>
      <c r="W566" s="22"/>
      <c r="X566" s="22"/>
      <c r="Y566" t="str">
        <f t="shared" si="43"/>
        <v/>
      </c>
    </row>
    <row r="567" spans="1:25" ht="17" thickBot="1">
      <c r="A567" s="24" t="str">
        <f>IF(ISNA(VLOOKUP(D567,D891:D$10322,1,0)),"",1)</f>
        <v/>
      </c>
      <c r="B567" s="24" t="str">
        <f>IF(ISNA(VLOOKUP(E567,E891:E$10322,1,0)),"",1)</f>
        <v/>
      </c>
      <c r="C567" s="2">
        <v>565</v>
      </c>
      <c r="D567" s="2" t="e">
        <f>VLOOKUP(C567,SOURCE!$V$3:$AC$2856,8,0)</f>
        <v>#N/A</v>
      </c>
      <c r="E567" s="26" t="e">
        <f>CHAR(34)&amp;VLOOKUP(C567,SOURCE!$V$3:$AC$2856,6,0)&amp;CHAR(34)</f>
        <v>#N/A</v>
      </c>
      <c r="F567" s="22" t="e">
        <f>VLOOKUP(C567,SOURCE!$V$3:$AD$2856,9,0)&amp;"           {"&amp;D567&amp;",   "&amp;E567&amp;"},"</f>
        <v>#N/A</v>
      </c>
      <c r="H567" t="b">
        <f>ISNA(VLOOKUP(J567,J$823:J891,1,0))</f>
        <v>1</v>
      </c>
      <c r="I567" s="27" t="e">
        <f>VLOOKUP(C567,SOURCE!V$6:AB$10035,7,0)</f>
        <v>#N/A</v>
      </c>
      <c r="J567" s="28" t="e">
        <f>VLOOKUP(C567,SOURCE!V$6:AB$10035,6,0)</f>
        <v>#N/A</v>
      </c>
      <c r="K567" s="30" t="e">
        <f t="shared" si="40"/>
        <v>#N/A</v>
      </c>
      <c r="L567" s="40" t="e">
        <f>VLOOKUP(C567,SOURCE!V$6:AB$10035,2,0)</f>
        <v>#N/A</v>
      </c>
      <c r="M567" t="e">
        <f>IF(VLOOKUP(I567,SOURCE!B:P,2,0)="/  { itemToBeCoded","To be coded","")</f>
        <v>#N/A</v>
      </c>
      <c r="N567" s="22"/>
      <c r="Q567" s="26" t="e">
        <f>VLOOKUP(I567,SOURCE!B:P,5,0)</f>
        <v>#N/A</v>
      </c>
      <c r="U567" t="e">
        <f t="shared" si="41"/>
        <v>#N/A</v>
      </c>
      <c r="V567" t="e">
        <f t="shared" si="42"/>
        <v>#N/A</v>
      </c>
      <c r="W567" s="22"/>
      <c r="X567" s="22"/>
      <c r="Y567" t="str">
        <f t="shared" si="43"/>
        <v/>
      </c>
    </row>
    <row r="568" spans="1:25" ht="17" thickBot="1">
      <c r="A568" s="24" t="str">
        <f>IF(ISNA(VLOOKUP(D568,D892:D$10322,1,0)),"",1)</f>
        <v/>
      </c>
      <c r="B568" s="24" t="str">
        <f>IF(ISNA(VLOOKUP(E568,E892:E$10322,1,0)),"",1)</f>
        <v/>
      </c>
      <c r="C568" s="2">
        <v>566</v>
      </c>
      <c r="D568" s="2" t="e">
        <f>VLOOKUP(C568,SOURCE!$V$3:$AC$2856,8,0)</f>
        <v>#N/A</v>
      </c>
      <c r="E568" s="26" t="e">
        <f>CHAR(34)&amp;VLOOKUP(C568,SOURCE!$V$3:$AC$2856,6,0)&amp;CHAR(34)</f>
        <v>#N/A</v>
      </c>
      <c r="F568" s="22" t="e">
        <f>VLOOKUP(C568,SOURCE!$V$3:$AD$2856,9,0)&amp;"           {"&amp;D568&amp;",   "&amp;E568&amp;"},"</f>
        <v>#N/A</v>
      </c>
      <c r="H568" t="b">
        <f>ISNA(VLOOKUP(J568,J$823:J892,1,0))</f>
        <v>1</v>
      </c>
      <c r="I568" s="27" t="e">
        <f>VLOOKUP(C568,SOURCE!V$6:AB$10035,7,0)</f>
        <v>#N/A</v>
      </c>
      <c r="J568" s="28" t="e">
        <f>VLOOKUP(C568,SOURCE!V$6:AB$10035,6,0)</f>
        <v>#N/A</v>
      </c>
      <c r="K568" s="30" t="e">
        <f t="shared" si="40"/>
        <v>#N/A</v>
      </c>
      <c r="L568" s="40" t="e">
        <f>VLOOKUP(C568,SOURCE!V$6:AB$10035,2,0)</f>
        <v>#N/A</v>
      </c>
      <c r="M568" t="e">
        <f>IF(VLOOKUP(I568,SOURCE!B:P,2,0)="/  { itemToBeCoded","To be coded","")</f>
        <v>#N/A</v>
      </c>
      <c r="N568" s="22"/>
      <c r="Q568" s="26" t="e">
        <f>VLOOKUP(I568,SOURCE!B:P,5,0)</f>
        <v>#N/A</v>
      </c>
      <c r="U568" t="e">
        <f t="shared" si="41"/>
        <v>#N/A</v>
      </c>
      <c r="V568" t="e">
        <f t="shared" si="42"/>
        <v>#N/A</v>
      </c>
      <c r="W568" s="22"/>
      <c r="X568" s="22"/>
      <c r="Y568" t="str">
        <f t="shared" si="43"/>
        <v/>
      </c>
    </row>
    <row r="569" spans="1:25" ht="17" thickBot="1">
      <c r="A569" s="24" t="str">
        <f>IF(ISNA(VLOOKUP(D569,D893:D$10322,1,0)),"",1)</f>
        <v/>
      </c>
      <c r="B569" s="24" t="str">
        <f>IF(ISNA(VLOOKUP(E569,E893:E$10322,1,0)),"",1)</f>
        <v/>
      </c>
      <c r="C569" s="2">
        <v>567</v>
      </c>
      <c r="D569" s="2" t="e">
        <f>VLOOKUP(C569,SOURCE!$V$3:$AC$2856,8,0)</f>
        <v>#N/A</v>
      </c>
      <c r="E569" s="26" t="e">
        <f>CHAR(34)&amp;VLOOKUP(C569,SOURCE!$V$3:$AC$2856,6,0)&amp;CHAR(34)</f>
        <v>#N/A</v>
      </c>
      <c r="F569" s="22" t="e">
        <f>VLOOKUP(C569,SOURCE!$V$3:$AD$2856,9,0)&amp;"           {"&amp;D569&amp;",   "&amp;E569&amp;"},"</f>
        <v>#N/A</v>
      </c>
      <c r="H569" t="b">
        <f>ISNA(VLOOKUP(J569,J$823:J893,1,0))</f>
        <v>1</v>
      </c>
      <c r="I569" s="27" t="e">
        <f>VLOOKUP(C569,SOURCE!V$6:AB$10035,7,0)</f>
        <v>#N/A</v>
      </c>
      <c r="J569" s="28" t="e">
        <f>VLOOKUP(C569,SOURCE!V$6:AB$10035,6,0)</f>
        <v>#N/A</v>
      </c>
      <c r="K569" s="30" t="e">
        <f t="shared" si="40"/>
        <v>#N/A</v>
      </c>
      <c r="L569" s="40" t="e">
        <f>VLOOKUP(C569,SOURCE!V$6:AB$10035,2,0)</f>
        <v>#N/A</v>
      </c>
      <c r="M569" t="e">
        <f>IF(VLOOKUP(I569,SOURCE!B:P,2,0)="/  { itemToBeCoded","To be coded","")</f>
        <v>#N/A</v>
      </c>
      <c r="N569" s="22"/>
      <c r="Q569" s="26" t="e">
        <f>VLOOKUP(I569,SOURCE!B:P,5,0)</f>
        <v>#N/A</v>
      </c>
      <c r="U569" t="e">
        <f t="shared" si="41"/>
        <v>#N/A</v>
      </c>
      <c r="V569" t="e">
        <f t="shared" si="42"/>
        <v>#N/A</v>
      </c>
      <c r="W569" s="22"/>
      <c r="X569" s="22"/>
      <c r="Y569" t="str">
        <f t="shared" si="43"/>
        <v/>
      </c>
    </row>
    <row r="570" spans="1:25" ht="17" thickBot="1">
      <c r="A570" s="24" t="str">
        <f>IF(ISNA(VLOOKUP(D570,D894:D$10322,1,0)),"",1)</f>
        <v/>
      </c>
      <c r="B570" s="24" t="str">
        <f>IF(ISNA(VLOOKUP(E570,E894:E$10322,1,0)),"",1)</f>
        <v/>
      </c>
      <c r="C570" s="2">
        <v>568</v>
      </c>
      <c r="D570" s="2" t="e">
        <f>VLOOKUP(C570,SOURCE!$V$3:$AC$2856,8,0)</f>
        <v>#N/A</v>
      </c>
      <c r="E570" s="26" t="e">
        <f>CHAR(34)&amp;VLOOKUP(C570,SOURCE!$V$3:$AC$2856,6,0)&amp;CHAR(34)</f>
        <v>#N/A</v>
      </c>
      <c r="F570" s="22" t="e">
        <f>VLOOKUP(C570,SOURCE!$V$3:$AD$2856,9,0)&amp;"           {"&amp;D570&amp;",   "&amp;E570&amp;"},"</f>
        <v>#N/A</v>
      </c>
      <c r="H570" t="b">
        <f>ISNA(VLOOKUP(J570,J$823:J894,1,0))</f>
        <v>1</v>
      </c>
      <c r="I570" s="27" t="e">
        <f>VLOOKUP(C570,SOURCE!V$6:AB$10035,7,0)</f>
        <v>#N/A</v>
      </c>
      <c r="J570" s="28" t="e">
        <f>VLOOKUP(C570,SOURCE!V$6:AB$10035,6,0)</f>
        <v>#N/A</v>
      </c>
      <c r="K570" s="30" t="e">
        <f t="shared" si="40"/>
        <v>#N/A</v>
      </c>
      <c r="L570" s="40" t="e">
        <f>VLOOKUP(C570,SOURCE!V$6:AB$10035,2,0)</f>
        <v>#N/A</v>
      </c>
      <c r="M570" t="e">
        <f>IF(VLOOKUP(I570,SOURCE!B:P,2,0)="/  { itemToBeCoded","To be coded","")</f>
        <v>#N/A</v>
      </c>
      <c r="N570" s="22"/>
      <c r="Q570" s="26" t="e">
        <f>VLOOKUP(I570,SOURCE!B:P,5,0)</f>
        <v>#N/A</v>
      </c>
      <c r="U570" t="e">
        <f t="shared" si="41"/>
        <v>#N/A</v>
      </c>
      <c r="V570" t="e">
        <f t="shared" si="42"/>
        <v>#N/A</v>
      </c>
      <c r="W570" s="22"/>
      <c r="X570" s="22"/>
      <c r="Y570" t="str">
        <f t="shared" si="43"/>
        <v/>
      </c>
    </row>
    <row r="571" spans="1:25" ht="17" thickBot="1">
      <c r="A571" s="24" t="str">
        <f>IF(ISNA(VLOOKUP(D571,D895:D$10322,1,0)),"",1)</f>
        <v/>
      </c>
      <c r="B571" s="24" t="str">
        <f>IF(ISNA(VLOOKUP(E571,E895:E$10322,1,0)),"",1)</f>
        <v/>
      </c>
      <c r="C571" s="2">
        <v>569</v>
      </c>
      <c r="D571" s="2" t="e">
        <f>VLOOKUP(C571,SOURCE!$V$3:$AC$2856,8,0)</f>
        <v>#N/A</v>
      </c>
      <c r="E571" s="26" t="e">
        <f>CHAR(34)&amp;VLOOKUP(C571,SOURCE!$V$3:$AC$2856,6,0)&amp;CHAR(34)</f>
        <v>#N/A</v>
      </c>
      <c r="F571" s="22" t="e">
        <f>VLOOKUP(C571,SOURCE!$V$3:$AD$2856,9,0)&amp;"           {"&amp;D571&amp;",   "&amp;E571&amp;"},"</f>
        <v>#N/A</v>
      </c>
      <c r="H571" t="b">
        <f>ISNA(VLOOKUP(J571,J$823:J895,1,0))</f>
        <v>1</v>
      </c>
      <c r="I571" s="27" t="e">
        <f>VLOOKUP(C571,SOURCE!V$6:AB$10035,7,0)</f>
        <v>#N/A</v>
      </c>
      <c r="J571" s="28" t="e">
        <f>VLOOKUP(C571,SOURCE!V$6:AB$10035,6,0)</f>
        <v>#N/A</v>
      </c>
      <c r="K571" s="30" t="e">
        <f t="shared" si="40"/>
        <v>#N/A</v>
      </c>
      <c r="L571" s="40" t="e">
        <f>VLOOKUP(C571,SOURCE!V$6:AB$10035,2,0)</f>
        <v>#N/A</v>
      </c>
      <c r="M571" t="e">
        <f>IF(VLOOKUP(I571,SOURCE!B:P,2,0)="/  { itemToBeCoded","To be coded","")</f>
        <v>#N/A</v>
      </c>
      <c r="N571" s="22"/>
      <c r="Q571" s="26" t="e">
        <f>VLOOKUP(I571,SOURCE!B:P,5,0)</f>
        <v>#N/A</v>
      </c>
      <c r="U571" t="e">
        <f t="shared" si="41"/>
        <v>#N/A</v>
      </c>
      <c r="V571" t="e">
        <f t="shared" si="42"/>
        <v>#N/A</v>
      </c>
      <c r="W571" s="22"/>
      <c r="X571" s="22"/>
      <c r="Y571" t="str">
        <f t="shared" si="43"/>
        <v/>
      </c>
    </row>
    <row r="572" spans="1:25" ht="17" thickBot="1">
      <c r="A572" s="24" t="str">
        <f>IF(ISNA(VLOOKUP(D572,D896:D$10322,1,0)),"",1)</f>
        <v/>
      </c>
      <c r="B572" s="24" t="str">
        <f>IF(ISNA(VLOOKUP(E572,E896:E$10322,1,0)),"",1)</f>
        <v/>
      </c>
      <c r="C572" s="2">
        <v>570</v>
      </c>
      <c r="D572" s="2" t="e">
        <f>VLOOKUP(C572,SOURCE!$V$3:$AC$2856,8,0)</f>
        <v>#N/A</v>
      </c>
      <c r="E572" s="26" t="e">
        <f>CHAR(34)&amp;VLOOKUP(C572,SOURCE!$V$3:$AC$2856,6,0)&amp;CHAR(34)</f>
        <v>#N/A</v>
      </c>
      <c r="F572" s="22" t="e">
        <f>VLOOKUP(C572,SOURCE!$V$3:$AD$2856,9,0)&amp;"           {"&amp;D572&amp;",   "&amp;E572&amp;"},"</f>
        <v>#N/A</v>
      </c>
      <c r="H572" t="b">
        <f>ISNA(VLOOKUP(J572,J$823:J896,1,0))</f>
        <v>1</v>
      </c>
      <c r="I572" s="27" t="e">
        <f>VLOOKUP(C572,SOURCE!V$6:AB$10035,7,0)</f>
        <v>#N/A</v>
      </c>
      <c r="J572" s="28" t="e">
        <f>VLOOKUP(C572,SOURCE!V$6:AB$10035,6,0)</f>
        <v>#N/A</v>
      </c>
      <c r="K572" s="30" t="e">
        <f t="shared" si="40"/>
        <v>#N/A</v>
      </c>
      <c r="L572" s="40" t="e">
        <f>VLOOKUP(C572,SOURCE!V$6:AB$10035,2,0)</f>
        <v>#N/A</v>
      </c>
      <c r="M572" t="e">
        <f>IF(VLOOKUP(I572,SOURCE!B:P,2,0)="/  { itemToBeCoded","To be coded","")</f>
        <v>#N/A</v>
      </c>
      <c r="N572" s="22"/>
      <c r="Q572" s="26" t="e">
        <f>VLOOKUP(I572,SOURCE!B:P,5,0)</f>
        <v>#N/A</v>
      </c>
      <c r="U572" t="e">
        <f t="shared" si="41"/>
        <v>#N/A</v>
      </c>
      <c r="V572" t="e">
        <f t="shared" si="42"/>
        <v>#N/A</v>
      </c>
      <c r="W572" s="22"/>
      <c r="X572" s="22"/>
      <c r="Y572" t="str">
        <f t="shared" si="43"/>
        <v/>
      </c>
    </row>
    <row r="573" spans="1:25" ht="17" thickBot="1">
      <c r="A573" s="24" t="str">
        <f>IF(ISNA(VLOOKUP(D573,D897:D$10322,1,0)),"",1)</f>
        <v/>
      </c>
      <c r="B573" s="24" t="str">
        <f>IF(ISNA(VLOOKUP(E573,E897:E$10322,1,0)),"",1)</f>
        <v/>
      </c>
      <c r="C573" s="2">
        <v>571</v>
      </c>
      <c r="D573" s="2" t="e">
        <f>VLOOKUP(C573,SOURCE!$V$3:$AC$2856,8,0)</f>
        <v>#N/A</v>
      </c>
      <c r="E573" s="26" t="e">
        <f>CHAR(34)&amp;VLOOKUP(C573,SOURCE!$V$3:$AC$2856,6,0)&amp;CHAR(34)</f>
        <v>#N/A</v>
      </c>
      <c r="F573" s="22" t="e">
        <f>VLOOKUP(C573,SOURCE!$V$3:$AD$2856,9,0)&amp;"           {"&amp;D573&amp;",   "&amp;E573&amp;"},"</f>
        <v>#N/A</v>
      </c>
      <c r="H573" t="b">
        <f>ISNA(VLOOKUP(J573,J$823:J897,1,0))</f>
        <v>1</v>
      </c>
      <c r="I573" s="27" t="e">
        <f>VLOOKUP(C573,SOURCE!V$6:AB$10035,7,0)</f>
        <v>#N/A</v>
      </c>
      <c r="J573" s="28" t="e">
        <f>VLOOKUP(C573,SOURCE!V$6:AB$10035,6,0)</f>
        <v>#N/A</v>
      </c>
      <c r="K573" s="30" t="e">
        <f t="shared" si="40"/>
        <v>#N/A</v>
      </c>
      <c r="L573" s="40" t="e">
        <f>VLOOKUP(C573,SOURCE!V$6:AB$10035,2,0)</f>
        <v>#N/A</v>
      </c>
      <c r="M573" t="e">
        <f>IF(VLOOKUP(I573,SOURCE!B:P,2,0)="/  { itemToBeCoded","To be coded","")</f>
        <v>#N/A</v>
      </c>
      <c r="N573" s="22"/>
      <c r="Q573" s="26" t="e">
        <f>VLOOKUP(I573,SOURCE!B:P,5,0)</f>
        <v>#N/A</v>
      </c>
      <c r="U573" t="e">
        <f t="shared" si="41"/>
        <v>#N/A</v>
      </c>
      <c r="V573" t="e">
        <f t="shared" si="42"/>
        <v>#N/A</v>
      </c>
      <c r="W573" s="22"/>
      <c r="X573" s="22"/>
      <c r="Y573" t="str">
        <f t="shared" si="43"/>
        <v/>
      </c>
    </row>
    <row r="574" spans="1:25" ht="17" thickBot="1">
      <c r="A574" s="24" t="str">
        <f>IF(ISNA(VLOOKUP(D574,D898:D$10322,1,0)),"",1)</f>
        <v/>
      </c>
      <c r="B574" s="24" t="str">
        <f>IF(ISNA(VLOOKUP(E574,E898:E$10322,1,0)),"",1)</f>
        <v/>
      </c>
      <c r="C574" s="2">
        <v>572</v>
      </c>
      <c r="D574" s="2" t="e">
        <f>VLOOKUP(C574,SOURCE!$V$3:$AC$2856,8,0)</f>
        <v>#N/A</v>
      </c>
      <c r="E574" s="26" t="e">
        <f>CHAR(34)&amp;VLOOKUP(C574,SOURCE!$V$3:$AC$2856,6,0)&amp;CHAR(34)</f>
        <v>#N/A</v>
      </c>
      <c r="F574" s="22" t="e">
        <f>VLOOKUP(C574,SOURCE!$V$3:$AD$2856,9,0)&amp;"           {"&amp;D574&amp;",   "&amp;E574&amp;"},"</f>
        <v>#N/A</v>
      </c>
      <c r="H574" t="b">
        <f>ISNA(VLOOKUP(J574,J$823:J898,1,0))</f>
        <v>1</v>
      </c>
      <c r="I574" s="27" t="e">
        <f>VLOOKUP(C574,SOURCE!V$6:AB$10035,7,0)</f>
        <v>#N/A</v>
      </c>
      <c r="J574" s="28" t="e">
        <f>VLOOKUP(C574,SOURCE!V$6:AB$10035,6,0)</f>
        <v>#N/A</v>
      </c>
      <c r="K574" s="30" t="e">
        <f t="shared" si="40"/>
        <v>#N/A</v>
      </c>
      <c r="L574" s="40" t="e">
        <f>VLOOKUP(C574,SOURCE!V$6:AB$10035,2,0)</f>
        <v>#N/A</v>
      </c>
      <c r="M574" t="e">
        <f>IF(VLOOKUP(I574,SOURCE!B:P,2,0)="/  { itemToBeCoded","To be coded","")</f>
        <v>#N/A</v>
      </c>
      <c r="N574" s="22"/>
      <c r="Q574" s="26" t="e">
        <f>VLOOKUP(I574,SOURCE!B:P,5,0)</f>
        <v>#N/A</v>
      </c>
      <c r="U574" t="e">
        <f t="shared" si="41"/>
        <v>#N/A</v>
      </c>
      <c r="V574" t="e">
        <f t="shared" si="42"/>
        <v>#N/A</v>
      </c>
      <c r="W574" s="22"/>
      <c r="X574" s="22"/>
      <c r="Y574" t="str">
        <f t="shared" si="43"/>
        <v/>
      </c>
    </row>
    <row r="575" spans="1:25" ht="17" thickBot="1">
      <c r="A575" s="24" t="str">
        <f>IF(ISNA(VLOOKUP(D575,D899:D$10322,1,0)),"",1)</f>
        <v/>
      </c>
      <c r="B575" s="24" t="str">
        <f>IF(ISNA(VLOOKUP(E575,E899:E$10322,1,0)),"",1)</f>
        <v/>
      </c>
      <c r="C575" s="2">
        <v>573</v>
      </c>
      <c r="D575" s="2" t="e">
        <f>VLOOKUP(C575,SOURCE!$V$3:$AC$2856,8,0)</f>
        <v>#N/A</v>
      </c>
      <c r="E575" s="26" t="e">
        <f>CHAR(34)&amp;VLOOKUP(C575,SOURCE!$V$3:$AC$2856,6,0)&amp;CHAR(34)</f>
        <v>#N/A</v>
      </c>
      <c r="F575" s="22" t="e">
        <f>VLOOKUP(C575,SOURCE!$V$3:$AD$2856,9,0)&amp;"           {"&amp;D575&amp;",   "&amp;E575&amp;"},"</f>
        <v>#N/A</v>
      </c>
      <c r="H575" t="b">
        <f>ISNA(VLOOKUP(J575,J$823:J899,1,0))</f>
        <v>1</v>
      </c>
      <c r="I575" s="27" t="e">
        <f>VLOOKUP(C575,SOURCE!V$6:AB$10035,7,0)</f>
        <v>#N/A</v>
      </c>
      <c r="J575" s="28" t="e">
        <f>VLOOKUP(C575,SOURCE!V$6:AB$10035,6,0)</f>
        <v>#N/A</v>
      </c>
      <c r="K575" s="30" t="e">
        <f t="shared" si="40"/>
        <v>#N/A</v>
      </c>
      <c r="L575" s="40" t="e">
        <f>VLOOKUP(C575,SOURCE!V$6:AB$10035,2,0)</f>
        <v>#N/A</v>
      </c>
      <c r="M575" t="e">
        <f>IF(VLOOKUP(I575,SOURCE!B:P,2,0)="/  { itemToBeCoded","To be coded","")</f>
        <v>#N/A</v>
      </c>
      <c r="N575" s="22"/>
      <c r="Q575" s="26" t="e">
        <f>VLOOKUP(I575,SOURCE!B:P,5,0)</f>
        <v>#N/A</v>
      </c>
      <c r="U575" t="e">
        <f t="shared" si="41"/>
        <v>#N/A</v>
      </c>
      <c r="V575" t="e">
        <f t="shared" si="42"/>
        <v>#N/A</v>
      </c>
      <c r="W575" s="22"/>
      <c r="X575" s="22"/>
      <c r="Y575" t="str">
        <f t="shared" si="43"/>
        <v/>
      </c>
    </row>
    <row r="576" spans="1:25" ht="17" thickBot="1">
      <c r="A576" s="24" t="str">
        <f>IF(ISNA(VLOOKUP(D576,D900:D$10322,1,0)),"",1)</f>
        <v/>
      </c>
      <c r="B576" s="24" t="str">
        <f>IF(ISNA(VLOOKUP(E576,E900:E$10322,1,0)),"",1)</f>
        <v/>
      </c>
      <c r="C576" s="2">
        <v>574</v>
      </c>
      <c r="D576" s="2" t="e">
        <f>VLOOKUP(C576,SOURCE!$V$3:$AC$2856,8,0)</f>
        <v>#N/A</v>
      </c>
      <c r="E576" s="26" t="e">
        <f>CHAR(34)&amp;VLOOKUP(C576,SOURCE!$V$3:$AC$2856,6,0)&amp;CHAR(34)</f>
        <v>#N/A</v>
      </c>
      <c r="F576" s="22" t="e">
        <f>VLOOKUP(C576,SOURCE!$V$3:$AD$2856,9,0)&amp;"           {"&amp;D576&amp;",   "&amp;E576&amp;"},"</f>
        <v>#N/A</v>
      </c>
      <c r="H576" t="b">
        <f>ISNA(VLOOKUP(J576,J$823:J900,1,0))</f>
        <v>1</v>
      </c>
      <c r="I576" s="27" t="e">
        <f>VLOOKUP(C576,SOURCE!V$6:AB$10035,7,0)</f>
        <v>#N/A</v>
      </c>
      <c r="J576" s="28" t="e">
        <f>VLOOKUP(C576,SOURCE!V$6:AB$10035,6,0)</f>
        <v>#N/A</v>
      </c>
      <c r="K576" s="30" t="e">
        <f t="shared" si="40"/>
        <v>#N/A</v>
      </c>
      <c r="L576" s="40" t="e">
        <f>VLOOKUP(C576,SOURCE!V$6:AB$10035,2,0)</f>
        <v>#N/A</v>
      </c>
      <c r="M576" t="e">
        <f>IF(VLOOKUP(I576,SOURCE!B:P,2,0)="/  { itemToBeCoded","To be coded","")</f>
        <v>#N/A</v>
      </c>
      <c r="N576" s="22"/>
      <c r="Q576" s="26" t="e">
        <f>VLOOKUP(I576,SOURCE!B:P,5,0)</f>
        <v>#N/A</v>
      </c>
      <c r="U576" t="e">
        <f t="shared" si="41"/>
        <v>#N/A</v>
      </c>
      <c r="V576" t="e">
        <f t="shared" si="42"/>
        <v>#N/A</v>
      </c>
      <c r="W576" s="22"/>
      <c r="X576" s="22"/>
      <c r="Y576" t="str">
        <f t="shared" si="43"/>
        <v/>
      </c>
    </row>
    <row r="577" spans="1:25" ht="17" thickBot="1">
      <c r="A577" s="24" t="str">
        <f>IF(ISNA(VLOOKUP(D577,D901:D$10322,1,0)),"",1)</f>
        <v/>
      </c>
      <c r="B577" s="24" t="str">
        <f>IF(ISNA(VLOOKUP(E577,E901:E$10322,1,0)),"",1)</f>
        <v/>
      </c>
      <c r="C577" s="2">
        <v>575</v>
      </c>
      <c r="D577" s="2" t="e">
        <f>VLOOKUP(C577,SOURCE!$V$3:$AC$2856,8,0)</f>
        <v>#N/A</v>
      </c>
      <c r="E577" s="26" t="e">
        <f>CHAR(34)&amp;VLOOKUP(C577,SOURCE!$V$3:$AC$2856,6,0)&amp;CHAR(34)</f>
        <v>#N/A</v>
      </c>
      <c r="F577" s="22" t="e">
        <f>VLOOKUP(C577,SOURCE!$V$3:$AD$2856,9,0)&amp;"           {"&amp;D577&amp;",   "&amp;E577&amp;"},"</f>
        <v>#N/A</v>
      </c>
      <c r="H577" t="b">
        <f>ISNA(VLOOKUP(J577,J$823:J901,1,0))</f>
        <v>1</v>
      </c>
      <c r="I577" s="27" t="e">
        <f>VLOOKUP(C577,SOURCE!V$6:AB$10035,7,0)</f>
        <v>#N/A</v>
      </c>
      <c r="J577" s="28" t="e">
        <f>VLOOKUP(C577,SOURCE!V$6:AB$10035,6,0)</f>
        <v>#N/A</v>
      </c>
      <c r="K577" s="30" t="e">
        <f t="shared" si="40"/>
        <v>#N/A</v>
      </c>
      <c r="L577" s="40" t="e">
        <f>VLOOKUP(C577,SOURCE!V$6:AB$10035,2,0)</f>
        <v>#N/A</v>
      </c>
      <c r="M577" t="e">
        <f>IF(VLOOKUP(I577,SOURCE!B:P,2,0)="/  { itemToBeCoded","To be coded","")</f>
        <v>#N/A</v>
      </c>
      <c r="N577" s="22"/>
      <c r="Q577" s="26" t="e">
        <f>VLOOKUP(I577,SOURCE!B:P,5,0)</f>
        <v>#N/A</v>
      </c>
      <c r="U577" t="e">
        <f t="shared" si="41"/>
        <v>#N/A</v>
      </c>
      <c r="V577" t="e">
        <f t="shared" si="42"/>
        <v>#N/A</v>
      </c>
      <c r="W577" s="22"/>
      <c r="X577" s="22"/>
      <c r="Y577" t="str">
        <f t="shared" si="43"/>
        <v/>
      </c>
    </row>
    <row r="578" spans="1:25" ht="17" thickBot="1">
      <c r="A578" s="24" t="str">
        <f>IF(ISNA(VLOOKUP(D578,D902:D$10322,1,0)),"",1)</f>
        <v/>
      </c>
      <c r="B578" s="24" t="str">
        <f>IF(ISNA(VLOOKUP(E578,E902:E$10322,1,0)),"",1)</f>
        <v/>
      </c>
      <c r="C578" s="2">
        <v>576</v>
      </c>
      <c r="D578" s="2" t="e">
        <f>VLOOKUP(C578,SOURCE!$V$3:$AC$2856,8,0)</f>
        <v>#N/A</v>
      </c>
      <c r="E578" s="26" t="e">
        <f>CHAR(34)&amp;VLOOKUP(C578,SOURCE!$V$3:$AC$2856,6,0)&amp;CHAR(34)</f>
        <v>#N/A</v>
      </c>
      <c r="F578" s="22" t="e">
        <f>VLOOKUP(C578,SOURCE!$V$3:$AD$2856,9,0)&amp;"           {"&amp;D578&amp;",   "&amp;E578&amp;"},"</f>
        <v>#N/A</v>
      </c>
      <c r="H578" t="b">
        <f>ISNA(VLOOKUP(J578,J$823:J902,1,0))</f>
        <v>1</v>
      </c>
      <c r="I578" s="27" t="e">
        <f>VLOOKUP(C578,SOURCE!V$6:AB$10035,7,0)</f>
        <v>#N/A</v>
      </c>
      <c r="J578" s="28" t="e">
        <f>VLOOKUP(C578,SOURCE!V$6:AB$10035,6,0)</f>
        <v>#N/A</v>
      </c>
      <c r="K578" s="30" t="e">
        <f t="shared" si="40"/>
        <v>#N/A</v>
      </c>
      <c r="L578" s="40" t="e">
        <f>VLOOKUP(C578,SOURCE!V$6:AB$10035,2,0)</f>
        <v>#N/A</v>
      </c>
      <c r="M578" t="e">
        <f>IF(VLOOKUP(I578,SOURCE!B:P,2,0)="/  { itemToBeCoded","To be coded","")</f>
        <v>#N/A</v>
      </c>
      <c r="N578" s="22"/>
      <c r="Q578" s="26" t="e">
        <f>VLOOKUP(I578,SOURCE!B:P,5,0)</f>
        <v>#N/A</v>
      </c>
      <c r="U578" t="e">
        <f t="shared" si="41"/>
        <v>#N/A</v>
      </c>
      <c r="V578" t="e">
        <f t="shared" si="42"/>
        <v>#N/A</v>
      </c>
      <c r="W578" s="22"/>
      <c r="X578" s="22"/>
      <c r="Y578" t="str">
        <f t="shared" si="43"/>
        <v/>
      </c>
    </row>
    <row r="579" spans="1:25" ht="17" thickBot="1">
      <c r="A579" s="24" t="str">
        <f>IF(ISNA(VLOOKUP(D579,D903:D$10322,1,0)),"",1)</f>
        <v/>
      </c>
      <c r="B579" s="24" t="str">
        <f>IF(ISNA(VLOOKUP(E579,E903:E$10322,1,0)),"",1)</f>
        <v/>
      </c>
      <c r="C579" s="2">
        <v>577</v>
      </c>
      <c r="D579" s="2" t="e">
        <f>VLOOKUP(C579,SOURCE!$V$3:$AC$2856,8,0)</f>
        <v>#N/A</v>
      </c>
      <c r="E579" s="26" t="e">
        <f>CHAR(34)&amp;VLOOKUP(C579,SOURCE!$V$3:$AC$2856,6,0)&amp;CHAR(34)</f>
        <v>#N/A</v>
      </c>
      <c r="F579" s="22" t="e">
        <f>VLOOKUP(C579,SOURCE!$V$3:$AD$2856,9,0)&amp;"           {"&amp;D579&amp;",   "&amp;E579&amp;"},"</f>
        <v>#N/A</v>
      </c>
      <c r="H579" t="b">
        <f>ISNA(VLOOKUP(J579,J$823:J903,1,0))</f>
        <v>1</v>
      </c>
      <c r="I579" s="27" t="e">
        <f>VLOOKUP(C579,SOURCE!V$6:AB$10035,7,0)</f>
        <v>#N/A</v>
      </c>
      <c r="J579" s="28" t="e">
        <f>VLOOKUP(C579,SOURCE!V$6:AB$10035,6,0)</f>
        <v>#N/A</v>
      </c>
      <c r="K579" s="30" t="e">
        <f t="shared" si="40"/>
        <v>#N/A</v>
      </c>
      <c r="L579" s="40" t="e">
        <f>VLOOKUP(C579,SOURCE!V$6:AB$10035,2,0)</f>
        <v>#N/A</v>
      </c>
      <c r="M579" t="e">
        <f>IF(VLOOKUP(I579,SOURCE!B:P,2,0)="/  { itemToBeCoded","To be coded","")</f>
        <v>#N/A</v>
      </c>
      <c r="N579" s="22"/>
      <c r="Q579" s="26" t="e">
        <f>VLOOKUP(I579,SOURCE!B:P,5,0)</f>
        <v>#N/A</v>
      </c>
      <c r="U579" t="e">
        <f t="shared" si="41"/>
        <v>#N/A</v>
      </c>
      <c r="V579" t="e">
        <f t="shared" si="42"/>
        <v>#N/A</v>
      </c>
      <c r="W579" s="22"/>
      <c r="X579" s="22"/>
      <c r="Y579" t="str">
        <f t="shared" si="43"/>
        <v/>
      </c>
    </row>
    <row r="580" spans="1:25" ht="17" thickBot="1">
      <c r="A580" s="24" t="str">
        <f>IF(ISNA(VLOOKUP(D580,D904:D$10322,1,0)),"",1)</f>
        <v/>
      </c>
      <c r="B580" s="24" t="str">
        <f>IF(ISNA(VLOOKUP(E580,E904:E$10322,1,0)),"",1)</f>
        <v/>
      </c>
      <c r="C580" s="2">
        <v>578</v>
      </c>
      <c r="D580" s="2" t="e">
        <f>VLOOKUP(C580,SOURCE!$V$3:$AC$2856,8,0)</f>
        <v>#N/A</v>
      </c>
      <c r="E580" s="26" t="e">
        <f>CHAR(34)&amp;VLOOKUP(C580,SOURCE!$V$3:$AC$2856,6,0)&amp;CHAR(34)</f>
        <v>#N/A</v>
      </c>
      <c r="F580" s="22" t="e">
        <f>VLOOKUP(C580,SOURCE!$V$3:$AD$2856,9,0)&amp;"           {"&amp;D580&amp;",   "&amp;E580&amp;"},"</f>
        <v>#N/A</v>
      </c>
      <c r="H580" t="b">
        <f>ISNA(VLOOKUP(J580,J$823:J904,1,0))</f>
        <v>1</v>
      </c>
      <c r="I580" s="27" t="e">
        <f>VLOOKUP(C580,SOURCE!V$6:AB$10035,7,0)</f>
        <v>#N/A</v>
      </c>
      <c r="J580" s="28" t="e">
        <f>VLOOKUP(C580,SOURCE!V$6:AB$10035,6,0)</f>
        <v>#N/A</v>
      </c>
      <c r="K580" s="30" t="e">
        <f t="shared" si="40"/>
        <v>#N/A</v>
      </c>
      <c r="L580" s="40" t="e">
        <f>VLOOKUP(C580,SOURCE!V$6:AB$10035,2,0)</f>
        <v>#N/A</v>
      </c>
      <c r="M580" t="e">
        <f>IF(VLOOKUP(I580,SOURCE!B:P,2,0)="/  { itemToBeCoded","To be coded","")</f>
        <v>#N/A</v>
      </c>
      <c r="N580" s="22"/>
      <c r="Q580" s="26" t="e">
        <f>VLOOKUP(I580,SOURCE!B:P,5,0)</f>
        <v>#N/A</v>
      </c>
      <c r="U580" t="e">
        <f t="shared" si="41"/>
        <v>#N/A</v>
      </c>
      <c r="V580" t="e">
        <f t="shared" si="42"/>
        <v>#N/A</v>
      </c>
      <c r="W580" s="22"/>
      <c r="X580" s="22"/>
      <c r="Y580" t="str">
        <f t="shared" si="43"/>
        <v/>
      </c>
    </row>
    <row r="581" spans="1:25" ht="17" thickBot="1">
      <c r="A581" s="24" t="str">
        <f>IF(ISNA(VLOOKUP(D581,D905:D$10322,1,0)),"",1)</f>
        <v/>
      </c>
      <c r="B581" s="24" t="str">
        <f>IF(ISNA(VLOOKUP(E581,E905:E$10322,1,0)),"",1)</f>
        <v/>
      </c>
      <c r="C581" s="2">
        <v>579</v>
      </c>
      <c r="D581" s="2" t="e">
        <f>VLOOKUP(C581,SOURCE!$V$3:$AC$2856,8,0)</f>
        <v>#N/A</v>
      </c>
      <c r="E581" s="26" t="e">
        <f>CHAR(34)&amp;VLOOKUP(C581,SOURCE!$V$3:$AC$2856,6,0)&amp;CHAR(34)</f>
        <v>#N/A</v>
      </c>
      <c r="F581" s="22" t="e">
        <f>VLOOKUP(C581,SOURCE!$V$3:$AD$2856,9,0)&amp;"           {"&amp;D581&amp;",   "&amp;E581&amp;"},"</f>
        <v>#N/A</v>
      </c>
      <c r="H581" t="b">
        <f>ISNA(VLOOKUP(J581,J$823:J905,1,0))</f>
        <v>1</v>
      </c>
      <c r="I581" s="27" t="e">
        <f>VLOOKUP(C581,SOURCE!V$6:AB$10035,7,0)</f>
        <v>#N/A</v>
      </c>
      <c r="J581" s="28" t="e">
        <f>VLOOKUP(C581,SOURCE!V$6:AB$10035,6,0)</f>
        <v>#N/A</v>
      </c>
      <c r="K581" s="30" t="e">
        <f t="shared" si="40"/>
        <v>#N/A</v>
      </c>
      <c r="L581" s="40" t="e">
        <f>VLOOKUP(C581,SOURCE!V$6:AB$10035,2,0)</f>
        <v>#N/A</v>
      </c>
      <c r="M581" t="e">
        <f>IF(VLOOKUP(I581,SOURCE!B:P,2,0)="/  { itemToBeCoded","To be coded","")</f>
        <v>#N/A</v>
      </c>
      <c r="N581" s="22"/>
      <c r="Q581" s="26" t="e">
        <f>VLOOKUP(I581,SOURCE!B:P,5,0)</f>
        <v>#N/A</v>
      </c>
      <c r="U581" t="e">
        <f t="shared" si="41"/>
        <v>#N/A</v>
      </c>
      <c r="V581" t="e">
        <f t="shared" si="42"/>
        <v>#N/A</v>
      </c>
      <c r="W581" s="22"/>
      <c r="X581" s="22"/>
      <c r="Y581" t="str">
        <f t="shared" si="43"/>
        <v/>
      </c>
    </row>
    <row r="582" spans="1:25" ht="17" thickBot="1">
      <c r="A582" s="24" t="str">
        <f>IF(ISNA(VLOOKUP(D582,D906:D$10322,1,0)),"",1)</f>
        <v/>
      </c>
      <c r="B582" s="24" t="str">
        <f>IF(ISNA(VLOOKUP(E582,E906:E$10322,1,0)),"",1)</f>
        <v/>
      </c>
      <c r="C582" s="2">
        <v>580</v>
      </c>
      <c r="D582" s="2" t="e">
        <f>VLOOKUP(C582,SOURCE!$V$3:$AC$2856,8,0)</f>
        <v>#N/A</v>
      </c>
      <c r="E582" s="26" t="e">
        <f>CHAR(34)&amp;VLOOKUP(C582,SOURCE!$V$3:$AC$2856,6,0)&amp;CHAR(34)</f>
        <v>#N/A</v>
      </c>
      <c r="F582" s="22" t="e">
        <f>VLOOKUP(C582,SOURCE!$V$3:$AD$2856,9,0)&amp;"           {"&amp;D582&amp;",   "&amp;E582&amp;"},"</f>
        <v>#N/A</v>
      </c>
      <c r="H582" t="b">
        <f>ISNA(VLOOKUP(J582,J$823:J906,1,0))</f>
        <v>1</v>
      </c>
      <c r="I582" s="27" t="e">
        <f>VLOOKUP(C582,SOURCE!V$6:AB$10035,7,0)</f>
        <v>#N/A</v>
      </c>
      <c r="J582" s="28" t="e">
        <f>VLOOKUP(C582,SOURCE!V$6:AB$10035,6,0)</f>
        <v>#N/A</v>
      </c>
      <c r="K582" s="30" t="e">
        <f t="shared" si="40"/>
        <v>#N/A</v>
      </c>
      <c r="L582" s="40" t="e">
        <f>VLOOKUP(C582,SOURCE!V$6:AB$10035,2,0)</f>
        <v>#N/A</v>
      </c>
      <c r="M582" t="e">
        <f>IF(VLOOKUP(I582,SOURCE!B:P,2,0)="/  { itemToBeCoded","To be coded","")</f>
        <v>#N/A</v>
      </c>
      <c r="N582" s="22"/>
      <c r="Q582" s="26" t="e">
        <f>VLOOKUP(I582,SOURCE!B:P,5,0)</f>
        <v>#N/A</v>
      </c>
      <c r="U582" t="e">
        <f t="shared" si="41"/>
        <v>#N/A</v>
      </c>
      <c r="V582" t="e">
        <f t="shared" si="42"/>
        <v>#N/A</v>
      </c>
      <c r="W582" s="22"/>
      <c r="X582" s="22"/>
      <c r="Y582" t="str">
        <f t="shared" si="43"/>
        <v/>
      </c>
    </row>
    <row r="583" spans="1:25" ht="17" thickBot="1">
      <c r="A583" s="24" t="str">
        <f>IF(ISNA(VLOOKUP(D583,D907:D$10322,1,0)),"",1)</f>
        <v/>
      </c>
      <c r="B583" s="24" t="str">
        <f>IF(ISNA(VLOOKUP(E583,E907:E$10322,1,0)),"",1)</f>
        <v/>
      </c>
      <c r="C583" s="2">
        <v>581</v>
      </c>
      <c r="D583" s="2" t="e">
        <f>VLOOKUP(C583,SOURCE!$V$3:$AC$2856,8,0)</f>
        <v>#N/A</v>
      </c>
      <c r="E583" s="26" t="e">
        <f>CHAR(34)&amp;VLOOKUP(C583,SOURCE!$V$3:$AC$2856,6,0)&amp;CHAR(34)</f>
        <v>#N/A</v>
      </c>
      <c r="F583" s="22" t="e">
        <f>VLOOKUP(C583,SOURCE!$V$3:$AD$2856,9,0)&amp;"           {"&amp;D583&amp;",   "&amp;E583&amp;"},"</f>
        <v>#N/A</v>
      </c>
      <c r="H583" t="b">
        <f>ISNA(VLOOKUP(J583,J$823:J907,1,0))</f>
        <v>1</v>
      </c>
      <c r="I583" s="27" t="e">
        <f>VLOOKUP(C583,SOURCE!V$6:AB$10035,7,0)</f>
        <v>#N/A</v>
      </c>
      <c r="J583" s="28" t="e">
        <f>VLOOKUP(C583,SOURCE!V$6:AB$10035,6,0)</f>
        <v>#N/A</v>
      </c>
      <c r="K583" s="30" t="e">
        <f t="shared" si="40"/>
        <v>#N/A</v>
      </c>
      <c r="L583" s="40" t="e">
        <f>VLOOKUP(C583,SOURCE!V$6:AB$10035,2,0)</f>
        <v>#N/A</v>
      </c>
      <c r="M583" t="e">
        <f>IF(VLOOKUP(I583,SOURCE!B:P,2,0)="/  { itemToBeCoded","To be coded","")</f>
        <v>#N/A</v>
      </c>
      <c r="N583" s="22"/>
      <c r="Q583" s="26" t="e">
        <f>VLOOKUP(I583,SOURCE!B:P,5,0)</f>
        <v>#N/A</v>
      </c>
      <c r="U583" t="e">
        <f t="shared" si="41"/>
        <v>#N/A</v>
      </c>
      <c r="V583" t="e">
        <f t="shared" si="42"/>
        <v>#N/A</v>
      </c>
      <c r="W583" s="22"/>
      <c r="X583" s="22"/>
      <c r="Y583" t="str">
        <f t="shared" si="43"/>
        <v/>
      </c>
    </row>
    <row r="584" spans="1:25" ht="17" thickBot="1">
      <c r="A584" s="24" t="str">
        <f>IF(ISNA(VLOOKUP(D584,D908:D$10322,1,0)),"",1)</f>
        <v/>
      </c>
      <c r="B584" s="24" t="str">
        <f>IF(ISNA(VLOOKUP(E584,E908:E$10322,1,0)),"",1)</f>
        <v/>
      </c>
      <c r="C584" s="2">
        <v>582</v>
      </c>
      <c r="D584" s="2" t="e">
        <f>VLOOKUP(C584,SOURCE!$V$3:$AC$2856,8,0)</f>
        <v>#N/A</v>
      </c>
      <c r="E584" s="26" t="e">
        <f>CHAR(34)&amp;VLOOKUP(C584,SOURCE!$V$3:$AC$2856,6,0)&amp;CHAR(34)</f>
        <v>#N/A</v>
      </c>
      <c r="F584" s="22" t="e">
        <f>VLOOKUP(C584,SOURCE!$V$3:$AD$2856,9,0)&amp;"           {"&amp;D584&amp;",   "&amp;E584&amp;"},"</f>
        <v>#N/A</v>
      </c>
      <c r="H584" t="b">
        <f>ISNA(VLOOKUP(J584,J$823:J908,1,0))</f>
        <v>1</v>
      </c>
      <c r="I584" s="27" t="e">
        <f>VLOOKUP(C584,SOURCE!V$6:AB$10035,7,0)</f>
        <v>#N/A</v>
      </c>
      <c r="J584" s="28" t="e">
        <f>VLOOKUP(C584,SOURCE!V$6:AB$10035,6,0)</f>
        <v>#N/A</v>
      </c>
      <c r="K584" s="30" t="e">
        <f t="shared" si="40"/>
        <v>#N/A</v>
      </c>
      <c r="L584" s="40" t="e">
        <f>VLOOKUP(C584,SOURCE!V$6:AB$10035,2,0)</f>
        <v>#N/A</v>
      </c>
      <c r="M584" t="e">
        <f>IF(VLOOKUP(I584,SOURCE!B:P,2,0)="/  { itemToBeCoded","To be coded","")</f>
        <v>#N/A</v>
      </c>
      <c r="N584" s="22"/>
      <c r="Q584" s="26" t="e">
        <f>VLOOKUP(I584,SOURCE!B:P,5,0)</f>
        <v>#N/A</v>
      </c>
      <c r="U584" t="e">
        <f t="shared" si="41"/>
        <v>#N/A</v>
      </c>
      <c r="V584" t="e">
        <f t="shared" si="42"/>
        <v>#N/A</v>
      </c>
      <c r="W584" s="22"/>
      <c r="X584" s="22"/>
      <c r="Y584" t="str">
        <f t="shared" si="43"/>
        <v/>
      </c>
    </row>
    <row r="585" spans="1:25" ht="17" thickBot="1">
      <c r="A585" s="24" t="str">
        <f>IF(ISNA(VLOOKUP(D585,D909:D$10322,1,0)),"",1)</f>
        <v/>
      </c>
      <c r="B585" s="24" t="str">
        <f>IF(ISNA(VLOOKUP(E585,E909:E$10322,1,0)),"",1)</f>
        <v/>
      </c>
      <c r="C585" s="2">
        <v>583</v>
      </c>
      <c r="D585" s="2" t="e">
        <f>VLOOKUP(C585,SOURCE!$V$3:$AC$2856,8,0)</f>
        <v>#N/A</v>
      </c>
      <c r="E585" s="26" t="e">
        <f>CHAR(34)&amp;VLOOKUP(C585,SOURCE!$V$3:$AC$2856,6,0)&amp;CHAR(34)</f>
        <v>#N/A</v>
      </c>
      <c r="F585" s="22" t="e">
        <f>VLOOKUP(C585,SOURCE!$V$3:$AD$2856,9,0)&amp;"           {"&amp;D585&amp;",   "&amp;E585&amp;"},"</f>
        <v>#N/A</v>
      </c>
      <c r="H585" t="b">
        <f>ISNA(VLOOKUP(J585,J$823:J909,1,0))</f>
        <v>1</v>
      </c>
      <c r="I585" s="27" t="e">
        <f>VLOOKUP(C585,SOURCE!V$6:AB$10035,7,0)</f>
        <v>#N/A</v>
      </c>
      <c r="J585" s="28" t="e">
        <f>VLOOKUP(C585,SOURCE!V$6:AB$10035,6,0)</f>
        <v>#N/A</v>
      </c>
      <c r="K585" s="30" t="e">
        <f t="shared" si="40"/>
        <v>#N/A</v>
      </c>
      <c r="L585" s="40" t="e">
        <f>VLOOKUP(C585,SOURCE!V$6:AB$10035,2,0)</f>
        <v>#N/A</v>
      </c>
      <c r="M585" t="e">
        <f>IF(VLOOKUP(I585,SOURCE!B:P,2,0)="/  { itemToBeCoded","To be coded","")</f>
        <v>#N/A</v>
      </c>
      <c r="N585" s="22"/>
      <c r="Q585" s="26" t="e">
        <f>VLOOKUP(I585,SOURCE!B:P,5,0)</f>
        <v>#N/A</v>
      </c>
      <c r="U585" t="e">
        <f t="shared" si="41"/>
        <v>#N/A</v>
      </c>
      <c r="V585" t="e">
        <f t="shared" si="42"/>
        <v>#N/A</v>
      </c>
      <c r="W585" s="22"/>
      <c r="X585" s="22"/>
      <c r="Y585" t="str">
        <f t="shared" si="43"/>
        <v/>
      </c>
    </row>
    <row r="586" spans="1:25" ht="17" thickBot="1">
      <c r="A586" s="24" t="str">
        <f>IF(ISNA(VLOOKUP(D586,D910:D$10322,1,0)),"",1)</f>
        <v/>
      </c>
      <c r="B586" s="24" t="str">
        <f>IF(ISNA(VLOOKUP(E586,E910:E$10322,1,0)),"",1)</f>
        <v/>
      </c>
      <c r="C586" s="2">
        <v>584</v>
      </c>
      <c r="D586" s="2" t="e">
        <f>VLOOKUP(C586,SOURCE!$V$3:$AC$2856,8,0)</f>
        <v>#N/A</v>
      </c>
      <c r="E586" s="26" t="e">
        <f>CHAR(34)&amp;VLOOKUP(C586,SOURCE!$V$3:$AC$2856,6,0)&amp;CHAR(34)</f>
        <v>#N/A</v>
      </c>
      <c r="F586" s="22" t="e">
        <f>VLOOKUP(C586,SOURCE!$V$3:$AD$2856,9,0)&amp;"           {"&amp;D586&amp;",   "&amp;E586&amp;"},"</f>
        <v>#N/A</v>
      </c>
      <c r="H586" t="b">
        <f>ISNA(VLOOKUP(J586,J$823:J910,1,0))</f>
        <v>1</v>
      </c>
      <c r="I586" s="27" t="e">
        <f>VLOOKUP(C586,SOURCE!V$6:AB$10035,7,0)</f>
        <v>#N/A</v>
      </c>
      <c r="J586" s="28" t="e">
        <f>VLOOKUP(C586,SOURCE!V$6:AB$10035,6,0)</f>
        <v>#N/A</v>
      </c>
      <c r="K586" s="30" t="e">
        <f t="shared" si="40"/>
        <v>#N/A</v>
      </c>
      <c r="L586" s="40" t="e">
        <f>VLOOKUP(C586,SOURCE!V$6:AB$10035,2,0)</f>
        <v>#N/A</v>
      </c>
      <c r="M586" t="e">
        <f>IF(VLOOKUP(I586,SOURCE!B:P,2,0)="/  { itemToBeCoded","To be coded","")</f>
        <v>#N/A</v>
      </c>
      <c r="N586" s="22"/>
      <c r="Q586" s="26" t="e">
        <f>VLOOKUP(I586,SOURCE!B:P,5,0)</f>
        <v>#N/A</v>
      </c>
      <c r="U586" t="e">
        <f t="shared" si="41"/>
        <v>#N/A</v>
      </c>
      <c r="V586" t="e">
        <f t="shared" si="42"/>
        <v>#N/A</v>
      </c>
      <c r="W586" s="22"/>
      <c r="X586" s="22"/>
      <c r="Y586" t="str">
        <f t="shared" si="43"/>
        <v/>
      </c>
    </row>
    <row r="587" spans="1:25" ht="17" thickBot="1">
      <c r="A587" s="24" t="str">
        <f>IF(ISNA(VLOOKUP(D587,D911:D$10322,1,0)),"",1)</f>
        <v/>
      </c>
      <c r="B587" s="24" t="str">
        <f>IF(ISNA(VLOOKUP(E587,E911:E$10322,1,0)),"",1)</f>
        <v/>
      </c>
      <c r="C587" s="2">
        <v>585</v>
      </c>
      <c r="D587" s="2" t="e">
        <f>VLOOKUP(C587,SOURCE!$V$3:$AC$2856,8,0)</f>
        <v>#N/A</v>
      </c>
      <c r="E587" s="26" t="e">
        <f>CHAR(34)&amp;VLOOKUP(C587,SOURCE!$V$3:$AC$2856,6,0)&amp;CHAR(34)</f>
        <v>#N/A</v>
      </c>
      <c r="F587" s="22" t="e">
        <f>VLOOKUP(C587,SOURCE!$V$3:$AD$2856,9,0)&amp;"           {"&amp;D587&amp;",   "&amp;E587&amp;"},"</f>
        <v>#N/A</v>
      </c>
      <c r="H587" t="b">
        <f>ISNA(VLOOKUP(J587,J$823:J911,1,0))</f>
        <v>1</v>
      </c>
      <c r="I587" s="27" t="e">
        <f>VLOOKUP(C587,SOURCE!V$6:AB$10035,7,0)</f>
        <v>#N/A</v>
      </c>
      <c r="J587" s="28" t="e">
        <f>VLOOKUP(C587,SOURCE!V$6:AB$10035,6,0)</f>
        <v>#N/A</v>
      </c>
      <c r="K587" s="30" t="e">
        <f t="shared" si="40"/>
        <v>#N/A</v>
      </c>
      <c r="L587" s="40" t="e">
        <f>VLOOKUP(C587,SOURCE!V$6:AB$10035,2,0)</f>
        <v>#N/A</v>
      </c>
      <c r="M587" t="e">
        <f>IF(VLOOKUP(I587,SOURCE!B:P,2,0)="/  { itemToBeCoded","To be coded","")</f>
        <v>#N/A</v>
      </c>
      <c r="N587" s="22"/>
      <c r="Q587" s="26" t="e">
        <f>VLOOKUP(I587,SOURCE!B:P,5,0)</f>
        <v>#N/A</v>
      </c>
      <c r="U587" t="e">
        <f t="shared" si="41"/>
        <v>#N/A</v>
      </c>
      <c r="V587" t="e">
        <f t="shared" si="42"/>
        <v>#N/A</v>
      </c>
      <c r="W587" s="22"/>
      <c r="X587" s="22"/>
      <c r="Y587" t="str">
        <f t="shared" si="43"/>
        <v/>
      </c>
    </row>
    <row r="588" spans="1:25" ht="17" thickBot="1">
      <c r="A588" s="24" t="str">
        <f>IF(ISNA(VLOOKUP(D588,D912:D$10322,1,0)),"",1)</f>
        <v/>
      </c>
      <c r="B588" s="24" t="str">
        <f>IF(ISNA(VLOOKUP(E588,E912:E$10322,1,0)),"",1)</f>
        <v/>
      </c>
      <c r="C588" s="2">
        <v>586</v>
      </c>
      <c r="D588" s="2" t="e">
        <f>VLOOKUP(C588,SOURCE!$V$3:$AC$2856,8,0)</f>
        <v>#N/A</v>
      </c>
      <c r="E588" s="26" t="e">
        <f>CHAR(34)&amp;VLOOKUP(C588,SOURCE!$V$3:$AC$2856,6,0)&amp;CHAR(34)</f>
        <v>#N/A</v>
      </c>
      <c r="F588" s="22" t="e">
        <f>VLOOKUP(C588,SOURCE!$V$3:$AD$2856,9,0)&amp;"           {"&amp;D588&amp;",   "&amp;E588&amp;"},"</f>
        <v>#N/A</v>
      </c>
      <c r="H588" t="b">
        <f>ISNA(VLOOKUP(J588,J$823:J912,1,0))</f>
        <v>1</v>
      </c>
      <c r="I588" s="27" t="e">
        <f>VLOOKUP(C588,SOURCE!V$6:AB$10035,7,0)</f>
        <v>#N/A</v>
      </c>
      <c r="J588" s="28" t="e">
        <f>VLOOKUP(C588,SOURCE!V$6:AB$10035,6,0)</f>
        <v>#N/A</v>
      </c>
      <c r="K588" s="30" t="e">
        <f t="shared" si="40"/>
        <v>#N/A</v>
      </c>
      <c r="L588" s="40" t="e">
        <f>VLOOKUP(C588,SOURCE!V$6:AB$10035,2,0)</f>
        <v>#N/A</v>
      </c>
      <c r="M588" t="e">
        <f>IF(VLOOKUP(I588,SOURCE!B:P,2,0)="/  { itemToBeCoded","To be coded","")</f>
        <v>#N/A</v>
      </c>
      <c r="N588" s="22"/>
      <c r="Q588" s="26" t="e">
        <f>VLOOKUP(I588,SOURCE!B:P,5,0)</f>
        <v>#N/A</v>
      </c>
      <c r="U588" t="e">
        <f t="shared" si="41"/>
        <v>#N/A</v>
      </c>
      <c r="V588" t="e">
        <f t="shared" si="42"/>
        <v>#N/A</v>
      </c>
      <c r="W588" s="22"/>
      <c r="X588" s="22"/>
      <c r="Y588" t="str">
        <f t="shared" si="43"/>
        <v/>
      </c>
    </row>
    <row r="589" spans="1:25" ht="17" thickBot="1">
      <c r="A589" s="24" t="str">
        <f>IF(ISNA(VLOOKUP(D589,D913:D$10322,1,0)),"",1)</f>
        <v/>
      </c>
      <c r="B589" s="24" t="str">
        <f>IF(ISNA(VLOOKUP(E589,E913:E$10322,1,0)),"",1)</f>
        <v/>
      </c>
      <c r="C589" s="2">
        <v>587</v>
      </c>
      <c r="D589" s="2" t="e">
        <f>VLOOKUP(C589,SOURCE!$V$3:$AC$2856,8,0)</f>
        <v>#N/A</v>
      </c>
      <c r="E589" s="26" t="e">
        <f>CHAR(34)&amp;VLOOKUP(C589,SOURCE!$V$3:$AC$2856,6,0)&amp;CHAR(34)</f>
        <v>#N/A</v>
      </c>
      <c r="F589" s="22" t="e">
        <f>VLOOKUP(C589,SOURCE!$V$3:$AD$2856,9,0)&amp;"           {"&amp;D589&amp;",   "&amp;E589&amp;"},"</f>
        <v>#N/A</v>
      </c>
      <c r="H589" t="b">
        <f>ISNA(VLOOKUP(J589,J$823:J913,1,0))</f>
        <v>1</v>
      </c>
      <c r="I589" s="27" t="e">
        <f>VLOOKUP(C589,SOURCE!V$6:AB$10035,7,0)</f>
        <v>#N/A</v>
      </c>
      <c r="J589" s="28" t="e">
        <f>VLOOKUP(C589,SOURCE!V$6:AB$10035,6,0)</f>
        <v>#N/A</v>
      </c>
      <c r="K589" s="30" t="e">
        <f t="shared" si="40"/>
        <v>#N/A</v>
      </c>
      <c r="L589" s="40" t="e">
        <f>VLOOKUP(C589,SOURCE!V$6:AB$10035,2,0)</f>
        <v>#N/A</v>
      </c>
      <c r="M589" t="e">
        <f>IF(VLOOKUP(I589,SOURCE!B:P,2,0)="/  { itemToBeCoded","To be coded","")</f>
        <v>#N/A</v>
      </c>
      <c r="N589" s="22"/>
      <c r="Q589" s="26" t="e">
        <f>VLOOKUP(I589,SOURCE!B:P,5,0)</f>
        <v>#N/A</v>
      </c>
      <c r="U589" t="e">
        <f t="shared" si="41"/>
        <v>#N/A</v>
      </c>
      <c r="V589" t="e">
        <f t="shared" si="42"/>
        <v>#N/A</v>
      </c>
      <c r="W589" s="22"/>
      <c r="X589" s="22"/>
      <c r="Y589" t="str">
        <f t="shared" si="43"/>
        <v/>
      </c>
    </row>
    <row r="590" spans="1:25" ht="17" thickBot="1">
      <c r="A590" s="24" t="str">
        <f>IF(ISNA(VLOOKUP(D590,D914:D$10322,1,0)),"",1)</f>
        <v/>
      </c>
      <c r="B590" s="24" t="str">
        <f>IF(ISNA(VLOOKUP(E590,E914:E$10322,1,0)),"",1)</f>
        <v/>
      </c>
      <c r="C590" s="2">
        <v>588</v>
      </c>
      <c r="D590" s="2" t="e">
        <f>VLOOKUP(C590,SOURCE!$V$3:$AC$2856,8,0)</f>
        <v>#N/A</v>
      </c>
      <c r="E590" s="26" t="e">
        <f>CHAR(34)&amp;VLOOKUP(C590,SOURCE!$V$3:$AC$2856,6,0)&amp;CHAR(34)</f>
        <v>#N/A</v>
      </c>
      <c r="F590" s="22" t="e">
        <f>VLOOKUP(C590,SOURCE!$V$3:$AD$2856,9,0)&amp;"           {"&amp;D590&amp;",   "&amp;E590&amp;"},"</f>
        <v>#N/A</v>
      </c>
      <c r="H590" t="b">
        <f>ISNA(VLOOKUP(J590,J$823:J914,1,0))</f>
        <v>1</v>
      </c>
      <c r="I590" s="27" t="e">
        <f>VLOOKUP(C590,SOURCE!V$6:AB$10035,7,0)</f>
        <v>#N/A</v>
      </c>
      <c r="J590" s="28" t="e">
        <f>VLOOKUP(C590,SOURCE!V$6:AB$10035,6,0)</f>
        <v>#N/A</v>
      </c>
      <c r="K590" s="30" t="e">
        <f t="shared" si="40"/>
        <v>#N/A</v>
      </c>
      <c r="L590" s="40" t="e">
        <f>VLOOKUP(C590,SOURCE!V$6:AB$10035,2,0)</f>
        <v>#N/A</v>
      </c>
      <c r="M590" t="e">
        <f>IF(VLOOKUP(I590,SOURCE!B:P,2,0)="/  { itemToBeCoded","To be coded","")</f>
        <v>#N/A</v>
      </c>
      <c r="N590" s="22"/>
      <c r="Q590" s="26" t="e">
        <f>VLOOKUP(I590,SOURCE!B:P,5,0)</f>
        <v>#N/A</v>
      </c>
      <c r="U590" t="e">
        <f t="shared" si="41"/>
        <v>#N/A</v>
      </c>
      <c r="V590" t="e">
        <f t="shared" si="42"/>
        <v>#N/A</v>
      </c>
      <c r="W590" s="22"/>
      <c r="X590" s="22"/>
      <c r="Y590" t="str">
        <f t="shared" si="43"/>
        <v/>
      </c>
    </row>
    <row r="591" spans="1:25" ht="17" thickBot="1">
      <c r="A591" s="24" t="str">
        <f>IF(ISNA(VLOOKUP(D591,D915:D$10322,1,0)),"",1)</f>
        <v/>
      </c>
      <c r="B591" s="24" t="str">
        <f>IF(ISNA(VLOOKUP(E591,E915:E$10322,1,0)),"",1)</f>
        <v/>
      </c>
      <c r="C591" s="2">
        <v>589</v>
      </c>
      <c r="D591" s="2" t="e">
        <f>VLOOKUP(C591,SOURCE!$V$3:$AC$2856,8,0)</f>
        <v>#N/A</v>
      </c>
      <c r="E591" s="26" t="e">
        <f>CHAR(34)&amp;VLOOKUP(C591,SOURCE!$V$3:$AC$2856,6,0)&amp;CHAR(34)</f>
        <v>#N/A</v>
      </c>
      <c r="F591" s="22" t="e">
        <f>VLOOKUP(C591,SOURCE!$V$3:$AD$2856,9,0)&amp;"           {"&amp;D591&amp;",   "&amp;E591&amp;"},"</f>
        <v>#N/A</v>
      </c>
      <c r="H591" t="b">
        <f>ISNA(VLOOKUP(J591,J$823:J915,1,0))</f>
        <v>1</v>
      </c>
      <c r="I591" s="27" t="e">
        <f>VLOOKUP(C591,SOURCE!V$6:AB$10035,7,0)</f>
        <v>#N/A</v>
      </c>
      <c r="J591" s="28" t="e">
        <f>VLOOKUP(C591,SOURCE!V$6:AB$10035,6,0)</f>
        <v>#N/A</v>
      </c>
      <c r="K591" s="30" t="e">
        <f t="shared" si="40"/>
        <v>#N/A</v>
      </c>
      <c r="L591" s="40" t="e">
        <f>VLOOKUP(C591,SOURCE!V$6:AB$10035,2,0)</f>
        <v>#N/A</v>
      </c>
      <c r="M591" t="e">
        <f>IF(VLOOKUP(I591,SOURCE!B:P,2,0)="/  { itemToBeCoded","To be coded","")</f>
        <v>#N/A</v>
      </c>
      <c r="N591" s="22"/>
      <c r="Q591" s="26" t="e">
        <f>VLOOKUP(I591,SOURCE!B:P,5,0)</f>
        <v>#N/A</v>
      </c>
      <c r="U591" t="e">
        <f t="shared" si="41"/>
        <v>#N/A</v>
      </c>
      <c r="V591" t="e">
        <f t="shared" si="42"/>
        <v>#N/A</v>
      </c>
      <c r="W591" s="22"/>
      <c r="X591" s="22"/>
      <c r="Y591" t="str">
        <f t="shared" si="43"/>
        <v/>
      </c>
    </row>
    <row r="592" spans="1:25" ht="17" thickBot="1">
      <c r="A592" s="24" t="str">
        <f>IF(ISNA(VLOOKUP(D592,D916:D$10322,1,0)),"",1)</f>
        <v/>
      </c>
      <c r="B592" s="24" t="str">
        <f>IF(ISNA(VLOOKUP(E592,E916:E$10322,1,0)),"",1)</f>
        <v/>
      </c>
      <c r="C592" s="2">
        <v>590</v>
      </c>
      <c r="D592" s="2" t="e">
        <f>VLOOKUP(C592,SOURCE!$V$3:$AC$2856,8,0)</f>
        <v>#N/A</v>
      </c>
      <c r="E592" s="26" t="e">
        <f>CHAR(34)&amp;VLOOKUP(C592,SOURCE!$V$3:$AC$2856,6,0)&amp;CHAR(34)</f>
        <v>#N/A</v>
      </c>
      <c r="F592" s="22" t="e">
        <f>VLOOKUP(C592,SOURCE!$V$3:$AD$2856,9,0)&amp;"           {"&amp;D592&amp;",   "&amp;E592&amp;"},"</f>
        <v>#N/A</v>
      </c>
      <c r="H592" t="b">
        <f>ISNA(VLOOKUP(J592,J$823:J916,1,0))</f>
        <v>1</v>
      </c>
      <c r="I592" s="27" t="e">
        <f>VLOOKUP(C592,SOURCE!V$6:AB$10035,7,0)</f>
        <v>#N/A</v>
      </c>
      <c r="J592" s="28" t="e">
        <f>VLOOKUP(C592,SOURCE!V$6:AB$10035,6,0)</f>
        <v>#N/A</v>
      </c>
      <c r="K592" s="30" t="e">
        <f t="shared" si="40"/>
        <v>#N/A</v>
      </c>
      <c r="L592" s="40" t="e">
        <f>VLOOKUP(C592,SOURCE!V$6:AB$10035,2,0)</f>
        <v>#N/A</v>
      </c>
      <c r="M592" t="e">
        <f>IF(VLOOKUP(I592,SOURCE!B:P,2,0)="/  { itemToBeCoded","To be coded","")</f>
        <v>#N/A</v>
      </c>
      <c r="N592" s="22"/>
      <c r="Q592" s="26" t="e">
        <f>VLOOKUP(I592,SOURCE!B:P,5,0)</f>
        <v>#N/A</v>
      </c>
      <c r="U592" t="e">
        <f t="shared" si="41"/>
        <v>#N/A</v>
      </c>
      <c r="V592" t="e">
        <f t="shared" si="42"/>
        <v>#N/A</v>
      </c>
      <c r="W592" s="22"/>
      <c r="X592" s="22"/>
      <c r="Y592" t="str">
        <f t="shared" si="43"/>
        <v/>
      </c>
    </row>
    <row r="593" spans="1:25" ht="17" thickBot="1">
      <c r="A593" s="24" t="str">
        <f>IF(ISNA(VLOOKUP(D593,D917:D$10322,1,0)),"",1)</f>
        <v/>
      </c>
      <c r="B593" s="24" t="str">
        <f>IF(ISNA(VLOOKUP(E593,E917:E$10322,1,0)),"",1)</f>
        <v/>
      </c>
      <c r="C593" s="2">
        <v>591</v>
      </c>
      <c r="D593" s="2" t="e">
        <f>VLOOKUP(C593,SOURCE!$V$3:$AC$2856,8,0)</f>
        <v>#N/A</v>
      </c>
      <c r="E593" s="26" t="e">
        <f>CHAR(34)&amp;VLOOKUP(C593,SOURCE!$V$3:$AC$2856,6,0)&amp;CHAR(34)</f>
        <v>#N/A</v>
      </c>
      <c r="F593" s="22" t="e">
        <f>VLOOKUP(C593,SOURCE!$V$3:$AD$2856,9,0)&amp;"           {"&amp;D593&amp;",   "&amp;E593&amp;"},"</f>
        <v>#N/A</v>
      </c>
      <c r="H593" t="b">
        <f>ISNA(VLOOKUP(J593,J$823:J917,1,0))</f>
        <v>1</v>
      </c>
      <c r="I593" s="27" t="e">
        <f>VLOOKUP(C593,SOURCE!V$6:AB$10035,7,0)</f>
        <v>#N/A</v>
      </c>
      <c r="J593" s="28" t="e">
        <f>VLOOKUP(C593,SOURCE!V$6:AB$10035,6,0)</f>
        <v>#N/A</v>
      </c>
      <c r="K593" s="30" t="e">
        <f t="shared" si="40"/>
        <v>#N/A</v>
      </c>
      <c r="L593" s="40" t="e">
        <f>VLOOKUP(C593,SOURCE!V$6:AB$10035,2,0)</f>
        <v>#N/A</v>
      </c>
      <c r="M593" t="e">
        <f>IF(VLOOKUP(I593,SOURCE!B:P,2,0)="/  { itemToBeCoded","To be coded","")</f>
        <v>#N/A</v>
      </c>
      <c r="N593" s="22"/>
      <c r="Q593" s="26" t="e">
        <f>VLOOKUP(I593,SOURCE!B:P,5,0)</f>
        <v>#N/A</v>
      </c>
      <c r="U593" t="e">
        <f t="shared" si="41"/>
        <v>#N/A</v>
      </c>
      <c r="V593" t="e">
        <f t="shared" si="42"/>
        <v>#N/A</v>
      </c>
      <c r="W593" s="22"/>
      <c r="X593" s="22"/>
      <c r="Y593" t="str">
        <f t="shared" si="43"/>
        <v/>
      </c>
    </row>
    <row r="594" spans="1:25" ht="17" thickBot="1">
      <c r="A594" s="24" t="str">
        <f>IF(ISNA(VLOOKUP(D594,D918:D$10322,1,0)),"",1)</f>
        <v/>
      </c>
      <c r="B594" s="24" t="str">
        <f>IF(ISNA(VLOOKUP(E594,E918:E$10322,1,0)),"",1)</f>
        <v/>
      </c>
      <c r="C594" s="2">
        <v>592</v>
      </c>
      <c r="D594" s="2" t="e">
        <f>VLOOKUP(C594,SOURCE!$V$3:$AC$2856,8,0)</f>
        <v>#N/A</v>
      </c>
      <c r="E594" s="26" t="e">
        <f>CHAR(34)&amp;VLOOKUP(C594,SOURCE!$V$3:$AC$2856,6,0)&amp;CHAR(34)</f>
        <v>#N/A</v>
      </c>
      <c r="F594" s="22" t="e">
        <f>VLOOKUP(C594,SOURCE!$V$3:$AD$2856,9,0)&amp;"           {"&amp;D594&amp;",   "&amp;E594&amp;"},"</f>
        <v>#N/A</v>
      </c>
      <c r="H594" t="b">
        <f>ISNA(VLOOKUP(J594,J$823:J918,1,0))</f>
        <v>1</v>
      </c>
      <c r="I594" s="27" t="e">
        <f>VLOOKUP(C594,SOURCE!V$6:AB$10035,7,0)</f>
        <v>#N/A</v>
      </c>
      <c r="J594" s="28" t="e">
        <f>VLOOKUP(C594,SOURCE!V$6:AB$10035,6,0)</f>
        <v>#N/A</v>
      </c>
      <c r="K594" s="30" t="e">
        <f t="shared" si="40"/>
        <v>#N/A</v>
      </c>
      <c r="L594" s="40" t="e">
        <f>VLOOKUP(C594,SOURCE!V$6:AB$10035,2,0)</f>
        <v>#N/A</v>
      </c>
      <c r="M594" t="e">
        <f>IF(VLOOKUP(I594,SOURCE!B:P,2,0)="/  { itemToBeCoded","To be coded","")</f>
        <v>#N/A</v>
      </c>
      <c r="N594" s="22"/>
      <c r="Q594" s="26" t="e">
        <f>VLOOKUP(I594,SOURCE!B:P,5,0)</f>
        <v>#N/A</v>
      </c>
      <c r="U594" t="e">
        <f t="shared" si="41"/>
        <v>#N/A</v>
      </c>
      <c r="V594" t="e">
        <f t="shared" si="42"/>
        <v>#N/A</v>
      </c>
      <c r="W594" s="22"/>
      <c r="X594" s="22"/>
      <c r="Y594" t="str">
        <f t="shared" si="43"/>
        <v/>
      </c>
    </row>
    <row r="595" spans="1:25" ht="17" thickBot="1">
      <c r="A595" s="24" t="str">
        <f>IF(ISNA(VLOOKUP(D595,D919:D$10322,1,0)),"",1)</f>
        <v/>
      </c>
      <c r="B595" s="24" t="str">
        <f>IF(ISNA(VLOOKUP(E595,E919:E$10322,1,0)),"",1)</f>
        <v/>
      </c>
      <c r="C595" s="2">
        <v>593</v>
      </c>
      <c r="D595" s="2" t="e">
        <f>VLOOKUP(C595,SOURCE!$V$3:$AC$2856,8,0)</f>
        <v>#N/A</v>
      </c>
      <c r="E595" s="26" t="e">
        <f>CHAR(34)&amp;VLOOKUP(C595,SOURCE!$V$3:$AC$2856,6,0)&amp;CHAR(34)</f>
        <v>#N/A</v>
      </c>
      <c r="F595" s="22" t="e">
        <f>VLOOKUP(C595,SOURCE!$V$3:$AD$2856,9,0)&amp;"           {"&amp;D595&amp;",   "&amp;E595&amp;"},"</f>
        <v>#N/A</v>
      </c>
      <c r="H595" t="b">
        <f>ISNA(VLOOKUP(J595,J$823:J919,1,0))</f>
        <v>1</v>
      </c>
      <c r="I595" s="27" t="e">
        <f>VLOOKUP(C595,SOURCE!V$6:AB$10035,7,0)</f>
        <v>#N/A</v>
      </c>
      <c r="J595" s="28" t="e">
        <f>VLOOKUP(C595,SOURCE!V$6:AB$10035,6,0)</f>
        <v>#N/A</v>
      </c>
      <c r="K595" s="30" t="e">
        <f t="shared" si="40"/>
        <v>#N/A</v>
      </c>
      <c r="L595" s="40" t="e">
        <f>VLOOKUP(C595,SOURCE!V$6:AB$10035,2,0)</f>
        <v>#N/A</v>
      </c>
      <c r="M595" t="e">
        <f>IF(VLOOKUP(I595,SOURCE!B:P,2,0)="/  { itemToBeCoded","To be coded","")</f>
        <v>#N/A</v>
      </c>
      <c r="N595" s="22"/>
      <c r="Q595" s="26" t="e">
        <f>VLOOKUP(I595,SOURCE!B:P,5,0)</f>
        <v>#N/A</v>
      </c>
      <c r="U595" t="e">
        <f t="shared" si="41"/>
        <v>#N/A</v>
      </c>
      <c r="V595" t="e">
        <f t="shared" si="42"/>
        <v>#N/A</v>
      </c>
      <c r="W595" s="22"/>
      <c r="X595" s="22"/>
      <c r="Y595" t="str">
        <f t="shared" si="43"/>
        <v/>
      </c>
    </row>
    <row r="596" spans="1:25" ht="17" thickBot="1">
      <c r="A596" s="24" t="str">
        <f>IF(ISNA(VLOOKUP(D596,D920:D$10322,1,0)),"",1)</f>
        <v/>
      </c>
      <c r="B596" s="24" t="str">
        <f>IF(ISNA(VLOOKUP(E596,E920:E$10322,1,0)),"",1)</f>
        <v/>
      </c>
      <c r="C596" s="2">
        <v>594</v>
      </c>
      <c r="D596" s="2" t="e">
        <f>VLOOKUP(C596,SOURCE!$V$3:$AC$2856,8,0)</f>
        <v>#N/A</v>
      </c>
      <c r="E596" s="26" t="e">
        <f>CHAR(34)&amp;VLOOKUP(C596,SOURCE!$V$3:$AC$2856,6,0)&amp;CHAR(34)</f>
        <v>#N/A</v>
      </c>
      <c r="F596" s="22" t="e">
        <f>VLOOKUP(C596,SOURCE!$V$3:$AD$2856,9,0)&amp;"           {"&amp;D596&amp;",   "&amp;E596&amp;"},"</f>
        <v>#N/A</v>
      </c>
      <c r="H596" t="b">
        <f>ISNA(VLOOKUP(J596,J$823:J920,1,0))</f>
        <v>1</v>
      </c>
      <c r="I596" s="27" t="e">
        <f>VLOOKUP(C596,SOURCE!V$6:AB$10035,7,0)</f>
        <v>#N/A</v>
      </c>
      <c r="J596" s="28" t="e">
        <f>VLOOKUP(C596,SOURCE!V$6:AB$10035,6,0)</f>
        <v>#N/A</v>
      </c>
      <c r="K596" s="30" t="e">
        <f t="shared" si="40"/>
        <v>#N/A</v>
      </c>
      <c r="L596" s="40" t="e">
        <f>VLOOKUP(C596,SOURCE!V$6:AB$10035,2,0)</f>
        <v>#N/A</v>
      </c>
      <c r="M596" t="e">
        <f>IF(VLOOKUP(I596,SOURCE!B:P,2,0)="/  { itemToBeCoded","To be coded","")</f>
        <v>#N/A</v>
      </c>
      <c r="N596" s="22"/>
      <c r="Q596" s="26" t="e">
        <f>VLOOKUP(I596,SOURCE!B:P,5,0)</f>
        <v>#N/A</v>
      </c>
      <c r="U596" t="e">
        <f t="shared" si="41"/>
        <v>#N/A</v>
      </c>
      <c r="V596" t="e">
        <f t="shared" si="42"/>
        <v>#N/A</v>
      </c>
      <c r="W596" s="22"/>
      <c r="X596" s="22"/>
      <c r="Y596" t="str">
        <f t="shared" si="43"/>
        <v/>
      </c>
    </row>
    <row r="597" spans="1:25" ht="17" thickBot="1">
      <c r="A597" s="24" t="str">
        <f>IF(ISNA(VLOOKUP(D597,D921:D$10322,1,0)),"",1)</f>
        <v/>
      </c>
      <c r="B597" s="24" t="str">
        <f>IF(ISNA(VLOOKUP(E597,E921:E$10322,1,0)),"",1)</f>
        <v/>
      </c>
      <c r="C597" s="2">
        <v>595</v>
      </c>
      <c r="D597" s="2" t="e">
        <f>VLOOKUP(C597,SOURCE!$V$3:$AC$2856,8,0)</f>
        <v>#N/A</v>
      </c>
      <c r="E597" s="26" t="e">
        <f>CHAR(34)&amp;VLOOKUP(C597,SOURCE!$V$3:$AC$2856,6,0)&amp;CHAR(34)</f>
        <v>#N/A</v>
      </c>
      <c r="F597" s="22" t="e">
        <f>VLOOKUP(C597,SOURCE!$V$3:$AD$2856,9,0)&amp;"           {"&amp;D597&amp;",   "&amp;E597&amp;"},"</f>
        <v>#N/A</v>
      </c>
      <c r="H597" t="b">
        <f>ISNA(VLOOKUP(J597,J$823:J921,1,0))</f>
        <v>1</v>
      </c>
      <c r="I597" s="27" t="e">
        <f>VLOOKUP(C597,SOURCE!V$6:AB$10035,7,0)</f>
        <v>#N/A</v>
      </c>
      <c r="J597" s="28" t="e">
        <f>VLOOKUP(C597,SOURCE!V$6:AB$10035,6,0)</f>
        <v>#N/A</v>
      </c>
      <c r="K597" s="30" t="e">
        <f t="shared" si="40"/>
        <v>#N/A</v>
      </c>
      <c r="L597" s="40" t="e">
        <f>VLOOKUP(C597,SOURCE!V$6:AB$10035,2,0)</f>
        <v>#N/A</v>
      </c>
      <c r="M597" t="e">
        <f>IF(VLOOKUP(I597,SOURCE!B:P,2,0)="/  { itemToBeCoded","To be coded","")</f>
        <v>#N/A</v>
      </c>
      <c r="N597" s="22"/>
      <c r="Q597" s="26" t="e">
        <f>VLOOKUP(I597,SOURCE!B:P,5,0)</f>
        <v>#N/A</v>
      </c>
      <c r="U597" t="e">
        <f t="shared" si="41"/>
        <v>#N/A</v>
      </c>
      <c r="V597" t="e">
        <f t="shared" si="42"/>
        <v>#N/A</v>
      </c>
      <c r="W597" s="22"/>
      <c r="X597" s="22"/>
      <c r="Y597" t="str">
        <f t="shared" si="43"/>
        <v/>
      </c>
    </row>
    <row r="598" spans="1:25" ht="17" thickBot="1">
      <c r="A598" s="24" t="str">
        <f>IF(ISNA(VLOOKUP(D598,D922:D$10322,1,0)),"",1)</f>
        <v/>
      </c>
      <c r="B598" s="24" t="str">
        <f>IF(ISNA(VLOOKUP(E598,E922:E$10322,1,0)),"",1)</f>
        <v/>
      </c>
      <c r="C598" s="2">
        <v>596</v>
      </c>
      <c r="D598" s="2" t="e">
        <f>VLOOKUP(C598,SOURCE!$V$3:$AC$2856,8,0)</f>
        <v>#N/A</v>
      </c>
      <c r="E598" s="26" t="e">
        <f>CHAR(34)&amp;VLOOKUP(C598,SOURCE!$V$3:$AC$2856,6,0)&amp;CHAR(34)</f>
        <v>#N/A</v>
      </c>
      <c r="F598" s="22" t="e">
        <f>VLOOKUP(C598,SOURCE!$V$3:$AD$2856,9,0)&amp;"           {"&amp;D598&amp;",   "&amp;E598&amp;"},"</f>
        <v>#N/A</v>
      </c>
      <c r="H598" t="b">
        <f>ISNA(VLOOKUP(J598,J$823:J922,1,0))</f>
        <v>1</v>
      </c>
      <c r="I598" s="27" t="e">
        <f>VLOOKUP(C598,SOURCE!V$6:AB$10035,7,0)</f>
        <v>#N/A</v>
      </c>
      <c r="J598" s="28" t="e">
        <f>VLOOKUP(C598,SOURCE!V$6:AB$10035,6,0)</f>
        <v>#N/A</v>
      </c>
      <c r="K598" s="30" t="e">
        <f t="shared" si="40"/>
        <v>#N/A</v>
      </c>
      <c r="L598" s="40" t="e">
        <f>VLOOKUP(C598,SOURCE!V$6:AB$10035,2,0)</f>
        <v>#N/A</v>
      </c>
      <c r="M598" t="e">
        <f>IF(VLOOKUP(I598,SOURCE!B:P,2,0)="/  { itemToBeCoded","To be coded","")</f>
        <v>#N/A</v>
      </c>
      <c r="N598" s="22"/>
      <c r="Q598" s="26" t="e">
        <f>VLOOKUP(I598,SOURCE!B:P,5,0)</f>
        <v>#N/A</v>
      </c>
      <c r="U598" t="e">
        <f t="shared" si="41"/>
        <v>#N/A</v>
      </c>
      <c r="V598" t="e">
        <f t="shared" si="42"/>
        <v>#N/A</v>
      </c>
      <c r="W598" s="22"/>
      <c r="X598" s="22"/>
      <c r="Y598" t="str">
        <f t="shared" si="43"/>
        <v/>
      </c>
    </row>
    <row r="599" spans="1:25" ht="17" thickBot="1">
      <c r="A599" s="24" t="str">
        <f>IF(ISNA(VLOOKUP(D599,D923:D$10322,1,0)),"",1)</f>
        <v/>
      </c>
      <c r="B599" s="24" t="str">
        <f>IF(ISNA(VLOOKUP(E599,E923:E$10322,1,0)),"",1)</f>
        <v/>
      </c>
      <c r="C599" s="2">
        <v>597</v>
      </c>
      <c r="D599" s="2" t="e">
        <f>VLOOKUP(C599,SOURCE!$V$3:$AC$2856,8,0)</f>
        <v>#N/A</v>
      </c>
      <c r="E599" s="26" t="e">
        <f>CHAR(34)&amp;VLOOKUP(C599,SOURCE!$V$3:$AC$2856,6,0)&amp;CHAR(34)</f>
        <v>#N/A</v>
      </c>
      <c r="F599" s="22" t="e">
        <f>VLOOKUP(C599,SOURCE!$V$3:$AD$2856,9,0)&amp;"           {"&amp;D599&amp;",   "&amp;E599&amp;"},"</f>
        <v>#N/A</v>
      </c>
      <c r="H599" t="b">
        <f>ISNA(VLOOKUP(J599,J$823:J923,1,0))</f>
        <v>1</v>
      </c>
      <c r="I599" s="27" t="e">
        <f>VLOOKUP(C599,SOURCE!V$6:AB$10035,7,0)</f>
        <v>#N/A</v>
      </c>
      <c r="J599" s="28" t="e">
        <f>VLOOKUP(C599,SOURCE!V$6:AB$10035,6,0)</f>
        <v>#N/A</v>
      </c>
      <c r="K599" s="30" t="e">
        <f t="shared" si="40"/>
        <v>#N/A</v>
      </c>
      <c r="L599" s="40" t="e">
        <f>VLOOKUP(C599,SOURCE!V$6:AB$10035,2,0)</f>
        <v>#N/A</v>
      </c>
      <c r="M599" t="e">
        <f>IF(VLOOKUP(I599,SOURCE!B:P,2,0)="/  { itemToBeCoded","To be coded","")</f>
        <v>#N/A</v>
      </c>
      <c r="N599" s="22"/>
      <c r="Q599" s="26" t="e">
        <f>VLOOKUP(I599,SOURCE!B:P,5,0)</f>
        <v>#N/A</v>
      </c>
      <c r="U599" t="e">
        <f t="shared" si="41"/>
        <v>#N/A</v>
      </c>
      <c r="V599" t="e">
        <f t="shared" si="42"/>
        <v>#N/A</v>
      </c>
      <c r="W599" s="22"/>
      <c r="X599" s="22"/>
      <c r="Y599" t="str">
        <f t="shared" si="43"/>
        <v/>
      </c>
    </row>
    <row r="600" spans="1:25" ht="17" thickBot="1">
      <c r="A600" s="24" t="str">
        <f>IF(ISNA(VLOOKUP(D600,D924:D$10322,1,0)),"",1)</f>
        <v/>
      </c>
      <c r="B600" s="24" t="str">
        <f>IF(ISNA(VLOOKUP(E600,E924:E$10322,1,0)),"",1)</f>
        <v/>
      </c>
      <c r="C600" s="2">
        <v>598</v>
      </c>
      <c r="D600" s="2" t="e">
        <f>VLOOKUP(C600,SOURCE!$V$3:$AC$2856,8,0)</f>
        <v>#N/A</v>
      </c>
      <c r="E600" s="26" t="e">
        <f>CHAR(34)&amp;VLOOKUP(C600,SOURCE!$V$3:$AC$2856,6,0)&amp;CHAR(34)</f>
        <v>#N/A</v>
      </c>
      <c r="F600" s="22" t="e">
        <f>VLOOKUP(C600,SOURCE!$V$3:$AD$2856,9,0)&amp;"           {"&amp;D600&amp;",   "&amp;E600&amp;"},"</f>
        <v>#N/A</v>
      </c>
      <c r="H600" t="b">
        <f>ISNA(VLOOKUP(J600,J$823:J924,1,0))</f>
        <v>1</v>
      </c>
      <c r="I600" s="27" t="e">
        <f>VLOOKUP(C600,SOURCE!V$6:AB$10035,7,0)</f>
        <v>#N/A</v>
      </c>
      <c r="J600" s="28" t="e">
        <f>VLOOKUP(C600,SOURCE!V$6:AB$10035,6,0)</f>
        <v>#N/A</v>
      </c>
      <c r="K600" s="30" t="e">
        <f t="shared" si="40"/>
        <v>#N/A</v>
      </c>
      <c r="L600" s="40" t="e">
        <f>VLOOKUP(C600,SOURCE!V$6:AB$10035,2,0)</f>
        <v>#N/A</v>
      </c>
      <c r="M600" t="e">
        <f>IF(VLOOKUP(I600,SOURCE!B:P,2,0)="/  { itemToBeCoded","To be coded","")</f>
        <v>#N/A</v>
      </c>
      <c r="N600" s="22"/>
      <c r="Q600" s="26" t="e">
        <f>VLOOKUP(I600,SOURCE!B:P,5,0)</f>
        <v>#N/A</v>
      </c>
      <c r="U600" t="e">
        <f t="shared" si="41"/>
        <v>#N/A</v>
      </c>
      <c r="V600" t="e">
        <f t="shared" si="42"/>
        <v>#N/A</v>
      </c>
      <c r="W600" s="22"/>
      <c r="X600" s="22"/>
      <c r="Y600" t="str">
        <f t="shared" si="43"/>
        <v/>
      </c>
    </row>
    <row r="601" spans="1:25" ht="17" thickBot="1">
      <c r="A601" s="24" t="str">
        <f>IF(ISNA(VLOOKUP(D601,D925:D$10322,1,0)),"",1)</f>
        <v/>
      </c>
      <c r="B601" s="24" t="str">
        <f>IF(ISNA(VLOOKUP(E601,E925:E$10322,1,0)),"",1)</f>
        <v/>
      </c>
      <c r="C601" s="2">
        <v>599</v>
      </c>
      <c r="D601" s="2" t="e">
        <f>VLOOKUP(C601,SOURCE!$V$3:$AC$2856,8,0)</f>
        <v>#N/A</v>
      </c>
      <c r="E601" s="26" t="e">
        <f>CHAR(34)&amp;VLOOKUP(C601,SOURCE!$V$3:$AC$2856,6,0)&amp;CHAR(34)</f>
        <v>#N/A</v>
      </c>
      <c r="F601" s="22" t="e">
        <f>VLOOKUP(C601,SOURCE!$V$3:$AD$2856,9,0)&amp;"           {"&amp;D601&amp;",   "&amp;E601&amp;"},"</f>
        <v>#N/A</v>
      </c>
      <c r="H601" t="b">
        <f>ISNA(VLOOKUP(J601,J$823:J925,1,0))</f>
        <v>1</v>
      </c>
      <c r="I601" s="27" t="e">
        <f>VLOOKUP(C601,SOURCE!V$6:AB$10035,7,0)</f>
        <v>#N/A</v>
      </c>
      <c r="J601" s="28" t="e">
        <f>VLOOKUP(C601,SOURCE!V$6:AB$10035,6,0)</f>
        <v>#N/A</v>
      </c>
      <c r="K601" s="30" t="e">
        <f t="shared" si="40"/>
        <v>#N/A</v>
      </c>
      <c r="L601" s="40" t="e">
        <f>VLOOKUP(C601,SOURCE!V$6:AB$10035,2,0)</f>
        <v>#N/A</v>
      </c>
      <c r="M601" t="e">
        <f>IF(VLOOKUP(I601,SOURCE!B:P,2,0)="/  { itemToBeCoded","To be coded","")</f>
        <v>#N/A</v>
      </c>
      <c r="N601" s="22"/>
      <c r="Q601" s="26" t="e">
        <f>VLOOKUP(I601,SOURCE!B:P,5,0)</f>
        <v>#N/A</v>
      </c>
      <c r="U601" t="e">
        <f t="shared" si="41"/>
        <v>#N/A</v>
      </c>
      <c r="V601" t="e">
        <f t="shared" si="42"/>
        <v>#N/A</v>
      </c>
      <c r="W601" s="22"/>
      <c r="X601" s="22"/>
      <c r="Y601" t="str">
        <f t="shared" si="43"/>
        <v/>
      </c>
    </row>
    <row r="602" spans="1:25" ht="17" thickBot="1">
      <c r="A602" s="24" t="str">
        <f>IF(ISNA(VLOOKUP(D602,D926:D$10322,1,0)),"",1)</f>
        <v/>
      </c>
      <c r="B602" s="24" t="str">
        <f>IF(ISNA(VLOOKUP(E602,E926:E$10322,1,0)),"",1)</f>
        <v/>
      </c>
      <c r="C602" s="2">
        <v>600</v>
      </c>
      <c r="D602" s="2" t="e">
        <f>VLOOKUP(C602,SOURCE!$V$3:$AC$2856,8,0)</f>
        <v>#N/A</v>
      </c>
      <c r="E602" s="26" t="e">
        <f>CHAR(34)&amp;VLOOKUP(C602,SOURCE!$V$3:$AC$2856,6,0)&amp;CHAR(34)</f>
        <v>#N/A</v>
      </c>
      <c r="F602" s="22" t="e">
        <f>VLOOKUP(C602,SOURCE!$V$3:$AD$2856,9,0)&amp;"           {"&amp;D602&amp;",   "&amp;E602&amp;"},"</f>
        <v>#N/A</v>
      </c>
      <c r="H602" t="b">
        <f>ISNA(VLOOKUP(J602,J$823:J926,1,0))</f>
        <v>1</v>
      </c>
      <c r="I602" s="27" t="e">
        <f>VLOOKUP(C602,SOURCE!V$6:AB$10035,7,0)</f>
        <v>#N/A</v>
      </c>
      <c r="J602" s="28" t="e">
        <f>VLOOKUP(C602,SOURCE!V$6:AB$10035,6,0)</f>
        <v>#N/A</v>
      </c>
      <c r="K602" s="30" t="e">
        <f t="shared" si="40"/>
        <v>#N/A</v>
      </c>
      <c r="L602" s="40" t="e">
        <f>VLOOKUP(C602,SOURCE!V$6:AB$10035,2,0)</f>
        <v>#N/A</v>
      </c>
      <c r="M602" t="e">
        <f>IF(VLOOKUP(I602,SOURCE!B:P,2,0)="/  { itemToBeCoded","To be coded","")</f>
        <v>#N/A</v>
      </c>
      <c r="N602" s="22"/>
      <c r="Q602" s="26" t="e">
        <f>VLOOKUP(I602,SOURCE!B:P,5,0)</f>
        <v>#N/A</v>
      </c>
      <c r="U602" t="e">
        <f t="shared" si="41"/>
        <v>#N/A</v>
      </c>
      <c r="V602" t="e">
        <f t="shared" si="42"/>
        <v>#N/A</v>
      </c>
      <c r="W602" s="22"/>
      <c r="X602" s="22"/>
      <c r="Y602" t="str">
        <f t="shared" si="43"/>
        <v/>
      </c>
    </row>
    <row r="603" spans="1:25" ht="17" thickBot="1">
      <c r="A603" s="24" t="str">
        <f>IF(ISNA(VLOOKUP(D603,D927:D$10322,1,0)),"",1)</f>
        <v/>
      </c>
      <c r="B603" s="24" t="str">
        <f>IF(ISNA(VLOOKUP(E603,E927:E$10322,1,0)),"",1)</f>
        <v/>
      </c>
      <c r="C603" s="2">
        <v>601</v>
      </c>
      <c r="D603" s="2" t="e">
        <f>VLOOKUP(C603,SOURCE!$V$3:$AC$2856,8,0)</f>
        <v>#N/A</v>
      </c>
      <c r="E603" s="26" t="e">
        <f>CHAR(34)&amp;VLOOKUP(C603,SOURCE!$V$3:$AC$2856,6,0)&amp;CHAR(34)</f>
        <v>#N/A</v>
      </c>
      <c r="F603" s="22" t="e">
        <f>VLOOKUP(C603,SOURCE!$V$3:$AD$2856,9,0)&amp;"           {"&amp;D603&amp;",   "&amp;E603&amp;"},"</f>
        <v>#N/A</v>
      </c>
      <c r="H603" t="b">
        <f>ISNA(VLOOKUP(J603,J$823:J927,1,0))</f>
        <v>1</v>
      </c>
      <c r="I603" s="27" t="e">
        <f>VLOOKUP(C603,SOURCE!V$6:AB$10035,7,0)</f>
        <v>#N/A</v>
      </c>
      <c r="J603" s="28" t="e">
        <f>VLOOKUP(C603,SOURCE!V$6:AB$10035,6,0)</f>
        <v>#N/A</v>
      </c>
      <c r="K603" s="30" t="e">
        <f t="shared" si="40"/>
        <v>#N/A</v>
      </c>
      <c r="L603" s="40" t="e">
        <f>VLOOKUP(C603,SOURCE!V$6:AB$10035,2,0)</f>
        <v>#N/A</v>
      </c>
      <c r="M603" t="e">
        <f>IF(VLOOKUP(I603,SOURCE!B:P,2,0)="/  { itemToBeCoded","To be coded","")</f>
        <v>#N/A</v>
      </c>
      <c r="N603" s="22"/>
      <c r="Q603" s="26" t="e">
        <f>VLOOKUP(I603,SOURCE!B:P,5,0)</f>
        <v>#N/A</v>
      </c>
      <c r="U603" t="e">
        <f t="shared" si="41"/>
        <v>#N/A</v>
      </c>
      <c r="V603" t="e">
        <f t="shared" si="42"/>
        <v>#N/A</v>
      </c>
      <c r="W603" s="22"/>
      <c r="X603" s="22"/>
      <c r="Y603" t="str">
        <f t="shared" si="43"/>
        <v/>
      </c>
    </row>
    <row r="604" spans="1:25" ht="17" thickBot="1">
      <c r="A604" s="24" t="str">
        <f>IF(ISNA(VLOOKUP(D604,D928:D$10322,1,0)),"",1)</f>
        <v/>
      </c>
      <c r="B604" s="24" t="str">
        <f>IF(ISNA(VLOOKUP(E604,E928:E$10322,1,0)),"",1)</f>
        <v/>
      </c>
      <c r="C604" s="2">
        <v>602</v>
      </c>
      <c r="D604" s="2" t="e">
        <f>VLOOKUP(C604,SOURCE!$V$3:$AC$2856,8,0)</f>
        <v>#N/A</v>
      </c>
      <c r="E604" s="26" t="e">
        <f>CHAR(34)&amp;VLOOKUP(C604,SOURCE!$V$3:$AC$2856,6,0)&amp;CHAR(34)</f>
        <v>#N/A</v>
      </c>
      <c r="F604" s="22" t="e">
        <f>VLOOKUP(C604,SOURCE!$V$3:$AD$2856,9,0)&amp;"           {"&amp;D604&amp;",   "&amp;E604&amp;"},"</f>
        <v>#N/A</v>
      </c>
      <c r="H604" t="b">
        <f>ISNA(VLOOKUP(J604,J$823:J928,1,0))</f>
        <v>1</v>
      </c>
      <c r="I604" s="27" t="e">
        <f>VLOOKUP(C604,SOURCE!V$6:AB$10035,7,0)</f>
        <v>#N/A</v>
      </c>
      <c r="J604" s="28" t="e">
        <f>VLOOKUP(C604,SOURCE!V$6:AB$10035,6,0)</f>
        <v>#N/A</v>
      </c>
      <c r="K604" s="30" t="e">
        <f t="shared" si="40"/>
        <v>#N/A</v>
      </c>
      <c r="L604" s="40" t="e">
        <f>VLOOKUP(C604,SOURCE!V$6:AB$10035,2,0)</f>
        <v>#N/A</v>
      </c>
      <c r="M604" t="e">
        <f>IF(VLOOKUP(I604,SOURCE!B:P,2,0)="/  { itemToBeCoded","To be coded","")</f>
        <v>#N/A</v>
      </c>
      <c r="N604" s="22"/>
      <c r="Q604" s="26" t="e">
        <f>VLOOKUP(I604,SOURCE!B:P,5,0)</f>
        <v>#N/A</v>
      </c>
      <c r="U604" t="e">
        <f t="shared" si="41"/>
        <v>#N/A</v>
      </c>
      <c r="V604" t="e">
        <f t="shared" si="42"/>
        <v>#N/A</v>
      </c>
      <c r="W604" s="22"/>
      <c r="X604" s="22"/>
      <c r="Y604" t="str">
        <f t="shared" si="43"/>
        <v/>
      </c>
    </row>
    <row r="605" spans="1:25" ht="17" thickBot="1">
      <c r="A605" s="24" t="str">
        <f>IF(ISNA(VLOOKUP(D605,D929:D$10322,1,0)),"",1)</f>
        <v/>
      </c>
      <c r="B605" s="24" t="str">
        <f>IF(ISNA(VLOOKUP(E605,E929:E$10322,1,0)),"",1)</f>
        <v/>
      </c>
      <c r="C605" s="2">
        <v>603</v>
      </c>
      <c r="D605" s="2" t="e">
        <f>VLOOKUP(C605,SOURCE!$V$3:$AC$2856,8,0)</f>
        <v>#N/A</v>
      </c>
      <c r="E605" s="26" t="e">
        <f>CHAR(34)&amp;VLOOKUP(C605,SOURCE!$V$3:$AC$2856,6,0)&amp;CHAR(34)</f>
        <v>#N/A</v>
      </c>
      <c r="F605" s="22" t="e">
        <f>VLOOKUP(C605,SOURCE!$V$3:$AD$2856,9,0)&amp;"           {"&amp;D605&amp;",   "&amp;E605&amp;"},"</f>
        <v>#N/A</v>
      </c>
      <c r="H605" t="b">
        <f>ISNA(VLOOKUP(J605,J$823:J929,1,0))</f>
        <v>1</v>
      </c>
      <c r="I605" s="27" t="e">
        <f>VLOOKUP(C605,SOURCE!V$6:AB$10035,7,0)</f>
        <v>#N/A</v>
      </c>
      <c r="J605" s="28" t="e">
        <f>VLOOKUP(C605,SOURCE!V$6:AB$10035,6,0)</f>
        <v>#N/A</v>
      </c>
      <c r="K605" s="30" t="e">
        <f t="shared" si="40"/>
        <v>#N/A</v>
      </c>
      <c r="L605" s="40" t="e">
        <f>VLOOKUP(C605,SOURCE!V$6:AB$10035,2,0)</f>
        <v>#N/A</v>
      </c>
      <c r="M605" t="e">
        <f>IF(VLOOKUP(I605,SOURCE!B:P,2,0)="/  { itemToBeCoded","To be coded","")</f>
        <v>#N/A</v>
      </c>
      <c r="N605" s="22"/>
      <c r="Q605" s="26" t="e">
        <f>VLOOKUP(I605,SOURCE!B:P,5,0)</f>
        <v>#N/A</v>
      </c>
      <c r="U605" t="e">
        <f t="shared" si="41"/>
        <v>#N/A</v>
      </c>
      <c r="V605" t="e">
        <f t="shared" si="42"/>
        <v>#N/A</v>
      </c>
      <c r="W605" s="22"/>
      <c r="X605" s="22"/>
      <c r="Y605" t="str">
        <f t="shared" si="43"/>
        <v/>
      </c>
    </row>
    <row r="606" spans="1:25" ht="17" thickBot="1">
      <c r="A606" s="24" t="str">
        <f>IF(ISNA(VLOOKUP(D606,D930:D$10322,1,0)),"",1)</f>
        <v/>
      </c>
      <c r="B606" s="24" t="str">
        <f>IF(ISNA(VLOOKUP(E606,E930:E$10322,1,0)),"",1)</f>
        <v/>
      </c>
      <c r="C606" s="2">
        <v>604</v>
      </c>
      <c r="D606" s="2" t="e">
        <f>VLOOKUP(C606,SOURCE!$V$3:$AC$2856,8,0)</f>
        <v>#N/A</v>
      </c>
      <c r="E606" s="26" t="e">
        <f>CHAR(34)&amp;VLOOKUP(C606,SOURCE!$V$3:$AC$2856,6,0)&amp;CHAR(34)</f>
        <v>#N/A</v>
      </c>
      <c r="F606" s="22" t="e">
        <f>VLOOKUP(C606,SOURCE!$V$3:$AD$2856,9,0)&amp;"           {"&amp;D606&amp;",   "&amp;E606&amp;"},"</f>
        <v>#N/A</v>
      </c>
      <c r="H606" t="b">
        <f>ISNA(VLOOKUP(J606,J$823:J930,1,0))</f>
        <v>1</v>
      </c>
      <c r="I606" s="27" t="e">
        <f>VLOOKUP(C606,SOURCE!V$6:AB$10035,7,0)</f>
        <v>#N/A</v>
      </c>
      <c r="J606" s="28" t="e">
        <f>VLOOKUP(C606,SOURCE!V$6:AB$10035,6,0)</f>
        <v>#N/A</v>
      </c>
      <c r="K606" s="30" t="e">
        <f t="shared" si="40"/>
        <v>#N/A</v>
      </c>
      <c r="L606" s="40" t="e">
        <f>VLOOKUP(C606,SOURCE!V$6:AB$10035,2,0)</f>
        <v>#N/A</v>
      </c>
      <c r="M606" t="e">
        <f>IF(VLOOKUP(I606,SOURCE!B:P,2,0)="/  { itemToBeCoded","To be coded","")</f>
        <v>#N/A</v>
      </c>
      <c r="N606" s="22"/>
      <c r="Q606" s="26" t="e">
        <f>VLOOKUP(I606,SOURCE!B:P,5,0)</f>
        <v>#N/A</v>
      </c>
      <c r="U606" t="e">
        <f t="shared" si="41"/>
        <v>#N/A</v>
      </c>
      <c r="V606" t="e">
        <f t="shared" si="42"/>
        <v>#N/A</v>
      </c>
      <c r="W606" s="22"/>
      <c r="X606" s="22"/>
      <c r="Y606" t="str">
        <f t="shared" si="43"/>
        <v/>
      </c>
    </row>
    <row r="607" spans="1:25" ht="17" thickBot="1">
      <c r="A607" s="24" t="str">
        <f>IF(ISNA(VLOOKUP(D607,D931:D$10322,1,0)),"",1)</f>
        <v/>
      </c>
      <c r="B607" s="24" t="str">
        <f>IF(ISNA(VLOOKUP(E607,E931:E$10322,1,0)),"",1)</f>
        <v/>
      </c>
      <c r="C607" s="2">
        <v>605</v>
      </c>
      <c r="D607" s="2" t="e">
        <f>VLOOKUP(C607,SOURCE!$V$3:$AC$2856,8,0)</f>
        <v>#N/A</v>
      </c>
      <c r="E607" s="26" t="e">
        <f>CHAR(34)&amp;VLOOKUP(C607,SOURCE!$V$3:$AC$2856,6,0)&amp;CHAR(34)</f>
        <v>#N/A</v>
      </c>
      <c r="F607" s="22" t="e">
        <f>VLOOKUP(C607,SOURCE!$V$3:$AD$2856,9,0)&amp;"           {"&amp;D607&amp;",   "&amp;E607&amp;"},"</f>
        <v>#N/A</v>
      </c>
      <c r="H607" t="b">
        <f>ISNA(VLOOKUP(J607,J$823:J931,1,0))</f>
        <v>1</v>
      </c>
      <c r="I607" s="27" t="e">
        <f>VLOOKUP(C607,SOURCE!V$6:AB$10035,7,0)</f>
        <v>#N/A</v>
      </c>
      <c r="J607" s="28" t="e">
        <f>VLOOKUP(C607,SOURCE!V$6:AB$10035,6,0)</f>
        <v>#N/A</v>
      </c>
      <c r="K607" s="30" t="e">
        <f t="shared" ref="K607:K625" si="44">SUBSTITUTE(SUBSTITUTE(SUBSTITUTE(SUBSTITUTE(SUBSTITUTE(SUBSTITUTE(SUBSTITUTE(SUBSTITUTE(SUBSTITUTE(SUBSTITUTE(SUBSTITUTE(SUBSTITUTE((SUBSTITUTE(SUBSTITUTE(SUBSTITUTE(SUBSTITUTE(Q607,"STD_SIGMA","SUM"),"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607" s="40" t="e">
        <f>VLOOKUP(C607,SOURCE!V$6:AB$10035,2,0)</f>
        <v>#N/A</v>
      </c>
      <c r="M607" t="e">
        <f>IF(VLOOKUP(I607,SOURCE!B:P,2,0)="/  { itemToBeCoded","To be coded","")</f>
        <v>#N/A</v>
      </c>
      <c r="N607" s="22"/>
      <c r="Q607" s="26" t="e">
        <f>VLOOKUP(I607,SOURCE!B:P,5,0)</f>
        <v>#N/A</v>
      </c>
      <c r="U607" t="e">
        <f t="shared" ref="U607:U625" si="45">SUM(U606,W607)</f>
        <v>#N/A</v>
      </c>
      <c r="V607" t="e">
        <f t="shared" ref="V607:V625" si="46">SUM(V606,IF($O607,X607,0))</f>
        <v>#N/A</v>
      </c>
      <c r="W607" s="22"/>
      <c r="X607" s="22"/>
      <c r="Y607" t="str">
        <f t="shared" ref="Y607:Y625" si="47">IF(AND(N607&lt;&gt;"",X607&lt;&gt;""),"both","")</f>
        <v/>
      </c>
    </row>
    <row r="608" spans="1:25" ht="17" thickBot="1">
      <c r="A608" s="24" t="str">
        <f>IF(ISNA(VLOOKUP(D608,D932:D$10322,1,0)),"",1)</f>
        <v/>
      </c>
      <c r="B608" s="24" t="str">
        <f>IF(ISNA(VLOOKUP(E608,E932:E$10322,1,0)),"",1)</f>
        <v/>
      </c>
      <c r="C608" s="2">
        <v>606</v>
      </c>
      <c r="D608" s="2" t="e">
        <f>VLOOKUP(C608,SOURCE!$V$3:$AC$2856,8,0)</f>
        <v>#N/A</v>
      </c>
      <c r="E608" s="26" t="e">
        <f>CHAR(34)&amp;VLOOKUP(C608,SOURCE!$V$3:$AC$2856,6,0)&amp;CHAR(34)</f>
        <v>#N/A</v>
      </c>
      <c r="F608" s="22" t="e">
        <f>VLOOKUP(C608,SOURCE!$V$3:$AD$2856,9,0)&amp;"           {"&amp;D608&amp;",   "&amp;E608&amp;"},"</f>
        <v>#N/A</v>
      </c>
      <c r="H608" t="b">
        <f>ISNA(VLOOKUP(J608,J$823:J932,1,0))</f>
        <v>1</v>
      </c>
      <c r="I608" s="27" t="e">
        <f>VLOOKUP(C608,SOURCE!V$6:AB$10035,7,0)</f>
        <v>#N/A</v>
      </c>
      <c r="J608" s="28" t="e">
        <f>VLOOKUP(C608,SOURCE!V$6:AB$10035,6,0)</f>
        <v>#N/A</v>
      </c>
      <c r="K608" s="30" t="e">
        <f t="shared" si="44"/>
        <v>#N/A</v>
      </c>
      <c r="L608" s="40" t="e">
        <f>VLOOKUP(C608,SOURCE!V$6:AB$10035,2,0)</f>
        <v>#N/A</v>
      </c>
      <c r="M608" t="e">
        <f>IF(VLOOKUP(I608,SOURCE!B:P,2,0)="/  { itemToBeCoded","To be coded","")</f>
        <v>#N/A</v>
      </c>
      <c r="N608" s="22"/>
      <c r="Q608" s="26" t="e">
        <f>VLOOKUP(I608,SOURCE!B:P,5,0)</f>
        <v>#N/A</v>
      </c>
      <c r="U608" t="e">
        <f t="shared" si="45"/>
        <v>#N/A</v>
      </c>
      <c r="V608" t="e">
        <f t="shared" si="46"/>
        <v>#N/A</v>
      </c>
      <c r="W608" s="22"/>
      <c r="X608" s="22"/>
      <c r="Y608" t="str">
        <f t="shared" si="47"/>
        <v/>
      </c>
    </row>
    <row r="609" spans="1:25" ht="17" thickBot="1">
      <c r="A609" s="24" t="str">
        <f>IF(ISNA(VLOOKUP(D609,D933:D$10322,1,0)),"",1)</f>
        <v/>
      </c>
      <c r="B609" s="24" t="str">
        <f>IF(ISNA(VLOOKUP(E609,E933:E$10322,1,0)),"",1)</f>
        <v/>
      </c>
      <c r="C609" s="2">
        <v>607</v>
      </c>
      <c r="D609" s="2" t="e">
        <f>VLOOKUP(C609,SOURCE!$V$3:$AC$2856,8,0)</f>
        <v>#N/A</v>
      </c>
      <c r="E609" s="26" t="e">
        <f>CHAR(34)&amp;VLOOKUP(C609,SOURCE!$V$3:$AC$2856,6,0)&amp;CHAR(34)</f>
        <v>#N/A</v>
      </c>
      <c r="F609" s="22" t="e">
        <f>VLOOKUP(C609,SOURCE!$V$3:$AD$2856,9,0)&amp;"           {"&amp;D609&amp;",   "&amp;E609&amp;"},"</f>
        <v>#N/A</v>
      </c>
      <c r="H609" t="b">
        <f>ISNA(VLOOKUP(J609,J$823:J933,1,0))</f>
        <v>1</v>
      </c>
      <c r="I609" s="27" t="e">
        <f>VLOOKUP(C609,SOURCE!V$6:AB$10035,7,0)</f>
        <v>#N/A</v>
      </c>
      <c r="J609" s="28" t="e">
        <f>VLOOKUP(C609,SOURCE!V$6:AB$10035,6,0)</f>
        <v>#N/A</v>
      </c>
      <c r="K609" s="30" t="e">
        <f t="shared" si="44"/>
        <v>#N/A</v>
      </c>
      <c r="L609" s="40" t="e">
        <f>VLOOKUP(C609,SOURCE!V$6:AB$10035,2,0)</f>
        <v>#N/A</v>
      </c>
      <c r="M609" t="e">
        <f>IF(VLOOKUP(I609,SOURCE!B:P,2,0)="/  { itemToBeCoded","To be coded","")</f>
        <v>#N/A</v>
      </c>
      <c r="N609" s="22"/>
      <c r="Q609" s="26" t="e">
        <f>VLOOKUP(I609,SOURCE!B:P,5,0)</f>
        <v>#N/A</v>
      </c>
      <c r="U609" t="e">
        <f t="shared" si="45"/>
        <v>#N/A</v>
      </c>
      <c r="V609" t="e">
        <f t="shared" si="46"/>
        <v>#N/A</v>
      </c>
      <c r="W609" s="22"/>
      <c r="X609" s="22"/>
      <c r="Y609" t="str">
        <f t="shared" si="47"/>
        <v/>
      </c>
    </row>
    <row r="610" spans="1:25" ht="17" thickBot="1">
      <c r="A610" s="24" t="str">
        <f>IF(ISNA(VLOOKUP(D610,D934:D$10322,1,0)),"",1)</f>
        <v/>
      </c>
      <c r="B610" s="24" t="str">
        <f>IF(ISNA(VLOOKUP(E610,E934:E$10322,1,0)),"",1)</f>
        <v/>
      </c>
      <c r="C610" s="2">
        <v>608</v>
      </c>
      <c r="D610" s="2" t="e">
        <f>VLOOKUP(C610,SOURCE!$V$3:$AC$2856,8,0)</f>
        <v>#N/A</v>
      </c>
      <c r="E610" s="26" t="e">
        <f>CHAR(34)&amp;VLOOKUP(C610,SOURCE!$V$3:$AC$2856,6,0)&amp;CHAR(34)</f>
        <v>#N/A</v>
      </c>
      <c r="F610" s="22" t="e">
        <f>VLOOKUP(C610,SOURCE!$V$3:$AD$2856,9,0)&amp;"           {"&amp;D610&amp;",   "&amp;E610&amp;"},"</f>
        <v>#N/A</v>
      </c>
      <c r="H610" t="b">
        <f>ISNA(VLOOKUP(J610,J$823:J934,1,0))</f>
        <v>1</v>
      </c>
      <c r="I610" s="27" t="e">
        <f>VLOOKUP(C610,SOURCE!V$6:AB$10035,7,0)</f>
        <v>#N/A</v>
      </c>
      <c r="J610" s="28" t="e">
        <f>VLOOKUP(C610,SOURCE!V$6:AB$10035,6,0)</f>
        <v>#N/A</v>
      </c>
      <c r="K610" s="30" t="e">
        <f t="shared" si="44"/>
        <v>#N/A</v>
      </c>
      <c r="L610" s="40" t="e">
        <f>VLOOKUP(C610,SOURCE!V$6:AB$10035,2,0)</f>
        <v>#N/A</v>
      </c>
      <c r="M610" t="e">
        <f>IF(VLOOKUP(I610,SOURCE!B:P,2,0)="/  { itemToBeCoded","To be coded","")</f>
        <v>#N/A</v>
      </c>
      <c r="N610" s="22"/>
      <c r="Q610" s="26" t="e">
        <f>VLOOKUP(I610,SOURCE!B:P,5,0)</f>
        <v>#N/A</v>
      </c>
      <c r="U610" t="e">
        <f t="shared" si="45"/>
        <v>#N/A</v>
      </c>
      <c r="V610" t="e">
        <f t="shared" si="46"/>
        <v>#N/A</v>
      </c>
      <c r="W610" s="22"/>
      <c r="X610" s="22"/>
      <c r="Y610" t="str">
        <f t="shared" si="47"/>
        <v/>
      </c>
    </row>
    <row r="611" spans="1:25" ht="17" thickBot="1">
      <c r="A611" s="24" t="str">
        <f>IF(ISNA(VLOOKUP(D611,D935:D$10322,1,0)),"",1)</f>
        <v/>
      </c>
      <c r="B611" s="24" t="str">
        <f>IF(ISNA(VLOOKUP(E611,E935:E$10322,1,0)),"",1)</f>
        <v/>
      </c>
      <c r="C611" s="2">
        <v>609</v>
      </c>
      <c r="D611" s="2" t="e">
        <f>VLOOKUP(C611,SOURCE!$V$3:$AC$2856,8,0)</f>
        <v>#N/A</v>
      </c>
      <c r="E611" s="26" t="e">
        <f>CHAR(34)&amp;VLOOKUP(C611,SOURCE!$V$3:$AC$2856,6,0)&amp;CHAR(34)</f>
        <v>#N/A</v>
      </c>
      <c r="F611" s="22" t="e">
        <f>VLOOKUP(C611,SOURCE!$V$3:$AD$2856,9,0)&amp;"           {"&amp;D611&amp;",   "&amp;E611&amp;"},"</f>
        <v>#N/A</v>
      </c>
      <c r="H611" t="b">
        <f>ISNA(VLOOKUP(J611,J$823:J935,1,0))</f>
        <v>1</v>
      </c>
      <c r="I611" s="27" t="e">
        <f>VLOOKUP(C611,SOURCE!V$6:AB$10035,7,0)</f>
        <v>#N/A</v>
      </c>
      <c r="J611" s="28" t="e">
        <f>VLOOKUP(C611,SOURCE!V$6:AB$10035,6,0)</f>
        <v>#N/A</v>
      </c>
      <c r="K611" s="30" t="e">
        <f t="shared" si="44"/>
        <v>#N/A</v>
      </c>
      <c r="L611" s="40" t="e">
        <f>VLOOKUP(C611,SOURCE!V$6:AB$10035,2,0)</f>
        <v>#N/A</v>
      </c>
      <c r="M611" t="e">
        <f>IF(VLOOKUP(I611,SOURCE!B:P,2,0)="/  { itemToBeCoded","To be coded","")</f>
        <v>#N/A</v>
      </c>
      <c r="N611" s="22"/>
      <c r="Q611" s="26" t="e">
        <f>VLOOKUP(I611,SOURCE!B:P,5,0)</f>
        <v>#N/A</v>
      </c>
      <c r="U611" t="e">
        <f t="shared" si="45"/>
        <v>#N/A</v>
      </c>
      <c r="V611" t="e">
        <f t="shared" si="46"/>
        <v>#N/A</v>
      </c>
      <c r="W611" s="22"/>
      <c r="X611" s="22"/>
      <c r="Y611" t="str">
        <f t="shared" si="47"/>
        <v/>
      </c>
    </row>
    <row r="612" spans="1:25" ht="17" thickBot="1">
      <c r="A612" s="24" t="str">
        <f>IF(ISNA(VLOOKUP(D612,D936:D$10322,1,0)),"",1)</f>
        <v/>
      </c>
      <c r="B612" s="24" t="str">
        <f>IF(ISNA(VLOOKUP(E612,E936:E$10322,1,0)),"",1)</f>
        <v/>
      </c>
      <c r="C612" s="2">
        <v>610</v>
      </c>
      <c r="D612" s="2" t="e">
        <f>VLOOKUP(C612,SOURCE!$V$3:$AC$2856,8,0)</f>
        <v>#N/A</v>
      </c>
      <c r="E612" s="26" t="e">
        <f>CHAR(34)&amp;VLOOKUP(C612,SOURCE!$V$3:$AC$2856,6,0)&amp;CHAR(34)</f>
        <v>#N/A</v>
      </c>
      <c r="F612" s="22" t="e">
        <f>VLOOKUP(C612,SOURCE!$V$3:$AD$2856,9,0)&amp;"           {"&amp;D612&amp;",   "&amp;E612&amp;"},"</f>
        <v>#N/A</v>
      </c>
      <c r="H612" t="b">
        <f>ISNA(VLOOKUP(J612,J$823:J936,1,0))</f>
        <v>1</v>
      </c>
      <c r="I612" s="27" t="e">
        <f>VLOOKUP(C612,SOURCE!V$6:AB$10035,7,0)</f>
        <v>#N/A</v>
      </c>
      <c r="J612" s="28" t="e">
        <f>VLOOKUP(C612,SOURCE!V$6:AB$10035,6,0)</f>
        <v>#N/A</v>
      </c>
      <c r="K612" s="30" t="e">
        <f t="shared" si="44"/>
        <v>#N/A</v>
      </c>
      <c r="L612" s="40" t="e">
        <f>VLOOKUP(C612,SOURCE!V$6:AB$10035,2,0)</f>
        <v>#N/A</v>
      </c>
      <c r="M612" t="e">
        <f>IF(VLOOKUP(I612,SOURCE!B:P,2,0)="/  { itemToBeCoded","To be coded","")</f>
        <v>#N/A</v>
      </c>
      <c r="N612" s="22"/>
      <c r="Q612" s="26" t="e">
        <f>VLOOKUP(I612,SOURCE!B:P,5,0)</f>
        <v>#N/A</v>
      </c>
      <c r="U612" t="e">
        <f t="shared" si="45"/>
        <v>#N/A</v>
      </c>
      <c r="V612" t="e">
        <f t="shared" si="46"/>
        <v>#N/A</v>
      </c>
      <c r="W612" s="22"/>
      <c r="X612" s="22"/>
      <c r="Y612" t="str">
        <f t="shared" si="47"/>
        <v/>
      </c>
    </row>
    <row r="613" spans="1:25" ht="17" thickBot="1">
      <c r="A613" s="24" t="str">
        <f>IF(ISNA(VLOOKUP(D613,D937:D$10322,1,0)),"",1)</f>
        <v/>
      </c>
      <c r="B613" s="24" t="str">
        <f>IF(ISNA(VLOOKUP(E613,E937:E$10322,1,0)),"",1)</f>
        <v/>
      </c>
      <c r="C613" s="2">
        <v>611</v>
      </c>
      <c r="D613" s="2" t="e">
        <f>VLOOKUP(C613,SOURCE!$V$3:$AC$2856,8,0)</f>
        <v>#N/A</v>
      </c>
      <c r="E613" s="26" t="e">
        <f>CHAR(34)&amp;VLOOKUP(C613,SOURCE!$V$3:$AC$2856,6,0)&amp;CHAR(34)</f>
        <v>#N/A</v>
      </c>
      <c r="F613" s="22" t="e">
        <f>VLOOKUP(C613,SOURCE!$V$3:$AD$2856,9,0)&amp;"           {"&amp;D613&amp;",   "&amp;E613&amp;"},"</f>
        <v>#N/A</v>
      </c>
      <c r="H613" t="b">
        <f>ISNA(VLOOKUP(J613,J$823:J937,1,0))</f>
        <v>1</v>
      </c>
      <c r="I613" s="27" t="e">
        <f>VLOOKUP(C613,SOURCE!V$6:AB$10035,7,0)</f>
        <v>#N/A</v>
      </c>
      <c r="J613" s="28" t="e">
        <f>VLOOKUP(C613,SOURCE!V$6:AB$10035,6,0)</f>
        <v>#N/A</v>
      </c>
      <c r="K613" s="30" t="e">
        <f t="shared" si="44"/>
        <v>#N/A</v>
      </c>
      <c r="L613" s="40" t="e">
        <f>VLOOKUP(C613,SOURCE!V$6:AB$10035,2,0)</f>
        <v>#N/A</v>
      </c>
      <c r="M613" t="e">
        <f>IF(VLOOKUP(I613,SOURCE!B:P,2,0)="/  { itemToBeCoded","To be coded","")</f>
        <v>#N/A</v>
      </c>
      <c r="N613" s="22"/>
      <c r="Q613" s="26" t="e">
        <f>VLOOKUP(I613,SOURCE!B:P,5,0)</f>
        <v>#N/A</v>
      </c>
      <c r="U613" t="e">
        <f t="shared" si="45"/>
        <v>#N/A</v>
      </c>
      <c r="V613" t="e">
        <f t="shared" si="46"/>
        <v>#N/A</v>
      </c>
      <c r="W613" s="22"/>
      <c r="X613" s="22"/>
      <c r="Y613" t="str">
        <f t="shared" si="47"/>
        <v/>
      </c>
    </row>
    <row r="614" spans="1:25" ht="17" thickBot="1">
      <c r="A614" s="24" t="str">
        <f>IF(ISNA(VLOOKUP(D614,D938:D$10322,1,0)),"",1)</f>
        <v/>
      </c>
      <c r="B614" s="24" t="str">
        <f>IF(ISNA(VLOOKUP(E614,E938:E$10322,1,0)),"",1)</f>
        <v/>
      </c>
      <c r="C614" s="2">
        <v>612</v>
      </c>
      <c r="D614" s="2" t="e">
        <f>VLOOKUP(C614,SOURCE!$V$3:$AC$2856,8,0)</f>
        <v>#N/A</v>
      </c>
      <c r="E614" s="26" t="e">
        <f>CHAR(34)&amp;VLOOKUP(C614,SOURCE!$V$3:$AC$2856,6,0)&amp;CHAR(34)</f>
        <v>#N/A</v>
      </c>
      <c r="F614" s="22" t="e">
        <f>VLOOKUP(C614,SOURCE!$V$3:$AD$2856,9,0)&amp;"           {"&amp;D614&amp;",   "&amp;E614&amp;"},"</f>
        <v>#N/A</v>
      </c>
      <c r="H614" t="b">
        <f>ISNA(VLOOKUP(J614,J$823:J938,1,0))</f>
        <v>1</v>
      </c>
      <c r="I614" s="27" t="e">
        <f>VLOOKUP(C614,SOURCE!V$6:AB$10035,7,0)</f>
        <v>#N/A</v>
      </c>
      <c r="J614" s="28" t="e">
        <f>VLOOKUP(C614,SOURCE!V$6:AB$10035,6,0)</f>
        <v>#N/A</v>
      </c>
      <c r="K614" s="30" t="e">
        <f t="shared" si="44"/>
        <v>#N/A</v>
      </c>
      <c r="L614" s="40" t="e">
        <f>VLOOKUP(C614,SOURCE!V$6:AB$10035,2,0)</f>
        <v>#N/A</v>
      </c>
      <c r="M614" t="e">
        <f>IF(VLOOKUP(I614,SOURCE!B:P,2,0)="/  { itemToBeCoded","To be coded","")</f>
        <v>#N/A</v>
      </c>
      <c r="N614" s="22"/>
      <c r="Q614" s="26" t="e">
        <f>VLOOKUP(I614,SOURCE!B:P,5,0)</f>
        <v>#N/A</v>
      </c>
      <c r="U614" t="e">
        <f t="shared" si="45"/>
        <v>#N/A</v>
      </c>
      <c r="V614" t="e">
        <f t="shared" si="46"/>
        <v>#N/A</v>
      </c>
      <c r="W614" s="22"/>
      <c r="X614" s="22"/>
      <c r="Y614" t="str">
        <f t="shared" si="47"/>
        <v/>
      </c>
    </row>
    <row r="615" spans="1:25" ht="17" thickBot="1">
      <c r="A615" s="24" t="str">
        <f>IF(ISNA(VLOOKUP(D615,D939:D$10322,1,0)),"",1)</f>
        <v/>
      </c>
      <c r="B615" s="24" t="str">
        <f>IF(ISNA(VLOOKUP(E615,E939:E$10322,1,0)),"",1)</f>
        <v/>
      </c>
      <c r="C615" s="2">
        <v>613</v>
      </c>
      <c r="D615" s="2" t="e">
        <f>VLOOKUP(C615,SOURCE!$V$3:$AC$2856,8,0)</f>
        <v>#N/A</v>
      </c>
      <c r="E615" s="26" t="e">
        <f>CHAR(34)&amp;VLOOKUP(C615,SOURCE!$V$3:$AC$2856,6,0)&amp;CHAR(34)</f>
        <v>#N/A</v>
      </c>
      <c r="F615" s="22" t="e">
        <f>VLOOKUP(C615,SOURCE!$V$3:$AD$2856,9,0)&amp;"           {"&amp;D615&amp;",   "&amp;E615&amp;"},"</f>
        <v>#N/A</v>
      </c>
      <c r="H615" t="b">
        <f>ISNA(VLOOKUP(J615,J$823:J939,1,0))</f>
        <v>1</v>
      </c>
      <c r="I615" s="27" t="e">
        <f>VLOOKUP(C615,SOURCE!V$6:AB$10035,7,0)</f>
        <v>#N/A</v>
      </c>
      <c r="J615" s="28" t="e">
        <f>VLOOKUP(C615,SOURCE!V$6:AB$10035,6,0)</f>
        <v>#N/A</v>
      </c>
      <c r="K615" s="30" t="e">
        <f t="shared" si="44"/>
        <v>#N/A</v>
      </c>
      <c r="L615" s="40" t="e">
        <f>VLOOKUP(C615,SOURCE!V$6:AB$10035,2,0)</f>
        <v>#N/A</v>
      </c>
      <c r="M615" t="e">
        <f>IF(VLOOKUP(I615,SOURCE!B:P,2,0)="/  { itemToBeCoded","To be coded","")</f>
        <v>#N/A</v>
      </c>
      <c r="N615" s="22"/>
      <c r="Q615" s="26" t="e">
        <f>VLOOKUP(I615,SOURCE!B:P,5,0)</f>
        <v>#N/A</v>
      </c>
      <c r="U615" t="e">
        <f t="shared" si="45"/>
        <v>#N/A</v>
      </c>
      <c r="V615" t="e">
        <f t="shared" si="46"/>
        <v>#N/A</v>
      </c>
      <c r="W615" s="22"/>
      <c r="X615" s="22"/>
      <c r="Y615" t="str">
        <f t="shared" si="47"/>
        <v/>
      </c>
    </row>
    <row r="616" spans="1:25" ht="17" thickBot="1">
      <c r="A616" s="24" t="str">
        <f>IF(ISNA(VLOOKUP(D616,D940:D$10322,1,0)),"",1)</f>
        <v/>
      </c>
      <c r="B616" s="24" t="str">
        <f>IF(ISNA(VLOOKUP(E616,E940:E$10322,1,0)),"",1)</f>
        <v/>
      </c>
      <c r="C616" s="2">
        <v>614</v>
      </c>
      <c r="D616" s="2" t="e">
        <f>VLOOKUP(C616,SOURCE!$V$3:$AC$2856,8,0)</f>
        <v>#N/A</v>
      </c>
      <c r="E616" s="26" t="e">
        <f>CHAR(34)&amp;VLOOKUP(C616,SOURCE!$V$3:$AC$2856,6,0)&amp;CHAR(34)</f>
        <v>#N/A</v>
      </c>
      <c r="F616" s="22" t="e">
        <f>VLOOKUP(C616,SOURCE!$V$3:$AD$2856,9,0)&amp;"           {"&amp;D616&amp;",   "&amp;E616&amp;"},"</f>
        <v>#N/A</v>
      </c>
      <c r="H616" t="b">
        <f>ISNA(VLOOKUP(J616,J$823:J940,1,0))</f>
        <v>1</v>
      </c>
      <c r="I616" s="27" t="e">
        <f>VLOOKUP(C616,SOURCE!V$6:AB$10035,7,0)</f>
        <v>#N/A</v>
      </c>
      <c r="J616" s="28" t="e">
        <f>VLOOKUP(C616,SOURCE!V$6:AB$10035,6,0)</f>
        <v>#N/A</v>
      </c>
      <c r="K616" s="30" t="e">
        <f t="shared" si="44"/>
        <v>#N/A</v>
      </c>
      <c r="L616" s="40" t="e">
        <f>VLOOKUP(C616,SOURCE!V$6:AB$10035,2,0)</f>
        <v>#N/A</v>
      </c>
      <c r="M616" t="e">
        <f>IF(VLOOKUP(I616,SOURCE!B:P,2,0)="/  { itemToBeCoded","To be coded","")</f>
        <v>#N/A</v>
      </c>
      <c r="N616" s="22"/>
      <c r="Q616" s="26" t="e">
        <f>VLOOKUP(I616,SOURCE!B:P,5,0)</f>
        <v>#N/A</v>
      </c>
      <c r="U616" t="e">
        <f t="shared" si="45"/>
        <v>#N/A</v>
      </c>
      <c r="V616" t="e">
        <f t="shared" si="46"/>
        <v>#N/A</v>
      </c>
      <c r="W616" s="22"/>
      <c r="X616" s="22"/>
      <c r="Y616" t="str">
        <f t="shared" si="47"/>
        <v/>
      </c>
    </row>
    <row r="617" spans="1:25" ht="17" thickBot="1">
      <c r="A617" s="24" t="str">
        <f>IF(ISNA(VLOOKUP(D617,D941:D$10322,1,0)),"",1)</f>
        <v/>
      </c>
      <c r="B617" s="24" t="str">
        <f>IF(ISNA(VLOOKUP(E617,E941:E$10322,1,0)),"",1)</f>
        <v/>
      </c>
      <c r="C617" s="2">
        <v>615</v>
      </c>
      <c r="D617" s="2" t="e">
        <f>VLOOKUP(C617,SOURCE!$V$3:$AC$2856,8,0)</f>
        <v>#N/A</v>
      </c>
      <c r="E617" s="26" t="e">
        <f>CHAR(34)&amp;VLOOKUP(C617,SOURCE!$V$3:$AC$2856,6,0)&amp;CHAR(34)</f>
        <v>#N/A</v>
      </c>
      <c r="F617" s="22" t="e">
        <f>VLOOKUP(C617,SOURCE!$V$3:$AD$2856,9,0)&amp;"           {"&amp;D617&amp;",   "&amp;E617&amp;"},"</f>
        <v>#N/A</v>
      </c>
      <c r="H617" t="b">
        <f>ISNA(VLOOKUP(J617,J$823:J941,1,0))</f>
        <v>1</v>
      </c>
      <c r="I617" s="27" t="e">
        <f>VLOOKUP(C617,SOURCE!V$6:AB$10035,7,0)</f>
        <v>#N/A</v>
      </c>
      <c r="J617" s="28" t="e">
        <f>VLOOKUP(C617,SOURCE!V$6:AB$10035,6,0)</f>
        <v>#N/A</v>
      </c>
      <c r="K617" s="30" t="e">
        <f t="shared" si="44"/>
        <v>#N/A</v>
      </c>
      <c r="L617" s="40" t="e">
        <f>VLOOKUP(C617,SOURCE!V$6:AB$10035,2,0)</f>
        <v>#N/A</v>
      </c>
      <c r="M617" t="e">
        <f>IF(VLOOKUP(I617,SOURCE!B:P,2,0)="/  { itemToBeCoded","To be coded","")</f>
        <v>#N/A</v>
      </c>
      <c r="N617" s="22"/>
      <c r="Q617" s="26" t="e">
        <f>VLOOKUP(I617,SOURCE!B:P,5,0)</f>
        <v>#N/A</v>
      </c>
      <c r="U617" t="e">
        <f t="shared" si="45"/>
        <v>#N/A</v>
      </c>
      <c r="V617" t="e">
        <f t="shared" si="46"/>
        <v>#N/A</v>
      </c>
      <c r="W617" s="22"/>
      <c r="X617" s="22"/>
      <c r="Y617" t="str">
        <f t="shared" si="47"/>
        <v/>
      </c>
    </row>
    <row r="618" spans="1:25" ht="17" thickBot="1">
      <c r="A618" s="24" t="str">
        <f>IF(ISNA(VLOOKUP(D618,D942:D$10322,1,0)),"",1)</f>
        <v/>
      </c>
      <c r="B618" s="24" t="str">
        <f>IF(ISNA(VLOOKUP(E618,E942:E$10322,1,0)),"",1)</f>
        <v/>
      </c>
      <c r="C618" s="2">
        <v>616</v>
      </c>
      <c r="D618" s="2" t="e">
        <f>VLOOKUP(C618,SOURCE!$V$3:$AC$2856,8,0)</f>
        <v>#N/A</v>
      </c>
      <c r="E618" s="26" t="e">
        <f>CHAR(34)&amp;VLOOKUP(C618,SOURCE!$V$3:$AC$2856,6,0)&amp;CHAR(34)</f>
        <v>#N/A</v>
      </c>
      <c r="F618" s="22" t="e">
        <f>VLOOKUP(C618,SOURCE!$V$3:$AD$2856,9,0)&amp;"           {"&amp;D618&amp;",   "&amp;E618&amp;"},"</f>
        <v>#N/A</v>
      </c>
      <c r="H618" t="b">
        <f>ISNA(VLOOKUP(J618,J$823:J942,1,0))</f>
        <v>1</v>
      </c>
      <c r="I618" s="27" t="e">
        <f>VLOOKUP(C618,SOURCE!V$6:AB$10035,7,0)</f>
        <v>#N/A</v>
      </c>
      <c r="J618" s="28" t="e">
        <f>VLOOKUP(C618,SOURCE!V$6:AB$10035,6,0)</f>
        <v>#N/A</v>
      </c>
      <c r="K618" s="30" t="e">
        <f t="shared" si="44"/>
        <v>#N/A</v>
      </c>
      <c r="L618" s="40" t="e">
        <f>VLOOKUP(C618,SOURCE!V$6:AB$10035,2,0)</f>
        <v>#N/A</v>
      </c>
      <c r="M618" t="e">
        <f>IF(VLOOKUP(I618,SOURCE!B:P,2,0)="/  { itemToBeCoded","To be coded","")</f>
        <v>#N/A</v>
      </c>
      <c r="N618" s="22"/>
      <c r="Q618" s="26" t="e">
        <f>VLOOKUP(I618,SOURCE!B:P,5,0)</f>
        <v>#N/A</v>
      </c>
      <c r="U618" t="e">
        <f t="shared" si="45"/>
        <v>#N/A</v>
      </c>
      <c r="V618" t="e">
        <f t="shared" si="46"/>
        <v>#N/A</v>
      </c>
      <c r="W618" s="22"/>
      <c r="X618" s="22"/>
      <c r="Y618" t="str">
        <f t="shared" si="47"/>
        <v/>
      </c>
    </row>
    <row r="619" spans="1:25" ht="17" thickBot="1">
      <c r="A619" s="24" t="str">
        <f>IF(ISNA(VLOOKUP(D619,D943:D$10322,1,0)),"",1)</f>
        <v/>
      </c>
      <c r="B619" s="24" t="str">
        <f>IF(ISNA(VLOOKUP(E619,E943:E$10322,1,0)),"",1)</f>
        <v/>
      </c>
      <c r="C619" s="2">
        <v>617</v>
      </c>
      <c r="D619" s="2" t="e">
        <f>VLOOKUP(C619,SOURCE!$V$3:$AC$2856,8,0)</f>
        <v>#N/A</v>
      </c>
      <c r="E619" s="26" t="e">
        <f>CHAR(34)&amp;VLOOKUP(C619,SOURCE!$V$3:$AC$2856,6,0)&amp;CHAR(34)</f>
        <v>#N/A</v>
      </c>
      <c r="F619" s="22" t="e">
        <f>VLOOKUP(C619,SOURCE!$V$3:$AD$2856,9,0)&amp;"           {"&amp;D619&amp;",   "&amp;E619&amp;"},"</f>
        <v>#N/A</v>
      </c>
      <c r="H619" t="b">
        <f>ISNA(VLOOKUP(J619,J$823:J943,1,0))</f>
        <v>1</v>
      </c>
      <c r="I619" s="27" t="e">
        <f>VLOOKUP(C619,SOURCE!V$6:AB$10035,7,0)</f>
        <v>#N/A</v>
      </c>
      <c r="J619" s="28" t="e">
        <f>VLOOKUP(C619,SOURCE!V$6:AB$10035,6,0)</f>
        <v>#N/A</v>
      </c>
      <c r="K619" s="30" t="e">
        <f t="shared" si="44"/>
        <v>#N/A</v>
      </c>
      <c r="L619" s="40" t="e">
        <f>VLOOKUP(C619,SOURCE!V$6:AB$10035,2,0)</f>
        <v>#N/A</v>
      </c>
      <c r="M619" t="e">
        <f>IF(VLOOKUP(I619,SOURCE!B:P,2,0)="/  { itemToBeCoded","To be coded","")</f>
        <v>#N/A</v>
      </c>
      <c r="N619" s="22"/>
      <c r="Q619" s="26" t="e">
        <f>VLOOKUP(I619,SOURCE!B:P,5,0)</f>
        <v>#N/A</v>
      </c>
      <c r="U619" t="e">
        <f t="shared" si="45"/>
        <v>#N/A</v>
      </c>
      <c r="V619" t="e">
        <f t="shared" si="46"/>
        <v>#N/A</v>
      </c>
      <c r="W619" s="22"/>
      <c r="X619" s="22"/>
      <c r="Y619" t="str">
        <f t="shared" si="47"/>
        <v/>
      </c>
    </row>
    <row r="620" spans="1:25" ht="17" thickBot="1">
      <c r="A620" s="24" t="str">
        <f>IF(ISNA(VLOOKUP(D620,D944:D$10322,1,0)),"",1)</f>
        <v/>
      </c>
      <c r="B620" s="24" t="str">
        <f>IF(ISNA(VLOOKUP(E620,E944:E$10322,1,0)),"",1)</f>
        <v/>
      </c>
      <c r="C620" s="2">
        <v>618</v>
      </c>
      <c r="D620" s="2" t="e">
        <f>VLOOKUP(C620,SOURCE!$V$3:$AC$2856,8,0)</f>
        <v>#N/A</v>
      </c>
      <c r="E620" s="26" t="e">
        <f>CHAR(34)&amp;VLOOKUP(C620,SOURCE!$V$3:$AC$2856,6,0)&amp;CHAR(34)</f>
        <v>#N/A</v>
      </c>
      <c r="F620" s="22" t="e">
        <f>VLOOKUP(C620,SOURCE!$V$3:$AD$2856,9,0)&amp;"           {"&amp;D620&amp;",   "&amp;E620&amp;"},"</f>
        <v>#N/A</v>
      </c>
      <c r="H620" t="b">
        <f>ISNA(VLOOKUP(J620,J$823:J944,1,0))</f>
        <v>1</v>
      </c>
      <c r="I620" s="27" t="e">
        <f>VLOOKUP(C620,SOURCE!V$6:AB$10035,7,0)</f>
        <v>#N/A</v>
      </c>
      <c r="J620" s="28" t="e">
        <f>VLOOKUP(C620,SOURCE!V$6:AB$10035,6,0)</f>
        <v>#N/A</v>
      </c>
      <c r="K620" s="30" t="e">
        <f t="shared" si="44"/>
        <v>#N/A</v>
      </c>
      <c r="L620" s="40" t="e">
        <f>VLOOKUP(C620,SOURCE!V$6:AB$10035,2,0)</f>
        <v>#N/A</v>
      </c>
      <c r="M620" t="e">
        <f>IF(VLOOKUP(I620,SOURCE!B:P,2,0)="/  { itemToBeCoded","To be coded","")</f>
        <v>#N/A</v>
      </c>
      <c r="N620" s="22"/>
      <c r="Q620" s="26" t="e">
        <f>VLOOKUP(I620,SOURCE!B:P,5,0)</f>
        <v>#N/A</v>
      </c>
      <c r="U620" t="e">
        <f t="shared" si="45"/>
        <v>#N/A</v>
      </c>
      <c r="V620" t="e">
        <f t="shared" si="46"/>
        <v>#N/A</v>
      </c>
      <c r="W620" s="22"/>
      <c r="X620" s="22"/>
      <c r="Y620" t="str">
        <f t="shared" si="47"/>
        <v/>
      </c>
    </row>
    <row r="621" spans="1:25" ht="17" thickBot="1">
      <c r="A621" s="24" t="str">
        <f>IF(ISNA(VLOOKUP(D621,D945:D$10322,1,0)),"",1)</f>
        <v/>
      </c>
      <c r="B621" s="24" t="str">
        <f>IF(ISNA(VLOOKUP(E621,E945:E$10322,1,0)),"",1)</f>
        <v/>
      </c>
      <c r="C621" s="2">
        <v>619</v>
      </c>
      <c r="D621" s="2" t="e">
        <f>VLOOKUP(C621,SOURCE!$V$3:$AC$2856,8,0)</f>
        <v>#N/A</v>
      </c>
      <c r="E621" s="26" t="e">
        <f>CHAR(34)&amp;VLOOKUP(C621,SOURCE!$V$3:$AC$2856,6,0)&amp;CHAR(34)</f>
        <v>#N/A</v>
      </c>
      <c r="F621" s="22" t="e">
        <f>VLOOKUP(C621,SOURCE!$V$3:$AD$2856,9,0)&amp;"           {"&amp;D621&amp;",   "&amp;E621&amp;"},"</f>
        <v>#N/A</v>
      </c>
      <c r="H621" t="b">
        <f>ISNA(VLOOKUP(J621,J$823:J945,1,0))</f>
        <v>1</v>
      </c>
      <c r="I621" s="27" t="e">
        <f>VLOOKUP(C621,SOURCE!V$6:AB$10035,7,0)</f>
        <v>#N/A</v>
      </c>
      <c r="J621" s="28" t="e">
        <f>VLOOKUP(C621,SOURCE!V$6:AB$10035,6,0)</f>
        <v>#N/A</v>
      </c>
      <c r="K621" s="30" t="e">
        <f t="shared" si="44"/>
        <v>#N/A</v>
      </c>
      <c r="L621" s="40" t="e">
        <f>VLOOKUP(C621,SOURCE!V$6:AB$10035,2,0)</f>
        <v>#N/A</v>
      </c>
      <c r="M621" t="e">
        <f>IF(VLOOKUP(I621,SOURCE!B:P,2,0)="/  { itemToBeCoded","To be coded","")</f>
        <v>#N/A</v>
      </c>
      <c r="N621" s="22"/>
      <c r="Q621" s="26" t="e">
        <f>VLOOKUP(I621,SOURCE!B:P,5,0)</f>
        <v>#N/A</v>
      </c>
      <c r="U621" t="e">
        <f t="shared" si="45"/>
        <v>#N/A</v>
      </c>
      <c r="V621" t="e">
        <f t="shared" si="46"/>
        <v>#N/A</v>
      </c>
      <c r="W621" s="22"/>
      <c r="X621" s="22"/>
      <c r="Y621" t="str">
        <f t="shared" si="47"/>
        <v/>
      </c>
    </row>
    <row r="622" spans="1:25" ht="17" thickBot="1">
      <c r="A622" s="24" t="str">
        <f>IF(ISNA(VLOOKUP(D622,D946:D$10322,1,0)),"",1)</f>
        <v/>
      </c>
      <c r="B622" s="24" t="str">
        <f>IF(ISNA(VLOOKUP(E622,E946:E$10322,1,0)),"",1)</f>
        <v/>
      </c>
      <c r="C622" s="2">
        <v>620</v>
      </c>
      <c r="D622" s="2" t="e">
        <f>VLOOKUP(C622,SOURCE!$V$3:$AC$2856,8,0)</f>
        <v>#N/A</v>
      </c>
      <c r="E622" s="26" t="e">
        <f>CHAR(34)&amp;VLOOKUP(C622,SOURCE!$V$3:$AC$2856,6,0)&amp;CHAR(34)</f>
        <v>#N/A</v>
      </c>
      <c r="F622" s="22" t="e">
        <f>VLOOKUP(C622,SOURCE!$V$3:$AD$2856,9,0)&amp;"           {"&amp;D622&amp;",   "&amp;E622&amp;"},"</f>
        <v>#N/A</v>
      </c>
      <c r="H622" t="b">
        <f>ISNA(VLOOKUP(J622,J$823:J946,1,0))</f>
        <v>1</v>
      </c>
      <c r="I622" s="27" t="e">
        <f>VLOOKUP(C622,SOURCE!V$6:AB$10035,7,0)</f>
        <v>#N/A</v>
      </c>
      <c r="J622" s="28" t="e">
        <f>VLOOKUP(C622,SOURCE!V$6:AB$10035,6,0)</f>
        <v>#N/A</v>
      </c>
      <c r="K622" s="30" t="e">
        <f t="shared" si="44"/>
        <v>#N/A</v>
      </c>
      <c r="L622" s="40" t="e">
        <f>VLOOKUP(C622,SOURCE!V$6:AB$10035,2,0)</f>
        <v>#N/A</v>
      </c>
      <c r="M622" t="e">
        <f>IF(VLOOKUP(I622,SOURCE!B:P,2,0)="/  { itemToBeCoded","To be coded","")</f>
        <v>#N/A</v>
      </c>
      <c r="N622" s="22"/>
      <c r="Q622" s="26" t="e">
        <f>VLOOKUP(I622,SOURCE!B:P,5,0)</f>
        <v>#N/A</v>
      </c>
      <c r="U622" t="e">
        <f t="shared" si="45"/>
        <v>#N/A</v>
      </c>
      <c r="V622" t="e">
        <f t="shared" si="46"/>
        <v>#N/A</v>
      </c>
      <c r="W622" s="22"/>
      <c r="X622" s="22"/>
      <c r="Y622" t="str">
        <f t="shared" si="47"/>
        <v/>
      </c>
    </row>
    <row r="623" spans="1:25" ht="17" thickBot="1">
      <c r="A623" s="24" t="str">
        <f>IF(ISNA(VLOOKUP(D623,D947:D$10322,1,0)),"",1)</f>
        <v/>
      </c>
      <c r="B623" s="24" t="str">
        <f>IF(ISNA(VLOOKUP(E623,E947:E$10322,1,0)),"",1)</f>
        <v/>
      </c>
      <c r="C623" s="2">
        <v>621</v>
      </c>
      <c r="D623" s="2" t="e">
        <f>VLOOKUP(C623,SOURCE!$V$3:$AC$2856,8,0)</f>
        <v>#N/A</v>
      </c>
      <c r="E623" s="26" t="e">
        <f>CHAR(34)&amp;VLOOKUP(C623,SOURCE!$V$3:$AC$2856,6,0)&amp;CHAR(34)</f>
        <v>#N/A</v>
      </c>
      <c r="F623" s="22" t="e">
        <f>VLOOKUP(C623,SOURCE!$V$3:$AD$2856,9,0)&amp;"           {"&amp;D623&amp;",   "&amp;E623&amp;"},"</f>
        <v>#N/A</v>
      </c>
      <c r="H623" t="b">
        <f>ISNA(VLOOKUP(J623,J$823:J947,1,0))</f>
        <v>1</v>
      </c>
      <c r="I623" s="27" t="e">
        <f>VLOOKUP(C623,SOURCE!V$6:AB$10035,7,0)</f>
        <v>#N/A</v>
      </c>
      <c r="J623" s="28" t="e">
        <f>VLOOKUP(C623,SOURCE!V$6:AB$10035,6,0)</f>
        <v>#N/A</v>
      </c>
      <c r="K623" s="30" t="e">
        <f t="shared" si="44"/>
        <v>#N/A</v>
      </c>
      <c r="L623" s="40" t="e">
        <f>VLOOKUP(C623,SOURCE!V$6:AB$10035,2,0)</f>
        <v>#N/A</v>
      </c>
      <c r="M623" t="e">
        <f>IF(VLOOKUP(I623,SOURCE!B:P,2,0)="/  { itemToBeCoded","To be coded","")</f>
        <v>#N/A</v>
      </c>
      <c r="N623" s="22"/>
      <c r="Q623" s="26" t="e">
        <f>VLOOKUP(I623,SOURCE!B:P,5,0)</f>
        <v>#N/A</v>
      </c>
      <c r="U623" t="e">
        <f t="shared" si="45"/>
        <v>#N/A</v>
      </c>
      <c r="V623" t="e">
        <f t="shared" si="46"/>
        <v>#N/A</v>
      </c>
      <c r="W623" s="22"/>
      <c r="X623" s="22"/>
      <c r="Y623" t="str">
        <f t="shared" si="47"/>
        <v/>
      </c>
    </row>
    <row r="624" spans="1:25" ht="17" thickBot="1">
      <c r="A624" s="24" t="str">
        <f>IF(ISNA(VLOOKUP(D624,D948:D$10322,1,0)),"",1)</f>
        <v/>
      </c>
      <c r="B624" s="24" t="str">
        <f>IF(ISNA(VLOOKUP(E624,E948:E$10322,1,0)),"",1)</f>
        <v/>
      </c>
      <c r="C624" s="2">
        <v>622</v>
      </c>
      <c r="D624" s="2" t="e">
        <f>VLOOKUP(C624,SOURCE!$V$3:$AC$2856,8,0)</f>
        <v>#N/A</v>
      </c>
      <c r="E624" s="26" t="e">
        <f>CHAR(34)&amp;VLOOKUP(C624,SOURCE!$V$3:$AC$2856,6,0)&amp;CHAR(34)</f>
        <v>#N/A</v>
      </c>
      <c r="F624" s="22" t="e">
        <f>VLOOKUP(C624,SOURCE!$V$3:$AD$2856,9,0)&amp;"           {"&amp;D624&amp;",   "&amp;E624&amp;"},"</f>
        <v>#N/A</v>
      </c>
      <c r="H624" t="b">
        <f>ISNA(VLOOKUP(J624,J$823:J948,1,0))</f>
        <v>1</v>
      </c>
      <c r="I624" s="27" t="e">
        <f>VLOOKUP(C624,SOURCE!V$6:AB$10035,7,0)</f>
        <v>#N/A</v>
      </c>
      <c r="J624" s="28" t="e">
        <f>VLOOKUP(C624,SOURCE!V$6:AB$10035,6,0)</f>
        <v>#N/A</v>
      </c>
      <c r="K624" s="30" t="e">
        <f t="shared" si="44"/>
        <v>#N/A</v>
      </c>
      <c r="L624" s="40" t="e">
        <f>VLOOKUP(C624,SOURCE!V$6:AB$10035,2,0)</f>
        <v>#N/A</v>
      </c>
      <c r="M624" t="e">
        <f>IF(VLOOKUP(I624,SOURCE!B:P,2,0)="/  { itemToBeCoded","To be coded","")</f>
        <v>#N/A</v>
      </c>
      <c r="N624" s="22"/>
      <c r="Q624" s="26" t="e">
        <f>VLOOKUP(I624,SOURCE!B:P,5,0)</f>
        <v>#N/A</v>
      </c>
      <c r="U624" t="e">
        <f t="shared" si="45"/>
        <v>#N/A</v>
      </c>
      <c r="V624" t="e">
        <f t="shared" si="46"/>
        <v>#N/A</v>
      </c>
      <c r="W624" s="22"/>
      <c r="X624" s="22"/>
      <c r="Y624" t="str">
        <f t="shared" si="47"/>
        <v/>
      </c>
    </row>
    <row r="625" spans="1:25" ht="17" thickBot="1">
      <c r="A625" s="24" t="str">
        <f>IF(ISNA(VLOOKUP(D625,D949:D$10322,1,0)),"",1)</f>
        <v/>
      </c>
      <c r="B625" s="24" t="str">
        <f>IF(ISNA(VLOOKUP(E625,E949:E$10322,1,0)),"",1)</f>
        <v/>
      </c>
      <c r="C625" s="2">
        <v>623</v>
      </c>
      <c r="D625" s="2" t="e">
        <f>VLOOKUP(C625,SOURCE!$V$3:$AC$2856,8,0)</f>
        <v>#N/A</v>
      </c>
      <c r="E625" s="26" t="e">
        <f>CHAR(34)&amp;VLOOKUP(C625,SOURCE!$V$3:$AC$2856,6,0)&amp;CHAR(34)</f>
        <v>#N/A</v>
      </c>
      <c r="F625" s="22" t="e">
        <f>VLOOKUP(C625,SOURCE!$V$3:$AD$2856,9,0)&amp;"           {"&amp;D625&amp;",   "&amp;E625&amp;"},"</f>
        <v>#N/A</v>
      </c>
      <c r="H625" t="b">
        <f>ISNA(VLOOKUP(J625,J$823:J949,1,0))</f>
        <v>1</v>
      </c>
      <c r="I625" s="27" t="e">
        <f>VLOOKUP(C625,SOURCE!V$6:AB$10035,7,0)</f>
        <v>#N/A</v>
      </c>
      <c r="J625" s="28" t="e">
        <f>VLOOKUP(C625,SOURCE!V$6:AB$10035,6,0)</f>
        <v>#N/A</v>
      </c>
      <c r="K625" s="30" t="e">
        <f t="shared" si="44"/>
        <v>#N/A</v>
      </c>
      <c r="L625" s="40" t="e">
        <f>VLOOKUP(C625,SOURCE!V$6:AB$10035,2,0)</f>
        <v>#N/A</v>
      </c>
      <c r="M625" t="e">
        <f>IF(VLOOKUP(I625,SOURCE!B:P,2,0)="/  { itemToBeCoded","To be coded","")</f>
        <v>#N/A</v>
      </c>
      <c r="N625" s="22"/>
      <c r="Q625" s="26" t="e">
        <f>VLOOKUP(I625,SOURCE!B:P,5,0)</f>
        <v>#N/A</v>
      </c>
      <c r="U625" t="e">
        <f t="shared" si="45"/>
        <v>#N/A</v>
      </c>
      <c r="V625" t="e">
        <f t="shared" si="46"/>
        <v>#N/A</v>
      </c>
      <c r="W625" s="22"/>
      <c r="X625" s="22"/>
      <c r="Y625" t="str">
        <f t="shared" si="47"/>
        <v/>
      </c>
    </row>
    <row r="626" spans="1:25" ht="17" thickBot="1">
      <c r="A626" s="24" t="str">
        <f>IF(ISNA(VLOOKUP(D626,D950:D$10322,1,0)),"",1)</f>
        <v/>
      </c>
      <c r="B626" s="24" t="str">
        <f>IF(ISNA(VLOOKUP(E626,E950:E$10322,1,0)),"",1)</f>
        <v/>
      </c>
      <c r="C626" s="2">
        <v>624</v>
      </c>
      <c r="D626" s="2" t="e">
        <f>VLOOKUP(C626,SOURCE!$V$3:$AC$2856,8,0)</f>
        <v>#N/A</v>
      </c>
      <c r="E626" s="26" t="e">
        <f>CHAR(34)&amp;VLOOKUP(C626,SOURCE!$V$3:$AC$2856,6,0)&amp;CHAR(34)</f>
        <v>#N/A</v>
      </c>
      <c r="F626" s="22" t="e">
        <f>VLOOKUP(C626,SOURCE!$V$3:$AD$2856,9,0)&amp;"           {"&amp;D626&amp;",   "&amp;E626&amp;"},"</f>
        <v>#N/A</v>
      </c>
      <c r="H626" t="b">
        <f>ISNA(VLOOKUP(J626,J$823:J950,1,0))</f>
        <v>1</v>
      </c>
      <c r="I626" s="27" t="e">
        <f>VLOOKUP(C626,SOURCE!V$6:AB$10035,7,0)</f>
        <v>#N/A</v>
      </c>
      <c r="J626" s="28" t="e">
        <f>VLOOKUP(C626,SOURCE!V$6:AB$10035,6,0)</f>
        <v>#N/A</v>
      </c>
      <c r="K626" s="30" t="e">
        <f t="shared" ref="K626:K640" si="48">SUBSTITUTE(SUBSTITUTE(SUBSTITUTE(SUBSTITUTE(SUBSTITUTE(SUBSTITUTE(SUBSTITUTE(SUBSTITUTE(SUBSTITUTE(SUBSTITUTE(SUBSTITUTE(SUBSTITUTE((SUBSTITUTE(SUBSTITUTE(SUBSTITUTE(SUBSTITUTE(Q626,"STD_SIGMA","SUM"),"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626" s="40" t="e">
        <f>VLOOKUP(C626,SOURCE!V$6:AB$10035,2,0)</f>
        <v>#N/A</v>
      </c>
      <c r="M626" t="e">
        <f>IF(VLOOKUP(I626,SOURCE!B:P,2,0)="/  { itemToBeCoded","To be coded","")</f>
        <v>#N/A</v>
      </c>
      <c r="N626" s="22"/>
      <c r="Q626" s="26" t="e">
        <f>VLOOKUP(I626,SOURCE!B:P,5,0)</f>
        <v>#N/A</v>
      </c>
      <c r="U626" t="e">
        <f t="shared" ref="U626:U640" si="49">SUM(U625,W626)</f>
        <v>#N/A</v>
      </c>
      <c r="V626" t="e">
        <f t="shared" ref="V626:V640" si="50">SUM(V625,IF($O626,X626,0))</f>
        <v>#N/A</v>
      </c>
      <c r="W626" s="22"/>
      <c r="X626" s="22"/>
      <c r="Y626" t="str">
        <f t="shared" ref="Y626:Y640" si="51">IF(AND(N626&lt;&gt;"",X626&lt;&gt;""),"both","")</f>
        <v/>
      </c>
    </row>
    <row r="627" spans="1:25" ht="17" thickBot="1">
      <c r="A627" s="24" t="str">
        <f>IF(ISNA(VLOOKUP(D627,D951:D$10322,1,0)),"",1)</f>
        <v/>
      </c>
      <c r="B627" s="24" t="str">
        <f>IF(ISNA(VLOOKUP(E627,E951:E$10322,1,0)),"",1)</f>
        <v/>
      </c>
      <c r="C627" s="2">
        <v>625</v>
      </c>
      <c r="D627" s="2" t="e">
        <f>VLOOKUP(C627,SOURCE!$V$3:$AC$2856,8,0)</f>
        <v>#N/A</v>
      </c>
      <c r="E627" s="26" t="e">
        <f>CHAR(34)&amp;VLOOKUP(C627,SOURCE!$V$3:$AC$2856,6,0)&amp;CHAR(34)</f>
        <v>#N/A</v>
      </c>
      <c r="F627" s="22" t="e">
        <f>VLOOKUP(C627,SOURCE!$V$3:$AD$2856,9,0)&amp;"           {"&amp;D627&amp;",   "&amp;E627&amp;"},"</f>
        <v>#N/A</v>
      </c>
      <c r="H627" t="b">
        <f>ISNA(VLOOKUP(J627,J$823:J951,1,0))</f>
        <v>1</v>
      </c>
      <c r="I627" s="27" t="e">
        <f>VLOOKUP(C627,SOURCE!V$6:AB$10035,7,0)</f>
        <v>#N/A</v>
      </c>
      <c r="J627" s="28" t="e">
        <f>VLOOKUP(C627,SOURCE!V$6:AB$10035,6,0)</f>
        <v>#N/A</v>
      </c>
      <c r="K627" s="30" t="e">
        <f t="shared" si="48"/>
        <v>#N/A</v>
      </c>
      <c r="L627" s="40" t="e">
        <f>VLOOKUP(C627,SOURCE!V$6:AB$10035,2,0)</f>
        <v>#N/A</v>
      </c>
      <c r="M627" t="e">
        <f>IF(VLOOKUP(I627,SOURCE!B:P,2,0)="/  { itemToBeCoded","To be coded","")</f>
        <v>#N/A</v>
      </c>
      <c r="N627" s="22"/>
      <c r="Q627" s="26" t="e">
        <f>VLOOKUP(I627,SOURCE!B:P,5,0)</f>
        <v>#N/A</v>
      </c>
      <c r="U627" t="e">
        <f t="shared" si="49"/>
        <v>#N/A</v>
      </c>
      <c r="V627" t="e">
        <f t="shared" si="50"/>
        <v>#N/A</v>
      </c>
      <c r="W627" s="22"/>
      <c r="X627" s="22"/>
      <c r="Y627" t="str">
        <f t="shared" si="51"/>
        <v/>
      </c>
    </row>
    <row r="628" spans="1:25" ht="17" thickBot="1">
      <c r="A628" s="24" t="str">
        <f>IF(ISNA(VLOOKUP(D628,D952:D$10322,1,0)),"",1)</f>
        <v/>
      </c>
      <c r="B628" s="24" t="str">
        <f>IF(ISNA(VLOOKUP(E628,E952:E$10322,1,0)),"",1)</f>
        <v/>
      </c>
      <c r="C628" s="2">
        <v>626</v>
      </c>
      <c r="D628" s="2" t="e">
        <f>VLOOKUP(C628,SOURCE!$V$3:$AC$2856,8,0)</f>
        <v>#N/A</v>
      </c>
      <c r="E628" s="26" t="e">
        <f>CHAR(34)&amp;VLOOKUP(C628,SOURCE!$V$3:$AC$2856,6,0)&amp;CHAR(34)</f>
        <v>#N/A</v>
      </c>
      <c r="F628" s="22" t="e">
        <f>VLOOKUP(C628,SOURCE!$V$3:$AD$2856,9,0)&amp;"           {"&amp;D628&amp;",   "&amp;E628&amp;"},"</f>
        <v>#N/A</v>
      </c>
      <c r="H628" t="b">
        <f>ISNA(VLOOKUP(J628,J$823:J952,1,0))</f>
        <v>1</v>
      </c>
      <c r="I628" s="27" t="e">
        <f>VLOOKUP(C628,SOURCE!V$6:AB$10035,7,0)</f>
        <v>#N/A</v>
      </c>
      <c r="J628" s="28" t="e">
        <f>VLOOKUP(C628,SOURCE!V$6:AB$10035,6,0)</f>
        <v>#N/A</v>
      </c>
      <c r="K628" s="30" t="e">
        <f t="shared" si="48"/>
        <v>#N/A</v>
      </c>
      <c r="L628" s="40" t="e">
        <f>VLOOKUP(C628,SOURCE!V$6:AB$10035,2,0)</f>
        <v>#N/A</v>
      </c>
      <c r="M628" t="e">
        <f>IF(VLOOKUP(I628,SOURCE!B:P,2,0)="/  { itemToBeCoded","To be coded","")</f>
        <v>#N/A</v>
      </c>
      <c r="N628" s="22"/>
      <c r="Q628" s="26" t="e">
        <f>VLOOKUP(I628,SOURCE!B:P,5,0)</f>
        <v>#N/A</v>
      </c>
      <c r="U628" t="e">
        <f t="shared" si="49"/>
        <v>#N/A</v>
      </c>
      <c r="V628" t="e">
        <f t="shared" si="50"/>
        <v>#N/A</v>
      </c>
      <c r="W628" s="22"/>
      <c r="X628" s="22"/>
      <c r="Y628" t="str">
        <f t="shared" si="51"/>
        <v/>
      </c>
    </row>
    <row r="629" spans="1:25" ht="17" thickBot="1">
      <c r="A629" s="24" t="str">
        <f>IF(ISNA(VLOOKUP(D629,D953:D$10322,1,0)),"",1)</f>
        <v/>
      </c>
      <c r="B629" s="24" t="str">
        <f>IF(ISNA(VLOOKUP(E629,E953:E$10322,1,0)),"",1)</f>
        <v/>
      </c>
      <c r="C629" s="2">
        <v>627</v>
      </c>
      <c r="D629" s="2" t="e">
        <f>VLOOKUP(C629,SOURCE!$V$3:$AC$2856,8,0)</f>
        <v>#N/A</v>
      </c>
      <c r="E629" s="26" t="e">
        <f>CHAR(34)&amp;VLOOKUP(C629,SOURCE!$V$3:$AC$2856,6,0)&amp;CHAR(34)</f>
        <v>#N/A</v>
      </c>
      <c r="F629" s="22" t="e">
        <f>VLOOKUP(C629,SOURCE!$V$3:$AD$2856,9,0)&amp;"           {"&amp;D629&amp;",   "&amp;E629&amp;"},"</f>
        <v>#N/A</v>
      </c>
      <c r="H629" t="b">
        <f>ISNA(VLOOKUP(J629,J$823:J953,1,0))</f>
        <v>1</v>
      </c>
      <c r="I629" s="27" t="e">
        <f>VLOOKUP(C629,SOURCE!V$6:AB$10035,7,0)</f>
        <v>#N/A</v>
      </c>
      <c r="J629" s="28" t="e">
        <f>VLOOKUP(C629,SOURCE!V$6:AB$10035,6,0)</f>
        <v>#N/A</v>
      </c>
      <c r="K629" s="30" t="e">
        <f t="shared" si="48"/>
        <v>#N/A</v>
      </c>
      <c r="L629" s="40" t="e">
        <f>VLOOKUP(C629,SOURCE!V$6:AB$10035,2,0)</f>
        <v>#N/A</v>
      </c>
      <c r="M629" t="e">
        <f>IF(VLOOKUP(I629,SOURCE!B:P,2,0)="/  { itemToBeCoded","To be coded","")</f>
        <v>#N/A</v>
      </c>
      <c r="N629" s="22"/>
      <c r="Q629" s="26" t="e">
        <f>VLOOKUP(I629,SOURCE!B:P,5,0)</f>
        <v>#N/A</v>
      </c>
      <c r="U629" t="e">
        <f t="shared" si="49"/>
        <v>#N/A</v>
      </c>
      <c r="V629" t="e">
        <f t="shared" si="50"/>
        <v>#N/A</v>
      </c>
      <c r="W629" s="22"/>
      <c r="X629" s="22"/>
      <c r="Y629" t="str">
        <f t="shared" si="51"/>
        <v/>
      </c>
    </row>
    <row r="630" spans="1:25" ht="17" thickBot="1">
      <c r="A630" s="24" t="str">
        <f>IF(ISNA(VLOOKUP(D630,D954:D$10322,1,0)),"",1)</f>
        <v/>
      </c>
      <c r="B630" s="24" t="str">
        <f>IF(ISNA(VLOOKUP(E630,E954:E$10322,1,0)),"",1)</f>
        <v/>
      </c>
      <c r="C630" s="2">
        <v>628</v>
      </c>
      <c r="D630" s="2" t="e">
        <f>VLOOKUP(C630,SOURCE!$V$3:$AC$2856,8,0)</f>
        <v>#N/A</v>
      </c>
      <c r="E630" s="26" t="e">
        <f>CHAR(34)&amp;VLOOKUP(C630,SOURCE!$V$3:$AC$2856,6,0)&amp;CHAR(34)</f>
        <v>#N/A</v>
      </c>
      <c r="F630" s="22" t="e">
        <f>VLOOKUP(C630,SOURCE!$V$3:$AD$2856,9,0)&amp;"           {"&amp;D630&amp;",   "&amp;E630&amp;"},"</f>
        <v>#N/A</v>
      </c>
      <c r="H630" t="b">
        <f>ISNA(VLOOKUP(J630,J$823:J954,1,0))</f>
        <v>1</v>
      </c>
      <c r="I630" s="27" t="e">
        <f>VLOOKUP(C630,SOURCE!V$6:AB$10035,7,0)</f>
        <v>#N/A</v>
      </c>
      <c r="J630" s="28" t="e">
        <f>VLOOKUP(C630,SOURCE!V$6:AB$10035,6,0)</f>
        <v>#N/A</v>
      </c>
      <c r="K630" s="30" t="e">
        <f t="shared" si="48"/>
        <v>#N/A</v>
      </c>
      <c r="L630" s="40" t="e">
        <f>VLOOKUP(C630,SOURCE!V$6:AB$10035,2,0)</f>
        <v>#N/A</v>
      </c>
      <c r="M630" t="e">
        <f>IF(VLOOKUP(I630,SOURCE!B:P,2,0)="/  { itemToBeCoded","To be coded","")</f>
        <v>#N/A</v>
      </c>
      <c r="N630" s="22"/>
      <c r="Q630" s="26" t="e">
        <f>VLOOKUP(I630,SOURCE!B:P,5,0)</f>
        <v>#N/A</v>
      </c>
      <c r="U630" t="e">
        <f t="shared" si="49"/>
        <v>#N/A</v>
      </c>
      <c r="V630" t="e">
        <f t="shared" si="50"/>
        <v>#N/A</v>
      </c>
      <c r="W630" s="22"/>
      <c r="X630" s="22"/>
      <c r="Y630" t="str">
        <f t="shared" si="51"/>
        <v/>
      </c>
    </row>
    <row r="631" spans="1:25" ht="17" thickBot="1">
      <c r="A631" s="24" t="str">
        <f>IF(ISNA(VLOOKUP(D631,D955:D$10322,1,0)),"",1)</f>
        <v/>
      </c>
      <c r="B631" s="24" t="str">
        <f>IF(ISNA(VLOOKUP(E631,E955:E$10322,1,0)),"",1)</f>
        <v/>
      </c>
      <c r="C631" s="2">
        <v>629</v>
      </c>
      <c r="D631" s="2" t="e">
        <f>VLOOKUP(C631,SOURCE!$V$3:$AC$2856,8,0)</f>
        <v>#N/A</v>
      </c>
      <c r="E631" s="26" t="e">
        <f>CHAR(34)&amp;VLOOKUP(C631,SOURCE!$V$3:$AC$2856,6,0)&amp;CHAR(34)</f>
        <v>#N/A</v>
      </c>
      <c r="F631" s="22" t="e">
        <f>VLOOKUP(C631,SOURCE!$V$3:$AD$2856,9,0)&amp;"           {"&amp;D631&amp;",   "&amp;E631&amp;"},"</f>
        <v>#N/A</v>
      </c>
      <c r="H631" t="b">
        <f>ISNA(VLOOKUP(J631,J$823:J955,1,0))</f>
        <v>1</v>
      </c>
      <c r="I631" s="27" t="e">
        <f>VLOOKUP(C631,SOURCE!V$6:AB$10035,7,0)</f>
        <v>#N/A</v>
      </c>
      <c r="J631" s="28" t="e">
        <f>VLOOKUP(C631,SOURCE!V$6:AB$10035,6,0)</f>
        <v>#N/A</v>
      </c>
      <c r="K631" s="30" t="e">
        <f t="shared" si="48"/>
        <v>#N/A</v>
      </c>
      <c r="L631" s="40" t="e">
        <f>VLOOKUP(C631,SOURCE!V$6:AB$10035,2,0)</f>
        <v>#N/A</v>
      </c>
      <c r="M631" t="e">
        <f>IF(VLOOKUP(I631,SOURCE!B:P,2,0)="/  { itemToBeCoded","To be coded","")</f>
        <v>#N/A</v>
      </c>
      <c r="N631" s="22"/>
      <c r="Q631" s="26" t="e">
        <f>VLOOKUP(I631,SOURCE!B:P,5,0)</f>
        <v>#N/A</v>
      </c>
      <c r="U631" t="e">
        <f t="shared" si="49"/>
        <v>#N/A</v>
      </c>
      <c r="V631" t="e">
        <f t="shared" si="50"/>
        <v>#N/A</v>
      </c>
      <c r="W631" s="22"/>
      <c r="X631" s="22"/>
      <c r="Y631" t="str">
        <f t="shared" si="51"/>
        <v/>
      </c>
    </row>
    <row r="632" spans="1:25" ht="17" thickBot="1">
      <c r="A632" s="24" t="str">
        <f>IF(ISNA(VLOOKUP(D632,D956:D$10322,1,0)),"",1)</f>
        <v/>
      </c>
      <c r="B632" s="24" t="str">
        <f>IF(ISNA(VLOOKUP(E632,E956:E$10322,1,0)),"",1)</f>
        <v/>
      </c>
      <c r="C632" s="2">
        <v>630</v>
      </c>
      <c r="D632" s="2" t="e">
        <f>VLOOKUP(C632,SOURCE!$V$3:$AC$2856,8,0)</f>
        <v>#N/A</v>
      </c>
      <c r="E632" s="26" t="e">
        <f>CHAR(34)&amp;VLOOKUP(C632,SOURCE!$V$3:$AC$2856,6,0)&amp;CHAR(34)</f>
        <v>#N/A</v>
      </c>
      <c r="F632" s="22" t="e">
        <f>VLOOKUP(C632,SOURCE!$V$3:$AD$2856,9,0)&amp;"           {"&amp;D632&amp;",   "&amp;E632&amp;"},"</f>
        <v>#N/A</v>
      </c>
      <c r="H632" t="b">
        <f>ISNA(VLOOKUP(J632,J$823:J956,1,0))</f>
        <v>1</v>
      </c>
      <c r="I632" s="27" t="e">
        <f>VLOOKUP(C632,SOURCE!V$6:AB$10035,7,0)</f>
        <v>#N/A</v>
      </c>
      <c r="J632" s="28" t="e">
        <f>VLOOKUP(C632,SOURCE!V$6:AB$10035,6,0)</f>
        <v>#N/A</v>
      </c>
      <c r="K632" s="30" t="e">
        <f t="shared" si="48"/>
        <v>#N/A</v>
      </c>
      <c r="L632" s="40" t="e">
        <f>VLOOKUP(C632,SOURCE!V$6:AB$10035,2,0)</f>
        <v>#N/A</v>
      </c>
      <c r="M632" t="e">
        <f>IF(VLOOKUP(I632,SOURCE!B:P,2,0)="/  { itemToBeCoded","To be coded","")</f>
        <v>#N/A</v>
      </c>
      <c r="N632" s="22"/>
      <c r="Q632" s="26" t="e">
        <f>VLOOKUP(I632,SOURCE!B:P,5,0)</f>
        <v>#N/A</v>
      </c>
      <c r="U632" t="e">
        <f t="shared" si="49"/>
        <v>#N/A</v>
      </c>
      <c r="V632" t="e">
        <f t="shared" si="50"/>
        <v>#N/A</v>
      </c>
      <c r="W632" s="22"/>
      <c r="X632" s="22"/>
      <c r="Y632" t="str">
        <f t="shared" si="51"/>
        <v/>
      </c>
    </row>
    <row r="633" spans="1:25" ht="17" thickBot="1">
      <c r="A633" s="24" t="str">
        <f>IF(ISNA(VLOOKUP(D633,D957:D$10322,1,0)),"",1)</f>
        <v/>
      </c>
      <c r="B633" s="24" t="str">
        <f>IF(ISNA(VLOOKUP(E633,E957:E$10322,1,0)),"",1)</f>
        <v/>
      </c>
      <c r="C633" s="2">
        <v>631</v>
      </c>
      <c r="D633" s="2" t="e">
        <f>VLOOKUP(C633,SOURCE!$V$3:$AC$2856,8,0)</f>
        <v>#N/A</v>
      </c>
      <c r="E633" s="26" t="e">
        <f>CHAR(34)&amp;VLOOKUP(C633,SOURCE!$V$3:$AC$2856,6,0)&amp;CHAR(34)</f>
        <v>#N/A</v>
      </c>
      <c r="F633" s="22" t="e">
        <f>VLOOKUP(C633,SOURCE!$V$3:$AD$2856,9,0)&amp;"           {"&amp;D633&amp;",   "&amp;E633&amp;"},"</f>
        <v>#N/A</v>
      </c>
      <c r="H633" t="b">
        <f>ISNA(VLOOKUP(J633,J$823:J957,1,0))</f>
        <v>1</v>
      </c>
      <c r="I633" s="27" t="e">
        <f>VLOOKUP(C633,SOURCE!V$6:AB$10035,7,0)</f>
        <v>#N/A</v>
      </c>
      <c r="J633" s="28" t="e">
        <f>VLOOKUP(C633,SOURCE!V$6:AB$10035,6,0)</f>
        <v>#N/A</v>
      </c>
      <c r="K633" s="30" t="e">
        <f t="shared" si="48"/>
        <v>#N/A</v>
      </c>
      <c r="L633" s="40" t="e">
        <f>VLOOKUP(C633,SOURCE!V$6:AB$10035,2,0)</f>
        <v>#N/A</v>
      </c>
      <c r="M633" t="e">
        <f>IF(VLOOKUP(I633,SOURCE!B:P,2,0)="/  { itemToBeCoded","To be coded","")</f>
        <v>#N/A</v>
      </c>
      <c r="N633" s="22"/>
      <c r="Q633" s="26" t="e">
        <f>VLOOKUP(I633,SOURCE!B:P,5,0)</f>
        <v>#N/A</v>
      </c>
      <c r="U633" t="e">
        <f t="shared" si="49"/>
        <v>#N/A</v>
      </c>
      <c r="V633" t="e">
        <f t="shared" si="50"/>
        <v>#N/A</v>
      </c>
      <c r="W633" s="22"/>
      <c r="X633" s="22"/>
      <c r="Y633" t="str">
        <f t="shared" si="51"/>
        <v/>
      </c>
    </row>
    <row r="634" spans="1:25" ht="17" thickBot="1">
      <c r="A634" s="24" t="str">
        <f>IF(ISNA(VLOOKUP(D634,D958:D$10322,1,0)),"",1)</f>
        <v/>
      </c>
      <c r="B634" s="24" t="str">
        <f>IF(ISNA(VLOOKUP(E634,E958:E$10322,1,0)),"",1)</f>
        <v/>
      </c>
      <c r="C634" s="2">
        <v>632</v>
      </c>
      <c r="D634" s="2" t="e">
        <f>VLOOKUP(C634,SOURCE!$V$3:$AC$2856,8,0)</f>
        <v>#N/A</v>
      </c>
      <c r="E634" s="26" t="e">
        <f>CHAR(34)&amp;VLOOKUP(C634,SOURCE!$V$3:$AC$2856,6,0)&amp;CHAR(34)</f>
        <v>#N/A</v>
      </c>
      <c r="F634" s="22" t="e">
        <f>VLOOKUP(C634,SOURCE!$V$3:$AD$2856,9,0)&amp;"           {"&amp;D634&amp;",   "&amp;E634&amp;"},"</f>
        <v>#N/A</v>
      </c>
      <c r="H634" t="b">
        <f>ISNA(VLOOKUP(J634,J$823:J958,1,0))</f>
        <v>1</v>
      </c>
      <c r="I634" s="27" t="e">
        <f>VLOOKUP(C634,SOURCE!V$6:AB$10035,7,0)</f>
        <v>#N/A</v>
      </c>
      <c r="J634" s="28" t="e">
        <f>VLOOKUP(C634,SOURCE!V$6:AB$10035,6,0)</f>
        <v>#N/A</v>
      </c>
      <c r="K634" s="30" t="e">
        <f t="shared" si="48"/>
        <v>#N/A</v>
      </c>
      <c r="L634" s="40" t="e">
        <f>VLOOKUP(C634,SOURCE!V$6:AB$10035,2,0)</f>
        <v>#N/A</v>
      </c>
      <c r="M634" t="e">
        <f>IF(VLOOKUP(I634,SOURCE!B:P,2,0)="/  { itemToBeCoded","To be coded","")</f>
        <v>#N/A</v>
      </c>
      <c r="N634" s="22"/>
      <c r="Q634" s="26" t="e">
        <f>VLOOKUP(I634,SOURCE!B:P,5,0)</f>
        <v>#N/A</v>
      </c>
      <c r="U634" t="e">
        <f t="shared" si="49"/>
        <v>#N/A</v>
      </c>
      <c r="V634" t="e">
        <f t="shared" si="50"/>
        <v>#N/A</v>
      </c>
      <c r="W634" s="22"/>
      <c r="X634" s="22"/>
      <c r="Y634" t="str">
        <f t="shared" si="51"/>
        <v/>
      </c>
    </row>
    <row r="635" spans="1:25" ht="17" thickBot="1">
      <c r="A635" s="24" t="str">
        <f>IF(ISNA(VLOOKUP(D635,D959:D$10322,1,0)),"",1)</f>
        <v/>
      </c>
      <c r="B635" s="24" t="str">
        <f>IF(ISNA(VLOOKUP(E635,E959:E$10322,1,0)),"",1)</f>
        <v/>
      </c>
      <c r="C635" s="2">
        <v>633</v>
      </c>
      <c r="D635" s="2" t="e">
        <f>VLOOKUP(C635,SOURCE!$V$3:$AC$2856,8,0)</f>
        <v>#N/A</v>
      </c>
      <c r="E635" s="26" t="e">
        <f>CHAR(34)&amp;VLOOKUP(C635,SOURCE!$V$3:$AC$2856,6,0)&amp;CHAR(34)</f>
        <v>#N/A</v>
      </c>
      <c r="F635" s="22" t="e">
        <f>VLOOKUP(C635,SOURCE!$V$3:$AD$2856,9,0)&amp;"           {"&amp;D635&amp;",   "&amp;E635&amp;"},"</f>
        <v>#N/A</v>
      </c>
      <c r="H635" t="b">
        <f>ISNA(VLOOKUP(J635,J$823:J959,1,0))</f>
        <v>1</v>
      </c>
      <c r="I635" s="27" t="e">
        <f>VLOOKUP(C635,SOURCE!V$6:AB$10035,7,0)</f>
        <v>#N/A</v>
      </c>
      <c r="J635" s="28" t="e">
        <f>VLOOKUP(C635,SOURCE!V$6:AB$10035,6,0)</f>
        <v>#N/A</v>
      </c>
      <c r="K635" s="30" t="e">
        <f t="shared" si="48"/>
        <v>#N/A</v>
      </c>
      <c r="L635" s="40" t="e">
        <f>VLOOKUP(C635,SOURCE!V$6:AB$10035,2,0)</f>
        <v>#N/A</v>
      </c>
      <c r="M635" t="e">
        <f>IF(VLOOKUP(I635,SOURCE!B:P,2,0)="/  { itemToBeCoded","To be coded","")</f>
        <v>#N/A</v>
      </c>
      <c r="N635" s="22"/>
      <c r="Q635" s="26" t="e">
        <f>VLOOKUP(I635,SOURCE!B:P,5,0)</f>
        <v>#N/A</v>
      </c>
      <c r="U635" t="e">
        <f t="shared" si="49"/>
        <v>#N/A</v>
      </c>
      <c r="V635" t="e">
        <f t="shared" si="50"/>
        <v>#N/A</v>
      </c>
      <c r="W635" s="22"/>
      <c r="X635" s="22"/>
      <c r="Y635" t="str">
        <f t="shared" si="51"/>
        <v/>
      </c>
    </row>
    <row r="636" spans="1:25" ht="17" thickBot="1">
      <c r="A636" s="24" t="str">
        <f>IF(ISNA(VLOOKUP(D636,D960:D$10322,1,0)),"",1)</f>
        <v/>
      </c>
      <c r="B636" s="24" t="str">
        <f>IF(ISNA(VLOOKUP(E636,E960:E$10322,1,0)),"",1)</f>
        <v/>
      </c>
      <c r="C636" s="2">
        <v>634</v>
      </c>
      <c r="D636" s="2" t="e">
        <f>VLOOKUP(C636,SOURCE!$V$3:$AC$2856,8,0)</f>
        <v>#N/A</v>
      </c>
      <c r="E636" s="26" t="e">
        <f>CHAR(34)&amp;VLOOKUP(C636,SOURCE!$V$3:$AC$2856,6,0)&amp;CHAR(34)</f>
        <v>#N/A</v>
      </c>
      <c r="F636" s="22" t="e">
        <f>VLOOKUP(C636,SOURCE!$V$3:$AD$2856,9,0)&amp;"           {"&amp;D636&amp;",   "&amp;E636&amp;"},"</f>
        <v>#N/A</v>
      </c>
      <c r="H636" t="b">
        <f>ISNA(VLOOKUP(J636,J$823:J960,1,0))</f>
        <v>1</v>
      </c>
      <c r="I636" s="27" t="e">
        <f>VLOOKUP(C636,SOURCE!V$6:AB$10035,7,0)</f>
        <v>#N/A</v>
      </c>
      <c r="J636" s="28" t="e">
        <f>VLOOKUP(C636,SOURCE!V$6:AB$10035,6,0)</f>
        <v>#N/A</v>
      </c>
      <c r="K636" s="30" t="e">
        <f t="shared" si="48"/>
        <v>#N/A</v>
      </c>
      <c r="L636" s="40" t="e">
        <f>VLOOKUP(C636,SOURCE!V$6:AB$10035,2,0)</f>
        <v>#N/A</v>
      </c>
      <c r="M636" t="e">
        <f>IF(VLOOKUP(I636,SOURCE!B:P,2,0)="/  { itemToBeCoded","To be coded","")</f>
        <v>#N/A</v>
      </c>
      <c r="N636" s="22"/>
      <c r="Q636" s="26" t="e">
        <f>VLOOKUP(I636,SOURCE!B:P,5,0)</f>
        <v>#N/A</v>
      </c>
      <c r="U636" t="e">
        <f t="shared" si="49"/>
        <v>#N/A</v>
      </c>
      <c r="V636" t="e">
        <f t="shared" si="50"/>
        <v>#N/A</v>
      </c>
      <c r="W636" s="22"/>
      <c r="X636" s="22"/>
      <c r="Y636" t="str">
        <f t="shared" si="51"/>
        <v/>
      </c>
    </row>
    <row r="637" spans="1:25" ht="17" thickBot="1">
      <c r="A637" s="24" t="str">
        <f>IF(ISNA(VLOOKUP(D637,D961:D$10322,1,0)),"",1)</f>
        <v/>
      </c>
      <c r="B637" s="24" t="str">
        <f>IF(ISNA(VLOOKUP(E637,E961:E$10322,1,0)),"",1)</f>
        <v/>
      </c>
      <c r="C637" s="2">
        <v>635</v>
      </c>
      <c r="D637" s="2" t="e">
        <f>VLOOKUP(C637,SOURCE!$V$3:$AC$2856,8,0)</f>
        <v>#N/A</v>
      </c>
      <c r="E637" s="26" t="e">
        <f>CHAR(34)&amp;VLOOKUP(C637,SOURCE!$V$3:$AC$2856,6,0)&amp;CHAR(34)</f>
        <v>#N/A</v>
      </c>
      <c r="F637" s="22" t="e">
        <f>VLOOKUP(C637,SOURCE!$V$3:$AD$2856,9,0)&amp;"           {"&amp;D637&amp;",   "&amp;E637&amp;"},"</f>
        <v>#N/A</v>
      </c>
      <c r="H637" t="b">
        <f>ISNA(VLOOKUP(J637,J$823:J961,1,0))</f>
        <v>1</v>
      </c>
      <c r="I637" s="27" t="e">
        <f>VLOOKUP(C637,SOURCE!V$6:AB$10035,7,0)</f>
        <v>#N/A</v>
      </c>
      <c r="J637" s="28" t="e">
        <f>VLOOKUP(C637,SOURCE!V$6:AB$10035,6,0)</f>
        <v>#N/A</v>
      </c>
      <c r="K637" s="30" t="e">
        <f t="shared" si="48"/>
        <v>#N/A</v>
      </c>
      <c r="L637" s="40" t="e">
        <f>VLOOKUP(C637,SOURCE!V$6:AB$10035,2,0)</f>
        <v>#N/A</v>
      </c>
      <c r="M637" t="e">
        <f>IF(VLOOKUP(I637,SOURCE!B:P,2,0)="/  { itemToBeCoded","To be coded","")</f>
        <v>#N/A</v>
      </c>
      <c r="N637" s="22"/>
      <c r="Q637" s="26" t="e">
        <f>VLOOKUP(I637,SOURCE!B:P,5,0)</f>
        <v>#N/A</v>
      </c>
      <c r="U637" t="e">
        <f t="shared" si="49"/>
        <v>#N/A</v>
      </c>
      <c r="V637" t="e">
        <f t="shared" si="50"/>
        <v>#N/A</v>
      </c>
      <c r="W637" s="22"/>
      <c r="X637" s="22"/>
      <c r="Y637" t="str">
        <f t="shared" si="51"/>
        <v/>
      </c>
    </row>
    <row r="638" spans="1:25" ht="17" thickBot="1">
      <c r="A638" s="24" t="str">
        <f>IF(ISNA(VLOOKUP(D638,D962:D$10322,1,0)),"",1)</f>
        <v/>
      </c>
      <c r="B638" s="24" t="str">
        <f>IF(ISNA(VLOOKUP(E638,E962:E$10322,1,0)),"",1)</f>
        <v/>
      </c>
      <c r="C638" s="2">
        <v>636</v>
      </c>
      <c r="D638" s="2" t="e">
        <f>VLOOKUP(C638,SOURCE!$V$3:$AC$2856,8,0)</f>
        <v>#N/A</v>
      </c>
      <c r="E638" s="26" t="e">
        <f>CHAR(34)&amp;VLOOKUP(C638,SOURCE!$V$3:$AC$2856,6,0)&amp;CHAR(34)</f>
        <v>#N/A</v>
      </c>
      <c r="F638" s="22" t="e">
        <f>VLOOKUP(C638,SOURCE!$V$3:$AD$2856,9,0)&amp;"           {"&amp;D638&amp;",   "&amp;E638&amp;"},"</f>
        <v>#N/A</v>
      </c>
      <c r="H638" t="b">
        <f>ISNA(VLOOKUP(J638,J$823:J962,1,0))</f>
        <v>1</v>
      </c>
      <c r="I638" s="27" t="e">
        <f>VLOOKUP(C638,SOURCE!V$6:AB$10035,7,0)</f>
        <v>#N/A</v>
      </c>
      <c r="J638" s="28" t="e">
        <f>VLOOKUP(C638,SOURCE!V$6:AB$10035,6,0)</f>
        <v>#N/A</v>
      </c>
      <c r="K638" s="30" t="e">
        <f t="shared" si="48"/>
        <v>#N/A</v>
      </c>
      <c r="L638" s="40" t="e">
        <f>VLOOKUP(C638,SOURCE!V$6:AB$10035,2,0)</f>
        <v>#N/A</v>
      </c>
      <c r="M638" t="e">
        <f>IF(VLOOKUP(I638,SOURCE!B:P,2,0)="/  { itemToBeCoded","To be coded","")</f>
        <v>#N/A</v>
      </c>
      <c r="N638" s="22"/>
      <c r="Q638" s="26" t="e">
        <f>VLOOKUP(I638,SOURCE!B:P,5,0)</f>
        <v>#N/A</v>
      </c>
      <c r="U638" t="e">
        <f t="shared" si="49"/>
        <v>#N/A</v>
      </c>
      <c r="V638" t="e">
        <f t="shared" si="50"/>
        <v>#N/A</v>
      </c>
      <c r="W638" s="22"/>
      <c r="X638" s="22"/>
      <c r="Y638" t="str">
        <f t="shared" si="51"/>
        <v/>
      </c>
    </row>
    <row r="639" spans="1:25" ht="17" thickBot="1">
      <c r="A639" s="24" t="str">
        <f>IF(ISNA(VLOOKUP(D639,D963:D$10322,1,0)),"",1)</f>
        <v/>
      </c>
      <c r="B639" s="24" t="str">
        <f>IF(ISNA(VLOOKUP(E639,E963:E$10322,1,0)),"",1)</f>
        <v/>
      </c>
      <c r="C639" s="2">
        <v>637</v>
      </c>
      <c r="D639" s="2" t="e">
        <f>VLOOKUP(C639,SOURCE!$V$3:$AC$2856,8,0)</f>
        <v>#N/A</v>
      </c>
      <c r="E639" s="26" t="e">
        <f>CHAR(34)&amp;VLOOKUP(C639,SOURCE!$V$3:$AC$2856,6,0)&amp;CHAR(34)</f>
        <v>#N/A</v>
      </c>
      <c r="F639" s="22" t="e">
        <f>VLOOKUP(C639,SOURCE!$V$3:$AD$2856,9,0)&amp;"           {"&amp;D639&amp;",   "&amp;E639&amp;"},"</f>
        <v>#N/A</v>
      </c>
      <c r="H639" t="b">
        <f>ISNA(VLOOKUP(J639,J$823:J963,1,0))</f>
        <v>1</v>
      </c>
      <c r="I639" s="27" t="e">
        <f>VLOOKUP(C639,SOURCE!V$6:AB$10035,7,0)</f>
        <v>#N/A</v>
      </c>
      <c r="J639" s="28" t="e">
        <f>VLOOKUP(C639,SOURCE!V$6:AB$10035,6,0)</f>
        <v>#N/A</v>
      </c>
      <c r="K639" s="30" t="e">
        <f t="shared" si="48"/>
        <v>#N/A</v>
      </c>
      <c r="L639" s="40" t="e">
        <f>VLOOKUP(C639,SOURCE!V$6:AB$10035,2,0)</f>
        <v>#N/A</v>
      </c>
      <c r="M639" t="e">
        <f>IF(VLOOKUP(I639,SOURCE!B:P,2,0)="/  { itemToBeCoded","To be coded","")</f>
        <v>#N/A</v>
      </c>
      <c r="N639" s="22"/>
      <c r="Q639" s="26" t="e">
        <f>VLOOKUP(I639,SOURCE!B:P,5,0)</f>
        <v>#N/A</v>
      </c>
      <c r="U639" t="e">
        <f t="shared" si="49"/>
        <v>#N/A</v>
      </c>
      <c r="V639" t="e">
        <f t="shared" si="50"/>
        <v>#N/A</v>
      </c>
      <c r="W639" s="22"/>
      <c r="X639" s="22"/>
      <c r="Y639" t="str">
        <f t="shared" si="51"/>
        <v/>
      </c>
    </row>
    <row r="640" spans="1:25" ht="17" thickBot="1">
      <c r="A640" s="24" t="str">
        <f>IF(ISNA(VLOOKUP(D640,D964:D$10322,1,0)),"",1)</f>
        <v/>
      </c>
      <c r="B640" s="24" t="str">
        <f>IF(ISNA(VLOOKUP(E640,E964:E$10322,1,0)),"",1)</f>
        <v/>
      </c>
      <c r="C640" s="2">
        <v>638</v>
      </c>
      <c r="D640" s="2" t="e">
        <f>VLOOKUP(C640,SOURCE!$V$3:$AC$2856,8,0)</f>
        <v>#N/A</v>
      </c>
      <c r="E640" s="26" t="e">
        <f>CHAR(34)&amp;VLOOKUP(C640,SOURCE!$V$3:$AC$2856,6,0)&amp;CHAR(34)</f>
        <v>#N/A</v>
      </c>
      <c r="F640" s="22" t="e">
        <f>VLOOKUP(C640,SOURCE!$V$3:$AD$2856,9,0)&amp;"           {"&amp;D640&amp;",   "&amp;E640&amp;"},"</f>
        <v>#N/A</v>
      </c>
      <c r="H640" t="b">
        <f>ISNA(VLOOKUP(J640,J$823:J964,1,0))</f>
        <v>1</v>
      </c>
      <c r="I640" s="27" t="e">
        <f>VLOOKUP(C640,SOURCE!V$6:AB$10035,7,0)</f>
        <v>#N/A</v>
      </c>
      <c r="J640" s="28" t="e">
        <f>VLOOKUP(C640,SOURCE!V$6:AB$10035,6,0)</f>
        <v>#N/A</v>
      </c>
      <c r="K640" s="30" t="e">
        <f t="shared" si="48"/>
        <v>#N/A</v>
      </c>
      <c r="L640" s="40" t="e">
        <f>VLOOKUP(C640,SOURCE!V$6:AB$10035,2,0)</f>
        <v>#N/A</v>
      </c>
      <c r="M640" t="e">
        <f>IF(VLOOKUP(I640,SOURCE!B:P,2,0)="/  { itemToBeCoded","To be coded","")</f>
        <v>#N/A</v>
      </c>
      <c r="N640" s="22"/>
      <c r="Q640" s="26" t="e">
        <f>VLOOKUP(I640,SOURCE!B:P,5,0)</f>
        <v>#N/A</v>
      </c>
      <c r="U640" t="e">
        <f t="shared" si="49"/>
        <v>#N/A</v>
      </c>
      <c r="V640" t="e">
        <f t="shared" si="50"/>
        <v>#N/A</v>
      </c>
      <c r="W640" s="22"/>
      <c r="X640" s="22"/>
      <c r="Y640" t="str">
        <f t="shared" si="51"/>
        <v/>
      </c>
    </row>
    <row r="641" spans="1:25" ht="17" thickBot="1">
      <c r="A641" s="24" t="str">
        <f>IF(ISNA(VLOOKUP(D641,D965:D$10322,1,0)),"",1)</f>
        <v/>
      </c>
      <c r="B641" s="24" t="str">
        <f>IF(ISNA(VLOOKUP(E641,E965:E$10322,1,0)),"",1)</f>
        <v/>
      </c>
      <c r="C641" s="2">
        <v>639</v>
      </c>
      <c r="D641" s="2" t="e">
        <f>VLOOKUP(C641,SOURCE!$V$3:$AC$2856,8,0)</f>
        <v>#N/A</v>
      </c>
      <c r="E641" s="26" t="e">
        <f>CHAR(34)&amp;VLOOKUP(C641,SOURCE!$V$3:$AC$2856,6,0)&amp;CHAR(34)</f>
        <v>#N/A</v>
      </c>
      <c r="F641" s="22" t="e">
        <f>VLOOKUP(C641,SOURCE!$V$3:$AD$2856,9,0)&amp;"           {"&amp;D641&amp;",   "&amp;E641&amp;"},"</f>
        <v>#N/A</v>
      </c>
      <c r="H641" t="b">
        <f>ISNA(VLOOKUP(J641,J$823:J965,1,0))</f>
        <v>1</v>
      </c>
      <c r="I641" s="27" t="e">
        <f>VLOOKUP(C641,SOURCE!V$6:AB$10035,7,0)</f>
        <v>#N/A</v>
      </c>
      <c r="J641" s="28" t="e">
        <f>VLOOKUP(C641,SOURCE!V$6:AB$10035,6,0)</f>
        <v>#N/A</v>
      </c>
      <c r="K641" s="30" t="e">
        <f t="shared" ref="K641:K674" si="52">SUBSTITUTE(SUBSTITUTE(SUBSTITUTE(SUBSTITUTE(SUBSTITUTE(SUBSTITUTE(SUBSTITUTE(SUBSTITUTE(SUBSTITUTE(SUBSTITUTE(SUBSTITUTE(SUBSTITUTE((SUBSTITUTE(SUBSTITUTE(SUBSTITUTE(SUBSTITUTE(Q641,"STD_SIGMA","SUM"),"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641" s="40" t="e">
        <f>VLOOKUP(C641,SOURCE!V$6:AB$10035,2,0)</f>
        <v>#N/A</v>
      </c>
      <c r="M641" t="e">
        <f>IF(VLOOKUP(I641,SOURCE!B:P,2,0)="/  { itemToBeCoded","To be coded","")</f>
        <v>#N/A</v>
      </c>
      <c r="N641" s="22"/>
      <c r="Q641" s="26" t="e">
        <f>VLOOKUP(I641,SOURCE!B:P,5,0)</f>
        <v>#N/A</v>
      </c>
      <c r="U641" t="e">
        <f t="shared" ref="U641:U674" si="53">SUM(U640,W641)</f>
        <v>#N/A</v>
      </c>
      <c r="V641" t="e">
        <f t="shared" ref="V641:V674" si="54">SUM(V640,IF($O641,X641,0))</f>
        <v>#N/A</v>
      </c>
      <c r="W641" s="22"/>
      <c r="X641" s="22"/>
      <c r="Y641" t="str">
        <f t="shared" ref="Y641:Y674" si="55">IF(AND(N641&lt;&gt;"",X641&lt;&gt;""),"both","")</f>
        <v/>
      </c>
    </row>
    <row r="642" spans="1:25" ht="17" thickBot="1">
      <c r="A642" s="24" t="str">
        <f>IF(ISNA(VLOOKUP(D642,D966:D$10322,1,0)),"",1)</f>
        <v/>
      </c>
      <c r="B642" s="24" t="str">
        <f>IF(ISNA(VLOOKUP(E642,E966:E$10322,1,0)),"",1)</f>
        <v/>
      </c>
      <c r="C642" s="2">
        <v>640</v>
      </c>
      <c r="D642" s="2" t="e">
        <f>VLOOKUP(C642,SOURCE!$V$3:$AC$2856,8,0)</f>
        <v>#N/A</v>
      </c>
      <c r="E642" s="26" t="e">
        <f>CHAR(34)&amp;VLOOKUP(C642,SOURCE!$V$3:$AC$2856,6,0)&amp;CHAR(34)</f>
        <v>#N/A</v>
      </c>
      <c r="F642" s="22" t="e">
        <f>VLOOKUP(C642,SOURCE!$V$3:$AD$2856,9,0)&amp;"           {"&amp;D642&amp;",   "&amp;E642&amp;"},"</f>
        <v>#N/A</v>
      </c>
      <c r="H642" t="b">
        <f>ISNA(VLOOKUP(J642,J$823:J966,1,0))</f>
        <v>1</v>
      </c>
      <c r="I642" s="27" t="e">
        <f>VLOOKUP(C642,SOURCE!V$6:AB$10035,7,0)</f>
        <v>#N/A</v>
      </c>
      <c r="J642" s="28" t="e">
        <f>VLOOKUP(C642,SOURCE!V$6:AB$10035,6,0)</f>
        <v>#N/A</v>
      </c>
      <c r="K642" s="30" t="e">
        <f t="shared" si="52"/>
        <v>#N/A</v>
      </c>
      <c r="L642" s="40" t="e">
        <f>VLOOKUP(C642,SOURCE!V$6:AB$10035,2,0)</f>
        <v>#N/A</v>
      </c>
      <c r="M642" t="e">
        <f>IF(VLOOKUP(I642,SOURCE!B:P,2,0)="/  { itemToBeCoded","To be coded","")</f>
        <v>#N/A</v>
      </c>
      <c r="N642" s="22"/>
      <c r="Q642" s="26" t="e">
        <f>VLOOKUP(I642,SOURCE!B:P,5,0)</f>
        <v>#N/A</v>
      </c>
      <c r="U642" t="e">
        <f t="shared" si="53"/>
        <v>#N/A</v>
      </c>
      <c r="V642" t="e">
        <f t="shared" si="54"/>
        <v>#N/A</v>
      </c>
      <c r="W642" s="22"/>
      <c r="X642" s="22"/>
      <c r="Y642" t="str">
        <f t="shared" si="55"/>
        <v/>
      </c>
    </row>
    <row r="643" spans="1:25" ht="17" thickBot="1">
      <c r="A643" s="24" t="str">
        <f>IF(ISNA(VLOOKUP(D643,D967:D$10322,1,0)),"",1)</f>
        <v/>
      </c>
      <c r="B643" s="24" t="str">
        <f>IF(ISNA(VLOOKUP(E643,E967:E$10322,1,0)),"",1)</f>
        <v/>
      </c>
      <c r="C643" s="2">
        <v>641</v>
      </c>
      <c r="D643" s="2" t="e">
        <f>VLOOKUP(C643,SOURCE!$V$3:$AC$2856,8,0)</f>
        <v>#N/A</v>
      </c>
      <c r="E643" s="26" t="e">
        <f>CHAR(34)&amp;VLOOKUP(C643,SOURCE!$V$3:$AC$2856,6,0)&amp;CHAR(34)</f>
        <v>#N/A</v>
      </c>
      <c r="F643" s="22" t="e">
        <f>VLOOKUP(C643,SOURCE!$V$3:$AD$2856,9,0)&amp;"           {"&amp;D643&amp;",   "&amp;E643&amp;"},"</f>
        <v>#N/A</v>
      </c>
      <c r="H643" t="b">
        <f>ISNA(VLOOKUP(J643,J$823:J967,1,0))</f>
        <v>1</v>
      </c>
      <c r="I643" s="27" t="e">
        <f>VLOOKUP(C643,SOURCE!V$6:AB$10035,7,0)</f>
        <v>#N/A</v>
      </c>
      <c r="J643" s="28" t="e">
        <f>VLOOKUP(C643,SOURCE!V$6:AB$10035,6,0)</f>
        <v>#N/A</v>
      </c>
      <c r="K643" s="30" t="e">
        <f t="shared" si="52"/>
        <v>#N/A</v>
      </c>
      <c r="L643" s="40" t="e">
        <f>VLOOKUP(C643,SOURCE!V$6:AB$10035,2,0)</f>
        <v>#N/A</v>
      </c>
      <c r="M643" t="e">
        <f>IF(VLOOKUP(I643,SOURCE!B:P,2,0)="/  { itemToBeCoded","To be coded","")</f>
        <v>#N/A</v>
      </c>
      <c r="N643" s="22"/>
      <c r="Q643" s="26" t="e">
        <f>VLOOKUP(I643,SOURCE!B:P,5,0)</f>
        <v>#N/A</v>
      </c>
      <c r="U643" t="e">
        <f t="shared" si="53"/>
        <v>#N/A</v>
      </c>
      <c r="V643" t="e">
        <f t="shared" si="54"/>
        <v>#N/A</v>
      </c>
      <c r="W643" s="22"/>
      <c r="X643" s="22"/>
      <c r="Y643" t="str">
        <f t="shared" si="55"/>
        <v/>
      </c>
    </row>
    <row r="644" spans="1:25" ht="17" thickBot="1">
      <c r="A644" s="24" t="str">
        <f>IF(ISNA(VLOOKUP(D644,D968:D$10322,1,0)),"",1)</f>
        <v/>
      </c>
      <c r="B644" s="24" t="str">
        <f>IF(ISNA(VLOOKUP(E644,E968:E$10322,1,0)),"",1)</f>
        <v/>
      </c>
      <c r="C644" s="2">
        <v>642</v>
      </c>
      <c r="D644" s="2" t="e">
        <f>VLOOKUP(C644,SOURCE!$V$3:$AC$2856,8,0)</f>
        <v>#N/A</v>
      </c>
      <c r="E644" s="26" t="e">
        <f>CHAR(34)&amp;VLOOKUP(C644,SOURCE!$V$3:$AC$2856,6,0)&amp;CHAR(34)</f>
        <v>#N/A</v>
      </c>
      <c r="F644" s="22" t="e">
        <f>VLOOKUP(C644,SOURCE!$V$3:$AD$2856,9,0)&amp;"           {"&amp;D644&amp;",   "&amp;E644&amp;"},"</f>
        <v>#N/A</v>
      </c>
      <c r="H644" t="b">
        <f>ISNA(VLOOKUP(J644,J$823:J968,1,0))</f>
        <v>1</v>
      </c>
      <c r="I644" s="27" t="e">
        <f>VLOOKUP(C644,SOURCE!V$6:AB$10035,7,0)</f>
        <v>#N/A</v>
      </c>
      <c r="J644" s="28" t="e">
        <f>VLOOKUP(C644,SOURCE!V$6:AB$10035,6,0)</f>
        <v>#N/A</v>
      </c>
      <c r="K644" s="30" t="e">
        <f t="shared" si="52"/>
        <v>#N/A</v>
      </c>
      <c r="L644" s="40" t="e">
        <f>VLOOKUP(C644,SOURCE!V$6:AB$10035,2,0)</f>
        <v>#N/A</v>
      </c>
      <c r="M644" t="e">
        <f>IF(VLOOKUP(I644,SOURCE!B:P,2,0)="/  { itemToBeCoded","To be coded","")</f>
        <v>#N/A</v>
      </c>
      <c r="N644" s="22"/>
      <c r="Q644" s="26" t="e">
        <f>VLOOKUP(I644,SOURCE!B:P,5,0)</f>
        <v>#N/A</v>
      </c>
      <c r="U644" t="e">
        <f t="shared" si="53"/>
        <v>#N/A</v>
      </c>
      <c r="V644" t="e">
        <f t="shared" si="54"/>
        <v>#N/A</v>
      </c>
      <c r="W644" s="22"/>
      <c r="X644" s="22"/>
      <c r="Y644" t="str">
        <f t="shared" si="55"/>
        <v/>
      </c>
    </row>
    <row r="645" spans="1:25" ht="17" thickBot="1">
      <c r="A645" s="24" t="str">
        <f>IF(ISNA(VLOOKUP(D645,D969:D$10322,1,0)),"",1)</f>
        <v/>
      </c>
      <c r="B645" s="24" t="str">
        <f>IF(ISNA(VLOOKUP(E645,E969:E$10322,1,0)),"",1)</f>
        <v/>
      </c>
      <c r="C645" s="2">
        <v>643</v>
      </c>
      <c r="D645" s="2" t="e">
        <f>VLOOKUP(C645,SOURCE!$V$3:$AC$2856,8,0)</f>
        <v>#N/A</v>
      </c>
      <c r="E645" s="26" t="e">
        <f>CHAR(34)&amp;VLOOKUP(C645,SOURCE!$V$3:$AC$2856,6,0)&amp;CHAR(34)</f>
        <v>#N/A</v>
      </c>
      <c r="F645" s="22" t="e">
        <f>VLOOKUP(C645,SOURCE!$V$3:$AD$2856,9,0)&amp;"           {"&amp;D645&amp;",   "&amp;E645&amp;"},"</f>
        <v>#N/A</v>
      </c>
      <c r="H645" t="b">
        <f>ISNA(VLOOKUP(J645,J$823:J969,1,0))</f>
        <v>1</v>
      </c>
      <c r="I645" s="27" t="e">
        <f>VLOOKUP(C645,SOURCE!V$6:AB$10035,7,0)</f>
        <v>#N/A</v>
      </c>
      <c r="J645" s="28" t="e">
        <f>VLOOKUP(C645,SOURCE!V$6:AB$10035,6,0)</f>
        <v>#N/A</v>
      </c>
      <c r="K645" s="30" t="e">
        <f t="shared" si="52"/>
        <v>#N/A</v>
      </c>
      <c r="L645" s="40" t="e">
        <f>VLOOKUP(C645,SOURCE!V$6:AB$10035,2,0)</f>
        <v>#N/A</v>
      </c>
      <c r="M645" t="e">
        <f>IF(VLOOKUP(I645,SOURCE!B:P,2,0)="/  { itemToBeCoded","To be coded","")</f>
        <v>#N/A</v>
      </c>
      <c r="N645" s="22"/>
      <c r="Q645" s="26" t="e">
        <f>VLOOKUP(I645,SOURCE!B:P,5,0)</f>
        <v>#N/A</v>
      </c>
      <c r="U645" t="e">
        <f t="shared" si="53"/>
        <v>#N/A</v>
      </c>
      <c r="V645" t="e">
        <f t="shared" si="54"/>
        <v>#N/A</v>
      </c>
      <c r="W645" s="22"/>
      <c r="X645" s="22"/>
      <c r="Y645" t="str">
        <f t="shared" si="55"/>
        <v/>
      </c>
    </row>
    <row r="646" spans="1:25" ht="17" thickBot="1">
      <c r="A646" s="24" t="str">
        <f>IF(ISNA(VLOOKUP(D646,D970:D$10322,1,0)),"",1)</f>
        <v/>
      </c>
      <c r="B646" s="24" t="str">
        <f>IF(ISNA(VLOOKUP(E646,E970:E$10322,1,0)),"",1)</f>
        <v/>
      </c>
      <c r="C646" s="2">
        <v>644</v>
      </c>
      <c r="D646" s="2" t="e">
        <f>VLOOKUP(C646,SOURCE!$V$3:$AC$2856,8,0)</f>
        <v>#N/A</v>
      </c>
      <c r="E646" s="26" t="e">
        <f>CHAR(34)&amp;VLOOKUP(C646,SOURCE!$V$3:$AC$2856,6,0)&amp;CHAR(34)</f>
        <v>#N/A</v>
      </c>
      <c r="F646" s="22" t="e">
        <f>VLOOKUP(C646,SOURCE!$V$3:$AD$2856,9,0)&amp;"           {"&amp;D646&amp;",   "&amp;E646&amp;"},"</f>
        <v>#N/A</v>
      </c>
      <c r="H646" t="b">
        <f>ISNA(VLOOKUP(J646,J$823:J970,1,0))</f>
        <v>1</v>
      </c>
      <c r="I646" s="27" t="e">
        <f>VLOOKUP(C646,SOURCE!V$6:AB$10035,7,0)</f>
        <v>#N/A</v>
      </c>
      <c r="J646" s="28" t="e">
        <f>VLOOKUP(C646,SOURCE!V$6:AB$10035,6,0)</f>
        <v>#N/A</v>
      </c>
      <c r="K646" s="30" t="e">
        <f t="shared" si="52"/>
        <v>#N/A</v>
      </c>
      <c r="L646" s="40" t="e">
        <f>VLOOKUP(C646,SOURCE!V$6:AB$10035,2,0)</f>
        <v>#N/A</v>
      </c>
      <c r="M646" t="e">
        <f>IF(VLOOKUP(I646,SOURCE!B:P,2,0)="/  { itemToBeCoded","To be coded","")</f>
        <v>#N/A</v>
      </c>
      <c r="N646" s="22"/>
      <c r="Q646" s="26" t="e">
        <f>VLOOKUP(I646,SOURCE!B:P,5,0)</f>
        <v>#N/A</v>
      </c>
      <c r="U646" t="e">
        <f t="shared" si="53"/>
        <v>#N/A</v>
      </c>
      <c r="V646" t="e">
        <f t="shared" si="54"/>
        <v>#N/A</v>
      </c>
      <c r="W646" s="22"/>
      <c r="X646" s="22"/>
      <c r="Y646" t="str">
        <f t="shared" si="55"/>
        <v/>
      </c>
    </row>
    <row r="647" spans="1:25" ht="17" thickBot="1">
      <c r="A647" s="24" t="str">
        <f>IF(ISNA(VLOOKUP(D647,D971:D$10322,1,0)),"",1)</f>
        <v/>
      </c>
      <c r="B647" s="24" t="str">
        <f>IF(ISNA(VLOOKUP(E647,E971:E$10322,1,0)),"",1)</f>
        <v/>
      </c>
      <c r="C647" s="2">
        <v>645</v>
      </c>
      <c r="D647" s="2" t="e">
        <f>VLOOKUP(C647,SOURCE!$V$3:$AC$2856,8,0)</f>
        <v>#N/A</v>
      </c>
      <c r="E647" s="26" t="e">
        <f>CHAR(34)&amp;VLOOKUP(C647,SOURCE!$V$3:$AC$2856,6,0)&amp;CHAR(34)</f>
        <v>#N/A</v>
      </c>
      <c r="F647" s="22" t="e">
        <f>VLOOKUP(C647,SOURCE!$V$3:$AD$2856,9,0)&amp;"           {"&amp;D647&amp;",   "&amp;E647&amp;"},"</f>
        <v>#N/A</v>
      </c>
      <c r="H647" t="b">
        <f>ISNA(VLOOKUP(J647,J$823:J971,1,0))</f>
        <v>1</v>
      </c>
      <c r="I647" s="27" t="e">
        <f>VLOOKUP(C647,SOURCE!V$6:AB$10035,7,0)</f>
        <v>#N/A</v>
      </c>
      <c r="J647" s="28" t="e">
        <f>VLOOKUP(C647,SOURCE!V$6:AB$10035,6,0)</f>
        <v>#N/A</v>
      </c>
      <c r="K647" s="30" t="e">
        <f t="shared" si="52"/>
        <v>#N/A</v>
      </c>
      <c r="L647" s="40" t="e">
        <f>VLOOKUP(C647,SOURCE!V$6:AB$10035,2,0)</f>
        <v>#N/A</v>
      </c>
      <c r="M647" t="e">
        <f>IF(VLOOKUP(I647,SOURCE!B:P,2,0)="/  { itemToBeCoded","To be coded","")</f>
        <v>#N/A</v>
      </c>
      <c r="N647" s="22"/>
      <c r="Q647" s="26" t="e">
        <f>VLOOKUP(I647,SOURCE!B:P,5,0)</f>
        <v>#N/A</v>
      </c>
      <c r="U647" t="e">
        <f t="shared" si="53"/>
        <v>#N/A</v>
      </c>
      <c r="V647" t="e">
        <f t="shared" si="54"/>
        <v>#N/A</v>
      </c>
      <c r="W647" s="22"/>
      <c r="X647" s="22"/>
      <c r="Y647" t="str">
        <f t="shared" si="55"/>
        <v/>
      </c>
    </row>
    <row r="648" spans="1:25" ht="17" thickBot="1">
      <c r="A648" s="24" t="str">
        <f>IF(ISNA(VLOOKUP(D648,D972:D$10322,1,0)),"",1)</f>
        <v/>
      </c>
      <c r="B648" s="24" t="str">
        <f>IF(ISNA(VLOOKUP(E648,E972:E$10322,1,0)),"",1)</f>
        <v/>
      </c>
      <c r="C648" s="2">
        <v>646</v>
      </c>
      <c r="D648" s="2" t="e">
        <f>VLOOKUP(C648,SOURCE!$V$3:$AC$2856,8,0)</f>
        <v>#N/A</v>
      </c>
      <c r="E648" s="26" t="e">
        <f>CHAR(34)&amp;VLOOKUP(C648,SOURCE!$V$3:$AC$2856,6,0)&amp;CHAR(34)</f>
        <v>#N/A</v>
      </c>
      <c r="F648" s="22" t="e">
        <f>VLOOKUP(C648,SOURCE!$V$3:$AD$2856,9,0)&amp;"           {"&amp;D648&amp;",   "&amp;E648&amp;"},"</f>
        <v>#N/A</v>
      </c>
      <c r="H648" t="b">
        <f>ISNA(VLOOKUP(J648,J$823:J972,1,0))</f>
        <v>1</v>
      </c>
      <c r="I648" s="27" t="e">
        <f>VLOOKUP(C648,SOURCE!V$6:AB$10035,7,0)</f>
        <v>#N/A</v>
      </c>
      <c r="J648" s="28" t="e">
        <f>VLOOKUP(C648,SOURCE!V$6:AB$10035,6,0)</f>
        <v>#N/A</v>
      </c>
      <c r="K648" s="30" t="e">
        <f t="shared" si="52"/>
        <v>#N/A</v>
      </c>
      <c r="L648" s="40" t="e">
        <f>VLOOKUP(C648,SOURCE!V$6:AB$10035,2,0)</f>
        <v>#N/A</v>
      </c>
      <c r="M648" t="e">
        <f>IF(VLOOKUP(I648,SOURCE!B:P,2,0)="/  { itemToBeCoded","To be coded","")</f>
        <v>#N/A</v>
      </c>
      <c r="N648" s="22"/>
      <c r="Q648" s="26" t="e">
        <f>VLOOKUP(I648,SOURCE!B:P,5,0)</f>
        <v>#N/A</v>
      </c>
      <c r="U648" t="e">
        <f t="shared" si="53"/>
        <v>#N/A</v>
      </c>
      <c r="V648" t="e">
        <f t="shared" si="54"/>
        <v>#N/A</v>
      </c>
      <c r="W648" s="22"/>
      <c r="X648" s="22"/>
      <c r="Y648" t="str">
        <f t="shared" si="55"/>
        <v/>
      </c>
    </row>
    <row r="649" spans="1:25" ht="17" thickBot="1">
      <c r="A649" s="24" t="str">
        <f>IF(ISNA(VLOOKUP(D649,D973:D$10322,1,0)),"",1)</f>
        <v/>
      </c>
      <c r="B649" s="24" t="str">
        <f>IF(ISNA(VLOOKUP(E649,E973:E$10322,1,0)),"",1)</f>
        <v/>
      </c>
      <c r="C649" s="2">
        <v>647</v>
      </c>
      <c r="D649" s="2" t="e">
        <f>VLOOKUP(C649,SOURCE!$V$3:$AC$2856,8,0)</f>
        <v>#N/A</v>
      </c>
      <c r="E649" s="26" t="e">
        <f>CHAR(34)&amp;VLOOKUP(C649,SOURCE!$V$3:$AC$2856,6,0)&amp;CHAR(34)</f>
        <v>#N/A</v>
      </c>
      <c r="F649" s="22" t="e">
        <f>VLOOKUP(C649,SOURCE!$V$3:$AD$2856,9,0)&amp;"           {"&amp;D649&amp;",   "&amp;E649&amp;"},"</f>
        <v>#N/A</v>
      </c>
      <c r="H649" t="b">
        <f>ISNA(VLOOKUP(J649,J$823:J973,1,0))</f>
        <v>1</v>
      </c>
      <c r="I649" s="27" t="e">
        <f>VLOOKUP(C649,SOURCE!V$6:AB$10035,7,0)</f>
        <v>#N/A</v>
      </c>
      <c r="J649" s="28" t="e">
        <f>VLOOKUP(C649,SOURCE!V$6:AB$10035,6,0)</f>
        <v>#N/A</v>
      </c>
      <c r="K649" s="30" t="e">
        <f t="shared" si="52"/>
        <v>#N/A</v>
      </c>
      <c r="L649" s="40" t="e">
        <f>VLOOKUP(C649,SOURCE!V$6:AB$10035,2,0)</f>
        <v>#N/A</v>
      </c>
      <c r="M649" t="e">
        <f>IF(VLOOKUP(I649,SOURCE!B:P,2,0)="/  { itemToBeCoded","To be coded","")</f>
        <v>#N/A</v>
      </c>
      <c r="N649" s="22"/>
      <c r="Q649" s="26" t="e">
        <f>VLOOKUP(I649,SOURCE!B:P,5,0)</f>
        <v>#N/A</v>
      </c>
      <c r="U649" t="e">
        <f t="shared" si="53"/>
        <v>#N/A</v>
      </c>
      <c r="V649" t="e">
        <f t="shared" si="54"/>
        <v>#N/A</v>
      </c>
      <c r="W649" s="22"/>
      <c r="X649" s="22"/>
      <c r="Y649" t="str">
        <f t="shared" si="55"/>
        <v/>
      </c>
    </row>
    <row r="650" spans="1:25" ht="17" thickBot="1">
      <c r="A650" s="24" t="str">
        <f>IF(ISNA(VLOOKUP(D650,D974:D$10322,1,0)),"",1)</f>
        <v/>
      </c>
      <c r="B650" s="24" t="str">
        <f>IF(ISNA(VLOOKUP(E650,E974:E$10322,1,0)),"",1)</f>
        <v/>
      </c>
      <c r="C650" s="2">
        <v>648</v>
      </c>
      <c r="D650" s="2" t="e">
        <f>VLOOKUP(C650,SOURCE!$V$3:$AC$2856,8,0)</f>
        <v>#N/A</v>
      </c>
      <c r="E650" s="26" t="e">
        <f>CHAR(34)&amp;VLOOKUP(C650,SOURCE!$V$3:$AC$2856,6,0)&amp;CHAR(34)</f>
        <v>#N/A</v>
      </c>
      <c r="F650" s="22" t="e">
        <f>VLOOKUP(C650,SOURCE!$V$3:$AD$2856,9,0)&amp;"           {"&amp;D650&amp;",   "&amp;E650&amp;"},"</f>
        <v>#N/A</v>
      </c>
      <c r="H650" t="b">
        <f>ISNA(VLOOKUP(J650,J$823:J974,1,0))</f>
        <v>1</v>
      </c>
      <c r="I650" s="27" t="e">
        <f>VLOOKUP(C650,SOURCE!V$6:AB$10035,7,0)</f>
        <v>#N/A</v>
      </c>
      <c r="J650" s="28" t="e">
        <f>VLOOKUP(C650,SOURCE!V$6:AB$10035,6,0)</f>
        <v>#N/A</v>
      </c>
      <c r="K650" s="30" t="e">
        <f t="shared" si="52"/>
        <v>#N/A</v>
      </c>
      <c r="L650" s="40" t="e">
        <f>VLOOKUP(C650,SOURCE!V$6:AB$10035,2,0)</f>
        <v>#N/A</v>
      </c>
      <c r="M650" t="e">
        <f>IF(VLOOKUP(I650,SOURCE!B:P,2,0)="/  { itemToBeCoded","To be coded","")</f>
        <v>#N/A</v>
      </c>
      <c r="N650" s="22"/>
      <c r="Q650" s="26" t="e">
        <f>VLOOKUP(I650,SOURCE!B:P,5,0)</f>
        <v>#N/A</v>
      </c>
      <c r="U650" t="e">
        <f t="shared" si="53"/>
        <v>#N/A</v>
      </c>
      <c r="V650" t="e">
        <f t="shared" si="54"/>
        <v>#N/A</v>
      </c>
      <c r="W650" s="22"/>
      <c r="X650" s="22"/>
      <c r="Y650" t="str">
        <f t="shared" si="55"/>
        <v/>
      </c>
    </row>
    <row r="651" spans="1:25" ht="17" thickBot="1">
      <c r="A651" s="24" t="str">
        <f>IF(ISNA(VLOOKUP(D651,D975:D$10322,1,0)),"",1)</f>
        <v/>
      </c>
      <c r="B651" s="24" t="str">
        <f>IF(ISNA(VLOOKUP(E651,E975:E$10322,1,0)),"",1)</f>
        <v/>
      </c>
      <c r="C651" s="2">
        <v>649</v>
      </c>
      <c r="D651" s="2" t="e">
        <f>VLOOKUP(C651,SOURCE!$V$3:$AC$2856,8,0)</f>
        <v>#N/A</v>
      </c>
      <c r="E651" s="26" t="e">
        <f>CHAR(34)&amp;VLOOKUP(C651,SOURCE!$V$3:$AC$2856,6,0)&amp;CHAR(34)</f>
        <v>#N/A</v>
      </c>
      <c r="F651" s="22" t="e">
        <f>VLOOKUP(C651,SOURCE!$V$3:$AD$2856,9,0)&amp;"           {"&amp;D651&amp;",   "&amp;E651&amp;"},"</f>
        <v>#N/A</v>
      </c>
      <c r="H651" t="b">
        <f>ISNA(VLOOKUP(J651,J$823:J975,1,0))</f>
        <v>1</v>
      </c>
      <c r="I651" s="27" t="e">
        <f>VLOOKUP(C651,SOURCE!V$6:AB$10035,7,0)</f>
        <v>#N/A</v>
      </c>
      <c r="J651" s="28" t="e">
        <f>VLOOKUP(C651,SOURCE!V$6:AB$10035,6,0)</f>
        <v>#N/A</v>
      </c>
      <c r="K651" s="30" t="e">
        <f t="shared" si="52"/>
        <v>#N/A</v>
      </c>
      <c r="L651" s="40" t="e">
        <f>VLOOKUP(C651,SOURCE!V$6:AB$10035,2,0)</f>
        <v>#N/A</v>
      </c>
      <c r="M651" t="e">
        <f>IF(VLOOKUP(I651,SOURCE!B:P,2,0)="/  { itemToBeCoded","To be coded","")</f>
        <v>#N/A</v>
      </c>
      <c r="N651" s="22"/>
      <c r="Q651" s="26" t="e">
        <f>VLOOKUP(I651,SOURCE!B:P,5,0)</f>
        <v>#N/A</v>
      </c>
      <c r="U651" t="e">
        <f t="shared" si="53"/>
        <v>#N/A</v>
      </c>
      <c r="V651" t="e">
        <f t="shared" si="54"/>
        <v>#N/A</v>
      </c>
      <c r="W651" s="22"/>
      <c r="X651" s="22"/>
      <c r="Y651" t="str">
        <f t="shared" si="55"/>
        <v/>
      </c>
    </row>
    <row r="652" spans="1:25" ht="17" thickBot="1">
      <c r="A652" s="24" t="str">
        <f>IF(ISNA(VLOOKUP(D652,D976:D$10322,1,0)),"",1)</f>
        <v/>
      </c>
      <c r="B652" s="24" t="str">
        <f>IF(ISNA(VLOOKUP(E652,E976:E$10322,1,0)),"",1)</f>
        <v/>
      </c>
      <c r="C652" s="2">
        <v>650</v>
      </c>
      <c r="D652" s="2" t="e">
        <f>VLOOKUP(C652,SOURCE!$V$3:$AC$2856,8,0)</f>
        <v>#N/A</v>
      </c>
      <c r="E652" s="26" t="e">
        <f>CHAR(34)&amp;VLOOKUP(C652,SOURCE!$V$3:$AC$2856,6,0)&amp;CHAR(34)</f>
        <v>#N/A</v>
      </c>
      <c r="F652" s="22" t="e">
        <f>VLOOKUP(C652,SOURCE!$V$3:$AD$2856,9,0)&amp;"           {"&amp;D652&amp;",   "&amp;E652&amp;"},"</f>
        <v>#N/A</v>
      </c>
      <c r="H652" t="b">
        <f>ISNA(VLOOKUP(J652,J$823:J976,1,0))</f>
        <v>1</v>
      </c>
      <c r="I652" s="27" t="e">
        <f>VLOOKUP(C652,SOURCE!V$6:AB$10035,7,0)</f>
        <v>#N/A</v>
      </c>
      <c r="J652" s="28" t="e">
        <f>VLOOKUP(C652,SOURCE!V$6:AB$10035,6,0)</f>
        <v>#N/A</v>
      </c>
      <c r="K652" s="30" t="e">
        <f t="shared" si="52"/>
        <v>#N/A</v>
      </c>
      <c r="L652" s="40" t="e">
        <f>VLOOKUP(C652,SOURCE!V$6:AB$10035,2,0)</f>
        <v>#N/A</v>
      </c>
      <c r="M652" t="e">
        <f>IF(VLOOKUP(I652,SOURCE!B:P,2,0)="/  { itemToBeCoded","To be coded","")</f>
        <v>#N/A</v>
      </c>
      <c r="N652" s="22"/>
      <c r="Q652" s="26" t="e">
        <f>VLOOKUP(I652,SOURCE!B:P,5,0)</f>
        <v>#N/A</v>
      </c>
      <c r="U652" t="e">
        <f t="shared" si="53"/>
        <v>#N/A</v>
      </c>
      <c r="V652" t="e">
        <f t="shared" si="54"/>
        <v>#N/A</v>
      </c>
      <c r="W652" s="22"/>
      <c r="X652" s="22"/>
      <c r="Y652" t="str">
        <f t="shared" si="55"/>
        <v/>
      </c>
    </row>
    <row r="653" spans="1:25" ht="17" thickBot="1">
      <c r="A653" s="24" t="str">
        <f>IF(ISNA(VLOOKUP(D653,D977:D$10322,1,0)),"",1)</f>
        <v/>
      </c>
      <c r="B653" s="24" t="str">
        <f>IF(ISNA(VLOOKUP(E653,E977:E$10322,1,0)),"",1)</f>
        <v/>
      </c>
      <c r="C653" s="2">
        <v>651</v>
      </c>
      <c r="D653" s="2" t="e">
        <f>VLOOKUP(C653,SOURCE!$V$3:$AC$2856,8,0)</f>
        <v>#N/A</v>
      </c>
      <c r="E653" s="26" t="e">
        <f>CHAR(34)&amp;VLOOKUP(C653,SOURCE!$V$3:$AC$2856,6,0)&amp;CHAR(34)</f>
        <v>#N/A</v>
      </c>
      <c r="F653" s="22" t="e">
        <f>VLOOKUP(C653,SOURCE!$V$3:$AD$2856,9,0)&amp;"           {"&amp;D653&amp;",   "&amp;E653&amp;"},"</f>
        <v>#N/A</v>
      </c>
      <c r="H653" t="b">
        <f>ISNA(VLOOKUP(J653,J$823:J977,1,0))</f>
        <v>1</v>
      </c>
      <c r="I653" s="27" t="e">
        <f>VLOOKUP(C653,SOURCE!V$6:AB$10035,7,0)</f>
        <v>#N/A</v>
      </c>
      <c r="J653" s="28" t="e">
        <f>VLOOKUP(C653,SOURCE!V$6:AB$10035,6,0)</f>
        <v>#N/A</v>
      </c>
      <c r="K653" s="30" t="e">
        <f t="shared" si="52"/>
        <v>#N/A</v>
      </c>
      <c r="L653" s="40" t="e">
        <f>VLOOKUP(C653,SOURCE!V$6:AB$10035,2,0)</f>
        <v>#N/A</v>
      </c>
      <c r="M653" t="e">
        <f>IF(VLOOKUP(I653,SOURCE!B:P,2,0)="/  { itemToBeCoded","To be coded","")</f>
        <v>#N/A</v>
      </c>
      <c r="N653" s="22"/>
      <c r="Q653" s="26" t="e">
        <f>VLOOKUP(I653,SOURCE!B:P,5,0)</f>
        <v>#N/A</v>
      </c>
      <c r="U653" t="e">
        <f t="shared" si="53"/>
        <v>#N/A</v>
      </c>
      <c r="V653" t="e">
        <f t="shared" si="54"/>
        <v>#N/A</v>
      </c>
      <c r="W653" s="22"/>
      <c r="X653" s="22"/>
      <c r="Y653" t="str">
        <f t="shared" si="55"/>
        <v/>
      </c>
    </row>
    <row r="654" spans="1:25" ht="17" thickBot="1">
      <c r="A654" s="24" t="str">
        <f>IF(ISNA(VLOOKUP(D654,D978:D$10322,1,0)),"",1)</f>
        <v/>
      </c>
      <c r="B654" s="24" t="str">
        <f>IF(ISNA(VLOOKUP(E654,E978:E$10322,1,0)),"",1)</f>
        <v/>
      </c>
      <c r="C654" s="2">
        <v>652</v>
      </c>
      <c r="D654" s="2" t="e">
        <f>VLOOKUP(C654,SOURCE!$V$3:$AC$2856,8,0)</f>
        <v>#N/A</v>
      </c>
      <c r="E654" s="26" t="e">
        <f>CHAR(34)&amp;VLOOKUP(C654,SOURCE!$V$3:$AC$2856,6,0)&amp;CHAR(34)</f>
        <v>#N/A</v>
      </c>
      <c r="F654" s="22" t="e">
        <f>VLOOKUP(C654,SOURCE!$V$3:$AD$2856,9,0)&amp;"           {"&amp;D654&amp;",   "&amp;E654&amp;"},"</f>
        <v>#N/A</v>
      </c>
      <c r="H654" t="b">
        <f>ISNA(VLOOKUP(J654,J$823:J978,1,0))</f>
        <v>1</v>
      </c>
      <c r="I654" s="27" t="e">
        <f>VLOOKUP(C654,SOURCE!V$6:AB$10035,7,0)</f>
        <v>#N/A</v>
      </c>
      <c r="J654" s="28" t="e">
        <f>VLOOKUP(C654,SOURCE!V$6:AB$10035,6,0)</f>
        <v>#N/A</v>
      </c>
      <c r="K654" s="30" t="e">
        <f t="shared" si="52"/>
        <v>#N/A</v>
      </c>
      <c r="L654" s="40" t="e">
        <f>VLOOKUP(C654,SOURCE!V$6:AB$10035,2,0)</f>
        <v>#N/A</v>
      </c>
      <c r="M654" t="e">
        <f>IF(VLOOKUP(I654,SOURCE!B:P,2,0)="/  { itemToBeCoded","To be coded","")</f>
        <v>#N/A</v>
      </c>
      <c r="N654" s="22"/>
      <c r="Q654" s="26" t="e">
        <f>VLOOKUP(I654,SOURCE!B:P,5,0)</f>
        <v>#N/A</v>
      </c>
      <c r="U654" t="e">
        <f t="shared" si="53"/>
        <v>#N/A</v>
      </c>
      <c r="V654" t="e">
        <f t="shared" si="54"/>
        <v>#N/A</v>
      </c>
      <c r="W654" s="22"/>
      <c r="X654" s="22"/>
      <c r="Y654" t="str">
        <f t="shared" si="55"/>
        <v/>
      </c>
    </row>
    <row r="655" spans="1:25" ht="17" thickBot="1">
      <c r="A655" s="24" t="str">
        <f>IF(ISNA(VLOOKUP(D655,D979:D$10322,1,0)),"",1)</f>
        <v/>
      </c>
      <c r="B655" s="24" t="str">
        <f>IF(ISNA(VLOOKUP(E655,E979:E$10322,1,0)),"",1)</f>
        <v/>
      </c>
      <c r="C655" s="2">
        <v>653</v>
      </c>
      <c r="D655" s="2" t="e">
        <f>VLOOKUP(C655,SOURCE!$V$3:$AC$2856,8,0)</f>
        <v>#N/A</v>
      </c>
      <c r="E655" s="26" t="e">
        <f>CHAR(34)&amp;VLOOKUP(C655,SOURCE!$V$3:$AC$2856,6,0)&amp;CHAR(34)</f>
        <v>#N/A</v>
      </c>
      <c r="F655" s="22" t="e">
        <f>VLOOKUP(C655,SOURCE!$V$3:$AD$2856,9,0)&amp;"           {"&amp;D655&amp;",   "&amp;E655&amp;"},"</f>
        <v>#N/A</v>
      </c>
      <c r="H655" t="b">
        <f>ISNA(VLOOKUP(J655,J$823:J979,1,0))</f>
        <v>1</v>
      </c>
      <c r="I655" s="27" t="e">
        <f>VLOOKUP(C655,SOURCE!V$6:AB$10035,7,0)</f>
        <v>#N/A</v>
      </c>
      <c r="J655" s="28" t="e">
        <f>VLOOKUP(C655,SOURCE!V$6:AB$10035,6,0)</f>
        <v>#N/A</v>
      </c>
      <c r="K655" s="30" t="e">
        <f t="shared" si="52"/>
        <v>#N/A</v>
      </c>
      <c r="L655" s="40" t="e">
        <f>VLOOKUP(C655,SOURCE!V$6:AB$10035,2,0)</f>
        <v>#N/A</v>
      </c>
      <c r="M655" t="e">
        <f>IF(VLOOKUP(I655,SOURCE!B:P,2,0)="/  { itemToBeCoded","To be coded","")</f>
        <v>#N/A</v>
      </c>
      <c r="N655" s="22"/>
      <c r="Q655" s="26" t="e">
        <f>VLOOKUP(I655,SOURCE!B:P,5,0)</f>
        <v>#N/A</v>
      </c>
      <c r="U655" t="e">
        <f t="shared" si="53"/>
        <v>#N/A</v>
      </c>
      <c r="V655" t="e">
        <f t="shared" si="54"/>
        <v>#N/A</v>
      </c>
      <c r="W655" s="22"/>
      <c r="X655" s="22"/>
      <c r="Y655" t="str">
        <f t="shared" si="55"/>
        <v/>
      </c>
    </row>
    <row r="656" spans="1:25" ht="17" thickBot="1">
      <c r="A656" s="24" t="str">
        <f>IF(ISNA(VLOOKUP(D656,D980:D$10322,1,0)),"",1)</f>
        <v/>
      </c>
      <c r="B656" s="24" t="str">
        <f>IF(ISNA(VLOOKUP(E656,E980:E$10322,1,0)),"",1)</f>
        <v/>
      </c>
      <c r="C656" s="2">
        <v>654</v>
      </c>
      <c r="D656" s="2" t="e">
        <f>VLOOKUP(C656,SOURCE!$V$3:$AC$2856,8,0)</f>
        <v>#N/A</v>
      </c>
      <c r="E656" s="26" t="e">
        <f>CHAR(34)&amp;VLOOKUP(C656,SOURCE!$V$3:$AC$2856,6,0)&amp;CHAR(34)</f>
        <v>#N/A</v>
      </c>
      <c r="F656" s="22" t="e">
        <f>VLOOKUP(C656,SOURCE!$V$3:$AD$2856,9,0)&amp;"           {"&amp;D656&amp;",   "&amp;E656&amp;"},"</f>
        <v>#N/A</v>
      </c>
      <c r="H656" t="b">
        <f>ISNA(VLOOKUP(J656,J$823:J980,1,0))</f>
        <v>1</v>
      </c>
      <c r="I656" s="27" t="e">
        <f>VLOOKUP(C656,SOURCE!V$6:AB$10035,7,0)</f>
        <v>#N/A</v>
      </c>
      <c r="J656" s="28" t="e">
        <f>VLOOKUP(C656,SOURCE!V$6:AB$10035,6,0)</f>
        <v>#N/A</v>
      </c>
      <c r="K656" s="30" t="e">
        <f t="shared" si="52"/>
        <v>#N/A</v>
      </c>
      <c r="L656" s="40" t="e">
        <f>VLOOKUP(C656,SOURCE!V$6:AB$10035,2,0)</f>
        <v>#N/A</v>
      </c>
      <c r="M656" t="e">
        <f>IF(VLOOKUP(I656,SOURCE!B:P,2,0)="/  { itemToBeCoded","To be coded","")</f>
        <v>#N/A</v>
      </c>
      <c r="N656" s="22"/>
      <c r="Q656" s="26" t="e">
        <f>VLOOKUP(I656,SOURCE!B:P,5,0)</f>
        <v>#N/A</v>
      </c>
      <c r="U656" t="e">
        <f t="shared" si="53"/>
        <v>#N/A</v>
      </c>
      <c r="V656" t="e">
        <f t="shared" si="54"/>
        <v>#N/A</v>
      </c>
      <c r="W656" s="22"/>
      <c r="X656" s="22"/>
      <c r="Y656" t="str">
        <f t="shared" si="55"/>
        <v/>
      </c>
    </row>
    <row r="657" spans="1:25" ht="17" thickBot="1">
      <c r="A657" s="24" t="str">
        <f>IF(ISNA(VLOOKUP(D657,D981:D$10322,1,0)),"",1)</f>
        <v/>
      </c>
      <c r="B657" s="24" t="str">
        <f>IF(ISNA(VLOOKUP(E657,E981:E$10322,1,0)),"",1)</f>
        <v/>
      </c>
      <c r="C657" s="2">
        <v>655</v>
      </c>
      <c r="D657" s="2" t="e">
        <f>VLOOKUP(C657,SOURCE!$V$3:$AC$2856,8,0)</f>
        <v>#N/A</v>
      </c>
      <c r="E657" s="26" t="e">
        <f>CHAR(34)&amp;VLOOKUP(C657,SOURCE!$V$3:$AC$2856,6,0)&amp;CHAR(34)</f>
        <v>#N/A</v>
      </c>
      <c r="F657" s="22" t="e">
        <f>VLOOKUP(C657,SOURCE!$V$3:$AD$2856,9,0)&amp;"           {"&amp;D657&amp;",   "&amp;E657&amp;"},"</f>
        <v>#N/A</v>
      </c>
      <c r="H657" t="b">
        <f>ISNA(VLOOKUP(J657,J$823:J981,1,0))</f>
        <v>1</v>
      </c>
      <c r="I657" s="27" t="e">
        <f>VLOOKUP(C657,SOURCE!V$6:AB$10035,7,0)</f>
        <v>#N/A</v>
      </c>
      <c r="J657" s="28" t="e">
        <f>VLOOKUP(C657,SOURCE!V$6:AB$10035,6,0)</f>
        <v>#N/A</v>
      </c>
      <c r="K657" s="30" t="e">
        <f t="shared" si="52"/>
        <v>#N/A</v>
      </c>
      <c r="L657" s="40" t="e">
        <f>VLOOKUP(C657,SOURCE!V$6:AB$10035,2,0)</f>
        <v>#N/A</v>
      </c>
      <c r="M657" t="e">
        <f>IF(VLOOKUP(I657,SOURCE!B:P,2,0)="/  { itemToBeCoded","To be coded","")</f>
        <v>#N/A</v>
      </c>
      <c r="N657" s="22"/>
      <c r="Q657" s="26" t="e">
        <f>VLOOKUP(I657,SOURCE!B:P,5,0)</f>
        <v>#N/A</v>
      </c>
      <c r="U657" t="e">
        <f t="shared" si="53"/>
        <v>#N/A</v>
      </c>
      <c r="V657" t="e">
        <f t="shared" si="54"/>
        <v>#N/A</v>
      </c>
      <c r="W657" s="22"/>
      <c r="X657" s="22"/>
      <c r="Y657" t="str">
        <f t="shared" si="55"/>
        <v/>
      </c>
    </row>
    <row r="658" spans="1:25" ht="17" thickBot="1">
      <c r="A658" s="24" t="str">
        <f>IF(ISNA(VLOOKUP(D658,D982:D$10322,1,0)),"",1)</f>
        <v/>
      </c>
      <c r="B658" s="24" t="str">
        <f>IF(ISNA(VLOOKUP(E658,E982:E$10322,1,0)),"",1)</f>
        <v/>
      </c>
      <c r="C658" s="2">
        <v>656</v>
      </c>
      <c r="D658" s="2" t="e">
        <f>VLOOKUP(C658,SOURCE!$V$3:$AC$2856,8,0)</f>
        <v>#N/A</v>
      </c>
      <c r="E658" s="26" t="e">
        <f>CHAR(34)&amp;VLOOKUP(C658,SOURCE!$V$3:$AC$2856,6,0)&amp;CHAR(34)</f>
        <v>#N/A</v>
      </c>
      <c r="F658" s="22" t="e">
        <f>VLOOKUP(C658,SOURCE!$V$3:$AD$2856,9,0)&amp;"           {"&amp;D658&amp;",   "&amp;E658&amp;"},"</f>
        <v>#N/A</v>
      </c>
      <c r="H658" t="b">
        <f>ISNA(VLOOKUP(J658,J$823:J982,1,0))</f>
        <v>1</v>
      </c>
      <c r="I658" s="27" t="e">
        <f>VLOOKUP(C658,SOURCE!V$6:AB$10035,7,0)</f>
        <v>#N/A</v>
      </c>
      <c r="J658" s="28" t="e">
        <f>VLOOKUP(C658,SOURCE!V$6:AB$10035,6,0)</f>
        <v>#N/A</v>
      </c>
      <c r="K658" s="30" t="e">
        <f t="shared" si="52"/>
        <v>#N/A</v>
      </c>
      <c r="L658" s="40" t="e">
        <f>VLOOKUP(C658,SOURCE!V$6:AB$10035,2,0)</f>
        <v>#N/A</v>
      </c>
      <c r="M658" t="e">
        <f>IF(VLOOKUP(I658,SOURCE!B:P,2,0)="/  { itemToBeCoded","To be coded","")</f>
        <v>#N/A</v>
      </c>
      <c r="N658" s="22"/>
      <c r="Q658" s="26" t="e">
        <f>VLOOKUP(I658,SOURCE!B:P,5,0)</f>
        <v>#N/A</v>
      </c>
      <c r="U658" t="e">
        <f t="shared" si="53"/>
        <v>#N/A</v>
      </c>
      <c r="V658" t="e">
        <f t="shared" si="54"/>
        <v>#N/A</v>
      </c>
      <c r="W658" s="22"/>
      <c r="X658" s="22"/>
      <c r="Y658" t="str">
        <f t="shared" si="55"/>
        <v/>
      </c>
    </row>
    <row r="659" spans="1:25" ht="17" thickBot="1">
      <c r="A659" s="24" t="str">
        <f>IF(ISNA(VLOOKUP(D659,D983:D$10322,1,0)),"",1)</f>
        <v/>
      </c>
      <c r="B659" s="24" t="str">
        <f>IF(ISNA(VLOOKUP(E659,E983:E$10322,1,0)),"",1)</f>
        <v/>
      </c>
      <c r="C659" s="2">
        <v>657</v>
      </c>
      <c r="D659" s="2" t="e">
        <f>VLOOKUP(C659,SOURCE!$V$3:$AC$2856,8,0)</f>
        <v>#N/A</v>
      </c>
      <c r="E659" s="26" t="e">
        <f>CHAR(34)&amp;VLOOKUP(C659,SOURCE!$V$3:$AC$2856,6,0)&amp;CHAR(34)</f>
        <v>#N/A</v>
      </c>
      <c r="F659" s="22" t="e">
        <f>VLOOKUP(C659,SOURCE!$V$3:$AD$2856,9,0)&amp;"           {"&amp;D659&amp;",   "&amp;E659&amp;"},"</f>
        <v>#N/A</v>
      </c>
      <c r="H659" t="b">
        <f>ISNA(VLOOKUP(J659,J$823:J983,1,0))</f>
        <v>1</v>
      </c>
      <c r="I659" s="27" t="e">
        <f>VLOOKUP(C659,SOURCE!V$6:AB$10035,7,0)</f>
        <v>#N/A</v>
      </c>
      <c r="J659" s="28" t="e">
        <f>VLOOKUP(C659,SOURCE!V$6:AB$10035,6,0)</f>
        <v>#N/A</v>
      </c>
      <c r="K659" s="30" t="e">
        <f t="shared" si="52"/>
        <v>#N/A</v>
      </c>
      <c r="L659" s="40" t="e">
        <f>VLOOKUP(C659,SOURCE!V$6:AB$10035,2,0)</f>
        <v>#N/A</v>
      </c>
      <c r="M659" t="e">
        <f>IF(VLOOKUP(I659,SOURCE!B:P,2,0)="/  { itemToBeCoded","To be coded","")</f>
        <v>#N/A</v>
      </c>
      <c r="N659" s="22"/>
      <c r="Q659" s="26" t="e">
        <f>VLOOKUP(I659,SOURCE!B:P,5,0)</f>
        <v>#N/A</v>
      </c>
      <c r="U659" t="e">
        <f t="shared" si="53"/>
        <v>#N/A</v>
      </c>
      <c r="V659" t="e">
        <f t="shared" si="54"/>
        <v>#N/A</v>
      </c>
      <c r="W659" s="22"/>
      <c r="X659" s="22"/>
      <c r="Y659" t="str">
        <f t="shared" si="55"/>
        <v/>
      </c>
    </row>
    <row r="660" spans="1:25" ht="17" thickBot="1">
      <c r="A660" s="24" t="str">
        <f>IF(ISNA(VLOOKUP(D660,D984:D$10322,1,0)),"",1)</f>
        <v/>
      </c>
      <c r="B660" s="24" t="str">
        <f>IF(ISNA(VLOOKUP(E660,E984:E$10322,1,0)),"",1)</f>
        <v/>
      </c>
      <c r="C660" s="2">
        <v>658</v>
      </c>
      <c r="D660" s="2" t="e">
        <f>VLOOKUP(C660,SOURCE!$V$3:$AC$2856,8,0)</f>
        <v>#N/A</v>
      </c>
      <c r="E660" s="26" t="e">
        <f>CHAR(34)&amp;VLOOKUP(C660,SOURCE!$V$3:$AC$2856,6,0)&amp;CHAR(34)</f>
        <v>#N/A</v>
      </c>
      <c r="F660" s="22" t="e">
        <f>VLOOKUP(C660,SOURCE!$V$3:$AD$2856,9,0)&amp;"           {"&amp;D660&amp;",   "&amp;E660&amp;"},"</f>
        <v>#N/A</v>
      </c>
      <c r="H660" t="b">
        <f>ISNA(VLOOKUP(J660,J$823:J984,1,0))</f>
        <v>1</v>
      </c>
      <c r="I660" s="27" t="e">
        <f>VLOOKUP(C660,SOURCE!V$6:AB$10035,7,0)</f>
        <v>#N/A</v>
      </c>
      <c r="J660" s="28" t="e">
        <f>VLOOKUP(C660,SOURCE!V$6:AB$10035,6,0)</f>
        <v>#N/A</v>
      </c>
      <c r="K660" s="30" t="e">
        <f t="shared" si="52"/>
        <v>#N/A</v>
      </c>
      <c r="L660" s="40" t="e">
        <f>VLOOKUP(C660,SOURCE!V$6:AB$10035,2,0)</f>
        <v>#N/A</v>
      </c>
      <c r="M660" t="e">
        <f>IF(VLOOKUP(I660,SOURCE!B:P,2,0)="/  { itemToBeCoded","To be coded","")</f>
        <v>#N/A</v>
      </c>
      <c r="N660" s="22"/>
      <c r="Q660" s="26" t="e">
        <f>VLOOKUP(I660,SOURCE!B:P,5,0)</f>
        <v>#N/A</v>
      </c>
      <c r="U660" t="e">
        <f t="shared" si="53"/>
        <v>#N/A</v>
      </c>
      <c r="V660" t="e">
        <f t="shared" si="54"/>
        <v>#N/A</v>
      </c>
      <c r="W660" s="22"/>
      <c r="X660" s="22"/>
      <c r="Y660" t="str">
        <f t="shared" si="55"/>
        <v/>
      </c>
    </row>
    <row r="661" spans="1:25" ht="17" thickBot="1">
      <c r="A661" s="24" t="str">
        <f>IF(ISNA(VLOOKUP(D661,D985:D$10322,1,0)),"",1)</f>
        <v/>
      </c>
      <c r="B661" s="24" t="str">
        <f>IF(ISNA(VLOOKUP(E661,E985:E$10322,1,0)),"",1)</f>
        <v/>
      </c>
      <c r="C661" s="2">
        <v>659</v>
      </c>
      <c r="D661" s="2" t="e">
        <f>VLOOKUP(C661,SOURCE!$V$3:$AC$2856,8,0)</f>
        <v>#N/A</v>
      </c>
      <c r="E661" s="26" t="e">
        <f>CHAR(34)&amp;VLOOKUP(C661,SOURCE!$V$3:$AC$2856,6,0)&amp;CHAR(34)</f>
        <v>#N/A</v>
      </c>
      <c r="F661" s="22" t="e">
        <f>VLOOKUP(C661,SOURCE!$V$3:$AD$2856,9,0)&amp;"           {"&amp;D661&amp;",   "&amp;E661&amp;"},"</f>
        <v>#N/A</v>
      </c>
      <c r="H661" t="b">
        <f>ISNA(VLOOKUP(J661,J$823:J985,1,0))</f>
        <v>1</v>
      </c>
      <c r="I661" s="27" t="e">
        <f>VLOOKUP(C661,SOURCE!V$6:AB$10035,7,0)</f>
        <v>#N/A</v>
      </c>
      <c r="J661" s="28" t="e">
        <f>VLOOKUP(C661,SOURCE!V$6:AB$10035,6,0)</f>
        <v>#N/A</v>
      </c>
      <c r="K661" s="30" t="e">
        <f t="shared" si="52"/>
        <v>#N/A</v>
      </c>
      <c r="L661" s="40" t="e">
        <f>VLOOKUP(C661,SOURCE!V$6:AB$10035,2,0)</f>
        <v>#N/A</v>
      </c>
      <c r="M661" t="e">
        <f>IF(VLOOKUP(I661,SOURCE!B:P,2,0)="/  { itemToBeCoded","To be coded","")</f>
        <v>#N/A</v>
      </c>
      <c r="N661" s="22"/>
      <c r="Q661" s="26" t="e">
        <f>VLOOKUP(I661,SOURCE!B:P,5,0)</f>
        <v>#N/A</v>
      </c>
      <c r="U661" t="e">
        <f t="shared" si="53"/>
        <v>#N/A</v>
      </c>
      <c r="V661" t="e">
        <f t="shared" si="54"/>
        <v>#N/A</v>
      </c>
      <c r="W661" s="22"/>
      <c r="X661" s="22"/>
      <c r="Y661" t="str">
        <f t="shared" si="55"/>
        <v/>
      </c>
    </row>
    <row r="662" spans="1:25" ht="17" thickBot="1">
      <c r="A662" s="24" t="str">
        <f>IF(ISNA(VLOOKUP(D662,D986:D$10322,1,0)),"",1)</f>
        <v/>
      </c>
      <c r="B662" s="24" t="str">
        <f>IF(ISNA(VLOOKUP(E662,E986:E$10322,1,0)),"",1)</f>
        <v/>
      </c>
      <c r="C662" s="2">
        <v>660</v>
      </c>
      <c r="D662" s="2" t="e">
        <f>VLOOKUP(C662,SOURCE!$V$3:$AC$2856,8,0)</f>
        <v>#N/A</v>
      </c>
      <c r="E662" s="26" t="e">
        <f>CHAR(34)&amp;VLOOKUP(C662,SOURCE!$V$3:$AC$2856,6,0)&amp;CHAR(34)</f>
        <v>#N/A</v>
      </c>
      <c r="F662" s="22" t="e">
        <f>VLOOKUP(C662,SOURCE!$V$3:$AD$2856,9,0)&amp;"           {"&amp;D662&amp;",   "&amp;E662&amp;"},"</f>
        <v>#N/A</v>
      </c>
      <c r="H662" t="b">
        <f>ISNA(VLOOKUP(J662,J$823:J986,1,0))</f>
        <v>1</v>
      </c>
      <c r="I662" s="27" t="e">
        <f>VLOOKUP(C662,SOURCE!V$6:AB$10035,7,0)</f>
        <v>#N/A</v>
      </c>
      <c r="J662" s="28" t="e">
        <f>VLOOKUP(C662,SOURCE!V$6:AB$10035,6,0)</f>
        <v>#N/A</v>
      </c>
      <c r="K662" s="30" t="e">
        <f t="shared" si="52"/>
        <v>#N/A</v>
      </c>
      <c r="L662" s="40" t="e">
        <f>VLOOKUP(C662,SOURCE!V$6:AB$10035,2,0)</f>
        <v>#N/A</v>
      </c>
      <c r="M662" t="e">
        <f>IF(VLOOKUP(I662,SOURCE!B:P,2,0)="/  { itemToBeCoded","To be coded","")</f>
        <v>#N/A</v>
      </c>
      <c r="N662" s="22"/>
      <c r="Q662" s="26" t="e">
        <f>VLOOKUP(I662,SOURCE!B:P,5,0)</f>
        <v>#N/A</v>
      </c>
      <c r="U662" t="e">
        <f t="shared" si="53"/>
        <v>#N/A</v>
      </c>
      <c r="V662" t="e">
        <f t="shared" si="54"/>
        <v>#N/A</v>
      </c>
      <c r="W662" s="22"/>
      <c r="X662" s="22"/>
      <c r="Y662" t="str">
        <f t="shared" si="55"/>
        <v/>
      </c>
    </row>
    <row r="663" spans="1:25" ht="17" thickBot="1">
      <c r="A663" s="24" t="str">
        <f>IF(ISNA(VLOOKUP(D663,D987:D$10322,1,0)),"",1)</f>
        <v/>
      </c>
      <c r="B663" s="24" t="str">
        <f>IF(ISNA(VLOOKUP(E663,E987:E$10322,1,0)),"",1)</f>
        <v/>
      </c>
      <c r="C663" s="2">
        <v>661</v>
      </c>
      <c r="D663" s="2" t="e">
        <f>VLOOKUP(C663,SOURCE!$V$3:$AC$2856,8,0)</f>
        <v>#N/A</v>
      </c>
      <c r="E663" s="26" t="e">
        <f>CHAR(34)&amp;VLOOKUP(C663,SOURCE!$V$3:$AC$2856,6,0)&amp;CHAR(34)</f>
        <v>#N/A</v>
      </c>
      <c r="F663" s="22" t="e">
        <f>VLOOKUP(C663,SOURCE!$V$3:$AD$2856,9,0)&amp;"           {"&amp;D663&amp;",   "&amp;E663&amp;"},"</f>
        <v>#N/A</v>
      </c>
      <c r="H663" t="b">
        <f>ISNA(VLOOKUP(J663,J$823:J987,1,0))</f>
        <v>1</v>
      </c>
      <c r="I663" s="27" t="e">
        <f>VLOOKUP(C663,SOURCE!V$6:AB$10035,7,0)</f>
        <v>#N/A</v>
      </c>
      <c r="J663" s="28" t="e">
        <f>VLOOKUP(C663,SOURCE!V$6:AB$10035,6,0)</f>
        <v>#N/A</v>
      </c>
      <c r="K663" s="30" t="e">
        <f t="shared" si="52"/>
        <v>#N/A</v>
      </c>
      <c r="L663" s="40" t="e">
        <f>VLOOKUP(C663,SOURCE!V$6:AB$10035,2,0)</f>
        <v>#N/A</v>
      </c>
      <c r="M663" t="e">
        <f>IF(VLOOKUP(I663,SOURCE!B:P,2,0)="/  { itemToBeCoded","To be coded","")</f>
        <v>#N/A</v>
      </c>
      <c r="N663" s="22"/>
      <c r="Q663" s="26" t="e">
        <f>VLOOKUP(I663,SOURCE!B:P,5,0)</f>
        <v>#N/A</v>
      </c>
      <c r="U663" t="e">
        <f t="shared" si="53"/>
        <v>#N/A</v>
      </c>
      <c r="V663" t="e">
        <f t="shared" si="54"/>
        <v>#N/A</v>
      </c>
      <c r="W663" s="22"/>
      <c r="X663" s="22"/>
      <c r="Y663" t="str">
        <f t="shared" si="55"/>
        <v/>
      </c>
    </row>
    <row r="664" spans="1:25" ht="17" thickBot="1">
      <c r="A664" s="24" t="str">
        <f>IF(ISNA(VLOOKUP(D664,D988:D$10322,1,0)),"",1)</f>
        <v/>
      </c>
      <c r="B664" s="24" t="str">
        <f>IF(ISNA(VLOOKUP(E664,E988:E$10322,1,0)),"",1)</f>
        <v/>
      </c>
      <c r="C664" s="2">
        <v>662</v>
      </c>
      <c r="D664" s="2" t="e">
        <f>VLOOKUP(C664,SOURCE!$V$3:$AC$2856,8,0)</f>
        <v>#N/A</v>
      </c>
      <c r="E664" s="26" t="e">
        <f>CHAR(34)&amp;VLOOKUP(C664,SOURCE!$V$3:$AC$2856,6,0)&amp;CHAR(34)</f>
        <v>#N/A</v>
      </c>
      <c r="F664" s="22" t="e">
        <f>VLOOKUP(C664,SOURCE!$V$3:$AD$2856,9,0)&amp;"           {"&amp;D664&amp;",   "&amp;E664&amp;"},"</f>
        <v>#N/A</v>
      </c>
      <c r="H664" t="b">
        <f>ISNA(VLOOKUP(J664,J$823:J988,1,0))</f>
        <v>1</v>
      </c>
      <c r="I664" s="27" t="e">
        <f>VLOOKUP(C664,SOURCE!V$6:AB$10035,7,0)</f>
        <v>#N/A</v>
      </c>
      <c r="J664" s="28" t="e">
        <f>VLOOKUP(C664,SOURCE!V$6:AB$10035,6,0)</f>
        <v>#N/A</v>
      </c>
      <c r="K664" s="30" t="e">
        <f t="shared" si="52"/>
        <v>#N/A</v>
      </c>
      <c r="L664" s="40" t="e">
        <f>VLOOKUP(C664,SOURCE!V$6:AB$10035,2,0)</f>
        <v>#N/A</v>
      </c>
      <c r="M664" t="e">
        <f>IF(VLOOKUP(I664,SOURCE!B:P,2,0)="/  { itemToBeCoded","To be coded","")</f>
        <v>#N/A</v>
      </c>
      <c r="N664" s="22"/>
      <c r="Q664" s="26" t="e">
        <f>VLOOKUP(I664,SOURCE!B:P,5,0)</f>
        <v>#N/A</v>
      </c>
      <c r="U664" t="e">
        <f t="shared" si="53"/>
        <v>#N/A</v>
      </c>
      <c r="V664" t="e">
        <f t="shared" si="54"/>
        <v>#N/A</v>
      </c>
      <c r="W664" s="22"/>
      <c r="X664" s="22"/>
      <c r="Y664" t="str">
        <f t="shared" si="55"/>
        <v/>
      </c>
    </row>
    <row r="665" spans="1:25" ht="17" thickBot="1">
      <c r="A665" s="24" t="str">
        <f>IF(ISNA(VLOOKUP(D665,D989:D$10322,1,0)),"",1)</f>
        <v/>
      </c>
      <c r="B665" s="24" t="str">
        <f>IF(ISNA(VLOOKUP(E665,E989:E$10322,1,0)),"",1)</f>
        <v/>
      </c>
      <c r="C665" s="2">
        <v>663</v>
      </c>
      <c r="D665" s="2" t="e">
        <f>VLOOKUP(C665,SOURCE!$V$3:$AC$2856,8,0)</f>
        <v>#N/A</v>
      </c>
      <c r="E665" s="26" t="e">
        <f>CHAR(34)&amp;VLOOKUP(C665,SOURCE!$V$3:$AC$2856,6,0)&amp;CHAR(34)</f>
        <v>#N/A</v>
      </c>
      <c r="F665" s="22" t="e">
        <f>VLOOKUP(C665,SOURCE!$V$3:$AD$2856,9,0)&amp;"           {"&amp;D665&amp;",   "&amp;E665&amp;"},"</f>
        <v>#N/A</v>
      </c>
      <c r="H665" t="b">
        <f>ISNA(VLOOKUP(J665,J$823:J989,1,0))</f>
        <v>1</v>
      </c>
      <c r="I665" s="27" t="e">
        <f>VLOOKUP(C665,SOURCE!V$6:AB$10035,7,0)</f>
        <v>#N/A</v>
      </c>
      <c r="J665" s="28" t="e">
        <f>VLOOKUP(C665,SOURCE!V$6:AB$10035,6,0)</f>
        <v>#N/A</v>
      </c>
      <c r="K665" s="30" t="e">
        <f t="shared" si="52"/>
        <v>#N/A</v>
      </c>
      <c r="L665" s="40" t="e">
        <f>VLOOKUP(C665,SOURCE!V$6:AB$10035,2,0)</f>
        <v>#N/A</v>
      </c>
      <c r="M665" t="e">
        <f>IF(VLOOKUP(I665,SOURCE!B:P,2,0)="/  { itemToBeCoded","To be coded","")</f>
        <v>#N/A</v>
      </c>
      <c r="N665" s="22"/>
      <c r="Q665" s="26" t="e">
        <f>VLOOKUP(I665,SOURCE!B:P,5,0)</f>
        <v>#N/A</v>
      </c>
      <c r="U665" t="e">
        <f t="shared" si="53"/>
        <v>#N/A</v>
      </c>
      <c r="V665" t="e">
        <f t="shared" si="54"/>
        <v>#N/A</v>
      </c>
      <c r="W665" s="22"/>
      <c r="X665" s="22"/>
      <c r="Y665" t="str">
        <f t="shared" si="55"/>
        <v/>
      </c>
    </row>
    <row r="666" spans="1:25" ht="17" thickBot="1">
      <c r="A666" s="24" t="str">
        <f>IF(ISNA(VLOOKUP(D666,D990:D$10322,1,0)),"",1)</f>
        <v/>
      </c>
      <c r="B666" s="24" t="str">
        <f>IF(ISNA(VLOOKUP(E666,E990:E$10322,1,0)),"",1)</f>
        <v/>
      </c>
      <c r="C666" s="2">
        <v>664</v>
      </c>
      <c r="D666" s="2" t="e">
        <f>VLOOKUP(C666,SOURCE!$V$3:$AC$2856,8,0)</f>
        <v>#N/A</v>
      </c>
      <c r="E666" s="26" t="e">
        <f>CHAR(34)&amp;VLOOKUP(C666,SOURCE!$V$3:$AC$2856,6,0)&amp;CHAR(34)</f>
        <v>#N/A</v>
      </c>
      <c r="F666" s="22" t="e">
        <f>VLOOKUP(C666,SOURCE!$V$3:$AD$2856,9,0)&amp;"           {"&amp;D666&amp;",   "&amp;E666&amp;"},"</f>
        <v>#N/A</v>
      </c>
      <c r="H666" t="b">
        <f>ISNA(VLOOKUP(J666,J$823:J990,1,0))</f>
        <v>1</v>
      </c>
      <c r="I666" s="27" t="e">
        <f>VLOOKUP(C666,SOURCE!V$6:AB$10035,7,0)</f>
        <v>#N/A</v>
      </c>
      <c r="J666" s="28" t="e">
        <f>VLOOKUP(C666,SOURCE!V$6:AB$10035,6,0)</f>
        <v>#N/A</v>
      </c>
      <c r="K666" s="30" t="e">
        <f t="shared" si="52"/>
        <v>#N/A</v>
      </c>
      <c r="L666" s="40" t="e">
        <f>VLOOKUP(C666,SOURCE!V$6:AB$10035,2,0)</f>
        <v>#N/A</v>
      </c>
      <c r="M666" t="e">
        <f>IF(VLOOKUP(I666,SOURCE!B:P,2,0)="/  { itemToBeCoded","To be coded","")</f>
        <v>#N/A</v>
      </c>
      <c r="N666" s="22"/>
      <c r="Q666" s="26" t="e">
        <f>VLOOKUP(I666,SOURCE!B:P,5,0)</f>
        <v>#N/A</v>
      </c>
      <c r="U666" t="e">
        <f t="shared" si="53"/>
        <v>#N/A</v>
      </c>
      <c r="V666" t="e">
        <f t="shared" si="54"/>
        <v>#N/A</v>
      </c>
      <c r="W666" s="22"/>
      <c r="X666" s="22"/>
      <c r="Y666" t="str">
        <f t="shared" si="55"/>
        <v/>
      </c>
    </row>
    <row r="667" spans="1:25" ht="17" thickBot="1">
      <c r="A667" s="24" t="str">
        <f>IF(ISNA(VLOOKUP(D667,D991:D$10322,1,0)),"",1)</f>
        <v/>
      </c>
      <c r="B667" s="24" t="str">
        <f>IF(ISNA(VLOOKUP(E667,E991:E$10322,1,0)),"",1)</f>
        <v/>
      </c>
      <c r="C667" s="2">
        <v>665</v>
      </c>
      <c r="D667" s="2" t="e">
        <f>VLOOKUP(C667,SOURCE!$V$3:$AC$2856,8,0)</f>
        <v>#N/A</v>
      </c>
      <c r="E667" s="26" t="e">
        <f>CHAR(34)&amp;VLOOKUP(C667,SOURCE!$V$3:$AC$2856,6,0)&amp;CHAR(34)</f>
        <v>#N/A</v>
      </c>
      <c r="F667" s="22" t="e">
        <f>VLOOKUP(C667,SOURCE!$V$3:$AD$2856,9,0)&amp;"           {"&amp;D667&amp;",   "&amp;E667&amp;"},"</f>
        <v>#N/A</v>
      </c>
      <c r="H667" t="b">
        <f>ISNA(VLOOKUP(J667,J$823:J991,1,0))</f>
        <v>1</v>
      </c>
      <c r="I667" s="27" t="e">
        <f>VLOOKUP(C667,SOURCE!V$6:AB$10035,7,0)</f>
        <v>#N/A</v>
      </c>
      <c r="J667" s="28" t="e">
        <f>VLOOKUP(C667,SOURCE!V$6:AB$10035,6,0)</f>
        <v>#N/A</v>
      </c>
      <c r="K667" s="30" t="e">
        <f t="shared" si="52"/>
        <v>#N/A</v>
      </c>
      <c r="L667" s="40" t="e">
        <f>VLOOKUP(C667,SOURCE!V$6:AB$10035,2,0)</f>
        <v>#N/A</v>
      </c>
      <c r="M667" t="e">
        <f>IF(VLOOKUP(I667,SOURCE!B:P,2,0)="/  { itemToBeCoded","To be coded","")</f>
        <v>#N/A</v>
      </c>
      <c r="N667" s="22"/>
      <c r="Q667" s="26" t="e">
        <f>VLOOKUP(I667,SOURCE!B:P,5,0)</f>
        <v>#N/A</v>
      </c>
      <c r="U667" t="e">
        <f t="shared" si="53"/>
        <v>#N/A</v>
      </c>
      <c r="V667" t="e">
        <f t="shared" si="54"/>
        <v>#N/A</v>
      </c>
      <c r="W667" s="22"/>
      <c r="X667" s="22"/>
      <c r="Y667" t="str">
        <f t="shared" si="55"/>
        <v/>
      </c>
    </row>
    <row r="668" spans="1:25" ht="17" thickBot="1">
      <c r="A668" s="24" t="str">
        <f>IF(ISNA(VLOOKUP(D668,D992:D$10322,1,0)),"",1)</f>
        <v/>
      </c>
      <c r="B668" s="24" t="str">
        <f>IF(ISNA(VLOOKUP(E668,E992:E$10322,1,0)),"",1)</f>
        <v/>
      </c>
      <c r="C668" s="2">
        <v>666</v>
      </c>
      <c r="D668" s="2" t="e">
        <f>VLOOKUP(C668,SOURCE!$V$3:$AC$2856,8,0)</f>
        <v>#N/A</v>
      </c>
      <c r="E668" s="26" t="e">
        <f>CHAR(34)&amp;VLOOKUP(C668,SOURCE!$V$3:$AC$2856,6,0)&amp;CHAR(34)</f>
        <v>#N/A</v>
      </c>
      <c r="F668" s="22" t="e">
        <f>VLOOKUP(C668,SOURCE!$V$3:$AD$2856,9,0)&amp;"           {"&amp;D668&amp;",   "&amp;E668&amp;"},"</f>
        <v>#N/A</v>
      </c>
      <c r="H668" t="b">
        <f>ISNA(VLOOKUP(J668,J$823:J992,1,0))</f>
        <v>1</v>
      </c>
      <c r="I668" s="27" t="e">
        <f>VLOOKUP(C668,SOURCE!V$6:AB$10035,7,0)</f>
        <v>#N/A</v>
      </c>
      <c r="J668" s="28" t="e">
        <f>VLOOKUP(C668,SOURCE!V$6:AB$10035,6,0)</f>
        <v>#N/A</v>
      </c>
      <c r="K668" s="30" t="e">
        <f t="shared" si="52"/>
        <v>#N/A</v>
      </c>
      <c r="L668" s="40" t="e">
        <f>VLOOKUP(C668,SOURCE!V$6:AB$10035,2,0)</f>
        <v>#N/A</v>
      </c>
      <c r="M668" t="e">
        <f>IF(VLOOKUP(I668,SOURCE!B:P,2,0)="/  { itemToBeCoded","To be coded","")</f>
        <v>#N/A</v>
      </c>
      <c r="N668" s="22"/>
      <c r="Q668" s="26" t="e">
        <f>VLOOKUP(I668,SOURCE!B:P,5,0)</f>
        <v>#N/A</v>
      </c>
      <c r="U668" t="e">
        <f t="shared" si="53"/>
        <v>#N/A</v>
      </c>
      <c r="V668" t="e">
        <f t="shared" si="54"/>
        <v>#N/A</v>
      </c>
      <c r="W668" s="22"/>
      <c r="X668" s="22"/>
      <c r="Y668" t="str">
        <f t="shared" si="55"/>
        <v/>
      </c>
    </row>
    <row r="669" spans="1:25" ht="17" thickBot="1">
      <c r="A669" s="24" t="str">
        <f>IF(ISNA(VLOOKUP(D669,D993:D$10322,1,0)),"",1)</f>
        <v/>
      </c>
      <c r="B669" s="24" t="str">
        <f>IF(ISNA(VLOOKUP(E669,E993:E$10322,1,0)),"",1)</f>
        <v/>
      </c>
      <c r="C669" s="2">
        <v>667</v>
      </c>
      <c r="D669" s="2" t="e">
        <f>VLOOKUP(C669,SOURCE!$V$3:$AC$2856,8,0)</f>
        <v>#N/A</v>
      </c>
      <c r="E669" s="26" t="e">
        <f>CHAR(34)&amp;VLOOKUP(C669,SOURCE!$V$3:$AC$2856,6,0)&amp;CHAR(34)</f>
        <v>#N/A</v>
      </c>
      <c r="F669" s="22" t="e">
        <f>VLOOKUP(C669,SOURCE!$V$3:$AD$2856,9,0)&amp;"           {"&amp;D669&amp;",   "&amp;E669&amp;"},"</f>
        <v>#N/A</v>
      </c>
      <c r="H669" t="b">
        <f>ISNA(VLOOKUP(J669,J$823:J993,1,0))</f>
        <v>1</v>
      </c>
      <c r="I669" s="27" t="e">
        <f>VLOOKUP(C669,SOURCE!V$6:AB$10035,7,0)</f>
        <v>#N/A</v>
      </c>
      <c r="J669" s="28" t="e">
        <f>VLOOKUP(C669,SOURCE!V$6:AB$10035,6,0)</f>
        <v>#N/A</v>
      </c>
      <c r="K669" s="30" t="e">
        <f t="shared" si="52"/>
        <v>#N/A</v>
      </c>
      <c r="L669" s="40" t="e">
        <f>VLOOKUP(C669,SOURCE!V$6:AB$10035,2,0)</f>
        <v>#N/A</v>
      </c>
      <c r="M669" t="e">
        <f>IF(VLOOKUP(I669,SOURCE!B:P,2,0)="/  { itemToBeCoded","To be coded","")</f>
        <v>#N/A</v>
      </c>
      <c r="N669" s="22"/>
      <c r="Q669" s="26" t="e">
        <f>VLOOKUP(I669,SOURCE!B:P,5,0)</f>
        <v>#N/A</v>
      </c>
      <c r="U669" t="e">
        <f t="shared" si="53"/>
        <v>#N/A</v>
      </c>
      <c r="V669" t="e">
        <f t="shared" si="54"/>
        <v>#N/A</v>
      </c>
      <c r="W669" s="22"/>
      <c r="X669" s="22"/>
      <c r="Y669" t="str">
        <f t="shared" si="55"/>
        <v/>
      </c>
    </row>
    <row r="670" spans="1:25" ht="17" thickBot="1">
      <c r="A670" s="24" t="str">
        <f>IF(ISNA(VLOOKUP(D670,D994:D$10322,1,0)),"",1)</f>
        <v/>
      </c>
      <c r="B670" s="24" t="str">
        <f>IF(ISNA(VLOOKUP(E670,E994:E$10322,1,0)),"",1)</f>
        <v/>
      </c>
      <c r="C670" s="2">
        <v>668</v>
      </c>
      <c r="D670" s="2" t="e">
        <f>VLOOKUP(C670,SOURCE!$V$3:$AC$2856,8,0)</f>
        <v>#N/A</v>
      </c>
      <c r="E670" s="26" t="e">
        <f>CHAR(34)&amp;VLOOKUP(C670,SOURCE!$V$3:$AC$2856,6,0)&amp;CHAR(34)</f>
        <v>#N/A</v>
      </c>
      <c r="F670" s="22" t="e">
        <f>VLOOKUP(C670,SOURCE!$V$3:$AD$2856,9,0)&amp;"           {"&amp;D670&amp;",   "&amp;E670&amp;"},"</f>
        <v>#N/A</v>
      </c>
      <c r="H670" t="b">
        <f>ISNA(VLOOKUP(J670,J$823:J994,1,0))</f>
        <v>1</v>
      </c>
      <c r="I670" s="27" t="e">
        <f>VLOOKUP(C670,SOURCE!V$6:AB$10035,7,0)</f>
        <v>#N/A</v>
      </c>
      <c r="J670" s="28" t="e">
        <f>VLOOKUP(C670,SOURCE!V$6:AB$10035,6,0)</f>
        <v>#N/A</v>
      </c>
      <c r="K670" s="30" t="e">
        <f t="shared" si="52"/>
        <v>#N/A</v>
      </c>
      <c r="L670" s="40" t="e">
        <f>VLOOKUP(C670,SOURCE!V$6:AB$10035,2,0)</f>
        <v>#N/A</v>
      </c>
      <c r="M670" t="e">
        <f>IF(VLOOKUP(I670,SOURCE!B:P,2,0)="/  { itemToBeCoded","To be coded","")</f>
        <v>#N/A</v>
      </c>
      <c r="N670" s="22"/>
      <c r="Q670" s="26" t="e">
        <f>VLOOKUP(I670,SOURCE!B:P,5,0)</f>
        <v>#N/A</v>
      </c>
      <c r="U670" t="e">
        <f t="shared" si="53"/>
        <v>#N/A</v>
      </c>
      <c r="V670" t="e">
        <f t="shared" si="54"/>
        <v>#N/A</v>
      </c>
      <c r="W670" s="22"/>
      <c r="X670" s="22"/>
      <c r="Y670" t="str">
        <f t="shared" si="55"/>
        <v/>
      </c>
    </row>
    <row r="671" spans="1:25" ht="17" thickBot="1">
      <c r="A671" s="24" t="str">
        <f>IF(ISNA(VLOOKUP(D671,D995:D$10322,1,0)),"",1)</f>
        <v/>
      </c>
      <c r="B671" s="24" t="str">
        <f>IF(ISNA(VLOOKUP(E671,E995:E$10322,1,0)),"",1)</f>
        <v/>
      </c>
      <c r="C671" s="2">
        <v>669</v>
      </c>
      <c r="D671" s="2" t="e">
        <f>VLOOKUP(C671,SOURCE!$V$3:$AC$2856,8,0)</f>
        <v>#N/A</v>
      </c>
      <c r="E671" s="26" t="e">
        <f>CHAR(34)&amp;VLOOKUP(C671,SOURCE!$V$3:$AC$2856,6,0)&amp;CHAR(34)</f>
        <v>#N/A</v>
      </c>
      <c r="F671" s="22" t="e">
        <f>VLOOKUP(C671,SOURCE!$V$3:$AD$2856,9,0)&amp;"           {"&amp;D671&amp;",   "&amp;E671&amp;"},"</f>
        <v>#N/A</v>
      </c>
      <c r="H671" t="b">
        <f>ISNA(VLOOKUP(J671,J$823:J995,1,0))</f>
        <v>1</v>
      </c>
      <c r="I671" s="27" t="e">
        <f>VLOOKUP(C671,SOURCE!V$6:AB$10035,7,0)</f>
        <v>#N/A</v>
      </c>
      <c r="J671" s="28" t="e">
        <f>VLOOKUP(C671,SOURCE!V$6:AB$10035,6,0)</f>
        <v>#N/A</v>
      </c>
      <c r="K671" s="30" t="e">
        <f t="shared" si="52"/>
        <v>#N/A</v>
      </c>
      <c r="L671" s="40" t="e">
        <f>VLOOKUP(C671,SOURCE!V$6:AB$10035,2,0)</f>
        <v>#N/A</v>
      </c>
      <c r="M671" t="e">
        <f>IF(VLOOKUP(I671,SOURCE!B:P,2,0)="/  { itemToBeCoded","To be coded","")</f>
        <v>#N/A</v>
      </c>
      <c r="N671" s="22"/>
      <c r="Q671" s="26" t="e">
        <f>VLOOKUP(I671,SOURCE!B:P,5,0)</f>
        <v>#N/A</v>
      </c>
      <c r="U671" t="e">
        <f t="shared" si="53"/>
        <v>#N/A</v>
      </c>
      <c r="V671" t="e">
        <f t="shared" si="54"/>
        <v>#N/A</v>
      </c>
      <c r="W671" s="22"/>
      <c r="X671" s="22"/>
      <c r="Y671" t="str">
        <f t="shared" si="55"/>
        <v/>
      </c>
    </row>
    <row r="672" spans="1:25" ht="17" thickBot="1">
      <c r="A672" s="24" t="str">
        <f>IF(ISNA(VLOOKUP(D672,D996:D$10322,1,0)),"",1)</f>
        <v/>
      </c>
      <c r="B672" s="24" t="str">
        <f>IF(ISNA(VLOOKUP(E672,E996:E$10322,1,0)),"",1)</f>
        <v/>
      </c>
      <c r="C672" s="2">
        <v>670</v>
      </c>
      <c r="D672" s="2" t="e">
        <f>VLOOKUP(C672,SOURCE!$V$3:$AC$2856,8,0)</f>
        <v>#N/A</v>
      </c>
      <c r="E672" s="26" t="e">
        <f>CHAR(34)&amp;VLOOKUP(C672,SOURCE!$V$3:$AC$2856,6,0)&amp;CHAR(34)</f>
        <v>#N/A</v>
      </c>
      <c r="F672" s="22" t="e">
        <f>VLOOKUP(C672,SOURCE!$V$3:$AD$2856,9,0)&amp;"           {"&amp;D672&amp;",   "&amp;E672&amp;"},"</f>
        <v>#N/A</v>
      </c>
      <c r="H672" t="b">
        <f>ISNA(VLOOKUP(J672,J$823:J996,1,0))</f>
        <v>1</v>
      </c>
      <c r="I672" s="27" t="e">
        <f>VLOOKUP(C672,SOURCE!V$6:AB$10035,7,0)</f>
        <v>#N/A</v>
      </c>
      <c r="J672" s="28" t="e">
        <f>VLOOKUP(C672,SOURCE!V$6:AB$10035,6,0)</f>
        <v>#N/A</v>
      </c>
      <c r="K672" s="30" t="e">
        <f t="shared" si="52"/>
        <v>#N/A</v>
      </c>
      <c r="L672" s="40" t="e">
        <f>VLOOKUP(C672,SOURCE!V$6:AB$10035,2,0)</f>
        <v>#N/A</v>
      </c>
      <c r="M672" t="e">
        <f>IF(VLOOKUP(I672,SOURCE!B:P,2,0)="/  { itemToBeCoded","To be coded","")</f>
        <v>#N/A</v>
      </c>
      <c r="N672" s="22"/>
      <c r="Q672" s="26" t="e">
        <f>VLOOKUP(I672,SOURCE!B:P,5,0)</f>
        <v>#N/A</v>
      </c>
      <c r="U672" t="e">
        <f t="shared" si="53"/>
        <v>#N/A</v>
      </c>
      <c r="V672" t="e">
        <f t="shared" si="54"/>
        <v>#N/A</v>
      </c>
      <c r="W672" s="22"/>
      <c r="X672" s="22"/>
      <c r="Y672" t="str">
        <f t="shared" si="55"/>
        <v/>
      </c>
    </row>
    <row r="673" spans="1:30" ht="17" thickBot="1">
      <c r="A673" s="24" t="str">
        <f>IF(ISNA(VLOOKUP(D673,D997:D$10322,1,0)),"",1)</f>
        <v/>
      </c>
      <c r="B673" s="24" t="str">
        <f>IF(ISNA(VLOOKUP(E673,E997:E$10322,1,0)),"",1)</f>
        <v/>
      </c>
      <c r="C673" s="2">
        <v>671</v>
      </c>
      <c r="D673" s="2" t="e">
        <f>VLOOKUP(C673,SOURCE!$V$3:$AC$2856,8,0)</f>
        <v>#N/A</v>
      </c>
      <c r="E673" s="26" t="e">
        <f>CHAR(34)&amp;VLOOKUP(C673,SOURCE!$V$3:$AC$2856,6,0)&amp;CHAR(34)</f>
        <v>#N/A</v>
      </c>
      <c r="F673" s="22" t="e">
        <f>VLOOKUP(C673,SOURCE!$V$3:$AD$2856,9,0)&amp;"           {"&amp;D673&amp;",   "&amp;E673&amp;"},"</f>
        <v>#N/A</v>
      </c>
      <c r="H673" t="b">
        <f>ISNA(VLOOKUP(J673,J$823:J997,1,0))</f>
        <v>1</v>
      </c>
      <c r="I673" s="27" t="e">
        <f>VLOOKUP(C673,SOURCE!V$6:AB$10035,7,0)</f>
        <v>#N/A</v>
      </c>
      <c r="J673" s="28" t="e">
        <f>VLOOKUP(C673,SOURCE!V$6:AB$10035,6,0)</f>
        <v>#N/A</v>
      </c>
      <c r="K673" s="30" t="e">
        <f t="shared" si="52"/>
        <v>#N/A</v>
      </c>
      <c r="L673" s="40" t="e">
        <f>VLOOKUP(C673,SOURCE!V$6:AB$10035,2,0)</f>
        <v>#N/A</v>
      </c>
      <c r="M673" t="e">
        <f>IF(VLOOKUP(I673,SOURCE!B:P,2,0)="/  { itemToBeCoded","To be coded","")</f>
        <v>#N/A</v>
      </c>
      <c r="N673" s="22"/>
      <c r="Q673" s="26" t="e">
        <f>VLOOKUP(I673,SOURCE!B:P,5,0)</f>
        <v>#N/A</v>
      </c>
      <c r="U673" t="e">
        <f t="shared" si="53"/>
        <v>#N/A</v>
      </c>
      <c r="V673" t="e">
        <f t="shared" si="54"/>
        <v>#N/A</v>
      </c>
      <c r="W673" s="22"/>
      <c r="X673" s="22"/>
      <c r="Y673" t="str">
        <f t="shared" si="55"/>
        <v/>
      </c>
    </row>
    <row r="674" spans="1:30" ht="17" thickBot="1">
      <c r="A674" s="24" t="str">
        <f>IF(ISNA(VLOOKUP(D674,D998:D$10322,1,0)),"",1)</f>
        <v/>
      </c>
      <c r="B674" s="24" t="str">
        <f>IF(ISNA(VLOOKUP(E674,E998:E$10322,1,0)),"",1)</f>
        <v/>
      </c>
      <c r="C674" s="2">
        <v>672</v>
      </c>
      <c r="D674" s="2" t="e">
        <f>VLOOKUP(C674,SOURCE!$V$3:$AC$2856,8,0)</f>
        <v>#N/A</v>
      </c>
      <c r="E674" s="26" t="e">
        <f>CHAR(34)&amp;VLOOKUP(C674,SOURCE!$V$3:$AC$2856,6,0)&amp;CHAR(34)</f>
        <v>#N/A</v>
      </c>
      <c r="F674" s="22" t="e">
        <f>VLOOKUP(C674,SOURCE!$V$3:$AD$2856,9,0)&amp;"           {"&amp;D674&amp;",   "&amp;E674&amp;"},"</f>
        <v>#N/A</v>
      </c>
      <c r="H674" t="b">
        <f>ISNA(VLOOKUP(J674,J$823:J998,1,0))</f>
        <v>1</v>
      </c>
      <c r="I674" s="27" t="e">
        <f>VLOOKUP(C674,SOURCE!V$6:AB$10035,7,0)</f>
        <v>#N/A</v>
      </c>
      <c r="J674" s="28" t="e">
        <f>VLOOKUP(C674,SOURCE!V$6:AB$10035,6,0)</f>
        <v>#N/A</v>
      </c>
      <c r="K674" s="30" t="e">
        <f t="shared" si="52"/>
        <v>#N/A</v>
      </c>
      <c r="L674" s="40" t="e">
        <f>VLOOKUP(C674,SOURCE!V$6:AB$10035,2,0)</f>
        <v>#N/A</v>
      </c>
      <c r="M674" t="e">
        <f>IF(VLOOKUP(I674,SOURCE!B:P,2,0)="/  { itemToBeCoded","To be coded","")</f>
        <v>#N/A</v>
      </c>
      <c r="N674" s="22"/>
      <c r="Q674" s="26" t="e">
        <f>VLOOKUP(I674,SOURCE!B:P,5,0)</f>
        <v>#N/A</v>
      </c>
      <c r="U674" t="e">
        <f t="shared" si="53"/>
        <v>#N/A</v>
      </c>
      <c r="V674" t="e">
        <f t="shared" si="54"/>
        <v>#N/A</v>
      </c>
      <c r="W674" s="22"/>
      <c r="X674" s="22"/>
      <c r="Y674" t="str">
        <f t="shared" si="55"/>
        <v/>
      </c>
    </row>
    <row r="675" spans="1:30" s="34" customFormat="1">
      <c r="C675" s="35"/>
      <c r="D675" s="35"/>
      <c r="E675" s="36"/>
      <c r="F675" s="37"/>
      <c r="I675" s="35"/>
      <c r="J675" s="36"/>
      <c r="L675" s="35"/>
      <c r="Q675" s="36"/>
      <c r="W675" s="123"/>
      <c r="X675" s="123"/>
      <c r="Z675" s="129"/>
      <c r="AA675" s="129"/>
      <c r="AB675" s="129"/>
      <c r="AC675" s="129"/>
      <c r="AD675" s="129"/>
    </row>
  </sheetData>
  <autoFilter ref="A1:AD675" xr:uid="{1F46D7C1-54CB-CA43-ABA0-BF8F58E7A290}"/>
  <conditionalFormatting sqref="B1">
    <cfRule type="cellIs" dxfId="5" priority="5" operator="greaterThan">
      <formula>0</formula>
    </cfRule>
  </conditionalFormatting>
  <conditionalFormatting sqref="A1">
    <cfRule type="cellIs" dxfId="4" priority="4" operator="greaterThan">
      <formula>0</formula>
    </cfRule>
  </conditionalFormatting>
  <conditionalFormatting sqref="A1:B1048576">
    <cfRule type="cellIs" dxfId="3" priority="3" operator="equal">
      <formula>1</formula>
    </cfRule>
  </conditionalFormatting>
  <conditionalFormatting sqref="H1:H1048576">
    <cfRule type="cellIs" dxfId="2" priority="2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34E7-031F-6747-9202-C3CF9CC79A66}">
  <dimension ref="B1:J146"/>
  <sheetViews>
    <sheetView workbookViewId="0">
      <selection activeCell="B2" sqref="B2"/>
    </sheetView>
  </sheetViews>
  <sheetFormatPr baseColWidth="10" defaultColWidth="10.83203125" defaultRowHeight="16"/>
  <cols>
    <col min="2" max="2" width="67" bestFit="1" customWidth="1"/>
    <col min="8" max="10" width="10.83203125" style="2"/>
  </cols>
  <sheetData>
    <row r="1" spans="2:10">
      <c r="B1" t="s">
        <v>4140</v>
      </c>
      <c r="H1" s="2">
        <f>SEARCH(CHAR(34),B1)</f>
        <v>42</v>
      </c>
      <c r="I1" s="2">
        <f>SEARCH(CHAR(34),B1,H1+1)</f>
        <v>49</v>
      </c>
      <c r="J1" s="2" t="str">
        <f>IF(MID(B1,1,2)="//","",MID(B1,H1+1,I1-H1-1))</f>
        <v>PRIME?</v>
      </c>
    </row>
    <row r="2" spans="2:10">
      <c r="B2" t="s">
        <v>4141</v>
      </c>
      <c r="H2" s="2">
        <f t="shared" ref="H2:H65" si="0">SEARCH(CHAR(34),B2)</f>
        <v>42</v>
      </c>
      <c r="I2" s="2">
        <f t="shared" ref="I2:I65" si="1">SEARCH(CHAR(34),B2,H2+1)</f>
        <v>48</v>
      </c>
      <c r="J2" s="2" t="str">
        <f t="shared" ref="J2:J65" si="2">IF(MID(B2,1,2)="//","",MID(B2,H2+1,I2-H2-1))</f>
        <v>ENTER</v>
      </c>
    </row>
    <row r="3" spans="2:10">
      <c r="B3" t="s">
        <v>4142</v>
      </c>
      <c r="H3" s="2">
        <f t="shared" si="0"/>
        <v>42</v>
      </c>
      <c r="I3" s="2">
        <f t="shared" si="1"/>
        <v>47</v>
      </c>
      <c r="J3" s="2" t="str">
        <f t="shared" si="2"/>
        <v>X&lt;&gt;Y</v>
      </c>
    </row>
    <row r="4" spans="2:10">
      <c r="B4" t="s">
        <v>4143</v>
      </c>
      <c r="H4" s="2">
        <f t="shared" si="0"/>
        <v>42</v>
      </c>
      <c r="I4" s="2">
        <f t="shared" si="1"/>
        <v>47</v>
      </c>
      <c r="J4" s="2" t="str">
        <f t="shared" si="2"/>
        <v>DROP</v>
      </c>
    </row>
    <row r="5" spans="2:10">
      <c r="B5" t="s">
        <v>4144</v>
      </c>
      <c r="H5" s="2">
        <f t="shared" si="0"/>
        <v>42</v>
      </c>
      <c r="I5" s="2">
        <f t="shared" si="1"/>
        <v>46</v>
      </c>
      <c r="J5" s="2" t="str">
        <f t="shared" si="2"/>
        <v>CLX</v>
      </c>
    </row>
    <row r="6" spans="2:10">
      <c r="B6" t="s">
        <v>4145</v>
      </c>
      <c r="H6" s="2">
        <f t="shared" si="0"/>
        <v>42</v>
      </c>
      <c r="I6" s="2">
        <f t="shared" si="1"/>
        <v>47</v>
      </c>
      <c r="J6" s="2" t="str">
        <f t="shared" si="2"/>
        <v>FILL</v>
      </c>
    </row>
    <row r="7" spans="2:10">
      <c r="B7" t="s">
        <v>4146</v>
      </c>
      <c r="H7" s="2">
        <f t="shared" si="0"/>
        <v>42</v>
      </c>
      <c r="I7" s="2">
        <f t="shared" si="1"/>
        <v>46</v>
      </c>
      <c r="J7" s="2" t="str">
        <f t="shared" si="2"/>
        <v>STO</v>
      </c>
    </row>
    <row r="8" spans="2:10">
      <c r="B8" t="s">
        <v>4147</v>
      </c>
      <c r="H8" s="2">
        <f t="shared" si="0"/>
        <v>42</v>
      </c>
      <c r="I8" s="2">
        <f t="shared" si="1"/>
        <v>47</v>
      </c>
      <c r="J8" s="2" t="str">
        <f t="shared" si="2"/>
        <v>COMB</v>
      </c>
    </row>
    <row r="9" spans="2:10">
      <c r="B9" t="s">
        <v>4148</v>
      </c>
      <c r="H9" s="2">
        <f t="shared" si="0"/>
        <v>42</v>
      </c>
      <c r="I9" s="2">
        <f t="shared" si="1"/>
        <v>47</v>
      </c>
      <c r="J9" s="2" t="str">
        <f t="shared" si="2"/>
        <v>PERM</v>
      </c>
    </row>
    <row r="10" spans="2:10">
      <c r="B10" t="s">
        <v>4149</v>
      </c>
      <c r="H10" s="2">
        <f t="shared" si="0"/>
        <v>42</v>
      </c>
      <c r="I10" s="2">
        <f t="shared" si="1"/>
        <v>46</v>
      </c>
      <c r="J10" s="2" t="str">
        <f t="shared" si="2"/>
        <v>RCL</v>
      </c>
    </row>
    <row r="11" spans="2:10">
      <c r="B11" t="s">
        <v>4150</v>
      </c>
      <c r="H11" s="2">
        <f t="shared" si="0"/>
        <v>42</v>
      </c>
      <c r="I11" s="2">
        <f t="shared" si="1"/>
        <v>46</v>
      </c>
      <c r="J11" s="2" t="str">
        <f t="shared" si="2"/>
        <v>X^2</v>
      </c>
    </row>
    <row r="12" spans="2:10">
      <c r="B12" t="s">
        <v>4151</v>
      </c>
      <c r="H12" s="2">
        <f t="shared" si="0"/>
        <v>42</v>
      </c>
      <c r="I12" s="2">
        <f t="shared" si="1"/>
        <v>46</v>
      </c>
      <c r="J12" s="2" t="str">
        <f t="shared" si="2"/>
        <v>X^3</v>
      </c>
    </row>
    <row r="13" spans="2:10">
      <c r="B13" t="s">
        <v>4152</v>
      </c>
      <c r="H13" s="2">
        <f t="shared" si="0"/>
        <v>42</v>
      </c>
      <c r="I13" s="2">
        <f t="shared" si="1"/>
        <v>46</v>
      </c>
      <c r="J13" s="2" t="str">
        <f t="shared" si="2"/>
        <v>Y^X</v>
      </c>
    </row>
    <row r="14" spans="2:10">
      <c r="B14" t="s">
        <v>4153</v>
      </c>
      <c r="H14" s="2">
        <f t="shared" si="0"/>
        <v>42</v>
      </c>
      <c r="I14" s="2">
        <f t="shared" si="1"/>
        <v>47</v>
      </c>
      <c r="J14" s="2" t="str">
        <f t="shared" si="2"/>
        <v>SQRT</v>
      </c>
    </row>
    <row r="15" spans="2:10">
      <c r="B15" t="s">
        <v>4154</v>
      </c>
      <c r="H15" s="2">
        <f t="shared" si="0"/>
        <v>42</v>
      </c>
      <c r="I15" s="2">
        <f t="shared" si="1"/>
        <v>48</v>
      </c>
      <c r="J15" s="2" t="str">
        <f t="shared" si="2"/>
        <v>CUBRT</v>
      </c>
    </row>
    <row r="16" spans="2:10">
      <c r="B16" t="s">
        <v>4155</v>
      </c>
      <c r="H16" s="2">
        <f t="shared" si="0"/>
        <v>42</v>
      </c>
      <c r="I16" s="2">
        <f t="shared" si="1"/>
        <v>47</v>
      </c>
      <c r="J16" s="2" t="str">
        <f t="shared" si="2"/>
        <v>XRTY</v>
      </c>
    </row>
    <row r="17" spans="2:10">
      <c r="B17" t="s">
        <v>4156</v>
      </c>
      <c r="H17" s="2">
        <f t="shared" si="0"/>
        <v>42</v>
      </c>
      <c r="I17" s="2">
        <f t="shared" si="1"/>
        <v>46</v>
      </c>
      <c r="J17" s="2" t="str">
        <f t="shared" si="2"/>
        <v>2^X</v>
      </c>
    </row>
    <row r="18" spans="2:10">
      <c r="B18" t="s">
        <v>4157</v>
      </c>
      <c r="H18" s="2">
        <f t="shared" si="0"/>
        <v>42</v>
      </c>
      <c r="I18" s="2">
        <f t="shared" si="1"/>
        <v>46</v>
      </c>
      <c r="J18" s="2" t="str">
        <f t="shared" si="2"/>
        <v>E^X</v>
      </c>
    </row>
    <row r="19" spans="2:10">
      <c r="B19" t="s">
        <v>4158</v>
      </c>
      <c r="H19" s="2">
        <f t="shared" si="0"/>
        <v>42</v>
      </c>
      <c r="I19" s="2">
        <f t="shared" si="1"/>
        <v>47</v>
      </c>
      <c r="J19" s="2" t="str">
        <f t="shared" si="2"/>
        <v>10^X</v>
      </c>
    </row>
    <row r="20" spans="2:10">
      <c r="B20" t="s">
        <v>4159</v>
      </c>
      <c r="H20" s="2">
        <f t="shared" si="0"/>
        <v>42</v>
      </c>
      <c r="I20" s="2">
        <f t="shared" si="1"/>
        <v>47</v>
      </c>
      <c r="J20" s="2" t="str">
        <f t="shared" si="2"/>
        <v>LOG2</v>
      </c>
    </row>
    <row r="21" spans="2:10">
      <c r="B21" t="s">
        <v>4160</v>
      </c>
      <c r="H21" s="2">
        <f t="shared" si="0"/>
        <v>42</v>
      </c>
      <c r="I21" s="2">
        <f t="shared" si="1"/>
        <v>45</v>
      </c>
      <c r="J21" s="2" t="str">
        <f t="shared" si="2"/>
        <v>LN</v>
      </c>
    </row>
    <row r="22" spans="2:10">
      <c r="B22" t="s">
        <v>4161</v>
      </c>
      <c r="H22" s="2">
        <f t="shared" si="0"/>
        <v>42</v>
      </c>
      <c r="I22" s="2">
        <f t="shared" si="1"/>
        <v>48</v>
      </c>
      <c r="J22" s="2" t="str">
        <f t="shared" si="2"/>
        <v>LOG10</v>
      </c>
    </row>
    <row r="23" spans="2:10">
      <c r="B23" t="s">
        <v>4162</v>
      </c>
      <c r="H23" s="2">
        <f t="shared" si="0"/>
        <v>42</v>
      </c>
      <c r="I23" s="2">
        <f t="shared" si="1"/>
        <v>48</v>
      </c>
      <c r="J23" s="2" t="str">
        <f t="shared" si="2"/>
        <v>LOGXY</v>
      </c>
    </row>
    <row r="24" spans="2:10">
      <c r="B24" t="s">
        <v>4163</v>
      </c>
      <c r="H24" s="2">
        <f t="shared" si="0"/>
        <v>42</v>
      </c>
      <c r="I24" s="2">
        <f t="shared" si="1"/>
        <v>46</v>
      </c>
      <c r="J24" s="2" t="str">
        <f t="shared" si="2"/>
        <v>1/X</v>
      </c>
    </row>
    <row r="25" spans="2:10">
      <c r="B25" t="s">
        <v>4164</v>
      </c>
      <c r="H25" s="2">
        <f t="shared" si="0"/>
        <v>42</v>
      </c>
      <c r="I25" s="2">
        <f t="shared" si="1"/>
        <v>46</v>
      </c>
      <c r="J25" s="2" t="str">
        <f t="shared" si="2"/>
        <v>COS</v>
      </c>
    </row>
    <row r="26" spans="2:10">
      <c r="B26" t="s">
        <v>4165</v>
      </c>
      <c r="H26" s="2">
        <f t="shared" si="0"/>
        <v>42</v>
      </c>
      <c r="I26" s="2">
        <f t="shared" si="1"/>
        <v>47</v>
      </c>
      <c r="J26" s="2" t="str">
        <f t="shared" si="2"/>
        <v>COSH</v>
      </c>
    </row>
    <row r="27" spans="2:10">
      <c r="B27" t="s">
        <v>4166</v>
      </c>
      <c r="H27" s="2">
        <f t="shared" si="0"/>
        <v>42</v>
      </c>
      <c r="I27" s="2">
        <f t="shared" si="1"/>
        <v>46</v>
      </c>
      <c r="J27" s="2" t="str">
        <f t="shared" si="2"/>
        <v>SIN</v>
      </c>
    </row>
    <row r="28" spans="2:10">
      <c r="B28" t="s">
        <v>4167</v>
      </c>
      <c r="H28" s="2">
        <f t="shared" si="0"/>
        <v>42</v>
      </c>
      <c r="I28" s="2">
        <f t="shared" si="1"/>
        <v>47</v>
      </c>
      <c r="J28" s="2" t="str">
        <f t="shared" si="2"/>
        <v>SINH</v>
      </c>
    </row>
    <row r="29" spans="2:10">
      <c r="B29" t="s">
        <v>4168</v>
      </c>
      <c r="H29" s="2">
        <f t="shared" si="0"/>
        <v>42</v>
      </c>
      <c r="I29" s="2">
        <f t="shared" si="1"/>
        <v>46</v>
      </c>
      <c r="J29" s="2" t="str">
        <f t="shared" si="2"/>
        <v>TAN</v>
      </c>
    </row>
    <row r="30" spans="2:10">
      <c r="B30" t="s">
        <v>4169</v>
      </c>
      <c r="H30" s="2">
        <f t="shared" si="0"/>
        <v>42</v>
      </c>
      <c r="I30" s="2">
        <f t="shared" si="1"/>
        <v>47</v>
      </c>
      <c r="J30" s="2" t="str">
        <f t="shared" si="2"/>
        <v>TANH</v>
      </c>
    </row>
    <row r="31" spans="2:10">
      <c r="B31" t="s">
        <v>4170</v>
      </c>
      <c r="H31" s="2">
        <f t="shared" si="0"/>
        <v>42</v>
      </c>
      <c r="I31" s="2">
        <f t="shared" si="1"/>
        <v>49</v>
      </c>
      <c r="J31" s="2" t="str">
        <f t="shared" si="2"/>
        <v>ARCCOS</v>
      </c>
    </row>
    <row r="32" spans="2:10">
      <c r="B32" t="s">
        <v>4171</v>
      </c>
      <c r="H32" s="2">
        <f t="shared" si="0"/>
        <v>42</v>
      </c>
      <c r="I32" s="2">
        <f t="shared" si="1"/>
        <v>50</v>
      </c>
      <c r="J32" s="2" t="str">
        <f t="shared" si="2"/>
        <v>ARCCOSH</v>
      </c>
    </row>
    <row r="33" spans="2:10">
      <c r="B33" t="s">
        <v>4172</v>
      </c>
      <c r="H33" s="2">
        <f t="shared" si="0"/>
        <v>42</v>
      </c>
      <c r="I33" s="2">
        <f t="shared" si="1"/>
        <v>49</v>
      </c>
      <c r="J33" s="2" t="str">
        <f t="shared" si="2"/>
        <v>ARCSIN</v>
      </c>
    </row>
    <row r="34" spans="2:10">
      <c r="B34" t="s">
        <v>4173</v>
      </c>
      <c r="H34" s="2">
        <f t="shared" si="0"/>
        <v>42</v>
      </c>
      <c r="I34" s="2">
        <f t="shared" si="1"/>
        <v>50</v>
      </c>
      <c r="J34" s="2" t="str">
        <f t="shared" si="2"/>
        <v>ARCSINH</v>
      </c>
    </row>
    <row r="35" spans="2:10">
      <c r="B35" t="s">
        <v>4174</v>
      </c>
      <c r="H35" s="2">
        <f t="shared" si="0"/>
        <v>42</v>
      </c>
      <c r="I35" s="2">
        <f t="shared" si="1"/>
        <v>49</v>
      </c>
      <c r="J35" s="2" t="str">
        <f t="shared" si="2"/>
        <v>ARCTAN</v>
      </c>
    </row>
    <row r="36" spans="2:10">
      <c r="B36" t="s">
        <v>4175</v>
      </c>
      <c r="H36" s="2">
        <f t="shared" si="0"/>
        <v>42</v>
      </c>
      <c r="I36" s="2">
        <f t="shared" si="1"/>
        <v>50</v>
      </c>
      <c r="J36" s="2" t="str">
        <f t="shared" si="2"/>
        <v>ARCTANH</v>
      </c>
    </row>
    <row r="37" spans="2:10">
      <c r="B37" t="s">
        <v>4176</v>
      </c>
      <c r="H37" s="2">
        <f t="shared" si="0"/>
        <v>42</v>
      </c>
      <c r="I37" s="2">
        <f t="shared" si="1"/>
        <v>46</v>
      </c>
      <c r="J37" s="2" t="str">
        <f t="shared" si="2"/>
        <v>GCD</v>
      </c>
    </row>
    <row r="38" spans="2:10">
      <c r="B38" t="s">
        <v>4177</v>
      </c>
      <c r="H38" s="2">
        <f t="shared" si="0"/>
        <v>42</v>
      </c>
      <c r="I38" s="2">
        <f t="shared" si="1"/>
        <v>46</v>
      </c>
      <c r="J38" s="2" t="str">
        <f t="shared" si="2"/>
        <v>LCM</v>
      </c>
    </row>
    <row r="39" spans="2:10">
      <c r="B39" t="s">
        <v>4178</v>
      </c>
      <c r="H39" s="2">
        <f t="shared" si="0"/>
        <v>42</v>
      </c>
      <c r="I39" s="2">
        <f t="shared" si="1"/>
        <v>46</v>
      </c>
      <c r="J39" s="2" t="str">
        <f t="shared" si="2"/>
        <v>DEC</v>
      </c>
    </row>
    <row r="40" spans="2:10">
      <c r="B40" t="s">
        <v>4179</v>
      </c>
      <c r="H40" s="2">
        <f t="shared" si="0"/>
        <v>42</v>
      </c>
      <c r="I40" s="2">
        <f t="shared" si="1"/>
        <v>46</v>
      </c>
      <c r="J40" s="2" t="str">
        <f t="shared" si="2"/>
        <v>INC</v>
      </c>
    </row>
    <row r="41" spans="2:10">
      <c r="B41" t="s">
        <v>4180</v>
      </c>
      <c r="H41" s="2">
        <f t="shared" si="0"/>
        <v>42</v>
      </c>
      <c r="I41" s="2">
        <f t="shared" si="1"/>
        <v>45</v>
      </c>
      <c r="J41" s="2" t="str">
        <f t="shared" si="2"/>
        <v>IP</v>
      </c>
    </row>
    <row r="42" spans="2:10">
      <c r="B42" t="s">
        <v>4181</v>
      </c>
      <c r="H42" s="2">
        <f t="shared" si="0"/>
        <v>42</v>
      </c>
      <c r="I42" s="2">
        <f t="shared" si="1"/>
        <v>45</v>
      </c>
      <c r="J42" s="2" t="str">
        <f t="shared" si="2"/>
        <v>FP</v>
      </c>
    </row>
    <row r="43" spans="2:10">
      <c r="B43" t="s">
        <v>4182</v>
      </c>
      <c r="H43" s="2">
        <f t="shared" si="0"/>
        <v>42</v>
      </c>
      <c r="I43" s="2">
        <f t="shared" si="1"/>
        <v>44</v>
      </c>
      <c r="J43" s="2" t="str">
        <f t="shared" si="2"/>
        <v>+</v>
      </c>
    </row>
    <row r="44" spans="2:10">
      <c r="B44" t="s">
        <v>4183</v>
      </c>
      <c r="H44" s="2">
        <f t="shared" si="0"/>
        <v>42</v>
      </c>
      <c r="I44" s="2">
        <f t="shared" si="1"/>
        <v>44</v>
      </c>
      <c r="J44" s="2" t="str">
        <f t="shared" si="2"/>
        <v>-</v>
      </c>
    </row>
    <row r="45" spans="2:10">
      <c r="B45" t="s">
        <v>4184</v>
      </c>
      <c r="H45" s="2">
        <f t="shared" si="0"/>
        <v>42</v>
      </c>
      <c r="I45" s="2">
        <f t="shared" si="1"/>
        <v>46</v>
      </c>
      <c r="J45" s="2" t="str">
        <f t="shared" si="2"/>
        <v>CHS</v>
      </c>
    </row>
    <row r="46" spans="2:10">
      <c r="B46" t="s">
        <v>4185</v>
      </c>
      <c r="H46" s="2">
        <f t="shared" si="0"/>
        <v>42</v>
      </c>
      <c r="I46" s="2">
        <f t="shared" si="1"/>
        <v>44</v>
      </c>
      <c r="J46" s="2" t="str">
        <f t="shared" si="2"/>
        <v>*</v>
      </c>
    </row>
    <row r="47" spans="2:10">
      <c r="B47" t="s">
        <v>4186</v>
      </c>
      <c r="H47" s="2">
        <f t="shared" si="0"/>
        <v>42</v>
      </c>
      <c r="I47" s="2">
        <f t="shared" si="1"/>
        <v>44</v>
      </c>
      <c r="J47" s="2" t="str">
        <f t="shared" si="2"/>
        <v>/</v>
      </c>
    </row>
    <row r="48" spans="2:10">
      <c r="B48" t="s">
        <v>4187</v>
      </c>
      <c r="H48" s="2">
        <f t="shared" si="0"/>
        <v>42</v>
      </c>
      <c r="I48" s="2">
        <f t="shared" si="1"/>
        <v>47</v>
      </c>
      <c r="J48" s="2" t="str">
        <f t="shared" si="2"/>
        <v>IDIV</v>
      </c>
    </row>
    <row r="49" spans="2:10">
      <c r="B49" t="s">
        <v>4566</v>
      </c>
      <c r="H49" s="2">
        <f t="shared" si="0"/>
        <v>42</v>
      </c>
      <c r="I49" s="2">
        <f t="shared" si="1"/>
        <v>46</v>
      </c>
      <c r="J49" s="2" t="str">
        <f t="shared" si="2"/>
        <v>MOD</v>
      </c>
    </row>
    <row r="50" spans="2:10">
      <c r="B50" t="s">
        <v>4188</v>
      </c>
      <c r="H50" s="2">
        <f t="shared" si="0"/>
        <v>42</v>
      </c>
      <c r="I50" s="2">
        <f t="shared" si="1"/>
        <v>46</v>
      </c>
      <c r="J50" s="2" t="str">
        <f t="shared" si="2"/>
        <v>ABS</v>
      </c>
    </row>
    <row r="51" spans="2:10">
      <c r="B51" t="s">
        <v>4189</v>
      </c>
      <c r="H51" s="2">
        <f t="shared" si="0"/>
        <v>42</v>
      </c>
      <c r="I51" s="2">
        <f t="shared" si="1"/>
        <v>48</v>
      </c>
      <c r="J51" s="2" t="str">
        <f t="shared" si="2"/>
        <v>NEXTP</v>
      </c>
    </row>
    <row r="52" spans="2:10">
      <c r="B52" t="s">
        <v>4190</v>
      </c>
      <c r="H52" s="2">
        <f t="shared" si="0"/>
        <v>44</v>
      </c>
      <c r="I52" s="2">
        <f t="shared" si="1"/>
        <v>47</v>
      </c>
      <c r="J52" s="2" t="str">
        <f t="shared" si="2"/>
        <v/>
      </c>
    </row>
    <row r="53" spans="2:10">
      <c r="B53" t="s">
        <v>4191</v>
      </c>
      <c r="H53" s="2">
        <f t="shared" si="0"/>
        <v>42</v>
      </c>
      <c r="I53" s="2">
        <f t="shared" si="1"/>
        <v>45</v>
      </c>
      <c r="J53" s="2" t="str">
        <f t="shared" si="2"/>
        <v>PI</v>
      </c>
    </row>
    <row r="54" spans="2:10">
      <c r="B54" t="s">
        <v>4192</v>
      </c>
      <c r="H54" s="2">
        <f t="shared" si="0"/>
        <v>44</v>
      </c>
      <c r="I54" s="2">
        <f t="shared" si="1"/>
        <v>49</v>
      </c>
      <c r="J54" s="2" t="str">
        <f t="shared" si="2"/>
        <v/>
      </c>
    </row>
    <row r="55" spans="2:10">
      <c r="B55" t="s">
        <v>4193</v>
      </c>
      <c r="H55" s="2">
        <f t="shared" si="0"/>
        <v>44</v>
      </c>
      <c r="I55" s="2">
        <f t="shared" si="1"/>
        <v>49</v>
      </c>
      <c r="J55" s="2" t="str">
        <f t="shared" si="2"/>
        <v/>
      </c>
    </row>
    <row r="56" spans="2:10">
      <c r="B56" t="s">
        <v>4194</v>
      </c>
      <c r="H56" s="2">
        <f t="shared" si="0"/>
        <v>42</v>
      </c>
      <c r="I56" s="2">
        <f t="shared" si="1"/>
        <v>46</v>
      </c>
      <c r="J56" s="2" t="str">
        <f t="shared" si="2"/>
        <v>D&gt;R</v>
      </c>
    </row>
    <row r="57" spans="2:10">
      <c r="B57" t="s">
        <v>4195</v>
      </c>
      <c r="H57" s="2">
        <f t="shared" si="0"/>
        <v>42</v>
      </c>
      <c r="I57" s="2">
        <f t="shared" si="1"/>
        <v>46</v>
      </c>
      <c r="J57" s="2" t="str">
        <f t="shared" si="2"/>
        <v>R&gt;D</v>
      </c>
    </row>
    <row r="58" spans="2:10">
      <c r="B58" t="s">
        <v>4196</v>
      </c>
      <c r="H58" s="2">
        <f t="shared" si="0"/>
        <v>44</v>
      </c>
      <c r="I58" s="2">
        <f t="shared" si="1"/>
        <v>48</v>
      </c>
      <c r="J58" s="2" t="str">
        <f t="shared" si="2"/>
        <v/>
      </c>
    </row>
    <row r="59" spans="2:10">
      <c r="B59" t="s">
        <v>4197</v>
      </c>
      <c r="H59" s="2">
        <f t="shared" si="0"/>
        <v>42</v>
      </c>
      <c r="I59" s="2">
        <f t="shared" si="1"/>
        <v>44</v>
      </c>
      <c r="J59" s="2" t="str">
        <f t="shared" si="2"/>
        <v>c</v>
      </c>
    </row>
    <row r="60" spans="2:10">
      <c r="B60" t="s">
        <v>4198</v>
      </c>
      <c r="H60" s="2">
        <f t="shared" si="0"/>
        <v>42</v>
      </c>
      <c r="I60" s="2">
        <f t="shared" si="1"/>
        <v>46</v>
      </c>
      <c r="J60" s="2" t="str">
        <f t="shared" si="2"/>
        <v>PHI</v>
      </c>
    </row>
    <row r="61" spans="2:10">
      <c r="B61" t="s">
        <v>4263</v>
      </c>
      <c r="H61" s="2">
        <f t="shared" si="0"/>
        <v>43</v>
      </c>
      <c r="I61" s="2">
        <f t="shared" si="1"/>
        <v>48</v>
      </c>
      <c r="J61" s="2" t="str">
        <f t="shared" si="2"/>
        <v/>
      </c>
    </row>
    <row r="62" spans="2:10">
      <c r="B62" t="s">
        <v>4264</v>
      </c>
      <c r="H62" s="2">
        <f t="shared" si="0"/>
        <v>43</v>
      </c>
      <c r="I62" s="2">
        <f t="shared" si="1"/>
        <v>47</v>
      </c>
      <c r="J62" s="2" t="str">
        <f t="shared" si="2"/>
        <v/>
      </c>
    </row>
    <row r="63" spans="2:10">
      <c r="B63" t="s">
        <v>4199</v>
      </c>
      <c r="H63" s="2">
        <f t="shared" si="0"/>
        <v>42</v>
      </c>
      <c r="I63" s="2">
        <f t="shared" si="1"/>
        <v>47</v>
      </c>
      <c r="J63" s="2" t="str">
        <f t="shared" si="2"/>
        <v>SUM+</v>
      </c>
    </row>
    <row r="64" spans="2:10">
      <c r="B64" t="s">
        <v>4200</v>
      </c>
      <c r="H64" s="2">
        <f t="shared" si="0"/>
        <v>42</v>
      </c>
      <c r="I64" s="2">
        <f t="shared" si="1"/>
        <v>47</v>
      </c>
      <c r="J64" s="2" t="str">
        <f t="shared" si="2"/>
        <v>NSUM</v>
      </c>
    </row>
    <row r="65" spans="2:10">
      <c r="B65" t="s">
        <v>4201</v>
      </c>
      <c r="H65" s="2">
        <f t="shared" si="0"/>
        <v>42</v>
      </c>
      <c r="I65" s="2">
        <f t="shared" si="1"/>
        <v>47</v>
      </c>
      <c r="J65" s="2" t="str">
        <f t="shared" si="2"/>
        <v>SUMX</v>
      </c>
    </row>
    <row r="66" spans="2:10">
      <c r="B66" t="s">
        <v>4202</v>
      </c>
      <c r="H66" s="2">
        <f t="shared" ref="H66:H132" si="3">SEARCH(CHAR(34),B66)</f>
        <v>42</v>
      </c>
      <c r="I66" s="2">
        <f t="shared" ref="I66:I132" si="4">SEARCH(CHAR(34),B66,H66+1)</f>
        <v>47</v>
      </c>
      <c r="J66" s="2" t="str">
        <f t="shared" ref="J66:J132" si="5">IF(MID(B66,1,2)="//","",MID(B66,H66+1,I66-H66-1))</f>
        <v>SUMY</v>
      </c>
    </row>
    <row r="67" spans="2:10">
      <c r="B67" t="s">
        <v>4203</v>
      </c>
      <c r="H67" s="2">
        <f t="shared" si="3"/>
        <v>42</v>
      </c>
      <c r="I67" s="2">
        <f t="shared" si="4"/>
        <v>44</v>
      </c>
      <c r="J67" s="2" t="str">
        <f t="shared" si="5"/>
        <v>X</v>
      </c>
    </row>
    <row r="68" spans="2:10">
      <c r="B68" t="s">
        <v>4204</v>
      </c>
      <c r="H68" s="2">
        <f t="shared" si="3"/>
        <v>42</v>
      </c>
      <c r="I68" s="2">
        <f t="shared" si="4"/>
        <v>44</v>
      </c>
      <c r="J68" s="2" t="str">
        <f t="shared" si="5"/>
        <v>Y</v>
      </c>
    </row>
    <row r="69" spans="2:10">
      <c r="B69" t="s">
        <v>4205</v>
      </c>
      <c r="H69" s="2">
        <f t="shared" si="3"/>
        <v>42</v>
      </c>
      <c r="I69" s="2">
        <f t="shared" si="4"/>
        <v>47</v>
      </c>
      <c r="J69" s="2" t="str">
        <f t="shared" si="5"/>
        <v>IND&gt;</v>
      </c>
    </row>
    <row r="70" spans="2:10">
      <c r="B70" t="s">
        <v>4206</v>
      </c>
      <c r="H70" s="2">
        <f t="shared" si="3"/>
        <v>42</v>
      </c>
      <c r="I70" s="2">
        <f t="shared" si="4"/>
        <v>46</v>
      </c>
      <c r="J70" s="2" t="str">
        <f t="shared" si="5"/>
        <v>EEX</v>
      </c>
    </row>
    <row r="71" spans="2:10">
      <c r="B71" t="s">
        <v>4207</v>
      </c>
      <c r="H71" s="2">
        <f t="shared" si="3"/>
        <v>42</v>
      </c>
      <c r="I71" s="2">
        <f t="shared" si="4"/>
        <v>47</v>
      </c>
      <c r="J71" s="2" t="str">
        <f t="shared" si="5"/>
        <v>SNAP</v>
      </c>
    </row>
    <row r="72" spans="2:10">
      <c r="B72" t="s">
        <v>4208</v>
      </c>
      <c r="H72" s="2">
        <f t="shared" si="3"/>
        <v>42</v>
      </c>
      <c r="I72" s="2">
        <f t="shared" si="4"/>
        <v>46</v>
      </c>
      <c r="J72" s="2" t="str">
        <f t="shared" si="5"/>
        <v>ABS</v>
      </c>
    </row>
    <row r="73" spans="2:10">
      <c r="B73" t="s">
        <v>4209</v>
      </c>
      <c r="H73" s="2">
        <f t="shared" si="3"/>
        <v>42</v>
      </c>
      <c r="I73" s="2">
        <f t="shared" si="4"/>
        <v>46</v>
      </c>
      <c r="J73" s="2" t="str">
        <f t="shared" si="5"/>
        <v>ALL</v>
      </c>
    </row>
    <row r="74" spans="2:10">
      <c r="B74" t="s">
        <v>4210</v>
      </c>
      <c r="H74" s="2">
        <f t="shared" si="3"/>
        <v>42</v>
      </c>
      <c r="I74" s="2">
        <f t="shared" si="4"/>
        <v>48</v>
      </c>
      <c r="J74" s="2" t="str">
        <f t="shared" si="5"/>
        <v>BATT?</v>
      </c>
    </row>
    <row r="75" spans="2:10">
      <c r="B75" t="s">
        <v>4211</v>
      </c>
      <c r="H75" s="2">
        <f t="shared" si="3"/>
        <v>42</v>
      </c>
      <c r="I75" s="2">
        <f t="shared" si="4"/>
        <v>47</v>
      </c>
      <c r="J75" s="2" t="str">
        <f t="shared" si="5"/>
        <v>CASE</v>
      </c>
    </row>
    <row r="76" spans="2:10">
      <c r="B76" t="s">
        <v>4212</v>
      </c>
      <c r="H76" s="2">
        <f t="shared" si="3"/>
        <v>44</v>
      </c>
      <c r="I76" s="2">
        <f t="shared" si="4"/>
        <v>51</v>
      </c>
      <c r="J76" s="2" t="str">
        <f t="shared" si="5"/>
        <v/>
      </c>
    </row>
    <row r="77" spans="2:10">
      <c r="B77" t="s">
        <v>4213</v>
      </c>
      <c r="H77" s="2">
        <f t="shared" si="3"/>
        <v>42</v>
      </c>
      <c r="I77" s="2">
        <f t="shared" si="4"/>
        <v>48</v>
      </c>
      <c r="J77" s="2" t="str">
        <f t="shared" si="5"/>
        <v>CLSTK</v>
      </c>
    </row>
    <row r="78" spans="2:10">
      <c r="B78" t="s">
        <v>4214</v>
      </c>
      <c r="H78" s="2">
        <f t="shared" si="3"/>
        <v>42</v>
      </c>
      <c r="I78" s="2">
        <f t="shared" si="4"/>
        <v>48</v>
      </c>
      <c r="J78" s="2" t="str">
        <f t="shared" si="5"/>
        <v>CLSUM</v>
      </c>
    </row>
    <row r="79" spans="2:10">
      <c r="B79" t="s">
        <v>4215</v>
      </c>
      <c r="H79" s="2">
        <f t="shared" si="3"/>
        <v>42</v>
      </c>
      <c r="I79" s="2">
        <f t="shared" si="4"/>
        <v>46</v>
      </c>
      <c r="J79" s="2" t="str">
        <f t="shared" si="5"/>
        <v>DEG</v>
      </c>
    </row>
    <row r="80" spans="2:10">
      <c r="B80" t="s">
        <v>4216</v>
      </c>
      <c r="H80" s="2">
        <f t="shared" si="3"/>
        <v>42</v>
      </c>
      <c r="I80" s="2">
        <f t="shared" si="4"/>
        <v>46</v>
      </c>
      <c r="J80" s="2" t="str">
        <f t="shared" si="5"/>
        <v>ENG</v>
      </c>
    </row>
    <row r="81" spans="2:10">
      <c r="B81" t="s">
        <v>4217</v>
      </c>
      <c r="H81" s="2">
        <f t="shared" si="3"/>
        <v>42</v>
      </c>
      <c r="I81" s="2">
        <f t="shared" si="4"/>
        <v>47</v>
      </c>
      <c r="J81" s="2" t="str">
        <f t="shared" si="5"/>
        <v>EXPT</v>
      </c>
    </row>
    <row r="82" spans="2:10">
      <c r="B82" t="s">
        <v>4218</v>
      </c>
      <c r="H82" s="2">
        <f t="shared" si="3"/>
        <v>42</v>
      </c>
      <c r="I82" s="2">
        <f t="shared" si="4"/>
        <v>46</v>
      </c>
      <c r="J82" s="2" t="str">
        <f t="shared" si="5"/>
        <v>FIB</v>
      </c>
    </row>
    <row r="83" spans="2:10">
      <c r="B83" t="s">
        <v>4219</v>
      </c>
      <c r="H83" s="2">
        <f t="shared" si="3"/>
        <v>42</v>
      </c>
      <c r="I83" s="2">
        <f t="shared" si="4"/>
        <v>46</v>
      </c>
      <c r="J83" s="2" t="str">
        <f t="shared" si="5"/>
        <v>FIX</v>
      </c>
    </row>
    <row r="84" spans="2:10">
      <c r="B84" t="s">
        <v>4220</v>
      </c>
      <c r="H84" s="2">
        <f t="shared" si="3"/>
        <v>42</v>
      </c>
      <c r="I84" s="2">
        <f t="shared" si="4"/>
        <v>45</v>
      </c>
      <c r="J84" s="2" t="str">
        <f t="shared" si="5"/>
        <v>GD</v>
      </c>
    </row>
    <row r="85" spans="2:10">
      <c r="B85" t="s">
        <v>4221</v>
      </c>
      <c r="H85" s="2">
        <f t="shared" si="3"/>
        <v>42</v>
      </c>
      <c r="I85" s="2">
        <f t="shared" si="4"/>
        <v>48</v>
      </c>
      <c r="J85" s="2" t="str">
        <f t="shared" si="5"/>
        <v>GD^-1</v>
      </c>
    </row>
    <row r="86" spans="2:10">
      <c r="B86" t="s">
        <v>4222</v>
      </c>
      <c r="H86" s="2">
        <f t="shared" si="3"/>
        <v>42</v>
      </c>
      <c r="I86" s="2">
        <f t="shared" si="4"/>
        <v>45</v>
      </c>
      <c r="J86" s="2" t="str">
        <f t="shared" si="5"/>
        <v>IM</v>
      </c>
    </row>
    <row r="87" spans="2:10">
      <c r="B87" t="s">
        <v>4223</v>
      </c>
      <c r="H87" s="2">
        <f t="shared" si="3"/>
        <v>42</v>
      </c>
      <c r="I87" s="2">
        <f t="shared" si="4"/>
        <v>45</v>
      </c>
      <c r="J87" s="2" t="str">
        <f t="shared" si="5"/>
        <v>RE</v>
      </c>
    </row>
    <row r="88" spans="2:10">
      <c r="B88" t="s">
        <v>4224</v>
      </c>
      <c r="H88" s="2">
        <f t="shared" si="3"/>
        <v>42</v>
      </c>
      <c r="I88" s="2">
        <f t="shared" si="4"/>
        <v>47</v>
      </c>
      <c r="J88" s="2" t="str">
        <f t="shared" si="5"/>
        <v>SINC</v>
      </c>
    </row>
    <row r="89" spans="2:10">
      <c r="B89" t="s">
        <v>4225</v>
      </c>
      <c r="H89" s="2">
        <f t="shared" si="3"/>
        <v>44</v>
      </c>
      <c r="I89" s="2">
        <f t="shared" si="4"/>
        <v>50</v>
      </c>
      <c r="J89" s="2" t="str">
        <f t="shared" si="5"/>
        <v/>
      </c>
    </row>
    <row r="90" spans="2:10">
      <c r="B90" t="s">
        <v>4226</v>
      </c>
      <c r="H90" s="2">
        <f t="shared" si="3"/>
        <v>42</v>
      </c>
      <c r="I90" s="2">
        <f t="shared" si="4"/>
        <v>48</v>
      </c>
      <c r="J90" s="2" t="str">
        <f t="shared" si="5"/>
        <v>MULPI</v>
      </c>
    </row>
    <row r="91" spans="2:10">
      <c r="B91" t="s">
        <v>4227</v>
      </c>
      <c r="H91" s="2">
        <f t="shared" si="3"/>
        <v>42</v>
      </c>
      <c r="I91" s="2">
        <f t="shared" si="4"/>
        <v>49</v>
      </c>
      <c r="J91" s="2" t="str">
        <f t="shared" si="5"/>
        <v>SINCPI</v>
      </c>
    </row>
    <row r="92" spans="2:10">
      <c r="B92" t="s">
        <v>4228</v>
      </c>
      <c r="H92" s="2">
        <f t="shared" si="3"/>
        <v>42</v>
      </c>
      <c r="I92" s="2">
        <f t="shared" si="4"/>
        <v>47</v>
      </c>
      <c r="J92" s="2" t="str">
        <f t="shared" si="5"/>
        <v>PLOT</v>
      </c>
    </row>
    <row r="93" spans="2:10">
      <c r="B93" t="s">
        <v>4229</v>
      </c>
      <c r="H93" s="2">
        <f t="shared" si="3"/>
        <v>42</v>
      </c>
      <c r="I93" s="2">
        <f t="shared" si="4"/>
        <v>46</v>
      </c>
      <c r="J93" s="2" t="str">
        <f t="shared" si="5"/>
        <v>RAD</v>
      </c>
    </row>
    <row r="94" spans="2:10">
      <c r="B94" t="s">
        <v>4230</v>
      </c>
      <c r="H94" s="2">
        <f t="shared" si="3"/>
        <v>42</v>
      </c>
      <c r="I94" s="2">
        <f t="shared" si="4"/>
        <v>47</v>
      </c>
      <c r="J94" s="2" t="str">
        <f t="shared" si="5"/>
        <v>RAN#</v>
      </c>
    </row>
    <row r="95" spans="2:10">
      <c r="B95" t="s">
        <v>4231</v>
      </c>
      <c r="H95" s="2">
        <f t="shared" si="3"/>
        <v>42</v>
      </c>
      <c r="I95" s="2">
        <f t="shared" si="4"/>
        <v>48</v>
      </c>
      <c r="J95" s="2" t="str">
        <f t="shared" si="5"/>
        <v>E^X-1</v>
      </c>
    </row>
    <row r="96" spans="2:10">
      <c r="B96" t="s">
        <v>4232</v>
      </c>
      <c r="H96" s="2">
        <f t="shared" si="3"/>
        <v>42</v>
      </c>
      <c r="I96" s="2">
        <f t="shared" si="4"/>
        <v>46</v>
      </c>
      <c r="J96" s="2" t="str">
        <f t="shared" si="5"/>
        <v>SCI</v>
      </c>
    </row>
    <row r="97" spans="2:10">
      <c r="B97" t="s">
        <v>4233</v>
      </c>
      <c r="H97" s="2">
        <f t="shared" si="3"/>
        <v>42</v>
      </c>
      <c r="I97" s="2">
        <f t="shared" si="4"/>
        <v>50</v>
      </c>
      <c r="J97" s="2" t="str">
        <f t="shared" si="5"/>
        <v>LN(1+X)</v>
      </c>
    </row>
    <row r="98" spans="2:10">
      <c r="B98" t="s">
        <v>4234</v>
      </c>
      <c r="H98" s="2">
        <f t="shared" si="3"/>
        <v>44</v>
      </c>
      <c r="I98" s="2">
        <f t="shared" si="4"/>
        <v>48</v>
      </c>
      <c r="J98" s="2" t="str">
        <f t="shared" si="5"/>
        <v/>
      </c>
    </row>
    <row r="99" spans="2:10">
      <c r="B99" t="s">
        <v>4235</v>
      </c>
      <c r="H99" s="2">
        <f t="shared" si="3"/>
        <v>42</v>
      </c>
      <c r="I99" s="2">
        <f t="shared" si="4"/>
        <v>48</v>
      </c>
      <c r="J99" s="2" t="str">
        <f t="shared" si="5"/>
        <v>TICKS</v>
      </c>
    </row>
    <row r="100" spans="2:10">
      <c r="B100" t="s">
        <v>4236</v>
      </c>
      <c r="H100" s="2">
        <f t="shared" si="3"/>
        <v>42</v>
      </c>
      <c r="I100" s="2">
        <f t="shared" si="4"/>
        <v>49</v>
      </c>
      <c r="J100" s="2" t="str">
        <f t="shared" si="5"/>
        <v>(-1)^X</v>
      </c>
    </row>
    <row r="101" spans="2:10">
      <c r="B101" t="s">
        <v>4237</v>
      </c>
      <c r="H101" s="2">
        <f t="shared" si="3"/>
        <v>42</v>
      </c>
      <c r="I101" s="2">
        <f t="shared" si="4"/>
        <v>46</v>
      </c>
      <c r="J101" s="2" t="str">
        <f t="shared" si="5"/>
        <v>ARG</v>
      </c>
    </row>
    <row r="102" spans="2:10">
      <c r="B102" t="s">
        <v>4238</v>
      </c>
      <c r="H102" s="2">
        <f t="shared" si="3"/>
        <v>42</v>
      </c>
      <c r="I102" s="2">
        <f t="shared" si="4"/>
        <v>47</v>
      </c>
      <c r="J102" s="2" t="str">
        <f t="shared" si="5"/>
        <v>EXIT</v>
      </c>
    </row>
    <row r="103" spans="2:10">
      <c r="B103" t="s">
        <v>4239</v>
      </c>
      <c r="H103" s="2">
        <f t="shared" si="3"/>
        <v>42</v>
      </c>
      <c r="I103" s="2">
        <f t="shared" si="4"/>
        <v>48</v>
      </c>
      <c r="J103" s="2" t="str">
        <f t="shared" si="5"/>
        <v>ALPHA</v>
      </c>
    </row>
    <row r="104" spans="2:10">
      <c r="B104" t="s">
        <v>4240</v>
      </c>
      <c r="H104" s="2">
        <f t="shared" si="3"/>
        <v>42</v>
      </c>
      <c r="I104" s="2">
        <f t="shared" si="4"/>
        <v>47</v>
      </c>
      <c r="J104" s="2" t="str">
        <f t="shared" si="5"/>
        <v>DOTD</v>
      </c>
    </row>
    <row r="105" spans="2:10">
      <c r="B105" t="s">
        <v>4241</v>
      </c>
      <c r="H105" s="2">
        <f t="shared" si="3"/>
        <v>42</v>
      </c>
      <c r="I105" s="2">
        <f t="shared" si="4"/>
        <v>50</v>
      </c>
      <c r="J105" s="2" t="str">
        <f t="shared" si="5"/>
        <v>COMPLEX</v>
      </c>
    </row>
    <row r="106" spans="2:10">
      <c r="B106" t="s">
        <v>4242</v>
      </c>
      <c r="H106" s="2">
        <f t="shared" si="3"/>
        <v>42</v>
      </c>
      <c r="I106" s="2">
        <f t="shared" si="4"/>
        <v>49</v>
      </c>
      <c r="J106" s="2" t="str">
        <f t="shared" si="5"/>
        <v>&gt;POLAR</v>
      </c>
    </row>
    <row r="107" spans="2:10">
      <c r="B107" t="s">
        <v>4243</v>
      </c>
      <c r="H107" s="2">
        <f t="shared" si="3"/>
        <v>42</v>
      </c>
      <c r="I107" s="2">
        <f t="shared" si="4"/>
        <v>48</v>
      </c>
      <c r="J107" s="2" t="str">
        <f t="shared" si="5"/>
        <v>&gt;RECT</v>
      </c>
    </row>
    <row r="108" spans="2:10">
      <c r="B108" t="s">
        <v>4244</v>
      </c>
      <c r="H108" s="2">
        <f t="shared" si="3"/>
        <v>42</v>
      </c>
      <c r="I108" s="2">
        <f t="shared" si="4"/>
        <v>47</v>
      </c>
      <c r="J108" s="2" t="str">
        <f t="shared" si="5"/>
        <v>ERPN</v>
      </c>
    </row>
    <row r="109" spans="2:10">
      <c r="B109" t="s">
        <v>4245</v>
      </c>
      <c r="H109" s="2">
        <f t="shared" si="3"/>
        <v>42</v>
      </c>
      <c r="I109" s="2">
        <f t="shared" si="4"/>
        <v>46</v>
      </c>
      <c r="J109" s="2" t="str">
        <f t="shared" si="5"/>
        <v>RPN</v>
      </c>
    </row>
    <row r="110" spans="2:10">
      <c r="B110" t="s">
        <v>4246</v>
      </c>
      <c r="H110" s="2">
        <f t="shared" si="3"/>
        <v>42</v>
      </c>
      <c r="I110" s="2">
        <f t="shared" si="4"/>
        <v>50</v>
      </c>
      <c r="J110" s="2" t="str">
        <f t="shared" si="5"/>
        <v>TEST_45</v>
      </c>
    </row>
    <row r="111" spans="2:10">
      <c r="B111" t="s">
        <v>4247</v>
      </c>
      <c r="H111" s="2">
        <f t="shared" si="3"/>
        <v>42</v>
      </c>
      <c r="I111" s="2">
        <f t="shared" si="4"/>
        <v>46</v>
      </c>
      <c r="J111" s="2" t="str">
        <f t="shared" si="5"/>
        <v>SIG</v>
      </c>
    </row>
    <row r="112" spans="2:10">
      <c r="B112" t="s">
        <v>4248</v>
      </c>
      <c r="H112" s="2">
        <f t="shared" si="3"/>
        <v>42</v>
      </c>
      <c r="I112" s="2">
        <f t="shared" si="4"/>
        <v>48</v>
      </c>
      <c r="J112" s="2" t="str">
        <f t="shared" si="5"/>
        <v>ROUND</v>
      </c>
    </row>
    <row r="113" spans="2:10">
      <c r="B113" t="s">
        <v>4249</v>
      </c>
      <c r="H113" s="2">
        <f t="shared" si="3"/>
        <v>42</v>
      </c>
      <c r="I113" s="2">
        <f t="shared" si="4"/>
        <v>49</v>
      </c>
      <c r="J113" s="2" t="str">
        <f t="shared" si="5"/>
        <v>ROUNDI</v>
      </c>
    </row>
    <row r="114" spans="2:10">
      <c r="B114" t="s">
        <v>4250</v>
      </c>
      <c r="H114" s="2">
        <f t="shared" si="3"/>
        <v>44</v>
      </c>
      <c r="I114" s="2">
        <f t="shared" si="4"/>
        <v>49</v>
      </c>
      <c r="J114" s="2" t="str">
        <f t="shared" si="5"/>
        <v/>
      </c>
    </row>
    <row r="115" spans="2:10">
      <c r="B115" t="s">
        <v>4251</v>
      </c>
      <c r="H115" s="2">
        <f t="shared" si="3"/>
        <v>44</v>
      </c>
      <c r="I115" s="2">
        <f t="shared" si="4"/>
        <v>49</v>
      </c>
      <c r="J115" s="2" t="str">
        <f t="shared" si="5"/>
        <v/>
      </c>
    </row>
    <row r="116" spans="2:10">
      <c r="B116" t="s">
        <v>4252</v>
      </c>
      <c r="H116" s="2">
        <f t="shared" si="3"/>
        <v>44</v>
      </c>
      <c r="I116" s="2">
        <f t="shared" si="4"/>
        <v>51</v>
      </c>
      <c r="J116" s="2" t="str">
        <f t="shared" si="5"/>
        <v/>
      </c>
    </row>
    <row r="117" spans="2:10">
      <c r="B117" t="s">
        <v>4253</v>
      </c>
      <c r="H117" s="2">
        <f t="shared" si="3"/>
        <v>42</v>
      </c>
      <c r="I117" s="2">
        <f t="shared" si="4"/>
        <v>49</v>
      </c>
      <c r="J117" s="2" t="str">
        <f t="shared" si="5"/>
        <v>CASEUP</v>
      </c>
    </row>
    <row r="118" spans="2:10">
      <c r="B118" t="s">
        <v>4254</v>
      </c>
      <c r="H118" s="2">
        <f t="shared" si="3"/>
        <v>42</v>
      </c>
      <c r="I118" s="2">
        <f t="shared" si="4"/>
        <v>49</v>
      </c>
      <c r="J118" s="2" t="str">
        <f t="shared" si="5"/>
        <v>CASEDN</v>
      </c>
    </row>
    <row r="119" spans="2:10">
      <c r="B119" t="s">
        <v>4255</v>
      </c>
      <c r="H119" s="2">
        <f t="shared" si="3"/>
        <v>42</v>
      </c>
      <c r="I119" s="2">
        <f t="shared" si="4"/>
        <v>49</v>
      </c>
      <c r="J119" s="2" t="str">
        <f t="shared" si="5"/>
        <v>LISTXY</v>
      </c>
    </row>
    <row r="120" spans="2:10">
      <c r="B120" t="s">
        <v>4256</v>
      </c>
      <c r="H120" s="2">
        <f t="shared" si="3"/>
        <v>42</v>
      </c>
      <c r="I120" s="2">
        <f t="shared" si="4"/>
        <v>49</v>
      </c>
      <c r="J120" s="2" t="str">
        <f t="shared" si="5"/>
        <v>PLOTLS</v>
      </c>
    </row>
    <row r="121" spans="2:10">
      <c r="B121" t="s">
        <v>4257</v>
      </c>
      <c r="H121" s="2">
        <f t="shared" si="3"/>
        <v>42</v>
      </c>
      <c r="I121" s="2">
        <f t="shared" si="4"/>
        <v>48</v>
      </c>
      <c r="J121" s="2" t="str">
        <f t="shared" si="5"/>
        <v>P_INT</v>
      </c>
    </row>
    <row r="122" spans="2:10">
      <c r="B122" t="s">
        <v>4258</v>
      </c>
      <c r="H122" s="2">
        <f t="shared" si="3"/>
        <v>42</v>
      </c>
      <c r="I122" s="2">
        <f t="shared" si="4"/>
        <v>49</v>
      </c>
      <c r="J122" s="2" t="str">
        <f t="shared" si="5"/>
        <v>P_DIFF</v>
      </c>
    </row>
    <row r="123" spans="2:10">
      <c r="B123" t="s">
        <v>4259</v>
      </c>
      <c r="H123" s="2">
        <f t="shared" si="3"/>
        <v>42</v>
      </c>
      <c r="I123" s="2">
        <f t="shared" si="4"/>
        <v>48</v>
      </c>
      <c r="J123" s="2" t="str">
        <f t="shared" si="5"/>
        <v>P_RMS</v>
      </c>
    </row>
    <row r="124" spans="2:10">
      <c r="B124" t="s">
        <v>4260</v>
      </c>
      <c r="H124" s="2">
        <f t="shared" si="3"/>
        <v>42</v>
      </c>
      <c r="I124" s="2">
        <f t="shared" si="4"/>
        <v>50</v>
      </c>
      <c r="J124" s="2" t="str">
        <f t="shared" si="5"/>
        <v>P_SHADE</v>
      </c>
    </row>
    <row r="125" spans="2:10">
      <c r="B125" t="s">
        <v>4261</v>
      </c>
      <c r="H125" s="2">
        <f t="shared" si="3"/>
        <v>42</v>
      </c>
      <c r="I125" s="2">
        <f t="shared" si="4"/>
        <v>48</v>
      </c>
      <c r="J125" s="2" t="str">
        <f t="shared" si="5"/>
        <v>CLGRF</v>
      </c>
    </row>
    <row r="126" spans="2:10">
      <c r="B126" t="s">
        <v>4567</v>
      </c>
      <c r="H126" s="2">
        <f t="shared" si="3"/>
        <v>1</v>
      </c>
      <c r="I126" s="2">
        <f t="shared" si="4"/>
        <v>5</v>
      </c>
      <c r="J126" s="2" t="str">
        <f t="shared" si="5"/>
        <v>MAX</v>
      </c>
    </row>
    <row r="127" spans="2:10">
      <c r="B127" t="s">
        <v>4313</v>
      </c>
      <c r="H127" s="2">
        <f t="shared" si="3"/>
        <v>1</v>
      </c>
      <c r="I127" s="2">
        <f t="shared" si="4"/>
        <v>5</v>
      </c>
      <c r="J127" s="2" t="str">
        <f t="shared" si="5"/>
        <v>MIN</v>
      </c>
    </row>
    <row r="128" spans="2:10">
      <c r="B128" t="s">
        <v>4568</v>
      </c>
      <c r="H128" s="2">
        <f t="shared" si="3"/>
        <v>1</v>
      </c>
      <c r="I128" s="2">
        <f t="shared" si="4"/>
        <v>7</v>
      </c>
      <c r="J128" s="2" t="str">
        <f t="shared" si="5"/>
        <v>&gt;REAL</v>
      </c>
    </row>
    <row r="129" spans="2:10">
      <c r="B129" t="s">
        <v>4569</v>
      </c>
      <c r="H129" s="2">
        <f t="shared" si="3"/>
        <v>1</v>
      </c>
      <c r="I129" s="2">
        <f t="shared" si="4"/>
        <v>6</v>
      </c>
      <c r="J129" s="2" t="str">
        <f t="shared" si="5"/>
        <v>&gt;RAD</v>
      </c>
    </row>
    <row r="130" spans="2:10" ht="17">
      <c r="B130" s="198" t="s">
        <v>4570</v>
      </c>
      <c r="H130" s="2">
        <f t="shared" si="3"/>
        <v>1</v>
      </c>
      <c r="I130" s="2">
        <f t="shared" si="4"/>
        <v>6</v>
      </c>
      <c r="J130" s="2" t="str">
        <f t="shared" si="5"/>
        <v>&gt;DEG</v>
      </c>
    </row>
    <row r="131" spans="2:10" ht="17">
      <c r="B131" s="198" t="s">
        <v>4571</v>
      </c>
      <c r="H131" s="2">
        <f t="shared" si="3"/>
        <v>1</v>
      </c>
      <c r="I131" s="2">
        <f t="shared" si="4"/>
        <v>7</v>
      </c>
      <c r="J131" s="2" t="str">
        <f t="shared" si="5"/>
        <v>&gt;D.MS</v>
      </c>
    </row>
    <row r="132" spans="2:10" ht="17">
      <c r="B132" s="198" t="s">
        <v>4572</v>
      </c>
      <c r="H132" s="2">
        <f t="shared" si="3"/>
        <v>1</v>
      </c>
      <c r="I132" s="2">
        <f t="shared" si="4"/>
        <v>7</v>
      </c>
      <c r="J132" s="2" t="str">
        <f t="shared" si="5"/>
        <v>&gt;GRAD</v>
      </c>
    </row>
    <row r="133" spans="2:10">
      <c r="B133" t="s">
        <v>4573</v>
      </c>
      <c r="H133" s="2">
        <f t="shared" ref="H133:H141" si="6">SEARCH(CHAR(34),B133)</f>
        <v>1</v>
      </c>
      <c r="I133" s="2">
        <f t="shared" ref="I133:I141" si="7">SEARCH(CHAR(34),B133,H133+1)</f>
        <v>8</v>
      </c>
      <c r="J133" s="2" t="str">
        <f t="shared" ref="J133:J141" si="8">IF(MID(B133,1,2)="//","",MID(B133,H133+1,I133-H133-1))</f>
        <v>&gt;MULPI</v>
      </c>
    </row>
    <row r="134" spans="2:10" ht="17">
      <c r="B134" s="198" t="s">
        <v>4574</v>
      </c>
      <c r="H134" s="2">
        <f t="shared" si="6"/>
        <v>1</v>
      </c>
      <c r="I134" s="2">
        <f t="shared" si="7"/>
        <v>8</v>
      </c>
      <c r="J134" s="2" t="str">
        <f t="shared" si="8"/>
        <v>RE&lt;&gt;IM</v>
      </c>
    </row>
    <row r="135" spans="2:10" ht="17">
      <c r="B135" s="198" t="s">
        <v>4575</v>
      </c>
      <c r="H135" s="2">
        <f t="shared" si="6"/>
        <v>1</v>
      </c>
      <c r="I135" s="2">
        <f t="shared" si="7"/>
        <v>8</v>
      </c>
      <c r="J135" s="2" t="str">
        <f t="shared" si="8"/>
        <v>PLOTXY</v>
      </c>
    </row>
    <row r="136" spans="2:10" ht="17">
      <c r="B136" s="198" t="s">
        <v>4580</v>
      </c>
      <c r="H136" s="2">
        <f t="shared" si="6"/>
        <v>1</v>
      </c>
      <c r="I136" s="2">
        <f t="shared" si="7"/>
        <v>8</v>
      </c>
      <c r="J136" s="2" t="str">
        <f t="shared" si="8"/>
        <v>PLTRST</v>
      </c>
    </row>
    <row r="137" spans="2:10" ht="17">
      <c r="B137" s="198" t="s">
        <v>1184</v>
      </c>
      <c r="H137" s="2">
        <f t="shared" si="6"/>
        <v>1</v>
      </c>
      <c r="I137" s="2">
        <f t="shared" si="7"/>
        <v>7</v>
      </c>
      <c r="J137" s="2" t="str">
        <f t="shared" si="8"/>
        <v>M.NEW</v>
      </c>
    </row>
    <row r="138" spans="2:10" ht="17">
      <c r="B138" s="198" t="s">
        <v>1129</v>
      </c>
      <c r="H138" s="2">
        <f t="shared" si="6"/>
        <v>1</v>
      </c>
      <c r="I138" s="2">
        <f t="shared" si="7"/>
        <v>7</v>
      </c>
      <c r="J138" s="2" t="str">
        <f t="shared" si="8"/>
        <v>INDEX</v>
      </c>
    </row>
    <row r="139" spans="2:10" ht="17">
      <c r="B139" s="198" t="s">
        <v>1264</v>
      </c>
      <c r="H139" s="2">
        <f t="shared" si="6"/>
        <v>1</v>
      </c>
      <c r="I139" s="2">
        <f t="shared" si="7"/>
        <v>7</v>
      </c>
      <c r="J139" s="2" t="str">
        <f t="shared" si="8"/>
        <v>STOIJ</v>
      </c>
    </row>
    <row r="140" spans="2:10" ht="17">
      <c r="B140" s="198" t="s">
        <v>1263</v>
      </c>
      <c r="H140" s="2">
        <f t="shared" si="6"/>
        <v>1</v>
      </c>
      <c r="I140" s="2">
        <f t="shared" si="7"/>
        <v>7</v>
      </c>
      <c r="J140" s="2" t="str">
        <f t="shared" si="8"/>
        <v>STOEL</v>
      </c>
    </row>
    <row r="141" spans="2:10" ht="17">
      <c r="B141" s="198" t="s">
        <v>148</v>
      </c>
      <c r="H141" s="2">
        <f t="shared" si="6"/>
        <v>1</v>
      </c>
      <c r="I141" s="2">
        <f t="shared" si="7"/>
        <v>4</v>
      </c>
      <c r="J141" s="2" t="str">
        <f t="shared" si="8"/>
        <v>I+</v>
      </c>
    </row>
    <row r="142" spans="2:10" ht="17">
      <c r="B142" s="198" t="s">
        <v>149</v>
      </c>
      <c r="H142" s="2">
        <f t="shared" ref="H142:H143" si="9">SEARCH(CHAR(34),B142)</f>
        <v>1</v>
      </c>
      <c r="I142" s="2">
        <f t="shared" ref="I142:I143" si="10">SEARCH(CHAR(34),B142,H142+1)</f>
        <v>4</v>
      </c>
      <c r="J142" s="2" t="str">
        <f t="shared" ref="J142:J143" si="11">IF(MID(B142,1,2)="//","",MID(B142,H142+1,I142-H142-1))</f>
        <v>I-</v>
      </c>
    </row>
    <row r="143" spans="2:10" ht="17">
      <c r="B143" s="198" t="s">
        <v>152</v>
      </c>
      <c r="H143" s="2">
        <f t="shared" si="9"/>
        <v>1</v>
      </c>
      <c r="I143" s="2">
        <f t="shared" si="10"/>
        <v>4</v>
      </c>
      <c r="J143" s="2" t="str">
        <f t="shared" si="11"/>
        <v>J+</v>
      </c>
    </row>
    <row r="144" spans="2:10" ht="17">
      <c r="B144" s="198" t="s">
        <v>153</v>
      </c>
      <c r="H144" s="2">
        <f t="shared" ref="H144:H146" si="12">SEARCH(CHAR(34),B144)</f>
        <v>1</v>
      </c>
      <c r="I144" s="2">
        <f t="shared" ref="I144:I146" si="13">SEARCH(CHAR(34),B144,H144+1)</f>
        <v>4</v>
      </c>
      <c r="J144" s="2" t="str">
        <f t="shared" ref="J144:J146" si="14">IF(MID(B144,1,2)="//","",MID(B144,H144+1,I144-H144-1))</f>
        <v>J-</v>
      </c>
    </row>
    <row r="145" spans="2:10" ht="17">
      <c r="B145" s="198" t="s">
        <v>255</v>
      </c>
      <c r="H145" s="2">
        <f t="shared" si="12"/>
        <v>1</v>
      </c>
      <c r="I145" s="2">
        <f t="shared" si="13"/>
        <v>7</v>
      </c>
      <c r="J145" s="2" t="str">
        <f t="shared" si="14"/>
        <v>POLAR</v>
      </c>
    </row>
    <row r="146" spans="2:10" ht="17">
      <c r="B146" s="198" t="s">
        <v>280</v>
      </c>
      <c r="H146" s="2">
        <f t="shared" si="12"/>
        <v>1</v>
      </c>
      <c r="I146" s="2">
        <f t="shared" si="13"/>
        <v>6</v>
      </c>
      <c r="J146" s="2" t="str">
        <f t="shared" si="14"/>
        <v>RECT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/>
  </sheetViews>
  <sheetFormatPr baseColWidth="10" defaultColWidth="10.83203125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3934</v>
      </c>
    </row>
    <row r="3" spans="1:12">
      <c r="E3" t="s">
        <v>3849</v>
      </c>
      <c r="F3" t="s">
        <v>3850</v>
      </c>
    </row>
    <row r="4" spans="1:12">
      <c r="A4" t="s">
        <v>3854</v>
      </c>
      <c r="B4" t="str">
        <f>"11 ENTER PRIME? "</f>
        <v xml:space="preserve">11 ENTER PRIME? </v>
      </c>
      <c r="E4">
        <v>1</v>
      </c>
      <c r="F4">
        <v>1</v>
      </c>
      <c r="H4" s="119" t="str">
        <f>SUBSTITUTE("GTO_SZ M1 DROP 1 EXIT 1 SUM+",",",".")</f>
        <v>GTO_SZ M1 DROP 1 EXIT 1 SUM+</v>
      </c>
      <c r="L4" s="119" t="str">
        <f t="shared" ref="L4:L35" si="0">IF(B4="DONE","",B4&amp;" "&amp;H4)</f>
        <v>11 ENTER PRIME?  GTO_SZ M1 DROP 1 EXIT 1 SUM+</v>
      </c>
    </row>
    <row r="5" spans="1:12">
      <c r="A5" t="s">
        <v>3855</v>
      </c>
      <c r="B5" t="s">
        <v>3932</v>
      </c>
      <c r="E5">
        <v>1</v>
      </c>
      <c r="F5">
        <v>11</v>
      </c>
      <c r="H5" t="str">
        <f>SUBSTITUTE(IF(F5&lt;0,-F5&amp;" CHS ",F5)&amp;" GSB M2",",",".")</f>
        <v>11 GSB M2</v>
      </c>
      <c r="L5" s="119" t="str">
        <f t="shared" si="0"/>
        <v>RPN 5 ENTER + ERPN 1  + 11 GSB M2</v>
      </c>
    </row>
    <row r="6" spans="1:12">
      <c r="A6" t="s">
        <v>3856</v>
      </c>
      <c r="B6" t="s">
        <v>3933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19" t="str">
        <f t="shared" si="0"/>
        <v>2 ENTER 5 X&lt;&gt;Y /  2.5 GSB M2</v>
      </c>
    </row>
    <row r="7" spans="1:12">
      <c r="A7" t="s">
        <v>3857</v>
      </c>
      <c r="B7" t="s">
        <v>3930</v>
      </c>
      <c r="E7">
        <v>1</v>
      </c>
      <c r="F7">
        <v>1</v>
      </c>
      <c r="H7" t="str">
        <f t="shared" si="1"/>
        <v>1 GSB M2</v>
      </c>
      <c r="L7" s="119" t="str">
        <f t="shared" si="0"/>
        <v>1 EXIT 2 DROP 1 EXIT 3 DROP 1 GSB M2</v>
      </c>
    </row>
    <row r="8" spans="1:12">
      <c r="A8" t="s">
        <v>3858</v>
      </c>
      <c r="B8" t="s">
        <v>3912</v>
      </c>
      <c r="E8">
        <v>1</v>
      </c>
      <c r="F8">
        <v>3</v>
      </c>
      <c r="H8" t="str">
        <f t="shared" si="1"/>
        <v>3 GSB M2</v>
      </c>
      <c r="L8" s="119" t="str">
        <f t="shared" si="0"/>
        <v>1 ENTER 2 ENTER 3 ENTER CLX + + 3 GSB M2</v>
      </c>
    </row>
    <row r="9" spans="1:12">
      <c r="A9" t="s">
        <v>3859</v>
      </c>
      <c r="B9" t="s">
        <v>3913</v>
      </c>
      <c r="E9">
        <v>1</v>
      </c>
      <c r="F9">
        <v>12</v>
      </c>
      <c r="H9" t="str">
        <f t="shared" si="1"/>
        <v>12 GSB M2</v>
      </c>
      <c r="L9" s="119" t="str">
        <f t="shared" si="0"/>
        <v>3 FILL + + + 12 GSB M2</v>
      </c>
    </row>
    <row r="10" spans="1:12">
      <c r="A10" t="s">
        <v>3860</v>
      </c>
      <c r="B10" t="s">
        <v>3931</v>
      </c>
      <c r="E10">
        <v>1</v>
      </c>
      <c r="F10">
        <v>1</v>
      </c>
      <c r="H10" t="str">
        <f t="shared" si="1"/>
        <v>1 GSB M2</v>
      </c>
      <c r="L10" s="119" t="str">
        <f t="shared" si="0"/>
        <v>1 CHS SQRT STO 01 CLSTK RCL 01 ENTER * CHS ABS ENTER 1 GSB M2</v>
      </c>
    </row>
    <row r="11" spans="1:12">
      <c r="A11" t="s">
        <v>3861</v>
      </c>
      <c r="B11" t="s">
        <v>3914</v>
      </c>
      <c r="E11">
        <v>1</v>
      </c>
      <c r="F11">
        <v>120</v>
      </c>
      <c r="H11" t="str">
        <f t="shared" si="1"/>
        <v>120 GSB M2</v>
      </c>
      <c r="L11" s="119" t="str">
        <f t="shared" si="0"/>
        <v>10 ENTER 3 COMB 120 GSB M2</v>
      </c>
    </row>
    <row r="12" spans="1:12">
      <c r="A12" t="s">
        <v>3862</v>
      </c>
      <c r="B12" t="s">
        <v>3915</v>
      </c>
      <c r="E12">
        <v>1</v>
      </c>
      <c r="F12">
        <v>24</v>
      </c>
      <c r="H12" t="str">
        <f t="shared" si="1"/>
        <v>24 GSB M2</v>
      </c>
      <c r="L12" s="119" t="str">
        <f t="shared" si="0"/>
        <v>4 ENTER 3 PERM 24 GSB M2</v>
      </c>
    </row>
    <row r="13" spans="1:12">
      <c r="A13" t="s">
        <v>3863</v>
      </c>
      <c r="B13" t="s">
        <v>3916</v>
      </c>
      <c r="E13">
        <v>1</v>
      </c>
      <c r="F13">
        <v>2</v>
      </c>
      <c r="H13" t="str">
        <f t="shared" si="1"/>
        <v>2 GSB M2</v>
      </c>
      <c r="L13" s="119" t="str">
        <f t="shared" si="0"/>
        <v>1 STO + 01 CLSTK RCL 01 X^2 ABS 2 GSB M2</v>
      </c>
    </row>
    <row r="14" spans="1:12">
      <c r="A14" t="s">
        <v>3864</v>
      </c>
      <c r="H14" t="str">
        <f t="shared" si="1"/>
        <v xml:space="preserve"> GSB M2</v>
      </c>
      <c r="L14" s="119" t="str">
        <f t="shared" si="0"/>
        <v xml:space="preserve">  GSB M2</v>
      </c>
    </row>
    <row r="15" spans="1:12">
      <c r="A15" t="s">
        <v>3865</v>
      </c>
      <c r="B15" t="s">
        <v>3917</v>
      </c>
      <c r="E15">
        <v>1</v>
      </c>
      <c r="F15">
        <v>2</v>
      </c>
      <c r="H15" t="str">
        <f t="shared" si="1"/>
        <v>2 GSB M2</v>
      </c>
      <c r="L15" s="119" t="str">
        <f t="shared" si="0"/>
        <v>RCL 01 X^2 STO 02 ABS 2 GSB M2</v>
      </c>
    </row>
    <row r="16" spans="1:12">
      <c r="A16" t="s">
        <v>3866</v>
      </c>
      <c r="B16" t="s">
        <v>3918</v>
      </c>
      <c r="E16">
        <v>1</v>
      </c>
      <c r="F16">
        <f>SQRT(2)^3</f>
        <v>2.8284271247461907</v>
      </c>
      <c r="H16" t="str">
        <f t="shared" si="1"/>
        <v>2.82842712474619 GSB M2</v>
      </c>
      <c r="L16" s="119" t="str">
        <f t="shared" si="0"/>
        <v>RCL 01 X^3 STO 03 ABS 2.82842712474619 GSB M2</v>
      </c>
    </row>
    <row r="17" spans="1:12">
      <c r="A17" t="s">
        <v>3867</v>
      </c>
      <c r="B17" t="s">
        <v>3919</v>
      </c>
      <c r="E17">
        <v>1</v>
      </c>
      <c r="F17" s="124">
        <f>ROUND(2^(23/2),10)</f>
        <v>2896.3093757401002</v>
      </c>
      <c r="H17" t="str">
        <f t="shared" si="1"/>
        <v>2896.3093757401 GSB M2</v>
      </c>
      <c r="L17" s="119" t="str">
        <f t="shared" si="0"/>
        <v>RCL 01 23 Y^X STO 04 ABS 2896.3093757401 GSB M2</v>
      </c>
    </row>
    <row r="18" spans="1:12">
      <c r="A18" t="s">
        <v>2632</v>
      </c>
      <c r="B18" t="s">
        <v>3920</v>
      </c>
      <c r="E18">
        <v>1</v>
      </c>
      <c r="F18">
        <v>0</v>
      </c>
      <c r="H18" t="str">
        <f t="shared" si="1"/>
        <v>0 GSB M2</v>
      </c>
      <c r="L18" s="119" t="str">
        <f t="shared" si="0"/>
        <v>RCL 02 SQRT RCL 01 - ABS 0 GSB M2</v>
      </c>
    </row>
    <row r="19" spans="1:12">
      <c r="A19" t="s">
        <v>2760</v>
      </c>
      <c r="B19" t="s">
        <v>3921</v>
      </c>
      <c r="E19">
        <v>1</v>
      </c>
      <c r="F19">
        <v>0</v>
      </c>
      <c r="H19" t="str">
        <f t="shared" si="1"/>
        <v>0 GSB M2</v>
      </c>
      <c r="L19" s="119" t="str">
        <f t="shared" si="0"/>
        <v>RCL 03 CUBRT RCL 01 - ABS 0 GSB M2</v>
      </c>
    </row>
    <row r="20" spans="1:12">
      <c r="A20" t="s">
        <v>2630</v>
      </c>
      <c r="B20" t="s">
        <v>3922</v>
      </c>
      <c r="E20">
        <v>1</v>
      </c>
      <c r="F20">
        <v>0</v>
      </c>
      <c r="H20" t="str">
        <f t="shared" si="1"/>
        <v>0 GSB M2</v>
      </c>
      <c r="L20" s="119" t="str">
        <f t="shared" si="0"/>
        <v>1 EXIT 0.1 COMPLEX STO 06 23 Y^X 23 XRTY RCL 06 - ABS 0 GSB M2</v>
      </c>
    </row>
    <row r="21" spans="1:12">
      <c r="A21" t="s">
        <v>3868</v>
      </c>
      <c r="B21" s="119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19" t="str">
        <f t="shared" si="0"/>
        <v>0.2 2^X 1.14869835499704 GSB M2</v>
      </c>
    </row>
    <row r="22" spans="1:12">
      <c r="A22" t="s">
        <v>3869</v>
      </c>
      <c r="B22" s="119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19" t="str">
        <f t="shared" si="0"/>
        <v>0.2 E^X 1.22140275816017 GSB M2</v>
      </c>
    </row>
    <row r="23" spans="1:12">
      <c r="A23" t="s">
        <v>3870</v>
      </c>
      <c r="B23" s="119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19" t="str">
        <f t="shared" si="0"/>
        <v>0.2 10^X 1.58489319246111 GSB M2</v>
      </c>
    </row>
    <row r="24" spans="1:12">
      <c r="A24" t="s">
        <v>3871</v>
      </c>
      <c r="B24" s="119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19" t="str">
        <f t="shared" si="0"/>
        <v>0.2 LOG2 2.32192809488736 CHS  GSB M2</v>
      </c>
    </row>
    <row r="25" spans="1:12">
      <c r="A25" t="s">
        <v>3872</v>
      </c>
      <c r="B25" s="119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19" t="str">
        <f t="shared" si="0"/>
        <v>0.2 LN 1.6094379124341 CHS  GSB M2</v>
      </c>
    </row>
    <row r="26" spans="1:12">
      <c r="A26" t="s">
        <v>3873</v>
      </c>
      <c r="B26" s="120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19" t="str">
        <f t="shared" si="0"/>
        <v>0.2 ENTER LOG10 0.698970004336019 CHS  GSB M2</v>
      </c>
    </row>
    <row r="27" spans="1:12">
      <c r="A27" t="s">
        <v>3874</v>
      </c>
      <c r="B27" s="119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19" t="str">
        <f t="shared" si="0"/>
        <v>0.2 EXIT 3 LOGXY 1.46497352071793 CHS  GSB M2</v>
      </c>
    </row>
    <row r="28" spans="1:12">
      <c r="A28" t="s">
        <v>3875</v>
      </c>
      <c r="B28" s="120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19" t="str">
        <f t="shared" si="0"/>
        <v>0.2 ENTER 1/X 5 GSB M2</v>
      </c>
    </row>
    <row r="29" spans="1:12">
      <c r="A29" t="s">
        <v>3876</v>
      </c>
      <c r="B29" s="119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19" t="str">
        <f t="shared" si="0"/>
        <v>16.8 COS ARCCOS STO 10 16.8 GSB M2</v>
      </c>
    </row>
    <row r="30" spans="1:12">
      <c r="A30" t="s">
        <v>3877</v>
      </c>
      <c r="B30" s="119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19" t="str">
        <f t="shared" si="0"/>
        <v>16.8 COSH ARCCOSH STO 11 16.8 GSB M2</v>
      </c>
    </row>
    <row r="31" spans="1:12">
      <c r="A31" t="s">
        <v>3878</v>
      </c>
      <c r="B31" s="119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19" t="str">
        <f t="shared" si="0"/>
        <v>16.8 SIN ARCSIN STO 12 16.8 GSB M2</v>
      </c>
    </row>
    <row r="32" spans="1:12">
      <c r="A32" t="s">
        <v>3879</v>
      </c>
      <c r="B32" s="119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19" t="str">
        <f t="shared" si="0"/>
        <v>16.8 SINH ARCSINH STO 13 16.8 GSB M2</v>
      </c>
    </row>
    <row r="33" spans="1:12">
      <c r="A33" t="s">
        <v>3880</v>
      </c>
      <c r="B33" s="119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19" t="str">
        <f t="shared" si="0"/>
        <v>16.8 TAN ARCTAN STO 14 16.8 GSB M2</v>
      </c>
    </row>
    <row r="34" spans="1:12">
      <c r="A34" t="s">
        <v>3881</v>
      </c>
      <c r="B34" s="119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19" t="str">
        <f t="shared" si="0"/>
        <v>16.8 TANH ARCTANH STO 15 16.8 GSB M2</v>
      </c>
    </row>
    <row r="35" spans="1:12">
      <c r="A35" t="s">
        <v>3882</v>
      </c>
      <c r="B35" t="s">
        <v>3936</v>
      </c>
      <c r="H35" t="str">
        <f t="shared" si="1"/>
        <v xml:space="preserve"> GSB M2</v>
      </c>
      <c r="L35" s="119" t="str">
        <f t="shared" si="0"/>
        <v/>
      </c>
    </row>
    <row r="36" spans="1:12">
      <c r="A36" t="s">
        <v>2804</v>
      </c>
      <c r="B36" t="s">
        <v>3936</v>
      </c>
      <c r="H36" t="str">
        <f t="shared" si="1"/>
        <v xml:space="preserve"> GSB M2</v>
      </c>
      <c r="L36" s="119" t="str">
        <f t="shared" ref="L36:L67" si="2">IF(B36="DONE","",B36&amp;" "&amp;H36)</f>
        <v/>
      </c>
    </row>
    <row r="37" spans="1:12">
      <c r="A37" t="s">
        <v>3883</v>
      </c>
      <c r="B37" t="s">
        <v>3936</v>
      </c>
      <c r="H37" t="str">
        <f t="shared" si="1"/>
        <v xml:space="preserve"> GSB M2</v>
      </c>
      <c r="L37" s="119" t="str">
        <f t="shared" si="2"/>
        <v/>
      </c>
    </row>
    <row r="38" spans="1:12">
      <c r="A38" t="s">
        <v>2802</v>
      </c>
      <c r="B38" t="s">
        <v>3936</v>
      </c>
      <c r="H38" t="str">
        <f t="shared" si="1"/>
        <v xml:space="preserve"> GSB M2</v>
      </c>
      <c r="L38" s="119" t="str">
        <f t="shared" si="2"/>
        <v/>
      </c>
    </row>
    <row r="39" spans="1:12">
      <c r="A39" t="s">
        <v>3884</v>
      </c>
      <c r="B39" t="s">
        <v>3936</v>
      </c>
      <c r="H39" t="str">
        <f t="shared" si="1"/>
        <v xml:space="preserve"> GSB M2</v>
      </c>
      <c r="L39" s="119" t="str">
        <f t="shared" si="2"/>
        <v/>
      </c>
    </row>
    <row r="40" spans="1:12">
      <c r="A40" t="s">
        <v>2803</v>
      </c>
      <c r="B40" t="s">
        <v>3936</v>
      </c>
      <c r="H40" t="str">
        <f t="shared" si="1"/>
        <v xml:space="preserve"> GSB M2</v>
      </c>
      <c r="L40" s="119" t="str">
        <f t="shared" si="2"/>
        <v/>
      </c>
    </row>
    <row r="41" spans="1:12">
      <c r="A41" t="s">
        <v>3885</v>
      </c>
      <c r="B41" t="s">
        <v>3923</v>
      </c>
      <c r="E41">
        <v>1</v>
      </c>
      <c r="F41">
        <v>2</v>
      </c>
      <c r="H41" t="str">
        <f t="shared" si="1"/>
        <v>2 GSB M2</v>
      </c>
      <c r="L41" s="119" t="str">
        <f t="shared" si="2"/>
        <v>0.2 CEIL 0.9 CEIL + 2 GSB M2</v>
      </c>
    </row>
    <row r="42" spans="1:12">
      <c r="A42" t="s">
        <v>3886</v>
      </c>
      <c r="B42" t="s">
        <v>3924</v>
      </c>
      <c r="E42">
        <v>1</v>
      </c>
      <c r="F42">
        <v>2</v>
      </c>
      <c r="H42" t="str">
        <f t="shared" si="1"/>
        <v>2 GSB M2</v>
      </c>
      <c r="L42" s="119" t="str">
        <f t="shared" si="2"/>
        <v>1.2 FLOOR 1.9 FLOOR + 2 GSB M2</v>
      </c>
    </row>
    <row r="43" spans="1:12">
      <c r="A43" t="s">
        <v>3887</v>
      </c>
      <c r="B43" t="s">
        <v>4021</v>
      </c>
      <c r="E43">
        <v>1</v>
      </c>
      <c r="F43">
        <v>6</v>
      </c>
      <c r="H43" t="str">
        <f t="shared" si="1"/>
        <v>6 GSB M2</v>
      </c>
      <c r="L43" s="119" t="str">
        <f t="shared" si="2"/>
        <v>54 EXIT 24 GCD STO 22 6 GSB M2</v>
      </c>
    </row>
    <row r="44" spans="1:12">
      <c r="A44" t="s">
        <v>3888</v>
      </c>
      <c r="B44" t="s">
        <v>3925</v>
      </c>
      <c r="E44">
        <v>1</v>
      </c>
      <c r="F44">
        <v>12</v>
      </c>
      <c r="H44" t="str">
        <f t="shared" si="1"/>
        <v>12 GSB M2</v>
      </c>
      <c r="L44" s="119" t="str">
        <f t="shared" si="2"/>
        <v>4 EXIT 6 LCM 12 GSB M2</v>
      </c>
    </row>
    <row r="45" spans="1:12">
      <c r="A45" t="s">
        <v>3889</v>
      </c>
      <c r="B45" t="s">
        <v>3926</v>
      </c>
      <c r="E45">
        <v>1</v>
      </c>
      <c r="F45">
        <v>3</v>
      </c>
      <c r="H45" t="str">
        <f t="shared" si="1"/>
        <v>3 GSB M2</v>
      </c>
      <c r="L45" s="119" t="str">
        <f t="shared" si="2"/>
        <v>3.14159265 IP 3 GSB M2</v>
      </c>
    </row>
    <row r="46" spans="1:12">
      <c r="A46" t="s">
        <v>3890</v>
      </c>
      <c r="B46" t="s">
        <v>3927</v>
      </c>
      <c r="E46">
        <v>1</v>
      </c>
      <c r="F46">
        <f>0.14159265</f>
        <v>0.14159264999999999</v>
      </c>
      <c r="H46" t="str">
        <f t="shared" si="1"/>
        <v>0.14159265 GSB M2</v>
      </c>
      <c r="L46" s="119" t="str">
        <f t="shared" si="2"/>
        <v>3.14159265 FP 0.14159265 GSB M2</v>
      </c>
    </row>
    <row r="47" spans="1:12">
      <c r="A47" t="s">
        <v>3891</v>
      </c>
      <c r="B47" t="s">
        <v>3928</v>
      </c>
      <c r="E47">
        <v>1</v>
      </c>
      <c r="F47">
        <v>12</v>
      </c>
      <c r="H47" t="str">
        <f t="shared" si="1"/>
        <v>12 GSB M2</v>
      </c>
      <c r="L47" s="119" t="str">
        <f t="shared" si="2"/>
        <v>3 EXIT 4 + 5 EXIT + 12 GSB M2</v>
      </c>
    </row>
    <row r="48" spans="1:12">
      <c r="A48" t="s">
        <v>3852</v>
      </c>
      <c r="B48" t="s">
        <v>3929</v>
      </c>
      <c r="E48">
        <v>1</v>
      </c>
      <c r="F48">
        <v>-6</v>
      </c>
      <c r="H48" t="str">
        <f t="shared" si="1"/>
        <v>6 CHS  GSB M2</v>
      </c>
      <c r="L48" s="119" t="str">
        <f t="shared" si="2"/>
        <v>3 ENTER 4 - 5 EXIT - 6 CHS  GSB M2</v>
      </c>
    </row>
    <row r="49" spans="1:12">
      <c r="A49" t="s">
        <v>3892</v>
      </c>
      <c r="B49" t="s">
        <v>3936</v>
      </c>
      <c r="H49" t="str">
        <f t="shared" si="1"/>
        <v xml:space="preserve"> GSB M2</v>
      </c>
      <c r="L49" s="119" t="str">
        <f t="shared" si="2"/>
        <v/>
      </c>
    </row>
    <row r="50" spans="1:12">
      <c r="A50" t="s">
        <v>3893</v>
      </c>
      <c r="B50" s="122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19" t="str">
        <f t="shared" si="2"/>
        <v>5 EXIT 2 IDIV 2 GSB M2</v>
      </c>
    </row>
    <row r="51" spans="1:12">
      <c r="A51" t="s">
        <v>3894</v>
      </c>
      <c r="B51" s="122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19" t="str">
        <f t="shared" si="2"/>
        <v>5 EXIT 2 MOD 1 GSB M2</v>
      </c>
    </row>
    <row r="52" spans="1:12">
      <c r="A52" t="s">
        <v>3895</v>
      </c>
      <c r="B52" s="122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19" t="str">
        <f t="shared" si="2"/>
        <v>5 EXIT 2 MAX 5 GSB M2</v>
      </c>
    </row>
    <row r="53" spans="1:12">
      <c r="A53" t="s">
        <v>3896</v>
      </c>
      <c r="B53" s="122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19" t="str">
        <f t="shared" si="2"/>
        <v>5 EXIT 2 MIN 2 GSB M2</v>
      </c>
    </row>
    <row r="54" spans="1:12">
      <c r="A54" t="s">
        <v>2634</v>
      </c>
      <c r="B54" t="s">
        <v>3936</v>
      </c>
      <c r="H54" t="str">
        <f t="shared" si="1"/>
        <v xml:space="preserve"> GSB M2</v>
      </c>
      <c r="L54" s="119" t="str">
        <f t="shared" si="2"/>
        <v/>
      </c>
    </row>
    <row r="55" spans="1:12">
      <c r="A55" t="s">
        <v>3897</v>
      </c>
      <c r="B55" s="119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19" t="str">
        <f t="shared" si="2"/>
        <v>201 NEXTP 211 GSB M2</v>
      </c>
    </row>
    <row r="56" spans="1:12">
      <c r="A56" t="s">
        <v>3898</v>
      </c>
      <c r="B56" s="119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19" t="str">
        <f t="shared" si="2"/>
        <v>5 X! 120 GSB M2</v>
      </c>
    </row>
    <row r="57" spans="1:12">
      <c r="A57" t="s">
        <v>3899</v>
      </c>
      <c r="B57" t="s">
        <v>3936</v>
      </c>
      <c r="H57" t="str">
        <f t="shared" si="1"/>
        <v xml:space="preserve"> GSB M2</v>
      </c>
      <c r="L57" s="119" t="str">
        <f t="shared" si="2"/>
        <v/>
      </c>
    </row>
    <row r="58" spans="1:12">
      <c r="A58" t="s">
        <v>3900</v>
      </c>
      <c r="B58" s="119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19" t="str">
        <f t="shared" si="2"/>
        <v>RAD 0.2 &gt;DEG &gt;REAL 0.2 GSB M2</v>
      </c>
    </row>
    <row r="59" spans="1:12">
      <c r="A59" t="s">
        <v>3901</v>
      </c>
      <c r="B59" s="119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19" t="str">
        <f t="shared" si="2"/>
        <v>DEG 20 &gt;RAD &gt;REAL 0.349065850398866 GSB M2</v>
      </c>
    </row>
    <row r="60" spans="1:12">
      <c r="A60" t="s">
        <v>3902</v>
      </c>
      <c r="B60" s="119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19" t="str">
        <f t="shared" si="2"/>
        <v>20 D&gt;R &gt;REAL 0.349065850398866 GSB M2</v>
      </c>
    </row>
    <row r="61" spans="1:12">
      <c r="A61" t="s">
        <v>3903</v>
      </c>
      <c r="B61" s="119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19" t="str">
        <f t="shared" si="2"/>
        <v>20 R&gt;D &gt;REAL 1145.91559026165 GSB M2</v>
      </c>
    </row>
    <row r="62" spans="1:12">
      <c r="A62" t="s">
        <v>3904</v>
      </c>
      <c r="B62" t="s">
        <v>3904</v>
      </c>
      <c r="E62">
        <v>1</v>
      </c>
      <c r="F62">
        <v>299792458</v>
      </c>
      <c r="H62" t="str">
        <f t="shared" si="1"/>
        <v>299792458 GSB M2</v>
      </c>
      <c r="L62" s="119" t="str">
        <f t="shared" si="2"/>
        <v>c 299792458 GSB M2</v>
      </c>
    </row>
    <row r="63" spans="1:12">
      <c r="A63" t="s">
        <v>3905</v>
      </c>
      <c r="B63" s="119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19" t="str">
        <f t="shared" si="2"/>
        <v>RAD 20 SINC 0.0456472625363814 GSB M2</v>
      </c>
    </row>
    <row r="64" spans="1:12">
      <c r="A64" t="s">
        <v>3906</v>
      </c>
      <c r="B64" s="119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19" t="str">
        <f t="shared" si="2"/>
        <v>20 CHS SQRT RE 0 GSB M2</v>
      </c>
    </row>
    <row r="65" spans="1:12">
      <c r="A65" t="s">
        <v>3907</v>
      </c>
      <c r="B65" s="119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19" t="str">
        <f t="shared" si="2"/>
        <v>20 CHS SQRT RE&lt;&gt;IM RE 4.47213595499958 GSB M2</v>
      </c>
    </row>
    <row r="66" spans="1:12">
      <c r="A66" t="s">
        <v>3908</v>
      </c>
      <c r="B66" s="119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19" t="str">
        <f t="shared" si="2"/>
        <v>0.98 E^X-1 1.66445624192942 GSB M2</v>
      </c>
    </row>
    <row r="67" spans="1:12">
      <c r="A67" t="s">
        <v>3909</v>
      </c>
      <c r="B67" s="119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19" t="str">
        <f t="shared" si="2"/>
        <v>0.98 LN(1+X) 0.683096844706444 GSB M2</v>
      </c>
    </row>
    <row r="68" spans="1:12">
      <c r="A68" t="s">
        <v>3910</v>
      </c>
      <c r="B68" s="119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19" t="str">
        <f t="shared" ref="L68:L73" si="3">IF(B68="DONE","",B68&amp;" "&amp;H68)</f>
        <v>FIX 01 0.9811111111 ROUND ALL 00 0.9 GSB M2</v>
      </c>
    </row>
    <row r="69" spans="1:12">
      <c r="A69" t="s">
        <v>3911</v>
      </c>
      <c r="B69" s="119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19" t="str">
        <f t="shared" si="3"/>
        <v>0.98 ROUNDI 1 GSB M2</v>
      </c>
    </row>
    <row r="70" spans="1:12">
      <c r="A70" t="s">
        <v>4016</v>
      </c>
      <c r="B70" t="s">
        <v>4014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19" t="str">
        <f t="shared" si="3"/>
        <v>20 STO 00 INC 00 RCL 00 21 GSB M2</v>
      </c>
    </row>
    <row r="71" spans="1:12">
      <c r="A71" t="s">
        <v>4017</v>
      </c>
      <c r="B71" t="s">
        <v>4015</v>
      </c>
      <c r="E71">
        <v>1</v>
      </c>
      <c r="F71">
        <v>19</v>
      </c>
      <c r="H71" t="str">
        <f t="shared" si="4"/>
        <v>19 GSB M2</v>
      </c>
      <c r="L71" s="119" t="str">
        <f t="shared" si="3"/>
        <v>20 STO 00 DEC 00 RCL 00 19 GSB M2</v>
      </c>
    </row>
    <row r="72" spans="1:12">
      <c r="A72" t="s">
        <v>2646</v>
      </c>
      <c r="B72" t="s">
        <v>3936</v>
      </c>
      <c r="H72" t="str">
        <f t="shared" si="4"/>
        <v xml:space="preserve"> GSB M2</v>
      </c>
      <c r="L72" s="119" t="str">
        <f t="shared" si="3"/>
        <v/>
      </c>
    </row>
    <row r="73" spans="1:12">
      <c r="A73" t="s">
        <v>3937</v>
      </c>
      <c r="B73" t="s">
        <v>3936</v>
      </c>
      <c r="H73" t="str">
        <f t="shared" si="4"/>
        <v xml:space="preserve"> GSB M2</v>
      </c>
      <c r="L73" s="119" t="str">
        <f t="shared" si="3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2617"/>
  <sheetViews>
    <sheetView topLeftCell="A3" workbookViewId="0">
      <selection activeCell="A3" sqref="A1:A1048576"/>
    </sheetView>
  </sheetViews>
  <sheetFormatPr baseColWidth="10" defaultColWidth="10.83203125" defaultRowHeight="16" zeroHeight="1"/>
  <cols>
    <col min="1" max="1" width="255.83203125" style="7" bestFit="1" customWidth="1"/>
    <col min="2" max="2" width="10.83203125" customWidth="1"/>
    <col min="3" max="8" width="3.1640625" customWidth="1"/>
  </cols>
  <sheetData>
    <row r="3" spans="1:1">
      <c r="A3" s="133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IF(SOURCE!$R$2-LEN(SOURCE!C3) &gt;= 0, REPT(" ",SOURCE!$R$2-LEN(SOURCE!C3)), "")&amp;
      SOURCE!D3&amp;", "&amp; IF(SOURCE!$S$2-LEN(SOURCE!D3) &gt;= 0, REPT(" ",SOURCE!$S$2-LEN(SOURCE!D3)), "")&amp;
      SOURCE!E3&amp;", "&amp; IF(SOURCE!$T$2-LEN(SOURCE!E3) &gt;=0, REPT(" ",SOURCE!$T$2-LEN(SOURCE!E3)), "")&amp;
      SOURCE!F3&amp;", "&amp; IF(SOURCE!$U$2-LEN(SOURCE!F3) &gt;= 0, REPT(" ",SOURCE!$U$2-LEN(SOURCE!F3)+2), "")&amp;"("&amp;
      SUBSTITUTE(TEXT(SOURCE!G3,"??0"),"  ","")&amp;" &lt;&lt; TAM_MAX_BITS) |"&amp; IF(SOURCE!$V$2-3 &gt;= 0, REPT(" ",MAX(1,SOURCE!$V$2-5+4+1-1-LEN(  IF(ISTEXT(SOURCE!H3),SOURCE!H3,  SUBSTITUTE(SUBSTITUTE(TEXT(SOURCE!H3,"????0"),"  ","")," ",""))   ))), "")&amp;
       IF(ISTEXT(SOURCE!H3),SOURCE!H3, SUBSTITUTE(SUBSTITUTE(TEXT(SOURCE!H3,"????0"),"  ","")," ",""))   &amp;","&amp; IF(SOURCE!$W$2-3 &gt;= 0, REPT(" ",SOURCE!$W$2-3-5), "")&amp;
      SOURCE!I3&amp;
" | "&amp; IF(SOURCE!$X$2-LEN(SOURCE!I3) &gt;= 0, REPT(" ",SOURCE!$X$2-LEN(SOURCE!I3)), "")&amp;
      SOURCE!J3&amp;      IF(SOURCE!$Y$2-LEN(SOURCE!J3) &gt;= 0, REPT(" ",SOURCE!$Y$2-LEN(SOURCE!J3)), "")&amp;
" | "&amp; IF(SOURCE!$X$2-LEN(SOURCE!I3) &gt;= 0, REPT(" ",SOURCE!$X$2-LEN(SOURCE!I3)), "")&amp;
      SOURCE!K3&amp;      IF(SOURCE!$Y$2-LEN(SOURCE!K3) &gt;= 0, REPT(" ",SOURCE!$Z$2-LEN(SOURCE!K3)), "")&amp;
" | "&amp; SOURCE!L3&amp;      IF(SOURCE!$AB$2-LEN(SOURCE!L3) &gt;= 0, REPT(" ",SOURCE!$AB$2-LEN(SOURCE!L3)), "")&amp;
" | "&amp; SOURCE!M3&amp;      IF(SOURCE!$AC$2-LEN(SOURCE!M3) &gt;= 0, REPT(" ",SOURCE!$AC$2-LEN(SOURCE!M3)),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133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IF(SOURCE!$R$2-LEN(SOURCE!C4) &gt;= 0, REPT(" ",SOURCE!$R$2-LEN(SOURCE!C4)), "")&amp;
      SOURCE!D4&amp;", "&amp; IF(SOURCE!$S$2-LEN(SOURCE!D4) &gt;= 0, REPT(" ",SOURCE!$S$2-LEN(SOURCE!D4)), "")&amp;
      SOURCE!E4&amp;", "&amp; IF(SOURCE!$T$2-LEN(SOURCE!E4) &gt;=0, REPT(" ",SOURCE!$T$2-LEN(SOURCE!E4)), "")&amp;
      SOURCE!F4&amp;", "&amp; IF(SOURCE!$U$2-LEN(SOURCE!F4) &gt;= 0, REPT(" ",SOURCE!$U$2-LEN(SOURCE!F4)+2), "")&amp;"("&amp;
      SUBSTITUTE(TEXT(SOURCE!G4,"??0"),"  ","")&amp;" &lt;&lt; TAM_MAX_BITS) |"&amp; IF(SOURCE!$V$2-3 &gt;= 0, REPT(" ",MAX(1,SOURCE!$V$2-5+4+1-1-LEN(  IF(ISTEXT(SOURCE!H4),SOURCE!H4,  SUBSTITUTE(SUBSTITUTE(TEXT(SOURCE!H4,"????0"),"  ","")," ",""))   ))), "")&amp;
       IF(ISTEXT(SOURCE!H4),SOURCE!H4, SUBSTITUTE(SUBSTITUTE(TEXT(SOURCE!H4,"????0"),"  ","")," ",""))   &amp;","&amp; IF(SOURCE!$W$2-3 &gt;= 0, REPT(" ",SOURCE!$W$2-3-5), "")&amp;
      SOURCE!I4&amp;
" | "&amp; IF(SOURCE!$X$2-LEN(SOURCE!I4) &gt;= 0, REPT(" ",SOURCE!$X$2-LEN(SOURCE!I4)), "")&amp;
      SOURCE!J4&amp;      IF(SOURCE!$Y$2-LEN(SOURCE!J4) &gt;= 0, REPT(" ",SOURCE!$Y$2-LEN(SOURCE!J4)), "")&amp;
" | "&amp; IF(SOURCE!$X$2-LEN(SOURCE!I4) &gt;= 0, REPT(" ",SOURCE!$X$2-LEN(SOURCE!I4)), "")&amp;
      SOURCE!K4&amp;      IF(SOURCE!$Y$2-LEN(SOURCE!K4) &gt;= 0, REPT(" ",SOURCE!$Z$2-LEN(SOURCE!K4)), "")&amp;
" | "&amp; SOURCE!L4&amp;      IF(SOURCE!$AB$2-LEN(SOURCE!L4) &gt;= 0, REPT(" ",SOURCE!$AB$2-LEN(SOURCE!L4)), "")&amp;
" | "&amp; SOURCE!M4&amp;      IF(SOURCE!$AC$2-LEN(SOURCE!M4) &gt;= 0, REPT(" ",SOURCE!$AC$2-LEN(SOURCE!M4)), "")&amp;
      "},"&amp;IF(SOURCE!O4&lt;&gt;"",""&amp;SOURCE!O4,"")
 )
)
)</f>
        <v/>
      </c>
    </row>
    <row r="5" spans="1:1">
      <c r="A5" s="133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IF(SOURCE!$R$2-LEN(SOURCE!C5) &gt;= 0, REPT(" ",SOURCE!$R$2-LEN(SOURCE!C5)), "")&amp;
      SOURCE!D5&amp;", "&amp; IF(SOURCE!$S$2-LEN(SOURCE!D5) &gt;= 0, REPT(" ",SOURCE!$S$2-LEN(SOURCE!D5)), "")&amp;
      SOURCE!E5&amp;", "&amp; IF(SOURCE!$T$2-LEN(SOURCE!E5) &gt;=0, REPT(" ",SOURCE!$T$2-LEN(SOURCE!E5)), "")&amp;
      SOURCE!F5&amp;", "&amp; IF(SOURCE!$U$2-LEN(SOURCE!F5) &gt;= 0, REPT(" ",SOURCE!$U$2-LEN(SOURCE!F5)+2), "")&amp;"("&amp;
      SUBSTITUTE(TEXT(SOURCE!G5,"??0"),"  ","")&amp;" &lt;&lt; TAM_MAX_BITS) |"&amp; IF(SOURCE!$V$2-3 &gt;= 0, REPT(" ",MAX(1,SOURCE!$V$2-5+4+1-1-LEN(  IF(ISTEXT(SOURCE!H5),SOURCE!H5,  SUBSTITUTE(SUBSTITUTE(TEXT(SOURCE!H5,"????0"),"  ","")," ",""))   ))), "")&amp;
       IF(ISTEXT(SOURCE!H5),SOURCE!H5, SUBSTITUTE(SUBSTITUTE(TEXT(SOURCE!H5,"????0"),"  ","")," ",""))   &amp;","&amp; IF(SOURCE!$W$2-3 &gt;= 0, REPT(" ",SOURCE!$W$2-3-5), "")&amp;
      SOURCE!I5&amp;
" | "&amp; IF(SOURCE!$X$2-LEN(SOURCE!I5) &gt;= 0, REPT(" ",SOURCE!$X$2-LEN(SOURCE!I5)), "")&amp;
      SOURCE!J5&amp;      IF(SOURCE!$Y$2-LEN(SOURCE!J5) &gt;= 0, REPT(" ",SOURCE!$Y$2-LEN(SOURCE!J5)), "")&amp;
" | "&amp; IF(SOURCE!$X$2-LEN(SOURCE!I5) &gt;= 0, REPT(" ",SOURCE!$X$2-LEN(SOURCE!I5)), "")&amp;
      SOURCE!K5&amp;      IF(SOURCE!$Y$2-LEN(SOURCE!K5) &gt;= 0, REPT(" ",SOURCE!$Z$2-LEN(SOURCE!K5)), "")&amp;
" | "&amp; SOURCE!L5&amp;      IF(SOURCE!$AB$2-LEN(SOURCE!L5) &gt;= 0, REPT(" ",SOURCE!$AB$2-LEN(SOURCE!L5)), "")&amp;
" | "&amp; SOURCE!M5&amp;      IF(SOURCE!$AC$2-LEN(SOURCE!M5) &gt;= 0, REPT(" ",SOURCE!$AC$2-LEN(SOURCE!M5)), "")&amp;
      "},"&amp;IF(SOURCE!O5&lt;&gt;"",""&amp;SOURCE!O5,"")
 )
)
)</f>
        <v>// Items from 1 to 127 are 1 byte OP codes</v>
      </c>
    </row>
    <row r="6" spans="1:1">
      <c r="A6" s="133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IF(SOURCE!$R$2-LEN(SOURCE!C6) &gt;= 0, REPT(" ",SOURCE!$R$2-LEN(SOURCE!C6)), "")&amp;
      SOURCE!D6&amp;", "&amp; IF(SOURCE!$S$2-LEN(SOURCE!D6) &gt;= 0, REPT(" ",SOURCE!$S$2-LEN(SOURCE!D6)), "")&amp;
      SOURCE!E6&amp;", "&amp; IF(SOURCE!$T$2-LEN(SOURCE!E6) &gt;=0, REPT(" ",SOURCE!$T$2-LEN(SOURCE!E6)), "")&amp;
      SOURCE!F6&amp;", "&amp; IF(SOURCE!$U$2-LEN(SOURCE!F6) &gt;= 0, REPT(" ",SOURCE!$U$2-LEN(SOURCE!F6)+2), "")&amp;"("&amp;
      SUBSTITUTE(TEXT(SOURCE!G6,"??0"),"  ","")&amp;" &lt;&lt; TAM_MAX_BITS) |"&amp; IF(SOURCE!$V$2-3 &gt;= 0, REPT(" ",MAX(1,SOURCE!$V$2-5+4+1-1-LEN(  IF(ISTEXT(SOURCE!H6),SOURCE!H6,  SUBSTITUTE(SUBSTITUTE(TEXT(SOURCE!H6,"????0"),"  ","")," ",""))   ))), "")&amp;
       IF(ISTEXT(SOURCE!H6),SOURCE!H6, SUBSTITUTE(SUBSTITUTE(TEXT(SOURCE!H6,"????0"),"  ","")," ",""))   &amp;","&amp; IF(SOURCE!$W$2-3 &gt;= 0, REPT(" ",SOURCE!$W$2-3-5), "")&amp;
      SOURCE!I6&amp;
" | "&amp; IF(SOURCE!$X$2-LEN(SOURCE!I6) &gt;= 0, REPT(" ",SOURCE!$X$2-LEN(SOURCE!I6)), "")&amp;
      SOURCE!J6&amp;      IF(SOURCE!$Y$2-LEN(SOURCE!J6) &gt;= 0, REPT(" ",SOURCE!$Y$2-LEN(SOURCE!J6)), "")&amp;
" | "&amp; IF(SOURCE!$X$2-LEN(SOURCE!I6) &gt;= 0, REPT(" ",SOURCE!$X$2-LEN(SOURCE!I6)), "")&amp;
      SOURCE!K6&amp;      IF(SOURCE!$Y$2-LEN(SOURCE!K6) &gt;= 0, REPT(" ",SOURCE!$Z$2-LEN(SOURCE!K6)), "")&amp;
" | "&amp; SOURCE!L6&amp;      IF(SOURCE!$AB$2-LEN(SOURCE!L6) &gt;= 0, REPT(" ",SOURCE!$AB$2-LEN(SOURCE!L6)), "")&amp;
" | "&amp; SOURCE!M6&amp;      IF(SOURCE!$AC$2-LEN(SOURCE!M6) &gt;= 0, REPT(" ",SOURCE!$AC$2-LEN(SOURCE!M6)),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133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IF(SOURCE!$R$2-LEN(SOURCE!C7) &gt;= 0, REPT(" ",SOURCE!$R$2-LEN(SOURCE!C7)), "")&amp;
      SOURCE!D7&amp;", "&amp; IF(SOURCE!$S$2-LEN(SOURCE!D7) &gt;= 0, REPT(" ",SOURCE!$S$2-LEN(SOURCE!D7)), "")&amp;
      SOURCE!E7&amp;", "&amp; IF(SOURCE!$T$2-LEN(SOURCE!E7) &gt;=0, REPT(" ",SOURCE!$T$2-LEN(SOURCE!E7)), "")&amp;
      SOURCE!F7&amp;", "&amp; IF(SOURCE!$U$2-LEN(SOURCE!F7) &gt;= 0, REPT(" ",SOURCE!$U$2-LEN(SOURCE!F7)+2), "")&amp;"("&amp;
      SUBSTITUTE(TEXT(SOURCE!G7,"??0"),"  ","")&amp;" &lt;&lt; TAM_MAX_BITS) |"&amp; IF(SOURCE!$V$2-3 &gt;= 0, REPT(" ",MAX(1,SOURCE!$V$2-5+4+1-1-LEN(  IF(ISTEXT(SOURCE!H7),SOURCE!H7,  SUBSTITUTE(SUBSTITUTE(TEXT(SOURCE!H7,"????0"),"  ","")," ",""))   ))), "")&amp;
       IF(ISTEXT(SOURCE!H7),SOURCE!H7, SUBSTITUTE(SUBSTITUTE(TEXT(SOURCE!H7,"????0"),"  ","")," ",""))   &amp;","&amp; IF(SOURCE!$W$2-3 &gt;= 0, REPT(" ",SOURCE!$W$2-3-5), "")&amp;
      SOURCE!I7&amp;
" | "&amp; IF(SOURCE!$X$2-LEN(SOURCE!I7) &gt;= 0, REPT(" ",SOURCE!$X$2-LEN(SOURCE!I7)), "")&amp;
      SOURCE!J7&amp;      IF(SOURCE!$Y$2-LEN(SOURCE!J7) &gt;= 0, REPT(" ",SOURCE!$Y$2-LEN(SOURCE!J7)), "")&amp;
" | "&amp; IF(SOURCE!$X$2-LEN(SOURCE!I7) &gt;= 0, REPT(" ",SOURCE!$X$2-LEN(SOURCE!I7)), "")&amp;
      SOURCE!K7&amp;      IF(SOURCE!$Y$2-LEN(SOURCE!K7) &gt;= 0, REPT(" ",SOURCE!$Z$2-LEN(SOURCE!K7)), "")&amp;
" | "&amp; SOURCE!L7&amp;      IF(SOURCE!$AB$2-LEN(SOURCE!L7) &gt;= 0, REPT(" ",SOURCE!$AB$2-LEN(SOURCE!L7)), "")&amp;
" | "&amp; SOURCE!M7&amp;      IF(SOURCE!$AC$2-LEN(SOURCE!M7) &gt;= 0, REPT(" ",SOURCE!$AC$2-LEN(SOURCE!M7)),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133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IF(SOURCE!$R$2-LEN(SOURCE!C8) &gt;= 0, REPT(" ",SOURCE!$R$2-LEN(SOURCE!C8)), "")&amp;
      SOURCE!D8&amp;", "&amp; IF(SOURCE!$S$2-LEN(SOURCE!D8) &gt;= 0, REPT(" ",SOURCE!$S$2-LEN(SOURCE!D8)), "")&amp;
      SOURCE!E8&amp;", "&amp; IF(SOURCE!$T$2-LEN(SOURCE!E8) &gt;=0, REPT(" ",SOURCE!$T$2-LEN(SOURCE!E8)), "")&amp;
      SOURCE!F8&amp;", "&amp; IF(SOURCE!$U$2-LEN(SOURCE!F8) &gt;= 0, REPT(" ",SOURCE!$U$2-LEN(SOURCE!F8)+2), "")&amp;"("&amp;
      SUBSTITUTE(TEXT(SOURCE!G8,"??0"),"  ","")&amp;" &lt;&lt; TAM_MAX_BITS) |"&amp; IF(SOURCE!$V$2-3 &gt;= 0, REPT(" ",MAX(1,SOURCE!$V$2-5+4+1-1-LEN(  IF(ISTEXT(SOURCE!H8),SOURCE!H8,  SUBSTITUTE(SUBSTITUTE(TEXT(SOURCE!H8,"????0"),"  ","")," ",""))   ))), "")&amp;
       IF(ISTEXT(SOURCE!H8),SOURCE!H8, SUBSTITUTE(SUBSTITUTE(TEXT(SOURCE!H8,"????0"),"  ","")," ",""))   &amp;","&amp; IF(SOURCE!$W$2-3 &gt;= 0, REPT(" ",SOURCE!$W$2-3-5), "")&amp;
      SOURCE!I8&amp;
" | "&amp; IF(SOURCE!$X$2-LEN(SOURCE!I8) &gt;= 0, REPT(" ",SOURCE!$X$2-LEN(SOURCE!I8)), "")&amp;
      SOURCE!J8&amp;      IF(SOURCE!$Y$2-LEN(SOURCE!J8) &gt;= 0, REPT(" ",SOURCE!$Y$2-LEN(SOURCE!J8)), "")&amp;
" | "&amp; IF(SOURCE!$X$2-LEN(SOURCE!I8) &gt;= 0, REPT(" ",SOURCE!$X$2-LEN(SOURCE!I8)), "")&amp;
      SOURCE!K8&amp;      IF(SOURCE!$Y$2-LEN(SOURCE!K8) &gt;= 0, REPT(" ",SOURCE!$Z$2-LEN(SOURCE!K8)), "")&amp;
" | "&amp; SOURCE!L8&amp;      IF(SOURCE!$AB$2-LEN(SOURCE!L8) &gt;= 0, REPT(" ",SOURCE!$AB$2-LEN(SOURCE!L8)), "")&amp;
" | "&amp; SOURCE!M8&amp;      IF(SOURCE!$AC$2-LEN(SOURCE!M8) &gt;= 0, REPT(" ",SOURCE!$AC$2-LEN(SOURCE!M8)),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133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IF(SOURCE!$R$2-LEN(SOURCE!C9) &gt;= 0, REPT(" ",SOURCE!$R$2-LEN(SOURCE!C9)), "")&amp;
      SOURCE!D9&amp;", "&amp; IF(SOURCE!$S$2-LEN(SOURCE!D9) &gt;= 0, REPT(" ",SOURCE!$S$2-LEN(SOURCE!D9)), "")&amp;
      SOURCE!E9&amp;", "&amp; IF(SOURCE!$T$2-LEN(SOURCE!E9) &gt;=0, REPT(" ",SOURCE!$T$2-LEN(SOURCE!E9)), "")&amp;
      SOURCE!F9&amp;", "&amp; IF(SOURCE!$U$2-LEN(SOURCE!F9) &gt;= 0, REPT(" ",SOURCE!$U$2-LEN(SOURCE!F9)+2), "")&amp;"("&amp;
      SUBSTITUTE(TEXT(SOURCE!G9,"??0"),"  ","")&amp;" &lt;&lt; TAM_MAX_BITS) |"&amp; IF(SOURCE!$V$2-3 &gt;= 0, REPT(" ",MAX(1,SOURCE!$V$2-5+4+1-1-LEN(  IF(ISTEXT(SOURCE!H9),SOURCE!H9,  SUBSTITUTE(SUBSTITUTE(TEXT(SOURCE!H9,"????0"),"  ","")," ",""))   ))), "")&amp;
       IF(ISTEXT(SOURCE!H9),SOURCE!H9, SUBSTITUTE(SUBSTITUTE(TEXT(SOURCE!H9,"????0"),"  ","")," ",""))   &amp;","&amp; IF(SOURCE!$W$2-3 &gt;= 0, REPT(" ",SOURCE!$W$2-3-5), "")&amp;
      SOURCE!I9&amp;
" | "&amp; IF(SOURCE!$X$2-LEN(SOURCE!I9) &gt;= 0, REPT(" ",SOURCE!$X$2-LEN(SOURCE!I9)), "")&amp;
      SOURCE!J9&amp;      IF(SOURCE!$Y$2-LEN(SOURCE!J9) &gt;= 0, REPT(" ",SOURCE!$Y$2-LEN(SOURCE!J9)), "")&amp;
" | "&amp; IF(SOURCE!$X$2-LEN(SOURCE!I9) &gt;= 0, REPT(" ",SOURCE!$X$2-LEN(SOURCE!I9)), "")&amp;
      SOURCE!K9&amp;      IF(SOURCE!$Y$2-LEN(SOURCE!K9) &gt;= 0, REPT(" ",SOURCE!$Z$2-LEN(SOURCE!K9)), "")&amp;
" | "&amp; SOURCE!L9&amp;      IF(SOURCE!$AB$2-LEN(SOURCE!L9) &gt;= 0, REPT(" ",SOURCE!$AB$2-LEN(SOURCE!L9)), "")&amp;
" | "&amp; SOURCE!M9&amp;      IF(SOURCE!$AC$2-LEN(SOURCE!M9) &gt;= 0, REPT(" ",SOURCE!$AC$2-LEN(SOURCE!M9)),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133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IF(SOURCE!$R$2-LEN(SOURCE!C10) &gt;= 0, REPT(" ",SOURCE!$R$2-LEN(SOURCE!C10)), "")&amp;
      SOURCE!D10&amp;", "&amp; IF(SOURCE!$S$2-LEN(SOURCE!D10) &gt;= 0, REPT(" ",SOURCE!$S$2-LEN(SOURCE!D10)), "")&amp;
      SOURCE!E10&amp;", "&amp; IF(SOURCE!$T$2-LEN(SOURCE!E10) &gt;=0, REPT(" ",SOURCE!$T$2-LEN(SOURCE!E10)), "")&amp;
      SOURCE!F10&amp;", "&amp; IF(SOURCE!$U$2-LEN(SOURCE!F10) &gt;= 0, REPT(" ",SOURCE!$U$2-LEN(SOURCE!F10)+2), "")&amp;"("&amp;
      SUBSTITUTE(TEXT(SOURCE!G10,"??0"),"  ","")&amp;" &lt;&lt; TAM_MAX_BITS) |"&amp; IF(SOURCE!$V$2-3 &gt;= 0, REPT(" ",MAX(1,SOURCE!$V$2-5+4+1-1-LEN(  IF(ISTEXT(SOURCE!H10),SOURCE!H10,  SUBSTITUTE(SUBSTITUTE(TEXT(SOURCE!H10,"????0"),"  ","")," ",""))   ))), "")&amp;
       IF(ISTEXT(SOURCE!H10),SOURCE!H10, SUBSTITUTE(SUBSTITUTE(TEXT(SOURCE!H10,"????0"),"  ","")," ",""))   &amp;","&amp; IF(SOURCE!$W$2-3 &gt;= 0, REPT(" ",SOURCE!$W$2-3-5), "")&amp;
      SOURCE!I10&amp;
" | "&amp; IF(SOURCE!$X$2-LEN(SOURCE!I10) &gt;= 0, REPT(" ",SOURCE!$X$2-LEN(SOURCE!I10)), "")&amp;
      SOURCE!J10&amp;      IF(SOURCE!$Y$2-LEN(SOURCE!J10) &gt;= 0, REPT(" ",SOURCE!$Y$2-LEN(SOURCE!J10)), "")&amp;
" | "&amp; IF(SOURCE!$X$2-LEN(SOURCE!I10) &gt;= 0, REPT(" ",SOURCE!$X$2-LEN(SOURCE!I10)), "")&amp;
      SOURCE!K10&amp;      IF(SOURCE!$Y$2-LEN(SOURCE!K10) &gt;= 0, REPT(" ",SOURCE!$Z$2-LEN(SOURCE!K10)), "")&amp;
" | "&amp; SOURCE!L10&amp;      IF(SOURCE!$AB$2-LEN(SOURCE!L10) &gt;= 0, REPT(" ",SOURCE!$AB$2-LEN(SOURCE!L10)), "")&amp;
" | "&amp; SOURCE!M10&amp;      IF(SOURCE!$AC$2-LEN(SOURCE!M10) &gt;= 0, REPT(" ",SOURCE!$AC$2-LEN(SOURCE!M10)),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133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IF(SOURCE!$R$2-LEN(SOURCE!C11) &gt;= 0, REPT(" ",SOURCE!$R$2-LEN(SOURCE!C11)), "")&amp;
      SOURCE!D11&amp;", "&amp; IF(SOURCE!$S$2-LEN(SOURCE!D11) &gt;= 0, REPT(" ",SOURCE!$S$2-LEN(SOURCE!D11)), "")&amp;
      SOURCE!E11&amp;", "&amp; IF(SOURCE!$T$2-LEN(SOURCE!E11) &gt;=0, REPT(" ",SOURCE!$T$2-LEN(SOURCE!E11)), "")&amp;
      SOURCE!F11&amp;", "&amp; IF(SOURCE!$U$2-LEN(SOURCE!F11) &gt;= 0, REPT(" ",SOURCE!$U$2-LEN(SOURCE!F11)+2), "")&amp;"("&amp;
      SUBSTITUTE(TEXT(SOURCE!G11,"??0"),"  ","")&amp;" &lt;&lt; TAM_MAX_BITS) |"&amp; IF(SOURCE!$V$2-3 &gt;= 0, REPT(" ",MAX(1,SOURCE!$V$2-5+4+1-1-LEN(  IF(ISTEXT(SOURCE!H11),SOURCE!H11,  SUBSTITUTE(SUBSTITUTE(TEXT(SOURCE!H11,"????0"),"  ","")," ",""))   ))), "")&amp;
       IF(ISTEXT(SOURCE!H11),SOURCE!H11, SUBSTITUTE(SUBSTITUTE(TEXT(SOURCE!H11,"????0"),"  ","")," ",""))   &amp;","&amp; IF(SOURCE!$W$2-3 &gt;= 0, REPT(" ",SOURCE!$W$2-3-5), "")&amp;
      SOURCE!I11&amp;
" | "&amp; IF(SOURCE!$X$2-LEN(SOURCE!I11) &gt;= 0, REPT(" ",SOURCE!$X$2-LEN(SOURCE!I11)), "")&amp;
      SOURCE!J11&amp;      IF(SOURCE!$Y$2-LEN(SOURCE!J11) &gt;= 0, REPT(" ",SOURCE!$Y$2-LEN(SOURCE!J11)), "")&amp;
" | "&amp; IF(SOURCE!$X$2-LEN(SOURCE!I11) &gt;= 0, REPT(" ",SOURCE!$X$2-LEN(SOURCE!I11)), "")&amp;
      SOURCE!K11&amp;      IF(SOURCE!$Y$2-LEN(SOURCE!K11) &gt;= 0, REPT(" ",SOURCE!$Z$2-LEN(SOURCE!K11)), "")&amp;
" | "&amp; SOURCE!L11&amp;      IF(SOURCE!$AB$2-LEN(SOURCE!L11) &gt;= 0, REPT(" ",SOURCE!$AB$2-LEN(SOURCE!L11)), "")&amp;
" | "&amp; SOURCE!M11&amp;      IF(SOURCE!$AC$2-LEN(SOURCE!M11) &gt;= 0, REPT(" ",SOURCE!$AC$2-LEN(SOURCE!M11)),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133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IF(SOURCE!$R$2-LEN(SOURCE!C12) &gt;= 0, REPT(" ",SOURCE!$R$2-LEN(SOURCE!C12)), "")&amp;
      SOURCE!D12&amp;", "&amp; IF(SOURCE!$S$2-LEN(SOURCE!D12) &gt;= 0, REPT(" ",SOURCE!$S$2-LEN(SOURCE!D12)), "")&amp;
      SOURCE!E12&amp;", "&amp; IF(SOURCE!$T$2-LEN(SOURCE!E12) &gt;=0, REPT(" ",SOURCE!$T$2-LEN(SOURCE!E12)), "")&amp;
      SOURCE!F12&amp;", "&amp; IF(SOURCE!$U$2-LEN(SOURCE!F12) &gt;= 0, REPT(" ",SOURCE!$U$2-LEN(SOURCE!F12)+2), "")&amp;"("&amp;
      SUBSTITUTE(TEXT(SOURCE!G12,"??0"),"  ","")&amp;" &lt;&lt; TAM_MAX_BITS) |"&amp; IF(SOURCE!$V$2-3 &gt;= 0, REPT(" ",MAX(1,SOURCE!$V$2-5+4+1-1-LEN(  IF(ISTEXT(SOURCE!H12),SOURCE!H12,  SUBSTITUTE(SUBSTITUTE(TEXT(SOURCE!H12,"????0"),"  ","")," ",""))   ))), "")&amp;
       IF(ISTEXT(SOURCE!H12),SOURCE!H12, SUBSTITUTE(SUBSTITUTE(TEXT(SOURCE!H12,"????0"),"  ","")," ",""))   &amp;","&amp; IF(SOURCE!$W$2-3 &gt;= 0, REPT(" ",SOURCE!$W$2-3-5), "")&amp;
      SOURCE!I12&amp;
" | "&amp; IF(SOURCE!$X$2-LEN(SOURCE!I12) &gt;= 0, REPT(" ",SOURCE!$X$2-LEN(SOURCE!I12)), "")&amp;
      SOURCE!J12&amp;      IF(SOURCE!$Y$2-LEN(SOURCE!J12) &gt;= 0, REPT(" ",SOURCE!$Y$2-LEN(SOURCE!J12)), "")&amp;
" | "&amp; IF(SOURCE!$X$2-LEN(SOURCE!I12) &gt;= 0, REPT(" ",SOURCE!$X$2-LEN(SOURCE!I12)), "")&amp;
      SOURCE!K12&amp;      IF(SOURCE!$Y$2-LEN(SOURCE!K12) &gt;= 0, REPT(" ",SOURCE!$Z$2-LEN(SOURCE!K12)), "")&amp;
" | "&amp; SOURCE!L12&amp;      IF(SOURCE!$AB$2-LEN(SOURCE!L12) &gt;= 0, REPT(" ",SOURCE!$AB$2-LEN(SOURCE!L12)), "")&amp;
" | "&amp; SOURCE!M12&amp;      IF(SOURCE!$AC$2-LEN(SOURCE!M12) &gt;= 0, REPT(" ",SOURCE!$AC$2-LEN(SOURCE!M12)),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133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IF(SOURCE!$R$2-LEN(SOURCE!C13) &gt;= 0, REPT(" ",SOURCE!$R$2-LEN(SOURCE!C13)), "")&amp;
      SOURCE!D13&amp;", "&amp; IF(SOURCE!$S$2-LEN(SOURCE!D13) &gt;= 0, REPT(" ",SOURCE!$S$2-LEN(SOURCE!D13)), "")&amp;
      SOURCE!E13&amp;", "&amp; IF(SOURCE!$T$2-LEN(SOURCE!E13) &gt;=0, REPT(" ",SOURCE!$T$2-LEN(SOURCE!E13)), "")&amp;
      SOURCE!F13&amp;", "&amp; IF(SOURCE!$U$2-LEN(SOURCE!F13) &gt;= 0, REPT(" ",SOURCE!$U$2-LEN(SOURCE!F13)+2), "")&amp;"("&amp;
      SUBSTITUTE(TEXT(SOURCE!G13,"??0"),"  ","")&amp;" &lt;&lt; TAM_MAX_BITS) |"&amp; IF(SOURCE!$V$2-3 &gt;= 0, REPT(" ",MAX(1,SOURCE!$V$2-5+4+1-1-LEN(  IF(ISTEXT(SOURCE!H13),SOURCE!H13,  SUBSTITUTE(SUBSTITUTE(TEXT(SOURCE!H13,"????0"),"  ","")," ",""))   ))), "")&amp;
       IF(ISTEXT(SOURCE!H13),SOURCE!H13, SUBSTITUTE(SUBSTITUTE(TEXT(SOURCE!H13,"????0"),"  ","")," ",""))   &amp;","&amp; IF(SOURCE!$W$2-3 &gt;= 0, REPT(" ",SOURCE!$W$2-3-5), "")&amp;
      SOURCE!I13&amp;
" | "&amp; IF(SOURCE!$X$2-LEN(SOURCE!I13) &gt;= 0, REPT(" ",SOURCE!$X$2-LEN(SOURCE!I13)), "")&amp;
      SOURCE!J13&amp;      IF(SOURCE!$Y$2-LEN(SOURCE!J13) &gt;= 0, REPT(" ",SOURCE!$Y$2-LEN(SOURCE!J13)), "")&amp;
" | "&amp; IF(SOURCE!$X$2-LEN(SOURCE!I13) &gt;= 0, REPT(" ",SOURCE!$X$2-LEN(SOURCE!I13)), "")&amp;
      SOURCE!K13&amp;      IF(SOURCE!$Y$2-LEN(SOURCE!K13) &gt;= 0, REPT(" ",SOURCE!$Z$2-LEN(SOURCE!K13)), "")&amp;
" | "&amp; SOURCE!L13&amp;      IF(SOURCE!$AB$2-LEN(SOURCE!L13) &gt;= 0, REPT(" ",SOURCE!$AB$2-LEN(SOURCE!L13)), "")&amp;
" | "&amp; SOURCE!M13&amp;      IF(SOURCE!$AC$2-LEN(SOURCE!M13) &gt;= 0, REPT(" ",SOURCE!$AC$2-LEN(SOURCE!M13)),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133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IF(SOURCE!$R$2-LEN(SOURCE!C14) &gt;= 0, REPT(" ",SOURCE!$R$2-LEN(SOURCE!C14)), "")&amp;
      SOURCE!D14&amp;", "&amp; IF(SOURCE!$S$2-LEN(SOURCE!D14) &gt;= 0, REPT(" ",SOURCE!$S$2-LEN(SOURCE!D14)), "")&amp;
      SOURCE!E14&amp;", "&amp; IF(SOURCE!$T$2-LEN(SOURCE!E14) &gt;=0, REPT(" ",SOURCE!$T$2-LEN(SOURCE!E14)), "")&amp;
      SOURCE!F14&amp;", "&amp; IF(SOURCE!$U$2-LEN(SOURCE!F14) &gt;= 0, REPT(" ",SOURCE!$U$2-LEN(SOURCE!F14)+2), "")&amp;"("&amp;
      SUBSTITUTE(TEXT(SOURCE!G14,"??0"),"  ","")&amp;" &lt;&lt; TAM_MAX_BITS) |"&amp; IF(SOURCE!$V$2-3 &gt;= 0, REPT(" ",MAX(1,SOURCE!$V$2-5+4+1-1-LEN(  IF(ISTEXT(SOURCE!H14),SOURCE!H14,  SUBSTITUTE(SUBSTITUTE(TEXT(SOURCE!H14,"????0"),"  ","")," ",""))   ))), "")&amp;
       IF(ISTEXT(SOURCE!H14),SOURCE!H14, SUBSTITUTE(SUBSTITUTE(TEXT(SOURCE!H14,"????0"),"  ","")," ",""))   &amp;","&amp; IF(SOURCE!$W$2-3 &gt;= 0, REPT(" ",SOURCE!$W$2-3-5), "")&amp;
      SOURCE!I14&amp;
" | "&amp; IF(SOURCE!$X$2-LEN(SOURCE!I14) &gt;= 0, REPT(" ",SOURCE!$X$2-LEN(SOURCE!I14)), "")&amp;
      SOURCE!J14&amp;      IF(SOURCE!$Y$2-LEN(SOURCE!J14) &gt;= 0, REPT(" ",SOURCE!$Y$2-LEN(SOURCE!J14)), "")&amp;
" | "&amp; IF(SOURCE!$X$2-LEN(SOURCE!I14) &gt;= 0, REPT(" ",SOURCE!$X$2-LEN(SOURCE!I14)), "")&amp;
      SOURCE!K14&amp;      IF(SOURCE!$Y$2-LEN(SOURCE!K14) &gt;= 0, REPT(" ",SOURCE!$Z$2-LEN(SOURCE!K14)), "")&amp;
" | "&amp; SOURCE!L14&amp;      IF(SOURCE!$AB$2-LEN(SOURCE!L14) &gt;= 0, REPT(" ",SOURCE!$AB$2-LEN(SOURCE!L14)), "")&amp;
" | "&amp; SOURCE!M14&amp;      IF(SOURCE!$AC$2-LEN(SOURCE!M14) &gt;= 0, REPT(" ",SOURCE!$AC$2-LEN(SOURCE!M14)),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133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IF(SOURCE!$R$2-LEN(SOURCE!C15) &gt;= 0, REPT(" ",SOURCE!$R$2-LEN(SOURCE!C15)), "")&amp;
      SOURCE!D15&amp;", "&amp; IF(SOURCE!$S$2-LEN(SOURCE!D15) &gt;= 0, REPT(" ",SOURCE!$S$2-LEN(SOURCE!D15)), "")&amp;
      SOURCE!E15&amp;", "&amp; IF(SOURCE!$T$2-LEN(SOURCE!E15) &gt;=0, REPT(" ",SOURCE!$T$2-LEN(SOURCE!E15)), "")&amp;
      SOURCE!F15&amp;", "&amp; IF(SOURCE!$U$2-LEN(SOURCE!F15) &gt;= 0, REPT(" ",SOURCE!$U$2-LEN(SOURCE!F15)+2), "")&amp;"("&amp;
      SUBSTITUTE(TEXT(SOURCE!G15,"??0"),"  ","")&amp;" &lt;&lt; TAM_MAX_BITS) |"&amp; IF(SOURCE!$V$2-3 &gt;= 0, REPT(" ",MAX(1,SOURCE!$V$2-5+4+1-1-LEN(  IF(ISTEXT(SOURCE!H15),SOURCE!H15,  SUBSTITUTE(SUBSTITUTE(TEXT(SOURCE!H15,"????0"),"  ","")," ",""))   ))), "")&amp;
       IF(ISTEXT(SOURCE!H15),SOURCE!H15, SUBSTITUTE(SUBSTITUTE(TEXT(SOURCE!H15,"????0"),"  ","")," ",""))   &amp;","&amp; IF(SOURCE!$W$2-3 &gt;= 0, REPT(" ",SOURCE!$W$2-3-5), "")&amp;
      SOURCE!I15&amp;
" | "&amp; IF(SOURCE!$X$2-LEN(SOURCE!I15) &gt;= 0, REPT(" ",SOURCE!$X$2-LEN(SOURCE!I15)), "")&amp;
      SOURCE!J15&amp;      IF(SOURCE!$Y$2-LEN(SOURCE!J15) &gt;= 0, REPT(" ",SOURCE!$Y$2-LEN(SOURCE!J15)), "")&amp;
" | "&amp; IF(SOURCE!$X$2-LEN(SOURCE!I15) &gt;= 0, REPT(" ",SOURCE!$X$2-LEN(SOURCE!I15)), "")&amp;
      SOURCE!K15&amp;      IF(SOURCE!$Y$2-LEN(SOURCE!K15) &gt;= 0, REPT(" ",SOURCE!$Z$2-LEN(SOURCE!K15)), "")&amp;
" | "&amp; SOURCE!L15&amp;      IF(SOURCE!$AB$2-LEN(SOURCE!L15) &gt;= 0, REPT(" ",SOURCE!$AB$2-LEN(SOURCE!L15)), "")&amp;
" | "&amp; SOURCE!M15&amp;      IF(SOURCE!$AC$2-LEN(SOURCE!M15) &gt;= 0, REPT(" ",SOURCE!$AC$2-LEN(SOURCE!M15)),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133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IF(SOURCE!$R$2-LEN(SOURCE!C16) &gt;= 0, REPT(" ",SOURCE!$R$2-LEN(SOURCE!C16)), "")&amp;
      SOURCE!D16&amp;", "&amp; IF(SOURCE!$S$2-LEN(SOURCE!D16) &gt;= 0, REPT(" ",SOURCE!$S$2-LEN(SOURCE!D16)), "")&amp;
      SOURCE!E16&amp;", "&amp; IF(SOURCE!$T$2-LEN(SOURCE!E16) &gt;=0, REPT(" ",SOURCE!$T$2-LEN(SOURCE!E16)), "")&amp;
      SOURCE!F16&amp;", "&amp; IF(SOURCE!$U$2-LEN(SOURCE!F16) &gt;= 0, REPT(" ",SOURCE!$U$2-LEN(SOURCE!F16)+2), "")&amp;"("&amp;
      SUBSTITUTE(TEXT(SOURCE!G16,"??0"),"  ","")&amp;" &lt;&lt; TAM_MAX_BITS) |"&amp; IF(SOURCE!$V$2-3 &gt;= 0, REPT(" ",MAX(1,SOURCE!$V$2-5+4+1-1-LEN(  IF(ISTEXT(SOURCE!H16),SOURCE!H16,  SUBSTITUTE(SUBSTITUTE(TEXT(SOURCE!H16,"????0"),"  ","")," ",""))   ))), "")&amp;
       IF(ISTEXT(SOURCE!H16),SOURCE!H16, SUBSTITUTE(SUBSTITUTE(TEXT(SOURCE!H16,"????0"),"  ","")," ",""))   &amp;","&amp; IF(SOURCE!$W$2-3 &gt;= 0, REPT(" ",SOURCE!$W$2-3-5), "")&amp;
      SOURCE!I16&amp;
" | "&amp; IF(SOURCE!$X$2-LEN(SOURCE!I16) &gt;= 0, REPT(" ",SOURCE!$X$2-LEN(SOURCE!I16)), "")&amp;
      SOURCE!J16&amp;      IF(SOURCE!$Y$2-LEN(SOURCE!J16) &gt;= 0, REPT(" ",SOURCE!$Y$2-LEN(SOURCE!J16)), "")&amp;
" | "&amp; IF(SOURCE!$X$2-LEN(SOURCE!I16) &gt;= 0, REPT(" ",SOURCE!$X$2-LEN(SOURCE!I16)), "")&amp;
      SOURCE!K16&amp;      IF(SOURCE!$Y$2-LEN(SOURCE!K16) &gt;= 0, REPT(" ",SOURCE!$Z$2-LEN(SOURCE!K16)), "")&amp;
" | "&amp; SOURCE!L16&amp;      IF(SOURCE!$AB$2-LEN(SOURCE!L16) &gt;= 0, REPT(" ",SOURCE!$AB$2-LEN(SOURCE!L16)), "")&amp;
" | "&amp; SOURCE!M16&amp;      IF(SOURCE!$AC$2-LEN(SOURCE!M16) &gt;= 0, REPT(" ",SOURCE!$AC$2-LEN(SOURCE!M16)),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133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IF(SOURCE!$R$2-LEN(SOURCE!C17) &gt;= 0, REPT(" ",SOURCE!$R$2-LEN(SOURCE!C17)), "")&amp;
      SOURCE!D17&amp;", "&amp; IF(SOURCE!$S$2-LEN(SOURCE!D17) &gt;= 0, REPT(" ",SOURCE!$S$2-LEN(SOURCE!D17)), "")&amp;
      SOURCE!E17&amp;", "&amp; IF(SOURCE!$T$2-LEN(SOURCE!E17) &gt;=0, REPT(" ",SOURCE!$T$2-LEN(SOURCE!E17)), "")&amp;
      SOURCE!F17&amp;", "&amp; IF(SOURCE!$U$2-LEN(SOURCE!F17) &gt;= 0, REPT(" ",SOURCE!$U$2-LEN(SOURCE!F17)+2), "")&amp;"("&amp;
      SUBSTITUTE(TEXT(SOURCE!G17,"??0"),"  ","")&amp;" &lt;&lt; TAM_MAX_BITS) |"&amp; IF(SOURCE!$V$2-3 &gt;= 0, REPT(" ",MAX(1,SOURCE!$V$2-5+4+1-1-LEN(  IF(ISTEXT(SOURCE!H17),SOURCE!H17,  SUBSTITUTE(SUBSTITUTE(TEXT(SOURCE!H17,"????0"),"  ","")," ",""))   ))), "")&amp;
       IF(ISTEXT(SOURCE!H17),SOURCE!H17, SUBSTITUTE(SUBSTITUTE(TEXT(SOURCE!H17,"????0"),"  ","")," ",""))   &amp;","&amp; IF(SOURCE!$W$2-3 &gt;= 0, REPT(" ",SOURCE!$W$2-3-5), "")&amp;
      SOURCE!I17&amp;
" | "&amp; IF(SOURCE!$X$2-LEN(SOURCE!I17) &gt;= 0, REPT(" ",SOURCE!$X$2-LEN(SOURCE!I17)), "")&amp;
      SOURCE!J17&amp;      IF(SOURCE!$Y$2-LEN(SOURCE!J17) &gt;= 0, REPT(" ",SOURCE!$Y$2-LEN(SOURCE!J17)), "")&amp;
" | "&amp; IF(SOURCE!$X$2-LEN(SOURCE!I17) &gt;= 0, REPT(" ",SOURCE!$X$2-LEN(SOURCE!I17)), "")&amp;
      SOURCE!K17&amp;      IF(SOURCE!$Y$2-LEN(SOURCE!K17) &gt;= 0, REPT(" ",SOURCE!$Z$2-LEN(SOURCE!K17)), "")&amp;
" | "&amp; SOURCE!L17&amp;      IF(SOURCE!$AB$2-LEN(SOURCE!L17) &gt;= 0, REPT(" ",SOURCE!$AB$2-LEN(SOURCE!L17)), "")&amp;
" | "&amp; SOURCE!M17&amp;      IF(SOURCE!$AC$2-LEN(SOURCE!M17) &gt;= 0, REPT(" ",SOURCE!$AC$2-LEN(SOURCE!M17)),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133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IF(SOURCE!$R$2-LEN(SOURCE!C18) &gt;= 0, REPT(" ",SOURCE!$R$2-LEN(SOURCE!C18)), "")&amp;
      SOURCE!D18&amp;", "&amp; IF(SOURCE!$S$2-LEN(SOURCE!D18) &gt;= 0, REPT(" ",SOURCE!$S$2-LEN(SOURCE!D18)), "")&amp;
      SOURCE!E18&amp;", "&amp; IF(SOURCE!$T$2-LEN(SOURCE!E18) &gt;=0, REPT(" ",SOURCE!$T$2-LEN(SOURCE!E18)), "")&amp;
      SOURCE!F18&amp;", "&amp; IF(SOURCE!$U$2-LEN(SOURCE!F18) &gt;= 0, REPT(" ",SOURCE!$U$2-LEN(SOURCE!F18)+2), "")&amp;"("&amp;
      SUBSTITUTE(TEXT(SOURCE!G18,"??0"),"  ","")&amp;" &lt;&lt; TAM_MAX_BITS) |"&amp; IF(SOURCE!$V$2-3 &gt;= 0, REPT(" ",MAX(1,SOURCE!$V$2-5+4+1-1-LEN(  IF(ISTEXT(SOURCE!H18),SOURCE!H18,  SUBSTITUTE(SUBSTITUTE(TEXT(SOURCE!H18,"????0"),"  ","")," ",""))   ))), "")&amp;
       IF(ISTEXT(SOURCE!H18),SOURCE!H18, SUBSTITUTE(SUBSTITUTE(TEXT(SOURCE!H18,"????0"),"  ","")," ",""))   &amp;","&amp; IF(SOURCE!$W$2-3 &gt;= 0, REPT(" ",SOURCE!$W$2-3-5), "")&amp;
      SOURCE!I18&amp;
" | "&amp; IF(SOURCE!$X$2-LEN(SOURCE!I18) &gt;= 0, REPT(" ",SOURCE!$X$2-LEN(SOURCE!I18)), "")&amp;
      SOURCE!J18&amp;      IF(SOURCE!$Y$2-LEN(SOURCE!J18) &gt;= 0, REPT(" ",SOURCE!$Y$2-LEN(SOURCE!J18)), "")&amp;
" | "&amp; IF(SOURCE!$X$2-LEN(SOURCE!I18) &gt;= 0, REPT(" ",SOURCE!$X$2-LEN(SOURCE!I18)), "")&amp;
      SOURCE!K18&amp;      IF(SOURCE!$Y$2-LEN(SOURCE!K18) &gt;= 0, REPT(" ",SOURCE!$Z$2-LEN(SOURCE!K18)), "")&amp;
" | "&amp; SOURCE!L18&amp;      IF(SOURCE!$AB$2-LEN(SOURCE!L18) &gt;= 0, REPT(" ",SOURCE!$AB$2-LEN(SOURCE!L18)), "")&amp;
" | "&amp; SOURCE!M18&amp;      IF(SOURCE!$AC$2-LEN(SOURCE!M18) &gt;= 0, REPT(" ",SOURCE!$AC$2-LEN(SOURCE!M18)),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133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IF(SOURCE!$R$2-LEN(SOURCE!C19) &gt;= 0, REPT(" ",SOURCE!$R$2-LEN(SOURCE!C19)), "")&amp;
      SOURCE!D19&amp;", "&amp; IF(SOURCE!$S$2-LEN(SOURCE!D19) &gt;= 0, REPT(" ",SOURCE!$S$2-LEN(SOURCE!D19)), "")&amp;
      SOURCE!E19&amp;", "&amp; IF(SOURCE!$T$2-LEN(SOURCE!E19) &gt;=0, REPT(" ",SOURCE!$T$2-LEN(SOURCE!E19)), "")&amp;
      SOURCE!F19&amp;", "&amp; IF(SOURCE!$U$2-LEN(SOURCE!F19) &gt;= 0, REPT(" ",SOURCE!$U$2-LEN(SOURCE!F19)+2), "")&amp;"("&amp;
      SUBSTITUTE(TEXT(SOURCE!G19,"??0"),"  ","")&amp;" &lt;&lt; TAM_MAX_BITS) |"&amp; IF(SOURCE!$V$2-3 &gt;= 0, REPT(" ",MAX(1,SOURCE!$V$2-5+4+1-1-LEN(  IF(ISTEXT(SOURCE!H19),SOURCE!H19,  SUBSTITUTE(SUBSTITUTE(TEXT(SOURCE!H19,"????0"),"  ","")," ",""))   ))), "")&amp;
       IF(ISTEXT(SOURCE!H19),SOURCE!H19, SUBSTITUTE(SUBSTITUTE(TEXT(SOURCE!H19,"????0"),"  ","")," ",""))   &amp;","&amp; IF(SOURCE!$W$2-3 &gt;= 0, REPT(" ",SOURCE!$W$2-3-5), "")&amp;
      SOURCE!I19&amp;
" | "&amp; IF(SOURCE!$X$2-LEN(SOURCE!I19) &gt;= 0, REPT(" ",SOURCE!$X$2-LEN(SOURCE!I19)), "")&amp;
      SOURCE!J19&amp;      IF(SOURCE!$Y$2-LEN(SOURCE!J19) &gt;= 0, REPT(" ",SOURCE!$Y$2-LEN(SOURCE!J19)), "")&amp;
" | "&amp; IF(SOURCE!$X$2-LEN(SOURCE!I19) &gt;= 0, REPT(" ",SOURCE!$X$2-LEN(SOURCE!I19)), "")&amp;
      SOURCE!K19&amp;      IF(SOURCE!$Y$2-LEN(SOURCE!K19) &gt;= 0, REPT(" ",SOURCE!$Z$2-LEN(SOURCE!K19)), "")&amp;
" | "&amp; SOURCE!L19&amp;      IF(SOURCE!$AB$2-LEN(SOURCE!L19) &gt;= 0, REPT(" ",SOURCE!$AB$2-LEN(SOURCE!L19)), "")&amp;
" | "&amp; SOURCE!M19&amp;      IF(SOURCE!$AC$2-LEN(SOURCE!M19) &gt;= 0, REPT(" ",SOURCE!$AC$2-LEN(SOURCE!M19)),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133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IF(SOURCE!$R$2-LEN(SOURCE!C20) &gt;= 0, REPT(" ",SOURCE!$R$2-LEN(SOURCE!C20)), "")&amp;
      SOURCE!D20&amp;", "&amp; IF(SOURCE!$S$2-LEN(SOURCE!D20) &gt;= 0, REPT(" ",SOURCE!$S$2-LEN(SOURCE!D20)), "")&amp;
      SOURCE!E20&amp;", "&amp; IF(SOURCE!$T$2-LEN(SOURCE!E20) &gt;=0, REPT(" ",SOURCE!$T$2-LEN(SOURCE!E20)), "")&amp;
      SOURCE!F20&amp;", "&amp; IF(SOURCE!$U$2-LEN(SOURCE!F20) &gt;= 0, REPT(" ",SOURCE!$U$2-LEN(SOURCE!F20)+2), "")&amp;"("&amp;
      SUBSTITUTE(TEXT(SOURCE!G20,"??0"),"  ","")&amp;" &lt;&lt; TAM_MAX_BITS) |"&amp; IF(SOURCE!$V$2-3 &gt;= 0, REPT(" ",MAX(1,SOURCE!$V$2-5+4+1-1-LEN(  IF(ISTEXT(SOURCE!H20),SOURCE!H20,  SUBSTITUTE(SUBSTITUTE(TEXT(SOURCE!H20,"????0"),"  ","")," ",""))   ))), "")&amp;
       IF(ISTEXT(SOURCE!H20),SOURCE!H20, SUBSTITUTE(SUBSTITUTE(TEXT(SOURCE!H20,"????0"),"  ","")," ",""))   &amp;","&amp; IF(SOURCE!$W$2-3 &gt;= 0, REPT(" ",SOURCE!$W$2-3-5), "")&amp;
      SOURCE!I20&amp;
" | "&amp; IF(SOURCE!$X$2-LEN(SOURCE!I20) &gt;= 0, REPT(" ",SOURCE!$X$2-LEN(SOURCE!I20)), "")&amp;
      SOURCE!J20&amp;      IF(SOURCE!$Y$2-LEN(SOURCE!J20) &gt;= 0, REPT(" ",SOURCE!$Y$2-LEN(SOURCE!J20)), "")&amp;
" | "&amp; IF(SOURCE!$X$2-LEN(SOURCE!I20) &gt;= 0, REPT(" ",SOURCE!$X$2-LEN(SOURCE!I20)), "")&amp;
      SOURCE!K20&amp;      IF(SOURCE!$Y$2-LEN(SOURCE!K20) &gt;= 0, REPT(" ",SOURCE!$Z$2-LEN(SOURCE!K20)), "")&amp;
" | "&amp; SOURCE!L20&amp;      IF(SOURCE!$AB$2-LEN(SOURCE!L20) &gt;= 0, REPT(" ",SOURCE!$AB$2-LEN(SOURCE!L20)), "")&amp;
" | "&amp; SOURCE!M20&amp;      IF(SOURCE!$AC$2-LEN(SOURCE!M20) &gt;= 0, REPT(" ",SOURCE!$AC$2-LEN(SOURCE!M20)),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133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IF(SOURCE!$R$2-LEN(SOURCE!C21) &gt;= 0, REPT(" ",SOURCE!$R$2-LEN(SOURCE!C21)), "")&amp;
      SOURCE!D21&amp;", "&amp; IF(SOURCE!$S$2-LEN(SOURCE!D21) &gt;= 0, REPT(" ",SOURCE!$S$2-LEN(SOURCE!D21)), "")&amp;
      SOURCE!E21&amp;", "&amp; IF(SOURCE!$T$2-LEN(SOURCE!E21) &gt;=0, REPT(" ",SOURCE!$T$2-LEN(SOURCE!E21)), "")&amp;
      SOURCE!F21&amp;", "&amp; IF(SOURCE!$U$2-LEN(SOURCE!F21) &gt;= 0, REPT(" ",SOURCE!$U$2-LEN(SOURCE!F21)+2), "")&amp;"("&amp;
      SUBSTITUTE(TEXT(SOURCE!G21,"??0"),"  ","")&amp;" &lt;&lt; TAM_MAX_BITS) |"&amp; IF(SOURCE!$V$2-3 &gt;= 0, REPT(" ",MAX(1,SOURCE!$V$2-5+4+1-1-LEN(  IF(ISTEXT(SOURCE!H21),SOURCE!H21,  SUBSTITUTE(SUBSTITUTE(TEXT(SOURCE!H21,"????0"),"  ","")," ",""))   ))), "")&amp;
       IF(ISTEXT(SOURCE!H21),SOURCE!H21, SUBSTITUTE(SUBSTITUTE(TEXT(SOURCE!H21,"????0"),"  ","")," ",""))   &amp;","&amp; IF(SOURCE!$W$2-3 &gt;= 0, REPT(" ",SOURCE!$W$2-3-5), "")&amp;
      SOURCE!I21&amp;
" | "&amp; IF(SOURCE!$X$2-LEN(SOURCE!I21) &gt;= 0, REPT(" ",SOURCE!$X$2-LEN(SOURCE!I21)), "")&amp;
      SOURCE!J21&amp;      IF(SOURCE!$Y$2-LEN(SOURCE!J21) &gt;= 0, REPT(" ",SOURCE!$Y$2-LEN(SOURCE!J21)), "")&amp;
" | "&amp; IF(SOURCE!$X$2-LEN(SOURCE!I21) &gt;= 0, REPT(" ",SOURCE!$X$2-LEN(SOURCE!I21)), "")&amp;
      SOURCE!K21&amp;      IF(SOURCE!$Y$2-LEN(SOURCE!K21) &gt;= 0, REPT(" ",SOURCE!$Z$2-LEN(SOURCE!K21)), "")&amp;
" | "&amp; SOURCE!L21&amp;      IF(SOURCE!$AB$2-LEN(SOURCE!L21) &gt;= 0, REPT(" ",SOURCE!$AB$2-LEN(SOURCE!L21)), "")&amp;
" | "&amp; SOURCE!M21&amp;      IF(SOURCE!$AC$2-LEN(SOURCE!M21) &gt;= 0, REPT(" ",SOURCE!$AC$2-LEN(SOURCE!M21)),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133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IF(SOURCE!$R$2-LEN(SOURCE!C22) &gt;= 0, REPT(" ",SOURCE!$R$2-LEN(SOURCE!C22)), "")&amp;
      SOURCE!D22&amp;", "&amp; IF(SOURCE!$S$2-LEN(SOURCE!D22) &gt;= 0, REPT(" ",SOURCE!$S$2-LEN(SOURCE!D22)), "")&amp;
      SOURCE!E22&amp;", "&amp; IF(SOURCE!$T$2-LEN(SOURCE!E22) &gt;=0, REPT(" ",SOURCE!$T$2-LEN(SOURCE!E22)), "")&amp;
      SOURCE!F22&amp;", "&amp; IF(SOURCE!$U$2-LEN(SOURCE!F22) &gt;= 0, REPT(" ",SOURCE!$U$2-LEN(SOURCE!F22)+2), "")&amp;"("&amp;
      SUBSTITUTE(TEXT(SOURCE!G22,"??0"),"  ","")&amp;" &lt;&lt; TAM_MAX_BITS) |"&amp; IF(SOURCE!$V$2-3 &gt;= 0, REPT(" ",MAX(1,SOURCE!$V$2-5+4+1-1-LEN(  IF(ISTEXT(SOURCE!H22),SOURCE!H22,  SUBSTITUTE(SUBSTITUTE(TEXT(SOURCE!H22,"????0"),"  ","")," ",""))   ))), "")&amp;
       IF(ISTEXT(SOURCE!H22),SOURCE!H22, SUBSTITUTE(SUBSTITUTE(TEXT(SOURCE!H22,"????0"),"  ","")," ",""))   &amp;","&amp; IF(SOURCE!$W$2-3 &gt;= 0, REPT(" ",SOURCE!$W$2-3-5), "")&amp;
      SOURCE!I22&amp;
" | "&amp; IF(SOURCE!$X$2-LEN(SOURCE!I22) &gt;= 0, REPT(" ",SOURCE!$X$2-LEN(SOURCE!I22)), "")&amp;
      SOURCE!J22&amp;      IF(SOURCE!$Y$2-LEN(SOURCE!J22) &gt;= 0, REPT(" ",SOURCE!$Y$2-LEN(SOURCE!J22)), "")&amp;
" | "&amp; IF(SOURCE!$X$2-LEN(SOURCE!I22) &gt;= 0, REPT(" ",SOURCE!$X$2-LEN(SOURCE!I22)), "")&amp;
      SOURCE!K22&amp;      IF(SOURCE!$Y$2-LEN(SOURCE!K22) &gt;= 0, REPT(" ",SOURCE!$Z$2-LEN(SOURCE!K22)), "")&amp;
" | "&amp; SOURCE!L22&amp;      IF(SOURCE!$AB$2-LEN(SOURCE!L22) &gt;= 0, REPT(" ",SOURCE!$AB$2-LEN(SOURCE!L22)), "")&amp;
" | "&amp; SOURCE!M22&amp;      IF(SOURCE!$AC$2-LEN(SOURCE!M22) &gt;= 0, REPT(" ",SOURCE!$AC$2-LEN(SOURCE!M22)),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133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IF(SOURCE!$R$2-LEN(SOURCE!C23) &gt;= 0, REPT(" ",SOURCE!$R$2-LEN(SOURCE!C23)), "")&amp;
      SOURCE!D23&amp;", "&amp; IF(SOURCE!$S$2-LEN(SOURCE!D23) &gt;= 0, REPT(" ",SOURCE!$S$2-LEN(SOURCE!D23)), "")&amp;
      SOURCE!E23&amp;", "&amp; IF(SOURCE!$T$2-LEN(SOURCE!E23) &gt;=0, REPT(" ",SOURCE!$T$2-LEN(SOURCE!E23)), "")&amp;
      SOURCE!F23&amp;", "&amp; IF(SOURCE!$U$2-LEN(SOURCE!F23) &gt;= 0, REPT(" ",SOURCE!$U$2-LEN(SOURCE!F23)+2), "")&amp;"("&amp;
      SUBSTITUTE(TEXT(SOURCE!G23,"??0"),"  ","")&amp;" &lt;&lt; TAM_MAX_BITS) |"&amp; IF(SOURCE!$V$2-3 &gt;= 0, REPT(" ",MAX(1,SOURCE!$V$2-5+4+1-1-LEN(  IF(ISTEXT(SOURCE!H23),SOURCE!H23,  SUBSTITUTE(SUBSTITUTE(TEXT(SOURCE!H23,"????0"),"  ","")," ",""))   ))), "")&amp;
       IF(ISTEXT(SOURCE!H23),SOURCE!H23, SUBSTITUTE(SUBSTITUTE(TEXT(SOURCE!H23,"????0"),"  ","")," ",""))   &amp;","&amp; IF(SOURCE!$W$2-3 &gt;= 0, REPT(" ",SOURCE!$W$2-3-5), "")&amp;
      SOURCE!I23&amp;
" | "&amp; IF(SOURCE!$X$2-LEN(SOURCE!I23) &gt;= 0, REPT(" ",SOURCE!$X$2-LEN(SOURCE!I23)), "")&amp;
      SOURCE!J23&amp;      IF(SOURCE!$Y$2-LEN(SOURCE!J23) &gt;= 0, REPT(" ",SOURCE!$Y$2-LEN(SOURCE!J23)), "")&amp;
" | "&amp; IF(SOURCE!$X$2-LEN(SOURCE!I23) &gt;= 0, REPT(" ",SOURCE!$X$2-LEN(SOURCE!I23)), "")&amp;
      SOURCE!K23&amp;      IF(SOURCE!$Y$2-LEN(SOURCE!K23) &gt;= 0, REPT(" ",SOURCE!$Z$2-LEN(SOURCE!K23)), "")&amp;
" | "&amp; SOURCE!L23&amp;      IF(SOURCE!$AB$2-LEN(SOURCE!L23) &gt;= 0, REPT(" ",SOURCE!$AB$2-LEN(SOURCE!L23)), "")&amp;
" | "&amp; SOURCE!M23&amp;      IF(SOURCE!$AC$2-LEN(SOURCE!M23) &gt;= 0, REPT(" ",SOURCE!$AC$2-LEN(SOURCE!M23)),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133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IF(SOURCE!$R$2-LEN(SOURCE!C24) &gt;= 0, REPT(" ",SOURCE!$R$2-LEN(SOURCE!C24)), "")&amp;
      SOURCE!D24&amp;", "&amp; IF(SOURCE!$S$2-LEN(SOURCE!D24) &gt;= 0, REPT(" ",SOURCE!$S$2-LEN(SOURCE!D24)), "")&amp;
      SOURCE!E24&amp;", "&amp; IF(SOURCE!$T$2-LEN(SOURCE!E24) &gt;=0, REPT(" ",SOURCE!$T$2-LEN(SOURCE!E24)), "")&amp;
      SOURCE!F24&amp;", "&amp; IF(SOURCE!$U$2-LEN(SOURCE!F24) &gt;= 0, REPT(" ",SOURCE!$U$2-LEN(SOURCE!F24)+2), "")&amp;"("&amp;
      SUBSTITUTE(TEXT(SOURCE!G24,"??0"),"  ","")&amp;" &lt;&lt; TAM_MAX_BITS) |"&amp; IF(SOURCE!$V$2-3 &gt;= 0, REPT(" ",MAX(1,SOURCE!$V$2-5+4+1-1-LEN(  IF(ISTEXT(SOURCE!H24),SOURCE!H24,  SUBSTITUTE(SUBSTITUTE(TEXT(SOURCE!H24,"????0"),"  ","")," ",""))   ))), "")&amp;
       IF(ISTEXT(SOURCE!H24),SOURCE!H24, SUBSTITUTE(SUBSTITUTE(TEXT(SOURCE!H24,"????0"),"  ","")," ",""))   &amp;","&amp; IF(SOURCE!$W$2-3 &gt;= 0, REPT(" ",SOURCE!$W$2-3-5), "")&amp;
      SOURCE!I24&amp;
" | "&amp; IF(SOURCE!$X$2-LEN(SOURCE!I24) &gt;= 0, REPT(" ",SOURCE!$X$2-LEN(SOURCE!I24)), "")&amp;
      SOURCE!J24&amp;      IF(SOURCE!$Y$2-LEN(SOURCE!J24) &gt;= 0, REPT(" ",SOURCE!$Y$2-LEN(SOURCE!J24)), "")&amp;
" | "&amp; IF(SOURCE!$X$2-LEN(SOURCE!I24) &gt;= 0, REPT(" ",SOURCE!$X$2-LEN(SOURCE!I24)), "")&amp;
      SOURCE!K24&amp;      IF(SOURCE!$Y$2-LEN(SOURCE!K24) &gt;= 0, REPT(" ",SOURCE!$Z$2-LEN(SOURCE!K24)), "")&amp;
" | "&amp; SOURCE!L24&amp;      IF(SOURCE!$AB$2-LEN(SOURCE!L24) &gt;= 0, REPT(" ",SOURCE!$AB$2-LEN(SOURCE!L24)), "")&amp;
" | "&amp; SOURCE!M24&amp;      IF(SOURCE!$AC$2-LEN(SOURCE!M24) &gt;= 0, REPT(" ",SOURCE!$AC$2-LEN(SOURCE!M24)),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133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IF(SOURCE!$R$2-LEN(SOURCE!C25) &gt;= 0, REPT(" ",SOURCE!$R$2-LEN(SOURCE!C25)), "")&amp;
      SOURCE!D25&amp;", "&amp; IF(SOURCE!$S$2-LEN(SOURCE!D25) &gt;= 0, REPT(" ",SOURCE!$S$2-LEN(SOURCE!D25)), "")&amp;
      SOURCE!E25&amp;", "&amp; IF(SOURCE!$T$2-LEN(SOURCE!E25) &gt;=0, REPT(" ",SOURCE!$T$2-LEN(SOURCE!E25)), "")&amp;
      SOURCE!F25&amp;", "&amp; IF(SOURCE!$U$2-LEN(SOURCE!F25) &gt;= 0, REPT(" ",SOURCE!$U$2-LEN(SOURCE!F25)+2), "")&amp;"("&amp;
      SUBSTITUTE(TEXT(SOURCE!G25,"??0"),"  ","")&amp;" &lt;&lt; TAM_MAX_BITS) |"&amp; IF(SOURCE!$V$2-3 &gt;= 0, REPT(" ",MAX(1,SOURCE!$V$2-5+4+1-1-LEN(  IF(ISTEXT(SOURCE!H25),SOURCE!H25,  SUBSTITUTE(SUBSTITUTE(TEXT(SOURCE!H25,"????0"),"  ","")," ",""))   ))), "")&amp;
       IF(ISTEXT(SOURCE!H25),SOURCE!H25, SUBSTITUTE(SUBSTITUTE(TEXT(SOURCE!H25,"????0"),"  ","")," ",""))   &amp;","&amp; IF(SOURCE!$W$2-3 &gt;= 0, REPT(" ",SOURCE!$W$2-3-5), "")&amp;
      SOURCE!I25&amp;
" | "&amp; IF(SOURCE!$X$2-LEN(SOURCE!I25) &gt;= 0, REPT(" ",SOURCE!$X$2-LEN(SOURCE!I25)), "")&amp;
      SOURCE!J25&amp;      IF(SOURCE!$Y$2-LEN(SOURCE!J25) &gt;= 0, REPT(" ",SOURCE!$Y$2-LEN(SOURCE!J25)), "")&amp;
" | "&amp; IF(SOURCE!$X$2-LEN(SOURCE!I25) &gt;= 0, REPT(" ",SOURCE!$X$2-LEN(SOURCE!I25)), "")&amp;
      SOURCE!K25&amp;      IF(SOURCE!$Y$2-LEN(SOURCE!K25) &gt;= 0, REPT(" ",SOURCE!$Z$2-LEN(SOURCE!K25)), "")&amp;
" | "&amp; SOURCE!L25&amp;      IF(SOURCE!$AB$2-LEN(SOURCE!L25) &gt;= 0, REPT(" ",SOURCE!$AB$2-LEN(SOURCE!L25)), "")&amp;
" | "&amp; SOURCE!M25&amp;      IF(SOURCE!$AC$2-LEN(SOURCE!M25) &gt;= 0, REPT(" ",SOURCE!$AC$2-LEN(SOURCE!M25)),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133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IF(SOURCE!$R$2-LEN(SOURCE!C26) &gt;= 0, REPT(" ",SOURCE!$R$2-LEN(SOURCE!C26)), "")&amp;
      SOURCE!D26&amp;", "&amp; IF(SOURCE!$S$2-LEN(SOURCE!D26) &gt;= 0, REPT(" ",SOURCE!$S$2-LEN(SOURCE!D26)), "")&amp;
      SOURCE!E26&amp;", "&amp; IF(SOURCE!$T$2-LEN(SOURCE!E26) &gt;=0, REPT(" ",SOURCE!$T$2-LEN(SOURCE!E26)), "")&amp;
      SOURCE!F26&amp;", "&amp; IF(SOURCE!$U$2-LEN(SOURCE!F26) &gt;= 0, REPT(" ",SOURCE!$U$2-LEN(SOURCE!F26)+2), "")&amp;"("&amp;
      SUBSTITUTE(TEXT(SOURCE!G26,"??0"),"  ","")&amp;" &lt;&lt; TAM_MAX_BITS) |"&amp; IF(SOURCE!$V$2-3 &gt;= 0, REPT(" ",MAX(1,SOURCE!$V$2-5+4+1-1-LEN(  IF(ISTEXT(SOURCE!H26),SOURCE!H26,  SUBSTITUTE(SUBSTITUTE(TEXT(SOURCE!H26,"????0"),"  ","")," ",""))   ))), "")&amp;
       IF(ISTEXT(SOURCE!H26),SOURCE!H26, SUBSTITUTE(SUBSTITUTE(TEXT(SOURCE!H26,"????0"),"  ","")," ",""))   &amp;","&amp; IF(SOURCE!$W$2-3 &gt;= 0, REPT(" ",SOURCE!$W$2-3-5), "")&amp;
      SOURCE!I26&amp;
" | "&amp; IF(SOURCE!$X$2-LEN(SOURCE!I26) &gt;= 0, REPT(" ",SOURCE!$X$2-LEN(SOURCE!I26)), "")&amp;
      SOURCE!J26&amp;      IF(SOURCE!$Y$2-LEN(SOURCE!J26) &gt;= 0, REPT(" ",SOURCE!$Y$2-LEN(SOURCE!J26)), "")&amp;
" | "&amp; IF(SOURCE!$X$2-LEN(SOURCE!I26) &gt;= 0, REPT(" ",SOURCE!$X$2-LEN(SOURCE!I26)), "")&amp;
      SOURCE!K26&amp;      IF(SOURCE!$Y$2-LEN(SOURCE!K26) &gt;= 0, REPT(" ",SOURCE!$Z$2-LEN(SOURCE!K26)), "")&amp;
" | "&amp; SOURCE!L26&amp;      IF(SOURCE!$AB$2-LEN(SOURCE!L26) &gt;= 0, REPT(" ",SOURCE!$AB$2-LEN(SOURCE!L26)), "")&amp;
" | "&amp; SOURCE!M26&amp;      IF(SOURCE!$AC$2-LEN(SOURCE!M26) &gt;= 0, REPT(" ",SOURCE!$AC$2-LEN(SOURCE!M26)),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133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IF(SOURCE!$R$2-LEN(SOURCE!C27) &gt;= 0, REPT(" ",SOURCE!$R$2-LEN(SOURCE!C27)), "")&amp;
      SOURCE!D27&amp;", "&amp; IF(SOURCE!$S$2-LEN(SOURCE!D27) &gt;= 0, REPT(" ",SOURCE!$S$2-LEN(SOURCE!D27)), "")&amp;
      SOURCE!E27&amp;", "&amp; IF(SOURCE!$T$2-LEN(SOURCE!E27) &gt;=0, REPT(" ",SOURCE!$T$2-LEN(SOURCE!E27)), "")&amp;
      SOURCE!F27&amp;", "&amp; IF(SOURCE!$U$2-LEN(SOURCE!F27) &gt;= 0, REPT(" ",SOURCE!$U$2-LEN(SOURCE!F27)+2), "")&amp;"("&amp;
      SUBSTITUTE(TEXT(SOURCE!G27,"??0"),"  ","")&amp;" &lt;&lt; TAM_MAX_BITS) |"&amp; IF(SOURCE!$V$2-3 &gt;= 0, REPT(" ",MAX(1,SOURCE!$V$2-5+4+1-1-LEN(  IF(ISTEXT(SOURCE!H27),SOURCE!H27,  SUBSTITUTE(SUBSTITUTE(TEXT(SOURCE!H27,"????0"),"  ","")," ",""))   ))), "")&amp;
       IF(ISTEXT(SOURCE!H27),SOURCE!H27, SUBSTITUTE(SUBSTITUTE(TEXT(SOURCE!H27,"????0"),"  ","")," ",""))   &amp;","&amp; IF(SOURCE!$W$2-3 &gt;= 0, REPT(" ",SOURCE!$W$2-3-5), "")&amp;
      SOURCE!I27&amp;
" | "&amp; IF(SOURCE!$X$2-LEN(SOURCE!I27) &gt;= 0, REPT(" ",SOURCE!$X$2-LEN(SOURCE!I27)), "")&amp;
      SOURCE!J27&amp;      IF(SOURCE!$Y$2-LEN(SOURCE!J27) &gt;= 0, REPT(" ",SOURCE!$Y$2-LEN(SOURCE!J27)), "")&amp;
" | "&amp; IF(SOURCE!$X$2-LEN(SOURCE!I27) &gt;= 0, REPT(" ",SOURCE!$X$2-LEN(SOURCE!I27)), "")&amp;
      SOURCE!K27&amp;      IF(SOURCE!$Y$2-LEN(SOURCE!K27) &gt;= 0, REPT(" ",SOURCE!$Z$2-LEN(SOURCE!K27)), "")&amp;
" | "&amp; SOURCE!L27&amp;      IF(SOURCE!$AB$2-LEN(SOURCE!L27) &gt;= 0, REPT(" ",SOURCE!$AB$2-LEN(SOURCE!L27)), "")&amp;
" | "&amp; SOURCE!M27&amp;      IF(SOURCE!$AC$2-LEN(SOURCE!M27) &gt;= 0, REPT(" ",SOURCE!$AC$2-LEN(SOURCE!M27)),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133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IF(SOURCE!$R$2-LEN(SOURCE!C28) &gt;= 0, REPT(" ",SOURCE!$R$2-LEN(SOURCE!C28)), "")&amp;
      SOURCE!D28&amp;", "&amp; IF(SOURCE!$S$2-LEN(SOURCE!D28) &gt;= 0, REPT(" ",SOURCE!$S$2-LEN(SOURCE!D28)), "")&amp;
      SOURCE!E28&amp;", "&amp; IF(SOURCE!$T$2-LEN(SOURCE!E28) &gt;=0, REPT(" ",SOURCE!$T$2-LEN(SOURCE!E28)), "")&amp;
      SOURCE!F28&amp;", "&amp; IF(SOURCE!$U$2-LEN(SOURCE!F28) &gt;= 0, REPT(" ",SOURCE!$U$2-LEN(SOURCE!F28)+2), "")&amp;"("&amp;
      SUBSTITUTE(TEXT(SOURCE!G28,"??0"),"  ","")&amp;" &lt;&lt; TAM_MAX_BITS) |"&amp; IF(SOURCE!$V$2-3 &gt;= 0, REPT(" ",MAX(1,SOURCE!$V$2-5+4+1-1-LEN(  IF(ISTEXT(SOURCE!H28),SOURCE!H28,  SUBSTITUTE(SUBSTITUTE(TEXT(SOURCE!H28,"????0"),"  ","")," ",""))   ))), "")&amp;
       IF(ISTEXT(SOURCE!H28),SOURCE!H28, SUBSTITUTE(SUBSTITUTE(TEXT(SOURCE!H28,"????0"),"  ","")," ",""))   &amp;","&amp; IF(SOURCE!$W$2-3 &gt;= 0, REPT(" ",SOURCE!$W$2-3-5), "")&amp;
      SOURCE!I28&amp;
" | "&amp; IF(SOURCE!$X$2-LEN(SOURCE!I28) &gt;= 0, REPT(" ",SOURCE!$X$2-LEN(SOURCE!I28)), "")&amp;
      SOURCE!J28&amp;      IF(SOURCE!$Y$2-LEN(SOURCE!J28) &gt;= 0, REPT(" ",SOURCE!$Y$2-LEN(SOURCE!J28)), "")&amp;
" | "&amp; IF(SOURCE!$X$2-LEN(SOURCE!I28) &gt;= 0, REPT(" ",SOURCE!$X$2-LEN(SOURCE!I28)), "")&amp;
      SOURCE!K28&amp;      IF(SOURCE!$Y$2-LEN(SOURCE!K28) &gt;= 0, REPT(" ",SOURCE!$Z$2-LEN(SOURCE!K28)), "")&amp;
" | "&amp; SOURCE!L28&amp;      IF(SOURCE!$AB$2-LEN(SOURCE!L28) &gt;= 0, REPT(" ",SOURCE!$AB$2-LEN(SOURCE!L28)), "")&amp;
" | "&amp; SOURCE!M28&amp;      IF(SOURCE!$AC$2-LEN(SOURCE!M28) &gt;= 0, REPT(" ",SOURCE!$AC$2-LEN(SOURCE!M28)),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133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IF(SOURCE!$R$2-LEN(SOURCE!C29) &gt;= 0, REPT(" ",SOURCE!$R$2-LEN(SOURCE!C29)), "")&amp;
      SOURCE!D29&amp;", "&amp; IF(SOURCE!$S$2-LEN(SOURCE!D29) &gt;= 0, REPT(" ",SOURCE!$S$2-LEN(SOURCE!D29)), "")&amp;
      SOURCE!E29&amp;", "&amp; IF(SOURCE!$T$2-LEN(SOURCE!E29) &gt;=0, REPT(" ",SOURCE!$T$2-LEN(SOURCE!E29)), "")&amp;
      SOURCE!F29&amp;", "&amp; IF(SOURCE!$U$2-LEN(SOURCE!F29) &gt;= 0, REPT(" ",SOURCE!$U$2-LEN(SOURCE!F29)+2), "")&amp;"("&amp;
      SUBSTITUTE(TEXT(SOURCE!G29,"??0"),"  ","")&amp;" &lt;&lt; TAM_MAX_BITS) |"&amp; IF(SOURCE!$V$2-3 &gt;= 0, REPT(" ",MAX(1,SOURCE!$V$2-5+4+1-1-LEN(  IF(ISTEXT(SOURCE!H29),SOURCE!H29,  SUBSTITUTE(SUBSTITUTE(TEXT(SOURCE!H29,"????0"),"  ","")," ",""))   ))), "")&amp;
       IF(ISTEXT(SOURCE!H29),SOURCE!H29, SUBSTITUTE(SUBSTITUTE(TEXT(SOURCE!H29,"????0"),"  ","")," ",""))   &amp;","&amp; IF(SOURCE!$W$2-3 &gt;= 0, REPT(" ",SOURCE!$W$2-3-5), "")&amp;
      SOURCE!I29&amp;
" | "&amp; IF(SOURCE!$X$2-LEN(SOURCE!I29) &gt;= 0, REPT(" ",SOURCE!$X$2-LEN(SOURCE!I29)), "")&amp;
      SOURCE!J29&amp;      IF(SOURCE!$Y$2-LEN(SOURCE!J29) &gt;= 0, REPT(" ",SOURCE!$Y$2-LEN(SOURCE!J29)), "")&amp;
" | "&amp; IF(SOURCE!$X$2-LEN(SOURCE!I29) &gt;= 0, REPT(" ",SOURCE!$X$2-LEN(SOURCE!I29)), "")&amp;
      SOURCE!K29&amp;      IF(SOURCE!$Y$2-LEN(SOURCE!K29) &gt;= 0, REPT(" ",SOURCE!$Z$2-LEN(SOURCE!K29)), "")&amp;
" | "&amp; SOURCE!L29&amp;      IF(SOURCE!$AB$2-LEN(SOURCE!L29) &gt;= 0, REPT(" ",SOURCE!$AB$2-LEN(SOURCE!L29)), "")&amp;
" | "&amp; SOURCE!M29&amp;      IF(SOURCE!$AC$2-LEN(SOURCE!M29) &gt;= 0, REPT(" ",SOURCE!$AC$2-LEN(SOURCE!M29)),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133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IF(SOURCE!$R$2-LEN(SOURCE!C30) &gt;= 0, REPT(" ",SOURCE!$R$2-LEN(SOURCE!C30)), "")&amp;
      SOURCE!D30&amp;", "&amp; IF(SOURCE!$S$2-LEN(SOURCE!D30) &gt;= 0, REPT(" ",SOURCE!$S$2-LEN(SOURCE!D30)), "")&amp;
      SOURCE!E30&amp;", "&amp; IF(SOURCE!$T$2-LEN(SOURCE!E30) &gt;=0, REPT(" ",SOURCE!$T$2-LEN(SOURCE!E30)), "")&amp;
      SOURCE!F30&amp;", "&amp; IF(SOURCE!$U$2-LEN(SOURCE!F30) &gt;= 0, REPT(" ",SOURCE!$U$2-LEN(SOURCE!F30)+2), "")&amp;"("&amp;
      SUBSTITUTE(TEXT(SOURCE!G30,"??0"),"  ","")&amp;" &lt;&lt; TAM_MAX_BITS) |"&amp; IF(SOURCE!$V$2-3 &gt;= 0, REPT(" ",MAX(1,SOURCE!$V$2-5+4+1-1-LEN(  IF(ISTEXT(SOURCE!H30),SOURCE!H30,  SUBSTITUTE(SUBSTITUTE(TEXT(SOURCE!H30,"????0"),"  ","")," ",""))   ))), "")&amp;
       IF(ISTEXT(SOURCE!H30),SOURCE!H30, SUBSTITUTE(SUBSTITUTE(TEXT(SOURCE!H30,"????0"),"  ","")," ",""))   &amp;","&amp; IF(SOURCE!$W$2-3 &gt;= 0, REPT(" ",SOURCE!$W$2-3-5), "")&amp;
      SOURCE!I30&amp;
" | "&amp; IF(SOURCE!$X$2-LEN(SOURCE!I30) &gt;= 0, REPT(" ",SOURCE!$X$2-LEN(SOURCE!I30)), "")&amp;
      SOURCE!J30&amp;      IF(SOURCE!$Y$2-LEN(SOURCE!J30) &gt;= 0, REPT(" ",SOURCE!$Y$2-LEN(SOURCE!J30)), "")&amp;
" | "&amp; IF(SOURCE!$X$2-LEN(SOURCE!I30) &gt;= 0, REPT(" ",SOURCE!$X$2-LEN(SOURCE!I30)), "")&amp;
      SOURCE!K30&amp;      IF(SOURCE!$Y$2-LEN(SOURCE!K30) &gt;= 0, REPT(" ",SOURCE!$Z$2-LEN(SOURCE!K30)), "")&amp;
" | "&amp; SOURCE!L30&amp;      IF(SOURCE!$AB$2-LEN(SOURCE!L30) &gt;= 0, REPT(" ",SOURCE!$AB$2-LEN(SOURCE!L30)), "")&amp;
" | "&amp; SOURCE!M30&amp;      IF(SOURCE!$AC$2-LEN(SOURCE!M30) &gt;= 0, REPT(" ",SOURCE!$AC$2-LEN(SOURCE!M30)),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133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IF(SOURCE!$R$2-LEN(SOURCE!C31) &gt;= 0, REPT(" ",SOURCE!$R$2-LEN(SOURCE!C31)), "")&amp;
      SOURCE!D31&amp;", "&amp; IF(SOURCE!$S$2-LEN(SOURCE!D31) &gt;= 0, REPT(" ",SOURCE!$S$2-LEN(SOURCE!D31)), "")&amp;
      SOURCE!E31&amp;", "&amp; IF(SOURCE!$T$2-LEN(SOURCE!E31) &gt;=0, REPT(" ",SOURCE!$T$2-LEN(SOURCE!E31)), "")&amp;
      SOURCE!F31&amp;", "&amp; IF(SOURCE!$U$2-LEN(SOURCE!F31) &gt;= 0, REPT(" ",SOURCE!$U$2-LEN(SOURCE!F31)+2), "")&amp;"("&amp;
      SUBSTITUTE(TEXT(SOURCE!G31,"??0"),"  ","")&amp;" &lt;&lt; TAM_MAX_BITS) |"&amp; IF(SOURCE!$V$2-3 &gt;= 0, REPT(" ",MAX(1,SOURCE!$V$2-5+4+1-1-LEN(  IF(ISTEXT(SOURCE!H31),SOURCE!H31,  SUBSTITUTE(SUBSTITUTE(TEXT(SOURCE!H31,"????0"),"  ","")," ",""))   ))), "")&amp;
       IF(ISTEXT(SOURCE!H31),SOURCE!H31, SUBSTITUTE(SUBSTITUTE(TEXT(SOURCE!H31,"????0"),"  ","")," ",""))   &amp;","&amp; IF(SOURCE!$W$2-3 &gt;= 0, REPT(" ",SOURCE!$W$2-3-5), "")&amp;
      SOURCE!I31&amp;
" | "&amp; IF(SOURCE!$X$2-LEN(SOURCE!I31) &gt;= 0, REPT(" ",SOURCE!$X$2-LEN(SOURCE!I31)), "")&amp;
      SOURCE!J31&amp;      IF(SOURCE!$Y$2-LEN(SOURCE!J31) &gt;= 0, REPT(" ",SOURCE!$Y$2-LEN(SOURCE!J31)), "")&amp;
" | "&amp; IF(SOURCE!$X$2-LEN(SOURCE!I31) &gt;= 0, REPT(" ",SOURCE!$X$2-LEN(SOURCE!I31)), "")&amp;
      SOURCE!K31&amp;      IF(SOURCE!$Y$2-LEN(SOURCE!K31) &gt;= 0, REPT(" ",SOURCE!$Z$2-LEN(SOURCE!K31)), "")&amp;
" | "&amp; SOURCE!L31&amp;      IF(SOURCE!$AB$2-LEN(SOURCE!L31) &gt;= 0, REPT(" ",SOURCE!$AB$2-LEN(SOURCE!L31)), "")&amp;
" | "&amp; SOURCE!M31&amp;      IF(SOURCE!$AC$2-LEN(SOURCE!M31) &gt;= 0, REPT(" ",SOURCE!$AC$2-LEN(SOURCE!M31)),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133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IF(SOURCE!$R$2-LEN(SOURCE!C32) &gt;= 0, REPT(" ",SOURCE!$R$2-LEN(SOURCE!C32)), "")&amp;
      SOURCE!D32&amp;", "&amp; IF(SOURCE!$S$2-LEN(SOURCE!D32) &gt;= 0, REPT(" ",SOURCE!$S$2-LEN(SOURCE!D32)), "")&amp;
      SOURCE!E32&amp;", "&amp; IF(SOURCE!$T$2-LEN(SOURCE!E32) &gt;=0, REPT(" ",SOURCE!$T$2-LEN(SOURCE!E32)), "")&amp;
      SOURCE!F32&amp;", "&amp; IF(SOURCE!$U$2-LEN(SOURCE!F32) &gt;= 0, REPT(" ",SOURCE!$U$2-LEN(SOURCE!F32)+2), "")&amp;"("&amp;
      SUBSTITUTE(TEXT(SOURCE!G32,"??0"),"  ","")&amp;" &lt;&lt; TAM_MAX_BITS) |"&amp; IF(SOURCE!$V$2-3 &gt;= 0, REPT(" ",MAX(1,SOURCE!$V$2-5+4+1-1-LEN(  IF(ISTEXT(SOURCE!H32),SOURCE!H32,  SUBSTITUTE(SUBSTITUTE(TEXT(SOURCE!H32,"????0"),"  ","")," ",""))   ))), "")&amp;
       IF(ISTEXT(SOURCE!H32),SOURCE!H32, SUBSTITUTE(SUBSTITUTE(TEXT(SOURCE!H32,"????0"),"  ","")," ",""))   &amp;","&amp; IF(SOURCE!$W$2-3 &gt;= 0, REPT(" ",SOURCE!$W$2-3-5), "")&amp;
      SOURCE!I32&amp;
" | "&amp; IF(SOURCE!$X$2-LEN(SOURCE!I32) &gt;= 0, REPT(" ",SOURCE!$X$2-LEN(SOURCE!I32)), "")&amp;
      SOURCE!J32&amp;      IF(SOURCE!$Y$2-LEN(SOURCE!J32) &gt;= 0, REPT(" ",SOURCE!$Y$2-LEN(SOURCE!J32)), "")&amp;
" | "&amp; IF(SOURCE!$X$2-LEN(SOURCE!I32) &gt;= 0, REPT(" ",SOURCE!$X$2-LEN(SOURCE!I32)), "")&amp;
      SOURCE!K32&amp;      IF(SOURCE!$Y$2-LEN(SOURCE!K32) &gt;= 0, REPT(" ",SOURCE!$Z$2-LEN(SOURCE!K32)), "")&amp;
" | "&amp; SOURCE!L32&amp;      IF(SOURCE!$AB$2-LEN(SOURCE!L32) &gt;= 0, REPT(" ",SOURCE!$AB$2-LEN(SOURCE!L32)), "")&amp;
" | "&amp; SOURCE!M32&amp;      IF(SOURCE!$AC$2-LEN(SOURCE!M32) &gt;= 0, REPT(" ",SOURCE!$AC$2-LEN(SOURCE!M32)),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133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IF(SOURCE!$R$2-LEN(SOURCE!C33) &gt;= 0, REPT(" ",SOURCE!$R$2-LEN(SOURCE!C33)), "")&amp;
      SOURCE!D33&amp;", "&amp; IF(SOURCE!$S$2-LEN(SOURCE!D33) &gt;= 0, REPT(" ",SOURCE!$S$2-LEN(SOURCE!D33)), "")&amp;
      SOURCE!E33&amp;", "&amp; IF(SOURCE!$T$2-LEN(SOURCE!E33) &gt;=0, REPT(" ",SOURCE!$T$2-LEN(SOURCE!E33)), "")&amp;
      SOURCE!F33&amp;", "&amp; IF(SOURCE!$U$2-LEN(SOURCE!F33) &gt;= 0, REPT(" ",SOURCE!$U$2-LEN(SOURCE!F33)+2), "")&amp;"("&amp;
      SUBSTITUTE(TEXT(SOURCE!G33,"??0"),"  ","")&amp;" &lt;&lt; TAM_MAX_BITS) |"&amp; IF(SOURCE!$V$2-3 &gt;= 0, REPT(" ",MAX(1,SOURCE!$V$2-5+4+1-1-LEN(  IF(ISTEXT(SOURCE!H33),SOURCE!H33,  SUBSTITUTE(SUBSTITUTE(TEXT(SOURCE!H33,"????0"),"  ","")," ",""))   ))), "")&amp;
       IF(ISTEXT(SOURCE!H33),SOURCE!H33, SUBSTITUTE(SUBSTITUTE(TEXT(SOURCE!H33,"????0"),"  ","")," ",""))   &amp;","&amp; IF(SOURCE!$W$2-3 &gt;= 0, REPT(" ",SOURCE!$W$2-3-5), "")&amp;
      SOURCE!I33&amp;
" | "&amp; IF(SOURCE!$X$2-LEN(SOURCE!I33) &gt;= 0, REPT(" ",SOURCE!$X$2-LEN(SOURCE!I33)), "")&amp;
      SOURCE!J33&amp;      IF(SOURCE!$Y$2-LEN(SOURCE!J33) &gt;= 0, REPT(" ",SOURCE!$Y$2-LEN(SOURCE!J33)), "")&amp;
" | "&amp; IF(SOURCE!$X$2-LEN(SOURCE!I33) &gt;= 0, REPT(" ",SOURCE!$X$2-LEN(SOURCE!I33)), "")&amp;
      SOURCE!K33&amp;      IF(SOURCE!$Y$2-LEN(SOURCE!K33) &gt;= 0, REPT(" ",SOURCE!$Z$2-LEN(SOURCE!K33)), "")&amp;
" | "&amp; SOURCE!L33&amp;      IF(SOURCE!$AB$2-LEN(SOURCE!L33) &gt;= 0, REPT(" ",SOURCE!$AB$2-LEN(SOURCE!L33)), "")&amp;
" | "&amp; SOURCE!M33&amp;      IF(SOURCE!$AC$2-LEN(SOURCE!M33) &gt;= 0, REPT(" ",SOURCE!$AC$2-LEN(SOURCE!M33)),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133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IF(SOURCE!$R$2-LEN(SOURCE!C34) &gt;= 0, REPT(" ",SOURCE!$R$2-LEN(SOURCE!C34)), "")&amp;
      SOURCE!D34&amp;", "&amp; IF(SOURCE!$S$2-LEN(SOURCE!D34) &gt;= 0, REPT(" ",SOURCE!$S$2-LEN(SOURCE!D34)), "")&amp;
      SOURCE!E34&amp;", "&amp; IF(SOURCE!$T$2-LEN(SOURCE!E34) &gt;=0, REPT(" ",SOURCE!$T$2-LEN(SOURCE!E34)), "")&amp;
      SOURCE!F34&amp;", "&amp; IF(SOURCE!$U$2-LEN(SOURCE!F34) &gt;= 0, REPT(" ",SOURCE!$U$2-LEN(SOURCE!F34)+2), "")&amp;"("&amp;
      SUBSTITUTE(TEXT(SOURCE!G34,"??0"),"  ","")&amp;" &lt;&lt; TAM_MAX_BITS) |"&amp; IF(SOURCE!$V$2-3 &gt;= 0, REPT(" ",MAX(1,SOURCE!$V$2-5+4+1-1-LEN(  IF(ISTEXT(SOURCE!H34),SOURCE!H34,  SUBSTITUTE(SUBSTITUTE(TEXT(SOURCE!H34,"????0"),"  ","")," ",""))   ))), "")&amp;
       IF(ISTEXT(SOURCE!H34),SOURCE!H34, SUBSTITUTE(SUBSTITUTE(TEXT(SOURCE!H34,"????0"),"  ","")," ",""))   &amp;","&amp; IF(SOURCE!$W$2-3 &gt;= 0, REPT(" ",SOURCE!$W$2-3-5), "")&amp;
      SOURCE!I34&amp;
" | "&amp; IF(SOURCE!$X$2-LEN(SOURCE!I34) &gt;= 0, REPT(" ",SOURCE!$X$2-LEN(SOURCE!I34)), "")&amp;
      SOURCE!J34&amp;      IF(SOURCE!$Y$2-LEN(SOURCE!J34) &gt;= 0, REPT(" ",SOURCE!$Y$2-LEN(SOURCE!J34)), "")&amp;
" | "&amp; IF(SOURCE!$X$2-LEN(SOURCE!I34) &gt;= 0, REPT(" ",SOURCE!$X$2-LEN(SOURCE!I34)), "")&amp;
      SOURCE!K34&amp;      IF(SOURCE!$Y$2-LEN(SOURCE!K34) &gt;= 0, REPT(" ",SOURCE!$Z$2-LEN(SOURCE!K34)), "")&amp;
" | "&amp; SOURCE!L34&amp;      IF(SOURCE!$AB$2-LEN(SOURCE!L34) &gt;= 0, REPT(" ",SOURCE!$AB$2-LEN(SOURCE!L34)), "")&amp;
" | "&amp; SOURCE!M34&amp;      IF(SOURCE!$AC$2-LEN(SOURCE!M34) &gt;= 0, REPT(" ",SOURCE!$AC$2-LEN(SOURCE!M34)),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133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IF(SOURCE!$R$2-LEN(SOURCE!C35) &gt;= 0, REPT(" ",SOURCE!$R$2-LEN(SOURCE!C35)), "")&amp;
      SOURCE!D35&amp;", "&amp; IF(SOURCE!$S$2-LEN(SOURCE!D35) &gt;= 0, REPT(" ",SOURCE!$S$2-LEN(SOURCE!D35)), "")&amp;
      SOURCE!E35&amp;", "&amp; IF(SOURCE!$T$2-LEN(SOURCE!E35) &gt;=0, REPT(" ",SOURCE!$T$2-LEN(SOURCE!E35)), "")&amp;
      SOURCE!F35&amp;", "&amp; IF(SOURCE!$U$2-LEN(SOURCE!F35) &gt;= 0, REPT(" ",SOURCE!$U$2-LEN(SOURCE!F35)+2), "")&amp;"("&amp;
      SUBSTITUTE(TEXT(SOURCE!G35,"??0"),"  ","")&amp;" &lt;&lt; TAM_MAX_BITS) |"&amp; IF(SOURCE!$V$2-3 &gt;= 0, REPT(" ",MAX(1,SOURCE!$V$2-5+4+1-1-LEN(  IF(ISTEXT(SOURCE!H35),SOURCE!H35,  SUBSTITUTE(SUBSTITUTE(TEXT(SOURCE!H35,"????0"),"  ","")," ",""))   ))), "")&amp;
       IF(ISTEXT(SOURCE!H35),SOURCE!H35, SUBSTITUTE(SUBSTITUTE(TEXT(SOURCE!H35,"????0"),"  ","")," ",""))   &amp;","&amp; IF(SOURCE!$W$2-3 &gt;= 0, REPT(" ",SOURCE!$W$2-3-5), "")&amp;
      SOURCE!I35&amp;
" | "&amp; IF(SOURCE!$X$2-LEN(SOURCE!I35) &gt;= 0, REPT(" ",SOURCE!$X$2-LEN(SOURCE!I35)), "")&amp;
      SOURCE!J35&amp;      IF(SOURCE!$Y$2-LEN(SOURCE!J35) &gt;= 0, REPT(" ",SOURCE!$Y$2-LEN(SOURCE!J35)), "")&amp;
" | "&amp; IF(SOURCE!$X$2-LEN(SOURCE!I35) &gt;= 0, REPT(" ",SOURCE!$X$2-LEN(SOURCE!I35)), "")&amp;
      SOURCE!K35&amp;      IF(SOURCE!$Y$2-LEN(SOURCE!K35) &gt;= 0, REPT(" ",SOURCE!$Z$2-LEN(SOURCE!K35)), "")&amp;
" | "&amp; SOURCE!L35&amp;      IF(SOURCE!$AB$2-LEN(SOURCE!L35) &gt;= 0, REPT(" ",SOURCE!$AB$2-LEN(SOURCE!L35)), "")&amp;
" | "&amp; SOURCE!M35&amp;      IF(SOURCE!$AC$2-LEN(SOURCE!M35) &gt;= 0, REPT(" ",SOURCE!$AC$2-LEN(SOURCE!M35)),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133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IF(SOURCE!$R$2-LEN(SOURCE!C36) &gt;= 0, REPT(" ",SOURCE!$R$2-LEN(SOURCE!C36)), "")&amp;
      SOURCE!D36&amp;", "&amp; IF(SOURCE!$S$2-LEN(SOURCE!D36) &gt;= 0, REPT(" ",SOURCE!$S$2-LEN(SOURCE!D36)), "")&amp;
      SOURCE!E36&amp;", "&amp; IF(SOURCE!$T$2-LEN(SOURCE!E36) &gt;=0, REPT(" ",SOURCE!$T$2-LEN(SOURCE!E36)), "")&amp;
      SOURCE!F36&amp;", "&amp; IF(SOURCE!$U$2-LEN(SOURCE!F36) &gt;= 0, REPT(" ",SOURCE!$U$2-LEN(SOURCE!F36)+2), "")&amp;"("&amp;
      SUBSTITUTE(TEXT(SOURCE!G36,"??0"),"  ","")&amp;" &lt;&lt; TAM_MAX_BITS) |"&amp; IF(SOURCE!$V$2-3 &gt;= 0, REPT(" ",MAX(1,SOURCE!$V$2-5+4+1-1-LEN(  IF(ISTEXT(SOURCE!H36),SOURCE!H36,  SUBSTITUTE(SUBSTITUTE(TEXT(SOURCE!H36,"????0"),"  ","")," ",""))   ))), "")&amp;
       IF(ISTEXT(SOURCE!H36),SOURCE!H36, SUBSTITUTE(SUBSTITUTE(TEXT(SOURCE!H36,"????0"),"  ","")," ",""))   &amp;","&amp; IF(SOURCE!$W$2-3 &gt;= 0, REPT(" ",SOURCE!$W$2-3-5), "")&amp;
      SOURCE!I36&amp;
" | "&amp; IF(SOURCE!$X$2-LEN(SOURCE!I36) &gt;= 0, REPT(" ",SOURCE!$X$2-LEN(SOURCE!I36)), "")&amp;
      SOURCE!J36&amp;      IF(SOURCE!$Y$2-LEN(SOURCE!J36) &gt;= 0, REPT(" ",SOURCE!$Y$2-LEN(SOURCE!J36)), "")&amp;
" | "&amp; IF(SOURCE!$X$2-LEN(SOURCE!I36) &gt;= 0, REPT(" ",SOURCE!$X$2-LEN(SOURCE!I36)), "")&amp;
      SOURCE!K36&amp;      IF(SOURCE!$Y$2-LEN(SOURCE!K36) &gt;= 0, REPT(" ",SOURCE!$Z$2-LEN(SOURCE!K36)), "")&amp;
" | "&amp; SOURCE!L36&amp;      IF(SOURCE!$AB$2-LEN(SOURCE!L36) &gt;= 0, REPT(" ",SOURCE!$AB$2-LEN(SOURCE!L36)), "")&amp;
" | "&amp; SOURCE!M36&amp;      IF(SOURCE!$AC$2-LEN(SOURCE!M36) &gt;= 0, REPT(" ",SOURCE!$AC$2-LEN(SOURCE!M36)),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133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IF(SOURCE!$R$2-LEN(SOURCE!C37) &gt;= 0, REPT(" ",SOURCE!$R$2-LEN(SOURCE!C37)), "")&amp;
      SOURCE!D37&amp;", "&amp; IF(SOURCE!$S$2-LEN(SOURCE!D37) &gt;= 0, REPT(" ",SOURCE!$S$2-LEN(SOURCE!D37)), "")&amp;
      SOURCE!E37&amp;", "&amp; IF(SOURCE!$T$2-LEN(SOURCE!E37) &gt;=0, REPT(" ",SOURCE!$T$2-LEN(SOURCE!E37)), "")&amp;
      SOURCE!F37&amp;", "&amp; IF(SOURCE!$U$2-LEN(SOURCE!F37) &gt;= 0, REPT(" ",SOURCE!$U$2-LEN(SOURCE!F37)+2), "")&amp;"("&amp;
      SUBSTITUTE(TEXT(SOURCE!G37,"??0"),"  ","")&amp;" &lt;&lt; TAM_MAX_BITS) |"&amp; IF(SOURCE!$V$2-3 &gt;= 0, REPT(" ",MAX(1,SOURCE!$V$2-5+4+1-1-LEN(  IF(ISTEXT(SOURCE!H37),SOURCE!H37,  SUBSTITUTE(SUBSTITUTE(TEXT(SOURCE!H37,"????0"),"  ","")," ",""))   ))), "")&amp;
       IF(ISTEXT(SOURCE!H37),SOURCE!H37, SUBSTITUTE(SUBSTITUTE(TEXT(SOURCE!H37,"????0"),"  ","")," ",""))   &amp;","&amp; IF(SOURCE!$W$2-3 &gt;= 0, REPT(" ",SOURCE!$W$2-3-5), "")&amp;
      SOURCE!I37&amp;
" | "&amp; IF(SOURCE!$X$2-LEN(SOURCE!I37) &gt;= 0, REPT(" ",SOURCE!$X$2-LEN(SOURCE!I37)), "")&amp;
      SOURCE!J37&amp;      IF(SOURCE!$Y$2-LEN(SOURCE!J37) &gt;= 0, REPT(" ",SOURCE!$Y$2-LEN(SOURCE!J37)), "")&amp;
" | "&amp; IF(SOURCE!$X$2-LEN(SOURCE!I37) &gt;= 0, REPT(" ",SOURCE!$X$2-LEN(SOURCE!I37)), "")&amp;
      SOURCE!K37&amp;      IF(SOURCE!$Y$2-LEN(SOURCE!K37) &gt;= 0, REPT(" ",SOURCE!$Z$2-LEN(SOURCE!K37)), "")&amp;
" | "&amp; SOURCE!L37&amp;      IF(SOURCE!$AB$2-LEN(SOURCE!L37) &gt;= 0, REPT(" ",SOURCE!$AB$2-LEN(SOURCE!L37)), "")&amp;
" | "&amp; SOURCE!M37&amp;      IF(SOURCE!$AC$2-LEN(SOURCE!M37) &gt;= 0, REPT(" ",SOURCE!$AC$2-LEN(SOURCE!M37)),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133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IF(SOURCE!$R$2-LEN(SOURCE!C38) &gt;= 0, REPT(" ",SOURCE!$R$2-LEN(SOURCE!C38)), "")&amp;
      SOURCE!D38&amp;", "&amp; IF(SOURCE!$S$2-LEN(SOURCE!D38) &gt;= 0, REPT(" ",SOURCE!$S$2-LEN(SOURCE!D38)), "")&amp;
      SOURCE!E38&amp;", "&amp; IF(SOURCE!$T$2-LEN(SOURCE!E38) &gt;=0, REPT(" ",SOURCE!$T$2-LEN(SOURCE!E38)), "")&amp;
      SOURCE!F38&amp;", "&amp; IF(SOURCE!$U$2-LEN(SOURCE!F38) &gt;= 0, REPT(" ",SOURCE!$U$2-LEN(SOURCE!F38)+2), "")&amp;"("&amp;
      SUBSTITUTE(TEXT(SOURCE!G38,"??0"),"  ","")&amp;" &lt;&lt; TAM_MAX_BITS) |"&amp; IF(SOURCE!$V$2-3 &gt;= 0, REPT(" ",MAX(1,SOURCE!$V$2-5+4+1-1-LEN(  IF(ISTEXT(SOURCE!H38),SOURCE!H38,  SUBSTITUTE(SUBSTITUTE(TEXT(SOURCE!H38,"????0"),"  ","")," ",""))   ))), "")&amp;
       IF(ISTEXT(SOURCE!H38),SOURCE!H38, SUBSTITUTE(SUBSTITUTE(TEXT(SOURCE!H38,"????0"),"  ","")," ",""))   &amp;","&amp; IF(SOURCE!$W$2-3 &gt;= 0, REPT(" ",SOURCE!$W$2-3-5), "")&amp;
      SOURCE!I38&amp;
" | "&amp; IF(SOURCE!$X$2-LEN(SOURCE!I38) &gt;= 0, REPT(" ",SOURCE!$X$2-LEN(SOURCE!I38)), "")&amp;
      SOURCE!J38&amp;      IF(SOURCE!$Y$2-LEN(SOURCE!J38) &gt;= 0, REPT(" ",SOURCE!$Y$2-LEN(SOURCE!J38)), "")&amp;
" | "&amp; IF(SOURCE!$X$2-LEN(SOURCE!I38) &gt;= 0, REPT(" ",SOURCE!$X$2-LEN(SOURCE!I38)), "")&amp;
      SOURCE!K38&amp;      IF(SOURCE!$Y$2-LEN(SOURCE!K38) &gt;= 0, REPT(" ",SOURCE!$Z$2-LEN(SOURCE!K38)), "")&amp;
" | "&amp; SOURCE!L38&amp;      IF(SOURCE!$AB$2-LEN(SOURCE!L38) &gt;= 0, REPT(" ",SOURCE!$AB$2-LEN(SOURCE!L38)), "")&amp;
" | "&amp; SOURCE!M38&amp;      IF(SOURCE!$AC$2-LEN(SOURCE!M38) &gt;= 0, REPT(" ",SOURCE!$AC$2-LEN(SOURCE!M38)),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133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IF(SOURCE!$R$2-LEN(SOURCE!C39) &gt;= 0, REPT(" ",SOURCE!$R$2-LEN(SOURCE!C39)), "")&amp;
      SOURCE!D39&amp;", "&amp; IF(SOURCE!$S$2-LEN(SOURCE!D39) &gt;= 0, REPT(" ",SOURCE!$S$2-LEN(SOURCE!D39)), "")&amp;
      SOURCE!E39&amp;", "&amp; IF(SOURCE!$T$2-LEN(SOURCE!E39) &gt;=0, REPT(" ",SOURCE!$T$2-LEN(SOURCE!E39)), "")&amp;
      SOURCE!F39&amp;", "&amp; IF(SOURCE!$U$2-LEN(SOURCE!F39) &gt;= 0, REPT(" ",SOURCE!$U$2-LEN(SOURCE!F39)+2), "")&amp;"("&amp;
      SUBSTITUTE(TEXT(SOURCE!G39,"??0"),"  ","")&amp;" &lt;&lt; TAM_MAX_BITS) |"&amp; IF(SOURCE!$V$2-3 &gt;= 0, REPT(" ",MAX(1,SOURCE!$V$2-5+4+1-1-LEN(  IF(ISTEXT(SOURCE!H39),SOURCE!H39,  SUBSTITUTE(SUBSTITUTE(TEXT(SOURCE!H39,"????0"),"  ","")," ",""))   ))), "")&amp;
       IF(ISTEXT(SOURCE!H39),SOURCE!H39, SUBSTITUTE(SUBSTITUTE(TEXT(SOURCE!H39,"????0"),"  ","")," ",""))   &amp;","&amp; IF(SOURCE!$W$2-3 &gt;= 0, REPT(" ",SOURCE!$W$2-3-5), "")&amp;
      SOURCE!I39&amp;
" | "&amp; IF(SOURCE!$X$2-LEN(SOURCE!I39) &gt;= 0, REPT(" ",SOURCE!$X$2-LEN(SOURCE!I39)), "")&amp;
      SOURCE!J39&amp;      IF(SOURCE!$Y$2-LEN(SOURCE!J39) &gt;= 0, REPT(" ",SOURCE!$Y$2-LEN(SOURCE!J39)), "")&amp;
" | "&amp; IF(SOURCE!$X$2-LEN(SOURCE!I39) &gt;= 0, REPT(" ",SOURCE!$X$2-LEN(SOURCE!I39)), "")&amp;
      SOURCE!K39&amp;      IF(SOURCE!$Y$2-LEN(SOURCE!K39) &gt;= 0, REPT(" ",SOURCE!$Z$2-LEN(SOURCE!K39)), "")&amp;
" | "&amp; SOURCE!L39&amp;      IF(SOURCE!$AB$2-LEN(SOURCE!L39) &gt;= 0, REPT(" ",SOURCE!$AB$2-LEN(SOURCE!L39)), "")&amp;
" | "&amp; SOURCE!M39&amp;      IF(SOURCE!$AC$2-LEN(SOURCE!M39) &gt;= 0, REPT(" ",SOURCE!$AC$2-LEN(SOURCE!M39)), "")&amp;
      "},"&amp;IF(SOURCE!O39&lt;&gt;"",""&amp;SOURCE!O39,"")
 )
)
)</f>
        <v>/*   34 */  { fnIsTopRoutine,               NOPARAM,                     "TOP?",                                        "TOP?",                                        (0 &lt;&lt; TAM_MAX_BITS) |     0, CAT_FNCT | SLS_UNCHANGED | US_UNCHANGED | EIM_DISABLED | PTP_NONE         },</v>
      </c>
    </row>
    <row r="40" spans="1:1">
      <c r="A40" s="133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IF(SOURCE!$R$2-LEN(SOURCE!C40) &gt;= 0, REPT(" ",SOURCE!$R$2-LEN(SOURCE!C40)), "")&amp;
      SOURCE!D40&amp;", "&amp; IF(SOURCE!$S$2-LEN(SOURCE!D40) &gt;= 0, REPT(" ",SOURCE!$S$2-LEN(SOURCE!D40)), "")&amp;
      SOURCE!E40&amp;", "&amp; IF(SOURCE!$T$2-LEN(SOURCE!E40) &gt;=0, REPT(" ",SOURCE!$T$2-LEN(SOURCE!E40)), "")&amp;
      SOURCE!F40&amp;", "&amp; IF(SOURCE!$U$2-LEN(SOURCE!F40) &gt;= 0, REPT(" ",SOURCE!$U$2-LEN(SOURCE!F40)+2), "")&amp;"("&amp;
      SUBSTITUTE(TEXT(SOURCE!G40,"??0"),"  ","")&amp;" &lt;&lt; TAM_MAX_BITS) |"&amp; IF(SOURCE!$V$2-3 &gt;= 0, REPT(" ",MAX(1,SOURCE!$V$2-5+4+1-1-LEN(  IF(ISTEXT(SOURCE!H40),SOURCE!H40,  SUBSTITUTE(SUBSTITUTE(TEXT(SOURCE!H40,"????0"),"  ","")," ",""))   ))), "")&amp;
       IF(ISTEXT(SOURCE!H40),SOURCE!H40, SUBSTITUTE(SUBSTITUTE(TEXT(SOURCE!H40,"????0"),"  ","")," ",""))   &amp;","&amp; IF(SOURCE!$W$2-3 &gt;= 0, REPT(" ",SOURCE!$W$2-3-5), "")&amp;
      SOURCE!I40&amp;
" | "&amp; IF(SOURCE!$X$2-LEN(SOURCE!I40) &gt;= 0, REPT(" ",SOURCE!$X$2-LEN(SOURCE!I40)), "")&amp;
      SOURCE!J40&amp;      IF(SOURCE!$Y$2-LEN(SOURCE!J40) &gt;= 0, REPT(" ",SOURCE!$Y$2-LEN(SOURCE!J40)), "")&amp;
" | "&amp; IF(SOURCE!$X$2-LEN(SOURCE!I40) &gt;= 0, REPT(" ",SOURCE!$X$2-LEN(SOURCE!I40)), "")&amp;
      SOURCE!K40&amp;      IF(SOURCE!$Y$2-LEN(SOURCE!K40) &gt;= 0, REPT(" ",SOURCE!$Z$2-LEN(SOURCE!K40)), "")&amp;
" | "&amp; SOURCE!L40&amp;      IF(SOURCE!$AB$2-LEN(SOURCE!L40) &gt;= 0, REPT(" ",SOURCE!$AB$2-LEN(SOURCE!L40)), "")&amp;
" | "&amp; SOURCE!M40&amp;      IF(SOURCE!$AC$2-LEN(SOURCE!M40) &gt;= 0, REPT(" ",SOURCE!$AC$2-LEN(SOURCE!M40)),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133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IF(SOURCE!$R$2-LEN(SOURCE!C41) &gt;= 0, REPT(" ",SOURCE!$R$2-LEN(SOURCE!C41)), "")&amp;
      SOURCE!D41&amp;", "&amp; IF(SOURCE!$S$2-LEN(SOURCE!D41) &gt;= 0, REPT(" ",SOURCE!$S$2-LEN(SOURCE!D41)), "")&amp;
      SOURCE!E41&amp;", "&amp; IF(SOURCE!$T$2-LEN(SOURCE!E41) &gt;=0, REPT(" ",SOURCE!$T$2-LEN(SOURCE!E41)), "")&amp;
      SOURCE!F41&amp;", "&amp; IF(SOURCE!$U$2-LEN(SOURCE!F41) &gt;= 0, REPT(" ",SOURCE!$U$2-LEN(SOURCE!F41)+2), "")&amp;"("&amp;
      SUBSTITUTE(TEXT(SOURCE!G41,"??0"),"  ","")&amp;" &lt;&lt; TAM_MAX_BITS) |"&amp; IF(SOURCE!$V$2-3 &gt;= 0, REPT(" ",MAX(1,SOURCE!$V$2-5+4+1-1-LEN(  IF(ISTEXT(SOURCE!H41),SOURCE!H41,  SUBSTITUTE(SUBSTITUTE(TEXT(SOURCE!H41,"????0"),"  ","")," ",""))   ))), "")&amp;
       IF(ISTEXT(SOURCE!H41),SOURCE!H41, SUBSTITUTE(SUBSTITUTE(TEXT(SOURCE!H41,"????0"),"  ","")," ",""))   &amp;","&amp; IF(SOURCE!$W$2-3 &gt;= 0, REPT(" ",SOURCE!$W$2-3-5), "")&amp;
      SOURCE!I41&amp;
" | "&amp; IF(SOURCE!$X$2-LEN(SOURCE!I41) &gt;= 0, REPT(" ",SOURCE!$X$2-LEN(SOURCE!I41)), "")&amp;
      SOURCE!J41&amp;      IF(SOURCE!$Y$2-LEN(SOURCE!J41) &gt;= 0, REPT(" ",SOURCE!$Y$2-LEN(SOURCE!J41)), "")&amp;
" | "&amp; IF(SOURCE!$X$2-LEN(SOURCE!I41) &gt;= 0, REPT(" ",SOURCE!$X$2-LEN(SOURCE!I41)), "")&amp;
      SOURCE!K41&amp;      IF(SOURCE!$Y$2-LEN(SOURCE!K41) &gt;= 0, REPT(" ",SOURCE!$Z$2-LEN(SOURCE!K41)), "")&amp;
" | "&amp; SOURCE!L41&amp;      IF(SOURCE!$AB$2-LEN(SOURCE!L41) &gt;= 0, REPT(" ",SOURCE!$AB$2-LEN(SOURCE!L41)), "")&amp;
" | "&amp; SOURCE!M41&amp;      IF(SOURCE!$AC$2-LEN(SOURCE!M41) &gt;= 0, REPT(" ",SOURCE!$AC$2-LEN(SOURCE!M41)), "")&amp;
      "},"&amp;IF(SOURCE!O41&lt;&gt;"",""&amp;SOURCE!O41,"")
 )
)
)</f>
        <v>/*   36 */  { fnSwapXY,                     NOPARAM,                     "x" STD_LEFT_RIGHT_ARROWS "y",                 "x" STD_LEFT_RIGHT_ARROWS "y",                 (0 &lt;&lt; TAM_MAX_BITS) |     0, CAT_FNCT | SLS_ENABLED   | US_ENABL_XEQ | EIM_DISABLED | PTP_NONE         },</v>
      </c>
    </row>
    <row r="42" spans="1:1">
      <c r="A42" s="133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IF(SOURCE!$R$2-LEN(SOURCE!C42) &gt;= 0, REPT(" ",SOURCE!$R$2-LEN(SOURCE!C42)), "")&amp;
      SOURCE!D42&amp;", "&amp; IF(SOURCE!$S$2-LEN(SOURCE!D42) &gt;= 0, REPT(" ",SOURCE!$S$2-LEN(SOURCE!D42)), "")&amp;
      SOURCE!E42&amp;", "&amp; IF(SOURCE!$T$2-LEN(SOURCE!E42) &gt;=0, REPT(" ",SOURCE!$T$2-LEN(SOURCE!E42)), "")&amp;
      SOURCE!F42&amp;", "&amp; IF(SOURCE!$U$2-LEN(SOURCE!F42) &gt;= 0, REPT(" ",SOURCE!$U$2-LEN(SOURCE!F42)+2), "")&amp;"("&amp;
      SUBSTITUTE(TEXT(SOURCE!G42,"??0"),"  ","")&amp;" &lt;&lt; TAM_MAX_BITS) |"&amp; IF(SOURCE!$V$2-3 &gt;= 0, REPT(" ",MAX(1,SOURCE!$V$2-5+4+1-1-LEN(  IF(ISTEXT(SOURCE!H42),SOURCE!H42,  SUBSTITUTE(SUBSTITUTE(TEXT(SOURCE!H42,"????0"),"  ","")," ",""))   ))), "")&amp;
       IF(ISTEXT(SOURCE!H42),SOURCE!H42, SUBSTITUTE(SUBSTITUTE(TEXT(SOURCE!H42,"????0"),"  ","")," ",""))   &amp;","&amp; IF(SOURCE!$W$2-3 &gt;= 0, REPT(" ",SOURCE!$W$2-3-5), "")&amp;
      SOURCE!I42&amp;
" | "&amp; IF(SOURCE!$X$2-LEN(SOURCE!I42) &gt;= 0, REPT(" ",SOURCE!$X$2-LEN(SOURCE!I42)), "")&amp;
      SOURCE!J42&amp;      IF(SOURCE!$Y$2-LEN(SOURCE!J42) &gt;= 0, REPT(" ",SOURCE!$Y$2-LEN(SOURCE!J42)), "")&amp;
" | "&amp; IF(SOURCE!$X$2-LEN(SOURCE!I42) &gt;= 0, REPT(" ",SOURCE!$X$2-LEN(SOURCE!I42)), "")&amp;
      SOURCE!K42&amp;      IF(SOURCE!$Y$2-LEN(SOURCE!K42) &gt;= 0, REPT(" ",SOURCE!$Z$2-LEN(SOURCE!K42)), "")&amp;
" | "&amp; SOURCE!L42&amp;      IF(SOURCE!$AB$2-LEN(SOURCE!L42) &gt;= 0, REPT(" ",SOURCE!$AB$2-LEN(SOURCE!L42)), "")&amp;
" | "&amp; SOURCE!M42&amp;      IF(SOURCE!$AC$2-LEN(SOURCE!M42) &gt;= 0, REPT(" ",SOURCE!$AC$2-LEN(SOURCE!M42)), "")&amp;
      "},"&amp;IF(SOURCE!O42&lt;&gt;"",""&amp;SOURCE!O42,"")
 )
)
)</f>
        <v>/*   37 */  { fnDrop,                       NOPARAM,                     "DROP",                                        "DROP" STD_DOWN_ARROW,                         (0 &lt;&lt; TAM_MAX_BITS) |     0, CAT_FNCT | SLS_ENABLED   | US_ENABLED   | EIM_DISABLED | PTP_NONE         },</v>
      </c>
    </row>
    <row r="43" spans="1:1">
      <c r="A43" s="133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IF(SOURCE!$R$2-LEN(SOURCE!C43) &gt;= 0, REPT(" ",SOURCE!$R$2-LEN(SOURCE!C43)), "")&amp;
      SOURCE!D43&amp;", "&amp; IF(SOURCE!$S$2-LEN(SOURCE!D43) &gt;= 0, REPT(" ",SOURCE!$S$2-LEN(SOURCE!D43)), "")&amp;
      SOURCE!E43&amp;", "&amp; IF(SOURCE!$T$2-LEN(SOURCE!E43) &gt;=0, REPT(" ",SOURCE!$T$2-LEN(SOURCE!E43)), "")&amp;
      SOURCE!F43&amp;", "&amp; IF(SOURCE!$U$2-LEN(SOURCE!F43) &gt;= 0, REPT(" ",SOURCE!$U$2-LEN(SOURCE!F43)+2), "")&amp;"("&amp;
      SUBSTITUTE(TEXT(SOURCE!G43,"??0"),"  ","")&amp;" &lt;&lt; TAM_MAX_BITS) |"&amp; IF(SOURCE!$V$2-3 &gt;= 0, REPT(" ",MAX(1,SOURCE!$V$2-5+4+1-1-LEN(  IF(ISTEXT(SOURCE!H43),SOURCE!H43,  SUBSTITUTE(SUBSTITUTE(TEXT(SOURCE!H43,"????0"),"  ","")," ",""))   ))), "")&amp;
       IF(ISTEXT(SOURCE!H43),SOURCE!H43, SUBSTITUTE(SUBSTITUTE(TEXT(SOURCE!H43,"????0"),"  ","")," ",""))   &amp;","&amp; IF(SOURCE!$W$2-3 &gt;= 0, REPT(" ",SOURCE!$W$2-3-5), "")&amp;
      SOURCE!I43&amp;
" | "&amp; IF(SOURCE!$X$2-LEN(SOURCE!I43) &gt;= 0, REPT(" ",SOURCE!$X$2-LEN(SOURCE!I43)), "")&amp;
      SOURCE!J43&amp;      IF(SOURCE!$Y$2-LEN(SOURCE!J43) &gt;= 0, REPT(" ",SOURCE!$Y$2-LEN(SOURCE!J43)), "")&amp;
" | "&amp; IF(SOURCE!$X$2-LEN(SOURCE!I43) &gt;= 0, REPT(" ",SOURCE!$X$2-LEN(SOURCE!I43)), "")&amp;
      SOURCE!K43&amp;      IF(SOURCE!$Y$2-LEN(SOURCE!K43) &gt;= 0, REPT(" ",SOURCE!$Z$2-LEN(SOURCE!K43)), "")&amp;
" | "&amp; SOURCE!L43&amp;      IF(SOURCE!$AB$2-LEN(SOURCE!L43) &gt;= 0, REPT(" ",SOURCE!$AB$2-LEN(SOURCE!L43)), "")&amp;
" | "&amp; SOURCE!M43&amp;      IF(SOURCE!$AC$2-LEN(SOURCE!M43) &gt;= 0, REPT(" ",SOURCE!$AC$2-LEN(SOURCE!M43)), "")&amp;
      "},"&amp;IF(SOURCE!O43&lt;&gt;"",""&amp;SOURCE!O43,"")
 )
)
)</f>
        <v>/*   38 */  { fnPause,                      TM_VALUE,                    "PAUSE",                                       "PAUSE",                                       (0 &lt;&lt; TAM_MAX_BITS) |    99, CAT_FNCT | SLS_UNCHANGED | US_UNCHANGED | EIM_DISABLED | PTP_NUMBER_8     },</v>
      </c>
    </row>
    <row r="44" spans="1:1">
      <c r="A44" s="133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IF(SOURCE!$R$2-LEN(SOURCE!C44) &gt;= 0, REPT(" ",SOURCE!$R$2-LEN(SOURCE!C44)), "")&amp;
      SOURCE!D44&amp;", "&amp; IF(SOURCE!$S$2-LEN(SOURCE!D44) &gt;= 0, REPT(" ",SOURCE!$S$2-LEN(SOURCE!D44)), "")&amp;
      SOURCE!E44&amp;", "&amp; IF(SOURCE!$T$2-LEN(SOURCE!E44) &gt;=0, REPT(" ",SOURCE!$T$2-LEN(SOURCE!E44)), "")&amp;
      SOURCE!F44&amp;", "&amp; IF(SOURCE!$U$2-LEN(SOURCE!F44) &gt;= 0, REPT(" ",SOURCE!$U$2-LEN(SOURCE!F44)+2), "")&amp;"("&amp;
      SUBSTITUTE(TEXT(SOURCE!G44,"??0"),"  ","")&amp;" &lt;&lt; TAM_MAX_BITS) |"&amp; IF(SOURCE!$V$2-3 &gt;= 0, REPT(" ",MAX(1,SOURCE!$V$2-5+4+1-1-LEN(  IF(ISTEXT(SOURCE!H44),SOURCE!H44,  SUBSTITUTE(SUBSTITUTE(TEXT(SOURCE!H44,"????0"),"  ","")," ",""))   ))), "")&amp;
       IF(ISTEXT(SOURCE!H44),SOURCE!H44, SUBSTITUTE(SUBSTITUTE(TEXT(SOURCE!H44,"????0"),"  ","")," ",""))   &amp;","&amp; IF(SOURCE!$W$2-3 &gt;= 0, REPT(" ",SOURCE!$W$2-3-5), "")&amp;
      SOURCE!I44&amp;
" | "&amp; IF(SOURCE!$X$2-LEN(SOURCE!I44) &gt;= 0, REPT(" ",SOURCE!$X$2-LEN(SOURCE!I44)), "")&amp;
      SOURCE!J44&amp;      IF(SOURCE!$Y$2-LEN(SOURCE!J44) &gt;= 0, REPT(" ",SOURCE!$Y$2-LEN(SOURCE!J44)), "")&amp;
" | "&amp; IF(SOURCE!$X$2-LEN(SOURCE!I44) &gt;= 0, REPT(" ",SOURCE!$X$2-LEN(SOURCE!I44)), "")&amp;
      SOURCE!K44&amp;      IF(SOURCE!$Y$2-LEN(SOURCE!K44) &gt;= 0, REPT(" ",SOURCE!$Z$2-LEN(SOURCE!K44)), "")&amp;
" | "&amp; SOURCE!L44&amp;      IF(SOURCE!$AB$2-LEN(SOURCE!L44) &gt;= 0, REPT(" ",SOURCE!$AB$2-LEN(SOURCE!L44)), "")&amp;
" | "&amp; SOURCE!M44&amp;      IF(SOURCE!$AC$2-LEN(SOURCE!M44) &gt;= 0, REPT(" ",SOURCE!$AC$2-LEN(SOURCE!M44)),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133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IF(SOURCE!$R$2-LEN(SOURCE!C45) &gt;= 0, REPT(" ",SOURCE!$R$2-LEN(SOURCE!C45)), "")&amp;
      SOURCE!D45&amp;", "&amp; IF(SOURCE!$S$2-LEN(SOURCE!D45) &gt;= 0, REPT(" ",SOURCE!$S$2-LEN(SOURCE!D45)), "")&amp;
      SOURCE!E45&amp;", "&amp; IF(SOURCE!$T$2-LEN(SOURCE!E45) &gt;=0, REPT(" ",SOURCE!$T$2-LEN(SOURCE!E45)), "")&amp;
      SOURCE!F45&amp;", "&amp; IF(SOURCE!$U$2-LEN(SOURCE!F45) &gt;= 0, REPT(" ",SOURCE!$U$2-LEN(SOURCE!F45)+2), "")&amp;"("&amp;
      SUBSTITUTE(TEXT(SOURCE!G45,"??0"),"  ","")&amp;" &lt;&lt; TAM_MAX_BITS) |"&amp; IF(SOURCE!$V$2-3 &gt;= 0, REPT(" ",MAX(1,SOURCE!$V$2-5+4+1-1-LEN(  IF(ISTEXT(SOURCE!H45),SOURCE!H45,  SUBSTITUTE(SUBSTITUTE(TEXT(SOURCE!H45,"????0"),"  ","")," ",""))   ))), "")&amp;
       IF(ISTEXT(SOURCE!H45),SOURCE!H45, SUBSTITUTE(SUBSTITUTE(TEXT(SOURCE!H45,"????0"),"  ","")," ",""))   &amp;","&amp; IF(SOURCE!$W$2-3 &gt;= 0, REPT(" ",SOURCE!$W$2-3-5), "")&amp;
      SOURCE!I45&amp;
" | "&amp; IF(SOURCE!$X$2-LEN(SOURCE!I45) &gt;= 0, REPT(" ",SOURCE!$X$2-LEN(SOURCE!I45)), "")&amp;
      SOURCE!J45&amp;      IF(SOURCE!$Y$2-LEN(SOURCE!J45) &gt;= 0, REPT(" ",SOURCE!$Y$2-LEN(SOURCE!J45)), "")&amp;
" | "&amp; IF(SOURCE!$X$2-LEN(SOURCE!I45) &gt;= 0, REPT(" ",SOURCE!$X$2-LEN(SOURCE!I45)), "")&amp;
      SOURCE!K45&amp;      IF(SOURCE!$Y$2-LEN(SOURCE!K45) &gt;= 0, REPT(" ",SOURCE!$Z$2-LEN(SOURCE!K45)), "")&amp;
" | "&amp; SOURCE!L45&amp;      IF(SOURCE!$AB$2-LEN(SOURCE!L45) &gt;= 0, REPT(" ",SOURCE!$AB$2-LEN(SOURCE!L45)), "")&amp;
" | "&amp; SOURCE!M45&amp;      IF(SOURCE!$AC$2-LEN(SOURCE!M45) &gt;= 0, REPT(" ",SOURCE!$AC$2-LEN(SOURCE!M45)),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133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IF(SOURCE!$R$2-LEN(SOURCE!C46) &gt;= 0, REPT(" ",SOURCE!$R$2-LEN(SOURCE!C46)), "")&amp;
      SOURCE!D46&amp;", "&amp; IF(SOURCE!$S$2-LEN(SOURCE!D46) &gt;= 0, REPT(" ",SOURCE!$S$2-LEN(SOURCE!D46)), "")&amp;
      SOURCE!E46&amp;", "&amp; IF(SOURCE!$T$2-LEN(SOURCE!E46) &gt;=0, REPT(" ",SOURCE!$T$2-LEN(SOURCE!E46)), "")&amp;
      SOURCE!F46&amp;", "&amp; IF(SOURCE!$U$2-LEN(SOURCE!F46) &gt;= 0, REPT(" ",SOURCE!$U$2-LEN(SOURCE!F46)+2), "")&amp;"("&amp;
      SUBSTITUTE(TEXT(SOURCE!G46,"??0"),"  ","")&amp;" &lt;&lt; TAM_MAX_BITS) |"&amp; IF(SOURCE!$V$2-3 &gt;= 0, REPT(" ",MAX(1,SOURCE!$V$2-5+4+1-1-LEN(  IF(ISTEXT(SOURCE!H46),SOURCE!H46,  SUBSTITUTE(SUBSTITUTE(TEXT(SOURCE!H46,"????0"),"  ","")," ",""))   ))), "")&amp;
       IF(ISTEXT(SOURCE!H46),SOURCE!H46, SUBSTITUTE(SUBSTITUTE(TEXT(SOURCE!H46,"????0"),"  ","")," ",""))   &amp;","&amp; IF(SOURCE!$W$2-3 &gt;= 0, REPT(" ",SOURCE!$W$2-3-5), "")&amp;
      SOURCE!I46&amp;
" | "&amp; IF(SOURCE!$X$2-LEN(SOURCE!I46) &gt;= 0, REPT(" ",SOURCE!$X$2-LEN(SOURCE!I46)), "")&amp;
      SOURCE!J46&amp;      IF(SOURCE!$Y$2-LEN(SOURCE!J46) &gt;= 0, REPT(" ",SOURCE!$Y$2-LEN(SOURCE!J46)), "")&amp;
" | "&amp; IF(SOURCE!$X$2-LEN(SOURCE!I46) &gt;= 0, REPT(" ",SOURCE!$X$2-LEN(SOURCE!I46)), "")&amp;
      SOURCE!K46&amp;      IF(SOURCE!$Y$2-LEN(SOURCE!K46) &gt;= 0, REPT(" ",SOURCE!$Z$2-LEN(SOURCE!K46)), "")&amp;
" | "&amp; SOURCE!L46&amp;      IF(SOURCE!$AB$2-LEN(SOURCE!L46) &gt;= 0, REPT(" ",SOURCE!$AB$2-LEN(SOURCE!L46)), "")&amp;
" | "&amp; SOURCE!M46&amp;      IF(SOURCE!$AC$2-LEN(SOURCE!M46) &gt;= 0, REPT(" ",SOURCE!$AC$2-LEN(SOURCE!M46)),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133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IF(SOURCE!$R$2-LEN(SOURCE!C47) &gt;= 0, REPT(" ",SOURCE!$R$2-LEN(SOURCE!C47)), "")&amp;
      SOURCE!D47&amp;", "&amp; IF(SOURCE!$S$2-LEN(SOURCE!D47) &gt;= 0, REPT(" ",SOURCE!$S$2-LEN(SOURCE!D47)), "")&amp;
      SOURCE!E47&amp;", "&amp; IF(SOURCE!$T$2-LEN(SOURCE!E47) &gt;=0, REPT(" ",SOURCE!$T$2-LEN(SOURCE!E47)), "")&amp;
      SOURCE!F47&amp;", "&amp; IF(SOURCE!$U$2-LEN(SOURCE!F47) &gt;= 0, REPT(" ",SOURCE!$U$2-LEN(SOURCE!F47)+2), "")&amp;"("&amp;
      SUBSTITUTE(TEXT(SOURCE!G47,"??0"),"  ","")&amp;" &lt;&lt; TAM_MAX_BITS) |"&amp; IF(SOURCE!$V$2-3 &gt;= 0, REPT(" ",MAX(1,SOURCE!$V$2-5+4+1-1-LEN(  IF(ISTEXT(SOURCE!H47),SOURCE!H47,  SUBSTITUTE(SUBSTITUTE(TEXT(SOURCE!H47,"????0"),"  ","")," ",""))   ))), "")&amp;
       IF(ISTEXT(SOURCE!H47),SOURCE!H47, SUBSTITUTE(SUBSTITUTE(TEXT(SOURCE!H47,"????0"),"  ","")," ",""))   &amp;","&amp; IF(SOURCE!$W$2-3 &gt;= 0, REPT(" ",SOURCE!$W$2-3-5), "")&amp;
      SOURCE!I47&amp;
" | "&amp; IF(SOURCE!$X$2-LEN(SOURCE!I47) &gt;= 0, REPT(" ",SOURCE!$X$2-LEN(SOURCE!I47)), "")&amp;
      SOURCE!J47&amp;      IF(SOURCE!$Y$2-LEN(SOURCE!J47) &gt;= 0, REPT(" ",SOURCE!$Y$2-LEN(SOURCE!J47)), "")&amp;
" | "&amp; IF(SOURCE!$X$2-LEN(SOURCE!I47) &gt;= 0, REPT(" ",SOURCE!$X$2-LEN(SOURCE!I47)), "")&amp;
      SOURCE!K47&amp;      IF(SOURCE!$Y$2-LEN(SOURCE!K47) &gt;= 0, REPT(" ",SOURCE!$Z$2-LEN(SOURCE!K47)), "")&amp;
" | "&amp; SOURCE!L47&amp;      IF(SOURCE!$AB$2-LEN(SOURCE!L47) &gt;= 0, REPT(" ",SOURCE!$AB$2-LEN(SOURCE!L47)), "")&amp;
" | "&amp; SOURCE!M47&amp;      IF(SOURCE!$AC$2-LEN(SOURCE!M47) &gt;= 0, REPT(" ",SOURCE!$AC$2-LEN(SOURCE!M47)),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133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IF(SOURCE!$R$2-LEN(SOURCE!C48) &gt;= 0, REPT(" ",SOURCE!$R$2-LEN(SOURCE!C48)), "")&amp;
      SOURCE!D48&amp;", "&amp; IF(SOURCE!$S$2-LEN(SOURCE!D48) &gt;= 0, REPT(" ",SOURCE!$S$2-LEN(SOURCE!D48)), "")&amp;
      SOURCE!E48&amp;", "&amp; IF(SOURCE!$T$2-LEN(SOURCE!E48) &gt;=0, REPT(" ",SOURCE!$T$2-LEN(SOURCE!E48)), "")&amp;
      SOURCE!F48&amp;", "&amp; IF(SOURCE!$U$2-LEN(SOURCE!F48) &gt;= 0, REPT(" ",SOURCE!$U$2-LEN(SOURCE!F48)+2), "")&amp;"("&amp;
      SUBSTITUTE(TEXT(SOURCE!G48,"??0"),"  ","")&amp;" &lt;&lt; TAM_MAX_BITS) |"&amp; IF(SOURCE!$V$2-3 &gt;= 0, REPT(" ",MAX(1,SOURCE!$V$2-5+4+1-1-LEN(  IF(ISTEXT(SOURCE!H48),SOURCE!H48,  SUBSTITUTE(SUBSTITUTE(TEXT(SOURCE!H48,"????0"),"  ","")," ",""))   ))), "")&amp;
       IF(ISTEXT(SOURCE!H48),SOURCE!H48, SUBSTITUTE(SUBSTITUTE(TEXT(SOURCE!H48,"????0"),"  ","")," ",""))   &amp;","&amp; IF(SOURCE!$W$2-3 &gt;= 0, REPT(" ",SOURCE!$W$2-3-5), "")&amp;
      SOURCE!I48&amp;
" | "&amp; IF(SOURCE!$X$2-LEN(SOURCE!I48) &gt;= 0, REPT(" ",SOURCE!$X$2-LEN(SOURCE!I48)), "")&amp;
      SOURCE!J48&amp;      IF(SOURCE!$Y$2-LEN(SOURCE!J48) &gt;= 0, REPT(" ",SOURCE!$Y$2-LEN(SOURCE!J48)), "")&amp;
" | "&amp; IF(SOURCE!$X$2-LEN(SOURCE!I48) &gt;= 0, REPT(" ",SOURCE!$X$2-LEN(SOURCE!I48)), "")&amp;
      SOURCE!K48&amp;      IF(SOURCE!$Y$2-LEN(SOURCE!K48) &gt;= 0, REPT(" ",SOURCE!$Z$2-LEN(SOURCE!K48)), "")&amp;
" | "&amp; SOURCE!L48&amp;      IF(SOURCE!$AB$2-LEN(SOURCE!L48) &gt;= 0, REPT(" ",SOURCE!$AB$2-LEN(SOURCE!L48)), "")&amp;
" | "&amp; SOURCE!M48&amp;      IF(SOURCE!$AC$2-LEN(SOURCE!M48) &gt;= 0, REPT(" ",SOURCE!$AC$2-LEN(SOURCE!M48)),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133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IF(SOURCE!$R$2-LEN(SOURCE!C49) &gt;= 0, REPT(" ",SOURCE!$R$2-LEN(SOURCE!C49)), "")&amp;
      SOURCE!D49&amp;", "&amp; IF(SOURCE!$S$2-LEN(SOURCE!D49) &gt;= 0, REPT(" ",SOURCE!$S$2-LEN(SOURCE!D49)), "")&amp;
      SOURCE!E49&amp;", "&amp; IF(SOURCE!$T$2-LEN(SOURCE!E49) &gt;=0, REPT(" ",SOURCE!$T$2-LEN(SOURCE!E49)), "")&amp;
      SOURCE!F49&amp;", "&amp; IF(SOURCE!$U$2-LEN(SOURCE!F49) &gt;= 0, REPT(" ",SOURCE!$U$2-LEN(SOURCE!F49)+2), "")&amp;"("&amp;
      SUBSTITUTE(TEXT(SOURCE!G49,"??0"),"  ","")&amp;" &lt;&lt; TAM_MAX_BITS) |"&amp; IF(SOURCE!$V$2-3 &gt;= 0, REPT(" ",MAX(1,SOURCE!$V$2-5+4+1-1-LEN(  IF(ISTEXT(SOURCE!H49),SOURCE!H49,  SUBSTITUTE(SUBSTITUTE(TEXT(SOURCE!H49,"????0"),"  ","")," ",""))   ))), "")&amp;
       IF(ISTEXT(SOURCE!H49),SOURCE!H49, SUBSTITUTE(SUBSTITUTE(TEXT(SOURCE!H49,"????0"),"  ","")," ",""))   &amp;","&amp; IF(SOURCE!$W$2-3 &gt;= 0, REPT(" ",SOURCE!$W$2-3-5), "")&amp;
      SOURCE!I49&amp;
" | "&amp; IF(SOURCE!$X$2-LEN(SOURCE!I49) &gt;= 0, REPT(" ",SOURCE!$X$2-LEN(SOURCE!I49)), "")&amp;
      SOURCE!J49&amp;      IF(SOURCE!$Y$2-LEN(SOURCE!J49) &gt;= 0, REPT(" ",SOURCE!$Y$2-LEN(SOURCE!J49)), "")&amp;
" | "&amp; IF(SOURCE!$X$2-LEN(SOURCE!I49) &gt;= 0, REPT(" ",SOURCE!$X$2-LEN(SOURCE!I49)), "")&amp;
      SOURCE!K49&amp;      IF(SOURCE!$Y$2-LEN(SOURCE!K49) &gt;= 0, REPT(" ",SOURCE!$Z$2-LEN(SOURCE!K49)), "")&amp;
" | "&amp; SOURCE!L49&amp;      IF(SOURCE!$AB$2-LEN(SOURCE!L49) &gt;= 0, REPT(" ",SOURCE!$AB$2-LEN(SOURCE!L49)), "")&amp;
" | "&amp; SOURCE!M49&amp;      IF(SOURCE!$AC$2-LEN(SOURCE!M49) &gt;= 0, REPT(" ",SOURCE!$AC$2-LEN(SOURCE!M49)),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133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IF(SOURCE!$R$2-LEN(SOURCE!C50) &gt;= 0, REPT(" ",SOURCE!$R$2-LEN(SOURCE!C50)), "")&amp;
      SOURCE!D50&amp;", "&amp; IF(SOURCE!$S$2-LEN(SOURCE!D50) &gt;= 0, REPT(" ",SOURCE!$S$2-LEN(SOURCE!D50)), "")&amp;
      SOURCE!E50&amp;", "&amp; IF(SOURCE!$T$2-LEN(SOURCE!E50) &gt;=0, REPT(" ",SOURCE!$T$2-LEN(SOURCE!E50)), "")&amp;
      SOURCE!F50&amp;", "&amp; IF(SOURCE!$U$2-LEN(SOURCE!F50) &gt;= 0, REPT(" ",SOURCE!$U$2-LEN(SOURCE!F50)+2), "")&amp;"("&amp;
      SUBSTITUTE(TEXT(SOURCE!G50,"??0"),"  ","")&amp;" &lt;&lt; TAM_MAX_BITS) |"&amp; IF(SOURCE!$V$2-3 &gt;= 0, REPT(" ",MAX(1,SOURCE!$V$2-5+4+1-1-LEN(  IF(ISTEXT(SOURCE!H50),SOURCE!H50,  SUBSTITUTE(SUBSTITUTE(TEXT(SOURCE!H50,"????0"),"  ","")," ",""))   ))), "")&amp;
       IF(ISTEXT(SOURCE!H50),SOURCE!H50, SUBSTITUTE(SUBSTITUTE(TEXT(SOURCE!H50,"????0"),"  ","")," ",""))   &amp;","&amp; IF(SOURCE!$W$2-3 &gt;= 0, REPT(" ",SOURCE!$W$2-3-5), "")&amp;
      SOURCE!I50&amp;
" | "&amp; IF(SOURCE!$X$2-LEN(SOURCE!I50) &gt;= 0, REPT(" ",SOURCE!$X$2-LEN(SOURCE!I50)), "")&amp;
      SOURCE!J50&amp;      IF(SOURCE!$Y$2-LEN(SOURCE!J50) &gt;= 0, REPT(" ",SOURCE!$Y$2-LEN(SOURCE!J50)), "")&amp;
" | "&amp; IF(SOURCE!$X$2-LEN(SOURCE!I50) &gt;= 0, REPT(" ",SOURCE!$X$2-LEN(SOURCE!I50)), "")&amp;
      SOURCE!K50&amp;      IF(SOURCE!$Y$2-LEN(SOURCE!K50) &gt;= 0, REPT(" ",SOURCE!$Z$2-LEN(SOURCE!K50)), "")&amp;
" | "&amp; SOURCE!L50&amp;      IF(SOURCE!$AB$2-LEN(SOURCE!L50) &gt;= 0, REPT(" ",SOURCE!$AB$2-LEN(SOURCE!L50)), "")&amp;
" | "&amp; SOURCE!M50&amp;      IF(SOURCE!$AC$2-LEN(SOURCE!M50) &gt;= 0, REPT(" ",SOURCE!$AC$2-LEN(SOURCE!M50)),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99, CAT_FNCT | SLS_ENABLED   | US_ENABLED   | EIM_DISABLED | PTP_REGISTER     },</v>
      </c>
    </row>
    <row r="51" spans="1:1">
      <c r="A51" s="133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IF(SOURCE!$R$2-LEN(SOURCE!C51) &gt;= 0, REPT(" ",SOURCE!$R$2-LEN(SOURCE!C51)), "")&amp;
      SOURCE!D51&amp;", "&amp; IF(SOURCE!$S$2-LEN(SOURCE!D51) &gt;= 0, REPT(" ",SOURCE!$S$2-LEN(SOURCE!D51)), "")&amp;
      SOURCE!E51&amp;", "&amp; IF(SOURCE!$T$2-LEN(SOURCE!E51) &gt;=0, REPT(" ",SOURCE!$T$2-LEN(SOURCE!E51)), "")&amp;
      SOURCE!F51&amp;", "&amp; IF(SOURCE!$U$2-LEN(SOURCE!F51) &gt;= 0, REPT(" ",SOURCE!$U$2-LEN(SOURCE!F51)+2), "")&amp;"("&amp;
      SUBSTITUTE(TEXT(SOURCE!G51,"??0"),"  ","")&amp;" &lt;&lt; TAM_MAX_BITS) |"&amp; IF(SOURCE!$V$2-3 &gt;= 0, REPT(" ",MAX(1,SOURCE!$V$2-5+4+1-1-LEN(  IF(ISTEXT(SOURCE!H51),SOURCE!H51,  SUBSTITUTE(SUBSTITUTE(TEXT(SOURCE!H51,"????0"),"  ","")," ",""))   ))), "")&amp;
       IF(ISTEXT(SOURCE!H51),SOURCE!H51, SUBSTITUTE(SUBSTITUTE(TEXT(SOURCE!H51,"????0"),"  ","")," ",""))   &amp;","&amp; IF(SOURCE!$W$2-3 &gt;= 0, REPT(" ",SOURCE!$W$2-3-5), "")&amp;
      SOURCE!I51&amp;
" | "&amp; IF(SOURCE!$X$2-LEN(SOURCE!I51) &gt;= 0, REPT(" ",SOURCE!$X$2-LEN(SOURCE!I51)), "")&amp;
      SOURCE!J51&amp;      IF(SOURCE!$Y$2-LEN(SOURCE!J51) &gt;= 0, REPT(" ",SOURCE!$Y$2-LEN(SOURCE!J51)), "")&amp;
" | "&amp; IF(SOURCE!$X$2-LEN(SOURCE!I51) &gt;= 0, REPT(" ",SOURCE!$X$2-LEN(SOURCE!I51)), "")&amp;
      SOURCE!K51&amp;      IF(SOURCE!$Y$2-LEN(SOURCE!K51) &gt;= 0, REPT(" ",SOURCE!$Z$2-LEN(SOURCE!K51)), "")&amp;
" | "&amp; SOURCE!L51&amp;      IF(SOURCE!$AB$2-LEN(SOURCE!L51) &gt;= 0, REPT(" ",SOURCE!$AB$2-LEN(SOURCE!L51)), "")&amp;
" | "&amp; SOURCE!M51&amp;      IF(SOURCE!$AC$2-LEN(SOURCE!M51) &gt;= 0, REPT(" ",SOURCE!$AC$2-LEN(SOURCE!M51)),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99, CAT_FNCT | SLS_ENABLED   | US_ENABLED   | EIM_DISABLED | PTP_REGISTER     },</v>
      </c>
    </row>
    <row r="52" spans="1:1">
      <c r="A52" s="133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IF(SOURCE!$R$2-LEN(SOURCE!C52) &gt;= 0, REPT(" ",SOURCE!$R$2-LEN(SOURCE!C52)), "")&amp;
      SOURCE!D52&amp;", "&amp; IF(SOURCE!$S$2-LEN(SOURCE!D52) &gt;= 0, REPT(" ",SOURCE!$S$2-LEN(SOURCE!D52)), "")&amp;
      SOURCE!E52&amp;", "&amp; IF(SOURCE!$T$2-LEN(SOURCE!E52) &gt;=0, REPT(" ",SOURCE!$T$2-LEN(SOURCE!E52)), "")&amp;
      SOURCE!F52&amp;", "&amp; IF(SOURCE!$U$2-LEN(SOURCE!F52) &gt;= 0, REPT(" ",SOURCE!$U$2-LEN(SOURCE!F52)+2), "")&amp;"("&amp;
      SUBSTITUTE(TEXT(SOURCE!G52,"??0"),"  ","")&amp;" &lt;&lt; TAM_MAX_BITS) |"&amp; IF(SOURCE!$V$2-3 &gt;= 0, REPT(" ",MAX(1,SOURCE!$V$2-5+4+1-1-LEN(  IF(ISTEXT(SOURCE!H52),SOURCE!H52,  SUBSTITUTE(SUBSTITUTE(TEXT(SOURCE!H52,"????0"),"  ","")," ",""))   ))), "")&amp;
       IF(ISTEXT(SOURCE!H52),SOURCE!H52, SUBSTITUTE(SUBSTITUTE(TEXT(SOURCE!H52,"????0"),"  ","")," ",""))   &amp;","&amp; IF(SOURCE!$W$2-3 &gt;= 0, REPT(" ",SOURCE!$W$2-3-5), "")&amp;
      SOURCE!I52&amp;
" | "&amp; IF(SOURCE!$X$2-LEN(SOURCE!I52) &gt;= 0, REPT(" ",SOURCE!$X$2-LEN(SOURCE!I52)), "")&amp;
      SOURCE!J52&amp;      IF(SOURCE!$Y$2-LEN(SOURCE!J52) &gt;= 0, REPT(" ",SOURCE!$Y$2-LEN(SOURCE!J52)), "")&amp;
" | "&amp; IF(SOURCE!$X$2-LEN(SOURCE!I52) &gt;= 0, REPT(" ",SOURCE!$X$2-LEN(SOURCE!I52)), "")&amp;
      SOURCE!K52&amp;      IF(SOURCE!$Y$2-LEN(SOURCE!K52) &gt;= 0, REPT(" ",SOURCE!$Z$2-LEN(SOURCE!K52)), "")&amp;
" | "&amp; SOURCE!L52&amp;      IF(SOURCE!$AB$2-LEN(SOURCE!L52) &gt;= 0, REPT(" ",SOURCE!$AB$2-LEN(SOURCE!L52)), "")&amp;
" | "&amp; SOURCE!M52&amp;      IF(SOURCE!$AC$2-LEN(SOURCE!M52) &gt;= 0, REPT(" ",SOURCE!$AC$2-LEN(SOURCE!M52)),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99, CAT_FNCT | SLS_ENABLED   | US_ENABLED   | EIM_DISABLED | PTP_REGISTER     },</v>
      </c>
    </row>
    <row r="53" spans="1:1">
      <c r="A53" s="133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IF(SOURCE!$R$2-LEN(SOURCE!C53) &gt;= 0, REPT(" ",SOURCE!$R$2-LEN(SOURCE!C53)), "")&amp;
      SOURCE!D53&amp;", "&amp; IF(SOURCE!$S$2-LEN(SOURCE!D53) &gt;= 0, REPT(" ",SOURCE!$S$2-LEN(SOURCE!D53)), "")&amp;
      SOURCE!E53&amp;", "&amp; IF(SOURCE!$T$2-LEN(SOURCE!E53) &gt;=0, REPT(" ",SOURCE!$T$2-LEN(SOURCE!E53)), "")&amp;
      SOURCE!F53&amp;", "&amp; IF(SOURCE!$U$2-LEN(SOURCE!F53) &gt;= 0, REPT(" ",SOURCE!$U$2-LEN(SOURCE!F53)+2), "")&amp;"("&amp;
      SUBSTITUTE(TEXT(SOURCE!G53,"??0"),"  ","")&amp;" &lt;&lt; TAM_MAX_BITS) |"&amp; IF(SOURCE!$V$2-3 &gt;= 0, REPT(" ",MAX(1,SOURCE!$V$2-5+4+1-1-LEN(  IF(ISTEXT(SOURCE!H53),SOURCE!H53,  SUBSTITUTE(SUBSTITUTE(TEXT(SOURCE!H53,"????0"),"  ","")," ",""))   ))), "")&amp;
       IF(ISTEXT(SOURCE!H53),SOURCE!H53, SUBSTITUTE(SUBSTITUTE(TEXT(SOURCE!H53,"????0"),"  ","")," ",""))   &amp;","&amp; IF(SOURCE!$W$2-3 &gt;= 0, REPT(" ",SOURCE!$W$2-3-5), "")&amp;
      SOURCE!I53&amp;
" | "&amp; IF(SOURCE!$X$2-LEN(SOURCE!I53) &gt;= 0, REPT(" ",SOURCE!$X$2-LEN(SOURCE!I53)), "")&amp;
      SOURCE!J53&amp;      IF(SOURCE!$Y$2-LEN(SOURCE!J53) &gt;= 0, REPT(" ",SOURCE!$Y$2-LEN(SOURCE!J53)), "")&amp;
" | "&amp; IF(SOURCE!$X$2-LEN(SOURCE!I53) &gt;= 0, REPT(" ",SOURCE!$X$2-LEN(SOURCE!I53)), "")&amp;
      SOURCE!K53&amp;      IF(SOURCE!$Y$2-LEN(SOURCE!K53) &gt;= 0, REPT(" ",SOURCE!$Z$2-LEN(SOURCE!K53)), "")&amp;
" | "&amp; SOURCE!L53&amp;      IF(SOURCE!$AB$2-LEN(SOURCE!L53) &gt;= 0, REPT(" ",SOURCE!$AB$2-LEN(SOURCE!L53)), "")&amp;
" | "&amp; SOURCE!M53&amp;      IF(SOURCE!$AC$2-LEN(SOURCE!M53) &gt;= 0, REPT(" ",SOURCE!$AC$2-LEN(SOURCE!M53)),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99, CAT_FNCT | SLS_ENABLED   | US_ENABLED   | EIM_DISABLED | PTP_REGISTER     },</v>
      </c>
    </row>
    <row r="54" spans="1:1">
      <c r="A54" s="133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IF(SOURCE!$R$2-LEN(SOURCE!C54) &gt;= 0, REPT(" ",SOURCE!$R$2-LEN(SOURCE!C54)), "")&amp;
      SOURCE!D54&amp;", "&amp; IF(SOURCE!$S$2-LEN(SOURCE!D54) &gt;= 0, REPT(" ",SOURCE!$S$2-LEN(SOURCE!D54)), "")&amp;
      SOURCE!E54&amp;", "&amp; IF(SOURCE!$T$2-LEN(SOURCE!E54) &gt;=0, REPT(" ",SOURCE!$T$2-LEN(SOURCE!E54)), "")&amp;
      SOURCE!F54&amp;", "&amp; IF(SOURCE!$U$2-LEN(SOURCE!F54) &gt;= 0, REPT(" ",SOURCE!$U$2-LEN(SOURCE!F54)+2), "")&amp;"("&amp;
      SUBSTITUTE(TEXT(SOURCE!G54,"??0"),"  ","")&amp;" &lt;&lt; TAM_MAX_BITS) |"&amp; IF(SOURCE!$V$2-3 &gt;= 0, REPT(" ",MAX(1,SOURCE!$V$2-5+4+1-1-LEN(  IF(ISTEXT(SOURCE!H54),SOURCE!H54,  SUBSTITUTE(SUBSTITUTE(TEXT(SOURCE!H54,"????0"),"  ","")," ",""))   ))), "")&amp;
       IF(ISTEXT(SOURCE!H54),SOURCE!H54, SUBSTITUTE(SUBSTITUTE(TEXT(SOURCE!H54,"????0"),"  ","")," ",""))   &amp;","&amp; IF(SOURCE!$W$2-3 &gt;= 0, REPT(" ",SOURCE!$W$2-3-5), "")&amp;
      SOURCE!I54&amp;
" | "&amp; IF(SOURCE!$X$2-LEN(SOURCE!I54) &gt;= 0, REPT(" ",SOURCE!$X$2-LEN(SOURCE!I54)), "")&amp;
      SOURCE!J54&amp;      IF(SOURCE!$Y$2-LEN(SOURCE!J54) &gt;= 0, REPT(" ",SOURCE!$Y$2-LEN(SOURCE!J54)), "")&amp;
" | "&amp; IF(SOURCE!$X$2-LEN(SOURCE!I54) &gt;= 0, REPT(" ",SOURCE!$X$2-LEN(SOURCE!I54)), "")&amp;
      SOURCE!K54&amp;      IF(SOURCE!$Y$2-LEN(SOURCE!K54) &gt;= 0, REPT(" ",SOURCE!$Z$2-LEN(SOURCE!K54)), "")&amp;
" | "&amp; SOURCE!L54&amp;      IF(SOURCE!$AB$2-LEN(SOURCE!L54) &gt;= 0, REPT(" ",SOURCE!$AB$2-LEN(SOURCE!L54)), "")&amp;
" | "&amp; SOURCE!M54&amp;      IF(SOURCE!$AC$2-LEN(SOURCE!M54) &gt;= 0, REPT(" ",SOURCE!$AC$2-LEN(SOURCE!M54)),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133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IF(SOURCE!$R$2-LEN(SOURCE!C55) &gt;= 0, REPT(" ",SOURCE!$R$2-LEN(SOURCE!C55)), "")&amp;
      SOURCE!D55&amp;", "&amp; IF(SOURCE!$S$2-LEN(SOURCE!D55) &gt;= 0, REPT(" ",SOURCE!$S$2-LEN(SOURCE!D55)), "")&amp;
      SOURCE!E55&amp;", "&amp; IF(SOURCE!$T$2-LEN(SOURCE!E55) &gt;=0, REPT(" ",SOURCE!$T$2-LEN(SOURCE!E55)), "")&amp;
      SOURCE!F55&amp;", "&amp; IF(SOURCE!$U$2-LEN(SOURCE!F55) &gt;= 0, REPT(" ",SOURCE!$U$2-LEN(SOURCE!F55)+2), "")&amp;"("&amp;
      SUBSTITUTE(TEXT(SOURCE!G55,"??0"),"  ","")&amp;" &lt;&lt; TAM_MAX_BITS) |"&amp; IF(SOURCE!$V$2-3 &gt;= 0, REPT(" ",MAX(1,SOURCE!$V$2-5+4+1-1-LEN(  IF(ISTEXT(SOURCE!H55),SOURCE!H55,  SUBSTITUTE(SUBSTITUTE(TEXT(SOURCE!H55,"????0"),"  ","")," ",""))   ))), "")&amp;
       IF(ISTEXT(SOURCE!H55),SOURCE!H55, SUBSTITUTE(SUBSTITUTE(TEXT(SOURCE!H55,"????0"),"  ","")," ",""))   &amp;","&amp; IF(SOURCE!$W$2-3 &gt;= 0, REPT(" ",SOURCE!$W$2-3-5), "")&amp;
      SOURCE!I55&amp;
" | "&amp; IF(SOURCE!$X$2-LEN(SOURCE!I55) &gt;= 0, REPT(" ",SOURCE!$X$2-LEN(SOURCE!I55)), "")&amp;
      SOURCE!J55&amp;      IF(SOURCE!$Y$2-LEN(SOURCE!J55) &gt;= 0, REPT(" ",SOURCE!$Y$2-LEN(SOURCE!J55)), "")&amp;
" | "&amp; IF(SOURCE!$X$2-LEN(SOURCE!I55) &gt;= 0, REPT(" ",SOURCE!$X$2-LEN(SOURCE!I55)), "")&amp;
      SOURCE!K55&amp;      IF(SOURCE!$Y$2-LEN(SOURCE!K55) &gt;= 0, REPT(" ",SOURCE!$Z$2-LEN(SOURCE!K55)), "")&amp;
" | "&amp; SOURCE!L55&amp;      IF(SOURCE!$AB$2-LEN(SOURCE!L55) &gt;= 0, REPT(" ",SOURCE!$AB$2-LEN(SOURCE!L55)), "")&amp;
" | "&amp; SOURCE!M55&amp;      IF(SOURCE!$AC$2-LEN(SOURCE!M55) &gt;= 0, REPT(" ",SOURCE!$AC$2-LEN(SOURCE!M55)),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133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IF(SOURCE!$R$2-LEN(SOURCE!C56) &gt;= 0, REPT(" ",SOURCE!$R$2-LEN(SOURCE!C56)), "")&amp;
      SOURCE!D56&amp;", "&amp; IF(SOURCE!$S$2-LEN(SOURCE!D56) &gt;= 0, REPT(" ",SOURCE!$S$2-LEN(SOURCE!D56)), "")&amp;
      SOURCE!E56&amp;", "&amp; IF(SOURCE!$T$2-LEN(SOURCE!E56) &gt;=0, REPT(" ",SOURCE!$T$2-LEN(SOURCE!E56)), "")&amp;
      SOURCE!F56&amp;", "&amp; IF(SOURCE!$U$2-LEN(SOURCE!F56) &gt;= 0, REPT(" ",SOURCE!$U$2-LEN(SOURCE!F56)+2), "")&amp;"("&amp;
      SUBSTITUTE(TEXT(SOURCE!G56,"??0"),"  ","")&amp;" &lt;&lt; TAM_MAX_BITS) |"&amp; IF(SOURCE!$V$2-3 &gt;= 0, REPT(" ",MAX(1,SOURCE!$V$2-5+4+1-1-LEN(  IF(ISTEXT(SOURCE!H56),SOURCE!H56,  SUBSTITUTE(SUBSTITUTE(TEXT(SOURCE!H56,"????0"),"  ","")," ",""))   ))), "")&amp;
       IF(ISTEXT(SOURCE!H56),SOURCE!H56, SUBSTITUTE(SUBSTITUTE(TEXT(SOURCE!H56,"????0"),"  ","")," ",""))   &amp;","&amp; IF(SOURCE!$W$2-3 &gt;= 0, REPT(" ",SOURCE!$W$2-3-5), "")&amp;
      SOURCE!I56&amp;
" | "&amp; IF(SOURCE!$X$2-LEN(SOURCE!I56) &gt;= 0, REPT(" ",SOURCE!$X$2-LEN(SOURCE!I56)), "")&amp;
      SOURCE!J56&amp;      IF(SOURCE!$Y$2-LEN(SOURCE!J56) &gt;= 0, REPT(" ",SOURCE!$Y$2-LEN(SOURCE!J56)), "")&amp;
" | "&amp; IF(SOURCE!$X$2-LEN(SOURCE!I56) &gt;= 0, REPT(" ",SOURCE!$X$2-LEN(SOURCE!I56)), "")&amp;
      SOURCE!K56&amp;      IF(SOURCE!$Y$2-LEN(SOURCE!K56) &gt;= 0, REPT(" ",SOURCE!$Z$2-LEN(SOURCE!K56)), "")&amp;
" | "&amp; SOURCE!L56&amp;      IF(SOURCE!$AB$2-LEN(SOURCE!L56) &gt;= 0, REPT(" ",SOURCE!$AB$2-LEN(SOURCE!L56)), "")&amp;
" | "&amp; SOURCE!M56&amp;      IF(SOURCE!$AC$2-LEN(SOURCE!M56) &gt;= 0, REPT(" ",SOURCE!$AC$2-LEN(SOURCE!M56)),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133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IF(SOURCE!$R$2-LEN(SOURCE!C57) &gt;= 0, REPT(" ",SOURCE!$R$2-LEN(SOURCE!C57)), "")&amp;
      SOURCE!D57&amp;", "&amp; IF(SOURCE!$S$2-LEN(SOURCE!D57) &gt;= 0, REPT(" ",SOURCE!$S$2-LEN(SOURCE!D57)), "")&amp;
      SOURCE!E57&amp;", "&amp; IF(SOURCE!$T$2-LEN(SOURCE!E57) &gt;=0, REPT(" ",SOURCE!$T$2-LEN(SOURCE!E57)), "")&amp;
      SOURCE!F57&amp;", "&amp; IF(SOURCE!$U$2-LEN(SOURCE!F57) &gt;= 0, REPT(" ",SOURCE!$U$2-LEN(SOURCE!F57)+2), "")&amp;"("&amp;
      SUBSTITUTE(TEXT(SOURCE!G57,"??0"),"  ","")&amp;" &lt;&lt; TAM_MAX_BITS) |"&amp; IF(SOURCE!$V$2-3 &gt;= 0, REPT(" ",MAX(1,SOURCE!$V$2-5+4+1-1-LEN(  IF(ISTEXT(SOURCE!H57),SOURCE!H57,  SUBSTITUTE(SUBSTITUTE(TEXT(SOURCE!H57,"????0"),"  ","")," ",""))   ))), "")&amp;
       IF(ISTEXT(SOURCE!H57),SOURCE!H57, SUBSTITUTE(SUBSTITUTE(TEXT(SOURCE!H57,"????0"),"  ","")," ",""))   &amp;","&amp; IF(SOURCE!$W$2-3 &gt;= 0, REPT(" ",SOURCE!$W$2-3-5), "")&amp;
      SOURCE!I57&amp;
" | "&amp; IF(SOURCE!$X$2-LEN(SOURCE!I57) &gt;= 0, REPT(" ",SOURCE!$X$2-LEN(SOURCE!I57)), "")&amp;
      SOURCE!J57&amp;      IF(SOURCE!$Y$2-LEN(SOURCE!J57) &gt;= 0, REPT(" ",SOURCE!$Y$2-LEN(SOURCE!J57)), "")&amp;
" | "&amp; IF(SOURCE!$X$2-LEN(SOURCE!I57) &gt;= 0, REPT(" ",SOURCE!$X$2-LEN(SOURCE!I57)), "")&amp;
      SOURCE!K57&amp;      IF(SOURCE!$Y$2-LEN(SOURCE!K57) &gt;= 0, REPT(" ",SOURCE!$Z$2-LEN(SOURCE!K57)), "")&amp;
" | "&amp; SOURCE!L57&amp;      IF(SOURCE!$AB$2-LEN(SOURCE!L57) &gt;= 0, REPT(" ",SOURCE!$AB$2-LEN(SOURCE!L57)), "")&amp;
" | "&amp; SOURCE!M57&amp;      IF(SOURCE!$AC$2-LEN(SOURCE!M57) &gt;= 0, REPT(" ",SOURCE!$AC$2-LEN(SOURCE!M57)),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99, CAT_FNCT | SLS_ENABLED   | US_ENABLED   | EIM_DISABLED | PTP_REGISTER     },</v>
      </c>
    </row>
    <row r="58" spans="1:1">
      <c r="A58" s="133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IF(SOURCE!$R$2-LEN(SOURCE!C58) &gt;= 0, REPT(" ",SOURCE!$R$2-LEN(SOURCE!C58)), "")&amp;
      SOURCE!D58&amp;", "&amp; IF(SOURCE!$S$2-LEN(SOURCE!D58) &gt;= 0, REPT(" ",SOURCE!$S$2-LEN(SOURCE!D58)), "")&amp;
      SOURCE!E58&amp;", "&amp; IF(SOURCE!$T$2-LEN(SOURCE!E58) &gt;=0, REPT(" ",SOURCE!$T$2-LEN(SOURCE!E58)), "")&amp;
      SOURCE!F58&amp;", "&amp; IF(SOURCE!$U$2-LEN(SOURCE!F58) &gt;= 0, REPT(" ",SOURCE!$U$2-LEN(SOURCE!F58)+2), "")&amp;"("&amp;
      SUBSTITUTE(TEXT(SOURCE!G58,"??0"),"  ","")&amp;" &lt;&lt; TAM_MAX_BITS) |"&amp; IF(SOURCE!$V$2-3 &gt;= 0, REPT(" ",MAX(1,SOURCE!$V$2-5+4+1-1-LEN(  IF(ISTEXT(SOURCE!H58),SOURCE!H58,  SUBSTITUTE(SUBSTITUTE(TEXT(SOURCE!H58,"????0"),"  ","")," ",""))   ))), "")&amp;
       IF(ISTEXT(SOURCE!H58),SOURCE!H58, SUBSTITUTE(SUBSTITUTE(TEXT(SOURCE!H58,"????0"),"  ","")," ",""))   &amp;","&amp; IF(SOURCE!$W$2-3 &gt;= 0, REPT(" ",SOURCE!$W$2-3-5), "")&amp;
      SOURCE!I58&amp;
" | "&amp; IF(SOURCE!$X$2-LEN(SOURCE!I58) &gt;= 0, REPT(" ",SOURCE!$X$2-LEN(SOURCE!I58)), "")&amp;
      SOURCE!J58&amp;      IF(SOURCE!$Y$2-LEN(SOURCE!J58) &gt;= 0, REPT(" ",SOURCE!$Y$2-LEN(SOURCE!J58)), "")&amp;
" | "&amp; IF(SOURCE!$X$2-LEN(SOURCE!I58) &gt;= 0, REPT(" ",SOURCE!$X$2-LEN(SOURCE!I58)), "")&amp;
      SOURCE!K58&amp;      IF(SOURCE!$Y$2-LEN(SOURCE!K58) &gt;= 0, REPT(" ",SOURCE!$Z$2-LEN(SOURCE!K58)), "")&amp;
" | "&amp; SOURCE!L58&amp;      IF(SOURCE!$AB$2-LEN(SOURCE!L58) &gt;= 0, REPT(" ",SOURCE!$AB$2-LEN(SOURCE!L58)), "")&amp;
" | "&amp; SOURCE!M58&amp;      IF(SOURCE!$AC$2-LEN(SOURCE!M58) &gt;= 0, REPT(" ",SOURCE!$AC$2-LEN(SOURCE!M58)),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99, CAT_FNCT | SLS_ENABLED   | US_ENABLED   | EIM_DISABLED | PTP_REGISTER     },</v>
      </c>
    </row>
    <row r="59" spans="1:1">
      <c r="A59" s="133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IF(SOURCE!$R$2-LEN(SOURCE!C59) &gt;= 0, REPT(" ",SOURCE!$R$2-LEN(SOURCE!C59)), "")&amp;
      SOURCE!D59&amp;", "&amp; IF(SOURCE!$S$2-LEN(SOURCE!D59) &gt;= 0, REPT(" ",SOURCE!$S$2-LEN(SOURCE!D59)), "")&amp;
      SOURCE!E59&amp;", "&amp; IF(SOURCE!$T$2-LEN(SOURCE!E59) &gt;=0, REPT(" ",SOURCE!$T$2-LEN(SOURCE!E59)), "")&amp;
      SOURCE!F59&amp;", "&amp; IF(SOURCE!$U$2-LEN(SOURCE!F59) &gt;= 0, REPT(" ",SOURCE!$U$2-LEN(SOURCE!F59)+2), "")&amp;"("&amp;
      SUBSTITUTE(TEXT(SOURCE!G59,"??0"),"  ","")&amp;" &lt;&lt; TAM_MAX_BITS) |"&amp; IF(SOURCE!$V$2-3 &gt;= 0, REPT(" ",MAX(1,SOURCE!$V$2-5+4+1-1-LEN(  IF(ISTEXT(SOURCE!H59),SOURCE!H59,  SUBSTITUTE(SUBSTITUTE(TEXT(SOURCE!H59,"????0"),"  ","")," ",""))   ))), "")&amp;
       IF(ISTEXT(SOURCE!H59),SOURCE!H59, SUBSTITUTE(SUBSTITUTE(TEXT(SOURCE!H59,"????0"),"  ","")," ",""))   &amp;","&amp; IF(SOURCE!$W$2-3 &gt;= 0, REPT(" ",SOURCE!$W$2-3-5), "")&amp;
      SOURCE!I59&amp;
" | "&amp; IF(SOURCE!$X$2-LEN(SOURCE!I59) &gt;= 0, REPT(" ",SOURCE!$X$2-LEN(SOURCE!I59)), "")&amp;
      SOURCE!J59&amp;      IF(SOURCE!$Y$2-LEN(SOURCE!J59) &gt;= 0, REPT(" ",SOURCE!$Y$2-LEN(SOURCE!J59)), "")&amp;
" | "&amp; IF(SOURCE!$X$2-LEN(SOURCE!I59) &gt;= 0, REPT(" ",SOURCE!$X$2-LEN(SOURCE!I59)), "")&amp;
      SOURCE!K59&amp;      IF(SOURCE!$Y$2-LEN(SOURCE!K59) &gt;= 0, REPT(" ",SOURCE!$Z$2-LEN(SOURCE!K59)), "")&amp;
" | "&amp; SOURCE!L59&amp;      IF(SOURCE!$AB$2-LEN(SOURCE!L59) &gt;= 0, REPT(" ",SOURCE!$AB$2-LEN(SOURCE!L59)), "")&amp;
" | "&amp; SOURCE!M59&amp;      IF(SOURCE!$AC$2-LEN(SOURCE!M59) &gt;= 0, REPT(" ",SOURCE!$AC$2-LEN(SOURCE!M59)),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99, CAT_FNCT | SLS_ENABLED   | US_ENABLED   | EIM_DISABLED | PTP_REGISTER     },</v>
      </c>
    </row>
    <row r="60" spans="1:1">
      <c r="A60" s="133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IF(SOURCE!$R$2-LEN(SOURCE!C60) &gt;= 0, REPT(" ",SOURCE!$R$2-LEN(SOURCE!C60)), "")&amp;
      SOURCE!D60&amp;", "&amp; IF(SOURCE!$S$2-LEN(SOURCE!D60) &gt;= 0, REPT(" ",SOURCE!$S$2-LEN(SOURCE!D60)), "")&amp;
      SOURCE!E60&amp;", "&amp; IF(SOURCE!$T$2-LEN(SOURCE!E60) &gt;=0, REPT(" ",SOURCE!$T$2-LEN(SOURCE!E60)), "")&amp;
      SOURCE!F60&amp;", "&amp; IF(SOURCE!$U$2-LEN(SOURCE!F60) &gt;= 0, REPT(" ",SOURCE!$U$2-LEN(SOURCE!F60)+2), "")&amp;"("&amp;
      SUBSTITUTE(TEXT(SOURCE!G60,"??0"),"  ","")&amp;" &lt;&lt; TAM_MAX_BITS) |"&amp; IF(SOURCE!$V$2-3 &gt;= 0, REPT(" ",MAX(1,SOURCE!$V$2-5+4+1-1-LEN(  IF(ISTEXT(SOURCE!H60),SOURCE!H60,  SUBSTITUTE(SUBSTITUTE(TEXT(SOURCE!H60,"????0"),"  ","")," ",""))   ))), "")&amp;
       IF(ISTEXT(SOURCE!H60),SOURCE!H60, SUBSTITUTE(SUBSTITUTE(TEXT(SOURCE!H60,"????0"),"  ","")," ",""))   &amp;","&amp; IF(SOURCE!$W$2-3 &gt;= 0, REPT(" ",SOURCE!$W$2-3-5), "")&amp;
      SOURCE!I60&amp;
" | "&amp; IF(SOURCE!$X$2-LEN(SOURCE!I60) &gt;= 0, REPT(" ",SOURCE!$X$2-LEN(SOURCE!I60)), "")&amp;
      SOURCE!J60&amp;      IF(SOURCE!$Y$2-LEN(SOURCE!J60) &gt;= 0, REPT(" ",SOURCE!$Y$2-LEN(SOURCE!J60)), "")&amp;
" | "&amp; IF(SOURCE!$X$2-LEN(SOURCE!I60) &gt;= 0, REPT(" ",SOURCE!$X$2-LEN(SOURCE!I60)), "")&amp;
      SOURCE!K60&amp;      IF(SOURCE!$Y$2-LEN(SOURCE!K60) &gt;= 0, REPT(" ",SOURCE!$Z$2-LEN(SOURCE!K60)), "")&amp;
" | "&amp; SOURCE!L60&amp;      IF(SOURCE!$AB$2-LEN(SOURCE!L60) &gt;= 0, REPT(" ",SOURCE!$AB$2-LEN(SOURCE!L60)), "")&amp;
" | "&amp; SOURCE!M60&amp;      IF(SOURCE!$AC$2-LEN(SOURCE!M60) &gt;= 0, REPT(" ",SOURCE!$AC$2-LEN(SOURCE!M60)),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99, CAT_FNCT | SLS_ENABLED   | US_ENABLED   | EIM_DISABLED | PTP_REGISTER     },</v>
      </c>
    </row>
    <row r="61" spans="1:1">
      <c r="A61" s="133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IF(SOURCE!$R$2-LEN(SOURCE!C61) &gt;= 0, REPT(" ",SOURCE!$R$2-LEN(SOURCE!C61)), "")&amp;
      SOURCE!D61&amp;", "&amp; IF(SOURCE!$S$2-LEN(SOURCE!D61) &gt;= 0, REPT(" ",SOURCE!$S$2-LEN(SOURCE!D61)), "")&amp;
      SOURCE!E61&amp;", "&amp; IF(SOURCE!$T$2-LEN(SOURCE!E61) &gt;=0, REPT(" ",SOURCE!$T$2-LEN(SOURCE!E61)), "")&amp;
      SOURCE!F61&amp;", "&amp; IF(SOURCE!$U$2-LEN(SOURCE!F61) &gt;= 0, REPT(" ",SOURCE!$U$2-LEN(SOURCE!F61)+2), "")&amp;"("&amp;
      SUBSTITUTE(TEXT(SOURCE!G61,"??0"),"  ","")&amp;" &lt;&lt; TAM_MAX_BITS) |"&amp; IF(SOURCE!$V$2-3 &gt;= 0, REPT(" ",MAX(1,SOURCE!$V$2-5+4+1-1-LEN(  IF(ISTEXT(SOURCE!H61),SOURCE!H61,  SUBSTITUTE(SUBSTITUTE(TEXT(SOURCE!H61,"????0"),"  ","")," ",""))   ))), "")&amp;
       IF(ISTEXT(SOURCE!H61),SOURCE!H61, SUBSTITUTE(SUBSTITUTE(TEXT(SOURCE!H61,"????0"),"  ","")," ",""))   &amp;","&amp; IF(SOURCE!$W$2-3 &gt;= 0, REPT(" ",SOURCE!$W$2-3-5), "")&amp;
      SOURCE!I61&amp;
" | "&amp; IF(SOURCE!$X$2-LEN(SOURCE!I61) &gt;= 0, REPT(" ",SOURCE!$X$2-LEN(SOURCE!I61)), "")&amp;
      SOURCE!J61&amp;      IF(SOURCE!$Y$2-LEN(SOURCE!J61) &gt;= 0, REPT(" ",SOURCE!$Y$2-LEN(SOURCE!J61)), "")&amp;
" | "&amp; IF(SOURCE!$X$2-LEN(SOURCE!I61) &gt;= 0, REPT(" ",SOURCE!$X$2-LEN(SOURCE!I61)), "")&amp;
      SOURCE!K61&amp;      IF(SOURCE!$Y$2-LEN(SOURCE!K61) &gt;= 0, REPT(" ",SOURCE!$Z$2-LEN(SOURCE!K61)), "")&amp;
" | "&amp; SOURCE!L61&amp;      IF(SOURCE!$AB$2-LEN(SOURCE!L61) &gt;= 0, REPT(" ",SOURCE!$AB$2-LEN(SOURCE!L61)), "")&amp;
" | "&amp; SOURCE!M61&amp;      IF(SOURCE!$AC$2-LEN(SOURCE!M61) &gt;= 0, REPT(" ",SOURCE!$AC$2-LEN(SOURCE!M61)),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31, CAT_FNCT | SLS_ENABLED   | US_UNCHANGED | EIM_DISABLED | PTP_REGISTER     },</v>
      </c>
    </row>
    <row r="62" spans="1:1">
      <c r="A62" s="133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IF(SOURCE!$R$2-LEN(SOURCE!C62) &gt;= 0, REPT(" ",SOURCE!$R$2-LEN(SOURCE!C62)), "")&amp;
      SOURCE!D62&amp;", "&amp; IF(SOURCE!$S$2-LEN(SOURCE!D62) &gt;= 0, REPT(" ",SOURCE!$S$2-LEN(SOURCE!D62)), "")&amp;
      SOURCE!E62&amp;", "&amp; IF(SOURCE!$T$2-LEN(SOURCE!E62) &gt;=0, REPT(" ",SOURCE!$T$2-LEN(SOURCE!E62)), "")&amp;
      SOURCE!F62&amp;", "&amp; IF(SOURCE!$U$2-LEN(SOURCE!F62) &gt;= 0, REPT(" ",SOURCE!$U$2-LEN(SOURCE!F62)+2), "")&amp;"("&amp;
      SUBSTITUTE(TEXT(SOURCE!G62,"??0"),"  ","")&amp;" &lt;&lt; TAM_MAX_BITS) |"&amp; IF(SOURCE!$V$2-3 &gt;= 0, REPT(" ",MAX(1,SOURCE!$V$2-5+4+1-1-LEN(  IF(ISTEXT(SOURCE!H62),SOURCE!H62,  SUBSTITUTE(SUBSTITUTE(TEXT(SOURCE!H62,"????0"),"  ","")," ",""))   ))), "")&amp;
       IF(ISTEXT(SOURCE!H62),SOURCE!H62, SUBSTITUTE(SUBSTITUTE(TEXT(SOURCE!H62,"????0"),"  ","")," ",""))   &amp;","&amp; IF(SOURCE!$W$2-3 &gt;= 0, REPT(" ",SOURCE!$W$2-3-5), "")&amp;
      SOURCE!I62&amp;
" | "&amp; IF(SOURCE!$X$2-LEN(SOURCE!I62) &gt;= 0, REPT(" ",SOURCE!$X$2-LEN(SOURCE!I62)), "")&amp;
      SOURCE!J62&amp;      IF(SOURCE!$Y$2-LEN(SOURCE!J62) &gt;= 0, REPT(" ",SOURCE!$Y$2-LEN(SOURCE!J62)), "")&amp;
" | "&amp; IF(SOURCE!$X$2-LEN(SOURCE!I62) &gt;= 0, REPT(" ",SOURCE!$X$2-LEN(SOURCE!I62)), "")&amp;
      SOURCE!K62&amp;      IF(SOURCE!$Y$2-LEN(SOURCE!K62) &gt;= 0, REPT(" ",SOURCE!$Z$2-LEN(SOURCE!K62)), "")&amp;
" | "&amp; SOURCE!L62&amp;      IF(SOURCE!$AB$2-LEN(SOURCE!L62) &gt;= 0, REPT(" ",SOURCE!$AB$2-LEN(SOURCE!L62)), "")&amp;
" | "&amp; SOURCE!M62&amp;      IF(SOURCE!$AC$2-LEN(SOURCE!M62) &gt;= 0, REPT(" ",SOURCE!$AC$2-LEN(SOURCE!M62)), "")&amp;
      "},"&amp;IF(SOURCE!O62&lt;&gt;"",""&amp;SOURCE!O62,"")
 )
)
)</f>
        <v>/*   57 */  { fnEntryQ,                     NOPARAM,                     "ENTRY?",                                      "ENTRY?",                                      (0 &lt;&lt; TAM_MAX_BITS) |     0, CAT_FNCT | SLS_UNCHANGED | US_UNCHANGED | EIM_DISABLED | PTP_NONE         },</v>
      </c>
    </row>
    <row r="63" spans="1:1">
      <c r="A63" s="133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IF(SOURCE!$R$2-LEN(SOURCE!C63) &gt;= 0, REPT(" ",SOURCE!$R$2-LEN(SOURCE!C63)), "")&amp;
      SOURCE!D63&amp;", "&amp; IF(SOURCE!$S$2-LEN(SOURCE!D63) &gt;= 0, REPT(" ",SOURCE!$S$2-LEN(SOURCE!D63)), "")&amp;
      SOURCE!E63&amp;", "&amp; IF(SOURCE!$T$2-LEN(SOURCE!E63) &gt;=0, REPT(" ",SOURCE!$T$2-LEN(SOURCE!E63)), "")&amp;
      SOURCE!F63&amp;", "&amp; IF(SOURCE!$U$2-LEN(SOURCE!F63) &gt;= 0, REPT(" ",SOURCE!$U$2-LEN(SOURCE!F63)+2), "")&amp;"("&amp;
      SUBSTITUTE(TEXT(SOURCE!G63,"??0"),"  ","")&amp;" &lt;&lt; TAM_MAX_BITS) |"&amp; IF(SOURCE!$V$2-3 &gt;= 0, REPT(" ",MAX(1,SOURCE!$V$2-5+4+1-1-LEN(  IF(ISTEXT(SOURCE!H63),SOURCE!H63,  SUBSTITUTE(SUBSTITUTE(TEXT(SOURCE!H63,"????0"),"  ","")," ",""))   ))), "")&amp;
       IF(ISTEXT(SOURCE!H63),SOURCE!H63, SUBSTITUTE(SUBSTITUTE(TEXT(SOURCE!H63,"????0"),"  ","")," ",""))   &amp;","&amp; IF(SOURCE!$W$2-3 &gt;= 0, REPT(" ",SOURCE!$W$2-3-5), "")&amp;
      SOURCE!I63&amp;
" | "&amp; IF(SOURCE!$X$2-LEN(SOURCE!I63) &gt;= 0, REPT(" ",SOURCE!$X$2-LEN(SOURCE!I63)), "")&amp;
      SOURCE!J63&amp;      IF(SOURCE!$Y$2-LEN(SOURCE!J63) &gt;= 0, REPT(" ",SOURCE!$Y$2-LEN(SOURCE!J63)), "")&amp;
" | "&amp; IF(SOURCE!$X$2-LEN(SOURCE!I63) &gt;= 0, REPT(" ",SOURCE!$X$2-LEN(SOURCE!I63)), "")&amp;
      SOURCE!K63&amp;      IF(SOURCE!$Y$2-LEN(SOURCE!K63) &gt;= 0, REPT(" ",SOURCE!$Z$2-LEN(SOURCE!K63)), "")&amp;
" | "&amp; SOURCE!L63&amp;      IF(SOURCE!$AB$2-LEN(SOURCE!L63) &gt;= 0, REPT(" ",SOURCE!$AB$2-LEN(SOURCE!L63)), "")&amp;
" | "&amp; SOURCE!M63&amp;      IF(SOURCE!$AC$2-LEN(SOURCE!M63) &gt;= 0, REPT(" ",SOURCE!$AC$2-LEN(SOURCE!M63)),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133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IF(SOURCE!$R$2-LEN(SOURCE!C64) &gt;= 0, REPT(" ",SOURCE!$R$2-LEN(SOURCE!C64)), "")&amp;
      SOURCE!D64&amp;", "&amp; IF(SOURCE!$S$2-LEN(SOURCE!D64) &gt;= 0, REPT(" ",SOURCE!$S$2-LEN(SOURCE!D64)), "")&amp;
      SOURCE!E64&amp;", "&amp; IF(SOURCE!$T$2-LEN(SOURCE!E64) &gt;=0, REPT(" ",SOURCE!$T$2-LEN(SOURCE!E64)), "")&amp;
      SOURCE!F64&amp;", "&amp; IF(SOURCE!$U$2-LEN(SOURCE!F64) &gt;= 0, REPT(" ",SOURCE!$U$2-LEN(SOURCE!F64)+2), "")&amp;"("&amp;
      SUBSTITUTE(TEXT(SOURCE!G64,"??0"),"  ","")&amp;" &lt;&lt; TAM_MAX_BITS) |"&amp; IF(SOURCE!$V$2-3 &gt;= 0, REPT(" ",MAX(1,SOURCE!$V$2-5+4+1-1-LEN(  IF(ISTEXT(SOURCE!H64),SOURCE!H64,  SUBSTITUTE(SUBSTITUTE(TEXT(SOURCE!H64,"????0"),"  ","")," ",""))   ))), "")&amp;
       IF(ISTEXT(SOURCE!H64),SOURCE!H64, SUBSTITUTE(SUBSTITUTE(TEXT(SOURCE!H64,"????0"),"  ","")," ",""))   &amp;","&amp; IF(SOURCE!$W$2-3 &gt;= 0, REPT(" ",SOURCE!$W$2-3-5), "")&amp;
      SOURCE!I64&amp;
" | "&amp; IF(SOURCE!$X$2-LEN(SOURCE!I64) &gt;= 0, REPT(" ",SOURCE!$X$2-LEN(SOURCE!I64)), "")&amp;
      SOURCE!J64&amp;      IF(SOURCE!$Y$2-LEN(SOURCE!J64) &gt;= 0, REPT(" ",SOURCE!$Y$2-LEN(SOURCE!J64)), "")&amp;
" | "&amp; IF(SOURCE!$X$2-LEN(SOURCE!I64) &gt;= 0, REPT(" ",SOURCE!$X$2-LEN(SOURCE!I64)), "")&amp;
      SOURCE!K64&amp;      IF(SOURCE!$Y$2-LEN(SOURCE!K64) &gt;= 0, REPT(" ",SOURCE!$Z$2-LEN(SOURCE!K64)), "")&amp;
" | "&amp; SOURCE!L64&amp;      IF(SOURCE!$AB$2-LEN(SOURCE!L64) &gt;= 0, REPT(" ",SOURCE!$AB$2-LEN(SOURCE!L64)), "")&amp;
" | "&amp; SOURCE!M64&amp;      IF(SOURCE!$AC$2-LEN(SOURCE!M64) &gt;= 0, REPT(" ",SOURCE!$AC$2-LEN(SOURCE!M64)),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133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IF(SOURCE!$R$2-LEN(SOURCE!C65) &gt;= 0, REPT(" ",SOURCE!$R$2-LEN(SOURCE!C65)), "")&amp;
      SOURCE!D65&amp;", "&amp; IF(SOURCE!$S$2-LEN(SOURCE!D65) &gt;= 0, REPT(" ",SOURCE!$S$2-LEN(SOURCE!D65)), "")&amp;
      SOURCE!E65&amp;", "&amp; IF(SOURCE!$T$2-LEN(SOURCE!E65) &gt;=0, REPT(" ",SOURCE!$T$2-LEN(SOURCE!E65)), "")&amp;
      SOURCE!F65&amp;", "&amp; IF(SOURCE!$U$2-LEN(SOURCE!F65) &gt;= 0, REPT(" ",SOURCE!$U$2-LEN(SOURCE!F65)+2), "")&amp;"("&amp;
      SUBSTITUTE(TEXT(SOURCE!G65,"??0"),"  ","")&amp;" &lt;&lt; TAM_MAX_BITS) |"&amp; IF(SOURCE!$V$2-3 &gt;= 0, REPT(" ",MAX(1,SOURCE!$V$2-5+4+1-1-LEN(  IF(ISTEXT(SOURCE!H65),SOURCE!H65,  SUBSTITUTE(SUBSTITUTE(TEXT(SOURCE!H65,"????0"),"  ","")," ",""))   ))), "")&amp;
       IF(ISTEXT(SOURCE!H65),SOURCE!H65, SUBSTITUTE(SUBSTITUTE(TEXT(SOURCE!H65,"????0"),"  ","")," ",""))   &amp;","&amp; IF(SOURCE!$W$2-3 &gt;= 0, REPT(" ",SOURCE!$W$2-3-5), "")&amp;
      SOURCE!I65&amp;
" | "&amp; IF(SOURCE!$X$2-LEN(SOURCE!I65) &gt;= 0, REPT(" ",SOURCE!$X$2-LEN(SOURCE!I65)), "")&amp;
      SOURCE!J65&amp;      IF(SOURCE!$Y$2-LEN(SOURCE!J65) &gt;= 0, REPT(" ",SOURCE!$Y$2-LEN(SOURCE!J65)), "")&amp;
" | "&amp; IF(SOURCE!$X$2-LEN(SOURCE!I65) &gt;= 0, REPT(" ",SOURCE!$X$2-LEN(SOURCE!I65)), "")&amp;
      SOURCE!K65&amp;      IF(SOURCE!$Y$2-LEN(SOURCE!K65) &gt;= 0, REPT(" ",SOURCE!$Z$2-LEN(SOURCE!K65)), "")&amp;
" | "&amp; SOURCE!L65&amp;      IF(SOURCE!$AB$2-LEN(SOURCE!L65) &gt;= 0, REPT(" ",SOURCE!$AB$2-LEN(SOURCE!L65)), "")&amp;
" | "&amp; SOURCE!M65&amp;      IF(SOURCE!$AC$2-LEN(SOURCE!M65) &gt;= 0, REPT(" ",SOURCE!$AC$2-LEN(SOURCE!M65)),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133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IF(SOURCE!$R$2-LEN(SOURCE!C66) &gt;= 0, REPT(" ",SOURCE!$R$2-LEN(SOURCE!C66)), "")&amp;
      SOURCE!D66&amp;", "&amp; IF(SOURCE!$S$2-LEN(SOURCE!D66) &gt;= 0, REPT(" ",SOURCE!$S$2-LEN(SOURCE!D66)), "")&amp;
      SOURCE!E66&amp;", "&amp; IF(SOURCE!$T$2-LEN(SOURCE!E66) &gt;=0, REPT(" ",SOURCE!$T$2-LEN(SOURCE!E66)), "")&amp;
      SOURCE!F66&amp;", "&amp; IF(SOURCE!$U$2-LEN(SOURCE!F66) &gt;= 0, REPT(" ",SOURCE!$U$2-LEN(SOURCE!F66)+2), "")&amp;"("&amp;
      SUBSTITUTE(TEXT(SOURCE!G66,"??0"),"  ","")&amp;" &lt;&lt; TAM_MAX_BITS) |"&amp; IF(SOURCE!$V$2-3 &gt;= 0, REPT(" ",MAX(1,SOURCE!$V$2-5+4+1-1-LEN(  IF(ISTEXT(SOURCE!H66),SOURCE!H66,  SUBSTITUTE(SUBSTITUTE(TEXT(SOURCE!H66,"????0"),"  ","")," ",""))   ))), "")&amp;
       IF(ISTEXT(SOURCE!H66),SOURCE!H66, SUBSTITUTE(SUBSTITUTE(TEXT(SOURCE!H66,"????0"),"  ","")," ",""))   &amp;","&amp; IF(SOURCE!$W$2-3 &gt;= 0, REPT(" ",SOURCE!$W$2-3-5), "")&amp;
      SOURCE!I66&amp;
" | "&amp; IF(SOURCE!$X$2-LEN(SOURCE!I66) &gt;= 0, REPT(" ",SOURCE!$X$2-LEN(SOURCE!I66)), "")&amp;
      SOURCE!J66&amp;      IF(SOURCE!$Y$2-LEN(SOURCE!J66) &gt;= 0, REPT(" ",SOURCE!$Y$2-LEN(SOURCE!J66)), "")&amp;
" | "&amp; IF(SOURCE!$X$2-LEN(SOURCE!I66) &gt;= 0, REPT(" ",SOURCE!$X$2-LEN(SOURCE!I66)), "")&amp;
      SOURCE!K66&amp;      IF(SOURCE!$Y$2-LEN(SOURCE!K66) &gt;= 0, REPT(" ",SOURCE!$Z$2-LEN(SOURCE!K66)), "")&amp;
" | "&amp; SOURCE!L66&amp;      IF(SOURCE!$AB$2-LEN(SOURCE!L66) &gt;= 0, REPT(" ",SOURCE!$AB$2-LEN(SOURCE!L66)), "")&amp;
" | "&amp; SOURCE!M66&amp;      IF(SOURCE!$AC$2-LEN(SOURCE!M66) &gt;= 0, REPT(" ",SOURCE!$AC$2-LEN(SOURCE!M66)),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133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IF(SOURCE!$R$2-LEN(SOURCE!C67) &gt;= 0, REPT(" ",SOURCE!$R$2-LEN(SOURCE!C67)), "")&amp;
      SOURCE!D67&amp;", "&amp; IF(SOURCE!$S$2-LEN(SOURCE!D67) &gt;= 0, REPT(" ",SOURCE!$S$2-LEN(SOURCE!D67)), "")&amp;
      SOURCE!E67&amp;", "&amp; IF(SOURCE!$T$2-LEN(SOURCE!E67) &gt;=0, REPT(" ",SOURCE!$T$2-LEN(SOURCE!E67)), "")&amp;
      SOURCE!F67&amp;", "&amp; IF(SOURCE!$U$2-LEN(SOURCE!F67) &gt;= 0, REPT(" ",SOURCE!$U$2-LEN(SOURCE!F67)+2), "")&amp;"("&amp;
      SUBSTITUTE(TEXT(SOURCE!G67,"??0"),"  ","")&amp;" &lt;&lt; TAM_MAX_BITS) |"&amp; IF(SOURCE!$V$2-3 &gt;= 0, REPT(" ",MAX(1,SOURCE!$V$2-5+4+1-1-LEN(  IF(ISTEXT(SOURCE!H67),SOURCE!H67,  SUBSTITUTE(SUBSTITUTE(TEXT(SOURCE!H67,"????0"),"  ","")," ",""))   ))), "")&amp;
       IF(ISTEXT(SOURCE!H67),SOURCE!H67, SUBSTITUTE(SUBSTITUTE(TEXT(SOURCE!H67,"????0"),"  ","")," ",""))   &amp;","&amp; IF(SOURCE!$W$2-3 &gt;= 0, REPT(" ",SOURCE!$W$2-3-5), "")&amp;
      SOURCE!I67&amp;
" | "&amp; IF(SOURCE!$X$2-LEN(SOURCE!I67) &gt;= 0, REPT(" ",SOURCE!$X$2-LEN(SOURCE!I67)), "")&amp;
      SOURCE!J67&amp;      IF(SOURCE!$Y$2-LEN(SOURCE!J67) &gt;= 0, REPT(" ",SOURCE!$Y$2-LEN(SOURCE!J67)), "")&amp;
" | "&amp; IF(SOURCE!$X$2-LEN(SOURCE!I67) &gt;= 0, REPT(" ",SOURCE!$X$2-LEN(SOURCE!I67)), "")&amp;
      SOURCE!K67&amp;      IF(SOURCE!$Y$2-LEN(SOURCE!K67) &gt;= 0, REPT(" ",SOURCE!$Z$2-LEN(SOURCE!K67)), "")&amp;
" | "&amp; SOURCE!L67&amp;      IF(SOURCE!$AB$2-LEN(SOURCE!L67) &gt;= 0, REPT(" ",SOURCE!$AB$2-LEN(SOURCE!L67)), "")&amp;
" | "&amp; SOURCE!M67&amp;      IF(SOURCE!$AC$2-LEN(SOURCE!M67) &gt;= 0, REPT(" ",SOURCE!$AC$2-LEN(SOURCE!M67)),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133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IF(SOURCE!$R$2-LEN(SOURCE!C68) &gt;= 0, REPT(" ",SOURCE!$R$2-LEN(SOURCE!C68)), "")&amp;
      SOURCE!D68&amp;", "&amp; IF(SOURCE!$S$2-LEN(SOURCE!D68) &gt;= 0, REPT(" ",SOURCE!$S$2-LEN(SOURCE!D68)), "")&amp;
      SOURCE!E68&amp;", "&amp; IF(SOURCE!$T$2-LEN(SOURCE!E68) &gt;=0, REPT(" ",SOURCE!$T$2-LEN(SOURCE!E68)), "")&amp;
      SOURCE!F68&amp;", "&amp; IF(SOURCE!$U$2-LEN(SOURCE!F68) &gt;= 0, REPT(" ",SOURCE!$U$2-LEN(SOURCE!F68)+2), "")&amp;"("&amp;
      SUBSTITUTE(TEXT(SOURCE!G68,"??0"),"  ","")&amp;" &lt;&lt; TAM_MAX_BITS) |"&amp; IF(SOURCE!$V$2-3 &gt;= 0, REPT(" ",MAX(1,SOURCE!$V$2-5+4+1-1-LEN(  IF(ISTEXT(SOURCE!H68),SOURCE!H68,  SUBSTITUTE(SUBSTITUTE(TEXT(SOURCE!H68,"????0"),"  ","")," ",""))   ))), "")&amp;
       IF(ISTEXT(SOURCE!H68),SOURCE!H68, SUBSTITUTE(SUBSTITUTE(TEXT(SOURCE!H68,"????0"),"  ","")," ",""))   &amp;","&amp; IF(SOURCE!$W$2-3 &gt;= 0, REPT(" ",SOURCE!$W$2-3-5), "")&amp;
      SOURCE!I68&amp;
" | "&amp; IF(SOURCE!$X$2-LEN(SOURCE!I68) &gt;= 0, REPT(" ",SOURCE!$X$2-LEN(SOURCE!I68)), "")&amp;
      SOURCE!J68&amp;      IF(SOURCE!$Y$2-LEN(SOURCE!J68) &gt;= 0, REPT(" ",SOURCE!$Y$2-LEN(SOURCE!J68)), "")&amp;
" | "&amp; IF(SOURCE!$X$2-LEN(SOURCE!I68) &gt;= 0, REPT(" ",SOURCE!$X$2-LEN(SOURCE!I68)), "")&amp;
      SOURCE!K68&amp;      IF(SOURCE!$Y$2-LEN(SOURCE!K68) &gt;= 0, REPT(" ",SOURCE!$Z$2-LEN(SOURCE!K68)), "")&amp;
" | "&amp; SOURCE!L68&amp;      IF(SOURCE!$AB$2-LEN(SOURCE!L68) &gt;= 0, REPT(" ",SOURCE!$AB$2-LEN(SOURCE!L68)), "")&amp;
" | "&amp; SOURCE!M68&amp;      IF(SOURCE!$AC$2-LEN(SOURCE!M68) &gt;= 0, REPT(" ",SOURCE!$AC$2-LEN(SOURCE!M68)),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133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IF(SOURCE!$R$2-LEN(SOURCE!C69) &gt;= 0, REPT(" ",SOURCE!$R$2-LEN(SOURCE!C69)), "")&amp;
      SOURCE!D69&amp;", "&amp; IF(SOURCE!$S$2-LEN(SOURCE!D69) &gt;= 0, REPT(" ",SOURCE!$S$2-LEN(SOURCE!D69)), "")&amp;
      SOURCE!E69&amp;", "&amp; IF(SOURCE!$T$2-LEN(SOURCE!E69) &gt;=0, REPT(" ",SOURCE!$T$2-LEN(SOURCE!E69)), "")&amp;
      SOURCE!F69&amp;", "&amp; IF(SOURCE!$U$2-LEN(SOURCE!F69) &gt;= 0, REPT(" ",SOURCE!$U$2-LEN(SOURCE!F69)+2), "")&amp;"("&amp;
      SUBSTITUTE(TEXT(SOURCE!G69,"??0"),"  ","")&amp;" &lt;&lt; TAM_MAX_BITS) |"&amp; IF(SOURCE!$V$2-3 &gt;= 0, REPT(" ",MAX(1,SOURCE!$V$2-5+4+1-1-LEN(  IF(ISTEXT(SOURCE!H69),SOURCE!H69,  SUBSTITUTE(SUBSTITUTE(TEXT(SOURCE!H69,"????0"),"  ","")," ",""))   ))), "")&amp;
       IF(ISTEXT(SOURCE!H69),SOURCE!H69, SUBSTITUTE(SUBSTITUTE(TEXT(SOURCE!H69,"????0"),"  ","")," ",""))   &amp;","&amp; IF(SOURCE!$W$2-3 &gt;= 0, REPT(" ",SOURCE!$W$2-3-5), "")&amp;
      SOURCE!I69&amp;
" | "&amp; IF(SOURCE!$X$2-LEN(SOURCE!I69) &gt;= 0, REPT(" ",SOURCE!$X$2-LEN(SOURCE!I69)), "")&amp;
      SOURCE!J69&amp;      IF(SOURCE!$Y$2-LEN(SOURCE!J69) &gt;= 0, REPT(" ",SOURCE!$Y$2-LEN(SOURCE!J69)), "")&amp;
" | "&amp; IF(SOURCE!$X$2-LEN(SOURCE!I69) &gt;= 0, REPT(" ",SOURCE!$X$2-LEN(SOURCE!I69)), "")&amp;
      SOURCE!K69&amp;      IF(SOURCE!$Y$2-LEN(SOURCE!K69) &gt;= 0, REPT(" ",SOURCE!$Z$2-LEN(SOURCE!K69)), "")&amp;
" | "&amp; SOURCE!L69&amp;      IF(SOURCE!$AB$2-LEN(SOURCE!L69) &gt;= 0, REPT(" ",SOURCE!$AB$2-LEN(SOURCE!L69)), "")&amp;
" | "&amp; SOURCE!M69&amp;      IF(SOURCE!$AC$2-LEN(SOURCE!M69) &gt;= 0, REPT(" ",SOURCE!$AC$2-LEN(SOURCE!M69)),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133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IF(SOURCE!$R$2-LEN(SOURCE!C70) &gt;= 0, REPT(" ",SOURCE!$R$2-LEN(SOURCE!C70)), "")&amp;
      SOURCE!D70&amp;", "&amp; IF(SOURCE!$S$2-LEN(SOURCE!D70) &gt;= 0, REPT(" ",SOURCE!$S$2-LEN(SOURCE!D70)), "")&amp;
      SOURCE!E70&amp;", "&amp; IF(SOURCE!$T$2-LEN(SOURCE!E70) &gt;=0, REPT(" ",SOURCE!$T$2-LEN(SOURCE!E70)), "")&amp;
      SOURCE!F70&amp;", "&amp; IF(SOURCE!$U$2-LEN(SOURCE!F70) &gt;= 0, REPT(" ",SOURCE!$U$2-LEN(SOURCE!F70)+2), "")&amp;"("&amp;
      SUBSTITUTE(TEXT(SOURCE!G70,"??0"),"  ","")&amp;" &lt;&lt; TAM_MAX_BITS) |"&amp; IF(SOURCE!$V$2-3 &gt;= 0, REPT(" ",MAX(1,SOURCE!$V$2-5+4+1-1-LEN(  IF(ISTEXT(SOURCE!H70),SOURCE!H70,  SUBSTITUTE(SUBSTITUTE(TEXT(SOURCE!H70,"????0"),"  ","")," ",""))   ))), "")&amp;
       IF(ISTEXT(SOURCE!H70),SOURCE!H70, SUBSTITUTE(SUBSTITUTE(TEXT(SOURCE!H70,"????0"),"  ","")," ",""))   &amp;","&amp; IF(SOURCE!$W$2-3 &gt;= 0, REPT(" ",SOURCE!$W$2-3-5), "")&amp;
      SOURCE!I70&amp;
" | "&amp; IF(SOURCE!$X$2-LEN(SOURCE!I70) &gt;= 0, REPT(" ",SOURCE!$X$2-LEN(SOURCE!I70)), "")&amp;
      SOURCE!J70&amp;      IF(SOURCE!$Y$2-LEN(SOURCE!J70) &gt;= 0, REPT(" ",SOURCE!$Y$2-LEN(SOURCE!J70)), "")&amp;
" | "&amp; IF(SOURCE!$X$2-LEN(SOURCE!I70) &gt;= 0, REPT(" ",SOURCE!$X$2-LEN(SOURCE!I70)), "")&amp;
      SOURCE!K70&amp;      IF(SOURCE!$Y$2-LEN(SOURCE!K70) &gt;= 0, REPT(" ",SOURCE!$Z$2-LEN(SOURCE!K70)), "")&amp;
" | "&amp; SOURCE!L70&amp;      IF(SOURCE!$AB$2-LEN(SOURCE!L70) &gt;= 0, REPT(" ",SOURCE!$AB$2-LEN(SOURCE!L70)), "")&amp;
" | "&amp; SOURCE!M70&amp;      IF(SOURCE!$AC$2-LEN(SOURCE!M70) &gt;= 0, REPT(" ",SOURCE!$AC$2-LEN(SOURCE!M70)), "")&amp;
      "},"&amp;IF(SOURCE!O70&lt;&gt;"",""&amp;SOURCE!O70,"")
 )
)
)</f>
        <v>/*   65 */  { fnExp,                        NOPARAM,                     "e" STD_SUP_x,                                 "e" STD_SUP_x,                                 (0 &lt;&lt; TAM_MAX_BITS) |     0, CAT_FNCT | SLS_ENABLED   | US_ENABLED   | EIM_ENABLED  | PTP_NONE         },</v>
      </c>
    </row>
    <row r="71" spans="1:1">
      <c r="A71" s="133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IF(SOURCE!$R$2-LEN(SOURCE!C71) &gt;= 0, REPT(" ",SOURCE!$R$2-LEN(SOURCE!C71)), "")&amp;
      SOURCE!D71&amp;", "&amp; IF(SOURCE!$S$2-LEN(SOURCE!D71) &gt;= 0, REPT(" ",SOURCE!$S$2-LEN(SOURCE!D71)), "")&amp;
      SOURCE!E71&amp;", "&amp; IF(SOURCE!$T$2-LEN(SOURCE!E71) &gt;=0, REPT(" ",SOURCE!$T$2-LEN(SOURCE!E71)), "")&amp;
      SOURCE!F71&amp;", "&amp; IF(SOURCE!$U$2-LEN(SOURCE!F71) &gt;= 0, REPT(" ",SOURCE!$U$2-LEN(SOURCE!F71)+2), "")&amp;"("&amp;
      SUBSTITUTE(TEXT(SOURCE!G71,"??0"),"  ","")&amp;" &lt;&lt; TAM_MAX_BITS) |"&amp; IF(SOURCE!$V$2-3 &gt;= 0, REPT(" ",MAX(1,SOURCE!$V$2-5+4+1-1-LEN(  IF(ISTEXT(SOURCE!H71),SOURCE!H71,  SUBSTITUTE(SUBSTITUTE(TEXT(SOURCE!H71,"????0"),"  ","")," ",""))   ))), "")&amp;
       IF(ISTEXT(SOURCE!H71),SOURCE!H71, SUBSTITUTE(SUBSTITUTE(TEXT(SOURCE!H71,"????0"),"  ","")," ",""))   &amp;","&amp; IF(SOURCE!$W$2-3 &gt;= 0, REPT(" ",SOURCE!$W$2-3-5), "")&amp;
      SOURCE!I71&amp;
" | "&amp; IF(SOURCE!$X$2-LEN(SOURCE!I71) &gt;= 0, REPT(" ",SOURCE!$X$2-LEN(SOURCE!I71)), "")&amp;
      SOURCE!J71&amp;      IF(SOURCE!$Y$2-LEN(SOURCE!J71) &gt;= 0, REPT(" ",SOURCE!$Y$2-LEN(SOURCE!J71)), "")&amp;
" | "&amp; IF(SOURCE!$X$2-LEN(SOURCE!I71) &gt;= 0, REPT(" ",SOURCE!$X$2-LEN(SOURCE!I71)), "")&amp;
      SOURCE!K71&amp;      IF(SOURCE!$Y$2-LEN(SOURCE!K71) &gt;= 0, REPT(" ",SOURCE!$Z$2-LEN(SOURCE!K71)), "")&amp;
" | "&amp; SOURCE!L71&amp;      IF(SOURCE!$AB$2-LEN(SOURCE!L71) &gt;= 0, REPT(" ",SOURCE!$AB$2-LEN(SOURCE!L71)), "")&amp;
" | "&amp; SOURCE!M71&amp;      IF(SOURCE!$AC$2-LEN(SOURCE!M71) &gt;= 0, REPT(" ",SOURCE!$AC$2-LEN(SOURCE!M71)), "")&amp;
      "},"&amp;IF(SOURCE!O71&lt;&gt;"",""&amp;SOURCE!O71,"")
 )
)
)</f>
        <v>/*   66 */  { fnRound, 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72" spans="1:1">
      <c r="A72" s="133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IF(SOURCE!$R$2-LEN(SOURCE!C72) &gt;= 0, REPT(" ",SOURCE!$R$2-LEN(SOURCE!C72)), "")&amp;
      SOURCE!D72&amp;", "&amp; IF(SOURCE!$S$2-LEN(SOURCE!D72) &gt;= 0, REPT(" ",SOURCE!$S$2-LEN(SOURCE!D72)), "")&amp;
      SOURCE!E72&amp;", "&amp; IF(SOURCE!$T$2-LEN(SOURCE!E72) &gt;=0, REPT(" ",SOURCE!$T$2-LEN(SOURCE!E72)), "")&amp;
      SOURCE!F72&amp;", "&amp; IF(SOURCE!$U$2-LEN(SOURCE!F72) &gt;= 0, REPT(" ",SOURCE!$U$2-LEN(SOURCE!F72)+2), "")&amp;"("&amp;
      SUBSTITUTE(TEXT(SOURCE!G72,"??0"),"  ","")&amp;" &lt;&lt; TAM_MAX_BITS) |"&amp; IF(SOURCE!$V$2-3 &gt;= 0, REPT(" ",MAX(1,SOURCE!$V$2-5+4+1-1-LEN(  IF(ISTEXT(SOURCE!H72),SOURCE!H72,  SUBSTITUTE(SUBSTITUTE(TEXT(SOURCE!H72,"????0"),"  ","")," ",""))   ))), "")&amp;
       IF(ISTEXT(SOURCE!H72),SOURCE!H72, SUBSTITUTE(SUBSTITUTE(TEXT(SOURCE!H72,"????0"),"  ","")," ",""))   &amp;","&amp; IF(SOURCE!$W$2-3 &gt;= 0, REPT(" ",SOURCE!$W$2-3-5), "")&amp;
      SOURCE!I72&amp;
" | "&amp; IF(SOURCE!$X$2-LEN(SOURCE!I72) &gt;= 0, REPT(" ",SOURCE!$X$2-LEN(SOURCE!I72)), "")&amp;
      SOURCE!J72&amp;      IF(SOURCE!$Y$2-LEN(SOURCE!J72) &gt;= 0, REPT(" ",SOURCE!$Y$2-LEN(SOURCE!J72)), "")&amp;
" | "&amp; IF(SOURCE!$X$2-LEN(SOURCE!I72) &gt;= 0, REPT(" ",SOURCE!$X$2-LEN(SOURCE!I72)), "")&amp;
      SOURCE!K72&amp;      IF(SOURCE!$Y$2-LEN(SOURCE!K72) &gt;= 0, REPT(" ",SOURCE!$Z$2-LEN(SOURCE!K72)), "")&amp;
" | "&amp; SOURCE!L72&amp;      IF(SOURCE!$AB$2-LEN(SOURCE!L72) &gt;= 0, REPT(" ",SOURCE!$AB$2-LEN(SOURCE!L72)), "")&amp;
" | "&amp; SOURCE!M72&amp;      IF(SOURCE!$AC$2-LEN(SOURCE!M72) &gt;= 0, REPT(" ",SOURCE!$AC$2-LEN(SOURCE!M72)),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133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IF(SOURCE!$R$2-LEN(SOURCE!C73) &gt;= 0, REPT(" ",SOURCE!$R$2-LEN(SOURCE!C73)), "")&amp;
      SOURCE!D73&amp;", "&amp; IF(SOURCE!$S$2-LEN(SOURCE!D73) &gt;= 0, REPT(" ",SOURCE!$S$2-LEN(SOURCE!D73)), "")&amp;
      SOURCE!E73&amp;", "&amp; IF(SOURCE!$T$2-LEN(SOURCE!E73) &gt;=0, REPT(" ",SOURCE!$T$2-LEN(SOURCE!E73)), "")&amp;
      SOURCE!F73&amp;", "&amp; IF(SOURCE!$U$2-LEN(SOURCE!F73) &gt;= 0, REPT(" ",SOURCE!$U$2-LEN(SOURCE!F73)+2), "")&amp;"("&amp;
      SUBSTITUTE(TEXT(SOURCE!G73,"??0"),"  ","")&amp;" &lt;&lt; TAM_MAX_BITS) |"&amp; IF(SOURCE!$V$2-3 &gt;= 0, REPT(" ",MAX(1,SOURCE!$V$2-5+4+1-1-LEN(  IF(ISTEXT(SOURCE!H73),SOURCE!H73,  SUBSTITUTE(SUBSTITUTE(TEXT(SOURCE!H73,"????0"),"  ","")," ",""))   ))), "")&amp;
       IF(ISTEXT(SOURCE!H73),SOURCE!H73, SUBSTITUTE(SUBSTITUTE(TEXT(SOURCE!H73,"????0"),"  ","")," ",""))   &amp;","&amp; IF(SOURCE!$W$2-3 &gt;= 0, REPT(" ",SOURCE!$W$2-3-5), "")&amp;
      SOURCE!I73&amp;
" | "&amp; IF(SOURCE!$X$2-LEN(SOURCE!I73) &gt;= 0, REPT(" ",SOURCE!$X$2-LEN(SOURCE!I73)), "")&amp;
      SOURCE!J73&amp;      IF(SOURCE!$Y$2-LEN(SOURCE!J73) &gt;= 0, REPT(" ",SOURCE!$Y$2-LEN(SOURCE!J73)), "")&amp;
" | "&amp; IF(SOURCE!$X$2-LEN(SOURCE!I73) &gt;= 0, REPT(" ",SOURCE!$X$2-LEN(SOURCE!I73)), "")&amp;
      SOURCE!K73&amp;      IF(SOURCE!$Y$2-LEN(SOURCE!K73) &gt;= 0, REPT(" ",SOURCE!$Z$2-LEN(SOURCE!K73)), "")&amp;
" | "&amp; SOURCE!L73&amp;      IF(SOURCE!$AB$2-LEN(SOURCE!L73) &gt;= 0, REPT(" ",SOURCE!$AB$2-LEN(SOURCE!L73)), "")&amp;
" | "&amp; SOURCE!M73&amp;      IF(SOURCE!$AC$2-LEN(SOURCE!M73) &gt;= 0, REPT(" ",SOURCE!$AC$2-LEN(SOURCE!M73)), "")&amp;
      "},"&amp;IF(SOURCE!O73&lt;&gt;"",""&amp;SOURCE!O73,"")
 )
)
)</f>
        <v>/*   68 */  { fnLog2,                       NOPARAM/*#JM#*/,             "LB",                                          "LB x",                                        (0 &lt;&lt; TAM_MAX_BITS) |     0, CAT_FNCT | SLS_ENABLED   | US_ENABLED   | EIM_ENABLED  | PTP_NONE         },</v>
      </c>
    </row>
    <row r="74" spans="1:1">
      <c r="A74" s="133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IF(SOURCE!$R$2-LEN(SOURCE!C74) &gt;= 0, REPT(" ",SOURCE!$R$2-LEN(SOURCE!C74)), "")&amp;
      SOURCE!D74&amp;", "&amp; IF(SOURCE!$S$2-LEN(SOURCE!D74) &gt;= 0, REPT(" ",SOURCE!$S$2-LEN(SOURCE!D74)), "")&amp;
      SOURCE!E74&amp;", "&amp; IF(SOURCE!$T$2-LEN(SOURCE!E74) &gt;=0, REPT(" ",SOURCE!$T$2-LEN(SOURCE!E74)), "")&amp;
      SOURCE!F74&amp;", "&amp; IF(SOURCE!$U$2-LEN(SOURCE!F74) &gt;= 0, REPT(" ",SOURCE!$U$2-LEN(SOURCE!F74)+2), "")&amp;"("&amp;
      SUBSTITUTE(TEXT(SOURCE!G74,"??0"),"  ","")&amp;" &lt;&lt; TAM_MAX_BITS) |"&amp; IF(SOURCE!$V$2-3 &gt;= 0, REPT(" ",MAX(1,SOURCE!$V$2-5+4+1-1-LEN(  IF(ISTEXT(SOURCE!H74),SOURCE!H74,  SUBSTITUTE(SUBSTITUTE(TEXT(SOURCE!H74,"????0"),"  ","")," ",""))   ))), "")&amp;
       IF(ISTEXT(SOURCE!H74),SOURCE!H74, SUBSTITUTE(SUBSTITUTE(TEXT(SOURCE!H74,"????0"),"  ","")," ",""))   &amp;","&amp; IF(SOURCE!$W$2-3 &gt;= 0, REPT(" ",SOURCE!$W$2-3-5), "")&amp;
      SOURCE!I74&amp;
" | "&amp; IF(SOURCE!$X$2-LEN(SOURCE!I74) &gt;= 0, REPT(" ",SOURCE!$X$2-LEN(SOURCE!I74)), "")&amp;
      SOURCE!J74&amp;      IF(SOURCE!$Y$2-LEN(SOURCE!J74) &gt;= 0, REPT(" ",SOURCE!$Y$2-LEN(SOURCE!J74)), "")&amp;
" | "&amp; IF(SOURCE!$X$2-LEN(SOURCE!I74) &gt;= 0, REPT(" ",SOURCE!$X$2-LEN(SOURCE!I74)), "")&amp;
      SOURCE!K74&amp;      IF(SOURCE!$Y$2-LEN(SOURCE!K74) &gt;= 0, REPT(" ",SOURCE!$Z$2-LEN(SOURCE!K74)), "")&amp;
" | "&amp; SOURCE!L74&amp;      IF(SOURCE!$AB$2-LEN(SOURCE!L74) &gt;= 0, REPT(" ",SOURCE!$AB$2-LEN(SOURCE!L74)), "")&amp;
" | "&amp; SOURCE!M74&amp;      IF(SOURCE!$AC$2-LEN(SOURCE!M74) &gt;= 0, REPT(" ",SOURCE!$AC$2-LEN(SOURCE!M74)),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133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IF(SOURCE!$R$2-LEN(SOURCE!C75) &gt;= 0, REPT(" ",SOURCE!$R$2-LEN(SOURCE!C75)), "")&amp;
      SOURCE!D75&amp;", "&amp; IF(SOURCE!$S$2-LEN(SOURCE!D75) &gt;= 0, REPT(" ",SOURCE!$S$2-LEN(SOURCE!D75)), "")&amp;
      SOURCE!E75&amp;", "&amp; IF(SOURCE!$T$2-LEN(SOURCE!E75) &gt;=0, REPT(" ",SOURCE!$T$2-LEN(SOURCE!E75)), "")&amp;
      SOURCE!F75&amp;", "&amp; IF(SOURCE!$U$2-LEN(SOURCE!F75) &gt;= 0, REPT(" ",SOURCE!$U$2-LEN(SOURCE!F75)+2), "")&amp;"("&amp;
      SUBSTITUTE(TEXT(SOURCE!G75,"??0"),"  ","")&amp;" &lt;&lt; TAM_MAX_BITS) |"&amp; IF(SOURCE!$V$2-3 &gt;= 0, REPT(" ",MAX(1,SOURCE!$V$2-5+4+1-1-LEN(  IF(ISTEXT(SOURCE!H75),SOURCE!H75,  SUBSTITUTE(SUBSTITUTE(TEXT(SOURCE!H75,"????0"),"  ","")," ",""))   ))), "")&amp;
       IF(ISTEXT(SOURCE!H75),SOURCE!H75, SUBSTITUTE(SUBSTITUTE(TEXT(SOURCE!H75,"????0"),"  ","")," ",""))   &amp;","&amp; IF(SOURCE!$W$2-3 &gt;= 0, REPT(" ",SOURCE!$W$2-3-5), "")&amp;
      SOURCE!I75&amp;
" | "&amp; IF(SOURCE!$X$2-LEN(SOURCE!I75) &gt;= 0, REPT(" ",SOURCE!$X$2-LEN(SOURCE!I75)), "")&amp;
      SOURCE!J75&amp;      IF(SOURCE!$Y$2-LEN(SOURCE!J75) &gt;= 0, REPT(" ",SOURCE!$Y$2-LEN(SOURCE!J75)), "")&amp;
" | "&amp; IF(SOURCE!$X$2-LEN(SOURCE!I75) &gt;= 0, REPT(" ",SOURCE!$X$2-LEN(SOURCE!I75)), "")&amp;
      SOURCE!K75&amp;      IF(SOURCE!$Y$2-LEN(SOURCE!K75) &gt;= 0, REPT(" ",SOURCE!$Z$2-LEN(SOURCE!K75)), "")&amp;
" | "&amp; SOURCE!L75&amp;      IF(SOURCE!$AB$2-LEN(SOURCE!L75) &gt;= 0, REPT(" ",SOURCE!$AB$2-LEN(SOURCE!L75)), "")&amp;
" | "&amp; SOURCE!M75&amp;      IF(SOURCE!$AC$2-LEN(SOURCE!M75) &gt;= 0, REPT(" ",SOURCE!$AC$2-LEN(SOURCE!M75)),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133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IF(SOURCE!$R$2-LEN(SOURCE!C76) &gt;= 0, REPT(" ",SOURCE!$R$2-LEN(SOURCE!C76)), "")&amp;
      SOURCE!D76&amp;", "&amp; IF(SOURCE!$S$2-LEN(SOURCE!D76) &gt;= 0, REPT(" ",SOURCE!$S$2-LEN(SOURCE!D76)), "")&amp;
      SOURCE!E76&amp;", "&amp; IF(SOURCE!$T$2-LEN(SOURCE!E76) &gt;=0, REPT(" ",SOURCE!$T$2-LEN(SOURCE!E76)), "")&amp;
      SOURCE!F76&amp;", "&amp; IF(SOURCE!$U$2-LEN(SOURCE!F76) &gt;= 0, REPT(" ",SOURCE!$U$2-LEN(SOURCE!F76)+2), "")&amp;"("&amp;
      SUBSTITUTE(TEXT(SOURCE!G76,"??0"),"  ","")&amp;" &lt;&lt; TAM_MAX_BITS) |"&amp; IF(SOURCE!$V$2-3 &gt;= 0, REPT(" ",MAX(1,SOURCE!$V$2-5+4+1-1-LEN(  IF(ISTEXT(SOURCE!H76),SOURCE!H76,  SUBSTITUTE(SUBSTITUTE(TEXT(SOURCE!H76,"????0"),"  ","")," ",""))   ))), "")&amp;
       IF(ISTEXT(SOURCE!H76),SOURCE!H76, SUBSTITUTE(SUBSTITUTE(TEXT(SOURCE!H76,"????0"),"  ","")," ",""))   &amp;","&amp; IF(SOURCE!$W$2-3 &gt;= 0, REPT(" ",SOURCE!$W$2-3-5), "")&amp;
      SOURCE!I76&amp;
" | "&amp; IF(SOURCE!$X$2-LEN(SOURCE!I76) &gt;= 0, REPT(" ",SOURCE!$X$2-LEN(SOURCE!I76)), "")&amp;
      SOURCE!J76&amp;      IF(SOURCE!$Y$2-LEN(SOURCE!J76) &gt;= 0, REPT(" ",SOURCE!$Y$2-LEN(SOURCE!J76)), "")&amp;
" | "&amp; IF(SOURCE!$X$2-LEN(SOURCE!I76) &gt;= 0, REPT(" ",SOURCE!$X$2-LEN(SOURCE!I76)), "")&amp;
      SOURCE!K76&amp;      IF(SOURCE!$Y$2-LEN(SOURCE!K76) &gt;= 0, REPT(" ",SOURCE!$Z$2-LEN(SOURCE!K76)), "")&amp;
" | "&amp; SOURCE!L76&amp;      IF(SOURCE!$AB$2-LEN(SOURCE!L76) &gt;= 0, REPT(" ",SOURCE!$AB$2-LEN(SOURCE!L76)), "")&amp;
" | "&amp; SOURCE!M76&amp;      IF(SOURCE!$AC$2-LEN(SOURCE!M76) &gt;= 0, REPT(" ",SOURCE!$AC$2-LEN(SOURCE!M76)),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133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IF(SOURCE!$R$2-LEN(SOURCE!C77) &gt;= 0, REPT(" ",SOURCE!$R$2-LEN(SOURCE!C77)), "")&amp;
      SOURCE!D77&amp;", "&amp; IF(SOURCE!$S$2-LEN(SOURCE!D77) &gt;= 0, REPT(" ",SOURCE!$S$2-LEN(SOURCE!D77)), "")&amp;
      SOURCE!E77&amp;", "&amp; IF(SOURCE!$T$2-LEN(SOURCE!E77) &gt;=0, REPT(" ",SOURCE!$T$2-LEN(SOURCE!E77)), "")&amp;
      SOURCE!F77&amp;", "&amp; IF(SOURCE!$U$2-LEN(SOURCE!F77) &gt;= 0, REPT(" ",SOURCE!$U$2-LEN(SOURCE!F77)+2), "")&amp;"("&amp;
      SUBSTITUTE(TEXT(SOURCE!G77,"??0"),"  ","")&amp;" &lt;&lt; TAM_MAX_BITS) |"&amp; IF(SOURCE!$V$2-3 &gt;= 0, REPT(" ",MAX(1,SOURCE!$V$2-5+4+1-1-LEN(  IF(ISTEXT(SOURCE!H77),SOURCE!H77,  SUBSTITUTE(SUBSTITUTE(TEXT(SOURCE!H77,"????0"),"  ","")," ",""))   ))), "")&amp;
       IF(ISTEXT(SOURCE!H77),SOURCE!H77, SUBSTITUTE(SUBSTITUTE(TEXT(SOURCE!H77,"????0"),"  ","")," ",""))   &amp;","&amp; IF(SOURCE!$W$2-3 &gt;= 0, REPT(" ",SOURCE!$W$2-3-5), "")&amp;
      SOURCE!I77&amp;
" | "&amp; IF(SOURCE!$X$2-LEN(SOURCE!I77) &gt;= 0, REPT(" ",SOURCE!$X$2-LEN(SOURCE!I77)), "")&amp;
      SOURCE!J77&amp;      IF(SOURCE!$Y$2-LEN(SOURCE!J77) &gt;= 0, REPT(" ",SOURCE!$Y$2-LEN(SOURCE!J77)), "")&amp;
" | "&amp; IF(SOURCE!$X$2-LEN(SOURCE!I77) &gt;= 0, REPT(" ",SOURCE!$X$2-LEN(SOURCE!I77)), "")&amp;
      SOURCE!K77&amp;      IF(SOURCE!$Y$2-LEN(SOURCE!K77) &gt;= 0, REPT(" ",SOURCE!$Z$2-LEN(SOURCE!K77)), "")&amp;
" | "&amp; SOURCE!L77&amp;      IF(SOURCE!$AB$2-LEN(SOURCE!L77) &gt;= 0, REPT(" ",SOURCE!$AB$2-LEN(SOURCE!L77)), "")&amp;
" | "&amp; SOURCE!M77&amp;      IF(SOURCE!$AC$2-LEN(SOURCE!M77) &gt;= 0, REPT(" ",SOURCE!$AC$2-LEN(SOURCE!M77)),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133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IF(SOURCE!$R$2-LEN(SOURCE!C78) &gt;= 0, REPT(" ",SOURCE!$R$2-LEN(SOURCE!C78)), "")&amp;
      SOURCE!D78&amp;", "&amp; IF(SOURCE!$S$2-LEN(SOURCE!D78) &gt;= 0, REPT(" ",SOURCE!$S$2-LEN(SOURCE!D78)), "")&amp;
      SOURCE!E78&amp;", "&amp; IF(SOURCE!$T$2-LEN(SOURCE!E78) &gt;=0, REPT(" ",SOURCE!$T$2-LEN(SOURCE!E78)), "")&amp;
      SOURCE!F78&amp;", "&amp; IF(SOURCE!$U$2-LEN(SOURCE!F78) &gt;= 0, REPT(" ",SOURCE!$U$2-LEN(SOURCE!F78)+2), "")&amp;"("&amp;
      SUBSTITUTE(TEXT(SOURCE!G78,"??0"),"  ","")&amp;" &lt;&lt; TAM_MAX_BITS) |"&amp; IF(SOURCE!$V$2-3 &gt;= 0, REPT(" ",MAX(1,SOURCE!$V$2-5+4+1-1-LEN(  IF(ISTEXT(SOURCE!H78),SOURCE!H78,  SUBSTITUTE(SUBSTITUTE(TEXT(SOURCE!H78,"????0"),"  ","")," ",""))   ))), "")&amp;
       IF(ISTEXT(SOURCE!H78),SOURCE!H78, SUBSTITUTE(SUBSTITUTE(TEXT(SOURCE!H78,"????0"),"  ","")," ",""))   &amp;","&amp; IF(SOURCE!$W$2-3 &gt;= 0, REPT(" ",SOURCE!$W$2-3-5), "")&amp;
      SOURCE!I78&amp;
" | "&amp; IF(SOURCE!$X$2-LEN(SOURCE!I78) &gt;= 0, REPT(" ",SOURCE!$X$2-LEN(SOURCE!I78)), "")&amp;
      SOURCE!J78&amp;      IF(SOURCE!$Y$2-LEN(SOURCE!J78) &gt;= 0, REPT(" ",SOURCE!$Y$2-LEN(SOURCE!J78)), "")&amp;
" | "&amp; IF(SOURCE!$X$2-LEN(SOURCE!I78) &gt;= 0, REPT(" ",SOURCE!$X$2-LEN(SOURCE!I78)), "")&amp;
      SOURCE!K78&amp;      IF(SOURCE!$Y$2-LEN(SOURCE!K78) &gt;= 0, REPT(" ",SOURCE!$Z$2-LEN(SOURCE!K78)), "")&amp;
" | "&amp; SOURCE!L78&amp;      IF(SOURCE!$AB$2-LEN(SOURCE!L78) &gt;= 0, REPT(" ",SOURCE!$AB$2-LEN(SOURCE!L78)), "")&amp;
" | "&amp; SOURCE!M78&amp;      IF(SOURCE!$AC$2-LEN(SOURCE!M78) &gt;= 0, REPT(" ",SOURCE!$AC$2-LEN(SOURCE!M78)),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133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IF(SOURCE!$R$2-LEN(SOURCE!C79) &gt;= 0, REPT(" ",SOURCE!$R$2-LEN(SOURCE!C79)), "")&amp;
      SOURCE!D79&amp;", "&amp; IF(SOURCE!$S$2-LEN(SOURCE!D79) &gt;= 0, REPT(" ",SOURCE!$S$2-LEN(SOURCE!D79)), "")&amp;
      SOURCE!E79&amp;", "&amp; IF(SOURCE!$T$2-LEN(SOURCE!E79) &gt;=0, REPT(" ",SOURCE!$T$2-LEN(SOURCE!E79)), "")&amp;
      SOURCE!F79&amp;", "&amp; IF(SOURCE!$U$2-LEN(SOURCE!F79) &gt;= 0, REPT(" ",SOURCE!$U$2-LEN(SOURCE!F79)+2), "")&amp;"("&amp;
      SUBSTITUTE(TEXT(SOURCE!G79,"??0"),"  ","")&amp;" &lt;&lt; TAM_MAX_BITS) |"&amp; IF(SOURCE!$V$2-3 &gt;= 0, REPT(" ",MAX(1,SOURCE!$V$2-5+4+1-1-LEN(  IF(ISTEXT(SOURCE!H79),SOURCE!H79,  SUBSTITUTE(SUBSTITUTE(TEXT(SOURCE!H79,"????0"),"  ","")," ",""))   ))), "")&amp;
       IF(ISTEXT(SOURCE!H79),SOURCE!H79, SUBSTITUTE(SUBSTITUTE(TEXT(SOURCE!H79,"????0"),"  ","")," ",""))   &amp;","&amp; IF(SOURCE!$W$2-3 &gt;= 0, REPT(" ",SOURCE!$W$2-3-5), "")&amp;
      SOURCE!I79&amp;
" | "&amp; IF(SOURCE!$X$2-LEN(SOURCE!I79) &gt;= 0, REPT(" ",SOURCE!$X$2-LEN(SOURCE!I79)), "")&amp;
      SOURCE!J79&amp;      IF(SOURCE!$Y$2-LEN(SOURCE!J79) &gt;= 0, REPT(" ",SOURCE!$Y$2-LEN(SOURCE!J79)), "")&amp;
" | "&amp; IF(SOURCE!$X$2-LEN(SOURCE!I79) &gt;= 0, REPT(" ",SOURCE!$X$2-LEN(SOURCE!I79)), "")&amp;
      SOURCE!K79&amp;      IF(SOURCE!$Y$2-LEN(SOURCE!K79) &gt;= 0, REPT(" ",SOURCE!$Z$2-LEN(SOURCE!K79)), "")&amp;
" | "&amp; SOURCE!L79&amp;      IF(SOURCE!$AB$2-LEN(SOURCE!L79) &gt;= 0, REPT(" ",SOURCE!$AB$2-LEN(SOURCE!L79)), "")&amp;
" | "&amp; SOURCE!M79&amp;      IF(SOURCE!$AC$2-LEN(SOURCE!M79) &gt;= 0, REPT(" ",SOURCE!$AC$2-LEN(SOURCE!M79)),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133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IF(SOURCE!$R$2-LEN(SOURCE!C80) &gt;= 0, REPT(" ",SOURCE!$R$2-LEN(SOURCE!C80)), "")&amp;
      SOURCE!D80&amp;", "&amp; IF(SOURCE!$S$2-LEN(SOURCE!D80) &gt;= 0, REPT(" ",SOURCE!$S$2-LEN(SOURCE!D80)), "")&amp;
      SOURCE!E80&amp;", "&amp; IF(SOURCE!$T$2-LEN(SOURCE!E80) &gt;=0, REPT(" ",SOURCE!$T$2-LEN(SOURCE!E80)), "")&amp;
      SOURCE!F80&amp;", "&amp; IF(SOURCE!$U$2-LEN(SOURCE!F80) &gt;= 0, REPT(" ",SOURCE!$U$2-LEN(SOURCE!F80)+2), "")&amp;"("&amp;
      SUBSTITUTE(TEXT(SOURCE!G80,"??0"),"  ","")&amp;" &lt;&lt; TAM_MAX_BITS) |"&amp; IF(SOURCE!$V$2-3 &gt;= 0, REPT(" ",MAX(1,SOURCE!$V$2-5+4+1-1-LEN(  IF(ISTEXT(SOURCE!H80),SOURCE!H80,  SUBSTITUTE(SUBSTITUTE(TEXT(SOURCE!H80,"????0"),"  ","")," ",""))   ))), "")&amp;
       IF(ISTEXT(SOURCE!H80),SOURCE!H80, SUBSTITUTE(SUBSTITUTE(TEXT(SOURCE!H80,"????0"),"  ","")," ",""))   &amp;","&amp; IF(SOURCE!$W$2-3 &gt;= 0, REPT(" ",SOURCE!$W$2-3-5), "")&amp;
      SOURCE!I80&amp;
" | "&amp; IF(SOURCE!$X$2-LEN(SOURCE!I80) &gt;= 0, REPT(" ",SOURCE!$X$2-LEN(SOURCE!I80)), "")&amp;
      SOURCE!J80&amp;      IF(SOURCE!$Y$2-LEN(SOURCE!J80) &gt;= 0, REPT(" ",SOURCE!$Y$2-LEN(SOURCE!J80)), "")&amp;
" | "&amp; IF(SOURCE!$X$2-LEN(SOURCE!I80) &gt;= 0, REPT(" ",SOURCE!$X$2-LEN(SOURCE!I80)), "")&amp;
      SOURCE!K80&amp;      IF(SOURCE!$Y$2-LEN(SOURCE!K80) &gt;= 0, REPT(" ",SOURCE!$Z$2-LEN(SOURCE!K80)), "")&amp;
" | "&amp; SOURCE!L80&amp;      IF(SOURCE!$AB$2-LEN(SOURCE!L80) &gt;= 0, REPT(" ",SOURCE!$AB$2-LEN(SOURCE!L80)), "")&amp;
" | "&amp; SOURCE!M80&amp;      IF(SOURCE!$AC$2-LEN(SOURCE!M80) &gt;= 0, REPT(" ",SOURCE!$AC$2-LEN(SOURCE!M80)),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133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IF(SOURCE!$R$2-LEN(SOURCE!C81) &gt;= 0, REPT(" ",SOURCE!$R$2-LEN(SOURCE!C81)), "")&amp;
      SOURCE!D81&amp;", "&amp; IF(SOURCE!$S$2-LEN(SOURCE!D81) &gt;= 0, REPT(" ",SOURCE!$S$2-LEN(SOURCE!D81)), "")&amp;
      SOURCE!E81&amp;", "&amp; IF(SOURCE!$T$2-LEN(SOURCE!E81) &gt;=0, REPT(" ",SOURCE!$T$2-LEN(SOURCE!E81)), "")&amp;
      SOURCE!F81&amp;", "&amp; IF(SOURCE!$U$2-LEN(SOURCE!F81) &gt;= 0, REPT(" ",SOURCE!$U$2-LEN(SOURCE!F81)+2), "")&amp;"("&amp;
      SUBSTITUTE(TEXT(SOURCE!G81,"??0"),"  ","")&amp;" &lt;&lt; TAM_MAX_BITS) |"&amp; IF(SOURCE!$V$2-3 &gt;= 0, REPT(" ",MAX(1,SOURCE!$V$2-5+4+1-1-LEN(  IF(ISTEXT(SOURCE!H81),SOURCE!H81,  SUBSTITUTE(SUBSTITUTE(TEXT(SOURCE!H81,"????0"),"  ","")," ",""))   ))), "")&amp;
       IF(ISTEXT(SOURCE!H81),SOURCE!H81, SUBSTITUTE(SUBSTITUTE(TEXT(SOURCE!H81,"????0"),"  ","")," ",""))   &amp;","&amp; IF(SOURCE!$W$2-3 &gt;= 0, REPT(" ",SOURCE!$W$2-3-5), "")&amp;
      SOURCE!I81&amp;
" | "&amp; IF(SOURCE!$X$2-LEN(SOURCE!I81) &gt;= 0, REPT(" ",SOURCE!$X$2-LEN(SOURCE!I81)), "")&amp;
      SOURCE!J81&amp;      IF(SOURCE!$Y$2-LEN(SOURCE!J81) &gt;= 0, REPT(" ",SOURCE!$Y$2-LEN(SOURCE!J81)), "")&amp;
" | "&amp; IF(SOURCE!$X$2-LEN(SOURCE!I81) &gt;= 0, REPT(" ",SOURCE!$X$2-LEN(SOURCE!I81)), "")&amp;
      SOURCE!K81&amp;      IF(SOURCE!$Y$2-LEN(SOURCE!K81) &gt;= 0, REPT(" ",SOURCE!$Z$2-LEN(SOURCE!K81)), "")&amp;
" | "&amp; SOURCE!L81&amp;      IF(SOURCE!$AB$2-LEN(SOURCE!L81) &gt;= 0, REPT(" ",SOURCE!$AB$2-LEN(SOURCE!L81)), "")&amp;
" | "&amp; SOURCE!M81&amp;      IF(SOURCE!$AC$2-LEN(SOURCE!M81) &gt;= 0, REPT(" ",SOURCE!$AC$2-LEN(SOURCE!M81)),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133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IF(SOURCE!$R$2-LEN(SOURCE!C82) &gt;= 0, REPT(" ",SOURCE!$R$2-LEN(SOURCE!C82)), "")&amp;
      SOURCE!D82&amp;", "&amp; IF(SOURCE!$S$2-LEN(SOURCE!D82) &gt;= 0, REPT(" ",SOURCE!$S$2-LEN(SOURCE!D82)), "")&amp;
      SOURCE!E82&amp;", "&amp; IF(SOURCE!$T$2-LEN(SOURCE!E82) &gt;=0, REPT(" ",SOURCE!$T$2-LEN(SOURCE!E82)), "")&amp;
      SOURCE!F82&amp;", "&amp; IF(SOURCE!$U$2-LEN(SOURCE!F82) &gt;= 0, REPT(" ",SOURCE!$U$2-LEN(SOURCE!F82)+2), "")&amp;"("&amp;
      SUBSTITUTE(TEXT(SOURCE!G82,"??0"),"  ","")&amp;" &lt;&lt; TAM_MAX_BITS) |"&amp; IF(SOURCE!$V$2-3 &gt;= 0, REPT(" ",MAX(1,SOURCE!$V$2-5+4+1-1-LEN(  IF(ISTEXT(SOURCE!H82),SOURCE!H82,  SUBSTITUTE(SUBSTITUTE(TEXT(SOURCE!H82,"????0"),"  ","")," ",""))   ))), "")&amp;
       IF(ISTEXT(SOURCE!H82),SOURCE!H82, SUBSTITUTE(SUBSTITUTE(TEXT(SOURCE!H82,"????0"),"  ","")," ",""))   &amp;","&amp; IF(SOURCE!$W$2-3 &gt;= 0, REPT(" ",SOURCE!$W$2-3-5), "")&amp;
      SOURCE!I82&amp;
" | "&amp; IF(SOURCE!$X$2-LEN(SOURCE!I82) &gt;= 0, REPT(" ",SOURCE!$X$2-LEN(SOURCE!I82)), "")&amp;
      SOURCE!J82&amp;      IF(SOURCE!$Y$2-LEN(SOURCE!J82) &gt;= 0, REPT(" ",SOURCE!$Y$2-LEN(SOURCE!J82)), "")&amp;
" | "&amp; IF(SOURCE!$X$2-LEN(SOURCE!I82) &gt;= 0, REPT(" ",SOURCE!$X$2-LEN(SOURCE!I82)), "")&amp;
      SOURCE!K82&amp;      IF(SOURCE!$Y$2-LEN(SOURCE!K82) &gt;= 0, REPT(" ",SOURCE!$Z$2-LEN(SOURCE!K82)), "")&amp;
" | "&amp; SOURCE!L82&amp;      IF(SOURCE!$AB$2-LEN(SOURCE!L82) &gt;= 0, REPT(" ",SOURCE!$AB$2-LEN(SOURCE!L82)), "")&amp;
" | "&amp; SOURCE!M82&amp;      IF(SOURCE!$AC$2-LEN(SOURCE!M82) &gt;= 0, REPT(" ",SOURCE!$AC$2-LEN(SOURCE!M82)), "")&amp;
      "},"&amp;IF(SOURCE!O82&lt;&gt;"",""&amp;SOURCE!O82,"")
 )
)
)</f>
        <v>/*   77 */  { fnKey,                        TM_REGISTER,                 "KEY?",                                        "KEY?",                                        (0 &lt;&lt; TAM_MAX_BITS) |    99, CAT_FNCT | SLS_UNCHANGED | US_ENABLED   | EIM_DISABLED | PTP_REGISTER     },</v>
      </c>
    </row>
    <row r="83" spans="1:1">
      <c r="A83" s="133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IF(SOURCE!$R$2-LEN(SOURCE!C83) &gt;= 0, REPT(" ",SOURCE!$R$2-LEN(SOURCE!C83)), "")&amp;
      SOURCE!D83&amp;", "&amp; IF(SOURCE!$S$2-LEN(SOURCE!D83) &gt;= 0, REPT(" ",SOURCE!$S$2-LEN(SOURCE!D83)), "")&amp;
      SOURCE!E83&amp;", "&amp; IF(SOURCE!$T$2-LEN(SOURCE!E83) &gt;=0, REPT(" ",SOURCE!$T$2-LEN(SOURCE!E83)), "")&amp;
      SOURCE!F83&amp;", "&amp; IF(SOURCE!$U$2-LEN(SOURCE!F83) &gt;= 0, REPT(" ",SOURCE!$U$2-LEN(SOURCE!F83)+2), "")&amp;"("&amp;
      SUBSTITUTE(TEXT(SOURCE!G83,"??0"),"  ","")&amp;" &lt;&lt; TAM_MAX_BITS) |"&amp; IF(SOURCE!$V$2-3 &gt;= 0, REPT(" ",MAX(1,SOURCE!$V$2-5+4+1-1-LEN(  IF(ISTEXT(SOURCE!H83),SOURCE!H83,  SUBSTITUTE(SUBSTITUTE(TEXT(SOURCE!H83,"????0"),"  ","")," ",""))   ))), "")&amp;
       IF(ISTEXT(SOURCE!H83),SOURCE!H83, SUBSTITUTE(SUBSTITUTE(TEXT(SOURCE!H83,"????0"),"  ","")," ",""))   &amp;","&amp; IF(SOURCE!$W$2-3 &gt;= 0, REPT(" ",SOURCE!$W$2-3-5), "")&amp;
      SOURCE!I83&amp;
" | "&amp; IF(SOURCE!$X$2-LEN(SOURCE!I83) &gt;= 0, REPT(" ",SOURCE!$X$2-LEN(SOURCE!I83)), "")&amp;
      SOURCE!J83&amp;      IF(SOURCE!$Y$2-LEN(SOURCE!J83) &gt;= 0, REPT(" ",SOURCE!$Y$2-LEN(SOURCE!J83)), "")&amp;
" | "&amp; IF(SOURCE!$X$2-LEN(SOURCE!I83) &gt;= 0, REPT(" ",SOURCE!$X$2-LEN(SOURCE!I83)), "")&amp;
      SOURCE!K83&amp;      IF(SOURCE!$Y$2-LEN(SOURCE!K83) &gt;= 0, REPT(" ",SOURCE!$Z$2-LEN(SOURCE!K83)), "")&amp;
" | "&amp; SOURCE!L83&amp;      IF(SOURCE!$AB$2-LEN(SOURCE!L83) &gt;= 0, REPT(" ",SOURCE!$AB$2-LEN(SOURCE!L83)), "")&amp;
" | "&amp; SOURCE!M83&amp;      IF(SOURCE!$AC$2-LEN(SOURCE!M83) &gt;= 0, REPT(" ",SOURCE!$AC$2-LEN(SOURCE!M83)),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133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IF(SOURCE!$R$2-LEN(SOURCE!C84) &gt;= 0, REPT(" ",SOURCE!$R$2-LEN(SOURCE!C84)), "")&amp;
      SOURCE!D84&amp;", "&amp; IF(SOURCE!$S$2-LEN(SOURCE!D84) &gt;= 0, REPT(" ",SOURCE!$S$2-LEN(SOURCE!D84)), "")&amp;
      SOURCE!E84&amp;", "&amp; IF(SOURCE!$T$2-LEN(SOURCE!E84) &gt;=0, REPT(" ",SOURCE!$T$2-LEN(SOURCE!E84)), "")&amp;
      SOURCE!F84&amp;", "&amp; IF(SOURCE!$U$2-LEN(SOURCE!F84) &gt;= 0, REPT(" ",SOURCE!$U$2-LEN(SOURCE!F84)+2), "")&amp;"("&amp;
      SUBSTITUTE(TEXT(SOURCE!G84,"??0"),"  ","")&amp;" &lt;&lt; TAM_MAX_BITS) |"&amp; IF(SOURCE!$V$2-3 &gt;= 0, REPT(" ",MAX(1,SOURCE!$V$2-5+4+1-1-LEN(  IF(ISTEXT(SOURCE!H84),SOURCE!H84,  SUBSTITUTE(SUBSTITUTE(TEXT(SOURCE!H84,"????0"),"  ","")," ",""))   ))), "")&amp;
       IF(ISTEXT(SOURCE!H84),SOURCE!H84, SUBSTITUTE(SUBSTITUTE(TEXT(SOURCE!H84,"????0"),"  ","")," ",""))   &amp;","&amp; IF(SOURCE!$W$2-3 &gt;= 0, REPT(" ",SOURCE!$W$2-3-5), "")&amp;
      SOURCE!I84&amp;
" | "&amp; IF(SOURCE!$X$2-LEN(SOURCE!I84) &gt;= 0, REPT(" ",SOURCE!$X$2-LEN(SOURCE!I84)), "")&amp;
      SOURCE!J84&amp;      IF(SOURCE!$Y$2-LEN(SOURCE!J84) &gt;= 0, REPT(" ",SOURCE!$Y$2-LEN(SOURCE!J84)), "")&amp;
" | "&amp; IF(SOURCE!$X$2-LEN(SOURCE!I84) &gt;= 0, REPT(" ",SOURCE!$X$2-LEN(SOURCE!I84)), "")&amp;
      SOURCE!K84&amp;      IF(SOURCE!$Y$2-LEN(SOURCE!K84) &gt;= 0, REPT(" ",SOURCE!$Z$2-LEN(SOURCE!K84)), "")&amp;
" | "&amp; SOURCE!L84&amp;      IF(SOURCE!$AB$2-LEN(SOURCE!L84) &gt;= 0, REPT(" ",SOURCE!$AB$2-LEN(SOURCE!L84)), "")&amp;
" | "&amp; SOURCE!M84&amp;      IF(SOURCE!$AC$2-LEN(SOURCE!M84) &gt;= 0, REPT(" ",SOURCE!$AC$2-LEN(SOURCE!M84)),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133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IF(SOURCE!$R$2-LEN(SOURCE!C85) &gt;= 0, REPT(" ",SOURCE!$R$2-LEN(SOURCE!C85)), "")&amp;
      SOURCE!D85&amp;", "&amp; IF(SOURCE!$S$2-LEN(SOURCE!D85) &gt;= 0, REPT(" ",SOURCE!$S$2-LEN(SOURCE!D85)), "")&amp;
      SOURCE!E85&amp;", "&amp; IF(SOURCE!$T$2-LEN(SOURCE!E85) &gt;=0, REPT(" ",SOURCE!$T$2-LEN(SOURCE!E85)), "")&amp;
      SOURCE!F85&amp;", "&amp; IF(SOURCE!$U$2-LEN(SOURCE!F85) &gt;= 0, REPT(" ",SOURCE!$U$2-LEN(SOURCE!F85)+2), "")&amp;"("&amp;
      SUBSTITUTE(TEXT(SOURCE!G85,"??0"),"  ","")&amp;" &lt;&lt; TAM_MAX_BITS) |"&amp; IF(SOURCE!$V$2-3 &gt;= 0, REPT(" ",MAX(1,SOURCE!$V$2-5+4+1-1-LEN(  IF(ISTEXT(SOURCE!H85),SOURCE!H85,  SUBSTITUTE(SUBSTITUTE(TEXT(SOURCE!H85,"????0"),"  ","")," ",""))   ))), "")&amp;
       IF(ISTEXT(SOURCE!H85),SOURCE!H85, SUBSTITUTE(SUBSTITUTE(TEXT(SOURCE!H85,"????0"),"  ","")," ",""))   &amp;","&amp; IF(SOURCE!$W$2-3 &gt;= 0, REPT(" ",SOURCE!$W$2-3-5), "")&amp;
      SOURCE!I85&amp;
" | "&amp; IF(SOURCE!$X$2-LEN(SOURCE!I85) &gt;= 0, REPT(" ",SOURCE!$X$2-LEN(SOURCE!I85)), "")&amp;
      SOURCE!J85&amp;      IF(SOURCE!$Y$2-LEN(SOURCE!J85) &gt;= 0, REPT(" ",SOURCE!$Y$2-LEN(SOURCE!J85)), "")&amp;
" | "&amp; IF(SOURCE!$X$2-LEN(SOURCE!I85) &gt;= 0, REPT(" ",SOURCE!$X$2-LEN(SOURCE!I85)), "")&amp;
      SOURCE!K85&amp;      IF(SOURCE!$Y$2-LEN(SOURCE!K85) &gt;= 0, REPT(" ",SOURCE!$Z$2-LEN(SOURCE!K85)), "")&amp;
" | "&amp; SOURCE!L85&amp;      IF(SOURCE!$AB$2-LEN(SOURCE!L85) &gt;= 0, REPT(" ",SOURCE!$AB$2-LEN(SOURCE!L85)), "")&amp;
" | "&amp; SOURCE!M85&amp;      IF(SOURCE!$AC$2-LEN(SOURCE!M85) &gt;= 0, REPT(" ",SOURCE!$AC$2-LEN(SOURCE!M85)),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133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IF(SOURCE!$R$2-LEN(SOURCE!C86) &gt;= 0, REPT(" ",SOURCE!$R$2-LEN(SOURCE!C86)), "")&amp;
      SOURCE!D86&amp;", "&amp; IF(SOURCE!$S$2-LEN(SOURCE!D86) &gt;= 0, REPT(" ",SOURCE!$S$2-LEN(SOURCE!D86)), "")&amp;
      SOURCE!E86&amp;", "&amp; IF(SOURCE!$T$2-LEN(SOURCE!E86) &gt;=0, REPT(" ",SOURCE!$T$2-LEN(SOURCE!E86)), "")&amp;
      SOURCE!F86&amp;", "&amp; IF(SOURCE!$U$2-LEN(SOURCE!F86) &gt;= 0, REPT(" ",SOURCE!$U$2-LEN(SOURCE!F86)+2), "")&amp;"("&amp;
      SUBSTITUTE(TEXT(SOURCE!G86,"??0"),"  ","")&amp;" &lt;&lt; TAM_MAX_BITS) |"&amp; IF(SOURCE!$V$2-3 &gt;= 0, REPT(" ",MAX(1,SOURCE!$V$2-5+4+1-1-LEN(  IF(ISTEXT(SOURCE!H86),SOURCE!H86,  SUBSTITUTE(SUBSTITUTE(TEXT(SOURCE!H86,"????0"),"  ","")," ",""))   ))), "")&amp;
       IF(ISTEXT(SOURCE!H86),SOURCE!H86, SUBSTITUTE(SUBSTITUTE(TEXT(SOURCE!H86,"????0"),"  ","")," ",""))   &amp;","&amp; IF(SOURCE!$W$2-3 &gt;= 0, REPT(" ",SOURCE!$W$2-3-5), "")&amp;
      SOURCE!I86&amp;
" | "&amp; IF(SOURCE!$X$2-LEN(SOURCE!I86) &gt;= 0, REPT(" ",SOURCE!$X$2-LEN(SOURCE!I86)), "")&amp;
      SOURCE!J86&amp;      IF(SOURCE!$Y$2-LEN(SOURCE!J86) &gt;= 0, REPT(" ",SOURCE!$Y$2-LEN(SOURCE!J86)), "")&amp;
" | "&amp; IF(SOURCE!$X$2-LEN(SOURCE!I86) &gt;= 0, REPT(" ",SOURCE!$X$2-LEN(SOURCE!I86)), "")&amp;
      SOURCE!K86&amp;      IF(SOURCE!$Y$2-LEN(SOURCE!K86) &gt;= 0, REPT(" ",SOURCE!$Z$2-LEN(SOURCE!K86)), "")&amp;
" | "&amp; SOURCE!L86&amp;      IF(SOURCE!$AB$2-LEN(SOURCE!L86) &gt;= 0, REPT(" ",SOURCE!$AB$2-LEN(SOURCE!L86)), "")&amp;
" | "&amp; SOURCE!M86&amp;      IF(SOURCE!$AC$2-LEN(SOURCE!M86) &gt;= 0, REPT(" ",SOURCE!$AC$2-LEN(SOURCE!M86)),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133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IF(SOURCE!$R$2-LEN(SOURCE!C87) &gt;= 0, REPT(" ",SOURCE!$R$2-LEN(SOURCE!C87)), "")&amp;
      SOURCE!D87&amp;", "&amp; IF(SOURCE!$S$2-LEN(SOURCE!D87) &gt;= 0, REPT(" ",SOURCE!$S$2-LEN(SOURCE!D87)), "")&amp;
      SOURCE!E87&amp;", "&amp; IF(SOURCE!$T$2-LEN(SOURCE!E87) &gt;=0, REPT(" ",SOURCE!$T$2-LEN(SOURCE!E87)), "")&amp;
      SOURCE!F87&amp;", "&amp; IF(SOURCE!$U$2-LEN(SOURCE!F87) &gt;= 0, REPT(" ",SOURCE!$U$2-LEN(SOURCE!F87)+2), "")&amp;"("&amp;
      SUBSTITUTE(TEXT(SOURCE!G87,"??0"),"  ","")&amp;" &lt;&lt; TAM_MAX_BITS) |"&amp; IF(SOURCE!$V$2-3 &gt;= 0, REPT(" ",MAX(1,SOURCE!$V$2-5+4+1-1-LEN(  IF(ISTEXT(SOURCE!H87),SOURCE!H87,  SUBSTITUTE(SUBSTITUTE(TEXT(SOURCE!H87,"????0"),"  ","")," ",""))   ))), "")&amp;
       IF(ISTEXT(SOURCE!H87),SOURCE!H87, SUBSTITUTE(SUBSTITUTE(TEXT(SOURCE!H87,"????0"),"  ","")," ",""))   &amp;","&amp; IF(SOURCE!$W$2-3 &gt;= 0, REPT(" ",SOURCE!$W$2-3-5), "")&amp;
      SOURCE!I87&amp;
" | "&amp; IF(SOURCE!$X$2-LEN(SOURCE!I87) &gt;= 0, REPT(" ",SOURCE!$X$2-LEN(SOURCE!I87)), "")&amp;
      SOURCE!J87&amp;      IF(SOURCE!$Y$2-LEN(SOURCE!J87) &gt;= 0, REPT(" ",SOURCE!$Y$2-LEN(SOURCE!J87)), "")&amp;
" | "&amp; IF(SOURCE!$X$2-LEN(SOURCE!I87) &gt;= 0, REPT(" ",SOURCE!$X$2-LEN(SOURCE!I87)), "")&amp;
      SOURCE!K87&amp;      IF(SOURCE!$Y$2-LEN(SOURCE!K87) &gt;= 0, REPT(" ",SOURCE!$Z$2-LEN(SOURCE!K87)), "")&amp;
" | "&amp; SOURCE!L87&amp;      IF(SOURCE!$AB$2-LEN(SOURCE!L87) &gt;= 0, REPT(" ",SOURCE!$AB$2-LEN(SOURCE!L87)), "")&amp;
" | "&amp; SOURCE!M87&amp;      IF(SOURCE!$AC$2-LEN(SOURCE!M87) &gt;= 0, REPT(" ",SOURCE!$AC$2-LEN(SOURCE!M87)),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133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IF(SOURCE!$R$2-LEN(SOURCE!C88) &gt;= 0, REPT(" ",SOURCE!$R$2-LEN(SOURCE!C88)), "")&amp;
      SOURCE!D88&amp;", "&amp; IF(SOURCE!$S$2-LEN(SOURCE!D88) &gt;= 0, REPT(" ",SOURCE!$S$2-LEN(SOURCE!D88)), "")&amp;
      SOURCE!E88&amp;", "&amp; IF(SOURCE!$T$2-LEN(SOURCE!E88) &gt;=0, REPT(" ",SOURCE!$T$2-LEN(SOURCE!E88)), "")&amp;
      SOURCE!F88&amp;", "&amp; IF(SOURCE!$U$2-LEN(SOURCE!F88) &gt;= 0, REPT(" ",SOURCE!$U$2-LEN(SOURCE!F88)+2), "")&amp;"("&amp;
      SUBSTITUTE(TEXT(SOURCE!G88,"??0"),"  ","")&amp;" &lt;&lt; TAM_MAX_BITS) |"&amp; IF(SOURCE!$V$2-3 &gt;= 0, REPT(" ",MAX(1,SOURCE!$V$2-5+4+1-1-LEN(  IF(ISTEXT(SOURCE!H88),SOURCE!H88,  SUBSTITUTE(SUBSTITUTE(TEXT(SOURCE!H88,"????0"),"  ","")," ",""))   ))), "")&amp;
       IF(ISTEXT(SOURCE!H88),SOURCE!H88, SUBSTITUTE(SUBSTITUTE(TEXT(SOURCE!H88,"????0"),"  ","")," ",""))   &amp;","&amp; IF(SOURCE!$W$2-3 &gt;= 0, REPT(" ",SOURCE!$W$2-3-5), "")&amp;
      SOURCE!I88&amp;
" | "&amp; IF(SOURCE!$X$2-LEN(SOURCE!I88) &gt;= 0, REPT(" ",SOURCE!$X$2-LEN(SOURCE!I88)), "")&amp;
      SOURCE!J88&amp;      IF(SOURCE!$Y$2-LEN(SOURCE!J88) &gt;= 0, REPT(" ",SOURCE!$Y$2-LEN(SOURCE!J88)), "")&amp;
" | "&amp; IF(SOURCE!$X$2-LEN(SOURCE!I88) &gt;= 0, REPT(" ",SOURCE!$X$2-LEN(SOURCE!I88)), "")&amp;
      SOURCE!K88&amp;      IF(SOURCE!$Y$2-LEN(SOURCE!K88) &gt;= 0, REPT(" ",SOURCE!$Z$2-LEN(SOURCE!K88)), "")&amp;
" | "&amp; SOURCE!L88&amp;      IF(SOURCE!$AB$2-LEN(SOURCE!L88) &gt;= 0, REPT(" ",SOURCE!$AB$2-LEN(SOURCE!L88)), "")&amp;
" | "&amp; SOURCE!M88&amp;      IF(SOURCE!$AC$2-LEN(SOURCE!M88) &gt;= 0, REPT(" ",SOURCE!$AC$2-LEN(SOURCE!M88)),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133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IF(SOURCE!$R$2-LEN(SOURCE!C89) &gt;= 0, REPT(" ",SOURCE!$R$2-LEN(SOURCE!C89)), "")&amp;
      SOURCE!D89&amp;", "&amp; IF(SOURCE!$S$2-LEN(SOURCE!D89) &gt;= 0, REPT(" ",SOURCE!$S$2-LEN(SOURCE!D89)), "")&amp;
      SOURCE!E89&amp;", "&amp; IF(SOURCE!$T$2-LEN(SOURCE!E89) &gt;=0, REPT(" ",SOURCE!$T$2-LEN(SOURCE!E89)), "")&amp;
      SOURCE!F89&amp;", "&amp; IF(SOURCE!$U$2-LEN(SOURCE!F89) &gt;= 0, REPT(" ",SOURCE!$U$2-LEN(SOURCE!F89)+2), "")&amp;"("&amp;
      SUBSTITUTE(TEXT(SOURCE!G89,"??0"),"  ","")&amp;" &lt;&lt; TAM_MAX_BITS) |"&amp; IF(SOURCE!$V$2-3 &gt;= 0, REPT(" ",MAX(1,SOURCE!$V$2-5+4+1-1-LEN(  IF(ISTEXT(SOURCE!H89),SOURCE!H89,  SUBSTITUTE(SUBSTITUTE(TEXT(SOURCE!H89,"????0"),"  ","")," ",""))   ))), "")&amp;
       IF(ISTEXT(SOURCE!H89),SOURCE!H89, SUBSTITUTE(SUBSTITUTE(TEXT(SOURCE!H89,"????0"),"  ","")," ",""))   &amp;","&amp; IF(SOURCE!$W$2-3 &gt;= 0, REPT(" ",SOURCE!$W$2-3-5), "")&amp;
      SOURCE!I89&amp;
" | "&amp; IF(SOURCE!$X$2-LEN(SOURCE!I89) &gt;= 0, REPT(" ",SOURCE!$X$2-LEN(SOURCE!I89)), "")&amp;
      SOURCE!J89&amp;      IF(SOURCE!$Y$2-LEN(SOURCE!J89) &gt;= 0, REPT(" ",SOURCE!$Y$2-LEN(SOURCE!J89)), "")&amp;
" | "&amp; IF(SOURCE!$X$2-LEN(SOURCE!I89) &gt;= 0, REPT(" ",SOURCE!$X$2-LEN(SOURCE!I89)), "")&amp;
      SOURCE!K89&amp;      IF(SOURCE!$Y$2-LEN(SOURCE!K89) &gt;= 0, REPT(" ",SOURCE!$Z$2-LEN(SOURCE!K89)), "")&amp;
" | "&amp; SOURCE!L89&amp;      IF(SOURCE!$AB$2-LEN(SOURCE!L89) &gt;= 0, REPT(" ",SOURCE!$AB$2-LEN(SOURCE!L89)), "")&amp;
" | "&amp; SOURCE!M89&amp;      IF(SOURCE!$AC$2-LEN(SOURCE!M89) &gt;= 0, REPT(" ",SOURCE!$AC$2-LEN(SOURCE!M89)),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133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IF(SOURCE!$R$2-LEN(SOURCE!C90) &gt;= 0, REPT(" ",SOURCE!$R$2-LEN(SOURCE!C90)), "")&amp;
      SOURCE!D90&amp;", "&amp; IF(SOURCE!$S$2-LEN(SOURCE!D90) &gt;= 0, REPT(" ",SOURCE!$S$2-LEN(SOURCE!D90)), "")&amp;
      SOURCE!E90&amp;", "&amp; IF(SOURCE!$T$2-LEN(SOURCE!E90) &gt;=0, REPT(" ",SOURCE!$T$2-LEN(SOURCE!E90)), "")&amp;
      SOURCE!F90&amp;", "&amp; IF(SOURCE!$U$2-LEN(SOURCE!F90) &gt;= 0, REPT(" ",SOURCE!$U$2-LEN(SOURCE!F90)+2), "")&amp;"("&amp;
      SUBSTITUTE(TEXT(SOURCE!G90,"??0"),"  ","")&amp;" &lt;&lt; TAM_MAX_BITS) |"&amp; IF(SOURCE!$V$2-3 &gt;= 0, REPT(" ",MAX(1,SOURCE!$V$2-5+4+1-1-LEN(  IF(ISTEXT(SOURCE!H90),SOURCE!H90,  SUBSTITUTE(SUBSTITUTE(TEXT(SOURCE!H90,"????0"),"  ","")," ",""))   ))), "")&amp;
       IF(ISTEXT(SOURCE!H90),SOURCE!H90, SUBSTITUTE(SUBSTITUTE(TEXT(SOURCE!H90,"????0"),"  ","")," ",""))   &amp;","&amp; IF(SOURCE!$W$2-3 &gt;= 0, REPT(" ",SOURCE!$W$2-3-5), "")&amp;
      SOURCE!I90&amp;
" | "&amp; IF(SOURCE!$X$2-LEN(SOURCE!I90) &gt;= 0, REPT(" ",SOURCE!$X$2-LEN(SOURCE!I90)), "")&amp;
      SOURCE!J90&amp;      IF(SOURCE!$Y$2-LEN(SOURCE!J90) &gt;= 0, REPT(" ",SOURCE!$Y$2-LEN(SOURCE!J90)), "")&amp;
" | "&amp; IF(SOURCE!$X$2-LEN(SOURCE!I90) &gt;= 0, REPT(" ",SOURCE!$X$2-LEN(SOURCE!I90)), "")&amp;
      SOURCE!K90&amp;      IF(SOURCE!$Y$2-LEN(SOURCE!K90) &gt;= 0, REPT(" ",SOURCE!$Z$2-LEN(SOURCE!K90)), "")&amp;
" | "&amp; SOURCE!L90&amp;      IF(SOURCE!$AB$2-LEN(SOURCE!L90) &gt;= 0, REPT(" ",SOURCE!$AB$2-LEN(SOURCE!L90)), "")&amp;
" | "&amp; SOURCE!M90&amp;      IF(SOURCE!$AC$2-LEN(SOURCE!M90) &gt;= 0, REPT(" ",SOURCE!$AC$2-LEN(SOURCE!M90)),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133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IF(SOURCE!$R$2-LEN(SOURCE!C91) &gt;= 0, REPT(" ",SOURCE!$R$2-LEN(SOURCE!C91)), "")&amp;
      SOURCE!D91&amp;", "&amp; IF(SOURCE!$S$2-LEN(SOURCE!D91) &gt;= 0, REPT(" ",SOURCE!$S$2-LEN(SOURCE!D91)), "")&amp;
      SOURCE!E91&amp;", "&amp; IF(SOURCE!$T$2-LEN(SOURCE!E91) &gt;=0, REPT(" ",SOURCE!$T$2-LEN(SOURCE!E91)), "")&amp;
      SOURCE!F91&amp;", "&amp; IF(SOURCE!$U$2-LEN(SOURCE!F91) &gt;= 0, REPT(" ",SOURCE!$U$2-LEN(SOURCE!F91)+2), "")&amp;"("&amp;
      SUBSTITUTE(TEXT(SOURCE!G91,"??0"),"  ","")&amp;" &lt;&lt; TAM_MAX_BITS) |"&amp; IF(SOURCE!$V$2-3 &gt;= 0, REPT(" ",MAX(1,SOURCE!$V$2-5+4+1-1-LEN(  IF(ISTEXT(SOURCE!H91),SOURCE!H91,  SUBSTITUTE(SUBSTITUTE(TEXT(SOURCE!H91,"????0"),"  ","")," ",""))   ))), "")&amp;
       IF(ISTEXT(SOURCE!H91),SOURCE!H91, SUBSTITUTE(SUBSTITUTE(TEXT(SOURCE!H91,"????0"),"  ","")," ",""))   &amp;","&amp; IF(SOURCE!$W$2-3 &gt;= 0, REPT(" ",SOURCE!$W$2-3-5), "")&amp;
      SOURCE!I91&amp;
" | "&amp; IF(SOURCE!$X$2-LEN(SOURCE!I91) &gt;= 0, REPT(" ",SOURCE!$X$2-LEN(SOURCE!I91)), "")&amp;
      SOURCE!J91&amp;      IF(SOURCE!$Y$2-LEN(SOURCE!J91) &gt;= 0, REPT(" ",SOURCE!$Y$2-LEN(SOURCE!J91)), "")&amp;
" | "&amp; IF(SOURCE!$X$2-LEN(SOURCE!I91) &gt;= 0, REPT(" ",SOURCE!$X$2-LEN(SOURCE!I91)), "")&amp;
      SOURCE!K91&amp;      IF(SOURCE!$Y$2-LEN(SOURCE!K91) &gt;= 0, REPT(" ",SOURCE!$Z$2-LEN(SOURCE!K91)), "")&amp;
" | "&amp; SOURCE!L91&amp;      IF(SOURCE!$AB$2-LEN(SOURCE!L91) &gt;= 0, REPT(" ",SOURCE!$AB$2-LEN(SOURCE!L91)), "")&amp;
" | "&amp; SOURCE!M91&amp;      IF(SOURCE!$AC$2-LEN(SOURCE!M91) &gt;= 0, REPT(" ",SOURCE!$AC$2-LEN(SOURCE!M91)),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133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IF(SOURCE!$R$2-LEN(SOURCE!C92) &gt;= 0, REPT(" ",SOURCE!$R$2-LEN(SOURCE!C92)), "")&amp;
      SOURCE!D92&amp;", "&amp; IF(SOURCE!$S$2-LEN(SOURCE!D92) &gt;= 0, REPT(" ",SOURCE!$S$2-LEN(SOURCE!D92)), "")&amp;
      SOURCE!E92&amp;", "&amp; IF(SOURCE!$T$2-LEN(SOURCE!E92) &gt;=0, REPT(" ",SOURCE!$T$2-LEN(SOURCE!E92)), "")&amp;
      SOURCE!F92&amp;", "&amp; IF(SOURCE!$U$2-LEN(SOURCE!F92) &gt;= 0, REPT(" ",SOURCE!$U$2-LEN(SOURCE!F92)+2), "")&amp;"("&amp;
      SUBSTITUTE(TEXT(SOURCE!G92,"??0"),"  ","")&amp;" &lt;&lt; TAM_MAX_BITS) |"&amp; IF(SOURCE!$V$2-3 &gt;= 0, REPT(" ",MAX(1,SOURCE!$V$2-5+4+1-1-LEN(  IF(ISTEXT(SOURCE!H92),SOURCE!H92,  SUBSTITUTE(SUBSTITUTE(TEXT(SOURCE!H92,"????0"),"  ","")," ",""))   ))), "")&amp;
       IF(ISTEXT(SOURCE!H92),SOURCE!H92, SUBSTITUTE(SUBSTITUTE(TEXT(SOURCE!H92,"????0"),"  ","")," ",""))   &amp;","&amp; IF(SOURCE!$W$2-3 &gt;= 0, REPT(" ",SOURCE!$W$2-3-5), "")&amp;
      SOURCE!I92&amp;
" | "&amp; IF(SOURCE!$X$2-LEN(SOURCE!I92) &gt;= 0, REPT(" ",SOURCE!$X$2-LEN(SOURCE!I92)), "")&amp;
      SOURCE!J92&amp;      IF(SOURCE!$Y$2-LEN(SOURCE!J92) &gt;= 0, REPT(" ",SOURCE!$Y$2-LEN(SOURCE!J92)), "")&amp;
" | "&amp; IF(SOURCE!$X$2-LEN(SOURCE!I92) &gt;= 0, REPT(" ",SOURCE!$X$2-LEN(SOURCE!I92)), "")&amp;
      SOURCE!K92&amp;      IF(SOURCE!$Y$2-LEN(SOURCE!K92) &gt;= 0, REPT(" ",SOURCE!$Z$2-LEN(SOURCE!K92)), "")&amp;
" | "&amp; SOURCE!L92&amp;      IF(SOURCE!$AB$2-LEN(SOURCE!L92) &gt;= 0, REPT(" ",SOURCE!$AB$2-LEN(SOURCE!L92)), "")&amp;
" | "&amp; SOURCE!M92&amp;      IF(SOURCE!$AC$2-LEN(SOURCE!M92) &gt;= 0, REPT(" ",SOURCE!$AC$2-LEN(SOURCE!M92)),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133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IF(SOURCE!$R$2-LEN(SOURCE!C93) &gt;= 0, REPT(" ",SOURCE!$R$2-LEN(SOURCE!C93)), "")&amp;
      SOURCE!D93&amp;", "&amp; IF(SOURCE!$S$2-LEN(SOURCE!D93) &gt;= 0, REPT(" ",SOURCE!$S$2-LEN(SOURCE!D93)), "")&amp;
      SOURCE!E93&amp;", "&amp; IF(SOURCE!$T$2-LEN(SOURCE!E93) &gt;=0, REPT(" ",SOURCE!$T$2-LEN(SOURCE!E93)), "")&amp;
      SOURCE!F93&amp;", "&amp; IF(SOURCE!$U$2-LEN(SOURCE!F93) &gt;= 0, REPT(" ",SOURCE!$U$2-LEN(SOURCE!F93)+2), "")&amp;"("&amp;
      SUBSTITUTE(TEXT(SOURCE!G93,"??0"),"  ","")&amp;" &lt;&lt; TAM_MAX_BITS) |"&amp; IF(SOURCE!$V$2-3 &gt;= 0, REPT(" ",MAX(1,SOURCE!$V$2-5+4+1-1-LEN(  IF(ISTEXT(SOURCE!H93),SOURCE!H93,  SUBSTITUTE(SUBSTITUTE(TEXT(SOURCE!H93,"????0"),"  ","")," ",""))   ))), "")&amp;
       IF(ISTEXT(SOURCE!H93),SOURCE!H93, SUBSTITUTE(SUBSTITUTE(TEXT(SOURCE!H93,"????0"),"  ","")," ",""))   &amp;","&amp; IF(SOURCE!$W$2-3 &gt;= 0, REPT(" ",SOURCE!$W$2-3-5), "")&amp;
      SOURCE!I93&amp;
" | "&amp; IF(SOURCE!$X$2-LEN(SOURCE!I93) &gt;= 0, REPT(" ",SOURCE!$X$2-LEN(SOURCE!I93)), "")&amp;
      SOURCE!J93&amp;      IF(SOURCE!$Y$2-LEN(SOURCE!J93) &gt;= 0, REPT(" ",SOURCE!$Y$2-LEN(SOURCE!J93)), "")&amp;
" | "&amp; IF(SOURCE!$X$2-LEN(SOURCE!I93) &gt;= 0, REPT(" ",SOURCE!$X$2-LEN(SOURCE!I93)), "")&amp;
      SOURCE!K93&amp;      IF(SOURCE!$Y$2-LEN(SOURCE!K93) &gt;= 0, REPT(" ",SOURCE!$Z$2-LEN(SOURCE!K93)), "")&amp;
" | "&amp; SOURCE!L93&amp;      IF(SOURCE!$AB$2-LEN(SOURCE!L93) &gt;= 0, REPT(" ",SOURCE!$AB$2-LEN(SOURCE!L93)), "")&amp;
" | "&amp; SOURCE!M93&amp;      IF(SOURCE!$AC$2-LEN(SOURCE!M93) &gt;= 0, REPT(" ",SOURCE!$AC$2-LEN(SOURCE!M93)),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133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IF(SOURCE!$R$2-LEN(SOURCE!C94) &gt;= 0, REPT(" ",SOURCE!$R$2-LEN(SOURCE!C94)), "")&amp;
      SOURCE!D94&amp;", "&amp; IF(SOURCE!$S$2-LEN(SOURCE!D94) &gt;= 0, REPT(" ",SOURCE!$S$2-LEN(SOURCE!D94)), "")&amp;
      SOURCE!E94&amp;", "&amp; IF(SOURCE!$T$2-LEN(SOURCE!E94) &gt;=0, REPT(" ",SOURCE!$T$2-LEN(SOURCE!E94)), "")&amp;
      SOURCE!F94&amp;", "&amp; IF(SOURCE!$U$2-LEN(SOURCE!F94) &gt;= 0, REPT(" ",SOURCE!$U$2-LEN(SOURCE!F94)+2), "")&amp;"("&amp;
      SUBSTITUTE(TEXT(SOURCE!G94,"??0"),"  ","")&amp;" &lt;&lt; TAM_MAX_BITS) |"&amp; IF(SOURCE!$V$2-3 &gt;= 0, REPT(" ",MAX(1,SOURCE!$V$2-5+4+1-1-LEN(  IF(ISTEXT(SOURCE!H94),SOURCE!H94,  SUBSTITUTE(SUBSTITUTE(TEXT(SOURCE!H94,"????0"),"  ","")," ",""))   ))), "")&amp;
       IF(ISTEXT(SOURCE!H94),SOURCE!H94, SUBSTITUTE(SUBSTITUTE(TEXT(SOURCE!H94,"????0"),"  ","")," ",""))   &amp;","&amp; IF(SOURCE!$W$2-3 &gt;= 0, REPT(" ",SOURCE!$W$2-3-5), "")&amp;
      SOURCE!I94&amp;
" | "&amp; IF(SOURCE!$X$2-LEN(SOURCE!I94) &gt;= 0, REPT(" ",SOURCE!$X$2-LEN(SOURCE!I94)), "")&amp;
      SOURCE!J94&amp;      IF(SOURCE!$Y$2-LEN(SOURCE!J94) &gt;= 0, REPT(" ",SOURCE!$Y$2-LEN(SOURCE!J94)), "")&amp;
" | "&amp; IF(SOURCE!$X$2-LEN(SOURCE!I94) &gt;= 0, REPT(" ",SOURCE!$X$2-LEN(SOURCE!I94)), "")&amp;
      SOURCE!K94&amp;      IF(SOURCE!$Y$2-LEN(SOURCE!K94) &gt;= 0, REPT(" ",SOURCE!$Z$2-LEN(SOURCE!K94)), "")&amp;
" | "&amp; SOURCE!L94&amp;      IF(SOURCE!$AB$2-LEN(SOURCE!L94) &gt;= 0, REPT(" ",SOURCE!$AB$2-LEN(SOURCE!L94)), "")&amp;
" | "&amp; SOURCE!M94&amp;      IF(SOURCE!$AC$2-LEN(SOURCE!M94) &gt;= 0, REPT(" ",SOURCE!$AC$2-LEN(SOURCE!M94)),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133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IF(SOURCE!$R$2-LEN(SOURCE!C95) &gt;= 0, REPT(" ",SOURCE!$R$2-LEN(SOURCE!C95)), "")&amp;
      SOURCE!D95&amp;", "&amp; IF(SOURCE!$S$2-LEN(SOURCE!D95) &gt;= 0, REPT(" ",SOURCE!$S$2-LEN(SOURCE!D95)), "")&amp;
      SOURCE!E95&amp;", "&amp; IF(SOURCE!$T$2-LEN(SOURCE!E95) &gt;=0, REPT(" ",SOURCE!$T$2-LEN(SOURCE!E95)), "")&amp;
      SOURCE!F95&amp;", "&amp; IF(SOURCE!$U$2-LEN(SOURCE!F95) &gt;= 0, REPT(" ",SOURCE!$U$2-LEN(SOURCE!F95)+2), "")&amp;"("&amp;
      SUBSTITUTE(TEXT(SOURCE!G95,"??0"),"  ","")&amp;" &lt;&lt; TAM_MAX_BITS) |"&amp; IF(SOURCE!$V$2-3 &gt;= 0, REPT(" ",MAX(1,SOURCE!$V$2-5+4+1-1-LEN(  IF(ISTEXT(SOURCE!H95),SOURCE!H95,  SUBSTITUTE(SUBSTITUTE(TEXT(SOURCE!H95,"????0"),"  ","")," ",""))   ))), "")&amp;
       IF(ISTEXT(SOURCE!H95),SOURCE!H95, SUBSTITUTE(SUBSTITUTE(TEXT(SOURCE!H95,"????0"),"  ","")," ",""))   &amp;","&amp; IF(SOURCE!$W$2-3 &gt;= 0, REPT(" ",SOURCE!$W$2-3-5), "")&amp;
      SOURCE!I95&amp;
" | "&amp; IF(SOURCE!$X$2-LEN(SOURCE!I95) &gt;= 0, REPT(" ",SOURCE!$X$2-LEN(SOURCE!I95)), "")&amp;
      SOURCE!J95&amp;      IF(SOURCE!$Y$2-LEN(SOURCE!J95) &gt;= 0, REPT(" ",SOURCE!$Y$2-LEN(SOURCE!J95)), "")&amp;
" | "&amp; IF(SOURCE!$X$2-LEN(SOURCE!I95) &gt;= 0, REPT(" ",SOURCE!$X$2-LEN(SOURCE!I95)), "")&amp;
      SOURCE!K95&amp;      IF(SOURCE!$Y$2-LEN(SOURCE!K95) &gt;= 0, REPT(" ",SOURCE!$Z$2-LEN(SOURCE!K95)), "")&amp;
" | "&amp; SOURCE!L95&amp;      IF(SOURCE!$AB$2-LEN(SOURCE!L95) &gt;= 0, REPT(" ",SOURCE!$AB$2-LEN(SOURCE!L95)), "")&amp;
" | "&amp; SOURCE!M95&amp;      IF(SOURCE!$AC$2-LEN(SOURCE!M95) &gt;= 0, REPT(" ",SOURCE!$AC$2-LEN(SOURCE!M95)),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133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IF(SOURCE!$R$2-LEN(SOURCE!C96) &gt;= 0, REPT(" ",SOURCE!$R$2-LEN(SOURCE!C96)), "")&amp;
      SOURCE!D96&amp;", "&amp; IF(SOURCE!$S$2-LEN(SOURCE!D96) &gt;= 0, REPT(" ",SOURCE!$S$2-LEN(SOURCE!D96)), "")&amp;
      SOURCE!E96&amp;", "&amp; IF(SOURCE!$T$2-LEN(SOURCE!E96) &gt;=0, REPT(" ",SOURCE!$T$2-LEN(SOURCE!E96)), "")&amp;
      SOURCE!F96&amp;", "&amp; IF(SOURCE!$U$2-LEN(SOURCE!F96) &gt;= 0, REPT(" ",SOURCE!$U$2-LEN(SOURCE!F96)+2), "")&amp;"("&amp;
      SUBSTITUTE(TEXT(SOURCE!G96,"??0"),"  ","")&amp;" &lt;&lt; TAM_MAX_BITS) |"&amp; IF(SOURCE!$V$2-3 &gt;= 0, REPT(" ",MAX(1,SOURCE!$V$2-5+4+1-1-LEN(  IF(ISTEXT(SOURCE!H96),SOURCE!H96,  SUBSTITUTE(SUBSTITUTE(TEXT(SOURCE!H96,"????0"),"  ","")," ",""))   ))), "")&amp;
       IF(ISTEXT(SOURCE!H96),SOURCE!H96, SUBSTITUTE(SUBSTITUTE(TEXT(SOURCE!H96,"????0"),"  ","")," ",""))   &amp;","&amp; IF(SOURCE!$W$2-3 &gt;= 0, REPT(" ",SOURCE!$W$2-3-5), "")&amp;
      SOURCE!I96&amp;
" | "&amp; IF(SOURCE!$X$2-LEN(SOURCE!I96) &gt;= 0, REPT(" ",SOURCE!$X$2-LEN(SOURCE!I96)), "")&amp;
      SOURCE!J96&amp;      IF(SOURCE!$Y$2-LEN(SOURCE!J96) &gt;= 0, REPT(" ",SOURCE!$Y$2-LEN(SOURCE!J96)), "")&amp;
" | "&amp; IF(SOURCE!$X$2-LEN(SOURCE!I96) &gt;= 0, REPT(" ",SOURCE!$X$2-LEN(SOURCE!I96)), "")&amp;
      SOURCE!K96&amp;      IF(SOURCE!$Y$2-LEN(SOURCE!K96) &gt;= 0, REPT(" ",SOURCE!$Z$2-LEN(SOURCE!K96)), "")&amp;
" | "&amp; SOURCE!L96&amp;      IF(SOURCE!$AB$2-LEN(SOURCE!L96) &gt;= 0, REPT(" ",SOURCE!$AB$2-LEN(SOURCE!L96)), "")&amp;
" | "&amp; SOURCE!M96&amp;      IF(SOURCE!$AC$2-LEN(SOURCE!M96) &gt;= 0, REPT(" ",SOURCE!$AC$2-LEN(SOURCE!M96)), "")&amp;
      "},"&amp;IF(SOURCE!O96&lt;&gt;"",""&amp;SOURCE!O96,"")
 )
)
)</f>
        <v>/*   91 */  { fnDec,                        TM_REGISTER,                 "DEC",                                         "DEC",                                         (0 &lt;&lt; TAM_MAX_BITS) |    99, CAT_FNCT | SLS_ENABLED   | US_ENABLED   | EIM_DISABLED | PTP_REGISTER     },</v>
      </c>
    </row>
    <row r="97" spans="1:1">
      <c r="A97" s="133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IF(SOURCE!$R$2-LEN(SOURCE!C97) &gt;= 0, REPT(" ",SOURCE!$R$2-LEN(SOURCE!C97)), "")&amp;
      SOURCE!D97&amp;", "&amp; IF(SOURCE!$S$2-LEN(SOURCE!D97) &gt;= 0, REPT(" ",SOURCE!$S$2-LEN(SOURCE!D97)), "")&amp;
      SOURCE!E97&amp;", "&amp; IF(SOURCE!$T$2-LEN(SOURCE!E97) &gt;=0, REPT(" ",SOURCE!$T$2-LEN(SOURCE!E97)), "")&amp;
      SOURCE!F97&amp;", "&amp; IF(SOURCE!$U$2-LEN(SOURCE!F97) &gt;= 0, REPT(" ",SOURCE!$U$2-LEN(SOURCE!F97)+2), "")&amp;"("&amp;
      SUBSTITUTE(TEXT(SOURCE!G97,"??0"),"  ","")&amp;" &lt;&lt; TAM_MAX_BITS) |"&amp; IF(SOURCE!$V$2-3 &gt;= 0, REPT(" ",MAX(1,SOURCE!$V$2-5+4+1-1-LEN(  IF(ISTEXT(SOURCE!H97),SOURCE!H97,  SUBSTITUTE(SUBSTITUTE(TEXT(SOURCE!H97,"????0"),"  ","")," ",""))   ))), "")&amp;
       IF(ISTEXT(SOURCE!H97),SOURCE!H97, SUBSTITUTE(SUBSTITUTE(TEXT(SOURCE!H97,"????0"),"  ","")," ",""))   &amp;","&amp; IF(SOURCE!$W$2-3 &gt;= 0, REPT(" ",SOURCE!$W$2-3-5), "")&amp;
      SOURCE!I97&amp;
" | "&amp; IF(SOURCE!$X$2-LEN(SOURCE!I97) &gt;= 0, REPT(" ",SOURCE!$X$2-LEN(SOURCE!I97)), "")&amp;
      SOURCE!J97&amp;      IF(SOURCE!$Y$2-LEN(SOURCE!J97) &gt;= 0, REPT(" ",SOURCE!$Y$2-LEN(SOURCE!J97)), "")&amp;
" | "&amp; IF(SOURCE!$X$2-LEN(SOURCE!I97) &gt;= 0, REPT(" ",SOURCE!$X$2-LEN(SOURCE!I97)), "")&amp;
      SOURCE!K97&amp;      IF(SOURCE!$Y$2-LEN(SOURCE!K97) &gt;= 0, REPT(" ",SOURCE!$Z$2-LEN(SOURCE!K97)), "")&amp;
" | "&amp; SOURCE!L97&amp;      IF(SOURCE!$AB$2-LEN(SOURCE!L97) &gt;= 0, REPT(" ",SOURCE!$AB$2-LEN(SOURCE!L97)), "")&amp;
" | "&amp; SOURCE!M97&amp;      IF(SOURCE!$AC$2-LEN(SOURCE!M97) &gt;= 0, REPT(" ",SOURCE!$AC$2-LEN(SOURCE!M97)), "")&amp;
      "},"&amp;IF(SOURCE!O97&lt;&gt;"",""&amp;SOURCE!O97,"")
 )
)
)</f>
        <v>/*   92 */  { fnInc,                        TM_REGISTER,                 "INC",                                         "INC",                                         (0 &lt;&lt; TAM_MAX_BITS) |    99, CAT_FNCT | SLS_ENABLED   | US_ENABLED   | EIM_DISABLED | PTP_REGISTER     },</v>
      </c>
    </row>
    <row r="98" spans="1:1">
      <c r="A98" s="133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IF(SOURCE!$R$2-LEN(SOURCE!C98) &gt;= 0, REPT(" ",SOURCE!$R$2-LEN(SOURCE!C98)), "")&amp;
      SOURCE!D98&amp;", "&amp; IF(SOURCE!$S$2-LEN(SOURCE!D98) &gt;= 0, REPT(" ",SOURCE!$S$2-LEN(SOURCE!D98)), "")&amp;
      SOURCE!E98&amp;", "&amp; IF(SOURCE!$T$2-LEN(SOURCE!E98) &gt;=0, REPT(" ",SOURCE!$T$2-LEN(SOURCE!E98)), "")&amp;
      SOURCE!F98&amp;", "&amp; IF(SOURCE!$U$2-LEN(SOURCE!F98) &gt;= 0, REPT(" ",SOURCE!$U$2-LEN(SOURCE!F98)+2), "")&amp;"("&amp;
      SUBSTITUTE(TEXT(SOURCE!G98,"??0"),"  ","")&amp;" &lt;&lt; TAM_MAX_BITS) |"&amp; IF(SOURCE!$V$2-3 &gt;= 0, REPT(" ",MAX(1,SOURCE!$V$2-5+4+1-1-LEN(  IF(ISTEXT(SOURCE!H98),SOURCE!H98,  SUBSTITUTE(SUBSTITUTE(TEXT(SOURCE!H98,"????0"),"  ","")," ",""))   ))), "")&amp;
       IF(ISTEXT(SOURCE!H98),SOURCE!H98, SUBSTITUTE(SUBSTITUTE(TEXT(SOURCE!H98,"????0"),"  ","")," ",""))   &amp;","&amp; IF(SOURCE!$W$2-3 &gt;= 0, REPT(" ",SOURCE!$W$2-3-5), "")&amp;
      SOURCE!I98&amp;
" | "&amp; IF(SOURCE!$X$2-LEN(SOURCE!I98) &gt;= 0, REPT(" ",SOURCE!$X$2-LEN(SOURCE!I98)), "")&amp;
      SOURCE!J98&amp;      IF(SOURCE!$Y$2-LEN(SOURCE!J98) &gt;= 0, REPT(" ",SOURCE!$Y$2-LEN(SOURCE!J98)), "")&amp;
" | "&amp; IF(SOURCE!$X$2-LEN(SOURCE!I98) &gt;= 0, REPT(" ",SOURCE!$X$2-LEN(SOURCE!I98)), "")&amp;
      SOURCE!K98&amp;      IF(SOURCE!$Y$2-LEN(SOURCE!K98) &gt;= 0, REPT(" ",SOURCE!$Z$2-LEN(SOURCE!K98)), "")&amp;
" | "&amp; SOURCE!L98&amp;      IF(SOURCE!$AB$2-LEN(SOURCE!L98) &gt;= 0, REPT(" ",SOURCE!$AB$2-LEN(SOURCE!L98)), "")&amp;
" | "&amp; SOURCE!M98&amp;      IF(SOURCE!$AC$2-LEN(SOURCE!M98) &gt;= 0, REPT(" ",SOURCE!$AC$2-LEN(SOURCE!M98)),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133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IF(SOURCE!$R$2-LEN(SOURCE!C99) &gt;= 0, REPT(" ",SOURCE!$R$2-LEN(SOURCE!C99)), "")&amp;
      SOURCE!D99&amp;", "&amp; IF(SOURCE!$S$2-LEN(SOURCE!D99) &gt;= 0, REPT(" ",SOURCE!$S$2-LEN(SOURCE!D99)), "")&amp;
      SOURCE!E99&amp;", "&amp; IF(SOURCE!$T$2-LEN(SOURCE!E99) &gt;=0, REPT(" ",SOURCE!$T$2-LEN(SOURCE!E99)), "")&amp;
      SOURCE!F99&amp;", "&amp; IF(SOURCE!$U$2-LEN(SOURCE!F99) &gt;= 0, REPT(" ",SOURCE!$U$2-LEN(SOURCE!F99)+2), "")&amp;"("&amp;
      SUBSTITUTE(TEXT(SOURCE!G99,"??0"),"  ","")&amp;" &lt;&lt; TAM_MAX_BITS) |"&amp; IF(SOURCE!$V$2-3 &gt;= 0, REPT(" ",MAX(1,SOURCE!$V$2-5+4+1-1-LEN(  IF(ISTEXT(SOURCE!H99),SOURCE!H99,  SUBSTITUTE(SUBSTITUTE(TEXT(SOURCE!H99,"????0"),"  ","")," ",""))   ))), "")&amp;
       IF(ISTEXT(SOURCE!H99),SOURCE!H99, SUBSTITUTE(SUBSTITUTE(TEXT(SOURCE!H99,"????0"),"  ","")," ",""))   &amp;","&amp; IF(SOURCE!$W$2-3 &gt;= 0, REPT(" ",SOURCE!$W$2-3-5), "")&amp;
      SOURCE!I99&amp;
" | "&amp; IF(SOURCE!$X$2-LEN(SOURCE!I99) &gt;= 0, REPT(" ",SOURCE!$X$2-LEN(SOURCE!I99)), "")&amp;
      SOURCE!J99&amp;      IF(SOURCE!$Y$2-LEN(SOURCE!J99) &gt;= 0, REPT(" ",SOURCE!$Y$2-LEN(SOURCE!J99)), "")&amp;
" | "&amp; IF(SOURCE!$X$2-LEN(SOURCE!I99) &gt;= 0, REPT(" ",SOURCE!$X$2-LEN(SOURCE!I99)), "")&amp;
      SOURCE!K99&amp;      IF(SOURCE!$Y$2-LEN(SOURCE!K99) &gt;= 0, REPT(" ",SOURCE!$Z$2-LEN(SOURCE!K99)), "")&amp;
" | "&amp; SOURCE!L99&amp;      IF(SOURCE!$AB$2-LEN(SOURCE!L99) &gt;= 0, REPT(" ",SOURCE!$AB$2-LEN(SOURCE!L99)), "")&amp;
" | "&amp; SOURCE!M99&amp;      IF(SOURCE!$AC$2-LEN(SOURCE!M99) &gt;= 0, REPT(" ",SOURCE!$AC$2-LEN(SOURCE!M99)),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133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IF(SOURCE!$R$2-LEN(SOURCE!C100) &gt;= 0, REPT(" ",SOURCE!$R$2-LEN(SOURCE!C100)), "")&amp;
      SOURCE!D100&amp;", "&amp; IF(SOURCE!$S$2-LEN(SOURCE!D100) &gt;= 0, REPT(" ",SOURCE!$S$2-LEN(SOURCE!D100)), "")&amp;
      SOURCE!E100&amp;", "&amp; IF(SOURCE!$T$2-LEN(SOURCE!E100) &gt;=0, REPT(" ",SOURCE!$T$2-LEN(SOURCE!E100)), "")&amp;
      SOURCE!F100&amp;", "&amp; IF(SOURCE!$U$2-LEN(SOURCE!F100) &gt;= 0, REPT(" ",SOURCE!$U$2-LEN(SOURCE!F100)+2), "")&amp;"("&amp;
      SUBSTITUTE(TEXT(SOURCE!G100,"??0"),"  ","")&amp;" &lt;&lt; TAM_MAX_BITS) |"&amp; IF(SOURCE!$V$2-3 &gt;= 0, REPT(" ",MAX(1,SOURCE!$V$2-5+4+1-1-LEN(  IF(ISTEXT(SOURCE!H100),SOURCE!H100,  SUBSTITUTE(SUBSTITUTE(TEXT(SOURCE!H100,"????0"),"  ","")," ",""))   ))), "")&amp;
       IF(ISTEXT(SOURCE!H100),SOURCE!H100, SUBSTITUTE(SUBSTITUTE(TEXT(SOURCE!H100,"????0"),"  ","")," ",""))   &amp;","&amp; IF(SOURCE!$W$2-3 &gt;= 0, REPT(" ",SOURCE!$W$2-3-5), "")&amp;
      SOURCE!I100&amp;
" | "&amp; IF(SOURCE!$X$2-LEN(SOURCE!I100) &gt;= 0, REPT(" ",SOURCE!$X$2-LEN(SOURCE!I100)), "")&amp;
      SOURCE!J100&amp;      IF(SOURCE!$Y$2-LEN(SOURCE!J100) &gt;= 0, REPT(" ",SOURCE!$Y$2-LEN(SOURCE!J100)), "")&amp;
" | "&amp; IF(SOURCE!$X$2-LEN(SOURCE!I100) &gt;= 0, REPT(" ",SOURCE!$X$2-LEN(SOURCE!I100)), "")&amp;
      SOURCE!K100&amp;      IF(SOURCE!$Y$2-LEN(SOURCE!K100) &gt;= 0, REPT(" ",SOURCE!$Z$2-LEN(SOURCE!K100)), "")&amp;
" | "&amp; SOURCE!L100&amp;      IF(SOURCE!$AB$2-LEN(SOURCE!L100) &gt;= 0, REPT(" ",SOURCE!$AB$2-LEN(SOURCE!L100)), "")&amp;
" | "&amp; SOURCE!M100&amp;      IF(SOURCE!$AC$2-LEN(SOURCE!M100) &gt;= 0, REPT(" ",SOURCE!$AC$2-LEN(SOURCE!M100)),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133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IF(SOURCE!$R$2-LEN(SOURCE!C101) &gt;= 0, REPT(" ",SOURCE!$R$2-LEN(SOURCE!C101)), "")&amp;
      SOURCE!D101&amp;", "&amp; IF(SOURCE!$S$2-LEN(SOURCE!D101) &gt;= 0, REPT(" ",SOURCE!$S$2-LEN(SOURCE!D101)), "")&amp;
      SOURCE!E101&amp;", "&amp; IF(SOURCE!$T$2-LEN(SOURCE!E101) &gt;=0, REPT(" ",SOURCE!$T$2-LEN(SOURCE!E101)), "")&amp;
      SOURCE!F101&amp;", "&amp; IF(SOURCE!$U$2-LEN(SOURCE!F101) &gt;= 0, REPT(" ",SOURCE!$U$2-LEN(SOURCE!F101)+2), "")&amp;"("&amp;
      SUBSTITUTE(TEXT(SOURCE!G101,"??0"),"  ","")&amp;" &lt;&lt; TAM_MAX_BITS) |"&amp; IF(SOURCE!$V$2-3 &gt;= 0, REPT(" ",MAX(1,SOURCE!$V$2-5+4+1-1-LEN(  IF(ISTEXT(SOURCE!H101),SOURCE!H101,  SUBSTITUTE(SUBSTITUTE(TEXT(SOURCE!H101,"????0"),"  ","")," ",""))   ))), "")&amp;
       IF(ISTEXT(SOURCE!H101),SOURCE!H101, SUBSTITUTE(SUBSTITUTE(TEXT(SOURCE!H101,"????0"),"  ","")," ",""))   &amp;","&amp; IF(SOURCE!$W$2-3 &gt;= 0, REPT(" ",SOURCE!$W$2-3-5), "")&amp;
      SOURCE!I101&amp;
" | "&amp; IF(SOURCE!$X$2-LEN(SOURCE!I101) &gt;= 0, REPT(" ",SOURCE!$X$2-LEN(SOURCE!I101)), "")&amp;
      SOURCE!J101&amp;      IF(SOURCE!$Y$2-LEN(SOURCE!J101) &gt;= 0, REPT(" ",SOURCE!$Y$2-LEN(SOURCE!J101)), "")&amp;
" | "&amp; IF(SOURCE!$X$2-LEN(SOURCE!I101) &gt;= 0, REPT(" ",SOURCE!$X$2-LEN(SOURCE!I101)), "")&amp;
      SOURCE!K101&amp;      IF(SOURCE!$Y$2-LEN(SOURCE!K101) &gt;= 0, REPT(" ",SOURCE!$Z$2-LEN(SOURCE!K101)), "")&amp;
" | "&amp; SOURCE!L101&amp;      IF(SOURCE!$AB$2-LEN(SOURCE!L101) &gt;= 0, REPT(" ",SOURCE!$AB$2-LEN(SOURCE!L101)), "")&amp;
" | "&amp; SOURCE!M101&amp;      IF(SOURCE!$AC$2-LEN(SOURCE!M101) &gt;= 0, REPT(" ",SOURCE!$AC$2-LEN(SOURCE!M101)),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133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IF(SOURCE!$R$2-LEN(SOURCE!C102) &gt;= 0, REPT(" ",SOURCE!$R$2-LEN(SOURCE!C102)), "")&amp;
      SOURCE!D102&amp;", "&amp; IF(SOURCE!$S$2-LEN(SOURCE!D102) &gt;= 0, REPT(" ",SOURCE!$S$2-LEN(SOURCE!D102)), "")&amp;
      SOURCE!E102&amp;", "&amp; IF(SOURCE!$T$2-LEN(SOURCE!E102) &gt;=0, REPT(" ",SOURCE!$T$2-LEN(SOURCE!E102)), "")&amp;
      SOURCE!F102&amp;", "&amp; IF(SOURCE!$U$2-LEN(SOURCE!F102) &gt;= 0, REPT(" ",SOURCE!$U$2-LEN(SOURCE!F102)+2), "")&amp;"("&amp;
      SUBSTITUTE(TEXT(SOURCE!G102,"??0"),"  ","")&amp;" &lt;&lt; TAM_MAX_BITS) |"&amp; IF(SOURCE!$V$2-3 &gt;= 0, REPT(" ",MAX(1,SOURCE!$V$2-5+4+1-1-LEN(  IF(ISTEXT(SOURCE!H102),SOURCE!H102,  SUBSTITUTE(SUBSTITUTE(TEXT(SOURCE!H102,"????0"),"  ","")," ",""))   ))), "")&amp;
       IF(ISTEXT(SOURCE!H102),SOURCE!H102, SUBSTITUTE(SUBSTITUTE(TEXT(SOURCE!H102,"????0"),"  ","")," ",""))   &amp;","&amp; IF(SOURCE!$W$2-3 &gt;= 0, REPT(" ",SOURCE!$W$2-3-5), "")&amp;
      SOURCE!I102&amp;
" | "&amp; IF(SOURCE!$X$2-LEN(SOURCE!I102) &gt;= 0, REPT(" ",SOURCE!$X$2-LEN(SOURCE!I102)), "")&amp;
      SOURCE!J102&amp;      IF(SOURCE!$Y$2-LEN(SOURCE!J102) &gt;= 0, REPT(" ",SOURCE!$Y$2-LEN(SOURCE!J102)), "")&amp;
" | "&amp; IF(SOURCE!$X$2-LEN(SOURCE!I102) &gt;= 0, REPT(" ",SOURCE!$X$2-LEN(SOURCE!I102)), "")&amp;
      SOURCE!K102&amp;      IF(SOURCE!$Y$2-LEN(SOURCE!K102) &gt;= 0, REPT(" ",SOURCE!$Z$2-LEN(SOURCE!K102)), "")&amp;
" | "&amp; SOURCE!L102&amp;      IF(SOURCE!$AB$2-LEN(SOURCE!L102) &gt;= 0, REPT(" ",SOURCE!$AB$2-LEN(SOURCE!L102)), "")&amp;
" | "&amp; SOURCE!M102&amp;      IF(SOURCE!$AC$2-LEN(SOURCE!M102) &gt;= 0, REPT(" ",SOURCE!$AC$2-LEN(SOURCE!M102)),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133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IF(SOURCE!$R$2-LEN(SOURCE!C103) &gt;= 0, REPT(" ",SOURCE!$R$2-LEN(SOURCE!C103)), "")&amp;
      SOURCE!D103&amp;", "&amp; IF(SOURCE!$S$2-LEN(SOURCE!D103) &gt;= 0, REPT(" ",SOURCE!$S$2-LEN(SOURCE!D103)), "")&amp;
      SOURCE!E103&amp;", "&amp; IF(SOURCE!$T$2-LEN(SOURCE!E103) &gt;=0, REPT(" ",SOURCE!$T$2-LEN(SOURCE!E103)), "")&amp;
      SOURCE!F103&amp;", "&amp; IF(SOURCE!$U$2-LEN(SOURCE!F103) &gt;= 0, REPT(" ",SOURCE!$U$2-LEN(SOURCE!F103)+2), "")&amp;"("&amp;
      SUBSTITUTE(TEXT(SOURCE!G103,"??0"),"  ","")&amp;" &lt;&lt; TAM_MAX_BITS) |"&amp; IF(SOURCE!$V$2-3 &gt;= 0, REPT(" ",MAX(1,SOURCE!$V$2-5+4+1-1-LEN(  IF(ISTEXT(SOURCE!H103),SOURCE!H103,  SUBSTITUTE(SUBSTITUTE(TEXT(SOURCE!H103,"????0"),"  ","")," ",""))   ))), "")&amp;
       IF(ISTEXT(SOURCE!H103),SOURCE!H103, SUBSTITUTE(SUBSTITUTE(TEXT(SOURCE!H103,"????0"),"  ","")," ",""))   &amp;","&amp; IF(SOURCE!$W$2-3 &gt;= 0, REPT(" ",SOURCE!$W$2-3-5), "")&amp;
      SOURCE!I103&amp;
" | "&amp; IF(SOURCE!$X$2-LEN(SOURCE!I103) &gt;= 0, REPT(" ",SOURCE!$X$2-LEN(SOURCE!I103)), "")&amp;
      SOURCE!J103&amp;      IF(SOURCE!$Y$2-LEN(SOURCE!J103) &gt;= 0, REPT(" ",SOURCE!$Y$2-LEN(SOURCE!J103)), "")&amp;
" | "&amp; IF(SOURCE!$X$2-LEN(SOURCE!I103) &gt;= 0, REPT(" ",SOURCE!$X$2-LEN(SOURCE!I103)), "")&amp;
      SOURCE!K103&amp;      IF(SOURCE!$Y$2-LEN(SOURCE!K103) &gt;= 0, REPT(" ",SOURCE!$Z$2-LEN(SOURCE!K103)), "")&amp;
" | "&amp; SOURCE!L103&amp;      IF(SOURCE!$AB$2-LEN(SOURCE!L103) &gt;= 0, REPT(" ",SOURCE!$AB$2-LEN(SOURCE!L103)), "")&amp;
" | "&amp; SOURCE!M103&amp;      IF(SOURCE!$AC$2-LEN(SOURCE!M103) &gt;= 0, REPT(" ",SOURCE!$AC$2-LEN(SOURCE!M103)),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133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IF(SOURCE!$R$2-LEN(SOURCE!C104) &gt;= 0, REPT(" ",SOURCE!$R$2-LEN(SOURCE!C104)), "")&amp;
      SOURCE!D104&amp;", "&amp; IF(SOURCE!$S$2-LEN(SOURCE!D104) &gt;= 0, REPT(" ",SOURCE!$S$2-LEN(SOURCE!D104)), "")&amp;
      SOURCE!E104&amp;", "&amp; IF(SOURCE!$T$2-LEN(SOURCE!E104) &gt;=0, REPT(" ",SOURCE!$T$2-LEN(SOURCE!E104)), "")&amp;
      SOURCE!F104&amp;", "&amp; IF(SOURCE!$U$2-LEN(SOURCE!F104) &gt;= 0, REPT(" ",SOURCE!$U$2-LEN(SOURCE!F104)+2), "")&amp;"("&amp;
      SUBSTITUTE(TEXT(SOURCE!G104,"??0"),"  ","")&amp;" &lt;&lt; TAM_MAX_BITS) |"&amp; IF(SOURCE!$V$2-3 &gt;= 0, REPT(" ",MAX(1,SOURCE!$V$2-5+4+1-1-LEN(  IF(ISTEXT(SOURCE!H104),SOURCE!H104,  SUBSTITUTE(SUBSTITUTE(TEXT(SOURCE!H104,"????0"),"  ","")," ",""))   ))), "")&amp;
       IF(ISTEXT(SOURCE!H104),SOURCE!H104, SUBSTITUTE(SUBSTITUTE(TEXT(SOURCE!H104,"????0"),"  ","")," ",""))   &amp;","&amp; IF(SOURCE!$W$2-3 &gt;= 0, REPT(" ",SOURCE!$W$2-3-5), "")&amp;
      SOURCE!I104&amp;
" | "&amp; IF(SOURCE!$X$2-LEN(SOURCE!I104) &gt;= 0, REPT(" ",SOURCE!$X$2-LEN(SOURCE!I104)), "")&amp;
      SOURCE!J104&amp;      IF(SOURCE!$Y$2-LEN(SOURCE!J104) &gt;= 0, REPT(" ",SOURCE!$Y$2-LEN(SOURCE!J104)), "")&amp;
" | "&amp; IF(SOURCE!$X$2-LEN(SOURCE!I104) &gt;= 0, REPT(" ",SOURCE!$X$2-LEN(SOURCE!I104)), "")&amp;
      SOURCE!K104&amp;      IF(SOURCE!$Y$2-LEN(SOURCE!K104) &gt;= 0, REPT(" ",SOURCE!$Z$2-LEN(SOURCE!K104)), "")&amp;
" | "&amp; SOURCE!L104&amp;      IF(SOURCE!$AB$2-LEN(SOURCE!L104) &gt;= 0, REPT(" ",SOURCE!$AB$2-LEN(SOURCE!L104)), "")&amp;
" | "&amp; SOURCE!M104&amp;      IF(SOURCE!$AC$2-LEN(SOURCE!M104) &gt;= 0, REPT(" ",SOURCE!$AC$2-LEN(SOURCE!M104)),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133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IF(SOURCE!$R$2-LEN(SOURCE!C105) &gt;= 0, REPT(" ",SOURCE!$R$2-LEN(SOURCE!C105)), "")&amp;
      SOURCE!D105&amp;", "&amp; IF(SOURCE!$S$2-LEN(SOURCE!D105) &gt;= 0, REPT(" ",SOURCE!$S$2-LEN(SOURCE!D105)), "")&amp;
      SOURCE!E105&amp;", "&amp; IF(SOURCE!$T$2-LEN(SOURCE!E105) &gt;=0, REPT(" ",SOURCE!$T$2-LEN(SOURCE!E105)), "")&amp;
      SOURCE!F105&amp;", "&amp; IF(SOURCE!$U$2-LEN(SOURCE!F105) &gt;= 0, REPT(" ",SOURCE!$U$2-LEN(SOURCE!F105)+2), "")&amp;"("&amp;
      SUBSTITUTE(TEXT(SOURCE!G105,"??0"),"  ","")&amp;" &lt;&lt; TAM_MAX_BITS) |"&amp; IF(SOURCE!$V$2-3 &gt;= 0, REPT(" ",MAX(1,SOURCE!$V$2-5+4+1-1-LEN(  IF(ISTEXT(SOURCE!H105),SOURCE!H105,  SUBSTITUTE(SUBSTITUTE(TEXT(SOURCE!H105,"????0"),"  ","")," ",""))   ))), "")&amp;
       IF(ISTEXT(SOURCE!H105),SOURCE!H105, SUBSTITUTE(SUBSTITUTE(TEXT(SOURCE!H105,"????0"),"  ","")," ",""))   &amp;","&amp; IF(SOURCE!$W$2-3 &gt;= 0, REPT(" ",SOURCE!$W$2-3-5), "")&amp;
      SOURCE!I105&amp;
" | "&amp; IF(SOURCE!$X$2-LEN(SOURCE!I105) &gt;= 0, REPT(" ",SOURCE!$X$2-LEN(SOURCE!I105)), "")&amp;
      SOURCE!J105&amp;      IF(SOURCE!$Y$2-LEN(SOURCE!J105) &gt;= 0, REPT(" ",SOURCE!$Y$2-LEN(SOURCE!J105)), "")&amp;
" | "&amp; IF(SOURCE!$X$2-LEN(SOURCE!I105) &gt;= 0, REPT(" ",SOURCE!$X$2-LEN(SOURCE!I105)), "")&amp;
      SOURCE!K105&amp;      IF(SOURCE!$Y$2-LEN(SOURCE!K105) &gt;= 0, REPT(" ",SOURCE!$Z$2-LEN(SOURCE!K105)), "")&amp;
" | "&amp; SOURCE!L105&amp;      IF(SOURCE!$AB$2-LEN(SOURCE!L105) &gt;= 0, REPT(" ",SOURCE!$AB$2-LEN(SOURCE!L105)), "")&amp;
" | "&amp; SOURCE!M105&amp;      IF(SOURCE!$AC$2-LEN(SOURCE!M105) &gt;= 0, REPT(" ",SOURCE!$AC$2-LEN(SOURCE!M105)),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133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IF(SOURCE!$R$2-LEN(SOURCE!C106) &gt;= 0, REPT(" ",SOURCE!$R$2-LEN(SOURCE!C106)), "")&amp;
      SOURCE!D106&amp;", "&amp; IF(SOURCE!$S$2-LEN(SOURCE!D106) &gt;= 0, REPT(" ",SOURCE!$S$2-LEN(SOURCE!D106)), "")&amp;
      SOURCE!E106&amp;", "&amp; IF(SOURCE!$T$2-LEN(SOURCE!E106) &gt;=0, REPT(" ",SOURCE!$T$2-LEN(SOURCE!E106)), "")&amp;
      SOURCE!F106&amp;", "&amp; IF(SOURCE!$U$2-LEN(SOURCE!F106) &gt;= 0, REPT(" ",SOURCE!$U$2-LEN(SOURCE!F106)+2), "")&amp;"("&amp;
      SUBSTITUTE(TEXT(SOURCE!G106,"??0"),"  ","")&amp;" &lt;&lt; TAM_MAX_BITS) |"&amp; IF(SOURCE!$V$2-3 &gt;= 0, REPT(" ",MAX(1,SOURCE!$V$2-5+4+1-1-LEN(  IF(ISTEXT(SOURCE!H106),SOURCE!H106,  SUBSTITUTE(SUBSTITUTE(TEXT(SOURCE!H106,"????0"),"  ","")," ",""))   ))), "")&amp;
       IF(ISTEXT(SOURCE!H106),SOURCE!H106, SUBSTITUTE(SUBSTITUTE(TEXT(SOURCE!H106,"????0"),"  ","")," ",""))   &amp;","&amp; IF(SOURCE!$W$2-3 &gt;= 0, REPT(" ",SOURCE!$W$2-3-5), "")&amp;
      SOURCE!I106&amp;
" | "&amp; IF(SOURCE!$X$2-LEN(SOURCE!I106) &gt;= 0, REPT(" ",SOURCE!$X$2-LEN(SOURCE!I106)), "")&amp;
      SOURCE!J106&amp;      IF(SOURCE!$Y$2-LEN(SOURCE!J106) &gt;= 0, REPT(" ",SOURCE!$Y$2-LEN(SOURCE!J106)), "")&amp;
" | "&amp; IF(SOURCE!$X$2-LEN(SOURCE!I106) &gt;= 0, REPT(" ",SOURCE!$X$2-LEN(SOURCE!I106)), "")&amp;
      SOURCE!K106&amp;      IF(SOURCE!$Y$2-LEN(SOURCE!K106) &gt;= 0, REPT(" ",SOURCE!$Z$2-LEN(SOURCE!K106)), "")&amp;
" | "&amp; SOURCE!L106&amp;      IF(SOURCE!$AB$2-LEN(SOURCE!L106) &gt;= 0, REPT(" ",SOURCE!$AB$2-LEN(SOURCE!L106)), "")&amp;
" | "&amp; SOURCE!M106&amp;      IF(SOURCE!$AC$2-LEN(SOURCE!M106) &gt;= 0, REPT(" ",SOURCE!$AC$2-LEN(SOURCE!M106)),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133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IF(SOURCE!$R$2-LEN(SOURCE!C107) &gt;= 0, REPT(" ",SOURCE!$R$2-LEN(SOURCE!C107)), "")&amp;
      SOURCE!D107&amp;", "&amp; IF(SOURCE!$S$2-LEN(SOURCE!D107) &gt;= 0, REPT(" ",SOURCE!$S$2-LEN(SOURCE!D107)), "")&amp;
      SOURCE!E107&amp;", "&amp; IF(SOURCE!$T$2-LEN(SOURCE!E107) &gt;=0, REPT(" ",SOURCE!$T$2-LEN(SOURCE!E107)), "")&amp;
      SOURCE!F107&amp;", "&amp; IF(SOURCE!$U$2-LEN(SOURCE!F107) &gt;= 0, REPT(" ",SOURCE!$U$2-LEN(SOURCE!F107)+2), "")&amp;"("&amp;
      SUBSTITUTE(TEXT(SOURCE!G107,"??0"),"  ","")&amp;" &lt;&lt; TAM_MAX_BITS) |"&amp; IF(SOURCE!$V$2-3 &gt;= 0, REPT(" ",MAX(1,SOURCE!$V$2-5+4+1-1-LEN(  IF(ISTEXT(SOURCE!H107),SOURCE!H107,  SUBSTITUTE(SUBSTITUTE(TEXT(SOURCE!H107,"????0"),"  ","")," ",""))   ))), "")&amp;
       IF(ISTEXT(SOURCE!H107),SOURCE!H107, SUBSTITUTE(SUBSTITUTE(TEXT(SOURCE!H107,"????0"),"  ","")," ",""))   &amp;","&amp; IF(SOURCE!$W$2-3 &gt;= 0, REPT(" ",SOURCE!$W$2-3-5), "")&amp;
      SOURCE!I107&amp;
" | "&amp; IF(SOURCE!$X$2-LEN(SOURCE!I107) &gt;= 0, REPT(" ",SOURCE!$X$2-LEN(SOURCE!I107)), "")&amp;
      SOURCE!J107&amp;      IF(SOURCE!$Y$2-LEN(SOURCE!J107) &gt;= 0, REPT(" ",SOURCE!$Y$2-LEN(SOURCE!J107)), "")&amp;
" | "&amp; IF(SOURCE!$X$2-LEN(SOURCE!I107) &gt;= 0, REPT(" ",SOURCE!$X$2-LEN(SOURCE!I107)), "")&amp;
      SOURCE!K107&amp;      IF(SOURCE!$Y$2-LEN(SOURCE!K107) &gt;= 0, REPT(" ",SOURCE!$Z$2-LEN(SOURCE!K107)), "")&amp;
" | "&amp; SOURCE!L107&amp;      IF(SOURCE!$AB$2-LEN(SOURCE!L107) &gt;= 0, REPT(" ",SOURCE!$AB$2-LEN(SOURCE!L107)), "")&amp;
" | "&amp; SOURCE!M107&amp;      IF(SOURCE!$AC$2-LEN(SOURCE!M107) &gt;= 0, REPT(" ",SOURCE!$AC$2-LEN(SOURCE!M107)),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133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IF(SOURCE!$R$2-LEN(SOURCE!C108) &gt;= 0, REPT(" ",SOURCE!$R$2-LEN(SOURCE!C108)), "")&amp;
      SOURCE!D108&amp;", "&amp; IF(SOURCE!$S$2-LEN(SOURCE!D108) &gt;= 0, REPT(" ",SOURCE!$S$2-LEN(SOURCE!D108)), "")&amp;
      SOURCE!E108&amp;", "&amp; IF(SOURCE!$T$2-LEN(SOURCE!E108) &gt;=0, REPT(" ",SOURCE!$T$2-LEN(SOURCE!E108)), "")&amp;
      SOURCE!F108&amp;", "&amp; IF(SOURCE!$U$2-LEN(SOURCE!F108) &gt;= 0, REPT(" ",SOURCE!$U$2-LEN(SOURCE!F108)+2), "")&amp;"("&amp;
      SUBSTITUTE(TEXT(SOURCE!G108,"??0"),"  ","")&amp;" &lt;&lt; TAM_MAX_BITS) |"&amp; IF(SOURCE!$V$2-3 &gt;= 0, REPT(" ",MAX(1,SOURCE!$V$2-5+4+1-1-LEN(  IF(ISTEXT(SOURCE!H108),SOURCE!H108,  SUBSTITUTE(SUBSTITUTE(TEXT(SOURCE!H108,"????0"),"  ","")," ",""))   ))), "")&amp;
       IF(ISTEXT(SOURCE!H108),SOURCE!H108, SUBSTITUTE(SUBSTITUTE(TEXT(SOURCE!H108,"????0"),"  ","")," ",""))   &amp;","&amp; IF(SOURCE!$W$2-3 &gt;= 0, REPT(" ",SOURCE!$W$2-3-5), "")&amp;
      SOURCE!I108&amp;
" | "&amp; IF(SOURCE!$X$2-LEN(SOURCE!I108) &gt;= 0, REPT(" ",SOURCE!$X$2-LEN(SOURCE!I108)), "")&amp;
      SOURCE!J108&amp;      IF(SOURCE!$Y$2-LEN(SOURCE!J108) &gt;= 0, REPT(" ",SOURCE!$Y$2-LEN(SOURCE!J108)), "")&amp;
" | "&amp; IF(SOURCE!$X$2-LEN(SOURCE!I108) &gt;= 0, REPT(" ",SOURCE!$X$2-LEN(SOURCE!I108)), "")&amp;
      SOURCE!K108&amp;      IF(SOURCE!$Y$2-LEN(SOURCE!K108) &gt;= 0, REPT(" ",SOURCE!$Z$2-LEN(SOURCE!K108)), "")&amp;
" | "&amp; SOURCE!L108&amp;      IF(SOURCE!$AB$2-LEN(SOURCE!L108) &gt;= 0, REPT(" ",SOURCE!$AB$2-LEN(SOURCE!L108)), "")&amp;
" | "&amp; SOURCE!M108&amp;      IF(SOURCE!$AC$2-LEN(SOURCE!M108) &gt;= 0, REPT(" ",SOURCE!$AC$2-LEN(SOURCE!M108)),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133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IF(SOURCE!$R$2-LEN(SOURCE!C109) &gt;= 0, REPT(" ",SOURCE!$R$2-LEN(SOURCE!C109)), "")&amp;
      SOURCE!D109&amp;", "&amp; IF(SOURCE!$S$2-LEN(SOURCE!D109) &gt;= 0, REPT(" ",SOURCE!$S$2-LEN(SOURCE!D109)), "")&amp;
      SOURCE!E109&amp;", "&amp; IF(SOURCE!$T$2-LEN(SOURCE!E109) &gt;=0, REPT(" ",SOURCE!$T$2-LEN(SOURCE!E109)), "")&amp;
      SOURCE!F109&amp;", "&amp; IF(SOURCE!$U$2-LEN(SOURCE!F109) &gt;= 0, REPT(" ",SOURCE!$U$2-LEN(SOURCE!F109)+2), "")&amp;"("&amp;
      SUBSTITUTE(TEXT(SOURCE!G109,"??0"),"  ","")&amp;" &lt;&lt; TAM_MAX_BITS) |"&amp; IF(SOURCE!$V$2-3 &gt;= 0, REPT(" ",MAX(1,SOURCE!$V$2-5+4+1-1-LEN(  IF(ISTEXT(SOURCE!H109),SOURCE!H109,  SUBSTITUTE(SUBSTITUTE(TEXT(SOURCE!H109,"????0"),"  ","")," ",""))   ))), "")&amp;
       IF(ISTEXT(SOURCE!H109),SOURCE!H109, SUBSTITUTE(SUBSTITUTE(TEXT(SOURCE!H109,"????0"),"  ","")," ",""))   &amp;","&amp; IF(SOURCE!$W$2-3 &gt;= 0, REPT(" ",SOURCE!$W$2-3-5), "")&amp;
      SOURCE!I109&amp;
" | "&amp; IF(SOURCE!$X$2-LEN(SOURCE!I109) &gt;= 0, REPT(" ",SOURCE!$X$2-LEN(SOURCE!I109)), "")&amp;
      SOURCE!J109&amp;      IF(SOURCE!$Y$2-LEN(SOURCE!J109) &gt;= 0, REPT(" ",SOURCE!$Y$2-LEN(SOURCE!J109)), "")&amp;
" | "&amp; IF(SOURCE!$X$2-LEN(SOURCE!I109) &gt;= 0, REPT(" ",SOURCE!$X$2-LEN(SOURCE!I109)), "")&amp;
      SOURCE!K109&amp;      IF(SOURCE!$Y$2-LEN(SOURCE!K109) &gt;= 0, REPT(" ",SOURCE!$Z$2-LEN(SOURCE!K109)), "")&amp;
" | "&amp; SOURCE!L109&amp;      IF(SOURCE!$AB$2-LEN(SOURCE!L109) &gt;= 0, REPT(" ",SOURCE!$AB$2-LEN(SOURCE!L109)), "")&amp;
" | "&amp; SOURCE!M109&amp;      IF(SOURCE!$AC$2-LEN(SOURCE!M109) &gt;= 0, REPT(" ",SOURCE!$AC$2-LEN(SOURCE!M109)),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133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IF(SOURCE!$R$2-LEN(SOURCE!C110) &gt;= 0, REPT(" ",SOURCE!$R$2-LEN(SOURCE!C110)), "")&amp;
      SOURCE!D110&amp;", "&amp; IF(SOURCE!$S$2-LEN(SOURCE!D110) &gt;= 0, REPT(" ",SOURCE!$S$2-LEN(SOURCE!D110)), "")&amp;
      SOURCE!E110&amp;", "&amp; IF(SOURCE!$T$2-LEN(SOURCE!E110) &gt;=0, REPT(" ",SOURCE!$T$2-LEN(SOURCE!E110)), "")&amp;
      SOURCE!F110&amp;", "&amp; IF(SOURCE!$U$2-LEN(SOURCE!F110) &gt;= 0, REPT(" ",SOURCE!$U$2-LEN(SOURCE!F110)+2), "")&amp;"("&amp;
      SUBSTITUTE(TEXT(SOURCE!G110,"??0"),"  ","")&amp;" &lt;&lt; TAM_MAX_BITS) |"&amp; IF(SOURCE!$V$2-3 &gt;= 0, REPT(" ",MAX(1,SOURCE!$V$2-5+4+1-1-LEN(  IF(ISTEXT(SOURCE!H110),SOURCE!H110,  SUBSTITUTE(SUBSTITUTE(TEXT(SOURCE!H110,"????0"),"  ","")," ",""))   ))), "")&amp;
       IF(ISTEXT(SOURCE!H110),SOURCE!H110, SUBSTITUTE(SUBSTITUTE(TEXT(SOURCE!H110,"????0"),"  ","")," ",""))   &amp;","&amp; IF(SOURCE!$W$2-3 &gt;= 0, REPT(" ",SOURCE!$W$2-3-5), "")&amp;
      SOURCE!I110&amp;
" | "&amp; IF(SOURCE!$X$2-LEN(SOURCE!I110) &gt;= 0, REPT(" ",SOURCE!$X$2-LEN(SOURCE!I110)), "")&amp;
      SOURCE!J110&amp;      IF(SOURCE!$Y$2-LEN(SOURCE!J110) &gt;= 0, REPT(" ",SOURCE!$Y$2-LEN(SOURCE!J110)), "")&amp;
" | "&amp; IF(SOURCE!$X$2-LEN(SOURCE!I110) &gt;= 0, REPT(" ",SOURCE!$X$2-LEN(SOURCE!I110)), "")&amp;
      SOURCE!K110&amp;      IF(SOURCE!$Y$2-LEN(SOURCE!K110) &gt;= 0, REPT(" ",SOURCE!$Z$2-LEN(SOURCE!K110)), "")&amp;
" | "&amp; SOURCE!L110&amp;      IF(SOURCE!$AB$2-LEN(SOURCE!L110) &gt;= 0, REPT(" ",SOURCE!$AB$2-LEN(SOURCE!L110)), "")&amp;
" | "&amp; SOURCE!M110&amp;      IF(SOURCE!$AC$2-LEN(SOURCE!M110) &gt;= 0, REPT(" ",SOURCE!$AC$2-LEN(SOURCE!M110)),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133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IF(SOURCE!$R$2-LEN(SOURCE!C111) &gt;= 0, REPT(" ",SOURCE!$R$2-LEN(SOURCE!C111)), "")&amp;
      SOURCE!D111&amp;", "&amp; IF(SOURCE!$S$2-LEN(SOURCE!D111) &gt;= 0, REPT(" ",SOURCE!$S$2-LEN(SOURCE!D111)), "")&amp;
      SOURCE!E111&amp;", "&amp; IF(SOURCE!$T$2-LEN(SOURCE!E111) &gt;=0, REPT(" ",SOURCE!$T$2-LEN(SOURCE!E111)), "")&amp;
      SOURCE!F111&amp;", "&amp; IF(SOURCE!$U$2-LEN(SOURCE!F111) &gt;= 0, REPT(" ",SOURCE!$U$2-LEN(SOURCE!F111)+2), "")&amp;"("&amp;
      SUBSTITUTE(TEXT(SOURCE!G111,"??0"),"  ","")&amp;" &lt;&lt; TAM_MAX_BITS) |"&amp; IF(SOURCE!$V$2-3 &gt;= 0, REPT(" ",MAX(1,SOURCE!$V$2-5+4+1-1-LEN(  IF(ISTEXT(SOURCE!H111),SOURCE!H111,  SUBSTITUTE(SUBSTITUTE(TEXT(SOURCE!H111,"????0"),"  ","")," ",""))   ))), "")&amp;
       IF(ISTEXT(SOURCE!H111),SOURCE!H111, SUBSTITUTE(SUBSTITUTE(TEXT(SOURCE!H111,"????0"),"  ","")," ",""))   &amp;","&amp; IF(SOURCE!$W$2-3 &gt;= 0, REPT(" ",SOURCE!$W$2-3-5), "")&amp;
      SOURCE!I111&amp;
" | "&amp; IF(SOURCE!$X$2-LEN(SOURCE!I111) &gt;= 0, REPT(" ",SOURCE!$X$2-LEN(SOURCE!I111)), "")&amp;
      SOURCE!J111&amp;      IF(SOURCE!$Y$2-LEN(SOURCE!J111) &gt;= 0, REPT(" ",SOURCE!$Y$2-LEN(SOURCE!J111)), "")&amp;
" | "&amp; IF(SOURCE!$X$2-LEN(SOURCE!I111) &gt;= 0, REPT(" ",SOURCE!$X$2-LEN(SOURCE!I111)), "")&amp;
      SOURCE!K111&amp;      IF(SOURCE!$Y$2-LEN(SOURCE!K111) &gt;= 0, REPT(" ",SOURCE!$Z$2-LEN(SOURCE!K111)), "")&amp;
" | "&amp; SOURCE!L111&amp;      IF(SOURCE!$AB$2-LEN(SOURCE!L111) &gt;= 0, REPT(" ",SOURCE!$AB$2-LEN(SOURCE!L111)), "")&amp;
" | "&amp; SOURCE!M111&amp;      IF(SOURCE!$AC$2-LEN(SOURCE!M111) &gt;= 0, REPT(" ",SOURCE!$AC$2-LEN(SOURCE!M111)),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133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IF(SOURCE!$R$2-LEN(SOURCE!C112) &gt;= 0, REPT(" ",SOURCE!$R$2-LEN(SOURCE!C112)), "")&amp;
      SOURCE!D112&amp;", "&amp; IF(SOURCE!$S$2-LEN(SOURCE!D112) &gt;= 0, REPT(" ",SOURCE!$S$2-LEN(SOURCE!D112)), "")&amp;
      SOURCE!E112&amp;", "&amp; IF(SOURCE!$T$2-LEN(SOURCE!E112) &gt;=0, REPT(" ",SOURCE!$T$2-LEN(SOURCE!E112)), "")&amp;
      SOURCE!F112&amp;", "&amp; IF(SOURCE!$U$2-LEN(SOURCE!F112) &gt;= 0, REPT(" ",SOURCE!$U$2-LEN(SOURCE!F112)+2), "")&amp;"("&amp;
      SUBSTITUTE(TEXT(SOURCE!G112,"??0"),"  ","")&amp;" &lt;&lt; TAM_MAX_BITS) |"&amp; IF(SOURCE!$V$2-3 &gt;= 0, REPT(" ",MAX(1,SOURCE!$V$2-5+4+1-1-LEN(  IF(ISTEXT(SOURCE!H112),SOURCE!H112,  SUBSTITUTE(SUBSTITUTE(TEXT(SOURCE!H112,"????0"),"  ","")," ",""))   ))), "")&amp;
       IF(ISTEXT(SOURCE!H112),SOURCE!H112, SUBSTITUTE(SUBSTITUTE(TEXT(SOURCE!H112,"????0"),"  ","")," ",""))   &amp;","&amp; IF(SOURCE!$W$2-3 &gt;= 0, REPT(" ",SOURCE!$W$2-3-5), "")&amp;
      SOURCE!I112&amp;
" | "&amp; IF(SOURCE!$X$2-LEN(SOURCE!I112) &gt;= 0, REPT(" ",SOURCE!$X$2-LEN(SOURCE!I112)), "")&amp;
      SOURCE!J112&amp;      IF(SOURCE!$Y$2-LEN(SOURCE!J112) &gt;= 0, REPT(" ",SOURCE!$Y$2-LEN(SOURCE!J112)), "")&amp;
" | "&amp; IF(SOURCE!$X$2-LEN(SOURCE!I112) &gt;= 0, REPT(" ",SOURCE!$X$2-LEN(SOURCE!I112)), "")&amp;
      SOURCE!K112&amp;      IF(SOURCE!$Y$2-LEN(SOURCE!K112) &gt;= 0, REPT(" ",SOURCE!$Z$2-LEN(SOURCE!K112)), "")&amp;
" | "&amp; SOURCE!L112&amp;      IF(SOURCE!$AB$2-LEN(SOURCE!L112) &gt;= 0, REPT(" ",SOURCE!$AB$2-LEN(SOURCE!L112)), "")&amp;
" | "&amp; SOURCE!M112&amp;      IF(SOURCE!$AC$2-LEN(SOURCE!M112) &gt;= 0, REPT(" ",SOURCE!$AC$2-LEN(SOURCE!M112)),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133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IF(SOURCE!$R$2-LEN(SOURCE!C113) &gt;= 0, REPT(" ",SOURCE!$R$2-LEN(SOURCE!C113)), "")&amp;
      SOURCE!D113&amp;", "&amp; IF(SOURCE!$S$2-LEN(SOURCE!D113) &gt;= 0, REPT(" ",SOURCE!$S$2-LEN(SOURCE!D113)), "")&amp;
      SOURCE!E113&amp;", "&amp; IF(SOURCE!$T$2-LEN(SOURCE!E113) &gt;=0, REPT(" ",SOURCE!$T$2-LEN(SOURCE!E113)), "")&amp;
      SOURCE!F113&amp;", "&amp; IF(SOURCE!$U$2-LEN(SOURCE!F113) &gt;= 0, REPT(" ",SOURCE!$U$2-LEN(SOURCE!F113)+2), "")&amp;"("&amp;
      SUBSTITUTE(TEXT(SOURCE!G113,"??0"),"  ","")&amp;" &lt;&lt; TAM_MAX_BITS) |"&amp; IF(SOURCE!$V$2-3 &gt;= 0, REPT(" ",MAX(1,SOURCE!$V$2-5+4+1-1-LEN(  IF(ISTEXT(SOURCE!H113),SOURCE!H113,  SUBSTITUTE(SUBSTITUTE(TEXT(SOURCE!H113,"????0"),"  ","")," ",""))   ))), "")&amp;
       IF(ISTEXT(SOURCE!H113),SOURCE!H113, SUBSTITUTE(SUBSTITUTE(TEXT(SOURCE!H113,"????0"),"  ","")," ",""))   &amp;","&amp; IF(SOURCE!$W$2-3 &gt;= 0, REPT(" ",SOURCE!$W$2-3-5), "")&amp;
      SOURCE!I113&amp;
" | "&amp; IF(SOURCE!$X$2-LEN(SOURCE!I113) &gt;= 0, REPT(" ",SOURCE!$X$2-LEN(SOURCE!I113)), "")&amp;
      SOURCE!J113&amp;      IF(SOURCE!$Y$2-LEN(SOURCE!J113) &gt;= 0, REPT(" ",SOURCE!$Y$2-LEN(SOURCE!J113)), "")&amp;
" | "&amp; IF(SOURCE!$X$2-LEN(SOURCE!I113) &gt;= 0, REPT(" ",SOURCE!$X$2-LEN(SOURCE!I113)), "")&amp;
      SOURCE!K113&amp;      IF(SOURCE!$Y$2-LEN(SOURCE!K113) &gt;= 0, REPT(" ",SOURCE!$Z$2-LEN(SOURCE!K113)), "")&amp;
" | "&amp; SOURCE!L113&amp;      IF(SOURCE!$AB$2-LEN(SOURCE!L113) &gt;= 0, REPT(" ",SOURCE!$AB$2-LEN(SOURCE!L113)), "")&amp;
" | "&amp; SOURCE!M113&amp;      IF(SOURCE!$AC$2-LEN(SOURCE!M113) &gt;= 0, REPT(" ",SOURCE!$AC$2-LEN(SOURCE!M113)),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133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IF(SOURCE!$R$2-LEN(SOURCE!C114) &gt;= 0, REPT(" ",SOURCE!$R$2-LEN(SOURCE!C114)), "")&amp;
      SOURCE!D114&amp;", "&amp; IF(SOURCE!$S$2-LEN(SOURCE!D114) &gt;= 0, REPT(" ",SOURCE!$S$2-LEN(SOURCE!D114)), "")&amp;
      SOURCE!E114&amp;", "&amp; IF(SOURCE!$T$2-LEN(SOURCE!E114) &gt;=0, REPT(" ",SOURCE!$T$2-LEN(SOURCE!E114)), "")&amp;
      SOURCE!F114&amp;", "&amp; IF(SOURCE!$U$2-LEN(SOURCE!F114) &gt;= 0, REPT(" ",SOURCE!$U$2-LEN(SOURCE!F114)+2), "")&amp;"("&amp;
      SUBSTITUTE(TEXT(SOURCE!G114,"??0"),"  ","")&amp;" &lt;&lt; TAM_MAX_BITS) |"&amp; IF(SOURCE!$V$2-3 &gt;= 0, REPT(" ",MAX(1,SOURCE!$V$2-5+4+1-1-LEN(  IF(ISTEXT(SOURCE!H114),SOURCE!H114,  SUBSTITUTE(SUBSTITUTE(TEXT(SOURCE!H114,"????0"),"  ","")," ",""))   ))), "")&amp;
       IF(ISTEXT(SOURCE!H114),SOURCE!H114, SUBSTITUTE(SUBSTITUTE(TEXT(SOURCE!H114,"????0"),"  ","")," ",""))   &amp;","&amp; IF(SOURCE!$W$2-3 &gt;= 0, REPT(" ",SOURCE!$W$2-3-5), "")&amp;
      SOURCE!I114&amp;
" | "&amp; IF(SOURCE!$X$2-LEN(SOURCE!I114) &gt;= 0, REPT(" ",SOURCE!$X$2-LEN(SOURCE!I114)), "")&amp;
      SOURCE!J114&amp;      IF(SOURCE!$Y$2-LEN(SOURCE!J114) &gt;= 0, REPT(" ",SOURCE!$Y$2-LEN(SOURCE!J114)), "")&amp;
" | "&amp; IF(SOURCE!$X$2-LEN(SOURCE!I114) &gt;= 0, REPT(" ",SOURCE!$X$2-LEN(SOURCE!I114)), "")&amp;
      SOURCE!K114&amp;      IF(SOURCE!$Y$2-LEN(SOURCE!K114) &gt;= 0, REPT(" ",SOURCE!$Z$2-LEN(SOURCE!K114)), "")&amp;
" | "&amp; SOURCE!L114&amp;      IF(SOURCE!$AB$2-LEN(SOURCE!L114) &gt;= 0, REPT(" ",SOURCE!$AB$2-LEN(SOURCE!L114)), "")&amp;
" | "&amp; SOURCE!M114&amp;      IF(SOURCE!$AC$2-LEN(SOURCE!M114) &gt;= 0, REPT(" ",SOURCE!$AC$2-LEN(SOURCE!M114)),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133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IF(SOURCE!$R$2-LEN(SOURCE!C115) &gt;= 0, REPT(" ",SOURCE!$R$2-LEN(SOURCE!C115)), "")&amp;
      SOURCE!D115&amp;", "&amp; IF(SOURCE!$S$2-LEN(SOURCE!D115) &gt;= 0, REPT(" ",SOURCE!$S$2-LEN(SOURCE!D115)), "")&amp;
      SOURCE!E115&amp;", "&amp; IF(SOURCE!$T$2-LEN(SOURCE!E115) &gt;=0, REPT(" ",SOURCE!$T$2-LEN(SOURCE!E115)), "")&amp;
      SOURCE!F115&amp;", "&amp; IF(SOURCE!$U$2-LEN(SOURCE!F115) &gt;= 0, REPT(" ",SOURCE!$U$2-LEN(SOURCE!F115)+2), "")&amp;"("&amp;
      SUBSTITUTE(TEXT(SOURCE!G115,"??0"),"  ","")&amp;" &lt;&lt; TAM_MAX_BITS) |"&amp; IF(SOURCE!$V$2-3 &gt;= 0, REPT(" ",MAX(1,SOURCE!$V$2-5+4+1-1-LEN(  IF(ISTEXT(SOURCE!H115),SOURCE!H115,  SUBSTITUTE(SUBSTITUTE(TEXT(SOURCE!H115,"????0"),"  ","")," ",""))   ))), "")&amp;
       IF(ISTEXT(SOURCE!H115),SOURCE!H115, SUBSTITUTE(SUBSTITUTE(TEXT(SOURCE!H115,"????0"),"  ","")," ",""))   &amp;","&amp; IF(SOURCE!$W$2-3 &gt;= 0, REPT(" ",SOURCE!$W$2-3-5), "")&amp;
      SOURCE!I115&amp;
" | "&amp; IF(SOURCE!$X$2-LEN(SOURCE!I115) &gt;= 0, REPT(" ",SOURCE!$X$2-LEN(SOURCE!I115)), "")&amp;
      SOURCE!J115&amp;      IF(SOURCE!$Y$2-LEN(SOURCE!J115) &gt;= 0, REPT(" ",SOURCE!$Y$2-LEN(SOURCE!J115)), "")&amp;
" | "&amp; IF(SOURCE!$X$2-LEN(SOURCE!I115) &gt;= 0, REPT(" ",SOURCE!$X$2-LEN(SOURCE!I115)), "")&amp;
      SOURCE!K115&amp;      IF(SOURCE!$Y$2-LEN(SOURCE!K115) &gt;= 0, REPT(" ",SOURCE!$Z$2-LEN(SOURCE!K115)), "")&amp;
" | "&amp; SOURCE!L115&amp;      IF(SOURCE!$AB$2-LEN(SOURCE!L115) &gt;= 0, REPT(" ",SOURCE!$AB$2-LEN(SOURCE!L115)), "")&amp;
" | "&amp; SOURCE!M115&amp;      IF(SOURCE!$AC$2-LEN(SOURCE!M115) &gt;= 0, REPT(" ",SOURCE!$AC$2-LEN(SOURCE!M115)),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133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IF(SOURCE!$R$2-LEN(SOURCE!C116) &gt;= 0, REPT(" ",SOURCE!$R$2-LEN(SOURCE!C116)), "")&amp;
      SOURCE!D116&amp;", "&amp; IF(SOURCE!$S$2-LEN(SOURCE!D116) &gt;= 0, REPT(" ",SOURCE!$S$2-LEN(SOURCE!D116)), "")&amp;
      SOURCE!E116&amp;", "&amp; IF(SOURCE!$T$2-LEN(SOURCE!E116) &gt;=0, REPT(" ",SOURCE!$T$2-LEN(SOURCE!E116)), "")&amp;
      SOURCE!F116&amp;", "&amp; IF(SOURCE!$U$2-LEN(SOURCE!F116) &gt;= 0, REPT(" ",SOURCE!$U$2-LEN(SOURCE!F116)+2), "")&amp;"("&amp;
      SUBSTITUTE(TEXT(SOURCE!G116,"??0"),"  ","")&amp;" &lt;&lt; TAM_MAX_BITS) |"&amp; IF(SOURCE!$V$2-3 &gt;= 0, REPT(" ",MAX(1,SOURCE!$V$2-5+4+1-1-LEN(  IF(ISTEXT(SOURCE!H116),SOURCE!H116,  SUBSTITUTE(SUBSTITUTE(TEXT(SOURCE!H116,"????0"),"  ","")," ",""))   ))), "")&amp;
       IF(ISTEXT(SOURCE!H116),SOURCE!H116, SUBSTITUTE(SUBSTITUTE(TEXT(SOURCE!H116,"????0"),"  ","")," ",""))   &amp;","&amp; IF(SOURCE!$W$2-3 &gt;= 0, REPT(" ",SOURCE!$W$2-3-5), "")&amp;
      SOURCE!I116&amp;
" | "&amp; IF(SOURCE!$X$2-LEN(SOURCE!I116) &gt;= 0, REPT(" ",SOURCE!$X$2-LEN(SOURCE!I116)), "")&amp;
      SOURCE!J116&amp;      IF(SOURCE!$Y$2-LEN(SOURCE!J116) &gt;= 0, REPT(" ",SOURCE!$Y$2-LEN(SOURCE!J116)), "")&amp;
" | "&amp; IF(SOURCE!$X$2-LEN(SOURCE!I116) &gt;= 0, REPT(" ",SOURCE!$X$2-LEN(SOURCE!I116)), "")&amp;
      SOURCE!K116&amp;      IF(SOURCE!$Y$2-LEN(SOURCE!K116) &gt;= 0, REPT(" ",SOURCE!$Z$2-LEN(SOURCE!K116)), "")&amp;
" | "&amp; SOURCE!L116&amp;      IF(SOURCE!$AB$2-LEN(SOURCE!L116) &gt;= 0, REPT(" ",SOURCE!$AB$2-LEN(SOURCE!L116)), "")&amp;
" | "&amp; SOURCE!M116&amp;      IF(SOURCE!$AC$2-LEN(SOURCE!M116) &gt;= 0, REPT(" ",SOURCE!$AC$2-LEN(SOURCE!M116)),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133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IF(SOURCE!$R$2-LEN(SOURCE!C117) &gt;= 0, REPT(" ",SOURCE!$R$2-LEN(SOURCE!C117)), "")&amp;
      SOURCE!D117&amp;", "&amp; IF(SOURCE!$S$2-LEN(SOURCE!D117) &gt;= 0, REPT(" ",SOURCE!$S$2-LEN(SOURCE!D117)), "")&amp;
      SOURCE!E117&amp;", "&amp; IF(SOURCE!$T$2-LEN(SOURCE!E117) &gt;=0, REPT(" ",SOURCE!$T$2-LEN(SOURCE!E117)), "")&amp;
      SOURCE!F117&amp;", "&amp; IF(SOURCE!$U$2-LEN(SOURCE!F117) &gt;= 0, REPT(" ",SOURCE!$U$2-LEN(SOURCE!F117)+2), "")&amp;"("&amp;
      SUBSTITUTE(TEXT(SOURCE!G117,"??0"),"  ","")&amp;" &lt;&lt; TAM_MAX_BITS) |"&amp; IF(SOURCE!$V$2-3 &gt;= 0, REPT(" ",MAX(1,SOURCE!$V$2-5+4+1-1-LEN(  IF(ISTEXT(SOURCE!H117),SOURCE!H117,  SUBSTITUTE(SUBSTITUTE(TEXT(SOURCE!H117,"????0"),"  ","")," ",""))   ))), "")&amp;
       IF(ISTEXT(SOURCE!H117),SOURCE!H117, SUBSTITUTE(SUBSTITUTE(TEXT(SOURCE!H117,"????0"),"  ","")," ",""))   &amp;","&amp; IF(SOURCE!$W$2-3 &gt;= 0, REPT(" ",SOURCE!$W$2-3-5), "")&amp;
      SOURCE!I117&amp;
" | "&amp; IF(SOURCE!$X$2-LEN(SOURCE!I117) &gt;= 0, REPT(" ",SOURCE!$X$2-LEN(SOURCE!I117)), "")&amp;
      SOURCE!J117&amp;      IF(SOURCE!$Y$2-LEN(SOURCE!J117) &gt;= 0, REPT(" ",SOURCE!$Y$2-LEN(SOURCE!J117)), "")&amp;
" | "&amp; IF(SOURCE!$X$2-LEN(SOURCE!I117) &gt;= 0, REPT(" ",SOURCE!$X$2-LEN(SOURCE!I117)), "")&amp;
      SOURCE!K117&amp;      IF(SOURCE!$Y$2-LEN(SOURCE!K117) &gt;= 0, REPT(" ",SOURCE!$Z$2-LEN(SOURCE!K117)), "")&amp;
" | "&amp; SOURCE!L117&amp;      IF(SOURCE!$AB$2-LEN(SOURCE!L117) &gt;= 0, REPT(" ",SOURCE!$AB$2-LEN(SOURCE!L117)), "")&amp;
" | "&amp; SOURCE!M117&amp;      IF(SOURCE!$AC$2-LEN(SOURCE!M117) &gt;= 0, REPT(" ",SOURCE!$AC$2-LEN(SOURCE!M117)),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133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IF(SOURCE!$R$2-LEN(SOURCE!C118) &gt;= 0, REPT(" ",SOURCE!$R$2-LEN(SOURCE!C118)), "")&amp;
      SOURCE!D118&amp;", "&amp; IF(SOURCE!$S$2-LEN(SOURCE!D118) &gt;= 0, REPT(" ",SOURCE!$S$2-LEN(SOURCE!D118)), "")&amp;
      SOURCE!E118&amp;", "&amp; IF(SOURCE!$T$2-LEN(SOURCE!E118) &gt;=0, REPT(" ",SOURCE!$T$2-LEN(SOURCE!E118)), "")&amp;
      SOURCE!F118&amp;", "&amp; IF(SOURCE!$U$2-LEN(SOURCE!F118) &gt;= 0, REPT(" ",SOURCE!$U$2-LEN(SOURCE!F118)+2), "")&amp;"("&amp;
      SUBSTITUTE(TEXT(SOURCE!G118,"??0"),"  ","")&amp;" &lt;&lt; TAM_MAX_BITS) |"&amp; IF(SOURCE!$V$2-3 &gt;= 0, REPT(" ",MAX(1,SOURCE!$V$2-5+4+1-1-LEN(  IF(ISTEXT(SOURCE!H118),SOURCE!H118,  SUBSTITUTE(SUBSTITUTE(TEXT(SOURCE!H118,"????0"),"  ","")," ",""))   ))), "")&amp;
       IF(ISTEXT(SOURCE!H118),SOURCE!H118, SUBSTITUTE(SUBSTITUTE(TEXT(SOURCE!H118,"????0"),"  ","")," ",""))   &amp;","&amp; IF(SOURCE!$W$2-3 &gt;= 0, REPT(" ",SOURCE!$W$2-3-5), "")&amp;
      SOURCE!I118&amp;
" | "&amp; IF(SOURCE!$X$2-LEN(SOURCE!I118) &gt;= 0, REPT(" ",SOURCE!$X$2-LEN(SOURCE!I118)), "")&amp;
      SOURCE!J118&amp;      IF(SOURCE!$Y$2-LEN(SOURCE!J118) &gt;= 0, REPT(" ",SOURCE!$Y$2-LEN(SOURCE!J118)), "")&amp;
" | "&amp; IF(SOURCE!$X$2-LEN(SOURCE!I118) &gt;= 0, REPT(" ",SOURCE!$X$2-LEN(SOURCE!I118)), "")&amp;
      SOURCE!K118&amp;      IF(SOURCE!$Y$2-LEN(SOURCE!K118) &gt;= 0, REPT(" ",SOURCE!$Z$2-LEN(SOURCE!K118)), "")&amp;
" | "&amp; SOURCE!L118&amp;      IF(SOURCE!$AB$2-LEN(SOURCE!L118) &gt;= 0, REPT(" ",SOURCE!$AB$2-LEN(SOURCE!L118)), "")&amp;
" | "&amp; SOURCE!M118&amp;      IF(SOURCE!$AC$2-LEN(SOURCE!M118) &gt;= 0, REPT(" ",SOURCE!$AC$2-LEN(SOURCE!M118)),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133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IF(SOURCE!$R$2-LEN(SOURCE!C119) &gt;= 0, REPT(" ",SOURCE!$R$2-LEN(SOURCE!C119)), "")&amp;
      SOURCE!D119&amp;", "&amp; IF(SOURCE!$S$2-LEN(SOURCE!D119) &gt;= 0, REPT(" ",SOURCE!$S$2-LEN(SOURCE!D119)), "")&amp;
      SOURCE!E119&amp;", "&amp; IF(SOURCE!$T$2-LEN(SOURCE!E119) &gt;=0, REPT(" ",SOURCE!$T$2-LEN(SOURCE!E119)), "")&amp;
      SOURCE!F119&amp;", "&amp; IF(SOURCE!$U$2-LEN(SOURCE!F119) &gt;= 0, REPT(" ",SOURCE!$U$2-LEN(SOURCE!F119)+2), "")&amp;"("&amp;
      SUBSTITUTE(TEXT(SOURCE!G119,"??0"),"  ","")&amp;" &lt;&lt; TAM_MAX_BITS) |"&amp; IF(SOURCE!$V$2-3 &gt;= 0, REPT(" ",MAX(1,SOURCE!$V$2-5+4+1-1-LEN(  IF(ISTEXT(SOURCE!H119),SOURCE!H119,  SUBSTITUTE(SUBSTITUTE(TEXT(SOURCE!H119,"????0"),"  ","")," ",""))   ))), "")&amp;
       IF(ISTEXT(SOURCE!H119),SOURCE!H119, SUBSTITUTE(SUBSTITUTE(TEXT(SOURCE!H119,"????0"),"  ","")," ",""))   &amp;","&amp; IF(SOURCE!$W$2-3 &gt;= 0, REPT(" ",SOURCE!$W$2-3-5), "")&amp;
      SOURCE!I119&amp;
" | "&amp; IF(SOURCE!$X$2-LEN(SOURCE!I119) &gt;= 0, REPT(" ",SOURCE!$X$2-LEN(SOURCE!I119)), "")&amp;
      SOURCE!J119&amp;      IF(SOURCE!$Y$2-LEN(SOURCE!J119) &gt;= 0, REPT(" ",SOURCE!$Y$2-LEN(SOURCE!J119)), "")&amp;
" | "&amp; IF(SOURCE!$X$2-LEN(SOURCE!I119) &gt;= 0, REPT(" ",SOURCE!$X$2-LEN(SOURCE!I119)), "")&amp;
      SOURCE!K119&amp;      IF(SOURCE!$Y$2-LEN(SOURCE!K119) &gt;= 0, REPT(" ",SOURCE!$Z$2-LEN(SOURCE!K119)), "")&amp;
" | "&amp; SOURCE!L119&amp;      IF(SOURCE!$AB$2-LEN(SOURCE!L119) &gt;= 0, REPT(" ",SOURCE!$AB$2-LEN(SOURCE!L119)), "")&amp;
" | "&amp; SOURCE!M119&amp;      IF(SOURCE!$AC$2-LEN(SOURCE!M119) &gt;= 0, REPT(" ",SOURCE!$AC$2-LEN(SOURCE!M119)),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133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IF(SOURCE!$R$2-LEN(SOURCE!C120) &gt;= 0, REPT(" ",SOURCE!$R$2-LEN(SOURCE!C120)), "")&amp;
      SOURCE!D120&amp;", "&amp; IF(SOURCE!$S$2-LEN(SOURCE!D120) &gt;= 0, REPT(" ",SOURCE!$S$2-LEN(SOURCE!D120)), "")&amp;
      SOURCE!E120&amp;", "&amp; IF(SOURCE!$T$2-LEN(SOURCE!E120) &gt;=0, REPT(" ",SOURCE!$T$2-LEN(SOURCE!E120)), "")&amp;
      SOURCE!F120&amp;", "&amp; IF(SOURCE!$U$2-LEN(SOURCE!F120) &gt;= 0, REPT(" ",SOURCE!$U$2-LEN(SOURCE!F120)+2), "")&amp;"("&amp;
      SUBSTITUTE(TEXT(SOURCE!G120,"??0"),"  ","")&amp;" &lt;&lt; TAM_MAX_BITS) |"&amp; IF(SOURCE!$V$2-3 &gt;= 0, REPT(" ",MAX(1,SOURCE!$V$2-5+4+1-1-LEN(  IF(ISTEXT(SOURCE!H120),SOURCE!H120,  SUBSTITUTE(SUBSTITUTE(TEXT(SOURCE!H120,"????0"),"  ","")," ",""))   ))), "")&amp;
       IF(ISTEXT(SOURCE!H120),SOURCE!H120, SUBSTITUTE(SUBSTITUTE(TEXT(SOURCE!H120,"????0"),"  ","")," ",""))   &amp;","&amp; IF(SOURCE!$W$2-3 &gt;= 0, REPT(" ",SOURCE!$W$2-3-5), "")&amp;
      SOURCE!I120&amp;
" | "&amp; IF(SOURCE!$X$2-LEN(SOURCE!I120) &gt;= 0, REPT(" ",SOURCE!$X$2-LEN(SOURCE!I120)), "")&amp;
      SOURCE!J120&amp;      IF(SOURCE!$Y$2-LEN(SOURCE!J120) &gt;= 0, REPT(" ",SOURCE!$Y$2-LEN(SOURCE!J120)), "")&amp;
" | "&amp; IF(SOURCE!$X$2-LEN(SOURCE!I120) &gt;= 0, REPT(" ",SOURCE!$X$2-LEN(SOURCE!I120)), "")&amp;
      SOURCE!K120&amp;      IF(SOURCE!$Y$2-LEN(SOURCE!K120) &gt;= 0, REPT(" ",SOURCE!$Z$2-LEN(SOURCE!K120)), "")&amp;
" | "&amp; SOURCE!L120&amp;      IF(SOURCE!$AB$2-LEN(SOURCE!L120) &gt;= 0, REPT(" ",SOURCE!$AB$2-LEN(SOURCE!L120)), "")&amp;
" | "&amp; SOURCE!M120&amp;      IF(SOURCE!$AC$2-LEN(SOURCE!M120) &gt;= 0, REPT(" ",SOURCE!$AC$2-LEN(SOURCE!M120)), "")&amp;
      "},"&amp;IF(SOURCE!O120&lt;&gt;"",""&amp;SOURCE!O120,"")
 )
)
)</f>
        <v>/*  115 */  { fnCvtFromCurrentAngularMode,  amDegree,                    STD_RIGHT_ARROW "DEG",                         STD_RIGHT_ARROW "DEG",                         (0 &lt;&lt; TAM_MAX_BITS) |     0, CAT_FNCT | SLS_ENABLED   | US_ENABLED   | EIM_DISABLED | PTP_NONE         },</v>
      </c>
    </row>
    <row r="121" spans="1:1">
      <c r="A121" s="133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IF(SOURCE!$R$2-LEN(SOURCE!C121) &gt;= 0, REPT(" ",SOURCE!$R$2-LEN(SOURCE!C121)), "")&amp;
      SOURCE!D121&amp;", "&amp; IF(SOURCE!$S$2-LEN(SOURCE!D121) &gt;= 0, REPT(" ",SOURCE!$S$2-LEN(SOURCE!D121)), "")&amp;
      SOURCE!E121&amp;", "&amp; IF(SOURCE!$T$2-LEN(SOURCE!E121) &gt;=0, REPT(" ",SOURCE!$T$2-LEN(SOURCE!E121)), "")&amp;
      SOURCE!F121&amp;", "&amp; IF(SOURCE!$U$2-LEN(SOURCE!F121) &gt;= 0, REPT(" ",SOURCE!$U$2-LEN(SOURCE!F121)+2), "")&amp;"("&amp;
      SUBSTITUTE(TEXT(SOURCE!G121,"??0"),"  ","")&amp;" &lt;&lt; TAM_MAX_BITS) |"&amp; IF(SOURCE!$V$2-3 &gt;= 0, REPT(" ",MAX(1,SOURCE!$V$2-5+4+1-1-LEN(  IF(ISTEXT(SOURCE!H121),SOURCE!H121,  SUBSTITUTE(SUBSTITUTE(TEXT(SOURCE!H121,"????0"),"  ","")," ",""))   ))), "")&amp;
       IF(ISTEXT(SOURCE!H121),SOURCE!H121, SUBSTITUTE(SUBSTITUTE(TEXT(SOURCE!H121,"????0"),"  ","")," ",""))   &amp;","&amp; IF(SOURCE!$W$2-3 &gt;= 0, REPT(" ",SOURCE!$W$2-3-5), "")&amp;
      SOURCE!I121&amp;
" | "&amp; IF(SOURCE!$X$2-LEN(SOURCE!I121) &gt;= 0, REPT(" ",SOURCE!$X$2-LEN(SOURCE!I121)), "")&amp;
      SOURCE!J121&amp;      IF(SOURCE!$Y$2-LEN(SOURCE!J121) &gt;= 0, REPT(" ",SOURCE!$Y$2-LEN(SOURCE!J121)), "")&amp;
" | "&amp; IF(SOURCE!$X$2-LEN(SOURCE!I121) &gt;= 0, REPT(" ",SOURCE!$X$2-LEN(SOURCE!I121)), "")&amp;
      SOURCE!K121&amp;      IF(SOURCE!$Y$2-LEN(SOURCE!K121) &gt;= 0, REPT(" ",SOURCE!$Z$2-LEN(SOURCE!K121)), "")&amp;
" | "&amp; SOURCE!L121&amp;      IF(SOURCE!$AB$2-LEN(SOURCE!L121) &gt;= 0, REPT(" ",SOURCE!$AB$2-LEN(SOURCE!L121)), "")&amp;
" | "&amp; SOURCE!M121&amp;      IF(SOURCE!$AC$2-LEN(SOURCE!M121) &gt;= 0, REPT(" ",SOURCE!$AC$2-LEN(SOURCE!M121)), "")&amp;
      "},"&amp;IF(SOURCE!O121&lt;&gt;"",""&amp;SOURCE!O121,"")
 )
)
)</f>
        <v>/*  116 */  { fnCvtFromCurrentAngularMode,  amDMS,                       STD_RIGHT_ARROW "D.MS",                        STD_RIGHT_ARROW "D.MS",                        (0 &lt;&lt; TAM_MAX_BITS) |     0, CAT_FNCT | SLS_ENABLED   | US_ENABLED   | EIM_DISABLED | PTP_NONE         },</v>
      </c>
    </row>
    <row r="122" spans="1:1">
      <c r="A122" s="133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IF(SOURCE!$R$2-LEN(SOURCE!C122) &gt;= 0, REPT(" ",SOURCE!$R$2-LEN(SOURCE!C122)), "")&amp;
      SOURCE!D122&amp;", "&amp; IF(SOURCE!$S$2-LEN(SOURCE!D122) &gt;= 0, REPT(" ",SOURCE!$S$2-LEN(SOURCE!D122)), "")&amp;
      SOURCE!E122&amp;", "&amp; IF(SOURCE!$T$2-LEN(SOURCE!E122) &gt;=0, REPT(" ",SOURCE!$T$2-LEN(SOURCE!E122)), "")&amp;
      SOURCE!F122&amp;", "&amp; IF(SOURCE!$U$2-LEN(SOURCE!F122) &gt;= 0, REPT(" ",SOURCE!$U$2-LEN(SOURCE!F122)+2), "")&amp;"("&amp;
      SUBSTITUTE(TEXT(SOURCE!G122,"??0"),"  ","")&amp;" &lt;&lt; TAM_MAX_BITS) |"&amp; IF(SOURCE!$V$2-3 &gt;= 0, REPT(" ",MAX(1,SOURCE!$V$2-5+4+1-1-LEN(  IF(ISTEXT(SOURCE!H122),SOURCE!H122,  SUBSTITUTE(SUBSTITUTE(TEXT(SOURCE!H122,"????0"),"  ","")," ",""))   ))), "")&amp;
       IF(ISTEXT(SOURCE!H122),SOURCE!H122, SUBSTITUTE(SUBSTITUTE(TEXT(SOURCE!H122,"????0"),"  ","")," ",""))   &amp;","&amp; IF(SOURCE!$W$2-3 &gt;= 0, REPT(" ",SOURCE!$W$2-3-5), "")&amp;
      SOURCE!I122&amp;
" | "&amp; IF(SOURCE!$X$2-LEN(SOURCE!I122) &gt;= 0, REPT(" ",SOURCE!$X$2-LEN(SOURCE!I122)), "")&amp;
      SOURCE!J122&amp;      IF(SOURCE!$Y$2-LEN(SOURCE!J122) &gt;= 0, REPT(" ",SOURCE!$Y$2-LEN(SOURCE!J122)), "")&amp;
" | "&amp; IF(SOURCE!$X$2-LEN(SOURCE!I122) &gt;= 0, REPT(" ",SOURCE!$X$2-LEN(SOURCE!I122)), "")&amp;
      SOURCE!K122&amp;      IF(SOURCE!$Y$2-LEN(SOURCE!K122) &gt;= 0, REPT(" ",SOURCE!$Z$2-LEN(SOURCE!K122)), "")&amp;
" | "&amp; SOURCE!L122&amp;      IF(SOURCE!$AB$2-LEN(SOURCE!L122) &gt;= 0, REPT(" ",SOURCE!$AB$2-LEN(SOURCE!L122)), "")&amp;
" | "&amp; SOURCE!M122&amp;      IF(SOURCE!$AC$2-LEN(SOURCE!M122) &gt;= 0, REPT(" ",SOURCE!$AC$2-LEN(SOURCE!M122)), "")&amp;
      "},"&amp;IF(SOURCE!O122&lt;&gt;"",""&amp;SOURCE!O122,"")
 )
)
)</f>
        <v>/*  117 */  { fnCvtFromCurrentAngularMode,  amGrad,                      STD_RIGHT_ARROW "GRAD",                        STD_RIGHT_ARROW "GRAD",                        (0 &lt;&lt; TAM_MAX_BITS) |     0, CAT_FNCT | SLS_ENABLED   | US_ENABLED   | EIM_DISABLED | PTP_NONE         },</v>
      </c>
    </row>
    <row r="123" spans="1:1">
      <c r="A123" s="133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IF(SOURCE!$R$2-LEN(SOURCE!C123) &gt;= 0, REPT(" ",SOURCE!$R$2-LEN(SOURCE!C123)), "")&amp;
      SOURCE!D123&amp;", "&amp; IF(SOURCE!$S$2-LEN(SOURCE!D123) &gt;= 0, REPT(" ",SOURCE!$S$2-LEN(SOURCE!D123)), "")&amp;
      SOURCE!E123&amp;", "&amp; IF(SOURCE!$T$2-LEN(SOURCE!E123) &gt;=0, REPT(" ",SOURCE!$T$2-LEN(SOURCE!E123)), "")&amp;
      SOURCE!F123&amp;", "&amp; IF(SOURCE!$U$2-LEN(SOURCE!F123) &gt;= 0, REPT(" ",SOURCE!$U$2-LEN(SOURCE!F123)+2), "")&amp;"("&amp;
      SUBSTITUTE(TEXT(SOURCE!G123,"??0"),"  ","")&amp;" &lt;&lt; TAM_MAX_BITS) |"&amp; IF(SOURCE!$V$2-3 &gt;= 0, REPT(" ",MAX(1,SOURCE!$V$2-5+4+1-1-LEN(  IF(ISTEXT(SOURCE!H123),SOURCE!H123,  SUBSTITUTE(SUBSTITUTE(TEXT(SOURCE!H123,"????0"),"  ","")," ",""))   ))), "")&amp;
       IF(ISTEXT(SOURCE!H123),SOURCE!H123, SUBSTITUTE(SUBSTITUTE(TEXT(SOURCE!H123,"????0"),"  ","")," ",""))   &amp;","&amp; IF(SOURCE!$W$2-3 &gt;= 0, REPT(" ",SOURCE!$W$2-3-5), "")&amp;
      SOURCE!I123&amp;
" | "&amp; IF(SOURCE!$X$2-LEN(SOURCE!I123) &gt;= 0, REPT(" ",SOURCE!$X$2-LEN(SOURCE!I123)), "")&amp;
      SOURCE!J123&amp;      IF(SOURCE!$Y$2-LEN(SOURCE!J123) &gt;= 0, REPT(" ",SOURCE!$Y$2-LEN(SOURCE!J123)), "")&amp;
" | "&amp; IF(SOURCE!$X$2-LEN(SOURCE!I123) &gt;= 0, REPT(" ",SOURCE!$X$2-LEN(SOURCE!I123)), "")&amp;
      SOURCE!K123&amp;      IF(SOURCE!$Y$2-LEN(SOURCE!K123) &gt;= 0, REPT(" ",SOURCE!$Z$2-LEN(SOURCE!K123)), "")&amp;
" | "&amp; SOURCE!L123&amp;      IF(SOURCE!$AB$2-LEN(SOURCE!L123) &gt;= 0, REPT(" ",SOURCE!$AB$2-LEN(SOURCE!L123)), "")&amp;
" | "&amp; SOURCE!M123&amp;      IF(SOURCE!$AC$2-LEN(SOURCE!M123) &gt;= 0, REPT(" ",SOURCE!$AC$2-LEN(SOURCE!M123)), "")&amp;
      "},"&amp;IF(SOURCE!O123&lt;&gt;"",""&amp;SOURCE!O123,"")
 )
)
)</f>
        <v>/*  118 */  { fnCvtFromCurrentAngularMode,  amMultPi,                    STD_RIGHT_ARROW "MUL" STD_pi,                  STD_RIGHT_ARROW "MUL" STD_pi,                  (0 &lt;&lt; TAM_MAX_BITS) |     0, CAT_FNCT | SLS_ENABLED   | US_ENABLED   | EIM_DISABLED | PTP_NONE         },</v>
      </c>
    </row>
    <row r="124" spans="1:1">
      <c r="A124" s="133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IF(SOURCE!$R$2-LEN(SOURCE!C124) &gt;= 0, REPT(" ",SOURCE!$R$2-LEN(SOURCE!C124)), "")&amp;
      SOURCE!D124&amp;", "&amp; IF(SOURCE!$S$2-LEN(SOURCE!D124) &gt;= 0, REPT(" ",SOURCE!$S$2-LEN(SOURCE!D124)), "")&amp;
      SOURCE!E124&amp;", "&amp; IF(SOURCE!$T$2-LEN(SOURCE!E124) &gt;=0, REPT(" ",SOURCE!$T$2-LEN(SOURCE!E124)), "")&amp;
      SOURCE!F124&amp;", "&amp; IF(SOURCE!$U$2-LEN(SOURCE!F124) &gt;= 0, REPT(" ",SOURCE!$U$2-LEN(SOURCE!F124)+2), "")&amp;"("&amp;
      SUBSTITUTE(TEXT(SOURCE!G124,"??0"),"  ","")&amp;" &lt;&lt; TAM_MAX_BITS) |"&amp; IF(SOURCE!$V$2-3 &gt;= 0, REPT(" ",MAX(1,SOURCE!$V$2-5+4+1-1-LEN(  IF(ISTEXT(SOURCE!H124),SOURCE!H124,  SUBSTITUTE(SUBSTITUTE(TEXT(SOURCE!H124,"????0"),"  ","")," ",""))   ))), "")&amp;
       IF(ISTEXT(SOURCE!H124),SOURCE!H124, SUBSTITUTE(SUBSTITUTE(TEXT(SOURCE!H124,"????0"),"  ","")," ",""))   &amp;","&amp; IF(SOURCE!$W$2-3 &gt;= 0, REPT(" ",SOURCE!$W$2-3-5), "")&amp;
      SOURCE!I124&amp;
" | "&amp; IF(SOURCE!$X$2-LEN(SOURCE!I124) &gt;= 0, REPT(" ",SOURCE!$X$2-LEN(SOURCE!I124)), "")&amp;
      SOURCE!J124&amp;      IF(SOURCE!$Y$2-LEN(SOURCE!J124) &gt;= 0, REPT(" ",SOURCE!$Y$2-LEN(SOURCE!J124)), "")&amp;
" | "&amp; IF(SOURCE!$X$2-LEN(SOURCE!I124) &gt;= 0, REPT(" ",SOURCE!$X$2-LEN(SOURCE!I124)), "")&amp;
      SOURCE!K124&amp;      IF(SOURCE!$Y$2-LEN(SOURCE!K124) &gt;= 0, REPT(" ",SOURCE!$Z$2-LEN(SOURCE!K124)), "")&amp;
" | "&amp; SOURCE!L124&amp;      IF(SOURCE!$AB$2-LEN(SOURCE!L124) &gt;= 0, REPT(" ",SOURCE!$AB$2-LEN(SOURCE!L124)), "")&amp;
" | "&amp; SOURCE!M124&amp;      IF(SOURCE!$AC$2-LEN(SOURCE!M124) &gt;= 0, REPT(" ",SOURCE!$AC$2-LEN(SOURCE!M124)), "")&amp;
      "},"&amp;IF(SOURCE!O124&lt;&gt;"",""&amp;SOURCE!O124,"")
 )
)
)</f>
        <v>/*  119 */  { fnCvtFromCurrentAngularMode,  amRadian,                    STD_RIGHT_ARROW "RAD",                         STD_RIGHT_ARROW "RAD",                         (0 &lt;&lt; TAM_MAX_BITS) |     0, CAT_FNCT | SLS_ENABLED   | US_ENABLED   | EIM_DISABLED | PTP_NONE         },</v>
      </c>
    </row>
    <row r="125" spans="1:1">
      <c r="A125" s="133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IF(SOURCE!$R$2-LEN(SOURCE!C125) &gt;= 0, REPT(" ",SOURCE!$R$2-LEN(SOURCE!C125)), "")&amp;
      SOURCE!D125&amp;", "&amp; IF(SOURCE!$S$2-LEN(SOURCE!D125) &gt;= 0, REPT(" ",SOURCE!$S$2-LEN(SOURCE!D125)), "")&amp;
      SOURCE!E125&amp;", "&amp; IF(SOURCE!$T$2-LEN(SOURCE!E125) &gt;=0, REPT(" ",SOURCE!$T$2-LEN(SOURCE!E125)), "")&amp;
      SOURCE!F125&amp;", "&amp; IF(SOURCE!$U$2-LEN(SOURCE!F125) &gt;= 0, REPT(" ",SOURCE!$U$2-LEN(SOURCE!F125)+2), "")&amp;"("&amp;
      SUBSTITUTE(TEXT(SOURCE!G125,"??0"),"  ","")&amp;" &lt;&lt; TAM_MAX_BITS) |"&amp; IF(SOURCE!$V$2-3 &gt;= 0, REPT(" ",MAX(1,SOURCE!$V$2-5+4+1-1-LEN(  IF(ISTEXT(SOURCE!H125),SOURCE!H125,  SUBSTITUTE(SUBSTITUTE(TEXT(SOURCE!H125,"????0"),"  ","")," ",""))   ))), "")&amp;
       IF(ISTEXT(SOURCE!H125),SOURCE!H125, SUBSTITUTE(SUBSTITUTE(TEXT(SOURCE!H125,"????0"),"  ","")," ",""))   &amp;","&amp; IF(SOURCE!$W$2-3 &gt;= 0, REPT(" ",SOURCE!$W$2-3-5), "")&amp;
      SOURCE!I125&amp;
" | "&amp; IF(SOURCE!$X$2-LEN(SOURCE!I125) &gt;= 0, REPT(" ",SOURCE!$X$2-LEN(SOURCE!I125)), "")&amp;
      SOURCE!J125&amp;      IF(SOURCE!$Y$2-LEN(SOURCE!J125) &gt;= 0, REPT(" ",SOURCE!$Y$2-LEN(SOURCE!J125)), "")&amp;
" | "&amp; IF(SOURCE!$X$2-LEN(SOURCE!I125) &gt;= 0, REPT(" ",SOURCE!$X$2-LEN(SOURCE!I125)), "")&amp;
      SOURCE!K125&amp;      IF(SOURCE!$Y$2-LEN(SOURCE!K125) &gt;= 0, REPT(" ",SOURCE!$Z$2-LEN(SOURCE!K125)), "")&amp;
" | "&amp; SOURCE!L125&amp;      IF(SOURCE!$AB$2-LEN(SOURCE!L125) &gt;= 0, REPT(" ",SOURCE!$AB$2-LEN(SOURCE!L125)), "")&amp;
" | "&amp; SOURCE!M125&amp;      IF(SOURCE!$AC$2-LEN(SOURCE!M125) &gt;= 0, REPT(" ",SOURCE!$AC$2-LEN(SOURCE!M125)), "")&amp;
      "},"&amp;IF(SOURCE!O125&lt;&gt;"",""&amp;SOURCE!O125,"")
 )
)
)</f>
        <v>/*  120 */  { fnCvtDegToRad,                NOPARAM,                     "D" STD_RIGHT_ARROW "R",                       "D" STD_RIGHT_ARROW "R",                       (0 &lt;&lt; TAM_MAX_BITS) |     0, CAT_FNCT | SLS_ENABLED   | US_ENABLED   | EIM_DISABLED | PTP_NONE         },</v>
      </c>
    </row>
    <row r="126" spans="1:1">
      <c r="A126" s="133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IF(SOURCE!$R$2-LEN(SOURCE!C126) &gt;= 0, REPT(" ",SOURCE!$R$2-LEN(SOURCE!C126)), "")&amp;
      SOURCE!D126&amp;", "&amp; IF(SOURCE!$S$2-LEN(SOURCE!D126) &gt;= 0, REPT(" ",SOURCE!$S$2-LEN(SOURCE!D126)), "")&amp;
      SOURCE!E126&amp;", "&amp; IF(SOURCE!$T$2-LEN(SOURCE!E126) &gt;=0, REPT(" ",SOURCE!$T$2-LEN(SOURCE!E126)), "")&amp;
      SOURCE!F126&amp;", "&amp; IF(SOURCE!$U$2-LEN(SOURCE!F126) &gt;= 0, REPT(" ",SOURCE!$U$2-LEN(SOURCE!F126)+2), "")&amp;"("&amp;
      SUBSTITUTE(TEXT(SOURCE!G126,"??0"),"  ","")&amp;" &lt;&lt; TAM_MAX_BITS) |"&amp; IF(SOURCE!$V$2-3 &gt;= 0, REPT(" ",MAX(1,SOURCE!$V$2-5+4+1-1-LEN(  IF(ISTEXT(SOURCE!H126),SOURCE!H126,  SUBSTITUTE(SUBSTITUTE(TEXT(SOURCE!H126,"????0"),"  ","")," ",""))   ))), "")&amp;
       IF(ISTEXT(SOURCE!H126),SOURCE!H126, SUBSTITUTE(SUBSTITUTE(TEXT(SOURCE!H126,"????0"),"  ","")," ",""))   &amp;","&amp; IF(SOURCE!$W$2-3 &gt;= 0, REPT(" ",SOURCE!$W$2-3-5), "")&amp;
      SOURCE!I126&amp;
" | "&amp; IF(SOURCE!$X$2-LEN(SOURCE!I126) &gt;= 0, REPT(" ",SOURCE!$X$2-LEN(SOURCE!I126)), "")&amp;
      SOURCE!J126&amp;      IF(SOURCE!$Y$2-LEN(SOURCE!J126) &gt;= 0, REPT(" ",SOURCE!$Y$2-LEN(SOURCE!J126)), "")&amp;
" | "&amp; IF(SOURCE!$X$2-LEN(SOURCE!I126) &gt;= 0, REPT(" ",SOURCE!$X$2-LEN(SOURCE!I126)), "")&amp;
      SOURCE!K126&amp;      IF(SOURCE!$Y$2-LEN(SOURCE!K126) &gt;= 0, REPT(" ",SOURCE!$Z$2-LEN(SOURCE!K126)), "")&amp;
" | "&amp; SOURCE!L126&amp;      IF(SOURCE!$AB$2-LEN(SOURCE!L126) &gt;= 0, REPT(" ",SOURCE!$AB$2-LEN(SOURCE!L126)), "")&amp;
" | "&amp; SOURCE!M126&amp;      IF(SOURCE!$AC$2-LEN(SOURCE!M126) &gt;= 0, REPT(" ",SOURCE!$AC$2-LEN(SOURCE!M126)), "")&amp;
      "},"&amp;IF(SOURCE!O126&lt;&gt;"",""&amp;SOURCE!O126,"")
 )
)
)</f>
        <v>/*  121 */  { fnCvtRadToDeg,                NOPARAM,                     "R" STD_RIGHT_ARROW "D",                       "R" STD_RIGHT_ARROW "D",                       (0 &lt;&lt; TAM_MAX_BITS) |     0, CAT_FNCT | SLS_ENABLED   | US_ENABLED   | EIM_DISABLED | PTP_NONE         },</v>
      </c>
    </row>
    <row r="127" spans="1:1">
      <c r="A127" s="133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IF(SOURCE!$R$2-LEN(SOURCE!C127) &gt;= 0, REPT(" ",SOURCE!$R$2-LEN(SOURCE!C127)), "")&amp;
      SOURCE!D127&amp;", "&amp; IF(SOURCE!$S$2-LEN(SOURCE!D127) &gt;= 0, REPT(" ",SOURCE!$S$2-LEN(SOURCE!D127)), "")&amp;
      SOURCE!E127&amp;", "&amp; IF(SOURCE!$T$2-LEN(SOURCE!E127) &gt;=0, REPT(" ",SOURCE!$T$2-LEN(SOURCE!E127)), "")&amp;
      SOURCE!F127&amp;", "&amp; IF(SOURCE!$U$2-LEN(SOURCE!F127) &gt;= 0, REPT(" ",SOURCE!$U$2-LEN(SOURCE!F127)+2), "")&amp;"("&amp;
      SUBSTITUTE(TEXT(SOURCE!G127,"??0"),"  ","")&amp;" &lt;&lt; TAM_MAX_BITS) |"&amp; IF(SOURCE!$V$2-3 &gt;= 0, REPT(" ",MAX(1,SOURCE!$V$2-5+4+1-1-LEN(  IF(ISTEXT(SOURCE!H127),SOURCE!H127,  SUBSTITUTE(SUBSTITUTE(TEXT(SOURCE!H127,"????0"),"  ","")," ",""))   ))), "")&amp;
       IF(ISTEXT(SOURCE!H127),SOURCE!H127, SUBSTITUTE(SUBSTITUTE(TEXT(SOURCE!H127,"????0"),"  ","")," ",""))   &amp;","&amp; IF(SOURCE!$W$2-3 &gt;= 0, REPT(" ",SOURCE!$W$2-3-5), "")&amp;
      SOURCE!I127&amp;
" | "&amp; IF(SOURCE!$X$2-LEN(SOURCE!I127) &gt;= 0, REPT(" ",SOURCE!$X$2-LEN(SOURCE!I127)), "")&amp;
      SOURCE!J127&amp;      IF(SOURCE!$Y$2-LEN(SOURCE!J127) &gt;= 0, REPT(" ",SOURCE!$Y$2-LEN(SOURCE!J127)), "")&amp;
" | "&amp; IF(SOURCE!$X$2-LEN(SOURCE!I127) &gt;= 0, REPT(" ",SOURCE!$X$2-LEN(SOURCE!I127)), "")&amp;
      SOURCE!K127&amp;      IF(SOURCE!$Y$2-LEN(SOURCE!K127) &gt;= 0, REPT(" ",SOURCE!$Z$2-LEN(SOURCE!K127)), "")&amp;
" | "&amp; SOURCE!L127&amp;      IF(SOURCE!$AB$2-LEN(SOURCE!L127) &gt;= 0, REPT(" ",SOURCE!$AB$2-LEN(SOURCE!L127)), "")&amp;
" | "&amp; SOURCE!M127&amp;      IF(SOURCE!$AC$2-LEN(SOURCE!M127) &gt;= 0, REPT(" ",SOURCE!$AC$2-LEN(SOURCE!M127)),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133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IF(SOURCE!$R$2-LEN(SOURCE!C128) &gt;= 0, REPT(" ",SOURCE!$R$2-LEN(SOURCE!C128)), "")&amp;
      SOURCE!D128&amp;", "&amp; IF(SOURCE!$S$2-LEN(SOURCE!D128) &gt;= 0, REPT(" ",SOURCE!$S$2-LEN(SOURCE!D128)), "")&amp;
      SOURCE!E128&amp;", "&amp; IF(SOURCE!$T$2-LEN(SOURCE!E128) &gt;=0, REPT(" ",SOURCE!$T$2-LEN(SOURCE!E128)), "")&amp;
      SOURCE!F128&amp;", "&amp; IF(SOURCE!$U$2-LEN(SOURCE!F128) &gt;= 0, REPT(" ",SOURCE!$U$2-LEN(SOURCE!F128)+2), "")&amp;"("&amp;
      SUBSTITUTE(TEXT(SOURCE!G128,"??0"),"  ","")&amp;" &lt;&lt; TAM_MAX_BITS) |"&amp; IF(SOURCE!$V$2-3 &gt;= 0, REPT(" ",MAX(1,SOURCE!$V$2-5+4+1-1-LEN(  IF(ISTEXT(SOURCE!H128),SOURCE!H128,  SUBSTITUTE(SUBSTITUTE(TEXT(SOURCE!H128,"????0"),"  ","")," ",""))   ))), "")&amp;
       IF(ISTEXT(SOURCE!H128),SOURCE!H128, SUBSTITUTE(SUBSTITUTE(TEXT(SOURCE!H128,"????0"),"  ","")," ",""))   &amp;","&amp; IF(SOURCE!$W$2-3 &gt;= 0, REPT(" ",SOURCE!$W$2-3-5), "")&amp;
      SOURCE!I128&amp;
" | "&amp; IF(SOURCE!$X$2-LEN(SOURCE!I128) &gt;= 0, REPT(" ",SOURCE!$X$2-LEN(SOURCE!I128)), "")&amp;
      SOURCE!J128&amp;      IF(SOURCE!$Y$2-LEN(SOURCE!J128) &gt;= 0, REPT(" ",SOURCE!$Y$2-LEN(SOURCE!J128)), "")&amp;
" | "&amp; IF(SOURCE!$X$2-LEN(SOURCE!I128) &gt;= 0, REPT(" ",SOURCE!$X$2-LEN(SOURCE!I128)), "")&amp;
      SOURCE!K128&amp;      IF(SOURCE!$Y$2-LEN(SOURCE!K128) &gt;= 0, REPT(" ",SOURCE!$Z$2-LEN(SOURCE!K128)), "")&amp;
" | "&amp; SOURCE!L128&amp;      IF(SOURCE!$AB$2-LEN(SOURCE!L128) &gt;= 0, REPT(" ",SOURCE!$AB$2-LEN(SOURCE!L128)), "")&amp;
" | "&amp; SOURCE!M128&amp;      IF(SOURCE!$AC$2-LEN(SOURCE!M128) &gt;= 0, REPT(" ",SOURCE!$AC$2-LEN(SOURCE!M128)),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133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IF(SOURCE!$R$2-LEN(SOURCE!C129) &gt;= 0, REPT(" ",SOURCE!$R$2-LEN(SOURCE!C129)), "")&amp;
      SOURCE!D129&amp;", "&amp; IF(SOURCE!$S$2-LEN(SOURCE!D129) &gt;= 0, REPT(" ",SOURCE!$S$2-LEN(SOURCE!D129)), "")&amp;
      SOURCE!E129&amp;", "&amp; IF(SOURCE!$T$2-LEN(SOURCE!E129) &gt;=0, REPT(" ",SOURCE!$T$2-LEN(SOURCE!E129)), "")&amp;
      SOURCE!F129&amp;", "&amp; IF(SOURCE!$U$2-LEN(SOURCE!F129) &gt;= 0, REPT(" ",SOURCE!$U$2-LEN(SOURCE!F129)+2), "")&amp;"("&amp;
      SUBSTITUTE(TEXT(SOURCE!G129,"??0"),"  ","")&amp;" &lt;&lt; TAM_MAX_BITS) |"&amp; IF(SOURCE!$V$2-3 &gt;= 0, REPT(" ",MAX(1,SOURCE!$V$2-5+4+1-1-LEN(  IF(ISTEXT(SOURCE!H129),SOURCE!H129,  SUBSTITUTE(SUBSTITUTE(TEXT(SOURCE!H129,"????0"),"  ","")," ",""))   ))), "")&amp;
       IF(ISTEXT(SOURCE!H129),SOURCE!H129, SUBSTITUTE(SUBSTITUTE(TEXT(SOURCE!H129,"????0"),"  ","")," ",""))   &amp;","&amp; IF(SOURCE!$W$2-3 &gt;= 0, REPT(" ",SOURCE!$W$2-3-5), "")&amp;
      SOURCE!I129&amp;
" | "&amp; IF(SOURCE!$X$2-LEN(SOURCE!I129) &gt;= 0, REPT(" ",SOURCE!$X$2-LEN(SOURCE!I129)), "")&amp;
      SOURCE!J129&amp;      IF(SOURCE!$Y$2-LEN(SOURCE!J129) &gt;= 0, REPT(" ",SOURCE!$Y$2-LEN(SOURCE!J129)), "")&amp;
" | "&amp; IF(SOURCE!$X$2-LEN(SOURCE!I129) &gt;= 0, REPT(" ",SOURCE!$X$2-LEN(SOURCE!I129)), "")&amp;
      SOURCE!K129&amp;      IF(SOURCE!$Y$2-LEN(SOURCE!K129) &gt;= 0, REPT(" ",SOURCE!$Z$2-LEN(SOURCE!K129)), "")&amp;
" | "&amp; SOURCE!L129&amp;      IF(SOURCE!$AB$2-LEN(SOURCE!L129) &gt;= 0, REPT(" ",SOURCE!$AB$2-LEN(SOURCE!L129)), "")&amp;
" | "&amp; SOURCE!M129&amp;      IF(SOURCE!$AC$2-LEN(SOURCE!M129) &gt;= 0, REPT(" ",SOURCE!$AC$2-LEN(SOURCE!M129)),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133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IF(SOURCE!$R$2-LEN(SOURCE!C130) &gt;= 0, REPT(" ",SOURCE!$R$2-LEN(SOURCE!C130)), "")&amp;
      SOURCE!D130&amp;", "&amp; IF(SOURCE!$S$2-LEN(SOURCE!D130) &gt;= 0, REPT(" ",SOURCE!$S$2-LEN(SOURCE!D130)), "")&amp;
      SOURCE!E130&amp;", "&amp; IF(SOURCE!$T$2-LEN(SOURCE!E130) &gt;=0, REPT(" ",SOURCE!$T$2-LEN(SOURCE!E130)), "")&amp;
      SOURCE!F130&amp;", "&amp; IF(SOURCE!$U$2-LEN(SOURCE!F130) &gt;= 0, REPT(" ",SOURCE!$U$2-LEN(SOURCE!F130)+2), "")&amp;"("&amp;
      SUBSTITUTE(TEXT(SOURCE!G130,"??0"),"  ","")&amp;" &lt;&lt; TAM_MAX_BITS) |"&amp; IF(SOURCE!$V$2-3 &gt;= 0, REPT(" ",MAX(1,SOURCE!$V$2-5+4+1-1-LEN(  IF(ISTEXT(SOURCE!H130),SOURCE!H130,  SUBSTITUTE(SUBSTITUTE(TEXT(SOURCE!H130,"????0"),"  ","")," ",""))   ))), "")&amp;
       IF(ISTEXT(SOURCE!H130),SOURCE!H130, SUBSTITUTE(SUBSTITUTE(TEXT(SOURCE!H130,"????0"),"  ","")," ",""))   &amp;","&amp; IF(SOURCE!$W$2-3 &gt;= 0, REPT(" ",SOURCE!$W$2-3-5), "")&amp;
      SOURCE!I130&amp;
" | "&amp; IF(SOURCE!$X$2-LEN(SOURCE!I130) &gt;= 0, REPT(" ",SOURCE!$X$2-LEN(SOURCE!I130)), "")&amp;
      SOURCE!J130&amp;      IF(SOURCE!$Y$2-LEN(SOURCE!J130) &gt;= 0, REPT(" ",SOURCE!$Y$2-LEN(SOURCE!J130)), "")&amp;
" | "&amp; IF(SOURCE!$X$2-LEN(SOURCE!I130) &gt;= 0, REPT(" ",SOURCE!$X$2-LEN(SOURCE!I130)), "")&amp;
      SOURCE!K130&amp;      IF(SOURCE!$Y$2-LEN(SOURCE!K130) &gt;= 0, REPT(" ",SOURCE!$Z$2-LEN(SOURCE!K130)), "")&amp;
" | "&amp; SOURCE!L130&amp;      IF(SOURCE!$AB$2-LEN(SOURCE!L130) &gt;= 0, REPT(" ",SOURCE!$AB$2-LEN(SOURCE!L130)), "")&amp;
" | "&amp; SOURCE!M130&amp;      IF(SOURCE!$AC$2-LEN(SOURCE!M130) &gt;= 0, REPT(" ",SOURCE!$AC$2-LEN(SOURCE!M130)),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133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IF(SOURCE!$R$2-LEN(SOURCE!C131) &gt;= 0, REPT(" ",SOURCE!$R$2-LEN(SOURCE!C131)), "")&amp;
      SOURCE!D131&amp;", "&amp; IF(SOURCE!$S$2-LEN(SOURCE!D131) &gt;= 0, REPT(" ",SOURCE!$S$2-LEN(SOURCE!D131)), "")&amp;
      SOURCE!E131&amp;", "&amp; IF(SOURCE!$T$2-LEN(SOURCE!E131) &gt;=0, REPT(" ",SOURCE!$T$2-LEN(SOURCE!E131)), "")&amp;
      SOURCE!F131&amp;", "&amp; IF(SOURCE!$U$2-LEN(SOURCE!F131) &gt;= 0, REPT(" ",SOURCE!$U$2-LEN(SOURCE!F131)+2), "")&amp;"("&amp;
      SUBSTITUTE(TEXT(SOURCE!G131,"??0"),"  ","")&amp;" &lt;&lt; TAM_MAX_BITS) |"&amp; IF(SOURCE!$V$2-3 &gt;= 0, REPT(" ",MAX(1,SOURCE!$V$2-5+4+1-1-LEN(  IF(ISTEXT(SOURCE!H131),SOURCE!H131,  SUBSTITUTE(SUBSTITUTE(TEXT(SOURCE!H131,"????0"),"  ","")," ",""))   ))), "")&amp;
       IF(ISTEXT(SOURCE!H131),SOURCE!H131, SUBSTITUTE(SUBSTITUTE(TEXT(SOURCE!H131,"????0"),"  ","")," ",""))   &amp;","&amp; IF(SOURCE!$W$2-3 &gt;= 0, REPT(" ",SOURCE!$W$2-3-5), "")&amp;
      SOURCE!I131&amp;
" | "&amp; IF(SOURCE!$X$2-LEN(SOURCE!I131) &gt;= 0, REPT(" ",SOURCE!$X$2-LEN(SOURCE!I131)), "")&amp;
      SOURCE!J131&amp;      IF(SOURCE!$Y$2-LEN(SOURCE!J131) &gt;= 0, REPT(" ",SOURCE!$Y$2-LEN(SOURCE!J131)), "")&amp;
" | "&amp; IF(SOURCE!$X$2-LEN(SOURCE!I131) &gt;= 0, REPT(" ",SOURCE!$X$2-LEN(SOURCE!I131)), "")&amp;
      SOURCE!K131&amp;      IF(SOURCE!$Y$2-LEN(SOURCE!K131) &gt;= 0, REPT(" ",SOURCE!$Z$2-LEN(SOURCE!K131)), "")&amp;
" | "&amp; SOURCE!L131&amp;      IF(SOURCE!$AB$2-LEN(SOURCE!L131) &gt;= 0, REPT(" ",SOURCE!$AB$2-LEN(SOURCE!L131)), "")&amp;
" | "&amp; SOURCE!M131&amp;      IF(SOURCE!$AC$2-LEN(SOURCE!M131) &gt;= 0, REPT(" ",SOURCE!$AC$2-LEN(SOURCE!M131)),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133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IF(SOURCE!$R$2-LEN(SOURCE!C132) &gt;= 0, REPT(" ",SOURCE!$R$2-LEN(SOURCE!C132)), "")&amp;
      SOURCE!D132&amp;", "&amp; IF(SOURCE!$S$2-LEN(SOURCE!D132) &gt;= 0, REPT(" ",SOURCE!$S$2-LEN(SOURCE!D132)), "")&amp;
      SOURCE!E132&amp;", "&amp; IF(SOURCE!$T$2-LEN(SOURCE!E132) &gt;=0, REPT(" ",SOURCE!$T$2-LEN(SOURCE!E132)), "")&amp;
      SOURCE!F132&amp;", "&amp; IF(SOURCE!$U$2-LEN(SOURCE!F132) &gt;= 0, REPT(" ",SOURCE!$U$2-LEN(SOURCE!F132)+2), "")&amp;"("&amp;
      SUBSTITUTE(TEXT(SOURCE!G132,"??0"),"  ","")&amp;" &lt;&lt; TAM_MAX_BITS) |"&amp; IF(SOURCE!$V$2-3 &gt;= 0, REPT(" ",MAX(1,SOURCE!$V$2-5+4+1-1-LEN(  IF(ISTEXT(SOURCE!H132),SOURCE!H132,  SUBSTITUTE(SUBSTITUTE(TEXT(SOURCE!H132,"????0"),"  ","")," ",""))   ))), "")&amp;
       IF(ISTEXT(SOURCE!H132),SOURCE!H132, SUBSTITUTE(SUBSTITUTE(TEXT(SOURCE!H132,"????0"),"  ","")," ",""))   &amp;","&amp; IF(SOURCE!$W$2-3 &gt;= 0, REPT(" ",SOURCE!$W$2-3-5), "")&amp;
      SOURCE!I132&amp;
" | "&amp; IF(SOURCE!$X$2-LEN(SOURCE!I132) &gt;= 0, REPT(" ",SOURCE!$X$2-LEN(SOURCE!I132)), "")&amp;
      SOURCE!J132&amp;      IF(SOURCE!$Y$2-LEN(SOURCE!J132) &gt;= 0, REPT(" ",SOURCE!$Y$2-LEN(SOURCE!J132)), "")&amp;
" | "&amp; IF(SOURCE!$X$2-LEN(SOURCE!I132) &gt;= 0, REPT(" ",SOURCE!$X$2-LEN(SOURCE!I132)), "")&amp;
      SOURCE!K132&amp;      IF(SOURCE!$Y$2-LEN(SOURCE!K132) &gt;= 0, REPT(" ",SOURCE!$Z$2-LEN(SOURCE!K132)), "")&amp;
" | "&amp; SOURCE!L132&amp;      IF(SOURCE!$AB$2-LEN(SOURCE!L132) &gt;= 0, REPT(" ",SOURCE!$AB$2-LEN(SOURCE!L132)), "")&amp;
" | "&amp; SOURCE!M132&amp;      IF(SOURCE!$AC$2-LEN(SOURCE!M132) &gt;= 0, REPT(" ",SOURCE!$AC$2-LEN(SOURCE!M132)), "")&amp;
      "},"&amp;IF(SOURCE!O132&lt;&gt;"",""&amp;SOURCE!O132,"")
 )
)
)</f>
        <v>/*  127 */  { fnSwapX,                      TM_REGISTER,                 "x" STD_LEFT_RIGHT_ARROWS,                     "x" STD_LEFT_RIGHT_ARROWS,                     (0 &lt;&lt; TAM_MAX_BITS) |    99, CAT_FNCT | SLS_ENABLED   | US_ENABL_XEQ | EIM_DISABLED | PTP_REGISTER     },</v>
      </c>
    </row>
    <row r="133" spans="1:1">
      <c r="A133" s="133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IF(SOURCE!$R$2-LEN(SOURCE!C133) &gt;= 0, REPT(" ",SOURCE!$R$2-LEN(SOURCE!C133)), "")&amp;
      SOURCE!D133&amp;", "&amp; IF(SOURCE!$S$2-LEN(SOURCE!D133) &gt;= 0, REPT(" ",SOURCE!$S$2-LEN(SOURCE!D133)), "")&amp;
      SOURCE!E133&amp;", "&amp; IF(SOURCE!$T$2-LEN(SOURCE!E133) &gt;=0, REPT(" ",SOURCE!$T$2-LEN(SOURCE!E133)), "")&amp;
      SOURCE!F133&amp;", "&amp; IF(SOURCE!$U$2-LEN(SOURCE!F133) &gt;= 0, REPT(" ",SOURCE!$U$2-LEN(SOURCE!F133)+2), "")&amp;"("&amp;
      SUBSTITUTE(TEXT(SOURCE!G133,"??0"),"  ","")&amp;" &lt;&lt; TAM_MAX_BITS) |"&amp; IF(SOURCE!$V$2-3 &gt;= 0, REPT(" ",MAX(1,SOURCE!$V$2-5+4+1-1-LEN(  IF(ISTEXT(SOURCE!H133),SOURCE!H133,  SUBSTITUTE(SUBSTITUTE(TEXT(SOURCE!H133,"????0"),"  ","")," ",""))   ))), "")&amp;
       IF(ISTEXT(SOURCE!H133),SOURCE!H133, SUBSTITUTE(SUBSTITUTE(TEXT(SOURCE!H133,"????0"),"  ","")," ",""))   &amp;","&amp; IF(SOURCE!$W$2-3 &gt;= 0, REPT(" ",SOURCE!$W$2-3-5), "")&amp;
      SOURCE!I133&amp;
" | "&amp; IF(SOURCE!$X$2-LEN(SOURCE!I133) &gt;= 0, REPT(" ",SOURCE!$X$2-LEN(SOURCE!I133)), "")&amp;
      SOURCE!J133&amp;      IF(SOURCE!$Y$2-LEN(SOURCE!J133) &gt;= 0, REPT(" ",SOURCE!$Y$2-LEN(SOURCE!J133)), "")&amp;
" | "&amp; IF(SOURCE!$X$2-LEN(SOURCE!I133) &gt;= 0, REPT(" ",SOURCE!$X$2-LEN(SOURCE!I133)), "")&amp;
      SOURCE!K133&amp;      IF(SOURCE!$Y$2-LEN(SOURCE!K133) &gt;= 0, REPT(" ",SOURCE!$Z$2-LEN(SOURCE!K133)), "")&amp;
" | "&amp; SOURCE!L133&amp;      IF(SOURCE!$AB$2-LEN(SOURCE!L133) &gt;= 0, REPT(" ",SOURCE!$AB$2-LEN(SOURCE!L133)), "")&amp;
" | "&amp; SOURCE!M133&amp;      IF(SOURCE!$AC$2-LEN(SOURCE!M133) &gt;= 0, REPT(" ",SOURCE!$AC$2-LEN(SOURCE!M133)), "")&amp;
      "},"&amp;IF(SOURCE!O133&lt;&gt;"",""&amp;SOURCE!O133,"")
 )
)
)</f>
        <v/>
      </c>
    </row>
    <row r="134" spans="1:1">
      <c r="A134" s="133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IF(SOURCE!$R$2-LEN(SOURCE!C134) &gt;= 0, REPT(" ",SOURCE!$R$2-LEN(SOURCE!C134)), "")&amp;
      SOURCE!D134&amp;", "&amp; IF(SOURCE!$S$2-LEN(SOURCE!D134) &gt;= 0, REPT(" ",SOURCE!$S$2-LEN(SOURCE!D134)), "")&amp;
      SOURCE!E134&amp;", "&amp; IF(SOURCE!$T$2-LEN(SOURCE!E134) &gt;=0, REPT(" ",SOURCE!$T$2-LEN(SOURCE!E134)), "")&amp;
      SOURCE!F134&amp;", "&amp; IF(SOURCE!$U$2-LEN(SOURCE!F134) &gt;= 0, REPT(" ",SOURCE!$U$2-LEN(SOURCE!F134)+2), "")&amp;"("&amp;
      SUBSTITUTE(TEXT(SOURCE!G134,"??0"),"  ","")&amp;" &lt;&lt; TAM_MAX_BITS) |"&amp; IF(SOURCE!$V$2-3 &gt;= 0, REPT(" ",MAX(1,SOURCE!$V$2-5+4+1-1-LEN(  IF(ISTEXT(SOURCE!H134),SOURCE!H134,  SUBSTITUTE(SUBSTITUTE(TEXT(SOURCE!H134,"????0"),"  ","")," ",""))   ))), "")&amp;
       IF(ISTEXT(SOURCE!H134),SOURCE!H134, SUBSTITUTE(SUBSTITUTE(TEXT(SOURCE!H134,"????0"),"  ","")," ",""))   &amp;","&amp; IF(SOURCE!$W$2-3 &gt;= 0, REPT(" ",SOURCE!$W$2-3-5), "")&amp;
      SOURCE!I134&amp;
" | "&amp; IF(SOURCE!$X$2-LEN(SOURCE!I134) &gt;= 0, REPT(" ",SOURCE!$X$2-LEN(SOURCE!I134)), "")&amp;
      SOURCE!J134&amp;      IF(SOURCE!$Y$2-LEN(SOURCE!J134) &gt;= 0, REPT(" ",SOURCE!$Y$2-LEN(SOURCE!J134)), "")&amp;
" | "&amp; IF(SOURCE!$X$2-LEN(SOURCE!I134) &gt;= 0, REPT(" ",SOURCE!$X$2-LEN(SOURCE!I134)), "")&amp;
      SOURCE!K134&amp;      IF(SOURCE!$Y$2-LEN(SOURCE!K134) &gt;= 0, REPT(" ",SOURCE!$Z$2-LEN(SOURCE!K134)), "")&amp;
" | "&amp; SOURCE!L134&amp;      IF(SOURCE!$AB$2-LEN(SOURCE!L134) &gt;= 0, REPT(" ",SOURCE!$AB$2-LEN(SOURCE!L134)), "")&amp;
" | "&amp; SOURCE!M134&amp;      IF(SOURCE!$AC$2-LEN(SOURCE!M134) &gt;= 0, REPT(" ",SOURCE!$AC$2-LEN(SOURCE!M134)), "")&amp;
      "},"&amp;IF(SOURCE!O134&lt;&gt;"",""&amp;SOURCE!O134,"")
 )
)
)</f>
        <v/>
      </c>
    </row>
    <row r="135" spans="1:1">
      <c r="A135" s="133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IF(SOURCE!$R$2-LEN(SOURCE!C135) &gt;= 0, REPT(" ",SOURCE!$R$2-LEN(SOURCE!C135)), "")&amp;
      SOURCE!D135&amp;", "&amp; IF(SOURCE!$S$2-LEN(SOURCE!D135) &gt;= 0, REPT(" ",SOURCE!$S$2-LEN(SOURCE!D135)), "")&amp;
      SOURCE!E135&amp;", "&amp; IF(SOURCE!$T$2-LEN(SOURCE!E135) &gt;=0, REPT(" ",SOURCE!$T$2-LEN(SOURCE!E135)), "")&amp;
      SOURCE!F135&amp;", "&amp; IF(SOURCE!$U$2-LEN(SOURCE!F135) &gt;= 0, REPT(" ",SOURCE!$U$2-LEN(SOURCE!F135)+2), "")&amp;"("&amp;
      SUBSTITUTE(TEXT(SOURCE!G135,"??0"),"  ","")&amp;" &lt;&lt; TAM_MAX_BITS) |"&amp; IF(SOURCE!$V$2-3 &gt;= 0, REPT(" ",MAX(1,SOURCE!$V$2-5+4+1-1-LEN(  IF(ISTEXT(SOURCE!H135),SOURCE!H135,  SUBSTITUTE(SUBSTITUTE(TEXT(SOURCE!H135,"????0"),"  ","")," ",""))   ))), "")&amp;
       IF(ISTEXT(SOURCE!H135),SOURCE!H135, SUBSTITUTE(SUBSTITUTE(TEXT(SOURCE!H135,"????0"),"  ","")," ",""))   &amp;","&amp; IF(SOURCE!$W$2-3 &gt;= 0, REPT(" ",SOURCE!$W$2-3-5), "")&amp;
      SOURCE!I135&amp;
" | "&amp; IF(SOURCE!$X$2-LEN(SOURCE!I135) &gt;= 0, REPT(" ",SOURCE!$X$2-LEN(SOURCE!I135)), "")&amp;
      SOURCE!J135&amp;      IF(SOURCE!$Y$2-LEN(SOURCE!J135) &gt;= 0, REPT(" ",SOURCE!$Y$2-LEN(SOURCE!J135)), "")&amp;
" | "&amp; IF(SOURCE!$X$2-LEN(SOURCE!I135) &gt;= 0, REPT(" ",SOURCE!$X$2-LEN(SOURCE!I135)), "")&amp;
      SOURCE!K135&amp;      IF(SOURCE!$Y$2-LEN(SOURCE!K135) &gt;= 0, REPT(" ",SOURCE!$Z$2-LEN(SOURCE!K135)), "")&amp;
" | "&amp; SOURCE!L135&amp;      IF(SOURCE!$AB$2-LEN(SOURCE!L135) &gt;= 0, REPT(" ",SOURCE!$AB$2-LEN(SOURCE!L135)), "")&amp;
" | "&amp; SOURCE!M135&amp;      IF(SOURCE!$AC$2-LEN(SOURCE!M135) &gt;= 0, REPT(" ",SOURCE!$AC$2-LEN(SOURCE!M135)), "")&amp;
      "},"&amp;IF(SOURCE!O135&lt;&gt;"",""&amp;SOURCE!O135,"")
 )
)
)</f>
        <v>// Items from 128 to ... are 2 byte OP codes</v>
      </c>
    </row>
    <row r="136" spans="1:1">
      <c r="A136" s="133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IF(SOURCE!$R$2-LEN(SOURCE!C136) &gt;= 0, REPT(" ",SOURCE!$R$2-LEN(SOURCE!C136)), "")&amp;
      SOURCE!D136&amp;", "&amp; IF(SOURCE!$S$2-LEN(SOURCE!D136) &gt;= 0, REPT(" ",SOURCE!$S$2-LEN(SOURCE!D136)), "")&amp;
      SOURCE!E136&amp;", "&amp; IF(SOURCE!$T$2-LEN(SOURCE!E136) &gt;=0, REPT(" ",SOURCE!$T$2-LEN(SOURCE!E136)), "")&amp;
      SOURCE!F136&amp;", "&amp; IF(SOURCE!$U$2-LEN(SOURCE!F136) &gt;= 0, REPT(" ",SOURCE!$U$2-LEN(SOURCE!F136)+2), "")&amp;"("&amp;
      SUBSTITUTE(TEXT(SOURCE!G136,"??0"),"  ","")&amp;" &lt;&lt; TAM_MAX_BITS) |"&amp; IF(SOURCE!$V$2-3 &gt;= 0, REPT(" ",MAX(1,SOURCE!$V$2-5+4+1-1-LEN(  IF(ISTEXT(SOURCE!H136),SOURCE!H136,  SUBSTITUTE(SUBSTITUTE(TEXT(SOURCE!H136,"????0"),"  ","")," ",""))   ))), "")&amp;
       IF(ISTEXT(SOURCE!H136),SOURCE!H136, SUBSTITUTE(SUBSTITUTE(TEXT(SOURCE!H136,"????0"),"  ","")," ",""))   &amp;","&amp; IF(SOURCE!$W$2-3 &gt;= 0, REPT(" ",SOURCE!$W$2-3-5), "")&amp;
      SOURCE!I136&amp;
" | "&amp; IF(SOURCE!$X$2-LEN(SOURCE!I136) &gt;= 0, REPT(" ",SOURCE!$X$2-LEN(SOURCE!I136)), "")&amp;
      SOURCE!J136&amp;      IF(SOURCE!$Y$2-LEN(SOURCE!J136) &gt;= 0, REPT(" ",SOURCE!$Y$2-LEN(SOURCE!J136)), "")&amp;
" | "&amp; IF(SOURCE!$X$2-LEN(SOURCE!I136) &gt;= 0, REPT(" ",SOURCE!$X$2-LEN(SOURCE!I136)), "")&amp;
      SOURCE!K136&amp;      IF(SOURCE!$Y$2-LEN(SOURCE!K136) &gt;= 0, REPT(" ",SOURCE!$Z$2-LEN(SOURCE!K136)), "")&amp;
" | "&amp; SOURCE!L136&amp;      IF(SOURCE!$AB$2-LEN(SOURCE!L136) &gt;= 0, REPT(" ",SOURCE!$AB$2-LEN(SOURCE!L136)), "")&amp;
" | "&amp; SOURCE!M136&amp;      IF(SOURCE!$AC$2-LEN(SOURCE!M136) &gt;= 0, REPT(" ",SOURCE!$AC$2-LEN(SOURCE!M136)), "")&amp;
      "},"&amp;IF(SOURCE!O136&lt;&gt;"",""&amp;SOURCE!O136,"")
 )
)
)</f>
        <v>// Constants</v>
      </c>
    </row>
    <row r="137" spans="1:1">
      <c r="A137" s="133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IF(SOURCE!$R$2-LEN(SOURCE!C137) &gt;= 0, REPT(" ",SOURCE!$R$2-LEN(SOURCE!C137)), "")&amp;
      SOURCE!D137&amp;", "&amp; IF(SOURCE!$S$2-LEN(SOURCE!D137) &gt;= 0, REPT(" ",SOURCE!$S$2-LEN(SOURCE!D137)), "")&amp;
      SOURCE!E137&amp;", "&amp; IF(SOURCE!$T$2-LEN(SOURCE!E137) &gt;=0, REPT(" ",SOURCE!$T$2-LEN(SOURCE!E137)), "")&amp;
      SOURCE!F137&amp;", "&amp; IF(SOURCE!$U$2-LEN(SOURCE!F137) &gt;= 0, REPT(" ",SOURCE!$U$2-LEN(SOURCE!F137)+2), "")&amp;"("&amp;
      SUBSTITUTE(TEXT(SOURCE!G137,"??0"),"  ","")&amp;" &lt;&lt; TAM_MAX_BITS) |"&amp; IF(SOURCE!$V$2-3 &gt;= 0, REPT(" ",MAX(1,SOURCE!$V$2-5+4+1-1-LEN(  IF(ISTEXT(SOURCE!H137),SOURCE!H137,  SUBSTITUTE(SUBSTITUTE(TEXT(SOURCE!H137,"????0"),"  ","")," ",""))   ))), "")&amp;
       IF(ISTEXT(SOURCE!H137),SOURCE!H137, SUBSTITUTE(SUBSTITUTE(TEXT(SOURCE!H137,"????0"),"  ","")," ",""))   &amp;","&amp; IF(SOURCE!$W$2-3 &gt;= 0, REPT(" ",SOURCE!$W$2-3-5), "")&amp;
      SOURCE!I137&amp;
" | "&amp; IF(SOURCE!$X$2-LEN(SOURCE!I137) &gt;= 0, REPT(" ",SOURCE!$X$2-LEN(SOURCE!I137)), "")&amp;
      SOURCE!J137&amp;      IF(SOURCE!$Y$2-LEN(SOURCE!J137) &gt;= 0, REPT(" ",SOURCE!$Y$2-LEN(SOURCE!J137)), "")&amp;
" | "&amp; IF(SOURCE!$X$2-LEN(SOURCE!I137) &gt;= 0, REPT(" ",SOURCE!$X$2-LEN(SOURCE!I137)), "")&amp;
      SOURCE!K137&amp;      IF(SOURCE!$Y$2-LEN(SOURCE!K137) &gt;= 0, REPT(" ",SOURCE!$Z$2-LEN(SOURCE!K137)), "")&amp;
" | "&amp; SOURCE!L137&amp;      IF(SOURCE!$AB$2-LEN(SOURCE!L137) &gt;= 0, REPT(" ",SOURCE!$AB$2-LEN(SOURCE!L137)), "")&amp;
" | "&amp; SOURCE!M137&amp;      IF(SOURCE!$AC$2-LEN(SOURCE!M137) &gt;= 0, REPT(" ",SOURCE!$AC$2-LEN(SOURCE!M137)), "")&amp;
      "},"&amp;IF(SOURCE!O137&lt;&gt;"",""&amp;SOURCE!O137,"")
 )
)
)</f>
        <v>/*  128 */  { fnConstant,                   0,                           "a",                                           "a",                                           (0 &lt;&lt; TAM_MAX_BITS) |     0, CAT_CNST | SLS_ENABLED   | US_ENABLED   | EIM_DISABLED | PTP_NONE         },</v>
      </c>
    </row>
    <row r="138" spans="1:1">
      <c r="A138" s="133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IF(SOURCE!$R$2-LEN(SOURCE!C138) &gt;= 0, REPT(" ",SOURCE!$R$2-LEN(SOURCE!C138)), "")&amp;
      SOURCE!D138&amp;", "&amp; IF(SOURCE!$S$2-LEN(SOURCE!D138) &gt;= 0, REPT(" ",SOURCE!$S$2-LEN(SOURCE!D138)), "")&amp;
      SOURCE!E138&amp;", "&amp; IF(SOURCE!$T$2-LEN(SOURCE!E138) &gt;=0, REPT(" ",SOURCE!$T$2-LEN(SOURCE!E138)), "")&amp;
      SOURCE!F138&amp;", "&amp; IF(SOURCE!$U$2-LEN(SOURCE!F138) &gt;= 0, REPT(" ",SOURCE!$U$2-LEN(SOURCE!F138)+2), "")&amp;"("&amp;
      SUBSTITUTE(TEXT(SOURCE!G138,"??0"),"  ","")&amp;" &lt;&lt; TAM_MAX_BITS) |"&amp; IF(SOURCE!$V$2-3 &gt;= 0, REPT(" ",MAX(1,SOURCE!$V$2-5+4+1-1-LEN(  IF(ISTEXT(SOURCE!H138),SOURCE!H138,  SUBSTITUTE(SUBSTITUTE(TEXT(SOURCE!H138,"????0"),"  ","")," ",""))   ))), "")&amp;
       IF(ISTEXT(SOURCE!H138),SOURCE!H138, SUBSTITUTE(SUBSTITUTE(TEXT(SOURCE!H138,"????0"),"  ","")," ",""))   &amp;","&amp; IF(SOURCE!$W$2-3 &gt;= 0, REPT(" ",SOURCE!$W$2-3-5), "")&amp;
      SOURCE!I138&amp;
" | "&amp; IF(SOURCE!$X$2-LEN(SOURCE!I138) &gt;= 0, REPT(" ",SOURCE!$X$2-LEN(SOURCE!I138)), "")&amp;
      SOURCE!J138&amp;      IF(SOURCE!$Y$2-LEN(SOURCE!J138) &gt;= 0, REPT(" ",SOURCE!$Y$2-LEN(SOURCE!J138)), "")&amp;
" | "&amp; IF(SOURCE!$X$2-LEN(SOURCE!I138) &gt;= 0, REPT(" ",SOURCE!$X$2-LEN(SOURCE!I138)), "")&amp;
      SOURCE!K138&amp;      IF(SOURCE!$Y$2-LEN(SOURCE!K138) &gt;= 0, REPT(" ",SOURCE!$Z$2-LEN(SOURCE!K138)), "")&amp;
" | "&amp; SOURCE!L138&amp;      IF(SOURCE!$AB$2-LEN(SOURCE!L138) &gt;= 0, REPT(" ",SOURCE!$AB$2-LEN(SOURCE!L138)), "")&amp;
" | "&amp; SOURCE!M138&amp;      IF(SOURCE!$AC$2-LEN(SOURCE!M138) &gt;= 0, REPT(" ",SOURCE!$AC$2-LEN(SOURCE!M138)), "")&amp;
      "},"&amp;IF(SOURCE!O138&lt;&gt;"",""&amp;SOURCE!O138,"")
 )
)
)</f>
        <v>/*  129 */  { fnConstant,                   1,                           "a" STD_SUB_0,                                 "a" STD_SUB_0,                                 (0 &lt;&lt; TAM_MAX_BITS) |     0, CAT_CNST | SLS_ENABLED   | US_ENABLED   | EIM_DISABLED | PTP_NONE         },</v>
      </c>
    </row>
    <row r="139" spans="1:1">
      <c r="A139" s="133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IF(SOURCE!$R$2-LEN(SOURCE!C139) &gt;= 0, REPT(" ",SOURCE!$R$2-LEN(SOURCE!C139)), "")&amp;
      SOURCE!D139&amp;", "&amp; IF(SOURCE!$S$2-LEN(SOURCE!D139) &gt;= 0, REPT(" ",SOURCE!$S$2-LEN(SOURCE!D139)), "")&amp;
      SOURCE!E139&amp;", "&amp; IF(SOURCE!$T$2-LEN(SOURCE!E139) &gt;=0, REPT(" ",SOURCE!$T$2-LEN(SOURCE!E139)), "")&amp;
      SOURCE!F139&amp;", "&amp; IF(SOURCE!$U$2-LEN(SOURCE!F139) &gt;= 0, REPT(" ",SOURCE!$U$2-LEN(SOURCE!F139)+2), "")&amp;"("&amp;
      SUBSTITUTE(TEXT(SOURCE!G139,"??0"),"  ","")&amp;" &lt;&lt; TAM_MAX_BITS) |"&amp; IF(SOURCE!$V$2-3 &gt;= 0, REPT(" ",MAX(1,SOURCE!$V$2-5+4+1-1-LEN(  IF(ISTEXT(SOURCE!H139),SOURCE!H139,  SUBSTITUTE(SUBSTITUTE(TEXT(SOURCE!H139,"????0"),"  ","")," ",""))   ))), "")&amp;
       IF(ISTEXT(SOURCE!H139),SOURCE!H139, SUBSTITUTE(SUBSTITUTE(TEXT(SOURCE!H139,"????0"),"  ","")," ",""))   &amp;","&amp; IF(SOURCE!$W$2-3 &gt;= 0, REPT(" ",SOURCE!$W$2-3-5), "")&amp;
      SOURCE!I139&amp;
" | "&amp; IF(SOURCE!$X$2-LEN(SOURCE!I139) &gt;= 0, REPT(" ",SOURCE!$X$2-LEN(SOURCE!I139)), "")&amp;
      SOURCE!J139&amp;      IF(SOURCE!$Y$2-LEN(SOURCE!J139) &gt;= 0, REPT(" ",SOURCE!$Y$2-LEN(SOURCE!J139)), "")&amp;
" | "&amp; IF(SOURCE!$X$2-LEN(SOURCE!I139) &gt;= 0, REPT(" ",SOURCE!$X$2-LEN(SOURCE!I139)), "")&amp;
      SOURCE!K139&amp;      IF(SOURCE!$Y$2-LEN(SOURCE!K139) &gt;= 0, REPT(" ",SOURCE!$Z$2-LEN(SOURCE!K139)), "")&amp;
" | "&amp; SOURCE!L139&amp;      IF(SOURCE!$AB$2-LEN(SOURCE!L139) &gt;= 0, REPT(" ",SOURCE!$AB$2-LEN(SOURCE!L139)), "")&amp;
" | "&amp; SOURCE!M139&amp;      IF(SOURCE!$AC$2-LEN(SOURCE!M139) &gt;= 0, REPT(" ",SOURCE!$AC$2-LEN(SOURCE!M139)), "")&amp;
      "},"&amp;IF(SOURCE!O139&lt;&gt;"",""&amp;SOURCE!O139,"")
 )
)
)</f>
        <v>/*  130 */  { fnConstant,                   2,                           "a" STD_SUB_M STD_SUB_o STD_SUB_o STD_SUB_n,   "a" STD_SUB_M STD_SUB_o STD_SUB_o STD_SUB_n,   (0 &lt;&lt; TAM_MAX_BITS) |     0, CAT_CNST | SLS_ENABLED   | US_ENABLED   | EIM_DISABLED | PTP_NONE         },</v>
      </c>
    </row>
    <row r="140" spans="1:1">
      <c r="A140" s="133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IF(SOURCE!$R$2-LEN(SOURCE!C140) &gt;= 0, REPT(" ",SOURCE!$R$2-LEN(SOURCE!C140)), "")&amp;
      SOURCE!D140&amp;", "&amp; IF(SOURCE!$S$2-LEN(SOURCE!D140) &gt;= 0, REPT(" ",SOURCE!$S$2-LEN(SOURCE!D140)), "")&amp;
      SOURCE!E140&amp;", "&amp; IF(SOURCE!$T$2-LEN(SOURCE!E140) &gt;=0, REPT(" ",SOURCE!$T$2-LEN(SOURCE!E140)), "")&amp;
      SOURCE!F140&amp;", "&amp; IF(SOURCE!$U$2-LEN(SOURCE!F140) &gt;= 0, REPT(" ",SOURCE!$U$2-LEN(SOURCE!F140)+2), "")&amp;"("&amp;
      SUBSTITUTE(TEXT(SOURCE!G140,"??0"),"  ","")&amp;" &lt;&lt; TAM_MAX_BITS) |"&amp; IF(SOURCE!$V$2-3 &gt;= 0, REPT(" ",MAX(1,SOURCE!$V$2-5+4+1-1-LEN(  IF(ISTEXT(SOURCE!H140),SOURCE!H140,  SUBSTITUTE(SUBSTITUTE(TEXT(SOURCE!H140,"????0"),"  ","")," ",""))   ))), "")&amp;
       IF(ISTEXT(SOURCE!H140),SOURCE!H140, SUBSTITUTE(SUBSTITUTE(TEXT(SOURCE!H140,"????0"),"  ","")," ",""))   &amp;","&amp; IF(SOURCE!$W$2-3 &gt;= 0, REPT(" ",SOURCE!$W$2-3-5), "")&amp;
      SOURCE!I140&amp;
" | "&amp; IF(SOURCE!$X$2-LEN(SOURCE!I140) &gt;= 0, REPT(" ",SOURCE!$X$2-LEN(SOURCE!I140)), "")&amp;
      SOURCE!J140&amp;      IF(SOURCE!$Y$2-LEN(SOURCE!J140) &gt;= 0, REPT(" ",SOURCE!$Y$2-LEN(SOURCE!J140)), "")&amp;
" | "&amp; IF(SOURCE!$X$2-LEN(SOURCE!I140) &gt;= 0, REPT(" ",SOURCE!$X$2-LEN(SOURCE!I140)), "")&amp;
      SOURCE!K140&amp;      IF(SOURCE!$Y$2-LEN(SOURCE!K140) &gt;= 0, REPT(" ",SOURCE!$Z$2-LEN(SOURCE!K140)), "")&amp;
" | "&amp; SOURCE!L140&amp;      IF(SOURCE!$AB$2-LEN(SOURCE!L140) &gt;= 0, REPT(" ",SOURCE!$AB$2-LEN(SOURCE!L140)), "")&amp;
" | "&amp; SOURCE!M140&amp;      IF(SOURCE!$AC$2-LEN(SOURCE!M140) &gt;= 0, REPT(" ",SOURCE!$AC$2-LEN(SOURCE!M140)), "")&amp;
      "},"&amp;IF(SOURCE!O140&lt;&gt;"",""&amp;SOURCE!O140,"")
 )
)
)</f>
        <v>/*  131 */  { fnConstant,                   3,                           "a" STD_SUB_EARTH,                             "a" STD_SUB_EARTH,                             (0 &lt;&lt; TAM_MAX_BITS) |     0, CAT_CNST | SLS_ENABLED   | US_ENABLED   | EIM_DISABLED | PTP_NONE         },</v>
      </c>
    </row>
    <row r="141" spans="1:1">
      <c r="A141" s="133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IF(SOURCE!$R$2-LEN(SOURCE!C141) &gt;= 0, REPT(" ",SOURCE!$R$2-LEN(SOURCE!C141)), "")&amp;
      SOURCE!D141&amp;", "&amp; IF(SOURCE!$S$2-LEN(SOURCE!D141) &gt;= 0, REPT(" ",SOURCE!$S$2-LEN(SOURCE!D141)), "")&amp;
      SOURCE!E141&amp;", "&amp; IF(SOURCE!$T$2-LEN(SOURCE!E141) &gt;=0, REPT(" ",SOURCE!$T$2-LEN(SOURCE!E141)), "")&amp;
      SOURCE!F141&amp;", "&amp; IF(SOURCE!$U$2-LEN(SOURCE!F141) &gt;= 0, REPT(" ",SOURCE!$U$2-LEN(SOURCE!F141)+2), "")&amp;"("&amp;
      SUBSTITUTE(TEXT(SOURCE!G141,"??0"),"  ","")&amp;" &lt;&lt; TAM_MAX_BITS) |"&amp; IF(SOURCE!$V$2-3 &gt;= 0, REPT(" ",MAX(1,SOURCE!$V$2-5+4+1-1-LEN(  IF(ISTEXT(SOURCE!H141),SOURCE!H141,  SUBSTITUTE(SUBSTITUTE(TEXT(SOURCE!H141,"????0"),"  ","")," ",""))   ))), "")&amp;
       IF(ISTEXT(SOURCE!H141),SOURCE!H141, SUBSTITUTE(SUBSTITUTE(TEXT(SOURCE!H141,"????0"),"  ","")," ",""))   &amp;","&amp; IF(SOURCE!$W$2-3 &gt;= 0, REPT(" ",SOURCE!$W$2-3-5), "")&amp;
      SOURCE!I141&amp;
" | "&amp; IF(SOURCE!$X$2-LEN(SOURCE!I141) &gt;= 0, REPT(" ",SOURCE!$X$2-LEN(SOURCE!I141)), "")&amp;
      SOURCE!J141&amp;      IF(SOURCE!$Y$2-LEN(SOURCE!J141) &gt;= 0, REPT(" ",SOURCE!$Y$2-LEN(SOURCE!J141)), "")&amp;
" | "&amp; IF(SOURCE!$X$2-LEN(SOURCE!I141) &gt;= 0, REPT(" ",SOURCE!$X$2-LEN(SOURCE!I141)), "")&amp;
      SOURCE!K141&amp;      IF(SOURCE!$Y$2-LEN(SOURCE!K141) &gt;= 0, REPT(" ",SOURCE!$Z$2-LEN(SOURCE!K141)), "")&amp;
" | "&amp; SOURCE!L141&amp;      IF(SOURCE!$AB$2-LEN(SOURCE!L141) &gt;= 0, REPT(" ",SOURCE!$AB$2-LEN(SOURCE!L141)), "")&amp;
" | "&amp; SOURCE!M141&amp;      IF(SOURCE!$AC$2-LEN(SOURCE!M141) &gt;= 0, REPT(" ",SOURCE!$AC$2-LEN(SOURCE!M141)), "")&amp;
      "},"&amp;IF(SOURCE!O141&lt;&gt;"",""&amp;SOURCE!O141,"")
 )
)
)</f>
        <v>/*  132 */  { fnConstant,                   4,                           "c",                                           "c",                                           (0 &lt;&lt; TAM_MAX_BITS) |     0, CAT_CNST | SLS_ENABLED   | US_ENABLED   | EIM_DISABLED | PTP_NONE         },</v>
      </c>
    </row>
    <row r="142" spans="1:1">
      <c r="A142" s="133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IF(SOURCE!$R$2-LEN(SOURCE!C142) &gt;= 0, REPT(" ",SOURCE!$R$2-LEN(SOURCE!C142)), "")&amp;
      SOURCE!D142&amp;", "&amp; IF(SOURCE!$S$2-LEN(SOURCE!D142) &gt;= 0, REPT(" ",SOURCE!$S$2-LEN(SOURCE!D142)), "")&amp;
      SOURCE!E142&amp;", "&amp; IF(SOURCE!$T$2-LEN(SOURCE!E142) &gt;=0, REPT(" ",SOURCE!$T$2-LEN(SOURCE!E142)), "")&amp;
      SOURCE!F142&amp;", "&amp; IF(SOURCE!$U$2-LEN(SOURCE!F142) &gt;= 0, REPT(" ",SOURCE!$U$2-LEN(SOURCE!F142)+2), "")&amp;"("&amp;
      SUBSTITUTE(TEXT(SOURCE!G142,"??0"),"  ","")&amp;" &lt;&lt; TAM_MAX_BITS) |"&amp; IF(SOURCE!$V$2-3 &gt;= 0, REPT(" ",MAX(1,SOURCE!$V$2-5+4+1-1-LEN(  IF(ISTEXT(SOURCE!H142),SOURCE!H142,  SUBSTITUTE(SUBSTITUTE(TEXT(SOURCE!H142,"????0"),"  ","")," ",""))   ))), "")&amp;
       IF(ISTEXT(SOURCE!H142),SOURCE!H142, SUBSTITUTE(SUBSTITUTE(TEXT(SOURCE!H142,"????0"),"  ","")," ",""))   &amp;","&amp; IF(SOURCE!$W$2-3 &gt;= 0, REPT(" ",SOURCE!$W$2-3-5), "")&amp;
      SOURCE!I142&amp;
" | "&amp; IF(SOURCE!$X$2-LEN(SOURCE!I142) &gt;= 0, REPT(" ",SOURCE!$X$2-LEN(SOURCE!I142)), "")&amp;
      SOURCE!J142&amp;      IF(SOURCE!$Y$2-LEN(SOURCE!J142) &gt;= 0, REPT(" ",SOURCE!$Y$2-LEN(SOURCE!J142)), "")&amp;
" | "&amp; IF(SOURCE!$X$2-LEN(SOURCE!I142) &gt;= 0, REPT(" ",SOURCE!$X$2-LEN(SOURCE!I142)), "")&amp;
      SOURCE!K142&amp;      IF(SOURCE!$Y$2-LEN(SOURCE!K142) &gt;= 0, REPT(" ",SOURCE!$Z$2-LEN(SOURCE!K142)), "")&amp;
" | "&amp; SOURCE!L142&amp;      IF(SOURCE!$AB$2-LEN(SOURCE!L142) &gt;= 0, REPT(" ",SOURCE!$AB$2-LEN(SOURCE!L142)), "")&amp;
" | "&amp; SOURCE!M142&amp;      IF(SOURCE!$AC$2-LEN(SOURCE!M142) &gt;= 0, REPT(" ",SOURCE!$AC$2-LEN(SOURCE!M142)), "")&amp;
      "},"&amp;IF(SOURCE!O142&lt;&gt;"",""&amp;SOURCE!O142,"")
 )
)
)</f>
        <v>/*  133 */  { fnConstant,                   5,                           "c" STD_SUB_1,                                 "c" STD_SUB_1,                                 (0 &lt;&lt; TAM_MAX_BITS) |     0, CAT_CNST | SLS_ENABLED   | US_ENABLED   | EIM_DISABLED | PTP_NONE         },</v>
      </c>
    </row>
    <row r="143" spans="1:1">
      <c r="A143" s="133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IF(SOURCE!$R$2-LEN(SOURCE!C143) &gt;= 0, REPT(" ",SOURCE!$R$2-LEN(SOURCE!C143)), "")&amp;
      SOURCE!D143&amp;", "&amp; IF(SOURCE!$S$2-LEN(SOURCE!D143) &gt;= 0, REPT(" ",SOURCE!$S$2-LEN(SOURCE!D143)), "")&amp;
      SOURCE!E143&amp;", "&amp; IF(SOURCE!$T$2-LEN(SOURCE!E143) &gt;=0, REPT(" ",SOURCE!$T$2-LEN(SOURCE!E143)), "")&amp;
      SOURCE!F143&amp;", "&amp; IF(SOURCE!$U$2-LEN(SOURCE!F143) &gt;= 0, REPT(" ",SOURCE!$U$2-LEN(SOURCE!F143)+2), "")&amp;"("&amp;
      SUBSTITUTE(TEXT(SOURCE!G143,"??0"),"  ","")&amp;" &lt;&lt; TAM_MAX_BITS) |"&amp; IF(SOURCE!$V$2-3 &gt;= 0, REPT(" ",MAX(1,SOURCE!$V$2-5+4+1-1-LEN(  IF(ISTEXT(SOURCE!H143),SOURCE!H143,  SUBSTITUTE(SUBSTITUTE(TEXT(SOURCE!H143,"????0"),"  ","")," ",""))   ))), "")&amp;
       IF(ISTEXT(SOURCE!H143),SOURCE!H143, SUBSTITUTE(SUBSTITUTE(TEXT(SOURCE!H143,"????0"),"  ","")," ",""))   &amp;","&amp; IF(SOURCE!$W$2-3 &gt;= 0, REPT(" ",SOURCE!$W$2-3-5), "")&amp;
      SOURCE!I143&amp;
" | "&amp; IF(SOURCE!$X$2-LEN(SOURCE!I143) &gt;= 0, REPT(" ",SOURCE!$X$2-LEN(SOURCE!I143)), "")&amp;
      SOURCE!J143&amp;      IF(SOURCE!$Y$2-LEN(SOURCE!J143) &gt;= 0, REPT(" ",SOURCE!$Y$2-LEN(SOURCE!J143)), "")&amp;
" | "&amp; IF(SOURCE!$X$2-LEN(SOURCE!I143) &gt;= 0, REPT(" ",SOURCE!$X$2-LEN(SOURCE!I143)), "")&amp;
      SOURCE!K143&amp;      IF(SOURCE!$Y$2-LEN(SOURCE!K143) &gt;= 0, REPT(" ",SOURCE!$Z$2-LEN(SOURCE!K143)), "")&amp;
" | "&amp; SOURCE!L143&amp;      IF(SOURCE!$AB$2-LEN(SOURCE!L143) &gt;= 0, REPT(" ",SOURCE!$AB$2-LEN(SOURCE!L143)), "")&amp;
" | "&amp; SOURCE!M143&amp;      IF(SOURCE!$AC$2-LEN(SOURCE!M143) &gt;= 0, REPT(" ",SOURCE!$AC$2-LEN(SOURCE!M143)), "")&amp;
      "},"&amp;IF(SOURCE!O143&lt;&gt;"",""&amp;SOURCE!O143,"")
 )
)
)</f>
        <v>/*  134 */  { fnConstant,                   6,                           "c" STD_SUB_2,                                 "c" STD_SUB_2,                                 (0 &lt;&lt; TAM_MAX_BITS) |     0, CAT_CNST | SLS_ENABLED   | US_ENABLED   | EIM_DISABLED | PTP_NONE         },</v>
      </c>
    </row>
    <row r="144" spans="1:1">
      <c r="A144" s="133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IF(SOURCE!$R$2-LEN(SOURCE!C144) &gt;= 0, REPT(" ",SOURCE!$R$2-LEN(SOURCE!C144)), "")&amp;
      SOURCE!D144&amp;", "&amp; IF(SOURCE!$S$2-LEN(SOURCE!D144) &gt;= 0, REPT(" ",SOURCE!$S$2-LEN(SOURCE!D144)), "")&amp;
      SOURCE!E144&amp;", "&amp; IF(SOURCE!$T$2-LEN(SOURCE!E144) &gt;=0, REPT(" ",SOURCE!$T$2-LEN(SOURCE!E144)), "")&amp;
      SOURCE!F144&amp;", "&amp; IF(SOURCE!$U$2-LEN(SOURCE!F144) &gt;= 0, REPT(" ",SOURCE!$U$2-LEN(SOURCE!F144)+2), "")&amp;"("&amp;
      SUBSTITUTE(TEXT(SOURCE!G144,"??0"),"  ","")&amp;" &lt;&lt; TAM_MAX_BITS) |"&amp; IF(SOURCE!$V$2-3 &gt;= 0, REPT(" ",MAX(1,SOURCE!$V$2-5+4+1-1-LEN(  IF(ISTEXT(SOURCE!H144),SOURCE!H144,  SUBSTITUTE(SUBSTITUTE(TEXT(SOURCE!H144,"????0"),"  ","")," ",""))   ))), "")&amp;
       IF(ISTEXT(SOURCE!H144),SOURCE!H144, SUBSTITUTE(SUBSTITUTE(TEXT(SOURCE!H144,"????0"),"  ","")," ",""))   &amp;","&amp; IF(SOURCE!$W$2-3 &gt;= 0, REPT(" ",SOURCE!$W$2-3-5), "")&amp;
      SOURCE!I144&amp;
" | "&amp; IF(SOURCE!$X$2-LEN(SOURCE!I144) &gt;= 0, REPT(" ",SOURCE!$X$2-LEN(SOURCE!I144)), "")&amp;
      SOURCE!J144&amp;      IF(SOURCE!$Y$2-LEN(SOURCE!J144) &gt;= 0, REPT(" ",SOURCE!$Y$2-LEN(SOURCE!J144)), "")&amp;
" | "&amp; IF(SOURCE!$X$2-LEN(SOURCE!I144) &gt;= 0, REPT(" ",SOURCE!$X$2-LEN(SOURCE!I144)), "")&amp;
      SOURCE!K144&amp;      IF(SOURCE!$Y$2-LEN(SOURCE!K144) &gt;= 0, REPT(" ",SOURCE!$Z$2-LEN(SOURCE!K144)), "")&amp;
" | "&amp; SOURCE!L144&amp;      IF(SOURCE!$AB$2-LEN(SOURCE!L144) &gt;= 0, REPT(" ",SOURCE!$AB$2-LEN(SOURCE!L144)), "")&amp;
" | "&amp; SOURCE!M144&amp;      IF(SOURCE!$AC$2-LEN(SOURCE!M144) &gt;= 0, REPT(" ",SOURCE!$AC$2-LEN(SOURCE!M144)), "")&amp;
      "},"&amp;IF(SOURCE!O144&lt;&gt;"",""&amp;SOURCE!O144,"")
 )
)
)</f>
        <v>/*  135 */  { fnConstant,                   7,                           "e",                                           "e",                                           (0 &lt;&lt; TAM_MAX_BITS) |     0, CAT_CNST | SLS_ENABLED   | US_ENABLED   | EIM_DISABLED | PTP_NONE         },</v>
      </c>
    </row>
    <row r="145" spans="1:1">
      <c r="A145" s="133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IF(SOURCE!$R$2-LEN(SOURCE!C145) &gt;= 0, REPT(" ",SOURCE!$R$2-LEN(SOURCE!C145)), "")&amp;
      SOURCE!D145&amp;", "&amp; IF(SOURCE!$S$2-LEN(SOURCE!D145) &gt;= 0, REPT(" ",SOURCE!$S$2-LEN(SOURCE!D145)), "")&amp;
      SOURCE!E145&amp;", "&amp; IF(SOURCE!$T$2-LEN(SOURCE!E145) &gt;=0, REPT(" ",SOURCE!$T$2-LEN(SOURCE!E145)), "")&amp;
      SOURCE!F145&amp;", "&amp; IF(SOURCE!$U$2-LEN(SOURCE!F145) &gt;= 0, REPT(" ",SOURCE!$U$2-LEN(SOURCE!F145)+2), "")&amp;"("&amp;
      SUBSTITUTE(TEXT(SOURCE!G145,"??0"),"  ","")&amp;" &lt;&lt; TAM_MAX_BITS) |"&amp; IF(SOURCE!$V$2-3 &gt;= 0, REPT(" ",MAX(1,SOURCE!$V$2-5+4+1-1-LEN(  IF(ISTEXT(SOURCE!H145),SOURCE!H145,  SUBSTITUTE(SUBSTITUTE(TEXT(SOURCE!H145,"????0"),"  ","")," ",""))   ))), "")&amp;
       IF(ISTEXT(SOURCE!H145),SOURCE!H145, SUBSTITUTE(SUBSTITUTE(TEXT(SOURCE!H145,"????0"),"  ","")," ",""))   &amp;","&amp; IF(SOURCE!$W$2-3 &gt;= 0, REPT(" ",SOURCE!$W$2-3-5), "")&amp;
      SOURCE!I145&amp;
" | "&amp; IF(SOURCE!$X$2-LEN(SOURCE!I145) &gt;= 0, REPT(" ",SOURCE!$X$2-LEN(SOURCE!I145)), "")&amp;
      SOURCE!J145&amp;      IF(SOURCE!$Y$2-LEN(SOURCE!J145) &gt;= 0, REPT(" ",SOURCE!$Y$2-LEN(SOURCE!J145)), "")&amp;
" | "&amp; IF(SOURCE!$X$2-LEN(SOURCE!I145) &gt;= 0, REPT(" ",SOURCE!$X$2-LEN(SOURCE!I145)), "")&amp;
      SOURCE!K145&amp;      IF(SOURCE!$Y$2-LEN(SOURCE!K145) &gt;= 0, REPT(" ",SOURCE!$Z$2-LEN(SOURCE!K145)), "")&amp;
" | "&amp; SOURCE!L145&amp;      IF(SOURCE!$AB$2-LEN(SOURCE!L145) &gt;= 0, REPT(" ",SOURCE!$AB$2-LEN(SOURCE!L145)), "")&amp;
" | "&amp; SOURCE!M145&amp;      IF(SOURCE!$AC$2-LEN(SOURCE!M145) &gt;= 0, REPT(" ",SOURCE!$AC$2-LEN(SOURCE!M145)), "")&amp;
      "},"&amp;IF(SOURCE!O145&lt;&gt;"",""&amp;SOURCE!O145,"")
 )
)
)</f>
        <v>/*  136 */  { fnConstant,                   8,                           "e" STD_SUB_E,                                 "e" STD_SUB_E,                                 (0 &lt;&lt; TAM_MAX_BITS) |     0, CAT_CNST | SLS_ENABLED   | US_ENABLED   | EIM_DISABLED | PTP_NONE         },</v>
      </c>
    </row>
    <row r="146" spans="1:1">
      <c r="A146" s="133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IF(SOURCE!$R$2-LEN(SOURCE!C146) &gt;= 0, REPT(" ",SOURCE!$R$2-LEN(SOURCE!C146)), "")&amp;
      SOURCE!D146&amp;", "&amp; IF(SOURCE!$S$2-LEN(SOURCE!D146) &gt;= 0, REPT(" ",SOURCE!$S$2-LEN(SOURCE!D146)), "")&amp;
      SOURCE!E146&amp;", "&amp; IF(SOURCE!$T$2-LEN(SOURCE!E146) &gt;=0, REPT(" ",SOURCE!$T$2-LEN(SOURCE!E146)), "")&amp;
      SOURCE!F146&amp;", "&amp; IF(SOURCE!$U$2-LEN(SOURCE!F146) &gt;= 0, REPT(" ",SOURCE!$U$2-LEN(SOURCE!F146)+2), "")&amp;"("&amp;
      SUBSTITUTE(TEXT(SOURCE!G146,"??0"),"  ","")&amp;" &lt;&lt; TAM_MAX_BITS) |"&amp; IF(SOURCE!$V$2-3 &gt;= 0, REPT(" ",MAX(1,SOURCE!$V$2-5+4+1-1-LEN(  IF(ISTEXT(SOURCE!H146),SOURCE!H146,  SUBSTITUTE(SUBSTITUTE(TEXT(SOURCE!H146,"????0"),"  ","")," ",""))   ))), "")&amp;
       IF(ISTEXT(SOURCE!H146),SOURCE!H146, SUBSTITUTE(SUBSTITUTE(TEXT(SOURCE!H146,"????0"),"  ","")," ",""))   &amp;","&amp; IF(SOURCE!$W$2-3 &gt;= 0, REPT(" ",SOURCE!$W$2-3-5), "")&amp;
      SOURCE!I146&amp;
" | "&amp; IF(SOURCE!$X$2-LEN(SOURCE!I146) &gt;= 0, REPT(" ",SOURCE!$X$2-LEN(SOURCE!I146)), "")&amp;
      SOURCE!J146&amp;      IF(SOURCE!$Y$2-LEN(SOURCE!J146) &gt;= 0, REPT(" ",SOURCE!$Y$2-LEN(SOURCE!J146)), "")&amp;
" | "&amp; IF(SOURCE!$X$2-LEN(SOURCE!I146) &gt;= 0, REPT(" ",SOURCE!$X$2-LEN(SOURCE!I146)), "")&amp;
      SOURCE!K146&amp;      IF(SOURCE!$Y$2-LEN(SOURCE!K146) &gt;= 0, REPT(" ",SOURCE!$Z$2-LEN(SOURCE!K146)), "")&amp;
" | "&amp; SOURCE!L146&amp;      IF(SOURCE!$AB$2-LEN(SOURCE!L146) &gt;= 0, REPT(" ",SOURCE!$AB$2-LEN(SOURCE!L146)), "")&amp;
" | "&amp; SOURCE!M146&amp;      IF(SOURCE!$AC$2-LEN(SOURCE!M146) &gt;= 0, REPT(" ",SOURCE!$AC$2-LEN(SOURCE!M146)), "")&amp;
      "},"&amp;IF(SOURCE!O146&lt;&gt;"",""&amp;SOURCE!O146,"")
 )
)
)</f>
        <v>/*  137 */  { fnConstant,                   9,                           "F",                                           "F",                                           (0 &lt;&lt; TAM_MAX_BITS) |     0, CAT_CNST | SLS_ENABLED   | US_ENABLED   | EIM_DISABLED | PTP_NONE         },</v>
      </c>
    </row>
    <row r="147" spans="1:1">
      <c r="A147" s="133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IF(SOURCE!$R$2-LEN(SOURCE!C147) &gt;= 0, REPT(" ",SOURCE!$R$2-LEN(SOURCE!C147)), "")&amp;
      SOURCE!D147&amp;", "&amp; IF(SOURCE!$S$2-LEN(SOURCE!D147) &gt;= 0, REPT(" ",SOURCE!$S$2-LEN(SOURCE!D147)), "")&amp;
      SOURCE!E147&amp;", "&amp; IF(SOURCE!$T$2-LEN(SOURCE!E147) &gt;=0, REPT(" ",SOURCE!$T$2-LEN(SOURCE!E147)), "")&amp;
      SOURCE!F147&amp;", "&amp; IF(SOURCE!$U$2-LEN(SOURCE!F147) &gt;= 0, REPT(" ",SOURCE!$U$2-LEN(SOURCE!F147)+2), "")&amp;"("&amp;
      SUBSTITUTE(TEXT(SOURCE!G147,"??0"),"  ","")&amp;" &lt;&lt; TAM_MAX_BITS) |"&amp; IF(SOURCE!$V$2-3 &gt;= 0, REPT(" ",MAX(1,SOURCE!$V$2-5+4+1-1-LEN(  IF(ISTEXT(SOURCE!H147),SOURCE!H147,  SUBSTITUTE(SUBSTITUTE(TEXT(SOURCE!H147,"????0"),"  ","")," ",""))   ))), "")&amp;
       IF(ISTEXT(SOURCE!H147),SOURCE!H147, SUBSTITUTE(SUBSTITUTE(TEXT(SOURCE!H147,"????0"),"  ","")," ",""))   &amp;","&amp; IF(SOURCE!$W$2-3 &gt;= 0, REPT(" ",SOURCE!$W$2-3-5), "")&amp;
      SOURCE!I147&amp;
" | "&amp; IF(SOURCE!$X$2-LEN(SOURCE!I147) &gt;= 0, REPT(" ",SOURCE!$X$2-LEN(SOURCE!I147)), "")&amp;
      SOURCE!J147&amp;      IF(SOURCE!$Y$2-LEN(SOURCE!J147) &gt;= 0, REPT(" ",SOURCE!$Y$2-LEN(SOURCE!J147)), "")&amp;
" | "&amp; IF(SOURCE!$X$2-LEN(SOURCE!I147) &gt;= 0, REPT(" ",SOURCE!$X$2-LEN(SOURCE!I147)), "")&amp;
      SOURCE!K147&amp;      IF(SOURCE!$Y$2-LEN(SOURCE!K147) &gt;= 0, REPT(" ",SOURCE!$Z$2-LEN(SOURCE!K147)), "")&amp;
" | "&amp; SOURCE!L147&amp;      IF(SOURCE!$AB$2-LEN(SOURCE!L147) &gt;= 0, REPT(" ",SOURCE!$AB$2-LEN(SOURCE!L147)), "")&amp;
" | "&amp; SOURCE!M147&amp;      IF(SOURCE!$AC$2-LEN(SOURCE!M147) &gt;= 0, REPT(" ",SOURCE!$AC$2-LEN(SOURCE!M147)), "")&amp;
      "},"&amp;IF(SOURCE!O147&lt;&gt;"",""&amp;SOURCE!O147,"")
 )
)
)</f>
        <v>/*  138 */  { fnConstant,                   10,                          "F" STD_SUB_alpha,                             "F" STD_SUB_alpha,                             (0 &lt;&lt; TAM_MAX_BITS) |     0, CAT_CNST | SLS_ENABLED   | US_ENABLED   | EIM_DISABLED | PTP_NONE         },</v>
      </c>
    </row>
    <row r="148" spans="1:1">
      <c r="A148" s="133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IF(SOURCE!$R$2-LEN(SOURCE!C148) &gt;= 0, REPT(" ",SOURCE!$R$2-LEN(SOURCE!C148)), "")&amp;
      SOURCE!D148&amp;", "&amp; IF(SOURCE!$S$2-LEN(SOURCE!D148) &gt;= 0, REPT(" ",SOURCE!$S$2-LEN(SOURCE!D148)), "")&amp;
      SOURCE!E148&amp;", "&amp; IF(SOURCE!$T$2-LEN(SOURCE!E148) &gt;=0, REPT(" ",SOURCE!$T$2-LEN(SOURCE!E148)), "")&amp;
      SOURCE!F148&amp;", "&amp; IF(SOURCE!$U$2-LEN(SOURCE!F148) &gt;= 0, REPT(" ",SOURCE!$U$2-LEN(SOURCE!F148)+2), "")&amp;"("&amp;
      SUBSTITUTE(TEXT(SOURCE!G148,"??0"),"  ","")&amp;" &lt;&lt; TAM_MAX_BITS) |"&amp; IF(SOURCE!$V$2-3 &gt;= 0, REPT(" ",MAX(1,SOURCE!$V$2-5+4+1-1-LEN(  IF(ISTEXT(SOURCE!H148),SOURCE!H148,  SUBSTITUTE(SUBSTITUTE(TEXT(SOURCE!H148,"????0"),"  ","")," ",""))   ))), "")&amp;
       IF(ISTEXT(SOURCE!H148),SOURCE!H148, SUBSTITUTE(SUBSTITUTE(TEXT(SOURCE!H148,"????0"),"  ","")," ",""))   &amp;","&amp; IF(SOURCE!$W$2-3 &gt;= 0, REPT(" ",SOURCE!$W$2-3-5), "")&amp;
      SOURCE!I148&amp;
" | "&amp; IF(SOURCE!$X$2-LEN(SOURCE!I148) &gt;= 0, REPT(" ",SOURCE!$X$2-LEN(SOURCE!I148)), "")&amp;
      SOURCE!J148&amp;      IF(SOURCE!$Y$2-LEN(SOURCE!J148) &gt;= 0, REPT(" ",SOURCE!$Y$2-LEN(SOURCE!J148)), "")&amp;
" | "&amp; IF(SOURCE!$X$2-LEN(SOURCE!I148) &gt;= 0, REPT(" ",SOURCE!$X$2-LEN(SOURCE!I148)), "")&amp;
      SOURCE!K148&amp;      IF(SOURCE!$Y$2-LEN(SOURCE!K148) &gt;= 0, REPT(" ",SOURCE!$Z$2-LEN(SOURCE!K148)), "")&amp;
" | "&amp; SOURCE!L148&amp;      IF(SOURCE!$AB$2-LEN(SOURCE!L148) &gt;= 0, REPT(" ",SOURCE!$AB$2-LEN(SOURCE!L148)), "")&amp;
" | "&amp; SOURCE!M148&amp;      IF(SOURCE!$AC$2-LEN(SOURCE!M148) &gt;= 0, REPT(" ",SOURCE!$AC$2-LEN(SOURCE!M148)), "")&amp;
      "},"&amp;IF(SOURCE!O148&lt;&gt;"",""&amp;SOURCE!O148,"")
 )
)
)</f>
        <v>/*  139 */  { fnConstant,                   11,                          "F" STD_SUB_delta,                             "F" STD_SUB_delta,                             (0 &lt;&lt; TAM_MAX_BITS) |     0, CAT_CNST | SLS_ENABLED   | US_ENABLED   | EIM_DISABLED | PTP_NONE         },</v>
      </c>
    </row>
    <row r="149" spans="1:1">
      <c r="A149" s="133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IF(SOURCE!$R$2-LEN(SOURCE!C149) &gt;= 0, REPT(" ",SOURCE!$R$2-LEN(SOURCE!C149)), "")&amp;
      SOURCE!D149&amp;", "&amp; IF(SOURCE!$S$2-LEN(SOURCE!D149) &gt;= 0, REPT(" ",SOURCE!$S$2-LEN(SOURCE!D149)), "")&amp;
      SOURCE!E149&amp;", "&amp; IF(SOURCE!$T$2-LEN(SOURCE!E149) &gt;=0, REPT(" ",SOURCE!$T$2-LEN(SOURCE!E149)), "")&amp;
      SOURCE!F149&amp;", "&amp; IF(SOURCE!$U$2-LEN(SOURCE!F149) &gt;= 0, REPT(" ",SOURCE!$U$2-LEN(SOURCE!F149)+2), "")&amp;"("&amp;
      SUBSTITUTE(TEXT(SOURCE!G149,"??0"),"  ","")&amp;" &lt;&lt; TAM_MAX_BITS) |"&amp; IF(SOURCE!$V$2-3 &gt;= 0, REPT(" ",MAX(1,SOURCE!$V$2-5+4+1-1-LEN(  IF(ISTEXT(SOURCE!H149),SOURCE!H149,  SUBSTITUTE(SUBSTITUTE(TEXT(SOURCE!H149,"????0"),"  ","")," ",""))   ))), "")&amp;
       IF(ISTEXT(SOURCE!H149),SOURCE!H149, SUBSTITUTE(SUBSTITUTE(TEXT(SOURCE!H149,"????0"),"  ","")," ",""))   &amp;","&amp; IF(SOURCE!$W$2-3 &gt;= 0, REPT(" ",SOURCE!$W$2-3-5), "")&amp;
      SOURCE!I149&amp;
" | "&amp; IF(SOURCE!$X$2-LEN(SOURCE!I149) &gt;= 0, REPT(" ",SOURCE!$X$2-LEN(SOURCE!I149)), "")&amp;
      SOURCE!J149&amp;      IF(SOURCE!$Y$2-LEN(SOURCE!J149) &gt;= 0, REPT(" ",SOURCE!$Y$2-LEN(SOURCE!J149)), "")&amp;
" | "&amp; IF(SOURCE!$X$2-LEN(SOURCE!I149) &gt;= 0, REPT(" ",SOURCE!$X$2-LEN(SOURCE!I149)), "")&amp;
      SOURCE!K149&amp;      IF(SOURCE!$Y$2-LEN(SOURCE!K149) &gt;= 0, REPT(" ",SOURCE!$Z$2-LEN(SOURCE!K149)), "")&amp;
" | "&amp; SOURCE!L149&amp;      IF(SOURCE!$AB$2-LEN(SOURCE!L149) &gt;= 0, REPT(" ",SOURCE!$AB$2-LEN(SOURCE!L149)), "")&amp;
" | "&amp; SOURCE!M149&amp;      IF(SOURCE!$AC$2-LEN(SOURCE!M149) &gt;= 0, REPT(" ",SOURCE!$AC$2-LEN(SOURCE!M149)), "")&amp;
      "},"&amp;IF(SOURCE!O149&lt;&gt;"",""&amp;SOURCE!O149,"")
 )
)
)</f>
        <v>/*  140 */  { fnConstant,                   12,                          "G",                                           "G",                                           (0 &lt;&lt; TAM_MAX_BITS) |     0, CAT_CNST | SLS_ENABLED   | US_ENABLED   | EIM_DISABLED | PTP_NONE         },</v>
      </c>
    </row>
    <row r="150" spans="1:1">
      <c r="A150" s="133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IF(SOURCE!$R$2-LEN(SOURCE!C150) &gt;= 0, REPT(" ",SOURCE!$R$2-LEN(SOURCE!C150)), "")&amp;
      SOURCE!D150&amp;", "&amp; IF(SOURCE!$S$2-LEN(SOURCE!D150) &gt;= 0, REPT(" ",SOURCE!$S$2-LEN(SOURCE!D150)), "")&amp;
      SOURCE!E150&amp;", "&amp; IF(SOURCE!$T$2-LEN(SOURCE!E150) &gt;=0, REPT(" ",SOURCE!$T$2-LEN(SOURCE!E150)), "")&amp;
      SOURCE!F150&amp;", "&amp; IF(SOURCE!$U$2-LEN(SOURCE!F150) &gt;= 0, REPT(" ",SOURCE!$U$2-LEN(SOURCE!F150)+2), "")&amp;"("&amp;
      SUBSTITUTE(TEXT(SOURCE!G150,"??0"),"  ","")&amp;" &lt;&lt; TAM_MAX_BITS) |"&amp; IF(SOURCE!$V$2-3 &gt;= 0, REPT(" ",MAX(1,SOURCE!$V$2-5+4+1-1-LEN(  IF(ISTEXT(SOURCE!H150),SOURCE!H150,  SUBSTITUTE(SUBSTITUTE(TEXT(SOURCE!H150,"????0"),"  ","")," ",""))   ))), "")&amp;
       IF(ISTEXT(SOURCE!H150),SOURCE!H150, SUBSTITUTE(SUBSTITUTE(TEXT(SOURCE!H150,"????0"),"  ","")," ",""))   &amp;","&amp; IF(SOURCE!$W$2-3 &gt;= 0, REPT(" ",SOURCE!$W$2-3-5), "")&amp;
      SOURCE!I150&amp;
" | "&amp; IF(SOURCE!$X$2-LEN(SOURCE!I150) &gt;= 0, REPT(" ",SOURCE!$X$2-LEN(SOURCE!I150)), "")&amp;
      SOURCE!J150&amp;      IF(SOURCE!$Y$2-LEN(SOURCE!J150) &gt;= 0, REPT(" ",SOURCE!$Y$2-LEN(SOURCE!J150)), "")&amp;
" | "&amp; IF(SOURCE!$X$2-LEN(SOURCE!I150) &gt;= 0, REPT(" ",SOURCE!$X$2-LEN(SOURCE!I150)), "")&amp;
      SOURCE!K150&amp;      IF(SOURCE!$Y$2-LEN(SOURCE!K150) &gt;= 0, REPT(" ",SOURCE!$Z$2-LEN(SOURCE!K150)), "")&amp;
" | "&amp; SOURCE!L150&amp;      IF(SOURCE!$AB$2-LEN(SOURCE!L150) &gt;= 0, REPT(" ",SOURCE!$AB$2-LEN(SOURCE!L150)), "")&amp;
" | "&amp; SOURCE!M150&amp;      IF(SOURCE!$AC$2-LEN(SOURCE!M150) &gt;= 0, REPT(" ",SOURCE!$AC$2-LEN(SOURCE!M150)), "")&amp;
      "},"&amp;IF(SOURCE!O150&lt;&gt;"",""&amp;SOURCE!O150,"")
 )
)
)</f>
        <v>/*  141 */  { fnConstant,                   13,                          "G" STD_SUB_0,                                 "G" STD_SUB_0,                                 (0 &lt;&lt; TAM_MAX_BITS) |     0, CAT_CNST | SLS_ENABLED   | US_ENABLED   | EIM_DISABLED | PTP_NONE         },</v>
      </c>
    </row>
    <row r="151" spans="1:1">
      <c r="A151" s="133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IF(SOURCE!$R$2-LEN(SOURCE!C151) &gt;= 0, REPT(" ",SOURCE!$R$2-LEN(SOURCE!C151)), "")&amp;
      SOURCE!D151&amp;", "&amp; IF(SOURCE!$S$2-LEN(SOURCE!D151) &gt;= 0, REPT(" ",SOURCE!$S$2-LEN(SOURCE!D151)), "")&amp;
      SOURCE!E151&amp;", "&amp; IF(SOURCE!$T$2-LEN(SOURCE!E151) &gt;=0, REPT(" ",SOURCE!$T$2-LEN(SOURCE!E151)), "")&amp;
      SOURCE!F151&amp;", "&amp; IF(SOURCE!$U$2-LEN(SOURCE!F151) &gt;= 0, REPT(" ",SOURCE!$U$2-LEN(SOURCE!F151)+2), "")&amp;"("&amp;
      SUBSTITUTE(TEXT(SOURCE!G151,"??0"),"  ","")&amp;" &lt;&lt; TAM_MAX_BITS) |"&amp; IF(SOURCE!$V$2-3 &gt;= 0, REPT(" ",MAX(1,SOURCE!$V$2-5+4+1-1-LEN(  IF(ISTEXT(SOURCE!H151),SOURCE!H151,  SUBSTITUTE(SUBSTITUTE(TEXT(SOURCE!H151,"????0"),"  ","")," ",""))   ))), "")&amp;
       IF(ISTEXT(SOURCE!H151),SOURCE!H151, SUBSTITUTE(SUBSTITUTE(TEXT(SOURCE!H151,"????0"),"  ","")," ",""))   &amp;","&amp; IF(SOURCE!$W$2-3 &gt;= 0, REPT(" ",SOURCE!$W$2-3-5), "")&amp;
      SOURCE!I151&amp;
" | "&amp; IF(SOURCE!$X$2-LEN(SOURCE!I151) &gt;= 0, REPT(" ",SOURCE!$X$2-LEN(SOURCE!I151)), "")&amp;
      SOURCE!J151&amp;      IF(SOURCE!$Y$2-LEN(SOURCE!J151) &gt;= 0, REPT(" ",SOURCE!$Y$2-LEN(SOURCE!J151)), "")&amp;
" | "&amp; IF(SOURCE!$X$2-LEN(SOURCE!I151) &gt;= 0, REPT(" ",SOURCE!$X$2-LEN(SOURCE!I151)), "")&amp;
      SOURCE!K151&amp;      IF(SOURCE!$Y$2-LEN(SOURCE!K151) &gt;= 0, REPT(" ",SOURCE!$Z$2-LEN(SOURCE!K151)), "")&amp;
" | "&amp; SOURCE!L151&amp;      IF(SOURCE!$AB$2-LEN(SOURCE!L151) &gt;= 0, REPT(" ",SOURCE!$AB$2-LEN(SOURCE!L151)), "")&amp;
" | "&amp; SOURCE!M151&amp;      IF(SOURCE!$AC$2-LEN(SOURCE!M151) &gt;= 0, REPT(" ",SOURCE!$AC$2-LEN(SOURCE!M151)), "")&amp;
      "},"&amp;IF(SOURCE!O151&lt;&gt;"",""&amp;SOURCE!O151,"")
 )
)
)</f>
        <v>/*  142 */  { fnConstant,                   14,                          "G" STD_SUB_C,                                 "G" STD_SUB_C,                                 (0 &lt;&lt; TAM_MAX_BITS) |     0, CAT_CNST | SLS_ENABLED   | US_ENABLED   | EIM_DISABLED | PTP_NONE         },</v>
      </c>
    </row>
    <row r="152" spans="1:1">
      <c r="A152" s="133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IF(SOURCE!$R$2-LEN(SOURCE!C152) &gt;= 0, REPT(" ",SOURCE!$R$2-LEN(SOURCE!C152)), "")&amp;
      SOURCE!D152&amp;", "&amp; IF(SOURCE!$S$2-LEN(SOURCE!D152) &gt;= 0, REPT(" ",SOURCE!$S$2-LEN(SOURCE!D152)), "")&amp;
      SOURCE!E152&amp;", "&amp; IF(SOURCE!$T$2-LEN(SOURCE!E152) &gt;=0, REPT(" ",SOURCE!$T$2-LEN(SOURCE!E152)), "")&amp;
      SOURCE!F152&amp;", "&amp; IF(SOURCE!$U$2-LEN(SOURCE!F152) &gt;= 0, REPT(" ",SOURCE!$U$2-LEN(SOURCE!F152)+2), "")&amp;"("&amp;
      SUBSTITUTE(TEXT(SOURCE!G152,"??0"),"  ","")&amp;" &lt;&lt; TAM_MAX_BITS) |"&amp; IF(SOURCE!$V$2-3 &gt;= 0, REPT(" ",MAX(1,SOURCE!$V$2-5+4+1-1-LEN(  IF(ISTEXT(SOURCE!H152),SOURCE!H152,  SUBSTITUTE(SUBSTITUTE(TEXT(SOURCE!H152,"????0"),"  ","")," ",""))   ))), "")&amp;
       IF(ISTEXT(SOURCE!H152),SOURCE!H152, SUBSTITUTE(SUBSTITUTE(TEXT(SOURCE!H152,"????0"),"  ","")," ",""))   &amp;","&amp; IF(SOURCE!$W$2-3 &gt;= 0, REPT(" ",SOURCE!$W$2-3-5), "")&amp;
      SOURCE!I152&amp;
" | "&amp; IF(SOURCE!$X$2-LEN(SOURCE!I152) &gt;= 0, REPT(" ",SOURCE!$X$2-LEN(SOURCE!I152)), "")&amp;
      SOURCE!J152&amp;      IF(SOURCE!$Y$2-LEN(SOURCE!J152) &gt;= 0, REPT(" ",SOURCE!$Y$2-LEN(SOURCE!J152)), "")&amp;
" | "&amp; IF(SOURCE!$X$2-LEN(SOURCE!I152) &gt;= 0, REPT(" ",SOURCE!$X$2-LEN(SOURCE!I152)), "")&amp;
      SOURCE!K152&amp;      IF(SOURCE!$Y$2-LEN(SOURCE!K152) &gt;= 0, REPT(" ",SOURCE!$Z$2-LEN(SOURCE!K152)), "")&amp;
" | "&amp; SOURCE!L152&amp;      IF(SOURCE!$AB$2-LEN(SOURCE!L152) &gt;= 0, REPT(" ",SOURCE!$AB$2-LEN(SOURCE!L152)), "")&amp;
" | "&amp; SOURCE!M152&amp;      IF(SOURCE!$AC$2-LEN(SOURCE!M152) &gt;= 0, REPT(" ",SOURCE!$AC$2-LEN(SOURCE!M152)), "")&amp;
      "},"&amp;IF(SOURCE!O152&lt;&gt;"",""&amp;SOURCE!O152,"")
 )
)
)</f>
        <v>/*  143 */  { fnConstant,                   15,                          "g" STD_SUB_e,                                 "g" STD_SUB_e,                                 (0 &lt;&lt; TAM_MAX_BITS) |     0, CAT_CNST | SLS_ENABLED   | US_ENABLED   | EIM_DISABLED | PTP_NONE         },</v>
      </c>
    </row>
    <row r="153" spans="1:1">
      <c r="A153" s="133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IF(SOURCE!$R$2-LEN(SOURCE!C153) &gt;= 0, REPT(" ",SOURCE!$R$2-LEN(SOURCE!C153)), "")&amp;
      SOURCE!D153&amp;", "&amp; IF(SOURCE!$S$2-LEN(SOURCE!D153) &gt;= 0, REPT(" ",SOURCE!$S$2-LEN(SOURCE!D153)), "")&amp;
      SOURCE!E153&amp;", "&amp; IF(SOURCE!$T$2-LEN(SOURCE!E153) &gt;=0, REPT(" ",SOURCE!$T$2-LEN(SOURCE!E153)), "")&amp;
      SOURCE!F153&amp;", "&amp; IF(SOURCE!$U$2-LEN(SOURCE!F153) &gt;= 0, REPT(" ",SOURCE!$U$2-LEN(SOURCE!F153)+2), "")&amp;"("&amp;
      SUBSTITUTE(TEXT(SOURCE!G153,"??0"),"  ","")&amp;" &lt;&lt; TAM_MAX_BITS) |"&amp; IF(SOURCE!$V$2-3 &gt;= 0, REPT(" ",MAX(1,SOURCE!$V$2-5+4+1-1-LEN(  IF(ISTEXT(SOURCE!H153),SOURCE!H153,  SUBSTITUTE(SUBSTITUTE(TEXT(SOURCE!H153,"????0"),"  ","")," ",""))   ))), "")&amp;
       IF(ISTEXT(SOURCE!H153),SOURCE!H153, SUBSTITUTE(SUBSTITUTE(TEXT(SOURCE!H153,"????0"),"  ","")," ",""))   &amp;","&amp; IF(SOURCE!$W$2-3 &gt;= 0, REPT(" ",SOURCE!$W$2-3-5), "")&amp;
      SOURCE!I153&amp;
" | "&amp; IF(SOURCE!$X$2-LEN(SOURCE!I153) &gt;= 0, REPT(" ",SOURCE!$X$2-LEN(SOURCE!I153)), "")&amp;
      SOURCE!J153&amp;      IF(SOURCE!$Y$2-LEN(SOURCE!J153) &gt;= 0, REPT(" ",SOURCE!$Y$2-LEN(SOURCE!J153)), "")&amp;
" | "&amp; IF(SOURCE!$X$2-LEN(SOURCE!I153) &gt;= 0, REPT(" ",SOURCE!$X$2-LEN(SOURCE!I153)), "")&amp;
      SOURCE!K153&amp;      IF(SOURCE!$Y$2-LEN(SOURCE!K153) &gt;= 0, REPT(" ",SOURCE!$Z$2-LEN(SOURCE!K153)), "")&amp;
" | "&amp; SOURCE!L153&amp;      IF(SOURCE!$AB$2-LEN(SOURCE!L153) &gt;= 0, REPT(" ",SOURCE!$AB$2-LEN(SOURCE!L153)), "")&amp;
" | "&amp; SOURCE!M153&amp;      IF(SOURCE!$AC$2-LEN(SOURCE!M153) &gt;= 0, REPT(" ",SOURCE!$AC$2-LEN(SOURCE!M153)), "")&amp;
      "},"&amp;IF(SOURCE!O153&lt;&gt;"",""&amp;SOURCE!O153,"")
 )
)
)</f>
        <v>/*  144 */  { fnConstant,                   16,                          "GM" STD_SUB_EARTH,                            "GM" STD_SUB_EARTH,                            (0 &lt;&lt; TAM_MAX_BITS) |     0, CAT_CNST | SLS_ENABLED   | US_ENABLED   | EIM_DISABLED | PTP_NONE         },</v>
      </c>
    </row>
    <row r="154" spans="1:1">
      <c r="A154" s="133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IF(SOURCE!$R$2-LEN(SOURCE!C154) &gt;= 0, REPT(" ",SOURCE!$R$2-LEN(SOURCE!C154)), "")&amp;
      SOURCE!D154&amp;", "&amp; IF(SOURCE!$S$2-LEN(SOURCE!D154) &gt;= 0, REPT(" ",SOURCE!$S$2-LEN(SOURCE!D154)), "")&amp;
      SOURCE!E154&amp;", "&amp; IF(SOURCE!$T$2-LEN(SOURCE!E154) &gt;=0, REPT(" ",SOURCE!$T$2-LEN(SOURCE!E154)), "")&amp;
      SOURCE!F154&amp;", "&amp; IF(SOURCE!$U$2-LEN(SOURCE!F154) &gt;= 0, REPT(" ",SOURCE!$U$2-LEN(SOURCE!F154)+2), "")&amp;"("&amp;
      SUBSTITUTE(TEXT(SOURCE!G154,"??0"),"  ","")&amp;" &lt;&lt; TAM_MAX_BITS) |"&amp; IF(SOURCE!$V$2-3 &gt;= 0, REPT(" ",MAX(1,SOURCE!$V$2-5+4+1-1-LEN(  IF(ISTEXT(SOURCE!H154),SOURCE!H154,  SUBSTITUTE(SUBSTITUTE(TEXT(SOURCE!H154,"????0"),"  ","")," ",""))   ))), "")&amp;
       IF(ISTEXT(SOURCE!H154),SOURCE!H154, SUBSTITUTE(SUBSTITUTE(TEXT(SOURCE!H154,"????0"),"  ","")," ",""))   &amp;","&amp; IF(SOURCE!$W$2-3 &gt;= 0, REPT(" ",SOURCE!$W$2-3-5), "")&amp;
      SOURCE!I154&amp;
" | "&amp; IF(SOURCE!$X$2-LEN(SOURCE!I154) &gt;= 0, REPT(" ",SOURCE!$X$2-LEN(SOURCE!I154)), "")&amp;
      SOURCE!J154&amp;      IF(SOURCE!$Y$2-LEN(SOURCE!J154) &gt;= 0, REPT(" ",SOURCE!$Y$2-LEN(SOURCE!J154)), "")&amp;
" | "&amp; IF(SOURCE!$X$2-LEN(SOURCE!I154) &gt;= 0, REPT(" ",SOURCE!$X$2-LEN(SOURCE!I154)), "")&amp;
      SOURCE!K154&amp;      IF(SOURCE!$Y$2-LEN(SOURCE!K154) &gt;= 0, REPT(" ",SOURCE!$Z$2-LEN(SOURCE!K154)), "")&amp;
" | "&amp; SOURCE!L154&amp;      IF(SOURCE!$AB$2-LEN(SOURCE!L154) &gt;= 0, REPT(" ",SOURCE!$AB$2-LEN(SOURCE!L154)), "")&amp;
" | "&amp; SOURCE!M154&amp;      IF(SOURCE!$AC$2-LEN(SOURCE!M154) &gt;= 0, REPT(" ",SOURCE!$AC$2-LEN(SOURCE!M154)), "")&amp;
      "},"&amp;IF(SOURCE!O154&lt;&gt;"",""&amp;SOURCE!O154,"")
 )
)
)</f>
        <v>/*  145 */  { fnConstant,                   17,                          "g" STD_SUB_EARTH,                             "g" STD_SUB_EARTH,                             (0 &lt;&lt; TAM_MAX_BITS) |     0, CAT_CNST | SLS_ENABLED   | US_ENABLED   | EIM_DISABLED | PTP_NONE         },</v>
      </c>
    </row>
    <row r="155" spans="1:1">
      <c r="A155" s="133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IF(SOURCE!$R$2-LEN(SOURCE!C155) &gt;= 0, REPT(" ",SOURCE!$R$2-LEN(SOURCE!C155)), "")&amp;
      SOURCE!D155&amp;", "&amp; IF(SOURCE!$S$2-LEN(SOURCE!D155) &gt;= 0, REPT(" ",SOURCE!$S$2-LEN(SOURCE!D155)), "")&amp;
      SOURCE!E155&amp;", "&amp; IF(SOURCE!$T$2-LEN(SOURCE!E155) &gt;=0, REPT(" ",SOURCE!$T$2-LEN(SOURCE!E155)), "")&amp;
      SOURCE!F155&amp;", "&amp; IF(SOURCE!$U$2-LEN(SOURCE!F155) &gt;= 0, REPT(" ",SOURCE!$U$2-LEN(SOURCE!F155)+2), "")&amp;"("&amp;
      SUBSTITUTE(TEXT(SOURCE!G155,"??0"),"  ","")&amp;" &lt;&lt; TAM_MAX_BITS) |"&amp; IF(SOURCE!$V$2-3 &gt;= 0, REPT(" ",MAX(1,SOURCE!$V$2-5+4+1-1-LEN(  IF(ISTEXT(SOURCE!H155),SOURCE!H155,  SUBSTITUTE(SUBSTITUTE(TEXT(SOURCE!H155,"????0"),"  ","")," ",""))   ))), "")&amp;
       IF(ISTEXT(SOURCE!H155),SOURCE!H155, SUBSTITUTE(SUBSTITUTE(TEXT(SOURCE!H155,"????0"),"  ","")," ",""))   &amp;","&amp; IF(SOURCE!$W$2-3 &gt;= 0, REPT(" ",SOURCE!$W$2-3-5), "")&amp;
      SOURCE!I155&amp;
" | "&amp; IF(SOURCE!$X$2-LEN(SOURCE!I155) &gt;= 0, REPT(" ",SOURCE!$X$2-LEN(SOURCE!I155)), "")&amp;
      SOURCE!J155&amp;      IF(SOURCE!$Y$2-LEN(SOURCE!J155) &gt;= 0, REPT(" ",SOURCE!$Y$2-LEN(SOURCE!J155)), "")&amp;
" | "&amp; IF(SOURCE!$X$2-LEN(SOURCE!I155) &gt;= 0, REPT(" ",SOURCE!$X$2-LEN(SOURCE!I155)), "")&amp;
      SOURCE!K155&amp;      IF(SOURCE!$Y$2-LEN(SOURCE!K155) &gt;= 0, REPT(" ",SOURCE!$Z$2-LEN(SOURCE!K155)), "")&amp;
" | "&amp; SOURCE!L155&amp;      IF(SOURCE!$AB$2-LEN(SOURCE!L155) &gt;= 0, REPT(" ",SOURCE!$AB$2-LEN(SOURCE!L155)), "")&amp;
" | "&amp; SOURCE!M155&amp;      IF(SOURCE!$AC$2-LEN(SOURCE!M155) &gt;= 0, REPT(" ",SOURCE!$AC$2-LEN(SOURCE!M155)), "")&amp;
      "},"&amp;IF(SOURCE!O155&lt;&gt;"",""&amp;SOURCE!O155,"")
 )
)
)</f>
        <v>/*  146 */  { fnConstant,                   18,                          STD_PLANCK,                                    STD_PLANCK,                                    (0 &lt;&lt; TAM_MAX_BITS) |     0, CAT_CNST | SLS_ENABLED   | US_ENABLED   | EIM_DISABLED | PTP_NONE         },</v>
      </c>
    </row>
    <row r="156" spans="1:1">
      <c r="A156" s="133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IF(SOURCE!$R$2-LEN(SOURCE!C156) &gt;= 0, REPT(" ",SOURCE!$R$2-LEN(SOURCE!C156)), "")&amp;
      SOURCE!D156&amp;", "&amp; IF(SOURCE!$S$2-LEN(SOURCE!D156) &gt;= 0, REPT(" ",SOURCE!$S$2-LEN(SOURCE!D156)), "")&amp;
      SOURCE!E156&amp;", "&amp; IF(SOURCE!$T$2-LEN(SOURCE!E156) &gt;=0, REPT(" ",SOURCE!$T$2-LEN(SOURCE!E156)), "")&amp;
      SOURCE!F156&amp;", "&amp; IF(SOURCE!$U$2-LEN(SOURCE!F156) &gt;= 0, REPT(" ",SOURCE!$U$2-LEN(SOURCE!F156)+2), "")&amp;"("&amp;
      SUBSTITUTE(TEXT(SOURCE!G156,"??0"),"  ","")&amp;" &lt;&lt; TAM_MAX_BITS) |"&amp; IF(SOURCE!$V$2-3 &gt;= 0, REPT(" ",MAX(1,SOURCE!$V$2-5+4+1-1-LEN(  IF(ISTEXT(SOURCE!H156),SOURCE!H156,  SUBSTITUTE(SUBSTITUTE(TEXT(SOURCE!H156,"????0"),"  ","")," ",""))   ))), "")&amp;
       IF(ISTEXT(SOURCE!H156),SOURCE!H156, SUBSTITUTE(SUBSTITUTE(TEXT(SOURCE!H156,"????0"),"  ","")," ",""))   &amp;","&amp; IF(SOURCE!$W$2-3 &gt;= 0, REPT(" ",SOURCE!$W$2-3-5), "")&amp;
      SOURCE!I156&amp;
" | "&amp; IF(SOURCE!$X$2-LEN(SOURCE!I156) &gt;= 0, REPT(" ",SOURCE!$X$2-LEN(SOURCE!I156)), "")&amp;
      SOURCE!J156&amp;      IF(SOURCE!$Y$2-LEN(SOURCE!J156) &gt;= 0, REPT(" ",SOURCE!$Y$2-LEN(SOURCE!J156)), "")&amp;
" | "&amp; IF(SOURCE!$X$2-LEN(SOURCE!I156) &gt;= 0, REPT(" ",SOURCE!$X$2-LEN(SOURCE!I156)), "")&amp;
      SOURCE!K156&amp;      IF(SOURCE!$Y$2-LEN(SOURCE!K156) &gt;= 0, REPT(" ",SOURCE!$Z$2-LEN(SOURCE!K156)), "")&amp;
" | "&amp; SOURCE!L156&amp;      IF(SOURCE!$AB$2-LEN(SOURCE!L156) &gt;= 0, REPT(" ",SOURCE!$AB$2-LEN(SOURCE!L156)), "")&amp;
" | "&amp; SOURCE!M156&amp;      IF(SOURCE!$AC$2-LEN(SOURCE!M156) &gt;= 0, REPT(" ",SOURCE!$AC$2-LEN(SOURCE!M156)), "")&amp;
      "},"&amp;IF(SOURCE!O156&lt;&gt;"",""&amp;SOURCE!O156,"")
 )
)
)</f>
        <v>/*  147 */  { fnConstant,                   19,                          STD_PLANCK_2PI,                                STD_PLANCK_2PI,                                (0 &lt;&lt; TAM_MAX_BITS) |     0, CAT_CNST | SLS_ENABLED   | US_ENABLED   | EIM_DISABLED | PTP_NONE         },</v>
      </c>
    </row>
    <row r="157" spans="1:1">
      <c r="A157" s="133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IF(SOURCE!$R$2-LEN(SOURCE!C157) &gt;= 0, REPT(" ",SOURCE!$R$2-LEN(SOURCE!C157)), "")&amp;
      SOURCE!D157&amp;", "&amp; IF(SOURCE!$S$2-LEN(SOURCE!D157) &gt;= 0, REPT(" ",SOURCE!$S$2-LEN(SOURCE!D157)), "")&amp;
      SOURCE!E157&amp;", "&amp; IF(SOURCE!$T$2-LEN(SOURCE!E157) &gt;=0, REPT(" ",SOURCE!$T$2-LEN(SOURCE!E157)), "")&amp;
      SOURCE!F157&amp;", "&amp; IF(SOURCE!$U$2-LEN(SOURCE!F157) &gt;= 0, REPT(" ",SOURCE!$U$2-LEN(SOURCE!F157)+2), "")&amp;"("&amp;
      SUBSTITUTE(TEXT(SOURCE!G157,"??0"),"  ","")&amp;" &lt;&lt; TAM_MAX_BITS) |"&amp; IF(SOURCE!$V$2-3 &gt;= 0, REPT(" ",MAX(1,SOURCE!$V$2-5+4+1-1-LEN(  IF(ISTEXT(SOURCE!H157),SOURCE!H157,  SUBSTITUTE(SUBSTITUTE(TEXT(SOURCE!H157,"????0"),"  ","")," ",""))   ))), "")&amp;
       IF(ISTEXT(SOURCE!H157),SOURCE!H157, SUBSTITUTE(SUBSTITUTE(TEXT(SOURCE!H157,"????0"),"  ","")," ",""))   &amp;","&amp; IF(SOURCE!$W$2-3 &gt;= 0, REPT(" ",SOURCE!$W$2-3-5), "")&amp;
      SOURCE!I157&amp;
" | "&amp; IF(SOURCE!$X$2-LEN(SOURCE!I157) &gt;= 0, REPT(" ",SOURCE!$X$2-LEN(SOURCE!I157)), "")&amp;
      SOURCE!J157&amp;      IF(SOURCE!$Y$2-LEN(SOURCE!J157) &gt;= 0, REPT(" ",SOURCE!$Y$2-LEN(SOURCE!J157)), "")&amp;
" | "&amp; IF(SOURCE!$X$2-LEN(SOURCE!I157) &gt;= 0, REPT(" ",SOURCE!$X$2-LEN(SOURCE!I157)), "")&amp;
      SOURCE!K157&amp;      IF(SOURCE!$Y$2-LEN(SOURCE!K157) &gt;= 0, REPT(" ",SOURCE!$Z$2-LEN(SOURCE!K157)), "")&amp;
" | "&amp; SOURCE!L157&amp;      IF(SOURCE!$AB$2-LEN(SOURCE!L157) &gt;= 0, REPT(" ",SOURCE!$AB$2-LEN(SOURCE!L157)), "")&amp;
" | "&amp; SOURCE!M157&amp;      IF(SOURCE!$AC$2-LEN(SOURCE!M157) &gt;= 0, REPT(" ",SOURCE!$AC$2-LEN(SOURCE!M157)), "")&amp;
      "},"&amp;IF(SOURCE!O157&lt;&gt;"",""&amp;SOURCE!O157,"")
 )
)
)</f>
        <v>/*  148 */  { fnConstant,                   20,                          "k",                                           "k",                                           (0 &lt;&lt; TAM_MAX_BITS) |     0, CAT_CNST | SLS_ENABLED   | US_ENABLED   | EIM_DISABLED | PTP_NONE         },</v>
      </c>
    </row>
    <row r="158" spans="1:1">
      <c r="A158" s="133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IF(SOURCE!$R$2-LEN(SOURCE!C158) &gt;= 0, REPT(" ",SOURCE!$R$2-LEN(SOURCE!C158)), "")&amp;
      SOURCE!D158&amp;", "&amp; IF(SOURCE!$S$2-LEN(SOURCE!D158) &gt;= 0, REPT(" ",SOURCE!$S$2-LEN(SOURCE!D158)), "")&amp;
      SOURCE!E158&amp;", "&amp; IF(SOURCE!$T$2-LEN(SOURCE!E158) &gt;=0, REPT(" ",SOURCE!$T$2-LEN(SOURCE!E158)), "")&amp;
      SOURCE!F158&amp;", "&amp; IF(SOURCE!$U$2-LEN(SOURCE!F158) &gt;= 0, REPT(" ",SOURCE!$U$2-LEN(SOURCE!F158)+2), "")&amp;"("&amp;
      SUBSTITUTE(TEXT(SOURCE!G158,"??0"),"  ","")&amp;" &lt;&lt; TAM_MAX_BITS) |"&amp; IF(SOURCE!$V$2-3 &gt;= 0, REPT(" ",MAX(1,SOURCE!$V$2-5+4+1-1-LEN(  IF(ISTEXT(SOURCE!H158),SOURCE!H158,  SUBSTITUTE(SUBSTITUTE(TEXT(SOURCE!H158,"????0"),"  ","")," ",""))   ))), "")&amp;
       IF(ISTEXT(SOURCE!H158),SOURCE!H158, SUBSTITUTE(SUBSTITUTE(TEXT(SOURCE!H158,"????0"),"  ","")," ",""))   &amp;","&amp; IF(SOURCE!$W$2-3 &gt;= 0, REPT(" ",SOURCE!$W$2-3-5), "")&amp;
      SOURCE!I158&amp;
" | "&amp; IF(SOURCE!$X$2-LEN(SOURCE!I158) &gt;= 0, REPT(" ",SOURCE!$X$2-LEN(SOURCE!I158)), "")&amp;
      SOURCE!J158&amp;      IF(SOURCE!$Y$2-LEN(SOURCE!J158) &gt;= 0, REPT(" ",SOURCE!$Y$2-LEN(SOURCE!J158)), "")&amp;
" | "&amp; IF(SOURCE!$X$2-LEN(SOURCE!I158) &gt;= 0, REPT(" ",SOURCE!$X$2-LEN(SOURCE!I158)), "")&amp;
      SOURCE!K158&amp;      IF(SOURCE!$Y$2-LEN(SOURCE!K158) &gt;= 0, REPT(" ",SOURCE!$Z$2-LEN(SOURCE!K158)), "")&amp;
" | "&amp; SOURCE!L158&amp;      IF(SOURCE!$AB$2-LEN(SOURCE!L158) &gt;= 0, REPT(" ",SOURCE!$AB$2-LEN(SOURCE!L158)), "")&amp;
" | "&amp; SOURCE!M158&amp;      IF(SOURCE!$AC$2-LEN(SOURCE!M158) &gt;= 0, REPT(" ",SOURCE!$AC$2-LEN(SOURCE!M158)), "")&amp;
      "},"&amp;IF(SOURCE!O158&lt;&gt;"",""&amp;SOURCE!O158,"")
 )
)
)</f>
        <v>/*  149 */  { fnConstant,                   21,                          "K" STD_SUB_J,                                 "K" STD_SUB_J,                                 (0 &lt;&lt; TAM_MAX_BITS) |     0, CAT_CNST | SLS_ENABLED   | US_ENABLED   | EIM_DISABLED | PTP_NONE         },</v>
      </c>
    </row>
    <row r="159" spans="1:1">
      <c r="A159" s="133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IF(SOURCE!$R$2-LEN(SOURCE!C159) &gt;= 0, REPT(" ",SOURCE!$R$2-LEN(SOURCE!C159)), "")&amp;
      SOURCE!D159&amp;", "&amp; IF(SOURCE!$S$2-LEN(SOURCE!D159) &gt;= 0, REPT(" ",SOURCE!$S$2-LEN(SOURCE!D159)), "")&amp;
      SOURCE!E159&amp;", "&amp; IF(SOURCE!$T$2-LEN(SOURCE!E159) &gt;=0, REPT(" ",SOURCE!$T$2-LEN(SOURCE!E159)), "")&amp;
      SOURCE!F159&amp;", "&amp; IF(SOURCE!$U$2-LEN(SOURCE!F159) &gt;= 0, REPT(" ",SOURCE!$U$2-LEN(SOURCE!F159)+2), "")&amp;"("&amp;
      SUBSTITUTE(TEXT(SOURCE!G159,"??0"),"  ","")&amp;" &lt;&lt; TAM_MAX_BITS) |"&amp; IF(SOURCE!$V$2-3 &gt;= 0, REPT(" ",MAX(1,SOURCE!$V$2-5+4+1-1-LEN(  IF(ISTEXT(SOURCE!H159),SOURCE!H159,  SUBSTITUTE(SUBSTITUTE(TEXT(SOURCE!H159,"????0"),"  ","")," ",""))   ))), "")&amp;
       IF(ISTEXT(SOURCE!H159),SOURCE!H159, SUBSTITUTE(SUBSTITUTE(TEXT(SOURCE!H159,"????0"),"  ","")," ",""))   &amp;","&amp; IF(SOURCE!$W$2-3 &gt;= 0, REPT(" ",SOURCE!$W$2-3-5), "")&amp;
      SOURCE!I159&amp;
" | "&amp; IF(SOURCE!$X$2-LEN(SOURCE!I159) &gt;= 0, REPT(" ",SOURCE!$X$2-LEN(SOURCE!I159)), "")&amp;
      SOURCE!J159&amp;      IF(SOURCE!$Y$2-LEN(SOURCE!J159) &gt;= 0, REPT(" ",SOURCE!$Y$2-LEN(SOURCE!J159)), "")&amp;
" | "&amp; IF(SOURCE!$X$2-LEN(SOURCE!I159) &gt;= 0, REPT(" ",SOURCE!$X$2-LEN(SOURCE!I159)), "")&amp;
      SOURCE!K159&amp;      IF(SOURCE!$Y$2-LEN(SOURCE!K159) &gt;= 0, REPT(" ",SOURCE!$Z$2-LEN(SOURCE!K159)), "")&amp;
" | "&amp; SOURCE!L159&amp;      IF(SOURCE!$AB$2-LEN(SOURCE!L159) &gt;= 0, REPT(" ",SOURCE!$AB$2-LEN(SOURCE!L159)), "")&amp;
" | "&amp; SOURCE!M159&amp;      IF(SOURCE!$AC$2-LEN(SOURCE!M159) &gt;= 0, REPT(" ",SOURCE!$AC$2-LEN(SOURCE!M159)), "")&amp;
      "},"&amp;IF(SOURCE!O159&lt;&gt;"",""&amp;SOURCE!O159,"")
 )
)
)</f>
        <v>/*  150 */  { fnConstant,                   22,                          "l" STD_SUB_P STD_SUB_L,                       "l" STD_SUB_P STD_SUB_L,                       (0 &lt;&lt; TAM_MAX_BITS) |     0, CAT_CNST | SLS_ENABLED   | US_ENABLED   | EIM_DISABLED | PTP_NONE         },</v>
      </c>
    </row>
    <row r="160" spans="1:1">
      <c r="A160" s="133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IF(SOURCE!$R$2-LEN(SOURCE!C160) &gt;= 0, REPT(" ",SOURCE!$R$2-LEN(SOURCE!C160)), "")&amp;
      SOURCE!D160&amp;", "&amp; IF(SOURCE!$S$2-LEN(SOURCE!D160) &gt;= 0, REPT(" ",SOURCE!$S$2-LEN(SOURCE!D160)), "")&amp;
      SOURCE!E160&amp;", "&amp; IF(SOURCE!$T$2-LEN(SOURCE!E160) &gt;=0, REPT(" ",SOURCE!$T$2-LEN(SOURCE!E160)), "")&amp;
      SOURCE!F160&amp;", "&amp; IF(SOURCE!$U$2-LEN(SOURCE!F160) &gt;= 0, REPT(" ",SOURCE!$U$2-LEN(SOURCE!F160)+2), "")&amp;"("&amp;
      SUBSTITUTE(TEXT(SOURCE!G160,"??0"),"  ","")&amp;" &lt;&lt; TAM_MAX_BITS) |"&amp; IF(SOURCE!$V$2-3 &gt;= 0, REPT(" ",MAX(1,SOURCE!$V$2-5+4+1-1-LEN(  IF(ISTEXT(SOURCE!H160),SOURCE!H160,  SUBSTITUTE(SUBSTITUTE(TEXT(SOURCE!H160,"????0"),"  ","")," ",""))   ))), "")&amp;
       IF(ISTEXT(SOURCE!H160),SOURCE!H160, SUBSTITUTE(SUBSTITUTE(TEXT(SOURCE!H160,"????0"),"  ","")," ",""))   &amp;","&amp; IF(SOURCE!$W$2-3 &gt;= 0, REPT(" ",SOURCE!$W$2-3-5), "")&amp;
      SOURCE!I160&amp;
" | "&amp; IF(SOURCE!$X$2-LEN(SOURCE!I160) &gt;= 0, REPT(" ",SOURCE!$X$2-LEN(SOURCE!I160)), "")&amp;
      SOURCE!J160&amp;      IF(SOURCE!$Y$2-LEN(SOURCE!J160) &gt;= 0, REPT(" ",SOURCE!$Y$2-LEN(SOURCE!J160)), "")&amp;
" | "&amp; IF(SOURCE!$X$2-LEN(SOURCE!I160) &gt;= 0, REPT(" ",SOURCE!$X$2-LEN(SOURCE!I160)), "")&amp;
      SOURCE!K160&amp;      IF(SOURCE!$Y$2-LEN(SOURCE!K160) &gt;= 0, REPT(" ",SOURCE!$Z$2-LEN(SOURCE!K160)), "")&amp;
" | "&amp; SOURCE!L160&amp;      IF(SOURCE!$AB$2-LEN(SOURCE!L160) &gt;= 0, REPT(" ",SOURCE!$AB$2-LEN(SOURCE!L160)), "")&amp;
" | "&amp; SOURCE!M160&amp;      IF(SOURCE!$AC$2-LEN(SOURCE!M160) &gt;= 0, REPT(" ",SOURCE!$AC$2-LEN(SOURCE!M160)), "")&amp;
      "},"&amp;IF(SOURCE!O160&lt;&gt;"",""&amp;SOURCE!O160,"")
 )
)
)</f>
        <v>/*  151 */  { fnConstant,                   23,                          "m" STD_SUB_e,                                 "m" STD_SUB_e,                                 (0 &lt;&lt; TAM_MAX_BITS) |     0, CAT_CNST | SLS_ENABLED   | US_ENABLED   | EIM_DISABLED | PTP_NONE         },</v>
      </c>
    </row>
    <row r="161" spans="1:1">
      <c r="A161" s="133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IF(SOURCE!$R$2-LEN(SOURCE!C161) &gt;= 0, REPT(" ",SOURCE!$R$2-LEN(SOURCE!C161)), "")&amp;
      SOURCE!D161&amp;", "&amp; IF(SOURCE!$S$2-LEN(SOURCE!D161) &gt;= 0, REPT(" ",SOURCE!$S$2-LEN(SOURCE!D161)), "")&amp;
      SOURCE!E161&amp;", "&amp; IF(SOURCE!$T$2-LEN(SOURCE!E161) &gt;=0, REPT(" ",SOURCE!$T$2-LEN(SOURCE!E161)), "")&amp;
      SOURCE!F161&amp;", "&amp; IF(SOURCE!$U$2-LEN(SOURCE!F161) &gt;= 0, REPT(" ",SOURCE!$U$2-LEN(SOURCE!F161)+2), "")&amp;"("&amp;
      SUBSTITUTE(TEXT(SOURCE!G161,"??0"),"  ","")&amp;" &lt;&lt; TAM_MAX_BITS) |"&amp; IF(SOURCE!$V$2-3 &gt;= 0, REPT(" ",MAX(1,SOURCE!$V$2-5+4+1-1-LEN(  IF(ISTEXT(SOURCE!H161),SOURCE!H161,  SUBSTITUTE(SUBSTITUTE(TEXT(SOURCE!H161,"????0"),"  ","")," ",""))   ))), "")&amp;
       IF(ISTEXT(SOURCE!H161),SOURCE!H161, SUBSTITUTE(SUBSTITUTE(TEXT(SOURCE!H161,"????0"),"  ","")," ",""))   &amp;","&amp; IF(SOURCE!$W$2-3 &gt;= 0, REPT(" ",SOURCE!$W$2-3-5), "")&amp;
      SOURCE!I161&amp;
" | "&amp; IF(SOURCE!$X$2-LEN(SOURCE!I161) &gt;= 0, REPT(" ",SOURCE!$X$2-LEN(SOURCE!I161)), "")&amp;
      SOURCE!J161&amp;      IF(SOURCE!$Y$2-LEN(SOURCE!J161) &gt;= 0, REPT(" ",SOURCE!$Y$2-LEN(SOURCE!J161)), "")&amp;
" | "&amp; IF(SOURCE!$X$2-LEN(SOURCE!I161) &gt;= 0, REPT(" ",SOURCE!$X$2-LEN(SOURCE!I161)), "")&amp;
      SOURCE!K161&amp;      IF(SOURCE!$Y$2-LEN(SOURCE!K161) &gt;= 0, REPT(" ",SOURCE!$Z$2-LEN(SOURCE!K161)), "")&amp;
" | "&amp; SOURCE!L161&amp;      IF(SOURCE!$AB$2-LEN(SOURCE!L161) &gt;= 0, REPT(" ",SOURCE!$AB$2-LEN(SOURCE!L161)), "")&amp;
" | "&amp; SOURCE!M161&amp;      IF(SOURCE!$AC$2-LEN(SOURCE!M161) &gt;= 0, REPT(" ",SOURCE!$AC$2-LEN(SOURCE!M161)), "")&amp;
      "},"&amp;IF(SOURCE!O161&lt;&gt;"",""&amp;SOURCE!O161,"")
 )
)
)</f>
        <v>/*  152 */  { fnConstant,                   24,                          "M" STD_SUB_M STD_SUB_o STD_SUB_o STD_SUB_n,   "M" STD_SUB_M STD_SUB_o STD_SUB_o STD_SUB_n,   (0 &lt;&lt; TAM_MAX_BITS) |     0, CAT_CNST | SLS_ENABLED   | US_ENABLED   | EIM_DISABLED | PTP_NONE         },</v>
      </c>
    </row>
    <row r="162" spans="1:1">
      <c r="A162" s="133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IF(SOURCE!$R$2-LEN(SOURCE!C162) &gt;= 0, REPT(" ",SOURCE!$R$2-LEN(SOURCE!C162)), "")&amp;
      SOURCE!D162&amp;", "&amp; IF(SOURCE!$S$2-LEN(SOURCE!D162) &gt;= 0, REPT(" ",SOURCE!$S$2-LEN(SOURCE!D162)), "")&amp;
      SOURCE!E162&amp;", "&amp; IF(SOURCE!$T$2-LEN(SOURCE!E162) &gt;=0, REPT(" ",SOURCE!$T$2-LEN(SOURCE!E162)), "")&amp;
      SOURCE!F162&amp;", "&amp; IF(SOURCE!$U$2-LEN(SOURCE!F162) &gt;= 0, REPT(" ",SOURCE!$U$2-LEN(SOURCE!F162)+2), "")&amp;"("&amp;
      SUBSTITUTE(TEXT(SOURCE!G162,"??0"),"  ","")&amp;" &lt;&lt; TAM_MAX_BITS) |"&amp; IF(SOURCE!$V$2-3 &gt;= 0, REPT(" ",MAX(1,SOURCE!$V$2-5+4+1-1-LEN(  IF(ISTEXT(SOURCE!H162),SOURCE!H162,  SUBSTITUTE(SUBSTITUTE(TEXT(SOURCE!H162,"????0"),"  ","")," ",""))   ))), "")&amp;
       IF(ISTEXT(SOURCE!H162),SOURCE!H162, SUBSTITUTE(SUBSTITUTE(TEXT(SOURCE!H162,"????0"),"  ","")," ",""))   &amp;","&amp; IF(SOURCE!$W$2-3 &gt;= 0, REPT(" ",SOURCE!$W$2-3-5), "")&amp;
      SOURCE!I162&amp;
" | "&amp; IF(SOURCE!$X$2-LEN(SOURCE!I162) &gt;= 0, REPT(" ",SOURCE!$X$2-LEN(SOURCE!I162)), "")&amp;
      SOURCE!J162&amp;      IF(SOURCE!$Y$2-LEN(SOURCE!J162) &gt;= 0, REPT(" ",SOURCE!$Y$2-LEN(SOURCE!J162)), "")&amp;
" | "&amp; IF(SOURCE!$X$2-LEN(SOURCE!I162) &gt;= 0, REPT(" ",SOURCE!$X$2-LEN(SOURCE!I162)), "")&amp;
      SOURCE!K162&amp;      IF(SOURCE!$Y$2-LEN(SOURCE!K162) &gt;= 0, REPT(" ",SOURCE!$Z$2-LEN(SOURCE!K162)), "")&amp;
" | "&amp; SOURCE!L162&amp;      IF(SOURCE!$AB$2-LEN(SOURCE!L162) &gt;= 0, REPT(" ",SOURCE!$AB$2-LEN(SOURCE!L162)), "")&amp;
" | "&amp; SOURCE!M162&amp;      IF(SOURCE!$AC$2-LEN(SOURCE!M162) &gt;= 0, REPT(" ",SOURCE!$AC$2-LEN(SOURCE!M162)), "")&amp;
      "},"&amp;IF(SOURCE!O162&lt;&gt;"",""&amp;SOURCE!O162,"")
 )
)
)</f>
        <v>/*  153 */  { fnConstant,                   25,                          "m" STD_SUB_n,                                 "m" STD_SUB_n,                                 (0 &lt;&lt; TAM_MAX_BITS) |     0, CAT_CNST | SLS_ENABLED   | US_ENABLED   | EIM_DISABLED | PTP_NONE         },</v>
      </c>
    </row>
    <row r="163" spans="1:1">
      <c r="A163" s="133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IF(SOURCE!$R$2-LEN(SOURCE!C163) &gt;= 0, REPT(" ",SOURCE!$R$2-LEN(SOURCE!C163)), "")&amp;
      SOURCE!D163&amp;", "&amp; IF(SOURCE!$S$2-LEN(SOURCE!D163) &gt;= 0, REPT(" ",SOURCE!$S$2-LEN(SOURCE!D163)), "")&amp;
      SOURCE!E163&amp;", "&amp; IF(SOURCE!$T$2-LEN(SOURCE!E163) &gt;=0, REPT(" ",SOURCE!$T$2-LEN(SOURCE!E163)), "")&amp;
      SOURCE!F163&amp;", "&amp; IF(SOURCE!$U$2-LEN(SOURCE!F163) &gt;= 0, REPT(" ",SOURCE!$U$2-LEN(SOURCE!F163)+2), "")&amp;"("&amp;
      SUBSTITUTE(TEXT(SOURCE!G163,"??0"),"  ","")&amp;" &lt;&lt; TAM_MAX_BITS) |"&amp; IF(SOURCE!$V$2-3 &gt;= 0, REPT(" ",MAX(1,SOURCE!$V$2-5+4+1-1-LEN(  IF(ISTEXT(SOURCE!H163),SOURCE!H163,  SUBSTITUTE(SUBSTITUTE(TEXT(SOURCE!H163,"????0"),"  ","")," ",""))   ))), "")&amp;
       IF(ISTEXT(SOURCE!H163),SOURCE!H163, SUBSTITUTE(SUBSTITUTE(TEXT(SOURCE!H163,"????0"),"  ","")," ",""))   &amp;","&amp; IF(SOURCE!$W$2-3 &gt;= 0, REPT(" ",SOURCE!$W$2-3-5), "")&amp;
      SOURCE!I163&amp;
" | "&amp; IF(SOURCE!$X$2-LEN(SOURCE!I163) &gt;= 0, REPT(" ",SOURCE!$X$2-LEN(SOURCE!I163)), "")&amp;
      SOURCE!J163&amp;      IF(SOURCE!$Y$2-LEN(SOURCE!J163) &gt;= 0, REPT(" ",SOURCE!$Y$2-LEN(SOURCE!J163)), "")&amp;
" | "&amp; IF(SOURCE!$X$2-LEN(SOURCE!I163) &gt;= 0, REPT(" ",SOURCE!$X$2-LEN(SOURCE!I163)), "")&amp;
      SOURCE!K163&amp;      IF(SOURCE!$Y$2-LEN(SOURCE!K163) &gt;= 0, REPT(" ",SOURCE!$Z$2-LEN(SOURCE!K163)), "")&amp;
" | "&amp; SOURCE!L163&amp;      IF(SOURCE!$AB$2-LEN(SOURCE!L163) &gt;= 0, REPT(" ",SOURCE!$AB$2-LEN(SOURCE!L163)), "")&amp;
" | "&amp; SOURCE!M163&amp;      IF(SOURCE!$AC$2-LEN(SOURCE!M163) &gt;= 0, REPT(" ",SOURCE!$AC$2-LEN(SOURCE!M163)), "")&amp;
      "},"&amp;IF(SOURCE!O163&lt;&gt;"",""&amp;SOURCE!O163,"")
 )
)
)</f>
        <v>/*  154 */  { fnConstant,                   26,                          "m" STD_SUB_n "/m" STD_SUB_p,                  "m" STD_SUB_n "/m" STD_SUB_p,                  (0 &lt;&lt; TAM_MAX_BITS) |     0, CAT_CNST | SLS_ENABLED   | US_ENABLED   | EIM_DISABLED | PTP_NONE         },</v>
      </c>
    </row>
    <row r="164" spans="1:1">
      <c r="A164" s="133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IF(SOURCE!$R$2-LEN(SOURCE!C164) &gt;= 0, REPT(" ",SOURCE!$R$2-LEN(SOURCE!C164)), "")&amp;
      SOURCE!D164&amp;", "&amp; IF(SOURCE!$S$2-LEN(SOURCE!D164) &gt;= 0, REPT(" ",SOURCE!$S$2-LEN(SOURCE!D164)), "")&amp;
      SOURCE!E164&amp;", "&amp; IF(SOURCE!$T$2-LEN(SOURCE!E164) &gt;=0, REPT(" ",SOURCE!$T$2-LEN(SOURCE!E164)), "")&amp;
      SOURCE!F164&amp;", "&amp; IF(SOURCE!$U$2-LEN(SOURCE!F164) &gt;= 0, REPT(" ",SOURCE!$U$2-LEN(SOURCE!F164)+2), "")&amp;"("&amp;
      SUBSTITUTE(TEXT(SOURCE!G164,"??0"),"  ","")&amp;" &lt;&lt; TAM_MAX_BITS) |"&amp; IF(SOURCE!$V$2-3 &gt;= 0, REPT(" ",MAX(1,SOURCE!$V$2-5+4+1-1-LEN(  IF(ISTEXT(SOURCE!H164),SOURCE!H164,  SUBSTITUTE(SUBSTITUTE(TEXT(SOURCE!H164,"????0"),"  ","")," ",""))   ))), "")&amp;
       IF(ISTEXT(SOURCE!H164),SOURCE!H164, SUBSTITUTE(SUBSTITUTE(TEXT(SOURCE!H164,"????0"),"  ","")," ",""))   &amp;","&amp; IF(SOURCE!$W$2-3 &gt;= 0, REPT(" ",SOURCE!$W$2-3-5), "")&amp;
      SOURCE!I164&amp;
" | "&amp; IF(SOURCE!$X$2-LEN(SOURCE!I164) &gt;= 0, REPT(" ",SOURCE!$X$2-LEN(SOURCE!I164)), "")&amp;
      SOURCE!J164&amp;      IF(SOURCE!$Y$2-LEN(SOURCE!J164) &gt;= 0, REPT(" ",SOURCE!$Y$2-LEN(SOURCE!J164)), "")&amp;
" | "&amp; IF(SOURCE!$X$2-LEN(SOURCE!I164) &gt;= 0, REPT(" ",SOURCE!$X$2-LEN(SOURCE!I164)), "")&amp;
      SOURCE!K164&amp;      IF(SOURCE!$Y$2-LEN(SOURCE!K164) &gt;= 0, REPT(" ",SOURCE!$Z$2-LEN(SOURCE!K164)), "")&amp;
" | "&amp; SOURCE!L164&amp;      IF(SOURCE!$AB$2-LEN(SOURCE!L164) &gt;= 0, REPT(" ",SOURCE!$AB$2-LEN(SOURCE!L164)), "")&amp;
" | "&amp; SOURCE!M164&amp;      IF(SOURCE!$AC$2-LEN(SOURCE!M164) &gt;= 0, REPT(" ",SOURCE!$AC$2-LEN(SOURCE!M164)), "")&amp;
      "},"&amp;IF(SOURCE!O164&lt;&gt;"",""&amp;SOURCE!O164,"")
 )
)
)</f>
        <v>/*  155 */  { fnConstant,                   27,                          "m" STD_SUB_p,                                 "m" STD_SUB_p,                                 (0 &lt;&lt; TAM_MAX_BITS) |     0, CAT_CNST | SLS_ENABLED   | US_ENABLED   | EIM_DISABLED | PTP_NONE         },</v>
      </c>
    </row>
    <row r="165" spans="1:1">
      <c r="A165" s="133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IF(SOURCE!$R$2-LEN(SOURCE!C165) &gt;= 0, REPT(" ",SOURCE!$R$2-LEN(SOURCE!C165)), "")&amp;
      SOURCE!D165&amp;", "&amp; IF(SOURCE!$S$2-LEN(SOURCE!D165) &gt;= 0, REPT(" ",SOURCE!$S$2-LEN(SOURCE!D165)), "")&amp;
      SOURCE!E165&amp;", "&amp; IF(SOURCE!$T$2-LEN(SOURCE!E165) &gt;=0, REPT(" ",SOURCE!$T$2-LEN(SOURCE!E165)), "")&amp;
      SOURCE!F165&amp;", "&amp; IF(SOURCE!$U$2-LEN(SOURCE!F165) &gt;= 0, REPT(" ",SOURCE!$U$2-LEN(SOURCE!F165)+2), "")&amp;"("&amp;
      SUBSTITUTE(TEXT(SOURCE!G165,"??0"),"  ","")&amp;" &lt;&lt; TAM_MAX_BITS) |"&amp; IF(SOURCE!$V$2-3 &gt;= 0, REPT(" ",MAX(1,SOURCE!$V$2-5+4+1-1-LEN(  IF(ISTEXT(SOURCE!H165),SOURCE!H165,  SUBSTITUTE(SUBSTITUTE(TEXT(SOURCE!H165,"????0"),"  ","")," ",""))   ))), "")&amp;
       IF(ISTEXT(SOURCE!H165),SOURCE!H165, SUBSTITUTE(SUBSTITUTE(TEXT(SOURCE!H165,"????0"),"  ","")," ",""))   &amp;","&amp; IF(SOURCE!$W$2-3 &gt;= 0, REPT(" ",SOURCE!$W$2-3-5), "")&amp;
      SOURCE!I165&amp;
" | "&amp; IF(SOURCE!$X$2-LEN(SOURCE!I165) &gt;= 0, REPT(" ",SOURCE!$X$2-LEN(SOURCE!I165)), "")&amp;
      SOURCE!J165&amp;      IF(SOURCE!$Y$2-LEN(SOURCE!J165) &gt;= 0, REPT(" ",SOURCE!$Y$2-LEN(SOURCE!J165)), "")&amp;
" | "&amp; IF(SOURCE!$X$2-LEN(SOURCE!I165) &gt;= 0, REPT(" ",SOURCE!$X$2-LEN(SOURCE!I165)), "")&amp;
      SOURCE!K165&amp;      IF(SOURCE!$Y$2-LEN(SOURCE!K165) &gt;= 0, REPT(" ",SOURCE!$Z$2-LEN(SOURCE!K165)), "")&amp;
" | "&amp; SOURCE!L165&amp;      IF(SOURCE!$AB$2-LEN(SOURCE!L165) &gt;= 0, REPT(" ",SOURCE!$AB$2-LEN(SOURCE!L165)), "")&amp;
" | "&amp; SOURCE!M165&amp;      IF(SOURCE!$AC$2-LEN(SOURCE!M165) &gt;= 0, REPT(" ",SOURCE!$AC$2-LEN(SOURCE!M165)), "")&amp;
      "},"&amp;IF(SOURCE!O165&lt;&gt;"",""&amp;SOURCE!O165,"")
 )
)
)</f>
        <v>/*  156 */  { fnConstant,                   28,                          "m" STD_SUB_P STD_SUB_L,                       "m" STD_SUB_P STD_SUB_L,                       (0 &lt;&lt; TAM_MAX_BITS) |     0, CAT_CNST | SLS_ENABLED   | US_ENABLED   | EIM_DISABLED | PTP_NONE         },</v>
      </c>
    </row>
    <row r="166" spans="1:1">
      <c r="A166" s="133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IF(SOURCE!$R$2-LEN(SOURCE!C166) &gt;= 0, REPT(" ",SOURCE!$R$2-LEN(SOURCE!C166)), "")&amp;
      SOURCE!D166&amp;", "&amp; IF(SOURCE!$S$2-LEN(SOURCE!D166) &gt;= 0, REPT(" ",SOURCE!$S$2-LEN(SOURCE!D166)), "")&amp;
      SOURCE!E166&amp;", "&amp; IF(SOURCE!$T$2-LEN(SOURCE!E166) &gt;=0, REPT(" ",SOURCE!$T$2-LEN(SOURCE!E166)), "")&amp;
      SOURCE!F166&amp;", "&amp; IF(SOURCE!$U$2-LEN(SOURCE!F166) &gt;= 0, REPT(" ",SOURCE!$U$2-LEN(SOURCE!F166)+2), "")&amp;"("&amp;
      SUBSTITUTE(TEXT(SOURCE!G166,"??0"),"  ","")&amp;" &lt;&lt; TAM_MAX_BITS) |"&amp; IF(SOURCE!$V$2-3 &gt;= 0, REPT(" ",MAX(1,SOURCE!$V$2-5+4+1-1-LEN(  IF(ISTEXT(SOURCE!H166),SOURCE!H166,  SUBSTITUTE(SUBSTITUTE(TEXT(SOURCE!H166,"????0"),"  ","")," ",""))   ))), "")&amp;
       IF(ISTEXT(SOURCE!H166),SOURCE!H166, SUBSTITUTE(SUBSTITUTE(TEXT(SOURCE!H166,"????0"),"  ","")," ",""))   &amp;","&amp; IF(SOURCE!$W$2-3 &gt;= 0, REPT(" ",SOURCE!$W$2-3-5), "")&amp;
      SOURCE!I166&amp;
" | "&amp; IF(SOURCE!$X$2-LEN(SOURCE!I166) &gt;= 0, REPT(" ",SOURCE!$X$2-LEN(SOURCE!I166)), "")&amp;
      SOURCE!J166&amp;      IF(SOURCE!$Y$2-LEN(SOURCE!J166) &gt;= 0, REPT(" ",SOURCE!$Y$2-LEN(SOURCE!J166)), "")&amp;
" | "&amp; IF(SOURCE!$X$2-LEN(SOURCE!I166) &gt;= 0, REPT(" ",SOURCE!$X$2-LEN(SOURCE!I166)), "")&amp;
      SOURCE!K166&amp;      IF(SOURCE!$Y$2-LEN(SOURCE!K166) &gt;= 0, REPT(" ",SOURCE!$Z$2-LEN(SOURCE!K166)), "")&amp;
" | "&amp; SOURCE!L166&amp;      IF(SOURCE!$AB$2-LEN(SOURCE!L166) &gt;= 0, REPT(" ",SOURCE!$AB$2-LEN(SOURCE!L166)), "")&amp;
" | "&amp; SOURCE!M166&amp;      IF(SOURCE!$AC$2-LEN(SOURCE!M166) &gt;= 0, REPT(" ",SOURCE!$AC$2-LEN(SOURCE!M166)), "")&amp;
      "},"&amp;IF(SOURCE!O166&lt;&gt;"",""&amp;SOURCE!O166,"")
 )
)
)</f>
        <v>/*  157 */  { fnConstant,                   29,                          "m" STD_SUB_p "/m" STD_SUB_e,                  "m" STD_SUB_p "/m" STD_SUB_e,                  (0 &lt;&lt; TAM_MAX_BITS) |     0, CAT_CNST | SLS_ENABLED   | US_ENABLED   | EIM_DISABLED | PTP_NONE         },</v>
      </c>
    </row>
    <row r="167" spans="1:1">
      <c r="A167" s="133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IF(SOURCE!$R$2-LEN(SOURCE!C167) &gt;= 0, REPT(" ",SOURCE!$R$2-LEN(SOURCE!C167)), "")&amp;
      SOURCE!D167&amp;", "&amp; IF(SOURCE!$S$2-LEN(SOURCE!D167) &gt;= 0, REPT(" ",SOURCE!$S$2-LEN(SOURCE!D167)), "")&amp;
      SOURCE!E167&amp;", "&amp; IF(SOURCE!$T$2-LEN(SOURCE!E167) &gt;=0, REPT(" ",SOURCE!$T$2-LEN(SOURCE!E167)), "")&amp;
      SOURCE!F167&amp;", "&amp; IF(SOURCE!$U$2-LEN(SOURCE!F167) &gt;= 0, REPT(" ",SOURCE!$U$2-LEN(SOURCE!F167)+2), "")&amp;"("&amp;
      SUBSTITUTE(TEXT(SOURCE!G167,"??0"),"  ","")&amp;" &lt;&lt; TAM_MAX_BITS) |"&amp; IF(SOURCE!$V$2-3 &gt;= 0, REPT(" ",MAX(1,SOURCE!$V$2-5+4+1-1-LEN(  IF(ISTEXT(SOURCE!H167),SOURCE!H167,  SUBSTITUTE(SUBSTITUTE(TEXT(SOURCE!H167,"????0"),"  ","")," ",""))   ))), "")&amp;
       IF(ISTEXT(SOURCE!H167),SOURCE!H167, SUBSTITUTE(SUBSTITUTE(TEXT(SOURCE!H167,"????0"),"  ","")," ",""))   &amp;","&amp; IF(SOURCE!$W$2-3 &gt;= 0, REPT(" ",SOURCE!$W$2-3-5), "")&amp;
      SOURCE!I167&amp;
" | "&amp; IF(SOURCE!$X$2-LEN(SOURCE!I167) &gt;= 0, REPT(" ",SOURCE!$X$2-LEN(SOURCE!I167)), "")&amp;
      SOURCE!J167&amp;      IF(SOURCE!$Y$2-LEN(SOURCE!J167) &gt;= 0, REPT(" ",SOURCE!$Y$2-LEN(SOURCE!J167)), "")&amp;
" | "&amp; IF(SOURCE!$X$2-LEN(SOURCE!I167) &gt;= 0, REPT(" ",SOURCE!$X$2-LEN(SOURCE!I167)), "")&amp;
      SOURCE!K167&amp;      IF(SOURCE!$Y$2-LEN(SOURCE!K167) &gt;= 0, REPT(" ",SOURCE!$Z$2-LEN(SOURCE!K167)), "")&amp;
" | "&amp; SOURCE!L167&amp;      IF(SOURCE!$AB$2-LEN(SOURCE!L167) &gt;= 0, REPT(" ",SOURCE!$AB$2-LEN(SOURCE!L167)), "")&amp;
" | "&amp; SOURCE!M167&amp;      IF(SOURCE!$AC$2-LEN(SOURCE!M167) &gt;= 0, REPT(" ",SOURCE!$AC$2-LEN(SOURCE!M167)), "")&amp;
      "},"&amp;IF(SOURCE!O167&lt;&gt;"",""&amp;SOURCE!O167,"")
 )
)
)</f>
        <v>/*  158 */  { fnConstant,                   30,                          "m" STD_SUB_u,                                 "m" STD_SUB_u,                                 (0 &lt;&lt; TAM_MAX_BITS) |     0, CAT_CNST | SLS_ENABLED   | US_ENABLED   | EIM_DISABLED | PTP_NONE         },</v>
      </c>
    </row>
    <row r="168" spans="1:1">
      <c r="A168" s="133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IF(SOURCE!$R$2-LEN(SOURCE!C168) &gt;= 0, REPT(" ",SOURCE!$R$2-LEN(SOURCE!C168)), "")&amp;
      SOURCE!D168&amp;", "&amp; IF(SOURCE!$S$2-LEN(SOURCE!D168) &gt;= 0, REPT(" ",SOURCE!$S$2-LEN(SOURCE!D168)), "")&amp;
      SOURCE!E168&amp;", "&amp; IF(SOURCE!$T$2-LEN(SOURCE!E168) &gt;=0, REPT(" ",SOURCE!$T$2-LEN(SOURCE!E168)), "")&amp;
      SOURCE!F168&amp;", "&amp; IF(SOURCE!$U$2-LEN(SOURCE!F168) &gt;= 0, REPT(" ",SOURCE!$U$2-LEN(SOURCE!F168)+2), "")&amp;"("&amp;
      SUBSTITUTE(TEXT(SOURCE!G168,"??0"),"  ","")&amp;" &lt;&lt; TAM_MAX_BITS) |"&amp; IF(SOURCE!$V$2-3 &gt;= 0, REPT(" ",MAX(1,SOURCE!$V$2-5+4+1-1-LEN(  IF(ISTEXT(SOURCE!H168),SOURCE!H168,  SUBSTITUTE(SUBSTITUTE(TEXT(SOURCE!H168,"????0"),"  ","")," ",""))   ))), "")&amp;
       IF(ISTEXT(SOURCE!H168),SOURCE!H168, SUBSTITUTE(SUBSTITUTE(TEXT(SOURCE!H168,"????0"),"  ","")," ",""))   &amp;","&amp; IF(SOURCE!$W$2-3 &gt;= 0, REPT(" ",SOURCE!$W$2-3-5), "")&amp;
      SOURCE!I168&amp;
" | "&amp; IF(SOURCE!$X$2-LEN(SOURCE!I168) &gt;= 0, REPT(" ",SOURCE!$X$2-LEN(SOURCE!I168)), "")&amp;
      SOURCE!J168&amp;      IF(SOURCE!$Y$2-LEN(SOURCE!J168) &gt;= 0, REPT(" ",SOURCE!$Y$2-LEN(SOURCE!J168)), "")&amp;
" | "&amp; IF(SOURCE!$X$2-LEN(SOURCE!I168) &gt;= 0, REPT(" ",SOURCE!$X$2-LEN(SOURCE!I168)), "")&amp;
      SOURCE!K168&amp;      IF(SOURCE!$Y$2-LEN(SOURCE!K168) &gt;= 0, REPT(" ",SOURCE!$Z$2-LEN(SOURCE!K168)), "")&amp;
" | "&amp; SOURCE!L168&amp;      IF(SOURCE!$AB$2-LEN(SOURCE!L168) &gt;= 0, REPT(" ",SOURCE!$AB$2-LEN(SOURCE!L168)), "")&amp;
" | "&amp; SOURCE!M168&amp;      IF(SOURCE!$AC$2-LEN(SOURCE!M168) &gt;= 0, REPT(" ",SOURCE!$AC$2-LEN(SOURCE!M168)), "")&amp;
      "},"&amp;IF(SOURCE!O168&lt;&gt;"",""&amp;SOURCE!O168,"")
 )
)
)</f>
        <v>/*  159 */  { fnConstant,                   31,                          "m" STD_SUB_u "c" STD_SUP_2,                   "m" STD_SUB_u "c" STD_SUP_2,                   (0 &lt;&lt; TAM_MAX_BITS) |     0, CAT_CNST | SLS_ENABLED   | US_ENABLED   | EIM_DISABLED | PTP_NONE         },</v>
      </c>
    </row>
    <row r="169" spans="1:1">
      <c r="A169" s="133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IF(SOURCE!$R$2-LEN(SOURCE!C169) &gt;= 0, REPT(" ",SOURCE!$R$2-LEN(SOURCE!C169)), "")&amp;
      SOURCE!D169&amp;", "&amp; IF(SOURCE!$S$2-LEN(SOURCE!D169) &gt;= 0, REPT(" ",SOURCE!$S$2-LEN(SOURCE!D169)), "")&amp;
      SOURCE!E169&amp;", "&amp; IF(SOURCE!$T$2-LEN(SOURCE!E169) &gt;=0, REPT(" ",SOURCE!$T$2-LEN(SOURCE!E169)), "")&amp;
      SOURCE!F169&amp;", "&amp; IF(SOURCE!$U$2-LEN(SOURCE!F169) &gt;= 0, REPT(" ",SOURCE!$U$2-LEN(SOURCE!F169)+2), "")&amp;"("&amp;
      SUBSTITUTE(TEXT(SOURCE!G169,"??0"),"  ","")&amp;" &lt;&lt; TAM_MAX_BITS) |"&amp; IF(SOURCE!$V$2-3 &gt;= 0, REPT(" ",MAX(1,SOURCE!$V$2-5+4+1-1-LEN(  IF(ISTEXT(SOURCE!H169),SOURCE!H169,  SUBSTITUTE(SUBSTITUTE(TEXT(SOURCE!H169,"????0"),"  ","")," ",""))   ))), "")&amp;
       IF(ISTEXT(SOURCE!H169),SOURCE!H169, SUBSTITUTE(SUBSTITUTE(TEXT(SOURCE!H169,"????0"),"  ","")," ",""))   &amp;","&amp; IF(SOURCE!$W$2-3 &gt;= 0, REPT(" ",SOURCE!$W$2-3-5), "")&amp;
      SOURCE!I169&amp;
" | "&amp; IF(SOURCE!$X$2-LEN(SOURCE!I169) &gt;= 0, REPT(" ",SOURCE!$X$2-LEN(SOURCE!I169)), "")&amp;
      SOURCE!J169&amp;      IF(SOURCE!$Y$2-LEN(SOURCE!J169) &gt;= 0, REPT(" ",SOURCE!$Y$2-LEN(SOURCE!J169)), "")&amp;
" | "&amp; IF(SOURCE!$X$2-LEN(SOURCE!I169) &gt;= 0, REPT(" ",SOURCE!$X$2-LEN(SOURCE!I169)), "")&amp;
      SOURCE!K169&amp;      IF(SOURCE!$Y$2-LEN(SOURCE!K169) &gt;= 0, REPT(" ",SOURCE!$Z$2-LEN(SOURCE!K169)), "")&amp;
" | "&amp; SOURCE!L169&amp;      IF(SOURCE!$AB$2-LEN(SOURCE!L169) &gt;= 0, REPT(" ",SOURCE!$AB$2-LEN(SOURCE!L169)), "")&amp;
" | "&amp; SOURCE!M169&amp;      IF(SOURCE!$AC$2-LEN(SOURCE!M169) &gt;= 0, REPT(" ",SOURCE!$AC$2-LEN(SOURCE!M169)), "")&amp;
      "},"&amp;IF(SOURCE!O169&lt;&gt;"",""&amp;SOURCE!O169,"")
 )
)
)</f>
        <v>/*  160 */  { fnConstant,                   32,                          "m" STD_SUB_mu,                                "m" STD_SUB_mu,                                (0 &lt;&lt; TAM_MAX_BITS) |     0, CAT_CNST | SLS_ENABLED   | US_ENABLED   | EIM_DISABLED | PTP_NONE         },</v>
      </c>
    </row>
    <row r="170" spans="1:1">
      <c r="A170" s="133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IF(SOURCE!$R$2-LEN(SOURCE!C170) &gt;= 0, REPT(" ",SOURCE!$R$2-LEN(SOURCE!C170)), "")&amp;
      SOURCE!D170&amp;", "&amp; IF(SOURCE!$S$2-LEN(SOURCE!D170) &gt;= 0, REPT(" ",SOURCE!$S$2-LEN(SOURCE!D170)), "")&amp;
      SOURCE!E170&amp;", "&amp; IF(SOURCE!$T$2-LEN(SOURCE!E170) &gt;=0, REPT(" ",SOURCE!$T$2-LEN(SOURCE!E170)), "")&amp;
      SOURCE!F170&amp;", "&amp; IF(SOURCE!$U$2-LEN(SOURCE!F170) &gt;= 0, REPT(" ",SOURCE!$U$2-LEN(SOURCE!F170)+2), "")&amp;"("&amp;
      SUBSTITUTE(TEXT(SOURCE!G170,"??0"),"  ","")&amp;" &lt;&lt; TAM_MAX_BITS) |"&amp; IF(SOURCE!$V$2-3 &gt;= 0, REPT(" ",MAX(1,SOURCE!$V$2-5+4+1-1-LEN(  IF(ISTEXT(SOURCE!H170),SOURCE!H170,  SUBSTITUTE(SUBSTITUTE(TEXT(SOURCE!H170,"????0"),"  ","")," ",""))   ))), "")&amp;
       IF(ISTEXT(SOURCE!H170),SOURCE!H170, SUBSTITUTE(SUBSTITUTE(TEXT(SOURCE!H170,"????0"),"  ","")," ",""))   &amp;","&amp; IF(SOURCE!$W$2-3 &gt;= 0, REPT(" ",SOURCE!$W$2-3-5), "")&amp;
      SOURCE!I170&amp;
" | "&amp; IF(SOURCE!$X$2-LEN(SOURCE!I170) &gt;= 0, REPT(" ",SOURCE!$X$2-LEN(SOURCE!I170)), "")&amp;
      SOURCE!J170&amp;      IF(SOURCE!$Y$2-LEN(SOURCE!J170) &gt;= 0, REPT(" ",SOURCE!$Y$2-LEN(SOURCE!J170)), "")&amp;
" | "&amp; IF(SOURCE!$X$2-LEN(SOURCE!I170) &gt;= 0, REPT(" ",SOURCE!$X$2-LEN(SOURCE!I170)), "")&amp;
      SOURCE!K170&amp;      IF(SOURCE!$Y$2-LEN(SOURCE!K170) &gt;= 0, REPT(" ",SOURCE!$Z$2-LEN(SOURCE!K170)), "")&amp;
" | "&amp; SOURCE!L170&amp;      IF(SOURCE!$AB$2-LEN(SOURCE!L170) &gt;= 0, REPT(" ",SOURCE!$AB$2-LEN(SOURCE!L170)), "")&amp;
" | "&amp; SOURCE!M170&amp;      IF(SOURCE!$AC$2-LEN(SOURCE!M170) &gt;= 0, REPT(" ",SOURCE!$AC$2-LEN(SOURCE!M170)), "")&amp;
      "},"&amp;IF(SOURCE!O170&lt;&gt;"",""&amp;SOURCE!O170,"")
 )
)
)</f>
        <v>/*  161 */  { fnConstant,                   33,                          "M" STD_SUB_SUN,                               "M" STD_SUB_SUN,                               (0 &lt;&lt; TAM_MAX_BITS) |     0, CAT_CNST | SLS_ENABLED   | US_ENABLED   | EIM_DISABLED | PTP_NONE         },</v>
      </c>
    </row>
    <row r="171" spans="1:1">
      <c r="A171" s="133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IF(SOURCE!$R$2-LEN(SOURCE!C171) &gt;= 0, REPT(" ",SOURCE!$R$2-LEN(SOURCE!C171)), "")&amp;
      SOURCE!D171&amp;", "&amp; IF(SOURCE!$S$2-LEN(SOURCE!D171) &gt;= 0, REPT(" ",SOURCE!$S$2-LEN(SOURCE!D171)), "")&amp;
      SOURCE!E171&amp;", "&amp; IF(SOURCE!$T$2-LEN(SOURCE!E171) &gt;=0, REPT(" ",SOURCE!$T$2-LEN(SOURCE!E171)), "")&amp;
      SOURCE!F171&amp;", "&amp; IF(SOURCE!$U$2-LEN(SOURCE!F171) &gt;= 0, REPT(" ",SOURCE!$U$2-LEN(SOURCE!F171)+2), "")&amp;"("&amp;
      SUBSTITUTE(TEXT(SOURCE!G171,"??0"),"  ","")&amp;" &lt;&lt; TAM_MAX_BITS) |"&amp; IF(SOURCE!$V$2-3 &gt;= 0, REPT(" ",MAX(1,SOURCE!$V$2-5+4+1-1-LEN(  IF(ISTEXT(SOURCE!H171),SOURCE!H171,  SUBSTITUTE(SUBSTITUTE(TEXT(SOURCE!H171,"????0"),"  ","")," ",""))   ))), "")&amp;
       IF(ISTEXT(SOURCE!H171),SOURCE!H171, SUBSTITUTE(SUBSTITUTE(TEXT(SOURCE!H171,"????0"),"  ","")," ",""))   &amp;","&amp; IF(SOURCE!$W$2-3 &gt;= 0, REPT(" ",SOURCE!$W$2-3-5), "")&amp;
      SOURCE!I171&amp;
" | "&amp; IF(SOURCE!$X$2-LEN(SOURCE!I171) &gt;= 0, REPT(" ",SOURCE!$X$2-LEN(SOURCE!I171)), "")&amp;
      SOURCE!J171&amp;      IF(SOURCE!$Y$2-LEN(SOURCE!J171) &gt;= 0, REPT(" ",SOURCE!$Y$2-LEN(SOURCE!J171)), "")&amp;
" | "&amp; IF(SOURCE!$X$2-LEN(SOURCE!I171) &gt;= 0, REPT(" ",SOURCE!$X$2-LEN(SOURCE!I171)), "")&amp;
      SOURCE!K171&amp;      IF(SOURCE!$Y$2-LEN(SOURCE!K171) &gt;= 0, REPT(" ",SOURCE!$Z$2-LEN(SOURCE!K171)), "")&amp;
" | "&amp; SOURCE!L171&amp;      IF(SOURCE!$AB$2-LEN(SOURCE!L171) &gt;= 0, REPT(" ",SOURCE!$AB$2-LEN(SOURCE!L171)), "")&amp;
" | "&amp; SOURCE!M171&amp;      IF(SOURCE!$AC$2-LEN(SOURCE!M171) &gt;= 0, REPT(" ",SOURCE!$AC$2-LEN(SOURCE!M171)), "")&amp;
      "},"&amp;IF(SOURCE!O171&lt;&gt;"",""&amp;SOURCE!O171,"")
 )
)
)</f>
        <v>/*  162 */  { fnConstant,                   34,                          "M" STD_SUB_EARTH,                             "M" STD_SUB_EARTH,                             (0 &lt;&lt; TAM_MAX_BITS) |     0, CAT_CNST | SLS_ENABLED   | US_ENABLED   | EIM_DISABLED | PTP_NONE         },</v>
      </c>
    </row>
    <row r="172" spans="1:1">
      <c r="A172" s="133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IF(SOURCE!$R$2-LEN(SOURCE!C172) &gt;= 0, REPT(" ",SOURCE!$R$2-LEN(SOURCE!C172)), "")&amp;
      SOURCE!D172&amp;", "&amp; IF(SOURCE!$S$2-LEN(SOURCE!D172) &gt;= 0, REPT(" ",SOURCE!$S$2-LEN(SOURCE!D172)), "")&amp;
      SOURCE!E172&amp;", "&amp; IF(SOURCE!$T$2-LEN(SOURCE!E172) &gt;=0, REPT(" ",SOURCE!$T$2-LEN(SOURCE!E172)), "")&amp;
      SOURCE!F172&amp;", "&amp; IF(SOURCE!$U$2-LEN(SOURCE!F172) &gt;= 0, REPT(" ",SOURCE!$U$2-LEN(SOURCE!F172)+2), "")&amp;"("&amp;
      SUBSTITUTE(TEXT(SOURCE!G172,"??0"),"  ","")&amp;" &lt;&lt; TAM_MAX_BITS) |"&amp; IF(SOURCE!$V$2-3 &gt;= 0, REPT(" ",MAX(1,SOURCE!$V$2-5+4+1-1-LEN(  IF(ISTEXT(SOURCE!H172),SOURCE!H172,  SUBSTITUTE(SUBSTITUTE(TEXT(SOURCE!H172,"????0"),"  ","")," ",""))   ))), "")&amp;
       IF(ISTEXT(SOURCE!H172),SOURCE!H172, SUBSTITUTE(SUBSTITUTE(TEXT(SOURCE!H172,"????0"),"  ","")," ",""))   &amp;","&amp; IF(SOURCE!$W$2-3 &gt;= 0, REPT(" ",SOURCE!$W$2-3-5), "")&amp;
      SOURCE!I172&amp;
" | "&amp; IF(SOURCE!$X$2-LEN(SOURCE!I172) &gt;= 0, REPT(" ",SOURCE!$X$2-LEN(SOURCE!I172)), "")&amp;
      SOURCE!J172&amp;      IF(SOURCE!$Y$2-LEN(SOURCE!J172) &gt;= 0, REPT(" ",SOURCE!$Y$2-LEN(SOURCE!J172)), "")&amp;
" | "&amp; IF(SOURCE!$X$2-LEN(SOURCE!I172) &gt;= 0, REPT(" ",SOURCE!$X$2-LEN(SOURCE!I172)), "")&amp;
      SOURCE!K172&amp;      IF(SOURCE!$Y$2-LEN(SOURCE!K172) &gt;= 0, REPT(" ",SOURCE!$Z$2-LEN(SOURCE!K172)), "")&amp;
" | "&amp; SOURCE!L172&amp;      IF(SOURCE!$AB$2-LEN(SOURCE!L172) &gt;= 0, REPT(" ",SOURCE!$AB$2-LEN(SOURCE!L172)), "")&amp;
" | "&amp; SOURCE!M172&amp;      IF(SOURCE!$AC$2-LEN(SOURCE!M172) &gt;= 0, REPT(" ",SOURCE!$AC$2-LEN(SOURCE!M172)), "")&amp;
      "},"&amp;IF(SOURCE!O172&lt;&gt;"",""&amp;SOURCE!O172,"")
 )
)
)</f>
        <v>/*  163 */  { fnConstant,                   35,                          "N" STD_SUB_A,                                 "N" STD_SUB_A,                                 (0 &lt;&lt; TAM_MAX_BITS) |     0, CAT_CNST | SLS_ENABLED   | US_ENABLED   | EIM_DISABLED | PTP_NONE         },</v>
      </c>
    </row>
    <row r="173" spans="1:1">
      <c r="A173" s="133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IF(SOURCE!$R$2-LEN(SOURCE!C173) &gt;= 0, REPT(" ",SOURCE!$R$2-LEN(SOURCE!C173)), "")&amp;
      SOURCE!D173&amp;", "&amp; IF(SOURCE!$S$2-LEN(SOURCE!D173) &gt;= 0, REPT(" ",SOURCE!$S$2-LEN(SOURCE!D173)), "")&amp;
      SOURCE!E173&amp;", "&amp; IF(SOURCE!$T$2-LEN(SOURCE!E173) &gt;=0, REPT(" ",SOURCE!$T$2-LEN(SOURCE!E173)), "")&amp;
      SOURCE!F173&amp;", "&amp; IF(SOURCE!$U$2-LEN(SOURCE!F173) &gt;= 0, REPT(" ",SOURCE!$U$2-LEN(SOURCE!F173)+2), "")&amp;"("&amp;
      SUBSTITUTE(TEXT(SOURCE!G173,"??0"),"  ","")&amp;" &lt;&lt; TAM_MAX_BITS) |"&amp; IF(SOURCE!$V$2-3 &gt;= 0, REPT(" ",MAX(1,SOURCE!$V$2-5+4+1-1-LEN(  IF(ISTEXT(SOURCE!H173),SOURCE!H173,  SUBSTITUTE(SUBSTITUTE(TEXT(SOURCE!H173,"????0"),"  ","")," ",""))   ))), "")&amp;
       IF(ISTEXT(SOURCE!H173),SOURCE!H173, SUBSTITUTE(SUBSTITUTE(TEXT(SOURCE!H173,"????0"),"  ","")," ",""))   &amp;","&amp; IF(SOURCE!$W$2-3 &gt;= 0, REPT(" ",SOURCE!$W$2-3-5), "")&amp;
      SOURCE!I173&amp;
" | "&amp; IF(SOURCE!$X$2-LEN(SOURCE!I173) &gt;= 0, REPT(" ",SOURCE!$X$2-LEN(SOURCE!I173)), "")&amp;
      SOURCE!J173&amp;      IF(SOURCE!$Y$2-LEN(SOURCE!J173) &gt;= 0, REPT(" ",SOURCE!$Y$2-LEN(SOURCE!J173)), "")&amp;
" | "&amp; IF(SOURCE!$X$2-LEN(SOURCE!I173) &gt;= 0, REPT(" ",SOURCE!$X$2-LEN(SOURCE!I173)), "")&amp;
      SOURCE!K173&amp;      IF(SOURCE!$Y$2-LEN(SOURCE!K173) &gt;= 0, REPT(" ",SOURCE!$Z$2-LEN(SOURCE!K173)), "")&amp;
" | "&amp; SOURCE!L173&amp;      IF(SOURCE!$AB$2-LEN(SOURCE!L173) &gt;= 0, REPT(" ",SOURCE!$AB$2-LEN(SOURCE!L173)), "")&amp;
" | "&amp; SOURCE!M173&amp;      IF(SOURCE!$AC$2-LEN(SOURCE!M173) &gt;= 0, REPT(" ",SOURCE!$AC$2-LEN(SOURCE!M173)), "")&amp;
      "},"&amp;IF(SOURCE!O173&lt;&gt;"",""&amp;SOURCE!O173,"")
 )
)
)</f>
        <v>/*  164 */  { fnConstant,                   36,                          "NaN",                                         "NaN",                                         (0 &lt;&lt; TAM_MAX_BITS) |     0, CAT_CNST | SLS_ENABLED   | US_ENABLED   | EIM_DISABLED | PTP_NONE         },</v>
      </c>
    </row>
    <row r="174" spans="1:1">
      <c r="A174" s="133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IF(SOURCE!$R$2-LEN(SOURCE!C174) &gt;= 0, REPT(" ",SOURCE!$R$2-LEN(SOURCE!C174)), "")&amp;
      SOURCE!D174&amp;", "&amp; IF(SOURCE!$S$2-LEN(SOURCE!D174) &gt;= 0, REPT(" ",SOURCE!$S$2-LEN(SOURCE!D174)), "")&amp;
      SOURCE!E174&amp;", "&amp; IF(SOURCE!$T$2-LEN(SOURCE!E174) &gt;=0, REPT(" ",SOURCE!$T$2-LEN(SOURCE!E174)), "")&amp;
      SOURCE!F174&amp;", "&amp; IF(SOURCE!$U$2-LEN(SOURCE!F174) &gt;= 0, REPT(" ",SOURCE!$U$2-LEN(SOURCE!F174)+2), "")&amp;"("&amp;
      SUBSTITUTE(TEXT(SOURCE!G174,"??0"),"  ","")&amp;" &lt;&lt; TAM_MAX_BITS) |"&amp; IF(SOURCE!$V$2-3 &gt;= 0, REPT(" ",MAX(1,SOURCE!$V$2-5+4+1-1-LEN(  IF(ISTEXT(SOURCE!H174),SOURCE!H174,  SUBSTITUTE(SUBSTITUTE(TEXT(SOURCE!H174,"????0"),"  ","")," ",""))   ))), "")&amp;
       IF(ISTEXT(SOURCE!H174),SOURCE!H174, SUBSTITUTE(SUBSTITUTE(TEXT(SOURCE!H174,"????0"),"  ","")," ",""))   &amp;","&amp; IF(SOURCE!$W$2-3 &gt;= 0, REPT(" ",SOURCE!$W$2-3-5), "")&amp;
      SOURCE!I174&amp;
" | "&amp; IF(SOURCE!$X$2-LEN(SOURCE!I174) &gt;= 0, REPT(" ",SOURCE!$X$2-LEN(SOURCE!I174)), "")&amp;
      SOURCE!J174&amp;      IF(SOURCE!$Y$2-LEN(SOURCE!J174) &gt;= 0, REPT(" ",SOURCE!$Y$2-LEN(SOURCE!J174)), "")&amp;
" | "&amp; IF(SOURCE!$X$2-LEN(SOURCE!I174) &gt;= 0, REPT(" ",SOURCE!$X$2-LEN(SOURCE!I174)), "")&amp;
      SOURCE!K174&amp;      IF(SOURCE!$Y$2-LEN(SOURCE!K174) &gt;= 0, REPT(" ",SOURCE!$Z$2-LEN(SOURCE!K174)), "")&amp;
" | "&amp; SOURCE!L174&amp;      IF(SOURCE!$AB$2-LEN(SOURCE!L174) &gt;= 0, REPT(" ",SOURCE!$AB$2-LEN(SOURCE!L174)), "")&amp;
" | "&amp; SOURCE!M174&amp;      IF(SOURCE!$AC$2-LEN(SOURCE!M174) &gt;= 0, REPT(" ",SOURCE!$AC$2-LEN(SOURCE!M174)), "")&amp;
      "},"&amp;IF(SOURCE!O174&lt;&gt;"",""&amp;SOURCE!O174,"")
 )
)
)</f>
        <v>/*  165 */  { fnConstant,                   37,                          "p" STD_SUB_0,                                 "p" STD_SUB_0,                                 (0 &lt;&lt; TAM_MAX_BITS) |     0, CAT_CNST | SLS_ENABLED   | US_ENABLED   | EIM_DISABLED | PTP_NONE         },</v>
      </c>
    </row>
    <row r="175" spans="1:1">
      <c r="A175" s="133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IF(SOURCE!$R$2-LEN(SOURCE!C175) &gt;= 0, REPT(" ",SOURCE!$R$2-LEN(SOURCE!C175)), "")&amp;
      SOURCE!D175&amp;", "&amp; IF(SOURCE!$S$2-LEN(SOURCE!D175) &gt;= 0, REPT(" ",SOURCE!$S$2-LEN(SOURCE!D175)), "")&amp;
      SOURCE!E175&amp;", "&amp; IF(SOURCE!$T$2-LEN(SOURCE!E175) &gt;=0, REPT(" ",SOURCE!$T$2-LEN(SOURCE!E175)), "")&amp;
      SOURCE!F175&amp;", "&amp; IF(SOURCE!$U$2-LEN(SOURCE!F175) &gt;= 0, REPT(" ",SOURCE!$U$2-LEN(SOURCE!F175)+2), "")&amp;"("&amp;
      SUBSTITUTE(TEXT(SOURCE!G175,"??0"),"  ","")&amp;" &lt;&lt; TAM_MAX_BITS) |"&amp; IF(SOURCE!$V$2-3 &gt;= 0, REPT(" ",MAX(1,SOURCE!$V$2-5+4+1-1-LEN(  IF(ISTEXT(SOURCE!H175),SOURCE!H175,  SUBSTITUTE(SUBSTITUTE(TEXT(SOURCE!H175,"????0"),"  ","")," ",""))   ))), "")&amp;
       IF(ISTEXT(SOURCE!H175),SOURCE!H175, SUBSTITUTE(SUBSTITUTE(TEXT(SOURCE!H175,"????0"),"  ","")," ",""))   &amp;","&amp; IF(SOURCE!$W$2-3 &gt;= 0, REPT(" ",SOURCE!$W$2-3-5), "")&amp;
      SOURCE!I175&amp;
" | "&amp; IF(SOURCE!$X$2-LEN(SOURCE!I175) &gt;= 0, REPT(" ",SOURCE!$X$2-LEN(SOURCE!I175)), "")&amp;
      SOURCE!J175&amp;      IF(SOURCE!$Y$2-LEN(SOURCE!J175) &gt;= 0, REPT(" ",SOURCE!$Y$2-LEN(SOURCE!J175)), "")&amp;
" | "&amp; IF(SOURCE!$X$2-LEN(SOURCE!I175) &gt;= 0, REPT(" ",SOURCE!$X$2-LEN(SOURCE!I175)), "")&amp;
      SOURCE!K175&amp;      IF(SOURCE!$Y$2-LEN(SOURCE!K175) &gt;= 0, REPT(" ",SOURCE!$Z$2-LEN(SOURCE!K175)), "")&amp;
" | "&amp; SOURCE!L175&amp;      IF(SOURCE!$AB$2-LEN(SOURCE!L175) &gt;= 0, REPT(" ",SOURCE!$AB$2-LEN(SOURCE!L175)), "")&amp;
" | "&amp; SOURCE!M175&amp;      IF(SOURCE!$AC$2-LEN(SOURCE!M175) &gt;= 0, REPT(" ",SOURCE!$AC$2-LEN(SOURCE!M175)), "")&amp;
      "},"&amp;IF(SOURCE!O175&lt;&gt;"",""&amp;SOURCE!O175,"")
 )
)
)</f>
        <v>/*  166 */  { fnConstant,                   38,                          "R",                                           "R",                                           (0 &lt;&lt; TAM_MAX_BITS) |     0, CAT_CNST | SLS_ENABLED   | US_ENABLED   | EIM_DISABLED | PTP_NONE         },</v>
      </c>
    </row>
    <row r="176" spans="1:1">
      <c r="A176" s="133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IF(SOURCE!$R$2-LEN(SOURCE!C176) &gt;= 0, REPT(" ",SOURCE!$R$2-LEN(SOURCE!C176)), "")&amp;
      SOURCE!D176&amp;", "&amp; IF(SOURCE!$S$2-LEN(SOURCE!D176) &gt;= 0, REPT(" ",SOURCE!$S$2-LEN(SOURCE!D176)), "")&amp;
      SOURCE!E176&amp;", "&amp; IF(SOURCE!$T$2-LEN(SOURCE!E176) &gt;=0, REPT(" ",SOURCE!$T$2-LEN(SOURCE!E176)), "")&amp;
      SOURCE!F176&amp;", "&amp; IF(SOURCE!$U$2-LEN(SOURCE!F176) &gt;= 0, REPT(" ",SOURCE!$U$2-LEN(SOURCE!F176)+2), "")&amp;"("&amp;
      SUBSTITUTE(TEXT(SOURCE!G176,"??0"),"  ","")&amp;" &lt;&lt; TAM_MAX_BITS) |"&amp; IF(SOURCE!$V$2-3 &gt;= 0, REPT(" ",MAX(1,SOURCE!$V$2-5+4+1-1-LEN(  IF(ISTEXT(SOURCE!H176),SOURCE!H176,  SUBSTITUTE(SUBSTITUTE(TEXT(SOURCE!H176,"????0"),"  ","")," ",""))   ))), "")&amp;
       IF(ISTEXT(SOURCE!H176),SOURCE!H176, SUBSTITUTE(SUBSTITUTE(TEXT(SOURCE!H176,"????0"),"  ","")," ",""))   &amp;","&amp; IF(SOURCE!$W$2-3 &gt;= 0, REPT(" ",SOURCE!$W$2-3-5), "")&amp;
      SOURCE!I176&amp;
" | "&amp; IF(SOURCE!$X$2-LEN(SOURCE!I176) &gt;= 0, REPT(" ",SOURCE!$X$2-LEN(SOURCE!I176)), "")&amp;
      SOURCE!J176&amp;      IF(SOURCE!$Y$2-LEN(SOURCE!J176) &gt;= 0, REPT(" ",SOURCE!$Y$2-LEN(SOURCE!J176)), "")&amp;
" | "&amp; IF(SOURCE!$X$2-LEN(SOURCE!I176) &gt;= 0, REPT(" ",SOURCE!$X$2-LEN(SOURCE!I176)), "")&amp;
      SOURCE!K176&amp;      IF(SOURCE!$Y$2-LEN(SOURCE!K176) &gt;= 0, REPT(" ",SOURCE!$Z$2-LEN(SOURCE!K176)), "")&amp;
" | "&amp; SOURCE!L176&amp;      IF(SOURCE!$AB$2-LEN(SOURCE!L176) &gt;= 0, REPT(" ",SOURCE!$AB$2-LEN(SOURCE!L176)), "")&amp;
" | "&amp; SOURCE!M176&amp;      IF(SOURCE!$AC$2-LEN(SOURCE!M176) &gt;= 0, REPT(" ",SOURCE!$AC$2-LEN(SOURCE!M176)), "")&amp;
      "},"&amp;IF(SOURCE!O176&lt;&gt;"",""&amp;SOURCE!O176,"")
 )
)
)</f>
        <v>/*  167 */  { fnConstant,                   39,                          "r" STD_SUB_e,                                 "r" STD_SUB_e,                                 (0 &lt;&lt; TAM_MAX_BITS) |     0, CAT_CNST | SLS_ENABLED   | US_ENABLED   | EIM_DISABLED | PTP_NONE         },</v>
      </c>
    </row>
    <row r="177" spans="1:1">
      <c r="A177" s="133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IF(SOURCE!$R$2-LEN(SOURCE!C177) &gt;= 0, REPT(" ",SOURCE!$R$2-LEN(SOURCE!C177)), "")&amp;
      SOURCE!D177&amp;", "&amp; IF(SOURCE!$S$2-LEN(SOURCE!D177) &gt;= 0, REPT(" ",SOURCE!$S$2-LEN(SOURCE!D177)), "")&amp;
      SOURCE!E177&amp;", "&amp; IF(SOURCE!$T$2-LEN(SOURCE!E177) &gt;=0, REPT(" ",SOURCE!$T$2-LEN(SOURCE!E177)), "")&amp;
      SOURCE!F177&amp;", "&amp; IF(SOURCE!$U$2-LEN(SOURCE!F177) &gt;= 0, REPT(" ",SOURCE!$U$2-LEN(SOURCE!F177)+2), "")&amp;"("&amp;
      SUBSTITUTE(TEXT(SOURCE!G177,"??0"),"  ","")&amp;" &lt;&lt; TAM_MAX_BITS) |"&amp; IF(SOURCE!$V$2-3 &gt;= 0, REPT(" ",MAX(1,SOURCE!$V$2-5+4+1-1-LEN(  IF(ISTEXT(SOURCE!H177),SOURCE!H177,  SUBSTITUTE(SUBSTITUTE(TEXT(SOURCE!H177,"????0"),"  ","")," ",""))   ))), "")&amp;
       IF(ISTEXT(SOURCE!H177),SOURCE!H177, SUBSTITUTE(SUBSTITUTE(TEXT(SOURCE!H177,"????0"),"  ","")," ",""))   &amp;","&amp; IF(SOURCE!$W$2-3 &gt;= 0, REPT(" ",SOURCE!$W$2-3-5), "")&amp;
      SOURCE!I177&amp;
" | "&amp; IF(SOURCE!$X$2-LEN(SOURCE!I177) &gt;= 0, REPT(" ",SOURCE!$X$2-LEN(SOURCE!I177)), "")&amp;
      SOURCE!J177&amp;      IF(SOURCE!$Y$2-LEN(SOURCE!J177) &gt;= 0, REPT(" ",SOURCE!$Y$2-LEN(SOURCE!J177)), "")&amp;
" | "&amp; IF(SOURCE!$X$2-LEN(SOURCE!I177) &gt;= 0, REPT(" ",SOURCE!$X$2-LEN(SOURCE!I177)), "")&amp;
      SOURCE!K177&amp;      IF(SOURCE!$Y$2-LEN(SOURCE!K177) &gt;= 0, REPT(" ",SOURCE!$Z$2-LEN(SOURCE!K177)), "")&amp;
" | "&amp; SOURCE!L177&amp;      IF(SOURCE!$AB$2-LEN(SOURCE!L177) &gt;= 0, REPT(" ",SOURCE!$AB$2-LEN(SOURCE!L177)), "")&amp;
" | "&amp; SOURCE!M177&amp;      IF(SOURCE!$AC$2-LEN(SOURCE!M177) &gt;= 0, REPT(" ",SOURCE!$AC$2-LEN(SOURCE!M177)), "")&amp;
      "},"&amp;IF(SOURCE!O177&lt;&gt;"",""&amp;SOURCE!O177,"")
 )
)
)</f>
        <v>/*  168 */  { fnConstant,                   40,                          "R" STD_SUB_K,                                 "R" STD_SUB_K,                                 (0 &lt;&lt; TAM_MAX_BITS) |     0, CAT_CNST | SLS_ENABLED   | US_ENABLED   | EIM_DISABLED | PTP_NONE         },</v>
      </c>
    </row>
    <row r="178" spans="1:1">
      <c r="A178" s="133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IF(SOURCE!$R$2-LEN(SOURCE!C178) &gt;= 0, REPT(" ",SOURCE!$R$2-LEN(SOURCE!C178)), "")&amp;
      SOURCE!D178&amp;", "&amp; IF(SOURCE!$S$2-LEN(SOURCE!D178) &gt;= 0, REPT(" ",SOURCE!$S$2-LEN(SOURCE!D178)), "")&amp;
      SOURCE!E178&amp;", "&amp; IF(SOURCE!$T$2-LEN(SOURCE!E178) &gt;=0, REPT(" ",SOURCE!$T$2-LEN(SOURCE!E178)), "")&amp;
      SOURCE!F178&amp;", "&amp; IF(SOURCE!$U$2-LEN(SOURCE!F178) &gt;= 0, REPT(" ",SOURCE!$U$2-LEN(SOURCE!F178)+2), "")&amp;"("&amp;
      SUBSTITUTE(TEXT(SOURCE!G178,"??0"),"  ","")&amp;" &lt;&lt; TAM_MAX_BITS) |"&amp; IF(SOURCE!$V$2-3 &gt;= 0, REPT(" ",MAX(1,SOURCE!$V$2-5+4+1-1-LEN(  IF(ISTEXT(SOURCE!H178),SOURCE!H178,  SUBSTITUTE(SUBSTITUTE(TEXT(SOURCE!H178,"????0"),"  ","")," ",""))   ))), "")&amp;
       IF(ISTEXT(SOURCE!H178),SOURCE!H178, SUBSTITUTE(SUBSTITUTE(TEXT(SOURCE!H178,"????0"),"  ","")," ",""))   &amp;","&amp; IF(SOURCE!$W$2-3 &gt;= 0, REPT(" ",SOURCE!$W$2-3-5), "")&amp;
      SOURCE!I178&amp;
" | "&amp; IF(SOURCE!$X$2-LEN(SOURCE!I178) &gt;= 0, REPT(" ",SOURCE!$X$2-LEN(SOURCE!I178)), "")&amp;
      SOURCE!J178&amp;      IF(SOURCE!$Y$2-LEN(SOURCE!J178) &gt;= 0, REPT(" ",SOURCE!$Y$2-LEN(SOURCE!J178)), "")&amp;
" | "&amp; IF(SOURCE!$X$2-LEN(SOURCE!I178) &gt;= 0, REPT(" ",SOURCE!$X$2-LEN(SOURCE!I178)), "")&amp;
      SOURCE!K178&amp;      IF(SOURCE!$Y$2-LEN(SOURCE!K178) &gt;= 0, REPT(" ",SOURCE!$Z$2-LEN(SOURCE!K178)), "")&amp;
" | "&amp; SOURCE!L178&amp;      IF(SOURCE!$AB$2-LEN(SOURCE!L178) &gt;= 0, REPT(" ",SOURCE!$AB$2-LEN(SOURCE!L178)), "")&amp;
" | "&amp; SOURCE!M178&amp;      IF(SOURCE!$AC$2-LEN(SOURCE!M178) &gt;= 0, REPT(" ",SOURCE!$AC$2-LEN(SOURCE!M178)), "")&amp;
      "},"&amp;IF(SOURCE!O178&lt;&gt;"",""&amp;SOURCE!O178,"")
 )
)
)</f>
        <v>/*  169 */  { fnConstant,                   41,                          "R" STD_SUB_M STD_SUB_o STD_SUB_o STD_SUB_n,   "R" STD_SUB_M STD_SUB_o STD_SUB_o STD_SUB_n,   (0 &lt;&lt; TAM_MAX_BITS) |     0, CAT_CNST | SLS_ENABLED   | US_ENABLED   | EIM_DISABLED | PTP_NONE         },</v>
      </c>
    </row>
    <row r="179" spans="1:1">
      <c r="A179" s="133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IF(SOURCE!$R$2-LEN(SOURCE!C179) &gt;= 0, REPT(" ",SOURCE!$R$2-LEN(SOURCE!C179)), "")&amp;
      SOURCE!D179&amp;", "&amp; IF(SOURCE!$S$2-LEN(SOURCE!D179) &gt;= 0, REPT(" ",SOURCE!$S$2-LEN(SOURCE!D179)), "")&amp;
      SOURCE!E179&amp;", "&amp; IF(SOURCE!$T$2-LEN(SOURCE!E179) &gt;=0, REPT(" ",SOURCE!$T$2-LEN(SOURCE!E179)), "")&amp;
      SOURCE!F179&amp;", "&amp; IF(SOURCE!$U$2-LEN(SOURCE!F179) &gt;= 0, REPT(" ",SOURCE!$U$2-LEN(SOURCE!F179)+2), "")&amp;"("&amp;
      SUBSTITUTE(TEXT(SOURCE!G179,"??0"),"  ","")&amp;" &lt;&lt; TAM_MAX_BITS) |"&amp; IF(SOURCE!$V$2-3 &gt;= 0, REPT(" ",MAX(1,SOURCE!$V$2-5+4+1-1-LEN(  IF(ISTEXT(SOURCE!H179),SOURCE!H179,  SUBSTITUTE(SUBSTITUTE(TEXT(SOURCE!H179,"????0"),"  ","")," ",""))   ))), "")&amp;
       IF(ISTEXT(SOURCE!H179),SOURCE!H179, SUBSTITUTE(SUBSTITUTE(TEXT(SOURCE!H179,"????0"),"  ","")," ",""))   &amp;","&amp; IF(SOURCE!$W$2-3 &gt;= 0, REPT(" ",SOURCE!$W$2-3-5), "")&amp;
      SOURCE!I179&amp;
" | "&amp; IF(SOURCE!$X$2-LEN(SOURCE!I179) &gt;= 0, REPT(" ",SOURCE!$X$2-LEN(SOURCE!I179)), "")&amp;
      SOURCE!J179&amp;      IF(SOURCE!$Y$2-LEN(SOURCE!J179) &gt;= 0, REPT(" ",SOURCE!$Y$2-LEN(SOURCE!J179)), "")&amp;
" | "&amp; IF(SOURCE!$X$2-LEN(SOURCE!I179) &gt;= 0, REPT(" ",SOURCE!$X$2-LEN(SOURCE!I179)), "")&amp;
      SOURCE!K179&amp;      IF(SOURCE!$Y$2-LEN(SOURCE!K179) &gt;= 0, REPT(" ",SOURCE!$Z$2-LEN(SOURCE!K179)), "")&amp;
" | "&amp; SOURCE!L179&amp;      IF(SOURCE!$AB$2-LEN(SOURCE!L179) &gt;= 0, REPT(" ",SOURCE!$AB$2-LEN(SOURCE!L179)), "")&amp;
" | "&amp; SOURCE!M179&amp;      IF(SOURCE!$AC$2-LEN(SOURCE!M179) &gt;= 0, REPT(" ",SOURCE!$AC$2-LEN(SOURCE!M179)), "")&amp;
      "},"&amp;IF(SOURCE!O179&lt;&gt;"",""&amp;SOURCE!O179,"")
 )
)
)</f>
        <v>/*  170 */  { fnConstant,                   42,                          "R" STD_SUB_INFINITY,                          "R" STD_SUB_INFINITY,                          (0 &lt;&lt; TAM_MAX_BITS) |     0, CAT_CNST | SLS_ENABLED   | US_ENABLED   | EIM_DISABLED | PTP_NONE         },</v>
      </c>
    </row>
    <row r="180" spans="1:1">
      <c r="A180" s="133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IF(SOURCE!$R$2-LEN(SOURCE!C180) &gt;= 0, REPT(" ",SOURCE!$R$2-LEN(SOURCE!C180)), "")&amp;
      SOURCE!D180&amp;", "&amp; IF(SOURCE!$S$2-LEN(SOURCE!D180) &gt;= 0, REPT(" ",SOURCE!$S$2-LEN(SOURCE!D180)), "")&amp;
      SOURCE!E180&amp;", "&amp; IF(SOURCE!$T$2-LEN(SOURCE!E180) &gt;=0, REPT(" ",SOURCE!$T$2-LEN(SOURCE!E180)), "")&amp;
      SOURCE!F180&amp;", "&amp; IF(SOURCE!$U$2-LEN(SOURCE!F180) &gt;= 0, REPT(" ",SOURCE!$U$2-LEN(SOURCE!F180)+2), "")&amp;"("&amp;
      SUBSTITUTE(TEXT(SOURCE!G180,"??0"),"  ","")&amp;" &lt;&lt; TAM_MAX_BITS) |"&amp; IF(SOURCE!$V$2-3 &gt;= 0, REPT(" ",MAX(1,SOURCE!$V$2-5+4+1-1-LEN(  IF(ISTEXT(SOURCE!H180),SOURCE!H180,  SUBSTITUTE(SUBSTITUTE(TEXT(SOURCE!H180,"????0"),"  ","")," ",""))   ))), "")&amp;
       IF(ISTEXT(SOURCE!H180),SOURCE!H180, SUBSTITUTE(SUBSTITUTE(TEXT(SOURCE!H180,"????0"),"  ","")," ",""))   &amp;","&amp; IF(SOURCE!$W$2-3 &gt;= 0, REPT(" ",SOURCE!$W$2-3-5), "")&amp;
      SOURCE!I180&amp;
" | "&amp; IF(SOURCE!$X$2-LEN(SOURCE!I180) &gt;= 0, REPT(" ",SOURCE!$X$2-LEN(SOURCE!I180)), "")&amp;
      SOURCE!J180&amp;      IF(SOURCE!$Y$2-LEN(SOURCE!J180) &gt;= 0, REPT(" ",SOURCE!$Y$2-LEN(SOURCE!J180)), "")&amp;
" | "&amp; IF(SOURCE!$X$2-LEN(SOURCE!I180) &gt;= 0, REPT(" ",SOURCE!$X$2-LEN(SOURCE!I180)), "")&amp;
      SOURCE!K180&amp;      IF(SOURCE!$Y$2-LEN(SOURCE!K180) &gt;= 0, REPT(" ",SOURCE!$Z$2-LEN(SOURCE!K180)), "")&amp;
" | "&amp; SOURCE!L180&amp;      IF(SOURCE!$AB$2-LEN(SOURCE!L180) &gt;= 0, REPT(" ",SOURCE!$AB$2-LEN(SOURCE!L180)), "")&amp;
" | "&amp; SOURCE!M180&amp;      IF(SOURCE!$AC$2-LEN(SOURCE!M180) &gt;= 0, REPT(" ",SOURCE!$AC$2-LEN(SOURCE!M180)), "")&amp;
      "},"&amp;IF(SOURCE!O180&lt;&gt;"",""&amp;SOURCE!O180,"")
 )
)
)</f>
        <v>/*  171 */  { fnConstant,                   43,                          "R" STD_SUB_SUN,                               "R" STD_SUB_SUN,                               (0 &lt;&lt; TAM_MAX_BITS) |     0, CAT_CNST | SLS_ENABLED   | US_ENABLED   | EIM_DISABLED | PTP_NONE         },</v>
      </c>
    </row>
    <row r="181" spans="1:1">
      <c r="A181" s="133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IF(SOURCE!$R$2-LEN(SOURCE!C181) &gt;= 0, REPT(" ",SOURCE!$R$2-LEN(SOURCE!C181)), "")&amp;
      SOURCE!D181&amp;", "&amp; IF(SOURCE!$S$2-LEN(SOURCE!D181) &gt;= 0, REPT(" ",SOURCE!$S$2-LEN(SOURCE!D181)), "")&amp;
      SOURCE!E181&amp;", "&amp; IF(SOURCE!$T$2-LEN(SOURCE!E181) &gt;=0, REPT(" ",SOURCE!$T$2-LEN(SOURCE!E181)), "")&amp;
      SOURCE!F181&amp;", "&amp; IF(SOURCE!$U$2-LEN(SOURCE!F181) &gt;= 0, REPT(" ",SOURCE!$U$2-LEN(SOURCE!F181)+2), "")&amp;"("&amp;
      SUBSTITUTE(TEXT(SOURCE!G181,"??0"),"  ","")&amp;" &lt;&lt; TAM_MAX_BITS) |"&amp; IF(SOURCE!$V$2-3 &gt;= 0, REPT(" ",MAX(1,SOURCE!$V$2-5+4+1-1-LEN(  IF(ISTEXT(SOURCE!H181),SOURCE!H181,  SUBSTITUTE(SUBSTITUTE(TEXT(SOURCE!H181,"????0"),"  ","")," ",""))   ))), "")&amp;
       IF(ISTEXT(SOURCE!H181),SOURCE!H181, SUBSTITUTE(SUBSTITUTE(TEXT(SOURCE!H181,"????0"),"  ","")," ",""))   &amp;","&amp; IF(SOURCE!$W$2-3 &gt;= 0, REPT(" ",SOURCE!$W$2-3-5), "")&amp;
      SOURCE!I181&amp;
" | "&amp; IF(SOURCE!$X$2-LEN(SOURCE!I181) &gt;= 0, REPT(" ",SOURCE!$X$2-LEN(SOURCE!I181)), "")&amp;
      SOURCE!J181&amp;      IF(SOURCE!$Y$2-LEN(SOURCE!J181) &gt;= 0, REPT(" ",SOURCE!$Y$2-LEN(SOURCE!J181)), "")&amp;
" | "&amp; IF(SOURCE!$X$2-LEN(SOURCE!I181) &gt;= 0, REPT(" ",SOURCE!$X$2-LEN(SOURCE!I181)), "")&amp;
      SOURCE!K181&amp;      IF(SOURCE!$Y$2-LEN(SOURCE!K181) &gt;= 0, REPT(" ",SOURCE!$Z$2-LEN(SOURCE!K181)), "")&amp;
" | "&amp; SOURCE!L181&amp;      IF(SOURCE!$AB$2-LEN(SOURCE!L181) &gt;= 0, REPT(" ",SOURCE!$AB$2-LEN(SOURCE!L181)), "")&amp;
" | "&amp; SOURCE!M181&amp;      IF(SOURCE!$AC$2-LEN(SOURCE!M181) &gt;= 0, REPT(" ",SOURCE!$AC$2-LEN(SOURCE!M181)), "")&amp;
      "},"&amp;IF(SOURCE!O181&lt;&gt;"",""&amp;SOURCE!O181,"")
 )
)
)</f>
        <v>/*  172 */  { fnConstant,                   44,                          "R" STD_SUB_EARTH,                             "R" STD_SUB_EARTH,                             (0 &lt;&lt; TAM_MAX_BITS) |     0, CAT_CNST | SLS_ENABLED   | US_ENABLED   | EIM_DISABLED | PTP_NONE         },</v>
      </c>
    </row>
    <row r="182" spans="1:1">
      <c r="A182" s="133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IF(SOURCE!$R$2-LEN(SOURCE!C182) &gt;= 0, REPT(" ",SOURCE!$R$2-LEN(SOURCE!C182)), "")&amp;
      SOURCE!D182&amp;", "&amp; IF(SOURCE!$S$2-LEN(SOURCE!D182) &gt;= 0, REPT(" ",SOURCE!$S$2-LEN(SOURCE!D182)), "")&amp;
      SOURCE!E182&amp;", "&amp; IF(SOURCE!$T$2-LEN(SOURCE!E182) &gt;=0, REPT(" ",SOURCE!$T$2-LEN(SOURCE!E182)), "")&amp;
      SOURCE!F182&amp;", "&amp; IF(SOURCE!$U$2-LEN(SOURCE!F182) &gt;= 0, REPT(" ",SOURCE!$U$2-LEN(SOURCE!F182)+2), "")&amp;"("&amp;
      SUBSTITUTE(TEXT(SOURCE!G182,"??0"),"  ","")&amp;" &lt;&lt; TAM_MAX_BITS) |"&amp; IF(SOURCE!$V$2-3 &gt;= 0, REPT(" ",MAX(1,SOURCE!$V$2-5+4+1-1-LEN(  IF(ISTEXT(SOURCE!H182),SOURCE!H182,  SUBSTITUTE(SUBSTITUTE(TEXT(SOURCE!H182,"????0"),"  ","")," ",""))   ))), "")&amp;
       IF(ISTEXT(SOURCE!H182),SOURCE!H182, SUBSTITUTE(SUBSTITUTE(TEXT(SOURCE!H182,"????0"),"  ","")," ",""))   &amp;","&amp; IF(SOURCE!$W$2-3 &gt;= 0, REPT(" ",SOURCE!$W$2-3-5), "")&amp;
      SOURCE!I182&amp;
" | "&amp; IF(SOURCE!$X$2-LEN(SOURCE!I182) &gt;= 0, REPT(" ",SOURCE!$X$2-LEN(SOURCE!I182)), "")&amp;
      SOURCE!J182&amp;      IF(SOURCE!$Y$2-LEN(SOURCE!J182) &gt;= 0, REPT(" ",SOURCE!$Y$2-LEN(SOURCE!J182)), "")&amp;
" | "&amp; IF(SOURCE!$X$2-LEN(SOURCE!I182) &gt;= 0, REPT(" ",SOURCE!$X$2-LEN(SOURCE!I182)), "")&amp;
      SOURCE!K182&amp;      IF(SOURCE!$Y$2-LEN(SOURCE!K182) &gt;= 0, REPT(" ",SOURCE!$Z$2-LEN(SOURCE!K182)), "")&amp;
" | "&amp; SOURCE!L182&amp;      IF(SOURCE!$AB$2-LEN(SOURCE!L182) &gt;= 0, REPT(" ",SOURCE!$AB$2-LEN(SOURCE!L182)), "")&amp;
" | "&amp; SOURCE!M182&amp;      IF(SOURCE!$AC$2-LEN(SOURCE!M182) &gt;= 0, REPT(" ",SOURCE!$AC$2-LEN(SOURCE!M182)), "")&amp;
      "},"&amp;IF(SOURCE!O182&lt;&gt;"",""&amp;SOURCE!O182,"")
 )
)
)</f>
        <v>/*  173 */  { fnConstant,                   45,                          "Sa",                                          "Sa",                                          (0 &lt;&lt; TAM_MAX_BITS) |     0, CAT_CNST | SLS_ENABLED   | US_ENABLED   | EIM_DISABLED | PTP_NONE         },</v>
      </c>
    </row>
    <row r="183" spans="1:1">
      <c r="A183" s="133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IF(SOURCE!$R$2-LEN(SOURCE!C183) &gt;= 0, REPT(" ",SOURCE!$R$2-LEN(SOURCE!C183)), "")&amp;
      SOURCE!D183&amp;", "&amp; IF(SOURCE!$S$2-LEN(SOURCE!D183) &gt;= 0, REPT(" ",SOURCE!$S$2-LEN(SOURCE!D183)), "")&amp;
      SOURCE!E183&amp;", "&amp; IF(SOURCE!$T$2-LEN(SOURCE!E183) &gt;=0, REPT(" ",SOURCE!$T$2-LEN(SOURCE!E183)), "")&amp;
      SOURCE!F183&amp;", "&amp; IF(SOURCE!$U$2-LEN(SOURCE!F183) &gt;= 0, REPT(" ",SOURCE!$U$2-LEN(SOURCE!F183)+2), "")&amp;"("&amp;
      SUBSTITUTE(TEXT(SOURCE!G183,"??0"),"  ","")&amp;" &lt;&lt; TAM_MAX_BITS) |"&amp; IF(SOURCE!$V$2-3 &gt;= 0, REPT(" ",MAX(1,SOURCE!$V$2-5+4+1-1-LEN(  IF(ISTEXT(SOURCE!H183),SOURCE!H183,  SUBSTITUTE(SUBSTITUTE(TEXT(SOURCE!H183,"????0"),"  ","")," ",""))   ))), "")&amp;
       IF(ISTEXT(SOURCE!H183),SOURCE!H183, SUBSTITUTE(SUBSTITUTE(TEXT(SOURCE!H183,"????0"),"  ","")," ",""))   &amp;","&amp; IF(SOURCE!$W$2-3 &gt;= 0, REPT(" ",SOURCE!$W$2-3-5), "")&amp;
      SOURCE!I183&amp;
" | "&amp; IF(SOURCE!$X$2-LEN(SOURCE!I183) &gt;= 0, REPT(" ",SOURCE!$X$2-LEN(SOURCE!I183)), "")&amp;
      SOURCE!J183&amp;      IF(SOURCE!$Y$2-LEN(SOURCE!J183) &gt;= 0, REPT(" ",SOURCE!$Y$2-LEN(SOURCE!J183)), "")&amp;
" | "&amp; IF(SOURCE!$X$2-LEN(SOURCE!I183) &gt;= 0, REPT(" ",SOURCE!$X$2-LEN(SOURCE!I183)), "")&amp;
      SOURCE!K183&amp;      IF(SOURCE!$Y$2-LEN(SOURCE!K183) &gt;= 0, REPT(" ",SOURCE!$Z$2-LEN(SOURCE!K183)), "")&amp;
" | "&amp; SOURCE!L183&amp;      IF(SOURCE!$AB$2-LEN(SOURCE!L183) &gt;= 0, REPT(" ",SOURCE!$AB$2-LEN(SOURCE!L183)), "")&amp;
" | "&amp; SOURCE!M183&amp;      IF(SOURCE!$AC$2-LEN(SOURCE!M183) &gt;= 0, REPT(" ",SOURCE!$AC$2-LEN(SOURCE!M183)), "")&amp;
      "},"&amp;IF(SOURCE!O183&lt;&gt;"",""&amp;SOURCE!O183,"")
 )
)
)</f>
        <v>/*  174 */  { fnConstant,                   46,                          "Sb",                                          "Sb",                                          (0 &lt;&lt; TAM_MAX_BITS) |     0, CAT_CNST | SLS_ENABLED   | US_ENABLED   | EIM_DISABLED | PTP_NONE         },</v>
      </c>
    </row>
    <row r="184" spans="1:1">
      <c r="A184" s="133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IF(SOURCE!$R$2-LEN(SOURCE!C184) &gt;= 0, REPT(" ",SOURCE!$R$2-LEN(SOURCE!C184)), "")&amp;
      SOURCE!D184&amp;", "&amp; IF(SOURCE!$S$2-LEN(SOURCE!D184) &gt;= 0, REPT(" ",SOURCE!$S$2-LEN(SOURCE!D184)), "")&amp;
      SOURCE!E184&amp;", "&amp; IF(SOURCE!$T$2-LEN(SOURCE!E184) &gt;=0, REPT(" ",SOURCE!$T$2-LEN(SOURCE!E184)), "")&amp;
      SOURCE!F184&amp;", "&amp; IF(SOURCE!$U$2-LEN(SOURCE!F184) &gt;= 0, REPT(" ",SOURCE!$U$2-LEN(SOURCE!F184)+2), "")&amp;"("&amp;
      SUBSTITUTE(TEXT(SOURCE!G184,"??0"),"  ","")&amp;" &lt;&lt; TAM_MAX_BITS) |"&amp; IF(SOURCE!$V$2-3 &gt;= 0, REPT(" ",MAX(1,SOURCE!$V$2-5+4+1-1-LEN(  IF(ISTEXT(SOURCE!H184),SOURCE!H184,  SUBSTITUTE(SUBSTITUTE(TEXT(SOURCE!H184,"????0"),"  ","")," ",""))   ))), "")&amp;
       IF(ISTEXT(SOURCE!H184),SOURCE!H184, SUBSTITUTE(SUBSTITUTE(TEXT(SOURCE!H184,"????0"),"  ","")," ",""))   &amp;","&amp; IF(SOURCE!$W$2-3 &gt;= 0, REPT(" ",SOURCE!$W$2-3-5), "")&amp;
      SOURCE!I184&amp;
" | "&amp; IF(SOURCE!$X$2-LEN(SOURCE!I184) &gt;= 0, REPT(" ",SOURCE!$X$2-LEN(SOURCE!I184)), "")&amp;
      SOURCE!J184&amp;      IF(SOURCE!$Y$2-LEN(SOURCE!J184) &gt;= 0, REPT(" ",SOURCE!$Y$2-LEN(SOURCE!J184)), "")&amp;
" | "&amp; IF(SOURCE!$X$2-LEN(SOURCE!I184) &gt;= 0, REPT(" ",SOURCE!$X$2-LEN(SOURCE!I184)), "")&amp;
      SOURCE!K184&amp;      IF(SOURCE!$Y$2-LEN(SOURCE!K184) &gt;= 0, REPT(" ",SOURCE!$Z$2-LEN(SOURCE!K184)), "")&amp;
" | "&amp; SOURCE!L184&amp;      IF(SOURCE!$AB$2-LEN(SOURCE!L184) &gt;= 0, REPT(" ",SOURCE!$AB$2-LEN(SOURCE!L184)), "")&amp;
" | "&amp; SOURCE!M184&amp;      IF(SOURCE!$AC$2-LEN(SOURCE!M184) &gt;= 0, REPT(" ",SOURCE!$AC$2-LEN(SOURCE!M184)), "")&amp;
      "},"&amp;IF(SOURCE!O184&lt;&gt;"",""&amp;SOURCE!O184,"")
 )
)
)</f>
        <v>/*  175 */  { fnConstant,                   47,                          "Se" STD_SUP_2,                                "Se" STD_SUP_2,                                (0 &lt;&lt; TAM_MAX_BITS) |     0, CAT_CNST | SLS_ENABLED   | US_ENABLED   | EIM_DISABLED | PTP_NONE         },</v>
      </c>
    </row>
    <row r="185" spans="1:1">
      <c r="A185" s="133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IF(SOURCE!$R$2-LEN(SOURCE!C185) &gt;= 0, REPT(" ",SOURCE!$R$2-LEN(SOURCE!C185)), "")&amp;
      SOURCE!D185&amp;", "&amp; IF(SOURCE!$S$2-LEN(SOURCE!D185) &gt;= 0, REPT(" ",SOURCE!$S$2-LEN(SOURCE!D185)), "")&amp;
      SOURCE!E185&amp;", "&amp; IF(SOURCE!$T$2-LEN(SOURCE!E185) &gt;=0, REPT(" ",SOURCE!$T$2-LEN(SOURCE!E185)), "")&amp;
      SOURCE!F185&amp;", "&amp; IF(SOURCE!$U$2-LEN(SOURCE!F185) &gt;= 0, REPT(" ",SOURCE!$U$2-LEN(SOURCE!F185)+2), "")&amp;"("&amp;
      SUBSTITUTE(TEXT(SOURCE!G185,"??0"),"  ","")&amp;" &lt;&lt; TAM_MAX_BITS) |"&amp; IF(SOURCE!$V$2-3 &gt;= 0, REPT(" ",MAX(1,SOURCE!$V$2-5+4+1-1-LEN(  IF(ISTEXT(SOURCE!H185),SOURCE!H185,  SUBSTITUTE(SUBSTITUTE(TEXT(SOURCE!H185,"????0"),"  ","")," ",""))   ))), "")&amp;
       IF(ISTEXT(SOURCE!H185),SOURCE!H185, SUBSTITUTE(SUBSTITUTE(TEXT(SOURCE!H185,"????0"),"  ","")," ",""))   &amp;","&amp; IF(SOURCE!$W$2-3 &gt;= 0, REPT(" ",SOURCE!$W$2-3-5), "")&amp;
      SOURCE!I185&amp;
" | "&amp; IF(SOURCE!$X$2-LEN(SOURCE!I185) &gt;= 0, REPT(" ",SOURCE!$X$2-LEN(SOURCE!I185)), "")&amp;
      SOURCE!J185&amp;      IF(SOURCE!$Y$2-LEN(SOURCE!J185) &gt;= 0, REPT(" ",SOURCE!$Y$2-LEN(SOURCE!J185)), "")&amp;
" | "&amp; IF(SOURCE!$X$2-LEN(SOURCE!I185) &gt;= 0, REPT(" ",SOURCE!$X$2-LEN(SOURCE!I185)), "")&amp;
      SOURCE!K185&amp;      IF(SOURCE!$Y$2-LEN(SOURCE!K185) &gt;= 0, REPT(" ",SOURCE!$Z$2-LEN(SOURCE!K185)), "")&amp;
" | "&amp; SOURCE!L185&amp;      IF(SOURCE!$AB$2-LEN(SOURCE!L185) &gt;= 0, REPT(" ",SOURCE!$AB$2-LEN(SOURCE!L185)), "")&amp;
" | "&amp; SOURCE!M185&amp;      IF(SOURCE!$AC$2-LEN(SOURCE!M185) &gt;= 0, REPT(" ",SOURCE!$AC$2-LEN(SOURCE!M185)), "")&amp;
      "},"&amp;IF(SOURCE!O185&lt;&gt;"",""&amp;SOURCE!O185,"")
 )
)
)</f>
        <v>/*  176 */  { fnConstant,                   48,                          "Se'" STD_SUP_2,                               "Se'" STD_SUP_2,                               (0 &lt;&lt; TAM_MAX_BITS) |     0, CAT_CNST | SLS_ENABLED   | US_ENABLED   | EIM_DISABLED | PTP_NONE         },</v>
      </c>
    </row>
    <row r="186" spans="1:1">
      <c r="A186" s="133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IF(SOURCE!$R$2-LEN(SOURCE!C186) &gt;= 0, REPT(" ",SOURCE!$R$2-LEN(SOURCE!C186)), "")&amp;
      SOURCE!D186&amp;", "&amp; IF(SOURCE!$S$2-LEN(SOURCE!D186) &gt;= 0, REPT(" ",SOURCE!$S$2-LEN(SOURCE!D186)), "")&amp;
      SOURCE!E186&amp;", "&amp; IF(SOURCE!$T$2-LEN(SOURCE!E186) &gt;=0, REPT(" ",SOURCE!$T$2-LEN(SOURCE!E186)), "")&amp;
      SOURCE!F186&amp;", "&amp; IF(SOURCE!$U$2-LEN(SOURCE!F186) &gt;= 0, REPT(" ",SOURCE!$U$2-LEN(SOURCE!F186)+2), "")&amp;"("&amp;
      SUBSTITUTE(TEXT(SOURCE!G186,"??0"),"  ","")&amp;" &lt;&lt; TAM_MAX_BITS) |"&amp; IF(SOURCE!$V$2-3 &gt;= 0, REPT(" ",MAX(1,SOURCE!$V$2-5+4+1-1-LEN(  IF(ISTEXT(SOURCE!H186),SOURCE!H186,  SUBSTITUTE(SUBSTITUTE(TEXT(SOURCE!H186,"????0"),"  ","")," ",""))   ))), "")&amp;
       IF(ISTEXT(SOURCE!H186),SOURCE!H186, SUBSTITUTE(SUBSTITUTE(TEXT(SOURCE!H186,"????0"),"  ","")," ",""))   &amp;","&amp; IF(SOURCE!$W$2-3 &gt;= 0, REPT(" ",SOURCE!$W$2-3-5), "")&amp;
      SOURCE!I186&amp;
" | "&amp; IF(SOURCE!$X$2-LEN(SOURCE!I186) &gt;= 0, REPT(" ",SOURCE!$X$2-LEN(SOURCE!I186)), "")&amp;
      SOURCE!J186&amp;      IF(SOURCE!$Y$2-LEN(SOURCE!J186) &gt;= 0, REPT(" ",SOURCE!$Y$2-LEN(SOURCE!J186)), "")&amp;
" | "&amp; IF(SOURCE!$X$2-LEN(SOURCE!I186) &gt;= 0, REPT(" ",SOURCE!$X$2-LEN(SOURCE!I186)), "")&amp;
      SOURCE!K186&amp;      IF(SOURCE!$Y$2-LEN(SOURCE!K186) &gt;= 0, REPT(" ",SOURCE!$Z$2-LEN(SOURCE!K186)), "")&amp;
" | "&amp; SOURCE!L186&amp;      IF(SOURCE!$AB$2-LEN(SOURCE!L186) &gt;= 0, REPT(" ",SOURCE!$AB$2-LEN(SOURCE!L186)), "")&amp;
" | "&amp; SOURCE!M186&amp;      IF(SOURCE!$AC$2-LEN(SOURCE!M186) &gt;= 0, REPT(" ",SOURCE!$AC$2-LEN(SOURCE!M186)), "")&amp;
      "},"&amp;IF(SOURCE!O186&lt;&gt;"",""&amp;SOURCE!O186,"")
 )
)
)</f>
        <v>/*  177 */  { fnConstant,                   49,                          "Sf" STD_SUP_MINUS_1,                          "Sf" STD_SUP_MINUS_1,                          (0 &lt;&lt; TAM_MAX_BITS) |     0, CAT_CNST | SLS_ENABLED   | US_ENABLED   | EIM_DISABLED | PTP_NONE         },</v>
      </c>
    </row>
    <row r="187" spans="1:1">
      <c r="A187" s="133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IF(SOURCE!$R$2-LEN(SOURCE!C187) &gt;= 0, REPT(" ",SOURCE!$R$2-LEN(SOURCE!C187)), "")&amp;
      SOURCE!D187&amp;", "&amp; IF(SOURCE!$S$2-LEN(SOURCE!D187) &gt;= 0, REPT(" ",SOURCE!$S$2-LEN(SOURCE!D187)), "")&amp;
      SOURCE!E187&amp;", "&amp; IF(SOURCE!$T$2-LEN(SOURCE!E187) &gt;=0, REPT(" ",SOURCE!$T$2-LEN(SOURCE!E187)), "")&amp;
      SOURCE!F187&amp;", "&amp; IF(SOURCE!$U$2-LEN(SOURCE!F187) &gt;= 0, REPT(" ",SOURCE!$U$2-LEN(SOURCE!F187)+2), "")&amp;"("&amp;
      SUBSTITUTE(TEXT(SOURCE!G187,"??0"),"  ","")&amp;" &lt;&lt; TAM_MAX_BITS) |"&amp; IF(SOURCE!$V$2-3 &gt;= 0, REPT(" ",MAX(1,SOURCE!$V$2-5+4+1-1-LEN(  IF(ISTEXT(SOURCE!H187),SOURCE!H187,  SUBSTITUTE(SUBSTITUTE(TEXT(SOURCE!H187,"????0"),"  ","")," ",""))   ))), "")&amp;
       IF(ISTEXT(SOURCE!H187),SOURCE!H187, SUBSTITUTE(SUBSTITUTE(TEXT(SOURCE!H187,"????0"),"  ","")," ",""))   &amp;","&amp; IF(SOURCE!$W$2-3 &gt;= 0, REPT(" ",SOURCE!$W$2-3-5), "")&amp;
      SOURCE!I187&amp;
" | "&amp; IF(SOURCE!$X$2-LEN(SOURCE!I187) &gt;= 0, REPT(" ",SOURCE!$X$2-LEN(SOURCE!I187)), "")&amp;
      SOURCE!J187&amp;      IF(SOURCE!$Y$2-LEN(SOURCE!J187) &gt;= 0, REPT(" ",SOURCE!$Y$2-LEN(SOURCE!J187)), "")&amp;
" | "&amp; IF(SOURCE!$X$2-LEN(SOURCE!I187) &gt;= 0, REPT(" ",SOURCE!$X$2-LEN(SOURCE!I187)), "")&amp;
      SOURCE!K187&amp;      IF(SOURCE!$Y$2-LEN(SOURCE!K187) &gt;= 0, REPT(" ",SOURCE!$Z$2-LEN(SOURCE!K187)), "")&amp;
" | "&amp; SOURCE!L187&amp;      IF(SOURCE!$AB$2-LEN(SOURCE!L187) &gt;= 0, REPT(" ",SOURCE!$AB$2-LEN(SOURCE!L187)), "")&amp;
" | "&amp; SOURCE!M187&amp;      IF(SOURCE!$AC$2-LEN(SOURCE!M187) &gt;= 0, REPT(" ",SOURCE!$AC$2-LEN(SOURCE!M187)), "")&amp;
      "},"&amp;IF(SOURCE!O187&lt;&gt;"",""&amp;SOURCE!O187,"")
 )
)
)</f>
        <v>/*  178 */  { fnConstant,                   50,                          "T" STD_SUB_0,                                 "T" STD_SUB_0,                                 (0 &lt;&lt; TAM_MAX_BITS) |     0, CAT_CNST | SLS_ENABLED   | US_ENABLED   | EIM_DISABLED | PTP_NONE         },</v>
      </c>
    </row>
    <row r="188" spans="1:1">
      <c r="A188" s="133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IF(SOURCE!$R$2-LEN(SOURCE!C188) &gt;= 0, REPT(" ",SOURCE!$R$2-LEN(SOURCE!C188)), "")&amp;
      SOURCE!D188&amp;", "&amp; IF(SOURCE!$S$2-LEN(SOURCE!D188) &gt;= 0, REPT(" ",SOURCE!$S$2-LEN(SOURCE!D188)), "")&amp;
      SOURCE!E188&amp;", "&amp; IF(SOURCE!$T$2-LEN(SOURCE!E188) &gt;=0, REPT(" ",SOURCE!$T$2-LEN(SOURCE!E188)), "")&amp;
      SOURCE!F188&amp;", "&amp; IF(SOURCE!$U$2-LEN(SOURCE!F188) &gt;= 0, REPT(" ",SOURCE!$U$2-LEN(SOURCE!F188)+2), "")&amp;"("&amp;
      SUBSTITUTE(TEXT(SOURCE!G188,"??0"),"  ","")&amp;" &lt;&lt; TAM_MAX_BITS) |"&amp; IF(SOURCE!$V$2-3 &gt;= 0, REPT(" ",MAX(1,SOURCE!$V$2-5+4+1-1-LEN(  IF(ISTEXT(SOURCE!H188),SOURCE!H188,  SUBSTITUTE(SUBSTITUTE(TEXT(SOURCE!H188,"????0"),"  ","")," ",""))   ))), "")&amp;
       IF(ISTEXT(SOURCE!H188),SOURCE!H188, SUBSTITUTE(SUBSTITUTE(TEXT(SOURCE!H188,"????0"),"  ","")," ",""))   &amp;","&amp; IF(SOURCE!$W$2-3 &gt;= 0, REPT(" ",SOURCE!$W$2-3-5), "")&amp;
      SOURCE!I188&amp;
" | "&amp; IF(SOURCE!$X$2-LEN(SOURCE!I188) &gt;= 0, REPT(" ",SOURCE!$X$2-LEN(SOURCE!I188)), "")&amp;
      SOURCE!J188&amp;      IF(SOURCE!$Y$2-LEN(SOURCE!J188) &gt;= 0, REPT(" ",SOURCE!$Y$2-LEN(SOURCE!J188)), "")&amp;
" | "&amp; IF(SOURCE!$X$2-LEN(SOURCE!I188) &gt;= 0, REPT(" ",SOURCE!$X$2-LEN(SOURCE!I188)), "")&amp;
      SOURCE!K188&amp;      IF(SOURCE!$Y$2-LEN(SOURCE!K188) &gt;= 0, REPT(" ",SOURCE!$Z$2-LEN(SOURCE!K188)), "")&amp;
" | "&amp; SOURCE!L188&amp;      IF(SOURCE!$AB$2-LEN(SOURCE!L188) &gt;= 0, REPT(" ",SOURCE!$AB$2-LEN(SOURCE!L188)), "")&amp;
" | "&amp; SOURCE!M188&amp;      IF(SOURCE!$AC$2-LEN(SOURCE!M188) &gt;= 0, REPT(" ",SOURCE!$AC$2-LEN(SOURCE!M188)), "")&amp;
      "},"&amp;IF(SOURCE!O188&lt;&gt;"",""&amp;SOURCE!O188,"")
 )
)
)</f>
        <v>/*  179 */  { fnConstant,                   51,                          "T" STD_SUB_p,                                 "T" STD_SUB_P,                                 (0 &lt;&lt; TAM_MAX_BITS) |     0, CAT_CNST | SLS_ENABLED   | US_ENABLED   | EIM_DISABLED | PTP_NONE         },</v>
      </c>
    </row>
    <row r="189" spans="1:1">
      <c r="A189" s="133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IF(SOURCE!$R$2-LEN(SOURCE!C189) &gt;= 0, REPT(" ",SOURCE!$R$2-LEN(SOURCE!C189)), "")&amp;
      SOURCE!D189&amp;", "&amp; IF(SOURCE!$S$2-LEN(SOURCE!D189) &gt;= 0, REPT(" ",SOURCE!$S$2-LEN(SOURCE!D189)), "")&amp;
      SOURCE!E189&amp;", "&amp; IF(SOURCE!$T$2-LEN(SOURCE!E189) &gt;=0, REPT(" ",SOURCE!$T$2-LEN(SOURCE!E189)), "")&amp;
      SOURCE!F189&amp;", "&amp; IF(SOURCE!$U$2-LEN(SOURCE!F189) &gt;= 0, REPT(" ",SOURCE!$U$2-LEN(SOURCE!F189)+2), "")&amp;"("&amp;
      SUBSTITUTE(TEXT(SOURCE!G189,"??0"),"  ","")&amp;" &lt;&lt; TAM_MAX_BITS) |"&amp; IF(SOURCE!$V$2-3 &gt;= 0, REPT(" ",MAX(1,SOURCE!$V$2-5+4+1-1-LEN(  IF(ISTEXT(SOURCE!H189),SOURCE!H189,  SUBSTITUTE(SUBSTITUTE(TEXT(SOURCE!H189,"????0"),"  ","")," ",""))   ))), "")&amp;
       IF(ISTEXT(SOURCE!H189),SOURCE!H189, SUBSTITUTE(SUBSTITUTE(TEXT(SOURCE!H189,"????0"),"  ","")," ",""))   &amp;","&amp; IF(SOURCE!$W$2-3 &gt;= 0, REPT(" ",SOURCE!$W$2-3-5), "")&amp;
      SOURCE!I189&amp;
" | "&amp; IF(SOURCE!$X$2-LEN(SOURCE!I189) &gt;= 0, REPT(" ",SOURCE!$X$2-LEN(SOURCE!I189)), "")&amp;
      SOURCE!J189&amp;      IF(SOURCE!$Y$2-LEN(SOURCE!J189) &gt;= 0, REPT(" ",SOURCE!$Y$2-LEN(SOURCE!J189)), "")&amp;
" | "&amp; IF(SOURCE!$X$2-LEN(SOURCE!I189) &gt;= 0, REPT(" ",SOURCE!$X$2-LEN(SOURCE!I189)), "")&amp;
      SOURCE!K189&amp;      IF(SOURCE!$Y$2-LEN(SOURCE!K189) &gt;= 0, REPT(" ",SOURCE!$Z$2-LEN(SOURCE!K189)), "")&amp;
" | "&amp; SOURCE!L189&amp;      IF(SOURCE!$AB$2-LEN(SOURCE!L189) &gt;= 0, REPT(" ",SOURCE!$AB$2-LEN(SOURCE!L189)), "")&amp;
" | "&amp; SOURCE!M189&amp;      IF(SOURCE!$AC$2-LEN(SOURCE!M189) &gt;= 0, REPT(" ",SOURCE!$AC$2-LEN(SOURCE!M189)), "")&amp;
      "},"&amp;IF(SOURCE!O189&lt;&gt;"",""&amp;SOURCE!O189,"")
 )
)
)</f>
        <v>/*  180 */  { fnConstant,                   52,                          "t" STD_SUB_P STD_SUB_L,                       "t" STD_SUB_P STD_SUB_L,                       (0 &lt;&lt; TAM_MAX_BITS) |     0, CAT_CNST | SLS_ENABLED   | US_ENABLED   | EIM_DISABLED | PTP_NONE         },</v>
      </c>
    </row>
    <row r="190" spans="1:1">
      <c r="A190" s="133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IF(SOURCE!$R$2-LEN(SOURCE!C190) &gt;= 0, REPT(" ",SOURCE!$R$2-LEN(SOURCE!C190)), "")&amp;
      SOURCE!D190&amp;", "&amp; IF(SOURCE!$S$2-LEN(SOURCE!D190) &gt;= 0, REPT(" ",SOURCE!$S$2-LEN(SOURCE!D190)), "")&amp;
      SOURCE!E190&amp;", "&amp; IF(SOURCE!$T$2-LEN(SOURCE!E190) &gt;=0, REPT(" ",SOURCE!$T$2-LEN(SOURCE!E190)), "")&amp;
      SOURCE!F190&amp;", "&amp; IF(SOURCE!$U$2-LEN(SOURCE!F190) &gt;= 0, REPT(" ",SOURCE!$U$2-LEN(SOURCE!F190)+2), "")&amp;"("&amp;
      SUBSTITUTE(TEXT(SOURCE!G190,"??0"),"  ","")&amp;" &lt;&lt; TAM_MAX_BITS) |"&amp; IF(SOURCE!$V$2-3 &gt;= 0, REPT(" ",MAX(1,SOURCE!$V$2-5+4+1-1-LEN(  IF(ISTEXT(SOURCE!H190),SOURCE!H190,  SUBSTITUTE(SUBSTITUTE(TEXT(SOURCE!H190,"????0"),"  ","")," ",""))   ))), "")&amp;
       IF(ISTEXT(SOURCE!H190),SOURCE!H190, SUBSTITUTE(SUBSTITUTE(TEXT(SOURCE!H190,"????0"),"  ","")," ",""))   &amp;","&amp; IF(SOURCE!$W$2-3 &gt;= 0, REPT(" ",SOURCE!$W$2-3-5), "")&amp;
      SOURCE!I190&amp;
" | "&amp; IF(SOURCE!$X$2-LEN(SOURCE!I190) &gt;= 0, REPT(" ",SOURCE!$X$2-LEN(SOURCE!I190)), "")&amp;
      SOURCE!J190&amp;      IF(SOURCE!$Y$2-LEN(SOURCE!J190) &gt;= 0, REPT(" ",SOURCE!$Y$2-LEN(SOURCE!J190)), "")&amp;
" | "&amp; IF(SOURCE!$X$2-LEN(SOURCE!I190) &gt;= 0, REPT(" ",SOURCE!$X$2-LEN(SOURCE!I190)), "")&amp;
      SOURCE!K190&amp;      IF(SOURCE!$Y$2-LEN(SOURCE!K190) &gt;= 0, REPT(" ",SOURCE!$Z$2-LEN(SOURCE!K190)), "")&amp;
" | "&amp; SOURCE!L190&amp;      IF(SOURCE!$AB$2-LEN(SOURCE!L190) &gt;= 0, REPT(" ",SOURCE!$AB$2-LEN(SOURCE!L190)), "")&amp;
" | "&amp; SOURCE!M190&amp;      IF(SOURCE!$AC$2-LEN(SOURCE!M190) &gt;= 0, REPT(" ",SOURCE!$AC$2-LEN(SOURCE!M190)), "")&amp;
      "},"&amp;IF(SOURCE!O190&lt;&gt;"",""&amp;SOURCE!O190,"")
 )
)
)</f>
        <v>/*  181 */  { fnConstant,                   53,                          "V" STD_SUB_m,                                 "V" STD_SUB_m,                                 (0 &lt;&lt; TAM_MAX_BITS) |     0, CAT_CNST | SLS_ENABLED   | US_ENABLED   | EIM_DISABLED | PTP_NONE         },</v>
      </c>
    </row>
    <row r="191" spans="1:1">
      <c r="A191" s="133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IF(SOURCE!$R$2-LEN(SOURCE!C191) &gt;= 0, REPT(" ",SOURCE!$R$2-LEN(SOURCE!C191)), "")&amp;
      SOURCE!D191&amp;", "&amp; IF(SOURCE!$S$2-LEN(SOURCE!D191) &gt;= 0, REPT(" ",SOURCE!$S$2-LEN(SOURCE!D191)), "")&amp;
      SOURCE!E191&amp;", "&amp; IF(SOURCE!$T$2-LEN(SOURCE!E191) &gt;=0, REPT(" ",SOURCE!$T$2-LEN(SOURCE!E191)), "")&amp;
      SOURCE!F191&amp;", "&amp; IF(SOURCE!$U$2-LEN(SOURCE!F191) &gt;= 0, REPT(" ",SOURCE!$U$2-LEN(SOURCE!F191)+2), "")&amp;"("&amp;
      SUBSTITUTE(TEXT(SOURCE!G191,"??0"),"  ","")&amp;" &lt;&lt; TAM_MAX_BITS) |"&amp; IF(SOURCE!$V$2-3 &gt;= 0, REPT(" ",MAX(1,SOURCE!$V$2-5+4+1-1-LEN(  IF(ISTEXT(SOURCE!H191),SOURCE!H191,  SUBSTITUTE(SUBSTITUTE(TEXT(SOURCE!H191,"????0"),"  ","")," ",""))   ))), "")&amp;
       IF(ISTEXT(SOURCE!H191),SOURCE!H191, SUBSTITUTE(SUBSTITUTE(TEXT(SOURCE!H191,"????0"),"  ","")," ",""))   &amp;","&amp; IF(SOURCE!$W$2-3 &gt;= 0, REPT(" ",SOURCE!$W$2-3-5), "")&amp;
      SOURCE!I191&amp;
" | "&amp; IF(SOURCE!$X$2-LEN(SOURCE!I191) &gt;= 0, REPT(" ",SOURCE!$X$2-LEN(SOURCE!I191)), "")&amp;
      SOURCE!J191&amp;      IF(SOURCE!$Y$2-LEN(SOURCE!J191) &gt;= 0, REPT(" ",SOURCE!$Y$2-LEN(SOURCE!J191)), "")&amp;
" | "&amp; IF(SOURCE!$X$2-LEN(SOURCE!I191) &gt;= 0, REPT(" ",SOURCE!$X$2-LEN(SOURCE!I191)), "")&amp;
      SOURCE!K191&amp;      IF(SOURCE!$Y$2-LEN(SOURCE!K191) &gt;= 0, REPT(" ",SOURCE!$Z$2-LEN(SOURCE!K191)), "")&amp;
" | "&amp; SOURCE!L191&amp;      IF(SOURCE!$AB$2-LEN(SOURCE!L191) &gt;= 0, REPT(" ",SOURCE!$AB$2-LEN(SOURCE!L191)), "")&amp;
" | "&amp; SOURCE!M191&amp;      IF(SOURCE!$AC$2-LEN(SOURCE!M191) &gt;= 0, REPT(" ",SOURCE!$AC$2-LEN(SOURCE!M191)), "")&amp;
      "},"&amp;IF(SOURCE!O191&lt;&gt;"",""&amp;SOURCE!O191,"")
 )
)
)</f>
        <v>/*  182 */  { fnConstant,                   54,                          "Z" STD_SUB_0,                                 "Z" STD_SUB_0,                                 (0 &lt;&lt; TAM_MAX_BITS) |     0, CAT_CNST | SLS_ENABLED   | US_ENABLED   | EIM_DISABLED | PTP_NONE         },</v>
      </c>
    </row>
    <row r="192" spans="1:1">
      <c r="A192" s="133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IF(SOURCE!$R$2-LEN(SOURCE!C192) &gt;= 0, REPT(" ",SOURCE!$R$2-LEN(SOURCE!C192)), "")&amp;
      SOURCE!D192&amp;", "&amp; IF(SOURCE!$S$2-LEN(SOURCE!D192) &gt;= 0, REPT(" ",SOURCE!$S$2-LEN(SOURCE!D192)), "")&amp;
      SOURCE!E192&amp;", "&amp; IF(SOURCE!$T$2-LEN(SOURCE!E192) &gt;=0, REPT(" ",SOURCE!$T$2-LEN(SOURCE!E192)), "")&amp;
      SOURCE!F192&amp;", "&amp; IF(SOURCE!$U$2-LEN(SOURCE!F192) &gt;= 0, REPT(" ",SOURCE!$U$2-LEN(SOURCE!F192)+2), "")&amp;"("&amp;
      SUBSTITUTE(TEXT(SOURCE!G192,"??0"),"  ","")&amp;" &lt;&lt; TAM_MAX_BITS) |"&amp; IF(SOURCE!$V$2-3 &gt;= 0, REPT(" ",MAX(1,SOURCE!$V$2-5+4+1-1-LEN(  IF(ISTEXT(SOURCE!H192),SOURCE!H192,  SUBSTITUTE(SUBSTITUTE(TEXT(SOURCE!H192,"????0"),"  ","")," ",""))   ))), "")&amp;
       IF(ISTEXT(SOURCE!H192),SOURCE!H192, SUBSTITUTE(SUBSTITUTE(TEXT(SOURCE!H192,"????0"),"  ","")," ",""))   &amp;","&amp; IF(SOURCE!$W$2-3 &gt;= 0, REPT(" ",SOURCE!$W$2-3-5), "")&amp;
      SOURCE!I192&amp;
" | "&amp; IF(SOURCE!$X$2-LEN(SOURCE!I192) &gt;= 0, REPT(" ",SOURCE!$X$2-LEN(SOURCE!I192)), "")&amp;
      SOURCE!J192&amp;      IF(SOURCE!$Y$2-LEN(SOURCE!J192) &gt;= 0, REPT(" ",SOURCE!$Y$2-LEN(SOURCE!J192)), "")&amp;
" | "&amp; IF(SOURCE!$X$2-LEN(SOURCE!I192) &gt;= 0, REPT(" ",SOURCE!$X$2-LEN(SOURCE!I192)), "")&amp;
      SOURCE!K192&amp;      IF(SOURCE!$Y$2-LEN(SOURCE!K192) &gt;= 0, REPT(" ",SOURCE!$Z$2-LEN(SOURCE!K192)), "")&amp;
" | "&amp; SOURCE!L192&amp;      IF(SOURCE!$AB$2-LEN(SOURCE!L192) &gt;= 0, REPT(" ",SOURCE!$AB$2-LEN(SOURCE!L192)), "")&amp;
" | "&amp; SOURCE!M192&amp;      IF(SOURCE!$AC$2-LEN(SOURCE!M192) &gt;= 0, REPT(" ",SOURCE!$AC$2-LEN(SOURCE!M192)), "")&amp;
      "},"&amp;IF(SOURCE!O192&lt;&gt;"",""&amp;SOURCE!O192,"")
 )
)
)</f>
        <v>/*  183 */  { fnConstant,                   55,                          STD_alpha,                                     STD_alpha,                                     (0 &lt;&lt; TAM_MAX_BITS) |     0, CAT_CNST | SLS_ENABLED   | US_ENABLED   | EIM_DISABLED | PTP_NONE         },</v>
      </c>
    </row>
    <row r="193" spans="1:1">
      <c r="A193" s="133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IF(SOURCE!$R$2-LEN(SOURCE!C193) &gt;= 0, REPT(" ",SOURCE!$R$2-LEN(SOURCE!C193)), "")&amp;
      SOURCE!D193&amp;", "&amp; IF(SOURCE!$S$2-LEN(SOURCE!D193) &gt;= 0, REPT(" ",SOURCE!$S$2-LEN(SOURCE!D193)), "")&amp;
      SOURCE!E193&amp;", "&amp; IF(SOURCE!$T$2-LEN(SOURCE!E193) &gt;=0, REPT(" ",SOURCE!$T$2-LEN(SOURCE!E193)), "")&amp;
      SOURCE!F193&amp;", "&amp; IF(SOURCE!$U$2-LEN(SOURCE!F193) &gt;= 0, REPT(" ",SOURCE!$U$2-LEN(SOURCE!F193)+2), "")&amp;"("&amp;
      SUBSTITUTE(TEXT(SOURCE!G193,"??0"),"  ","")&amp;" &lt;&lt; TAM_MAX_BITS) |"&amp; IF(SOURCE!$V$2-3 &gt;= 0, REPT(" ",MAX(1,SOURCE!$V$2-5+4+1-1-LEN(  IF(ISTEXT(SOURCE!H193),SOURCE!H193,  SUBSTITUTE(SUBSTITUTE(TEXT(SOURCE!H193,"????0"),"  ","")," ",""))   ))), "")&amp;
       IF(ISTEXT(SOURCE!H193),SOURCE!H193, SUBSTITUTE(SUBSTITUTE(TEXT(SOURCE!H193,"????0"),"  ","")," ",""))   &amp;","&amp; IF(SOURCE!$W$2-3 &gt;= 0, REPT(" ",SOURCE!$W$2-3-5), "")&amp;
      SOURCE!I193&amp;
" | "&amp; IF(SOURCE!$X$2-LEN(SOURCE!I193) &gt;= 0, REPT(" ",SOURCE!$X$2-LEN(SOURCE!I193)), "")&amp;
      SOURCE!J193&amp;      IF(SOURCE!$Y$2-LEN(SOURCE!J193) &gt;= 0, REPT(" ",SOURCE!$Y$2-LEN(SOURCE!J193)), "")&amp;
" | "&amp; IF(SOURCE!$X$2-LEN(SOURCE!I193) &gt;= 0, REPT(" ",SOURCE!$X$2-LEN(SOURCE!I193)), "")&amp;
      SOURCE!K193&amp;      IF(SOURCE!$Y$2-LEN(SOURCE!K193) &gt;= 0, REPT(" ",SOURCE!$Z$2-LEN(SOURCE!K193)), "")&amp;
" | "&amp; SOURCE!L193&amp;      IF(SOURCE!$AB$2-LEN(SOURCE!L193) &gt;= 0, REPT(" ",SOURCE!$AB$2-LEN(SOURCE!L193)), "")&amp;
" | "&amp; SOURCE!M193&amp;      IF(SOURCE!$AC$2-LEN(SOURCE!M193) &gt;= 0, REPT(" ",SOURCE!$AC$2-LEN(SOURCE!M193)), "")&amp;
      "},"&amp;IF(SOURCE!O193&lt;&gt;"",""&amp;SOURCE!O193,"")
 )
)
)</f>
        <v>/*  184 */  { fnConstant,                   56,                          STD_gamma,                                     STD_gamma,                                     (0 &lt;&lt; TAM_MAX_BITS) |     0, CAT_CNST | SLS_ENABLED   | US_ENABLED   | EIM_DISABLED | PTP_NONE         },</v>
      </c>
    </row>
    <row r="194" spans="1:1">
      <c r="A194" s="133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IF(SOURCE!$R$2-LEN(SOURCE!C194) &gt;= 0, REPT(" ",SOURCE!$R$2-LEN(SOURCE!C194)), "")&amp;
      SOURCE!D194&amp;", "&amp; IF(SOURCE!$S$2-LEN(SOURCE!D194) &gt;= 0, REPT(" ",SOURCE!$S$2-LEN(SOURCE!D194)), "")&amp;
      SOURCE!E194&amp;", "&amp; IF(SOURCE!$T$2-LEN(SOURCE!E194) &gt;=0, REPT(" ",SOURCE!$T$2-LEN(SOURCE!E194)), "")&amp;
      SOURCE!F194&amp;", "&amp; IF(SOURCE!$U$2-LEN(SOURCE!F194) &gt;= 0, REPT(" ",SOURCE!$U$2-LEN(SOURCE!F194)+2), "")&amp;"("&amp;
      SUBSTITUTE(TEXT(SOURCE!G194,"??0"),"  ","")&amp;" &lt;&lt; TAM_MAX_BITS) |"&amp; IF(SOURCE!$V$2-3 &gt;= 0, REPT(" ",MAX(1,SOURCE!$V$2-5+4+1-1-LEN(  IF(ISTEXT(SOURCE!H194),SOURCE!H194,  SUBSTITUTE(SUBSTITUTE(TEXT(SOURCE!H194,"????0"),"  ","")," ",""))   ))), "")&amp;
       IF(ISTEXT(SOURCE!H194),SOURCE!H194, SUBSTITUTE(SUBSTITUTE(TEXT(SOURCE!H194,"????0"),"  ","")," ",""))   &amp;","&amp; IF(SOURCE!$W$2-3 &gt;= 0, REPT(" ",SOURCE!$W$2-3-5), "")&amp;
      SOURCE!I194&amp;
" | "&amp; IF(SOURCE!$X$2-LEN(SOURCE!I194) &gt;= 0, REPT(" ",SOURCE!$X$2-LEN(SOURCE!I194)), "")&amp;
      SOURCE!J194&amp;      IF(SOURCE!$Y$2-LEN(SOURCE!J194) &gt;= 0, REPT(" ",SOURCE!$Y$2-LEN(SOURCE!J194)), "")&amp;
" | "&amp; IF(SOURCE!$X$2-LEN(SOURCE!I194) &gt;= 0, REPT(" ",SOURCE!$X$2-LEN(SOURCE!I194)), "")&amp;
      SOURCE!K194&amp;      IF(SOURCE!$Y$2-LEN(SOURCE!K194) &gt;= 0, REPT(" ",SOURCE!$Z$2-LEN(SOURCE!K194)), "")&amp;
" | "&amp; SOURCE!L194&amp;      IF(SOURCE!$AB$2-LEN(SOURCE!L194) &gt;= 0, REPT(" ",SOURCE!$AB$2-LEN(SOURCE!L194)), "")&amp;
" | "&amp; SOURCE!M194&amp;      IF(SOURCE!$AC$2-LEN(SOURCE!M194) &gt;= 0, REPT(" ",SOURCE!$AC$2-LEN(SOURCE!M194)), "")&amp;
      "},"&amp;IF(SOURCE!O194&lt;&gt;"",""&amp;SOURCE!O194,"")
 )
)
)</f>
        <v>/*  185 */  { fnConstant,                   57,                          STD_gamma STD_SUB_E STD_SUB_M,                 STD_gamma STD_SUB_E STD_SUB_M,                 (0 &lt;&lt; TAM_MAX_BITS) |     0, CAT_CNST | SLS_ENABLED   | US_ENABLED   | EIM_DISABLED | PTP_NONE         },</v>
      </c>
    </row>
    <row r="195" spans="1:1">
      <c r="A195" s="133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IF(SOURCE!$R$2-LEN(SOURCE!C195) &gt;= 0, REPT(" ",SOURCE!$R$2-LEN(SOURCE!C195)), "")&amp;
      SOURCE!D195&amp;", "&amp; IF(SOURCE!$S$2-LEN(SOURCE!D195) &gt;= 0, REPT(" ",SOURCE!$S$2-LEN(SOURCE!D195)), "")&amp;
      SOURCE!E195&amp;", "&amp; IF(SOURCE!$T$2-LEN(SOURCE!E195) &gt;=0, REPT(" ",SOURCE!$T$2-LEN(SOURCE!E195)), "")&amp;
      SOURCE!F195&amp;", "&amp; IF(SOURCE!$U$2-LEN(SOURCE!F195) &gt;= 0, REPT(" ",SOURCE!$U$2-LEN(SOURCE!F195)+2), "")&amp;"("&amp;
      SUBSTITUTE(TEXT(SOURCE!G195,"??0"),"  ","")&amp;" &lt;&lt; TAM_MAX_BITS) |"&amp; IF(SOURCE!$V$2-3 &gt;= 0, REPT(" ",MAX(1,SOURCE!$V$2-5+4+1-1-LEN(  IF(ISTEXT(SOURCE!H195),SOURCE!H195,  SUBSTITUTE(SUBSTITUTE(TEXT(SOURCE!H195,"????0"),"  ","")," ",""))   ))), "")&amp;
       IF(ISTEXT(SOURCE!H195),SOURCE!H195, SUBSTITUTE(SUBSTITUTE(TEXT(SOURCE!H195,"????0"),"  ","")," ",""))   &amp;","&amp; IF(SOURCE!$W$2-3 &gt;= 0, REPT(" ",SOURCE!$W$2-3-5), "")&amp;
      SOURCE!I195&amp;
" | "&amp; IF(SOURCE!$X$2-LEN(SOURCE!I195) &gt;= 0, REPT(" ",SOURCE!$X$2-LEN(SOURCE!I195)), "")&amp;
      SOURCE!J195&amp;      IF(SOURCE!$Y$2-LEN(SOURCE!J195) &gt;= 0, REPT(" ",SOURCE!$Y$2-LEN(SOURCE!J195)), "")&amp;
" | "&amp; IF(SOURCE!$X$2-LEN(SOURCE!I195) &gt;= 0, REPT(" ",SOURCE!$X$2-LEN(SOURCE!I195)), "")&amp;
      SOURCE!K195&amp;      IF(SOURCE!$Y$2-LEN(SOURCE!K195) &gt;= 0, REPT(" ",SOURCE!$Z$2-LEN(SOURCE!K195)), "")&amp;
" | "&amp; SOURCE!L195&amp;      IF(SOURCE!$AB$2-LEN(SOURCE!L195) &gt;= 0, REPT(" ",SOURCE!$AB$2-LEN(SOURCE!L195)), "")&amp;
" | "&amp; SOURCE!M195&amp;      IF(SOURCE!$AC$2-LEN(SOURCE!M195) &gt;= 0, REPT(" ",SOURCE!$AC$2-LEN(SOURCE!M195)), "")&amp;
      "},"&amp;IF(SOURCE!O195&lt;&gt;"",""&amp;SOURCE!O195,"")
 )
)
)</f>
        <v>/*  186 */  { fnConstant,                   58,                          STD_gamma STD_SUB_p,                           STD_gamma STD_SUB_p,                           (0 &lt;&lt; TAM_MAX_BITS) |     0, CAT_CNST | SLS_ENABLED   | US_ENABLED   | EIM_DISABLED | PTP_NONE         },</v>
      </c>
    </row>
    <row r="196" spans="1:1">
      <c r="A196" s="133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IF(SOURCE!$R$2-LEN(SOURCE!C196) &gt;= 0, REPT(" ",SOURCE!$R$2-LEN(SOURCE!C196)), "")&amp;
      SOURCE!D196&amp;", "&amp; IF(SOURCE!$S$2-LEN(SOURCE!D196) &gt;= 0, REPT(" ",SOURCE!$S$2-LEN(SOURCE!D196)), "")&amp;
      SOURCE!E196&amp;", "&amp; IF(SOURCE!$T$2-LEN(SOURCE!E196) &gt;=0, REPT(" ",SOURCE!$T$2-LEN(SOURCE!E196)), "")&amp;
      SOURCE!F196&amp;", "&amp; IF(SOURCE!$U$2-LEN(SOURCE!F196) &gt;= 0, REPT(" ",SOURCE!$U$2-LEN(SOURCE!F196)+2), "")&amp;"("&amp;
      SUBSTITUTE(TEXT(SOURCE!G196,"??0"),"  ","")&amp;" &lt;&lt; TAM_MAX_BITS) |"&amp; IF(SOURCE!$V$2-3 &gt;= 0, REPT(" ",MAX(1,SOURCE!$V$2-5+4+1-1-LEN(  IF(ISTEXT(SOURCE!H196),SOURCE!H196,  SUBSTITUTE(SUBSTITUTE(TEXT(SOURCE!H196,"????0"),"  ","")," ",""))   ))), "")&amp;
       IF(ISTEXT(SOURCE!H196),SOURCE!H196, SUBSTITUTE(SUBSTITUTE(TEXT(SOURCE!H196,"????0"),"  ","")," ",""))   &amp;","&amp; IF(SOURCE!$W$2-3 &gt;= 0, REPT(" ",SOURCE!$W$2-3-5), "")&amp;
      SOURCE!I196&amp;
" | "&amp; IF(SOURCE!$X$2-LEN(SOURCE!I196) &gt;= 0, REPT(" ",SOURCE!$X$2-LEN(SOURCE!I196)), "")&amp;
      SOURCE!J196&amp;      IF(SOURCE!$Y$2-LEN(SOURCE!J196) &gt;= 0, REPT(" ",SOURCE!$Y$2-LEN(SOURCE!J196)), "")&amp;
" | "&amp; IF(SOURCE!$X$2-LEN(SOURCE!I196) &gt;= 0, REPT(" ",SOURCE!$X$2-LEN(SOURCE!I196)), "")&amp;
      SOURCE!K196&amp;      IF(SOURCE!$Y$2-LEN(SOURCE!K196) &gt;= 0, REPT(" ",SOURCE!$Z$2-LEN(SOURCE!K196)), "")&amp;
" | "&amp; SOURCE!L196&amp;      IF(SOURCE!$AB$2-LEN(SOURCE!L196) &gt;= 0, REPT(" ",SOURCE!$AB$2-LEN(SOURCE!L196)), "")&amp;
" | "&amp; SOURCE!M196&amp;      IF(SOURCE!$AC$2-LEN(SOURCE!M196) &gt;= 0, REPT(" ",SOURCE!$AC$2-LEN(SOURCE!M196)), "")&amp;
      "},"&amp;IF(SOURCE!O196&lt;&gt;"",""&amp;SOURCE!O196,"")
 )
)
)</f>
        <v>/*  187 */  { fnConstant,                   59,                          STD_DELTA STD_nu STD_SUB_C STD_SUB_s,          STD_DELTA STD_nu STD_SUB_C STD_SUB_s,          (0 &lt;&lt; TAM_MAX_BITS) |     0, CAT_CNST | SLS_ENABLED   | US_ENABLED   | EIM_DISABLED | PTP_NONE         },</v>
      </c>
    </row>
    <row r="197" spans="1:1">
      <c r="A197" s="133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IF(SOURCE!$R$2-LEN(SOURCE!C197) &gt;= 0, REPT(" ",SOURCE!$R$2-LEN(SOURCE!C197)), "")&amp;
      SOURCE!D197&amp;", "&amp; IF(SOURCE!$S$2-LEN(SOURCE!D197) &gt;= 0, REPT(" ",SOURCE!$S$2-LEN(SOURCE!D197)), "")&amp;
      SOURCE!E197&amp;", "&amp; IF(SOURCE!$T$2-LEN(SOURCE!E197) &gt;=0, REPT(" ",SOURCE!$T$2-LEN(SOURCE!E197)), "")&amp;
      SOURCE!F197&amp;", "&amp; IF(SOURCE!$U$2-LEN(SOURCE!F197) &gt;= 0, REPT(" ",SOURCE!$U$2-LEN(SOURCE!F197)+2), "")&amp;"("&amp;
      SUBSTITUTE(TEXT(SOURCE!G197,"??0"),"  ","")&amp;" &lt;&lt; TAM_MAX_BITS) |"&amp; IF(SOURCE!$V$2-3 &gt;= 0, REPT(" ",MAX(1,SOURCE!$V$2-5+4+1-1-LEN(  IF(ISTEXT(SOURCE!H197),SOURCE!H197,  SUBSTITUTE(SUBSTITUTE(TEXT(SOURCE!H197,"????0"),"  ","")," ",""))   ))), "")&amp;
       IF(ISTEXT(SOURCE!H197),SOURCE!H197, SUBSTITUTE(SUBSTITUTE(TEXT(SOURCE!H197,"????0"),"  ","")," ",""))   &amp;","&amp; IF(SOURCE!$W$2-3 &gt;= 0, REPT(" ",SOURCE!$W$2-3-5), "")&amp;
      SOURCE!I197&amp;
" | "&amp; IF(SOURCE!$X$2-LEN(SOURCE!I197) &gt;= 0, REPT(" ",SOURCE!$X$2-LEN(SOURCE!I197)), "")&amp;
      SOURCE!J197&amp;      IF(SOURCE!$Y$2-LEN(SOURCE!J197) &gt;= 0, REPT(" ",SOURCE!$Y$2-LEN(SOURCE!J197)), "")&amp;
" | "&amp; IF(SOURCE!$X$2-LEN(SOURCE!I197) &gt;= 0, REPT(" ",SOURCE!$X$2-LEN(SOURCE!I197)), "")&amp;
      SOURCE!K197&amp;      IF(SOURCE!$Y$2-LEN(SOURCE!K197) &gt;= 0, REPT(" ",SOURCE!$Z$2-LEN(SOURCE!K197)), "")&amp;
" | "&amp; SOURCE!L197&amp;      IF(SOURCE!$AB$2-LEN(SOURCE!L197) &gt;= 0, REPT(" ",SOURCE!$AB$2-LEN(SOURCE!L197)), "")&amp;
" | "&amp; SOURCE!M197&amp;      IF(SOURCE!$AC$2-LEN(SOURCE!M197) &gt;= 0, REPT(" ",SOURCE!$AC$2-LEN(SOURCE!M197)), "")&amp;
      "},"&amp;IF(SOURCE!O197&lt;&gt;"",""&amp;SOURCE!O197,"")
 )
)
)</f>
        <v>/*  188 */  { fnConstant,                   60,                          STD_epsilon STD_SUB_0,                         STD_epsilon STD_SUB_0,                         (0 &lt;&lt; TAM_MAX_BITS) |     0, CAT_CNST | SLS_ENABLED   | US_ENABLED   | EIM_DISABLED | PTP_NONE         },</v>
      </c>
    </row>
    <row r="198" spans="1:1">
      <c r="A198" s="133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IF(SOURCE!$R$2-LEN(SOURCE!C198) &gt;= 0, REPT(" ",SOURCE!$R$2-LEN(SOURCE!C198)), "")&amp;
      SOURCE!D198&amp;", "&amp; IF(SOURCE!$S$2-LEN(SOURCE!D198) &gt;= 0, REPT(" ",SOURCE!$S$2-LEN(SOURCE!D198)), "")&amp;
      SOURCE!E198&amp;", "&amp; IF(SOURCE!$T$2-LEN(SOURCE!E198) &gt;=0, REPT(" ",SOURCE!$T$2-LEN(SOURCE!E198)), "")&amp;
      SOURCE!F198&amp;", "&amp; IF(SOURCE!$U$2-LEN(SOURCE!F198) &gt;= 0, REPT(" ",SOURCE!$U$2-LEN(SOURCE!F198)+2), "")&amp;"("&amp;
      SUBSTITUTE(TEXT(SOURCE!G198,"??0"),"  ","")&amp;" &lt;&lt; TAM_MAX_BITS) |"&amp; IF(SOURCE!$V$2-3 &gt;= 0, REPT(" ",MAX(1,SOURCE!$V$2-5+4+1-1-LEN(  IF(ISTEXT(SOURCE!H198),SOURCE!H198,  SUBSTITUTE(SUBSTITUTE(TEXT(SOURCE!H198,"????0"),"  ","")," ",""))   ))), "")&amp;
       IF(ISTEXT(SOURCE!H198),SOURCE!H198, SUBSTITUTE(SUBSTITUTE(TEXT(SOURCE!H198,"????0"),"  ","")," ",""))   &amp;","&amp; IF(SOURCE!$W$2-3 &gt;= 0, REPT(" ",SOURCE!$W$2-3-5), "")&amp;
      SOURCE!I198&amp;
" | "&amp; IF(SOURCE!$X$2-LEN(SOURCE!I198) &gt;= 0, REPT(" ",SOURCE!$X$2-LEN(SOURCE!I198)), "")&amp;
      SOURCE!J198&amp;      IF(SOURCE!$Y$2-LEN(SOURCE!J198) &gt;= 0, REPT(" ",SOURCE!$Y$2-LEN(SOURCE!J198)), "")&amp;
" | "&amp; IF(SOURCE!$X$2-LEN(SOURCE!I198) &gt;= 0, REPT(" ",SOURCE!$X$2-LEN(SOURCE!I198)), "")&amp;
      SOURCE!K198&amp;      IF(SOURCE!$Y$2-LEN(SOURCE!K198) &gt;= 0, REPT(" ",SOURCE!$Z$2-LEN(SOURCE!K198)), "")&amp;
" | "&amp; SOURCE!L198&amp;      IF(SOURCE!$AB$2-LEN(SOURCE!L198) &gt;= 0, REPT(" ",SOURCE!$AB$2-LEN(SOURCE!L198)), "")&amp;
" | "&amp; SOURCE!M198&amp;      IF(SOURCE!$AC$2-LEN(SOURCE!M198) &gt;= 0, REPT(" ",SOURCE!$AC$2-LEN(SOURCE!M198)), "")&amp;
      "},"&amp;IF(SOURCE!O198&lt;&gt;"",""&amp;SOURCE!O198,"")
 )
)
)</f>
        <v>/*  189 */  { fnConstant,                   61,                          STD_lambda STD_SUB_C,                          STD_lambda STD_SUB_C,                          (0 &lt;&lt; TAM_MAX_BITS) |     0, CAT_CNST | SLS_ENABLED   | US_ENABLED   | EIM_DISABLED | PTP_NONE         },</v>
      </c>
    </row>
    <row r="199" spans="1:1">
      <c r="A199" s="133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IF(SOURCE!$R$2-LEN(SOURCE!C199) &gt;= 0, REPT(" ",SOURCE!$R$2-LEN(SOURCE!C199)), "")&amp;
      SOURCE!D199&amp;", "&amp; IF(SOURCE!$S$2-LEN(SOURCE!D199) &gt;= 0, REPT(" ",SOURCE!$S$2-LEN(SOURCE!D199)), "")&amp;
      SOURCE!E199&amp;", "&amp; IF(SOURCE!$T$2-LEN(SOURCE!E199) &gt;=0, REPT(" ",SOURCE!$T$2-LEN(SOURCE!E199)), "")&amp;
      SOURCE!F199&amp;", "&amp; IF(SOURCE!$U$2-LEN(SOURCE!F199) &gt;= 0, REPT(" ",SOURCE!$U$2-LEN(SOURCE!F199)+2), "")&amp;"("&amp;
      SUBSTITUTE(TEXT(SOURCE!G199,"??0"),"  ","")&amp;" &lt;&lt; TAM_MAX_BITS) |"&amp; IF(SOURCE!$V$2-3 &gt;= 0, REPT(" ",MAX(1,SOURCE!$V$2-5+4+1-1-LEN(  IF(ISTEXT(SOURCE!H199),SOURCE!H199,  SUBSTITUTE(SUBSTITUTE(TEXT(SOURCE!H199,"????0"),"  ","")," ",""))   ))), "")&amp;
       IF(ISTEXT(SOURCE!H199),SOURCE!H199, SUBSTITUTE(SUBSTITUTE(TEXT(SOURCE!H199,"????0"),"  ","")," ",""))   &amp;","&amp; IF(SOURCE!$W$2-3 &gt;= 0, REPT(" ",SOURCE!$W$2-3-5), "")&amp;
      SOURCE!I199&amp;
" | "&amp; IF(SOURCE!$X$2-LEN(SOURCE!I199) &gt;= 0, REPT(" ",SOURCE!$X$2-LEN(SOURCE!I199)), "")&amp;
      SOURCE!J199&amp;      IF(SOURCE!$Y$2-LEN(SOURCE!J199) &gt;= 0, REPT(" ",SOURCE!$Y$2-LEN(SOURCE!J199)), "")&amp;
" | "&amp; IF(SOURCE!$X$2-LEN(SOURCE!I199) &gt;= 0, REPT(" ",SOURCE!$X$2-LEN(SOURCE!I199)), "")&amp;
      SOURCE!K199&amp;      IF(SOURCE!$Y$2-LEN(SOURCE!K199) &gt;= 0, REPT(" ",SOURCE!$Z$2-LEN(SOURCE!K199)), "")&amp;
" | "&amp; SOURCE!L199&amp;      IF(SOURCE!$AB$2-LEN(SOURCE!L199) &gt;= 0, REPT(" ",SOURCE!$AB$2-LEN(SOURCE!L199)), "")&amp;
" | "&amp; SOURCE!M199&amp;      IF(SOURCE!$AC$2-LEN(SOURCE!M199) &gt;= 0, REPT(" ",SOURCE!$AC$2-LEN(SOURCE!M199)), "")&amp;
      "},"&amp;IF(SOURCE!O199&lt;&gt;"",""&amp;SOURCE!O199,"")
 )
)
)</f>
        <v>/*  190 */  { fnConstant,                   62,                          STD_lambda STD_SUB_C STD_SUB_n,                STD_lambda STD_SUB_C STD_SUB_n,                (0 &lt;&lt; TAM_MAX_BITS) |     0, CAT_CNST | SLS_ENABLED   | US_ENABLED   | EIM_DISABLED | PTP_NONE         },</v>
      </c>
    </row>
    <row r="200" spans="1:1">
      <c r="A200" s="133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IF(SOURCE!$R$2-LEN(SOURCE!C200) &gt;= 0, REPT(" ",SOURCE!$R$2-LEN(SOURCE!C200)), "")&amp;
      SOURCE!D200&amp;", "&amp; IF(SOURCE!$S$2-LEN(SOURCE!D200) &gt;= 0, REPT(" ",SOURCE!$S$2-LEN(SOURCE!D200)), "")&amp;
      SOURCE!E200&amp;", "&amp; IF(SOURCE!$T$2-LEN(SOURCE!E200) &gt;=0, REPT(" ",SOURCE!$T$2-LEN(SOURCE!E200)), "")&amp;
      SOURCE!F200&amp;", "&amp; IF(SOURCE!$U$2-LEN(SOURCE!F200) &gt;= 0, REPT(" ",SOURCE!$U$2-LEN(SOURCE!F200)+2), "")&amp;"("&amp;
      SUBSTITUTE(TEXT(SOURCE!G200,"??0"),"  ","")&amp;" &lt;&lt; TAM_MAX_BITS) |"&amp; IF(SOURCE!$V$2-3 &gt;= 0, REPT(" ",MAX(1,SOURCE!$V$2-5+4+1-1-LEN(  IF(ISTEXT(SOURCE!H200),SOURCE!H200,  SUBSTITUTE(SUBSTITUTE(TEXT(SOURCE!H200,"????0"),"  ","")," ",""))   ))), "")&amp;
       IF(ISTEXT(SOURCE!H200),SOURCE!H200, SUBSTITUTE(SUBSTITUTE(TEXT(SOURCE!H200,"????0"),"  ","")," ",""))   &amp;","&amp; IF(SOURCE!$W$2-3 &gt;= 0, REPT(" ",SOURCE!$W$2-3-5), "")&amp;
      SOURCE!I200&amp;
" | "&amp; IF(SOURCE!$X$2-LEN(SOURCE!I200) &gt;= 0, REPT(" ",SOURCE!$X$2-LEN(SOURCE!I200)), "")&amp;
      SOURCE!J200&amp;      IF(SOURCE!$Y$2-LEN(SOURCE!J200) &gt;= 0, REPT(" ",SOURCE!$Y$2-LEN(SOURCE!J200)), "")&amp;
" | "&amp; IF(SOURCE!$X$2-LEN(SOURCE!I200) &gt;= 0, REPT(" ",SOURCE!$X$2-LEN(SOURCE!I200)), "")&amp;
      SOURCE!K200&amp;      IF(SOURCE!$Y$2-LEN(SOURCE!K200) &gt;= 0, REPT(" ",SOURCE!$Z$2-LEN(SOURCE!K200)), "")&amp;
" | "&amp; SOURCE!L200&amp;      IF(SOURCE!$AB$2-LEN(SOURCE!L200) &gt;= 0, REPT(" ",SOURCE!$AB$2-LEN(SOURCE!L200)), "")&amp;
" | "&amp; SOURCE!M200&amp;      IF(SOURCE!$AC$2-LEN(SOURCE!M200) &gt;= 0, REPT(" ",SOURCE!$AC$2-LEN(SOURCE!M200)), "")&amp;
      "},"&amp;IF(SOURCE!O200&lt;&gt;"",""&amp;SOURCE!O200,"")
 )
)
)</f>
        <v>/*  191 */  { fnConstant,                   63,                          STD_lambda STD_SUB_C STD_SUB_p,                STD_lambda STD_SUB_C STD_SUB_p,                (0 &lt;&lt; TAM_MAX_BITS) |     0, CAT_CNST | SLS_ENABLED   | US_ENABLED   | EIM_DISABLED | PTP_NONE         },</v>
      </c>
    </row>
    <row r="201" spans="1:1">
      <c r="A201" s="133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IF(SOURCE!$R$2-LEN(SOURCE!C201) &gt;= 0, REPT(" ",SOURCE!$R$2-LEN(SOURCE!C201)), "")&amp;
      SOURCE!D201&amp;", "&amp; IF(SOURCE!$S$2-LEN(SOURCE!D201) &gt;= 0, REPT(" ",SOURCE!$S$2-LEN(SOURCE!D201)), "")&amp;
      SOURCE!E201&amp;", "&amp; IF(SOURCE!$T$2-LEN(SOURCE!E201) &gt;=0, REPT(" ",SOURCE!$T$2-LEN(SOURCE!E201)), "")&amp;
      SOURCE!F201&amp;", "&amp; IF(SOURCE!$U$2-LEN(SOURCE!F201) &gt;= 0, REPT(" ",SOURCE!$U$2-LEN(SOURCE!F201)+2), "")&amp;"("&amp;
      SUBSTITUTE(TEXT(SOURCE!G201,"??0"),"  ","")&amp;" &lt;&lt; TAM_MAX_BITS) |"&amp; IF(SOURCE!$V$2-3 &gt;= 0, REPT(" ",MAX(1,SOURCE!$V$2-5+4+1-1-LEN(  IF(ISTEXT(SOURCE!H201),SOURCE!H201,  SUBSTITUTE(SUBSTITUTE(TEXT(SOURCE!H201,"????0"),"  ","")," ",""))   ))), "")&amp;
       IF(ISTEXT(SOURCE!H201),SOURCE!H201, SUBSTITUTE(SUBSTITUTE(TEXT(SOURCE!H201,"????0"),"  ","")," ",""))   &amp;","&amp; IF(SOURCE!$W$2-3 &gt;= 0, REPT(" ",SOURCE!$W$2-3-5), "")&amp;
      SOURCE!I201&amp;
" | "&amp; IF(SOURCE!$X$2-LEN(SOURCE!I201) &gt;= 0, REPT(" ",SOURCE!$X$2-LEN(SOURCE!I201)), "")&amp;
      SOURCE!J201&amp;      IF(SOURCE!$Y$2-LEN(SOURCE!J201) &gt;= 0, REPT(" ",SOURCE!$Y$2-LEN(SOURCE!J201)), "")&amp;
" | "&amp; IF(SOURCE!$X$2-LEN(SOURCE!I201) &gt;= 0, REPT(" ",SOURCE!$X$2-LEN(SOURCE!I201)), "")&amp;
      SOURCE!K201&amp;      IF(SOURCE!$Y$2-LEN(SOURCE!K201) &gt;= 0, REPT(" ",SOURCE!$Z$2-LEN(SOURCE!K201)), "")&amp;
" | "&amp; SOURCE!L201&amp;      IF(SOURCE!$AB$2-LEN(SOURCE!L201) &gt;= 0, REPT(" ",SOURCE!$AB$2-LEN(SOURCE!L201)), "")&amp;
" | "&amp; SOURCE!M201&amp;      IF(SOURCE!$AC$2-LEN(SOURCE!M201) &gt;= 0, REPT(" ",SOURCE!$AC$2-LEN(SOURCE!M201)), "")&amp;
      "},"&amp;IF(SOURCE!O201&lt;&gt;"",""&amp;SOURCE!O201,"")
 )
)
)</f>
        <v>/*  192 */  { fnConstant,                   64,                          STD_mu STD_SUB_0,                              STD_mu STD_SUB_0,                              (0 &lt;&lt; TAM_MAX_BITS) |     0, CAT_CNST | SLS_ENABLED   | US_ENABLED   | EIM_DISABLED | PTP_NONE         },</v>
      </c>
    </row>
    <row r="202" spans="1:1">
      <c r="A202" s="133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IF(SOURCE!$R$2-LEN(SOURCE!C202) &gt;= 0, REPT(" ",SOURCE!$R$2-LEN(SOURCE!C202)), "")&amp;
      SOURCE!D202&amp;", "&amp; IF(SOURCE!$S$2-LEN(SOURCE!D202) &gt;= 0, REPT(" ",SOURCE!$S$2-LEN(SOURCE!D202)), "")&amp;
      SOURCE!E202&amp;", "&amp; IF(SOURCE!$T$2-LEN(SOURCE!E202) &gt;=0, REPT(" ",SOURCE!$T$2-LEN(SOURCE!E202)), "")&amp;
      SOURCE!F202&amp;", "&amp; IF(SOURCE!$U$2-LEN(SOURCE!F202) &gt;= 0, REPT(" ",SOURCE!$U$2-LEN(SOURCE!F202)+2), "")&amp;"("&amp;
      SUBSTITUTE(TEXT(SOURCE!G202,"??0"),"  ","")&amp;" &lt;&lt; TAM_MAX_BITS) |"&amp; IF(SOURCE!$V$2-3 &gt;= 0, REPT(" ",MAX(1,SOURCE!$V$2-5+4+1-1-LEN(  IF(ISTEXT(SOURCE!H202),SOURCE!H202,  SUBSTITUTE(SUBSTITUTE(TEXT(SOURCE!H202,"????0"),"  ","")," ",""))   ))), "")&amp;
       IF(ISTEXT(SOURCE!H202),SOURCE!H202, SUBSTITUTE(SUBSTITUTE(TEXT(SOURCE!H202,"????0"),"  ","")," ",""))   &amp;","&amp; IF(SOURCE!$W$2-3 &gt;= 0, REPT(" ",SOURCE!$W$2-3-5), "")&amp;
      SOURCE!I202&amp;
" | "&amp; IF(SOURCE!$X$2-LEN(SOURCE!I202) &gt;= 0, REPT(" ",SOURCE!$X$2-LEN(SOURCE!I202)), "")&amp;
      SOURCE!J202&amp;      IF(SOURCE!$Y$2-LEN(SOURCE!J202) &gt;= 0, REPT(" ",SOURCE!$Y$2-LEN(SOURCE!J202)), "")&amp;
" | "&amp; IF(SOURCE!$X$2-LEN(SOURCE!I202) &gt;= 0, REPT(" ",SOURCE!$X$2-LEN(SOURCE!I202)), "")&amp;
      SOURCE!K202&amp;      IF(SOURCE!$Y$2-LEN(SOURCE!K202) &gt;= 0, REPT(" ",SOURCE!$Z$2-LEN(SOURCE!K202)), "")&amp;
" | "&amp; SOURCE!L202&amp;      IF(SOURCE!$AB$2-LEN(SOURCE!L202) &gt;= 0, REPT(" ",SOURCE!$AB$2-LEN(SOURCE!L202)), "")&amp;
" | "&amp; SOURCE!M202&amp;      IF(SOURCE!$AC$2-LEN(SOURCE!M202) &gt;= 0, REPT(" ",SOURCE!$AC$2-LEN(SOURCE!M202)), "")&amp;
      "},"&amp;IF(SOURCE!O202&lt;&gt;"",""&amp;SOURCE!O202,"")
 )
)
)</f>
        <v>/*  193 */  { fnConstant,                   65,                          STD_mu STD_SUB_B,                              STD_mu STD_SUB_B,                              (0 &lt;&lt; TAM_MAX_BITS) |     0, CAT_CNST | SLS_ENABLED   | US_ENABLED   | EIM_DISABLED | PTP_NONE         },</v>
      </c>
    </row>
    <row r="203" spans="1:1">
      <c r="A203" s="133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IF(SOURCE!$R$2-LEN(SOURCE!C203) &gt;= 0, REPT(" ",SOURCE!$R$2-LEN(SOURCE!C203)), "")&amp;
      SOURCE!D203&amp;", "&amp; IF(SOURCE!$S$2-LEN(SOURCE!D203) &gt;= 0, REPT(" ",SOURCE!$S$2-LEN(SOURCE!D203)), "")&amp;
      SOURCE!E203&amp;", "&amp; IF(SOURCE!$T$2-LEN(SOURCE!E203) &gt;=0, REPT(" ",SOURCE!$T$2-LEN(SOURCE!E203)), "")&amp;
      SOURCE!F203&amp;", "&amp; IF(SOURCE!$U$2-LEN(SOURCE!F203) &gt;= 0, REPT(" ",SOURCE!$U$2-LEN(SOURCE!F203)+2), "")&amp;"("&amp;
      SUBSTITUTE(TEXT(SOURCE!G203,"??0"),"  ","")&amp;" &lt;&lt; TAM_MAX_BITS) |"&amp; IF(SOURCE!$V$2-3 &gt;= 0, REPT(" ",MAX(1,SOURCE!$V$2-5+4+1-1-LEN(  IF(ISTEXT(SOURCE!H203),SOURCE!H203,  SUBSTITUTE(SUBSTITUTE(TEXT(SOURCE!H203,"????0"),"  ","")," ",""))   ))), "")&amp;
       IF(ISTEXT(SOURCE!H203),SOURCE!H203, SUBSTITUTE(SUBSTITUTE(TEXT(SOURCE!H203,"????0"),"  ","")," ",""))   &amp;","&amp; IF(SOURCE!$W$2-3 &gt;= 0, REPT(" ",SOURCE!$W$2-3-5), "")&amp;
      SOURCE!I203&amp;
" | "&amp; IF(SOURCE!$X$2-LEN(SOURCE!I203) &gt;= 0, REPT(" ",SOURCE!$X$2-LEN(SOURCE!I203)), "")&amp;
      SOURCE!J203&amp;      IF(SOURCE!$Y$2-LEN(SOURCE!J203) &gt;= 0, REPT(" ",SOURCE!$Y$2-LEN(SOURCE!J203)), "")&amp;
" | "&amp; IF(SOURCE!$X$2-LEN(SOURCE!I203) &gt;= 0, REPT(" ",SOURCE!$X$2-LEN(SOURCE!I203)), "")&amp;
      SOURCE!K203&amp;      IF(SOURCE!$Y$2-LEN(SOURCE!K203) &gt;= 0, REPT(" ",SOURCE!$Z$2-LEN(SOURCE!K203)), "")&amp;
" | "&amp; SOURCE!L203&amp;      IF(SOURCE!$AB$2-LEN(SOURCE!L203) &gt;= 0, REPT(" ",SOURCE!$AB$2-LEN(SOURCE!L203)), "")&amp;
" | "&amp; SOURCE!M203&amp;      IF(SOURCE!$AC$2-LEN(SOURCE!M203) &gt;= 0, REPT(" ",SOURCE!$AC$2-LEN(SOURCE!M203)), "")&amp;
      "},"&amp;IF(SOURCE!O203&lt;&gt;"",""&amp;SOURCE!O203,"")
 )
)
)</f>
        <v>/*  194 */  { fnConstant,                   66,                          STD_mu STD_SUB_e,                              STD_mu STD_SUB_e,                              (0 &lt;&lt; TAM_MAX_BITS) |     0, CAT_CNST | SLS_ENABLED   | US_ENABLED   | EIM_DISABLED | PTP_NONE         },</v>
      </c>
    </row>
    <row r="204" spans="1:1">
      <c r="A204" s="133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IF(SOURCE!$R$2-LEN(SOURCE!C204) &gt;= 0, REPT(" ",SOURCE!$R$2-LEN(SOURCE!C204)), "")&amp;
      SOURCE!D204&amp;", "&amp; IF(SOURCE!$S$2-LEN(SOURCE!D204) &gt;= 0, REPT(" ",SOURCE!$S$2-LEN(SOURCE!D204)), "")&amp;
      SOURCE!E204&amp;", "&amp; IF(SOURCE!$T$2-LEN(SOURCE!E204) &gt;=0, REPT(" ",SOURCE!$T$2-LEN(SOURCE!E204)), "")&amp;
      SOURCE!F204&amp;", "&amp; IF(SOURCE!$U$2-LEN(SOURCE!F204) &gt;= 0, REPT(" ",SOURCE!$U$2-LEN(SOURCE!F204)+2), "")&amp;"("&amp;
      SUBSTITUTE(TEXT(SOURCE!G204,"??0"),"  ","")&amp;" &lt;&lt; TAM_MAX_BITS) |"&amp; IF(SOURCE!$V$2-3 &gt;= 0, REPT(" ",MAX(1,SOURCE!$V$2-5+4+1-1-LEN(  IF(ISTEXT(SOURCE!H204),SOURCE!H204,  SUBSTITUTE(SUBSTITUTE(TEXT(SOURCE!H204,"????0"),"  ","")," ",""))   ))), "")&amp;
       IF(ISTEXT(SOURCE!H204),SOURCE!H204, SUBSTITUTE(SUBSTITUTE(TEXT(SOURCE!H204,"????0"),"  ","")," ",""))   &amp;","&amp; IF(SOURCE!$W$2-3 &gt;= 0, REPT(" ",SOURCE!$W$2-3-5), "")&amp;
      SOURCE!I204&amp;
" | "&amp; IF(SOURCE!$X$2-LEN(SOURCE!I204) &gt;= 0, REPT(" ",SOURCE!$X$2-LEN(SOURCE!I204)), "")&amp;
      SOURCE!J204&amp;      IF(SOURCE!$Y$2-LEN(SOURCE!J204) &gt;= 0, REPT(" ",SOURCE!$Y$2-LEN(SOURCE!J204)), "")&amp;
" | "&amp; IF(SOURCE!$X$2-LEN(SOURCE!I204) &gt;= 0, REPT(" ",SOURCE!$X$2-LEN(SOURCE!I204)), "")&amp;
      SOURCE!K204&amp;      IF(SOURCE!$Y$2-LEN(SOURCE!K204) &gt;= 0, REPT(" ",SOURCE!$Z$2-LEN(SOURCE!K204)), "")&amp;
" | "&amp; SOURCE!L204&amp;      IF(SOURCE!$AB$2-LEN(SOURCE!L204) &gt;= 0, REPT(" ",SOURCE!$AB$2-LEN(SOURCE!L204)), "")&amp;
" | "&amp; SOURCE!M204&amp;      IF(SOURCE!$AC$2-LEN(SOURCE!M204) &gt;= 0, REPT(" ",SOURCE!$AC$2-LEN(SOURCE!M204)), "")&amp;
      "},"&amp;IF(SOURCE!O204&lt;&gt;"",""&amp;SOURCE!O204,"")
 )
)
)</f>
        <v>/*  195 */  { fnConstant,                   67,                          STD_mu STD_SUB_e "/" STD_mu STD_SUB_B,         STD_mu STD_SUB_e "/" STD_mu STD_SUB_B,         (0 &lt;&lt; TAM_MAX_BITS) |     0, CAT_CNST | SLS_ENABLED   | US_ENABLED   | EIM_DISABLED | PTP_NONE         },</v>
      </c>
    </row>
    <row r="205" spans="1:1">
      <c r="A205" s="133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IF(SOURCE!$R$2-LEN(SOURCE!C205) &gt;= 0, REPT(" ",SOURCE!$R$2-LEN(SOURCE!C205)), "")&amp;
      SOURCE!D205&amp;", "&amp; IF(SOURCE!$S$2-LEN(SOURCE!D205) &gt;= 0, REPT(" ",SOURCE!$S$2-LEN(SOURCE!D205)), "")&amp;
      SOURCE!E205&amp;", "&amp; IF(SOURCE!$T$2-LEN(SOURCE!E205) &gt;=0, REPT(" ",SOURCE!$T$2-LEN(SOURCE!E205)), "")&amp;
      SOURCE!F205&amp;", "&amp; IF(SOURCE!$U$2-LEN(SOURCE!F205) &gt;= 0, REPT(" ",SOURCE!$U$2-LEN(SOURCE!F205)+2), "")&amp;"("&amp;
      SUBSTITUTE(TEXT(SOURCE!G205,"??0"),"  ","")&amp;" &lt;&lt; TAM_MAX_BITS) |"&amp; IF(SOURCE!$V$2-3 &gt;= 0, REPT(" ",MAX(1,SOURCE!$V$2-5+4+1-1-LEN(  IF(ISTEXT(SOURCE!H205),SOURCE!H205,  SUBSTITUTE(SUBSTITUTE(TEXT(SOURCE!H205,"????0"),"  ","")," ",""))   ))), "")&amp;
       IF(ISTEXT(SOURCE!H205),SOURCE!H205, SUBSTITUTE(SUBSTITUTE(TEXT(SOURCE!H205,"????0"),"  ","")," ",""))   &amp;","&amp; IF(SOURCE!$W$2-3 &gt;= 0, REPT(" ",SOURCE!$W$2-3-5), "")&amp;
      SOURCE!I205&amp;
" | "&amp; IF(SOURCE!$X$2-LEN(SOURCE!I205) &gt;= 0, REPT(" ",SOURCE!$X$2-LEN(SOURCE!I205)), "")&amp;
      SOURCE!J205&amp;      IF(SOURCE!$Y$2-LEN(SOURCE!J205) &gt;= 0, REPT(" ",SOURCE!$Y$2-LEN(SOURCE!J205)), "")&amp;
" | "&amp; IF(SOURCE!$X$2-LEN(SOURCE!I205) &gt;= 0, REPT(" ",SOURCE!$X$2-LEN(SOURCE!I205)), "")&amp;
      SOURCE!K205&amp;      IF(SOURCE!$Y$2-LEN(SOURCE!K205) &gt;= 0, REPT(" ",SOURCE!$Z$2-LEN(SOURCE!K205)), "")&amp;
" | "&amp; SOURCE!L205&amp;      IF(SOURCE!$AB$2-LEN(SOURCE!L205) &gt;= 0, REPT(" ",SOURCE!$AB$2-LEN(SOURCE!L205)), "")&amp;
" | "&amp; SOURCE!M205&amp;      IF(SOURCE!$AC$2-LEN(SOURCE!M205) &gt;= 0, REPT(" ",SOURCE!$AC$2-LEN(SOURCE!M205)), "")&amp;
      "},"&amp;IF(SOURCE!O205&lt;&gt;"",""&amp;SOURCE!O205,"")
 )
)
)</f>
        <v>/*  196 */  { fnConstant,                   68,                          STD_mu STD_SUB_n,                              STD_mu STD_SUB_n,                              (0 &lt;&lt; TAM_MAX_BITS) |     0, CAT_CNST | SLS_ENABLED   | US_ENABLED   | EIM_DISABLED | PTP_NONE         },</v>
      </c>
    </row>
    <row r="206" spans="1:1">
      <c r="A206" s="133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IF(SOURCE!$R$2-LEN(SOURCE!C206) &gt;= 0, REPT(" ",SOURCE!$R$2-LEN(SOURCE!C206)), "")&amp;
      SOURCE!D206&amp;", "&amp; IF(SOURCE!$S$2-LEN(SOURCE!D206) &gt;= 0, REPT(" ",SOURCE!$S$2-LEN(SOURCE!D206)), "")&amp;
      SOURCE!E206&amp;", "&amp; IF(SOURCE!$T$2-LEN(SOURCE!E206) &gt;=0, REPT(" ",SOURCE!$T$2-LEN(SOURCE!E206)), "")&amp;
      SOURCE!F206&amp;", "&amp; IF(SOURCE!$U$2-LEN(SOURCE!F206) &gt;= 0, REPT(" ",SOURCE!$U$2-LEN(SOURCE!F206)+2), "")&amp;"("&amp;
      SUBSTITUTE(TEXT(SOURCE!G206,"??0"),"  ","")&amp;" &lt;&lt; TAM_MAX_BITS) |"&amp; IF(SOURCE!$V$2-3 &gt;= 0, REPT(" ",MAX(1,SOURCE!$V$2-5+4+1-1-LEN(  IF(ISTEXT(SOURCE!H206),SOURCE!H206,  SUBSTITUTE(SUBSTITUTE(TEXT(SOURCE!H206,"????0"),"  ","")," ",""))   ))), "")&amp;
       IF(ISTEXT(SOURCE!H206),SOURCE!H206, SUBSTITUTE(SUBSTITUTE(TEXT(SOURCE!H206,"????0"),"  ","")," ",""))   &amp;","&amp; IF(SOURCE!$W$2-3 &gt;= 0, REPT(" ",SOURCE!$W$2-3-5), "")&amp;
      SOURCE!I206&amp;
" | "&amp; IF(SOURCE!$X$2-LEN(SOURCE!I206) &gt;= 0, REPT(" ",SOURCE!$X$2-LEN(SOURCE!I206)), "")&amp;
      SOURCE!J206&amp;      IF(SOURCE!$Y$2-LEN(SOURCE!J206) &gt;= 0, REPT(" ",SOURCE!$Y$2-LEN(SOURCE!J206)), "")&amp;
" | "&amp; IF(SOURCE!$X$2-LEN(SOURCE!I206) &gt;= 0, REPT(" ",SOURCE!$X$2-LEN(SOURCE!I206)), "")&amp;
      SOURCE!K206&amp;      IF(SOURCE!$Y$2-LEN(SOURCE!K206) &gt;= 0, REPT(" ",SOURCE!$Z$2-LEN(SOURCE!K206)), "")&amp;
" | "&amp; SOURCE!L206&amp;      IF(SOURCE!$AB$2-LEN(SOURCE!L206) &gt;= 0, REPT(" ",SOURCE!$AB$2-LEN(SOURCE!L206)), "")&amp;
" | "&amp; SOURCE!M206&amp;      IF(SOURCE!$AC$2-LEN(SOURCE!M206) &gt;= 0, REPT(" ",SOURCE!$AC$2-LEN(SOURCE!M206)), "")&amp;
      "},"&amp;IF(SOURCE!O206&lt;&gt;"",""&amp;SOURCE!O206,"")
 )
)
)</f>
        <v>/*  197 */  { fnConstant,                   69,                          STD_mu STD_SUB_p,                              STD_mu STD_SUB_p,                              (0 &lt;&lt; TAM_MAX_BITS) |     0, CAT_CNST | SLS_ENABLED   | US_ENABLED   | EIM_DISABLED | PTP_NONE         },</v>
      </c>
    </row>
    <row r="207" spans="1:1">
      <c r="A207" s="133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IF(SOURCE!$R$2-LEN(SOURCE!C207) &gt;= 0, REPT(" ",SOURCE!$R$2-LEN(SOURCE!C207)), "")&amp;
      SOURCE!D207&amp;", "&amp; IF(SOURCE!$S$2-LEN(SOURCE!D207) &gt;= 0, REPT(" ",SOURCE!$S$2-LEN(SOURCE!D207)), "")&amp;
      SOURCE!E207&amp;", "&amp; IF(SOURCE!$T$2-LEN(SOURCE!E207) &gt;=0, REPT(" ",SOURCE!$T$2-LEN(SOURCE!E207)), "")&amp;
      SOURCE!F207&amp;", "&amp; IF(SOURCE!$U$2-LEN(SOURCE!F207) &gt;= 0, REPT(" ",SOURCE!$U$2-LEN(SOURCE!F207)+2), "")&amp;"("&amp;
      SUBSTITUTE(TEXT(SOURCE!G207,"??0"),"  ","")&amp;" &lt;&lt; TAM_MAX_BITS) |"&amp; IF(SOURCE!$V$2-3 &gt;= 0, REPT(" ",MAX(1,SOURCE!$V$2-5+4+1-1-LEN(  IF(ISTEXT(SOURCE!H207),SOURCE!H207,  SUBSTITUTE(SUBSTITUTE(TEXT(SOURCE!H207,"????0"),"  ","")," ",""))   ))), "")&amp;
       IF(ISTEXT(SOURCE!H207),SOURCE!H207, SUBSTITUTE(SUBSTITUTE(TEXT(SOURCE!H207,"????0"),"  ","")," ",""))   &amp;","&amp; IF(SOURCE!$W$2-3 &gt;= 0, REPT(" ",SOURCE!$W$2-3-5), "")&amp;
      SOURCE!I207&amp;
" | "&amp; IF(SOURCE!$X$2-LEN(SOURCE!I207) &gt;= 0, REPT(" ",SOURCE!$X$2-LEN(SOURCE!I207)), "")&amp;
      SOURCE!J207&amp;      IF(SOURCE!$Y$2-LEN(SOURCE!J207) &gt;= 0, REPT(" ",SOURCE!$Y$2-LEN(SOURCE!J207)), "")&amp;
" | "&amp; IF(SOURCE!$X$2-LEN(SOURCE!I207) &gt;= 0, REPT(" ",SOURCE!$X$2-LEN(SOURCE!I207)), "")&amp;
      SOURCE!K207&amp;      IF(SOURCE!$Y$2-LEN(SOURCE!K207) &gt;= 0, REPT(" ",SOURCE!$Z$2-LEN(SOURCE!K207)), "")&amp;
" | "&amp; SOURCE!L207&amp;      IF(SOURCE!$AB$2-LEN(SOURCE!L207) &gt;= 0, REPT(" ",SOURCE!$AB$2-LEN(SOURCE!L207)), "")&amp;
" | "&amp; SOURCE!M207&amp;      IF(SOURCE!$AC$2-LEN(SOURCE!M207) &gt;= 0, REPT(" ",SOURCE!$AC$2-LEN(SOURCE!M207)), "")&amp;
      "},"&amp;IF(SOURCE!O207&lt;&gt;"",""&amp;SOURCE!O207,"")
 )
)
)</f>
        <v>/*  198 */  { fnConstant,                   70,                          STD_mu STD_SUB_u,                              STD_mu STD_SUB_u,                              (0 &lt;&lt; TAM_MAX_BITS) |     0, CAT_CNST | SLS_ENABLED   | US_ENABLED   | EIM_DISABLED | PTP_NONE         },</v>
      </c>
    </row>
    <row r="208" spans="1:1">
      <c r="A208" s="133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IF(SOURCE!$R$2-LEN(SOURCE!C208) &gt;= 0, REPT(" ",SOURCE!$R$2-LEN(SOURCE!C208)), "")&amp;
      SOURCE!D208&amp;", "&amp; IF(SOURCE!$S$2-LEN(SOURCE!D208) &gt;= 0, REPT(" ",SOURCE!$S$2-LEN(SOURCE!D208)), "")&amp;
      SOURCE!E208&amp;", "&amp; IF(SOURCE!$T$2-LEN(SOURCE!E208) &gt;=0, REPT(" ",SOURCE!$T$2-LEN(SOURCE!E208)), "")&amp;
      SOURCE!F208&amp;", "&amp; IF(SOURCE!$U$2-LEN(SOURCE!F208) &gt;= 0, REPT(" ",SOURCE!$U$2-LEN(SOURCE!F208)+2), "")&amp;"("&amp;
      SUBSTITUTE(TEXT(SOURCE!G208,"??0"),"  ","")&amp;" &lt;&lt; TAM_MAX_BITS) |"&amp; IF(SOURCE!$V$2-3 &gt;= 0, REPT(" ",MAX(1,SOURCE!$V$2-5+4+1-1-LEN(  IF(ISTEXT(SOURCE!H208),SOURCE!H208,  SUBSTITUTE(SUBSTITUTE(TEXT(SOURCE!H208,"????0"),"  ","")," ",""))   ))), "")&amp;
       IF(ISTEXT(SOURCE!H208),SOURCE!H208, SUBSTITUTE(SUBSTITUTE(TEXT(SOURCE!H208,"????0"),"  ","")," ",""))   &amp;","&amp; IF(SOURCE!$W$2-3 &gt;= 0, REPT(" ",SOURCE!$W$2-3-5), "")&amp;
      SOURCE!I208&amp;
" | "&amp; IF(SOURCE!$X$2-LEN(SOURCE!I208) &gt;= 0, REPT(" ",SOURCE!$X$2-LEN(SOURCE!I208)), "")&amp;
      SOURCE!J208&amp;      IF(SOURCE!$Y$2-LEN(SOURCE!J208) &gt;= 0, REPT(" ",SOURCE!$Y$2-LEN(SOURCE!J208)), "")&amp;
" | "&amp; IF(SOURCE!$X$2-LEN(SOURCE!I208) &gt;= 0, REPT(" ",SOURCE!$X$2-LEN(SOURCE!I208)), "")&amp;
      SOURCE!K208&amp;      IF(SOURCE!$Y$2-LEN(SOURCE!K208) &gt;= 0, REPT(" ",SOURCE!$Z$2-LEN(SOURCE!K208)), "")&amp;
" | "&amp; SOURCE!L208&amp;      IF(SOURCE!$AB$2-LEN(SOURCE!L208) &gt;= 0, REPT(" ",SOURCE!$AB$2-LEN(SOURCE!L208)), "")&amp;
" | "&amp; SOURCE!M208&amp;      IF(SOURCE!$AC$2-LEN(SOURCE!M208) &gt;= 0, REPT(" ",SOURCE!$AC$2-LEN(SOURCE!M208)), "")&amp;
      "},"&amp;IF(SOURCE!O208&lt;&gt;"",""&amp;SOURCE!O208,"")
 )
)
)</f>
        <v>/*  199 */  { fnConstant,                   71,                          STD_mu STD_SUB_mu,                             STD_mu STD_SUB_mu,                             (0 &lt;&lt; TAM_MAX_BITS) |     0, CAT_CNST | SLS_ENABLED   | US_ENABLED   | EIM_DISABLED | PTP_NONE         },</v>
      </c>
    </row>
    <row r="209" spans="1:1">
      <c r="A209" s="133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IF(SOURCE!$R$2-LEN(SOURCE!C209) &gt;= 0, REPT(" ",SOURCE!$R$2-LEN(SOURCE!C209)), "")&amp;
      SOURCE!D209&amp;", "&amp; IF(SOURCE!$S$2-LEN(SOURCE!D209) &gt;= 0, REPT(" ",SOURCE!$S$2-LEN(SOURCE!D209)), "")&amp;
      SOURCE!E209&amp;", "&amp; IF(SOURCE!$T$2-LEN(SOURCE!E209) &gt;=0, REPT(" ",SOURCE!$T$2-LEN(SOURCE!E209)), "")&amp;
      SOURCE!F209&amp;", "&amp; IF(SOURCE!$U$2-LEN(SOURCE!F209) &gt;= 0, REPT(" ",SOURCE!$U$2-LEN(SOURCE!F209)+2), "")&amp;"("&amp;
      SUBSTITUTE(TEXT(SOURCE!G209,"??0"),"  ","")&amp;" &lt;&lt; TAM_MAX_BITS) |"&amp; IF(SOURCE!$V$2-3 &gt;= 0, REPT(" ",MAX(1,SOURCE!$V$2-5+4+1-1-LEN(  IF(ISTEXT(SOURCE!H209),SOURCE!H209,  SUBSTITUTE(SUBSTITUTE(TEXT(SOURCE!H209,"????0"),"  ","")," ",""))   ))), "")&amp;
       IF(ISTEXT(SOURCE!H209),SOURCE!H209, SUBSTITUTE(SUBSTITUTE(TEXT(SOURCE!H209,"????0"),"  ","")," ",""))   &amp;","&amp; IF(SOURCE!$W$2-3 &gt;= 0, REPT(" ",SOURCE!$W$2-3-5), "")&amp;
      SOURCE!I209&amp;
" | "&amp; IF(SOURCE!$X$2-LEN(SOURCE!I209) &gt;= 0, REPT(" ",SOURCE!$X$2-LEN(SOURCE!I209)), "")&amp;
      SOURCE!J209&amp;      IF(SOURCE!$Y$2-LEN(SOURCE!J209) &gt;= 0, REPT(" ",SOURCE!$Y$2-LEN(SOURCE!J209)), "")&amp;
" | "&amp; IF(SOURCE!$X$2-LEN(SOURCE!I209) &gt;= 0, REPT(" ",SOURCE!$X$2-LEN(SOURCE!I209)), "")&amp;
      SOURCE!K209&amp;      IF(SOURCE!$Y$2-LEN(SOURCE!K209) &gt;= 0, REPT(" ",SOURCE!$Z$2-LEN(SOURCE!K209)), "")&amp;
" | "&amp; SOURCE!L209&amp;      IF(SOURCE!$AB$2-LEN(SOURCE!L209) &gt;= 0, REPT(" ",SOURCE!$AB$2-LEN(SOURCE!L209)), "")&amp;
" | "&amp; SOURCE!M209&amp;      IF(SOURCE!$AC$2-LEN(SOURCE!M209) &gt;= 0, REPT(" ",SOURCE!$AC$2-LEN(SOURCE!M209)), "")&amp;
      "},"&amp;IF(SOURCE!O209&lt;&gt;"",""&amp;SOURCE!O209,"")
 )
)
)</f>
        <v>/*  200 */  { fnConstant,                   72,                          STD_sigma STD_SUB_B,                           STD_sigma STD_SUB_B,                           (0 &lt;&lt; TAM_MAX_BITS) |     0, CAT_CNST | SLS_ENABLED   | US_ENABLED   | EIM_DISABLED | PTP_NONE         },</v>
      </c>
    </row>
    <row r="210" spans="1:1">
      <c r="A210" s="133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IF(SOURCE!$R$2-LEN(SOURCE!C210) &gt;= 0, REPT(" ",SOURCE!$R$2-LEN(SOURCE!C210)), "")&amp;
      SOURCE!D210&amp;", "&amp; IF(SOURCE!$S$2-LEN(SOURCE!D210) &gt;= 0, REPT(" ",SOURCE!$S$2-LEN(SOURCE!D210)), "")&amp;
      SOURCE!E210&amp;", "&amp; IF(SOURCE!$T$2-LEN(SOURCE!E210) &gt;=0, REPT(" ",SOURCE!$T$2-LEN(SOURCE!E210)), "")&amp;
      SOURCE!F210&amp;", "&amp; IF(SOURCE!$U$2-LEN(SOURCE!F210) &gt;= 0, REPT(" ",SOURCE!$U$2-LEN(SOURCE!F210)+2), "")&amp;"("&amp;
      SUBSTITUTE(TEXT(SOURCE!G210,"??0"),"  ","")&amp;" &lt;&lt; TAM_MAX_BITS) |"&amp; IF(SOURCE!$V$2-3 &gt;= 0, REPT(" ",MAX(1,SOURCE!$V$2-5+4+1-1-LEN(  IF(ISTEXT(SOURCE!H210),SOURCE!H210,  SUBSTITUTE(SUBSTITUTE(TEXT(SOURCE!H210,"????0"),"  ","")," ",""))   ))), "")&amp;
       IF(ISTEXT(SOURCE!H210),SOURCE!H210, SUBSTITUTE(SUBSTITUTE(TEXT(SOURCE!H210,"????0"),"  ","")," ",""))   &amp;","&amp; IF(SOURCE!$W$2-3 &gt;= 0, REPT(" ",SOURCE!$W$2-3-5), "")&amp;
      SOURCE!I210&amp;
" | "&amp; IF(SOURCE!$X$2-LEN(SOURCE!I210) &gt;= 0, REPT(" ",SOURCE!$X$2-LEN(SOURCE!I210)), "")&amp;
      SOURCE!J210&amp;      IF(SOURCE!$Y$2-LEN(SOURCE!J210) &gt;= 0, REPT(" ",SOURCE!$Y$2-LEN(SOURCE!J210)), "")&amp;
" | "&amp; IF(SOURCE!$X$2-LEN(SOURCE!I210) &gt;= 0, REPT(" ",SOURCE!$X$2-LEN(SOURCE!I210)), "")&amp;
      SOURCE!K210&amp;      IF(SOURCE!$Y$2-LEN(SOURCE!K210) &gt;= 0, REPT(" ",SOURCE!$Z$2-LEN(SOURCE!K210)), "")&amp;
" | "&amp; SOURCE!L210&amp;      IF(SOURCE!$AB$2-LEN(SOURCE!L210) &gt;= 0, REPT(" ",SOURCE!$AB$2-LEN(SOURCE!L210)), "")&amp;
" | "&amp; SOURCE!M210&amp;      IF(SOURCE!$AC$2-LEN(SOURCE!M210) &gt;= 0, REPT(" ",SOURCE!$AC$2-LEN(SOURCE!M210)), "")&amp;
      "},"&amp;IF(SOURCE!O210&lt;&gt;"",""&amp;SOURCE!O210,"")
 )
)
)</f>
        <v>/*  201 */  { fnConstant,                   73,                          STD_PHI,                                       STD_PHI,                                       (0 &lt;&lt; TAM_MAX_BITS) |     0, CAT_CNST | SLS_ENABLED   | US_ENABLED   | EIM_DISABLED | PTP_NONE         },</v>
      </c>
    </row>
    <row r="211" spans="1:1">
      <c r="A211" s="133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IF(SOURCE!$R$2-LEN(SOURCE!C211) &gt;= 0, REPT(" ",SOURCE!$R$2-LEN(SOURCE!C211)), "")&amp;
      SOURCE!D211&amp;", "&amp; IF(SOURCE!$S$2-LEN(SOURCE!D211) &gt;= 0, REPT(" ",SOURCE!$S$2-LEN(SOURCE!D211)), "")&amp;
      SOURCE!E211&amp;", "&amp; IF(SOURCE!$T$2-LEN(SOURCE!E211) &gt;=0, REPT(" ",SOURCE!$T$2-LEN(SOURCE!E211)), "")&amp;
      SOURCE!F211&amp;", "&amp; IF(SOURCE!$U$2-LEN(SOURCE!F211) &gt;= 0, REPT(" ",SOURCE!$U$2-LEN(SOURCE!F211)+2), "")&amp;"("&amp;
      SUBSTITUTE(TEXT(SOURCE!G211,"??0"),"  ","")&amp;" &lt;&lt; TAM_MAX_BITS) |"&amp; IF(SOURCE!$V$2-3 &gt;= 0, REPT(" ",MAX(1,SOURCE!$V$2-5+4+1-1-LEN(  IF(ISTEXT(SOURCE!H211),SOURCE!H211,  SUBSTITUTE(SUBSTITUTE(TEXT(SOURCE!H211,"????0"),"  ","")," ",""))   ))), "")&amp;
       IF(ISTEXT(SOURCE!H211),SOURCE!H211, SUBSTITUTE(SUBSTITUTE(TEXT(SOURCE!H211,"????0"),"  ","")," ",""))   &amp;","&amp; IF(SOURCE!$W$2-3 &gt;= 0, REPT(" ",SOURCE!$W$2-3-5), "")&amp;
      SOURCE!I211&amp;
" | "&amp; IF(SOURCE!$X$2-LEN(SOURCE!I211) &gt;= 0, REPT(" ",SOURCE!$X$2-LEN(SOURCE!I211)), "")&amp;
      SOURCE!J211&amp;      IF(SOURCE!$Y$2-LEN(SOURCE!J211) &gt;= 0, REPT(" ",SOURCE!$Y$2-LEN(SOURCE!J211)), "")&amp;
" | "&amp; IF(SOURCE!$X$2-LEN(SOURCE!I211) &gt;= 0, REPT(" ",SOURCE!$X$2-LEN(SOURCE!I211)), "")&amp;
      SOURCE!K211&amp;      IF(SOURCE!$Y$2-LEN(SOURCE!K211) &gt;= 0, REPT(" ",SOURCE!$Z$2-LEN(SOURCE!K211)), "")&amp;
" | "&amp; SOURCE!L211&amp;      IF(SOURCE!$AB$2-LEN(SOURCE!L211) &gt;= 0, REPT(" ",SOURCE!$AB$2-LEN(SOURCE!L211)), "")&amp;
" | "&amp; SOURCE!M211&amp;      IF(SOURCE!$AC$2-LEN(SOURCE!M211) &gt;= 0, REPT(" ",SOURCE!$AC$2-LEN(SOURCE!M211)), "")&amp;
      "},"&amp;IF(SOURCE!O211&lt;&gt;"",""&amp;SOURCE!O211,"")
 )
)
)</f>
        <v>/*  202 */  { fnConstant,                   74,                          STD_PHI STD_SUB_0,                             STD_PHI STD_SUB_0,                             (0 &lt;&lt; TAM_MAX_BITS) |     0, CAT_CNST | SLS_ENABLED   | US_ENABLED   | EIM_DISABLED | PTP_NONE         },</v>
      </c>
    </row>
    <row r="212" spans="1:1">
      <c r="A212" s="133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IF(SOURCE!$R$2-LEN(SOURCE!C212) &gt;= 0, REPT(" ",SOURCE!$R$2-LEN(SOURCE!C212)), "")&amp;
      SOURCE!D212&amp;", "&amp; IF(SOURCE!$S$2-LEN(SOURCE!D212) &gt;= 0, REPT(" ",SOURCE!$S$2-LEN(SOURCE!D212)), "")&amp;
      SOURCE!E212&amp;", "&amp; IF(SOURCE!$T$2-LEN(SOURCE!E212) &gt;=0, REPT(" ",SOURCE!$T$2-LEN(SOURCE!E212)), "")&amp;
      SOURCE!F212&amp;", "&amp; IF(SOURCE!$U$2-LEN(SOURCE!F212) &gt;= 0, REPT(" ",SOURCE!$U$2-LEN(SOURCE!F212)+2), "")&amp;"("&amp;
      SUBSTITUTE(TEXT(SOURCE!G212,"??0"),"  ","")&amp;" &lt;&lt; TAM_MAX_BITS) |"&amp; IF(SOURCE!$V$2-3 &gt;= 0, REPT(" ",MAX(1,SOURCE!$V$2-5+4+1-1-LEN(  IF(ISTEXT(SOURCE!H212),SOURCE!H212,  SUBSTITUTE(SUBSTITUTE(TEXT(SOURCE!H212,"????0"),"  ","")," ",""))   ))), "")&amp;
       IF(ISTEXT(SOURCE!H212),SOURCE!H212, SUBSTITUTE(SUBSTITUTE(TEXT(SOURCE!H212,"????0"),"  ","")," ",""))   &amp;","&amp; IF(SOURCE!$W$2-3 &gt;= 0, REPT(" ",SOURCE!$W$2-3-5), "")&amp;
      SOURCE!I212&amp;
" | "&amp; IF(SOURCE!$X$2-LEN(SOURCE!I212) &gt;= 0, REPT(" ",SOURCE!$X$2-LEN(SOURCE!I212)), "")&amp;
      SOURCE!J212&amp;      IF(SOURCE!$Y$2-LEN(SOURCE!J212) &gt;= 0, REPT(" ",SOURCE!$Y$2-LEN(SOURCE!J212)), "")&amp;
" | "&amp; IF(SOURCE!$X$2-LEN(SOURCE!I212) &gt;= 0, REPT(" ",SOURCE!$X$2-LEN(SOURCE!I212)), "")&amp;
      SOURCE!K212&amp;      IF(SOURCE!$Y$2-LEN(SOURCE!K212) &gt;= 0, REPT(" ",SOURCE!$Z$2-LEN(SOURCE!K212)), "")&amp;
" | "&amp; SOURCE!L212&amp;      IF(SOURCE!$AB$2-LEN(SOURCE!L212) &gt;= 0, REPT(" ",SOURCE!$AB$2-LEN(SOURCE!L212)), "")&amp;
" | "&amp; SOURCE!M212&amp;      IF(SOURCE!$AC$2-LEN(SOURCE!M212) &gt;= 0, REPT(" ",SOURCE!$AC$2-LEN(SOURCE!M212)), "")&amp;
      "},"&amp;IF(SOURCE!O212&lt;&gt;"",""&amp;SOURCE!O212,"")
 )
)
)</f>
        <v>/*  203 */  { fnConstant,                   75,                          STD_omega,                                     STD_omega,                                     (0 &lt;&lt; TAM_MAX_BITS) |     0, CAT_CNST | SLS_ENABLED   | US_ENABLED   | EIM_DISABLED | PTP_NONE         },</v>
      </c>
    </row>
    <row r="213" spans="1:1">
      <c r="A213" s="133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IF(SOURCE!$R$2-LEN(SOURCE!C213) &gt;= 0, REPT(" ",SOURCE!$R$2-LEN(SOURCE!C213)), "")&amp;
      SOURCE!D213&amp;", "&amp; IF(SOURCE!$S$2-LEN(SOURCE!D213) &gt;= 0, REPT(" ",SOURCE!$S$2-LEN(SOURCE!D213)), "")&amp;
      SOURCE!E213&amp;", "&amp; IF(SOURCE!$T$2-LEN(SOURCE!E213) &gt;=0, REPT(" ",SOURCE!$T$2-LEN(SOURCE!E213)), "")&amp;
      SOURCE!F213&amp;", "&amp; IF(SOURCE!$U$2-LEN(SOURCE!F213) &gt;= 0, REPT(" ",SOURCE!$U$2-LEN(SOURCE!F213)+2), "")&amp;"("&amp;
      SUBSTITUTE(TEXT(SOURCE!G213,"??0"),"  ","")&amp;" &lt;&lt; TAM_MAX_BITS) |"&amp; IF(SOURCE!$V$2-3 &gt;= 0, REPT(" ",MAX(1,SOURCE!$V$2-5+4+1-1-LEN(  IF(ISTEXT(SOURCE!H213),SOURCE!H213,  SUBSTITUTE(SUBSTITUTE(TEXT(SOURCE!H213,"????0"),"  ","")," ",""))   ))), "")&amp;
       IF(ISTEXT(SOURCE!H213),SOURCE!H213, SUBSTITUTE(SUBSTITUTE(TEXT(SOURCE!H213,"????0"),"  ","")," ",""))   &amp;","&amp; IF(SOURCE!$W$2-3 &gt;= 0, REPT(" ",SOURCE!$W$2-3-5), "")&amp;
      SOURCE!I213&amp;
" | "&amp; IF(SOURCE!$X$2-LEN(SOURCE!I213) &gt;= 0, REPT(" ",SOURCE!$X$2-LEN(SOURCE!I213)), "")&amp;
      SOURCE!J213&amp;      IF(SOURCE!$Y$2-LEN(SOURCE!J213) &gt;= 0, REPT(" ",SOURCE!$Y$2-LEN(SOURCE!J213)), "")&amp;
" | "&amp; IF(SOURCE!$X$2-LEN(SOURCE!I213) &gt;= 0, REPT(" ",SOURCE!$X$2-LEN(SOURCE!I213)), "")&amp;
      SOURCE!K213&amp;      IF(SOURCE!$Y$2-LEN(SOURCE!K213) &gt;= 0, REPT(" ",SOURCE!$Z$2-LEN(SOURCE!K213)), "")&amp;
" | "&amp; SOURCE!L213&amp;      IF(SOURCE!$AB$2-LEN(SOURCE!L213) &gt;= 0, REPT(" ",SOURCE!$AB$2-LEN(SOURCE!L213)), "")&amp;
" | "&amp; SOURCE!M213&amp;      IF(SOURCE!$AC$2-LEN(SOURCE!M213) &gt;= 0, REPT(" ",SOURCE!$AC$2-LEN(SOURCE!M213)), "")&amp;
      "},"&amp;IF(SOURCE!O213&lt;&gt;"",""&amp;SOURCE!O213,"")
 )
)
)</f>
        <v>/*  204 */  { fnConstant,                   76,                          "-" STD_INFINITY,                              "-" STD_INFINITY,                              (0 &lt;&lt; TAM_MAX_BITS) |     0, CAT_CNST | SLS_ENABLED   | US_ENABLED   | EIM_DISABLED | PTP_NONE         },</v>
      </c>
    </row>
    <row r="214" spans="1:1">
      <c r="A214" s="133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IF(SOURCE!$R$2-LEN(SOURCE!C214) &gt;= 0, REPT(" ",SOURCE!$R$2-LEN(SOURCE!C214)), "")&amp;
      SOURCE!D214&amp;", "&amp; IF(SOURCE!$S$2-LEN(SOURCE!D214) &gt;= 0, REPT(" ",SOURCE!$S$2-LEN(SOURCE!D214)), "")&amp;
      SOURCE!E214&amp;", "&amp; IF(SOURCE!$T$2-LEN(SOURCE!E214) &gt;=0, REPT(" ",SOURCE!$T$2-LEN(SOURCE!E214)), "")&amp;
      SOURCE!F214&amp;", "&amp; IF(SOURCE!$U$2-LEN(SOURCE!F214) &gt;= 0, REPT(" ",SOURCE!$U$2-LEN(SOURCE!F214)+2), "")&amp;"("&amp;
      SUBSTITUTE(TEXT(SOURCE!G214,"??0"),"  ","")&amp;" &lt;&lt; TAM_MAX_BITS) |"&amp; IF(SOURCE!$V$2-3 &gt;= 0, REPT(" ",MAX(1,SOURCE!$V$2-5+4+1-1-LEN(  IF(ISTEXT(SOURCE!H214),SOURCE!H214,  SUBSTITUTE(SUBSTITUTE(TEXT(SOURCE!H214,"????0"),"  ","")," ",""))   ))), "")&amp;
       IF(ISTEXT(SOURCE!H214),SOURCE!H214, SUBSTITUTE(SUBSTITUTE(TEXT(SOURCE!H214,"????0"),"  ","")," ",""))   &amp;","&amp; IF(SOURCE!$W$2-3 &gt;= 0, REPT(" ",SOURCE!$W$2-3-5), "")&amp;
      SOURCE!I214&amp;
" | "&amp; IF(SOURCE!$X$2-LEN(SOURCE!I214) &gt;= 0, REPT(" ",SOURCE!$X$2-LEN(SOURCE!I214)), "")&amp;
      SOURCE!J214&amp;      IF(SOURCE!$Y$2-LEN(SOURCE!J214) &gt;= 0, REPT(" ",SOURCE!$Y$2-LEN(SOURCE!J214)), "")&amp;
" | "&amp; IF(SOURCE!$X$2-LEN(SOURCE!I214) &gt;= 0, REPT(" ",SOURCE!$X$2-LEN(SOURCE!I214)), "")&amp;
      SOURCE!K214&amp;      IF(SOURCE!$Y$2-LEN(SOURCE!K214) &gt;= 0, REPT(" ",SOURCE!$Z$2-LEN(SOURCE!K214)), "")&amp;
" | "&amp; SOURCE!L214&amp;      IF(SOURCE!$AB$2-LEN(SOURCE!L214) &gt;= 0, REPT(" ",SOURCE!$AB$2-LEN(SOURCE!L214)), "")&amp;
" | "&amp; SOURCE!M214&amp;      IF(SOURCE!$AC$2-LEN(SOURCE!M214) &gt;= 0, REPT(" ",SOURCE!$AC$2-LEN(SOURCE!M214)), "")&amp;
      "},"&amp;IF(SOURCE!O214&lt;&gt;"",""&amp;SOURCE!O214,"")
 )
)
)</f>
        <v>/*  205 */  { fnConstant,                   77,                          STD_INFINITY,                                  STD_INFINITY,                                  (0 &lt;&lt; TAM_MAX_BITS) |     0, CAT_CNST | SLS_ENABLED   | US_ENABLED   | EIM_DISABLED | PTP_NONE         },</v>
      </c>
    </row>
    <row r="215" spans="1:1">
      <c r="A215" s="133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IF(SOURCE!$R$2-LEN(SOURCE!C215) &gt;= 0, REPT(" ",SOURCE!$R$2-LEN(SOURCE!C215)), "")&amp;
      SOURCE!D215&amp;", "&amp; IF(SOURCE!$S$2-LEN(SOURCE!D215) &gt;= 0, REPT(" ",SOURCE!$S$2-LEN(SOURCE!D215)), "")&amp;
      SOURCE!E215&amp;", "&amp; IF(SOURCE!$T$2-LEN(SOURCE!E215) &gt;=0, REPT(" ",SOURCE!$T$2-LEN(SOURCE!E215)), "")&amp;
      SOURCE!F215&amp;", "&amp; IF(SOURCE!$U$2-LEN(SOURCE!F215) &gt;= 0, REPT(" ",SOURCE!$U$2-LEN(SOURCE!F215)+2), "")&amp;"("&amp;
      SUBSTITUTE(TEXT(SOURCE!G215,"??0"),"  ","")&amp;" &lt;&lt; TAM_MAX_BITS) |"&amp; IF(SOURCE!$V$2-3 &gt;= 0, REPT(" ",MAX(1,SOURCE!$V$2-5+4+1-1-LEN(  IF(ISTEXT(SOURCE!H215),SOURCE!H215,  SUBSTITUTE(SUBSTITUTE(TEXT(SOURCE!H215,"????0"),"  ","")," ",""))   ))), "")&amp;
       IF(ISTEXT(SOURCE!H215),SOURCE!H215, SUBSTITUTE(SUBSTITUTE(TEXT(SOURCE!H215,"????0"),"  ","")," ",""))   &amp;","&amp; IF(SOURCE!$W$2-3 &gt;= 0, REPT(" ",SOURCE!$W$2-3-5), "")&amp;
      SOURCE!I215&amp;
" | "&amp; IF(SOURCE!$X$2-LEN(SOURCE!I215) &gt;= 0, REPT(" ",SOURCE!$X$2-LEN(SOURCE!I215)), "")&amp;
      SOURCE!J215&amp;      IF(SOURCE!$Y$2-LEN(SOURCE!J215) &gt;= 0, REPT(" ",SOURCE!$Y$2-LEN(SOURCE!J215)), "")&amp;
" | "&amp; IF(SOURCE!$X$2-LEN(SOURCE!I215) &gt;= 0, REPT(" ",SOURCE!$X$2-LEN(SOURCE!I215)), "")&amp;
      SOURCE!K215&amp;      IF(SOURCE!$Y$2-LEN(SOURCE!K215) &gt;= 0, REPT(" ",SOURCE!$Z$2-LEN(SOURCE!K215)), "")&amp;
" | "&amp; SOURCE!L215&amp;      IF(SOURCE!$AB$2-LEN(SOURCE!L215) &gt;= 0, REPT(" ",SOURCE!$AB$2-LEN(SOURCE!L215)), "")&amp;
" | "&amp; SOURCE!M215&amp;      IF(SOURCE!$AC$2-LEN(SOURCE!M215) &gt;= 0, REPT(" ",SOURCE!$AC$2-LEN(SOURCE!M215)), "")&amp;
      "},"&amp;IF(SOURCE!O215&lt;&gt;"",""&amp;SOURCE!O215,"")
 )
)
)</f>
        <v>/*  206 */  { itemToBeCoded,                78,                          "#",                                           "#",                                           (0 &lt;&lt; TAM_MAX_BITS) |     0, CAT_NONE | SLS_ENABLED   | US_UNCHANGED | EIM_DISABLED | PTP_NONE         },</v>
      </c>
    </row>
    <row r="216" spans="1:1">
      <c r="A216" s="133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IF(SOURCE!$R$2-LEN(SOURCE!C216) &gt;= 0, REPT(" ",SOURCE!$R$2-LEN(SOURCE!C216)), "")&amp;
      SOURCE!D216&amp;", "&amp; IF(SOURCE!$S$2-LEN(SOURCE!D216) &gt;= 0, REPT(" ",SOURCE!$S$2-LEN(SOURCE!D216)), "")&amp;
      SOURCE!E216&amp;", "&amp; IF(SOURCE!$T$2-LEN(SOURCE!E216) &gt;=0, REPT(" ",SOURCE!$T$2-LEN(SOURCE!E216)), "")&amp;
      SOURCE!F216&amp;", "&amp; IF(SOURCE!$U$2-LEN(SOURCE!F216) &gt;= 0, REPT(" ",SOURCE!$U$2-LEN(SOURCE!F216)+2), "")&amp;"("&amp;
      SUBSTITUTE(TEXT(SOURCE!G216,"??0"),"  ","")&amp;" &lt;&lt; TAM_MAX_BITS) |"&amp; IF(SOURCE!$V$2-3 &gt;= 0, REPT(" ",MAX(1,SOURCE!$V$2-5+4+1-1-LEN(  IF(ISTEXT(SOURCE!H216),SOURCE!H216,  SUBSTITUTE(SUBSTITUTE(TEXT(SOURCE!H216,"????0"),"  ","")," ",""))   ))), "")&amp;
       IF(ISTEXT(SOURCE!H216),SOURCE!H216, SUBSTITUTE(SUBSTITUTE(TEXT(SOURCE!H216,"????0"),"  ","")," ",""))   &amp;","&amp; IF(SOURCE!$W$2-3 &gt;= 0, REPT(" ",SOURCE!$W$2-3-5), "")&amp;
      SOURCE!I216&amp;
" | "&amp; IF(SOURCE!$X$2-LEN(SOURCE!I216) &gt;= 0, REPT(" ",SOURCE!$X$2-LEN(SOURCE!I216)), "")&amp;
      SOURCE!J216&amp;      IF(SOURCE!$Y$2-LEN(SOURCE!J216) &gt;= 0, REPT(" ",SOURCE!$Y$2-LEN(SOURCE!J216)), "")&amp;
" | "&amp; IF(SOURCE!$X$2-LEN(SOURCE!I216) &gt;= 0, REPT(" ",SOURCE!$X$2-LEN(SOURCE!I216)), "")&amp;
      SOURCE!K216&amp;      IF(SOURCE!$Y$2-LEN(SOURCE!K216) &gt;= 0, REPT(" ",SOURCE!$Z$2-LEN(SOURCE!K216)), "")&amp;
" | "&amp; SOURCE!L216&amp;      IF(SOURCE!$AB$2-LEN(SOURCE!L216) &gt;= 0, REPT(" ",SOURCE!$AB$2-LEN(SOURCE!L216)), "")&amp;
" | "&amp; SOURCE!M216&amp;      IF(SOURCE!$AC$2-LEN(SOURCE!M216) &gt;= 0, REPT(" ",SOURCE!$AC$2-LEN(SOURCE!M216)),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     }, // 215 is replaced at run time by NUMBER_OF_CONSTANTS_39 + NUMBER_OF_CONSTANTS_51 + NUMBER_OF_CONSTANTS_1071 + NUMBER_OF_CONSTANTS_34 - 1</v>
      </c>
    </row>
    <row r="217" spans="1:1">
      <c r="A217" s="133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IF(SOURCE!$R$2-LEN(SOURCE!C217) &gt;= 0, REPT(" ",SOURCE!$R$2-LEN(SOURCE!C217)), "")&amp;
      SOURCE!D217&amp;", "&amp; IF(SOURCE!$S$2-LEN(SOURCE!D217) &gt;= 0, REPT(" ",SOURCE!$S$2-LEN(SOURCE!D217)), "")&amp;
      SOURCE!E217&amp;", "&amp; IF(SOURCE!$T$2-LEN(SOURCE!E217) &gt;=0, REPT(" ",SOURCE!$T$2-LEN(SOURCE!E217)), "")&amp;
      SOURCE!F217&amp;", "&amp; IF(SOURCE!$U$2-LEN(SOURCE!F217) &gt;= 0, REPT(" ",SOURCE!$U$2-LEN(SOURCE!F217)+2), "")&amp;"("&amp;
      SUBSTITUTE(TEXT(SOURCE!G217,"??0"),"  ","")&amp;" &lt;&lt; TAM_MAX_BITS) |"&amp; IF(SOURCE!$V$2-3 &gt;= 0, REPT(" ",MAX(1,SOURCE!$V$2-5+4+1-1-LEN(  IF(ISTEXT(SOURCE!H217),SOURCE!H217,  SUBSTITUTE(SUBSTITUTE(TEXT(SOURCE!H217,"????0"),"  ","")," ",""))   ))), "")&amp;
       IF(ISTEXT(SOURCE!H217),SOURCE!H217, SUBSTITUTE(SUBSTITUTE(TEXT(SOURCE!H217,"????0"),"  ","")," ",""))   &amp;","&amp; IF(SOURCE!$W$2-3 &gt;= 0, REPT(" ",SOURCE!$W$2-3-5), "")&amp;
      SOURCE!I217&amp;
" | "&amp; IF(SOURCE!$X$2-LEN(SOURCE!I217) &gt;= 0, REPT(" ",SOURCE!$X$2-LEN(SOURCE!I217)), "")&amp;
      SOURCE!J217&amp;      IF(SOURCE!$Y$2-LEN(SOURCE!J217) &gt;= 0, REPT(" ",SOURCE!$Y$2-LEN(SOURCE!J217)), "")&amp;
" | "&amp; IF(SOURCE!$X$2-LEN(SOURCE!I217) &gt;= 0, REPT(" ",SOURCE!$X$2-LEN(SOURCE!I217)), "")&amp;
      SOURCE!K217&amp;      IF(SOURCE!$Y$2-LEN(SOURCE!K217) &gt;= 0, REPT(" ",SOURCE!$Z$2-LEN(SOURCE!K217)), "")&amp;
" | "&amp; SOURCE!L217&amp;      IF(SOURCE!$AB$2-LEN(SOURCE!L217) &gt;= 0, REPT(" ",SOURCE!$AB$2-LEN(SOURCE!L217)), "")&amp;
" | "&amp; SOURCE!M217&amp;      IF(SOURCE!$AC$2-LEN(SOURCE!M217) &gt;= 0, REPT(" ",SOURCE!$AC$2-LEN(SOURCE!M217)),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133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IF(SOURCE!$R$2-LEN(SOURCE!C218) &gt;= 0, REPT(" ",SOURCE!$R$2-LEN(SOURCE!C218)), "")&amp;
      SOURCE!D218&amp;", "&amp; IF(SOURCE!$S$2-LEN(SOURCE!D218) &gt;= 0, REPT(" ",SOURCE!$S$2-LEN(SOURCE!D218)), "")&amp;
      SOURCE!E218&amp;", "&amp; IF(SOURCE!$T$2-LEN(SOURCE!E218) &gt;=0, REPT(" ",SOURCE!$T$2-LEN(SOURCE!E218)), "")&amp;
      SOURCE!F218&amp;", "&amp; IF(SOURCE!$U$2-LEN(SOURCE!F218) &gt;= 0, REPT(" ",SOURCE!$U$2-LEN(SOURCE!F218)+2), "")&amp;"("&amp;
      SUBSTITUTE(TEXT(SOURCE!G218,"??0"),"  ","")&amp;" &lt;&lt; TAM_MAX_BITS) |"&amp; IF(SOURCE!$V$2-3 &gt;= 0, REPT(" ",MAX(1,SOURCE!$V$2-5+4+1-1-LEN(  IF(ISTEXT(SOURCE!H218),SOURCE!H218,  SUBSTITUTE(SUBSTITUTE(TEXT(SOURCE!H218,"????0"),"  ","")," ",""))   ))), "")&amp;
       IF(ISTEXT(SOURCE!H218),SOURCE!H218, SUBSTITUTE(SUBSTITUTE(TEXT(SOURCE!H218,"????0"),"  ","")," ",""))   &amp;","&amp; IF(SOURCE!$W$2-3 &gt;= 0, REPT(" ",SOURCE!$W$2-3-5), "")&amp;
      SOURCE!I218&amp;
" | "&amp; IF(SOURCE!$X$2-LEN(SOURCE!I218) &gt;= 0, REPT(" ",SOURCE!$X$2-LEN(SOURCE!I218)), "")&amp;
      SOURCE!J218&amp;      IF(SOURCE!$Y$2-LEN(SOURCE!J218) &gt;= 0, REPT(" ",SOURCE!$Y$2-LEN(SOURCE!J218)), "")&amp;
" | "&amp; IF(SOURCE!$X$2-LEN(SOURCE!I218) &gt;= 0, REPT(" ",SOURCE!$X$2-LEN(SOURCE!I218)), "")&amp;
      SOURCE!K218&amp;      IF(SOURCE!$Y$2-LEN(SOURCE!K218) &gt;= 0, REPT(" ",SOURCE!$Z$2-LEN(SOURCE!K218)), "")&amp;
" | "&amp; SOURCE!L218&amp;      IF(SOURCE!$AB$2-LEN(SOURCE!L218) &gt;= 0, REPT(" ",SOURCE!$AB$2-LEN(SOURCE!L218)), "")&amp;
" | "&amp; SOURCE!M218&amp;      IF(SOURCE!$AC$2-LEN(SOURCE!M218) &gt;= 0, REPT(" ",SOURCE!$AC$2-LEN(SOURCE!M218)),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133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IF(SOURCE!$R$2-LEN(SOURCE!C219) &gt;= 0, REPT(" ",SOURCE!$R$2-LEN(SOURCE!C219)), "")&amp;
      SOURCE!D219&amp;", "&amp; IF(SOURCE!$S$2-LEN(SOURCE!D219) &gt;= 0, REPT(" ",SOURCE!$S$2-LEN(SOURCE!D219)), "")&amp;
      SOURCE!E219&amp;", "&amp; IF(SOURCE!$T$2-LEN(SOURCE!E219) &gt;=0, REPT(" ",SOURCE!$T$2-LEN(SOURCE!E219)), "")&amp;
      SOURCE!F219&amp;", "&amp; IF(SOURCE!$U$2-LEN(SOURCE!F219) &gt;= 0, REPT(" ",SOURCE!$U$2-LEN(SOURCE!F219)+2), "")&amp;"("&amp;
      SUBSTITUTE(TEXT(SOURCE!G219,"??0"),"  ","")&amp;" &lt;&lt; TAM_MAX_BITS) |"&amp; IF(SOURCE!$V$2-3 &gt;= 0, REPT(" ",MAX(1,SOURCE!$V$2-5+4+1-1-LEN(  IF(ISTEXT(SOURCE!H219),SOURCE!H219,  SUBSTITUTE(SUBSTITUTE(TEXT(SOURCE!H219,"????0"),"  ","")," ",""))   ))), "")&amp;
       IF(ISTEXT(SOURCE!H219),SOURCE!H219, SUBSTITUTE(SUBSTITUTE(TEXT(SOURCE!H219,"????0"),"  ","")," ",""))   &amp;","&amp; IF(SOURCE!$W$2-3 &gt;= 0, REPT(" ",SOURCE!$W$2-3-5), "")&amp;
      SOURCE!I219&amp;
" | "&amp; IF(SOURCE!$X$2-LEN(SOURCE!I219) &gt;= 0, REPT(" ",SOURCE!$X$2-LEN(SOURCE!I219)), "")&amp;
      SOURCE!J219&amp;      IF(SOURCE!$Y$2-LEN(SOURCE!J219) &gt;= 0, REPT(" ",SOURCE!$Y$2-LEN(SOURCE!J219)), "")&amp;
" | "&amp; IF(SOURCE!$X$2-LEN(SOURCE!I219) &gt;= 0, REPT(" ",SOURCE!$X$2-LEN(SOURCE!I219)), "")&amp;
      SOURCE!K219&amp;      IF(SOURCE!$Y$2-LEN(SOURCE!K219) &gt;= 0, REPT(" ",SOURCE!$Z$2-LEN(SOURCE!K219)), "")&amp;
" | "&amp; SOURCE!L219&amp;      IF(SOURCE!$AB$2-LEN(SOURCE!L219) &gt;= 0, REPT(" ",SOURCE!$AB$2-LEN(SOURCE!L219)), "")&amp;
" | "&amp; SOURCE!M219&amp;      IF(SOURCE!$AC$2-LEN(SOURCE!M219) &gt;= 0, REPT(" ",SOURCE!$AC$2-LEN(SOURCE!M219)),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133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IF(SOURCE!$R$2-LEN(SOURCE!C220) &gt;= 0, REPT(" ",SOURCE!$R$2-LEN(SOURCE!C220)), "")&amp;
      SOURCE!D220&amp;", "&amp; IF(SOURCE!$S$2-LEN(SOURCE!D220) &gt;= 0, REPT(" ",SOURCE!$S$2-LEN(SOURCE!D220)), "")&amp;
      SOURCE!E220&amp;", "&amp; IF(SOURCE!$T$2-LEN(SOURCE!E220) &gt;=0, REPT(" ",SOURCE!$T$2-LEN(SOURCE!E220)), "")&amp;
      SOURCE!F220&amp;", "&amp; IF(SOURCE!$U$2-LEN(SOURCE!F220) &gt;= 0, REPT(" ",SOURCE!$U$2-LEN(SOURCE!F220)+2), "")&amp;"("&amp;
      SUBSTITUTE(TEXT(SOURCE!G220,"??0"),"  ","")&amp;" &lt;&lt; TAM_MAX_BITS) |"&amp; IF(SOURCE!$V$2-3 &gt;= 0, REPT(" ",MAX(1,SOURCE!$V$2-5+4+1-1-LEN(  IF(ISTEXT(SOURCE!H220),SOURCE!H220,  SUBSTITUTE(SUBSTITUTE(TEXT(SOURCE!H220,"????0"),"  ","")," ",""))   ))), "")&amp;
       IF(ISTEXT(SOURCE!H220),SOURCE!H220, SUBSTITUTE(SUBSTITUTE(TEXT(SOURCE!H220,"????0"),"  ","")," ",""))   &amp;","&amp; IF(SOURCE!$W$2-3 &gt;= 0, REPT(" ",SOURCE!$W$2-3-5), "")&amp;
      SOURCE!I220&amp;
" | "&amp; IF(SOURCE!$X$2-LEN(SOURCE!I220) &gt;= 0, REPT(" ",SOURCE!$X$2-LEN(SOURCE!I220)), "")&amp;
      SOURCE!J220&amp;      IF(SOURCE!$Y$2-LEN(SOURCE!J220) &gt;= 0, REPT(" ",SOURCE!$Y$2-LEN(SOURCE!J220)), "")&amp;
" | "&amp; IF(SOURCE!$X$2-LEN(SOURCE!I220) &gt;= 0, REPT(" ",SOURCE!$X$2-LEN(SOURCE!I220)), "")&amp;
      SOURCE!K220&amp;      IF(SOURCE!$Y$2-LEN(SOURCE!K220) &gt;= 0, REPT(" ",SOURCE!$Z$2-LEN(SOURCE!K220)), "")&amp;
" | "&amp; SOURCE!L220&amp;      IF(SOURCE!$AB$2-LEN(SOURCE!L220) &gt;= 0, REPT(" ",SOURCE!$AB$2-LEN(SOURCE!L220)), "")&amp;
" | "&amp; SOURCE!M220&amp;      IF(SOURCE!$AC$2-LEN(SOURCE!M220) &gt;= 0, REPT(" ",SOURCE!$AC$2-LEN(SOURCE!M220)),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133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IF(SOURCE!$R$2-LEN(SOURCE!C221) &gt;= 0, REPT(" ",SOURCE!$R$2-LEN(SOURCE!C221)), "")&amp;
      SOURCE!D221&amp;", "&amp; IF(SOURCE!$S$2-LEN(SOURCE!D221) &gt;= 0, REPT(" ",SOURCE!$S$2-LEN(SOURCE!D221)), "")&amp;
      SOURCE!E221&amp;", "&amp; IF(SOURCE!$T$2-LEN(SOURCE!E221) &gt;=0, REPT(" ",SOURCE!$T$2-LEN(SOURCE!E221)), "")&amp;
      SOURCE!F221&amp;", "&amp; IF(SOURCE!$U$2-LEN(SOURCE!F221) &gt;= 0, REPT(" ",SOURCE!$U$2-LEN(SOURCE!F221)+2), "")&amp;"("&amp;
      SUBSTITUTE(TEXT(SOURCE!G221,"??0"),"  ","")&amp;" &lt;&lt; TAM_MAX_BITS) |"&amp; IF(SOURCE!$V$2-3 &gt;= 0, REPT(" ",MAX(1,SOURCE!$V$2-5+4+1-1-LEN(  IF(ISTEXT(SOURCE!H221),SOURCE!H221,  SUBSTITUTE(SUBSTITUTE(TEXT(SOURCE!H221,"????0"),"  ","")," ",""))   ))), "")&amp;
       IF(ISTEXT(SOURCE!H221),SOURCE!H221, SUBSTITUTE(SUBSTITUTE(TEXT(SOURCE!H221,"????0"),"  ","")," ",""))   &amp;","&amp; IF(SOURCE!$W$2-3 &gt;= 0, REPT(" ",SOURCE!$W$2-3-5), "")&amp;
      SOURCE!I221&amp;
" | "&amp; IF(SOURCE!$X$2-LEN(SOURCE!I221) &gt;= 0, REPT(" ",SOURCE!$X$2-LEN(SOURCE!I221)), "")&amp;
      SOURCE!J221&amp;      IF(SOURCE!$Y$2-LEN(SOURCE!J221) &gt;= 0, REPT(" ",SOURCE!$Y$2-LEN(SOURCE!J221)), "")&amp;
" | "&amp; IF(SOURCE!$X$2-LEN(SOURCE!I221) &gt;= 0, REPT(" ",SOURCE!$X$2-LEN(SOURCE!I221)), "")&amp;
      SOURCE!K221&amp;      IF(SOURCE!$Y$2-LEN(SOURCE!K221) &gt;= 0, REPT(" ",SOURCE!$Z$2-LEN(SOURCE!K221)), "")&amp;
" | "&amp; SOURCE!L221&amp;      IF(SOURCE!$AB$2-LEN(SOURCE!L221) &gt;= 0, REPT(" ",SOURCE!$AB$2-LEN(SOURCE!L221)), "")&amp;
" | "&amp; SOURCE!M221&amp;      IF(SOURCE!$AC$2-LEN(SOURCE!M221) &gt;= 0, REPT(" ",SOURCE!$AC$2-LEN(SOURCE!M221)),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133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IF(SOURCE!$R$2-LEN(SOURCE!C222) &gt;= 0, REPT(" ",SOURCE!$R$2-LEN(SOURCE!C222)), "")&amp;
      SOURCE!D222&amp;", "&amp; IF(SOURCE!$S$2-LEN(SOURCE!D222) &gt;= 0, REPT(" ",SOURCE!$S$2-LEN(SOURCE!D222)), "")&amp;
      SOURCE!E222&amp;", "&amp; IF(SOURCE!$T$2-LEN(SOURCE!E222) &gt;=0, REPT(" ",SOURCE!$T$2-LEN(SOURCE!E222)), "")&amp;
      SOURCE!F222&amp;", "&amp; IF(SOURCE!$U$2-LEN(SOURCE!F222) &gt;= 0, REPT(" ",SOURCE!$U$2-LEN(SOURCE!F222)+2), "")&amp;"("&amp;
      SUBSTITUTE(TEXT(SOURCE!G222,"??0"),"  ","")&amp;" &lt;&lt; TAM_MAX_BITS) |"&amp; IF(SOURCE!$V$2-3 &gt;= 0, REPT(" ",MAX(1,SOURCE!$V$2-5+4+1-1-LEN(  IF(ISTEXT(SOURCE!H222),SOURCE!H222,  SUBSTITUTE(SUBSTITUTE(TEXT(SOURCE!H222,"????0"),"  ","")," ",""))   ))), "")&amp;
       IF(ISTEXT(SOURCE!H222),SOURCE!H222, SUBSTITUTE(SUBSTITUTE(TEXT(SOURCE!H222,"????0"),"  ","")," ",""))   &amp;","&amp; IF(SOURCE!$W$2-3 &gt;= 0, REPT(" ",SOURCE!$W$2-3-5), "")&amp;
      SOURCE!I222&amp;
" | "&amp; IF(SOURCE!$X$2-LEN(SOURCE!I222) &gt;= 0, REPT(" ",SOURCE!$X$2-LEN(SOURCE!I222)), "")&amp;
      SOURCE!J222&amp;      IF(SOURCE!$Y$2-LEN(SOURCE!J222) &gt;= 0, REPT(" ",SOURCE!$Y$2-LEN(SOURCE!J222)), "")&amp;
" | "&amp; IF(SOURCE!$X$2-LEN(SOURCE!I222) &gt;= 0, REPT(" ",SOURCE!$X$2-LEN(SOURCE!I222)), "")&amp;
      SOURCE!K222&amp;      IF(SOURCE!$Y$2-LEN(SOURCE!K222) &gt;= 0, REPT(" ",SOURCE!$Z$2-LEN(SOURCE!K222)), "")&amp;
" | "&amp; SOURCE!L222&amp;      IF(SOURCE!$AB$2-LEN(SOURCE!L222) &gt;= 0, REPT(" ",SOURCE!$AB$2-LEN(SOURCE!L222)), "")&amp;
" | "&amp; SOURCE!M222&amp;      IF(SOURCE!$AC$2-LEN(SOURCE!M222) &gt;= 0, REPT(" ",SOURCE!$AC$2-LEN(SOURCE!M222)),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133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IF(SOURCE!$R$2-LEN(SOURCE!C223) &gt;= 0, REPT(" ",SOURCE!$R$2-LEN(SOURCE!C223)), "")&amp;
      SOURCE!D223&amp;", "&amp; IF(SOURCE!$S$2-LEN(SOURCE!D223) &gt;= 0, REPT(" ",SOURCE!$S$2-LEN(SOURCE!D223)), "")&amp;
      SOURCE!E223&amp;", "&amp; IF(SOURCE!$T$2-LEN(SOURCE!E223) &gt;=0, REPT(" ",SOURCE!$T$2-LEN(SOURCE!E223)), "")&amp;
      SOURCE!F223&amp;", "&amp; IF(SOURCE!$U$2-LEN(SOURCE!F223) &gt;= 0, REPT(" ",SOURCE!$U$2-LEN(SOURCE!F223)+2), "")&amp;"("&amp;
      SUBSTITUTE(TEXT(SOURCE!G223,"??0"),"  ","")&amp;" &lt;&lt; TAM_MAX_BITS) |"&amp; IF(SOURCE!$V$2-3 &gt;= 0, REPT(" ",MAX(1,SOURCE!$V$2-5+4+1-1-LEN(  IF(ISTEXT(SOURCE!H223),SOURCE!H223,  SUBSTITUTE(SUBSTITUTE(TEXT(SOURCE!H223,"????0"),"  ","")," ",""))   ))), "")&amp;
       IF(ISTEXT(SOURCE!H223),SOURCE!H223, SUBSTITUTE(SUBSTITUTE(TEXT(SOURCE!H223,"????0"),"  ","")," ",""))   &amp;","&amp; IF(SOURCE!$W$2-3 &gt;= 0, REPT(" ",SOURCE!$W$2-3-5), "")&amp;
      SOURCE!I223&amp;
" | "&amp; IF(SOURCE!$X$2-LEN(SOURCE!I223) &gt;= 0, REPT(" ",SOURCE!$X$2-LEN(SOURCE!I223)), "")&amp;
      SOURCE!J223&amp;      IF(SOURCE!$Y$2-LEN(SOURCE!J223) &gt;= 0, REPT(" ",SOURCE!$Y$2-LEN(SOURCE!J223)), "")&amp;
" | "&amp; IF(SOURCE!$X$2-LEN(SOURCE!I223) &gt;= 0, REPT(" ",SOURCE!$X$2-LEN(SOURCE!I223)), "")&amp;
      SOURCE!K223&amp;      IF(SOURCE!$Y$2-LEN(SOURCE!K223) &gt;= 0, REPT(" ",SOURCE!$Z$2-LEN(SOURCE!K223)), "")&amp;
" | "&amp; SOURCE!L223&amp;      IF(SOURCE!$AB$2-LEN(SOURCE!L223) &gt;= 0, REPT(" ",SOURCE!$AB$2-LEN(SOURCE!L223)), "")&amp;
" | "&amp; SOURCE!M223&amp;      IF(SOURCE!$AC$2-LEN(SOURCE!M223) &gt;= 0, REPT(" ",SOURCE!$AC$2-LEN(SOURCE!M223)),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133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IF(SOURCE!$R$2-LEN(SOURCE!C224) &gt;= 0, REPT(" ",SOURCE!$R$2-LEN(SOURCE!C224)), "")&amp;
      SOURCE!D224&amp;", "&amp; IF(SOURCE!$S$2-LEN(SOURCE!D224) &gt;= 0, REPT(" ",SOURCE!$S$2-LEN(SOURCE!D224)), "")&amp;
      SOURCE!E224&amp;", "&amp; IF(SOURCE!$T$2-LEN(SOURCE!E224) &gt;=0, REPT(" ",SOURCE!$T$2-LEN(SOURCE!E224)), "")&amp;
      SOURCE!F224&amp;", "&amp; IF(SOURCE!$U$2-LEN(SOURCE!F224) &gt;= 0, REPT(" ",SOURCE!$U$2-LEN(SOURCE!F224)+2), "")&amp;"("&amp;
      SUBSTITUTE(TEXT(SOURCE!G224,"??0"),"  ","")&amp;" &lt;&lt; TAM_MAX_BITS) |"&amp; IF(SOURCE!$V$2-3 &gt;= 0, REPT(" ",MAX(1,SOURCE!$V$2-5+4+1-1-LEN(  IF(ISTEXT(SOURCE!H224),SOURCE!H224,  SUBSTITUTE(SUBSTITUTE(TEXT(SOURCE!H224,"????0"),"  ","")," ",""))   ))), "")&amp;
       IF(ISTEXT(SOURCE!H224),SOURCE!H224, SUBSTITUTE(SUBSTITUTE(TEXT(SOURCE!H224,"????0"),"  ","")," ",""))   &amp;","&amp; IF(SOURCE!$W$2-3 &gt;= 0, REPT(" ",SOURCE!$W$2-3-5), "")&amp;
      SOURCE!I224&amp;
" | "&amp; IF(SOURCE!$X$2-LEN(SOURCE!I224) &gt;= 0, REPT(" ",SOURCE!$X$2-LEN(SOURCE!I224)), "")&amp;
      SOURCE!J224&amp;      IF(SOURCE!$Y$2-LEN(SOURCE!J224) &gt;= 0, REPT(" ",SOURCE!$Y$2-LEN(SOURCE!J224)), "")&amp;
" | "&amp; IF(SOURCE!$X$2-LEN(SOURCE!I224) &gt;= 0, REPT(" ",SOURCE!$X$2-LEN(SOURCE!I224)), "")&amp;
      SOURCE!K224&amp;      IF(SOURCE!$Y$2-LEN(SOURCE!K224) &gt;= 0, REPT(" ",SOURCE!$Z$2-LEN(SOURCE!K224)), "")&amp;
" | "&amp; SOURCE!L224&amp;      IF(SOURCE!$AB$2-LEN(SOURCE!L224) &gt;= 0, REPT(" ",SOURCE!$AB$2-LEN(SOURCE!L224)), "")&amp;
" | "&amp; SOURCE!M224&amp;      IF(SOURCE!$AC$2-LEN(SOURCE!M224) &gt;= 0, REPT(" ",SOURCE!$AC$2-LEN(SOURCE!M224)),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133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IF(SOURCE!$R$2-LEN(SOURCE!C225) &gt;= 0, REPT(" ",SOURCE!$R$2-LEN(SOURCE!C225)), "")&amp;
      SOURCE!D225&amp;", "&amp; IF(SOURCE!$S$2-LEN(SOURCE!D225) &gt;= 0, REPT(" ",SOURCE!$S$2-LEN(SOURCE!D225)), "")&amp;
      SOURCE!E225&amp;", "&amp; IF(SOURCE!$T$2-LEN(SOURCE!E225) &gt;=0, REPT(" ",SOURCE!$T$2-LEN(SOURCE!E225)), "")&amp;
      SOURCE!F225&amp;", "&amp; IF(SOURCE!$U$2-LEN(SOURCE!F225) &gt;= 0, REPT(" ",SOURCE!$U$2-LEN(SOURCE!F225)+2), "")&amp;"("&amp;
      SUBSTITUTE(TEXT(SOURCE!G225,"??0"),"  ","")&amp;" &lt;&lt; TAM_MAX_BITS) |"&amp; IF(SOURCE!$V$2-3 &gt;= 0, REPT(" ",MAX(1,SOURCE!$V$2-5+4+1-1-LEN(  IF(ISTEXT(SOURCE!H225),SOURCE!H225,  SUBSTITUTE(SUBSTITUTE(TEXT(SOURCE!H225,"????0"),"  ","")," ",""))   ))), "")&amp;
       IF(ISTEXT(SOURCE!H225),SOURCE!H225, SUBSTITUTE(SUBSTITUTE(TEXT(SOURCE!H225,"????0"),"  ","")," ",""))   &amp;","&amp; IF(SOURCE!$W$2-3 &gt;= 0, REPT(" ",SOURCE!$W$2-3-5), "")&amp;
      SOURCE!I225&amp;
" | "&amp; IF(SOURCE!$X$2-LEN(SOURCE!I225) &gt;= 0, REPT(" ",SOURCE!$X$2-LEN(SOURCE!I225)), "")&amp;
      SOURCE!J225&amp;      IF(SOURCE!$Y$2-LEN(SOURCE!J225) &gt;= 0, REPT(" ",SOURCE!$Y$2-LEN(SOURCE!J225)), "")&amp;
" | "&amp; IF(SOURCE!$X$2-LEN(SOURCE!I225) &gt;= 0, REPT(" ",SOURCE!$X$2-LEN(SOURCE!I225)), "")&amp;
      SOURCE!K225&amp;      IF(SOURCE!$Y$2-LEN(SOURCE!K225) &gt;= 0, REPT(" ",SOURCE!$Z$2-LEN(SOURCE!K225)), "")&amp;
" | "&amp; SOURCE!L225&amp;      IF(SOURCE!$AB$2-LEN(SOURCE!L225) &gt;= 0, REPT(" ",SOURCE!$AB$2-LEN(SOURCE!L225)), "")&amp;
" | "&amp; SOURCE!M225&amp;      IF(SOURCE!$AC$2-LEN(SOURCE!M225) &gt;= 0, REPT(" ",SOURCE!$AC$2-LEN(SOURCE!M225)),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133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IF(SOURCE!$R$2-LEN(SOURCE!C226) &gt;= 0, REPT(" ",SOURCE!$R$2-LEN(SOURCE!C226)), "")&amp;
      SOURCE!D226&amp;", "&amp; IF(SOURCE!$S$2-LEN(SOURCE!D226) &gt;= 0, REPT(" ",SOURCE!$S$2-LEN(SOURCE!D226)), "")&amp;
      SOURCE!E226&amp;", "&amp; IF(SOURCE!$T$2-LEN(SOURCE!E226) &gt;=0, REPT(" ",SOURCE!$T$2-LEN(SOURCE!E226)), "")&amp;
      SOURCE!F226&amp;", "&amp; IF(SOURCE!$U$2-LEN(SOURCE!F226) &gt;= 0, REPT(" ",SOURCE!$U$2-LEN(SOURCE!F226)+2), "")&amp;"("&amp;
      SUBSTITUTE(TEXT(SOURCE!G226,"??0"),"  ","")&amp;" &lt;&lt; TAM_MAX_BITS) |"&amp; IF(SOURCE!$V$2-3 &gt;= 0, REPT(" ",MAX(1,SOURCE!$V$2-5+4+1-1-LEN(  IF(ISTEXT(SOURCE!H226),SOURCE!H226,  SUBSTITUTE(SUBSTITUTE(TEXT(SOURCE!H226,"????0"),"  ","")," ",""))   ))), "")&amp;
       IF(ISTEXT(SOURCE!H226),SOURCE!H226, SUBSTITUTE(SUBSTITUTE(TEXT(SOURCE!H226,"????0"),"  ","")," ",""))   &amp;","&amp; IF(SOURCE!$W$2-3 &gt;= 0, REPT(" ",SOURCE!$W$2-3-5), "")&amp;
      SOURCE!I226&amp;
" | "&amp; IF(SOURCE!$X$2-LEN(SOURCE!I226) &gt;= 0, REPT(" ",SOURCE!$X$2-LEN(SOURCE!I226)), "")&amp;
      SOURCE!J226&amp;      IF(SOURCE!$Y$2-LEN(SOURCE!J226) &gt;= 0, REPT(" ",SOURCE!$Y$2-LEN(SOURCE!J226)), "")&amp;
" | "&amp; IF(SOURCE!$X$2-LEN(SOURCE!I226) &gt;= 0, REPT(" ",SOURCE!$X$2-LEN(SOURCE!I226)), "")&amp;
      SOURCE!K226&amp;      IF(SOURCE!$Y$2-LEN(SOURCE!K226) &gt;= 0, REPT(" ",SOURCE!$Z$2-LEN(SOURCE!K226)), "")&amp;
" | "&amp; SOURCE!L226&amp;      IF(SOURCE!$AB$2-LEN(SOURCE!L226) &gt;= 0, REPT(" ",SOURCE!$AB$2-LEN(SOURCE!L226)), "")&amp;
" | "&amp; SOURCE!M226&amp;      IF(SOURCE!$AC$2-LEN(SOURCE!M226) &gt;= 0, REPT(" ",SOURCE!$AC$2-LEN(SOURCE!M226)),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133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IF(SOURCE!$R$2-LEN(SOURCE!C227) &gt;= 0, REPT(" ",SOURCE!$R$2-LEN(SOURCE!C227)), "")&amp;
      SOURCE!D227&amp;", "&amp; IF(SOURCE!$S$2-LEN(SOURCE!D227) &gt;= 0, REPT(" ",SOURCE!$S$2-LEN(SOURCE!D227)), "")&amp;
      SOURCE!E227&amp;", "&amp; IF(SOURCE!$T$2-LEN(SOURCE!E227) &gt;=0, REPT(" ",SOURCE!$T$2-LEN(SOURCE!E227)), "")&amp;
      SOURCE!F227&amp;", "&amp; IF(SOURCE!$U$2-LEN(SOURCE!F227) &gt;= 0, REPT(" ",SOURCE!$U$2-LEN(SOURCE!F227)+2), "")&amp;"("&amp;
      SUBSTITUTE(TEXT(SOURCE!G227,"??0"),"  ","")&amp;" &lt;&lt; TAM_MAX_BITS) |"&amp; IF(SOURCE!$V$2-3 &gt;= 0, REPT(" ",MAX(1,SOURCE!$V$2-5+4+1-1-LEN(  IF(ISTEXT(SOURCE!H227),SOURCE!H227,  SUBSTITUTE(SUBSTITUTE(TEXT(SOURCE!H227,"????0"),"  ","")," ",""))   ))), "")&amp;
       IF(ISTEXT(SOURCE!H227),SOURCE!H227, SUBSTITUTE(SUBSTITUTE(TEXT(SOURCE!H227,"????0"),"  ","")," ",""))   &amp;","&amp; IF(SOURCE!$W$2-3 &gt;= 0, REPT(" ",SOURCE!$W$2-3-5), "")&amp;
      SOURCE!I227&amp;
" | "&amp; IF(SOURCE!$X$2-LEN(SOURCE!I227) &gt;= 0, REPT(" ",SOURCE!$X$2-LEN(SOURCE!I227)), "")&amp;
      SOURCE!J227&amp;      IF(SOURCE!$Y$2-LEN(SOURCE!J227) &gt;= 0, REPT(" ",SOURCE!$Y$2-LEN(SOURCE!J227)), "")&amp;
" | "&amp; IF(SOURCE!$X$2-LEN(SOURCE!I227) &gt;= 0, REPT(" ",SOURCE!$X$2-LEN(SOURCE!I227)), "")&amp;
      SOURCE!K227&amp;      IF(SOURCE!$Y$2-LEN(SOURCE!K227) &gt;= 0, REPT(" ",SOURCE!$Z$2-LEN(SOURCE!K227)), "")&amp;
" | "&amp; SOURCE!L227&amp;      IF(SOURCE!$AB$2-LEN(SOURCE!L227) &gt;= 0, REPT(" ",SOURCE!$AB$2-LEN(SOURCE!L227)), "")&amp;
" | "&amp; SOURCE!M227&amp;      IF(SOURCE!$AC$2-LEN(SOURCE!M227) &gt;= 0, REPT(" ",SOURCE!$AC$2-LEN(SOURCE!M227)),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133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IF(SOURCE!$R$2-LEN(SOURCE!C228) &gt;= 0, REPT(" ",SOURCE!$R$2-LEN(SOURCE!C228)), "")&amp;
      SOURCE!D228&amp;", "&amp; IF(SOURCE!$S$2-LEN(SOURCE!D228) &gt;= 0, REPT(" ",SOURCE!$S$2-LEN(SOURCE!D228)), "")&amp;
      SOURCE!E228&amp;", "&amp; IF(SOURCE!$T$2-LEN(SOURCE!E228) &gt;=0, REPT(" ",SOURCE!$T$2-LEN(SOURCE!E228)), "")&amp;
      SOURCE!F228&amp;", "&amp; IF(SOURCE!$U$2-LEN(SOURCE!F228) &gt;= 0, REPT(" ",SOURCE!$U$2-LEN(SOURCE!F228)+2), "")&amp;"("&amp;
      SUBSTITUTE(TEXT(SOURCE!G228,"??0"),"  ","")&amp;" &lt;&lt; TAM_MAX_BITS) |"&amp; IF(SOURCE!$V$2-3 &gt;= 0, REPT(" ",MAX(1,SOURCE!$V$2-5+4+1-1-LEN(  IF(ISTEXT(SOURCE!H228),SOURCE!H228,  SUBSTITUTE(SUBSTITUTE(TEXT(SOURCE!H228,"????0"),"  ","")," ",""))   ))), "")&amp;
       IF(ISTEXT(SOURCE!H228),SOURCE!H228, SUBSTITUTE(SUBSTITUTE(TEXT(SOURCE!H228,"????0"),"  ","")," ",""))   &amp;","&amp; IF(SOURCE!$W$2-3 &gt;= 0, REPT(" ",SOURCE!$W$2-3-5), "")&amp;
      SOURCE!I228&amp;
" | "&amp; IF(SOURCE!$X$2-LEN(SOURCE!I228) &gt;= 0, REPT(" ",SOURCE!$X$2-LEN(SOURCE!I228)), "")&amp;
      SOURCE!J228&amp;      IF(SOURCE!$Y$2-LEN(SOURCE!J228) &gt;= 0, REPT(" ",SOURCE!$Y$2-LEN(SOURCE!J228)), "")&amp;
" | "&amp; IF(SOURCE!$X$2-LEN(SOURCE!I228) &gt;= 0, REPT(" ",SOURCE!$X$2-LEN(SOURCE!I228)), "")&amp;
      SOURCE!K228&amp;      IF(SOURCE!$Y$2-LEN(SOURCE!K228) &gt;= 0, REPT(" ",SOURCE!$Z$2-LEN(SOURCE!K228)), "")&amp;
" | "&amp; SOURCE!L228&amp;      IF(SOURCE!$AB$2-LEN(SOURCE!L228) &gt;= 0, REPT(" ",SOURCE!$AB$2-LEN(SOURCE!L228)), "")&amp;
" | "&amp; SOURCE!M228&amp;      IF(SOURCE!$AC$2-LEN(SOURCE!M228) &gt;= 0, REPT(" ",SOURCE!$AC$2-LEN(SOURCE!M228)),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133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IF(SOURCE!$R$2-LEN(SOURCE!C229) &gt;= 0, REPT(" ",SOURCE!$R$2-LEN(SOURCE!C229)), "")&amp;
      SOURCE!D229&amp;", "&amp; IF(SOURCE!$S$2-LEN(SOURCE!D229) &gt;= 0, REPT(" ",SOURCE!$S$2-LEN(SOURCE!D229)), "")&amp;
      SOURCE!E229&amp;", "&amp; IF(SOURCE!$T$2-LEN(SOURCE!E229) &gt;=0, REPT(" ",SOURCE!$T$2-LEN(SOURCE!E229)), "")&amp;
      SOURCE!F229&amp;", "&amp; IF(SOURCE!$U$2-LEN(SOURCE!F229) &gt;= 0, REPT(" ",SOURCE!$U$2-LEN(SOURCE!F229)+2), "")&amp;"("&amp;
      SUBSTITUTE(TEXT(SOURCE!G229,"??0"),"  ","")&amp;" &lt;&lt; TAM_MAX_BITS) |"&amp; IF(SOURCE!$V$2-3 &gt;= 0, REPT(" ",MAX(1,SOURCE!$V$2-5+4+1-1-LEN(  IF(ISTEXT(SOURCE!H229),SOURCE!H229,  SUBSTITUTE(SUBSTITUTE(TEXT(SOURCE!H229,"????0"),"  ","")," ",""))   ))), "")&amp;
       IF(ISTEXT(SOURCE!H229),SOURCE!H229, SUBSTITUTE(SUBSTITUTE(TEXT(SOURCE!H229,"????0"),"  ","")," ",""))   &amp;","&amp; IF(SOURCE!$W$2-3 &gt;= 0, REPT(" ",SOURCE!$W$2-3-5), "")&amp;
      SOURCE!I229&amp;
" | "&amp; IF(SOURCE!$X$2-LEN(SOURCE!I229) &gt;= 0, REPT(" ",SOURCE!$X$2-LEN(SOURCE!I229)), "")&amp;
      SOURCE!J229&amp;      IF(SOURCE!$Y$2-LEN(SOURCE!J229) &gt;= 0, REPT(" ",SOURCE!$Y$2-LEN(SOURCE!J229)), "")&amp;
" | "&amp; IF(SOURCE!$X$2-LEN(SOURCE!I229) &gt;= 0, REPT(" ",SOURCE!$X$2-LEN(SOURCE!I229)), "")&amp;
      SOURCE!K229&amp;      IF(SOURCE!$Y$2-LEN(SOURCE!K229) &gt;= 0, REPT(" ",SOURCE!$Z$2-LEN(SOURCE!K229)), "")&amp;
" | "&amp; SOURCE!L229&amp;      IF(SOURCE!$AB$2-LEN(SOURCE!L229) &gt;= 0, REPT(" ",SOURCE!$AB$2-LEN(SOURCE!L229)), "")&amp;
" | "&amp; SOURCE!M229&amp;      IF(SOURCE!$AC$2-LEN(SOURCE!M229) &gt;= 0, REPT(" ",SOURCE!$AC$2-LEN(SOURCE!M229)), "")&amp;
      "},"&amp;IF(SOURCE!O229&lt;&gt;"",""&amp;SOURCE!O229,"")
 )
)
)</f>
        <v/>
      </c>
    </row>
    <row r="230" spans="1:1">
      <c r="A230" s="133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IF(SOURCE!$R$2-LEN(SOURCE!C230) &gt;= 0, REPT(" ",SOURCE!$R$2-LEN(SOURCE!C230)), "")&amp;
      SOURCE!D230&amp;", "&amp; IF(SOURCE!$S$2-LEN(SOURCE!D230) &gt;= 0, REPT(" ",SOURCE!$S$2-LEN(SOURCE!D230)), "")&amp;
      SOURCE!E230&amp;", "&amp; IF(SOURCE!$T$2-LEN(SOURCE!E230) &gt;=0, REPT(" ",SOURCE!$T$2-LEN(SOURCE!E230)), "")&amp;
      SOURCE!F230&amp;", "&amp; IF(SOURCE!$U$2-LEN(SOURCE!F230) &gt;= 0, REPT(" ",SOURCE!$U$2-LEN(SOURCE!F230)+2), "")&amp;"("&amp;
      SUBSTITUTE(TEXT(SOURCE!G230,"??0"),"  ","")&amp;" &lt;&lt; TAM_MAX_BITS) |"&amp; IF(SOURCE!$V$2-3 &gt;= 0, REPT(" ",MAX(1,SOURCE!$V$2-5+4+1-1-LEN(  IF(ISTEXT(SOURCE!H230),SOURCE!H230,  SUBSTITUTE(SUBSTITUTE(TEXT(SOURCE!H230,"????0"),"  ","")," ",""))   ))), "")&amp;
       IF(ISTEXT(SOURCE!H230),SOURCE!H230, SUBSTITUTE(SUBSTITUTE(TEXT(SOURCE!H230,"????0"),"  ","")," ",""))   &amp;","&amp; IF(SOURCE!$W$2-3 &gt;= 0, REPT(" ",SOURCE!$W$2-3-5), "")&amp;
      SOURCE!I230&amp;
" | "&amp; IF(SOURCE!$X$2-LEN(SOURCE!I230) &gt;= 0, REPT(" ",SOURCE!$X$2-LEN(SOURCE!I230)), "")&amp;
      SOURCE!J230&amp;      IF(SOURCE!$Y$2-LEN(SOURCE!J230) &gt;= 0, REPT(" ",SOURCE!$Y$2-LEN(SOURCE!J230)), "")&amp;
" | "&amp; IF(SOURCE!$X$2-LEN(SOURCE!I230) &gt;= 0, REPT(" ",SOURCE!$X$2-LEN(SOURCE!I230)), "")&amp;
      SOURCE!K230&amp;      IF(SOURCE!$Y$2-LEN(SOURCE!K230) &gt;= 0, REPT(" ",SOURCE!$Z$2-LEN(SOURCE!K230)), "")&amp;
" | "&amp; SOURCE!L230&amp;      IF(SOURCE!$AB$2-LEN(SOURCE!L230) &gt;= 0, REPT(" ",SOURCE!$AB$2-LEN(SOURCE!L230)), "")&amp;
" | "&amp; SOURCE!M230&amp;      IF(SOURCE!$AC$2-LEN(SOURCE!M230) &gt;= 0, REPT(" ",SOURCE!$AC$2-LEN(SOURCE!M230)), "")&amp;
      "},"&amp;IF(SOURCE!O230&lt;&gt;"",""&amp;SOURCE!O230,"")
 )
)
)</f>
        <v/>
      </c>
    </row>
    <row r="231" spans="1:1">
      <c r="A231" s="133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IF(SOURCE!$R$2-LEN(SOURCE!C231) &gt;= 0, REPT(" ",SOURCE!$R$2-LEN(SOURCE!C231)), "")&amp;
      SOURCE!D231&amp;", "&amp; IF(SOURCE!$S$2-LEN(SOURCE!D231) &gt;= 0, REPT(" ",SOURCE!$S$2-LEN(SOURCE!D231)), "")&amp;
      SOURCE!E231&amp;", "&amp; IF(SOURCE!$T$2-LEN(SOURCE!E231) &gt;=0, REPT(" ",SOURCE!$T$2-LEN(SOURCE!E231)), "")&amp;
      SOURCE!F231&amp;", "&amp; IF(SOURCE!$U$2-LEN(SOURCE!F231) &gt;= 0, REPT(" ",SOURCE!$U$2-LEN(SOURCE!F231)+2), "")&amp;"("&amp;
      SUBSTITUTE(TEXT(SOURCE!G231,"??0"),"  ","")&amp;" &lt;&lt; TAM_MAX_BITS) |"&amp; IF(SOURCE!$V$2-3 &gt;= 0, REPT(" ",MAX(1,SOURCE!$V$2-5+4+1-1-LEN(  IF(ISTEXT(SOURCE!H231),SOURCE!H231,  SUBSTITUTE(SUBSTITUTE(TEXT(SOURCE!H231,"????0"),"  ","")," ",""))   ))), "")&amp;
       IF(ISTEXT(SOURCE!H231),SOURCE!H231, SUBSTITUTE(SUBSTITUTE(TEXT(SOURCE!H231,"????0"),"  ","")," ",""))   &amp;","&amp; IF(SOURCE!$W$2-3 &gt;= 0, REPT(" ",SOURCE!$W$2-3-5), "")&amp;
      SOURCE!I231&amp;
" | "&amp; IF(SOURCE!$X$2-LEN(SOURCE!I231) &gt;= 0, REPT(" ",SOURCE!$X$2-LEN(SOURCE!I231)), "")&amp;
      SOURCE!J231&amp;      IF(SOURCE!$Y$2-LEN(SOURCE!J231) &gt;= 0, REPT(" ",SOURCE!$Y$2-LEN(SOURCE!J231)), "")&amp;
" | "&amp; IF(SOURCE!$X$2-LEN(SOURCE!I231) &gt;= 0, REPT(" ",SOURCE!$X$2-LEN(SOURCE!I231)), "")&amp;
      SOURCE!K231&amp;      IF(SOURCE!$Y$2-LEN(SOURCE!K231) &gt;= 0, REPT(" ",SOURCE!$Z$2-LEN(SOURCE!K231)), "")&amp;
" | "&amp; SOURCE!L231&amp;      IF(SOURCE!$AB$2-LEN(SOURCE!L231) &gt;= 0, REPT(" ",SOURCE!$AB$2-LEN(SOURCE!L231)), "")&amp;
" | "&amp; SOURCE!M231&amp;      IF(SOURCE!$AC$2-LEN(SOURCE!M231) &gt;= 0, REPT(" ",SOURCE!$AC$2-LEN(SOURCE!M231)), "")&amp;
      "},"&amp;IF(SOURCE!O231&lt;&gt;"",""&amp;SOURCE!O231,"")
 )
)
)</f>
        <v>// Conversions</v>
      </c>
    </row>
    <row r="232" spans="1:1">
      <c r="A232" s="133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IF(SOURCE!$R$2-LEN(SOURCE!C232) &gt;= 0, REPT(" ",SOURCE!$R$2-LEN(SOURCE!C232)), "")&amp;
      SOURCE!D232&amp;", "&amp; IF(SOURCE!$S$2-LEN(SOURCE!D232) &gt;= 0, REPT(" ",SOURCE!$S$2-LEN(SOURCE!D232)), "")&amp;
      SOURCE!E232&amp;", "&amp; IF(SOURCE!$T$2-LEN(SOURCE!E232) &gt;=0, REPT(" ",SOURCE!$T$2-LEN(SOURCE!E232)), "")&amp;
      SOURCE!F232&amp;", "&amp; IF(SOURCE!$U$2-LEN(SOURCE!F232) &gt;= 0, REPT(" ",SOURCE!$U$2-LEN(SOURCE!F232)+2), "")&amp;"("&amp;
      SUBSTITUTE(TEXT(SOURCE!G232,"??0"),"  ","")&amp;" &lt;&lt; TAM_MAX_BITS) |"&amp; IF(SOURCE!$V$2-3 &gt;= 0, REPT(" ",MAX(1,SOURCE!$V$2-5+4+1-1-LEN(  IF(ISTEXT(SOURCE!H232),SOURCE!H232,  SUBSTITUTE(SUBSTITUTE(TEXT(SOURCE!H232,"????0"),"  ","")," ",""))   ))), "")&amp;
       IF(ISTEXT(SOURCE!H232),SOURCE!H232, SUBSTITUTE(SUBSTITUTE(TEXT(SOURCE!H232,"????0"),"  ","")," ",""))   &amp;","&amp; IF(SOURCE!$W$2-3 &gt;= 0, REPT(" ",SOURCE!$W$2-3-5), "")&amp;
      SOURCE!I232&amp;
" | "&amp; IF(SOURCE!$X$2-LEN(SOURCE!I232) &gt;= 0, REPT(" ",SOURCE!$X$2-LEN(SOURCE!I232)), "")&amp;
      SOURCE!J232&amp;      IF(SOURCE!$Y$2-LEN(SOURCE!J232) &gt;= 0, REPT(" ",SOURCE!$Y$2-LEN(SOURCE!J232)), "")&amp;
" | "&amp; IF(SOURCE!$X$2-LEN(SOURCE!I232) &gt;= 0, REPT(" ",SOURCE!$X$2-LEN(SOURCE!I232)), "")&amp;
      SOURCE!K232&amp;      IF(SOURCE!$Y$2-LEN(SOURCE!K232) &gt;= 0, REPT(" ",SOURCE!$Z$2-LEN(SOURCE!K232)), "")&amp;
" | "&amp; SOURCE!L232&amp;      IF(SOURCE!$AB$2-LEN(SOURCE!L232) &gt;= 0, REPT(" ",SOURCE!$AB$2-LEN(SOURCE!L232)), "")&amp;
" | "&amp; SOURCE!M232&amp;      IF(SOURCE!$AC$2-LEN(SOURCE!M232) &gt;= 0, REPT(" ",SOURCE!$AC$2-LEN(SOURCE!M232)),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CAT_FNCT | SLS_ENABLED   | US_ENABLED   | EIM_DISABLED | PTP_NONE         },</v>
      </c>
    </row>
    <row r="233" spans="1:1">
      <c r="A233" s="133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IF(SOURCE!$R$2-LEN(SOURCE!C233) &gt;= 0, REPT(" ",SOURCE!$R$2-LEN(SOURCE!C233)), "")&amp;
      SOURCE!D233&amp;", "&amp; IF(SOURCE!$S$2-LEN(SOURCE!D233) &gt;= 0, REPT(" ",SOURCE!$S$2-LEN(SOURCE!D233)), "")&amp;
      SOURCE!E233&amp;", "&amp; IF(SOURCE!$T$2-LEN(SOURCE!E233) &gt;=0, REPT(" ",SOURCE!$T$2-LEN(SOURCE!E233)), "")&amp;
      SOURCE!F233&amp;", "&amp; IF(SOURCE!$U$2-LEN(SOURCE!F233) &gt;= 0, REPT(" ",SOURCE!$U$2-LEN(SOURCE!F233)+2), "")&amp;"("&amp;
      SUBSTITUTE(TEXT(SOURCE!G233,"??0"),"  ","")&amp;" &lt;&lt; TAM_MAX_BITS) |"&amp; IF(SOURCE!$V$2-3 &gt;= 0, REPT(" ",MAX(1,SOURCE!$V$2-5+4+1-1-LEN(  IF(ISTEXT(SOURCE!H233),SOURCE!H233,  SUBSTITUTE(SUBSTITUTE(TEXT(SOURCE!H233,"????0"),"  ","")," ",""))   ))), "")&amp;
       IF(ISTEXT(SOURCE!H233),SOURCE!H233, SUBSTITUTE(SUBSTITUTE(TEXT(SOURCE!H233,"????0"),"  ","")," ",""))   &amp;","&amp; IF(SOURCE!$W$2-3 &gt;= 0, REPT(" ",SOURCE!$W$2-3-5), "")&amp;
      SOURCE!I233&amp;
" | "&amp; IF(SOURCE!$X$2-LEN(SOURCE!I233) &gt;= 0, REPT(" ",SOURCE!$X$2-LEN(SOURCE!I233)), "")&amp;
      SOURCE!J233&amp;      IF(SOURCE!$Y$2-LEN(SOURCE!J233) &gt;= 0, REPT(" ",SOURCE!$Y$2-LEN(SOURCE!J233)), "")&amp;
" | "&amp; IF(SOURCE!$X$2-LEN(SOURCE!I233) &gt;= 0, REPT(" ",SOURCE!$X$2-LEN(SOURCE!I233)), "")&amp;
      SOURCE!K233&amp;      IF(SOURCE!$Y$2-LEN(SOURCE!K233) &gt;= 0, REPT(" ",SOURCE!$Z$2-LEN(SOURCE!K233)), "")&amp;
" | "&amp; SOURCE!L233&amp;      IF(SOURCE!$AB$2-LEN(SOURCE!L233) &gt;= 0, REPT(" ",SOURCE!$AB$2-LEN(SOURCE!L233)), "")&amp;
" | "&amp; SOURCE!M233&amp;      IF(SOURCE!$AC$2-LEN(SOURCE!M233) &gt;= 0, REPT(" ",SOURCE!$AC$2-LEN(SOURCE!M233)),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CAT_FNCT | SLS_ENABLED   | US_ENABLED   | EIM_DISABLED | PTP_NONE         },</v>
      </c>
    </row>
    <row r="234" spans="1:1">
      <c r="A234" s="133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IF(SOURCE!$R$2-LEN(SOURCE!C234) &gt;= 0, REPT(" ",SOURCE!$R$2-LEN(SOURCE!C234)), "")&amp;
      SOURCE!D234&amp;", "&amp; IF(SOURCE!$S$2-LEN(SOURCE!D234) &gt;= 0, REPT(" ",SOURCE!$S$2-LEN(SOURCE!D234)), "")&amp;
      SOURCE!E234&amp;", "&amp; IF(SOURCE!$T$2-LEN(SOURCE!E234) &gt;=0, REPT(" ",SOURCE!$T$2-LEN(SOURCE!E234)), "")&amp;
      SOURCE!F234&amp;", "&amp; IF(SOURCE!$U$2-LEN(SOURCE!F234) &gt;= 0, REPT(" ",SOURCE!$U$2-LEN(SOURCE!F234)+2), "")&amp;"("&amp;
      SUBSTITUTE(TEXT(SOURCE!G234,"??0"),"  ","")&amp;" &lt;&lt; TAM_MAX_BITS) |"&amp; IF(SOURCE!$V$2-3 &gt;= 0, REPT(" ",MAX(1,SOURCE!$V$2-5+4+1-1-LEN(  IF(ISTEXT(SOURCE!H234),SOURCE!H234,  SUBSTITUTE(SUBSTITUTE(TEXT(SOURCE!H234,"????0"),"  ","")," ",""))   ))), "")&amp;
       IF(ISTEXT(SOURCE!H234),SOURCE!H234, SUBSTITUTE(SUBSTITUTE(TEXT(SOURCE!H234,"????0"),"  ","")," ",""))   &amp;","&amp; IF(SOURCE!$W$2-3 &gt;= 0, REPT(" ",SOURCE!$W$2-3-5), "")&amp;
      SOURCE!I234&amp;
" | "&amp; IF(SOURCE!$X$2-LEN(SOURCE!I234) &gt;= 0, REPT(" ",SOURCE!$X$2-LEN(SOURCE!I234)), "")&amp;
      SOURCE!J234&amp;      IF(SOURCE!$Y$2-LEN(SOURCE!J234) &gt;= 0, REPT(" ",SOURCE!$Y$2-LEN(SOURCE!J234)), "")&amp;
" | "&amp; IF(SOURCE!$X$2-LEN(SOURCE!I234) &gt;= 0, REPT(" ",SOURCE!$X$2-LEN(SOURCE!I234)), "")&amp;
      SOURCE!K234&amp;      IF(SOURCE!$Y$2-LEN(SOURCE!K234) &gt;= 0, REPT(" ",SOURCE!$Z$2-LEN(SOURCE!K234)), "")&amp;
" | "&amp; SOURCE!L234&amp;      IF(SOURCE!$AB$2-LEN(SOURCE!L234) &gt;= 0, REPT(" ",SOURCE!$AB$2-LEN(SOURCE!L234)), "")&amp;
" | "&amp; SOURCE!M234&amp;      IF(SOURCE!$AC$2-LEN(SOURCE!M234) &gt;= 0, REPT(" ",SOURCE!$AC$2-LEN(SOURCE!M234)), "")&amp;
      "},"&amp;IF(SOURCE!O234&lt;&gt;"",""&amp;SOURCE!O234,"")
 )
)
)</f>
        <v>/*  222 */  { fnCvtDbRatio,                 10,                          "dB" STD_RIGHT_ARROW "pr",                     "dB " STD_RIGHT_ARROW,                         (0 &lt;&lt; TAM_MAX_BITS) |     0, CAT_FNCT | SLS_ENABLED   | US_ENABLED   | EIM_DISABLED | PTP_NONE         },</v>
      </c>
    </row>
    <row r="235" spans="1:1">
      <c r="A235" s="133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IF(SOURCE!$R$2-LEN(SOURCE!C235) &gt;= 0, REPT(" ",SOURCE!$R$2-LEN(SOURCE!C235)), "")&amp;
      SOURCE!D235&amp;", "&amp; IF(SOURCE!$S$2-LEN(SOURCE!D235) &gt;= 0, REPT(" ",SOURCE!$S$2-LEN(SOURCE!D235)), "")&amp;
      SOURCE!E235&amp;", "&amp; IF(SOURCE!$T$2-LEN(SOURCE!E235) &gt;=0, REPT(" ",SOURCE!$T$2-LEN(SOURCE!E235)), "")&amp;
      SOURCE!F235&amp;", "&amp; IF(SOURCE!$U$2-LEN(SOURCE!F235) &gt;= 0, REPT(" ",SOURCE!$U$2-LEN(SOURCE!F235)+2), "")&amp;"("&amp;
      SUBSTITUTE(TEXT(SOURCE!G235,"??0"),"  ","")&amp;" &lt;&lt; TAM_MAX_BITS) |"&amp; IF(SOURCE!$V$2-3 &gt;= 0, REPT(" ",MAX(1,SOURCE!$V$2-5+4+1-1-LEN(  IF(ISTEXT(SOURCE!H235),SOURCE!H235,  SUBSTITUTE(SUBSTITUTE(TEXT(SOURCE!H235,"????0"),"  ","")," ",""))   ))), "")&amp;
       IF(ISTEXT(SOURCE!H235),SOURCE!H235, SUBSTITUTE(SUBSTITUTE(TEXT(SOURCE!H235,"????0"),"  ","")," ",""))   &amp;","&amp; IF(SOURCE!$W$2-3 &gt;= 0, REPT(" ",SOURCE!$W$2-3-5), "")&amp;
      SOURCE!I235&amp;
" | "&amp; IF(SOURCE!$X$2-LEN(SOURCE!I235) &gt;= 0, REPT(" ",SOURCE!$X$2-LEN(SOURCE!I235)), "")&amp;
      SOURCE!J235&amp;      IF(SOURCE!$Y$2-LEN(SOURCE!J235) &gt;= 0, REPT(" ",SOURCE!$Y$2-LEN(SOURCE!J235)), "")&amp;
" | "&amp; IF(SOURCE!$X$2-LEN(SOURCE!I235) &gt;= 0, REPT(" ",SOURCE!$X$2-LEN(SOURCE!I235)), "")&amp;
      SOURCE!K235&amp;      IF(SOURCE!$Y$2-LEN(SOURCE!K235) &gt;= 0, REPT(" ",SOURCE!$Z$2-LEN(SOURCE!K235)), "")&amp;
" | "&amp; SOURCE!L235&amp;      IF(SOURCE!$AB$2-LEN(SOURCE!L235) &gt;= 0, REPT(" ",SOURCE!$AB$2-LEN(SOURCE!L235)), "")&amp;
" | "&amp; SOURCE!M235&amp;      IF(SOURCE!$AC$2-LEN(SOURCE!M235) &gt;= 0, REPT(" ",SOURCE!$AC$2-LEN(SOURCE!M235)), "")&amp;
      "},"&amp;IF(SOURCE!O235&lt;&gt;"",""&amp;SOURCE!O235,"")
 )
)
)</f>
        <v>/*  223 */  { fnCvtDbRatio,                 10,                          "dB" STD_RIGHT_ARROW "pr",                     "power",                                       (0 &lt;&lt; TAM_MAX_BITS) |     0, CAT_DUPL | SLS_ENABLED   | US_ENABLED   | EIM_DISABLED | PTP_NONE         },</v>
      </c>
    </row>
    <row r="236" spans="1:1">
      <c r="A236" s="133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IF(SOURCE!$R$2-LEN(SOURCE!C236) &gt;= 0, REPT(" ",SOURCE!$R$2-LEN(SOURCE!C236)), "")&amp;
      SOURCE!D236&amp;", "&amp; IF(SOURCE!$S$2-LEN(SOURCE!D236) &gt;= 0, REPT(" ",SOURCE!$S$2-LEN(SOURCE!D236)), "")&amp;
      SOURCE!E236&amp;", "&amp; IF(SOURCE!$T$2-LEN(SOURCE!E236) &gt;=0, REPT(" ",SOURCE!$T$2-LEN(SOURCE!E236)), "")&amp;
      SOURCE!F236&amp;", "&amp; IF(SOURCE!$U$2-LEN(SOURCE!F236) &gt;= 0, REPT(" ",SOURCE!$U$2-LEN(SOURCE!F236)+2), "")&amp;"("&amp;
      SUBSTITUTE(TEXT(SOURCE!G236,"??0"),"  ","")&amp;" &lt;&lt; TAM_MAX_BITS) |"&amp; IF(SOURCE!$V$2-3 &gt;= 0, REPT(" ",MAX(1,SOURCE!$V$2-5+4+1-1-LEN(  IF(ISTEXT(SOURCE!H236),SOURCE!H236,  SUBSTITUTE(SUBSTITUTE(TEXT(SOURCE!H236,"????0"),"  ","")," ",""))   ))), "")&amp;
       IF(ISTEXT(SOURCE!H236),SOURCE!H236, SUBSTITUTE(SUBSTITUTE(TEXT(SOURCE!H236,"????0"),"  ","")," ",""))   &amp;","&amp; IF(SOURCE!$W$2-3 &gt;= 0, REPT(" ",SOURCE!$W$2-3-5), "")&amp;
      SOURCE!I236&amp;
" | "&amp; IF(SOURCE!$X$2-LEN(SOURCE!I236) &gt;= 0, REPT(" ",SOURCE!$X$2-LEN(SOURCE!I236)), "")&amp;
      SOURCE!J236&amp;      IF(SOURCE!$Y$2-LEN(SOURCE!J236) &gt;= 0, REPT(" ",SOURCE!$Y$2-LEN(SOURCE!J236)), "")&amp;
" | "&amp; IF(SOURCE!$X$2-LEN(SOURCE!I236) &gt;= 0, REPT(" ",SOURCE!$X$2-LEN(SOURCE!I236)), "")&amp;
      SOURCE!K236&amp;      IF(SOURCE!$Y$2-LEN(SOURCE!K236) &gt;= 0, REPT(" ",SOURCE!$Z$2-LEN(SOURCE!K236)), "")&amp;
" | "&amp; SOURCE!L236&amp;      IF(SOURCE!$AB$2-LEN(SOURCE!L236) &gt;= 0, REPT(" ",SOURCE!$AB$2-LEN(SOURCE!L236)), "")&amp;
" | "&amp; SOURCE!M236&amp;      IF(SOURCE!$AC$2-LEN(SOURCE!M236) &gt;= 0, REPT(" ",SOURCE!$AC$2-LEN(SOURCE!M236)), "")&amp;
      "},"&amp;IF(SOURCE!O236&lt;&gt;"",""&amp;SOURCE!O236,"")
 )
)
)</f>
        <v>/*  224 */  { fnCvtDbRatio,                 10,                          "dB" STD_RIGHT_ARROW "pr",                     "ratio",                                       (0 &lt;&lt; TAM_MAX_BITS) |     0, CAT_DUPL | SLS_ENABLED   | US_ENABLED   | EIM_DISABLED | PTP_NONE         },</v>
      </c>
    </row>
    <row r="237" spans="1:1">
      <c r="A237" s="133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IF(SOURCE!$R$2-LEN(SOURCE!C237) &gt;= 0, REPT(" ",SOURCE!$R$2-LEN(SOURCE!C237)), "")&amp;
      SOURCE!D237&amp;", "&amp; IF(SOURCE!$S$2-LEN(SOURCE!D237) &gt;= 0, REPT(" ",SOURCE!$S$2-LEN(SOURCE!D237)), "")&amp;
      SOURCE!E237&amp;", "&amp; IF(SOURCE!$T$2-LEN(SOURCE!E237) &gt;=0, REPT(" ",SOURCE!$T$2-LEN(SOURCE!E237)), "")&amp;
      SOURCE!F237&amp;", "&amp; IF(SOURCE!$U$2-LEN(SOURCE!F237) &gt;= 0, REPT(" ",SOURCE!$U$2-LEN(SOURCE!F237)+2), "")&amp;"("&amp;
      SUBSTITUTE(TEXT(SOURCE!G237,"??0"),"  ","")&amp;" &lt;&lt; TAM_MAX_BITS) |"&amp; IF(SOURCE!$V$2-3 &gt;= 0, REPT(" ",MAX(1,SOURCE!$V$2-5+4+1-1-LEN(  IF(ISTEXT(SOURCE!H237),SOURCE!H237,  SUBSTITUTE(SUBSTITUTE(TEXT(SOURCE!H237,"????0"),"  ","")," ",""))   ))), "")&amp;
       IF(ISTEXT(SOURCE!H237),SOURCE!H237, SUBSTITUTE(SUBSTITUTE(TEXT(SOURCE!H237,"????0"),"  ","")," ",""))   &amp;","&amp; IF(SOURCE!$W$2-3 &gt;= 0, REPT(" ",SOURCE!$W$2-3-5), "")&amp;
      SOURCE!I237&amp;
" | "&amp; IF(SOURCE!$X$2-LEN(SOURCE!I237) &gt;= 0, REPT(" ",SOURCE!$X$2-LEN(SOURCE!I237)), "")&amp;
      SOURCE!J237&amp;      IF(SOURCE!$Y$2-LEN(SOURCE!J237) &gt;= 0, REPT(" ",SOURCE!$Y$2-LEN(SOURCE!J237)), "")&amp;
" | "&amp; IF(SOURCE!$X$2-LEN(SOURCE!I237) &gt;= 0, REPT(" ",SOURCE!$X$2-LEN(SOURCE!I237)), "")&amp;
      SOURCE!K237&amp;      IF(SOURCE!$Y$2-LEN(SOURCE!K237) &gt;= 0, REPT(" ",SOURCE!$Z$2-LEN(SOURCE!K237)), "")&amp;
" | "&amp; SOURCE!L237&amp;      IF(SOURCE!$AB$2-LEN(SOURCE!L237) &gt;= 0, REPT(" ",SOURCE!$AB$2-LEN(SOURCE!L237)), "")&amp;
" | "&amp; SOURCE!M237&amp;      IF(SOURCE!$AC$2-LEN(SOURCE!M237) &gt;= 0, REPT(" ",SOURCE!$AC$2-LEN(SOURCE!M237)), "")&amp;
      "},"&amp;IF(SOURCE!O237&lt;&gt;"",""&amp;SOURCE!O237,"")
 )
)
)</f>
        <v>/*  225 */  { fnCvtDbRatio,                 20,                          "dB" STD_RIGHT_ARROW "fr",                     "dB " STD_RIGHT_ARROW,                         (0 &lt;&lt; TAM_MAX_BITS) |     0, CAT_FNCT | SLS_ENABLED   | US_ENABLED   | EIM_DISABLED | PTP_NONE         },</v>
      </c>
    </row>
    <row r="238" spans="1:1">
      <c r="A238" s="133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IF(SOURCE!$R$2-LEN(SOURCE!C238) &gt;= 0, REPT(" ",SOURCE!$R$2-LEN(SOURCE!C238)), "")&amp;
      SOURCE!D238&amp;", "&amp; IF(SOURCE!$S$2-LEN(SOURCE!D238) &gt;= 0, REPT(" ",SOURCE!$S$2-LEN(SOURCE!D238)), "")&amp;
      SOURCE!E238&amp;", "&amp; IF(SOURCE!$T$2-LEN(SOURCE!E238) &gt;=0, REPT(" ",SOURCE!$T$2-LEN(SOURCE!E238)), "")&amp;
      SOURCE!F238&amp;", "&amp; IF(SOURCE!$U$2-LEN(SOURCE!F238) &gt;= 0, REPT(" ",SOURCE!$U$2-LEN(SOURCE!F238)+2), "")&amp;"("&amp;
      SUBSTITUTE(TEXT(SOURCE!G238,"??0"),"  ","")&amp;" &lt;&lt; TAM_MAX_BITS) |"&amp; IF(SOURCE!$V$2-3 &gt;= 0, REPT(" ",MAX(1,SOURCE!$V$2-5+4+1-1-LEN(  IF(ISTEXT(SOURCE!H238),SOURCE!H238,  SUBSTITUTE(SUBSTITUTE(TEXT(SOURCE!H238,"????0"),"  ","")," ",""))   ))), "")&amp;
       IF(ISTEXT(SOURCE!H238),SOURCE!H238, SUBSTITUTE(SUBSTITUTE(TEXT(SOURCE!H238,"????0"),"  ","")," ",""))   &amp;","&amp; IF(SOURCE!$W$2-3 &gt;= 0, REPT(" ",SOURCE!$W$2-3-5), "")&amp;
      SOURCE!I238&amp;
" | "&amp; IF(SOURCE!$X$2-LEN(SOURCE!I238) &gt;= 0, REPT(" ",SOURCE!$X$2-LEN(SOURCE!I238)), "")&amp;
      SOURCE!J238&amp;      IF(SOURCE!$Y$2-LEN(SOURCE!J238) &gt;= 0, REPT(" ",SOURCE!$Y$2-LEN(SOURCE!J238)), "")&amp;
" | "&amp; IF(SOURCE!$X$2-LEN(SOURCE!I238) &gt;= 0, REPT(" ",SOURCE!$X$2-LEN(SOURCE!I238)), "")&amp;
      SOURCE!K238&amp;      IF(SOURCE!$Y$2-LEN(SOURCE!K238) &gt;= 0, REPT(" ",SOURCE!$Z$2-LEN(SOURCE!K238)), "")&amp;
" | "&amp; SOURCE!L238&amp;      IF(SOURCE!$AB$2-LEN(SOURCE!L238) &gt;= 0, REPT(" ",SOURCE!$AB$2-LEN(SOURCE!L238)), "")&amp;
" | "&amp; SOURCE!M238&amp;      IF(SOURCE!$AC$2-LEN(SOURCE!M238) &gt;= 0, REPT(" ",SOURCE!$AC$2-LEN(SOURCE!M238)), "")&amp;
      "},"&amp;IF(SOURCE!O238&lt;&gt;"",""&amp;SOURCE!O238,"")
 )
)
)</f>
        <v>/*  226 */  { fnCvtDbRatio,                 20,                          "dB" STD_RIGHT_ARROW "fr",                     "field",                                       (0 &lt;&lt; TAM_MAX_BITS) |     0, CAT_DUPL | SLS_ENABLED   | US_ENABLED   | EIM_DISABLED | PTP_NONE         },</v>
      </c>
    </row>
    <row r="239" spans="1:1">
      <c r="A239" s="133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IF(SOURCE!$R$2-LEN(SOURCE!C239) &gt;= 0, REPT(" ",SOURCE!$R$2-LEN(SOURCE!C239)), "")&amp;
      SOURCE!D239&amp;", "&amp; IF(SOURCE!$S$2-LEN(SOURCE!D239) &gt;= 0, REPT(" ",SOURCE!$S$2-LEN(SOURCE!D239)), "")&amp;
      SOURCE!E239&amp;", "&amp; IF(SOURCE!$T$2-LEN(SOURCE!E239) &gt;=0, REPT(" ",SOURCE!$T$2-LEN(SOURCE!E239)), "")&amp;
      SOURCE!F239&amp;", "&amp; IF(SOURCE!$U$2-LEN(SOURCE!F239) &gt;= 0, REPT(" ",SOURCE!$U$2-LEN(SOURCE!F239)+2), "")&amp;"("&amp;
      SUBSTITUTE(TEXT(SOURCE!G239,"??0"),"  ","")&amp;" &lt;&lt; TAM_MAX_BITS) |"&amp; IF(SOURCE!$V$2-3 &gt;= 0, REPT(" ",MAX(1,SOURCE!$V$2-5+4+1-1-LEN(  IF(ISTEXT(SOURCE!H239),SOURCE!H239,  SUBSTITUTE(SUBSTITUTE(TEXT(SOURCE!H239,"????0"),"  ","")," ",""))   ))), "")&amp;
       IF(ISTEXT(SOURCE!H239),SOURCE!H239, SUBSTITUTE(SUBSTITUTE(TEXT(SOURCE!H239,"????0"),"  ","")," ",""))   &amp;","&amp; IF(SOURCE!$W$2-3 &gt;= 0, REPT(" ",SOURCE!$W$2-3-5), "")&amp;
      SOURCE!I239&amp;
" | "&amp; IF(SOURCE!$X$2-LEN(SOURCE!I239) &gt;= 0, REPT(" ",SOURCE!$X$2-LEN(SOURCE!I239)), "")&amp;
      SOURCE!J239&amp;      IF(SOURCE!$Y$2-LEN(SOURCE!J239) &gt;= 0, REPT(" ",SOURCE!$Y$2-LEN(SOURCE!J239)), "")&amp;
" | "&amp; IF(SOURCE!$X$2-LEN(SOURCE!I239) &gt;= 0, REPT(" ",SOURCE!$X$2-LEN(SOURCE!I239)), "")&amp;
      SOURCE!K239&amp;      IF(SOURCE!$Y$2-LEN(SOURCE!K239) &gt;= 0, REPT(" ",SOURCE!$Z$2-LEN(SOURCE!K239)), "")&amp;
" | "&amp; SOURCE!L239&amp;      IF(SOURCE!$AB$2-LEN(SOURCE!L239) &gt;= 0, REPT(" ",SOURCE!$AB$2-LEN(SOURCE!L239)), "")&amp;
" | "&amp; SOURCE!M239&amp;      IF(SOURCE!$AC$2-LEN(SOURCE!M239) &gt;= 0, REPT(" ",SOURCE!$AC$2-LEN(SOURCE!M239)), "")&amp;
      "},"&amp;IF(SOURCE!O239&lt;&gt;"",""&amp;SOURCE!O239,"")
 )
)
)</f>
        <v>/*  227 */  { fnCvtDbRatio,                 20,                          "dB" STD_RIGHT_ARROW "fr",                     "ratio",                                       (0 &lt;&lt; TAM_MAX_BITS) |     0, CAT_DUPL | SLS_ENABLED   | US_ENABLED   | EIM_DISABLED | PTP_NONE         },</v>
      </c>
    </row>
    <row r="240" spans="1:1">
      <c r="A240" s="133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IF(SOURCE!$R$2-LEN(SOURCE!C240) &gt;= 0, REPT(" ",SOURCE!$R$2-LEN(SOURCE!C240)), "")&amp;
      SOURCE!D240&amp;", "&amp; IF(SOURCE!$S$2-LEN(SOURCE!D240) &gt;= 0, REPT(" ",SOURCE!$S$2-LEN(SOURCE!D240)), "")&amp;
      SOURCE!E240&amp;", "&amp; IF(SOURCE!$T$2-LEN(SOURCE!E240) &gt;=0, REPT(" ",SOURCE!$T$2-LEN(SOURCE!E240)), "")&amp;
      SOURCE!F240&amp;", "&amp; IF(SOURCE!$U$2-LEN(SOURCE!F240) &gt;= 0, REPT(" ",SOURCE!$U$2-LEN(SOURCE!F240)+2), "")&amp;"("&amp;
      SUBSTITUTE(TEXT(SOURCE!G240,"??0"),"  ","")&amp;" &lt;&lt; TAM_MAX_BITS) |"&amp; IF(SOURCE!$V$2-3 &gt;= 0, REPT(" ",MAX(1,SOURCE!$V$2-5+4+1-1-LEN(  IF(ISTEXT(SOURCE!H240),SOURCE!H240,  SUBSTITUTE(SUBSTITUTE(TEXT(SOURCE!H240,"????0"),"  ","")," ",""))   ))), "")&amp;
       IF(ISTEXT(SOURCE!H240),SOURCE!H240, SUBSTITUTE(SUBSTITUTE(TEXT(SOURCE!H240,"????0"),"  ","")," ",""))   &amp;","&amp; IF(SOURCE!$W$2-3 &gt;= 0, REPT(" ",SOURCE!$W$2-3-5), "")&amp;
      SOURCE!I240&amp;
" | "&amp; IF(SOURCE!$X$2-LEN(SOURCE!I240) &gt;= 0, REPT(" ",SOURCE!$X$2-LEN(SOURCE!I240)), "")&amp;
      SOURCE!J240&amp;      IF(SOURCE!$Y$2-LEN(SOURCE!J240) &gt;= 0, REPT(" ",SOURCE!$Y$2-LEN(SOURCE!J240)), "")&amp;
" | "&amp; IF(SOURCE!$X$2-LEN(SOURCE!I240) &gt;= 0, REPT(" ",SOURCE!$X$2-LEN(SOURCE!I240)), "")&amp;
      SOURCE!K240&amp;      IF(SOURCE!$Y$2-LEN(SOURCE!K240) &gt;= 0, REPT(" ",SOURCE!$Z$2-LEN(SOURCE!K240)), "")&amp;
" | "&amp; SOURCE!L240&amp;      IF(SOURCE!$AB$2-LEN(SOURCE!L240) &gt;= 0, REPT(" ",SOURCE!$AB$2-LEN(SOURCE!L240)), "")&amp;
" | "&amp; SOURCE!M240&amp;      IF(SOURCE!$AC$2-LEN(SOURCE!M240) &gt;= 0, REPT(" ",SOURCE!$AC$2-LEN(SOURCE!M240)), "")&amp;
      "},"&amp;IF(SOURCE!O240&lt;&gt;"",""&amp;SOURCE!O240,"")
 )
)
)</f>
        <v>/*  228 */  { fnCvtRatioDb,                 10,                          "pr" STD_RIGHT_ARROW "dB",                     "power",                                       (0 &lt;&lt; TAM_MAX_BITS) |     0, CAT_FNCT | SLS_ENABLED   | US_ENABLED   | EIM_DISABLED | PTP_NONE         },</v>
      </c>
    </row>
    <row r="241" spans="1:1">
      <c r="A241" s="133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IF(SOURCE!$R$2-LEN(SOURCE!C241) &gt;= 0, REPT(" ",SOURCE!$R$2-LEN(SOURCE!C241)), "")&amp;
      SOURCE!D241&amp;", "&amp; IF(SOURCE!$S$2-LEN(SOURCE!D241) &gt;= 0, REPT(" ",SOURCE!$S$2-LEN(SOURCE!D241)), "")&amp;
      SOURCE!E241&amp;", "&amp; IF(SOURCE!$T$2-LEN(SOURCE!E241) &gt;=0, REPT(" ",SOURCE!$T$2-LEN(SOURCE!E241)), "")&amp;
      SOURCE!F241&amp;", "&amp; IF(SOURCE!$U$2-LEN(SOURCE!F241) &gt;= 0, REPT(" ",SOURCE!$U$2-LEN(SOURCE!F241)+2), "")&amp;"("&amp;
      SUBSTITUTE(TEXT(SOURCE!G241,"??0"),"  ","")&amp;" &lt;&lt; TAM_MAX_BITS) |"&amp; IF(SOURCE!$V$2-3 &gt;= 0, REPT(" ",MAX(1,SOURCE!$V$2-5+4+1-1-LEN(  IF(ISTEXT(SOURCE!H241),SOURCE!H241,  SUBSTITUTE(SUBSTITUTE(TEXT(SOURCE!H241,"????0"),"  ","")," ",""))   ))), "")&amp;
       IF(ISTEXT(SOURCE!H241),SOURCE!H241, SUBSTITUTE(SUBSTITUTE(TEXT(SOURCE!H241,"????0"),"  ","")," ",""))   &amp;","&amp; IF(SOURCE!$W$2-3 &gt;= 0, REPT(" ",SOURCE!$W$2-3-5), "")&amp;
      SOURCE!I241&amp;
" | "&amp; IF(SOURCE!$X$2-LEN(SOURCE!I241) &gt;= 0, REPT(" ",SOURCE!$X$2-LEN(SOURCE!I241)), "")&amp;
      SOURCE!J241&amp;      IF(SOURCE!$Y$2-LEN(SOURCE!J241) &gt;= 0, REPT(" ",SOURCE!$Y$2-LEN(SOURCE!J241)), "")&amp;
" | "&amp; IF(SOURCE!$X$2-LEN(SOURCE!I241) &gt;= 0, REPT(" ",SOURCE!$X$2-LEN(SOURCE!I241)), "")&amp;
      SOURCE!K241&amp;      IF(SOURCE!$Y$2-LEN(SOURCE!K241) &gt;= 0, REPT(" ",SOURCE!$Z$2-LEN(SOURCE!K241)), "")&amp;
" | "&amp; SOURCE!L241&amp;      IF(SOURCE!$AB$2-LEN(SOURCE!L241) &gt;= 0, REPT(" ",SOURCE!$AB$2-LEN(SOURCE!L241)), "")&amp;
" | "&amp; SOURCE!M241&amp;      IF(SOURCE!$AC$2-LEN(SOURCE!M241) &gt;= 0, REPT(" ",SOURCE!$AC$2-LEN(SOURCE!M241)), "")&amp;
      "},"&amp;IF(SOURCE!O241&lt;&gt;"",""&amp;SOURCE!O241,"")
 )
)
)</f>
        <v>/*  229 */  { fnCvtRatioDb,                 10,                          "pr" STD_RIGHT_ARROW "dB",                     "ratio",                                       (0 &lt;&lt; TAM_MAX_BITS) |     0, CAT_DUPL | SLS_ENABLED   | US_ENABLED   | EIM_DISABLED | PTP_NONE         },</v>
      </c>
    </row>
    <row r="242" spans="1:1">
      <c r="A242" s="133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IF(SOURCE!$R$2-LEN(SOURCE!C242) &gt;= 0, REPT(" ",SOURCE!$R$2-LEN(SOURCE!C242)), "")&amp;
      SOURCE!D242&amp;", "&amp; IF(SOURCE!$S$2-LEN(SOURCE!D242) &gt;= 0, REPT(" ",SOURCE!$S$2-LEN(SOURCE!D242)), "")&amp;
      SOURCE!E242&amp;", "&amp; IF(SOURCE!$T$2-LEN(SOURCE!E242) &gt;=0, REPT(" ",SOURCE!$T$2-LEN(SOURCE!E242)), "")&amp;
      SOURCE!F242&amp;", "&amp; IF(SOURCE!$U$2-LEN(SOURCE!F242) &gt;= 0, REPT(" ",SOURCE!$U$2-LEN(SOURCE!F242)+2), "")&amp;"("&amp;
      SUBSTITUTE(TEXT(SOURCE!G242,"??0"),"  ","")&amp;" &lt;&lt; TAM_MAX_BITS) |"&amp; IF(SOURCE!$V$2-3 &gt;= 0, REPT(" ",MAX(1,SOURCE!$V$2-5+4+1-1-LEN(  IF(ISTEXT(SOURCE!H242),SOURCE!H242,  SUBSTITUTE(SUBSTITUTE(TEXT(SOURCE!H242,"????0"),"  ","")," ",""))   ))), "")&amp;
       IF(ISTEXT(SOURCE!H242),SOURCE!H242, SUBSTITUTE(SUBSTITUTE(TEXT(SOURCE!H242,"????0"),"  ","")," ",""))   &amp;","&amp; IF(SOURCE!$W$2-3 &gt;= 0, REPT(" ",SOURCE!$W$2-3-5), "")&amp;
      SOURCE!I242&amp;
" | "&amp; IF(SOURCE!$X$2-LEN(SOURCE!I242) &gt;= 0, REPT(" ",SOURCE!$X$2-LEN(SOURCE!I242)), "")&amp;
      SOURCE!J242&amp;      IF(SOURCE!$Y$2-LEN(SOURCE!J242) &gt;= 0, REPT(" ",SOURCE!$Y$2-LEN(SOURCE!J242)), "")&amp;
" | "&amp; IF(SOURCE!$X$2-LEN(SOURCE!I242) &gt;= 0, REPT(" ",SOURCE!$X$2-LEN(SOURCE!I242)), "")&amp;
      SOURCE!K242&amp;      IF(SOURCE!$Y$2-LEN(SOURCE!K242) &gt;= 0, REPT(" ",SOURCE!$Z$2-LEN(SOURCE!K242)), "")&amp;
" | "&amp; SOURCE!L242&amp;      IF(SOURCE!$AB$2-LEN(SOURCE!L242) &gt;= 0, REPT(" ",SOURCE!$AB$2-LEN(SOURCE!L242)), "")&amp;
" | "&amp; SOURCE!M242&amp;      IF(SOURCE!$AC$2-LEN(SOURCE!M242) &gt;= 0, REPT(" ",SOURCE!$AC$2-LEN(SOURCE!M242)), "")&amp;
      "},"&amp;IF(SOURCE!O242&lt;&gt;"",""&amp;SOURCE!O242,"")
 )
)
)</f>
        <v>/*  230 */  { fnCvtRatioDb,                 10,                          "pr" STD_RIGHT_ARROW "dB",                     STD_RIGHT_ARROW " dB",                         (0 &lt;&lt; TAM_MAX_BITS) |     0, CAT_DUPL | SLS_ENABLED   | US_ENABLED   | EIM_DISABLED | PTP_NONE         },</v>
      </c>
    </row>
    <row r="243" spans="1:1">
      <c r="A243" s="133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IF(SOURCE!$R$2-LEN(SOURCE!C243) &gt;= 0, REPT(" ",SOURCE!$R$2-LEN(SOURCE!C243)), "")&amp;
      SOURCE!D243&amp;", "&amp; IF(SOURCE!$S$2-LEN(SOURCE!D243) &gt;= 0, REPT(" ",SOURCE!$S$2-LEN(SOURCE!D243)), "")&amp;
      SOURCE!E243&amp;", "&amp; IF(SOURCE!$T$2-LEN(SOURCE!E243) &gt;=0, REPT(" ",SOURCE!$T$2-LEN(SOURCE!E243)), "")&amp;
      SOURCE!F243&amp;", "&amp; IF(SOURCE!$U$2-LEN(SOURCE!F243) &gt;= 0, REPT(" ",SOURCE!$U$2-LEN(SOURCE!F243)+2), "")&amp;"("&amp;
      SUBSTITUTE(TEXT(SOURCE!G243,"??0"),"  ","")&amp;" &lt;&lt; TAM_MAX_BITS) |"&amp; IF(SOURCE!$V$2-3 &gt;= 0, REPT(" ",MAX(1,SOURCE!$V$2-5+4+1-1-LEN(  IF(ISTEXT(SOURCE!H243),SOURCE!H243,  SUBSTITUTE(SUBSTITUTE(TEXT(SOURCE!H243,"????0"),"  ","")," ",""))   ))), "")&amp;
       IF(ISTEXT(SOURCE!H243),SOURCE!H243, SUBSTITUTE(SUBSTITUTE(TEXT(SOURCE!H243,"????0"),"  ","")," ",""))   &amp;","&amp; IF(SOURCE!$W$2-3 &gt;= 0, REPT(" ",SOURCE!$W$2-3-5), "")&amp;
      SOURCE!I243&amp;
" | "&amp; IF(SOURCE!$X$2-LEN(SOURCE!I243) &gt;= 0, REPT(" ",SOURCE!$X$2-LEN(SOURCE!I243)), "")&amp;
      SOURCE!J243&amp;      IF(SOURCE!$Y$2-LEN(SOURCE!J243) &gt;= 0, REPT(" ",SOURCE!$Y$2-LEN(SOURCE!J243)), "")&amp;
" | "&amp; IF(SOURCE!$X$2-LEN(SOURCE!I243) &gt;= 0, REPT(" ",SOURCE!$X$2-LEN(SOURCE!I243)), "")&amp;
      SOURCE!K243&amp;      IF(SOURCE!$Y$2-LEN(SOURCE!K243) &gt;= 0, REPT(" ",SOURCE!$Z$2-LEN(SOURCE!K243)), "")&amp;
" | "&amp; SOURCE!L243&amp;      IF(SOURCE!$AB$2-LEN(SOURCE!L243) &gt;= 0, REPT(" ",SOURCE!$AB$2-LEN(SOURCE!L243)), "")&amp;
" | "&amp; SOURCE!M243&amp;      IF(SOURCE!$AC$2-LEN(SOURCE!M243) &gt;= 0, REPT(" ",SOURCE!$AC$2-LEN(SOURCE!M243)), "")&amp;
      "},"&amp;IF(SOURCE!O243&lt;&gt;"",""&amp;SOURCE!O243,"")
 )
)
)</f>
        <v>/*  231 */  { fnCvtRatioDb,                 20,                          "fr" STD_RIGHT_ARROW "dB",                     "field",                                       (0 &lt;&lt; TAM_MAX_BITS) |     0, CAT_FNCT | SLS_ENABLED   | US_ENABLED   | EIM_DISABLED | PTP_NONE         },</v>
      </c>
    </row>
    <row r="244" spans="1:1">
      <c r="A244" s="133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IF(SOURCE!$R$2-LEN(SOURCE!C244) &gt;= 0, REPT(" ",SOURCE!$R$2-LEN(SOURCE!C244)), "")&amp;
      SOURCE!D244&amp;", "&amp; IF(SOURCE!$S$2-LEN(SOURCE!D244) &gt;= 0, REPT(" ",SOURCE!$S$2-LEN(SOURCE!D244)), "")&amp;
      SOURCE!E244&amp;", "&amp; IF(SOURCE!$T$2-LEN(SOURCE!E244) &gt;=0, REPT(" ",SOURCE!$T$2-LEN(SOURCE!E244)), "")&amp;
      SOURCE!F244&amp;", "&amp; IF(SOURCE!$U$2-LEN(SOURCE!F244) &gt;= 0, REPT(" ",SOURCE!$U$2-LEN(SOURCE!F244)+2), "")&amp;"("&amp;
      SUBSTITUTE(TEXT(SOURCE!G244,"??0"),"  ","")&amp;" &lt;&lt; TAM_MAX_BITS) |"&amp; IF(SOURCE!$V$2-3 &gt;= 0, REPT(" ",MAX(1,SOURCE!$V$2-5+4+1-1-LEN(  IF(ISTEXT(SOURCE!H244),SOURCE!H244,  SUBSTITUTE(SUBSTITUTE(TEXT(SOURCE!H244,"????0"),"  ","")," ",""))   ))), "")&amp;
       IF(ISTEXT(SOURCE!H244),SOURCE!H244, SUBSTITUTE(SUBSTITUTE(TEXT(SOURCE!H244,"????0"),"  ","")," ",""))   &amp;","&amp; IF(SOURCE!$W$2-3 &gt;= 0, REPT(" ",SOURCE!$W$2-3-5), "")&amp;
      SOURCE!I244&amp;
" | "&amp; IF(SOURCE!$X$2-LEN(SOURCE!I244) &gt;= 0, REPT(" ",SOURCE!$X$2-LEN(SOURCE!I244)), "")&amp;
      SOURCE!J244&amp;      IF(SOURCE!$Y$2-LEN(SOURCE!J244) &gt;= 0, REPT(" ",SOURCE!$Y$2-LEN(SOURCE!J244)), "")&amp;
" | "&amp; IF(SOURCE!$X$2-LEN(SOURCE!I244) &gt;= 0, REPT(" ",SOURCE!$X$2-LEN(SOURCE!I244)), "")&amp;
      SOURCE!K244&amp;      IF(SOURCE!$Y$2-LEN(SOURCE!K244) &gt;= 0, REPT(" ",SOURCE!$Z$2-LEN(SOURCE!K244)), "")&amp;
" | "&amp; SOURCE!L244&amp;      IF(SOURCE!$AB$2-LEN(SOURCE!L244) &gt;= 0, REPT(" ",SOURCE!$AB$2-LEN(SOURCE!L244)), "")&amp;
" | "&amp; SOURCE!M244&amp;      IF(SOURCE!$AC$2-LEN(SOURCE!M244) &gt;= 0, REPT(" ",SOURCE!$AC$2-LEN(SOURCE!M244)), "")&amp;
      "},"&amp;IF(SOURCE!O244&lt;&gt;"",""&amp;SOURCE!O244,"")
 )
)
)</f>
        <v>/*  232 */  { fnCvtRatioDb,                 20,                          "fr" STD_RIGHT_ARROW "dB",                     "ratio",                                       (0 &lt;&lt; TAM_MAX_BITS) |     0, CAT_DUPL | SLS_ENABLED   | US_ENABLED   | EIM_DISABLED | PTP_NONE         },</v>
      </c>
    </row>
    <row r="245" spans="1:1">
      <c r="A245" s="133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IF(SOURCE!$R$2-LEN(SOURCE!C245) &gt;= 0, REPT(" ",SOURCE!$R$2-LEN(SOURCE!C245)), "")&amp;
      SOURCE!D245&amp;", "&amp; IF(SOURCE!$S$2-LEN(SOURCE!D245) &gt;= 0, REPT(" ",SOURCE!$S$2-LEN(SOURCE!D245)), "")&amp;
      SOURCE!E245&amp;", "&amp; IF(SOURCE!$T$2-LEN(SOURCE!E245) &gt;=0, REPT(" ",SOURCE!$T$2-LEN(SOURCE!E245)), "")&amp;
      SOURCE!F245&amp;", "&amp; IF(SOURCE!$U$2-LEN(SOURCE!F245) &gt;= 0, REPT(" ",SOURCE!$U$2-LEN(SOURCE!F245)+2), "")&amp;"("&amp;
      SUBSTITUTE(TEXT(SOURCE!G245,"??0"),"  ","")&amp;" &lt;&lt; TAM_MAX_BITS) |"&amp; IF(SOURCE!$V$2-3 &gt;= 0, REPT(" ",MAX(1,SOURCE!$V$2-5+4+1-1-LEN(  IF(ISTEXT(SOURCE!H245),SOURCE!H245,  SUBSTITUTE(SUBSTITUTE(TEXT(SOURCE!H245,"????0"),"  ","")," ",""))   ))), "")&amp;
       IF(ISTEXT(SOURCE!H245),SOURCE!H245, SUBSTITUTE(SUBSTITUTE(TEXT(SOURCE!H245,"????0"),"  ","")," ",""))   &amp;","&amp; IF(SOURCE!$W$2-3 &gt;= 0, REPT(" ",SOURCE!$W$2-3-5), "")&amp;
      SOURCE!I245&amp;
" | "&amp; IF(SOURCE!$X$2-LEN(SOURCE!I245) &gt;= 0, REPT(" ",SOURCE!$X$2-LEN(SOURCE!I245)), "")&amp;
      SOURCE!J245&amp;      IF(SOURCE!$Y$2-LEN(SOURCE!J245) &gt;= 0, REPT(" ",SOURCE!$Y$2-LEN(SOURCE!J245)), "")&amp;
" | "&amp; IF(SOURCE!$X$2-LEN(SOURCE!I245) &gt;= 0, REPT(" ",SOURCE!$X$2-LEN(SOURCE!I245)), "")&amp;
      SOURCE!K245&amp;      IF(SOURCE!$Y$2-LEN(SOURCE!K245) &gt;= 0, REPT(" ",SOURCE!$Z$2-LEN(SOURCE!K245)), "")&amp;
" | "&amp; SOURCE!L245&amp;      IF(SOURCE!$AB$2-LEN(SOURCE!L245) &gt;= 0, REPT(" ",SOURCE!$AB$2-LEN(SOURCE!L245)), "")&amp;
" | "&amp; SOURCE!M245&amp;      IF(SOURCE!$AC$2-LEN(SOURCE!M245) &gt;= 0, REPT(" ",SOURCE!$AC$2-LEN(SOURCE!M245)), "")&amp;
      "},"&amp;IF(SOURCE!O245&lt;&gt;"",""&amp;SOURCE!O245,"")
 )
)
)</f>
        <v>/*  233 */  { fnCvtRatioDb,                 20,                          "fr" STD_RIGHT_ARROW "dB",                     STD_RIGHT_ARROW " dB",                         (0 &lt;&lt; TAM_MAX_BITS) |     0, CAT_DUPL | SLS_ENABLED   | US_ENABLED   | EIM_DISABLED | PTP_NONE         },</v>
      </c>
    </row>
    <row r="246" spans="1:1">
      <c r="A246" s="133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IF(SOURCE!$R$2-LEN(SOURCE!C246) &gt;= 0, REPT(" ",SOURCE!$R$2-LEN(SOURCE!C246)), "")&amp;
      SOURCE!D246&amp;", "&amp; IF(SOURCE!$S$2-LEN(SOURCE!D246) &gt;= 0, REPT(" ",SOURCE!$S$2-LEN(SOURCE!D246)), "")&amp;
      SOURCE!E246&amp;", "&amp; IF(SOURCE!$T$2-LEN(SOURCE!E246) &gt;=0, REPT(" ",SOURCE!$T$2-LEN(SOURCE!E246)), "")&amp;
      SOURCE!F246&amp;", "&amp; IF(SOURCE!$U$2-LEN(SOURCE!F246) &gt;= 0, REPT(" ",SOURCE!$U$2-LEN(SOURCE!F246)+2), "")&amp;"("&amp;
      SUBSTITUTE(TEXT(SOURCE!G246,"??0"),"  ","")&amp;" &lt;&lt; TAM_MAX_BITS) |"&amp; IF(SOURCE!$V$2-3 &gt;= 0, REPT(" ",MAX(1,SOURCE!$V$2-5+4+1-1-LEN(  IF(ISTEXT(SOURCE!H246),SOURCE!H246,  SUBSTITUTE(SUBSTITUTE(TEXT(SOURCE!H246,"????0"),"  ","")," ",""))   ))), "")&amp;
       IF(ISTEXT(SOURCE!H246),SOURCE!H246, SUBSTITUTE(SUBSTITUTE(TEXT(SOURCE!H246,"????0"),"  ","")," ",""))   &amp;","&amp; IF(SOURCE!$W$2-3 &gt;= 0, REPT(" ",SOURCE!$W$2-3-5), "")&amp;
      SOURCE!I246&amp;
" | "&amp; IF(SOURCE!$X$2-LEN(SOURCE!I246) &gt;= 0, REPT(" ",SOURCE!$X$2-LEN(SOURCE!I246)), "")&amp;
      SOURCE!J246&amp;      IF(SOURCE!$Y$2-LEN(SOURCE!J246) &gt;= 0, REPT(" ",SOURCE!$Y$2-LEN(SOURCE!J246)), "")&amp;
" | "&amp; IF(SOURCE!$X$2-LEN(SOURCE!I246) &gt;= 0, REPT(" ",SOURCE!$X$2-LEN(SOURCE!I246)), "")&amp;
      SOURCE!K246&amp;      IF(SOURCE!$Y$2-LEN(SOURCE!K246) &gt;= 0, REPT(" ",SOURCE!$Z$2-LEN(SOURCE!K246)), "")&amp;
" | "&amp; SOURCE!L246&amp;      IF(SOURCE!$AB$2-LEN(SOURCE!L246) &gt;= 0, REPT(" ",SOURCE!$AB$2-LEN(SOURCE!L246)), "")&amp;
" | "&amp; SOURCE!M246&amp;      IF(SOURCE!$AC$2-LEN(SOURCE!M246) &gt;= 0, REPT(" ",SOURCE!$AC$2-LEN(SOURCE!M246)), "")&amp;
      "},"&amp;IF(SOURCE!O246&lt;&gt;"",""&amp;SOURCE!O246,"")
 )
)
)</f>
        <v>/*  234 */  { fnCvtAcreHa,                  multiply,                    "ac" STD_RIGHT_ARROW "ha",                     "acre",                                        (0 &lt;&lt; TAM_MAX_BITS) |     0, CAT_FNCT | SLS_ENABLED   | US_ENABLED   | EIM_DISABLED | PTP_NONE         },</v>
      </c>
    </row>
    <row r="247" spans="1:1">
      <c r="A247" s="133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IF(SOURCE!$R$2-LEN(SOURCE!C247) &gt;= 0, REPT(" ",SOURCE!$R$2-LEN(SOURCE!C247)), "")&amp;
      SOURCE!D247&amp;", "&amp; IF(SOURCE!$S$2-LEN(SOURCE!D247) &gt;= 0, REPT(" ",SOURCE!$S$2-LEN(SOURCE!D247)), "")&amp;
      SOURCE!E247&amp;", "&amp; IF(SOURCE!$T$2-LEN(SOURCE!E247) &gt;=0, REPT(" ",SOURCE!$T$2-LEN(SOURCE!E247)), "")&amp;
      SOURCE!F247&amp;", "&amp; IF(SOURCE!$U$2-LEN(SOURCE!F247) &gt;= 0, REPT(" ",SOURCE!$U$2-LEN(SOURCE!F247)+2), "")&amp;"("&amp;
      SUBSTITUTE(TEXT(SOURCE!G247,"??0"),"  ","")&amp;" &lt;&lt; TAM_MAX_BITS) |"&amp; IF(SOURCE!$V$2-3 &gt;= 0, REPT(" ",MAX(1,SOURCE!$V$2-5+4+1-1-LEN(  IF(ISTEXT(SOURCE!H247),SOURCE!H247,  SUBSTITUTE(SUBSTITUTE(TEXT(SOURCE!H247,"????0"),"  ","")," ",""))   ))), "")&amp;
       IF(ISTEXT(SOURCE!H247),SOURCE!H247, SUBSTITUTE(SUBSTITUTE(TEXT(SOURCE!H247,"????0"),"  ","")," ",""))   &amp;","&amp; IF(SOURCE!$W$2-3 &gt;= 0, REPT(" ",SOURCE!$W$2-3-5), "")&amp;
      SOURCE!I247&amp;
" | "&amp; IF(SOURCE!$X$2-LEN(SOURCE!I247) &gt;= 0, REPT(" ",SOURCE!$X$2-LEN(SOURCE!I247)), "")&amp;
      SOURCE!J247&amp;      IF(SOURCE!$Y$2-LEN(SOURCE!J247) &gt;= 0, REPT(" ",SOURCE!$Y$2-LEN(SOURCE!J247)), "")&amp;
" | "&amp; IF(SOURCE!$X$2-LEN(SOURCE!I247) &gt;= 0, REPT(" ",SOURCE!$X$2-LEN(SOURCE!I247)), "")&amp;
      SOURCE!K247&amp;      IF(SOURCE!$Y$2-LEN(SOURCE!K247) &gt;= 0, REPT(" ",SOURCE!$Z$2-LEN(SOURCE!K247)), "")&amp;
" | "&amp; SOURCE!L247&amp;      IF(SOURCE!$AB$2-LEN(SOURCE!L247) &gt;= 0, REPT(" ",SOURCE!$AB$2-LEN(SOURCE!L247)), "")&amp;
" | "&amp; SOURCE!M247&amp;      IF(SOURCE!$AC$2-LEN(SOURCE!M247) &gt;= 0, REPT(" ",SOURCE!$AC$2-LEN(SOURCE!M247)), "")&amp;
      "},"&amp;IF(SOURCE!O247&lt;&gt;"",""&amp;SOURCE!O247,"")
 )
)
)</f>
        <v>/*  235 */  { fnCvtAcreHa,                  multiply,                    "ac" STD_RIGHT_ARROW "ha",                     STD_RIGHT_ARROW " ha",                         (0 &lt;&lt; TAM_MAX_BITS) |     0, CAT_DUPL | SLS_ENABLED   | US_ENABLED   | EIM_DISABLED | PTP_NONE         },</v>
      </c>
    </row>
    <row r="248" spans="1:1">
      <c r="A248" s="133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IF(SOURCE!$R$2-LEN(SOURCE!C248) &gt;= 0, REPT(" ",SOURCE!$R$2-LEN(SOURCE!C248)), "")&amp;
      SOURCE!D248&amp;", "&amp; IF(SOURCE!$S$2-LEN(SOURCE!D248) &gt;= 0, REPT(" ",SOURCE!$S$2-LEN(SOURCE!D248)), "")&amp;
      SOURCE!E248&amp;", "&amp; IF(SOURCE!$T$2-LEN(SOURCE!E248) &gt;=0, REPT(" ",SOURCE!$T$2-LEN(SOURCE!E248)), "")&amp;
      SOURCE!F248&amp;", "&amp; IF(SOURCE!$U$2-LEN(SOURCE!F248) &gt;= 0, REPT(" ",SOURCE!$U$2-LEN(SOURCE!F248)+2), "")&amp;"("&amp;
      SUBSTITUTE(TEXT(SOURCE!G248,"??0"),"  ","")&amp;" &lt;&lt; TAM_MAX_BITS) |"&amp; IF(SOURCE!$V$2-3 &gt;= 0, REPT(" ",MAX(1,SOURCE!$V$2-5+4+1-1-LEN(  IF(ISTEXT(SOURCE!H248),SOURCE!H248,  SUBSTITUTE(SUBSTITUTE(TEXT(SOURCE!H248,"????0"),"  ","")," ",""))   ))), "")&amp;
       IF(ISTEXT(SOURCE!H248),SOURCE!H248, SUBSTITUTE(SUBSTITUTE(TEXT(SOURCE!H248,"????0"),"  ","")," ",""))   &amp;","&amp; IF(SOURCE!$W$2-3 &gt;= 0, REPT(" ",SOURCE!$W$2-3-5), "")&amp;
      SOURCE!I248&amp;
" | "&amp; IF(SOURCE!$X$2-LEN(SOURCE!I248) &gt;= 0, REPT(" ",SOURCE!$X$2-LEN(SOURCE!I248)), "")&amp;
      SOURCE!J248&amp;      IF(SOURCE!$Y$2-LEN(SOURCE!J248) &gt;= 0, REPT(" ",SOURCE!$Y$2-LEN(SOURCE!J248)), "")&amp;
" | "&amp; IF(SOURCE!$X$2-LEN(SOURCE!I248) &gt;= 0, REPT(" ",SOURCE!$X$2-LEN(SOURCE!I248)), "")&amp;
      SOURCE!K248&amp;      IF(SOURCE!$Y$2-LEN(SOURCE!K248) &gt;= 0, REPT(" ",SOURCE!$Z$2-LEN(SOURCE!K248)), "")&amp;
" | "&amp; SOURCE!L248&amp;      IF(SOURCE!$AB$2-LEN(SOURCE!L248) &gt;= 0, REPT(" ",SOURCE!$AB$2-LEN(SOURCE!L248)), "")&amp;
" | "&amp; SOURCE!M248&amp;      IF(SOURCE!$AC$2-LEN(SOURCE!M248) &gt;= 0, REPT(" ",SOURCE!$AC$2-LEN(SOURCE!M248)), "")&amp;
      "},"&amp;IF(SOURCE!O248&lt;&gt;"",""&amp;SOURCE!O248,"")
 )
)
)</f>
        <v>/*  236 */  { fnCvtAcreHa,                  divide,                      "ha" STD_RIGHT_ARROW "ac",                     "ha " STD_RIGHT_ARROW,                         (0 &lt;&lt; TAM_MAX_BITS) |     0, CAT_FNCT | SLS_ENABLED   | US_ENABLED   | EIM_DISABLED | PTP_NONE         },</v>
      </c>
    </row>
    <row r="249" spans="1:1">
      <c r="A249" s="133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IF(SOURCE!$R$2-LEN(SOURCE!C249) &gt;= 0, REPT(" ",SOURCE!$R$2-LEN(SOURCE!C249)), "")&amp;
      SOURCE!D249&amp;", "&amp; IF(SOURCE!$S$2-LEN(SOURCE!D249) &gt;= 0, REPT(" ",SOURCE!$S$2-LEN(SOURCE!D249)), "")&amp;
      SOURCE!E249&amp;", "&amp; IF(SOURCE!$T$2-LEN(SOURCE!E249) &gt;=0, REPT(" ",SOURCE!$T$2-LEN(SOURCE!E249)), "")&amp;
      SOURCE!F249&amp;", "&amp; IF(SOURCE!$U$2-LEN(SOURCE!F249) &gt;= 0, REPT(" ",SOURCE!$U$2-LEN(SOURCE!F249)+2), "")&amp;"("&amp;
      SUBSTITUTE(TEXT(SOURCE!G249,"??0"),"  ","")&amp;" &lt;&lt; TAM_MAX_BITS) |"&amp; IF(SOURCE!$V$2-3 &gt;= 0, REPT(" ",MAX(1,SOURCE!$V$2-5+4+1-1-LEN(  IF(ISTEXT(SOURCE!H249),SOURCE!H249,  SUBSTITUTE(SUBSTITUTE(TEXT(SOURCE!H249,"????0"),"  ","")," ",""))   ))), "")&amp;
       IF(ISTEXT(SOURCE!H249),SOURCE!H249, SUBSTITUTE(SUBSTITUTE(TEXT(SOURCE!H249,"????0"),"  ","")," ",""))   &amp;","&amp; IF(SOURCE!$W$2-3 &gt;= 0, REPT(" ",SOURCE!$W$2-3-5), "")&amp;
      SOURCE!I249&amp;
" | "&amp; IF(SOURCE!$X$2-LEN(SOURCE!I249) &gt;= 0, REPT(" ",SOURCE!$X$2-LEN(SOURCE!I249)), "")&amp;
      SOURCE!J249&amp;      IF(SOURCE!$Y$2-LEN(SOURCE!J249) &gt;= 0, REPT(" ",SOURCE!$Y$2-LEN(SOURCE!J249)), "")&amp;
" | "&amp; IF(SOURCE!$X$2-LEN(SOURCE!I249) &gt;= 0, REPT(" ",SOURCE!$X$2-LEN(SOURCE!I249)), "")&amp;
      SOURCE!K249&amp;      IF(SOURCE!$Y$2-LEN(SOURCE!K249) &gt;= 0, REPT(" ",SOURCE!$Z$2-LEN(SOURCE!K249)), "")&amp;
" | "&amp; SOURCE!L249&amp;      IF(SOURCE!$AB$2-LEN(SOURCE!L249) &gt;= 0, REPT(" ",SOURCE!$AB$2-LEN(SOURCE!L249)), "")&amp;
" | "&amp; SOURCE!M249&amp;      IF(SOURCE!$AC$2-LEN(SOURCE!M249) &gt;= 0, REPT(" ",SOURCE!$AC$2-LEN(SOURCE!M249)), "")&amp;
      "},"&amp;IF(SOURCE!O249&lt;&gt;"",""&amp;SOURCE!O249,"")
 )
)
)</f>
        <v>/*  237 */  { fnCvtAcreHa,                  divide,                      "ha" STD_RIGHT_ARROW "ac",                     "acre",                                        (0 &lt;&lt; TAM_MAX_BITS) |     0, CAT_DUPL | SLS_ENABLED   | US_ENABLED   | EIM_DISABLED | PTP_NONE         },</v>
      </c>
    </row>
    <row r="250" spans="1:1">
      <c r="A250" s="133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IF(SOURCE!$R$2-LEN(SOURCE!C250) &gt;= 0, REPT(" ",SOURCE!$R$2-LEN(SOURCE!C250)), "")&amp;
      SOURCE!D250&amp;", "&amp; IF(SOURCE!$S$2-LEN(SOURCE!D250) &gt;= 0, REPT(" ",SOURCE!$S$2-LEN(SOURCE!D250)), "")&amp;
      SOURCE!E250&amp;", "&amp; IF(SOURCE!$T$2-LEN(SOURCE!E250) &gt;=0, REPT(" ",SOURCE!$T$2-LEN(SOURCE!E250)), "")&amp;
      SOURCE!F250&amp;", "&amp; IF(SOURCE!$U$2-LEN(SOURCE!F250) &gt;= 0, REPT(" ",SOURCE!$U$2-LEN(SOURCE!F250)+2), "")&amp;"("&amp;
      SUBSTITUTE(TEXT(SOURCE!G250,"??0"),"  ","")&amp;" &lt;&lt; TAM_MAX_BITS) |"&amp; IF(SOURCE!$V$2-3 &gt;= 0, REPT(" ",MAX(1,SOURCE!$V$2-5+4+1-1-LEN(  IF(ISTEXT(SOURCE!H250),SOURCE!H250,  SUBSTITUTE(SUBSTITUTE(TEXT(SOURCE!H250,"????0"),"  ","")," ",""))   ))), "")&amp;
       IF(ISTEXT(SOURCE!H250),SOURCE!H250, SUBSTITUTE(SUBSTITUTE(TEXT(SOURCE!H250,"????0"),"  ","")," ",""))   &amp;","&amp; IF(SOURCE!$W$2-3 &gt;= 0, REPT(" ",SOURCE!$W$2-3-5), "")&amp;
      SOURCE!I250&amp;
" | "&amp; IF(SOURCE!$X$2-LEN(SOURCE!I250) &gt;= 0, REPT(" ",SOURCE!$X$2-LEN(SOURCE!I250)), "")&amp;
      SOURCE!J250&amp;      IF(SOURCE!$Y$2-LEN(SOURCE!J250) &gt;= 0, REPT(" ",SOURCE!$Y$2-LEN(SOURCE!J250)), "")&amp;
" | "&amp; IF(SOURCE!$X$2-LEN(SOURCE!I250) &gt;= 0, REPT(" ",SOURCE!$X$2-LEN(SOURCE!I250)), "")&amp;
      SOURCE!K250&amp;      IF(SOURCE!$Y$2-LEN(SOURCE!K250) &gt;= 0, REPT(" ",SOURCE!$Z$2-LEN(SOURCE!K250)), "")&amp;
" | "&amp; SOURCE!L250&amp;      IF(SOURCE!$AB$2-LEN(SOURCE!L250) &gt;= 0, REPT(" ",SOURCE!$AB$2-LEN(SOURCE!L250)), "")&amp;
" | "&amp; SOURCE!M250&amp;      IF(SOURCE!$AC$2-LEN(SOURCE!M250) &gt;= 0, REPT(" ",SOURCE!$AC$2-LEN(SOURCE!M250)), "")&amp;
      "},"&amp;IF(SOURCE!O250&lt;&gt;"",""&amp;SOURCE!O250,"")
 )
)
)</f>
        <v>/*  238 */  { fnCvtAcreusHa,                multiply,                    "ac" STD_US STD_RIGHT_ARROW "ha",              "acre" STD_US,                                 (0 &lt;&lt; TAM_MAX_BITS) |     0, CAT_FNCT | SLS_ENABLED   | US_ENABLED   | EIM_DISABLED | PTP_NONE         },</v>
      </c>
    </row>
    <row r="251" spans="1:1">
      <c r="A251" s="133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IF(SOURCE!$R$2-LEN(SOURCE!C251) &gt;= 0, REPT(" ",SOURCE!$R$2-LEN(SOURCE!C251)), "")&amp;
      SOURCE!D251&amp;", "&amp; IF(SOURCE!$S$2-LEN(SOURCE!D251) &gt;= 0, REPT(" ",SOURCE!$S$2-LEN(SOURCE!D251)), "")&amp;
      SOURCE!E251&amp;", "&amp; IF(SOURCE!$T$2-LEN(SOURCE!E251) &gt;=0, REPT(" ",SOURCE!$T$2-LEN(SOURCE!E251)), "")&amp;
      SOURCE!F251&amp;", "&amp; IF(SOURCE!$U$2-LEN(SOURCE!F251) &gt;= 0, REPT(" ",SOURCE!$U$2-LEN(SOURCE!F251)+2), "")&amp;"("&amp;
      SUBSTITUTE(TEXT(SOURCE!G251,"??0"),"  ","")&amp;" &lt;&lt; TAM_MAX_BITS) |"&amp; IF(SOURCE!$V$2-3 &gt;= 0, REPT(" ",MAX(1,SOURCE!$V$2-5+4+1-1-LEN(  IF(ISTEXT(SOURCE!H251),SOURCE!H251,  SUBSTITUTE(SUBSTITUTE(TEXT(SOURCE!H251,"????0"),"  ","")," ",""))   ))), "")&amp;
       IF(ISTEXT(SOURCE!H251),SOURCE!H251, SUBSTITUTE(SUBSTITUTE(TEXT(SOURCE!H251,"????0"),"  ","")," ",""))   &amp;","&amp; IF(SOURCE!$W$2-3 &gt;= 0, REPT(" ",SOURCE!$W$2-3-5), "")&amp;
      SOURCE!I251&amp;
" | "&amp; IF(SOURCE!$X$2-LEN(SOURCE!I251) &gt;= 0, REPT(" ",SOURCE!$X$2-LEN(SOURCE!I251)), "")&amp;
      SOURCE!J251&amp;      IF(SOURCE!$Y$2-LEN(SOURCE!J251) &gt;= 0, REPT(" ",SOURCE!$Y$2-LEN(SOURCE!J251)), "")&amp;
" | "&amp; IF(SOURCE!$X$2-LEN(SOURCE!I251) &gt;= 0, REPT(" ",SOURCE!$X$2-LEN(SOURCE!I251)), "")&amp;
      SOURCE!K251&amp;      IF(SOURCE!$Y$2-LEN(SOURCE!K251) &gt;= 0, REPT(" ",SOURCE!$Z$2-LEN(SOURCE!K251)), "")&amp;
" | "&amp; SOURCE!L251&amp;      IF(SOURCE!$AB$2-LEN(SOURCE!L251) &gt;= 0, REPT(" ",SOURCE!$AB$2-LEN(SOURCE!L251)), "")&amp;
" | "&amp; SOURCE!M251&amp;      IF(SOURCE!$AC$2-LEN(SOURCE!M251) &gt;= 0, REPT(" ",SOURCE!$AC$2-LEN(SOURCE!M251)), "")&amp;
      "},"&amp;IF(SOURCE!O251&lt;&gt;"",""&amp;SOURCE!O251,"")
 )
)
)</f>
        <v>/*  239 */  { fnCvtAcreusHa,                multiply,                    "ac" STD_US STD_RIGHT_ARROW "ha",              STD_RIGHT_ARROW " ha",                         (0 &lt;&lt; TAM_MAX_BITS) |     0, CAT_DUPL | SLS_ENABLED   | US_ENABLED   | EIM_DISABLED | PTP_NONE         },</v>
      </c>
    </row>
    <row r="252" spans="1:1">
      <c r="A252" s="133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IF(SOURCE!$R$2-LEN(SOURCE!C252) &gt;= 0, REPT(" ",SOURCE!$R$2-LEN(SOURCE!C252)), "")&amp;
      SOURCE!D252&amp;", "&amp; IF(SOURCE!$S$2-LEN(SOURCE!D252) &gt;= 0, REPT(" ",SOURCE!$S$2-LEN(SOURCE!D252)), "")&amp;
      SOURCE!E252&amp;", "&amp; IF(SOURCE!$T$2-LEN(SOURCE!E252) &gt;=0, REPT(" ",SOURCE!$T$2-LEN(SOURCE!E252)), "")&amp;
      SOURCE!F252&amp;", "&amp; IF(SOURCE!$U$2-LEN(SOURCE!F252) &gt;= 0, REPT(" ",SOURCE!$U$2-LEN(SOURCE!F252)+2), "")&amp;"("&amp;
      SUBSTITUTE(TEXT(SOURCE!G252,"??0"),"  ","")&amp;" &lt;&lt; TAM_MAX_BITS) |"&amp; IF(SOURCE!$V$2-3 &gt;= 0, REPT(" ",MAX(1,SOURCE!$V$2-5+4+1-1-LEN(  IF(ISTEXT(SOURCE!H252),SOURCE!H252,  SUBSTITUTE(SUBSTITUTE(TEXT(SOURCE!H252,"????0"),"  ","")," ",""))   ))), "")&amp;
       IF(ISTEXT(SOURCE!H252),SOURCE!H252, SUBSTITUTE(SUBSTITUTE(TEXT(SOURCE!H252,"????0"),"  ","")," ",""))   &amp;","&amp; IF(SOURCE!$W$2-3 &gt;= 0, REPT(" ",SOURCE!$W$2-3-5), "")&amp;
      SOURCE!I252&amp;
" | "&amp; IF(SOURCE!$X$2-LEN(SOURCE!I252) &gt;= 0, REPT(" ",SOURCE!$X$2-LEN(SOURCE!I252)), "")&amp;
      SOURCE!J252&amp;      IF(SOURCE!$Y$2-LEN(SOURCE!J252) &gt;= 0, REPT(" ",SOURCE!$Y$2-LEN(SOURCE!J252)), "")&amp;
" | "&amp; IF(SOURCE!$X$2-LEN(SOURCE!I252) &gt;= 0, REPT(" ",SOURCE!$X$2-LEN(SOURCE!I252)), "")&amp;
      SOURCE!K252&amp;      IF(SOURCE!$Y$2-LEN(SOURCE!K252) &gt;= 0, REPT(" ",SOURCE!$Z$2-LEN(SOURCE!K252)), "")&amp;
" | "&amp; SOURCE!L252&amp;      IF(SOURCE!$AB$2-LEN(SOURCE!L252) &gt;= 0, REPT(" ",SOURCE!$AB$2-LEN(SOURCE!L252)), "")&amp;
" | "&amp; SOURCE!M252&amp;      IF(SOURCE!$AC$2-LEN(SOURCE!M252) &gt;= 0, REPT(" ",SOURCE!$AC$2-LEN(SOURCE!M252)), "")&amp;
      "},"&amp;IF(SOURCE!O252&lt;&gt;"",""&amp;SOURCE!O252,"")
 )
)
)</f>
        <v>/*  240 */  { fnCvtAcreusHa,                divide,                      "ha" STD_RIGHT_ARROW "ac" STD_US,              "ha " STD_RIGHT_ARROW,                         (0 &lt;&lt; TAM_MAX_BITS) |     0, CAT_FNCT | SLS_ENABLED   | US_ENABLED   | EIM_DISABLED | PTP_NONE         },</v>
      </c>
    </row>
    <row r="253" spans="1:1">
      <c r="A253" s="133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IF(SOURCE!$R$2-LEN(SOURCE!C253) &gt;= 0, REPT(" ",SOURCE!$R$2-LEN(SOURCE!C253)), "")&amp;
      SOURCE!D253&amp;", "&amp; IF(SOURCE!$S$2-LEN(SOURCE!D253) &gt;= 0, REPT(" ",SOURCE!$S$2-LEN(SOURCE!D253)), "")&amp;
      SOURCE!E253&amp;", "&amp; IF(SOURCE!$T$2-LEN(SOURCE!E253) &gt;=0, REPT(" ",SOURCE!$T$2-LEN(SOURCE!E253)), "")&amp;
      SOURCE!F253&amp;", "&amp; IF(SOURCE!$U$2-LEN(SOURCE!F253) &gt;= 0, REPT(" ",SOURCE!$U$2-LEN(SOURCE!F253)+2), "")&amp;"("&amp;
      SUBSTITUTE(TEXT(SOURCE!G253,"??0"),"  ","")&amp;" &lt;&lt; TAM_MAX_BITS) |"&amp; IF(SOURCE!$V$2-3 &gt;= 0, REPT(" ",MAX(1,SOURCE!$V$2-5+4+1-1-LEN(  IF(ISTEXT(SOURCE!H253),SOURCE!H253,  SUBSTITUTE(SUBSTITUTE(TEXT(SOURCE!H253,"????0"),"  ","")," ",""))   ))), "")&amp;
       IF(ISTEXT(SOURCE!H253),SOURCE!H253, SUBSTITUTE(SUBSTITUTE(TEXT(SOURCE!H253,"????0"),"  ","")," ",""))   &amp;","&amp; IF(SOURCE!$W$2-3 &gt;= 0, REPT(" ",SOURCE!$W$2-3-5), "")&amp;
      SOURCE!I253&amp;
" | "&amp; IF(SOURCE!$X$2-LEN(SOURCE!I253) &gt;= 0, REPT(" ",SOURCE!$X$2-LEN(SOURCE!I253)), "")&amp;
      SOURCE!J253&amp;      IF(SOURCE!$Y$2-LEN(SOURCE!J253) &gt;= 0, REPT(" ",SOURCE!$Y$2-LEN(SOURCE!J253)), "")&amp;
" | "&amp; IF(SOURCE!$X$2-LEN(SOURCE!I253) &gt;= 0, REPT(" ",SOURCE!$X$2-LEN(SOURCE!I253)), "")&amp;
      SOURCE!K253&amp;      IF(SOURCE!$Y$2-LEN(SOURCE!K253) &gt;= 0, REPT(" ",SOURCE!$Z$2-LEN(SOURCE!K253)), "")&amp;
" | "&amp; SOURCE!L253&amp;      IF(SOURCE!$AB$2-LEN(SOURCE!L253) &gt;= 0, REPT(" ",SOURCE!$AB$2-LEN(SOURCE!L253)), "")&amp;
" | "&amp; SOURCE!M253&amp;      IF(SOURCE!$AC$2-LEN(SOURCE!M253) &gt;= 0, REPT(" ",SOURCE!$AC$2-LEN(SOURCE!M253)), "")&amp;
      "},"&amp;IF(SOURCE!O253&lt;&gt;"",""&amp;SOURCE!O253,"")
 )
)
)</f>
        <v>/*  241 */  { fnCvtAcreusHa,                divide,                      "ha" STD_RIGHT_ARROW "ac" STD_US,              "acre" STD_US,                                 (0 &lt;&lt; TAM_MAX_BITS) |     0, CAT_DUPL | SLS_ENABLED   | US_ENABLED   | EIM_DISABLED | PTP_NONE         },</v>
      </c>
    </row>
    <row r="254" spans="1:1">
      <c r="A254" s="133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IF(SOURCE!$R$2-LEN(SOURCE!C254) &gt;= 0, REPT(" ",SOURCE!$R$2-LEN(SOURCE!C254)), "")&amp;
      SOURCE!D254&amp;", "&amp; IF(SOURCE!$S$2-LEN(SOURCE!D254) &gt;= 0, REPT(" ",SOURCE!$S$2-LEN(SOURCE!D254)), "")&amp;
      SOURCE!E254&amp;", "&amp; IF(SOURCE!$T$2-LEN(SOURCE!E254) &gt;=0, REPT(" ",SOURCE!$T$2-LEN(SOURCE!E254)), "")&amp;
      SOURCE!F254&amp;", "&amp; IF(SOURCE!$U$2-LEN(SOURCE!F254) &gt;= 0, REPT(" ",SOURCE!$U$2-LEN(SOURCE!F254)+2), "")&amp;"("&amp;
      SUBSTITUTE(TEXT(SOURCE!G254,"??0"),"  ","")&amp;" &lt;&lt; TAM_MAX_BITS) |"&amp; IF(SOURCE!$V$2-3 &gt;= 0, REPT(" ",MAX(1,SOURCE!$V$2-5+4+1-1-LEN(  IF(ISTEXT(SOURCE!H254),SOURCE!H254,  SUBSTITUTE(SUBSTITUTE(TEXT(SOURCE!H254,"????0"),"  ","")," ",""))   ))), "")&amp;
       IF(ISTEXT(SOURCE!H254),SOURCE!H254, SUBSTITUTE(SUBSTITUTE(TEXT(SOURCE!H254,"????0"),"  ","")," ",""))   &amp;","&amp; IF(SOURCE!$W$2-3 &gt;= 0, REPT(" ",SOURCE!$W$2-3-5), "")&amp;
      SOURCE!I254&amp;
" | "&amp; IF(SOURCE!$X$2-LEN(SOURCE!I254) &gt;= 0, REPT(" ",SOURCE!$X$2-LEN(SOURCE!I254)), "")&amp;
      SOURCE!J254&amp;      IF(SOURCE!$Y$2-LEN(SOURCE!J254) &gt;= 0, REPT(" ",SOURCE!$Y$2-LEN(SOURCE!J254)), "")&amp;
" | "&amp; IF(SOURCE!$X$2-LEN(SOURCE!I254) &gt;= 0, REPT(" ",SOURCE!$X$2-LEN(SOURCE!I254)), "")&amp;
      SOURCE!K254&amp;      IF(SOURCE!$Y$2-LEN(SOURCE!K254) &gt;= 0, REPT(" ",SOURCE!$Z$2-LEN(SOURCE!K254)), "")&amp;
" | "&amp; SOURCE!L254&amp;      IF(SOURCE!$AB$2-LEN(SOURCE!L254) &gt;= 0, REPT(" ",SOURCE!$AB$2-LEN(SOURCE!L254)), "")&amp;
" | "&amp; SOURCE!M254&amp;      IF(SOURCE!$AC$2-LEN(SOURCE!M254) &gt;= 0, REPT(" ",SOURCE!$AC$2-LEN(SOURCE!M254)),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CAT_FNCT | SLS_ENABLED   | US_ENABLED   | EIM_DISABLED | PTP_NONE         },</v>
      </c>
    </row>
    <row r="255" spans="1:1">
      <c r="A255" s="133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IF(SOURCE!$R$2-LEN(SOURCE!C255) &gt;= 0, REPT(" ",SOURCE!$R$2-LEN(SOURCE!C255)), "")&amp;
      SOURCE!D255&amp;", "&amp; IF(SOURCE!$S$2-LEN(SOURCE!D255) &gt;= 0, REPT(" ",SOURCE!$S$2-LEN(SOURCE!D255)), "")&amp;
      SOURCE!E255&amp;", "&amp; IF(SOURCE!$T$2-LEN(SOURCE!E255) &gt;=0, REPT(" ",SOURCE!$T$2-LEN(SOURCE!E255)), "")&amp;
      SOURCE!F255&amp;", "&amp; IF(SOURCE!$U$2-LEN(SOURCE!F255) &gt;= 0, REPT(" ",SOURCE!$U$2-LEN(SOURCE!F255)+2), "")&amp;"("&amp;
      SUBSTITUTE(TEXT(SOURCE!G255,"??0"),"  ","")&amp;" &lt;&lt; TAM_MAX_BITS) |"&amp; IF(SOURCE!$V$2-3 &gt;= 0, REPT(" ",MAX(1,SOURCE!$V$2-5+4+1-1-LEN(  IF(ISTEXT(SOURCE!H255),SOURCE!H255,  SUBSTITUTE(SUBSTITUTE(TEXT(SOURCE!H255,"????0"),"  ","")," ",""))   ))), "")&amp;
       IF(ISTEXT(SOURCE!H255),SOURCE!H255, SUBSTITUTE(SUBSTITUTE(TEXT(SOURCE!H255,"????0"),"  ","")," ",""))   &amp;","&amp; IF(SOURCE!$W$2-3 &gt;= 0, REPT(" ",SOURCE!$W$2-3-5), "")&amp;
      SOURCE!I255&amp;
" | "&amp; IF(SOURCE!$X$2-LEN(SOURCE!I255) &gt;= 0, REPT(" ",SOURCE!$X$2-LEN(SOURCE!I255)), "")&amp;
      SOURCE!J255&amp;      IF(SOURCE!$Y$2-LEN(SOURCE!J255) &gt;= 0, REPT(" ",SOURCE!$Y$2-LEN(SOURCE!J255)), "")&amp;
" | "&amp; IF(SOURCE!$X$2-LEN(SOURCE!I255) &gt;= 0, REPT(" ",SOURCE!$X$2-LEN(SOURCE!I255)), "")&amp;
      SOURCE!K255&amp;      IF(SOURCE!$Y$2-LEN(SOURCE!K255) &gt;= 0, REPT(" ",SOURCE!$Z$2-LEN(SOURCE!K255)), "")&amp;
" | "&amp; SOURCE!L255&amp;      IF(SOURCE!$AB$2-LEN(SOURCE!L255) &gt;= 0, REPT(" ",SOURCE!$AB$2-LEN(SOURCE!L255)), "")&amp;
" | "&amp; SOURCE!M255&amp;      IF(SOURCE!$AC$2-LEN(SOURCE!M255) &gt;= 0, REPT(" ",SOURCE!$AC$2-LEN(SOURCE!M255)),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CAT_FNCT | SLS_ENABLED   | US_ENABLED   | EIM_DISABLED | PTP_NONE         },</v>
      </c>
    </row>
    <row r="256" spans="1:1">
      <c r="A256" s="133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IF(SOURCE!$R$2-LEN(SOURCE!C256) &gt;= 0, REPT(" ",SOURCE!$R$2-LEN(SOURCE!C256)), "")&amp;
      SOURCE!D256&amp;", "&amp; IF(SOURCE!$S$2-LEN(SOURCE!D256) &gt;= 0, REPT(" ",SOURCE!$S$2-LEN(SOURCE!D256)), "")&amp;
      SOURCE!E256&amp;", "&amp; IF(SOURCE!$T$2-LEN(SOURCE!E256) &gt;=0, REPT(" ",SOURCE!$T$2-LEN(SOURCE!E256)), "")&amp;
      SOURCE!F256&amp;", "&amp; IF(SOURCE!$U$2-LEN(SOURCE!F256) &gt;= 0, REPT(" ",SOURCE!$U$2-LEN(SOURCE!F256)+2), "")&amp;"("&amp;
      SUBSTITUTE(TEXT(SOURCE!G256,"??0"),"  ","")&amp;" &lt;&lt; TAM_MAX_BITS) |"&amp; IF(SOURCE!$V$2-3 &gt;= 0, REPT(" ",MAX(1,SOURCE!$V$2-5+4+1-1-LEN(  IF(ISTEXT(SOURCE!H256),SOURCE!H256,  SUBSTITUTE(SUBSTITUTE(TEXT(SOURCE!H256,"????0"),"  ","")," ",""))   ))), "")&amp;
       IF(ISTEXT(SOURCE!H256),SOURCE!H256, SUBSTITUTE(SUBSTITUTE(TEXT(SOURCE!H256,"????0"),"  ","")," ",""))   &amp;","&amp; IF(SOURCE!$W$2-3 &gt;= 0, REPT(" ",SOURCE!$W$2-3-5), "")&amp;
      SOURCE!I256&amp;
" | "&amp; IF(SOURCE!$X$2-LEN(SOURCE!I256) &gt;= 0, REPT(" ",SOURCE!$X$2-LEN(SOURCE!I256)), "")&amp;
      SOURCE!J256&amp;      IF(SOURCE!$Y$2-LEN(SOURCE!J256) &gt;= 0, REPT(" ",SOURCE!$Y$2-LEN(SOURCE!J256)), "")&amp;
" | "&amp; IF(SOURCE!$X$2-LEN(SOURCE!I256) &gt;= 0, REPT(" ",SOURCE!$X$2-LEN(SOURCE!I256)), "")&amp;
      SOURCE!K256&amp;      IF(SOURCE!$Y$2-LEN(SOURCE!K256) &gt;= 0, REPT(" ",SOURCE!$Z$2-LEN(SOURCE!K256)), "")&amp;
" | "&amp; SOURCE!L256&amp;      IF(SOURCE!$AB$2-LEN(SOURCE!L256) &gt;= 0, REPT(" ",SOURCE!$AB$2-LEN(SOURCE!L256)), "")&amp;
" | "&amp; SOURCE!M256&amp;      IF(SOURCE!$AC$2-LEN(SOURCE!M256) &gt;= 0, REPT(" ",SOURCE!$AC$2-LEN(SOURCE!M256)),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CAT_FNCT | SLS_ENABLED   | US_ENABLED   | EIM_DISABLED | PTP_NONE         },</v>
      </c>
    </row>
    <row r="257" spans="1:1">
      <c r="A257" s="133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IF(SOURCE!$R$2-LEN(SOURCE!C257) &gt;= 0, REPT(" ",SOURCE!$R$2-LEN(SOURCE!C257)), "")&amp;
      SOURCE!D257&amp;", "&amp; IF(SOURCE!$S$2-LEN(SOURCE!D257) &gt;= 0, REPT(" ",SOURCE!$S$2-LEN(SOURCE!D257)), "")&amp;
      SOURCE!E257&amp;", "&amp; IF(SOURCE!$T$2-LEN(SOURCE!E257) &gt;=0, REPT(" ",SOURCE!$T$2-LEN(SOURCE!E257)), "")&amp;
      SOURCE!F257&amp;", "&amp; IF(SOURCE!$U$2-LEN(SOURCE!F257) &gt;= 0, REPT(" ",SOURCE!$U$2-LEN(SOURCE!F257)+2), "")&amp;"("&amp;
      SUBSTITUTE(TEXT(SOURCE!G257,"??0"),"  ","")&amp;" &lt;&lt; TAM_MAX_BITS) |"&amp; IF(SOURCE!$V$2-3 &gt;= 0, REPT(" ",MAX(1,SOURCE!$V$2-5+4+1-1-LEN(  IF(ISTEXT(SOURCE!H257),SOURCE!H257,  SUBSTITUTE(SUBSTITUTE(TEXT(SOURCE!H257,"????0"),"  ","")," ",""))   ))), "")&amp;
       IF(ISTEXT(SOURCE!H257),SOURCE!H257, SUBSTITUTE(SUBSTITUTE(TEXT(SOURCE!H257,"????0"),"  ","")," ",""))   &amp;","&amp; IF(SOURCE!$W$2-3 &gt;= 0, REPT(" ",SOURCE!$W$2-3-5), "")&amp;
      SOURCE!I257&amp;
" | "&amp; IF(SOURCE!$X$2-LEN(SOURCE!I257) &gt;= 0, REPT(" ",SOURCE!$X$2-LEN(SOURCE!I257)), "")&amp;
      SOURCE!J257&amp;      IF(SOURCE!$Y$2-LEN(SOURCE!J257) &gt;= 0, REPT(" ",SOURCE!$Y$2-LEN(SOURCE!J257)), "")&amp;
" | "&amp; IF(SOURCE!$X$2-LEN(SOURCE!I257) &gt;= 0, REPT(" ",SOURCE!$X$2-LEN(SOURCE!I257)), "")&amp;
      SOURCE!K257&amp;      IF(SOURCE!$Y$2-LEN(SOURCE!K257) &gt;= 0, REPT(" ",SOURCE!$Z$2-LEN(SOURCE!K257)), "")&amp;
" | "&amp; SOURCE!L257&amp;      IF(SOURCE!$AB$2-LEN(SOURCE!L257) &gt;= 0, REPT(" ",SOURCE!$AB$2-LEN(SOURCE!L257)), "")&amp;
" | "&amp; SOURCE!M257&amp;      IF(SOURCE!$AC$2-LEN(SOURCE!M257) &gt;= 0, REPT(" ",SOURCE!$AC$2-LEN(SOURCE!M257)),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CAT_FNCT | SLS_ENABLED   | US_ENABLED   | EIM_DISABLED | PTP_NONE         },</v>
      </c>
    </row>
    <row r="258" spans="1:1">
      <c r="A258" s="133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IF(SOURCE!$R$2-LEN(SOURCE!C258) &gt;= 0, REPT(" ",SOURCE!$R$2-LEN(SOURCE!C258)), "")&amp;
      SOURCE!D258&amp;", "&amp; IF(SOURCE!$S$2-LEN(SOURCE!D258) &gt;= 0, REPT(" ",SOURCE!$S$2-LEN(SOURCE!D258)), "")&amp;
      SOURCE!E258&amp;", "&amp; IF(SOURCE!$T$2-LEN(SOURCE!E258) &gt;=0, REPT(" ",SOURCE!$T$2-LEN(SOURCE!E258)), "")&amp;
      SOURCE!F258&amp;", "&amp; IF(SOURCE!$U$2-LEN(SOURCE!F258) &gt;= 0, REPT(" ",SOURCE!$U$2-LEN(SOURCE!F258)+2), "")&amp;"("&amp;
      SUBSTITUTE(TEXT(SOURCE!G258,"??0"),"  ","")&amp;" &lt;&lt; TAM_MAX_BITS) |"&amp; IF(SOURCE!$V$2-3 &gt;= 0, REPT(" ",MAX(1,SOURCE!$V$2-5+4+1-1-LEN(  IF(ISTEXT(SOURCE!H258),SOURCE!H258,  SUBSTITUTE(SUBSTITUTE(TEXT(SOURCE!H258,"????0"),"  ","")," ",""))   ))), "")&amp;
       IF(ISTEXT(SOURCE!H258),SOURCE!H258, SUBSTITUTE(SUBSTITUTE(TEXT(SOURCE!H258,"????0"),"  ","")," ",""))   &amp;","&amp; IF(SOURCE!$W$2-3 &gt;= 0, REPT(" ",SOURCE!$W$2-3-5), "")&amp;
      SOURCE!I258&amp;
" | "&amp; IF(SOURCE!$X$2-LEN(SOURCE!I258) &gt;= 0, REPT(" ",SOURCE!$X$2-LEN(SOURCE!I258)), "")&amp;
      SOURCE!J258&amp;      IF(SOURCE!$Y$2-LEN(SOURCE!J258) &gt;= 0, REPT(" ",SOURCE!$Y$2-LEN(SOURCE!J258)), "")&amp;
" | "&amp; IF(SOURCE!$X$2-LEN(SOURCE!I258) &gt;= 0, REPT(" ",SOURCE!$X$2-LEN(SOURCE!I258)), "")&amp;
      SOURCE!K258&amp;      IF(SOURCE!$Y$2-LEN(SOURCE!K258) &gt;= 0, REPT(" ",SOURCE!$Z$2-LEN(SOURCE!K258)), "")&amp;
" | "&amp; SOURCE!L258&amp;      IF(SOURCE!$AB$2-LEN(SOURCE!L258) &gt;= 0, REPT(" ",SOURCE!$AB$2-LEN(SOURCE!L258)), "")&amp;
" | "&amp; SOURCE!M258&amp;      IF(SOURCE!$AC$2-LEN(SOURCE!M258) &gt;= 0, REPT(" ",SOURCE!$AC$2-LEN(SOURCE!M258)), "")&amp;
      "},"&amp;IF(SOURCE!O258&lt;&gt;"",""&amp;SOURCE!O258,"")
 )
)
)</f>
        <v>/*  246 */  { fnCvtBarPa,                   divide,                      "Pa" STD_RIGHT_ARROW "bar",                    "Pa" STD_RIGHT_ARROW "bar",                    (0 &lt;&lt; TAM_MAX_BITS) |     0, CAT_FNCT | SLS_ENABLED   | US_ENABLED   | EIM_DISABLED | PTP_NONE         },</v>
      </c>
    </row>
    <row r="259" spans="1:1">
      <c r="A259" s="133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IF(SOURCE!$R$2-LEN(SOURCE!C259) &gt;= 0, REPT(" ",SOURCE!$R$2-LEN(SOURCE!C259)), "")&amp;
      SOURCE!D259&amp;", "&amp; IF(SOURCE!$S$2-LEN(SOURCE!D259) &gt;= 0, REPT(" ",SOURCE!$S$2-LEN(SOURCE!D259)), "")&amp;
      SOURCE!E259&amp;", "&amp; IF(SOURCE!$T$2-LEN(SOURCE!E259) &gt;=0, REPT(" ",SOURCE!$T$2-LEN(SOURCE!E259)), "")&amp;
      SOURCE!F259&amp;", "&amp; IF(SOURCE!$U$2-LEN(SOURCE!F259) &gt;= 0, REPT(" ",SOURCE!$U$2-LEN(SOURCE!F259)+2), "")&amp;"("&amp;
      SUBSTITUTE(TEXT(SOURCE!G259,"??0"),"  ","")&amp;" &lt;&lt; TAM_MAX_BITS) |"&amp; IF(SOURCE!$V$2-3 &gt;= 0, REPT(" ",MAX(1,SOURCE!$V$2-5+4+1-1-LEN(  IF(ISTEXT(SOURCE!H259),SOURCE!H259,  SUBSTITUTE(SUBSTITUTE(TEXT(SOURCE!H259,"????0"),"  ","")," ",""))   ))), "")&amp;
       IF(ISTEXT(SOURCE!H259),SOURCE!H259, SUBSTITUTE(SUBSTITUTE(TEXT(SOURCE!H259,"????0"),"  ","")," ",""))   &amp;","&amp; IF(SOURCE!$W$2-3 &gt;= 0, REPT(" ",SOURCE!$W$2-3-5), "")&amp;
      SOURCE!I259&amp;
" | "&amp; IF(SOURCE!$X$2-LEN(SOURCE!I259) &gt;= 0, REPT(" ",SOURCE!$X$2-LEN(SOURCE!I259)), "")&amp;
      SOURCE!J259&amp;      IF(SOURCE!$Y$2-LEN(SOURCE!J259) &gt;= 0, REPT(" ",SOURCE!$Y$2-LEN(SOURCE!J259)), "")&amp;
" | "&amp; IF(SOURCE!$X$2-LEN(SOURCE!I259) &gt;= 0, REPT(" ",SOURCE!$X$2-LEN(SOURCE!I259)), "")&amp;
      SOURCE!K259&amp;      IF(SOURCE!$Y$2-LEN(SOURCE!K259) &gt;= 0, REPT(" ",SOURCE!$Z$2-LEN(SOURCE!K259)), "")&amp;
" | "&amp; SOURCE!L259&amp;      IF(SOURCE!$AB$2-LEN(SOURCE!L259) &gt;= 0, REPT(" ",SOURCE!$AB$2-LEN(SOURCE!L259)), "")&amp;
" | "&amp; SOURCE!M259&amp;      IF(SOURCE!$AC$2-LEN(SOURCE!M259) &gt;= 0, REPT(" ",SOURCE!$AC$2-LEN(SOURCE!M259)), "")&amp;
      "},"&amp;IF(SOURCE!O259&lt;&gt;"",""&amp;SOURCE!O259,"")
 )
)
)</f>
        <v>/*  247 */  { fnCvtBarPa,                   multiply,                    "bar" STD_RIGHT_ARROW "Pa",                    "bar" STD_RIGHT_ARROW "Pa",                    (0 &lt;&lt; TAM_MAX_BITS) |     0, CAT_FNCT | SLS_ENABLED   | US_ENABLED   | EIM_DISABLED | PTP_NONE         },</v>
      </c>
    </row>
    <row r="260" spans="1:1">
      <c r="A260" s="133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IF(SOURCE!$R$2-LEN(SOURCE!C260) &gt;= 0, REPT(" ",SOURCE!$R$2-LEN(SOURCE!C260)), "")&amp;
      SOURCE!D260&amp;", "&amp; IF(SOURCE!$S$2-LEN(SOURCE!D260) &gt;= 0, REPT(" ",SOURCE!$S$2-LEN(SOURCE!D260)), "")&amp;
      SOURCE!E260&amp;", "&amp; IF(SOURCE!$T$2-LEN(SOURCE!E260) &gt;=0, REPT(" ",SOURCE!$T$2-LEN(SOURCE!E260)), "")&amp;
      SOURCE!F260&amp;", "&amp; IF(SOURCE!$U$2-LEN(SOURCE!F260) &gt;= 0, REPT(" ",SOURCE!$U$2-LEN(SOURCE!F260)+2), "")&amp;"("&amp;
      SUBSTITUTE(TEXT(SOURCE!G260,"??0"),"  ","")&amp;" &lt;&lt; TAM_MAX_BITS) |"&amp; IF(SOURCE!$V$2-3 &gt;= 0, REPT(" ",MAX(1,SOURCE!$V$2-5+4+1-1-LEN(  IF(ISTEXT(SOURCE!H260),SOURCE!H260,  SUBSTITUTE(SUBSTITUTE(TEXT(SOURCE!H260,"????0"),"  ","")," ",""))   ))), "")&amp;
       IF(ISTEXT(SOURCE!H260),SOURCE!H260, SUBSTITUTE(SUBSTITUTE(TEXT(SOURCE!H260,"????0"),"  ","")," ",""))   &amp;","&amp; IF(SOURCE!$W$2-3 &gt;= 0, REPT(" ",SOURCE!$W$2-3-5), "")&amp;
      SOURCE!I260&amp;
" | "&amp; IF(SOURCE!$X$2-LEN(SOURCE!I260) &gt;= 0, REPT(" ",SOURCE!$X$2-LEN(SOURCE!I260)), "")&amp;
      SOURCE!J260&amp;      IF(SOURCE!$Y$2-LEN(SOURCE!J260) &gt;= 0, REPT(" ",SOURCE!$Y$2-LEN(SOURCE!J260)), "")&amp;
" | "&amp; IF(SOURCE!$X$2-LEN(SOURCE!I260) &gt;= 0, REPT(" ",SOURCE!$X$2-LEN(SOURCE!I260)), "")&amp;
      SOURCE!K260&amp;      IF(SOURCE!$Y$2-LEN(SOURCE!K260) &gt;= 0, REPT(" ",SOURCE!$Z$2-LEN(SOURCE!K260)), "")&amp;
" | "&amp; SOURCE!L260&amp;      IF(SOURCE!$AB$2-LEN(SOURCE!L260) &gt;= 0, REPT(" ",SOURCE!$AB$2-LEN(SOURCE!L260)), "")&amp;
" | "&amp; SOURCE!M260&amp;      IF(SOURCE!$AC$2-LEN(SOURCE!M260) &gt;= 0, REPT(" ",SOURCE!$AC$2-LEN(SOURCE!M260)),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CAT_FNCT | SLS_ENABLED   | US_ENABLED   | EIM_DISABLED | PTP_NONE         },</v>
      </c>
    </row>
    <row r="261" spans="1:1">
      <c r="A261" s="133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IF(SOURCE!$R$2-LEN(SOURCE!C261) &gt;= 0, REPT(" ",SOURCE!$R$2-LEN(SOURCE!C261)), "")&amp;
      SOURCE!D261&amp;", "&amp; IF(SOURCE!$S$2-LEN(SOURCE!D261) &gt;= 0, REPT(" ",SOURCE!$S$2-LEN(SOURCE!D261)), "")&amp;
      SOURCE!E261&amp;", "&amp; IF(SOURCE!$T$2-LEN(SOURCE!E261) &gt;=0, REPT(" ",SOURCE!$T$2-LEN(SOURCE!E261)), "")&amp;
      SOURCE!F261&amp;", "&amp; IF(SOURCE!$U$2-LEN(SOURCE!F261) &gt;= 0, REPT(" ",SOURCE!$U$2-LEN(SOURCE!F261)+2), "")&amp;"("&amp;
      SUBSTITUTE(TEXT(SOURCE!G261,"??0"),"  ","")&amp;" &lt;&lt; TAM_MAX_BITS) |"&amp; IF(SOURCE!$V$2-3 &gt;= 0, REPT(" ",MAX(1,SOURCE!$V$2-5+4+1-1-LEN(  IF(ISTEXT(SOURCE!H261),SOURCE!H261,  SUBSTITUTE(SUBSTITUTE(TEXT(SOURCE!H261,"????0"),"  ","")," ",""))   ))), "")&amp;
       IF(ISTEXT(SOURCE!H261),SOURCE!H261, SUBSTITUTE(SUBSTITUTE(TEXT(SOURCE!H261,"????0"),"  ","")," ",""))   &amp;","&amp; IF(SOURCE!$W$2-3 &gt;= 0, REPT(" ",SOURCE!$W$2-3-5), "")&amp;
      SOURCE!I261&amp;
" | "&amp; IF(SOURCE!$X$2-LEN(SOURCE!I261) &gt;= 0, REPT(" ",SOURCE!$X$2-LEN(SOURCE!I261)), "")&amp;
      SOURCE!J261&amp;      IF(SOURCE!$Y$2-LEN(SOURCE!J261) &gt;= 0, REPT(" ",SOURCE!$Y$2-LEN(SOURCE!J261)), "")&amp;
" | "&amp; IF(SOURCE!$X$2-LEN(SOURCE!I261) &gt;= 0, REPT(" ",SOURCE!$X$2-LEN(SOURCE!I261)), "")&amp;
      SOURCE!K261&amp;      IF(SOURCE!$Y$2-LEN(SOURCE!K261) &gt;= 0, REPT(" ",SOURCE!$Z$2-LEN(SOURCE!K261)), "")&amp;
" | "&amp; SOURCE!L261&amp;      IF(SOURCE!$AB$2-LEN(SOURCE!L261) &gt;= 0, REPT(" ",SOURCE!$AB$2-LEN(SOURCE!L261)), "")&amp;
" | "&amp; SOURCE!M261&amp;      IF(SOURCE!$AC$2-LEN(SOURCE!M261) &gt;= 0, REPT(" ",SOURCE!$AC$2-LEN(SOURCE!M261)),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CAT_FNCT | SLS_ENABLED   | US_ENABLED   | EIM_DISABLED | PTP_NONE         },</v>
      </c>
    </row>
    <row r="262" spans="1:1">
      <c r="A262" s="133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IF(SOURCE!$R$2-LEN(SOURCE!C262) &gt;= 0, REPT(" ",SOURCE!$R$2-LEN(SOURCE!C262)), "")&amp;
      SOURCE!D262&amp;", "&amp; IF(SOURCE!$S$2-LEN(SOURCE!D262) &gt;= 0, REPT(" ",SOURCE!$S$2-LEN(SOURCE!D262)), "")&amp;
      SOURCE!E262&amp;", "&amp; IF(SOURCE!$T$2-LEN(SOURCE!E262) &gt;=0, REPT(" ",SOURCE!$T$2-LEN(SOURCE!E262)), "")&amp;
      SOURCE!F262&amp;", "&amp; IF(SOURCE!$U$2-LEN(SOURCE!F262) &gt;= 0, REPT(" ",SOURCE!$U$2-LEN(SOURCE!F262)+2), "")&amp;"("&amp;
      SUBSTITUTE(TEXT(SOURCE!G262,"??0"),"  ","")&amp;" &lt;&lt; TAM_MAX_BITS) |"&amp; IF(SOURCE!$V$2-3 &gt;= 0, REPT(" ",MAX(1,SOURCE!$V$2-5+4+1-1-LEN(  IF(ISTEXT(SOURCE!H262),SOURCE!H262,  SUBSTITUTE(SUBSTITUTE(TEXT(SOURCE!H262,"????0"),"  ","")," ",""))   ))), "")&amp;
       IF(ISTEXT(SOURCE!H262),SOURCE!H262, SUBSTITUTE(SUBSTITUTE(TEXT(SOURCE!H262,"????0"),"  ","")," ",""))   &amp;","&amp; IF(SOURCE!$W$2-3 &gt;= 0, REPT(" ",SOURCE!$W$2-3-5), "")&amp;
      SOURCE!I262&amp;
" | "&amp; IF(SOURCE!$X$2-LEN(SOURCE!I262) &gt;= 0, REPT(" ",SOURCE!$X$2-LEN(SOURCE!I262)), "")&amp;
      SOURCE!J262&amp;      IF(SOURCE!$Y$2-LEN(SOURCE!J262) &gt;= 0, REPT(" ",SOURCE!$Y$2-LEN(SOURCE!J262)), "")&amp;
" | "&amp; IF(SOURCE!$X$2-LEN(SOURCE!I262) &gt;= 0, REPT(" ",SOURCE!$X$2-LEN(SOURCE!I262)), "")&amp;
      SOURCE!K262&amp;      IF(SOURCE!$Y$2-LEN(SOURCE!K262) &gt;= 0, REPT(" ",SOURCE!$Z$2-LEN(SOURCE!K262)), "")&amp;
" | "&amp; SOURCE!L262&amp;      IF(SOURCE!$AB$2-LEN(SOURCE!L262) &gt;= 0, REPT(" ",SOURCE!$AB$2-LEN(SOURCE!L262)), "")&amp;
" | "&amp; SOURCE!M262&amp;      IF(SOURCE!$AC$2-LEN(SOURCE!M262) &gt;= 0, REPT(" ",SOURCE!$AC$2-LEN(SOURCE!M262)),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CAT_FNCT | SLS_ENABLED   | US_ENABLED   | EIM_DISABLED | PTP_NONE         },</v>
      </c>
    </row>
    <row r="263" spans="1:1">
      <c r="A263" s="133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IF(SOURCE!$R$2-LEN(SOURCE!C263) &gt;= 0, REPT(" ",SOURCE!$R$2-LEN(SOURCE!C263)), "")&amp;
      SOURCE!D263&amp;", "&amp; IF(SOURCE!$S$2-LEN(SOURCE!D263) &gt;= 0, REPT(" ",SOURCE!$S$2-LEN(SOURCE!D263)), "")&amp;
      SOURCE!E263&amp;", "&amp; IF(SOURCE!$T$2-LEN(SOURCE!E263) &gt;=0, REPT(" ",SOURCE!$T$2-LEN(SOURCE!E263)), "")&amp;
      SOURCE!F263&amp;", "&amp; IF(SOURCE!$U$2-LEN(SOURCE!F263) &gt;= 0, REPT(" ",SOURCE!$U$2-LEN(SOURCE!F263)+2), "")&amp;"("&amp;
      SUBSTITUTE(TEXT(SOURCE!G263,"??0"),"  ","")&amp;" &lt;&lt; TAM_MAX_BITS) |"&amp; IF(SOURCE!$V$2-3 &gt;= 0, REPT(" ",MAX(1,SOURCE!$V$2-5+4+1-1-LEN(  IF(ISTEXT(SOURCE!H263),SOURCE!H263,  SUBSTITUTE(SUBSTITUTE(TEXT(SOURCE!H263,"????0"),"  ","")," ",""))   ))), "")&amp;
       IF(ISTEXT(SOURCE!H263),SOURCE!H263, SUBSTITUTE(SUBSTITUTE(TEXT(SOURCE!H263,"????0"),"  ","")," ",""))   &amp;","&amp; IF(SOURCE!$W$2-3 &gt;= 0, REPT(" ",SOURCE!$W$2-3-5), "")&amp;
      SOURCE!I263&amp;
" | "&amp; IF(SOURCE!$X$2-LEN(SOURCE!I263) &gt;= 0, REPT(" ",SOURCE!$X$2-LEN(SOURCE!I263)), "")&amp;
      SOURCE!J263&amp;      IF(SOURCE!$Y$2-LEN(SOURCE!J263) &gt;= 0, REPT(" ",SOURCE!$Y$2-LEN(SOURCE!J263)), "")&amp;
" | "&amp; IF(SOURCE!$X$2-LEN(SOURCE!I263) &gt;= 0, REPT(" ",SOURCE!$X$2-LEN(SOURCE!I263)), "")&amp;
      SOURCE!K263&amp;      IF(SOURCE!$Y$2-LEN(SOURCE!K263) &gt;= 0, REPT(" ",SOURCE!$Z$2-LEN(SOURCE!K263)), "")&amp;
" | "&amp; SOURCE!L263&amp;      IF(SOURCE!$AB$2-LEN(SOURCE!L263) &gt;= 0, REPT(" ",SOURCE!$AB$2-LEN(SOURCE!L263)), "")&amp;
" | "&amp; SOURCE!M263&amp;      IF(SOURCE!$AC$2-LEN(SOURCE!M263) &gt;= 0, REPT(" ",SOURCE!$AC$2-LEN(SOURCE!M263)),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CAT_FNCT | SLS_ENABLED   | US_ENABLED   | EIM_DISABLED | PTP_NONE         },</v>
      </c>
    </row>
    <row r="264" spans="1:1">
      <c r="A264" s="133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IF(SOURCE!$R$2-LEN(SOURCE!C264) &gt;= 0, REPT(" ",SOURCE!$R$2-LEN(SOURCE!C264)), "")&amp;
      SOURCE!D264&amp;", "&amp; IF(SOURCE!$S$2-LEN(SOURCE!D264) &gt;= 0, REPT(" ",SOURCE!$S$2-LEN(SOURCE!D264)), "")&amp;
      SOURCE!E264&amp;", "&amp; IF(SOURCE!$T$2-LEN(SOURCE!E264) &gt;=0, REPT(" ",SOURCE!$T$2-LEN(SOURCE!E264)), "")&amp;
      SOURCE!F264&amp;", "&amp; IF(SOURCE!$U$2-LEN(SOURCE!F264) &gt;= 0, REPT(" ",SOURCE!$U$2-LEN(SOURCE!F264)+2), "")&amp;"("&amp;
      SUBSTITUTE(TEXT(SOURCE!G264,"??0"),"  ","")&amp;" &lt;&lt; TAM_MAX_BITS) |"&amp; IF(SOURCE!$V$2-3 &gt;= 0, REPT(" ",MAX(1,SOURCE!$V$2-5+4+1-1-LEN(  IF(ISTEXT(SOURCE!H264),SOURCE!H264,  SUBSTITUTE(SUBSTITUTE(TEXT(SOURCE!H264,"????0"),"  ","")," ",""))   ))), "")&amp;
       IF(ISTEXT(SOURCE!H264),SOURCE!H264, SUBSTITUTE(SUBSTITUTE(TEXT(SOURCE!H264,"????0"),"  ","")," ",""))   &amp;","&amp; IF(SOURCE!$W$2-3 &gt;= 0, REPT(" ",SOURCE!$W$2-3-5), "")&amp;
      SOURCE!I264&amp;
" | "&amp; IF(SOURCE!$X$2-LEN(SOURCE!I264) &gt;= 0, REPT(" ",SOURCE!$X$2-LEN(SOURCE!I264)), "")&amp;
      SOURCE!J264&amp;      IF(SOURCE!$Y$2-LEN(SOURCE!J264) &gt;= 0, REPT(" ",SOURCE!$Y$2-LEN(SOURCE!J264)), "")&amp;
" | "&amp; IF(SOURCE!$X$2-LEN(SOURCE!I264) &gt;= 0, REPT(" ",SOURCE!$X$2-LEN(SOURCE!I264)), "")&amp;
      SOURCE!K264&amp;      IF(SOURCE!$Y$2-LEN(SOURCE!K264) &gt;= 0, REPT(" ",SOURCE!$Z$2-LEN(SOURCE!K264)), "")&amp;
" | "&amp; SOURCE!L264&amp;      IF(SOURCE!$AB$2-LEN(SOURCE!L264) &gt;= 0, REPT(" ",SOURCE!$AB$2-LEN(SOURCE!L264)), "")&amp;
" | "&amp; SOURCE!M264&amp;      IF(SOURCE!$AC$2-LEN(SOURCE!M264) &gt;= 0, REPT(" ",SOURCE!$AC$2-LEN(SOURCE!M264)), "")&amp;
      "},"&amp;IF(SOURCE!O264&lt;&gt;"",""&amp;SOURCE!O264,"")
 )
)
)</f>
        <v>/*  252 */  { fnCvtLbfftNm,                 multiply,                    "lbft" STD_RIGHT_SHORT_ARROW "Nm",             "lbf" STD_DOT "ft",                            (0 &lt;&lt; TAM_MAX_BITS) |     0, CAT_FNCT | SLS_ENABLED   | US_ENABLED   | EIM_DISABLED | PTP_NONE         },</v>
      </c>
    </row>
    <row r="265" spans="1:1">
      <c r="A265" s="133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IF(SOURCE!$R$2-LEN(SOURCE!C265) &gt;= 0, REPT(" ",SOURCE!$R$2-LEN(SOURCE!C265)), "")&amp;
      SOURCE!D265&amp;", "&amp; IF(SOURCE!$S$2-LEN(SOURCE!D265) &gt;= 0, REPT(" ",SOURCE!$S$2-LEN(SOURCE!D265)), "")&amp;
      SOURCE!E265&amp;", "&amp; IF(SOURCE!$T$2-LEN(SOURCE!E265) &gt;=0, REPT(" ",SOURCE!$T$2-LEN(SOURCE!E265)), "")&amp;
      SOURCE!F265&amp;", "&amp; IF(SOURCE!$U$2-LEN(SOURCE!F265) &gt;= 0, REPT(" ",SOURCE!$U$2-LEN(SOURCE!F265)+2), "")&amp;"("&amp;
      SUBSTITUTE(TEXT(SOURCE!G265,"??0"),"  ","")&amp;" &lt;&lt; TAM_MAX_BITS) |"&amp; IF(SOURCE!$V$2-3 &gt;= 0, REPT(" ",MAX(1,SOURCE!$V$2-5+4+1-1-LEN(  IF(ISTEXT(SOURCE!H265),SOURCE!H265,  SUBSTITUTE(SUBSTITUTE(TEXT(SOURCE!H265,"????0"),"  ","")," ",""))   ))), "")&amp;
       IF(ISTEXT(SOURCE!H265),SOURCE!H265, SUBSTITUTE(SUBSTITUTE(TEXT(SOURCE!H265,"????0"),"  ","")," ",""))   &amp;","&amp; IF(SOURCE!$W$2-3 &gt;= 0, REPT(" ",SOURCE!$W$2-3-5), "")&amp;
      SOURCE!I265&amp;
" | "&amp; IF(SOURCE!$X$2-LEN(SOURCE!I265) &gt;= 0, REPT(" ",SOURCE!$X$2-LEN(SOURCE!I265)), "")&amp;
      SOURCE!J265&amp;      IF(SOURCE!$Y$2-LEN(SOURCE!J265) &gt;= 0, REPT(" ",SOURCE!$Y$2-LEN(SOURCE!J265)), "")&amp;
" | "&amp; IF(SOURCE!$X$2-LEN(SOURCE!I265) &gt;= 0, REPT(" ",SOURCE!$X$2-LEN(SOURCE!I265)), "")&amp;
      SOURCE!K265&amp;      IF(SOURCE!$Y$2-LEN(SOURCE!K265) &gt;= 0, REPT(" ",SOURCE!$Z$2-LEN(SOURCE!K265)), "")&amp;
" | "&amp; SOURCE!L265&amp;      IF(SOURCE!$AB$2-LEN(SOURCE!L265) &gt;= 0, REPT(" ",SOURCE!$AB$2-LEN(SOURCE!L265)), "")&amp;
" | "&amp; SOURCE!M265&amp;      IF(SOURCE!$AC$2-LEN(SOURCE!M265) &gt;= 0, REPT(" ",SOURCE!$AC$2-LEN(SOURCE!M265)), "")&amp;
      "},"&amp;IF(SOURCE!O265&lt;&gt;"",""&amp;SOURCE!O265,"")
 )
)
)</f>
        <v>/*  253 */  { fnCvtLbfftNm,                 multiply,                    "lbft" STD_RIGHT_SHORT_ARROW "Nm",             STD_RIGHT_ARROW " Nm",                         (0 &lt;&lt; TAM_MAX_BITS) |     0, CAT_DUPL | SLS_ENABLED   | US_ENABLED   | EIM_DISABLED | PTP_NONE         },</v>
      </c>
    </row>
    <row r="266" spans="1:1">
      <c r="A266" s="133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IF(SOURCE!$R$2-LEN(SOURCE!C266) &gt;= 0, REPT(" ",SOURCE!$R$2-LEN(SOURCE!C266)), "")&amp;
      SOURCE!D266&amp;", "&amp; IF(SOURCE!$S$2-LEN(SOURCE!D266) &gt;= 0, REPT(" ",SOURCE!$S$2-LEN(SOURCE!D266)), "")&amp;
      SOURCE!E266&amp;", "&amp; IF(SOURCE!$T$2-LEN(SOURCE!E266) &gt;=0, REPT(" ",SOURCE!$T$2-LEN(SOURCE!E266)), "")&amp;
      SOURCE!F266&amp;", "&amp; IF(SOURCE!$U$2-LEN(SOURCE!F266) &gt;= 0, REPT(" ",SOURCE!$U$2-LEN(SOURCE!F266)+2), "")&amp;"("&amp;
      SUBSTITUTE(TEXT(SOURCE!G266,"??0"),"  ","")&amp;" &lt;&lt; TAM_MAX_BITS) |"&amp; IF(SOURCE!$V$2-3 &gt;= 0, REPT(" ",MAX(1,SOURCE!$V$2-5+4+1-1-LEN(  IF(ISTEXT(SOURCE!H266),SOURCE!H266,  SUBSTITUTE(SUBSTITUTE(TEXT(SOURCE!H266,"????0"),"  ","")," ",""))   ))), "")&amp;
       IF(ISTEXT(SOURCE!H266),SOURCE!H266, SUBSTITUTE(SUBSTITUTE(TEXT(SOURCE!H266,"????0"),"  ","")," ",""))   &amp;","&amp; IF(SOURCE!$W$2-3 &gt;= 0, REPT(" ",SOURCE!$W$2-3-5), "")&amp;
      SOURCE!I266&amp;
" | "&amp; IF(SOURCE!$X$2-LEN(SOURCE!I266) &gt;= 0, REPT(" ",SOURCE!$X$2-LEN(SOURCE!I266)), "")&amp;
      SOURCE!J266&amp;      IF(SOURCE!$Y$2-LEN(SOURCE!J266) &gt;= 0, REPT(" ",SOURCE!$Y$2-LEN(SOURCE!J266)), "")&amp;
" | "&amp; IF(SOURCE!$X$2-LEN(SOURCE!I266) &gt;= 0, REPT(" ",SOURCE!$X$2-LEN(SOURCE!I266)), "")&amp;
      SOURCE!K266&amp;      IF(SOURCE!$Y$2-LEN(SOURCE!K266) &gt;= 0, REPT(" ",SOURCE!$Z$2-LEN(SOURCE!K266)), "")&amp;
" | "&amp; SOURCE!L266&amp;      IF(SOURCE!$AB$2-LEN(SOURCE!L266) &gt;= 0, REPT(" ",SOURCE!$AB$2-LEN(SOURCE!L266)), "")&amp;
" | "&amp; SOURCE!M266&amp;      IF(SOURCE!$AC$2-LEN(SOURCE!M266) &gt;= 0, REPT(" ",SOURCE!$AC$2-LEN(SOURCE!M266)), "")&amp;
      "},"&amp;IF(SOURCE!O266&lt;&gt;"",""&amp;SOURCE!O266,"")
 )
)
)</f>
        <v>/*  254 */  { fnCvtLbfftNm,                 divide,                      "Nm" STD_RIGHT_SHORT_ARROW "lbft",             "Nm " STD_RIGHT_ARROW,                         (0 &lt;&lt; TAM_MAX_BITS) |     0, CAT_FNCT | SLS_ENABLED   | US_ENABLED   | EIM_DISABLED | PTP_NONE         },</v>
      </c>
    </row>
    <row r="267" spans="1:1">
      <c r="A267" s="133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IF(SOURCE!$R$2-LEN(SOURCE!C267) &gt;= 0, REPT(" ",SOURCE!$R$2-LEN(SOURCE!C267)), "")&amp;
      SOURCE!D267&amp;", "&amp; IF(SOURCE!$S$2-LEN(SOURCE!D267) &gt;= 0, REPT(" ",SOURCE!$S$2-LEN(SOURCE!D267)), "")&amp;
      SOURCE!E267&amp;", "&amp; IF(SOURCE!$T$2-LEN(SOURCE!E267) &gt;=0, REPT(" ",SOURCE!$T$2-LEN(SOURCE!E267)), "")&amp;
      SOURCE!F267&amp;", "&amp; IF(SOURCE!$U$2-LEN(SOURCE!F267) &gt;= 0, REPT(" ",SOURCE!$U$2-LEN(SOURCE!F267)+2), "")&amp;"("&amp;
      SUBSTITUTE(TEXT(SOURCE!G267,"??0"),"  ","")&amp;" &lt;&lt; TAM_MAX_BITS) |"&amp; IF(SOURCE!$V$2-3 &gt;= 0, REPT(" ",MAX(1,SOURCE!$V$2-5+4+1-1-LEN(  IF(ISTEXT(SOURCE!H267),SOURCE!H267,  SUBSTITUTE(SUBSTITUTE(TEXT(SOURCE!H267,"????0"),"  ","")," ",""))   ))), "")&amp;
       IF(ISTEXT(SOURCE!H267),SOURCE!H267, SUBSTITUTE(SUBSTITUTE(TEXT(SOURCE!H267,"????0"),"  ","")," ",""))   &amp;","&amp; IF(SOURCE!$W$2-3 &gt;= 0, REPT(" ",SOURCE!$W$2-3-5), "")&amp;
      SOURCE!I267&amp;
" | "&amp; IF(SOURCE!$X$2-LEN(SOURCE!I267) &gt;= 0, REPT(" ",SOURCE!$X$2-LEN(SOURCE!I267)), "")&amp;
      SOURCE!J267&amp;      IF(SOURCE!$Y$2-LEN(SOURCE!J267) &gt;= 0, REPT(" ",SOURCE!$Y$2-LEN(SOURCE!J267)), "")&amp;
" | "&amp; IF(SOURCE!$X$2-LEN(SOURCE!I267) &gt;= 0, REPT(" ",SOURCE!$X$2-LEN(SOURCE!I267)), "")&amp;
      SOURCE!K267&amp;      IF(SOURCE!$Y$2-LEN(SOURCE!K267) &gt;= 0, REPT(" ",SOURCE!$Z$2-LEN(SOURCE!K267)), "")&amp;
" | "&amp; SOURCE!L267&amp;      IF(SOURCE!$AB$2-LEN(SOURCE!L267) &gt;= 0, REPT(" ",SOURCE!$AB$2-LEN(SOURCE!L267)), "")&amp;
" | "&amp; SOURCE!M267&amp;      IF(SOURCE!$AC$2-LEN(SOURCE!M267) &gt;= 0, REPT(" ",SOURCE!$AC$2-LEN(SOURCE!M267)), "")&amp;
      "},"&amp;IF(SOURCE!O267&lt;&gt;"",""&amp;SOURCE!O267,"")
 )
)
)</f>
        <v>/*  255 */  { fnCvtLbfftNm,                 divide,                      "Nm" STD_RIGHT_SHORT_ARROW "lbft",             "lbf" STD_DOT "ft",                            (0 &lt;&lt; TAM_MAX_BITS) |     0, CAT_DUPL | SLS_ENABLED   | US_ENABLED   | EIM_DISABLED | PTP_NONE         },</v>
      </c>
    </row>
    <row r="268" spans="1:1">
      <c r="A268" s="133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IF(SOURCE!$R$2-LEN(SOURCE!C268) &gt;= 0, REPT(" ",SOURCE!$R$2-LEN(SOURCE!C268)), "")&amp;
      SOURCE!D268&amp;", "&amp; IF(SOURCE!$S$2-LEN(SOURCE!D268) &gt;= 0, REPT(" ",SOURCE!$S$2-LEN(SOURCE!D268)), "")&amp;
      SOURCE!E268&amp;", "&amp; IF(SOURCE!$T$2-LEN(SOURCE!E268) &gt;=0, REPT(" ",SOURCE!$T$2-LEN(SOURCE!E268)), "")&amp;
      SOURCE!F268&amp;", "&amp; IF(SOURCE!$U$2-LEN(SOURCE!F268) &gt;= 0, REPT(" ",SOURCE!$U$2-LEN(SOURCE!F268)+2), "")&amp;"("&amp;
      SUBSTITUTE(TEXT(SOURCE!G268,"??0"),"  ","")&amp;" &lt;&lt; TAM_MAX_BITS) |"&amp; IF(SOURCE!$V$2-3 &gt;= 0, REPT(" ",MAX(1,SOURCE!$V$2-5+4+1-1-LEN(  IF(ISTEXT(SOURCE!H268),SOURCE!H268,  SUBSTITUTE(SUBSTITUTE(TEXT(SOURCE!H268,"????0"),"  ","")," ",""))   ))), "")&amp;
       IF(ISTEXT(SOURCE!H268),SOURCE!H268, SUBSTITUTE(SUBSTITUTE(TEXT(SOURCE!H268,"????0"),"  ","")," ",""))   &amp;","&amp; IF(SOURCE!$W$2-3 &gt;= 0, REPT(" ",SOURCE!$W$2-3-5), "")&amp;
      SOURCE!I268&amp;
" | "&amp; IF(SOURCE!$X$2-LEN(SOURCE!I268) &gt;= 0, REPT(" ",SOURCE!$X$2-LEN(SOURCE!I268)), "")&amp;
      SOURCE!J268&amp;      IF(SOURCE!$Y$2-LEN(SOURCE!J268) &gt;= 0, REPT(" ",SOURCE!$Y$2-LEN(SOURCE!J268)), "")&amp;
" | "&amp; IF(SOURCE!$X$2-LEN(SOURCE!I268) &gt;= 0, REPT(" ",SOURCE!$X$2-LEN(SOURCE!I268)), "")&amp;
      SOURCE!K268&amp;      IF(SOURCE!$Y$2-LEN(SOURCE!K268) &gt;= 0, REPT(" ",SOURCE!$Z$2-LEN(SOURCE!K268)), "")&amp;
" | "&amp; SOURCE!L268&amp;      IF(SOURCE!$AB$2-LEN(SOURCE!L268) &gt;= 0, REPT(" ",SOURCE!$AB$2-LEN(SOURCE!L268)), "")&amp;
" | "&amp; SOURCE!M268&amp;      IF(SOURCE!$AC$2-LEN(SOURCE!M268) &gt;= 0, REPT(" ",SOURCE!$AC$2-LEN(SOURCE!M268)),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CAT_FNCT | SLS_ENABLED   | US_ENABLED   | EIM_DISABLED | PTP_NONE         },</v>
      </c>
    </row>
    <row r="269" spans="1:1">
      <c r="A269" s="133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IF(SOURCE!$R$2-LEN(SOURCE!C269) &gt;= 0, REPT(" ",SOURCE!$R$2-LEN(SOURCE!C269)), "")&amp;
      SOURCE!D269&amp;", "&amp; IF(SOURCE!$S$2-LEN(SOURCE!D269) &gt;= 0, REPT(" ",SOURCE!$S$2-LEN(SOURCE!D269)), "")&amp;
      SOURCE!E269&amp;", "&amp; IF(SOURCE!$T$2-LEN(SOURCE!E269) &gt;=0, REPT(" ",SOURCE!$T$2-LEN(SOURCE!E269)), "")&amp;
      SOURCE!F269&amp;", "&amp; IF(SOURCE!$U$2-LEN(SOURCE!F269) &gt;= 0, REPT(" ",SOURCE!$U$2-LEN(SOURCE!F269)+2), "")&amp;"("&amp;
      SUBSTITUTE(TEXT(SOURCE!G269,"??0"),"  ","")&amp;" &lt;&lt; TAM_MAX_BITS) |"&amp; IF(SOURCE!$V$2-3 &gt;= 0, REPT(" ",MAX(1,SOURCE!$V$2-5+4+1-1-LEN(  IF(ISTEXT(SOURCE!H269),SOURCE!H269,  SUBSTITUTE(SUBSTITUTE(TEXT(SOURCE!H269,"????0"),"  ","")," ",""))   ))), "")&amp;
       IF(ISTEXT(SOURCE!H269),SOURCE!H269, SUBSTITUTE(SUBSTITUTE(TEXT(SOURCE!H269,"????0"),"  ","")," ",""))   &amp;","&amp; IF(SOURCE!$W$2-3 &gt;= 0, REPT(" ",SOURCE!$W$2-3-5), "")&amp;
      SOURCE!I269&amp;
" | "&amp; IF(SOURCE!$X$2-LEN(SOURCE!I269) &gt;= 0, REPT(" ",SOURCE!$X$2-LEN(SOURCE!I269)), "")&amp;
      SOURCE!J269&amp;      IF(SOURCE!$Y$2-LEN(SOURCE!J269) &gt;= 0, REPT(" ",SOURCE!$Y$2-LEN(SOURCE!J269)), "")&amp;
" | "&amp; IF(SOURCE!$X$2-LEN(SOURCE!I269) &gt;= 0, REPT(" ",SOURCE!$X$2-LEN(SOURCE!I269)), "")&amp;
      SOURCE!K269&amp;      IF(SOURCE!$Y$2-LEN(SOURCE!K269) &gt;= 0, REPT(" ",SOURCE!$Z$2-LEN(SOURCE!K269)), "")&amp;
" | "&amp; SOURCE!L269&amp;      IF(SOURCE!$AB$2-LEN(SOURCE!L269) &gt;= 0, REPT(" ",SOURCE!$AB$2-LEN(SOURCE!L269)), "")&amp;
" | "&amp; SOURCE!M269&amp;      IF(SOURCE!$AC$2-LEN(SOURCE!M269) &gt;= 0, REPT(" ",SOURCE!$AC$2-LEN(SOURCE!M269)),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CAT_FNCT | SLS_ENABLED   | US_ENABLED   | EIM_DISABLED | PTP_NONE         },</v>
      </c>
    </row>
    <row r="270" spans="1:1">
      <c r="A270" s="133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IF(SOURCE!$R$2-LEN(SOURCE!C270) &gt;= 0, REPT(" ",SOURCE!$R$2-LEN(SOURCE!C270)), "")&amp;
      SOURCE!D270&amp;", "&amp; IF(SOURCE!$S$2-LEN(SOURCE!D270) &gt;= 0, REPT(" ",SOURCE!$S$2-LEN(SOURCE!D270)), "")&amp;
      SOURCE!E270&amp;", "&amp; IF(SOURCE!$T$2-LEN(SOURCE!E270) &gt;=0, REPT(" ",SOURCE!$T$2-LEN(SOURCE!E270)), "")&amp;
      SOURCE!F270&amp;", "&amp; IF(SOURCE!$U$2-LEN(SOURCE!F270) &gt;= 0, REPT(" ",SOURCE!$U$2-LEN(SOURCE!F270)+2), "")&amp;"("&amp;
      SUBSTITUTE(TEXT(SOURCE!G270,"??0"),"  ","")&amp;" &lt;&lt; TAM_MAX_BITS) |"&amp; IF(SOURCE!$V$2-3 &gt;= 0, REPT(" ",MAX(1,SOURCE!$V$2-5+4+1-1-LEN(  IF(ISTEXT(SOURCE!H270),SOURCE!H270,  SUBSTITUTE(SUBSTITUTE(TEXT(SOURCE!H270,"????0"),"  ","")," ",""))   ))), "")&amp;
       IF(ISTEXT(SOURCE!H270),SOURCE!H270, SUBSTITUTE(SUBSTITUTE(TEXT(SOURCE!H270,"????0"),"  ","")," ",""))   &amp;","&amp; IF(SOURCE!$W$2-3 &gt;= 0, REPT(" ",SOURCE!$W$2-3-5), "")&amp;
      SOURCE!I270&amp;
" | "&amp; IF(SOURCE!$X$2-LEN(SOURCE!I270) &gt;= 0, REPT(" ",SOURCE!$X$2-LEN(SOURCE!I270)), "")&amp;
      SOURCE!J270&amp;      IF(SOURCE!$Y$2-LEN(SOURCE!J270) &gt;= 0, REPT(" ",SOURCE!$Y$2-LEN(SOURCE!J270)), "")&amp;
" | "&amp; IF(SOURCE!$X$2-LEN(SOURCE!I270) &gt;= 0, REPT(" ",SOURCE!$X$2-LEN(SOURCE!I270)), "")&amp;
      SOURCE!K270&amp;      IF(SOURCE!$Y$2-LEN(SOURCE!K270) &gt;= 0, REPT(" ",SOURCE!$Z$2-LEN(SOURCE!K270)), "")&amp;
" | "&amp; SOURCE!L270&amp;      IF(SOURCE!$AB$2-LEN(SOURCE!L270) &gt;= 0, REPT(" ",SOURCE!$AB$2-LEN(SOURCE!L270)), "")&amp;
" | "&amp; SOURCE!M270&amp;      IF(SOURCE!$AC$2-LEN(SOURCE!M270) &gt;= 0, REPT(" ",SOURCE!$AC$2-LEN(SOURCE!M270)),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CAT_FNCT | SLS_ENABLED   | US_ENABLED   | EIM_DISABLED | PTP_NONE         },</v>
      </c>
    </row>
    <row r="271" spans="1:1">
      <c r="A271" s="133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IF(SOURCE!$R$2-LEN(SOURCE!C271) &gt;= 0, REPT(" ",SOURCE!$R$2-LEN(SOURCE!C271)), "")&amp;
      SOURCE!D271&amp;", "&amp; IF(SOURCE!$S$2-LEN(SOURCE!D271) &gt;= 0, REPT(" ",SOURCE!$S$2-LEN(SOURCE!D271)), "")&amp;
      SOURCE!E271&amp;", "&amp; IF(SOURCE!$T$2-LEN(SOURCE!E271) &gt;=0, REPT(" ",SOURCE!$T$2-LEN(SOURCE!E271)), "")&amp;
      SOURCE!F271&amp;", "&amp; IF(SOURCE!$U$2-LEN(SOURCE!F271) &gt;= 0, REPT(" ",SOURCE!$U$2-LEN(SOURCE!F271)+2), "")&amp;"("&amp;
      SUBSTITUTE(TEXT(SOURCE!G271,"??0"),"  ","")&amp;" &lt;&lt; TAM_MAX_BITS) |"&amp; IF(SOURCE!$V$2-3 &gt;= 0, REPT(" ",MAX(1,SOURCE!$V$2-5+4+1-1-LEN(  IF(ISTEXT(SOURCE!H271),SOURCE!H271,  SUBSTITUTE(SUBSTITUTE(TEXT(SOURCE!H271,"????0"),"  ","")," ",""))   ))), "")&amp;
       IF(ISTEXT(SOURCE!H271),SOURCE!H271, SUBSTITUTE(SUBSTITUTE(TEXT(SOURCE!H271,"????0"),"  ","")," ",""))   &amp;","&amp; IF(SOURCE!$W$2-3 &gt;= 0, REPT(" ",SOURCE!$W$2-3-5), "")&amp;
      SOURCE!I271&amp;
" | "&amp; IF(SOURCE!$X$2-LEN(SOURCE!I271) &gt;= 0, REPT(" ",SOURCE!$X$2-LEN(SOURCE!I271)), "")&amp;
      SOURCE!J271&amp;      IF(SOURCE!$Y$2-LEN(SOURCE!J271) &gt;= 0, REPT(" ",SOURCE!$Y$2-LEN(SOURCE!J271)), "")&amp;
" | "&amp; IF(SOURCE!$X$2-LEN(SOURCE!I271) &gt;= 0, REPT(" ",SOURCE!$X$2-LEN(SOURCE!I271)), "")&amp;
      SOURCE!K271&amp;      IF(SOURCE!$Y$2-LEN(SOURCE!K271) &gt;= 0, REPT(" ",SOURCE!$Z$2-LEN(SOURCE!K271)), "")&amp;
" | "&amp; SOURCE!L271&amp;      IF(SOURCE!$AB$2-LEN(SOURCE!L271) &gt;= 0, REPT(" ",SOURCE!$AB$2-LEN(SOURCE!L271)), "")&amp;
" | "&amp; SOURCE!M271&amp;      IF(SOURCE!$AC$2-LEN(SOURCE!M271) &gt;= 0, REPT(" ",SOURCE!$AC$2-LEN(SOURCE!M271)),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CAT_FNCT | SLS_ENABLED   | US_ENABLED   | EIM_DISABLED | PTP_NONE         },</v>
      </c>
    </row>
    <row r="272" spans="1:1">
      <c r="A272" s="133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IF(SOURCE!$R$2-LEN(SOURCE!C272) &gt;= 0, REPT(" ",SOURCE!$R$2-LEN(SOURCE!C272)), "")&amp;
      SOURCE!D272&amp;", "&amp; IF(SOURCE!$S$2-LEN(SOURCE!D272) &gt;= 0, REPT(" ",SOURCE!$S$2-LEN(SOURCE!D272)), "")&amp;
      SOURCE!E272&amp;", "&amp; IF(SOURCE!$T$2-LEN(SOURCE!E272) &gt;=0, REPT(" ",SOURCE!$T$2-LEN(SOURCE!E272)), "")&amp;
      SOURCE!F272&amp;", "&amp; IF(SOURCE!$U$2-LEN(SOURCE!F272) &gt;= 0, REPT(" ",SOURCE!$U$2-LEN(SOURCE!F272)+2), "")&amp;"("&amp;
      SUBSTITUTE(TEXT(SOURCE!G272,"??0"),"  ","")&amp;" &lt;&lt; TAM_MAX_BITS) |"&amp; IF(SOURCE!$V$2-3 &gt;= 0, REPT(" ",MAX(1,SOURCE!$V$2-5+4+1-1-LEN(  IF(ISTEXT(SOURCE!H272),SOURCE!H272,  SUBSTITUTE(SUBSTITUTE(TEXT(SOURCE!H272,"????0"),"  ","")," ",""))   ))), "")&amp;
       IF(ISTEXT(SOURCE!H272),SOURCE!H272, SUBSTITUTE(SUBSTITUTE(TEXT(SOURCE!H272,"????0"),"  ","")," ",""))   &amp;","&amp; IF(SOURCE!$W$2-3 &gt;= 0, REPT(" ",SOURCE!$W$2-3-5), "")&amp;
      SOURCE!I272&amp;
" | "&amp; IF(SOURCE!$X$2-LEN(SOURCE!I272) &gt;= 0, REPT(" ",SOURCE!$X$2-LEN(SOURCE!I272)), "")&amp;
      SOURCE!J272&amp;      IF(SOURCE!$Y$2-LEN(SOURCE!J272) &gt;= 0, REPT(" ",SOURCE!$Y$2-LEN(SOURCE!J272)), "")&amp;
" | "&amp; IF(SOURCE!$X$2-LEN(SOURCE!I272) &gt;= 0, REPT(" ",SOURCE!$X$2-LEN(SOURCE!I272)), "")&amp;
      SOURCE!K272&amp;      IF(SOURCE!$Y$2-LEN(SOURCE!K272) &gt;= 0, REPT(" ",SOURCE!$Z$2-LEN(SOURCE!K272)), "")&amp;
" | "&amp; SOURCE!L272&amp;      IF(SOURCE!$AB$2-LEN(SOURCE!L272) &gt;= 0, REPT(" ",SOURCE!$AB$2-LEN(SOURCE!L272)), "")&amp;
" | "&amp; SOURCE!M272&amp;      IF(SOURCE!$AC$2-LEN(SOURCE!M272) &gt;= 0, REPT(" ",SOURCE!$AC$2-LEN(SOURCE!M272)), "")&amp;
      "},"&amp;IF(SOURCE!O272&lt;&gt;"",""&amp;SOURCE!O272,"")
 )
)
)</f>
        <v>/*  260 */  { fnCvtSfeetM,                  multiply,                    "ft" STD_US STD_RIGHT_ARROW "m",               "survey",                                      (0 &lt;&lt; TAM_MAX_BITS) |     0, CAT_FNCT | SLS_ENABLED   | US_ENABLED   | EIM_DISABLED | PTP_NONE         },</v>
      </c>
    </row>
    <row r="273" spans="1:1">
      <c r="A273" s="133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IF(SOURCE!$R$2-LEN(SOURCE!C273) &gt;= 0, REPT(" ",SOURCE!$R$2-LEN(SOURCE!C273)), "")&amp;
      SOURCE!D273&amp;", "&amp; IF(SOURCE!$S$2-LEN(SOURCE!D273) &gt;= 0, REPT(" ",SOURCE!$S$2-LEN(SOURCE!D273)), "")&amp;
      SOURCE!E273&amp;", "&amp; IF(SOURCE!$T$2-LEN(SOURCE!E273) &gt;=0, REPT(" ",SOURCE!$T$2-LEN(SOURCE!E273)), "")&amp;
      SOURCE!F273&amp;", "&amp; IF(SOURCE!$U$2-LEN(SOURCE!F273) &gt;= 0, REPT(" ",SOURCE!$U$2-LEN(SOURCE!F273)+2), "")&amp;"("&amp;
      SUBSTITUTE(TEXT(SOURCE!G273,"??0"),"  ","")&amp;" &lt;&lt; TAM_MAX_BITS) |"&amp; IF(SOURCE!$V$2-3 &gt;= 0, REPT(" ",MAX(1,SOURCE!$V$2-5+4+1-1-LEN(  IF(ISTEXT(SOURCE!H273),SOURCE!H273,  SUBSTITUTE(SUBSTITUTE(TEXT(SOURCE!H273,"????0"),"  ","")," ",""))   ))), "")&amp;
       IF(ISTEXT(SOURCE!H273),SOURCE!H273, SUBSTITUTE(SUBSTITUTE(TEXT(SOURCE!H273,"????0"),"  ","")," ",""))   &amp;","&amp; IF(SOURCE!$W$2-3 &gt;= 0, REPT(" ",SOURCE!$W$2-3-5), "")&amp;
      SOURCE!I273&amp;
" | "&amp; IF(SOURCE!$X$2-LEN(SOURCE!I273) &gt;= 0, REPT(" ",SOURCE!$X$2-LEN(SOURCE!I273)), "")&amp;
      SOURCE!J273&amp;      IF(SOURCE!$Y$2-LEN(SOURCE!J273) &gt;= 0, REPT(" ",SOURCE!$Y$2-LEN(SOURCE!J273)), "")&amp;
" | "&amp; IF(SOURCE!$X$2-LEN(SOURCE!I273) &gt;= 0, REPT(" ",SOURCE!$X$2-LEN(SOURCE!I273)), "")&amp;
      SOURCE!K273&amp;      IF(SOURCE!$Y$2-LEN(SOURCE!K273) &gt;= 0, REPT(" ",SOURCE!$Z$2-LEN(SOURCE!K273)), "")&amp;
" | "&amp; SOURCE!L273&amp;      IF(SOURCE!$AB$2-LEN(SOURCE!L273) &gt;= 0, REPT(" ",SOURCE!$AB$2-LEN(SOURCE!L273)), "")&amp;
" | "&amp; SOURCE!M273&amp;      IF(SOURCE!$AC$2-LEN(SOURCE!M273) &gt;= 0, REPT(" ",SOURCE!$AC$2-LEN(SOURCE!M273)), "")&amp;
      "},"&amp;IF(SOURCE!O273&lt;&gt;"",""&amp;SOURCE!O273,"")
 )
)
)</f>
        <v>/*  261 */  { fnCvtSfeetM,                  multiply,                    "ft" STD_US STD_RIGHT_ARROW "m",               "foot" STD_US,                                 (0 &lt;&lt; TAM_MAX_BITS) |     0, CAT_DUPL | SLS_ENABLED   | US_ENABLED   | EIM_DISABLED | PTP_NONE         },</v>
      </c>
    </row>
    <row r="274" spans="1:1">
      <c r="A274" s="133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IF(SOURCE!$R$2-LEN(SOURCE!C274) &gt;= 0, REPT(" ",SOURCE!$R$2-LEN(SOURCE!C274)), "")&amp;
      SOURCE!D274&amp;", "&amp; IF(SOURCE!$S$2-LEN(SOURCE!D274) &gt;= 0, REPT(" ",SOURCE!$S$2-LEN(SOURCE!D274)), "")&amp;
      SOURCE!E274&amp;", "&amp; IF(SOURCE!$T$2-LEN(SOURCE!E274) &gt;=0, REPT(" ",SOURCE!$T$2-LEN(SOURCE!E274)), "")&amp;
      SOURCE!F274&amp;", "&amp; IF(SOURCE!$U$2-LEN(SOURCE!F274) &gt;= 0, REPT(" ",SOURCE!$U$2-LEN(SOURCE!F274)+2), "")&amp;"("&amp;
      SUBSTITUTE(TEXT(SOURCE!G274,"??0"),"  ","")&amp;" &lt;&lt; TAM_MAX_BITS) |"&amp; IF(SOURCE!$V$2-3 &gt;= 0, REPT(" ",MAX(1,SOURCE!$V$2-5+4+1-1-LEN(  IF(ISTEXT(SOURCE!H274),SOURCE!H274,  SUBSTITUTE(SUBSTITUTE(TEXT(SOURCE!H274,"????0"),"  ","")," ",""))   ))), "")&amp;
       IF(ISTEXT(SOURCE!H274),SOURCE!H274, SUBSTITUTE(SUBSTITUTE(TEXT(SOURCE!H274,"????0"),"  ","")," ",""))   &amp;","&amp; IF(SOURCE!$W$2-3 &gt;= 0, REPT(" ",SOURCE!$W$2-3-5), "")&amp;
      SOURCE!I274&amp;
" | "&amp; IF(SOURCE!$X$2-LEN(SOURCE!I274) &gt;= 0, REPT(" ",SOURCE!$X$2-LEN(SOURCE!I274)), "")&amp;
      SOURCE!J274&amp;      IF(SOURCE!$Y$2-LEN(SOURCE!J274) &gt;= 0, REPT(" ",SOURCE!$Y$2-LEN(SOURCE!J274)), "")&amp;
" | "&amp; IF(SOURCE!$X$2-LEN(SOURCE!I274) &gt;= 0, REPT(" ",SOURCE!$X$2-LEN(SOURCE!I274)), "")&amp;
      SOURCE!K274&amp;      IF(SOURCE!$Y$2-LEN(SOURCE!K274) &gt;= 0, REPT(" ",SOURCE!$Z$2-LEN(SOURCE!K274)), "")&amp;
" | "&amp; SOURCE!L274&amp;      IF(SOURCE!$AB$2-LEN(SOURCE!L274) &gt;= 0, REPT(" ",SOURCE!$AB$2-LEN(SOURCE!L274)), "")&amp;
" | "&amp; SOURCE!M274&amp;      IF(SOURCE!$AC$2-LEN(SOURCE!M274) &gt;= 0, REPT(" ",SOURCE!$AC$2-LEN(SOURCE!M274)), "")&amp;
      "},"&amp;IF(SOURCE!O274&lt;&gt;"",""&amp;SOURCE!O274,"")
 )
)
)</f>
        <v>/*  262 */  { fnCvtSfeetM,                  multiply,                    "ft" STD_US STD_RIGHT_ARROW "m",               STD_RIGHT_ARROW " m",                          (0 &lt;&lt; TAM_MAX_BITS) |     0, CAT_DUPL | SLS_ENABLED   | US_ENABLED   | EIM_DISABLED | PTP_NONE         },</v>
      </c>
    </row>
    <row r="275" spans="1:1">
      <c r="A275" s="133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IF(SOURCE!$R$2-LEN(SOURCE!C275) &gt;= 0, REPT(" ",SOURCE!$R$2-LEN(SOURCE!C275)), "")&amp;
      SOURCE!D275&amp;", "&amp; IF(SOURCE!$S$2-LEN(SOURCE!D275) &gt;= 0, REPT(" ",SOURCE!$S$2-LEN(SOURCE!D275)), "")&amp;
      SOURCE!E275&amp;", "&amp; IF(SOURCE!$T$2-LEN(SOURCE!E275) &gt;=0, REPT(" ",SOURCE!$T$2-LEN(SOURCE!E275)), "")&amp;
      SOURCE!F275&amp;", "&amp; IF(SOURCE!$U$2-LEN(SOURCE!F275) &gt;= 0, REPT(" ",SOURCE!$U$2-LEN(SOURCE!F275)+2), "")&amp;"("&amp;
      SUBSTITUTE(TEXT(SOURCE!G275,"??0"),"  ","")&amp;" &lt;&lt; TAM_MAX_BITS) |"&amp; IF(SOURCE!$V$2-3 &gt;= 0, REPT(" ",MAX(1,SOURCE!$V$2-5+4+1-1-LEN(  IF(ISTEXT(SOURCE!H275),SOURCE!H275,  SUBSTITUTE(SUBSTITUTE(TEXT(SOURCE!H275,"????0"),"  ","")," ",""))   ))), "")&amp;
       IF(ISTEXT(SOURCE!H275),SOURCE!H275, SUBSTITUTE(SUBSTITUTE(TEXT(SOURCE!H275,"????0"),"  ","")," ",""))   &amp;","&amp; IF(SOURCE!$W$2-3 &gt;= 0, REPT(" ",SOURCE!$W$2-3-5), "")&amp;
      SOURCE!I275&amp;
" | "&amp; IF(SOURCE!$X$2-LEN(SOURCE!I275) &gt;= 0, REPT(" ",SOURCE!$X$2-LEN(SOURCE!I275)), "")&amp;
      SOURCE!J275&amp;      IF(SOURCE!$Y$2-LEN(SOURCE!J275) &gt;= 0, REPT(" ",SOURCE!$Y$2-LEN(SOURCE!J275)), "")&amp;
" | "&amp; IF(SOURCE!$X$2-LEN(SOURCE!I275) &gt;= 0, REPT(" ",SOURCE!$X$2-LEN(SOURCE!I275)), "")&amp;
      SOURCE!K275&amp;      IF(SOURCE!$Y$2-LEN(SOURCE!K275) &gt;= 0, REPT(" ",SOURCE!$Z$2-LEN(SOURCE!K275)), "")&amp;
" | "&amp; SOURCE!L275&amp;      IF(SOURCE!$AB$2-LEN(SOURCE!L275) &gt;= 0, REPT(" ",SOURCE!$AB$2-LEN(SOURCE!L275)), "")&amp;
" | "&amp; SOURCE!M275&amp;      IF(SOURCE!$AC$2-LEN(SOURCE!M275) &gt;= 0, REPT(" ",SOURCE!$AC$2-LEN(SOURCE!M275)), "")&amp;
      "},"&amp;IF(SOURCE!O275&lt;&gt;"",""&amp;SOURCE!O275,"")
 )
)
)</f>
        <v>/*  263 */  { fnCvtSfeetM,                  divide,                      "m" STD_RIGHT_ARROW "ft" STD_US,               "m " STD_RIGHT_ARROW,                          (0 &lt;&lt; TAM_MAX_BITS) |     0, CAT_FNCT | SLS_ENABLED   | US_ENABLED   | EIM_DISABLED | PTP_NONE         },</v>
      </c>
    </row>
    <row r="276" spans="1:1">
      <c r="A276" s="133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IF(SOURCE!$R$2-LEN(SOURCE!C276) &gt;= 0, REPT(" ",SOURCE!$R$2-LEN(SOURCE!C276)), "")&amp;
      SOURCE!D276&amp;", "&amp; IF(SOURCE!$S$2-LEN(SOURCE!D276) &gt;= 0, REPT(" ",SOURCE!$S$2-LEN(SOURCE!D276)), "")&amp;
      SOURCE!E276&amp;", "&amp; IF(SOURCE!$T$2-LEN(SOURCE!E276) &gt;=0, REPT(" ",SOURCE!$T$2-LEN(SOURCE!E276)), "")&amp;
      SOURCE!F276&amp;", "&amp; IF(SOURCE!$U$2-LEN(SOURCE!F276) &gt;= 0, REPT(" ",SOURCE!$U$2-LEN(SOURCE!F276)+2), "")&amp;"("&amp;
      SUBSTITUTE(TEXT(SOURCE!G276,"??0"),"  ","")&amp;" &lt;&lt; TAM_MAX_BITS) |"&amp; IF(SOURCE!$V$2-3 &gt;= 0, REPT(" ",MAX(1,SOURCE!$V$2-5+4+1-1-LEN(  IF(ISTEXT(SOURCE!H276),SOURCE!H276,  SUBSTITUTE(SUBSTITUTE(TEXT(SOURCE!H276,"????0"),"  ","")," ",""))   ))), "")&amp;
       IF(ISTEXT(SOURCE!H276),SOURCE!H276, SUBSTITUTE(SUBSTITUTE(TEXT(SOURCE!H276,"????0"),"  ","")," ",""))   &amp;","&amp; IF(SOURCE!$W$2-3 &gt;= 0, REPT(" ",SOURCE!$W$2-3-5), "")&amp;
      SOURCE!I276&amp;
" | "&amp; IF(SOURCE!$X$2-LEN(SOURCE!I276) &gt;= 0, REPT(" ",SOURCE!$X$2-LEN(SOURCE!I276)), "")&amp;
      SOURCE!J276&amp;      IF(SOURCE!$Y$2-LEN(SOURCE!J276) &gt;= 0, REPT(" ",SOURCE!$Y$2-LEN(SOURCE!J276)), "")&amp;
" | "&amp; IF(SOURCE!$X$2-LEN(SOURCE!I276) &gt;= 0, REPT(" ",SOURCE!$X$2-LEN(SOURCE!I276)), "")&amp;
      SOURCE!K276&amp;      IF(SOURCE!$Y$2-LEN(SOURCE!K276) &gt;= 0, REPT(" ",SOURCE!$Z$2-LEN(SOURCE!K276)), "")&amp;
" | "&amp; SOURCE!L276&amp;      IF(SOURCE!$AB$2-LEN(SOURCE!L276) &gt;= 0, REPT(" ",SOURCE!$AB$2-LEN(SOURCE!L276)), "")&amp;
" | "&amp; SOURCE!M276&amp;      IF(SOURCE!$AC$2-LEN(SOURCE!M276) &gt;= 0, REPT(" ",SOURCE!$AC$2-LEN(SOURCE!M276)), "")&amp;
      "},"&amp;IF(SOURCE!O276&lt;&gt;"",""&amp;SOURCE!O276,"")
 )
)
)</f>
        <v>/*  264 */  { fnCvtSfeetM,                  divide,                      "m" STD_RIGHT_ARROW "ft" STD_US,               "survey",                                      (0 &lt;&lt; TAM_MAX_BITS) |     0, CAT_DUPL | SLS_ENABLED   | US_ENABLED   | EIM_DISABLED | PTP_NONE         },</v>
      </c>
    </row>
    <row r="277" spans="1:1">
      <c r="A277" s="133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IF(SOURCE!$R$2-LEN(SOURCE!C277) &gt;= 0, REPT(" ",SOURCE!$R$2-LEN(SOURCE!C277)), "")&amp;
      SOURCE!D277&amp;", "&amp; IF(SOURCE!$S$2-LEN(SOURCE!D277) &gt;= 0, REPT(" ",SOURCE!$S$2-LEN(SOURCE!D277)), "")&amp;
      SOURCE!E277&amp;", "&amp; IF(SOURCE!$T$2-LEN(SOURCE!E277) &gt;=0, REPT(" ",SOURCE!$T$2-LEN(SOURCE!E277)), "")&amp;
      SOURCE!F277&amp;", "&amp; IF(SOURCE!$U$2-LEN(SOURCE!F277) &gt;= 0, REPT(" ",SOURCE!$U$2-LEN(SOURCE!F277)+2), "")&amp;"("&amp;
      SUBSTITUTE(TEXT(SOURCE!G277,"??0"),"  ","")&amp;" &lt;&lt; TAM_MAX_BITS) |"&amp; IF(SOURCE!$V$2-3 &gt;= 0, REPT(" ",MAX(1,SOURCE!$V$2-5+4+1-1-LEN(  IF(ISTEXT(SOURCE!H277),SOURCE!H277,  SUBSTITUTE(SUBSTITUTE(TEXT(SOURCE!H277,"????0"),"  ","")," ",""))   ))), "")&amp;
       IF(ISTEXT(SOURCE!H277),SOURCE!H277, SUBSTITUTE(SUBSTITUTE(TEXT(SOURCE!H277,"????0"),"  ","")," ",""))   &amp;","&amp; IF(SOURCE!$W$2-3 &gt;= 0, REPT(" ",SOURCE!$W$2-3-5), "")&amp;
      SOURCE!I277&amp;
" | "&amp; IF(SOURCE!$X$2-LEN(SOURCE!I277) &gt;= 0, REPT(" ",SOURCE!$X$2-LEN(SOURCE!I277)), "")&amp;
      SOURCE!J277&amp;      IF(SOURCE!$Y$2-LEN(SOURCE!J277) &gt;= 0, REPT(" ",SOURCE!$Y$2-LEN(SOURCE!J277)), "")&amp;
" | "&amp; IF(SOURCE!$X$2-LEN(SOURCE!I277) &gt;= 0, REPT(" ",SOURCE!$X$2-LEN(SOURCE!I277)), "")&amp;
      SOURCE!K277&amp;      IF(SOURCE!$Y$2-LEN(SOURCE!K277) &gt;= 0, REPT(" ",SOURCE!$Z$2-LEN(SOURCE!K277)), "")&amp;
" | "&amp; SOURCE!L277&amp;      IF(SOURCE!$AB$2-LEN(SOURCE!L277) &gt;= 0, REPT(" ",SOURCE!$AB$2-LEN(SOURCE!L277)), "")&amp;
" | "&amp; SOURCE!M277&amp;      IF(SOURCE!$AC$2-LEN(SOURCE!M277) &gt;= 0, REPT(" ",SOURCE!$AC$2-LEN(SOURCE!M277)), "")&amp;
      "},"&amp;IF(SOURCE!O277&lt;&gt;"",""&amp;SOURCE!O277,"")
 )
)
)</f>
        <v>/*  265 */  { fnCvtSfeetM,                  divide,                      "m" STD_RIGHT_ARROW "ft" STD_US,               "foot" STD_US,                                 (0 &lt;&lt; TAM_MAX_BITS) |     0, CAT_DUPL | SLS_ENABLED   | US_ENABLED   | EIM_DISABLED | PTP_NONE         },</v>
      </c>
    </row>
    <row r="278" spans="1:1">
      <c r="A278" s="133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IF(SOURCE!$R$2-LEN(SOURCE!C278) &gt;= 0, REPT(" ",SOURCE!$R$2-LEN(SOURCE!C278)), "")&amp;
      SOURCE!D278&amp;", "&amp; IF(SOURCE!$S$2-LEN(SOURCE!D278) &gt;= 0, REPT(" ",SOURCE!$S$2-LEN(SOURCE!D278)), "")&amp;
      SOURCE!E278&amp;", "&amp; IF(SOURCE!$T$2-LEN(SOURCE!E278) &gt;=0, REPT(" ",SOURCE!$T$2-LEN(SOURCE!E278)), "")&amp;
      SOURCE!F278&amp;", "&amp; IF(SOURCE!$U$2-LEN(SOURCE!F278) &gt;= 0, REPT(" ",SOURCE!$U$2-LEN(SOURCE!F278)+2), "")&amp;"("&amp;
      SUBSTITUTE(TEXT(SOURCE!G278,"??0"),"  ","")&amp;" &lt;&lt; TAM_MAX_BITS) |"&amp; IF(SOURCE!$V$2-3 &gt;= 0, REPT(" ",MAX(1,SOURCE!$V$2-5+4+1-1-LEN(  IF(ISTEXT(SOURCE!H278),SOURCE!H278,  SUBSTITUTE(SUBSTITUTE(TEXT(SOURCE!H278,"????0"),"  ","")," ",""))   ))), "")&amp;
       IF(ISTEXT(SOURCE!H278),SOURCE!H278, SUBSTITUTE(SUBSTITUTE(TEXT(SOURCE!H278,"????0"),"  ","")," ",""))   &amp;","&amp; IF(SOURCE!$W$2-3 &gt;= 0, REPT(" ",SOURCE!$W$2-3-5), "")&amp;
      SOURCE!I278&amp;
" | "&amp; IF(SOURCE!$X$2-LEN(SOURCE!I278) &gt;= 0, REPT(" ",SOURCE!$X$2-LEN(SOURCE!I278)), "")&amp;
      SOURCE!J278&amp;      IF(SOURCE!$Y$2-LEN(SOURCE!J278) &gt;= 0, REPT(" ",SOURCE!$Y$2-LEN(SOURCE!J278)), "")&amp;
" | "&amp; IF(SOURCE!$X$2-LEN(SOURCE!I278) &gt;= 0, REPT(" ",SOURCE!$X$2-LEN(SOURCE!I278)), "")&amp;
      SOURCE!K278&amp;      IF(SOURCE!$Y$2-LEN(SOURCE!K278) &gt;= 0, REPT(" ",SOURCE!$Z$2-LEN(SOURCE!K278)), "")&amp;
" | "&amp; SOURCE!L278&amp;      IF(SOURCE!$AB$2-LEN(SOURCE!L278) &gt;= 0, REPT(" ",SOURCE!$AB$2-LEN(SOURCE!L278)), "")&amp;
" | "&amp; SOURCE!M278&amp;      IF(SOURCE!$AC$2-LEN(SOURCE!M278) &gt;= 0, REPT(" ",SOURCE!$AC$2-LEN(SOURCE!M278)), "")&amp;
      "},"&amp;IF(SOURCE!O278&lt;&gt;"",""&amp;SOURCE!O278,"")
 )
)
)</f>
        <v>/*  266 */  { fnCvtFlozukMl,                multiply,                    "fz" STD_UK STD_RIGHT_ARROW "ml",              "floz" STD_UK,                                 (0 &lt;&lt; TAM_MAX_BITS) |     0, CAT_FNCT | SLS_ENABLED   | US_ENABLED   | EIM_DISABLED | PTP_NONE         },</v>
      </c>
    </row>
    <row r="279" spans="1:1">
      <c r="A279" s="133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IF(SOURCE!$R$2-LEN(SOURCE!C279) &gt;= 0, REPT(" ",SOURCE!$R$2-LEN(SOURCE!C279)), "")&amp;
      SOURCE!D279&amp;", "&amp; IF(SOURCE!$S$2-LEN(SOURCE!D279) &gt;= 0, REPT(" ",SOURCE!$S$2-LEN(SOURCE!D279)), "")&amp;
      SOURCE!E279&amp;", "&amp; IF(SOURCE!$T$2-LEN(SOURCE!E279) &gt;=0, REPT(" ",SOURCE!$T$2-LEN(SOURCE!E279)), "")&amp;
      SOURCE!F279&amp;", "&amp; IF(SOURCE!$U$2-LEN(SOURCE!F279) &gt;= 0, REPT(" ",SOURCE!$U$2-LEN(SOURCE!F279)+2), "")&amp;"("&amp;
      SUBSTITUTE(TEXT(SOURCE!G279,"??0"),"  ","")&amp;" &lt;&lt; TAM_MAX_BITS) |"&amp; IF(SOURCE!$V$2-3 &gt;= 0, REPT(" ",MAX(1,SOURCE!$V$2-5+4+1-1-LEN(  IF(ISTEXT(SOURCE!H279),SOURCE!H279,  SUBSTITUTE(SUBSTITUTE(TEXT(SOURCE!H279,"????0"),"  ","")," ",""))   ))), "")&amp;
       IF(ISTEXT(SOURCE!H279),SOURCE!H279, SUBSTITUTE(SUBSTITUTE(TEXT(SOURCE!H279,"????0"),"  ","")," ",""))   &amp;","&amp; IF(SOURCE!$W$2-3 &gt;= 0, REPT(" ",SOURCE!$W$2-3-5), "")&amp;
      SOURCE!I279&amp;
" | "&amp; IF(SOURCE!$X$2-LEN(SOURCE!I279) &gt;= 0, REPT(" ",SOURCE!$X$2-LEN(SOURCE!I279)), "")&amp;
      SOURCE!J279&amp;      IF(SOURCE!$Y$2-LEN(SOURCE!J279) &gt;= 0, REPT(" ",SOURCE!$Y$2-LEN(SOURCE!J279)), "")&amp;
" | "&amp; IF(SOURCE!$X$2-LEN(SOURCE!I279) &gt;= 0, REPT(" ",SOURCE!$X$2-LEN(SOURCE!I279)), "")&amp;
      SOURCE!K279&amp;      IF(SOURCE!$Y$2-LEN(SOURCE!K279) &gt;= 0, REPT(" ",SOURCE!$Z$2-LEN(SOURCE!K279)), "")&amp;
" | "&amp; SOURCE!L279&amp;      IF(SOURCE!$AB$2-LEN(SOURCE!L279) &gt;= 0, REPT(" ",SOURCE!$AB$2-LEN(SOURCE!L279)), "")&amp;
" | "&amp; SOURCE!M279&amp;      IF(SOURCE!$AC$2-LEN(SOURCE!M279) &gt;= 0, REPT(" ",SOURCE!$AC$2-LEN(SOURCE!M279)), "")&amp;
      "},"&amp;IF(SOURCE!O279&lt;&gt;"",""&amp;SOURCE!O279,"")
 )
)
)</f>
        <v>/*  267 */  { fnCvtFlozukMl,                multiply,                    "fz" STD_UK STD_RIGHT_ARROW "ml",              STD_RIGHT_ARROW " ml",                         (0 &lt;&lt; TAM_MAX_BITS) |     0, CAT_DUPL | SLS_ENABLED   | US_ENABLED   | EIM_DISABLED | PTP_NONE         },</v>
      </c>
    </row>
    <row r="280" spans="1:1">
      <c r="A280" s="133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IF(SOURCE!$R$2-LEN(SOURCE!C280) &gt;= 0, REPT(" ",SOURCE!$R$2-LEN(SOURCE!C280)), "")&amp;
      SOURCE!D280&amp;", "&amp; IF(SOURCE!$S$2-LEN(SOURCE!D280) &gt;= 0, REPT(" ",SOURCE!$S$2-LEN(SOURCE!D280)), "")&amp;
      SOURCE!E280&amp;", "&amp; IF(SOURCE!$T$2-LEN(SOURCE!E280) &gt;=0, REPT(" ",SOURCE!$T$2-LEN(SOURCE!E280)), "")&amp;
      SOURCE!F280&amp;", "&amp; IF(SOURCE!$U$2-LEN(SOURCE!F280) &gt;= 0, REPT(" ",SOURCE!$U$2-LEN(SOURCE!F280)+2), "")&amp;"("&amp;
      SUBSTITUTE(TEXT(SOURCE!G280,"??0"),"  ","")&amp;" &lt;&lt; TAM_MAX_BITS) |"&amp; IF(SOURCE!$V$2-3 &gt;= 0, REPT(" ",MAX(1,SOURCE!$V$2-5+4+1-1-LEN(  IF(ISTEXT(SOURCE!H280),SOURCE!H280,  SUBSTITUTE(SUBSTITUTE(TEXT(SOURCE!H280,"????0"),"  ","")," ",""))   ))), "")&amp;
       IF(ISTEXT(SOURCE!H280),SOURCE!H280, SUBSTITUTE(SUBSTITUTE(TEXT(SOURCE!H280,"????0"),"  ","")," ",""))   &amp;","&amp; IF(SOURCE!$W$2-3 &gt;= 0, REPT(" ",SOURCE!$W$2-3-5), "")&amp;
      SOURCE!I280&amp;
" | "&amp; IF(SOURCE!$X$2-LEN(SOURCE!I280) &gt;= 0, REPT(" ",SOURCE!$X$2-LEN(SOURCE!I280)), "")&amp;
      SOURCE!J280&amp;      IF(SOURCE!$Y$2-LEN(SOURCE!J280) &gt;= 0, REPT(" ",SOURCE!$Y$2-LEN(SOURCE!J280)), "")&amp;
" | "&amp; IF(SOURCE!$X$2-LEN(SOURCE!I280) &gt;= 0, REPT(" ",SOURCE!$X$2-LEN(SOURCE!I280)), "")&amp;
      SOURCE!K280&amp;      IF(SOURCE!$Y$2-LEN(SOURCE!K280) &gt;= 0, REPT(" ",SOURCE!$Z$2-LEN(SOURCE!K280)), "")&amp;
" | "&amp; SOURCE!L280&amp;      IF(SOURCE!$AB$2-LEN(SOURCE!L280) &gt;= 0, REPT(" ",SOURCE!$AB$2-LEN(SOURCE!L280)), "")&amp;
" | "&amp; SOURCE!M280&amp;      IF(SOURCE!$AC$2-LEN(SOURCE!M280) &gt;= 0, REPT(" ",SOURCE!$AC$2-LEN(SOURCE!M280)), "")&amp;
      "},"&amp;IF(SOURCE!O280&lt;&gt;"",""&amp;SOURCE!O280,"")
 )
)
)</f>
        <v>/*  268 */  { fnCvtFlozukMl,                divide,                      "ml" STD_RIGHT_ARROW "fz" STD_UK,              "ml " STD_RIGHT_ARROW,                         (0 &lt;&lt; TAM_MAX_BITS) |     0, CAT_FNCT | SLS_ENABLED   | US_ENABLED   | EIM_DISABLED | PTP_NONE         },</v>
      </c>
    </row>
    <row r="281" spans="1:1">
      <c r="A281" s="133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IF(SOURCE!$R$2-LEN(SOURCE!C281) &gt;= 0, REPT(" ",SOURCE!$R$2-LEN(SOURCE!C281)), "")&amp;
      SOURCE!D281&amp;", "&amp; IF(SOURCE!$S$2-LEN(SOURCE!D281) &gt;= 0, REPT(" ",SOURCE!$S$2-LEN(SOURCE!D281)), "")&amp;
      SOURCE!E281&amp;", "&amp; IF(SOURCE!$T$2-LEN(SOURCE!E281) &gt;=0, REPT(" ",SOURCE!$T$2-LEN(SOURCE!E281)), "")&amp;
      SOURCE!F281&amp;", "&amp; IF(SOURCE!$U$2-LEN(SOURCE!F281) &gt;= 0, REPT(" ",SOURCE!$U$2-LEN(SOURCE!F281)+2), "")&amp;"("&amp;
      SUBSTITUTE(TEXT(SOURCE!G281,"??0"),"  ","")&amp;" &lt;&lt; TAM_MAX_BITS) |"&amp; IF(SOURCE!$V$2-3 &gt;= 0, REPT(" ",MAX(1,SOURCE!$V$2-5+4+1-1-LEN(  IF(ISTEXT(SOURCE!H281),SOURCE!H281,  SUBSTITUTE(SUBSTITUTE(TEXT(SOURCE!H281,"????0"),"  ","")," ",""))   ))), "")&amp;
       IF(ISTEXT(SOURCE!H281),SOURCE!H281, SUBSTITUTE(SUBSTITUTE(TEXT(SOURCE!H281,"????0"),"  ","")," ",""))   &amp;","&amp; IF(SOURCE!$W$2-3 &gt;= 0, REPT(" ",SOURCE!$W$2-3-5), "")&amp;
      SOURCE!I281&amp;
" | "&amp; IF(SOURCE!$X$2-LEN(SOURCE!I281) &gt;= 0, REPT(" ",SOURCE!$X$2-LEN(SOURCE!I281)), "")&amp;
      SOURCE!J281&amp;      IF(SOURCE!$Y$2-LEN(SOURCE!J281) &gt;= 0, REPT(" ",SOURCE!$Y$2-LEN(SOURCE!J281)), "")&amp;
" | "&amp; IF(SOURCE!$X$2-LEN(SOURCE!I281) &gt;= 0, REPT(" ",SOURCE!$X$2-LEN(SOURCE!I281)), "")&amp;
      SOURCE!K281&amp;      IF(SOURCE!$Y$2-LEN(SOURCE!K281) &gt;= 0, REPT(" ",SOURCE!$Z$2-LEN(SOURCE!K281)), "")&amp;
" | "&amp; SOURCE!L281&amp;      IF(SOURCE!$AB$2-LEN(SOURCE!L281) &gt;= 0, REPT(" ",SOURCE!$AB$2-LEN(SOURCE!L281)), "")&amp;
" | "&amp; SOURCE!M281&amp;      IF(SOURCE!$AC$2-LEN(SOURCE!M281) &gt;= 0, REPT(" ",SOURCE!$AC$2-LEN(SOURCE!M281)), "")&amp;
      "},"&amp;IF(SOURCE!O281&lt;&gt;"",""&amp;SOURCE!O281,"")
 )
)
)</f>
        <v>/*  269 */  { fnCvtFlozukMl,                divide,                      "ml" STD_RIGHT_ARROW "fz" STD_UK,              "floz" STD_UK,                                 (0 &lt;&lt; TAM_MAX_BITS) |     0, CAT_DUPL | SLS_ENABLED   | US_ENABLED   | EIM_DISABLED | PTP_NONE         },</v>
      </c>
    </row>
    <row r="282" spans="1:1">
      <c r="A282" s="133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IF(SOURCE!$R$2-LEN(SOURCE!C282) &gt;= 0, REPT(" ",SOURCE!$R$2-LEN(SOURCE!C282)), "")&amp;
      SOURCE!D282&amp;", "&amp; IF(SOURCE!$S$2-LEN(SOURCE!D282) &gt;= 0, REPT(" ",SOURCE!$S$2-LEN(SOURCE!D282)), "")&amp;
      SOURCE!E282&amp;", "&amp; IF(SOURCE!$T$2-LEN(SOURCE!E282) &gt;=0, REPT(" ",SOURCE!$T$2-LEN(SOURCE!E282)), "")&amp;
      SOURCE!F282&amp;", "&amp; IF(SOURCE!$U$2-LEN(SOURCE!F282) &gt;= 0, REPT(" ",SOURCE!$U$2-LEN(SOURCE!F282)+2), "")&amp;"("&amp;
      SUBSTITUTE(TEXT(SOURCE!G282,"??0"),"  ","")&amp;" &lt;&lt; TAM_MAX_BITS) |"&amp; IF(SOURCE!$V$2-3 &gt;= 0, REPT(" ",MAX(1,SOURCE!$V$2-5+4+1-1-LEN(  IF(ISTEXT(SOURCE!H282),SOURCE!H282,  SUBSTITUTE(SUBSTITUTE(TEXT(SOURCE!H282,"????0"),"  ","")," ",""))   ))), "")&amp;
       IF(ISTEXT(SOURCE!H282),SOURCE!H282, SUBSTITUTE(SUBSTITUTE(TEXT(SOURCE!H282,"????0"),"  ","")," ",""))   &amp;","&amp; IF(SOURCE!$W$2-3 &gt;= 0, REPT(" ",SOURCE!$W$2-3-5), "")&amp;
      SOURCE!I282&amp;
" | "&amp; IF(SOURCE!$X$2-LEN(SOURCE!I282) &gt;= 0, REPT(" ",SOURCE!$X$2-LEN(SOURCE!I282)), "")&amp;
      SOURCE!J282&amp;      IF(SOURCE!$Y$2-LEN(SOURCE!J282) &gt;= 0, REPT(" ",SOURCE!$Y$2-LEN(SOURCE!J282)), "")&amp;
" | "&amp; IF(SOURCE!$X$2-LEN(SOURCE!I282) &gt;= 0, REPT(" ",SOURCE!$X$2-LEN(SOURCE!I282)), "")&amp;
      SOURCE!K282&amp;      IF(SOURCE!$Y$2-LEN(SOURCE!K282) &gt;= 0, REPT(" ",SOURCE!$Z$2-LEN(SOURCE!K282)), "")&amp;
" | "&amp; SOURCE!L282&amp;      IF(SOURCE!$AB$2-LEN(SOURCE!L282) &gt;= 0, REPT(" ",SOURCE!$AB$2-LEN(SOURCE!L282)), "")&amp;
" | "&amp; SOURCE!M282&amp;      IF(SOURCE!$AC$2-LEN(SOURCE!M282) &gt;= 0, REPT(" ",SOURCE!$AC$2-LEN(SOURCE!M282)), "")&amp;
      "},"&amp;IF(SOURCE!O282&lt;&gt;"",""&amp;SOURCE!O282,"")
 )
)
)</f>
        <v>/*  270 */  { fnCvtFlozusMl,                multiply,                    "fz" STD_US STD_RIGHT_ARROW "ml",              "floz" STD_US,                                 (0 &lt;&lt; TAM_MAX_BITS) |     0, CAT_FNCT | SLS_ENABLED   | US_ENABLED   | EIM_DISABLED | PTP_NONE         },</v>
      </c>
    </row>
    <row r="283" spans="1:1">
      <c r="A283" s="133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IF(SOURCE!$R$2-LEN(SOURCE!C283) &gt;= 0, REPT(" ",SOURCE!$R$2-LEN(SOURCE!C283)), "")&amp;
      SOURCE!D283&amp;", "&amp; IF(SOURCE!$S$2-LEN(SOURCE!D283) &gt;= 0, REPT(" ",SOURCE!$S$2-LEN(SOURCE!D283)), "")&amp;
      SOURCE!E283&amp;", "&amp; IF(SOURCE!$T$2-LEN(SOURCE!E283) &gt;=0, REPT(" ",SOURCE!$T$2-LEN(SOURCE!E283)), "")&amp;
      SOURCE!F283&amp;", "&amp; IF(SOURCE!$U$2-LEN(SOURCE!F283) &gt;= 0, REPT(" ",SOURCE!$U$2-LEN(SOURCE!F283)+2), "")&amp;"("&amp;
      SUBSTITUTE(TEXT(SOURCE!G283,"??0"),"  ","")&amp;" &lt;&lt; TAM_MAX_BITS) |"&amp; IF(SOURCE!$V$2-3 &gt;= 0, REPT(" ",MAX(1,SOURCE!$V$2-5+4+1-1-LEN(  IF(ISTEXT(SOURCE!H283),SOURCE!H283,  SUBSTITUTE(SUBSTITUTE(TEXT(SOURCE!H283,"????0"),"  ","")," ",""))   ))), "")&amp;
       IF(ISTEXT(SOURCE!H283),SOURCE!H283, SUBSTITUTE(SUBSTITUTE(TEXT(SOURCE!H283,"????0"),"  ","")," ",""))   &amp;","&amp; IF(SOURCE!$W$2-3 &gt;= 0, REPT(" ",SOURCE!$W$2-3-5), "")&amp;
      SOURCE!I283&amp;
" | "&amp; IF(SOURCE!$X$2-LEN(SOURCE!I283) &gt;= 0, REPT(" ",SOURCE!$X$2-LEN(SOURCE!I283)), "")&amp;
      SOURCE!J283&amp;      IF(SOURCE!$Y$2-LEN(SOURCE!J283) &gt;= 0, REPT(" ",SOURCE!$Y$2-LEN(SOURCE!J283)), "")&amp;
" | "&amp; IF(SOURCE!$X$2-LEN(SOURCE!I283) &gt;= 0, REPT(" ",SOURCE!$X$2-LEN(SOURCE!I283)), "")&amp;
      SOURCE!K283&amp;      IF(SOURCE!$Y$2-LEN(SOURCE!K283) &gt;= 0, REPT(" ",SOURCE!$Z$2-LEN(SOURCE!K283)), "")&amp;
" | "&amp; SOURCE!L283&amp;      IF(SOURCE!$AB$2-LEN(SOURCE!L283) &gt;= 0, REPT(" ",SOURCE!$AB$2-LEN(SOURCE!L283)), "")&amp;
" | "&amp; SOURCE!M283&amp;      IF(SOURCE!$AC$2-LEN(SOURCE!M283) &gt;= 0, REPT(" ",SOURCE!$AC$2-LEN(SOURCE!M283)), "")&amp;
      "},"&amp;IF(SOURCE!O283&lt;&gt;"",""&amp;SOURCE!O283,"")
 )
)
)</f>
        <v>/*  271 */  { fnCvtFlozusMl,                multiply,                    "fz" STD_US STD_RIGHT_ARROW "ml",              STD_RIGHT_ARROW " ml",                         (0 &lt;&lt; TAM_MAX_BITS) |     0, CAT_DUPL | SLS_ENABLED   | US_ENABLED   | EIM_DISABLED | PTP_NONE         },</v>
      </c>
    </row>
    <row r="284" spans="1:1">
      <c r="A284" s="133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IF(SOURCE!$R$2-LEN(SOURCE!C284) &gt;= 0, REPT(" ",SOURCE!$R$2-LEN(SOURCE!C284)), "")&amp;
      SOURCE!D284&amp;", "&amp; IF(SOURCE!$S$2-LEN(SOURCE!D284) &gt;= 0, REPT(" ",SOURCE!$S$2-LEN(SOURCE!D284)), "")&amp;
      SOURCE!E284&amp;", "&amp; IF(SOURCE!$T$2-LEN(SOURCE!E284) &gt;=0, REPT(" ",SOURCE!$T$2-LEN(SOURCE!E284)), "")&amp;
      SOURCE!F284&amp;", "&amp; IF(SOURCE!$U$2-LEN(SOURCE!F284) &gt;= 0, REPT(" ",SOURCE!$U$2-LEN(SOURCE!F284)+2), "")&amp;"("&amp;
      SUBSTITUTE(TEXT(SOURCE!G284,"??0"),"  ","")&amp;" &lt;&lt; TAM_MAX_BITS) |"&amp; IF(SOURCE!$V$2-3 &gt;= 0, REPT(" ",MAX(1,SOURCE!$V$2-5+4+1-1-LEN(  IF(ISTEXT(SOURCE!H284),SOURCE!H284,  SUBSTITUTE(SUBSTITUTE(TEXT(SOURCE!H284,"????0"),"  ","")," ",""))   ))), "")&amp;
       IF(ISTEXT(SOURCE!H284),SOURCE!H284, SUBSTITUTE(SUBSTITUTE(TEXT(SOURCE!H284,"????0"),"  ","")," ",""))   &amp;","&amp; IF(SOURCE!$W$2-3 &gt;= 0, REPT(" ",SOURCE!$W$2-3-5), "")&amp;
      SOURCE!I284&amp;
" | "&amp; IF(SOURCE!$X$2-LEN(SOURCE!I284) &gt;= 0, REPT(" ",SOURCE!$X$2-LEN(SOURCE!I284)), "")&amp;
      SOURCE!J284&amp;      IF(SOURCE!$Y$2-LEN(SOURCE!J284) &gt;= 0, REPT(" ",SOURCE!$Y$2-LEN(SOURCE!J284)), "")&amp;
" | "&amp; IF(SOURCE!$X$2-LEN(SOURCE!I284) &gt;= 0, REPT(" ",SOURCE!$X$2-LEN(SOURCE!I284)), "")&amp;
      SOURCE!K284&amp;      IF(SOURCE!$Y$2-LEN(SOURCE!K284) &gt;= 0, REPT(" ",SOURCE!$Z$2-LEN(SOURCE!K284)), "")&amp;
" | "&amp; SOURCE!L284&amp;      IF(SOURCE!$AB$2-LEN(SOURCE!L284) &gt;= 0, REPT(" ",SOURCE!$AB$2-LEN(SOURCE!L284)), "")&amp;
" | "&amp; SOURCE!M284&amp;      IF(SOURCE!$AC$2-LEN(SOURCE!M284) &gt;= 0, REPT(" ",SOURCE!$AC$2-LEN(SOURCE!M284)), "")&amp;
      "},"&amp;IF(SOURCE!O284&lt;&gt;"",""&amp;SOURCE!O284,"")
 )
)
)</f>
        <v>/*  272 */  { fnCvtFlozusMl,                divide,                      "ml" STD_RIGHT_ARROW "fz" STD_US,              "ml " STD_RIGHT_ARROW,                         (0 &lt;&lt; TAM_MAX_BITS) |     0, CAT_FNCT | SLS_ENABLED   | US_ENABLED   | EIM_DISABLED | PTP_NONE         },</v>
      </c>
    </row>
    <row r="285" spans="1:1">
      <c r="A285" s="133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IF(SOURCE!$R$2-LEN(SOURCE!C285) &gt;= 0, REPT(" ",SOURCE!$R$2-LEN(SOURCE!C285)), "")&amp;
      SOURCE!D285&amp;", "&amp; IF(SOURCE!$S$2-LEN(SOURCE!D285) &gt;= 0, REPT(" ",SOURCE!$S$2-LEN(SOURCE!D285)), "")&amp;
      SOURCE!E285&amp;", "&amp; IF(SOURCE!$T$2-LEN(SOURCE!E285) &gt;=0, REPT(" ",SOURCE!$T$2-LEN(SOURCE!E285)), "")&amp;
      SOURCE!F285&amp;", "&amp; IF(SOURCE!$U$2-LEN(SOURCE!F285) &gt;= 0, REPT(" ",SOURCE!$U$2-LEN(SOURCE!F285)+2), "")&amp;"("&amp;
      SUBSTITUTE(TEXT(SOURCE!G285,"??0"),"  ","")&amp;" &lt;&lt; TAM_MAX_BITS) |"&amp; IF(SOURCE!$V$2-3 &gt;= 0, REPT(" ",MAX(1,SOURCE!$V$2-5+4+1-1-LEN(  IF(ISTEXT(SOURCE!H285),SOURCE!H285,  SUBSTITUTE(SUBSTITUTE(TEXT(SOURCE!H285,"????0"),"  ","")," ",""))   ))), "")&amp;
       IF(ISTEXT(SOURCE!H285),SOURCE!H285, SUBSTITUTE(SUBSTITUTE(TEXT(SOURCE!H285,"????0"),"  ","")," ",""))   &amp;","&amp; IF(SOURCE!$W$2-3 &gt;= 0, REPT(" ",SOURCE!$W$2-3-5), "")&amp;
      SOURCE!I285&amp;
" | "&amp; IF(SOURCE!$X$2-LEN(SOURCE!I285) &gt;= 0, REPT(" ",SOURCE!$X$2-LEN(SOURCE!I285)), "")&amp;
      SOURCE!J285&amp;      IF(SOURCE!$Y$2-LEN(SOURCE!J285) &gt;= 0, REPT(" ",SOURCE!$Y$2-LEN(SOURCE!J285)), "")&amp;
" | "&amp; IF(SOURCE!$X$2-LEN(SOURCE!I285) &gt;= 0, REPT(" ",SOURCE!$X$2-LEN(SOURCE!I285)), "")&amp;
      SOURCE!K285&amp;      IF(SOURCE!$Y$2-LEN(SOURCE!K285) &gt;= 0, REPT(" ",SOURCE!$Z$2-LEN(SOURCE!K285)), "")&amp;
" | "&amp; SOURCE!L285&amp;      IF(SOURCE!$AB$2-LEN(SOURCE!L285) &gt;= 0, REPT(" ",SOURCE!$AB$2-LEN(SOURCE!L285)), "")&amp;
" | "&amp; SOURCE!M285&amp;      IF(SOURCE!$AC$2-LEN(SOURCE!M285) &gt;= 0, REPT(" ",SOURCE!$AC$2-LEN(SOURCE!M285)), "")&amp;
      "},"&amp;IF(SOURCE!O285&lt;&gt;"",""&amp;SOURCE!O285,"")
 )
)
)</f>
        <v>/*  273 */  { fnCvtFlozusMl,                divide,                      "ml" STD_RIGHT_ARROW "fz" STD_US,              "floz" STD_US,                                 (0 &lt;&lt; TAM_MAX_BITS) |     0, CAT_DUPL | SLS_ENABLED   | US_ENABLED   | EIM_DISABLED | PTP_NONE         },</v>
      </c>
    </row>
    <row r="286" spans="1:1">
      <c r="A286" s="133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IF(SOURCE!$R$2-LEN(SOURCE!C286) &gt;= 0, REPT(" ",SOURCE!$R$2-LEN(SOURCE!C286)), "")&amp;
      SOURCE!D286&amp;", "&amp; IF(SOURCE!$S$2-LEN(SOURCE!D286) &gt;= 0, REPT(" ",SOURCE!$S$2-LEN(SOURCE!D286)), "")&amp;
      SOURCE!E286&amp;", "&amp; IF(SOURCE!$T$2-LEN(SOURCE!E286) &gt;=0, REPT(" ",SOURCE!$T$2-LEN(SOURCE!E286)), "")&amp;
      SOURCE!F286&amp;", "&amp; IF(SOURCE!$U$2-LEN(SOURCE!F286) &gt;= 0, REPT(" ",SOURCE!$U$2-LEN(SOURCE!F286)+2), "")&amp;"("&amp;
      SUBSTITUTE(TEXT(SOURCE!G286,"??0"),"  ","")&amp;" &lt;&lt; TAM_MAX_BITS) |"&amp; IF(SOURCE!$V$2-3 &gt;= 0, REPT(" ",MAX(1,SOURCE!$V$2-5+4+1-1-LEN(  IF(ISTEXT(SOURCE!H286),SOURCE!H286,  SUBSTITUTE(SUBSTITUTE(TEXT(SOURCE!H286,"????0"),"  ","")," ",""))   ))), "")&amp;
       IF(ISTEXT(SOURCE!H286),SOURCE!H286, SUBSTITUTE(SUBSTITUTE(TEXT(SOURCE!H286,"????0"),"  ","")," ",""))   &amp;","&amp; IF(SOURCE!$W$2-3 &gt;= 0, REPT(" ",SOURCE!$W$2-3-5), "")&amp;
      SOURCE!I286&amp;
" | "&amp; IF(SOURCE!$X$2-LEN(SOURCE!I286) &gt;= 0, REPT(" ",SOURCE!$X$2-LEN(SOURCE!I286)), "")&amp;
      SOURCE!J286&amp;      IF(SOURCE!$Y$2-LEN(SOURCE!J286) &gt;= 0, REPT(" ",SOURCE!$Y$2-LEN(SOURCE!J286)), "")&amp;
" | "&amp; IF(SOURCE!$X$2-LEN(SOURCE!I286) &gt;= 0, REPT(" ",SOURCE!$X$2-LEN(SOURCE!I286)), "")&amp;
      SOURCE!K286&amp;      IF(SOURCE!$Y$2-LEN(SOURCE!K286) &gt;= 0, REPT(" ",SOURCE!$Z$2-LEN(SOURCE!K286)), "")&amp;
" | "&amp; SOURCE!L286&amp;      IF(SOURCE!$AB$2-LEN(SOURCE!L286) &gt;= 0, REPT(" ",SOURCE!$AB$2-LEN(SOURCE!L286)), "")&amp;
" | "&amp; SOURCE!M286&amp;      IF(SOURCE!$AC$2-LEN(SOURCE!M286) &gt;= 0, REPT(" ",SOURCE!$AC$2-LEN(SOURCE!M286)),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CAT_FNCT | SLS_ENABLED   | US_ENABLED   | EIM_DISABLED | PTP_NONE         },</v>
      </c>
    </row>
    <row r="287" spans="1:1">
      <c r="A287" s="133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IF(SOURCE!$R$2-LEN(SOURCE!C287) &gt;= 0, REPT(" ",SOURCE!$R$2-LEN(SOURCE!C287)), "")&amp;
      SOURCE!D287&amp;", "&amp; IF(SOURCE!$S$2-LEN(SOURCE!D287) &gt;= 0, REPT(" ",SOURCE!$S$2-LEN(SOURCE!D287)), "")&amp;
      SOURCE!E287&amp;", "&amp; IF(SOURCE!$T$2-LEN(SOURCE!E287) &gt;=0, REPT(" ",SOURCE!$T$2-LEN(SOURCE!E287)), "")&amp;
      SOURCE!F287&amp;", "&amp; IF(SOURCE!$U$2-LEN(SOURCE!F287) &gt;= 0, REPT(" ",SOURCE!$U$2-LEN(SOURCE!F287)+2), "")&amp;"("&amp;
      SUBSTITUTE(TEXT(SOURCE!G287,"??0"),"  ","")&amp;" &lt;&lt; TAM_MAX_BITS) |"&amp; IF(SOURCE!$V$2-3 &gt;= 0, REPT(" ",MAX(1,SOURCE!$V$2-5+4+1-1-LEN(  IF(ISTEXT(SOURCE!H287),SOURCE!H287,  SUBSTITUTE(SUBSTITUTE(TEXT(SOURCE!H287,"????0"),"  ","")," ",""))   ))), "")&amp;
       IF(ISTEXT(SOURCE!H287),SOURCE!H287, SUBSTITUTE(SUBSTITUTE(TEXT(SOURCE!H287,"????0"),"  ","")," ",""))   &amp;","&amp; IF(SOURCE!$W$2-3 &gt;= 0, REPT(" ",SOURCE!$W$2-3-5), "")&amp;
      SOURCE!I287&amp;
" | "&amp; IF(SOURCE!$X$2-LEN(SOURCE!I287) &gt;= 0, REPT(" ",SOURCE!$X$2-LEN(SOURCE!I287)), "")&amp;
      SOURCE!J287&amp;      IF(SOURCE!$Y$2-LEN(SOURCE!J287) &gt;= 0, REPT(" ",SOURCE!$Y$2-LEN(SOURCE!J287)), "")&amp;
" | "&amp; IF(SOURCE!$X$2-LEN(SOURCE!I287) &gt;= 0, REPT(" ",SOURCE!$X$2-LEN(SOURCE!I287)), "")&amp;
      SOURCE!K287&amp;      IF(SOURCE!$Y$2-LEN(SOURCE!K287) &gt;= 0, REPT(" ",SOURCE!$Z$2-LEN(SOURCE!K287)), "")&amp;
" | "&amp; SOURCE!L287&amp;      IF(SOURCE!$AB$2-LEN(SOURCE!L287) &gt;= 0, REPT(" ",SOURCE!$AB$2-LEN(SOURCE!L287)), "")&amp;
" | "&amp; SOURCE!M287&amp;      IF(SOURCE!$AC$2-LEN(SOURCE!M287) &gt;= 0, REPT(" ",SOURCE!$AC$2-LEN(SOURCE!M287)),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CAT_FNCT | SLS_ENABLED   | US_ENABLED   | EIM_DISABLED | PTP_NONE         },</v>
      </c>
    </row>
    <row r="288" spans="1:1">
      <c r="A288" s="133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IF(SOURCE!$R$2-LEN(SOURCE!C288) &gt;= 0, REPT(" ",SOURCE!$R$2-LEN(SOURCE!C288)), "")&amp;
      SOURCE!D288&amp;", "&amp; IF(SOURCE!$S$2-LEN(SOURCE!D288) &gt;= 0, REPT(" ",SOURCE!$S$2-LEN(SOURCE!D288)), "")&amp;
      SOURCE!E288&amp;", "&amp; IF(SOURCE!$T$2-LEN(SOURCE!E288) &gt;=0, REPT(" ",SOURCE!$T$2-LEN(SOURCE!E288)), "")&amp;
      SOURCE!F288&amp;", "&amp; IF(SOURCE!$U$2-LEN(SOURCE!F288) &gt;= 0, REPT(" ",SOURCE!$U$2-LEN(SOURCE!F288)+2), "")&amp;"("&amp;
      SUBSTITUTE(TEXT(SOURCE!G288,"??0"),"  ","")&amp;" &lt;&lt; TAM_MAX_BITS) |"&amp; IF(SOURCE!$V$2-3 &gt;= 0, REPT(" ",MAX(1,SOURCE!$V$2-5+4+1-1-LEN(  IF(ISTEXT(SOURCE!H288),SOURCE!H288,  SUBSTITUTE(SUBSTITUTE(TEXT(SOURCE!H288,"????0"),"  ","")," ",""))   ))), "")&amp;
       IF(ISTEXT(SOURCE!H288),SOURCE!H288, SUBSTITUTE(SUBSTITUTE(TEXT(SOURCE!H288,"????0"),"  ","")," ",""))   &amp;","&amp; IF(SOURCE!$W$2-3 &gt;= 0, REPT(" ",SOURCE!$W$2-3-5), "")&amp;
      SOURCE!I288&amp;
" | "&amp; IF(SOURCE!$X$2-LEN(SOURCE!I288) &gt;= 0, REPT(" ",SOURCE!$X$2-LEN(SOURCE!I288)), "")&amp;
      SOURCE!J288&amp;      IF(SOURCE!$Y$2-LEN(SOURCE!J288) &gt;= 0, REPT(" ",SOURCE!$Y$2-LEN(SOURCE!J288)), "")&amp;
" | "&amp; IF(SOURCE!$X$2-LEN(SOURCE!I288) &gt;= 0, REPT(" ",SOURCE!$X$2-LEN(SOURCE!I288)), "")&amp;
      SOURCE!K288&amp;      IF(SOURCE!$Y$2-LEN(SOURCE!K288) &gt;= 0, REPT(" ",SOURCE!$Z$2-LEN(SOURCE!K288)), "")&amp;
" | "&amp; SOURCE!L288&amp;      IF(SOURCE!$AB$2-LEN(SOURCE!L288) &gt;= 0, REPT(" ",SOURCE!$AB$2-LEN(SOURCE!L288)), "")&amp;
" | "&amp; SOURCE!M288&amp;      IF(SOURCE!$AC$2-LEN(SOURCE!M288) &gt;= 0, REPT(" ",SOURCE!$AC$2-LEN(SOURCE!M288)),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CAT_FNCT | SLS_ENABLED   | US_ENABLED   | EIM_DISABLED | PTP_NONE         },</v>
      </c>
    </row>
    <row r="289" spans="1:1">
      <c r="A289" s="133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IF(SOURCE!$R$2-LEN(SOURCE!C289) &gt;= 0, REPT(" ",SOURCE!$R$2-LEN(SOURCE!C289)), "")&amp;
      SOURCE!D289&amp;", "&amp; IF(SOURCE!$S$2-LEN(SOURCE!D289) &gt;= 0, REPT(" ",SOURCE!$S$2-LEN(SOURCE!D289)), "")&amp;
      SOURCE!E289&amp;", "&amp; IF(SOURCE!$T$2-LEN(SOURCE!E289) &gt;=0, REPT(" ",SOURCE!$T$2-LEN(SOURCE!E289)), "")&amp;
      SOURCE!F289&amp;", "&amp; IF(SOURCE!$U$2-LEN(SOURCE!F289) &gt;= 0, REPT(" ",SOURCE!$U$2-LEN(SOURCE!F289)+2), "")&amp;"("&amp;
      SUBSTITUTE(TEXT(SOURCE!G289,"??0"),"  ","")&amp;" &lt;&lt; TAM_MAX_BITS) |"&amp; IF(SOURCE!$V$2-3 &gt;= 0, REPT(" ",MAX(1,SOURCE!$V$2-5+4+1-1-LEN(  IF(ISTEXT(SOURCE!H289),SOURCE!H289,  SUBSTITUTE(SUBSTITUTE(TEXT(SOURCE!H289,"????0"),"  ","")," ",""))   ))), "")&amp;
       IF(ISTEXT(SOURCE!H289),SOURCE!H289, SUBSTITUTE(SUBSTITUTE(TEXT(SOURCE!H289,"????0"),"  ","")," ",""))   &amp;","&amp; IF(SOURCE!$W$2-3 &gt;= 0, REPT(" ",SOURCE!$W$2-3-5), "")&amp;
      SOURCE!I289&amp;
" | "&amp; IF(SOURCE!$X$2-LEN(SOURCE!I289) &gt;= 0, REPT(" ",SOURCE!$X$2-LEN(SOURCE!I289)), "")&amp;
      SOURCE!J289&amp;      IF(SOURCE!$Y$2-LEN(SOURCE!J289) &gt;= 0, REPT(" ",SOURCE!$Y$2-LEN(SOURCE!J289)), "")&amp;
" | "&amp; IF(SOURCE!$X$2-LEN(SOURCE!I289) &gt;= 0, REPT(" ",SOURCE!$X$2-LEN(SOURCE!I289)), "")&amp;
      SOURCE!K289&amp;      IF(SOURCE!$Y$2-LEN(SOURCE!K289) &gt;= 0, REPT(" ",SOURCE!$Z$2-LEN(SOURCE!K289)), "")&amp;
" | "&amp; SOURCE!L289&amp;      IF(SOURCE!$AB$2-LEN(SOURCE!L289) &gt;= 0, REPT(" ",SOURCE!$AB$2-LEN(SOURCE!L289)), "")&amp;
" | "&amp; SOURCE!M289&amp;      IF(SOURCE!$AC$2-LEN(SOURCE!M289) &gt;= 0, REPT(" ",SOURCE!$AC$2-LEN(SOURCE!M289)),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CAT_FNCT | SLS_ENABLED   | US_ENABLED   | EIM_DISABLED | PTP_NONE         },</v>
      </c>
    </row>
    <row r="290" spans="1:1">
      <c r="A290" s="133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IF(SOURCE!$R$2-LEN(SOURCE!C290) &gt;= 0, REPT(" ",SOURCE!$R$2-LEN(SOURCE!C290)), "")&amp;
      SOURCE!D290&amp;", "&amp; IF(SOURCE!$S$2-LEN(SOURCE!D290) &gt;= 0, REPT(" ",SOURCE!$S$2-LEN(SOURCE!D290)), "")&amp;
      SOURCE!E290&amp;", "&amp; IF(SOURCE!$T$2-LEN(SOURCE!E290) &gt;=0, REPT(" ",SOURCE!$T$2-LEN(SOURCE!E290)), "")&amp;
      SOURCE!F290&amp;", "&amp; IF(SOURCE!$U$2-LEN(SOURCE!F290) &gt;= 0, REPT(" ",SOURCE!$U$2-LEN(SOURCE!F290)+2), "")&amp;"("&amp;
      SUBSTITUTE(TEXT(SOURCE!G290,"??0"),"  ","")&amp;" &lt;&lt; TAM_MAX_BITS) |"&amp; IF(SOURCE!$V$2-3 &gt;= 0, REPT(" ",MAX(1,SOURCE!$V$2-5+4+1-1-LEN(  IF(ISTEXT(SOURCE!H290),SOURCE!H290,  SUBSTITUTE(SUBSTITUTE(TEXT(SOURCE!H290,"????0"),"  ","")," ",""))   ))), "")&amp;
       IF(ISTEXT(SOURCE!H290),SOURCE!H290, SUBSTITUTE(SUBSTITUTE(TEXT(SOURCE!H290,"????0"),"  ","")," ",""))   &amp;","&amp; IF(SOURCE!$W$2-3 &gt;= 0, REPT(" ",SOURCE!$W$2-3-5), "")&amp;
      SOURCE!I290&amp;
" | "&amp; IF(SOURCE!$X$2-LEN(SOURCE!I290) &gt;= 0, REPT(" ",SOURCE!$X$2-LEN(SOURCE!I290)), "")&amp;
      SOURCE!J290&amp;      IF(SOURCE!$Y$2-LEN(SOURCE!J290) &gt;= 0, REPT(" ",SOURCE!$Y$2-LEN(SOURCE!J290)), "")&amp;
" | "&amp; IF(SOURCE!$X$2-LEN(SOURCE!I290) &gt;= 0, REPT(" ",SOURCE!$X$2-LEN(SOURCE!I290)), "")&amp;
      SOURCE!K290&amp;      IF(SOURCE!$Y$2-LEN(SOURCE!K290) &gt;= 0, REPT(" ",SOURCE!$Z$2-LEN(SOURCE!K290)), "")&amp;
" | "&amp; SOURCE!L290&amp;      IF(SOURCE!$AB$2-LEN(SOURCE!L290) &gt;= 0, REPT(" ",SOURCE!$AB$2-LEN(SOURCE!L290)), "")&amp;
" | "&amp; SOURCE!M290&amp;      IF(SOURCE!$AC$2-LEN(SOURCE!M290) &gt;= 0, REPT(" ",SOURCE!$AC$2-LEN(SOURCE!M290)),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CAT_FNCT | SLS_ENABLED   | US_ENABLED   | EIM_DISABLED | PTP_NONE         },</v>
      </c>
    </row>
    <row r="291" spans="1:1">
      <c r="A291" s="133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IF(SOURCE!$R$2-LEN(SOURCE!C291) &gt;= 0, REPT(" ",SOURCE!$R$2-LEN(SOURCE!C291)), "")&amp;
      SOURCE!D291&amp;", "&amp; IF(SOURCE!$S$2-LEN(SOURCE!D291) &gt;= 0, REPT(" ",SOURCE!$S$2-LEN(SOURCE!D291)), "")&amp;
      SOURCE!E291&amp;", "&amp; IF(SOURCE!$T$2-LEN(SOURCE!E291) &gt;=0, REPT(" ",SOURCE!$T$2-LEN(SOURCE!E291)), "")&amp;
      SOURCE!F291&amp;", "&amp; IF(SOURCE!$U$2-LEN(SOURCE!F291) &gt;= 0, REPT(" ",SOURCE!$U$2-LEN(SOURCE!F291)+2), "")&amp;"("&amp;
      SUBSTITUTE(TEXT(SOURCE!G291,"??0"),"  ","")&amp;" &lt;&lt; TAM_MAX_BITS) |"&amp; IF(SOURCE!$V$2-3 &gt;= 0, REPT(" ",MAX(1,SOURCE!$V$2-5+4+1-1-LEN(  IF(ISTEXT(SOURCE!H291),SOURCE!H291,  SUBSTITUTE(SUBSTITUTE(TEXT(SOURCE!H291,"????0"),"  ","")," ",""))   ))), "")&amp;
       IF(ISTEXT(SOURCE!H291),SOURCE!H291, SUBSTITUTE(SUBSTITUTE(TEXT(SOURCE!H291,"????0"),"  ","")," ",""))   &amp;","&amp; IF(SOURCE!$W$2-3 &gt;= 0, REPT(" ",SOURCE!$W$2-3-5), "")&amp;
      SOURCE!I291&amp;
" | "&amp; IF(SOURCE!$X$2-LEN(SOURCE!I291) &gt;= 0, REPT(" ",SOURCE!$X$2-LEN(SOURCE!I291)), "")&amp;
      SOURCE!J291&amp;      IF(SOURCE!$Y$2-LEN(SOURCE!J291) &gt;= 0, REPT(" ",SOURCE!$Y$2-LEN(SOURCE!J291)), "")&amp;
" | "&amp; IF(SOURCE!$X$2-LEN(SOURCE!I291) &gt;= 0, REPT(" ",SOURCE!$X$2-LEN(SOURCE!I291)), "")&amp;
      SOURCE!K291&amp;      IF(SOURCE!$Y$2-LEN(SOURCE!K291) &gt;= 0, REPT(" ",SOURCE!$Z$2-LEN(SOURCE!K291)), "")&amp;
" | "&amp; SOURCE!L291&amp;      IF(SOURCE!$AB$2-LEN(SOURCE!L291) &gt;= 0, REPT(" ",SOURCE!$AB$2-LEN(SOURCE!L291)), "")&amp;
" | "&amp; SOURCE!M291&amp;      IF(SOURCE!$AC$2-LEN(SOURCE!M291) &gt;= 0, REPT(" ",SOURCE!$AC$2-LEN(SOURCE!M291)),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CAT_FNCT | SLS_ENABLED   | US_ENABLED   | EIM_DISABLED | PTP_NONE         },</v>
      </c>
    </row>
    <row r="292" spans="1:1">
      <c r="A292" s="133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IF(SOURCE!$R$2-LEN(SOURCE!C292) &gt;= 0, REPT(" ",SOURCE!$R$2-LEN(SOURCE!C292)), "")&amp;
      SOURCE!D292&amp;", "&amp; IF(SOURCE!$S$2-LEN(SOURCE!D292) &gt;= 0, REPT(" ",SOURCE!$S$2-LEN(SOURCE!D292)), "")&amp;
      SOURCE!E292&amp;", "&amp; IF(SOURCE!$T$2-LEN(SOURCE!E292) &gt;=0, REPT(" ",SOURCE!$T$2-LEN(SOURCE!E292)), "")&amp;
      SOURCE!F292&amp;", "&amp; IF(SOURCE!$U$2-LEN(SOURCE!F292) &gt;= 0, REPT(" ",SOURCE!$U$2-LEN(SOURCE!F292)+2), "")&amp;"("&amp;
      SUBSTITUTE(TEXT(SOURCE!G292,"??0"),"  ","")&amp;" &lt;&lt; TAM_MAX_BITS) |"&amp; IF(SOURCE!$V$2-3 &gt;= 0, REPT(" ",MAX(1,SOURCE!$V$2-5+4+1-1-LEN(  IF(ISTEXT(SOURCE!H292),SOURCE!H292,  SUBSTITUTE(SUBSTITUTE(TEXT(SOURCE!H292,"????0"),"  ","")," ",""))   ))), "")&amp;
       IF(ISTEXT(SOURCE!H292),SOURCE!H292, SUBSTITUTE(SUBSTITUTE(TEXT(SOURCE!H292,"????0"),"  ","")," ",""))   &amp;","&amp; IF(SOURCE!$W$2-3 &gt;= 0, REPT(" ",SOURCE!$W$2-3-5), "")&amp;
      SOURCE!I292&amp;
" | "&amp; IF(SOURCE!$X$2-LEN(SOURCE!I292) &gt;= 0, REPT(" ",SOURCE!$X$2-LEN(SOURCE!I292)), "")&amp;
      SOURCE!J292&amp;      IF(SOURCE!$Y$2-LEN(SOURCE!J292) &gt;= 0, REPT(" ",SOURCE!$Y$2-LEN(SOURCE!J292)), "")&amp;
" | "&amp; IF(SOURCE!$X$2-LEN(SOURCE!I292) &gt;= 0, REPT(" ",SOURCE!$X$2-LEN(SOURCE!I292)), "")&amp;
      SOURCE!K292&amp;      IF(SOURCE!$Y$2-LEN(SOURCE!K292) &gt;= 0, REPT(" ",SOURCE!$Z$2-LEN(SOURCE!K292)), "")&amp;
" | "&amp; SOURCE!L292&amp;      IF(SOURCE!$AB$2-LEN(SOURCE!L292) &gt;= 0, REPT(" ",SOURCE!$AB$2-LEN(SOURCE!L292)), "")&amp;
" | "&amp; SOURCE!M292&amp;      IF(SOURCE!$AC$2-LEN(SOURCE!M292) &gt;= 0, REPT(" ",SOURCE!$AC$2-LEN(SOURCE!M292)),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CAT_FNCT | SLS_ENABLED   | US_ENABLED   | EIM_DISABLED | PTP_NONE         },</v>
      </c>
    </row>
    <row r="293" spans="1:1">
      <c r="A293" s="133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IF(SOURCE!$R$2-LEN(SOURCE!C293) &gt;= 0, REPT(" ",SOURCE!$R$2-LEN(SOURCE!C293)), "")&amp;
      SOURCE!D293&amp;", "&amp; IF(SOURCE!$S$2-LEN(SOURCE!D293) &gt;= 0, REPT(" ",SOURCE!$S$2-LEN(SOURCE!D293)), "")&amp;
      SOURCE!E293&amp;", "&amp; IF(SOURCE!$T$2-LEN(SOURCE!E293) &gt;=0, REPT(" ",SOURCE!$T$2-LEN(SOURCE!E293)), "")&amp;
      SOURCE!F293&amp;", "&amp; IF(SOURCE!$U$2-LEN(SOURCE!F293) &gt;= 0, REPT(" ",SOURCE!$U$2-LEN(SOURCE!F293)+2), "")&amp;"("&amp;
      SUBSTITUTE(TEXT(SOURCE!G293,"??0"),"  ","")&amp;" &lt;&lt; TAM_MAX_BITS) |"&amp; IF(SOURCE!$V$2-3 &gt;= 0, REPT(" ",MAX(1,SOURCE!$V$2-5+4+1-1-LEN(  IF(ISTEXT(SOURCE!H293),SOURCE!H293,  SUBSTITUTE(SUBSTITUTE(TEXT(SOURCE!H293,"????0"),"  ","")," ",""))   ))), "")&amp;
       IF(ISTEXT(SOURCE!H293),SOURCE!H293, SUBSTITUTE(SUBSTITUTE(TEXT(SOURCE!H293,"????0"),"  ","")," ",""))   &amp;","&amp; IF(SOURCE!$W$2-3 &gt;= 0, REPT(" ",SOURCE!$W$2-3-5), "")&amp;
      SOURCE!I293&amp;
" | "&amp; IF(SOURCE!$X$2-LEN(SOURCE!I293) &gt;= 0, REPT(" ",SOURCE!$X$2-LEN(SOURCE!I293)), "")&amp;
      SOURCE!J293&amp;      IF(SOURCE!$Y$2-LEN(SOURCE!J293) &gt;= 0, REPT(" ",SOURCE!$Y$2-LEN(SOURCE!J293)), "")&amp;
" | "&amp; IF(SOURCE!$X$2-LEN(SOURCE!I293) &gt;= 0, REPT(" ",SOURCE!$X$2-LEN(SOURCE!I293)), "")&amp;
      SOURCE!K293&amp;      IF(SOURCE!$Y$2-LEN(SOURCE!K293) &gt;= 0, REPT(" ",SOURCE!$Z$2-LEN(SOURCE!K293)), "")&amp;
" | "&amp; SOURCE!L293&amp;      IF(SOURCE!$AB$2-LEN(SOURCE!L293) &gt;= 0, REPT(" ",SOURCE!$AB$2-LEN(SOURCE!L293)), "")&amp;
" | "&amp; SOURCE!M293&amp;      IF(SOURCE!$AC$2-LEN(SOURCE!M293) &gt;= 0, REPT(" ",SOURCE!$AC$2-LEN(SOURCE!M293)),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CAT_FNCT | SLS_ENABLED   | US_ENABLED   | EIM_DISABLED | PTP_NONE         },</v>
      </c>
    </row>
    <row r="294" spans="1:1">
      <c r="A294" s="133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IF(SOURCE!$R$2-LEN(SOURCE!C294) &gt;= 0, REPT(" ",SOURCE!$R$2-LEN(SOURCE!C294)), "")&amp;
      SOURCE!D294&amp;", "&amp; IF(SOURCE!$S$2-LEN(SOURCE!D294) &gt;= 0, REPT(" ",SOURCE!$S$2-LEN(SOURCE!D294)), "")&amp;
      SOURCE!E294&amp;", "&amp; IF(SOURCE!$T$2-LEN(SOURCE!E294) &gt;=0, REPT(" ",SOURCE!$T$2-LEN(SOURCE!E294)), "")&amp;
      SOURCE!F294&amp;", "&amp; IF(SOURCE!$U$2-LEN(SOURCE!F294) &gt;= 0, REPT(" ",SOURCE!$U$2-LEN(SOURCE!F294)+2), "")&amp;"("&amp;
      SUBSTITUTE(TEXT(SOURCE!G294,"??0"),"  ","")&amp;" &lt;&lt; TAM_MAX_BITS) |"&amp; IF(SOURCE!$V$2-3 &gt;= 0, REPT(" ",MAX(1,SOURCE!$V$2-5+4+1-1-LEN(  IF(ISTEXT(SOURCE!H294),SOURCE!H294,  SUBSTITUTE(SUBSTITUTE(TEXT(SOURCE!H294,"????0"),"  ","")," ",""))   ))), "")&amp;
       IF(ISTEXT(SOURCE!H294),SOURCE!H294, SUBSTITUTE(SUBSTITUTE(TEXT(SOURCE!H294,"????0"),"  ","")," ",""))   &amp;","&amp; IF(SOURCE!$W$2-3 &gt;= 0, REPT(" ",SOURCE!$W$2-3-5), "")&amp;
      SOURCE!I294&amp;
" | "&amp; IF(SOURCE!$X$2-LEN(SOURCE!I294) &gt;= 0, REPT(" ",SOURCE!$X$2-LEN(SOURCE!I294)), "")&amp;
      SOURCE!J294&amp;      IF(SOURCE!$Y$2-LEN(SOURCE!J294) &gt;= 0, REPT(" ",SOURCE!$Y$2-LEN(SOURCE!J294)), "")&amp;
" | "&amp; IF(SOURCE!$X$2-LEN(SOURCE!I294) &gt;= 0, REPT(" ",SOURCE!$X$2-LEN(SOURCE!I294)), "")&amp;
      SOURCE!K294&amp;      IF(SOURCE!$Y$2-LEN(SOURCE!K294) &gt;= 0, REPT(" ",SOURCE!$Z$2-LEN(SOURCE!K294)), "")&amp;
" | "&amp; SOURCE!L294&amp;      IF(SOURCE!$AB$2-LEN(SOURCE!L294) &gt;= 0, REPT(" ",SOURCE!$AB$2-LEN(SOURCE!L294)), "")&amp;
" | "&amp; SOURCE!M294&amp;      IF(SOURCE!$AC$2-LEN(SOURCE!M294) &gt;= 0, REPT(" ",SOURCE!$AC$2-LEN(SOURCE!M294)),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CAT_FNCT | SLS_ENABLED   | US_ENABLED   | EIM_DISABLED | PTP_NONE         },</v>
      </c>
    </row>
    <row r="295" spans="1:1">
      <c r="A295" s="133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IF(SOURCE!$R$2-LEN(SOURCE!C295) &gt;= 0, REPT(" ",SOURCE!$R$2-LEN(SOURCE!C295)), "")&amp;
      SOURCE!D295&amp;", "&amp; IF(SOURCE!$S$2-LEN(SOURCE!D295) &gt;= 0, REPT(" ",SOURCE!$S$2-LEN(SOURCE!D295)), "")&amp;
      SOURCE!E295&amp;", "&amp; IF(SOURCE!$T$2-LEN(SOURCE!E295) &gt;=0, REPT(" ",SOURCE!$T$2-LEN(SOURCE!E295)), "")&amp;
      SOURCE!F295&amp;", "&amp; IF(SOURCE!$U$2-LEN(SOURCE!F295) &gt;= 0, REPT(" ",SOURCE!$U$2-LEN(SOURCE!F295)+2), "")&amp;"("&amp;
      SUBSTITUTE(TEXT(SOURCE!G295,"??0"),"  ","")&amp;" &lt;&lt; TAM_MAX_BITS) |"&amp; IF(SOURCE!$V$2-3 &gt;= 0, REPT(" ",MAX(1,SOURCE!$V$2-5+4+1-1-LEN(  IF(ISTEXT(SOURCE!H295),SOURCE!H295,  SUBSTITUTE(SUBSTITUTE(TEXT(SOURCE!H295,"????0"),"  ","")," ",""))   ))), "")&amp;
       IF(ISTEXT(SOURCE!H295),SOURCE!H295, SUBSTITUTE(SUBSTITUTE(TEXT(SOURCE!H295,"????0"),"  ","")," ",""))   &amp;","&amp; IF(SOURCE!$W$2-3 &gt;= 0, REPT(" ",SOURCE!$W$2-3-5), "")&amp;
      SOURCE!I295&amp;
" | "&amp; IF(SOURCE!$X$2-LEN(SOURCE!I295) &gt;= 0, REPT(" ",SOURCE!$X$2-LEN(SOURCE!I295)), "")&amp;
      SOURCE!J295&amp;      IF(SOURCE!$Y$2-LEN(SOURCE!J295) &gt;= 0, REPT(" ",SOURCE!$Y$2-LEN(SOURCE!J295)), "")&amp;
" | "&amp; IF(SOURCE!$X$2-LEN(SOURCE!I295) &gt;= 0, REPT(" ",SOURCE!$X$2-LEN(SOURCE!I295)), "")&amp;
      SOURCE!K295&amp;      IF(SOURCE!$Y$2-LEN(SOURCE!K295) &gt;= 0, REPT(" ",SOURCE!$Z$2-LEN(SOURCE!K295)), "")&amp;
" | "&amp; SOURCE!L295&amp;      IF(SOURCE!$AB$2-LEN(SOURCE!L295) &gt;= 0, REPT(" ",SOURCE!$AB$2-LEN(SOURCE!L295)), "")&amp;
" | "&amp; SOURCE!M295&amp;      IF(SOURCE!$AC$2-LEN(SOURCE!M295) &gt;= 0, REPT(" ",SOURCE!$AC$2-LEN(SOURCE!M295)),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CAT_FNCT | SLS_ENABLED   | US_ENABLED   | EIM_DISABLED | PTP_NONE         },</v>
      </c>
    </row>
    <row r="296" spans="1:1">
      <c r="A296" s="133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IF(SOURCE!$R$2-LEN(SOURCE!C296) &gt;= 0, REPT(" ",SOURCE!$R$2-LEN(SOURCE!C296)), "")&amp;
      SOURCE!D296&amp;", "&amp; IF(SOURCE!$S$2-LEN(SOURCE!D296) &gt;= 0, REPT(" ",SOURCE!$S$2-LEN(SOURCE!D296)), "")&amp;
      SOURCE!E296&amp;", "&amp; IF(SOURCE!$T$2-LEN(SOURCE!E296) &gt;=0, REPT(" ",SOURCE!$T$2-LEN(SOURCE!E296)), "")&amp;
      SOURCE!F296&amp;", "&amp; IF(SOURCE!$U$2-LEN(SOURCE!F296) &gt;= 0, REPT(" ",SOURCE!$U$2-LEN(SOURCE!F296)+2), "")&amp;"("&amp;
      SUBSTITUTE(TEXT(SOURCE!G296,"??0"),"  ","")&amp;" &lt;&lt; TAM_MAX_BITS) |"&amp; IF(SOURCE!$V$2-3 &gt;= 0, REPT(" ",MAX(1,SOURCE!$V$2-5+4+1-1-LEN(  IF(ISTEXT(SOURCE!H296),SOURCE!H296,  SUBSTITUTE(SUBSTITUTE(TEXT(SOURCE!H296,"????0"),"  ","")," ",""))   ))), "")&amp;
       IF(ISTEXT(SOURCE!H296),SOURCE!H296, SUBSTITUTE(SUBSTITUTE(TEXT(SOURCE!H296,"????0"),"  ","")," ",""))   &amp;","&amp; IF(SOURCE!$W$2-3 &gt;= 0, REPT(" ",SOURCE!$W$2-3-5), "")&amp;
      SOURCE!I296&amp;
" | "&amp; IF(SOURCE!$X$2-LEN(SOURCE!I296) &gt;= 0, REPT(" ",SOURCE!$X$2-LEN(SOURCE!I296)), "")&amp;
      SOURCE!J296&amp;      IF(SOURCE!$Y$2-LEN(SOURCE!J296) &gt;= 0, REPT(" ",SOURCE!$Y$2-LEN(SOURCE!J296)), "")&amp;
" | "&amp; IF(SOURCE!$X$2-LEN(SOURCE!I296) &gt;= 0, REPT(" ",SOURCE!$X$2-LEN(SOURCE!I296)), "")&amp;
      SOURCE!K296&amp;      IF(SOURCE!$Y$2-LEN(SOURCE!K296) &gt;= 0, REPT(" ",SOURCE!$Z$2-LEN(SOURCE!K296)), "")&amp;
" | "&amp; SOURCE!L296&amp;      IF(SOURCE!$AB$2-LEN(SOURCE!L296) &gt;= 0, REPT(" ",SOURCE!$AB$2-LEN(SOURCE!L296)), "")&amp;
" | "&amp; SOURCE!M296&amp;      IF(SOURCE!$AC$2-LEN(SOURCE!M296) &gt;= 0, REPT(" ",SOURCE!$AC$2-LEN(SOURCE!M296)), "")&amp;
      "},"&amp;IF(SOURCE!O296&lt;&gt;"",""&amp;SOURCE!O296,"")
 )
)
)</f>
        <v>/*  284 */  { fnCvtInhgPa,                  multiply,                    "iHg" STD_RIGHT_ARROW "Pa",                    "in.Hg",                                       (0 &lt;&lt; TAM_MAX_BITS) |     0, CAT_FNCT | SLS_ENABLED   | US_ENABLED   | EIM_DISABLED | PTP_NONE         },</v>
      </c>
    </row>
    <row r="297" spans="1:1">
      <c r="A297" s="133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IF(SOURCE!$R$2-LEN(SOURCE!C297) &gt;= 0, REPT(" ",SOURCE!$R$2-LEN(SOURCE!C297)), "")&amp;
      SOURCE!D297&amp;", "&amp; IF(SOURCE!$S$2-LEN(SOURCE!D297) &gt;= 0, REPT(" ",SOURCE!$S$2-LEN(SOURCE!D297)), "")&amp;
      SOURCE!E297&amp;", "&amp; IF(SOURCE!$T$2-LEN(SOURCE!E297) &gt;=0, REPT(" ",SOURCE!$T$2-LEN(SOURCE!E297)), "")&amp;
      SOURCE!F297&amp;", "&amp; IF(SOURCE!$U$2-LEN(SOURCE!F297) &gt;= 0, REPT(" ",SOURCE!$U$2-LEN(SOURCE!F297)+2), "")&amp;"("&amp;
      SUBSTITUTE(TEXT(SOURCE!G297,"??0"),"  ","")&amp;" &lt;&lt; TAM_MAX_BITS) |"&amp; IF(SOURCE!$V$2-3 &gt;= 0, REPT(" ",MAX(1,SOURCE!$V$2-5+4+1-1-LEN(  IF(ISTEXT(SOURCE!H297),SOURCE!H297,  SUBSTITUTE(SUBSTITUTE(TEXT(SOURCE!H297,"????0"),"  ","")," ",""))   ))), "")&amp;
       IF(ISTEXT(SOURCE!H297),SOURCE!H297, SUBSTITUTE(SUBSTITUTE(TEXT(SOURCE!H297,"????0"),"  ","")," ",""))   &amp;","&amp; IF(SOURCE!$W$2-3 &gt;= 0, REPT(" ",SOURCE!$W$2-3-5), "")&amp;
      SOURCE!I297&amp;
" | "&amp; IF(SOURCE!$X$2-LEN(SOURCE!I297) &gt;= 0, REPT(" ",SOURCE!$X$2-LEN(SOURCE!I297)), "")&amp;
      SOURCE!J297&amp;      IF(SOURCE!$Y$2-LEN(SOURCE!J297) &gt;= 0, REPT(" ",SOURCE!$Y$2-LEN(SOURCE!J297)), "")&amp;
" | "&amp; IF(SOURCE!$X$2-LEN(SOURCE!I297) &gt;= 0, REPT(" ",SOURCE!$X$2-LEN(SOURCE!I297)), "")&amp;
      SOURCE!K297&amp;      IF(SOURCE!$Y$2-LEN(SOURCE!K297) &gt;= 0, REPT(" ",SOURCE!$Z$2-LEN(SOURCE!K297)), "")&amp;
" | "&amp; SOURCE!L297&amp;      IF(SOURCE!$AB$2-LEN(SOURCE!L297) &gt;= 0, REPT(" ",SOURCE!$AB$2-LEN(SOURCE!L297)), "")&amp;
" | "&amp; SOURCE!M297&amp;      IF(SOURCE!$AC$2-LEN(SOURCE!M297) &gt;= 0, REPT(" ",SOURCE!$AC$2-LEN(SOURCE!M297)), "")&amp;
      "},"&amp;IF(SOURCE!O297&lt;&gt;"",""&amp;SOURCE!O297,"")
 )
)
)</f>
        <v>/*  285 */  { fnCvtInhgPa,                  multiply,                    "iHg" STD_RIGHT_ARROW "Pa",                    STD_RIGHT_ARROW " Pa",                         (0 &lt;&lt; TAM_MAX_BITS) |     0, CAT_DUPL | SLS_ENABLED   | US_ENABLED   | EIM_DISABLED | PTP_NONE         },</v>
      </c>
    </row>
    <row r="298" spans="1:1">
      <c r="A298" s="133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IF(SOURCE!$R$2-LEN(SOURCE!C298) &gt;= 0, REPT(" ",SOURCE!$R$2-LEN(SOURCE!C298)), "")&amp;
      SOURCE!D298&amp;", "&amp; IF(SOURCE!$S$2-LEN(SOURCE!D298) &gt;= 0, REPT(" ",SOURCE!$S$2-LEN(SOURCE!D298)), "")&amp;
      SOURCE!E298&amp;", "&amp; IF(SOURCE!$T$2-LEN(SOURCE!E298) &gt;=0, REPT(" ",SOURCE!$T$2-LEN(SOURCE!E298)), "")&amp;
      SOURCE!F298&amp;", "&amp; IF(SOURCE!$U$2-LEN(SOURCE!F298) &gt;= 0, REPT(" ",SOURCE!$U$2-LEN(SOURCE!F298)+2), "")&amp;"("&amp;
      SUBSTITUTE(TEXT(SOURCE!G298,"??0"),"  ","")&amp;" &lt;&lt; TAM_MAX_BITS) |"&amp; IF(SOURCE!$V$2-3 &gt;= 0, REPT(" ",MAX(1,SOURCE!$V$2-5+4+1-1-LEN(  IF(ISTEXT(SOURCE!H298),SOURCE!H298,  SUBSTITUTE(SUBSTITUTE(TEXT(SOURCE!H298,"????0"),"  ","")," ",""))   ))), "")&amp;
       IF(ISTEXT(SOURCE!H298),SOURCE!H298, SUBSTITUTE(SUBSTITUTE(TEXT(SOURCE!H298,"????0"),"  ","")," ",""))   &amp;","&amp; IF(SOURCE!$W$2-3 &gt;= 0, REPT(" ",SOURCE!$W$2-3-5), "")&amp;
      SOURCE!I298&amp;
" | "&amp; IF(SOURCE!$X$2-LEN(SOURCE!I298) &gt;= 0, REPT(" ",SOURCE!$X$2-LEN(SOURCE!I298)), "")&amp;
      SOURCE!J298&amp;      IF(SOURCE!$Y$2-LEN(SOURCE!J298) &gt;= 0, REPT(" ",SOURCE!$Y$2-LEN(SOURCE!J298)), "")&amp;
" | "&amp; IF(SOURCE!$X$2-LEN(SOURCE!I298) &gt;= 0, REPT(" ",SOURCE!$X$2-LEN(SOURCE!I298)), "")&amp;
      SOURCE!K298&amp;      IF(SOURCE!$Y$2-LEN(SOURCE!K298) &gt;= 0, REPT(" ",SOURCE!$Z$2-LEN(SOURCE!K298)), "")&amp;
" | "&amp; SOURCE!L298&amp;      IF(SOURCE!$AB$2-LEN(SOURCE!L298) &gt;= 0, REPT(" ",SOURCE!$AB$2-LEN(SOURCE!L298)), "")&amp;
" | "&amp; SOURCE!M298&amp;      IF(SOURCE!$AC$2-LEN(SOURCE!M298) &gt;= 0, REPT(" ",SOURCE!$AC$2-LEN(SOURCE!M298)), "")&amp;
      "},"&amp;IF(SOURCE!O298&lt;&gt;"",""&amp;SOURCE!O298,"")
 )
)
)</f>
        <v>/*  286 */  { fnCvtInhgPa,                  divide,                      "Pa" STD_RIGHT_ARROW "iHg",                    "Pa " STD_RIGHT_ARROW,                         (0 &lt;&lt; TAM_MAX_BITS) |     0, CAT_FNCT | SLS_ENABLED   | US_ENABLED   | EIM_DISABLED | PTP_NONE         },</v>
      </c>
    </row>
    <row r="299" spans="1:1">
      <c r="A299" s="133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IF(SOURCE!$R$2-LEN(SOURCE!C299) &gt;= 0, REPT(" ",SOURCE!$R$2-LEN(SOURCE!C299)), "")&amp;
      SOURCE!D299&amp;", "&amp; IF(SOURCE!$S$2-LEN(SOURCE!D299) &gt;= 0, REPT(" ",SOURCE!$S$2-LEN(SOURCE!D299)), "")&amp;
      SOURCE!E299&amp;", "&amp; IF(SOURCE!$T$2-LEN(SOURCE!E299) &gt;=0, REPT(" ",SOURCE!$T$2-LEN(SOURCE!E299)), "")&amp;
      SOURCE!F299&amp;", "&amp; IF(SOURCE!$U$2-LEN(SOURCE!F299) &gt;= 0, REPT(" ",SOURCE!$U$2-LEN(SOURCE!F299)+2), "")&amp;"("&amp;
      SUBSTITUTE(TEXT(SOURCE!G299,"??0"),"  ","")&amp;" &lt;&lt; TAM_MAX_BITS) |"&amp; IF(SOURCE!$V$2-3 &gt;= 0, REPT(" ",MAX(1,SOURCE!$V$2-5+4+1-1-LEN(  IF(ISTEXT(SOURCE!H299),SOURCE!H299,  SUBSTITUTE(SUBSTITUTE(TEXT(SOURCE!H299,"????0"),"  ","")," ",""))   ))), "")&amp;
       IF(ISTEXT(SOURCE!H299),SOURCE!H299, SUBSTITUTE(SUBSTITUTE(TEXT(SOURCE!H299,"????0"),"  ","")," ",""))   &amp;","&amp; IF(SOURCE!$W$2-3 &gt;= 0, REPT(" ",SOURCE!$W$2-3-5), "")&amp;
      SOURCE!I299&amp;
" | "&amp; IF(SOURCE!$X$2-LEN(SOURCE!I299) &gt;= 0, REPT(" ",SOURCE!$X$2-LEN(SOURCE!I299)), "")&amp;
      SOURCE!J299&amp;      IF(SOURCE!$Y$2-LEN(SOURCE!J299) &gt;= 0, REPT(" ",SOURCE!$Y$2-LEN(SOURCE!J299)), "")&amp;
" | "&amp; IF(SOURCE!$X$2-LEN(SOURCE!I299) &gt;= 0, REPT(" ",SOURCE!$X$2-LEN(SOURCE!I299)), "")&amp;
      SOURCE!K299&amp;      IF(SOURCE!$Y$2-LEN(SOURCE!K299) &gt;= 0, REPT(" ",SOURCE!$Z$2-LEN(SOURCE!K299)), "")&amp;
" | "&amp; SOURCE!L299&amp;      IF(SOURCE!$AB$2-LEN(SOURCE!L299) &gt;= 0, REPT(" ",SOURCE!$AB$2-LEN(SOURCE!L299)), "")&amp;
" | "&amp; SOURCE!M299&amp;      IF(SOURCE!$AC$2-LEN(SOURCE!M299) &gt;= 0, REPT(" ",SOURCE!$AC$2-LEN(SOURCE!M299)), "")&amp;
      "},"&amp;IF(SOURCE!O299&lt;&gt;"",""&amp;SOURCE!O299,"")
 )
)
)</f>
        <v>/*  287 */  { fnCvtInhgPa,                  divide,                      "Pa" STD_RIGHT_ARROW "iHg",                    "in.Hg",                                       (0 &lt;&lt; TAM_MAX_BITS) |     0, CAT_DUPL | SLS_ENABLED   | US_ENABLED   | EIM_DISABLED | PTP_NONE         },</v>
      </c>
    </row>
    <row r="300" spans="1:1">
      <c r="A300" s="133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IF(SOURCE!$R$2-LEN(SOURCE!C300) &gt;= 0, REPT(" ",SOURCE!$R$2-LEN(SOURCE!C300)), "")&amp;
      SOURCE!D300&amp;", "&amp; IF(SOURCE!$S$2-LEN(SOURCE!D300) &gt;= 0, REPT(" ",SOURCE!$S$2-LEN(SOURCE!D300)), "")&amp;
      SOURCE!E300&amp;", "&amp; IF(SOURCE!$T$2-LEN(SOURCE!E300) &gt;=0, REPT(" ",SOURCE!$T$2-LEN(SOURCE!E300)), "")&amp;
      SOURCE!F300&amp;", "&amp; IF(SOURCE!$U$2-LEN(SOURCE!F300) &gt;= 0, REPT(" ",SOURCE!$U$2-LEN(SOURCE!F300)+2), "")&amp;"("&amp;
      SUBSTITUTE(TEXT(SOURCE!G300,"??0"),"  ","")&amp;" &lt;&lt; TAM_MAX_BITS) |"&amp; IF(SOURCE!$V$2-3 &gt;= 0, REPT(" ",MAX(1,SOURCE!$V$2-5+4+1-1-LEN(  IF(ISTEXT(SOURCE!H300),SOURCE!H300,  SUBSTITUTE(SUBSTITUTE(TEXT(SOURCE!H300,"????0"),"  ","")," ",""))   ))), "")&amp;
       IF(ISTEXT(SOURCE!H300),SOURCE!H300, SUBSTITUTE(SUBSTITUTE(TEXT(SOURCE!H300,"????0"),"  ","")," ",""))   &amp;","&amp; IF(SOURCE!$W$2-3 &gt;= 0, REPT(" ",SOURCE!$W$2-3-5), "")&amp;
      SOURCE!I300&amp;
" | "&amp; IF(SOURCE!$X$2-LEN(SOURCE!I300) &gt;= 0, REPT(" ",SOURCE!$X$2-LEN(SOURCE!I300)), "")&amp;
      SOURCE!J300&amp;      IF(SOURCE!$Y$2-LEN(SOURCE!J300) &gt;= 0, REPT(" ",SOURCE!$Y$2-LEN(SOURCE!J300)), "")&amp;
" | "&amp; IF(SOURCE!$X$2-LEN(SOURCE!I300) &gt;= 0, REPT(" ",SOURCE!$X$2-LEN(SOURCE!I300)), "")&amp;
      SOURCE!K300&amp;      IF(SOURCE!$Y$2-LEN(SOURCE!K300) &gt;= 0, REPT(" ",SOURCE!$Z$2-LEN(SOURCE!K300)), "")&amp;
" | "&amp; SOURCE!L300&amp;      IF(SOURCE!$AB$2-LEN(SOURCE!L300) &gt;= 0, REPT(" ",SOURCE!$AB$2-LEN(SOURCE!L300)), "")&amp;
" | "&amp; SOURCE!M300&amp;      IF(SOURCE!$AC$2-LEN(SOURCE!M300) &gt;= 0, REPT(" ",SOURCE!$AC$2-LEN(SOURCE!M300)),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CAT_FNCT | SLS_ENABLED   | US_ENABLED   | EIM_DISABLED | PTP_NONE         },</v>
      </c>
    </row>
    <row r="301" spans="1:1">
      <c r="A301" s="133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IF(SOURCE!$R$2-LEN(SOURCE!C301) &gt;= 0, REPT(" ",SOURCE!$R$2-LEN(SOURCE!C301)), "")&amp;
      SOURCE!D301&amp;", "&amp; IF(SOURCE!$S$2-LEN(SOURCE!D301) &gt;= 0, REPT(" ",SOURCE!$S$2-LEN(SOURCE!D301)), "")&amp;
      SOURCE!E301&amp;", "&amp; IF(SOURCE!$T$2-LEN(SOURCE!E301) &gt;=0, REPT(" ",SOURCE!$T$2-LEN(SOURCE!E301)), "")&amp;
      SOURCE!F301&amp;", "&amp; IF(SOURCE!$U$2-LEN(SOURCE!F301) &gt;= 0, REPT(" ",SOURCE!$U$2-LEN(SOURCE!F301)+2), "")&amp;"("&amp;
      SUBSTITUTE(TEXT(SOURCE!G301,"??0"),"  ","")&amp;" &lt;&lt; TAM_MAX_BITS) |"&amp; IF(SOURCE!$V$2-3 &gt;= 0, REPT(" ",MAX(1,SOURCE!$V$2-5+4+1-1-LEN(  IF(ISTEXT(SOURCE!H301),SOURCE!H301,  SUBSTITUTE(SUBSTITUTE(TEXT(SOURCE!H301,"????0"),"  ","")," ",""))   ))), "")&amp;
       IF(ISTEXT(SOURCE!H301),SOURCE!H301, SUBSTITUTE(SUBSTITUTE(TEXT(SOURCE!H301,"????0"),"  ","")," ",""))   &amp;","&amp; IF(SOURCE!$W$2-3 &gt;= 0, REPT(" ",SOURCE!$W$2-3-5), "")&amp;
      SOURCE!I301&amp;
" | "&amp; IF(SOURCE!$X$2-LEN(SOURCE!I301) &gt;= 0, REPT(" ",SOURCE!$X$2-LEN(SOURCE!I301)), "")&amp;
      SOURCE!J301&amp;      IF(SOURCE!$Y$2-LEN(SOURCE!J301) &gt;= 0, REPT(" ",SOURCE!$Y$2-LEN(SOURCE!J301)), "")&amp;
" | "&amp; IF(SOURCE!$X$2-LEN(SOURCE!I301) &gt;= 0, REPT(" ",SOURCE!$X$2-LEN(SOURCE!I301)), "")&amp;
      SOURCE!K301&amp;      IF(SOURCE!$Y$2-LEN(SOURCE!K301) &gt;= 0, REPT(" ",SOURCE!$Z$2-LEN(SOURCE!K301)), "")&amp;
" | "&amp; SOURCE!L301&amp;      IF(SOURCE!$AB$2-LEN(SOURCE!L301) &gt;= 0, REPT(" ",SOURCE!$AB$2-LEN(SOURCE!L301)), "")&amp;
" | "&amp; SOURCE!M301&amp;      IF(SOURCE!$AC$2-LEN(SOURCE!M301) &gt;= 0, REPT(" ",SOURCE!$AC$2-LEN(SOURCE!M301)),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CAT_FNCT | SLS_ENABLED   | US_ENABLED   | EIM_DISABLED | PTP_NONE         },</v>
      </c>
    </row>
    <row r="302" spans="1:1">
      <c r="A302" s="133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IF(SOURCE!$R$2-LEN(SOURCE!C302) &gt;= 0, REPT(" ",SOURCE!$R$2-LEN(SOURCE!C302)), "")&amp;
      SOURCE!D302&amp;", "&amp; IF(SOURCE!$S$2-LEN(SOURCE!D302) &gt;= 0, REPT(" ",SOURCE!$S$2-LEN(SOURCE!D302)), "")&amp;
      SOURCE!E302&amp;", "&amp; IF(SOURCE!$T$2-LEN(SOURCE!E302) &gt;=0, REPT(" ",SOURCE!$T$2-LEN(SOURCE!E302)), "")&amp;
      SOURCE!F302&amp;", "&amp; IF(SOURCE!$U$2-LEN(SOURCE!F302) &gt;= 0, REPT(" ",SOURCE!$U$2-LEN(SOURCE!F302)+2), "")&amp;"("&amp;
      SUBSTITUTE(TEXT(SOURCE!G302,"??0"),"  ","")&amp;" &lt;&lt; TAM_MAX_BITS) |"&amp; IF(SOURCE!$V$2-3 &gt;= 0, REPT(" ",MAX(1,SOURCE!$V$2-5+4+1-1-LEN(  IF(ISTEXT(SOURCE!H302),SOURCE!H302,  SUBSTITUTE(SUBSTITUTE(TEXT(SOURCE!H302,"????0"),"  ","")," ",""))   ))), "")&amp;
       IF(ISTEXT(SOURCE!H302),SOURCE!H302, SUBSTITUTE(SUBSTITUTE(TEXT(SOURCE!H302,"????0"),"  ","")," ",""))   &amp;","&amp; IF(SOURCE!$W$2-3 &gt;= 0, REPT(" ",SOURCE!$W$2-3-5), "")&amp;
      SOURCE!I302&amp;
" | "&amp; IF(SOURCE!$X$2-LEN(SOURCE!I302) &gt;= 0, REPT(" ",SOURCE!$X$2-LEN(SOURCE!I302)), "")&amp;
      SOURCE!J302&amp;      IF(SOURCE!$Y$2-LEN(SOURCE!J302) &gt;= 0, REPT(" ",SOURCE!$Y$2-LEN(SOURCE!J302)), "")&amp;
" | "&amp; IF(SOURCE!$X$2-LEN(SOURCE!I302) &gt;= 0, REPT(" ",SOURCE!$X$2-LEN(SOURCE!I302)), "")&amp;
      SOURCE!K302&amp;      IF(SOURCE!$Y$2-LEN(SOURCE!K302) &gt;= 0, REPT(" ",SOURCE!$Z$2-LEN(SOURCE!K302)), "")&amp;
" | "&amp; SOURCE!L302&amp;      IF(SOURCE!$AB$2-LEN(SOURCE!L302) &gt;= 0, REPT(" ",SOURCE!$AB$2-LEN(SOURCE!L302)), "")&amp;
" | "&amp; SOURCE!M302&amp;      IF(SOURCE!$AC$2-LEN(SOURCE!M302) &gt;= 0, REPT(" ",SOURCE!$AC$2-LEN(SOURCE!M302)),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CAT_FNCT | SLS_ENABLED   | US_ENABLED   | EIM_DISABLED | PTP_NONE         },</v>
      </c>
    </row>
    <row r="303" spans="1:1">
      <c r="A303" s="133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IF(SOURCE!$R$2-LEN(SOURCE!C303) &gt;= 0, REPT(" ",SOURCE!$R$2-LEN(SOURCE!C303)), "")&amp;
      SOURCE!D303&amp;", "&amp; IF(SOURCE!$S$2-LEN(SOURCE!D303) &gt;= 0, REPT(" ",SOURCE!$S$2-LEN(SOURCE!D303)), "")&amp;
      SOURCE!E303&amp;", "&amp; IF(SOURCE!$T$2-LEN(SOURCE!E303) &gt;=0, REPT(" ",SOURCE!$T$2-LEN(SOURCE!E303)), "")&amp;
      SOURCE!F303&amp;", "&amp; IF(SOURCE!$U$2-LEN(SOURCE!F303) &gt;= 0, REPT(" ",SOURCE!$U$2-LEN(SOURCE!F303)+2), "")&amp;"("&amp;
      SUBSTITUTE(TEXT(SOURCE!G303,"??0"),"  ","")&amp;" &lt;&lt; TAM_MAX_BITS) |"&amp; IF(SOURCE!$V$2-3 &gt;= 0, REPT(" ",MAX(1,SOURCE!$V$2-5+4+1-1-LEN(  IF(ISTEXT(SOURCE!H303),SOURCE!H303,  SUBSTITUTE(SUBSTITUTE(TEXT(SOURCE!H303,"????0"),"  ","")," ",""))   ))), "")&amp;
       IF(ISTEXT(SOURCE!H303),SOURCE!H303, SUBSTITUTE(SUBSTITUTE(TEXT(SOURCE!H303,"????0"),"  ","")," ",""))   &amp;","&amp; IF(SOURCE!$W$2-3 &gt;= 0, REPT(" ",SOURCE!$W$2-3-5), "")&amp;
      SOURCE!I303&amp;
" | "&amp; IF(SOURCE!$X$2-LEN(SOURCE!I303) &gt;= 0, REPT(" ",SOURCE!$X$2-LEN(SOURCE!I303)), "")&amp;
      SOURCE!J303&amp;      IF(SOURCE!$Y$2-LEN(SOURCE!J303) &gt;= 0, REPT(" ",SOURCE!$Y$2-LEN(SOURCE!J303)), "")&amp;
" | "&amp; IF(SOURCE!$X$2-LEN(SOURCE!I303) &gt;= 0, REPT(" ",SOURCE!$X$2-LEN(SOURCE!I303)), "")&amp;
      SOURCE!K303&amp;      IF(SOURCE!$Y$2-LEN(SOURCE!K303) &gt;= 0, REPT(" ",SOURCE!$Z$2-LEN(SOURCE!K303)), "")&amp;
" | "&amp; SOURCE!L303&amp;      IF(SOURCE!$AB$2-LEN(SOURCE!L303) &gt;= 0, REPT(" ",SOURCE!$AB$2-LEN(SOURCE!L303)), "")&amp;
" | "&amp; SOURCE!M303&amp;      IF(SOURCE!$AC$2-LEN(SOURCE!M303) &gt;= 0, REPT(" ",SOURCE!$AC$2-LEN(SOURCE!M303)),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CAT_FNCT | SLS_ENABLED   | US_ENABLED   | EIM_DISABLED | PTP_NONE         },</v>
      </c>
    </row>
    <row r="304" spans="1:1">
      <c r="A304" s="133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IF(SOURCE!$R$2-LEN(SOURCE!C304) &gt;= 0, REPT(" ",SOURCE!$R$2-LEN(SOURCE!C304)), "")&amp;
      SOURCE!D304&amp;", "&amp; IF(SOURCE!$S$2-LEN(SOURCE!D304) &gt;= 0, REPT(" ",SOURCE!$S$2-LEN(SOURCE!D304)), "")&amp;
      SOURCE!E304&amp;", "&amp; IF(SOURCE!$T$2-LEN(SOURCE!E304) &gt;=0, REPT(" ",SOURCE!$T$2-LEN(SOURCE!E304)), "")&amp;
      SOURCE!F304&amp;", "&amp; IF(SOURCE!$U$2-LEN(SOURCE!F304) &gt;= 0, REPT(" ",SOURCE!$U$2-LEN(SOURCE!F304)+2), "")&amp;"("&amp;
      SUBSTITUTE(TEXT(SOURCE!G304,"??0"),"  ","")&amp;" &lt;&lt; TAM_MAX_BITS) |"&amp; IF(SOURCE!$V$2-3 &gt;= 0, REPT(" ",MAX(1,SOURCE!$V$2-5+4+1-1-LEN(  IF(ISTEXT(SOURCE!H304),SOURCE!H304,  SUBSTITUTE(SUBSTITUTE(TEXT(SOURCE!H304,"????0"),"  ","")," ",""))   ))), "")&amp;
       IF(ISTEXT(SOURCE!H304),SOURCE!H304, SUBSTITUTE(SUBSTITUTE(TEXT(SOURCE!H304,"????0"),"  ","")," ",""))   &amp;","&amp; IF(SOURCE!$W$2-3 &gt;= 0, REPT(" ",SOURCE!$W$2-3-5), "")&amp;
      SOURCE!I304&amp;
" | "&amp; IF(SOURCE!$X$2-LEN(SOURCE!I304) &gt;= 0, REPT(" ",SOURCE!$X$2-LEN(SOURCE!I304)), "")&amp;
      SOURCE!J304&amp;      IF(SOURCE!$Y$2-LEN(SOURCE!J304) &gt;= 0, REPT(" ",SOURCE!$Y$2-LEN(SOURCE!J304)), "")&amp;
" | "&amp; IF(SOURCE!$X$2-LEN(SOURCE!I304) &gt;= 0, REPT(" ",SOURCE!$X$2-LEN(SOURCE!I304)), "")&amp;
      SOURCE!K304&amp;      IF(SOURCE!$Y$2-LEN(SOURCE!K304) &gt;= 0, REPT(" ",SOURCE!$Z$2-LEN(SOURCE!K304)), "")&amp;
" | "&amp; SOURCE!L304&amp;      IF(SOURCE!$AB$2-LEN(SOURCE!L304) &gt;= 0, REPT(" ",SOURCE!$AB$2-LEN(SOURCE!L304)), "")&amp;
" | "&amp; SOURCE!M304&amp;      IF(SOURCE!$AC$2-LEN(SOURCE!M304) &gt;= 0, REPT(" ",SOURCE!$AC$2-LEN(SOURCE!M304)),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CAT_FNCT | SLS_ENABLED   | US_ENABLED   | EIM_DISABLED | PTP_NONE         },</v>
      </c>
    </row>
    <row r="305" spans="1:1">
      <c r="A305" s="133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IF(SOURCE!$R$2-LEN(SOURCE!C305) &gt;= 0, REPT(" ",SOURCE!$R$2-LEN(SOURCE!C305)), "")&amp;
      SOURCE!D305&amp;", "&amp; IF(SOURCE!$S$2-LEN(SOURCE!D305) &gt;= 0, REPT(" ",SOURCE!$S$2-LEN(SOURCE!D305)), "")&amp;
      SOURCE!E305&amp;", "&amp; IF(SOURCE!$T$2-LEN(SOURCE!E305) &gt;=0, REPT(" ",SOURCE!$T$2-LEN(SOURCE!E305)), "")&amp;
      SOURCE!F305&amp;", "&amp; IF(SOURCE!$U$2-LEN(SOURCE!F305) &gt;= 0, REPT(" ",SOURCE!$U$2-LEN(SOURCE!F305)+2), "")&amp;"("&amp;
      SUBSTITUTE(TEXT(SOURCE!G305,"??0"),"  ","")&amp;" &lt;&lt; TAM_MAX_BITS) |"&amp; IF(SOURCE!$V$2-3 &gt;= 0, REPT(" ",MAX(1,SOURCE!$V$2-5+4+1-1-LEN(  IF(ISTEXT(SOURCE!H305),SOURCE!H305,  SUBSTITUTE(SUBSTITUTE(TEXT(SOURCE!H305,"????0"),"  ","")," ",""))   ))), "")&amp;
       IF(ISTEXT(SOURCE!H305),SOURCE!H305, SUBSTITUTE(SUBSTITUTE(TEXT(SOURCE!H305,"????0"),"  ","")," ",""))   &amp;","&amp; IF(SOURCE!$W$2-3 &gt;= 0, REPT(" ",SOURCE!$W$2-3-5), "")&amp;
      SOURCE!I305&amp;
" | "&amp; IF(SOURCE!$X$2-LEN(SOURCE!I305) &gt;= 0, REPT(" ",SOURCE!$X$2-LEN(SOURCE!I305)), "")&amp;
      SOURCE!J305&amp;      IF(SOURCE!$Y$2-LEN(SOURCE!J305) &gt;= 0, REPT(" ",SOURCE!$Y$2-LEN(SOURCE!J305)), "")&amp;
" | "&amp; IF(SOURCE!$X$2-LEN(SOURCE!I305) &gt;= 0, REPT(" ",SOURCE!$X$2-LEN(SOURCE!I305)), "")&amp;
      SOURCE!K305&amp;      IF(SOURCE!$Y$2-LEN(SOURCE!K305) &gt;= 0, REPT(" ",SOURCE!$Z$2-LEN(SOURCE!K305)), "")&amp;
" | "&amp; SOURCE!L305&amp;      IF(SOURCE!$AB$2-LEN(SOURCE!L305) &gt;= 0, REPT(" ",SOURCE!$AB$2-LEN(SOURCE!L305)), "")&amp;
" | "&amp; SOURCE!M305&amp;      IF(SOURCE!$AC$2-LEN(SOURCE!M305) &gt;= 0, REPT(" ",SOURCE!$AC$2-LEN(SOURCE!M305)),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CAT_FNCT | SLS_ENABLED   | US_ENABLED   | EIM_DISABLED | PTP_NONE         },</v>
      </c>
    </row>
    <row r="306" spans="1:1">
      <c r="A306" s="133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IF(SOURCE!$R$2-LEN(SOURCE!C306) &gt;= 0, REPT(" ",SOURCE!$R$2-LEN(SOURCE!C306)), "")&amp;
      SOURCE!D306&amp;", "&amp; IF(SOURCE!$S$2-LEN(SOURCE!D306) &gt;= 0, REPT(" ",SOURCE!$S$2-LEN(SOURCE!D306)), "")&amp;
      SOURCE!E306&amp;", "&amp; IF(SOURCE!$T$2-LEN(SOURCE!E306) &gt;=0, REPT(" ",SOURCE!$T$2-LEN(SOURCE!E306)), "")&amp;
      SOURCE!F306&amp;", "&amp; IF(SOURCE!$U$2-LEN(SOURCE!F306) &gt;= 0, REPT(" ",SOURCE!$U$2-LEN(SOURCE!F306)+2), "")&amp;"("&amp;
      SUBSTITUTE(TEXT(SOURCE!G306,"??0"),"  ","")&amp;" &lt;&lt; TAM_MAX_BITS) |"&amp; IF(SOURCE!$V$2-3 &gt;= 0, REPT(" ",MAX(1,SOURCE!$V$2-5+4+1-1-LEN(  IF(ISTEXT(SOURCE!H306),SOURCE!H306,  SUBSTITUTE(SUBSTITUTE(TEXT(SOURCE!H306,"????0"),"  ","")," ",""))   ))), "")&amp;
       IF(ISTEXT(SOURCE!H306),SOURCE!H306, SUBSTITUTE(SUBSTITUTE(TEXT(SOURCE!H306,"????0"),"  ","")," ",""))   &amp;","&amp; IF(SOURCE!$W$2-3 &gt;= 0, REPT(" ",SOURCE!$W$2-3-5), "")&amp;
      SOURCE!I306&amp;
" | "&amp; IF(SOURCE!$X$2-LEN(SOURCE!I306) &gt;= 0, REPT(" ",SOURCE!$X$2-LEN(SOURCE!I306)), "")&amp;
      SOURCE!J306&amp;      IF(SOURCE!$Y$2-LEN(SOURCE!J306) &gt;= 0, REPT(" ",SOURCE!$Y$2-LEN(SOURCE!J306)), "")&amp;
" | "&amp; IF(SOURCE!$X$2-LEN(SOURCE!I306) &gt;= 0, REPT(" ",SOURCE!$X$2-LEN(SOURCE!I306)), "")&amp;
      SOURCE!K306&amp;      IF(SOURCE!$Y$2-LEN(SOURCE!K306) &gt;= 0, REPT(" ",SOURCE!$Z$2-LEN(SOURCE!K306)), "")&amp;
" | "&amp; SOURCE!L306&amp;      IF(SOURCE!$AB$2-LEN(SOURCE!L306) &gt;= 0, REPT(" ",SOURCE!$AB$2-LEN(SOURCE!L306)), "")&amp;
" | "&amp; SOURCE!M306&amp;      IF(SOURCE!$AC$2-LEN(SOURCE!M306) &gt;= 0, REPT(" ",SOURCE!$AC$2-LEN(SOURCE!M306)),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CAT_FNCT | SLS_ENABLED   | US_ENABLED   | EIM_DISABLED | PTP_NONE         },</v>
      </c>
    </row>
    <row r="307" spans="1:1">
      <c r="A307" s="133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IF(SOURCE!$R$2-LEN(SOURCE!C307) &gt;= 0, REPT(" ",SOURCE!$R$2-LEN(SOURCE!C307)), "")&amp;
      SOURCE!D307&amp;", "&amp; IF(SOURCE!$S$2-LEN(SOURCE!D307) &gt;= 0, REPT(" ",SOURCE!$S$2-LEN(SOURCE!D307)), "")&amp;
      SOURCE!E307&amp;", "&amp; IF(SOURCE!$T$2-LEN(SOURCE!E307) &gt;=0, REPT(" ",SOURCE!$T$2-LEN(SOURCE!E307)), "")&amp;
      SOURCE!F307&amp;", "&amp; IF(SOURCE!$U$2-LEN(SOURCE!F307) &gt;= 0, REPT(" ",SOURCE!$U$2-LEN(SOURCE!F307)+2), "")&amp;"("&amp;
      SUBSTITUTE(TEXT(SOURCE!G307,"??0"),"  ","")&amp;" &lt;&lt; TAM_MAX_BITS) |"&amp; IF(SOURCE!$V$2-3 &gt;= 0, REPT(" ",MAX(1,SOURCE!$V$2-5+4+1-1-LEN(  IF(ISTEXT(SOURCE!H307),SOURCE!H307,  SUBSTITUTE(SUBSTITUTE(TEXT(SOURCE!H307,"????0"),"  ","")," ",""))   ))), "")&amp;
       IF(ISTEXT(SOURCE!H307),SOURCE!H307, SUBSTITUTE(SUBSTITUTE(TEXT(SOURCE!H307,"????0"),"  ","")," ",""))   &amp;","&amp; IF(SOURCE!$W$2-3 &gt;= 0, REPT(" ",SOURCE!$W$2-3-5), "")&amp;
      SOURCE!I307&amp;
" | "&amp; IF(SOURCE!$X$2-LEN(SOURCE!I307) &gt;= 0, REPT(" ",SOURCE!$X$2-LEN(SOURCE!I307)), "")&amp;
      SOURCE!J307&amp;      IF(SOURCE!$Y$2-LEN(SOURCE!J307) &gt;= 0, REPT(" ",SOURCE!$Y$2-LEN(SOURCE!J307)), "")&amp;
" | "&amp; IF(SOURCE!$X$2-LEN(SOURCE!I307) &gt;= 0, REPT(" ",SOURCE!$X$2-LEN(SOURCE!I307)), "")&amp;
      SOURCE!K307&amp;      IF(SOURCE!$Y$2-LEN(SOURCE!K307) &gt;= 0, REPT(" ",SOURCE!$Z$2-LEN(SOURCE!K307)), "")&amp;
" | "&amp; SOURCE!L307&amp;      IF(SOURCE!$AB$2-LEN(SOURCE!L307) &gt;= 0, REPT(" ",SOURCE!$AB$2-LEN(SOURCE!L307)), "")&amp;
" | "&amp; SOURCE!M307&amp;      IF(SOURCE!$AC$2-LEN(SOURCE!M307) &gt;= 0, REPT(" ",SOURCE!$AC$2-LEN(SOURCE!M307)),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CAT_FNCT | SLS_ENABLED   | US_ENABLED   | EIM_DISABLED | PTP_NONE         },</v>
      </c>
    </row>
    <row r="308" spans="1:1">
      <c r="A308" s="133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IF(SOURCE!$R$2-LEN(SOURCE!C308) &gt;= 0, REPT(" ",SOURCE!$R$2-LEN(SOURCE!C308)), "")&amp;
      SOURCE!D308&amp;", "&amp; IF(SOURCE!$S$2-LEN(SOURCE!D308) &gt;= 0, REPT(" ",SOURCE!$S$2-LEN(SOURCE!D308)), "")&amp;
      SOURCE!E308&amp;", "&amp; IF(SOURCE!$T$2-LEN(SOURCE!E308) &gt;=0, REPT(" ",SOURCE!$T$2-LEN(SOURCE!E308)), "")&amp;
      SOURCE!F308&amp;", "&amp; IF(SOURCE!$U$2-LEN(SOURCE!F308) &gt;= 0, REPT(" ",SOURCE!$U$2-LEN(SOURCE!F308)+2), "")&amp;"("&amp;
      SUBSTITUTE(TEXT(SOURCE!G308,"??0"),"  ","")&amp;" &lt;&lt; TAM_MAX_BITS) |"&amp; IF(SOURCE!$V$2-3 &gt;= 0, REPT(" ",MAX(1,SOURCE!$V$2-5+4+1-1-LEN(  IF(ISTEXT(SOURCE!H308),SOURCE!H308,  SUBSTITUTE(SUBSTITUTE(TEXT(SOURCE!H308,"????0"),"  ","")," ",""))   ))), "")&amp;
       IF(ISTEXT(SOURCE!H308),SOURCE!H308, SUBSTITUTE(SUBSTITUTE(TEXT(SOURCE!H308,"????0"),"  ","")," ",""))   &amp;","&amp; IF(SOURCE!$W$2-3 &gt;= 0, REPT(" ",SOURCE!$W$2-3-5), "")&amp;
      SOURCE!I308&amp;
" | "&amp; IF(SOURCE!$X$2-LEN(SOURCE!I308) &gt;= 0, REPT(" ",SOURCE!$X$2-LEN(SOURCE!I308)), "")&amp;
      SOURCE!J308&amp;      IF(SOURCE!$Y$2-LEN(SOURCE!J308) &gt;= 0, REPT(" ",SOURCE!$Y$2-LEN(SOURCE!J308)), "")&amp;
" | "&amp; IF(SOURCE!$X$2-LEN(SOURCE!I308) &gt;= 0, REPT(" ",SOURCE!$X$2-LEN(SOURCE!I308)), "")&amp;
      SOURCE!K308&amp;      IF(SOURCE!$Y$2-LEN(SOURCE!K308) &gt;= 0, REPT(" ",SOURCE!$Z$2-LEN(SOURCE!K308)), "")&amp;
" | "&amp; SOURCE!L308&amp;      IF(SOURCE!$AB$2-LEN(SOURCE!L308) &gt;= 0, REPT(" ",SOURCE!$AB$2-LEN(SOURCE!L308)), "")&amp;
" | "&amp; SOURCE!M308&amp;      IF(SOURCE!$AC$2-LEN(SOURCE!M308) &gt;= 0, REPT(" ",SOURCE!$AC$2-LEN(SOURCE!M308)), "")&amp;
      "},"&amp;IF(SOURCE!O308&lt;&gt;"",""&amp;SOURCE!O308,"")
 )
)
)</f>
        <v>/*  296 */  { fnCvtShortcwtKg,              divide,                      "kg" STD_RIGHT_ARROW "scw",                    "kg " STD_RIGHT_ARROW,                         (0 &lt;&lt; TAM_MAX_BITS) |     0, CAT_FNCT | SLS_ENABLED   | US_ENABLED   | EIM_DISABLED | PTP_NONE         },</v>
      </c>
    </row>
    <row r="309" spans="1:1">
      <c r="A309" s="133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IF(SOURCE!$R$2-LEN(SOURCE!C309) &gt;= 0, REPT(" ",SOURCE!$R$2-LEN(SOURCE!C309)), "")&amp;
      SOURCE!D309&amp;", "&amp; IF(SOURCE!$S$2-LEN(SOURCE!D309) &gt;= 0, REPT(" ",SOURCE!$S$2-LEN(SOURCE!D309)), "")&amp;
      SOURCE!E309&amp;", "&amp; IF(SOURCE!$T$2-LEN(SOURCE!E309) &gt;=0, REPT(" ",SOURCE!$T$2-LEN(SOURCE!E309)), "")&amp;
      SOURCE!F309&amp;", "&amp; IF(SOURCE!$U$2-LEN(SOURCE!F309) &gt;= 0, REPT(" ",SOURCE!$U$2-LEN(SOURCE!F309)+2), "")&amp;"("&amp;
      SUBSTITUTE(TEXT(SOURCE!G309,"??0"),"  ","")&amp;" &lt;&lt; TAM_MAX_BITS) |"&amp; IF(SOURCE!$V$2-3 &gt;= 0, REPT(" ",MAX(1,SOURCE!$V$2-5+4+1-1-LEN(  IF(ISTEXT(SOURCE!H309),SOURCE!H309,  SUBSTITUTE(SUBSTITUTE(TEXT(SOURCE!H309,"????0"),"  ","")," ",""))   ))), "")&amp;
       IF(ISTEXT(SOURCE!H309),SOURCE!H309, SUBSTITUTE(SUBSTITUTE(TEXT(SOURCE!H309,"????0"),"  ","")," ",""))   &amp;","&amp; IF(SOURCE!$W$2-3 &gt;= 0, REPT(" ",SOURCE!$W$2-3-5), "")&amp;
      SOURCE!I309&amp;
" | "&amp; IF(SOURCE!$X$2-LEN(SOURCE!I309) &gt;= 0, REPT(" ",SOURCE!$X$2-LEN(SOURCE!I309)), "")&amp;
      SOURCE!J309&amp;      IF(SOURCE!$Y$2-LEN(SOURCE!J309) &gt;= 0, REPT(" ",SOURCE!$Y$2-LEN(SOURCE!J309)), "")&amp;
" | "&amp; IF(SOURCE!$X$2-LEN(SOURCE!I309) &gt;= 0, REPT(" ",SOURCE!$X$2-LEN(SOURCE!I309)), "")&amp;
      SOURCE!K309&amp;      IF(SOURCE!$Y$2-LEN(SOURCE!K309) &gt;= 0, REPT(" ",SOURCE!$Z$2-LEN(SOURCE!K309)), "")&amp;
" | "&amp; SOURCE!L309&amp;      IF(SOURCE!$AB$2-LEN(SOURCE!L309) &gt;= 0, REPT(" ",SOURCE!$AB$2-LEN(SOURCE!L309)), "")&amp;
" | "&amp; SOURCE!M309&amp;      IF(SOURCE!$AC$2-LEN(SOURCE!M309) &gt;= 0, REPT(" ",SOURCE!$AC$2-LEN(SOURCE!M309)), "")&amp;
      "},"&amp;IF(SOURCE!O309&lt;&gt;"",""&amp;SOURCE!O309,"")
 )
)
)</f>
        <v>/*  297 */  { fnCvtShortcwtKg,              divide,                      "kg" STD_RIGHT_ARROW "scw",                    "sh.cwt",                                      (0 &lt;&lt; TAM_MAX_BITS) |     0, CAT_DUPL | SLS_ENABLED   | US_ENABLED   | EIM_DISABLED | PTP_NONE         },</v>
      </c>
    </row>
    <row r="310" spans="1:1">
      <c r="A310" s="133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IF(SOURCE!$R$2-LEN(SOURCE!C310) &gt;= 0, REPT(" ",SOURCE!$R$2-LEN(SOURCE!C310)), "")&amp;
      SOURCE!D310&amp;", "&amp; IF(SOURCE!$S$2-LEN(SOURCE!D310) &gt;= 0, REPT(" ",SOURCE!$S$2-LEN(SOURCE!D310)), "")&amp;
      SOURCE!E310&amp;", "&amp; IF(SOURCE!$T$2-LEN(SOURCE!E310) &gt;=0, REPT(" ",SOURCE!$T$2-LEN(SOURCE!E310)), "")&amp;
      SOURCE!F310&amp;", "&amp; IF(SOURCE!$U$2-LEN(SOURCE!F310) &gt;= 0, REPT(" ",SOURCE!$U$2-LEN(SOURCE!F310)+2), "")&amp;"("&amp;
      SUBSTITUTE(TEXT(SOURCE!G310,"??0"),"  ","")&amp;" &lt;&lt; TAM_MAX_BITS) |"&amp; IF(SOURCE!$V$2-3 &gt;= 0, REPT(" ",MAX(1,SOURCE!$V$2-5+4+1-1-LEN(  IF(ISTEXT(SOURCE!H310),SOURCE!H310,  SUBSTITUTE(SUBSTITUTE(TEXT(SOURCE!H310,"????0"),"  ","")," ",""))   ))), "")&amp;
       IF(ISTEXT(SOURCE!H310),SOURCE!H310, SUBSTITUTE(SUBSTITUTE(TEXT(SOURCE!H310,"????0"),"  ","")," ",""))   &amp;","&amp; IF(SOURCE!$W$2-3 &gt;= 0, REPT(" ",SOURCE!$W$2-3-5), "")&amp;
      SOURCE!I310&amp;
" | "&amp; IF(SOURCE!$X$2-LEN(SOURCE!I310) &gt;= 0, REPT(" ",SOURCE!$X$2-LEN(SOURCE!I310)), "")&amp;
      SOURCE!J310&amp;      IF(SOURCE!$Y$2-LEN(SOURCE!J310) &gt;= 0, REPT(" ",SOURCE!$Y$2-LEN(SOURCE!J310)), "")&amp;
" | "&amp; IF(SOURCE!$X$2-LEN(SOURCE!I310) &gt;= 0, REPT(" ",SOURCE!$X$2-LEN(SOURCE!I310)), "")&amp;
      SOURCE!K310&amp;      IF(SOURCE!$Y$2-LEN(SOURCE!K310) &gt;= 0, REPT(" ",SOURCE!$Z$2-LEN(SOURCE!K310)), "")&amp;
" | "&amp; SOURCE!L310&amp;      IF(SOURCE!$AB$2-LEN(SOURCE!L310) &gt;= 0, REPT(" ",SOURCE!$AB$2-LEN(SOURCE!L310)), "")&amp;
" | "&amp; SOURCE!M310&amp;      IF(SOURCE!$AC$2-LEN(SOURCE!M310) &gt;= 0, REPT(" ",SOURCE!$AC$2-LEN(SOURCE!M310)), "")&amp;
      "},"&amp;IF(SOURCE!O310&lt;&gt;"",""&amp;SOURCE!O310,"")
 )
)
)</f>
        <v>/*  298 */  { fnCvtShortcwtKg,              multiply,                    "scw" STD_RIGHT_ARROW "kg",                    "short",                                       (0 &lt;&lt; TAM_MAX_BITS) |     0, CAT_FNCT | SLS_ENABLED   | US_ENABLED   | EIM_DISABLED | PTP_NONE         },</v>
      </c>
    </row>
    <row r="311" spans="1:1">
      <c r="A311" s="133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IF(SOURCE!$R$2-LEN(SOURCE!C311) &gt;= 0, REPT(" ",SOURCE!$R$2-LEN(SOURCE!C311)), "")&amp;
      SOURCE!D311&amp;", "&amp; IF(SOURCE!$S$2-LEN(SOURCE!D311) &gt;= 0, REPT(" ",SOURCE!$S$2-LEN(SOURCE!D311)), "")&amp;
      SOURCE!E311&amp;", "&amp; IF(SOURCE!$T$2-LEN(SOURCE!E311) &gt;=0, REPT(" ",SOURCE!$T$2-LEN(SOURCE!E311)), "")&amp;
      SOURCE!F311&amp;", "&amp; IF(SOURCE!$U$2-LEN(SOURCE!F311) &gt;= 0, REPT(" ",SOURCE!$U$2-LEN(SOURCE!F311)+2), "")&amp;"("&amp;
      SUBSTITUTE(TEXT(SOURCE!G311,"??0"),"  ","")&amp;" &lt;&lt; TAM_MAX_BITS) |"&amp; IF(SOURCE!$V$2-3 &gt;= 0, REPT(" ",MAX(1,SOURCE!$V$2-5+4+1-1-LEN(  IF(ISTEXT(SOURCE!H311),SOURCE!H311,  SUBSTITUTE(SUBSTITUTE(TEXT(SOURCE!H311,"????0"),"  ","")," ",""))   ))), "")&amp;
       IF(ISTEXT(SOURCE!H311),SOURCE!H311, SUBSTITUTE(SUBSTITUTE(TEXT(SOURCE!H311,"????0"),"  ","")," ",""))   &amp;","&amp; IF(SOURCE!$W$2-3 &gt;= 0, REPT(" ",SOURCE!$W$2-3-5), "")&amp;
      SOURCE!I311&amp;
" | "&amp; IF(SOURCE!$X$2-LEN(SOURCE!I311) &gt;= 0, REPT(" ",SOURCE!$X$2-LEN(SOURCE!I311)), "")&amp;
      SOURCE!J311&amp;      IF(SOURCE!$Y$2-LEN(SOURCE!J311) &gt;= 0, REPT(" ",SOURCE!$Y$2-LEN(SOURCE!J311)), "")&amp;
" | "&amp; IF(SOURCE!$X$2-LEN(SOURCE!I311) &gt;= 0, REPT(" ",SOURCE!$X$2-LEN(SOURCE!I311)), "")&amp;
      SOURCE!K311&amp;      IF(SOURCE!$Y$2-LEN(SOURCE!K311) &gt;= 0, REPT(" ",SOURCE!$Z$2-LEN(SOURCE!K311)), "")&amp;
" | "&amp; SOURCE!L311&amp;      IF(SOURCE!$AB$2-LEN(SOURCE!L311) &gt;= 0, REPT(" ",SOURCE!$AB$2-LEN(SOURCE!L311)), "")&amp;
" | "&amp; SOURCE!M311&amp;      IF(SOURCE!$AC$2-LEN(SOURCE!M311) &gt;= 0, REPT(" ",SOURCE!$AC$2-LEN(SOURCE!M311)), "")&amp;
      "},"&amp;IF(SOURCE!O311&lt;&gt;"",""&amp;SOURCE!O311,"")
 )
)
)</f>
        <v>/*  299 */  { fnCvtShortcwtKg,              multiply,                    "scw" STD_RIGHT_ARROW "kg",                    "cwt" STD_RIGHT_ARROW "kg",                    (0 &lt;&lt; TAM_MAX_BITS) |     0, CAT_DUPL | SLS_ENABLED   | US_ENABLED   | EIM_DISABLED | PTP_NONE         },</v>
      </c>
    </row>
    <row r="312" spans="1:1">
      <c r="A312" s="133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IF(SOURCE!$R$2-LEN(SOURCE!C312) &gt;= 0, REPT(" ",SOURCE!$R$2-LEN(SOURCE!C312)), "")&amp;
      SOURCE!D312&amp;", "&amp; IF(SOURCE!$S$2-LEN(SOURCE!D312) &gt;= 0, REPT(" ",SOURCE!$S$2-LEN(SOURCE!D312)), "")&amp;
      SOURCE!E312&amp;", "&amp; IF(SOURCE!$T$2-LEN(SOURCE!E312) &gt;=0, REPT(" ",SOURCE!$T$2-LEN(SOURCE!E312)), "")&amp;
      SOURCE!F312&amp;", "&amp; IF(SOURCE!$U$2-LEN(SOURCE!F312) &gt;= 0, REPT(" ",SOURCE!$U$2-LEN(SOURCE!F312)+2), "")&amp;"("&amp;
      SUBSTITUTE(TEXT(SOURCE!G312,"??0"),"  ","")&amp;" &lt;&lt; TAM_MAX_BITS) |"&amp; IF(SOURCE!$V$2-3 &gt;= 0, REPT(" ",MAX(1,SOURCE!$V$2-5+4+1-1-LEN(  IF(ISTEXT(SOURCE!H312),SOURCE!H312,  SUBSTITUTE(SUBSTITUTE(TEXT(SOURCE!H312,"????0"),"  ","")," ",""))   ))), "")&amp;
       IF(ISTEXT(SOURCE!H312),SOURCE!H312, SUBSTITUTE(SUBSTITUTE(TEXT(SOURCE!H312,"????0"),"  ","")," ",""))   &amp;","&amp; IF(SOURCE!$W$2-3 &gt;= 0, REPT(" ",SOURCE!$W$2-3-5), "")&amp;
      SOURCE!I312&amp;
" | "&amp; IF(SOURCE!$X$2-LEN(SOURCE!I312) &gt;= 0, REPT(" ",SOURCE!$X$2-LEN(SOURCE!I312)), "")&amp;
      SOURCE!J312&amp;      IF(SOURCE!$Y$2-LEN(SOURCE!J312) &gt;= 0, REPT(" ",SOURCE!$Y$2-LEN(SOURCE!J312)), "")&amp;
" | "&amp; IF(SOURCE!$X$2-LEN(SOURCE!I312) &gt;= 0, REPT(" ",SOURCE!$X$2-LEN(SOURCE!I312)), "")&amp;
      SOURCE!K312&amp;      IF(SOURCE!$Y$2-LEN(SOURCE!K312) &gt;= 0, REPT(" ",SOURCE!$Z$2-LEN(SOURCE!K312)), "")&amp;
" | "&amp; SOURCE!L312&amp;      IF(SOURCE!$AB$2-LEN(SOURCE!L312) &gt;= 0, REPT(" ",SOURCE!$AB$2-LEN(SOURCE!L312)), "")&amp;
" | "&amp; SOURCE!M312&amp;      IF(SOURCE!$AC$2-LEN(SOURCE!M312) &gt;= 0, REPT(" ",SOURCE!$AC$2-LEN(SOURCE!M312)), "")&amp;
      "},"&amp;IF(SOURCE!O312&lt;&gt;"",""&amp;SOURCE!O312,"")
 )
)
)</f>
        <v>/*  300 */  { fnCvtStoneKg,                 divide,                      "kg" STD_RIGHT_ARROW "sto",                    "kg " STD_RIGHT_ARROW,                         (0 &lt;&lt; TAM_MAX_BITS) |     0, CAT_FNCT | SLS_ENABLED   | US_ENABLED   | EIM_DISABLED | PTP_NONE         },</v>
      </c>
    </row>
    <row r="313" spans="1:1">
      <c r="A313" s="133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IF(SOURCE!$R$2-LEN(SOURCE!C313) &gt;= 0, REPT(" ",SOURCE!$R$2-LEN(SOURCE!C313)), "")&amp;
      SOURCE!D313&amp;", "&amp; IF(SOURCE!$S$2-LEN(SOURCE!D313) &gt;= 0, REPT(" ",SOURCE!$S$2-LEN(SOURCE!D313)), "")&amp;
      SOURCE!E313&amp;", "&amp; IF(SOURCE!$T$2-LEN(SOURCE!E313) &gt;=0, REPT(" ",SOURCE!$T$2-LEN(SOURCE!E313)), "")&amp;
      SOURCE!F313&amp;", "&amp; IF(SOURCE!$U$2-LEN(SOURCE!F313) &gt;= 0, REPT(" ",SOURCE!$U$2-LEN(SOURCE!F313)+2), "")&amp;"("&amp;
      SUBSTITUTE(TEXT(SOURCE!G313,"??0"),"  ","")&amp;" &lt;&lt; TAM_MAX_BITS) |"&amp; IF(SOURCE!$V$2-3 &gt;= 0, REPT(" ",MAX(1,SOURCE!$V$2-5+4+1-1-LEN(  IF(ISTEXT(SOURCE!H313),SOURCE!H313,  SUBSTITUTE(SUBSTITUTE(TEXT(SOURCE!H313,"????0"),"  ","")," ",""))   ))), "")&amp;
       IF(ISTEXT(SOURCE!H313),SOURCE!H313, SUBSTITUTE(SUBSTITUTE(TEXT(SOURCE!H313,"????0"),"  ","")," ",""))   &amp;","&amp; IF(SOURCE!$W$2-3 &gt;= 0, REPT(" ",SOURCE!$W$2-3-5), "")&amp;
      SOURCE!I313&amp;
" | "&amp; IF(SOURCE!$X$2-LEN(SOURCE!I313) &gt;= 0, REPT(" ",SOURCE!$X$2-LEN(SOURCE!I313)), "")&amp;
      SOURCE!J313&amp;      IF(SOURCE!$Y$2-LEN(SOURCE!J313) &gt;= 0, REPT(" ",SOURCE!$Y$2-LEN(SOURCE!J313)), "")&amp;
" | "&amp; IF(SOURCE!$X$2-LEN(SOURCE!I313) &gt;= 0, REPT(" ",SOURCE!$X$2-LEN(SOURCE!I313)), "")&amp;
      SOURCE!K313&amp;      IF(SOURCE!$Y$2-LEN(SOURCE!K313) &gt;= 0, REPT(" ",SOURCE!$Z$2-LEN(SOURCE!K313)), "")&amp;
" | "&amp; SOURCE!L313&amp;      IF(SOURCE!$AB$2-LEN(SOURCE!L313) &gt;= 0, REPT(" ",SOURCE!$AB$2-LEN(SOURCE!L313)), "")&amp;
" | "&amp; SOURCE!M313&amp;      IF(SOURCE!$AC$2-LEN(SOURCE!M313) &gt;= 0, REPT(" ",SOURCE!$AC$2-LEN(SOURCE!M313)), "")&amp;
      "},"&amp;IF(SOURCE!O313&lt;&gt;"",""&amp;SOURCE!O313,"")
 )
)
)</f>
        <v>/*  301 */  { fnCvtStoneKg,                 divide,                      "kg" STD_RIGHT_ARROW "sto",                    "stone",                                       (0 &lt;&lt; TAM_MAX_BITS) |     0, CAT_DUPL | SLS_ENABLED   | US_ENABLED   | EIM_DISABLED | PTP_NONE         },</v>
      </c>
    </row>
    <row r="314" spans="1:1">
      <c r="A314" s="133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IF(SOURCE!$R$2-LEN(SOURCE!C314) &gt;= 0, REPT(" ",SOURCE!$R$2-LEN(SOURCE!C314)), "")&amp;
      SOURCE!D314&amp;", "&amp; IF(SOURCE!$S$2-LEN(SOURCE!D314) &gt;= 0, REPT(" ",SOURCE!$S$2-LEN(SOURCE!D314)), "")&amp;
      SOURCE!E314&amp;", "&amp; IF(SOURCE!$T$2-LEN(SOURCE!E314) &gt;=0, REPT(" ",SOURCE!$T$2-LEN(SOURCE!E314)), "")&amp;
      SOURCE!F314&amp;", "&amp; IF(SOURCE!$U$2-LEN(SOURCE!F314) &gt;= 0, REPT(" ",SOURCE!$U$2-LEN(SOURCE!F314)+2), "")&amp;"("&amp;
      SUBSTITUTE(TEXT(SOURCE!G314,"??0"),"  ","")&amp;" &lt;&lt; TAM_MAX_BITS) |"&amp; IF(SOURCE!$V$2-3 &gt;= 0, REPT(" ",MAX(1,SOURCE!$V$2-5+4+1-1-LEN(  IF(ISTEXT(SOURCE!H314),SOURCE!H314,  SUBSTITUTE(SUBSTITUTE(TEXT(SOURCE!H314,"????0"),"  ","")," ",""))   ))), "")&amp;
       IF(ISTEXT(SOURCE!H314),SOURCE!H314, SUBSTITUTE(SUBSTITUTE(TEXT(SOURCE!H314,"????0"),"  ","")," ",""))   &amp;","&amp; IF(SOURCE!$W$2-3 &gt;= 0, REPT(" ",SOURCE!$W$2-3-5), "")&amp;
      SOURCE!I314&amp;
" | "&amp; IF(SOURCE!$X$2-LEN(SOURCE!I314) &gt;= 0, REPT(" ",SOURCE!$X$2-LEN(SOURCE!I314)), "")&amp;
      SOURCE!J314&amp;      IF(SOURCE!$Y$2-LEN(SOURCE!J314) &gt;= 0, REPT(" ",SOURCE!$Y$2-LEN(SOURCE!J314)), "")&amp;
" | "&amp; IF(SOURCE!$X$2-LEN(SOURCE!I314) &gt;= 0, REPT(" ",SOURCE!$X$2-LEN(SOURCE!I314)), "")&amp;
      SOURCE!K314&amp;      IF(SOURCE!$Y$2-LEN(SOURCE!K314) &gt;= 0, REPT(" ",SOURCE!$Z$2-LEN(SOURCE!K314)), "")&amp;
" | "&amp; SOURCE!L314&amp;      IF(SOURCE!$AB$2-LEN(SOURCE!L314) &gt;= 0, REPT(" ",SOURCE!$AB$2-LEN(SOURCE!L314)), "")&amp;
" | "&amp; SOURCE!M314&amp;      IF(SOURCE!$AC$2-LEN(SOURCE!M314) &gt;= 0, REPT(" ",SOURCE!$AC$2-LEN(SOURCE!M314)), "")&amp;
      "},"&amp;IF(SOURCE!O314&lt;&gt;"",""&amp;SOURCE!O314,"")
 )
)
)</f>
        <v>/*  302 */  { fnCvtStoneKg,                 multiply,                    "sto" STD_RIGHT_ARROW "kg",                    "stone",                                       (0 &lt;&lt; TAM_MAX_BITS) |     0, CAT_FNCT | SLS_ENABLED   | US_ENABLED   | EIM_DISABLED | PTP_NONE         },</v>
      </c>
    </row>
    <row r="315" spans="1:1">
      <c r="A315" s="133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IF(SOURCE!$R$2-LEN(SOURCE!C315) &gt;= 0, REPT(" ",SOURCE!$R$2-LEN(SOURCE!C315)), "")&amp;
      SOURCE!D315&amp;", "&amp; IF(SOURCE!$S$2-LEN(SOURCE!D315) &gt;= 0, REPT(" ",SOURCE!$S$2-LEN(SOURCE!D315)), "")&amp;
      SOURCE!E315&amp;", "&amp; IF(SOURCE!$T$2-LEN(SOURCE!E315) &gt;=0, REPT(" ",SOURCE!$T$2-LEN(SOURCE!E315)), "")&amp;
      SOURCE!F315&amp;", "&amp; IF(SOURCE!$U$2-LEN(SOURCE!F315) &gt;= 0, REPT(" ",SOURCE!$U$2-LEN(SOURCE!F315)+2), "")&amp;"("&amp;
      SUBSTITUTE(TEXT(SOURCE!G315,"??0"),"  ","")&amp;" &lt;&lt; TAM_MAX_BITS) |"&amp; IF(SOURCE!$V$2-3 &gt;= 0, REPT(" ",MAX(1,SOURCE!$V$2-5+4+1-1-LEN(  IF(ISTEXT(SOURCE!H315),SOURCE!H315,  SUBSTITUTE(SUBSTITUTE(TEXT(SOURCE!H315,"????0"),"  ","")," ",""))   ))), "")&amp;
       IF(ISTEXT(SOURCE!H315),SOURCE!H315, SUBSTITUTE(SUBSTITUTE(TEXT(SOURCE!H315,"????0"),"  ","")," ",""))   &amp;","&amp; IF(SOURCE!$W$2-3 &gt;= 0, REPT(" ",SOURCE!$W$2-3-5), "")&amp;
      SOURCE!I315&amp;
" | "&amp; IF(SOURCE!$X$2-LEN(SOURCE!I315) &gt;= 0, REPT(" ",SOURCE!$X$2-LEN(SOURCE!I315)), "")&amp;
      SOURCE!J315&amp;      IF(SOURCE!$Y$2-LEN(SOURCE!J315) &gt;= 0, REPT(" ",SOURCE!$Y$2-LEN(SOURCE!J315)), "")&amp;
" | "&amp; IF(SOURCE!$X$2-LEN(SOURCE!I315) &gt;= 0, REPT(" ",SOURCE!$X$2-LEN(SOURCE!I315)), "")&amp;
      SOURCE!K315&amp;      IF(SOURCE!$Y$2-LEN(SOURCE!K315) &gt;= 0, REPT(" ",SOURCE!$Z$2-LEN(SOURCE!K315)), "")&amp;
" | "&amp; SOURCE!L315&amp;      IF(SOURCE!$AB$2-LEN(SOURCE!L315) &gt;= 0, REPT(" ",SOURCE!$AB$2-LEN(SOURCE!L315)), "")&amp;
" | "&amp; SOURCE!M315&amp;      IF(SOURCE!$AC$2-LEN(SOURCE!M315) &gt;= 0, REPT(" ",SOURCE!$AC$2-LEN(SOURCE!M315)), "")&amp;
      "},"&amp;IF(SOURCE!O315&lt;&gt;"",""&amp;SOURCE!O315,"")
 )
)
)</f>
        <v>/*  303 */  { fnCvtStoneKg,                 multiply,                    "sto" STD_RIGHT_ARROW "kg",                    STD_RIGHT_ARROW " kg",                         (0 &lt;&lt; TAM_MAX_BITS) |     0, CAT_DUPL | SLS_ENABLED   | US_ENABLED   | EIM_DISABLED | PTP_NONE         },</v>
      </c>
    </row>
    <row r="316" spans="1:1">
      <c r="A316" s="133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IF(SOURCE!$R$2-LEN(SOURCE!C316) &gt;= 0, REPT(" ",SOURCE!$R$2-LEN(SOURCE!C316)), "")&amp;
      SOURCE!D316&amp;", "&amp; IF(SOURCE!$S$2-LEN(SOURCE!D316) &gt;= 0, REPT(" ",SOURCE!$S$2-LEN(SOURCE!D316)), "")&amp;
      SOURCE!E316&amp;", "&amp; IF(SOURCE!$T$2-LEN(SOURCE!E316) &gt;=0, REPT(" ",SOURCE!$T$2-LEN(SOURCE!E316)), "")&amp;
      SOURCE!F316&amp;", "&amp; IF(SOURCE!$U$2-LEN(SOURCE!F316) &gt;= 0, REPT(" ",SOURCE!$U$2-LEN(SOURCE!F316)+2), "")&amp;"("&amp;
      SUBSTITUTE(TEXT(SOURCE!G316,"??0"),"  ","")&amp;" &lt;&lt; TAM_MAX_BITS) |"&amp; IF(SOURCE!$V$2-3 &gt;= 0, REPT(" ",MAX(1,SOURCE!$V$2-5+4+1-1-LEN(  IF(ISTEXT(SOURCE!H316),SOURCE!H316,  SUBSTITUTE(SUBSTITUTE(TEXT(SOURCE!H316,"????0"),"  ","")," ",""))   ))), "")&amp;
       IF(ISTEXT(SOURCE!H316),SOURCE!H316, SUBSTITUTE(SUBSTITUTE(TEXT(SOURCE!H316,"????0"),"  ","")," ",""))   &amp;","&amp; IF(SOURCE!$W$2-3 &gt;= 0, REPT(" ",SOURCE!$W$2-3-5), "")&amp;
      SOURCE!I316&amp;
" | "&amp; IF(SOURCE!$X$2-LEN(SOURCE!I316) &gt;= 0, REPT(" ",SOURCE!$X$2-LEN(SOURCE!I316)), "")&amp;
      SOURCE!J316&amp;      IF(SOURCE!$Y$2-LEN(SOURCE!J316) &gt;= 0, REPT(" ",SOURCE!$Y$2-LEN(SOURCE!J316)), "")&amp;
" | "&amp; IF(SOURCE!$X$2-LEN(SOURCE!I316) &gt;= 0, REPT(" ",SOURCE!$X$2-LEN(SOURCE!I316)), "")&amp;
      SOURCE!K316&amp;      IF(SOURCE!$Y$2-LEN(SOURCE!K316) &gt;= 0, REPT(" ",SOURCE!$Z$2-LEN(SOURCE!K316)), "")&amp;
" | "&amp; SOURCE!L316&amp;      IF(SOURCE!$AB$2-LEN(SOURCE!L316) &gt;= 0, REPT(" ",SOURCE!$AB$2-LEN(SOURCE!L316)), "")&amp;
" | "&amp; SOURCE!M316&amp;      IF(SOURCE!$AC$2-LEN(SOURCE!M316) &gt;= 0, REPT(" ",SOURCE!$AC$2-LEN(SOURCE!M316)), "")&amp;
      "},"&amp;IF(SOURCE!O316&lt;&gt;"",""&amp;SOURCE!O316,"")
 )
)
)</f>
        <v>/*  304 */  { fnCvtShorttonKg,              divide,                      "kg" STD_RIGHT_ARROW "s.t",                    "kg " STD_RIGHT_ARROW,                         (0 &lt;&lt; TAM_MAX_BITS) |     0, CAT_FNCT | SLS_ENABLED   | US_ENABLED   | EIM_DISABLED | PTP_NONE         },</v>
      </c>
    </row>
    <row r="317" spans="1:1">
      <c r="A317" s="133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IF(SOURCE!$R$2-LEN(SOURCE!C317) &gt;= 0, REPT(" ",SOURCE!$R$2-LEN(SOURCE!C317)), "")&amp;
      SOURCE!D317&amp;", "&amp; IF(SOURCE!$S$2-LEN(SOURCE!D317) &gt;= 0, REPT(" ",SOURCE!$S$2-LEN(SOURCE!D317)), "")&amp;
      SOURCE!E317&amp;", "&amp; IF(SOURCE!$T$2-LEN(SOURCE!E317) &gt;=0, REPT(" ",SOURCE!$T$2-LEN(SOURCE!E317)), "")&amp;
      SOURCE!F317&amp;", "&amp; IF(SOURCE!$U$2-LEN(SOURCE!F317) &gt;= 0, REPT(" ",SOURCE!$U$2-LEN(SOURCE!F317)+2), "")&amp;"("&amp;
      SUBSTITUTE(TEXT(SOURCE!G317,"??0"),"  ","")&amp;" &lt;&lt; TAM_MAX_BITS) |"&amp; IF(SOURCE!$V$2-3 &gt;= 0, REPT(" ",MAX(1,SOURCE!$V$2-5+4+1-1-LEN(  IF(ISTEXT(SOURCE!H317),SOURCE!H317,  SUBSTITUTE(SUBSTITUTE(TEXT(SOURCE!H317,"????0"),"  ","")," ",""))   ))), "")&amp;
       IF(ISTEXT(SOURCE!H317),SOURCE!H317, SUBSTITUTE(SUBSTITUTE(TEXT(SOURCE!H317,"????0"),"  ","")," ",""))   &amp;","&amp; IF(SOURCE!$W$2-3 &gt;= 0, REPT(" ",SOURCE!$W$2-3-5), "")&amp;
      SOURCE!I317&amp;
" | "&amp; IF(SOURCE!$X$2-LEN(SOURCE!I317) &gt;= 0, REPT(" ",SOURCE!$X$2-LEN(SOURCE!I317)), "")&amp;
      SOURCE!J317&amp;      IF(SOURCE!$Y$2-LEN(SOURCE!J317) &gt;= 0, REPT(" ",SOURCE!$Y$2-LEN(SOURCE!J317)), "")&amp;
" | "&amp; IF(SOURCE!$X$2-LEN(SOURCE!I317) &gt;= 0, REPT(" ",SOURCE!$X$2-LEN(SOURCE!I317)), "")&amp;
      SOURCE!K317&amp;      IF(SOURCE!$Y$2-LEN(SOURCE!K317) &gt;= 0, REPT(" ",SOURCE!$Z$2-LEN(SOURCE!K317)), "")&amp;
" | "&amp; SOURCE!L317&amp;      IF(SOURCE!$AB$2-LEN(SOURCE!L317) &gt;= 0, REPT(" ",SOURCE!$AB$2-LEN(SOURCE!L317)), "")&amp;
" | "&amp; SOURCE!M317&amp;      IF(SOURCE!$AC$2-LEN(SOURCE!M317) &gt;= 0, REPT(" ",SOURCE!$AC$2-LEN(SOURCE!M317)), "")&amp;
      "},"&amp;IF(SOURCE!O317&lt;&gt;"",""&amp;SOURCE!O317,"")
 )
)
)</f>
        <v>/*  305 */  { fnCvtShorttonKg,              divide,                      "kg" STD_RIGHT_ARROW "s.t",                    "short",                                       (0 &lt;&lt; TAM_MAX_BITS) |     0, CAT_DUPL | SLS_ENABLED   | US_ENABLED   | EIM_DISABLED | PTP_NONE         },</v>
      </c>
    </row>
    <row r="318" spans="1:1">
      <c r="A318" s="133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IF(SOURCE!$R$2-LEN(SOURCE!C318) &gt;= 0, REPT(" ",SOURCE!$R$2-LEN(SOURCE!C318)), "")&amp;
      SOURCE!D318&amp;", "&amp; IF(SOURCE!$S$2-LEN(SOURCE!D318) &gt;= 0, REPT(" ",SOURCE!$S$2-LEN(SOURCE!D318)), "")&amp;
      SOURCE!E318&amp;", "&amp; IF(SOURCE!$T$2-LEN(SOURCE!E318) &gt;=0, REPT(" ",SOURCE!$T$2-LEN(SOURCE!E318)), "")&amp;
      SOURCE!F318&amp;", "&amp; IF(SOURCE!$U$2-LEN(SOURCE!F318) &gt;= 0, REPT(" ",SOURCE!$U$2-LEN(SOURCE!F318)+2), "")&amp;"("&amp;
      SUBSTITUTE(TEXT(SOURCE!G318,"??0"),"  ","")&amp;" &lt;&lt; TAM_MAX_BITS) |"&amp; IF(SOURCE!$V$2-3 &gt;= 0, REPT(" ",MAX(1,SOURCE!$V$2-5+4+1-1-LEN(  IF(ISTEXT(SOURCE!H318),SOURCE!H318,  SUBSTITUTE(SUBSTITUTE(TEXT(SOURCE!H318,"????0"),"  ","")," ",""))   ))), "")&amp;
       IF(ISTEXT(SOURCE!H318),SOURCE!H318, SUBSTITUTE(SUBSTITUTE(TEXT(SOURCE!H318,"????0"),"  ","")," ",""))   &amp;","&amp; IF(SOURCE!$W$2-3 &gt;= 0, REPT(" ",SOURCE!$W$2-3-5), "")&amp;
      SOURCE!I318&amp;
" | "&amp; IF(SOURCE!$X$2-LEN(SOURCE!I318) &gt;= 0, REPT(" ",SOURCE!$X$2-LEN(SOURCE!I318)), "")&amp;
      SOURCE!J318&amp;      IF(SOURCE!$Y$2-LEN(SOURCE!J318) &gt;= 0, REPT(" ",SOURCE!$Y$2-LEN(SOURCE!J318)), "")&amp;
" | "&amp; IF(SOURCE!$X$2-LEN(SOURCE!I318) &gt;= 0, REPT(" ",SOURCE!$X$2-LEN(SOURCE!I318)), "")&amp;
      SOURCE!K318&amp;      IF(SOURCE!$Y$2-LEN(SOURCE!K318) &gt;= 0, REPT(" ",SOURCE!$Z$2-LEN(SOURCE!K318)), "")&amp;
" | "&amp; SOURCE!L318&amp;      IF(SOURCE!$AB$2-LEN(SOURCE!L318) &gt;= 0, REPT(" ",SOURCE!$AB$2-LEN(SOURCE!L318)), "")&amp;
" | "&amp; SOURCE!M318&amp;      IF(SOURCE!$AC$2-LEN(SOURCE!M318) &gt;= 0, REPT(" ",SOURCE!$AC$2-LEN(SOURCE!M318)), "")&amp;
      "},"&amp;IF(SOURCE!O318&lt;&gt;"",""&amp;SOURCE!O318,"")
 )
)
)</f>
        <v>/*  306 */  { fnCvtShorttonKg,              divide,                      "kg" STD_RIGHT_ARROW "s.t",                    "ton",                                         (0 &lt;&lt; TAM_MAX_BITS) |     0, CAT_DUPL | SLS_ENABLED   | US_ENABLED   | EIM_DISABLED | PTP_NONE         },</v>
      </c>
    </row>
    <row r="319" spans="1:1">
      <c r="A319" s="133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IF(SOURCE!$R$2-LEN(SOURCE!C319) &gt;= 0, REPT(" ",SOURCE!$R$2-LEN(SOURCE!C319)), "")&amp;
      SOURCE!D319&amp;", "&amp; IF(SOURCE!$S$2-LEN(SOURCE!D319) &gt;= 0, REPT(" ",SOURCE!$S$2-LEN(SOURCE!D319)), "")&amp;
      SOURCE!E319&amp;", "&amp; IF(SOURCE!$T$2-LEN(SOURCE!E319) &gt;=0, REPT(" ",SOURCE!$T$2-LEN(SOURCE!E319)), "")&amp;
      SOURCE!F319&amp;", "&amp; IF(SOURCE!$U$2-LEN(SOURCE!F319) &gt;= 0, REPT(" ",SOURCE!$U$2-LEN(SOURCE!F319)+2), "")&amp;"("&amp;
      SUBSTITUTE(TEXT(SOURCE!G319,"??0"),"  ","")&amp;" &lt;&lt; TAM_MAX_BITS) |"&amp; IF(SOURCE!$V$2-3 &gt;= 0, REPT(" ",MAX(1,SOURCE!$V$2-5+4+1-1-LEN(  IF(ISTEXT(SOURCE!H319),SOURCE!H319,  SUBSTITUTE(SUBSTITUTE(TEXT(SOURCE!H319,"????0"),"  ","")," ",""))   ))), "")&amp;
       IF(ISTEXT(SOURCE!H319),SOURCE!H319, SUBSTITUTE(SUBSTITUTE(TEXT(SOURCE!H319,"????0"),"  ","")," ",""))   &amp;","&amp; IF(SOURCE!$W$2-3 &gt;= 0, REPT(" ",SOURCE!$W$2-3-5), "")&amp;
      SOURCE!I319&amp;
" | "&amp; IF(SOURCE!$X$2-LEN(SOURCE!I319) &gt;= 0, REPT(" ",SOURCE!$X$2-LEN(SOURCE!I319)), "")&amp;
      SOURCE!J319&amp;      IF(SOURCE!$Y$2-LEN(SOURCE!J319) &gt;= 0, REPT(" ",SOURCE!$Y$2-LEN(SOURCE!J319)), "")&amp;
" | "&amp; IF(SOURCE!$X$2-LEN(SOURCE!I319) &gt;= 0, REPT(" ",SOURCE!$X$2-LEN(SOURCE!I319)), "")&amp;
      SOURCE!K319&amp;      IF(SOURCE!$Y$2-LEN(SOURCE!K319) &gt;= 0, REPT(" ",SOURCE!$Z$2-LEN(SOURCE!K319)), "")&amp;
" | "&amp; SOURCE!L319&amp;      IF(SOURCE!$AB$2-LEN(SOURCE!L319) &gt;= 0, REPT(" ",SOURCE!$AB$2-LEN(SOURCE!L319)), "")&amp;
" | "&amp; SOURCE!M319&amp;      IF(SOURCE!$AC$2-LEN(SOURCE!M319) &gt;= 0, REPT(" ",SOURCE!$AC$2-LEN(SOURCE!M319)), "")&amp;
      "},"&amp;IF(SOURCE!O319&lt;&gt;"",""&amp;SOURCE!O319,"")
 )
)
)</f>
        <v>/*  307 */  { fnCvtShorttonKg,              multiply,                    "s.t" STD_RIGHT_ARROW "kg",                    "short",                                       (0 &lt;&lt; TAM_MAX_BITS) |     0, CAT_FNCT | SLS_ENABLED   | US_ENABLED   | EIM_DISABLED | PTP_NONE         },</v>
      </c>
    </row>
    <row r="320" spans="1:1">
      <c r="A320" s="133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IF(SOURCE!$R$2-LEN(SOURCE!C320) &gt;= 0, REPT(" ",SOURCE!$R$2-LEN(SOURCE!C320)), "")&amp;
      SOURCE!D320&amp;", "&amp; IF(SOURCE!$S$2-LEN(SOURCE!D320) &gt;= 0, REPT(" ",SOURCE!$S$2-LEN(SOURCE!D320)), "")&amp;
      SOURCE!E320&amp;", "&amp; IF(SOURCE!$T$2-LEN(SOURCE!E320) &gt;=0, REPT(" ",SOURCE!$T$2-LEN(SOURCE!E320)), "")&amp;
      SOURCE!F320&amp;", "&amp; IF(SOURCE!$U$2-LEN(SOURCE!F320) &gt;= 0, REPT(" ",SOURCE!$U$2-LEN(SOURCE!F320)+2), "")&amp;"("&amp;
      SUBSTITUTE(TEXT(SOURCE!G320,"??0"),"  ","")&amp;" &lt;&lt; TAM_MAX_BITS) |"&amp; IF(SOURCE!$V$2-3 &gt;= 0, REPT(" ",MAX(1,SOURCE!$V$2-5+4+1-1-LEN(  IF(ISTEXT(SOURCE!H320),SOURCE!H320,  SUBSTITUTE(SUBSTITUTE(TEXT(SOURCE!H320,"????0"),"  ","")," ",""))   ))), "")&amp;
       IF(ISTEXT(SOURCE!H320),SOURCE!H320, SUBSTITUTE(SUBSTITUTE(TEXT(SOURCE!H320,"????0"),"  ","")," ",""))   &amp;","&amp; IF(SOURCE!$W$2-3 &gt;= 0, REPT(" ",SOURCE!$W$2-3-5), "")&amp;
      SOURCE!I320&amp;
" | "&amp; IF(SOURCE!$X$2-LEN(SOURCE!I320) &gt;= 0, REPT(" ",SOURCE!$X$2-LEN(SOURCE!I320)), "")&amp;
      SOURCE!J320&amp;      IF(SOURCE!$Y$2-LEN(SOURCE!J320) &gt;= 0, REPT(" ",SOURCE!$Y$2-LEN(SOURCE!J320)), "")&amp;
" | "&amp; IF(SOURCE!$X$2-LEN(SOURCE!I320) &gt;= 0, REPT(" ",SOURCE!$X$2-LEN(SOURCE!I320)), "")&amp;
      SOURCE!K320&amp;      IF(SOURCE!$Y$2-LEN(SOURCE!K320) &gt;= 0, REPT(" ",SOURCE!$Z$2-LEN(SOURCE!K320)), "")&amp;
" | "&amp; SOURCE!L320&amp;      IF(SOURCE!$AB$2-LEN(SOURCE!L320) &gt;= 0, REPT(" ",SOURCE!$AB$2-LEN(SOURCE!L320)), "")&amp;
" | "&amp; SOURCE!M320&amp;      IF(SOURCE!$AC$2-LEN(SOURCE!M320) &gt;= 0, REPT(" ",SOURCE!$AC$2-LEN(SOURCE!M320)), "")&amp;
      "},"&amp;IF(SOURCE!O320&lt;&gt;"",""&amp;SOURCE!O320,"")
 )
)
)</f>
        <v>/*  308 */  { fnCvtShorttonKg,              multiply,                    "s.t" STD_RIGHT_ARROW "kg",                    "ton",                                         (0 &lt;&lt; TAM_MAX_BITS) |     0, CAT_DUPL | SLS_ENABLED   | US_ENABLED   | EIM_DISABLED | PTP_NONE         },</v>
      </c>
    </row>
    <row r="321" spans="1:1">
      <c r="A321" s="133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IF(SOURCE!$R$2-LEN(SOURCE!C321) &gt;= 0, REPT(" ",SOURCE!$R$2-LEN(SOURCE!C321)), "")&amp;
      SOURCE!D321&amp;", "&amp; IF(SOURCE!$S$2-LEN(SOURCE!D321) &gt;= 0, REPT(" ",SOURCE!$S$2-LEN(SOURCE!D321)), "")&amp;
      SOURCE!E321&amp;", "&amp; IF(SOURCE!$T$2-LEN(SOURCE!E321) &gt;=0, REPT(" ",SOURCE!$T$2-LEN(SOURCE!E321)), "")&amp;
      SOURCE!F321&amp;", "&amp; IF(SOURCE!$U$2-LEN(SOURCE!F321) &gt;= 0, REPT(" ",SOURCE!$U$2-LEN(SOURCE!F321)+2), "")&amp;"("&amp;
      SUBSTITUTE(TEXT(SOURCE!G321,"??0"),"  ","")&amp;" &lt;&lt; TAM_MAX_BITS) |"&amp; IF(SOURCE!$V$2-3 &gt;= 0, REPT(" ",MAX(1,SOURCE!$V$2-5+4+1-1-LEN(  IF(ISTEXT(SOURCE!H321),SOURCE!H321,  SUBSTITUTE(SUBSTITUTE(TEXT(SOURCE!H321,"????0"),"  ","")," ",""))   ))), "")&amp;
       IF(ISTEXT(SOURCE!H321),SOURCE!H321, SUBSTITUTE(SUBSTITUTE(TEXT(SOURCE!H321,"????0"),"  ","")," ",""))   &amp;","&amp; IF(SOURCE!$W$2-3 &gt;= 0, REPT(" ",SOURCE!$W$2-3-5), "")&amp;
      SOURCE!I321&amp;
" | "&amp; IF(SOURCE!$X$2-LEN(SOURCE!I321) &gt;= 0, REPT(" ",SOURCE!$X$2-LEN(SOURCE!I321)), "")&amp;
      SOURCE!J321&amp;      IF(SOURCE!$Y$2-LEN(SOURCE!J321) &gt;= 0, REPT(" ",SOURCE!$Y$2-LEN(SOURCE!J321)), "")&amp;
" | "&amp; IF(SOURCE!$X$2-LEN(SOURCE!I321) &gt;= 0, REPT(" ",SOURCE!$X$2-LEN(SOURCE!I321)), "")&amp;
      SOURCE!K321&amp;      IF(SOURCE!$Y$2-LEN(SOURCE!K321) &gt;= 0, REPT(" ",SOURCE!$Z$2-LEN(SOURCE!K321)), "")&amp;
" | "&amp; SOURCE!L321&amp;      IF(SOURCE!$AB$2-LEN(SOURCE!L321) &gt;= 0, REPT(" ",SOURCE!$AB$2-LEN(SOURCE!L321)), "")&amp;
" | "&amp; SOURCE!M321&amp;      IF(SOURCE!$AC$2-LEN(SOURCE!M321) &gt;= 0, REPT(" ",SOURCE!$AC$2-LEN(SOURCE!M321)), "")&amp;
      "},"&amp;IF(SOURCE!O321&lt;&gt;"",""&amp;SOURCE!O321,"")
 )
)
)</f>
        <v>/*  309 */  { fnCvtShorttonKg,              multiply,                    "s.t" STD_RIGHT_ARROW "kg",                    STD_RIGHT_ARROW " kg",                         (0 &lt;&lt; TAM_MAX_BITS) |     0, CAT_DUPL | SLS_ENABLED   | US_ENABLED   | EIM_DISABLED | PTP_NONE         },</v>
      </c>
    </row>
    <row r="322" spans="1:1">
      <c r="A322" s="133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IF(SOURCE!$R$2-LEN(SOURCE!C322) &gt;= 0, REPT(" ",SOURCE!$R$2-LEN(SOURCE!C322)), "")&amp;
      SOURCE!D322&amp;", "&amp; IF(SOURCE!$S$2-LEN(SOURCE!D322) &gt;= 0, REPT(" ",SOURCE!$S$2-LEN(SOURCE!D322)), "")&amp;
      SOURCE!E322&amp;", "&amp; IF(SOURCE!$T$2-LEN(SOURCE!E322) &gt;=0, REPT(" ",SOURCE!$T$2-LEN(SOURCE!E322)), "")&amp;
      SOURCE!F322&amp;", "&amp; IF(SOURCE!$U$2-LEN(SOURCE!F322) &gt;= 0, REPT(" ",SOURCE!$U$2-LEN(SOURCE!F322)+2), "")&amp;"("&amp;
      SUBSTITUTE(TEXT(SOURCE!G322,"??0"),"  ","")&amp;" &lt;&lt; TAM_MAX_BITS) |"&amp; IF(SOURCE!$V$2-3 &gt;= 0, REPT(" ",MAX(1,SOURCE!$V$2-5+4+1-1-LEN(  IF(ISTEXT(SOURCE!H322),SOURCE!H322,  SUBSTITUTE(SUBSTITUTE(TEXT(SOURCE!H322,"????0"),"  ","")," ",""))   ))), "")&amp;
       IF(ISTEXT(SOURCE!H322),SOURCE!H322, SUBSTITUTE(SUBSTITUTE(TEXT(SOURCE!H322,"????0"),"  ","")," ",""))   &amp;","&amp; IF(SOURCE!$W$2-3 &gt;= 0, REPT(" ",SOURCE!$W$2-3-5), "")&amp;
      SOURCE!I322&amp;
" | "&amp; IF(SOURCE!$X$2-LEN(SOURCE!I322) &gt;= 0, REPT(" ",SOURCE!$X$2-LEN(SOURCE!I322)), "")&amp;
      SOURCE!J322&amp;      IF(SOURCE!$Y$2-LEN(SOURCE!J322) &gt;= 0, REPT(" ",SOURCE!$Y$2-LEN(SOURCE!J322)), "")&amp;
" | "&amp; IF(SOURCE!$X$2-LEN(SOURCE!I322) &gt;= 0, REPT(" ",SOURCE!$X$2-LEN(SOURCE!I322)), "")&amp;
      SOURCE!K322&amp;      IF(SOURCE!$Y$2-LEN(SOURCE!K322) &gt;= 0, REPT(" ",SOURCE!$Z$2-LEN(SOURCE!K322)), "")&amp;
" | "&amp; SOURCE!L322&amp;      IF(SOURCE!$AB$2-LEN(SOURCE!L322) &gt;= 0, REPT(" ",SOURCE!$AB$2-LEN(SOURCE!L322)), "")&amp;
" | "&amp; SOURCE!M322&amp;      IF(SOURCE!$AC$2-LEN(SOURCE!M322) &gt;= 0, REPT(" ",SOURCE!$AC$2-LEN(SOURCE!M322)),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CAT_FNCT | SLS_ENABLED   | US_ENABLED   | EIM_DISABLED | PTP_NONE         },</v>
      </c>
    </row>
    <row r="323" spans="1:1">
      <c r="A323" s="133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IF(SOURCE!$R$2-LEN(SOURCE!C323) &gt;= 0, REPT(" ",SOURCE!$R$2-LEN(SOURCE!C323)), "")&amp;
      SOURCE!D323&amp;", "&amp; IF(SOURCE!$S$2-LEN(SOURCE!D323) &gt;= 0, REPT(" ",SOURCE!$S$2-LEN(SOURCE!D323)), "")&amp;
      SOURCE!E323&amp;", "&amp; IF(SOURCE!$T$2-LEN(SOURCE!E323) &gt;=0, REPT(" ",SOURCE!$T$2-LEN(SOURCE!E323)), "")&amp;
      SOURCE!F323&amp;", "&amp; IF(SOURCE!$U$2-LEN(SOURCE!F323) &gt;= 0, REPT(" ",SOURCE!$U$2-LEN(SOURCE!F323)+2), "")&amp;"("&amp;
      SUBSTITUTE(TEXT(SOURCE!G323,"??0"),"  ","")&amp;" &lt;&lt; TAM_MAX_BITS) |"&amp; IF(SOURCE!$V$2-3 &gt;= 0, REPT(" ",MAX(1,SOURCE!$V$2-5+4+1-1-LEN(  IF(ISTEXT(SOURCE!H323),SOURCE!H323,  SUBSTITUTE(SUBSTITUTE(TEXT(SOURCE!H323,"????0"),"  ","")," ",""))   ))), "")&amp;
       IF(ISTEXT(SOURCE!H323),SOURCE!H323, SUBSTITUTE(SUBSTITUTE(TEXT(SOURCE!H323,"????0"),"  ","")," ",""))   &amp;","&amp; IF(SOURCE!$W$2-3 &gt;= 0, REPT(" ",SOURCE!$W$2-3-5), "")&amp;
      SOURCE!I323&amp;
" | "&amp; IF(SOURCE!$X$2-LEN(SOURCE!I323) &gt;= 0, REPT(" ",SOURCE!$X$2-LEN(SOURCE!I323)), "")&amp;
      SOURCE!J323&amp;      IF(SOURCE!$Y$2-LEN(SOURCE!J323) &gt;= 0, REPT(" ",SOURCE!$Y$2-LEN(SOURCE!J323)), "")&amp;
" | "&amp; IF(SOURCE!$X$2-LEN(SOURCE!I323) &gt;= 0, REPT(" ",SOURCE!$X$2-LEN(SOURCE!I323)), "")&amp;
      SOURCE!K323&amp;      IF(SOURCE!$Y$2-LEN(SOURCE!K323) &gt;= 0, REPT(" ",SOURCE!$Z$2-LEN(SOURCE!K323)), "")&amp;
" | "&amp; SOURCE!L323&amp;      IF(SOURCE!$AB$2-LEN(SOURCE!L323) &gt;= 0, REPT(" ",SOURCE!$AB$2-LEN(SOURCE!L323)), "")&amp;
" | "&amp; SOURCE!M323&amp;      IF(SOURCE!$AC$2-LEN(SOURCE!M323) &gt;= 0, REPT(" ",SOURCE!$AC$2-LEN(SOURCE!M323)), "")&amp;
      "},"&amp;IF(SOURCE!O323&lt;&gt;"",""&amp;SOURCE!O323,"")
 )
)
)</f>
        <v>/*  311 */  { fnCvtLiangKg,                 multiply,                    "kg" STD_RIGHT_ARROW "li" STD_a_BREVE,         "kg " STD_RIGHT_ARROW,                         (0 &lt;&lt; TAM_MAX_BITS) |     0, CAT_FNCT | SLS_ENABLED   | US_ENABLED   | EIM_DISABLED | PTP_NONE         },</v>
      </c>
    </row>
    <row r="324" spans="1:1">
      <c r="A324" s="133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IF(SOURCE!$R$2-LEN(SOURCE!C324) &gt;= 0, REPT(" ",SOURCE!$R$2-LEN(SOURCE!C324)), "")&amp;
      SOURCE!D324&amp;", "&amp; IF(SOURCE!$S$2-LEN(SOURCE!D324) &gt;= 0, REPT(" ",SOURCE!$S$2-LEN(SOURCE!D324)), "")&amp;
      SOURCE!E324&amp;", "&amp; IF(SOURCE!$T$2-LEN(SOURCE!E324) &gt;=0, REPT(" ",SOURCE!$T$2-LEN(SOURCE!E324)), "")&amp;
      SOURCE!F324&amp;", "&amp; IF(SOURCE!$U$2-LEN(SOURCE!F324) &gt;= 0, REPT(" ",SOURCE!$U$2-LEN(SOURCE!F324)+2), "")&amp;"("&amp;
      SUBSTITUTE(TEXT(SOURCE!G324,"??0"),"  ","")&amp;" &lt;&lt; TAM_MAX_BITS) |"&amp; IF(SOURCE!$V$2-3 &gt;= 0, REPT(" ",MAX(1,SOURCE!$V$2-5+4+1-1-LEN(  IF(ISTEXT(SOURCE!H324),SOURCE!H324,  SUBSTITUTE(SUBSTITUTE(TEXT(SOURCE!H324,"????0"),"  ","")," ",""))   ))), "")&amp;
       IF(ISTEXT(SOURCE!H324),SOURCE!H324, SUBSTITUTE(SUBSTITUTE(TEXT(SOURCE!H324,"????0"),"  ","")," ",""))   &amp;","&amp; IF(SOURCE!$W$2-3 &gt;= 0, REPT(" ",SOURCE!$W$2-3-5), "")&amp;
      SOURCE!I324&amp;
" | "&amp; IF(SOURCE!$X$2-LEN(SOURCE!I324) &gt;= 0, REPT(" ",SOURCE!$X$2-LEN(SOURCE!I324)), "")&amp;
      SOURCE!J324&amp;      IF(SOURCE!$Y$2-LEN(SOURCE!J324) &gt;= 0, REPT(" ",SOURCE!$Y$2-LEN(SOURCE!J324)), "")&amp;
" | "&amp; IF(SOURCE!$X$2-LEN(SOURCE!I324) &gt;= 0, REPT(" ",SOURCE!$X$2-LEN(SOURCE!I324)), "")&amp;
      SOURCE!K324&amp;      IF(SOURCE!$Y$2-LEN(SOURCE!K324) &gt;= 0, REPT(" ",SOURCE!$Z$2-LEN(SOURCE!K324)), "")&amp;
" | "&amp; SOURCE!L324&amp;      IF(SOURCE!$AB$2-LEN(SOURCE!L324) &gt;= 0, REPT(" ",SOURCE!$AB$2-LEN(SOURCE!L324)), "")&amp;
" | "&amp; SOURCE!M324&amp;      IF(SOURCE!$AC$2-LEN(SOURCE!M324) &gt;= 0, REPT(" ",SOURCE!$AC$2-LEN(SOURCE!M324)), "")&amp;
      "},"&amp;IF(SOURCE!O324&lt;&gt;"",""&amp;SOURCE!O324,"")
 )
)
)</f>
        <v>/*  312 */  { fnCvtLiangKg,                 multiply,                    "kg" STD_RIGHT_ARROW "li" STD_a_BREVE,         "li" STD_a_BREVE "ng",                         (0 &lt;&lt; TAM_MAX_BITS) |     0, CAT_DUPL | SLS_ENABLED   | US_ENABLED   | EIM_DISABLED | PTP_NONE         },</v>
      </c>
    </row>
    <row r="325" spans="1:1">
      <c r="A325" s="133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IF(SOURCE!$R$2-LEN(SOURCE!C325) &gt;= 0, REPT(" ",SOURCE!$R$2-LEN(SOURCE!C325)), "")&amp;
      SOURCE!D325&amp;", "&amp; IF(SOURCE!$S$2-LEN(SOURCE!D325) &gt;= 0, REPT(" ",SOURCE!$S$2-LEN(SOURCE!D325)), "")&amp;
      SOURCE!E325&amp;", "&amp; IF(SOURCE!$T$2-LEN(SOURCE!E325) &gt;=0, REPT(" ",SOURCE!$T$2-LEN(SOURCE!E325)), "")&amp;
      SOURCE!F325&amp;", "&amp; IF(SOURCE!$U$2-LEN(SOURCE!F325) &gt;= 0, REPT(" ",SOURCE!$U$2-LEN(SOURCE!F325)+2), "")&amp;"("&amp;
      SUBSTITUTE(TEXT(SOURCE!G325,"??0"),"  ","")&amp;" &lt;&lt; TAM_MAX_BITS) |"&amp; IF(SOURCE!$V$2-3 &gt;= 0, REPT(" ",MAX(1,SOURCE!$V$2-5+4+1-1-LEN(  IF(ISTEXT(SOURCE!H325),SOURCE!H325,  SUBSTITUTE(SUBSTITUTE(TEXT(SOURCE!H325,"????0"),"  ","")," ",""))   ))), "")&amp;
       IF(ISTEXT(SOURCE!H325),SOURCE!H325, SUBSTITUTE(SUBSTITUTE(TEXT(SOURCE!H325,"????0"),"  ","")," ",""))   &amp;","&amp; IF(SOURCE!$W$2-3 &gt;= 0, REPT(" ",SOURCE!$W$2-3-5), "")&amp;
      SOURCE!I325&amp;
" | "&amp; IF(SOURCE!$X$2-LEN(SOURCE!I325) &gt;= 0, REPT(" ",SOURCE!$X$2-LEN(SOURCE!I325)), "")&amp;
      SOURCE!J325&amp;      IF(SOURCE!$Y$2-LEN(SOURCE!J325) &gt;= 0, REPT(" ",SOURCE!$Y$2-LEN(SOURCE!J325)), "")&amp;
" | "&amp; IF(SOURCE!$X$2-LEN(SOURCE!I325) &gt;= 0, REPT(" ",SOURCE!$X$2-LEN(SOURCE!I325)), "")&amp;
      SOURCE!K325&amp;      IF(SOURCE!$Y$2-LEN(SOURCE!K325) &gt;= 0, REPT(" ",SOURCE!$Z$2-LEN(SOURCE!K325)), "")&amp;
" | "&amp; SOURCE!L325&amp;      IF(SOURCE!$AB$2-LEN(SOURCE!L325) &gt;= 0, REPT(" ",SOURCE!$AB$2-LEN(SOURCE!L325)), "")&amp;
" | "&amp; SOURCE!M325&amp;      IF(SOURCE!$AC$2-LEN(SOURCE!M325) &gt;= 0, REPT(" ",SOURCE!$AC$2-LEN(SOURCE!M325)),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CAT_FNCT | SLS_ENABLED   | US_ENABLED   | EIM_DISABLED | PTP_NONE         },</v>
      </c>
    </row>
    <row r="326" spans="1:1">
      <c r="A326" s="133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IF(SOURCE!$R$2-LEN(SOURCE!C326) &gt;= 0, REPT(" ",SOURCE!$R$2-LEN(SOURCE!C326)), "")&amp;
      SOURCE!D326&amp;", "&amp; IF(SOURCE!$S$2-LEN(SOURCE!D326) &gt;= 0, REPT(" ",SOURCE!$S$2-LEN(SOURCE!D326)), "")&amp;
      SOURCE!E326&amp;", "&amp; IF(SOURCE!$T$2-LEN(SOURCE!E326) &gt;=0, REPT(" ",SOURCE!$T$2-LEN(SOURCE!E326)), "")&amp;
      SOURCE!F326&amp;", "&amp; IF(SOURCE!$U$2-LEN(SOURCE!F326) &gt;= 0, REPT(" ",SOURCE!$U$2-LEN(SOURCE!F326)+2), "")&amp;"("&amp;
      SUBSTITUTE(TEXT(SOURCE!G326,"??0"),"  ","")&amp;" &lt;&lt; TAM_MAX_BITS) |"&amp; IF(SOURCE!$V$2-3 &gt;= 0, REPT(" ",MAX(1,SOURCE!$V$2-5+4+1-1-LEN(  IF(ISTEXT(SOURCE!H326),SOURCE!H326,  SUBSTITUTE(SUBSTITUTE(TEXT(SOURCE!H326,"????0"),"  ","")," ",""))   ))), "")&amp;
       IF(ISTEXT(SOURCE!H326),SOURCE!H326, SUBSTITUTE(SUBSTITUTE(TEXT(SOURCE!H326,"????0"),"  ","")," ",""))   &amp;","&amp; IF(SOURCE!$W$2-3 &gt;= 0, REPT(" ",SOURCE!$W$2-3-5), "")&amp;
      SOURCE!I326&amp;
" | "&amp; IF(SOURCE!$X$2-LEN(SOURCE!I326) &gt;= 0, REPT(" ",SOURCE!$X$2-LEN(SOURCE!I326)), "")&amp;
      SOURCE!J326&amp;      IF(SOURCE!$Y$2-LEN(SOURCE!J326) &gt;= 0, REPT(" ",SOURCE!$Y$2-LEN(SOURCE!J326)), "")&amp;
" | "&amp; IF(SOURCE!$X$2-LEN(SOURCE!I326) &gt;= 0, REPT(" ",SOURCE!$X$2-LEN(SOURCE!I326)), "")&amp;
      SOURCE!K326&amp;      IF(SOURCE!$Y$2-LEN(SOURCE!K326) &gt;= 0, REPT(" ",SOURCE!$Z$2-LEN(SOURCE!K326)), "")&amp;
" | "&amp; SOURCE!L326&amp;      IF(SOURCE!$AB$2-LEN(SOURCE!L326) &gt;= 0, REPT(" ",SOURCE!$AB$2-LEN(SOURCE!L326)), "")&amp;
" | "&amp; SOURCE!M326&amp;      IF(SOURCE!$AC$2-LEN(SOURCE!M326) &gt;= 0, REPT(" ",SOURCE!$AC$2-LEN(SOURCE!M326)), "")&amp;
      "},"&amp;IF(SOURCE!O326&lt;&gt;"",""&amp;SOURCE!O326,"")
 )
)
)</f>
        <v>/*  314 */  { fnCvtLiangKg,                 divide,                       "li" STD_a_BREVE STD_RIGHT_ARROW "kg",        "li" STD_a_BREVE "ng",                         (0 &lt;&lt; TAM_MAX_BITS) |     0, CAT_FNCT | SLS_ENABLED   | US_ENABLED   | EIM_DISABLED | PTP_NONE         },</v>
      </c>
    </row>
    <row r="327" spans="1:1">
      <c r="A327" s="133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IF(SOURCE!$R$2-LEN(SOURCE!C327) &gt;= 0, REPT(" ",SOURCE!$R$2-LEN(SOURCE!C327)), "")&amp;
      SOURCE!D327&amp;", "&amp; IF(SOURCE!$S$2-LEN(SOURCE!D327) &gt;= 0, REPT(" ",SOURCE!$S$2-LEN(SOURCE!D327)), "")&amp;
      SOURCE!E327&amp;", "&amp; IF(SOURCE!$T$2-LEN(SOURCE!E327) &gt;=0, REPT(" ",SOURCE!$T$2-LEN(SOURCE!E327)), "")&amp;
      SOURCE!F327&amp;", "&amp; IF(SOURCE!$U$2-LEN(SOURCE!F327) &gt;= 0, REPT(" ",SOURCE!$U$2-LEN(SOURCE!F327)+2), "")&amp;"("&amp;
      SUBSTITUTE(TEXT(SOURCE!G327,"??0"),"  ","")&amp;" &lt;&lt; TAM_MAX_BITS) |"&amp; IF(SOURCE!$V$2-3 &gt;= 0, REPT(" ",MAX(1,SOURCE!$V$2-5+4+1-1-LEN(  IF(ISTEXT(SOURCE!H327),SOURCE!H327,  SUBSTITUTE(SUBSTITUTE(TEXT(SOURCE!H327,"????0"),"  ","")," ",""))   ))), "")&amp;
       IF(ISTEXT(SOURCE!H327),SOURCE!H327, SUBSTITUTE(SUBSTITUTE(TEXT(SOURCE!H327,"????0"),"  ","")," ",""))   &amp;","&amp; IF(SOURCE!$W$2-3 &gt;= 0, REPT(" ",SOURCE!$W$2-3-5), "")&amp;
      SOURCE!I327&amp;
" | "&amp; IF(SOURCE!$X$2-LEN(SOURCE!I327) &gt;= 0, REPT(" ",SOURCE!$X$2-LEN(SOURCE!I327)), "")&amp;
      SOURCE!J327&amp;      IF(SOURCE!$Y$2-LEN(SOURCE!J327) &gt;= 0, REPT(" ",SOURCE!$Y$2-LEN(SOURCE!J327)), "")&amp;
" | "&amp; IF(SOURCE!$X$2-LEN(SOURCE!I327) &gt;= 0, REPT(" ",SOURCE!$X$2-LEN(SOURCE!I327)), "")&amp;
      SOURCE!K327&amp;      IF(SOURCE!$Y$2-LEN(SOURCE!K327) &gt;= 0, REPT(" ",SOURCE!$Z$2-LEN(SOURCE!K327)), "")&amp;
" | "&amp; SOURCE!L327&amp;      IF(SOURCE!$AB$2-LEN(SOURCE!L327) &gt;= 0, REPT(" ",SOURCE!$AB$2-LEN(SOURCE!L327)), "")&amp;
" | "&amp; SOURCE!M327&amp;      IF(SOURCE!$AC$2-LEN(SOURCE!M327) &gt;= 0, REPT(" ",SOURCE!$AC$2-LEN(SOURCE!M327)), "")&amp;
      "},"&amp;IF(SOURCE!O327&lt;&gt;"",""&amp;SOURCE!O327,"")
 )
)
)</f>
        <v>/*  315 */  { fnCvtLiangKg,                 divide,                       "li" STD_a_BREVE  STD_RIGHT_ARROW "kg",       STD_RIGHT_ARROW " kg",                         (0 &lt;&lt; TAM_MAX_BITS) |     0, CAT_DUPL | SLS_ENABLED   | US_ENABLED   | EIM_DISABLED | PTP_NONE         },</v>
      </c>
    </row>
    <row r="328" spans="1:1">
      <c r="A328" s="133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IF(SOURCE!$R$2-LEN(SOURCE!C328) &gt;= 0, REPT(" ",SOURCE!$R$2-LEN(SOURCE!C328)), "")&amp;
      SOURCE!D328&amp;", "&amp; IF(SOURCE!$S$2-LEN(SOURCE!D328) &gt;= 0, REPT(" ",SOURCE!$S$2-LEN(SOURCE!D328)), "")&amp;
      SOURCE!E328&amp;", "&amp; IF(SOURCE!$T$2-LEN(SOURCE!E328) &gt;=0, REPT(" ",SOURCE!$T$2-LEN(SOURCE!E328)), "")&amp;
      SOURCE!F328&amp;", "&amp; IF(SOURCE!$U$2-LEN(SOURCE!F328) &gt;= 0, REPT(" ",SOURCE!$U$2-LEN(SOURCE!F328)+2), "")&amp;"("&amp;
      SUBSTITUTE(TEXT(SOURCE!G328,"??0"),"  ","")&amp;" &lt;&lt; TAM_MAX_BITS) |"&amp; IF(SOURCE!$V$2-3 &gt;= 0, REPT(" ",MAX(1,SOURCE!$V$2-5+4+1-1-LEN(  IF(ISTEXT(SOURCE!H328),SOURCE!H328,  SUBSTITUTE(SUBSTITUTE(TEXT(SOURCE!H328,"????0"),"  ","")," ",""))   ))), "")&amp;
       IF(ISTEXT(SOURCE!H328),SOURCE!H328, SUBSTITUTE(SUBSTITUTE(TEXT(SOURCE!H328,"????0"),"  ","")," ",""))   &amp;","&amp; IF(SOURCE!$W$2-3 &gt;= 0, REPT(" ",SOURCE!$W$2-3-5), "")&amp;
      SOURCE!I328&amp;
" | "&amp; IF(SOURCE!$X$2-LEN(SOURCE!I328) &gt;= 0, REPT(" ",SOURCE!$X$2-LEN(SOURCE!I328)), "")&amp;
      SOURCE!J328&amp;      IF(SOURCE!$Y$2-LEN(SOURCE!J328) &gt;= 0, REPT(" ",SOURCE!$Y$2-LEN(SOURCE!J328)), "")&amp;
" | "&amp; IF(SOURCE!$X$2-LEN(SOURCE!I328) &gt;= 0, REPT(" ",SOURCE!$X$2-LEN(SOURCE!I328)), "")&amp;
      SOURCE!K328&amp;      IF(SOURCE!$Y$2-LEN(SOURCE!K328) &gt;= 0, REPT(" ",SOURCE!$Z$2-LEN(SOURCE!K328)), "")&amp;
" | "&amp; SOURCE!L328&amp;      IF(SOURCE!$AB$2-LEN(SOURCE!L328) &gt;= 0, REPT(" ",SOURCE!$AB$2-LEN(SOURCE!L328)), "")&amp;
" | "&amp; SOURCE!M328&amp;      IF(SOURCE!$AC$2-LEN(SOURCE!M328) &gt;= 0, REPT(" ",SOURCE!$AC$2-LEN(SOURCE!M328)), "")&amp;
      "},"&amp;IF(SOURCE!O328&lt;&gt;"",""&amp;SOURCE!O328,"")
 )
)
)</f>
        <v>/*  316 */  { fnCvtTrozG,                   divide,                      "g" STD_RIGHT_ARROW "trz",                     "g " STD_RIGHT_ARROW,                          (0 &lt;&lt; TAM_MAX_BITS) |     0, CAT_FNCT | SLS_ENABLED   | US_ENABLED   | EIM_DISABLED | PTP_NONE         },</v>
      </c>
    </row>
    <row r="329" spans="1:1">
      <c r="A329" s="133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IF(SOURCE!$R$2-LEN(SOURCE!C329) &gt;= 0, REPT(" ",SOURCE!$R$2-LEN(SOURCE!C329)), "")&amp;
      SOURCE!D329&amp;", "&amp; IF(SOURCE!$S$2-LEN(SOURCE!D329) &gt;= 0, REPT(" ",SOURCE!$S$2-LEN(SOURCE!D329)), "")&amp;
      SOURCE!E329&amp;", "&amp; IF(SOURCE!$T$2-LEN(SOURCE!E329) &gt;=0, REPT(" ",SOURCE!$T$2-LEN(SOURCE!E329)), "")&amp;
      SOURCE!F329&amp;", "&amp; IF(SOURCE!$U$2-LEN(SOURCE!F329) &gt;= 0, REPT(" ",SOURCE!$U$2-LEN(SOURCE!F329)+2), "")&amp;"("&amp;
      SUBSTITUTE(TEXT(SOURCE!G329,"??0"),"  ","")&amp;" &lt;&lt; TAM_MAX_BITS) |"&amp; IF(SOURCE!$V$2-3 &gt;= 0, REPT(" ",MAX(1,SOURCE!$V$2-5+4+1-1-LEN(  IF(ISTEXT(SOURCE!H329),SOURCE!H329,  SUBSTITUTE(SUBSTITUTE(TEXT(SOURCE!H329,"????0"),"  ","")," ",""))   ))), "")&amp;
       IF(ISTEXT(SOURCE!H329),SOURCE!H329, SUBSTITUTE(SUBSTITUTE(TEXT(SOURCE!H329,"????0"),"  ","")," ",""))   &amp;","&amp; IF(SOURCE!$W$2-3 &gt;= 0, REPT(" ",SOURCE!$W$2-3-5), "")&amp;
      SOURCE!I329&amp;
" | "&amp; IF(SOURCE!$X$2-LEN(SOURCE!I329) &gt;= 0, REPT(" ",SOURCE!$X$2-LEN(SOURCE!I329)), "")&amp;
      SOURCE!J329&amp;      IF(SOURCE!$Y$2-LEN(SOURCE!J329) &gt;= 0, REPT(" ",SOURCE!$Y$2-LEN(SOURCE!J329)), "")&amp;
" | "&amp; IF(SOURCE!$X$2-LEN(SOURCE!I329) &gt;= 0, REPT(" ",SOURCE!$X$2-LEN(SOURCE!I329)), "")&amp;
      SOURCE!K329&amp;      IF(SOURCE!$Y$2-LEN(SOURCE!K329) &gt;= 0, REPT(" ",SOURCE!$Z$2-LEN(SOURCE!K329)), "")&amp;
" | "&amp; SOURCE!L329&amp;      IF(SOURCE!$AB$2-LEN(SOURCE!L329) &gt;= 0, REPT(" ",SOURCE!$AB$2-LEN(SOURCE!L329)), "")&amp;
" | "&amp; SOURCE!M329&amp;      IF(SOURCE!$AC$2-LEN(SOURCE!M329) &gt;= 0, REPT(" ",SOURCE!$AC$2-LEN(SOURCE!M329)), "")&amp;
      "},"&amp;IF(SOURCE!O329&lt;&gt;"",""&amp;SOURCE!O329,"")
 )
)
)</f>
        <v>/*  317 */  { fnCvtTrozG,                   divide,                      "g" STD_RIGHT_ARROW "trz",                     "tr.oz",                                       (0 &lt;&lt; TAM_MAX_BITS) |     0, CAT_DUPL | SLS_ENABLED   | US_ENABLED   | EIM_DISABLED | PTP_NONE         },</v>
      </c>
    </row>
    <row r="330" spans="1:1">
      <c r="A330" s="133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IF(SOURCE!$R$2-LEN(SOURCE!C330) &gt;= 0, REPT(" ",SOURCE!$R$2-LEN(SOURCE!C330)), "")&amp;
      SOURCE!D330&amp;", "&amp; IF(SOURCE!$S$2-LEN(SOURCE!D330) &gt;= 0, REPT(" ",SOURCE!$S$2-LEN(SOURCE!D330)), "")&amp;
      SOURCE!E330&amp;", "&amp; IF(SOURCE!$T$2-LEN(SOURCE!E330) &gt;=0, REPT(" ",SOURCE!$T$2-LEN(SOURCE!E330)), "")&amp;
      SOURCE!F330&amp;", "&amp; IF(SOURCE!$U$2-LEN(SOURCE!F330) &gt;= 0, REPT(" ",SOURCE!$U$2-LEN(SOURCE!F330)+2), "")&amp;"("&amp;
      SUBSTITUTE(TEXT(SOURCE!G330,"??0"),"  ","")&amp;" &lt;&lt; TAM_MAX_BITS) |"&amp; IF(SOURCE!$V$2-3 &gt;= 0, REPT(" ",MAX(1,SOURCE!$V$2-5+4+1-1-LEN(  IF(ISTEXT(SOURCE!H330),SOURCE!H330,  SUBSTITUTE(SUBSTITUTE(TEXT(SOURCE!H330,"????0"),"  ","")," ",""))   ))), "")&amp;
       IF(ISTEXT(SOURCE!H330),SOURCE!H330, SUBSTITUTE(SUBSTITUTE(TEXT(SOURCE!H330,"????0"),"  ","")," ",""))   &amp;","&amp; IF(SOURCE!$W$2-3 &gt;= 0, REPT(" ",SOURCE!$W$2-3-5), "")&amp;
      SOURCE!I330&amp;
" | "&amp; IF(SOURCE!$X$2-LEN(SOURCE!I330) &gt;= 0, REPT(" ",SOURCE!$X$2-LEN(SOURCE!I330)), "")&amp;
      SOURCE!J330&amp;      IF(SOURCE!$Y$2-LEN(SOURCE!J330) &gt;= 0, REPT(" ",SOURCE!$Y$2-LEN(SOURCE!J330)), "")&amp;
" | "&amp; IF(SOURCE!$X$2-LEN(SOURCE!I330) &gt;= 0, REPT(" ",SOURCE!$X$2-LEN(SOURCE!I330)), "")&amp;
      SOURCE!K330&amp;      IF(SOURCE!$Y$2-LEN(SOURCE!K330) &gt;= 0, REPT(" ",SOURCE!$Z$2-LEN(SOURCE!K330)), "")&amp;
" | "&amp; SOURCE!L330&amp;      IF(SOURCE!$AB$2-LEN(SOURCE!L330) &gt;= 0, REPT(" ",SOURCE!$AB$2-LEN(SOURCE!L330)), "")&amp;
" | "&amp; SOURCE!M330&amp;      IF(SOURCE!$AC$2-LEN(SOURCE!M330) &gt;= 0, REPT(" ",SOURCE!$AC$2-LEN(SOURCE!M330)), "")&amp;
      "},"&amp;IF(SOURCE!O330&lt;&gt;"",""&amp;SOURCE!O330,"")
 )
)
)</f>
        <v>/*  318 */  { fnCvtTrozG,                   multiply,                    "trz" STD_RIGHT_ARROW "g",                     "tr.oz",                                       (0 &lt;&lt; TAM_MAX_BITS) |     0, CAT_FNCT | SLS_ENABLED   | US_ENABLED   | EIM_DISABLED | PTP_NONE         },</v>
      </c>
    </row>
    <row r="331" spans="1:1">
      <c r="A331" s="133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IF(SOURCE!$R$2-LEN(SOURCE!C331) &gt;= 0, REPT(" ",SOURCE!$R$2-LEN(SOURCE!C331)), "")&amp;
      SOURCE!D331&amp;", "&amp; IF(SOURCE!$S$2-LEN(SOURCE!D331) &gt;= 0, REPT(" ",SOURCE!$S$2-LEN(SOURCE!D331)), "")&amp;
      SOURCE!E331&amp;", "&amp; IF(SOURCE!$T$2-LEN(SOURCE!E331) &gt;=0, REPT(" ",SOURCE!$T$2-LEN(SOURCE!E331)), "")&amp;
      SOURCE!F331&amp;", "&amp; IF(SOURCE!$U$2-LEN(SOURCE!F331) &gt;= 0, REPT(" ",SOURCE!$U$2-LEN(SOURCE!F331)+2), "")&amp;"("&amp;
      SUBSTITUTE(TEXT(SOURCE!G331,"??0"),"  ","")&amp;" &lt;&lt; TAM_MAX_BITS) |"&amp; IF(SOURCE!$V$2-3 &gt;= 0, REPT(" ",MAX(1,SOURCE!$V$2-5+4+1-1-LEN(  IF(ISTEXT(SOURCE!H331),SOURCE!H331,  SUBSTITUTE(SUBSTITUTE(TEXT(SOURCE!H331,"????0"),"  ","")," ",""))   ))), "")&amp;
       IF(ISTEXT(SOURCE!H331),SOURCE!H331, SUBSTITUTE(SUBSTITUTE(TEXT(SOURCE!H331,"????0"),"  ","")," ",""))   &amp;","&amp; IF(SOURCE!$W$2-3 &gt;= 0, REPT(" ",SOURCE!$W$2-3-5), "")&amp;
      SOURCE!I331&amp;
" | "&amp; IF(SOURCE!$X$2-LEN(SOURCE!I331) &gt;= 0, REPT(" ",SOURCE!$X$2-LEN(SOURCE!I331)), "")&amp;
      SOURCE!J331&amp;      IF(SOURCE!$Y$2-LEN(SOURCE!J331) &gt;= 0, REPT(" ",SOURCE!$Y$2-LEN(SOURCE!J331)), "")&amp;
" | "&amp; IF(SOURCE!$X$2-LEN(SOURCE!I331) &gt;= 0, REPT(" ",SOURCE!$X$2-LEN(SOURCE!I331)), "")&amp;
      SOURCE!K331&amp;      IF(SOURCE!$Y$2-LEN(SOURCE!K331) &gt;= 0, REPT(" ",SOURCE!$Z$2-LEN(SOURCE!K331)), "")&amp;
" | "&amp; SOURCE!L331&amp;      IF(SOURCE!$AB$2-LEN(SOURCE!L331) &gt;= 0, REPT(" ",SOURCE!$AB$2-LEN(SOURCE!L331)), "")&amp;
" | "&amp; SOURCE!M331&amp;      IF(SOURCE!$AC$2-LEN(SOURCE!M331) &gt;= 0, REPT(" ",SOURCE!$AC$2-LEN(SOURCE!M331)), "")&amp;
      "},"&amp;IF(SOURCE!O331&lt;&gt;"",""&amp;SOURCE!O331,"")
 )
)
)</f>
        <v>/*  319 */  { fnCvtTrozG,                   multiply,                    "trz" STD_RIGHT_ARROW "g",                     STD_RIGHT_ARROW " g",                          (0 &lt;&lt; TAM_MAX_BITS) |     0, CAT_DUPL | SLS_ENABLED   | US_ENABLED   | EIM_DISABLED | PTP_NONE         },</v>
      </c>
    </row>
    <row r="332" spans="1:1">
      <c r="A332" s="133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IF(SOURCE!$R$2-LEN(SOURCE!C332) &gt;= 0, REPT(" ",SOURCE!$R$2-LEN(SOURCE!C332)), "")&amp;
      SOURCE!D332&amp;", "&amp; IF(SOURCE!$S$2-LEN(SOURCE!D332) &gt;= 0, REPT(" ",SOURCE!$S$2-LEN(SOURCE!D332)), "")&amp;
      SOURCE!E332&amp;", "&amp; IF(SOURCE!$T$2-LEN(SOURCE!E332) &gt;=0, REPT(" ",SOURCE!$T$2-LEN(SOURCE!E332)), "")&amp;
      SOURCE!F332&amp;", "&amp; IF(SOURCE!$U$2-LEN(SOURCE!F332) &gt;= 0, REPT(" ",SOURCE!$U$2-LEN(SOURCE!F332)+2), "")&amp;"("&amp;
      SUBSTITUTE(TEXT(SOURCE!G332,"??0"),"  ","")&amp;" &lt;&lt; TAM_MAX_BITS) |"&amp; IF(SOURCE!$V$2-3 &gt;= 0, REPT(" ",MAX(1,SOURCE!$V$2-5+4+1-1-LEN(  IF(ISTEXT(SOURCE!H332),SOURCE!H332,  SUBSTITUTE(SUBSTITUTE(TEXT(SOURCE!H332,"????0"),"  ","")," ",""))   ))), "")&amp;
       IF(ISTEXT(SOURCE!H332),SOURCE!H332, SUBSTITUTE(SUBSTITUTE(TEXT(SOURCE!H332,"????0"),"  ","")," ",""))   &amp;","&amp; IF(SOURCE!$W$2-3 &gt;= 0, REPT(" ",SOURCE!$W$2-3-5), "")&amp;
      SOURCE!I332&amp;
" | "&amp; IF(SOURCE!$X$2-LEN(SOURCE!I332) &gt;= 0, REPT(" ",SOURCE!$X$2-LEN(SOURCE!I332)), "")&amp;
      SOURCE!J332&amp;      IF(SOURCE!$Y$2-LEN(SOURCE!J332) &gt;= 0, REPT(" ",SOURCE!$Y$2-LEN(SOURCE!J332)), "")&amp;
" | "&amp; IF(SOURCE!$X$2-LEN(SOURCE!I332) &gt;= 0, REPT(" ",SOURCE!$X$2-LEN(SOURCE!I332)), "")&amp;
      SOURCE!K332&amp;      IF(SOURCE!$Y$2-LEN(SOURCE!K332) &gt;= 0, REPT(" ",SOURCE!$Z$2-LEN(SOURCE!K332)), "")&amp;
" | "&amp; SOURCE!L332&amp;      IF(SOURCE!$AB$2-LEN(SOURCE!L332) &gt;= 0, REPT(" ",SOURCE!$AB$2-LEN(SOURCE!L332)), "")&amp;
" | "&amp; SOURCE!M332&amp;      IF(SOURCE!$AC$2-LEN(SOURCE!M332) &gt;= 0, REPT(" ",SOURCE!$AC$2-LEN(SOURCE!M332)),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CAT_FNCT | SLS_ENABLED   | US_ENABLED   | EIM_DISABLED | PTP_NONE         },</v>
      </c>
    </row>
    <row r="333" spans="1:1">
      <c r="A333" s="133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IF(SOURCE!$R$2-LEN(SOURCE!C333) &gt;= 0, REPT(" ",SOURCE!$R$2-LEN(SOURCE!C333)), "")&amp;
      SOURCE!D333&amp;", "&amp; IF(SOURCE!$S$2-LEN(SOURCE!D333) &gt;= 0, REPT(" ",SOURCE!$S$2-LEN(SOURCE!D333)), "")&amp;
      SOURCE!E333&amp;", "&amp; IF(SOURCE!$T$2-LEN(SOURCE!E333) &gt;=0, REPT(" ",SOURCE!$T$2-LEN(SOURCE!E333)), "")&amp;
      SOURCE!F333&amp;", "&amp; IF(SOURCE!$U$2-LEN(SOURCE!F333) &gt;= 0, REPT(" ",SOURCE!$U$2-LEN(SOURCE!F333)+2), "")&amp;"("&amp;
      SUBSTITUTE(TEXT(SOURCE!G333,"??0"),"  ","")&amp;" &lt;&lt; TAM_MAX_BITS) |"&amp; IF(SOURCE!$V$2-3 &gt;= 0, REPT(" ",MAX(1,SOURCE!$V$2-5+4+1-1-LEN(  IF(ISTEXT(SOURCE!H333),SOURCE!H333,  SUBSTITUTE(SUBSTITUTE(TEXT(SOURCE!H333,"????0"),"  ","")," ",""))   ))), "")&amp;
       IF(ISTEXT(SOURCE!H333),SOURCE!H333, SUBSTITUTE(SUBSTITUTE(TEXT(SOURCE!H333,"????0"),"  ","")," ",""))   &amp;","&amp; IF(SOURCE!$W$2-3 &gt;= 0, REPT(" ",SOURCE!$W$2-3-5), "")&amp;
      SOURCE!I333&amp;
" | "&amp; IF(SOURCE!$X$2-LEN(SOURCE!I333) &gt;= 0, REPT(" ",SOURCE!$X$2-LEN(SOURCE!I333)), "")&amp;
      SOURCE!J333&amp;      IF(SOURCE!$Y$2-LEN(SOURCE!J333) &gt;= 0, REPT(" ",SOURCE!$Y$2-LEN(SOURCE!J333)), "")&amp;
" | "&amp; IF(SOURCE!$X$2-LEN(SOURCE!I333) &gt;= 0, REPT(" ",SOURCE!$X$2-LEN(SOURCE!I333)), "")&amp;
      SOURCE!K333&amp;      IF(SOURCE!$Y$2-LEN(SOURCE!K333) &gt;= 0, REPT(" ",SOURCE!$Z$2-LEN(SOURCE!K333)), "")&amp;
" | "&amp; SOURCE!L333&amp;      IF(SOURCE!$AB$2-LEN(SOURCE!L333) &gt;= 0, REPT(" ",SOURCE!$AB$2-LEN(SOURCE!L333)), "")&amp;
" | "&amp; SOURCE!M333&amp;      IF(SOURCE!$AC$2-LEN(SOURCE!M333) &gt;= 0, REPT(" ",SOURCE!$AC$2-LEN(SOURCE!M333)),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CAT_FNCT | SLS_ENABLED   | US_ENABLED   | EIM_DISABLED | PTP_NONE         },</v>
      </c>
    </row>
    <row r="334" spans="1:1">
      <c r="A334" s="133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IF(SOURCE!$R$2-LEN(SOURCE!C334) &gt;= 0, REPT(" ",SOURCE!$R$2-LEN(SOURCE!C334)), "")&amp;
      SOURCE!D334&amp;", "&amp; IF(SOURCE!$S$2-LEN(SOURCE!D334) &gt;= 0, REPT(" ",SOURCE!$S$2-LEN(SOURCE!D334)), "")&amp;
      SOURCE!E334&amp;", "&amp; IF(SOURCE!$T$2-LEN(SOURCE!E334) &gt;=0, REPT(" ",SOURCE!$T$2-LEN(SOURCE!E334)), "")&amp;
      SOURCE!F334&amp;", "&amp; IF(SOURCE!$U$2-LEN(SOURCE!F334) &gt;= 0, REPT(" ",SOURCE!$U$2-LEN(SOURCE!F334)+2), "")&amp;"("&amp;
      SUBSTITUTE(TEXT(SOURCE!G334,"??0"),"  ","")&amp;" &lt;&lt; TAM_MAX_BITS) |"&amp; IF(SOURCE!$V$2-3 &gt;= 0, REPT(" ",MAX(1,SOURCE!$V$2-5+4+1-1-LEN(  IF(ISTEXT(SOURCE!H334),SOURCE!H334,  SUBSTITUTE(SUBSTITUTE(TEXT(SOURCE!H334,"????0"),"  ","")," ",""))   ))), "")&amp;
       IF(ISTEXT(SOURCE!H334),SOURCE!H334, SUBSTITUTE(SUBSTITUTE(TEXT(SOURCE!H334,"????0"),"  ","")," ",""))   &amp;","&amp; IF(SOURCE!$W$2-3 &gt;= 0, REPT(" ",SOURCE!$W$2-3-5), "")&amp;
      SOURCE!I334&amp;
" | "&amp; IF(SOURCE!$X$2-LEN(SOURCE!I334) &gt;= 0, REPT(" ",SOURCE!$X$2-LEN(SOURCE!I334)), "")&amp;
      SOURCE!J334&amp;      IF(SOURCE!$Y$2-LEN(SOURCE!J334) &gt;= 0, REPT(" ",SOURCE!$Y$2-LEN(SOURCE!J334)), "")&amp;
" | "&amp; IF(SOURCE!$X$2-LEN(SOURCE!I334) &gt;= 0, REPT(" ",SOURCE!$X$2-LEN(SOURCE!I334)), "")&amp;
      SOURCE!K334&amp;      IF(SOURCE!$Y$2-LEN(SOURCE!K334) &gt;= 0, REPT(" ",SOURCE!$Z$2-LEN(SOURCE!K334)), "")&amp;
" | "&amp; SOURCE!L334&amp;      IF(SOURCE!$AB$2-LEN(SOURCE!L334) &gt;= 0, REPT(" ",SOURCE!$AB$2-LEN(SOURCE!L334)), "")&amp;
" | "&amp; SOURCE!M334&amp;      IF(SOURCE!$AC$2-LEN(SOURCE!M334) &gt;= 0, REPT(" ",SOURCE!$AC$2-LEN(SOURCE!M334)),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CAT_FNCT | SLS_ENABLED   | US_ENABLED   | EIM_DISABLED | PTP_NONE         },</v>
      </c>
    </row>
    <row r="335" spans="1:1">
      <c r="A335" s="133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IF(SOURCE!$R$2-LEN(SOURCE!C335) &gt;= 0, REPT(" ",SOURCE!$R$2-LEN(SOURCE!C335)), "")&amp;
      SOURCE!D335&amp;", "&amp; IF(SOURCE!$S$2-LEN(SOURCE!D335) &gt;= 0, REPT(" ",SOURCE!$S$2-LEN(SOURCE!D335)), "")&amp;
      SOURCE!E335&amp;", "&amp; IF(SOURCE!$T$2-LEN(SOURCE!E335) &gt;=0, REPT(" ",SOURCE!$T$2-LEN(SOURCE!E335)), "")&amp;
      SOURCE!F335&amp;", "&amp; IF(SOURCE!$U$2-LEN(SOURCE!F335) &gt;= 0, REPT(" ",SOURCE!$U$2-LEN(SOURCE!F335)+2), "")&amp;"("&amp;
      SUBSTITUTE(TEXT(SOURCE!G335,"??0"),"  ","")&amp;" &lt;&lt; TAM_MAX_BITS) |"&amp; IF(SOURCE!$V$2-3 &gt;= 0, REPT(" ",MAX(1,SOURCE!$V$2-5+4+1-1-LEN(  IF(ISTEXT(SOURCE!H335),SOURCE!H335,  SUBSTITUTE(SUBSTITUTE(TEXT(SOURCE!H335,"????0"),"  ","")," ",""))   ))), "")&amp;
       IF(ISTEXT(SOURCE!H335),SOURCE!H335, SUBSTITUTE(SUBSTITUTE(TEXT(SOURCE!H335,"????0"),"  ","")," ",""))   &amp;","&amp; IF(SOURCE!$W$2-3 &gt;= 0, REPT(" ",SOURCE!$W$2-3-5), "")&amp;
      SOURCE!I335&amp;
" | "&amp; IF(SOURCE!$X$2-LEN(SOURCE!I335) &gt;= 0, REPT(" ",SOURCE!$X$2-LEN(SOURCE!I335)), "")&amp;
      SOURCE!J335&amp;      IF(SOURCE!$Y$2-LEN(SOURCE!J335) &gt;= 0, REPT(" ",SOURCE!$Y$2-LEN(SOURCE!J335)), "")&amp;
" | "&amp; IF(SOURCE!$X$2-LEN(SOURCE!I335) &gt;= 0, REPT(" ",SOURCE!$X$2-LEN(SOURCE!I335)), "")&amp;
      SOURCE!K335&amp;      IF(SOURCE!$Y$2-LEN(SOURCE!K335) &gt;= 0, REPT(" ",SOURCE!$Z$2-LEN(SOURCE!K335)), "")&amp;
" | "&amp; SOURCE!L335&amp;      IF(SOURCE!$AB$2-LEN(SOURCE!L335) &gt;= 0, REPT(" ",SOURCE!$AB$2-LEN(SOURCE!L335)), "")&amp;
" | "&amp; SOURCE!M335&amp;      IF(SOURCE!$AC$2-LEN(SOURCE!M335) &gt;= 0, REPT(" ",SOURCE!$AC$2-LEN(SOURCE!M335)),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CAT_FNCT | SLS_ENABLED   | US_ENABLED   | EIM_DISABLED | PTP_NONE         },</v>
      </c>
    </row>
    <row r="336" spans="1:1">
      <c r="A336" s="133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IF(SOURCE!$R$2-LEN(SOURCE!C336) &gt;= 0, REPT(" ",SOURCE!$R$2-LEN(SOURCE!C336)), "")&amp;
      SOURCE!D336&amp;", "&amp; IF(SOURCE!$S$2-LEN(SOURCE!D336) &gt;= 0, REPT(" ",SOURCE!$S$2-LEN(SOURCE!D336)), "")&amp;
      SOURCE!E336&amp;", "&amp; IF(SOURCE!$T$2-LEN(SOURCE!E336) &gt;=0, REPT(" ",SOURCE!$T$2-LEN(SOURCE!E336)), "")&amp;
      SOURCE!F336&amp;", "&amp; IF(SOURCE!$U$2-LEN(SOURCE!F336) &gt;= 0, REPT(" ",SOURCE!$U$2-LEN(SOURCE!F336)+2), "")&amp;"("&amp;
      SUBSTITUTE(TEXT(SOURCE!G336,"??0"),"  ","")&amp;" &lt;&lt; TAM_MAX_BITS) |"&amp; IF(SOURCE!$V$2-3 &gt;= 0, REPT(" ",MAX(1,SOURCE!$V$2-5+4+1-1-LEN(  IF(ISTEXT(SOURCE!H336),SOURCE!H336,  SUBSTITUTE(SUBSTITUTE(TEXT(SOURCE!H336,"????0"),"  ","")," ",""))   ))), "")&amp;
       IF(ISTEXT(SOURCE!H336),SOURCE!H336, SUBSTITUTE(SUBSTITUTE(TEXT(SOURCE!H336,"????0"),"  ","")," ",""))   &amp;","&amp; IF(SOURCE!$W$2-3 &gt;= 0, REPT(" ",SOURCE!$W$2-3-5), "")&amp;
      SOURCE!I336&amp;
" | "&amp; IF(SOURCE!$X$2-LEN(SOURCE!I336) &gt;= 0, REPT(" ",SOURCE!$X$2-LEN(SOURCE!I336)), "")&amp;
      SOURCE!J336&amp;      IF(SOURCE!$Y$2-LEN(SOURCE!J336) &gt;= 0, REPT(" ",SOURCE!$Y$2-LEN(SOURCE!J336)), "")&amp;
" | "&amp; IF(SOURCE!$X$2-LEN(SOURCE!I336) &gt;= 0, REPT(" ",SOURCE!$X$2-LEN(SOURCE!I336)), "")&amp;
      SOURCE!K336&amp;      IF(SOURCE!$Y$2-LEN(SOURCE!K336) &gt;= 0, REPT(" ",SOURCE!$Z$2-LEN(SOURCE!K336)), "")&amp;
" | "&amp; SOURCE!L336&amp;      IF(SOURCE!$AB$2-LEN(SOURCE!L336) &gt;= 0, REPT(" ",SOURCE!$AB$2-LEN(SOURCE!L336)), "")&amp;
" | "&amp; SOURCE!M336&amp;      IF(SOURCE!$AC$2-LEN(SOURCE!M336) &gt;= 0, REPT(" ",SOURCE!$AC$2-LEN(SOURCE!M336)), "")&amp;
      "},"&amp;IF(SOURCE!O336&lt;&gt;"",""&amp;SOURCE!O336,"")
 )
)
)</f>
        <v>/*  324 */  { fnCvtMmhgPa,                  multiply,                    "mmH" STD_RIGHT_SHORT_ARROW "Pa",              "mm.Hg",                                       (0 &lt;&lt; TAM_MAX_BITS) |     0, CAT_FNCT | SLS_ENABLED   | US_ENABLED   | EIM_DISABLED | PTP_NONE         },</v>
      </c>
    </row>
    <row r="337" spans="1:1">
      <c r="A337" s="133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IF(SOURCE!$R$2-LEN(SOURCE!C337) &gt;= 0, REPT(" ",SOURCE!$R$2-LEN(SOURCE!C337)), "")&amp;
      SOURCE!D337&amp;", "&amp; IF(SOURCE!$S$2-LEN(SOURCE!D337) &gt;= 0, REPT(" ",SOURCE!$S$2-LEN(SOURCE!D337)), "")&amp;
      SOURCE!E337&amp;", "&amp; IF(SOURCE!$T$2-LEN(SOURCE!E337) &gt;=0, REPT(" ",SOURCE!$T$2-LEN(SOURCE!E337)), "")&amp;
      SOURCE!F337&amp;", "&amp; IF(SOURCE!$U$2-LEN(SOURCE!F337) &gt;= 0, REPT(" ",SOURCE!$U$2-LEN(SOURCE!F337)+2), "")&amp;"("&amp;
      SUBSTITUTE(TEXT(SOURCE!G337,"??0"),"  ","")&amp;" &lt;&lt; TAM_MAX_BITS) |"&amp; IF(SOURCE!$V$2-3 &gt;= 0, REPT(" ",MAX(1,SOURCE!$V$2-5+4+1-1-LEN(  IF(ISTEXT(SOURCE!H337),SOURCE!H337,  SUBSTITUTE(SUBSTITUTE(TEXT(SOURCE!H337,"????0"),"  ","")," ",""))   ))), "")&amp;
       IF(ISTEXT(SOURCE!H337),SOURCE!H337, SUBSTITUTE(SUBSTITUTE(TEXT(SOURCE!H337,"????0"),"  ","")," ",""))   &amp;","&amp; IF(SOURCE!$W$2-3 &gt;= 0, REPT(" ",SOURCE!$W$2-3-5), "")&amp;
      SOURCE!I337&amp;
" | "&amp; IF(SOURCE!$X$2-LEN(SOURCE!I337) &gt;= 0, REPT(" ",SOURCE!$X$2-LEN(SOURCE!I337)), "")&amp;
      SOURCE!J337&amp;      IF(SOURCE!$Y$2-LEN(SOURCE!J337) &gt;= 0, REPT(" ",SOURCE!$Y$2-LEN(SOURCE!J337)), "")&amp;
" | "&amp; IF(SOURCE!$X$2-LEN(SOURCE!I337) &gt;= 0, REPT(" ",SOURCE!$X$2-LEN(SOURCE!I337)), "")&amp;
      SOURCE!K337&amp;      IF(SOURCE!$Y$2-LEN(SOURCE!K337) &gt;= 0, REPT(" ",SOURCE!$Z$2-LEN(SOURCE!K337)), "")&amp;
" | "&amp; SOURCE!L337&amp;      IF(SOURCE!$AB$2-LEN(SOURCE!L337) &gt;= 0, REPT(" ",SOURCE!$AB$2-LEN(SOURCE!L337)), "")&amp;
" | "&amp; SOURCE!M337&amp;      IF(SOURCE!$AC$2-LEN(SOURCE!M337) &gt;= 0, REPT(" ",SOURCE!$AC$2-LEN(SOURCE!M337)), "")&amp;
      "},"&amp;IF(SOURCE!O337&lt;&gt;"",""&amp;SOURCE!O337,"")
 )
)
)</f>
        <v>/*  325 */  { fnCvtMmhgPa,                  multiply,                    "mmH" STD_RIGHT_SHORT_ARROW "Pa",              STD_RIGHT_ARROW " Pa",                         (0 &lt;&lt; TAM_MAX_BITS) |     0, CAT_DUPL | SLS_ENABLED   | US_ENABLED   | EIM_DISABLED | PTP_NONE         },</v>
      </c>
    </row>
    <row r="338" spans="1:1">
      <c r="A338" s="133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IF(SOURCE!$R$2-LEN(SOURCE!C338) &gt;= 0, REPT(" ",SOURCE!$R$2-LEN(SOURCE!C338)), "")&amp;
      SOURCE!D338&amp;", "&amp; IF(SOURCE!$S$2-LEN(SOURCE!D338) &gt;= 0, REPT(" ",SOURCE!$S$2-LEN(SOURCE!D338)), "")&amp;
      SOURCE!E338&amp;", "&amp; IF(SOURCE!$T$2-LEN(SOURCE!E338) &gt;=0, REPT(" ",SOURCE!$T$2-LEN(SOURCE!E338)), "")&amp;
      SOURCE!F338&amp;", "&amp; IF(SOURCE!$U$2-LEN(SOURCE!F338) &gt;= 0, REPT(" ",SOURCE!$U$2-LEN(SOURCE!F338)+2), "")&amp;"("&amp;
      SUBSTITUTE(TEXT(SOURCE!G338,"??0"),"  ","")&amp;" &lt;&lt; TAM_MAX_BITS) |"&amp; IF(SOURCE!$V$2-3 &gt;= 0, REPT(" ",MAX(1,SOURCE!$V$2-5+4+1-1-LEN(  IF(ISTEXT(SOURCE!H338),SOURCE!H338,  SUBSTITUTE(SUBSTITUTE(TEXT(SOURCE!H338,"????0"),"  ","")," ",""))   ))), "")&amp;
       IF(ISTEXT(SOURCE!H338),SOURCE!H338, SUBSTITUTE(SUBSTITUTE(TEXT(SOURCE!H338,"????0"),"  ","")," ",""))   &amp;","&amp; IF(SOURCE!$W$2-3 &gt;= 0, REPT(" ",SOURCE!$W$2-3-5), "")&amp;
      SOURCE!I338&amp;
" | "&amp; IF(SOURCE!$X$2-LEN(SOURCE!I338) &gt;= 0, REPT(" ",SOURCE!$X$2-LEN(SOURCE!I338)), "")&amp;
      SOURCE!J338&amp;      IF(SOURCE!$Y$2-LEN(SOURCE!J338) &gt;= 0, REPT(" ",SOURCE!$Y$2-LEN(SOURCE!J338)), "")&amp;
" | "&amp; IF(SOURCE!$X$2-LEN(SOURCE!I338) &gt;= 0, REPT(" ",SOURCE!$X$2-LEN(SOURCE!I338)), "")&amp;
      SOURCE!K338&amp;      IF(SOURCE!$Y$2-LEN(SOURCE!K338) &gt;= 0, REPT(" ",SOURCE!$Z$2-LEN(SOURCE!K338)), "")&amp;
" | "&amp; SOURCE!L338&amp;      IF(SOURCE!$AB$2-LEN(SOURCE!L338) &gt;= 0, REPT(" ",SOURCE!$AB$2-LEN(SOURCE!L338)), "")&amp;
" | "&amp; SOURCE!M338&amp;      IF(SOURCE!$AC$2-LEN(SOURCE!M338) &gt;= 0, REPT(" ",SOURCE!$AC$2-LEN(SOURCE!M338)), "")&amp;
      "},"&amp;IF(SOURCE!O338&lt;&gt;"",""&amp;SOURCE!O338,"")
 )
)
)</f>
        <v>/*  326 */  { fnCvtMmhgPa,                  divide,                      "Pa" STD_RIGHT_SHORT_ARROW "mmH",              "Pa " STD_RIGHT_ARROW,                         (0 &lt;&lt; TAM_MAX_BITS) |     0, CAT_FNCT | SLS_ENABLED   | US_ENABLED   | EIM_DISABLED | PTP_NONE         },</v>
      </c>
    </row>
    <row r="339" spans="1:1">
      <c r="A339" s="133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IF(SOURCE!$R$2-LEN(SOURCE!C339) &gt;= 0, REPT(" ",SOURCE!$R$2-LEN(SOURCE!C339)), "")&amp;
      SOURCE!D339&amp;", "&amp; IF(SOURCE!$S$2-LEN(SOURCE!D339) &gt;= 0, REPT(" ",SOURCE!$S$2-LEN(SOURCE!D339)), "")&amp;
      SOURCE!E339&amp;", "&amp; IF(SOURCE!$T$2-LEN(SOURCE!E339) &gt;=0, REPT(" ",SOURCE!$T$2-LEN(SOURCE!E339)), "")&amp;
      SOURCE!F339&amp;", "&amp; IF(SOURCE!$U$2-LEN(SOURCE!F339) &gt;= 0, REPT(" ",SOURCE!$U$2-LEN(SOURCE!F339)+2), "")&amp;"("&amp;
      SUBSTITUTE(TEXT(SOURCE!G339,"??0"),"  ","")&amp;" &lt;&lt; TAM_MAX_BITS) |"&amp; IF(SOURCE!$V$2-3 &gt;= 0, REPT(" ",MAX(1,SOURCE!$V$2-5+4+1-1-LEN(  IF(ISTEXT(SOURCE!H339),SOURCE!H339,  SUBSTITUTE(SUBSTITUTE(TEXT(SOURCE!H339,"????0"),"  ","")," ",""))   ))), "")&amp;
       IF(ISTEXT(SOURCE!H339),SOURCE!H339, SUBSTITUTE(SUBSTITUTE(TEXT(SOURCE!H339,"????0"),"  ","")," ",""))   &amp;","&amp; IF(SOURCE!$W$2-3 &gt;= 0, REPT(" ",SOURCE!$W$2-3-5), "")&amp;
      SOURCE!I339&amp;
" | "&amp; IF(SOURCE!$X$2-LEN(SOURCE!I339) &gt;= 0, REPT(" ",SOURCE!$X$2-LEN(SOURCE!I339)), "")&amp;
      SOURCE!J339&amp;      IF(SOURCE!$Y$2-LEN(SOURCE!J339) &gt;= 0, REPT(" ",SOURCE!$Y$2-LEN(SOURCE!J339)), "")&amp;
" | "&amp; IF(SOURCE!$X$2-LEN(SOURCE!I339) &gt;= 0, REPT(" ",SOURCE!$X$2-LEN(SOURCE!I339)), "")&amp;
      SOURCE!K339&amp;      IF(SOURCE!$Y$2-LEN(SOURCE!K339) &gt;= 0, REPT(" ",SOURCE!$Z$2-LEN(SOURCE!K339)), "")&amp;
" | "&amp; SOURCE!L339&amp;      IF(SOURCE!$AB$2-LEN(SOURCE!L339) &gt;= 0, REPT(" ",SOURCE!$AB$2-LEN(SOURCE!L339)), "")&amp;
" | "&amp; SOURCE!M339&amp;      IF(SOURCE!$AC$2-LEN(SOURCE!M339) &gt;= 0, REPT(" ",SOURCE!$AC$2-LEN(SOURCE!M339)), "")&amp;
      "},"&amp;IF(SOURCE!O339&lt;&gt;"",""&amp;SOURCE!O339,"")
 )
)
)</f>
        <v>/*  327 */  { fnCvtMmhgPa,                  divide,                      "Pa" STD_RIGHT_SHORT_ARROW "mmH",              "mm.Hg",                                       (0 &lt;&lt; TAM_MAX_BITS) |     0, CAT_DUPL | SLS_ENABLED   | US_ENABLED   | EIM_DISABLED | PTP_NONE         },</v>
      </c>
    </row>
    <row r="340" spans="1:1">
      <c r="A340" s="133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IF(SOURCE!$R$2-LEN(SOURCE!C340) &gt;= 0, REPT(" ",SOURCE!$R$2-LEN(SOURCE!C340)), "")&amp;
      SOURCE!D340&amp;", "&amp; IF(SOURCE!$S$2-LEN(SOURCE!D340) &gt;= 0, REPT(" ",SOURCE!$S$2-LEN(SOURCE!D340)), "")&amp;
      SOURCE!E340&amp;", "&amp; IF(SOURCE!$T$2-LEN(SOURCE!E340) &gt;=0, REPT(" ",SOURCE!$T$2-LEN(SOURCE!E340)), "")&amp;
      SOURCE!F340&amp;", "&amp; IF(SOURCE!$U$2-LEN(SOURCE!F340) &gt;= 0, REPT(" ",SOURCE!$U$2-LEN(SOURCE!F340)+2), "")&amp;"("&amp;
      SUBSTITUTE(TEXT(SOURCE!G340,"??0"),"  ","")&amp;" &lt;&lt; TAM_MAX_BITS) |"&amp; IF(SOURCE!$V$2-3 &gt;= 0, REPT(" ",MAX(1,SOURCE!$V$2-5+4+1-1-LEN(  IF(ISTEXT(SOURCE!H340),SOURCE!H340,  SUBSTITUTE(SUBSTITUTE(TEXT(SOURCE!H340,"????0"),"  ","")," ",""))   ))), "")&amp;
       IF(ISTEXT(SOURCE!H340),SOURCE!H340, SUBSTITUTE(SUBSTITUTE(TEXT(SOURCE!H340,"????0"),"  ","")," ",""))   &amp;","&amp; IF(SOURCE!$W$2-3 &gt;= 0, REPT(" ",SOURCE!$W$2-3-5), "")&amp;
      SOURCE!I340&amp;
" | "&amp; IF(SOURCE!$X$2-LEN(SOURCE!I340) &gt;= 0, REPT(" ",SOURCE!$X$2-LEN(SOURCE!I340)), "")&amp;
      SOURCE!J340&amp;      IF(SOURCE!$Y$2-LEN(SOURCE!J340) &gt;= 0, REPT(" ",SOURCE!$Y$2-LEN(SOURCE!J340)), "")&amp;
" | "&amp; IF(SOURCE!$X$2-LEN(SOURCE!I340) &gt;= 0, REPT(" ",SOURCE!$X$2-LEN(SOURCE!I340)), "")&amp;
      SOURCE!K340&amp;      IF(SOURCE!$Y$2-LEN(SOURCE!K340) &gt;= 0, REPT(" ",SOURCE!$Z$2-LEN(SOURCE!K340)), "")&amp;
" | "&amp; SOURCE!L340&amp;      IF(SOURCE!$AB$2-LEN(SOURCE!L340) &gt;= 0, REPT(" ",SOURCE!$AB$2-LEN(SOURCE!L340)), "")&amp;
" | "&amp; SOURCE!M340&amp;      IF(SOURCE!$AC$2-LEN(SOURCE!M340) &gt;= 0, REPT(" ",SOURCE!$AC$2-LEN(SOURCE!M340)),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CAT_FNCT | SLS_ENABLED   | US_ENABLED   | EIM_DISABLED | PTP_NONE         },</v>
      </c>
    </row>
    <row r="341" spans="1:1">
      <c r="A341" s="133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IF(SOURCE!$R$2-LEN(SOURCE!C341) &gt;= 0, REPT(" ",SOURCE!$R$2-LEN(SOURCE!C341)), "")&amp;
      SOURCE!D341&amp;", "&amp; IF(SOURCE!$S$2-LEN(SOURCE!D341) &gt;= 0, REPT(" ",SOURCE!$S$2-LEN(SOURCE!D341)), "")&amp;
      SOURCE!E341&amp;", "&amp; IF(SOURCE!$T$2-LEN(SOURCE!E341) &gt;=0, REPT(" ",SOURCE!$T$2-LEN(SOURCE!E341)), "")&amp;
      SOURCE!F341&amp;", "&amp; IF(SOURCE!$U$2-LEN(SOURCE!F341) &gt;= 0, REPT(" ",SOURCE!$U$2-LEN(SOURCE!F341)+2), "")&amp;"("&amp;
      SUBSTITUTE(TEXT(SOURCE!G341,"??0"),"  ","")&amp;" &lt;&lt; TAM_MAX_BITS) |"&amp; IF(SOURCE!$V$2-3 &gt;= 0, REPT(" ",MAX(1,SOURCE!$V$2-5+4+1-1-LEN(  IF(ISTEXT(SOURCE!H341),SOURCE!H341,  SUBSTITUTE(SUBSTITUTE(TEXT(SOURCE!H341,"????0"),"  ","")," ",""))   ))), "")&amp;
       IF(ISTEXT(SOURCE!H341),SOURCE!H341, SUBSTITUTE(SUBSTITUTE(TEXT(SOURCE!H341,"????0"),"  ","")," ",""))   &amp;","&amp; IF(SOURCE!$W$2-3 &gt;= 0, REPT(" ",SOURCE!$W$2-3-5), "")&amp;
      SOURCE!I341&amp;
" | "&amp; IF(SOURCE!$X$2-LEN(SOURCE!I341) &gt;= 0, REPT(" ",SOURCE!$X$2-LEN(SOURCE!I341)), "")&amp;
      SOURCE!J341&amp;      IF(SOURCE!$Y$2-LEN(SOURCE!J341) &gt;= 0, REPT(" ",SOURCE!$Y$2-LEN(SOURCE!J341)), "")&amp;
" | "&amp; IF(SOURCE!$X$2-LEN(SOURCE!I341) &gt;= 0, REPT(" ",SOURCE!$X$2-LEN(SOURCE!I341)), "")&amp;
      SOURCE!K341&amp;      IF(SOURCE!$Y$2-LEN(SOURCE!K341) &gt;= 0, REPT(" ",SOURCE!$Z$2-LEN(SOURCE!K341)), "")&amp;
" | "&amp; SOURCE!L341&amp;      IF(SOURCE!$AB$2-LEN(SOURCE!L341) &gt;= 0, REPT(" ",SOURCE!$AB$2-LEN(SOURCE!L341)), "")&amp;
" | "&amp; SOURCE!M341&amp;      IF(SOURCE!$AC$2-LEN(SOURCE!M341) &gt;= 0, REPT(" ",SOURCE!$AC$2-LEN(SOURCE!M341)),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CAT_FNCT | SLS_ENABLED   | US_ENABLED   | EIM_DISABLED | PTP_NONE         },</v>
      </c>
    </row>
    <row r="342" spans="1:1">
      <c r="A342" s="133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IF(SOURCE!$R$2-LEN(SOURCE!C342) &gt;= 0, REPT(" ",SOURCE!$R$2-LEN(SOURCE!C342)), "")&amp;
      SOURCE!D342&amp;", "&amp; IF(SOURCE!$S$2-LEN(SOURCE!D342) &gt;= 0, REPT(" ",SOURCE!$S$2-LEN(SOURCE!D342)), "")&amp;
      SOURCE!E342&amp;", "&amp; IF(SOURCE!$T$2-LEN(SOURCE!E342) &gt;=0, REPT(" ",SOURCE!$T$2-LEN(SOURCE!E342)), "")&amp;
      SOURCE!F342&amp;", "&amp; IF(SOURCE!$U$2-LEN(SOURCE!F342) &gt;= 0, REPT(" ",SOURCE!$U$2-LEN(SOURCE!F342)+2), "")&amp;"("&amp;
      SUBSTITUTE(TEXT(SOURCE!G342,"??0"),"  ","")&amp;" &lt;&lt; TAM_MAX_BITS) |"&amp; IF(SOURCE!$V$2-3 &gt;= 0, REPT(" ",MAX(1,SOURCE!$V$2-5+4+1-1-LEN(  IF(ISTEXT(SOURCE!H342),SOURCE!H342,  SUBSTITUTE(SUBSTITUTE(TEXT(SOURCE!H342,"????0"),"  ","")," ",""))   ))), "")&amp;
       IF(ISTEXT(SOURCE!H342),SOURCE!H342, SUBSTITUTE(SUBSTITUTE(TEXT(SOURCE!H342,"????0"),"  ","")," ",""))   &amp;","&amp; IF(SOURCE!$W$2-3 &gt;= 0, REPT(" ",SOURCE!$W$2-3-5), "")&amp;
      SOURCE!I342&amp;
" | "&amp; IF(SOURCE!$X$2-LEN(SOURCE!I342) &gt;= 0, REPT(" ",SOURCE!$X$2-LEN(SOURCE!I342)), "")&amp;
      SOURCE!J342&amp;      IF(SOURCE!$Y$2-LEN(SOURCE!J342) &gt;= 0, REPT(" ",SOURCE!$Y$2-LEN(SOURCE!J342)), "")&amp;
" | "&amp; IF(SOURCE!$X$2-LEN(SOURCE!I342) &gt;= 0, REPT(" ",SOURCE!$X$2-LEN(SOURCE!I342)), "")&amp;
      SOURCE!K342&amp;      IF(SOURCE!$Y$2-LEN(SOURCE!K342) &gt;= 0, REPT(" ",SOURCE!$Z$2-LEN(SOURCE!K342)), "")&amp;
" | "&amp; SOURCE!L342&amp;      IF(SOURCE!$AB$2-LEN(SOURCE!L342) &gt;= 0, REPT(" ",SOURCE!$AB$2-LEN(SOURCE!L342)), "")&amp;
" | "&amp; SOURCE!M342&amp;      IF(SOURCE!$AC$2-LEN(SOURCE!M342) &gt;= 0, REPT(" ",SOURCE!$AC$2-LEN(SOURCE!M342)),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CAT_FNCT | SLS_ENABLED   | US_ENABLED   | EIM_DISABLED | PTP_NONE         },</v>
      </c>
    </row>
    <row r="343" spans="1:1">
      <c r="A343" s="133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IF(SOURCE!$R$2-LEN(SOURCE!C343) &gt;= 0, REPT(" ",SOURCE!$R$2-LEN(SOURCE!C343)), "")&amp;
      SOURCE!D343&amp;", "&amp; IF(SOURCE!$S$2-LEN(SOURCE!D343) &gt;= 0, REPT(" ",SOURCE!$S$2-LEN(SOURCE!D343)), "")&amp;
      SOURCE!E343&amp;", "&amp; IF(SOURCE!$T$2-LEN(SOURCE!E343) &gt;=0, REPT(" ",SOURCE!$T$2-LEN(SOURCE!E343)), "")&amp;
      SOURCE!F343&amp;", "&amp; IF(SOURCE!$U$2-LEN(SOURCE!F343) &gt;= 0, REPT(" ",SOURCE!$U$2-LEN(SOURCE!F343)+2), "")&amp;"("&amp;
      SUBSTITUTE(TEXT(SOURCE!G343,"??0"),"  ","")&amp;" &lt;&lt; TAM_MAX_BITS) |"&amp; IF(SOURCE!$V$2-3 &gt;= 0, REPT(" ",MAX(1,SOURCE!$V$2-5+4+1-1-LEN(  IF(ISTEXT(SOURCE!H343),SOURCE!H343,  SUBSTITUTE(SUBSTITUTE(TEXT(SOURCE!H343,"????0"),"  ","")," ",""))   ))), "")&amp;
       IF(ISTEXT(SOURCE!H343),SOURCE!H343, SUBSTITUTE(SUBSTITUTE(TEXT(SOURCE!H343,"????0"),"  ","")," ",""))   &amp;","&amp; IF(SOURCE!$W$2-3 &gt;= 0, REPT(" ",SOURCE!$W$2-3-5), "")&amp;
      SOURCE!I343&amp;
" | "&amp; IF(SOURCE!$X$2-LEN(SOURCE!I343) &gt;= 0, REPT(" ",SOURCE!$X$2-LEN(SOURCE!I343)), "")&amp;
      SOURCE!J343&amp;      IF(SOURCE!$Y$2-LEN(SOURCE!J343) &gt;= 0, REPT(" ",SOURCE!$Y$2-LEN(SOURCE!J343)), "")&amp;
" | "&amp; IF(SOURCE!$X$2-LEN(SOURCE!I343) &gt;= 0, REPT(" ",SOURCE!$X$2-LEN(SOURCE!I343)), "")&amp;
      SOURCE!K343&amp;      IF(SOURCE!$Y$2-LEN(SOURCE!K343) &gt;= 0, REPT(" ",SOURCE!$Z$2-LEN(SOURCE!K343)), "")&amp;
" | "&amp; SOURCE!L343&amp;      IF(SOURCE!$AB$2-LEN(SOURCE!L343) &gt;= 0, REPT(" ",SOURCE!$AB$2-LEN(SOURCE!L343)), "")&amp;
" | "&amp; SOURCE!M343&amp;      IF(SOURCE!$AC$2-LEN(SOURCE!M343) &gt;= 0, REPT(" ",SOURCE!$AC$2-LEN(SOURCE!M343)),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CAT_FNCT | SLS_ENABLED   | US_ENABLED   | EIM_DISABLED | PTP_NONE         },</v>
      </c>
    </row>
    <row r="344" spans="1:1">
      <c r="A344" s="133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IF(SOURCE!$R$2-LEN(SOURCE!C344) &gt;= 0, REPT(" ",SOURCE!$R$2-LEN(SOURCE!C344)), "")&amp;
      SOURCE!D344&amp;", "&amp; IF(SOURCE!$S$2-LEN(SOURCE!D344) &gt;= 0, REPT(" ",SOURCE!$S$2-LEN(SOURCE!D344)), "")&amp;
      SOURCE!E344&amp;", "&amp; IF(SOURCE!$T$2-LEN(SOURCE!E344) &gt;=0, REPT(" ",SOURCE!$T$2-LEN(SOURCE!E344)), "")&amp;
      SOURCE!F344&amp;", "&amp; IF(SOURCE!$U$2-LEN(SOURCE!F344) &gt;= 0, REPT(" ",SOURCE!$U$2-LEN(SOURCE!F344)+2), "")&amp;"("&amp;
      SUBSTITUTE(TEXT(SOURCE!G344,"??0"),"  ","")&amp;" &lt;&lt; TAM_MAX_BITS) |"&amp; IF(SOURCE!$V$2-3 &gt;= 0, REPT(" ",MAX(1,SOURCE!$V$2-5+4+1-1-LEN(  IF(ISTEXT(SOURCE!H344),SOURCE!H344,  SUBSTITUTE(SUBSTITUTE(TEXT(SOURCE!H344,"????0"),"  ","")," ",""))   ))), "")&amp;
       IF(ISTEXT(SOURCE!H344),SOURCE!H344, SUBSTITUTE(SUBSTITUTE(TEXT(SOURCE!H344,"????0"),"  ","")," ",""))   &amp;","&amp; IF(SOURCE!$W$2-3 &gt;= 0, REPT(" ",SOURCE!$W$2-3-5), "")&amp;
      SOURCE!I344&amp;
" | "&amp; IF(SOURCE!$X$2-LEN(SOURCE!I344) &gt;= 0, REPT(" ",SOURCE!$X$2-LEN(SOURCE!I344)), "")&amp;
      SOURCE!J344&amp;      IF(SOURCE!$Y$2-LEN(SOURCE!J344) &gt;= 0, REPT(" ",SOURCE!$Y$2-LEN(SOURCE!J344)), "")&amp;
" | "&amp; IF(SOURCE!$X$2-LEN(SOURCE!I344) &gt;= 0, REPT(" ",SOURCE!$X$2-LEN(SOURCE!I344)), "")&amp;
      SOURCE!K344&amp;      IF(SOURCE!$Y$2-LEN(SOURCE!K344) &gt;= 0, REPT(" ",SOURCE!$Z$2-LEN(SOURCE!K344)), "")&amp;
" | "&amp; SOURCE!L344&amp;      IF(SOURCE!$AB$2-LEN(SOURCE!L344) &gt;= 0, REPT(" ",SOURCE!$AB$2-LEN(SOURCE!L344)), "")&amp;
" | "&amp; SOURCE!M344&amp;      IF(SOURCE!$AC$2-LEN(SOURCE!M344) &gt;= 0, REPT(" ",SOURCE!$AC$2-LEN(SOURCE!M344)),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CAT_FNCT | SLS_ENABLED   | US_ENABLED   | EIM_DISABLED | PTP_NONE         },</v>
      </c>
    </row>
    <row r="345" spans="1:1">
      <c r="A345" s="133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IF(SOURCE!$R$2-LEN(SOURCE!C345) &gt;= 0, REPT(" ",SOURCE!$R$2-LEN(SOURCE!C345)), "")&amp;
      SOURCE!D345&amp;", "&amp; IF(SOURCE!$S$2-LEN(SOURCE!D345) &gt;= 0, REPT(" ",SOURCE!$S$2-LEN(SOURCE!D345)), "")&amp;
      SOURCE!E345&amp;", "&amp; IF(SOURCE!$T$2-LEN(SOURCE!E345) &gt;=0, REPT(" ",SOURCE!$T$2-LEN(SOURCE!E345)), "")&amp;
      SOURCE!F345&amp;", "&amp; IF(SOURCE!$U$2-LEN(SOURCE!F345) &gt;= 0, REPT(" ",SOURCE!$U$2-LEN(SOURCE!F345)+2), "")&amp;"("&amp;
      SUBSTITUTE(TEXT(SOURCE!G345,"??0"),"  ","")&amp;" &lt;&lt; TAM_MAX_BITS) |"&amp; IF(SOURCE!$V$2-3 &gt;= 0, REPT(" ",MAX(1,SOURCE!$V$2-5+4+1-1-LEN(  IF(ISTEXT(SOURCE!H345),SOURCE!H345,  SUBSTITUTE(SUBSTITUTE(TEXT(SOURCE!H345,"????0"),"  ","")," ",""))   ))), "")&amp;
       IF(ISTEXT(SOURCE!H345),SOURCE!H345, SUBSTITUTE(SUBSTITUTE(TEXT(SOURCE!H345,"????0"),"  ","")," ",""))   &amp;","&amp; IF(SOURCE!$W$2-3 &gt;= 0, REPT(" ",SOURCE!$W$2-3-5), "")&amp;
      SOURCE!I345&amp;
" | "&amp; IF(SOURCE!$X$2-LEN(SOURCE!I345) &gt;= 0, REPT(" ",SOURCE!$X$2-LEN(SOURCE!I345)), "")&amp;
      SOURCE!J345&amp;      IF(SOURCE!$Y$2-LEN(SOURCE!J345) &gt;= 0, REPT(" ",SOURCE!$Y$2-LEN(SOURCE!J345)), "")&amp;
" | "&amp; IF(SOURCE!$X$2-LEN(SOURCE!I345) &gt;= 0, REPT(" ",SOURCE!$X$2-LEN(SOURCE!I345)), "")&amp;
      SOURCE!K345&amp;      IF(SOURCE!$Y$2-LEN(SOURCE!K345) &gt;= 0, REPT(" ",SOURCE!$Z$2-LEN(SOURCE!K345)), "")&amp;
" | "&amp; SOURCE!L345&amp;      IF(SOURCE!$AB$2-LEN(SOURCE!L345) &gt;= 0, REPT(" ",SOURCE!$AB$2-LEN(SOURCE!L345)), "")&amp;
" | "&amp; SOURCE!M345&amp;      IF(SOURCE!$AC$2-LEN(SOURCE!M345) &gt;= 0, REPT(" ",SOURCE!$AC$2-LEN(SOURCE!M345)),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CAT_FNCT | SLS_ENABLED   | US_ENABLED   | EIM_DISABLED | PTP_NONE         },</v>
      </c>
    </row>
    <row r="346" spans="1:1">
      <c r="A346" s="133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IF(SOURCE!$R$2-LEN(SOURCE!C346) &gt;= 0, REPT(" ",SOURCE!$R$2-LEN(SOURCE!C346)), "")&amp;
      SOURCE!D346&amp;", "&amp; IF(SOURCE!$S$2-LEN(SOURCE!D346) &gt;= 0, REPT(" ",SOURCE!$S$2-LEN(SOURCE!D346)), "")&amp;
      SOURCE!E346&amp;", "&amp; IF(SOURCE!$T$2-LEN(SOURCE!E346) &gt;=0, REPT(" ",SOURCE!$T$2-LEN(SOURCE!E346)), "")&amp;
      SOURCE!F346&amp;", "&amp; IF(SOURCE!$U$2-LEN(SOURCE!F346) &gt;= 0, REPT(" ",SOURCE!$U$2-LEN(SOURCE!F346)+2), "")&amp;"("&amp;
      SUBSTITUTE(TEXT(SOURCE!G346,"??0"),"  ","")&amp;" &lt;&lt; TAM_MAX_BITS) |"&amp; IF(SOURCE!$V$2-3 &gt;= 0, REPT(" ",MAX(1,SOURCE!$V$2-5+4+1-1-LEN(  IF(ISTEXT(SOURCE!H346),SOURCE!H346,  SUBSTITUTE(SUBSTITUTE(TEXT(SOURCE!H346,"????0"),"  ","")," ",""))   ))), "")&amp;
       IF(ISTEXT(SOURCE!H346),SOURCE!H346, SUBSTITUTE(SUBSTITUTE(TEXT(SOURCE!H346,"????0"),"  ","")," ",""))   &amp;","&amp; IF(SOURCE!$W$2-3 &gt;= 0, REPT(" ",SOURCE!$W$2-3-5), "")&amp;
      SOURCE!I346&amp;
" | "&amp; IF(SOURCE!$X$2-LEN(SOURCE!I346) &gt;= 0, REPT(" ",SOURCE!$X$2-LEN(SOURCE!I346)), "")&amp;
      SOURCE!J346&amp;      IF(SOURCE!$Y$2-LEN(SOURCE!J346) &gt;= 0, REPT(" ",SOURCE!$Y$2-LEN(SOURCE!J346)), "")&amp;
" | "&amp; IF(SOURCE!$X$2-LEN(SOURCE!I346) &gt;= 0, REPT(" ",SOURCE!$X$2-LEN(SOURCE!I346)), "")&amp;
      SOURCE!K346&amp;      IF(SOURCE!$Y$2-LEN(SOURCE!K346) &gt;= 0, REPT(" ",SOURCE!$Z$2-LEN(SOURCE!K346)), "")&amp;
" | "&amp; SOURCE!L346&amp;      IF(SOURCE!$AB$2-LEN(SOURCE!L346) &gt;= 0, REPT(" ",SOURCE!$AB$2-LEN(SOURCE!L346)), "")&amp;
" | "&amp; SOURCE!M346&amp;      IF(SOURCE!$AC$2-LEN(SOURCE!M346) &gt;= 0, REPT(" ",SOURCE!$AC$2-LEN(SOURCE!M346)), "")&amp;
      "},"&amp;IF(SOURCE!O346&lt;&gt;"",""&amp;SOURCE!O346,"")
 )
)
)</f>
        <v>/*  334 */  { fnCvtPointMm,                 divide,                      "mm" STD_RIGHT_ARROW "pt.",                    "mm " STD_RIGHT_ARROW,                         (0 &lt;&lt; TAM_MAX_BITS) |     0, CAT_DUPL | SLS_ENABLED   | US_ENABLED   | EIM_DISABLED | PTP_NONE         },</v>
      </c>
    </row>
    <row r="347" spans="1:1">
      <c r="A347" s="133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IF(SOURCE!$R$2-LEN(SOURCE!C347) &gt;= 0, REPT(" ",SOURCE!$R$2-LEN(SOURCE!C347)), "")&amp;
      SOURCE!D347&amp;", "&amp; IF(SOURCE!$S$2-LEN(SOURCE!D347) &gt;= 0, REPT(" ",SOURCE!$S$2-LEN(SOURCE!D347)), "")&amp;
      SOURCE!E347&amp;", "&amp; IF(SOURCE!$T$2-LEN(SOURCE!E347) &gt;=0, REPT(" ",SOURCE!$T$2-LEN(SOURCE!E347)), "")&amp;
      SOURCE!F347&amp;", "&amp; IF(SOURCE!$U$2-LEN(SOURCE!F347) &gt;= 0, REPT(" ",SOURCE!$U$2-LEN(SOURCE!F347)+2), "")&amp;"("&amp;
      SUBSTITUTE(TEXT(SOURCE!G347,"??0"),"  ","")&amp;" &lt;&lt; TAM_MAX_BITS) |"&amp; IF(SOURCE!$V$2-3 &gt;= 0, REPT(" ",MAX(1,SOURCE!$V$2-5+4+1-1-LEN(  IF(ISTEXT(SOURCE!H347),SOURCE!H347,  SUBSTITUTE(SUBSTITUTE(TEXT(SOURCE!H347,"????0"),"  ","")," ",""))   ))), "")&amp;
       IF(ISTEXT(SOURCE!H347),SOURCE!H347, SUBSTITUTE(SUBSTITUTE(TEXT(SOURCE!H347,"????0"),"  ","")," ",""))   &amp;","&amp; IF(SOURCE!$W$2-3 &gt;= 0, REPT(" ",SOURCE!$W$2-3-5), "")&amp;
      SOURCE!I347&amp;
" | "&amp; IF(SOURCE!$X$2-LEN(SOURCE!I347) &gt;= 0, REPT(" ",SOURCE!$X$2-LEN(SOURCE!I347)), "")&amp;
      SOURCE!J347&amp;      IF(SOURCE!$Y$2-LEN(SOURCE!J347) &gt;= 0, REPT(" ",SOURCE!$Y$2-LEN(SOURCE!J347)), "")&amp;
" | "&amp; IF(SOURCE!$X$2-LEN(SOURCE!I347) &gt;= 0, REPT(" ",SOURCE!$X$2-LEN(SOURCE!I347)), "")&amp;
      SOURCE!K347&amp;      IF(SOURCE!$Y$2-LEN(SOURCE!K347) &gt;= 0, REPT(" ",SOURCE!$Z$2-LEN(SOURCE!K347)), "")&amp;
" | "&amp; SOURCE!L347&amp;      IF(SOURCE!$AB$2-LEN(SOURCE!L347) &gt;= 0, REPT(" ",SOURCE!$AB$2-LEN(SOURCE!L347)), "")&amp;
" | "&amp; SOURCE!M347&amp;      IF(SOURCE!$AC$2-LEN(SOURCE!M347) &gt;= 0, REPT(" ",SOURCE!$AC$2-LEN(SOURCE!M347)), "")&amp;
      "},"&amp;IF(SOURCE!O347&lt;&gt;"",""&amp;SOURCE!O347,"")
 )
)
)</f>
        <v>/*  335 */  { fnCvtPointMm,                 divide,                      "mm" STD_RIGHT_ARROW "pt.",                    "point",                                       (0 &lt;&lt; TAM_MAX_BITS) |     0, CAT_FNCT | SLS_ENABLED   | US_ENABLED   | EIM_DISABLED | PTP_NONE         },</v>
      </c>
    </row>
    <row r="348" spans="1:1">
      <c r="A348" s="133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IF(SOURCE!$R$2-LEN(SOURCE!C348) &gt;= 0, REPT(" ",SOURCE!$R$2-LEN(SOURCE!C348)), "")&amp;
      SOURCE!D348&amp;", "&amp; IF(SOURCE!$S$2-LEN(SOURCE!D348) &gt;= 0, REPT(" ",SOURCE!$S$2-LEN(SOURCE!D348)), "")&amp;
      SOURCE!E348&amp;", "&amp; IF(SOURCE!$T$2-LEN(SOURCE!E348) &gt;=0, REPT(" ",SOURCE!$T$2-LEN(SOURCE!E348)), "")&amp;
      SOURCE!F348&amp;", "&amp; IF(SOURCE!$U$2-LEN(SOURCE!F348) &gt;= 0, REPT(" ",SOURCE!$U$2-LEN(SOURCE!F348)+2), "")&amp;"("&amp;
      SUBSTITUTE(TEXT(SOURCE!G348,"??0"),"  ","")&amp;" &lt;&lt; TAM_MAX_BITS) |"&amp; IF(SOURCE!$V$2-3 &gt;= 0, REPT(" ",MAX(1,SOURCE!$V$2-5+4+1-1-LEN(  IF(ISTEXT(SOURCE!H348),SOURCE!H348,  SUBSTITUTE(SUBSTITUTE(TEXT(SOURCE!H348,"????0"),"  ","")," ",""))   ))), "")&amp;
       IF(ISTEXT(SOURCE!H348),SOURCE!H348, SUBSTITUTE(SUBSTITUTE(TEXT(SOURCE!H348,"????0"),"  ","")," ",""))   &amp;","&amp; IF(SOURCE!$W$2-3 &gt;= 0, REPT(" ",SOURCE!$W$2-3-5), "")&amp;
      SOURCE!I348&amp;
" | "&amp; IF(SOURCE!$X$2-LEN(SOURCE!I348) &gt;= 0, REPT(" ",SOURCE!$X$2-LEN(SOURCE!I348)), "")&amp;
      SOURCE!J348&amp;      IF(SOURCE!$Y$2-LEN(SOURCE!J348) &gt;= 0, REPT(" ",SOURCE!$Y$2-LEN(SOURCE!J348)), "")&amp;
" | "&amp; IF(SOURCE!$X$2-LEN(SOURCE!I348) &gt;= 0, REPT(" ",SOURCE!$X$2-LEN(SOURCE!I348)), "")&amp;
      SOURCE!K348&amp;      IF(SOURCE!$Y$2-LEN(SOURCE!K348) &gt;= 0, REPT(" ",SOURCE!$Z$2-LEN(SOURCE!K348)), "")&amp;
" | "&amp; SOURCE!L348&amp;      IF(SOURCE!$AB$2-LEN(SOURCE!L348) &gt;= 0, REPT(" ",SOURCE!$AB$2-LEN(SOURCE!L348)), "")&amp;
" | "&amp; SOURCE!M348&amp;      IF(SOURCE!$AC$2-LEN(SOURCE!M348) &gt;= 0, REPT(" ",SOURCE!$AC$2-LEN(SOURCE!M348)), "")&amp;
      "},"&amp;IF(SOURCE!O348&lt;&gt;"",""&amp;SOURCE!O348,"")
 )
)
)</f>
        <v>/*  336 */  { fnCvtMileM,                   multiply,                    "mi." STD_RIGHT_ARROW "m",                     "mi." STD_RIGHT_ARROW "m",                     (0 &lt;&lt; TAM_MAX_BITS) |     0, CAT_FNCT | SLS_ENABLED   | US_ENABLED   | EIM_DISABLED | PTP_NONE         },</v>
      </c>
    </row>
    <row r="349" spans="1:1">
      <c r="A349" s="133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IF(SOURCE!$R$2-LEN(SOURCE!C349) &gt;= 0, REPT(" ",SOURCE!$R$2-LEN(SOURCE!C349)), "")&amp;
      SOURCE!D349&amp;", "&amp; IF(SOURCE!$S$2-LEN(SOURCE!D349) &gt;= 0, REPT(" ",SOURCE!$S$2-LEN(SOURCE!D349)), "")&amp;
      SOURCE!E349&amp;", "&amp; IF(SOURCE!$T$2-LEN(SOURCE!E349) &gt;=0, REPT(" ",SOURCE!$T$2-LEN(SOURCE!E349)), "")&amp;
      SOURCE!F349&amp;", "&amp; IF(SOURCE!$U$2-LEN(SOURCE!F349) &gt;= 0, REPT(" ",SOURCE!$U$2-LEN(SOURCE!F349)+2), "")&amp;"("&amp;
      SUBSTITUTE(TEXT(SOURCE!G349,"??0"),"  ","")&amp;" &lt;&lt; TAM_MAX_BITS) |"&amp; IF(SOURCE!$V$2-3 &gt;= 0, REPT(" ",MAX(1,SOURCE!$V$2-5+4+1-1-LEN(  IF(ISTEXT(SOURCE!H349),SOURCE!H349,  SUBSTITUTE(SUBSTITUTE(TEXT(SOURCE!H349,"????0"),"  ","")," ",""))   ))), "")&amp;
       IF(ISTEXT(SOURCE!H349),SOURCE!H349, SUBSTITUTE(SUBSTITUTE(TEXT(SOURCE!H349,"????0"),"  ","")," ",""))   &amp;","&amp; IF(SOURCE!$W$2-3 &gt;= 0, REPT(" ",SOURCE!$W$2-3-5), "")&amp;
      SOURCE!I349&amp;
" | "&amp; IF(SOURCE!$X$2-LEN(SOURCE!I349) &gt;= 0, REPT(" ",SOURCE!$X$2-LEN(SOURCE!I349)), "")&amp;
      SOURCE!J349&amp;      IF(SOURCE!$Y$2-LEN(SOURCE!J349) &gt;= 0, REPT(" ",SOURCE!$Y$2-LEN(SOURCE!J349)), "")&amp;
" | "&amp; IF(SOURCE!$X$2-LEN(SOURCE!I349) &gt;= 0, REPT(" ",SOURCE!$X$2-LEN(SOURCE!I349)), "")&amp;
      SOURCE!K349&amp;      IF(SOURCE!$Y$2-LEN(SOURCE!K349) &gt;= 0, REPT(" ",SOURCE!$Z$2-LEN(SOURCE!K349)), "")&amp;
" | "&amp; SOURCE!L349&amp;      IF(SOURCE!$AB$2-LEN(SOURCE!L349) &gt;= 0, REPT(" ",SOURCE!$AB$2-LEN(SOURCE!L349)), "")&amp;
" | "&amp; SOURCE!M349&amp;      IF(SOURCE!$AC$2-LEN(SOURCE!M349) &gt;= 0, REPT(" ",SOURCE!$AC$2-LEN(SOURCE!M349)), "")&amp;
      "},"&amp;IF(SOURCE!O349&lt;&gt;"",""&amp;SOURCE!O349,"")
 )
)
)</f>
        <v>/*  337 */  { fnCvtPointMm,                 multiply,                    "pt." STD_RIGHT_ARROW "mm",                    "point",                                       (0 &lt;&lt; TAM_MAX_BITS) |     0, CAT_FNCT | SLS_ENABLED   | US_ENABLED   | EIM_DISABLED | PTP_NONE         },</v>
      </c>
    </row>
    <row r="350" spans="1:1">
      <c r="A350" s="133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IF(SOURCE!$R$2-LEN(SOURCE!C350) &gt;= 0, REPT(" ",SOURCE!$R$2-LEN(SOURCE!C350)), "")&amp;
      SOURCE!D350&amp;", "&amp; IF(SOURCE!$S$2-LEN(SOURCE!D350) &gt;= 0, REPT(" ",SOURCE!$S$2-LEN(SOURCE!D350)), "")&amp;
      SOURCE!E350&amp;", "&amp; IF(SOURCE!$T$2-LEN(SOURCE!E350) &gt;=0, REPT(" ",SOURCE!$T$2-LEN(SOURCE!E350)), "")&amp;
      SOURCE!F350&amp;", "&amp; IF(SOURCE!$U$2-LEN(SOURCE!F350) &gt;= 0, REPT(" ",SOURCE!$U$2-LEN(SOURCE!F350)+2), "")&amp;"("&amp;
      SUBSTITUTE(TEXT(SOURCE!G350,"??0"),"  ","")&amp;" &lt;&lt; TAM_MAX_BITS) |"&amp; IF(SOURCE!$V$2-3 &gt;= 0, REPT(" ",MAX(1,SOURCE!$V$2-5+4+1-1-LEN(  IF(ISTEXT(SOURCE!H350),SOURCE!H350,  SUBSTITUTE(SUBSTITUTE(TEXT(SOURCE!H350,"????0"),"  ","")," ",""))   ))), "")&amp;
       IF(ISTEXT(SOURCE!H350),SOURCE!H350, SUBSTITUTE(SUBSTITUTE(TEXT(SOURCE!H350,"????0"),"  ","")," ",""))   &amp;","&amp; IF(SOURCE!$W$2-3 &gt;= 0, REPT(" ",SOURCE!$W$2-3-5), "")&amp;
      SOURCE!I350&amp;
" | "&amp; IF(SOURCE!$X$2-LEN(SOURCE!I350) &gt;= 0, REPT(" ",SOURCE!$X$2-LEN(SOURCE!I350)), "")&amp;
      SOURCE!J350&amp;      IF(SOURCE!$Y$2-LEN(SOURCE!J350) &gt;= 0, REPT(" ",SOURCE!$Y$2-LEN(SOURCE!J350)), "")&amp;
" | "&amp; IF(SOURCE!$X$2-LEN(SOURCE!I350) &gt;= 0, REPT(" ",SOURCE!$X$2-LEN(SOURCE!I350)), "")&amp;
      SOURCE!K350&amp;      IF(SOURCE!$Y$2-LEN(SOURCE!K350) &gt;= 0, REPT(" ",SOURCE!$Z$2-LEN(SOURCE!K350)), "")&amp;
" | "&amp; SOURCE!L350&amp;      IF(SOURCE!$AB$2-LEN(SOURCE!L350) &gt;= 0, REPT(" ",SOURCE!$AB$2-LEN(SOURCE!L350)), "")&amp;
" | "&amp; SOURCE!M350&amp;      IF(SOURCE!$AC$2-LEN(SOURCE!M350) &gt;= 0, REPT(" ",SOURCE!$AC$2-LEN(SOURCE!M350)), "")&amp;
      "},"&amp;IF(SOURCE!O350&lt;&gt;"",""&amp;SOURCE!O350,"")
 )
)
)</f>
        <v>/*  338 */  { fnCvtPointMm,                 multiply,                    "pt." STD_RIGHT_ARROW "mm",                    STD_RIGHT_ARROW " mm",                         (0 &lt;&lt; TAM_MAX_BITS) |     0, CAT_DUPL | SLS_ENABLED   | US_ENABLED   | EIM_DISABLED | PTP_NONE         },</v>
      </c>
    </row>
    <row r="351" spans="1:1">
      <c r="A351" s="133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IF(SOURCE!$R$2-LEN(SOURCE!C351) &gt;= 0, REPT(" ",SOURCE!$R$2-LEN(SOURCE!C351)), "")&amp;
      SOURCE!D351&amp;", "&amp; IF(SOURCE!$S$2-LEN(SOURCE!D351) &gt;= 0, REPT(" ",SOURCE!$S$2-LEN(SOURCE!D351)), "")&amp;
      SOURCE!E351&amp;", "&amp; IF(SOURCE!$T$2-LEN(SOURCE!E351) &gt;=0, REPT(" ",SOURCE!$T$2-LEN(SOURCE!E351)), "")&amp;
      SOURCE!F351&amp;", "&amp; IF(SOURCE!$U$2-LEN(SOURCE!F351) &gt;= 0, REPT(" ",SOURCE!$U$2-LEN(SOURCE!F351)+2), "")&amp;"("&amp;
      SUBSTITUTE(TEXT(SOURCE!G351,"??0"),"  ","")&amp;" &lt;&lt; TAM_MAX_BITS) |"&amp; IF(SOURCE!$V$2-3 &gt;= 0, REPT(" ",MAX(1,SOURCE!$V$2-5+4+1-1-LEN(  IF(ISTEXT(SOURCE!H351),SOURCE!H351,  SUBSTITUTE(SUBSTITUTE(TEXT(SOURCE!H351,"????0"),"  ","")," ",""))   ))), "")&amp;
       IF(ISTEXT(SOURCE!H351),SOURCE!H351, SUBSTITUTE(SUBSTITUTE(TEXT(SOURCE!H351,"????0"),"  ","")," ",""))   &amp;","&amp; IF(SOURCE!$W$2-3 &gt;= 0, REPT(" ",SOURCE!$W$2-3-5), "")&amp;
      SOURCE!I351&amp;
" | "&amp; IF(SOURCE!$X$2-LEN(SOURCE!I351) &gt;= 0, REPT(" ",SOURCE!$X$2-LEN(SOURCE!I351)), "")&amp;
      SOURCE!J351&amp;      IF(SOURCE!$Y$2-LEN(SOURCE!J351) &gt;= 0, REPT(" ",SOURCE!$Y$2-LEN(SOURCE!J351)), "")&amp;
" | "&amp; IF(SOURCE!$X$2-LEN(SOURCE!I351) &gt;= 0, REPT(" ",SOURCE!$X$2-LEN(SOURCE!I351)), "")&amp;
      SOURCE!K351&amp;      IF(SOURCE!$Y$2-LEN(SOURCE!K351) &gt;= 0, REPT(" ",SOURCE!$Z$2-LEN(SOURCE!K351)), "")&amp;
" | "&amp; SOURCE!L351&amp;      IF(SOURCE!$AB$2-LEN(SOURCE!L351) &gt;= 0, REPT(" ",SOURCE!$AB$2-LEN(SOURCE!L351)), "")&amp;
" | "&amp; SOURCE!M351&amp;      IF(SOURCE!$AC$2-LEN(SOURCE!M351) &gt;= 0, REPT(" ",SOURCE!$AC$2-LEN(SOURCE!M351)), "")&amp;
      "},"&amp;IF(SOURCE!O351&lt;&gt;"",""&amp;SOURCE!O351,"")
 )
)
)</f>
        <v>/*  339 */  { fnCvtMileM,                   divide,                      "m" STD_RIGHT_ARROW "mi.",                     "m" STD_RIGHT_ARROW "mi.",                     (0 &lt;&lt; TAM_MAX_BITS) |     0, CAT_FNCT | SLS_ENABLED   | US_ENABLED   | EIM_DISABLED | PTP_NONE         },</v>
      </c>
    </row>
    <row r="352" spans="1:1">
      <c r="A352" s="133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IF(SOURCE!$R$2-LEN(SOURCE!C352) &gt;= 0, REPT(" ",SOURCE!$R$2-LEN(SOURCE!C352)), "")&amp;
      SOURCE!D352&amp;", "&amp; IF(SOURCE!$S$2-LEN(SOURCE!D352) &gt;= 0, REPT(" ",SOURCE!$S$2-LEN(SOURCE!D352)), "")&amp;
      SOURCE!E352&amp;", "&amp; IF(SOURCE!$T$2-LEN(SOURCE!E352) &gt;=0, REPT(" ",SOURCE!$T$2-LEN(SOURCE!E352)), "")&amp;
      SOURCE!F352&amp;", "&amp; IF(SOURCE!$U$2-LEN(SOURCE!F352) &gt;= 0, REPT(" ",SOURCE!$U$2-LEN(SOURCE!F352)+2), "")&amp;"("&amp;
      SUBSTITUTE(TEXT(SOURCE!G352,"??0"),"  ","")&amp;" &lt;&lt; TAM_MAX_BITS) |"&amp; IF(SOURCE!$V$2-3 &gt;= 0, REPT(" ",MAX(1,SOURCE!$V$2-5+4+1-1-LEN(  IF(ISTEXT(SOURCE!H352),SOURCE!H352,  SUBSTITUTE(SUBSTITUTE(TEXT(SOURCE!H352,"????0"),"  ","")," ",""))   ))), "")&amp;
       IF(ISTEXT(SOURCE!H352),SOURCE!H352, SUBSTITUTE(SUBSTITUTE(TEXT(SOURCE!H352,"????0"),"  ","")," ",""))   &amp;","&amp; IF(SOURCE!$W$2-3 &gt;= 0, REPT(" ",SOURCE!$W$2-3-5), "")&amp;
      SOURCE!I352&amp;
" | "&amp; IF(SOURCE!$X$2-LEN(SOURCE!I352) &gt;= 0, REPT(" ",SOURCE!$X$2-LEN(SOURCE!I352)), "")&amp;
      SOURCE!J352&amp;      IF(SOURCE!$Y$2-LEN(SOURCE!J352) &gt;= 0, REPT(" ",SOURCE!$Y$2-LEN(SOURCE!J352)), "")&amp;
" | "&amp; IF(SOURCE!$X$2-LEN(SOURCE!I352) &gt;= 0, REPT(" ",SOURCE!$X$2-LEN(SOURCE!I352)), "")&amp;
      SOURCE!K352&amp;      IF(SOURCE!$Y$2-LEN(SOURCE!K352) &gt;= 0, REPT(" ",SOURCE!$Z$2-LEN(SOURCE!K352)), "")&amp;
" | "&amp; SOURCE!L352&amp;      IF(SOURCE!$AB$2-LEN(SOURCE!L352) &gt;= 0, REPT(" ",SOURCE!$AB$2-LEN(SOURCE!L352)), "")&amp;
" | "&amp; SOURCE!M352&amp;      IF(SOURCE!$AC$2-LEN(SOURCE!M352) &gt;= 0, REPT(" ",SOURCE!$AC$2-LEN(SOURCE!M352)),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CAT_FNCT | SLS_ENABLED   | US_ENABLED   | EIM_DISABLED | PTP_NONE         },</v>
      </c>
    </row>
    <row r="353" spans="1:1">
      <c r="A353" s="133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IF(SOURCE!$R$2-LEN(SOURCE!C353) &gt;= 0, REPT(" ",SOURCE!$R$2-LEN(SOURCE!C353)), "")&amp;
      SOURCE!D353&amp;", "&amp; IF(SOURCE!$S$2-LEN(SOURCE!D353) &gt;= 0, REPT(" ",SOURCE!$S$2-LEN(SOURCE!D353)), "")&amp;
      SOURCE!E353&amp;", "&amp; IF(SOURCE!$T$2-LEN(SOURCE!E353) &gt;=0, REPT(" ",SOURCE!$T$2-LEN(SOURCE!E353)), "")&amp;
      SOURCE!F353&amp;", "&amp; IF(SOURCE!$U$2-LEN(SOURCE!F353) &gt;= 0, REPT(" ",SOURCE!$U$2-LEN(SOURCE!F353)+2), "")&amp;"("&amp;
      SUBSTITUTE(TEXT(SOURCE!G353,"??0"),"  ","")&amp;" &lt;&lt; TAM_MAX_BITS) |"&amp; IF(SOURCE!$V$2-3 &gt;= 0, REPT(" ",MAX(1,SOURCE!$V$2-5+4+1-1-LEN(  IF(ISTEXT(SOURCE!H353),SOURCE!H353,  SUBSTITUTE(SUBSTITUTE(TEXT(SOURCE!H353,"????0"),"  ","")," ",""))   ))), "")&amp;
       IF(ISTEXT(SOURCE!H353),SOURCE!H353, SUBSTITUTE(SUBSTITUTE(TEXT(SOURCE!H353,"????0"),"  ","")," ",""))   &amp;","&amp; IF(SOURCE!$W$2-3 &gt;= 0, REPT(" ",SOURCE!$W$2-3-5), "")&amp;
      SOURCE!I353&amp;
" | "&amp; IF(SOURCE!$X$2-LEN(SOURCE!I353) &gt;= 0, REPT(" ",SOURCE!$X$2-LEN(SOURCE!I353)), "")&amp;
      SOURCE!J353&amp;      IF(SOURCE!$Y$2-LEN(SOURCE!J353) &gt;= 0, REPT(" ",SOURCE!$Y$2-LEN(SOURCE!J353)), "")&amp;
" | "&amp; IF(SOURCE!$X$2-LEN(SOURCE!I353) &gt;= 0, REPT(" ",SOURCE!$X$2-LEN(SOURCE!I353)), "")&amp;
      SOURCE!K353&amp;      IF(SOURCE!$Y$2-LEN(SOURCE!K353) &gt;= 0, REPT(" ",SOURCE!$Z$2-LEN(SOURCE!K353)), "")&amp;
" | "&amp; SOURCE!L353&amp;      IF(SOURCE!$AB$2-LEN(SOURCE!L353) &gt;= 0, REPT(" ",SOURCE!$AB$2-LEN(SOURCE!L353)), "")&amp;
" | "&amp; SOURCE!M353&amp;      IF(SOURCE!$AC$2-LEN(SOURCE!M353) &gt;= 0, REPT(" ",SOURCE!$AC$2-LEN(SOURCE!M353)),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CAT_FNCT | SLS_ENABLED   | US_ENABLED   | EIM_DISABLED | PTP_NONE         },</v>
      </c>
    </row>
    <row r="354" spans="1:1">
      <c r="A354" s="133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IF(SOURCE!$R$2-LEN(SOURCE!C354) &gt;= 0, REPT(" ",SOURCE!$R$2-LEN(SOURCE!C354)), "")&amp;
      SOURCE!D354&amp;", "&amp; IF(SOURCE!$S$2-LEN(SOURCE!D354) &gt;= 0, REPT(" ",SOURCE!$S$2-LEN(SOURCE!D354)), "")&amp;
      SOURCE!E354&amp;", "&amp; IF(SOURCE!$T$2-LEN(SOURCE!E354) &gt;=0, REPT(" ",SOURCE!$T$2-LEN(SOURCE!E354)), "")&amp;
      SOURCE!F354&amp;", "&amp; IF(SOURCE!$U$2-LEN(SOURCE!F354) &gt;= 0, REPT(" ",SOURCE!$U$2-LEN(SOURCE!F354)+2), "")&amp;"("&amp;
      SUBSTITUTE(TEXT(SOURCE!G354,"??0"),"  ","")&amp;" &lt;&lt; TAM_MAX_BITS) |"&amp; IF(SOURCE!$V$2-3 &gt;= 0, REPT(" ",MAX(1,SOURCE!$V$2-5+4+1-1-LEN(  IF(ISTEXT(SOURCE!H354),SOURCE!H354,  SUBSTITUTE(SUBSTITUTE(TEXT(SOURCE!H354,"????0"),"  ","")," ",""))   ))), "")&amp;
       IF(ISTEXT(SOURCE!H354),SOURCE!H354, SUBSTITUTE(SUBSTITUTE(TEXT(SOURCE!H354,"????0"),"  ","")," ",""))   &amp;","&amp; IF(SOURCE!$W$2-3 &gt;= 0, REPT(" ",SOURCE!$W$2-3-5), "")&amp;
      SOURCE!I354&amp;
" | "&amp; IF(SOURCE!$X$2-LEN(SOURCE!I354) &gt;= 0, REPT(" ",SOURCE!$X$2-LEN(SOURCE!I354)), "")&amp;
      SOURCE!J354&amp;      IF(SOURCE!$Y$2-LEN(SOURCE!J354) &gt;= 0, REPT(" ",SOURCE!$Y$2-LEN(SOURCE!J354)), "")&amp;
" | "&amp; IF(SOURCE!$X$2-LEN(SOURCE!I354) &gt;= 0, REPT(" ",SOURCE!$X$2-LEN(SOURCE!I354)), "")&amp;
      SOURCE!K354&amp;      IF(SOURCE!$Y$2-LEN(SOURCE!K354) &gt;= 0, REPT(" ",SOURCE!$Z$2-LEN(SOURCE!K354)), "")&amp;
" | "&amp; SOURCE!L354&amp;      IF(SOURCE!$AB$2-LEN(SOURCE!L354) &gt;= 0, REPT(" ",SOURCE!$AB$2-LEN(SOURCE!L354)), "")&amp;
" | "&amp; SOURCE!M354&amp;      IF(SOURCE!$AC$2-LEN(SOURCE!M354) &gt;= 0, REPT(" ",SOURCE!$AC$2-LEN(SOURCE!M354)),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CAT_FNCT | SLS_ENABLED   | US_ENABLED   | EIM_DISABLED | PTP_NONE         },</v>
      </c>
    </row>
    <row r="355" spans="1:1">
      <c r="A355" s="133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IF(SOURCE!$R$2-LEN(SOURCE!C355) &gt;= 0, REPT(" ",SOURCE!$R$2-LEN(SOURCE!C355)), "")&amp;
      SOURCE!D355&amp;", "&amp; IF(SOURCE!$S$2-LEN(SOURCE!D355) &gt;= 0, REPT(" ",SOURCE!$S$2-LEN(SOURCE!D355)), "")&amp;
      SOURCE!E355&amp;", "&amp; IF(SOURCE!$T$2-LEN(SOURCE!E355) &gt;=0, REPT(" ",SOURCE!$T$2-LEN(SOURCE!E355)), "")&amp;
      SOURCE!F355&amp;", "&amp; IF(SOURCE!$U$2-LEN(SOURCE!F355) &gt;= 0, REPT(" ",SOURCE!$U$2-LEN(SOURCE!F355)+2), "")&amp;"("&amp;
      SUBSTITUTE(TEXT(SOURCE!G355,"??0"),"  ","")&amp;" &lt;&lt; TAM_MAX_BITS) |"&amp; IF(SOURCE!$V$2-3 &gt;= 0, REPT(" ",MAX(1,SOURCE!$V$2-5+4+1-1-LEN(  IF(ISTEXT(SOURCE!H355),SOURCE!H355,  SUBSTITUTE(SUBSTITUTE(TEXT(SOURCE!H355,"????0"),"  ","")," ",""))   ))), "")&amp;
       IF(ISTEXT(SOURCE!H355),SOURCE!H355, SUBSTITUTE(SUBSTITUTE(TEXT(SOURCE!H355,"????0"),"  ","")," ",""))   &amp;","&amp; IF(SOURCE!$W$2-3 &gt;= 0, REPT(" ",SOURCE!$W$2-3-5), "")&amp;
      SOURCE!I355&amp;
" | "&amp; IF(SOURCE!$X$2-LEN(SOURCE!I355) &gt;= 0, REPT(" ",SOURCE!$X$2-LEN(SOURCE!I355)), "")&amp;
      SOURCE!J355&amp;      IF(SOURCE!$Y$2-LEN(SOURCE!J355) &gt;= 0, REPT(" ",SOURCE!$Y$2-LEN(SOURCE!J355)), "")&amp;
" | "&amp; IF(SOURCE!$X$2-LEN(SOURCE!I355) &gt;= 0, REPT(" ",SOURCE!$X$2-LEN(SOURCE!I355)), "")&amp;
      SOURCE!K355&amp;      IF(SOURCE!$Y$2-LEN(SOURCE!K355) &gt;= 0, REPT(" ",SOURCE!$Z$2-LEN(SOURCE!K355)), "")&amp;
" | "&amp; SOURCE!L355&amp;      IF(SOURCE!$AB$2-LEN(SOURCE!L355) &gt;= 0, REPT(" ",SOURCE!$AB$2-LEN(SOURCE!L355)), "")&amp;
" | "&amp; SOURCE!M355&amp;      IF(SOURCE!$AC$2-LEN(SOURCE!M355) &gt;= 0, REPT(" ",SOURCE!$AC$2-LEN(SOURCE!M355)),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CAT_FNCT | SLS_ENABLED   | US_ENABLED   | EIM_DISABLED | PTP_NONE         },</v>
      </c>
    </row>
    <row r="356" spans="1:1">
      <c r="A356" s="133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IF(SOURCE!$R$2-LEN(SOURCE!C356) &gt;= 0, REPT(" ",SOURCE!$R$2-LEN(SOURCE!C356)), "")&amp;
      SOURCE!D356&amp;", "&amp; IF(SOURCE!$S$2-LEN(SOURCE!D356) &gt;= 0, REPT(" ",SOURCE!$S$2-LEN(SOURCE!D356)), "")&amp;
      SOURCE!E356&amp;", "&amp; IF(SOURCE!$T$2-LEN(SOURCE!E356) &gt;=0, REPT(" ",SOURCE!$T$2-LEN(SOURCE!E356)), "")&amp;
      SOURCE!F356&amp;", "&amp; IF(SOURCE!$U$2-LEN(SOURCE!F356) &gt;= 0, REPT(" ",SOURCE!$U$2-LEN(SOURCE!F356)+2), "")&amp;"("&amp;
      SUBSTITUTE(TEXT(SOURCE!G356,"??0"),"  ","")&amp;" &lt;&lt; TAM_MAX_BITS) |"&amp; IF(SOURCE!$V$2-3 &gt;= 0, REPT(" ",MAX(1,SOURCE!$V$2-5+4+1-1-LEN(  IF(ISTEXT(SOURCE!H356),SOURCE!H356,  SUBSTITUTE(SUBSTITUTE(TEXT(SOURCE!H356,"????0"),"  ","")," ",""))   ))), "")&amp;
       IF(ISTEXT(SOURCE!H356),SOURCE!H356, SUBSTITUTE(SUBSTITUTE(TEXT(SOURCE!H356,"????0"),"  ","")," ",""))   &amp;","&amp; IF(SOURCE!$W$2-3 &gt;= 0, REPT(" ",SOURCE!$W$2-3-5), "")&amp;
      SOURCE!I356&amp;
" | "&amp; IF(SOURCE!$X$2-LEN(SOURCE!I356) &gt;= 0, REPT(" ",SOURCE!$X$2-LEN(SOURCE!I356)), "")&amp;
      SOURCE!J356&amp;      IF(SOURCE!$Y$2-LEN(SOURCE!J356) &gt;= 0, REPT(" ",SOURCE!$Y$2-LEN(SOURCE!J356)), "")&amp;
" | "&amp; IF(SOURCE!$X$2-LEN(SOURCE!I356) &gt;= 0, REPT(" ",SOURCE!$X$2-LEN(SOURCE!I356)), "")&amp;
      SOURCE!K356&amp;      IF(SOURCE!$Y$2-LEN(SOURCE!K356) &gt;= 0, REPT(" ",SOURCE!$Z$2-LEN(SOURCE!K356)), "")&amp;
" | "&amp; SOURCE!L356&amp;      IF(SOURCE!$AB$2-LEN(SOURCE!L356) &gt;= 0, REPT(" ",SOURCE!$AB$2-LEN(SOURCE!L356)), "")&amp;
" | "&amp; SOURCE!M356&amp;      IF(SOURCE!$AC$2-LEN(SOURCE!M356) &gt;= 0, REPT(" ",SOURCE!$AC$2-LEN(SOURCE!M356)), "")&amp;
      "},"&amp;IF(SOURCE!O356&lt;&gt;"",""&amp;SOURCE!O356,"")
 )
)
)</f>
        <v>/*  344 */  { fnCvtTorrPa,                  divide,                      "Pa" STD_RIGHT_ARROW "tor",                    "Pa " STD_RIGHT_ARROW,                         (0 &lt;&lt; TAM_MAX_BITS) |     0, CAT_FNCT | SLS_ENABLED   | US_ENABLED   | EIM_DISABLED | PTP_NONE         },</v>
      </c>
    </row>
    <row r="357" spans="1:1">
      <c r="A357" s="133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IF(SOURCE!$R$2-LEN(SOURCE!C357) &gt;= 0, REPT(" ",SOURCE!$R$2-LEN(SOURCE!C357)), "")&amp;
      SOURCE!D357&amp;", "&amp; IF(SOURCE!$S$2-LEN(SOURCE!D357) &gt;= 0, REPT(" ",SOURCE!$S$2-LEN(SOURCE!D357)), "")&amp;
      SOURCE!E357&amp;", "&amp; IF(SOURCE!$T$2-LEN(SOURCE!E357) &gt;=0, REPT(" ",SOURCE!$T$2-LEN(SOURCE!E357)), "")&amp;
      SOURCE!F357&amp;", "&amp; IF(SOURCE!$U$2-LEN(SOURCE!F357) &gt;= 0, REPT(" ",SOURCE!$U$2-LEN(SOURCE!F357)+2), "")&amp;"("&amp;
      SUBSTITUTE(TEXT(SOURCE!G357,"??0"),"  ","")&amp;" &lt;&lt; TAM_MAX_BITS) |"&amp; IF(SOURCE!$V$2-3 &gt;= 0, REPT(" ",MAX(1,SOURCE!$V$2-5+4+1-1-LEN(  IF(ISTEXT(SOURCE!H357),SOURCE!H357,  SUBSTITUTE(SUBSTITUTE(TEXT(SOURCE!H357,"????0"),"  ","")," ",""))   ))), "")&amp;
       IF(ISTEXT(SOURCE!H357),SOURCE!H357, SUBSTITUTE(SUBSTITUTE(TEXT(SOURCE!H357,"????0"),"  ","")," ",""))   &amp;","&amp; IF(SOURCE!$W$2-3 &gt;= 0, REPT(" ",SOURCE!$W$2-3-5), "")&amp;
      SOURCE!I357&amp;
" | "&amp; IF(SOURCE!$X$2-LEN(SOURCE!I357) &gt;= 0, REPT(" ",SOURCE!$X$2-LEN(SOURCE!I357)), "")&amp;
      SOURCE!J357&amp;      IF(SOURCE!$Y$2-LEN(SOURCE!J357) &gt;= 0, REPT(" ",SOURCE!$Y$2-LEN(SOURCE!J357)), "")&amp;
" | "&amp; IF(SOURCE!$X$2-LEN(SOURCE!I357) &gt;= 0, REPT(" ",SOURCE!$X$2-LEN(SOURCE!I357)), "")&amp;
      SOURCE!K357&amp;      IF(SOURCE!$Y$2-LEN(SOURCE!K357) &gt;= 0, REPT(" ",SOURCE!$Z$2-LEN(SOURCE!K357)), "")&amp;
" | "&amp; SOURCE!L357&amp;      IF(SOURCE!$AB$2-LEN(SOURCE!L357) &gt;= 0, REPT(" ",SOURCE!$AB$2-LEN(SOURCE!L357)), "")&amp;
" | "&amp; SOURCE!M357&amp;      IF(SOURCE!$AC$2-LEN(SOURCE!M357) &gt;= 0, REPT(" ",SOURCE!$AC$2-LEN(SOURCE!M357)), "")&amp;
      "},"&amp;IF(SOURCE!O357&lt;&gt;"",""&amp;SOURCE!O357,"")
 )
)
)</f>
        <v>/*  345 */  { fnCvtTorrPa,                  divide,                      "Pa" STD_RIGHT_ARROW "tor",                    "torr",                                        (0 &lt;&lt; TAM_MAX_BITS) |     0, CAT_DUPL | SLS_ENABLED   | US_ENABLED   | EIM_DISABLED | PTP_NONE         },</v>
      </c>
    </row>
    <row r="358" spans="1:1">
      <c r="A358" s="133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IF(SOURCE!$R$2-LEN(SOURCE!C358) &gt;= 0, REPT(" ",SOURCE!$R$2-LEN(SOURCE!C358)), "")&amp;
      SOURCE!D358&amp;", "&amp; IF(SOURCE!$S$2-LEN(SOURCE!D358) &gt;= 0, REPT(" ",SOURCE!$S$2-LEN(SOURCE!D358)), "")&amp;
      SOURCE!E358&amp;", "&amp; IF(SOURCE!$T$2-LEN(SOURCE!E358) &gt;=0, REPT(" ",SOURCE!$T$2-LEN(SOURCE!E358)), "")&amp;
      SOURCE!F358&amp;", "&amp; IF(SOURCE!$U$2-LEN(SOURCE!F358) &gt;= 0, REPT(" ",SOURCE!$U$2-LEN(SOURCE!F358)+2), "")&amp;"("&amp;
      SUBSTITUTE(TEXT(SOURCE!G358,"??0"),"  ","")&amp;" &lt;&lt; TAM_MAX_BITS) |"&amp; IF(SOURCE!$V$2-3 &gt;= 0, REPT(" ",MAX(1,SOURCE!$V$2-5+4+1-1-LEN(  IF(ISTEXT(SOURCE!H358),SOURCE!H358,  SUBSTITUTE(SUBSTITUTE(TEXT(SOURCE!H358,"????0"),"  ","")," ",""))   ))), "")&amp;
       IF(ISTEXT(SOURCE!H358),SOURCE!H358, SUBSTITUTE(SUBSTITUTE(TEXT(SOURCE!H358,"????0"),"  ","")," ",""))   &amp;","&amp; IF(SOURCE!$W$2-3 &gt;= 0, REPT(" ",SOURCE!$W$2-3-5), "")&amp;
      SOURCE!I358&amp;
" | "&amp; IF(SOURCE!$X$2-LEN(SOURCE!I358) &gt;= 0, REPT(" ",SOURCE!$X$2-LEN(SOURCE!I358)), "")&amp;
      SOURCE!J358&amp;      IF(SOURCE!$Y$2-LEN(SOURCE!J358) &gt;= 0, REPT(" ",SOURCE!$Y$2-LEN(SOURCE!J358)), "")&amp;
" | "&amp; IF(SOURCE!$X$2-LEN(SOURCE!I358) &gt;= 0, REPT(" ",SOURCE!$X$2-LEN(SOURCE!I358)), "")&amp;
      SOURCE!K358&amp;      IF(SOURCE!$Y$2-LEN(SOURCE!K358) &gt;= 0, REPT(" ",SOURCE!$Z$2-LEN(SOURCE!K358)), "")&amp;
" | "&amp; SOURCE!L358&amp;      IF(SOURCE!$AB$2-LEN(SOURCE!L358) &gt;= 0, REPT(" ",SOURCE!$AB$2-LEN(SOURCE!L358)), "")&amp;
" | "&amp; SOURCE!M358&amp;      IF(SOURCE!$AC$2-LEN(SOURCE!M358) &gt;= 0, REPT(" ",SOURCE!$AC$2-LEN(SOURCE!M358)), "")&amp;
      "},"&amp;IF(SOURCE!O358&lt;&gt;"",""&amp;SOURCE!O358,"")
 )
)
)</f>
        <v>/*  346 */  { fnCvtTorrPa,                  multiply,                    "tor" STD_RIGHT_ARROW "Pa",                    "torr",                                        (0 &lt;&lt; TAM_MAX_BITS) |     0, CAT_FNCT | SLS_ENABLED   | US_ENABLED   | EIM_DISABLED | PTP_NONE         },</v>
      </c>
    </row>
    <row r="359" spans="1:1">
      <c r="A359" s="133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IF(SOURCE!$R$2-LEN(SOURCE!C359) &gt;= 0, REPT(" ",SOURCE!$R$2-LEN(SOURCE!C359)), "")&amp;
      SOURCE!D359&amp;", "&amp; IF(SOURCE!$S$2-LEN(SOURCE!D359) &gt;= 0, REPT(" ",SOURCE!$S$2-LEN(SOURCE!D359)), "")&amp;
      SOURCE!E359&amp;", "&amp; IF(SOURCE!$T$2-LEN(SOURCE!E359) &gt;=0, REPT(" ",SOURCE!$T$2-LEN(SOURCE!E359)), "")&amp;
      SOURCE!F359&amp;", "&amp; IF(SOURCE!$U$2-LEN(SOURCE!F359) &gt;= 0, REPT(" ",SOURCE!$U$2-LEN(SOURCE!F359)+2), "")&amp;"("&amp;
      SUBSTITUTE(TEXT(SOURCE!G359,"??0"),"  ","")&amp;" &lt;&lt; TAM_MAX_BITS) |"&amp; IF(SOURCE!$V$2-3 &gt;= 0, REPT(" ",MAX(1,SOURCE!$V$2-5+4+1-1-LEN(  IF(ISTEXT(SOURCE!H359),SOURCE!H359,  SUBSTITUTE(SUBSTITUTE(TEXT(SOURCE!H359,"????0"),"  ","")," ",""))   ))), "")&amp;
       IF(ISTEXT(SOURCE!H359),SOURCE!H359, SUBSTITUTE(SUBSTITUTE(TEXT(SOURCE!H359,"????0"),"  ","")," ",""))   &amp;","&amp; IF(SOURCE!$W$2-3 &gt;= 0, REPT(" ",SOURCE!$W$2-3-5), "")&amp;
      SOURCE!I359&amp;
" | "&amp; IF(SOURCE!$X$2-LEN(SOURCE!I359) &gt;= 0, REPT(" ",SOURCE!$X$2-LEN(SOURCE!I359)), "")&amp;
      SOURCE!J359&amp;      IF(SOURCE!$Y$2-LEN(SOURCE!J359) &gt;= 0, REPT(" ",SOURCE!$Y$2-LEN(SOURCE!J359)), "")&amp;
" | "&amp; IF(SOURCE!$X$2-LEN(SOURCE!I359) &gt;= 0, REPT(" ",SOURCE!$X$2-LEN(SOURCE!I359)), "")&amp;
      SOURCE!K359&amp;      IF(SOURCE!$Y$2-LEN(SOURCE!K359) &gt;= 0, REPT(" ",SOURCE!$Z$2-LEN(SOURCE!K359)), "")&amp;
" | "&amp; SOURCE!L359&amp;      IF(SOURCE!$AB$2-LEN(SOURCE!L359) &gt;= 0, REPT(" ",SOURCE!$AB$2-LEN(SOURCE!L359)), "")&amp;
" | "&amp; SOURCE!M359&amp;      IF(SOURCE!$AC$2-LEN(SOURCE!M359) &gt;= 0, REPT(" ",SOURCE!$AC$2-LEN(SOURCE!M359)), "")&amp;
      "},"&amp;IF(SOURCE!O359&lt;&gt;"",""&amp;SOURCE!O359,"")
 )
)
)</f>
        <v>/*  347 */  { fnCvtTorrPa,                  multiply,                    "tor" STD_RIGHT_ARROW "Pa",                    STD_RIGHT_ARROW " Pa",                         (0 &lt;&lt; TAM_MAX_BITS) |     0, CAT_DUPL | SLS_ENABLED   | US_ENABLED   | EIM_DISABLED | PTP_NONE         },</v>
      </c>
    </row>
    <row r="360" spans="1:1">
      <c r="A360" s="133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IF(SOURCE!$R$2-LEN(SOURCE!C360) &gt;= 0, REPT(" ",SOURCE!$R$2-LEN(SOURCE!C360)), "")&amp;
      SOURCE!D360&amp;", "&amp; IF(SOURCE!$S$2-LEN(SOURCE!D360) &gt;= 0, REPT(" ",SOURCE!$S$2-LEN(SOURCE!D360)), "")&amp;
      SOURCE!E360&amp;", "&amp; IF(SOURCE!$T$2-LEN(SOURCE!E360) &gt;=0, REPT(" ",SOURCE!$T$2-LEN(SOURCE!E360)), "")&amp;
      SOURCE!F360&amp;", "&amp; IF(SOURCE!$U$2-LEN(SOURCE!F360) &gt;= 0, REPT(" ",SOURCE!$U$2-LEN(SOURCE!F360)+2), "")&amp;"("&amp;
      SUBSTITUTE(TEXT(SOURCE!G360,"??0"),"  ","")&amp;" &lt;&lt; TAM_MAX_BITS) |"&amp; IF(SOURCE!$V$2-3 &gt;= 0, REPT(" ",MAX(1,SOURCE!$V$2-5+4+1-1-LEN(  IF(ISTEXT(SOURCE!H360),SOURCE!H360,  SUBSTITUTE(SUBSTITUTE(TEXT(SOURCE!H360,"????0"),"  ","")," ",""))   ))), "")&amp;
       IF(ISTEXT(SOURCE!H360),SOURCE!H360, SUBSTITUTE(SUBSTITUTE(TEXT(SOURCE!H360,"????0"),"  ","")," ",""))   &amp;","&amp; IF(SOURCE!$W$2-3 &gt;= 0, REPT(" ",SOURCE!$W$2-3-5), "")&amp;
      SOURCE!I360&amp;
" | "&amp; IF(SOURCE!$X$2-LEN(SOURCE!I360) &gt;= 0, REPT(" ",SOURCE!$X$2-LEN(SOURCE!I360)), "")&amp;
      SOURCE!J360&amp;      IF(SOURCE!$Y$2-LEN(SOURCE!J360) &gt;= 0, REPT(" ",SOURCE!$Y$2-LEN(SOURCE!J360)), "")&amp;
" | "&amp; IF(SOURCE!$X$2-LEN(SOURCE!I360) &gt;= 0, REPT(" ",SOURCE!$X$2-LEN(SOURCE!I360)), "")&amp;
      SOURCE!K360&amp;      IF(SOURCE!$Y$2-LEN(SOURCE!K360) &gt;= 0, REPT(" ",SOURCE!$Z$2-LEN(SOURCE!K360)), "")&amp;
" | "&amp; SOURCE!L360&amp;      IF(SOURCE!$AB$2-LEN(SOURCE!L360) &gt;= 0, REPT(" ",SOURCE!$AB$2-LEN(SOURCE!L360)), "")&amp;
" | "&amp; SOURCE!M360&amp;      IF(SOURCE!$AC$2-LEN(SOURCE!M360) &gt;= 0, REPT(" ",SOURCE!$AC$2-LEN(SOURCE!M360)),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CAT_FNCT | SLS_ENABLED   | US_ENABLED   | EIM_DISABLED | PTP_NONE         },</v>
      </c>
    </row>
    <row r="361" spans="1:1">
      <c r="A361" s="133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IF(SOURCE!$R$2-LEN(SOURCE!C361) &gt;= 0, REPT(" ",SOURCE!$R$2-LEN(SOURCE!C361)), "")&amp;
      SOURCE!D361&amp;", "&amp; IF(SOURCE!$S$2-LEN(SOURCE!D361) &gt;= 0, REPT(" ",SOURCE!$S$2-LEN(SOURCE!D361)), "")&amp;
      SOURCE!E361&amp;", "&amp; IF(SOURCE!$T$2-LEN(SOURCE!E361) &gt;=0, REPT(" ",SOURCE!$T$2-LEN(SOURCE!E361)), "")&amp;
      SOURCE!F361&amp;", "&amp; IF(SOURCE!$U$2-LEN(SOURCE!F361) &gt;= 0, REPT(" ",SOURCE!$U$2-LEN(SOURCE!F361)+2), "")&amp;"("&amp;
      SUBSTITUTE(TEXT(SOURCE!G361,"??0"),"  ","")&amp;" &lt;&lt; TAM_MAX_BITS) |"&amp; IF(SOURCE!$V$2-3 &gt;= 0, REPT(" ",MAX(1,SOURCE!$V$2-5+4+1-1-LEN(  IF(ISTEXT(SOURCE!H361),SOURCE!H361,  SUBSTITUTE(SUBSTITUTE(TEXT(SOURCE!H361,"????0"),"  ","")," ",""))   ))), "")&amp;
       IF(ISTEXT(SOURCE!H361),SOURCE!H361, SUBSTITUTE(SUBSTITUTE(TEXT(SOURCE!H361,"????0"),"  ","")," ",""))   &amp;","&amp; IF(SOURCE!$W$2-3 &gt;= 0, REPT(" ",SOURCE!$W$2-3-5), "")&amp;
      SOURCE!I361&amp;
" | "&amp; IF(SOURCE!$X$2-LEN(SOURCE!I361) &gt;= 0, REPT(" ",SOURCE!$X$2-LEN(SOURCE!I361)), "")&amp;
      SOURCE!J361&amp;      IF(SOURCE!$Y$2-LEN(SOURCE!J361) &gt;= 0, REPT(" ",SOURCE!$Y$2-LEN(SOURCE!J361)), "")&amp;
" | "&amp; IF(SOURCE!$X$2-LEN(SOURCE!I361) &gt;= 0, REPT(" ",SOURCE!$X$2-LEN(SOURCE!I361)), "")&amp;
      SOURCE!K361&amp;      IF(SOURCE!$Y$2-LEN(SOURCE!K361) &gt;= 0, REPT(" ",SOURCE!$Z$2-LEN(SOURCE!K361)), "")&amp;
" | "&amp; SOURCE!L361&amp;      IF(SOURCE!$AB$2-LEN(SOURCE!L361) &gt;= 0, REPT(" ",SOURCE!$AB$2-LEN(SOURCE!L361)), "")&amp;
" | "&amp; SOURCE!M361&amp;      IF(SOURCE!$AC$2-LEN(SOURCE!M361) &gt;= 0, REPT(" ",SOURCE!$AC$2-LEN(SOURCE!M361)),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CAT_FNCT | SLS_ENABLED   | US_ENABLED   | EIM_DISABLED | PTP_NONE         },</v>
      </c>
    </row>
    <row r="362" spans="1:1">
      <c r="A362" s="133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IF(SOURCE!$R$2-LEN(SOURCE!C362) &gt;= 0, REPT(" ",SOURCE!$R$2-LEN(SOURCE!C362)), "")&amp;
      SOURCE!D362&amp;", "&amp; IF(SOURCE!$S$2-LEN(SOURCE!D362) &gt;= 0, REPT(" ",SOURCE!$S$2-LEN(SOURCE!D362)), "")&amp;
      SOURCE!E362&amp;", "&amp; IF(SOURCE!$T$2-LEN(SOURCE!E362) &gt;=0, REPT(" ",SOURCE!$T$2-LEN(SOURCE!E362)), "")&amp;
      SOURCE!F362&amp;", "&amp; IF(SOURCE!$U$2-LEN(SOURCE!F362) &gt;= 0, REPT(" ",SOURCE!$U$2-LEN(SOURCE!F362)+2), "")&amp;"("&amp;
      SUBSTITUTE(TEXT(SOURCE!G362,"??0"),"  ","")&amp;" &lt;&lt; TAM_MAX_BITS) |"&amp; IF(SOURCE!$V$2-3 &gt;= 0, REPT(" ",MAX(1,SOURCE!$V$2-5+4+1-1-LEN(  IF(ISTEXT(SOURCE!H362),SOURCE!H362,  SUBSTITUTE(SUBSTITUTE(TEXT(SOURCE!H362,"????0"),"  ","")," ",""))   ))), "")&amp;
       IF(ISTEXT(SOURCE!H362),SOURCE!H362, SUBSTITUTE(SUBSTITUTE(TEXT(SOURCE!H362,"????0"),"  ","")," ",""))   &amp;","&amp; IF(SOURCE!$W$2-3 &gt;= 0, REPT(" ",SOURCE!$W$2-3-5), "")&amp;
      SOURCE!I362&amp;
" | "&amp; IF(SOURCE!$X$2-LEN(SOURCE!I362) &gt;= 0, REPT(" ",SOURCE!$X$2-LEN(SOURCE!I362)), "")&amp;
      SOURCE!J362&amp;      IF(SOURCE!$Y$2-LEN(SOURCE!J362) &gt;= 0, REPT(" ",SOURCE!$Y$2-LEN(SOURCE!J362)), "")&amp;
" | "&amp; IF(SOURCE!$X$2-LEN(SOURCE!I362) &gt;= 0, REPT(" ",SOURCE!$X$2-LEN(SOURCE!I362)), "")&amp;
      SOURCE!K362&amp;      IF(SOURCE!$Y$2-LEN(SOURCE!K362) &gt;= 0, REPT(" ",SOURCE!$Z$2-LEN(SOURCE!K362)), "")&amp;
" | "&amp; SOURCE!L362&amp;      IF(SOURCE!$AB$2-LEN(SOURCE!L362) &gt;= 0, REPT(" ",SOURCE!$AB$2-LEN(SOURCE!L362)), "")&amp;
" | "&amp; SOURCE!M362&amp;      IF(SOURCE!$AC$2-LEN(SOURCE!M362) &gt;= 0, REPT(" ",SOURCE!$AC$2-LEN(SOURCE!M362)), "")&amp;
      "},"&amp;IF(SOURCE!O362&lt;&gt;"",""&amp;SOURCE!O362,"")
 )
)
)</f>
        <v>/*  350 */  { fnCvtCaratG,                  multiply,                    "crt" STD_RIGHT_ARROW "g",                     "carat",                                       (0 &lt;&lt; TAM_MAX_BITS) |     0, CAT_FNCT | SLS_ENABLED   | US_ENABLED   | EIM_DISABLED | PTP_NONE         },</v>
      </c>
    </row>
    <row r="363" spans="1:1">
      <c r="A363" s="133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IF(SOURCE!$R$2-LEN(SOURCE!C363) &gt;= 0, REPT(" ",SOURCE!$R$2-LEN(SOURCE!C363)), "")&amp;
      SOURCE!D363&amp;", "&amp; IF(SOURCE!$S$2-LEN(SOURCE!D363) &gt;= 0, REPT(" ",SOURCE!$S$2-LEN(SOURCE!D363)), "")&amp;
      SOURCE!E363&amp;", "&amp; IF(SOURCE!$T$2-LEN(SOURCE!E363) &gt;=0, REPT(" ",SOURCE!$T$2-LEN(SOURCE!E363)), "")&amp;
      SOURCE!F363&amp;", "&amp; IF(SOURCE!$U$2-LEN(SOURCE!F363) &gt;= 0, REPT(" ",SOURCE!$U$2-LEN(SOURCE!F363)+2), "")&amp;"("&amp;
      SUBSTITUTE(TEXT(SOURCE!G363,"??0"),"  ","")&amp;" &lt;&lt; TAM_MAX_BITS) |"&amp; IF(SOURCE!$V$2-3 &gt;= 0, REPT(" ",MAX(1,SOURCE!$V$2-5+4+1-1-LEN(  IF(ISTEXT(SOURCE!H363),SOURCE!H363,  SUBSTITUTE(SUBSTITUTE(TEXT(SOURCE!H363,"????0"),"  ","")," ",""))   ))), "")&amp;
       IF(ISTEXT(SOURCE!H363),SOURCE!H363, SUBSTITUTE(SUBSTITUTE(TEXT(SOURCE!H363,"????0"),"  ","")," ",""))   &amp;","&amp; IF(SOURCE!$W$2-3 &gt;= 0, REPT(" ",SOURCE!$W$2-3-5), "")&amp;
      SOURCE!I363&amp;
" | "&amp; IF(SOURCE!$X$2-LEN(SOURCE!I363) &gt;= 0, REPT(" ",SOURCE!$X$2-LEN(SOURCE!I363)), "")&amp;
      SOURCE!J363&amp;      IF(SOURCE!$Y$2-LEN(SOURCE!J363) &gt;= 0, REPT(" ",SOURCE!$Y$2-LEN(SOURCE!J363)), "")&amp;
" | "&amp; IF(SOURCE!$X$2-LEN(SOURCE!I363) &gt;= 0, REPT(" ",SOURCE!$X$2-LEN(SOURCE!I363)), "")&amp;
      SOURCE!K363&amp;      IF(SOURCE!$Y$2-LEN(SOURCE!K363) &gt;= 0, REPT(" ",SOURCE!$Z$2-LEN(SOURCE!K363)), "")&amp;
" | "&amp; SOURCE!L363&amp;      IF(SOURCE!$AB$2-LEN(SOURCE!L363) &gt;= 0, REPT(" ",SOURCE!$AB$2-LEN(SOURCE!L363)), "")&amp;
" | "&amp; SOURCE!M363&amp;      IF(SOURCE!$AC$2-LEN(SOURCE!M363) &gt;= 0, REPT(" ",SOURCE!$AC$2-LEN(SOURCE!M363)), "")&amp;
      "},"&amp;IF(SOURCE!O363&lt;&gt;"",""&amp;SOURCE!O363,"")
 )
)
)</f>
        <v>/*  351 */  { fnCvtCaratG,                  multiply,                    "crt" STD_RIGHT_ARROW "g",                     STD_RIGHT_ARROW " g",                          (0 &lt;&lt; TAM_MAX_BITS) |     0, CAT_DUPL | SLS_ENABLED   | US_ENABLED   | EIM_DISABLED | PTP_NONE         },</v>
      </c>
    </row>
    <row r="364" spans="1:1">
      <c r="A364" s="133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IF(SOURCE!$R$2-LEN(SOURCE!C364) &gt;= 0, REPT(" ",SOURCE!$R$2-LEN(SOURCE!C364)), "")&amp;
      SOURCE!D364&amp;", "&amp; IF(SOURCE!$S$2-LEN(SOURCE!D364) &gt;= 0, REPT(" ",SOURCE!$S$2-LEN(SOURCE!D364)), "")&amp;
      SOURCE!E364&amp;", "&amp; IF(SOURCE!$T$2-LEN(SOURCE!E364) &gt;=0, REPT(" ",SOURCE!$T$2-LEN(SOURCE!E364)), "")&amp;
      SOURCE!F364&amp;", "&amp; IF(SOURCE!$U$2-LEN(SOURCE!F364) &gt;= 0, REPT(" ",SOURCE!$U$2-LEN(SOURCE!F364)+2), "")&amp;"("&amp;
      SUBSTITUTE(TEXT(SOURCE!G364,"??0"),"  ","")&amp;" &lt;&lt; TAM_MAX_BITS) |"&amp; IF(SOURCE!$V$2-3 &gt;= 0, REPT(" ",MAX(1,SOURCE!$V$2-5+4+1-1-LEN(  IF(ISTEXT(SOURCE!H364),SOURCE!H364,  SUBSTITUTE(SUBSTITUTE(TEXT(SOURCE!H364,"????0"),"  ","")," ",""))   ))), "")&amp;
       IF(ISTEXT(SOURCE!H364),SOURCE!H364, SUBSTITUTE(SUBSTITUTE(TEXT(SOURCE!H364,"????0"),"  ","")," ",""))   &amp;","&amp; IF(SOURCE!$W$2-3 &gt;= 0, REPT(" ",SOURCE!$W$2-3-5), "")&amp;
      SOURCE!I364&amp;
" | "&amp; IF(SOURCE!$X$2-LEN(SOURCE!I364) &gt;= 0, REPT(" ",SOURCE!$X$2-LEN(SOURCE!I364)), "")&amp;
      SOURCE!J364&amp;      IF(SOURCE!$Y$2-LEN(SOURCE!J364) &gt;= 0, REPT(" ",SOURCE!$Y$2-LEN(SOURCE!J364)), "")&amp;
" | "&amp; IF(SOURCE!$X$2-LEN(SOURCE!I364) &gt;= 0, REPT(" ",SOURCE!$X$2-LEN(SOURCE!I364)), "")&amp;
      SOURCE!K364&amp;      IF(SOURCE!$Y$2-LEN(SOURCE!K364) &gt;= 0, REPT(" ",SOURCE!$Z$2-LEN(SOURCE!K364)), "")&amp;
" | "&amp; SOURCE!L364&amp;      IF(SOURCE!$AB$2-LEN(SOURCE!L364) &gt;= 0, REPT(" ",SOURCE!$AB$2-LEN(SOURCE!L364)), "")&amp;
" | "&amp; SOURCE!M364&amp;      IF(SOURCE!$AC$2-LEN(SOURCE!M364) &gt;= 0, REPT(" ",SOURCE!$AC$2-LEN(SOURCE!M364)),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CAT_FNCT | SLS_ENABLED   | US_ENABLED   | EIM_DISABLED | PTP_NONE         },</v>
      </c>
    </row>
    <row r="365" spans="1:1">
      <c r="A365" s="133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IF(SOURCE!$R$2-LEN(SOURCE!C365) &gt;= 0, REPT(" ",SOURCE!$R$2-LEN(SOURCE!C365)), "")&amp;
      SOURCE!D365&amp;", "&amp; IF(SOURCE!$S$2-LEN(SOURCE!D365) &gt;= 0, REPT(" ",SOURCE!$S$2-LEN(SOURCE!D365)), "")&amp;
      SOURCE!E365&amp;", "&amp; IF(SOURCE!$T$2-LEN(SOURCE!E365) &gt;=0, REPT(" ",SOURCE!$T$2-LEN(SOURCE!E365)), "")&amp;
      SOURCE!F365&amp;", "&amp; IF(SOURCE!$U$2-LEN(SOURCE!F365) &gt;= 0, REPT(" ",SOURCE!$U$2-LEN(SOURCE!F365)+2), "")&amp;"("&amp;
      SUBSTITUTE(TEXT(SOURCE!G365,"??0"),"  ","")&amp;" &lt;&lt; TAM_MAX_BITS) |"&amp; IF(SOURCE!$V$2-3 &gt;= 0, REPT(" ",MAX(1,SOURCE!$V$2-5+4+1-1-LEN(  IF(ISTEXT(SOURCE!H365),SOURCE!H365,  SUBSTITUTE(SUBSTITUTE(TEXT(SOURCE!H365,"????0"),"  ","")," ",""))   ))), "")&amp;
       IF(ISTEXT(SOURCE!H365),SOURCE!H365, SUBSTITUTE(SUBSTITUTE(TEXT(SOURCE!H365,"????0"),"  ","")," ",""))   &amp;","&amp; IF(SOURCE!$W$2-3 &gt;= 0, REPT(" ",SOURCE!$W$2-3-5), "")&amp;
      SOURCE!I365&amp;
" | "&amp; IF(SOURCE!$X$2-LEN(SOURCE!I365) &gt;= 0, REPT(" ",SOURCE!$X$2-LEN(SOURCE!I365)), "")&amp;
      SOURCE!J365&amp;      IF(SOURCE!$Y$2-LEN(SOURCE!J365) &gt;= 0, REPT(" ",SOURCE!$Y$2-LEN(SOURCE!J365)), "")&amp;
" | "&amp; IF(SOURCE!$X$2-LEN(SOURCE!I365) &gt;= 0, REPT(" ",SOURCE!$X$2-LEN(SOURCE!I365)), "")&amp;
      SOURCE!K365&amp;      IF(SOURCE!$Y$2-LEN(SOURCE!K365) &gt;= 0, REPT(" ",SOURCE!$Z$2-LEN(SOURCE!K365)), "")&amp;
" | "&amp; SOURCE!L365&amp;      IF(SOURCE!$AB$2-LEN(SOURCE!L365) &gt;= 0, REPT(" ",SOURCE!$AB$2-LEN(SOURCE!L365)), "")&amp;
" | "&amp; SOURCE!M365&amp;      IF(SOURCE!$AC$2-LEN(SOURCE!M365) &gt;= 0, REPT(" ",SOURCE!$AC$2-LEN(SOURCE!M365)), "")&amp;
      "},"&amp;IF(SOURCE!O365&lt;&gt;"",""&amp;SOURCE!O365,"")
 )
)
)</f>
        <v>/*  353 */  { fnCvtCaratG,                  divide,                      "g" STD_RIGHT_ARROW "crt",                     "g " STD_RIGHT_ARROW,                          (0 &lt;&lt; TAM_MAX_BITS) |     0, CAT_FNCT | SLS_ENABLED   | US_ENABLED   | EIM_DISABLED | PTP_NONE         },</v>
      </c>
    </row>
    <row r="366" spans="1:1">
      <c r="A366" s="133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IF(SOURCE!$R$2-LEN(SOURCE!C366) &gt;= 0, REPT(" ",SOURCE!$R$2-LEN(SOURCE!C366)), "")&amp;
      SOURCE!D366&amp;", "&amp; IF(SOURCE!$S$2-LEN(SOURCE!D366) &gt;= 0, REPT(" ",SOURCE!$S$2-LEN(SOURCE!D366)), "")&amp;
      SOURCE!E366&amp;", "&amp; IF(SOURCE!$T$2-LEN(SOURCE!E366) &gt;=0, REPT(" ",SOURCE!$T$2-LEN(SOURCE!E366)), "")&amp;
      SOURCE!F366&amp;", "&amp; IF(SOURCE!$U$2-LEN(SOURCE!F366) &gt;= 0, REPT(" ",SOURCE!$U$2-LEN(SOURCE!F366)+2), "")&amp;"("&amp;
      SUBSTITUTE(TEXT(SOURCE!G366,"??0"),"  ","")&amp;" &lt;&lt; TAM_MAX_BITS) |"&amp; IF(SOURCE!$V$2-3 &gt;= 0, REPT(" ",MAX(1,SOURCE!$V$2-5+4+1-1-LEN(  IF(ISTEXT(SOURCE!H366),SOURCE!H366,  SUBSTITUTE(SUBSTITUTE(TEXT(SOURCE!H366,"????0"),"  ","")," ",""))   ))), "")&amp;
       IF(ISTEXT(SOURCE!H366),SOURCE!H366, SUBSTITUTE(SUBSTITUTE(TEXT(SOURCE!H366,"????0"),"  ","")," ",""))   &amp;","&amp; IF(SOURCE!$W$2-3 &gt;= 0, REPT(" ",SOURCE!$W$2-3-5), "")&amp;
      SOURCE!I366&amp;
" | "&amp; IF(SOURCE!$X$2-LEN(SOURCE!I366) &gt;= 0, REPT(" ",SOURCE!$X$2-LEN(SOURCE!I366)), "")&amp;
      SOURCE!J366&amp;      IF(SOURCE!$Y$2-LEN(SOURCE!J366) &gt;= 0, REPT(" ",SOURCE!$Y$2-LEN(SOURCE!J366)), "")&amp;
" | "&amp; IF(SOURCE!$X$2-LEN(SOURCE!I366) &gt;= 0, REPT(" ",SOURCE!$X$2-LEN(SOURCE!I366)), "")&amp;
      SOURCE!K366&amp;      IF(SOURCE!$Y$2-LEN(SOURCE!K366) &gt;= 0, REPT(" ",SOURCE!$Z$2-LEN(SOURCE!K366)), "")&amp;
" | "&amp; SOURCE!L366&amp;      IF(SOURCE!$AB$2-LEN(SOURCE!L366) &gt;= 0, REPT(" ",SOURCE!$AB$2-LEN(SOURCE!L366)), "")&amp;
" | "&amp; SOURCE!M366&amp;      IF(SOURCE!$AC$2-LEN(SOURCE!M366) &gt;= 0, REPT(" ",SOURCE!$AC$2-LEN(SOURCE!M366)), "")&amp;
      "},"&amp;IF(SOURCE!O366&lt;&gt;"",""&amp;SOURCE!O366,"")
 )
)
)</f>
        <v>/*  354 */  { fnCvtCaratG,                  divide,                      "g" STD_RIGHT_ARROW "crt",                     "carat",                                       (0 &lt;&lt; TAM_MAX_BITS) |     0, CAT_DUPL | SLS_ENABLED   | US_ENABLED   | EIM_DISABLED | PTP_NONE         },</v>
      </c>
    </row>
    <row r="367" spans="1:1">
      <c r="A367" s="133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IF(SOURCE!$R$2-LEN(SOURCE!C367) &gt;= 0, REPT(" ",SOURCE!$R$2-LEN(SOURCE!C367)), "")&amp;
      SOURCE!D367&amp;", "&amp; IF(SOURCE!$S$2-LEN(SOURCE!D367) &gt;= 0, REPT(" ",SOURCE!$S$2-LEN(SOURCE!D367)), "")&amp;
      SOURCE!E367&amp;", "&amp; IF(SOURCE!$T$2-LEN(SOURCE!E367) &gt;=0, REPT(" ",SOURCE!$T$2-LEN(SOURCE!E367)), "")&amp;
      SOURCE!F367&amp;", "&amp; IF(SOURCE!$U$2-LEN(SOURCE!F367) &gt;= 0, REPT(" ",SOURCE!$U$2-LEN(SOURCE!F367)+2), "")&amp;"("&amp;
      SUBSTITUTE(TEXT(SOURCE!G367,"??0"),"  ","")&amp;" &lt;&lt; TAM_MAX_BITS) |"&amp; IF(SOURCE!$V$2-3 &gt;= 0, REPT(" ",MAX(1,SOURCE!$V$2-5+4+1-1-LEN(  IF(ISTEXT(SOURCE!H367),SOURCE!H367,  SUBSTITUTE(SUBSTITUTE(TEXT(SOURCE!H367,"????0"),"  ","")," ",""))   ))), "")&amp;
       IF(ISTEXT(SOURCE!H367),SOURCE!H367, SUBSTITUTE(SUBSTITUTE(TEXT(SOURCE!H367,"????0"),"  ","")," ",""))   &amp;","&amp; IF(SOURCE!$W$2-3 &gt;= 0, REPT(" ",SOURCE!$W$2-3-5), "")&amp;
      SOURCE!I367&amp;
" | "&amp; IF(SOURCE!$X$2-LEN(SOURCE!I367) &gt;= 0, REPT(" ",SOURCE!$X$2-LEN(SOURCE!I367)), "")&amp;
      SOURCE!J367&amp;      IF(SOURCE!$Y$2-LEN(SOURCE!J367) &gt;= 0, REPT(" ",SOURCE!$Y$2-LEN(SOURCE!J367)), "")&amp;
" | "&amp; IF(SOURCE!$X$2-LEN(SOURCE!I367) &gt;= 0, REPT(" ",SOURCE!$X$2-LEN(SOURCE!I367)), "")&amp;
      SOURCE!K367&amp;      IF(SOURCE!$Y$2-LEN(SOURCE!K367) &gt;= 0, REPT(" ",SOURCE!$Z$2-LEN(SOURCE!K367)), "")&amp;
" | "&amp; SOURCE!L367&amp;      IF(SOURCE!$AB$2-LEN(SOURCE!L367) &gt;= 0, REPT(" ",SOURCE!$AB$2-LEN(SOURCE!L367)), "")&amp;
" | "&amp; SOURCE!M367&amp;      IF(SOURCE!$AC$2-LEN(SOURCE!M367) &gt;= 0, REPT(" ",SOURCE!$AC$2-LEN(SOURCE!M367)),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CAT_FNCT | SLS_ENABLED   | US_ENABLED   | EIM_DISABLED | PTP_NONE         },</v>
      </c>
    </row>
    <row r="368" spans="1:1">
      <c r="A368" s="133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IF(SOURCE!$R$2-LEN(SOURCE!C368) &gt;= 0, REPT(" ",SOURCE!$R$2-LEN(SOURCE!C368)), "")&amp;
      SOURCE!D368&amp;", "&amp; IF(SOURCE!$S$2-LEN(SOURCE!D368) &gt;= 0, REPT(" ",SOURCE!$S$2-LEN(SOURCE!D368)), "")&amp;
      SOURCE!E368&amp;", "&amp; IF(SOURCE!$T$2-LEN(SOURCE!E368) &gt;=0, REPT(" ",SOURCE!$T$2-LEN(SOURCE!E368)), "")&amp;
      SOURCE!F368&amp;", "&amp; IF(SOURCE!$U$2-LEN(SOURCE!F368) &gt;= 0, REPT(" ",SOURCE!$U$2-LEN(SOURCE!F368)+2), "")&amp;"("&amp;
      SUBSTITUTE(TEXT(SOURCE!G368,"??0"),"  ","")&amp;" &lt;&lt; TAM_MAX_BITS) |"&amp; IF(SOURCE!$V$2-3 &gt;= 0, REPT(" ",MAX(1,SOURCE!$V$2-5+4+1-1-LEN(  IF(ISTEXT(SOURCE!H368),SOURCE!H368,  SUBSTITUTE(SUBSTITUTE(TEXT(SOURCE!H368,"????0"),"  ","")," ",""))   ))), "")&amp;
       IF(ISTEXT(SOURCE!H368),SOURCE!H368, SUBSTITUTE(SUBSTITUTE(TEXT(SOURCE!H368,"????0"),"  ","")," ",""))   &amp;","&amp; IF(SOURCE!$W$2-3 &gt;= 0, REPT(" ",SOURCE!$W$2-3-5), "")&amp;
      SOURCE!I368&amp;
" | "&amp; IF(SOURCE!$X$2-LEN(SOURCE!I368) &gt;= 0, REPT(" ",SOURCE!$X$2-LEN(SOURCE!I368)), "")&amp;
      SOURCE!J368&amp;      IF(SOURCE!$Y$2-LEN(SOURCE!J368) &gt;= 0, REPT(" ",SOURCE!$Y$2-LEN(SOURCE!J368)), "")&amp;
" | "&amp; IF(SOURCE!$X$2-LEN(SOURCE!I368) &gt;= 0, REPT(" ",SOURCE!$X$2-LEN(SOURCE!I368)), "")&amp;
      SOURCE!K368&amp;      IF(SOURCE!$Y$2-LEN(SOURCE!K368) &gt;= 0, REPT(" ",SOURCE!$Z$2-LEN(SOURCE!K368)), "")&amp;
" | "&amp; SOURCE!L368&amp;      IF(SOURCE!$AB$2-LEN(SOURCE!L368) &gt;= 0, REPT(" ",SOURCE!$AB$2-LEN(SOURCE!L368)), "")&amp;
" | "&amp; SOURCE!M368&amp;      IF(SOURCE!$AC$2-LEN(SOURCE!M368) &gt;= 0, REPT(" ",SOURCE!$AC$2-LEN(SOURCE!M368)),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CAT_FNCT | SLS_ENABLED   | US_ENABLED   | EIM_DISABLED | PTP_NONE         },</v>
      </c>
    </row>
    <row r="369" spans="1:1">
      <c r="A369" s="133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IF(SOURCE!$R$2-LEN(SOURCE!C369) &gt;= 0, REPT(" ",SOURCE!$R$2-LEN(SOURCE!C369)), "")&amp;
      SOURCE!D369&amp;", "&amp; IF(SOURCE!$S$2-LEN(SOURCE!D369) &gt;= 0, REPT(" ",SOURCE!$S$2-LEN(SOURCE!D369)), "")&amp;
      SOURCE!E369&amp;", "&amp; IF(SOURCE!$T$2-LEN(SOURCE!E369) &gt;=0, REPT(" ",SOURCE!$T$2-LEN(SOURCE!E369)), "")&amp;
      SOURCE!F369&amp;", "&amp; IF(SOURCE!$U$2-LEN(SOURCE!F369) &gt;= 0, REPT(" ",SOURCE!$U$2-LEN(SOURCE!F369)+2), "")&amp;"("&amp;
      SUBSTITUTE(TEXT(SOURCE!G369,"??0"),"  ","")&amp;" &lt;&lt; TAM_MAX_BITS) |"&amp; IF(SOURCE!$V$2-3 &gt;= 0, REPT(" ",MAX(1,SOURCE!$V$2-5+4+1-1-LEN(  IF(ISTEXT(SOURCE!H369),SOURCE!H369,  SUBSTITUTE(SUBSTITUTE(TEXT(SOURCE!H369,"????0"),"  ","")," ",""))   ))), "")&amp;
       IF(ISTEXT(SOURCE!H369),SOURCE!H369, SUBSTITUTE(SUBSTITUTE(TEXT(SOURCE!H369,"????0"),"  ","")," ",""))   &amp;","&amp; IF(SOURCE!$W$2-3 &gt;= 0, REPT(" ",SOURCE!$W$2-3-5), "")&amp;
      SOURCE!I369&amp;
" | "&amp; IF(SOURCE!$X$2-LEN(SOURCE!I369) &gt;= 0, REPT(" ",SOURCE!$X$2-LEN(SOURCE!I369)), "")&amp;
      SOURCE!J369&amp;      IF(SOURCE!$Y$2-LEN(SOURCE!J369) &gt;= 0, REPT(" ",SOURCE!$Y$2-LEN(SOURCE!J369)), "")&amp;
" | "&amp; IF(SOURCE!$X$2-LEN(SOURCE!I369) &gt;= 0, REPT(" ",SOURCE!$X$2-LEN(SOURCE!I369)), "")&amp;
      SOURCE!K369&amp;      IF(SOURCE!$Y$2-LEN(SOURCE!K369) &gt;= 0, REPT(" ",SOURCE!$Z$2-LEN(SOURCE!K369)), "")&amp;
" | "&amp; SOURCE!L369&amp;      IF(SOURCE!$AB$2-LEN(SOURCE!L369) &gt;= 0, REPT(" ",SOURCE!$AB$2-LEN(SOURCE!L369)), "")&amp;
" | "&amp; SOURCE!M369&amp;      IF(SOURCE!$AC$2-LEN(SOURCE!M369) &gt;= 0, REPT(" ",SOURCE!$AC$2-LEN(SOURCE!M369)),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CAT_FNCT | SLS_ENABLED   | US_ENABLED   | EIM_DISABLED | PTP_NONE         },</v>
      </c>
    </row>
    <row r="370" spans="1:1">
      <c r="A370" s="133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IF(SOURCE!$R$2-LEN(SOURCE!C370) &gt;= 0, REPT(" ",SOURCE!$R$2-LEN(SOURCE!C370)), "")&amp;
      SOURCE!D370&amp;", "&amp; IF(SOURCE!$S$2-LEN(SOURCE!D370) &gt;= 0, REPT(" ",SOURCE!$S$2-LEN(SOURCE!D370)), "")&amp;
      SOURCE!E370&amp;", "&amp; IF(SOURCE!$T$2-LEN(SOURCE!E370) &gt;=0, REPT(" ",SOURCE!$T$2-LEN(SOURCE!E370)), "")&amp;
      SOURCE!F370&amp;", "&amp; IF(SOURCE!$U$2-LEN(SOURCE!F370) &gt;= 0, REPT(" ",SOURCE!$U$2-LEN(SOURCE!F370)+2), "")&amp;"("&amp;
      SUBSTITUTE(TEXT(SOURCE!G370,"??0"),"  ","")&amp;" &lt;&lt; TAM_MAX_BITS) |"&amp; IF(SOURCE!$V$2-3 &gt;= 0, REPT(" ",MAX(1,SOURCE!$V$2-5+4+1-1-LEN(  IF(ISTEXT(SOURCE!H370),SOURCE!H370,  SUBSTITUTE(SUBSTITUTE(TEXT(SOURCE!H370,"????0"),"  ","")," ",""))   ))), "")&amp;
       IF(ISTEXT(SOURCE!H370),SOURCE!H370, SUBSTITUTE(SUBSTITUTE(TEXT(SOURCE!H370,"????0"),"  ","")," ",""))   &amp;","&amp; IF(SOURCE!$W$2-3 &gt;= 0, REPT(" ",SOURCE!$W$2-3-5), "")&amp;
      SOURCE!I370&amp;
" | "&amp; IF(SOURCE!$X$2-LEN(SOURCE!I370) &gt;= 0, REPT(" ",SOURCE!$X$2-LEN(SOURCE!I370)), "")&amp;
      SOURCE!J370&amp;      IF(SOURCE!$Y$2-LEN(SOURCE!J370) &gt;= 0, REPT(" ",SOURCE!$Y$2-LEN(SOURCE!J370)), "")&amp;
" | "&amp; IF(SOURCE!$X$2-LEN(SOURCE!I370) &gt;= 0, REPT(" ",SOURCE!$X$2-LEN(SOURCE!I370)), "")&amp;
      SOURCE!K370&amp;      IF(SOURCE!$Y$2-LEN(SOURCE!K370) &gt;= 0, REPT(" ",SOURCE!$Z$2-LEN(SOURCE!K370)), "")&amp;
" | "&amp; SOURCE!L370&amp;      IF(SOURCE!$AB$2-LEN(SOURCE!L370) &gt;= 0, REPT(" ",SOURCE!$AB$2-LEN(SOURCE!L370)), "")&amp;
" | "&amp; SOURCE!M370&amp;      IF(SOURCE!$AC$2-LEN(SOURCE!M370) &gt;= 0, REPT(" ",SOURCE!$AC$2-LEN(SOURCE!M370)), "")&amp;
      "},"&amp;IF(SOURCE!O370&lt;&gt;"",""&amp;SOURCE!O370,"")
 )
)
)</f>
        <v>/*  358 */  { fnCvtFathomM,                 multiply,                    "fm." STD_RIGHT_ARROW "m",                     "fathom",                                      (0 &lt;&lt; TAM_MAX_BITS) |     0, CAT_FNCT | SLS_ENABLED   | US_ENABLED   | EIM_DISABLED | PTP_NONE         },</v>
      </c>
    </row>
    <row r="371" spans="1:1">
      <c r="A371" s="133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IF(SOURCE!$R$2-LEN(SOURCE!C371) &gt;= 0, REPT(" ",SOURCE!$R$2-LEN(SOURCE!C371)), "")&amp;
      SOURCE!D371&amp;", "&amp; IF(SOURCE!$S$2-LEN(SOURCE!D371) &gt;= 0, REPT(" ",SOURCE!$S$2-LEN(SOURCE!D371)), "")&amp;
      SOURCE!E371&amp;", "&amp; IF(SOURCE!$T$2-LEN(SOURCE!E371) &gt;=0, REPT(" ",SOURCE!$T$2-LEN(SOURCE!E371)), "")&amp;
      SOURCE!F371&amp;", "&amp; IF(SOURCE!$U$2-LEN(SOURCE!F371) &gt;= 0, REPT(" ",SOURCE!$U$2-LEN(SOURCE!F371)+2), "")&amp;"("&amp;
      SUBSTITUTE(TEXT(SOURCE!G371,"??0"),"  ","")&amp;" &lt;&lt; TAM_MAX_BITS) |"&amp; IF(SOURCE!$V$2-3 &gt;= 0, REPT(" ",MAX(1,SOURCE!$V$2-5+4+1-1-LEN(  IF(ISTEXT(SOURCE!H371),SOURCE!H371,  SUBSTITUTE(SUBSTITUTE(TEXT(SOURCE!H371,"????0"),"  ","")," ",""))   ))), "")&amp;
       IF(ISTEXT(SOURCE!H371),SOURCE!H371, SUBSTITUTE(SUBSTITUTE(TEXT(SOURCE!H371,"????0"),"  ","")," ",""))   &amp;","&amp; IF(SOURCE!$W$2-3 &gt;= 0, REPT(" ",SOURCE!$W$2-3-5), "")&amp;
      SOURCE!I371&amp;
" | "&amp; IF(SOURCE!$X$2-LEN(SOURCE!I371) &gt;= 0, REPT(" ",SOURCE!$X$2-LEN(SOURCE!I371)), "")&amp;
      SOURCE!J371&amp;      IF(SOURCE!$Y$2-LEN(SOURCE!J371) &gt;= 0, REPT(" ",SOURCE!$Y$2-LEN(SOURCE!J371)), "")&amp;
" | "&amp; IF(SOURCE!$X$2-LEN(SOURCE!I371) &gt;= 0, REPT(" ",SOURCE!$X$2-LEN(SOURCE!I371)), "")&amp;
      SOURCE!K371&amp;      IF(SOURCE!$Y$2-LEN(SOURCE!K371) &gt;= 0, REPT(" ",SOURCE!$Z$2-LEN(SOURCE!K371)), "")&amp;
" | "&amp; SOURCE!L371&amp;      IF(SOURCE!$AB$2-LEN(SOURCE!L371) &gt;= 0, REPT(" ",SOURCE!$AB$2-LEN(SOURCE!L371)), "")&amp;
" | "&amp; SOURCE!M371&amp;      IF(SOURCE!$AC$2-LEN(SOURCE!M371) &gt;= 0, REPT(" ",SOURCE!$AC$2-LEN(SOURCE!M371)), "")&amp;
      "},"&amp;IF(SOURCE!O371&lt;&gt;"",""&amp;SOURCE!O371,"")
 )
)
)</f>
        <v>/*  359 */  { fnCvtFathomM,                 multiply,                    "fm." STD_RIGHT_ARROW "m",                     STD_RIGHT_ARROW " m",                          (0 &lt;&lt; TAM_MAX_BITS) |     0, CAT_DUPL | SLS_ENABLED   | US_ENABLED   | EIM_DISABLED | PTP_NONE         },</v>
      </c>
    </row>
    <row r="372" spans="1:1">
      <c r="A372" s="133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IF(SOURCE!$R$2-LEN(SOURCE!C372) &gt;= 0, REPT(" ",SOURCE!$R$2-LEN(SOURCE!C372)), "")&amp;
      SOURCE!D372&amp;", "&amp; IF(SOURCE!$S$2-LEN(SOURCE!D372) &gt;= 0, REPT(" ",SOURCE!$S$2-LEN(SOURCE!D372)), "")&amp;
      SOURCE!E372&amp;", "&amp; IF(SOURCE!$T$2-LEN(SOURCE!E372) &gt;=0, REPT(" ",SOURCE!$T$2-LEN(SOURCE!E372)), "")&amp;
      SOURCE!F372&amp;", "&amp; IF(SOURCE!$U$2-LEN(SOURCE!F372) &gt;= 0, REPT(" ",SOURCE!$U$2-LEN(SOURCE!F372)+2), "")&amp;"("&amp;
      SUBSTITUTE(TEXT(SOURCE!G372,"??0"),"  ","")&amp;" &lt;&lt; TAM_MAX_BITS) |"&amp; IF(SOURCE!$V$2-3 &gt;= 0, REPT(" ",MAX(1,SOURCE!$V$2-5+4+1-1-LEN(  IF(ISTEXT(SOURCE!H372),SOURCE!H372,  SUBSTITUTE(SUBSTITUTE(TEXT(SOURCE!H372,"????0"),"  ","")," ",""))   ))), "")&amp;
       IF(ISTEXT(SOURCE!H372),SOURCE!H372, SUBSTITUTE(SUBSTITUTE(TEXT(SOURCE!H372,"????0"),"  ","")," ",""))   &amp;","&amp; IF(SOURCE!$W$2-3 &gt;= 0, REPT(" ",SOURCE!$W$2-3-5), "")&amp;
      SOURCE!I372&amp;
" | "&amp; IF(SOURCE!$X$2-LEN(SOURCE!I372) &gt;= 0, REPT(" ",SOURCE!$X$2-LEN(SOURCE!I372)), "")&amp;
      SOURCE!J372&amp;      IF(SOURCE!$Y$2-LEN(SOURCE!J372) &gt;= 0, REPT(" ",SOURCE!$Y$2-LEN(SOURCE!J372)), "")&amp;
" | "&amp; IF(SOURCE!$X$2-LEN(SOURCE!I372) &gt;= 0, REPT(" ",SOURCE!$X$2-LEN(SOURCE!I372)), "")&amp;
      SOURCE!K372&amp;      IF(SOURCE!$Y$2-LEN(SOURCE!K372) &gt;= 0, REPT(" ",SOURCE!$Z$2-LEN(SOURCE!K372)), "")&amp;
" | "&amp; SOURCE!L372&amp;      IF(SOURCE!$AB$2-LEN(SOURCE!L372) &gt;= 0, REPT(" ",SOURCE!$AB$2-LEN(SOURCE!L372)), "")&amp;
" | "&amp; SOURCE!M372&amp;      IF(SOURCE!$AC$2-LEN(SOURCE!M372) &gt;= 0, REPT(" ",SOURCE!$AC$2-LEN(SOURCE!M372)), "")&amp;
      "},"&amp;IF(SOURCE!O372&lt;&gt;"",""&amp;SOURCE!O372,"")
 )
)
)</f>
        <v>/*  360 */  { fnCvtNMiM,                    multiply,                    "nmi" STD_RIGHT_ARROW "m",                     "nmi" STD_RIGHT_ARROW "m",                     (0 &lt;&lt; TAM_MAX_BITS) |     0, CAT_FNCT | SLS_ENABLED   | US_ENABLED   | EIM_DISABLED | PTP_NONE         },</v>
      </c>
    </row>
    <row r="373" spans="1:1">
      <c r="A373" s="133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IF(SOURCE!$R$2-LEN(SOURCE!C373) &gt;= 0, REPT(" ",SOURCE!$R$2-LEN(SOURCE!C373)), "")&amp;
      SOURCE!D373&amp;", "&amp; IF(SOURCE!$S$2-LEN(SOURCE!D373) &gt;= 0, REPT(" ",SOURCE!$S$2-LEN(SOURCE!D373)), "")&amp;
      SOURCE!E373&amp;", "&amp; IF(SOURCE!$T$2-LEN(SOURCE!E373) &gt;=0, REPT(" ",SOURCE!$T$2-LEN(SOURCE!E373)), "")&amp;
      SOURCE!F373&amp;", "&amp; IF(SOURCE!$U$2-LEN(SOURCE!F373) &gt;= 0, REPT(" ",SOURCE!$U$2-LEN(SOURCE!F373)+2), "")&amp;"("&amp;
      SUBSTITUTE(TEXT(SOURCE!G373,"??0"),"  ","")&amp;" &lt;&lt; TAM_MAX_BITS) |"&amp; IF(SOURCE!$V$2-3 &gt;= 0, REPT(" ",MAX(1,SOURCE!$V$2-5+4+1-1-LEN(  IF(ISTEXT(SOURCE!H373),SOURCE!H373,  SUBSTITUTE(SUBSTITUTE(TEXT(SOURCE!H373,"????0"),"  ","")," ",""))   ))), "")&amp;
       IF(ISTEXT(SOURCE!H373),SOURCE!H373, SUBSTITUTE(SUBSTITUTE(TEXT(SOURCE!H373,"????0"),"  ","")," ",""))   &amp;","&amp; IF(SOURCE!$W$2-3 &gt;= 0, REPT(" ",SOURCE!$W$2-3-5), "")&amp;
      SOURCE!I373&amp;
" | "&amp; IF(SOURCE!$X$2-LEN(SOURCE!I373) &gt;= 0, REPT(" ",SOURCE!$X$2-LEN(SOURCE!I373)), "")&amp;
      SOURCE!J373&amp;      IF(SOURCE!$Y$2-LEN(SOURCE!J373) &gt;= 0, REPT(" ",SOURCE!$Y$2-LEN(SOURCE!J373)), "")&amp;
" | "&amp; IF(SOURCE!$X$2-LEN(SOURCE!I373) &gt;= 0, REPT(" ",SOURCE!$X$2-LEN(SOURCE!I373)), "")&amp;
      SOURCE!K373&amp;      IF(SOURCE!$Y$2-LEN(SOURCE!K373) &gt;= 0, REPT(" ",SOURCE!$Z$2-LEN(SOURCE!K373)), "")&amp;
" | "&amp; SOURCE!L373&amp;      IF(SOURCE!$AB$2-LEN(SOURCE!L373) &gt;= 0, REPT(" ",SOURCE!$AB$2-LEN(SOURCE!L373)), "")&amp;
" | "&amp; SOURCE!M373&amp;      IF(SOURCE!$AC$2-LEN(SOURCE!M373) &gt;= 0, REPT(" ",SOURCE!$AC$2-LEN(SOURCE!M373)), "")&amp;
      "},"&amp;IF(SOURCE!O373&lt;&gt;"",""&amp;SOURCE!O373,"")
 )
)
)</f>
        <v>/*  361 */  { fnCvtFathomM,                 divide,                      "m" STD_RIGHT_ARROW "fm.",                     "m " STD_RIGHT_ARROW,                          (0 &lt;&lt; TAM_MAX_BITS) |     0, CAT_FNCT | SLS_ENABLED   | US_ENABLED   | EIM_DISABLED | PTP_NONE         },</v>
      </c>
    </row>
    <row r="374" spans="1:1">
      <c r="A374" s="133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IF(SOURCE!$R$2-LEN(SOURCE!C374) &gt;= 0, REPT(" ",SOURCE!$R$2-LEN(SOURCE!C374)), "")&amp;
      SOURCE!D374&amp;", "&amp; IF(SOURCE!$S$2-LEN(SOURCE!D374) &gt;= 0, REPT(" ",SOURCE!$S$2-LEN(SOURCE!D374)), "")&amp;
      SOURCE!E374&amp;", "&amp; IF(SOURCE!$T$2-LEN(SOURCE!E374) &gt;=0, REPT(" ",SOURCE!$T$2-LEN(SOURCE!E374)), "")&amp;
      SOURCE!F374&amp;", "&amp; IF(SOURCE!$U$2-LEN(SOURCE!F374) &gt;= 0, REPT(" ",SOURCE!$U$2-LEN(SOURCE!F374)+2), "")&amp;"("&amp;
      SUBSTITUTE(TEXT(SOURCE!G374,"??0"),"  ","")&amp;" &lt;&lt; TAM_MAX_BITS) |"&amp; IF(SOURCE!$V$2-3 &gt;= 0, REPT(" ",MAX(1,SOURCE!$V$2-5+4+1-1-LEN(  IF(ISTEXT(SOURCE!H374),SOURCE!H374,  SUBSTITUTE(SUBSTITUTE(TEXT(SOURCE!H374,"????0"),"  ","")," ",""))   ))), "")&amp;
       IF(ISTEXT(SOURCE!H374),SOURCE!H374, SUBSTITUTE(SUBSTITUTE(TEXT(SOURCE!H374,"????0"),"  ","")," ",""))   &amp;","&amp; IF(SOURCE!$W$2-3 &gt;= 0, REPT(" ",SOURCE!$W$2-3-5), "")&amp;
      SOURCE!I374&amp;
" | "&amp; IF(SOURCE!$X$2-LEN(SOURCE!I374) &gt;= 0, REPT(" ",SOURCE!$X$2-LEN(SOURCE!I374)), "")&amp;
      SOURCE!J374&amp;      IF(SOURCE!$Y$2-LEN(SOURCE!J374) &gt;= 0, REPT(" ",SOURCE!$Y$2-LEN(SOURCE!J374)), "")&amp;
" | "&amp; IF(SOURCE!$X$2-LEN(SOURCE!I374) &gt;= 0, REPT(" ",SOURCE!$X$2-LEN(SOURCE!I374)), "")&amp;
      SOURCE!K374&amp;      IF(SOURCE!$Y$2-LEN(SOURCE!K374) &gt;= 0, REPT(" ",SOURCE!$Z$2-LEN(SOURCE!K374)), "")&amp;
" | "&amp; SOURCE!L374&amp;      IF(SOURCE!$AB$2-LEN(SOURCE!L374) &gt;= 0, REPT(" ",SOURCE!$AB$2-LEN(SOURCE!L374)), "")&amp;
" | "&amp; SOURCE!M374&amp;      IF(SOURCE!$AC$2-LEN(SOURCE!M374) &gt;= 0, REPT(" ",SOURCE!$AC$2-LEN(SOURCE!M374)), "")&amp;
      "},"&amp;IF(SOURCE!O374&lt;&gt;"",""&amp;SOURCE!O374,"")
 )
)
)</f>
        <v>/*  362 */  { fnCvtFathomM,                 divide,                      "m" STD_RIGHT_ARROW "fm.",                     "fathom",                                      (0 &lt;&lt; TAM_MAX_BITS) |     0, CAT_DUPL | SLS_ENABLED   | US_ENABLED   | EIM_DISABLED | PTP_NONE         },</v>
      </c>
    </row>
    <row r="375" spans="1:1">
      <c r="A375" s="133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IF(SOURCE!$R$2-LEN(SOURCE!C375) &gt;= 0, REPT(" ",SOURCE!$R$2-LEN(SOURCE!C375)), "")&amp;
      SOURCE!D375&amp;", "&amp; IF(SOURCE!$S$2-LEN(SOURCE!D375) &gt;= 0, REPT(" ",SOURCE!$S$2-LEN(SOURCE!D375)), "")&amp;
      SOURCE!E375&amp;", "&amp; IF(SOURCE!$T$2-LEN(SOURCE!E375) &gt;=0, REPT(" ",SOURCE!$T$2-LEN(SOURCE!E375)), "")&amp;
      SOURCE!F375&amp;", "&amp; IF(SOURCE!$U$2-LEN(SOURCE!F375) &gt;= 0, REPT(" ",SOURCE!$U$2-LEN(SOURCE!F375)+2), "")&amp;"("&amp;
      SUBSTITUTE(TEXT(SOURCE!G375,"??0"),"  ","")&amp;" &lt;&lt; TAM_MAX_BITS) |"&amp; IF(SOURCE!$V$2-3 &gt;= 0, REPT(" ",MAX(1,SOURCE!$V$2-5+4+1-1-LEN(  IF(ISTEXT(SOURCE!H375),SOURCE!H375,  SUBSTITUTE(SUBSTITUTE(TEXT(SOURCE!H375,"????0"),"  ","")," ",""))   ))), "")&amp;
       IF(ISTEXT(SOURCE!H375),SOURCE!H375, SUBSTITUTE(SUBSTITUTE(TEXT(SOURCE!H375,"????0"),"  ","")," ",""))   &amp;","&amp; IF(SOURCE!$W$2-3 &gt;= 0, REPT(" ",SOURCE!$W$2-3-5), "")&amp;
      SOURCE!I375&amp;
" | "&amp; IF(SOURCE!$X$2-LEN(SOURCE!I375) &gt;= 0, REPT(" ",SOURCE!$X$2-LEN(SOURCE!I375)), "")&amp;
      SOURCE!J375&amp;      IF(SOURCE!$Y$2-LEN(SOURCE!J375) &gt;= 0, REPT(" ",SOURCE!$Y$2-LEN(SOURCE!J375)), "")&amp;
" | "&amp; IF(SOURCE!$X$2-LEN(SOURCE!I375) &gt;= 0, REPT(" ",SOURCE!$X$2-LEN(SOURCE!I375)), "")&amp;
      SOURCE!K375&amp;      IF(SOURCE!$Y$2-LEN(SOURCE!K375) &gt;= 0, REPT(" ",SOURCE!$Z$2-LEN(SOURCE!K375)), "")&amp;
" | "&amp; SOURCE!L375&amp;      IF(SOURCE!$AB$2-LEN(SOURCE!L375) &gt;= 0, REPT(" ",SOURCE!$AB$2-LEN(SOURCE!L375)), "")&amp;
" | "&amp; SOURCE!M375&amp;      IF(SOURCE!$AC$2-LEN(SOURCE!M375) &gt;= 0, REPT(" ",SOURCE!$AC$2-LEN(SOURCE!M375)), "")&amp;
      "},"&amp;IF(SOURCE!O375&lt;&gt;"",""&amp;SOURCE!O375,"")
 )
)
)</f>
        <v>/*  363 */  { fnCvtNMiM,                    divide,                      "m" STD_RIGHT_ARROW "nmi",                     "m" STD_RIGHT_ARROW "nmi",                     (0 &lt;&lt; TAM_MAX_BITS) |     0, CAT_FNCT | SLS_ENABLED   | US_ENABLED   | EIM_DISABLED | PTP_NONE         },</v>
      </c>
    </row>
    <row r="376" spans="1:1">
      <c r="A376" s="133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IF(SOURCE!$R$2-LEN(SOURCE!C376) &gt;= 0, REPT(" ",SOURCE!$R$2-LEN(SOURCE!C376)), "")&amp;
      SOURCE!D376&amp;", "&amp; IF(SOURCE!$S$2-LEN(SOURCE!D376) &gt;= 0, REPT(" ",SOURCE!$S$2-LEN(SOURCE!D376)), "")&amp;
      SOURCE!E376&amp;", "&amp; IF(SOURCE!$T$2-LEN(SOURCE!E376) &gt;=0, REPT(" ",SOURCE!$T$2-LEN(SOURCE!E376)), "")&amp;
      SOURCE!F376&amp;", "&amp; IF(SOURCE!$U$2-LEN(SOURCE!F376) &gt;= 0, REPT(" ",SOURCE!$U$2-LEN(SOURCE!F376)+2), "")&amp;"("&amp;
      SUBSTITUTE(TEXT(SOURCE!G376,"??0"),"  ","")&amp;" &lt;&lt; TAM_MAX_BITS) |"&amp; IF(SOURCE!$V$2-3 &gt;= 0, REPT(" ",MAX(1,SOURCE!$V$2-5+4+1-1-LEN(  IF(ISTEXT(SOURCE!H376),SOURCE!H376,  SUBSTITUTE(SUBSTITUTE(TEXT(SOURCE!H376,"????0"),"  ","")," ",""))   ))), "")&amp;
       IF(ISTEXT(SOURCE!H376),SOURCE!H376, SUBSTITUTE(SUBSTITUTE(TEXT(SOURCE!H376,"????0"),"  ","")," ",""))   &amp;","&amp; IF(SOURCE!$W$2-3 &gt;= 0, REPT(" ",SOURCE!$W$2-3-5), "")&amp;
      SOURCE!I376&amp;
" | "&amp; IF(SOURCE!$X$2-LEN(SOURCE!I376) &gt;= 0, REPT(" ",SOURCE!$X$2-LEN(SOURCE!I376)), "")&amp;
      SOURCE!J376&amp;      IF(SOURCE!$Y$2-LEN(SOURCE!J376) &gt;= 0, REPT(" ",SOURCE!$Y$2-LEN(SOURCE!J376)), "")&amp;
" | "&amp; IF(SOURCE!$X$2-LEN(SOURCE!I376) &gt;= 0, REPT(" ",SOURCE!$X$2-LEN(SOURCE!I376)), "")&amp;
      SOURCE!K376&amp;      IF(SOURCE!$Y$2-LEN(SOURCE!K376) &gt;= 0, REPT(" ",SOURCE!$Z$2-LEN(SOURCE!K376)), "")&amp;
" | "&amp; SOURCE!L376&amp;      IF(SOURCE!$AB$2-LEN(SOURCE!L376) &gt;= 0, REPT(" ",SOURCE!$AB$2-LEN(SOURCE!L376)), "")&amp;
" | "&amp; SOURCE!M376&amp;      IF(SOURCE!$AC$2-LEN(SOURCE!M376) &gt;= 0, REPT(" ",SOURCE!$AC$2-LEN(SOURCE!M376)), "")&amp;
      "},"&amp;IF(SOURCE!O376&lt;&gt;"",""&amp;SOURCE!O376,"")
 )
)
)</f>
        <v>/*  364 */  { fnCvtBarrelM3,                multiply,                    "bbl" STD_RIGHT_ARROW "m" STD_SUP_3,           "barrel",                                      (0 &lt;&lt; TAM_MAX_BITS) |     0, CAT_FNCT | SLS_ENABLED   | US_ENABLED   | EIM_DISABLED | PTP_NONE         },</v>
      </c>
    </row>
    <row r="377" spans="1:1">
      <c r="A377" s="133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IF(SOURCE!$R$2-LEN(SOURCE!C377) &gt;= 0, REPT(" ",SOURCE!$R$2-LEN(SOURCE!C377)), "")&amp;
      SOURCE!D377&amp;", "&amp; IF(SOURCE!$S$2-LEN(SOURCE!D377) &gt;= 0, REPT(" ",SOURCE!$S$2-LEN(SOURCE!D377)), "")&amp;
      SOURCE!E377&amp;", "&amp; IF(SOURCE!$T$2-LEN(SOURCE!E377) &gt;=0, REPT(" ",SOURCE!$T$2-LEN(SOURCE!E377)), "")&amp;
      SOURCE!F377&amp;", "&amp; IF(SOURCE!$U$2-LEN(SOURCE!F377) &gt;= 0, REPT(" ",SOURCE!$U$2-LEN(SOURCE!F377)+2), "")&amp;"("&amp;
      SUBSTITUTE(TEXT(SOURCE!G377,"??0"),"  ","")&amp;" &lt;&lt; TAM_MAX_BITS) |"&amp; IF(SOURCE!$V$2-3 &gt;= 0, REPT(" ",MAX(1,SOURCE!$V$2-5+4+1-1-LEN(  IF(ISTEXT(SOURCE!H377),SOURCE!H377,  SUBSTITUTE(SUBSTITUTE(TEXT(SOURCE!H377,"????0"),"  ","")," ",""))   ))), "")&amp;
       IF(ISTEXT(SOURCE!H377),SOURCE!H377, SUBSTITUTE(SUBSTITUTE(TEXT(SOURCE!H377,"????0"),"  ","")," ",""))   &amp;","&amp; IF(SOURCE!$W$2-3 &gt;= 0, REPT(" ",SOURCE!$W$2-3-5), "")&amp;
      SOURCE!I377&amp;
" | "&amp; IF(SOURCE!$X$2-LEN(SOURCE!I377) &gt;= 0, REPT(" ",SOURCE!$X$2-LEN(SOURCE!I377)), "")&amp;
      SOURCE!J377&amp;      IF(SOURCE!$Y$2-LEN(SOURCE!J377) &gt;= 0, REPT(" ",SOURCE!$Y$2-LEN(SOURCE!J377)), "")&amp;
" | "&amp; IF(SOURCE!$X$2-LEN(SOURCE!I377) &gt;= 0, REPT(" ",SOURCE!$X$2-LEN(SOURCE!I377)), "")&amp;
      SOURCE!K377&amp;      IF(SOURCE!$Y$2-LEN(SOURCE!K377) &gt;= 0, REPT(" ",SOURCE!$Z$2-LEN(SOURCE!K377)), "")&amp;
" | "&amp; SOURCE!L377&amp;      IF(SOURCE!$AB$2-LEN(SOURCE!L377) &gt;= 0, REPT(" ",SOURCE!$AB$2-LEN(SOURCE!L377)), "")&amp;
" | "&amp; SOURCE!M377&amp;      IF(SOURCE!$AC$2-LEN(SOURCE!M377) &gt;= 0, REPT(" ",SOURCE!$AC$2-LEN(SOURCE!M377)), "")&amp;
      "},"&amp;IF(SOURCE!O377&lt;&gt;"",""&amp;SOURCE!O377,"")
 )
)
)</f>
        <v>/*  365 */  { fnCvtBarrelM3,                multiply,                    "bbl" STD_RIGHT_ARROW "m" STD_SUP_3,           STD_RIGHT_ARROW " m" STD_SUP_3,                (0 &lt;&lt; TAM_MAX_BITS) |     0, CAT_DUPL | SLS_ENABLED   | US_ENABLED   | EIM_DISABLED | PTP_NONE         },</v>
      </c>
    </row>
    <row r="378" spans="1:1">
      <c r="A378" s="133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IF(SOURCE!$R$2-LEN(SOURCE!C378) &gt;= 0, REPT(" ",SOURCE!$R$2-LEN(SOURCE!C378)), "")&amp;
      SOURCE!D378&amp;", "&amp; IF(SOURCE!$S$2-LEN(SOURCE!D378) &gt;= 0, REPT(" ",SOURCE!$S$2-LEN(SOURCE!D378)), "")&amp;
      SOURCE!E378&amp;", "&amp; IF(SOURCE!$T$2-LEN(SOURCE!E378) &gt;=0, REPT(" ",SOURCE!$T$2-LEN(SOURCE!E378)), "")&amp;
      SOURCE!F378&amp;", "&amp; IF(SOURCE!$U$2-LEN(SOURCE!F378) &gt;= 0, REPT(" ",SOURCE!$U$2-LEN(SOURCE!F378)+2), "")&amp;"("&amp;
      SUBSTITUTE(TEXT(SOURCE!G378,"??0"),"  ","")&amp;" &lt;&lt; TAM_MAX_BITS) |"&amp; IF(SOURCE!$V$2-3 &gt;= 0, REPT(" ",MAX(1,SOURCE!$V$2-5+4+1-1-LEN(  IF(ISTEXT(SOURCE!H378),SOURCE!H378,  SUBSTITUTE(SUBSTITUTE(TEXT(SOURCE!H378,"????0"),"  ","")," ",""))   ))), "")&amp;
       IF(ISTEXT(SOURCE!H378),SOURCE!H378, SUBSTITUTE(SUBSTITUTE(TEXT(SOURCE!H378,"????0"),"  ","")," ",""))   &amp;","&amp; IF(SOURCE!$W$2-3 &gt;= 0, REPT(" ",SOURCE!$W$2-3-5), "")&amp;
      SOURCE!I378&amp;
" | "&amp; IF(SOURCE!$X$2-LEN(SOURCE!I378) &gt;= 0, REPT(" ",SOURCE!$X$2-LEN(SOURCE!I378)), "")&amp;
      SOURCE!J378&amp;      IF(SOURCE!$Y$2-LEN(SOURCE!J378) &gt;= 0, REPT(" ",SOURCE!$Y$2-LEN(SOURCE!J378)), "")&amp;
" | "&amp; IF(SOURCE!$X$2-LEN(SOURCE!I378) &gt;= 0, REPT(" ",SOURCE!$X$2-LEN(SOURCE!I378)), "")&amp;
      SOURCE!K378&amp;      IF(SOURCE!$Y$2-LEN(SOURCE!K378) &gt;= 0, REPT(" ",SOURCE!$Z$2-LEN(SOURCE!K378)), "")&amp;
" | "&amp; SOURCE!L378&amp;      IF(SOURCE!$AB$2-LEN(SOURCE!L378) &gt;= 0, REPT(" ",SOURCE!$AB$2-LEN(SOURCE!L378)), "")&amp;
" | "&amp; SOURCE!M378&amp;      IF(SOURCE!$AC$2-LEN(SOURCE!M378) &gt;= 0, REPT(" ",SOURCE!$AC$2-LEN(SOURCE!M378)), "")&amp;
      "},"&amp;IF(SOURCE!O378&lt;&gt;"",""&amp;SOURCE!O378,"")
 )
)
)</f>
        <v>/*  366 */  { fnCvtBarrelM3,                divide,                      "m" STD_SUP_3 STD_RIGHT_ARROW "bbl",           STD_RIGHT_ARROW " m" STD_SUP_3,                (0 &lt;&lt; TAM_MAX_BITS) |     0, CAT_FNCT | SLS_ENABLED   | US_ENABLED   | EIM_DISABLED | PTP_NONE         },</v>
      </c>
    </row>
    <row r="379" spans="1:1">
      <c r="A379" s="133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IF(SOURCE!$R$2-LEN(SOURCE!C379) &gt;= 0, REPT(" ",SOURCE!$R$2-LEN(SOURCE!C379)), "")&amp;
      SOURCE!D379&amp;", "&amp; IF(SOURCE!$S$2-LEN(SOURCE!D379) &gt;= 0, REPT(" ",SOURCE!$S$2-LEN(SOURCE!D379)), "")&amp;
      SOURCE!E379&amp;", "&amp; IF(SOURCE!$T$2-LEN(SOURCE!E379) &gt;=0, REPT(" ",SOURCE!$T$2-LEN(SOURCE!E379)), "")&amp;
      SOURCE!F379&amp;", "&amp; IF(SOURCE!$U$2-LEN(SOURCE!F379) &gt;= 0, REPT(" ",SOURCE!$U$2-LEN(SOURCE!F379)+2), "")&amp;"("&amp;
      SUBSTITUTE(TEXT(SOURCE!G379,"??0"),"  ","")&amp;" &lt;&lt; TAM_MAX_BITS) |"&amp; IF(SOURCE!$V$2-3 &gt;= 0, REPT(" ",MAX(1,SOURCE!$V$2-5+4+1-1-LEN(  IF(ISTEXT(SOURCE!H379),SOURCE!H379,  SUBSTITUTE(SUBSTITUTE(TEXT(SOURCE!H379,"????0"),"  ","")," ",""))   ))), "")&amp;
       IF(ISTEXT(SOURCE!H379),SOURCE!H379, SUBSTITUTE(SUBSTITUTE(TEXT(SOURCE!H379,"????0"),"  ","")," ",""))   &amp;","&amp; IF(SOURCE!$W$2-3 &gt;= 0, REPT(" ",SOURCE!$W$2-3-5), "")&amp;
      SOURCE!I379&amp;
" | "&amp; IF(SOURCE!$X$2-LEN(SOURCE!I379) &gt;= 0, REPT(" ",SOURCE!$X$2-LEN(SOURCE!I379)), "")&amp;
      SOURCE!J379&amp;      IF(SOURCE!$Y$2-LEN(SOURCE!J379) &gt;= 0, REPT(" ",SOURCE!$Y$2-LEN(SOURCE!J379)), "")&amp;
" | "&amp; IF(SOURCE!$X$2-LEN(SOURCE!I379) &gt;= 0, REPT(" ",SOURCE!$X$2-LEN(SOURCE!I379)), "")&amp;
      SOURCE!K379&amp;      IF(SOURCE!$Y$2-LEN(SOURCE!K379) &gt;= 0, REPT(" ",SOURCE!$Z$2-LEN(SOURCE!K379)), "")&amp;
" | "&amp; SOURCE!L379&amp;      IF(SOURCE!$AB$2-LEN(SOURCE!L379) &gt;= 0, REPT(" ",SOURCE!$AB$2-LEN(SOURCE!L379)), "")&amp;
" | "&amp; SOURCE!M379&amp;      IF(SOURCE!$AC$2-LEN(SOURCE!M379) &gt;= 0, REPT(" ",SOURCE!$AC$2-LEN(SOURCE!M379)), "")&amp;
      "},"&amp;IF(SOURCE!O379&lt;&gt;"",""&amp;SOURCE!O379,"")
 )
)
)</f>
        <v>/*  367 */  { fnCvtBarrelM3,                divide,                      "m" STD_SUP_3 STD_RIGHT_ARROW "bbl",           "barrel",                                      (0 &lt;&lt; TAM_MAX_BITS) |     0, CAT_DUPL | SLS_ENABLED   | US_ENABLED   | EIM_DISABLED | PTP_NONE         },</v>
      </c>
    </row>
    <row r="380" spans="1:1">
      <c r="A380" s="133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IF(SOURCE!$R$2-LEN(SOURCE!C380) &gt;= 0, REPT(" ",SOURCE!$R$2-LEN(SOURCE!C380)), "")&amp;
      SOURCE!D380&amp;", "&amp; IF(SOURCE!$S$2-LEN(SOURCE!D380) &gt;= 0, REPT(" ",SOURCE!$S$2-LEN(SOURCE!D380)), "")&amp;
      SOURCE!E380&amp;", "&amp; IF(SOURCE!$T$2-LEN(SOURCE!E380) &gt;=0, REPT(" ",SOURCE!$T$2-LEN(SOURCE!E380)), "")&amp;
      SOURCE!F380&amp;", "&amp; IF(SOURCE!$U$2-LEN(SOURCE!F380) &gt;= 0, REPT(" ",SOURCE!$U$2-LEN(SOURCE!F380)+2), "")&amp;"("&amp;
      SUBSTITUTE(TEXT(SOURCE!G380,"??0"),"  ","")&amp;" &lt;&lt; TAM_MAX_BITS) |"&amp; IF(SOURCE!$V$2-3 &gt;= 0, REPT(" ",MAX(1,SOURCE!$V$2-5+4+1-1-LEN(  IF(ISTEXT(SOURCE!H380),SOURCE!H380,  SUBSTITUTE(SUBSTITUTE(TEXT(SOURCE!H380,"????0"),"  ","")," ",""))   ))), "")&amp;
       IF(ISTEXT(SOURCE!H380),SOURCE!H380, SUBSTITUTE(SUBSTITUTE(TEXT(SOURCE!H380,"????0"),"  ","")," ",""))   &amp;","&amp; IF(SOURCE!$W$2-3 &gt;= 0, REPT(" ",SOURCE!$W$2-3-5), "")&amp;
      SOURCE!I380&amp;
" | "&amp; IF(SOURCE!$X$2-LEN(SOURCE!I380) &gt;= 0, REPT(" ",SOURCE!$X$2-LEN(SOURCE!I380)), "")&amp;
      SOURCE!J380&amp;      IF(SOURCE!$Y$2-LEN(SOURCE!J380) &gt;= 0, REPT(" ",SOURCE!$Y$2-LEN(SOURCE!J380)), "")&amp;
" | "&amp; IF(SOURCE!$X$2-LEN(SOURCE!I380) &gt;= 0, REPT(" ",SOURCE!$X$2-LEN(SOURCE!I380)), "")&amp;
      SOURCE!K380&amp;      IF(SOURCE!$Y$2-LEN(SOURCE!K380) &gt;= 0, REPT(" ",SOURCE!$Z$2-LEN(SOURCE!K380)), "")&amp;
" | "&amp; SOURCE!L380&amp;      IF(SOURCE!$AB$2-LEN(SOURCE!L380) &gt;= 0, REPT(" ",SOURCE!$AB$2-LEN(SOURCE!L380)), "")&amp;
" | "&amp; SOURCE!M380&amp;      IF(SOURCE!$AC$2-LEN(SOURCE!M380) &gt;= 0, REPT(" ",SOURCE!$AC$2-LEN(SOURCE!M380)), "")&amp;
      "},"&amp;IF(SOURCE!O380&lt;&gt;"",""&amp;SOURCE!O380,"")
 )
)
)</f>
        <v>/*  368 */  { fnCvtAtmPa,                   multiply,                    "atm" STD_RIGHT_ARROW "Pa",                    STD_SPACE_HAIR,                                (0 &lt;&lt; TAM_MAX_BITS) |     0, CAT_DUPL | SLS_ENABLED   | US_ENABLED   | EIM_DISABLED | PTP_NONE         },</v>
      </c>
    </row>
    <row r="381" spans="1:1">
      <c r="A381" s="133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IF(SOURCE!$R$2-LEN(SOURCE!C381) &gt;= 0, REPT(" ",SOURCE!$R$2-LEN(SOURCE!C381)), "")&amp;
      SOURCE!D381&amp;", "&amp; IF(SOURCE!$S$2-LEN(SOURCE!D381) &gt;= 0, REPT(" ",SOURCE!$S$2-LEN(SOURCE!D381)), "")&amp;
      SOURCE!E381&amp;", "&amp; IF(SOURCE!$T$2-LEN(SOURCE!E381) &gt;=0, REPT(" ",SOURCE!$T$2-LEN(SOURCE!E381)), "")&amp;
      SOURCE!F381&amp;", "&amp; IF(SOURCE!$U$2-LEN(SOURCE!F381) &gt;= 0, REPT(" ",SOURCE!$U$2-LEN(SOURCE!F381)+2), "")&amp;"("&amp;
      SUBSTITUTE(TEXT(SOURCE!G381,"??0"),"  ","")&amp;" &lt;&lt; TAM_MAX_BITS) |"&amp; IF(SOURCE!$V$2-3 &gt;= 0, REPT(" ",MAX(1,SOURCE!$V$2-5+4+1-1-LEN(  IF(ISTEXT(SOURCE!H381),SOURCE!H381,  SUBSTITUTE(SUBSTITUTE(TEXT(SOURCE!H381,"????0"),"  ","")," ",""))   ))), "")&amp;
       IF(ISTEXT(SOURCE!H381),SOURCE!H381, SUBSTITUTE(SUBSTITUTE(TEXT(SOURCE!H381,"????0"),"  ","")," ",""))   &amp;","&amp; IF(SOURCE!$W$2-3 &gt;= 0, REPT(" ",SOURCE!$W$2-3-5), "")&amp;
      SOURCE!I381&amp;
" | "&amp; IF(SOURCE!$X$2-LEN(SOURCE!I381) &gt;= 0, REPT(" ",SOURCE!$X$2-LEN(SOURCE!I381)), "")&amp;
      SOURCE!J381&amp;      IF(SOURCE!$Y$2-LEN(SOURCE!J381) &gt;= 0, REPT(" ",SOURCE!$Y$2-LEN(SOURCE!J381)), "")&amp;
" | "&amp; IF(SOURCE!$X$2-LEN(SOURCE!I381) &gt;= 0, REPT(" ",SOURCE!$X$2-LEN(SOURCE!I381)), "")&amp;
      SOURCE!K381&amp;      IF(SOURCE!$Y$2-LEN(SOURCE!K381) &gt;= 0, REPT(" ",SOURCE!$Z$2-LEN(SOURCE!K381)), "")&amp;
" | "&amp; SOURCE!L381&amp;      IF(SOURCE!$AB$2-LEN(SOURCE!L381) &gt;= 0, REPT(" ",SOURCE!$AB$2-LEN(SOURCE!L381)), "")&amp;
" | "&amp; SOURCE!M381&amp;      IF(SOURCE!$AC$2-LEN(SOURCE!M381) &gt;= 0, REPT(" ",SOURCE!$AC$2-LEN(SOURCE!M381)), "")&amp;
      "},"&amp;IF(SOURCE!O381&lt;&gt;"",""&amp;SOURCE!O381,"")
 )
)
)</f>
        <v>/*  369 */  { fnCvtAtmPa,                   divide,                      "Pa" STD_RIGHT_ARROW "atm",                    STD_SPACE_HAIR,                                (0 &lt;&lt; TAM_MAX_BITS) |     0, CAT_DUPL | SLS_ENABLED   | US_ENABLED   | EIM_DISABLED | PTP_NONE         },</v>
      </c>
    </row>
    <row r="382" spans="1:1">
      <c r="A382" s="133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IF(SOURCE!$R$2-LEN(SOURCE!C382) &gt;= 0, REPT(" ",SOURCE!$R$2-LEN(SOURCE!C382)), "")&amp;
      SOURCE!D382&amp;", "&amp; IF(SOURCE!$S$2-LEN(SOURCE!D382) &gt;= 0, REPT(" ",SOURCE!$S$2-LEN(SOURCE!D382)), "")&amp;
      SOURCE!E382&amp;", "&amp; IF(SOURCE!$T$2-LEN(SOURCE!E382) &gt;=0, REPT(" ",SOURCE!$T$2-LEN(SOURCE!E382)), "")&amp;
      SOURCE!F382&amp;", "&amp; IF(SOURCE!$U$2-LEN(SOURCE!F382) &gt;= 0, REPT(" ",SOURCE!$U$2-LEN(SOURCE!F382)+2), "")&amp;"("&amp;
      SUBSTITUTE(TEXT(SOURCE!G382,"??0"),"  ","")&amp;" &lt;&lt; TAM_MAX_BITS) |"&amp; IF(SOURCE!$V$2-3 &gt;= 0, REPT(" ",MAX(1,SOURCE!$V$2-5+4+1-1-LEN(  IF(ISTEXT(SOURCE!H382),SOURCE!H382,  SUBSTITUTE(SUBSTITUTE(TEXT(SOURCE!H382,"????0"),"  ","")," ",""))   ))), "")&amp;
       IF(ISTEXT(SOURCE!H382),SOURCE!H382, SUBSTITUTE(SUBSTITUTE(TEXT(SOURCE!H382,"????0"),"  ","")," ",""))   &amp;","&amp; IF(SOURCE!$W$2-3 &gt;= 0, REPT(" ",SOURCE!$W$2-3-5), "")&amp;
      SOURCE!I382&amp;
" | "&amp; IF(SOURCE!$X$2-LEN(SOURCE!I382) &gt;= 0, REPT(" ",SOURCE!$X$2-LEN(SOURCE!I382)), "")&amp;
      SOURCE!J382&amp;      IF(SOURCE!$Y$2-LEN(SOURCE!J382) &gt;= 0, REPT(" ",SOURCE!$Y$2-LEN(SOURCE!J382)), "")&amp;
" | "&amp; IF(SOURCE!$X$2-LEN(SOURCE!I382) &gt;= 0, REPT(" ",SOURCE!$X$2-LEN(SOURCE!I382)), "")&amp;
      SOURCE!K382&amp;      IF(SOURCE!$Y$2-LEN(SOURCE!K382) &gt;= 0, REPT(" ",SOURCE!$Z$2-LEN(SOURCE!K382)), "")&amp;
" | "&amp; SOURCE!L382&amp;      IF(SOURCE!$AB$2-LEN(SOURCE!L382) &gt;= 0, REPT(" ",SOURCE!$AB$2-LEN(SOURCE!L382)), "")&amp;
" | "&amp; SOURCE!M382&amp;      IF(SOURCE!$AC$2-LEN(SOURCE!M382) &gt;= 0, REPT(" ",SOURCE!$AC$2-LEN(SOURCE!M382)),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CAT_FNCT | SLS_ENABLED   | US_ENABLED   | EIM_DISABLED | PTP_NONE         },</v>
      </c>
    </row>
    <row r="383" spans="1:1">
      <c r="A383" s="133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IF(SOURCE!$R$2-LEN(SOURCE!C383) &gt;= 0, REPT(" ",SOURCE!$R$2-LEN(SOURCE!C383)), "")&amp;
      SOURCE!D383&amp;", "&amp; IF(SOURCE!$S$2-LEN(SOURCE!D383) &gt;= 0, REPT(" ",SOURCE!$S$2-LEN(SOURCE!D383)), "")&amp;
      SOURCE!E383&amp;", "&amp; IF(SOURCE!$T$2-LEN(SOURCE!E383) &gt;=0, REPT(" ",SOURCE!$T$2-LEN(SOURCE!E383)), "")&amp;
      SOURCE!F383&amp;", "&amp; IF(SOURCE!$U$2-LEN(SOURCE!F383) &gt;= 0, REPT(" ",SOURCE!$U$2-LEN(SOURCE!F383)+2), "")&amp;"("&amp;
      SUBSTITUTE(TEXT(SOURCE!G383,"??0"),"  ","")&amp;" &lt;&lt; TAM_MAX_BITS) |"&amp; IF(SOURCE!$V$2-3 &gt;= 0, REPT(" ",MAX(1,SOURCE!$V$2-5+4+1-1-LEN(  IF(ISTEXT(SOURCE!H383),SOURCE!H383,  SUBSTITUTE(SUBSTITUTE(TEXT(SOURCE!H383,"????0"),"  ","")," ",""))   ))), "")&amp;
       IF(ISTEXT(SOURCE!H383),SOURCE!H383, SUBSTITUTE(SUBSTITUTE(TEXT(SOURCE!H383,"????0"),"  ","")," ",""))   &amp;","&amp; IF(SOURCE!$W$2-3 &gt;= 0, REPT(" ",SOURCE!$W$2-3-5), "")&amp;
      SOURCE!I383&amp;
" | "&amp; IF(SOURCE!$X$2-LEN(SOURCE!I383) &gt;= 0, REPT(" ",SOURCE!$X$2-LEN(SOURCE!I383)), "")&amp;
      SOURCE!J383&amp;      IF(SOURCE!$Y$2-LEN(SOURCE!J383) &gt;= 0, REPT(" ",SOURCE!$Y$2-LEN(SOURCE!J383)), "")&amp;
" | "&amp; IF(SOURCE!$X$2-LEN(SOURCE!I383) &gt;= 0, REPT(" ",SOURCE!$X$2-LEN(SOURCE!I383)), "")&amp;
      SOURCE!K383&amp;      IF(SOURCE!$Y$2-LEN(SOURCE!K383) &gt;= 0, REPT(" ",SOURCE!$Z$2-LEN(SOURCE!K383)), "")&amp;
" | "&amp; SOURCE!L383&amp;      IF(SOURCE!$AB$2-LEN(SOURCE!L383) &gt;= 0, REPT(" ",SOURCE!$AB$2-LEN(SOURCE!L383)), "")&amp;
" | "&amp; SOURCE!M383&amp;      IF(SOURCE!$AC$2-LEN(SOURCE!M383) &gt;= 0, REPT(" ",SOURCE!$AC$2-LEN(SOURCE!M383)),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CAT_FNCT | SLS_ENABLED   | US_ENABLED   | EIM_DISABLED | PTP_NONE         },</v>
      </c>
    </row>
    <row r="384" spans="1:1">
      <c r="A384" s="133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IF(SOURCE!$R$2-LEN(SOURCE!C384) &gt;= 0, REPT(" ",SOURCE!$R$2-LEN(SOURCE!C384)), "")&amp;
      SOURCE!D384&amp;", "&amp; IF(SOURCE!$S$2-LEN(SOURCE!D384) &gt;= 0, REPT(" ",SOURCE!$S$2-LEN(SOURCE!D384)), "")&amp;
      SOURCE!E384&amp;", "&amp; IF(SOURCE!$T$2-LEN(SOURCE!E384) &gt;=0, REPT(" ",SOURCE!$T$2-LEN(SOURCE!E384)), "")&amp;
      SOURCE!F384&amp;", "&amp; IF(SOURCE!$U$2-LEN(SOURCE!F384) &gt;= 0, REPT(" ",SOURCE!$U$2-LEN(SOURCE!F384)+2), "")&amp;"("&amp;
      SUBSTITUTE(TEXT(SOURCE!G384,"??0"),"  ","")&amp;" &lt;&lt; TAM_MAX_BITS) |"&amp; IF(SOURCE!$V$2-3 &gt;= 0, REPT(" ",MAX(1,SOURCE!$V$2-5+4+1-1-LEN(  IF(ISTEXT(SOURCE!H384),SOURCE!H384,  SUBSTITUTE(SUBSTITUTE(TEXT(SOURCE!H384,"????0"),"  ","")," ",""))   ))), "")&amp;
       IF(ISTEXT(SOURCE!H384),SOURCE!H384, SUBSTITUTE(SUBSTITUTE(TEXT(SOURCE!H384,"????0"),"  ","")," ",""))   &amp;","&amp; IF(SOURCE!$W$2-3 &gt;= 0, REPT(" ",SOURCE!$W$2-3-5), "")&amp;
      SOURCE!I384&amp;
" | "&amp; IF(SOURCE!$X$2-LEN(SOURCE!I384) &gt;= 0, REPT(" ",SOURCE!$X$2-LEN(SOURCE!I384)), "")&amp;
      SOURCE!J384&amp;      IF(SOURCE!$Y$2-LEN(SOURCE!J384) &gt;= 0, REPT(" ",SOURCE!$Y$2-LEN(SOURCE!J384)), "")&amp;
" | "&amp; IF(SOURCE!$X$2-LEN(SOURCE!I384) &gt;= 0, REPT(" ",SOURCE!$X$2-LEN(SOURCE!I384)), "")&amp;
      SOURCE!K384&amp;      IF(SOURCE!$Y$2-LEN(SOURCE!K384) &gt;= 0, REPT(" ",SOURCE!$Z$2-LEN(SOURCE!K384)), "")&amp;
" | "&amp; SOURCE!L384&amp;      IF(SOURCE!$AB$2-LEN(SOURCE!L384) &gt;= 0, REPT(" ",SOURCE!$AB$2-LEN(SOURCE!L384)), "")&amp;
" | "&amp; SOURCE!M384&amp;      IF(SOURCE!$AC$2-LEN(SOURCE!M384) &gt;= 0, REPT(" ",SOURCE!$AC$2-LEN(SOURCE!M384)),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CAT_FNCT | SLS_ENABLED   | US_ENABLED   | EIM_DISABLED | PTP_NONE         },</v>
      </c>
    </row>
    <row r="385" spans="1:1">
      <c r="A385" s="133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IF(SOURCE!$R$2-LEN(SOURCE!C385) &gt;= 0, REPT(" ",SOURCE!$R$2-LEN(SOURCE!C385)), "")&amp;
      SOURCE!D385&amp;", "&amp; IF(SOURCE!$S$2-LEN(SOURCE!D385) &gt;= 0, REPT(" ",SOURCE!$S$2-LEN(SOURCE!D385)), "")&amp;
      SOURCE!E385&amp;", "&amp; IF(SOURCE!$T$2-LEN(SOURCE!E385) &gt;=0, REPT(" ",SOURCE!$T$2-LEN(SOURCE!E385)), "")&amp;
      SOURCE!F385&amp;", "&amp; IF(SOURCE!$U$2-LEN(SOURCE!F385) &gt;= 0, REPT(" ",SOURCE!$U$2-LEN(SOURCE!F385)+2), "")&amp;"("&amp;
      SUBSTITUTE(TEXT(SOURCE!G385,"??0"),"  ","")&amp;" &lt;&lt; TAM_MAX_BITS) |"&amp; IF(SOURCE!$V$2-3 &gt;= 0, REPT(" ",MAX(1,SOURCE!$V$2-5+4+1-1-LEN(  IF(ISTEXT(SOURCE!H385),SOURCE!H385,  SUBSTITUTE(SUBSTITUTE(TEXT(SOURCE!H385,"????0"),"  ","")," ",""))   ))), "")&amp;
       IF(ISTEXT(SOURCE!H385),SOURCE!H385, SUBSTITUTE(SUBSTITUTE(TEXT(SOURCE!H385,"????0"),"  ","")," ",""))   &amp;","&amp; IF(SOURCE!$W$2-3 &gt;= 0, REPT(" ",SOURCE!$W$2-3-5), "")&amp;
      SOURCE!I385&amp;
" | "&amp; IF(SOURCE!$X$2-LEN(SOURCE!I385) &gt;= 0, REPT(" ",SOURCE!$X$2-LEN(SOURCE!I385)), "")&amp;
      SOURCE!J385&amp;      IF(SOURCE!$Y$2-LEN(SOURCE!J385) &gt;= 0, REPT(" ",SOURCE!$Y$2-LEN(SOURCE!J385)), "")&amp;
" | "&amp; IF(SOURCE!$X$2-LEN(SOURCE!I385) &gt;= 0, REPT(" ",SOURCE!$X$2-LEN(SOURCE!I385)), "")&amp;
      SOURCE!K385&amp;      IF(SOURCE!$Y$2-LEN(SOURCE!K385) &gt;= 0, REPT(" ",SOURCE!$Z$2-LEN(SOURCE!K385)), "")&amp;
" | "&amp; SOURCE!L385&amp;      IF(SOURCE!$AB$2-LEN(SOURCE!L385) &gt;= 0, REPT(" ",SOURCE!$AB$2-LEN(SOURCE!L385)), "")&amp;
" | "&amp; SOURCE!M385&amp;      IF(SOURCE!$AC$2-LEN(SOURCE!M385) &gt;= 0, REPT(" ",SOURCE!$AC$2-LEN(SOURCE!M385)),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CAT_FNCT | SLS_ENABLED   | US_ENABLED   | EIM_DISABLED | PTP_NONE         },</v>
      </c>
    </row>
    <row r="386" spans="1:1">
      <c r="A386" s="133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IF(SOURCE!$R$2-LEN(SOURCE!C386) &gt;= 0, REPT(" ",SOURCE!$R$2-LEN(SOURCE!C386)), "")&amp;
      SOURCE!D386&amp;", "&amp; IF(SOURCE!$S$2-LEN(SOURCE!D386) &gt;= 0, REPT(" ",SOURCE!$S$2-LEN(SOURCE!D386)), "")&amp;
      SOURCE!E386&amp;", "&amp; IF(SOURCE!$T$2-LEN(SOURCE!E386) &gt;=0, REPT(" ",SOURCE!$T$2-LEN(SOURCE!E386)), "")&amp;
      SOURCE!F386&amp;", "&amp; IF(SOURCE!$U$2-LEN(SOURCE!F386) &gt;= 0, REPT(" ",SOURCE!$U$2-LEN(SOURCE!F386)+2), "")&amp;"("&amp;
      SUBSTITUTE(TEXT(SOURCE!G386,"??0"),"  ","")&amp;" &lt;&lt; TAM_MAX_BITS) |"&amp; IF(SOURCE!$V$2-3 &gt;= 0, REPT(" ",MAX(1,SOURCE!$V$2-5+4+1-1-LEN(  IF(ISTEXT(SOURCE!H386),SOURCE!H386,  SUBSTITUTE(SUBSTITUTE(TEXT(SOURCE!H386,"????0"),"  ","")," ",""))   ))), "")&amp;
       IF(ISTEXT(SOURCE!H386),SOURCE!H386, SUBSTITUTE(SUBSTITUTE(TEXT(SOURCE!H386,"????0"),"  ","")," ",""))   &amp;","&amp; IF(SOURCE!$W$2-3 &gt;= 0, REPT(" ",SOURCE!$W$2-3-5), "")&amp;
      SOURCE!I386&amp;
" | "&amp; IF(SOURCE!$X$2-LEN(SOURCE!I386) &gt;= 0, REPT(" ",SOURCE!$X$2-LEN(SOURCE!I386)), "")&amp;
      SOURCE!J386&amp;      IF(SOURCE!$Y$2-LEN(SOURCE!J386) &gt;= 0, REPT(" ",SOURCE!$Y$2-LEN(SOURCE!J386)), "")&amp;
" | "&amp; IF(SOURCE!$X$2-LEN(SOURCE!I386) &gt;= 0, REPT(" ",SOURCE!$X$2-LEN(SOURCE!I386)), "")&amp;
      SOURCE!K386&amp;      IF(SOURCE!$Y$2-LEN(SOURCE!K386) &gt;= 0, REPT(" ",SOURCE!$Z$2-LEN(SOURCE!K386)), "")&amp;
" | "&amp; SOURCE!L386&amp;      IF(SOURCE!$AB$2-LEN(SOURCE!L386) &gt;= 0, REPT(" ",SOURCE!$AB$2-LEN(SOURCE!L386)), "")&amp;
" | "&amp; SOURCE!M386&amp;      IF(SOURCE!$AC$2-LEN(SOURCE!M386) &gt;= 0, REPT(" ",SOURCE!$AC$2-LEN(SOURCE!M386)),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CAT_FNCT | SLS_ENABLED   | US_ENABLED   | EIM_DISABLED | PTP_NONE         },</v>
      </c>
    </row>
    <row r="387" spans="1:1">
      <c r="A387" s="133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IF(SOURCE!$R$2-LEN(SOURCE!C387) &gt;= 0, REPT(" ",SOURCE!$R$2-LEN(SOURCE!C387)), "")&amp;
      SOURCE!D387&amp;", "&amp; IF(SOURCE!$S$2-LEN(SOURCE!D387) &gt;= 0, REPT(" ",SOURCE!$S$2-LEN(SOURCE!D387)), "")&amp;
      SOURCE!E387&amp;", "&amp; IF(SOURCE!$T$2-LEN(SOURCE!E387) &gt;=0, REPT(" ",SOURCE!$T$2-LEN(SOURCE!E387)), "")&amp;
      SOURCE!F387&amp;", "&amp; IF(SOURCE!$U$2-LEN(SOURCE!F387) &gt;= 0, REPT(" ",SOURCE!$U$2-LEN(SOURCE!F387)+2), "")&amp;"("&amp;
      SUBSTITUTE(TEXT(SOURCE!G387,"??0"),"  ","")&amp;" &lt;&lt; TAM_MAX_BITS) |"&amp; IF(SOURCE!$V$2-3 &gt;= 0, REPT(" ",MAX(1,SOURCE!$V$2-5+4+1-1-LEN(  IF(ISTEXT(SOURCE!H387),SOURCE!H387,  SUBSTITUTE(SUBSTITUTE(TEXT(SOURCE!H387,"????0"),"  ","")," ",""))   ))), "")&amp;
       IF(ISTEXT(SOURCE!H387),SOURCE!H387, SUBSTITUTE(SUBSTITUTE(TEXT(SOURCE!H387,"????0"),"  ","")," ",""))   &amp;","&amp; IF(SOURCE!$W$2-3 &gt;= 0, REPT(" ",SOURCE!$W$2-3-5), "")&amp;
      SOURCE!I387&amp;
" | "&amp; IF(SOURCE!$X$2-LEN(SOURCE!I387) &gt;= 0, REPT(" ",SOURCE!$X$2-LEN(SOURCE!I387)), "")&amp;
      SOURCE!J387&amp;      IF(SOURCE!$Y$2-LEN(SOURCE!J387) &gt;= 0, REPT(" ",SOURCE!$Y$2-LEN(SOURCE!J387)), "")&amp;
" | "&amp; IF(SOURCE!$X$2-LEN(SOURCE!I387) &gt;= 0, REPT(" ",SOURCE!$X$2-LEN(SOURCE!I387)), "")&amp;
      SOURCE!K387&amp;      IF(SOURCE!$Y$2-LEN(SOURCE!K387) &gt;= 0, REPT(" ",SOURCE!$Z$2-LEN(SOURCE!K387)), "")&amp;
" | "&amp; SOURCE!L387&amp;      IF(SOURCE!$AB$2-LEN(SOURCE!L387) &gt;= 0, REPT(" ",SOURCE!$AB$2-LEN(SOURCE!L387)), "")&amp;
" | "&amp; SOURCE!M387&amp;      IF(SOURCE!$AC$2-LEN(SOURCE!M387) &gt;= 0, REPT(" ",SOURCE!$AC$2-LEN(SOURCE!M387)),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CAT_FNCT | SLS_ENABLED   | US_ENABLED   | EIM_DISABLED | PTP_NONE         },</v>
      </c>
    </row>
    <row r="388" spans="1:1">
      <c r="A388" s="133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IF(SOURCE!$R$2-LEN(SOURCE!C388) &gt;= 0, REPT(" ",SOURCE!$R$2-LEN(SOURCE!C388)), "")&amp;
      SOURCE!D388&amp;", "&amp; IF(SOURCE!$S$2-LEN(SOURCE!D388) &gt;= 0, REPT(" ",SOURCE!$S$2-LEN(SOURCE!D388)), "")&amp;
      SOURCE!E388&amp;", "&amp; IF(SOURCE!$T$2-LEN(SOURCE!E388) &gt;=0, REPT(" ",SOURCE!$T$2-LEN(SOURCE!E388)), "")&amp;
      SOURCE!F388&amp;", "&amp; IF(SOURCE!$U$2-LEN(SOURCE!F388) &gt;= 0, REPT(" ",SOURCE!$U$2-LEN(SOURCE!F388)+2), "")&amp;"("&amp;
      SUBSTITUTE(TEXT(SOURCE!G388,"??0"),"  ","")&amp;" &lt;&lt; TAM_MAX_BITS) |"&amp; IF(SOURCE!$V$2-3 &gt;= 0, REPT(" ",MAX(1,SOURCE!$V$2-5+4+1-1-LEN(  IF(ISTEXT(SOURCE!H388),SOURCE!H388,  SUBSTITUTE(SUBSTITUTE(TEXT(SOURCE!H388,"????0"),"  ","")," ",""))   ))), "")&amp;
       IF(ISTEXT(SOURCE!H388),SOURCE!H388, SUBSTITUTE(SUBSTITUTE(TEXT(SOURCE!H388,"????0"),"  ","")," ",""))   &amp;","&amp; IF(SOURCE!$W$2-3 &gt;= 0, REPT(" ",SOURCE!$W$2-3-5), "")&amp;
      SOURCE!I388&amp;
" | "&amp; IF(SOURCE!$X$2-LEN(SOURCE!I388) &gt;= 0, REPT(" ",SOURCE!$X$2-LEN(SOURCE!I388)), "")&amp;
      SOURCE!J388&amp;      IF(SOURCE!$Y$2-LEN(SOURCE!J388) &gt;= 0, REPT(" ",SOURCE!$Y$2-LEN(SOURCE!J388)), "")&amp;
" | "&amp; IF(SOURCE!$X$2-LEN(SOURCE!I388) &gt;= 0, REPT(" ",SOURCE!$X$2-LEN(SOURCE!I388)), "")&amp;
      SOURCE!K388&amp;      IF(SOURCE!$Y$2-LEN(SOURCE!K388) &gt;= 0, REPT(" ",SOURCE!$Z$2-LEN(SOURCE!K388)), "")&amp;
" | "&amp; SOURCE!L388&amp;      IF(SOURCE!$AB$2-LEN(SOURCE!L388) &gt;= 0, REPT(" ",SOURCE!$AB$2-LEN(SOURCE!L388)), "")&amp;
" | "&amp; SOURCE!M388&amp;      IF(SOURCE!$AC$2-LEN(SOURCE!M388) &gt;= 0, REPT(" ",SOURCE!$AC$2-LEN(SOURCE!M388)),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CAT_FNCT | SLS_ENABLED   | US_ENABLED   | EIM_DISABLED | PTP_NONE         },</v>
      </c>
    </row>
    <row r="389" spans="1:1">
      <c r="A389" s="133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IF(SOURCE!$R$2-LEN(SOURCE!C389) &gt;= 0, REPT(" ",SOURCE!$R$2-LEN(SOURCE!C389)), "")&amp;
      SOURCE!D389&amp;", "&amp; IF(SOURCE!$S$2-LEN(SOURCE!D389) &gt;= 0, REPT(" ",SOURCE!$S$2-LEN(SOURCE!D389)), "")&amp;
      SOURCE!E389&amp;", "&amp; IF(SOURCE!$T$2-LEN(SOURCE!E389) &gt;=0, REPT(" ",SOURCE!$T$2-LEN(SOURCE!E389)), "")&amp;
      SOURCE!F389&amp;", "&amp; IF(SOURCE!$U$2-LEN(SOURCE!F389) &gt;= 0, REPT(" ",SOURCE!$U$2-LEN(SOURCE!F389)+2), "")&amp;"("&amp;
      SUBSTITUTE(TEXT(SOURCE!G389,"??0"),"  ","")&amp;" &lt;&lt; TAM_MAX_BITS) |"&amp; IF(SOURCE!$V$2-3 &gt;= 0, REPT(" ",MAX(1,SOURCE!$V$2-5+4+1-1-LEN(  IF(ISTEXT(SOURCE!H389),SOURCE!H389,  SUBSTITUTE(SUBSTITUTE(TEXT(SOURCE!H389,"????0"),"  ","")," ",""))   ))), "")&amp;
       IF(ISTEXT(SOURCE!H389),SOURCE!H389, SUBSTITUTE(SUBSTITUTE(TEXT(SOURCE!H389,"????0"),"  ","")," ",""))   &amp;","&amp; IF(SOURCE!$W$2-3 &gt;= 0, REPT(" ",SOURCE!$W$2-3-5), "")&amp;
      SOURCE!I389&amp;
" | "&amp; IF(SOURCE!$X$2-LEN(SOURCE!I389) &gt;= 0, REPT(" ",SOURCE!$X$2-LEN(SOURCE!I389)), "")&amp;
      SOURCE!J389&amp;      IF(SOURCE!$Y$2-LEN(SOURCE!J389) &gt;= 0, REPT(" ",SOURCE!$Y$2-LEN(SOURCE!J389)), "")&amp;
" | "&amp; IF(SOURCE!$X$2-LEN(SOURCE!I389) &gt;= 0, REPT(" ",SOURCE!$X$2-LEN(SOURCE!I389)), "")&amp;
      SOURCE!K389&amp;      IF(SOURCE!$Y$2-LEN(SOURCE!K389) &gt;= 0, REPT(" ",SOURCE!$Z$2-LEN(SOURCE!K389)), "")&amp;
" | "&amp; SOURCE!L389&amp;      IF(SOURCE!$AB$2-LEN(SOURCE!L389) &gt;= 0, REPT(" ",SOURCE!$AB$2-LEN(SOURCE!L389)), "")&amp;
" | "&amp; SOURCE!M389&amp;      IF(SOURCE!$AC$2-LEN(SOURCE!M389) &gt;= 0, REPT(" ",SOURCE!$AC$2-LEN(SOURCE!M389)),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CAT_FNCT | SLS_ENABLED   | US_ENABLED   | EIM_DISABLED | PTP_NONE         },</v>
      </c>
    </row>
    <row r="390" spans="1:1">
      <c r="A390" s="133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IF(SOURCE!$R$2-LEN(SOURCE!C390) &gt;= 0, REPT(" ",SOURCE!$R$2-LEN(SOURCE!C390)), "")&amp;
      SOURCE!D390&amp;", "&amp; IF(SOURCE!$S$2-LEN(SOURCE!D390) &gt;= 0, REPT(" ",SOURCE!$S$2-LEN(SOURCE!D390)), "")&amp;
      SOURCE!E390&amp;", "&amp; IF(SOURCE!$T$2-LEN(SOURCE!E390) &gt;=0, REPT(" ",SOURCE!$T$2-LEN(SOURCE!E390)), "")&amp;
      SOURCE!F390&amp;", "&amp; IF(SOURCE!$U$2-LEN(SOURCE!F390) &gt;= 0, REPT(" ",SOURCE!$U$2-LEN(SOURCE!F390)+2), "")&amp;"("&amp;
      SUBSTITUTE(TEXT(SOURCE!G390,"??0"),"  ","")&amp;" &lt;&lt; TAM_MAX_BITS) |"&amp; IF(SOURCE!$V$2-3 &gt;= 0, REPT(" ",MAX(1,SOURCE!$V$2-5+4+1-1-LEN(  IF(ISTEXT(SOURCE!H390),SOURCE!H390,  SUBSTITUTE(SUBSTITUTE(TEXT(SOURCE!H390,"????0"),"  ","")," ",""))   ))), "")&amp;
       IF(ISTEXT(SOURCE!H390),SOURCE!H390, SUBSTITUTE(SUBSTITUTE(TEXT(SOURCE!H390,"????0"),"  ","")," ",""))   &amp;","&amp; IF(SOURCE!$W$2-3 &gt;= 0, REPT(" ",SOURCE!$W$2-3-5), "")&amp;
      SOURCE!I390&amp;
" | "&amp; IF(SOURCE!$X$2-LEN(SOURCE!I390) &gt;= 0, REPT(" ",SOURCE!$X$2-LEN(SOURCE!I390)), "")&amp;
      SOURCE!J390&amp;      IF(SOURCE!$Y$2-LEN(SOURCE!J390) &gt;= 0, REPT(" ",SOURCE!$Y$2-LEN(SOURCE!J390)), "")&amp;
" | "&amp; IF(SOURCE!$X$2-LEN(SOURCE!I390) &gt;= 0, REPT(" ",SOURCE!$X$2-LEN(SOURCE!I390)), "")&amp;
      SOURCE!K390&amp;      IF(SOURCE!$Y$2-LEN(SOURCE!K390) &gt;= 0, REPT(" ",SOURCE!$Z$2-LEN(SOURCE!K390)), "")&amp;
" | "&amp; SOURCE!L390&amp;      IF(SOURCE!$AB$2-LEN(SOURCE!L390) &gt;= 0, REPT(" ",SOURCE!$AB$2-LEN(SOURCE!L390)), "")&amp;
" | "&amp; SOURCE!M390&amp;      IF(SOURCE!$AC$2-LEN(SOURCE!M390) &gt;= 0, REPT(" ",SOURCE!$AC$2-LEN(SOURCE!M390)),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CAT_FNCT | SLS_ENABLED   | US_ENABLED   | EIM_DISABLED | PTP_NONE         },</v>
      </c>
    </row>
    <row r="391" spans="1:1">
      <c r="A391" s="133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IF(SOURCE!$R$2-LEN(SOURCE!C391) &gt;= 0, REPT(" ",SOURCE!$R$2-LEN(SOURCE!C391)), "")&amp;
      SOURCE!D391&amp;", "&amp; IF(SOURCE!$S$2-LEN(SOURCE!D391) &gt;= 0, REPT(" ",SOURCE!$S$2-LEN(SOURCE!D391)), "")&amp;
      SOURCE!E391&amp;", "&amp; IF(SOURCE!$T$2-LEN(SOURCE!E391) &gt;=0, REPT(" ",SOURCE!$T$2-LEN(SOURCE!E391)), "")&amp;
      SOURCE!F391&amp;", "&amp; IF(SOURCE!$U$2-LEN(SOURCE!F391) &gt;= 0, REPT(" ",SOURCE!$U$2-LEN(SOURCE!F391)+2), "")&amp;"("&amp;
      SUBSTITUTE(TEXT(SOURCE!G391,"??0"),"  ","")&amp;" &lt;&lt; TAM_MAX_BITS) |"&amp; IF(SOURCE!$V$2-3 &gt;= 0, REPT(" ",MAX(1,SOURCE!$V$2-5+4+1-1-LEN(  IF(ISTEXT(SOURCE!H391),SOURCE!H391,  SUBSTITUTE(SUBSTITUTE(TEXT(SOURCE!H391,"????0"),"  ","")," ",""))   ))), "")&amp;
       IF(ISTEXT(SOURCE!H391),SOURCE!H391, SUBSTITUTE(SUBSTITUTE(TEXT(SOURCE!H391,"????0"),"  ","")," ",""))   &amp;","&amp; IF(SOURCE!$W$2-3 &gt;= 0, REPT(" ",SOURCE!$W$2-3-5), "")&amp;
      SOURCE!I391&amp;
" | "&amp; IF(SOURCE!$X$2-LEN(SOURCE!I391) &gt;= 0, REPT(" ",SOURCE!$X$2-LEN(SOURCE!I391)), "")&amp;
      SOURCE!J391&amp;      IF(SOURCE!$Y$2-LEN(SOURCE!J391) &gt;= 0, REPT(" ",SOURCE!$Y$2-LEN(SOURCE!J391)), "")&amp;
" | "&amp; IF(SOURCE!$X$2-LEN(SOURCE!I391) &gt;= 0, REPT(" ",SOURCE!$X$2-LEN(SOURCE!I391)), "")&amp;
      SOURCE!K391&amp;      IF(SOURCE!$Y$2-LEN(SOURCE!K391) &gt;= 0, REPT(" ",SOURCE!$Z$2-LEN(SOURCE!K391)), "")&amp;
" | "&amp; SOURCE!L391&amp;      IF(SOURCE!$AB$2-LEN(SOURCE!L391) &gt;= 0, REPT(" ",SOURCE!$AB$2-LEN(SOURCE!L391)), "")&amp;
" | "&amp; SOURCE!M391&amp;      IF(SOURCE!$AC$2-LEN(SOURCE!M391) &gt;= 0, REPT(" ",SOURCE!$AC$2-LEN(SOURCE!M391)),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CAT_FNCT | SLS_ENABLED   | US_ENABLED   | EIM_DISABLED | PTP_NONE         },</v>
      </c>
    </row>
    <row r="392" spans="1:1">
      <c r="A392" s="133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IF(SOURCE!$R$2-LEN(SOURCE!C392) &gt;= 0, REPT(" ",SOURCE!$R$2-LEN(SOURCE!C392)), "")&amp;
      SOURCE!D392&amp;", "&amp; IF(SOURCE!$S$2-LEN(SOURCE!D392) &gt;= 0, REPT(" ",SOURCE!$S$2-LEN(SOURCE!D392)), "")&amp;
      SOURCE!E392&amp;", "&amp; IF(SOURCE!$T$2-LEN(SOURCE!E392) &gt;=0, REPT(" ",SOURCE!$T$2-LEN(SOURCE!E392)), "")&amp;
      SOURCE!F392&amp;", "&amp; IF(SOURCE!$U$2-LEN(SOURCE!F392) &gt;= 0, REPT(" ",SOURCE!$U$2-LEN(SOURCE!F392)+2), "")&amp;"("&amp;
      SUBSTITUTE(TEXT(SOURCE!G392,"??0"),"  ","")&amp;" &lt;&lt; TAM_MAX_BITS) |"&amp; IF(SOURCE!$V$2-3 &gt;= 0, REPT(" ",MAX(1,SOURCE!$V$2-5+4+1-1-LEN(  IF(ISTEXT(SOURCE!H392),SOURCE!H392,  SUBSTITUTE(SUBSTITUTE(TEXT(SOURCE!H392,"????0"),"  ","")," ",""))   ))), "")&amp;
       IF(ISTEXT(SOURCE!H392),SOURCE!H392, SUBSTITUTE(SUBSTITUTE(TEXT(SOURCE!H392,"????0"),"  ","")," ",""))   &amp;","&amp; IF(SOURCE!$W$2-3 &gt;= 0, REPT(" ",SOURCE!$W$2-3-5), "")&amp;
      SOURCE!I392&amp;
" | "&amp; IF(SOURCE!$X$2-LEN(SOURCE!I392) &gt;= 0, REPT(" ",SOURCE!$X$2-LEN(SOURCE!I392)), "")&amp;
      SOURCE!J392&amp;      IF(SOURCE!$Y$2-LEN(SOURCE!J392) &gt;= 0, REPT(" ",SOURCE!$Y$2-LEN(SOURCE!J392)), "")&amp;
" | "&amp; IF(SOURCE!$X$2-LEN(SOURCE!I392) &gt;= 0, REPT(" ",SOURCE!$X$2-LEN(SOURCE!I392)), "")&amp;
      SOURCE!K392&amp;      IF(SOURCE!$Y$2-LEN(SOURCE!K392) &gt;= 0, REPT(" ",SOURCE!$Z$2-LEN(SOURCE!K392)), "")&amp;
" | "&amp; SOURCE!L392&amp;      IF(SOURCE!$AB$2-LEN(SOURCE!L392) &gt;= 0, REPT(" ",SOURCE!$AB$2-LEN(SOURCE!L392)), "")&amp;
" | "&amp; SOURCE!M392&amp;      IF(SOURCE!$AC$2-LEN(SOURCE!M392) &gt;= 0, REPT(" ",SOURCE!$AC$2-LEN(SOURCE!M392)),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CAT_FNCT | SLS_ENABLED   | US_ENABLED   | EIM_DISABLED | PTP_NONE         },</v>
      </c>
    </row>
    <row r="393" spans="1:1">
      <c r="A393" s="133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IF(SOURCE!$R$2-LEN(SOURCE!C393) &gt;= 0, REPT(" ",SOURCE!$R$2-LEN(SOURCE!C393)), "")&amp;
      SOURCE!D393&amp;", "&amp; IF(SOURCE!$S$2-LEN(SOURCE!D393) &gt;= 0, REPT(" ",SOURCE!$S$2-LEN(SOURCE!D393)), "")&amp;
      SOURCE!E393&amp;", "&amp; IF(SOURCE!$T$2-LEN(SOURCE!E393) &gt;=0, REPT(" ",SOURCE!$T$2-LEN(SOURCE!E393)), "")&amp;
      SOURCE!F393&amp;", "&amp; IF(SOURCE!$U$2-LEN(SOURCE!F393) &gt;= 0, REPT(" ",SOURCE!$U$2-LEN(SOURCE!F393)+2), "")&amp;"("&amp;
      SUBSTITUTE(TEXT(SOURCE!G393,"??0"),"  ","")&amp;" &lt;&lt; TAM_MAX_BITS) |"&amp; IF(SOURCE!$V$2-3 &gt;= 0, REPT(" ",MAX(1,SOURCE!$V$2-5+4+1-1-LEN(  IF(ISTEXT(SOURCE!H393),SOURCE!H393,  SUBSTITUTE(SUBSTITUTE(TEXT(SOURCE!H393,"????0"),"  ","")," ",""))   ))), "")&amp;
       IF(ISTEXT(SOURCE!H393),SOURCE!H393, SUBSTITUTE(SUBSTITUTE(TEXT(SOURCE!H393,"????0"),"  ","")," ",""))   &amp;","&amp; IF(SOURCE!$W$2-3 &gt;= 0, REPT(" ",SOURCE!$W$2-3-5), "")&amp;
      SOURCE!I393&amp;
" | "&amp; IF(SOURCE!$X$2-LEN(SOURCE!I393) &gt;= 0, REPT(" ",SOURCE!$X$2-LEN(SOURCE!I393)), "")&amp;
      SOURCE!J393&amp;      IF(SOURCE!$Y$2-LEN(SOURCE!J393) &gt;= 0, REPT(" ",SOURCE!$Y$2-LEN(SOURCE!J393)), "")&amp;
" | "&amp; IF(SOURCE!$X$2-LEN(SOURCE!I393) &gt;= 0, REPT(" ",SOURCE!$X$2-LEN(SOURCE!I393)), "")&amp;
      SOURCE!K393&amp;      IF(SOURCE!$Y$2-LEN(SOURCE!K393) &gt;= 0, REPT(" ",SOURCE!$Z$2-LEN(SOURCE!K393)), "")&amp;
" | "&amp; SOURCE!L393&amp;      IF(SOURCE!$AB$2-LEN(SOURCE!L393) &gt;= 0, REPT(" ",SOURCE!$AB$2-LEN(SOURCE!L393)), "")&amp;
" | "&amp; SOURCE!M393&amp;      IF(SOURCE!$AC$2-LEN(SOURCE!M393) &gt;= 0, REPT(" ",SOURCE!$AC$2-LEN(SOURCE!M393)),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CAT_FNCT | SLS_ENABLED   | US_ENABLED   | EIM_DISABLED | PTP_NONE         },</v>
      </c>
    </row>
    <row r="394" spans="1:1">
      <c r="A394" s="133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IF(SOURCE!$R$2-LEN(SOURCE!C394) &gt;= 0, REPT(" ",SOURCE!$R$2-LEN(SOURCE!C394)), "")&amp;
      SOURCE!D394&amp;", "&amp; IF(SOURCE!$S$2-LEN(SOURCE!D394) &gt;= 0, REPT(" ",SOURCE!$S$2-LEN(SOURCE!D394)), "")&amp;
      SOURCE!E394&amp;", "&amp; IF(SOURCE!$T$2-LEN(SOURCE!E394) &gt;=0, REPT(" ",SOURCE!$T$2-LEN(SOURCE!E394)), "")&amp;
      SOURCE!F394&amp;", "&amp; IF(SOURCE!$U$2-LEN(SOURCE!F394) &gt;= 0, REPT(" ",SOURCE!$U$2-LEN(SOURCE!F394)+2), "")&amp;"("&amp;
      SUBSTITUTE(TEXT(SOURCE!G394,"??0"),"  ","")&amp;" &lt;&lt; TAM_MAX_BITS) |"&amp; IF(SOURCE!$V$2-3 &gt;= 0, REPT(" ",MAX(1,SOURCE!$V$2-5+4+1-1-LEN(  IF(ISTEXT(SOURCE!H394),SOURCE!H394,  SUBSTITUTE(SUBSTITUTE(TEXT(SOURCE!H394,"????0"),"  ","")," ",""))   ))), "")&amp;
       IF(ISTEXT(SOURCE!H394),SOURCE!H394, SUBSTITUTE(SUBSTITUTE(TEXT(SOURCE!H394,"????0"),"  ","")," ",""))   &amp;","&amp; IF(SOURCE!$W$2-3 &gt;= 0, REPT(" ",SOURCE!$W$2-3-5), "")&amp;
      SOURCE!I394&amp;
" | "&amp; IF(SOURCE!$X$2-LEN(SOURCE!I394) &gt;= 0, REPT(" ",SOURCE!$X$2-LEN(SOURCE!I394)), "")&amp;
      SOURCE!J394&amp;      IF(SOURCE!$Y$2-LEN(SOURCE!J394) &gt;= 0, REPT(" ",SOURCE!$Y$2-LEN(SOURCE!J394)), "")&amp;
" | "&amp; IF(SOURCE!$X$2-LEN(SOURCE!I394) &gt;= 0, REPT(" ",SOURCE!$X$2-LEN(SOURCE!I394)), "")&amp;
      SOURCE!K394&amp;      IF(SOURCE!$Y$2-LEN(SOURCE!K394) &gt;= 0, REPT(" ",SOURCE!$Z$2-LEN(SOURCE!K394)), "")&amp;
" | "&amp; SOURCE!L394&amp;      IF(SOURCE!$AB$2-LEN(SOURCE!L394) &gt;= 0, REPT(" ",SOURCE!$AB$2-LEN(SOURCE!L394)), "")&amp;
" | "&amp; SOURCE!M394&amp;      IF(SOURCE!$AC$2-LEN(SOURCE!M394) &gt;= 0, REPT(" ",SOURCE!$AC$2-LEN(SOURCE!M394)), "")&amp;
      "},"&amp;IF(SOURCE!O394&lt;&gt;"",""&amp;SOURCE!O394,"")
 )
)
)</f>
        <v>/*  382 */  { fnCvtZhangM,                  divide,                      "zh" STD_a_GRAVE "n" STD_RIGHT_ARROW "m",      "zh" STD_a_GRAVE "ng",                         (0 &lt;&lt; TAM_MAX_BITS) |     0, CAT_FNCT | SLS_ENABLED   | US_ENABLED   | EIM_DISABLED | PTP_NONE         },</v>
      </c>
    </row>
    <row r="395" spans="1:1">
      <c r="A395" s="133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IF(SOURCE!$R$2-LEN(SOURCE!C395) &gt;= 0, REPT(" ",SOURCE!$R$2-LEN(SOURCE!C395)), "")&amp;
      SOURCE!D395&amp;", "&amp; IF(SOURCE!$S$2-LEN(SOURCE!D395) &gt;= 0, REPT(" ",SOURCE!$S$2-LEN(SOURCE!D395)), "")&amp;
      SOURCE!E395&amp;", "&amp; IF(SOURCE!$T$2-LEN(SOURCE!E395) &gt;=0, REPT(" ",SOURCE!$T$2-LEN(SOURCE!E395)), "")&amp;
      SOURCE!F395&amp;", "&amp; IF(SOURCE!$U$2-LEN(SOURCE!F395) &gt;= 0, REPT(" ",SOURCE!$U$2-LEN(SOURCE!F395)+2), "")&amp;"("&amp;
      SUBSTITUTE(TEXT(SOURCE!G395,"??0"),"  ","")&amp;" &lt;&lt; TAM_MAX_BITS) |"&amp; IF(SOURCE!$V$2-3 &gt;= 0, REPT(" ",MAX(1,SOURCE!$V$2-5+4+1-1-LEN(  IF(ISTEXT(SOURCE!H395),SOURCE!H395,  SUBSTITUTE(SUBSTITUTE(TEXT(SOURCE!H395,"????0"),"  ","")," ",""))   ))), "")&amp;
       IF(ISTEXT(SOURCE!H395),SOURCE!H395, SUBSTITUTE(SUBSTITUTE(TEXT(SOURCE!H395,"????0"),"  ","")," ",""))   &amp;","&amp; IF(SOURCE!$W$2-3 &gt;= 0, REPT(" ",SOURCE!$W$2-3-5), "")&amp;
      SOURCE!I395&amp;
" | "&amp; IF(SOURCE!$X$2-LEN(SOURCE!I395) &gt;= 0, REPT(" ",SOURCE!$X$2-LEN(SOURCE!I395)), "")&amp;
      SOURCE!J395&amp;      IF(SOURCE!$Y$2-LEN(SOURCE!J395) &gt;= 0, REPT(" ",SOURCE!$Y$2-LEN(SOURCE!J395)), "")&amp;
" | "&amp; IF(SOURCE!$X$2-LEN(SOURCE!I395) &gt;= 0, REPT(" ",SOURCE!$X$2-LEN(SOURCE!I395)), "")&amp;
      SOURCE!K395&amp;      IF(SOURCE!$Y$2-LEN(SOURCE!K395) &gt;= 0, REPT(" ",SOURCE!$Z$2-LEN(SOURCE!K395)), "")&amp;
" | "&amp; SOURCE!L395&amp;      IF(SOURCE!$AB$2-LEN(SOURCE!L395) &gt;= 0, REPT(" ",SOURCE!$AB$2-LEN(SOURCE!L395)), "")&amp;
" | "&amp; SOURCE!M395&amp;      IF(SOURCE!$AC$2-LEN(SOURCE!M395) &gt;= 0, REPT(" ",SOURCE!$AC$2-LEN(SOURCE!M395)), "")&amp;
      "},"&amp;IF(SOURCE!O395&lt;&gt;"",""&amp;SOURCE!O395,"")
 )
)
)</f>
        <v>/*  383 */  { fnCvtZhangM,                  divide,                      "zh" STD_a_GRAVE "n" STD_RIGHT_ARROW "m",      STD_RIGHT_ARROW " m",                          (0 &lt;&lt; TAM_MAX_BITS) |     0, CAT_DUPL | SLS_ENABLED   | US_ENABLED   | EIM_DISABLED | PTP_NONE         },</v>
      </c>
    </row>
    <row r="396" spans="1:1">
      <c r="A396" s="133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IF(SOURCE!$R$2-LEN(SOURCE!C396) &gt;= 0, REPT(" ",SOURCE!$R$2-LEN(SOURCE!C396)), "")&amp;
      SOURCE!D396&amp;", "&amp; IF(SOURCE!$S$2-LEN(SOURCE!D396) &gt;= 0, REPT(" ",SOURCE!$S$2-LEN(SOURCE!D396)), "")&amp;
      SOURCE!E396&amp;", "&amp; IF(SOURCE!$T$2-LEN(SOURCE!E396) &gt;=0, REPT(" ",SOURCE!$T$2-LEN(SOURCE!E396)), "")&amp;
      SOURCE!F396&amp;", "&amp; IF(SOURCE!$U$2-LEN(SOURCE!F396) &gt;= 0, REPT(" ",SOURCE!$U$2-LEN(SOURCE!F396)+2), "")&amp;"("&amp;
      SUBSTITUTE(TEXT(SOURCE!G396,"??0"),"  ","")&amp;" &lt;&lt; TAM_MAX_BITS) |"&amp; IF(SOURCE!$V$2-3 &gt;= 0, REPT(" ",MAX(1,SOURCE!$V$2-5+4+1-1-LEN(  IF(ISTEXT(SOURCE!H396),SOURCE!H396,  SUBSTITUTE(SUBSTITUTE(TEXT(SOURCE!H396,"????0"),"  ","")," ",""))   ))), "")&amp;
       IF(ISTEXT(SOURCE!H396),SOURCE!H396, SUBSTITUTE(SUBSTITUTE(TEXT(SOURCE!H396,"????0"),"  ","")," ",""))   &amp;","&amp; IF(SOURCE!$W$2-3 &gt;= 0, REPT(" ",SOURCE!$W$2-3-5), "")&amp;
      SOURCE!I396&amp;
" | "&amp; IF(SOURCE!$X$2-LEN(SOURCE!I396) &gt;= 0, REPT(" ",SOURCE!$X$2-LEN(SOURCE!I396)), "")&amp;
      SOURCE!J396&amp;      IF(SOURCE!$Y$2-LEN(SOURCE!J396) &gt;= 0, REPT(" ",SOURCE!$Y$2-LEN(SOURCE!J396)), "")&amp;
" | "&amp; IF(SOURCE!$X$2-LEN(SOURCE!I396) &gt;= 0, REPT(" ",SOURCE!$X$2-LEN(SOURCE!I396)), "")&amp;
      SOURCE!K396&amp;      IF(SOURCE!$Y$2-LEN(SOURCE!K396) &gt;= 0, REPT(" ",SOURCE!$Z$2-LEN(SOURCE!K396)), "")&amp;
" | "&amp; SOURCE!L396&amp;      IF(SOURCE!$AB$2-LEN(SOURCE!L396) &gt;= 0, REPT(" ",SOURCE!$AB$2-LEN(SOURCE!L396)), "")&amp;
" | "&amp; SOURCE!M396&amp;      IF(SOURCE!$AC$2-LEN(SOURCE!M396) &gt;= 0, REPT(" ",SOURCE!$AC$2-LEN(SOURCE!M396)), "")&amp;
      "},"&amp;IF(SOURCE!O396&lt;&gt;"",""&amp;SOURCE!O396,"")
 )
)
)</f>
        <v>/*  384 */  { fnCvtZhangM,                  multiply,                    "m" STD_RIGHT_ARROW "zh" STD_a_GRAVE "n",      "m " STD_RIGHT_ARROW,                          (0 &lt;&lt; TAM_MAX_BITS) |     0, CAT_FNCT | SLS_ENABLED   | US_ENABLED   | EIM_DISABLED | PTP_NONE         },</v>
      </c>
    </row>
    <row r="397" spans="1:1">
      <c r="A397" s="133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IF(SOURCE!$R$2-LEN(SOURCE!C397) &gt;= 0, REPT(" ",SOURCE!$R$2-LEN(SOURCE!C397)), "")&amp;
      SOURCE!D397&amp;", "&amp; IF(SOURCE!$S$2-LEN(SOURCE!D397) &gt;= 0, REPT(" ",SOURCE!$S$2-LEN(SOURCE!D397)), "")&amp;
      SOURCE!E397&amp;", "&amp; IF(SOURCE!$T$2-LEN(SOURCE!E397) &gt;=0, REPT(" ",SOURCE!$T$2-LEN(SOURCE!E397)), "")&amp;
      SOURCE!F397&amp;", "&amp; IF(SOURCE!$U$2-LEN(SOURCE!F397) &gt;= 0, REPT(" ",SOURCE!$U$2-LEN(SOURCE!F397)+2), "")&amp;"("&amp;
      SUBSTITUTE(TEXT(SOURCE!G397,"??0"),"  ","")&amp;" &lt;&lt; TAM_MAX_BITS) |"&amp; IF(SOURCE!$V$2-3 &gt;= 0, REPT(" ",MAX(1,SOURCE!$V$2-5+4+1-1-LEN(  IF(ISTEXT(SOURCE!H397),SOURCE!H397,  SUBSTITUTE(SUBSTITUTE(TEXT(SOURCE!H397,"????0"),"  ","")," ",""))   ))), "")&amp;
       IF(ISTEXT(SOURCE!H397),SOURCE!H397, SUBSTITUTE(SUBSTITUTE(TEXT(SOURCE!H397,"????0"),"  ","")," ",""))   &amp;","&amp; IF(SOURCE!$W$2-3 &gt;= 0, REPT(" ",SOURCE!$W$2-3-5), "")&amp;
      SOURCE!I397&amp;
" | "&amp; IF(SOURCE!$X$2-LEN(SOURCE!I397) &gt;= 0, REPT(" ",SOURCE!$X$2-LEN(SOURCE!I397)), "")&amp;
      SOURCE!J397&amp;      IF(SOURCE!$Y$2-LEN(SOURCE!J397) &gt;= 0, REPT(" ",SOURCE!$Y$2-LEN(SOURCE!J397)), "")&amp;
" | "&amp; IF(SOURCE!$X$2-LEN(SOURCE!I397) &gt;= 0, REPT(" ",SOURCE!$X$2-LEN(SOURCE!I397)), "")&amp;
      SOURCE!K397&amp;      IF(SOURCE!$Y$2-LEN(SOURCE!K397) &gt;= 0, REPT(" ",SOURCE!$Z$2-LEN(SOURCE!K397)), "")&amp;
" | "&amp; SOURCE!L397&amp;      IF(SOURCE!$AB$2-LEN(SOURCE!L397) &gt;= 0, REPT(" ",SOURCE!$AB$2-LEN(SOURCE!L397)), "")&amp;
" | "&amp; SOURCE!M397&amp;      IF(SOURCE!$AC$2-LEN(SOURCE!M397) &gt;= 0, REPT(" ",SOURCE!$AC$2-LEN(SOURCE!M397)), "")&amp;
      "},"&amp;IF(SOURCE!O397&lt;&gt;"",""&amp;SOURCE!O397,"")
 )
)
)</f>
        <v>/*  385 */  { fnCvtZhangM,                  multiply,                    "m" STD_RIGHT_ARROW "zh" STD_a_GRAVE "n",      "zh" STD_a_GRAVE "ng",                         (0 &lt;&lt; TAM_MAX_BITS) |     0, CAT_DUPL | SLS_ENABLED   | US_ENABLED   | EIM_DISABLED | PTP_NONE         },</v>
      </c>
    </row>
    <row r="398" spans="1:1">
      <c r="A398" s="133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IF(SOURCE!$R$2-LEN(SOURCE!C398) &gt;= 0, REPT(" ",SOURCE!$R$2-LEN(SOURCE!C398)), "")&amp;
      SOURCE!D398&amp;", "&amp; IF(SOURCE!$S$2-LEN(SOURCE!D398) &gt;= 0, REPT(" ",SOURCE!$S$2-LEN(SOURCE!D398)), "")&amp;
      SOURCE!E398&amp;", "&amp; IF(SOURCE!$T$2-LEN(SOURCE!E398) &gt;=0, REPT(" ",SOURCE!$T$2-LEN(SOURCE!E398)), "")&amp;
      SOURCE!F398&amp;", "&amp; IF(SOURCE!$U$2-LEN(SOURCE!F398) &gt;= 0, REPT(" ",SOURCE!$U$2-LEN(SOURCE!F398)+2), "")&amp;"("&amp;
      SUBSTITUTE(TEXT(SOURCE!G398,"??0"),"  ","")&amp;" &lt;&lt; TAM_MAX_BITS) |"&amp; IF(SOURCE!$V$2-3 &gt;= 0, REPT(" ",MAX(1,SOURCE!$V$2-5+4+1-1-LEN(  IF(ISTEXT(SOURCE!H398),SOURCE!H398,  SUBSTITUTE(SUBSTITUTE(TEXT(SOURCE!H398,"????0"),"  ","")," ",""))   ))), "")&amp;
       IF(ISTEXT(SOURCE!H398),SOURCE!H398, SUBSTITUTE(SUBSTITUTE(TEXT(SOURCE!H398,"????0"),"  ","")," ",""))   &amp;","&amp; IF(SOURCE!$W$2-3 &gt;= 0, REPT(" ",SOURCE!$W$2-3-5), "")&amp;
      SOURCE!I398&amp;
" | "&amp; IF(SOURCE!$X$2-LEN(SOURCE!I398) &gt;= 0, REPT(" ",SOURCE!$X$2-LEN(SOURCE!I398)), "")&amp;
      SOURCE!J398&amp;      IF(SOURCE!$Y$2-LEN(SOURCE!J398) &gt;= 0, REPT(" ",SOURCE!$Y$2-LEN(SOURCE!J398)), "")&amp;
" | "&amp; IF(SOURCE!$X$2-LEN(SOURCE!I398) &gt;= 0, REPT(" ",SOURCE!$X$2-LEN(SOURCE!I398)), "")&amp;
      SOURCE!K398&amp;      IF(SOURCE!$Y$2-LEN(SOURCE!K398) &gt;= 0, REPT(" ",SOURCE!$Z$2-LEN(SOURCE!K398)), "")&amp;
" | "&amp; SOURCE!L398&amp;      IF(SOURCE!$AB$2-LEN(SOURCE!L398) &gt;= 0, REPT(" ",SOURCE!$AB$2-LEN(SOURCE!L398)), "")&amp;
" | "&amp; SOURCE!M398&amp;      IF(SOURCE!$AC$2-LEN(SOURCE!M398) &gt;= 0, REPT(" ",SOURCE!$AC$2-LEN(SOURCE!M398)),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CAT_FNCT | SLS_ENABLED   | US_ENABLED   | EIM_DISABLED | PTP_NONE         },</v>
      </c>
    </row>
    <row r="399" spans="1:1">
      <c r="A399" s="133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IF(SOURCE!$R$2-LEN(SOURCE!C399) &gt;= 0, REPT(" ",SOURCE!$R$2-LEN(SOURCE!C399)), "")&amp;
      SOURCE!D399&amp;", "&amp; IF(SOURCE!$S$2-LEN(SOURCE!D399) &gt;= 0, REPT(" ",SOURCE!$S$2-LEN(SOURCE!D399)), "")&amp;
      SOURCE!E399&amp;", "&amp; IF(SOURCE!$T$2-LEN(SOURCE!E399) &gt;=0, REPT(" ",SOURCE!$T$2-LEN(SOURCE!E399)), "")&amp;
      SOURCE!F399&amp;", "&amp; IF(SOURCE!$U$2-LEN(SOURCE!F399) &gt;= 0, REPT(" ",SOURCE!$U$2-LEN(SOURCE!F399)+2), "")&amp;"("&amp;
      SUBSTITUTE(TEXT(SOURCE!G399,"??0"),"  ","")&amp;" &lt;&lt; TAM_MAX_BITS) |"&amp; IF(SOURCE!$V$2-3 &gt;= 0, REPT(" ",MAX(1,SOURCE!$V$2-5+4+1-1-LEN(  IF(ISTEXT(SOURCE!H399),SOURCE!H399,  SUBSTITUTE(SUBSTITUTE(TEXT(SOURCE!H399,"????0"),"  ","")," ",""))   ))), "")&amp;
       IF(ISTEXT(SOURCE!H399),SOURCE!H399, SUBSTITUTE(SUBSTITUTE(TEXT(SOURCE!H399,"????0"),"  ","")," ",""))   &amp;","&amp; IF(SOURCE!$W$2-3 &gt;= 0, REPT(" ",SOURCE!$W$2-3-5), "")&amp;
      SOURCE!I399&amp;
" | "&amp; IF(SOURCE!$X$2-LEN(SOURCE!I399) &gt;= 0, REPT(" ",SOURCE!$X$2-LEN(SOURCE!I399)), "")&amp;
      SOURCE!J399&amp;      IF(SOURCE!$Y$2-LEN(SOURCE!J399) &gt;= 0, REPT(" ",SOURCE!$Y$2-LEN(SOURCE!J399)), "")&amp;
" | "&amp; IF(SOURCE!$X$2-LEN(SOURCE!I399) &gt;= 0, REPT(" ",SOURCE!$X$2-LEN(SOURCE!I399)), "")&amp;
      SOURCE!K399&amp;      IF(SOURCE!$Y$2-LEN(SOURCE!K399) &gt;= 0, REPT(" ",SOURCE!$Z$2-LEN(SOURCE!K399)), "")&amp;
" | "&amp; SOURCE!L399&amp;      IF(SOURCE!$AB$2-LEN(SOURCE!L399) &gt;= 0, REPT(" ",SOURCE!$AB$2-LEN(SOURCE!L399)), "")&amp;
" | "&amp; SOURCE!M399&amp;      IF(SOURCE!$AC$2-LEN(SOURCE!M399) &gt;= 0, REPT(" ",SOURCE!$AC$2-LEN(SOURCE!M399)),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CAT_FNCT | SLS_ENABLED   | US_ENABLED   | EIM_DISABLED | PTP_NONE         },</v>
      </c>
    </row>
    <row r="400" spans="1:1">
      <c r="A400" s="133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IF(SOURCE!$R$2-LEN(SOURCE!C400) &gt;= 0, REPT(" ",SOURCE!$R$2-LEN(SOURCE!C400)), "")&amp;
      SOURCE!D400&amp;", "&amp; IF(SOURCE!$S$2-LEN(SOURCE!D400) &gt;= 0, REPT(" ",SOURCE!$S$2-LEN(SOURCE!D400)), "")&amp;
      SOURCE!E400&amp;", "&amp; IF(SOURCE!$T$2-LEN(SOURCE!E400) &gt;=0, REPT(" ",SOURCE!$T$2-LEN(SOURCE!E400)), "")&amp;
      SOURCE!F400&amp;", "&amp; IF(SOURCE!$U$2-LEN(SOURCE!F400) &gt;= 0, REPT(" ",SOURCE!$U$2-LEN(SOURCE!F400)+2), "")&amp;"("&amp;
      SUBSTITUTE(TEXT(SOURCE!G400,"??0"),"  ","")&amp;" &lt;&lt; TAM_MAX_BITS) |"&amp; IF(SOURCE!$V$2-3 &gt;= 0, REPT(" ",MAX(1,SOURCE!$V$2-5+4+1-1-LEN(  IF(ISTEXT(SOURCE!H400),SOURCE!H400,  SUBSTITUTE(SUBSTITUTE(TEXT(SOURCE!H400,"????0"),"  ","")," ",""))   ))), "")&amp;
       IF(ISTEXT(SOURCE!H400),SOURCE!H400, SUBSTITUTE(SUBSTITUTE(TEXT(SOURCE!H400,"????0"),"  ","")," ",""))   &amp;","&amp; IF(SOURCE!$W$2-3 &gt;= 0, REPT(" ",SOURCE!$W$2-3-5), "")&amp;
      SOURCE!I400&amp;
" | "&amp; IF(SOURCE!$X$2-LEN(SOURCE!I400) &gt;= 0, REPT(" ",SOURCE!$X$2-LEN(SOURCE!I400)), "")&amp;
      SOURCE!J400&amp;      IF(SOURCE!$Y$2-LEN(SOURCE!J400) &gt;= 0, REPT(" ",SOURCE!$Y$2-LEN(SOURCE!J400)), "")&amp;
" | "&amp; IF(SOURCE!$X$2-LEN(SOURCE!I400) &gt;= 0, REPT(" ",SOURCE!$X$2-LEN(SOURCE!I400)), "")&amp;
      SOURCE!K400&amp;      IF(SOURCE!$Y$2-LEN(SOURCE!K400) &gt;= 0, REPT(" ",SOURCE!$Z$2-LEN(SOURCE!K400)), "")&amp;
" | "&amp; SOURCE!L400&amp;      IF(SOURCE!$AB$2-LEN(SOURCE!L400) &gt;= 0, REPT(" ",SOURCE!$AB$2-LEN(SOURCE!L400)), "")&amp;
" | "&amp; SOURCE!M400&amp;      IF(SOURCE!$AC$2-LEN(SOURCE!M400) &gt;= 0, REPT(" ",SOURCE!$AC$2-LEN(SOURCE!M400)), "")&amp;
      "},"&amp;IF(SOURCE!O400&lt;&gt;"",""&amp;SOURCE!O400,"")
 )
)
)</f>
        <v>/*  388 */  { itemToBeCoded,                NOPARAM,                     "0388",                                        "0388",                                        (0 &lt;&lt; TAM_MAX_BITS) |     0, CAT_FREE | SLS_ENABLED   | US_UNCHANGED | EIM_DISABLED | PTP_DISABLED     },</v>
      </c>
    </row>
    <row r="401" spans="1:1">
      <c r="A401" s="133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IF(SOURCE!$R$2-LEN(SOURCE!C401) &gt;= 0, REPT(" ",SOURCE!$R$2-LEN(SOURCE!C401)), "")&amp;
      SOURCE!D401&amp;", "&amp; IF(SOURCE!$S$2-LEN(SOURCE!D401) &gt;= 0, REPT(" ",SOURCE!$S$2-LEN(SOURCE!D401)), "")&amp;
      SOURCE!E401&amp;", "&amp; IF(SOURCE!$T$2-LEN(SOURCE!E401) &gt;=0, REPT(" ",SOURCE!$T$2-LEN(SOURCE!E401)), "")&amp;
      SOURCE!F401&amp;", "&amp; IF(SOURCE!$U$2-LEN(SOURCE!F401) &gt;= 0, REPT(" ",SOURCE!$U$2-LEN(SOURCE!F401)+2), "")&amp;"("&amp;
      SUBSTITUTE(TEXT(SOURCE!G401,"??0"),"  ","")&amp;" &lt;&lt; TAM_MAX_BITS) |"&amp; IF(SOURCE!$V$2-3 &gt;= 0, REPT(" ",MAX(1,SOURCE!$V$2-5+4+1-1-LEN(  IF(ISTEXT(SOURCE!H401),SOURCE!H401,  SUBSTITUTE(SUBSTITUTE(TEXT(SOURCE!H401,"????0"),"  ","")," ",""))   ))), "")&amp;
       IF(ISTEXT(SOURCE!H401),SOURCE!H401, SUBSTITUTE(SUBSTITUTE(TEXT(SOURCE!H401,"????0"),"  ","")," ",""))   &amp;","&amp; IF(SOURCE!$W$2-3 &gt;= 0, REPT(" ",SOURCE!$W$2-3-5), "")&amp;
      SOURCE!I401&amp;
" | "&amp; IF(SOURCE!$X$2-LEN(SOURCE!I401) &gt;= 0, REPT(" ",SOURCE!$X$2-LEN(SOURCE!I401)), "")&amp;
      SOURCE!J401&amp;      IF(SOURCE!$Y$2-LEN(SOURCE!J401) &gt;= 0, REPT(" ",SOURCE!$Y$2-LEN(SOURCE!J401)), "")&amp;
" | "&amp; IF(SOURCE!$X$2-LEN(SOURCE!I401) &gt;= 0, REPT(" ",SOURCE!$X$2-LEN(SOURCE!I401)), "")&amp;
      SOURCE!K401&amp;      IF(SOURCE!$Y$2-LEN(SOURCE!K401) &gt;= 0, REPT(" ",SOURCE!$Z$2-LEN(SOURCE!K401)), "")&amp;
" | "&amp; SOURCE!L401&amp;      IF(SOURCE!$AB$2-LEN(SOURCE!L401) &gt;= 0, REPT(" ",SOURCE!$AB$2-LEN(SOURCE!L401)), "")&amp;
" | "&amp; SOURCE!M401&amp;      IF(SOURCE!$AC$2-LEN(SOURCE!M401) &gt;= 0, REPT(" ",SOURCE!$AC$2-LEN(SOURCE!M401)), "")&amp;
      "},"&amp;IF(SOURCE!O401&lt;&gt;"",""&amp;SOURCE!O401,"")
 )
)
)</f>
        <v>/*  389 */  { itemToBeCoded,                NOPARAM,                     "0389",                                        "0389",                                        (0 &lt;&lt; TAM_MAX_BITS) |     0, CAT_FREE | SLS_ENABLED   | US_UNCHANGED | EIM_DISABLED | PTP_DISABLED     },</v>
      </c>
    </row>
    <row r="402" spans="1:1">
      <c r="A402" s="133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IF(SOURCE!$R$2-LEN(SOURCE!C402) &gt;= 0, REPT(" ",SOURCE!$R$2-LEN(SOURCE!C402)), "")&amp;
      SOURCE!D402&amp;", "&amp; IF(SOURCE!$S$2-LEN(SOURCE!D402) &gt;= 0, REPT(" ",SOURCE!$S$2-LEN(SOURCE!D402)), "")&amp;
      SOURCE!E402&amp;", "&amp; IF(SOURCE!$T$2-LEN(SOURCE!E402) &gt;=0, REPT(" ",SOURCE!$T$2-LEN(SOURCE!E402)), "")&amp;
      SOURCE!F402&amp;", "&amp; IF(SOURCE!$U$2-LEN(SOURCE!F402) &gt;= 0, REPT(" ",SOURCE!$U$2-LEN(SOURCE!F402)+2), "")&amp;"("&amp;
      SUBSTITUTE(TEXT(SOURCE!G402,"??0"),"  ","")&amp;" &lt;&lt; TAM_MAX_BITS) |"&amp; IF(SOURCE!$V$2-3 &gt;= 0, REPT(" ",MAX(1,SOURCE!$V$2-5+4+1-1-LEN(  IF(ISTEXT(SOURCE!H402),SOURCE!H402,  SUBSTITUTE(SUBSTITUTE(TEXT(SOURCE!H402,"????0"),"  ","")," ",""))   ))), "")&amp;
       IF(ISTEXT(SOURCE!H402),SOURCE!H402, SUBSTITUTE(SUBSTITUTE(TEXT(SOURCE!H402,"????0"),"  ","")," ",""))   &amp;","&amp; IF(SOURCE!$W$2-3 &gt;= 0, REPT(" ",SOURCE!$W$2-3-5), "")&amp;
      SOURCE!I402&amp;
" | "&amp; IF(SOURCE!$X$2-LEN(SOURCE!I402) &gt;= 0, REPT(" ",SOURCE!$X$2-LEN(SOURCE!I402)), "")&amp;
      SOURCE!J402&amp;      IF(SOURCE!$Y$2-LEN(SOURCE!J402) &gt;= 0, REPT(" ",SOURCE!$Y$2-LEN(SOURCE!J402)), "")&amp;
" | "&amp; IF(SOURCE!$X$2-LEN(SOURCE!I402) &gt;= 0, REPT(" ",SOURCE!$X$2-LEN(SOURCE!I402)), "")&amp;
      SOURCE!K402&amp;      IF(SOURCE!$Y$2-LEN(SOURCE!K402) &gt;= 0, REPT(" ",SOURCE!$Z$2-LEN(SOURCE!K402)), "")&amp;
" | "&amp; SOURCE!L402&amp;      IF(SOURCE!$AB$2-LEN(SOURCE!L402) &gt;= 0, REPT(" ",SOURCE!$AB$2-LEN(SOURCE!L402)), "")&amp;
" | "&amp; SOURCE!M402&amp;      IF(SOURCE!$AC$2-LEN(SOURCE!M402) &gt;= 0, REPT(" ",SOURCE!$AC$2-LEN(SOURCE!M402)), "")&amp;
      "},"&amp;IF(SOURCE!O402&lt;&gt;"",""&amp;SOURCE!O402,"")
 )
)
)</f>
        <v>/*  390 */  { itemToBeCoded,                NOPARAM,                     "0390",                                        "0390",                                        (0 &lt;&lt; TAM_MAX_BITS) |     0, CAT_FREE | SLS_ENABLED   | US_UNCHANGED | EIM_DISABLED | PTP_DISABLED     },</v>
      </c>
    </row>
    <row r="403" spans="1:1">
      <c r="A403" s="133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IF(SOURCE!$R$2-LEN(SOURCE!C403) &gt;= 0, REPT(" ",SOURCE!$R$2-LEN(SOURCE!C403)), "")&amp;
      SOURCE!D403&amp;", "&amp; IF(SOURCE!$S$2-LEN(SOURCE!D403) &gt;= 0, REPT(" ",SOURCE!$S$2-LEN(SOURCE!D403)), "")&amp;
      SOURCE!E403&amp;", "&amp; IF(SOURCE!$T$2-LEN(SOURCE!E403) &gt;=0, REPT(" ",SOURCE!$T$2-LEN(SOURCE!E403)), "")&amp;
      SOURCE!F403&amp;", "&amp; IF(SOURCE!$U$2-LEN(SOURCE!F403) &gt;= 0, REPT(" ",SOURCE!$U$2-LEN(SOURCE!F403)+2), "")&amp;"("&amp;
      SUBSTITUTE(TEXT(SOURCE!G403,"??0"),"  ","")&amp;" &lt;&lt; TAM_MAX_BITS) |"&amp; IF(SOURCE!$V$2-3 &gt;= 0, REPT(" ",MAX(1,SOURCE!$V$2-5+4+1-1-LEN(  IF(ISTEXT(SOURCE!H403),SOURCE!H403,  SUBSTITUTE(SUBSTITUTE(TEXT(SOURCE!H403,"????0"),"  ","")," ",""))   ))), "")&amp;
       IF(ISTEXT(SOURCE!H403),SOURCE!H403, SUBSTITUTE(SUBSTITUTE(TEXT(SOURCE!H403,"????0"),"  ","")," ",""))   &amp;","&amp; IF(SOURCE!$W$2-3 &gt;= 0, REPT(" ",SOURCE!$W$2-3-5), "")&amp;
      SOURCE!I403&amp;
" | "&amp; IF(SOURCE!$X$2-LEN(SOURCE!I403) &gt;= 0, REPT(" ",SOURCE!$X$2-LEN(SOURCE!I403)), "")&amp;
      SOURCE!J403&amp;      IF(SOURCE!$Y$2-LEN(SOURCE!J403) &gt;= 0, REPT(" ",SOURCE!$Y$2-LEN(SOURCE!J403)), "")&amp;
" | "&amp; IF(SOURCE!$X$2-LEN(SOURCE!I403) &gt;= 0, REPT(" ",SOURCE!$X$2-LEN(SOURCE!I403)), "")&amp;
      SOURCE!K403&amp;      IF(SOURCE!$Y$2-LEN(SOURCE!K403) &gt;= 0, REPT(" ",SOURCE!$Z$2-LEN(SOURCE!K403)), "")&amp;
" | "&amp; SOURCE!L403&amp;      IF(SOURCE!$AB$2-LEN(SOURCE!L403) &gt;= 0, REPT(" ",SOURCE!$AB$2-LEN(SOURCE!L403)), "")&amp;
" | "&amp; SOURCE!M403&amp;      IF(SOURCE!$AC$2-LEN(SOURCE!M403) &gt;= 0, REPT(" ",SOURCE!$AC$2-LEN(SOURCE!M403)), "")&amp;
      "},"&amp;IF(SOURCE!O403&lt;&gt;"",""&amp;SOURCE!O403,"")
 )
)
)</f>
        <v>/*  391 */  { itemToBeCoded,                NOPARAM,                     "0391",                                        "0391",                                        (0 &lt;&lt; TAM_MAX_BITS) |     0, CAT_FREE | SLS_ENABLED   | US_UNCHANGED | EIM_DISABLED | PTP_DISABLED     },</v>
      </c>
    </row>
    <row r="404" spans="1:1">
      <c r="A404" s="133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IF(SOURCE!$R$2-LEN(SOURCE!C404) &gt;= 0, REPT(" ",SOURCE!$R$2-LEN(SOURCE!C404)), "")&amp;
      SOURCE!D404&amp;", "&amp; IF(SOURCE!$S$2-LEN(SOURCE!D404) &gt;= 0, REPT(" ",SOURCE!$S$2-LEN(SOURCE!D404)), "")&amp;
      SOURCE!E404&amp;", "&amp; IF(SOURCE!$T$2-LEN(SOURCE!E404) &gt;=0, REPT(" ",SOURCE!$T$2-LEN(SOURCE!E404)), "")&amp;
      SOURCE!F404&amp;", "&amp; IF(SOURCE!$U$2-LEN(SOURCE!F404) &gt;= 0, REPT(" ",SOURCE!$U$2-LEN(SOURCE!F404)+2), "")&amp;"("&amp;
      SUBSTITUTE(TEXT(SOURCE!G404,"??0"),"  ","")&amp;" &lt;&lt; TAM_MAX_BITS) |"&amp; IF(SOURCE!$V$2-3 &gt;= 0, REPT(" ",MAX(1,SOURCE!$V$2-5+4+1-1-LEN(  IF(ISTEXT(SOURCE!H404),SOURCE!H404,  SUBSTITUTE(SUBSTITUTE(TEXT(SOURCE!H404,"????0"),"  ","")," ",""))   ))), "")&amp;
       IF(ISTEXT(SOURCE!H404),SOURCE!H404, SUBSTITUTE(SUBSTITUTE(TEXT(SOURCE!H404,"????0"),"  ","")," ",""))   &amp;","&amp; IF(SOURCE!$W$2-3 &gt;= 0, REPT(" ",SOURCE!$W$2-3-5), "")&amp;
      SOURCE!I404&amp;
" | "&amp; IF(SOURCE!$X$2-LEN(SOURCE!I404) &gt;= 0, REPT(" ",SOURCE!$X$2-LEN(SOURCE!I404)), "")&amp;
      SOURCE!J404&amp;      IF(SOURCE!$Y$2-LEN(SOURCE!J404) &gt;= 0, REPT(" ",SOURCE!$Y$2-LEN(SOURCE!J404)), "")&amp;
" | "&amp; IF(SOURCE!$X$2-LEN(SOURCE!I404) &gt;= 0, REPT(" ",SOURCE!$X$2-LEN(SOURCE!I404)), "")&amp;
      SOURCE!K404&amp;      IF(SOURCE!$Y$2-LEN(SOURCE!K404) &gt;= 0, REPT(" ",SOURCE!$Z$2-LEN(SOURCE!K404)), "")&amp;
" | "&amp; SOURCE!L404&amp;      IF(SOURCE!$AB$2-LEN(SOURCE!L404) &gt;= 0, REPT(" ",SOURCE!$AB$2-LEN(SOURCE!L404)), "")&amp;
" | "&amp; SOURCE!M404&amp;      IF(SOURCE!$AC$2-LEN(SOURCE!M404) &gt;= 0, REPT(" ",SOURCE!$AC$2-LEN(SOURCE!M404)),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133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IF(SOURCE!$R$2-LEN(SOURCE!C405) &gt;= 0, REPT(" ",SOURCE!$R$2-LEN(SOURCE!C405)), "")&amp;
      SOURCE!D405&amp;", "&amp; IF(SOURCE!$S$2-LEN(SOURCE!D405) &gt;= 0, REPT(" ",SOURCE!$S$2-LEN(SOURCE!D405)), "")&amp;
      SOURCE!E405&amp;", "&amp; IF(SOURCE!$T$2-LEN(SOURCE!E405) &gt;=0, REPT(" ",SOURCE!$T$2-LEN(SOURCE!E405)), "")&amp;
      SOURCE!F405&amp;", "&amp; IF(SOURCE!$U$2-LEN(SOURCE!F405) &gt;= 0, REPT(" ",SOURCE!$U$2-LEN(SOURCE!F405)+2), "")&amp;"("&amp;
      SUBSTITUTE(TEXT(SOURCE!G405,"??0"),"  ","")&amp;" &lt;&lt; TAM_MAX_BITS) |"&amp; IF(SOURCE!$V$2-3 &gt;= 0, REPT(" ",MAX(1,SOURCE!$V$2-5+4+1-1-LEN(  IF(ISTEXT(SOURCE!H405),SOURCE!H405,  SUBSTITUTE(SUBSTITUTE(TEXT(SOURCE!H405,"????0"),"  ","")," ",""))   ))), "")&amp;
       IF(ISTEXT(SOURCE!H405),SOURCE!H405, SUBSTITUTE(SUBSTITUTE(TEXT(SOURCE!H405,"????0"),"  ","")," ",""))   &amp;","&amp; IF(SOURCE!$W$2-3 &gt;= 0, REPT(" ",SOURCE!$W$2-3-5), "")&amp;
      SOURCE!I405&amp;
" | "&amp; IF(SOURCE!$X$2-LEN(SOURCE!I405) &gt;= 0, REPT(" ",SOURCE!$X$2-LEN(SOURCE!I405)), "")&amp;
      SOURCE!J405&amp;      IF(SOURCE!$Y$2-LEN(SOURCE!J405) &gt;= 0, REPT(" ",SOURCE!$Y$2-LEN(SOURCE!J405)), "")&amp;
" | "&amp; IF(SOURCE!$X$2-LEN(SOURCE!I405) &gt;= 0, REPT(" ",SOURCE!$X$2-LEN(SOURCE!I405)), "")&amp;
      SOURCE!K405&amp;      IF(SOURCE!$Y$2-LEN(SOURCE!K405) &gt;= 0, REPT(" ",SOURCE!$Z$2-LEN(SOURCE!K405)), "")&amp;
" | "&amp; SOURCE!L405&amp;      IF(SOURCE!$AB$2-LEN(SOURCE!L405) &gt;= 0, REPT(" ",SOURCE!$AB$2-LEN(SOURCE!L405)), "")&amp;
" | "&amp; SOURCE!M405&amp;      IF(SOURCE!$AC$2-LEN(SOURCE!M405) &gt;= 0, REPT(" ",SOURCE!$AC$2-LEN(SOURCE!M405)),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133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IF(SOURCE!$R$2-LEN(SOURCE!C406) &gt;= 0, REPT(" ",SOURCE!$R$2-LEN(SOURCE!C406)), "")&amp;
      SOURCE!D406&amp;", "&amp; IF(SOURCE!$S$2-LEN(SOURCE!D406) &gt;= 0, REPT(" ",SOURCE!$S$2-LEN(SOURCE!D406)), "")&amp;
      SOURCE!E406&amp;", "&amp; IF(SOURCE!$T$2-LEN(SOURCE!E406) &gt;=0, REPT(" ",SOURCE!$T$2-LEN(SOURCE!E406)), "")&amp;
      SOURCE!F406&amp;", "&amp; IF(SOURCE!$U$2-LEN(SOURCE!F406) &gt;= 0, REPT(" ",SOURCE!$U$2-LEN(SOURCE!F406)+2), "")&amp;"("&amp;
      SUBSTITUTE(TEXT(SOURCE!G406,"??0"),"  ","")&amp;" &lt;&lt; TAM_MAX_BITS) |"&amp; IF(SOURCE!$V$2-3 &gt;= 0, REPT(" ",MAX(1,SOURCE!$V$2-5+4+1-1-LEN(  IF(ISTEXT(SOURCE!H406),SOURCE!H406,  SUBSTITUTE(SUBSTITUTE(TEXT(SOURCE!H406,"????0"),"  ","")," ",""))   ))), "")&amp;
       IF(ISTEXT(SOURCE!H406),SOURCE!H406, SUBSTITUTE(SUBSTITUTE(TEXT(SOURCE!H406,"????0"),"  ","")," ",""))   &amp;","&amp; IF(SOURCE!$W$2-3 &gt;= 0, REPT(" ",SOURCE!$W$2-3-5), "")&amp;
      SOURCE!I406&amp;
" | "&amp; IF(SOURCE!$X$2-LEN(SOURCE!I406) &gt;= 0, REPT(" ",SOURCE!$X$2-LEN(SOURCE!I406)), "")&amp;
      SOURCE!J406&amp;      IF(SOURCE!$Y$2-LEN(SOURCE!J406) &gt;= 0, REPT(" ",SOURCE!$Y$2-LEN(SOURCE!J406)), "")&amp;
" | "&amp; IF(SOURCE!$X$2-LEN(SOURCE!I406) &gt;= 0, REPT(" ",SOURCE!$X$2-LEN(SOURCE!I406)), "")&amp;
      SOURCE!K406&amp;      IF(SOURCE!$Y$2-LEN(SOURCE!K406) &gt;= 0, REPT(" ",SOURCE!$Z$2-LEN(SOURCE!K406)), "")&amp;
" | "&amp; SOURCE!L406&amp;      IF(SOURCE!$AB$2-LEN(SOURCE!L406) &gt;= 0, REPT(" ",SOURCE!$AB$2-LEN(SOURCE!L406)), "")&amp;
" | "&amp; SOURCE!M406&amp;      IF(SOURCE!$AC$2-LEN(SOURCE!M406) &gt;= 0, REPT(" ",SOURCE!$AC$2-LEN(SOURCE!M406)),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133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IF(SOURCE!$R$2-LEN(SOURCE!C407) &gt;= 0, REPT(" ",SOURCE!$R$2-LEN(SOURCE!C407)), "")&amp;
      SOURCE!D407&amp;", "&amp; IF(SOURCE!$S$2-LEN(SOURCE!D407) &gt;= 0, REPT(" ",SOURCE!$S$2-LEN(SOURCE!D407)), "")&amp;
      SOURCE!E407&amp;", "&amp; IF(SOURCE!$T$2-LEN(SOURCE!E407) &gt;=0, REPT(" ",SOURCE!$T$2-LEN(SOURCE!E407)), "")&amp;
      SOURCE!F407&amp;", "&amp; IF(SOURCE!$U$2-LEN(SOURCE!F407) &gt;= 0, REPT(" ",SOURCE!$U$2-LEN(SOURCE!F407)+2), "")&amp;"("&amp;
      SUBSTITUTE(TEXT(SOURCE!G407,"??0"),"  ","")&amp;" &lt;&lt; TAM_MAX_BITS) |"&amp; IF(SOURCE!$V$2-3 &gt;= 0, REPT(" ",MAX(1,SOURCE!$V$2-5+4+1-1-LEN(  IF(ISTEXT(SOURCE!H407),SOURCE!H407,  SUBSTITUTE(SUBSTITUTE(TEXT(SOURCE!H407,"????0"),"  ","")," ",""))   ))), "")&amp;
       IF(ISTEXT(SOURCE!H407),SOURCE!H407, SUBSTITUTE(SUBSTITUTE(TEXT(SOURCE!H407,"????0"),"  ","")," ",""))   &amp;","&amp; IF(SOURCE!$W$2-3 &gt;= 0, REPT(" ",SOURCE!$W$2-3-5), "")&amp;
      SOURCE!I407&amp;
" | "&amp; IF(SOURCE!$X$2-LEN(SOURCE!I407) &gt;= 0, REPT(" ",SOURCE!$X$2-LEN(SOURCE!I407)), "")&amp;
      SOURCE!J407&amp;      IF(SOURCE!$Y$2-LEN(SOURCE!J407) &gt;= 0, REPT(" ",SOURCE!$Y$2-LEN(SOURCE!J407)), "")&amp;
" | "&amp; IF(SOURCE!$X$2-LEN(SOURCE!I407) &gt;= 0, REPT(" ",SOURCE!$X$2-LEN(SOURCE!I407)), "")&amp;
      SOURCE!K407&amp;      IF(SOURCE!$Y$2-LEN(SOURCE!K407) &gt;= 0, REPT(" ",SOURCE!$Z$2-LEN(SOURCE!K407)), "")&amp;
" | "&amp; SOURCE!L407&amp;      IF(SOURCE!$AB$2-LEN(SOURCE!L407) &gt;= 0, REPT(" ",SOURCE!$AB$2-LEN(SOURCE!L407)), "")&amp;
" | "&amp; SOURCE!M407&amp;      IF(SOURCE!$AC$2-LEN(SOURCE!M407) &gt;= 0, REPT(" ",SOURCE!$AC$2-LEN(SOURCE!M407)),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133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IF(SOURCE!$R$2-LEN(SOURCE!C408) &gt;= 0, REPT(" ",SOURCE!$R$2-LEN(SOURCE!C408)), "")&amp;
      SOURCE!D408&amp;", "&amp; IF(SOURCE!$S$2-LEN(SOURCE!D408) &gt;= 0, REPT(" ",SOURCE!$S$2-LEN(SOURCE!D408)), "")&amp;
      SOURCE!E408&amp;", "&amp; IF(SOURCE!$T$2-LEN(SOURCE!E408) &gt;=0, REPT(" ",SOURCE!$T$2-LEN(SOURCE!E408)), "")&amp;
      SOURCE!F408&amp;", "&amp; IF(SOURCE!$U$2-LEN(SOURCE!F408) &gt;= 0, REPT(" ",SOURCE!$U$2-LEN(SOURCE!F408)+2), "")&amp;"("&amp;
      SUBSTITUTE(TEXT(SOURCE!G408,"??0"),"  ","")&amp;" &lt;&lt; TAM_MAX_BITS) |"&amp; IF(SOURCE!$V$2-3 &gt;= 0, REPT(" ",MAX(1,SOURCE!$V$2-5+4+1-1-LEN(  IF(ISTEXT(SOURCE!H408),SOURCE!H408,  SUBSTITUTE(SUBSTITUTE(TEXT(SOURCE!H408,"????0"),"  ","")," ",""))   ))), "")&amp;
       IF(ISTEXT(SOURCE!H408),SOURCE!H408, SUBSTITUTE(SUBSTITUTE(TEXT(SOURCE!H408,"????0"),"  ","")," ",""))   &amp;","&amp; IF(SOURCE!$W$2-3 &gt;= 0, REPT(" ",SOURCE!$W$2-3-5), "")&amp;
      SOURCE!I408&amp;
" | "&amp; IF(SOURCE!$X$2-LEN(SOURCE!I408) &gt;= 0, REPT(" ",SOURCE!$X$2-LEN(SOURCE!I408)), "")&amp;
      SOURCE!J408&amp;      IF(SOURCE!$Y$2-LEN(SOURCE!J408) &gt;= 0, REPT(" ",SOURCE!$Y$2-LEN(SOURCE!J408)), "")&amp;
" | "&amp; IF(SOURCE!$X$2-LEN(SOURCE!I408) &gt;= 0, REPT(" ",SOURCE!$X$2-LEN(SOURCE!I408)), "")&amp;
      SOURCE!K408&amp;      IF(SOURCE!$Y$2-LEN(SOURCE!K408) &gt;= 0, REPT(" ",SOURCE!$Z$2-LEN(SOURCE!K408)), "")&amp;
" | "&amp; SOURCE!L408&amp;      IF(SOURCE!$AB$2-LEN(SOURCE!L408) &gt;= 0, REPT(" ",SOURCE!$AB$2-LEN(SOURCE!L408)), "")&amp;
" | "&amp; SOURCE!M408&amp;      IF(SOURCE!$AC$2-LEN(SOURCE!M408) &gt;= 0, REPT(" ",SOURCE!$AC$2-LEN(SOURCE!M408)), "")&amp;
      "},"&amp;IF(SOURCE!O408&lt;&gt;"",""&amp;SOURCE!O408,"")
 )
)
)</f>
        <v/>
      </c>
    </row>
    <row r="409" spans="1:1">
      <c r="A409" s="133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IF(SOURCE!$R$2-LEN(SOURCE!C409) &gt;= 0, REPT(" ",SOURCE!$R$2-LEN(SOURCE!C409)), "")&amp;
      SOURCE!D409&amp;", "&amp; IF(SOURCE!$S$2-LEN(SOURCE!D409) &gt;= 0, REPT(" ",SOURCE!$S$2-LEN(SOURCE!D409)), "")&amp;
      SOURCE!E409&amp;", "&amp; IF(SOURCE!$T$2-LEN(SOURCE!E409) &gt;=0, REPT(" ",SOURCE!$T$2-LEN(SOURCE!E409)), "")&amp;
      SOURCE!F409&amp;", "&amp; IF(SOURCE!$U$2-LEN(SOURCE!F409) &gt;= 0, REPT(" ",SOURCE!$U$2-LEN(SOURCE!F409)+2), "")&amp;"("&amp;
      SUBSTITUTE(TEXT(SOURCE!G409,"??0"),"  ","")&amp;" &lt;&lt; TAM_MAX_BITS) |"&amp; IF(SOURCE!$V$2-3 &gt;= 0, REPT(" ",MAX(1,SOURCE!$V$2-5+4+1-1-LEN(  IF(ISTEXT(SOURCE!H409),SOURCE!H409,  SUBSTITUTE(SUBSTITUTE(TEXT(SOURCE!H409,"????0"),"  ","")," ",""))   ))), "")&amp;
       IF(ISTEXT(SOURCE!H409),SOURCE!H409, SUBSTITUTE(SUBSTITUTE(TEXT(SOURCE!H409,"????0"),"  ","")," ",""))   &amp;","&amp; IF(SOURCE!$W$2-3 &gt;= 0, REPT(" ",SOURCE!$W$2-3-5), "")&amp;
      SOURCE!I409&amp;
" | "&amp; IF(SOURCE!$X$2-LEN(SOURCE!I409) &gt;= 0, REPT(" ",SOURCE!$X$2-LEN(SOURCE!I409)), "")&amp;
      SOURCE!J409&amp;      IF(SOURCE!$Y$2-LEN(SOURCE!J409) &gt;= 0, REPT(" ",SOURCE!$Y$2-LEN(SOURCE!J409)), "")&amp;
" | "&amp; IF(SOURCE!$X$2-LEN(SOURCE!I409) &gt;= 0, REPT(" ",SOURCE!$X$2-LEN(SOURCE!I409)), "")&amp;
      SOURCE!K409&amp;      IF(SOURCE!$Y$2-LEN(SOURCE!K409) &gt;= 0, REPT(" ",SOURCE!$Z$2-LEN(SOURCE!K409)), "")&amp;
" | "&amp; SOURCE!L409&amp;      IF(SOURCE!$AB$2-LEN(SOURCE!L409) &gt;= 0, REPT(" ",SOURCE!$AB$2-LEN(SOURCE!L409)), "")&amp;
" | "&amp; SOURCE!M409&amp;      IF(SOURCE!$AC$2-LEN(SOURCE!M409) &gt;= 0, REPT(" ",SOURCE!$AC$2-LEN(SOURCE!M409)), "")&amp;
      "},"&amp;IF(SOURCE!O409&lt;&gt;"",""&amp;SOURCE!O409,"")
 )
)
)</f>
        <v/>
      </c>
    </row>
    <row r="410" spans="1:1">
      <c r="A410" s="133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IF(SOURCE!$R$2-LEN(SOURCE!C410) &gt;= 0, REPT(" ",SOURCE!$R$2-LEN(SOURCE!C410)), "")&amp;
      SOURCE!D410&amp;", "&amp; IF(SOURCE!$S$2-LEN(SOURCE!D410) &gt;= 0, REPT(" ",SOURCE!$S$2-LEN(SOURCE!D410)), "")&amp;
      SOURCE!E410&amp;", "&amp; IF(SOURCE!$T$2-LEN(SOURCE!E410) &gt;=0, REPT(" ",SOURCE!$T$2-LEN(SOURCE!E410)), "")&amp;
      SOURCE!F410&amp;", "&amp; IF(SOURCE!$U$2-LEN(SOURCE!F410) &gt;= 0, REPT(" ",SOURCE!$U$2-LEN(SOURCE!F410)+2), "")&amp;"("&amp;
      SUBSTITUTE(TEXT(SOURCE!G410,"??0"),"  ","")&amp;" &lt;&lt; TAM_MAX_BITS) |"&amp; IF(SOURCE!$V$2-3 &gt;= 0, REPT(" ",MAX(1,SOURCE!$V$2-5+4+1-1-LEN(  IF(ISTEXT(SOURCE!H410),SOURCE!H410,  SUBSTITUTE(SUBSTITUTE(TEXT(SOURCE!H410,"????0"),"  ","")," ",""))   ))), "")&amp;
       IF(ISTEXT(SOURCE!H410),SOURCE!H410, SUBSTITUTE(SUBSTITUTE(TEXT(SOURCE!H410,"????0"),"  ","")," ",""))   &amp;","&amp; IF(SOURCE!$W$2-3 &gt;= 0, REPT(" ",SOURCE!$W$2-3-5), "")&amp;
      SOURCE!I410&amp;
" | "&amp; IF(SOURCE!$X$2-LEN(SOURCE!I410) &gt;= 0, REPT(" ",SOURCE!$X$2-LEN(SOURCE!I410)), "")&amp;
      SOURCE!J410&amp;      IF(SOURCE!$Y$2-LEN(SOURCE!J410) &gt;= 0, REPT(" ",SOURCE!$Y$2-LEN(SOURCE!J410)), "")&amp;
" | "&amp; IF(SOURCE!$X$2-LEN(SOURCE!I410) &gt;= 0, REPT(" ",SOURCE!$X$2-LEN(SOURCE!I410)), "")&amp;
      SOURCE!K410&amp;      IF(SOURCE!$Y$2-LEN(SOURCE!K410) &gt;= 0, REPT(" ",SOURCE!$Z$2-LEN(SOURCE!K410)), "")&amp;
" | "&amp; SOURCE!L410&amp;      IF(SOURCE!$AB$2-LEN(SOURCE!L410) &gt;= 0, REPT(" ",SOURCE!$AB$2-LEN(SOURCE!L410)), "")&amp;
" | "&amp; SOURCE!M410&amp;      IF(SOURCE!$AC$2-LEN(SOURCE!M410) &gt;= 0, REPT(" ",SOURCE!$AC$2-LEN(SOURCE!M410)), "")&amp;
      "},"&amp;IF(SOURCE!O410&lt;&gt;"",""&amp;SOURCE!O410,"")
 )
)
)</f>
        <v>// Flag, bit, rotation, and logical OPs</v>
      </c>
    </row>
    <row r="411" spans="1:1">
      <c r="A411" s="133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IF(SOURCE!$R$2-LEN(SOURCE!C411) &gt;= 0, REPT(" ",SOURCE!$R$2-LEN(SOURCE!C411)), "")&amp;
      SOURCE!D411&amp;", "&amp; IF(SOURCE!$S$2-LEN(SOURCE!D411) &gt;= 0, REPT(" ",SOURCE!$S$2-LEN(SOURCE!D411)), "")&amp;
      SOURCE!E411&amp;", "&amp; IF(SOURCE!$T$2-LEN(SOURCE!E411) &gt;=0, REPT(" ",SOURCE!$T$2-LEN(SOURCE!E411)), "")&amp;
      SOURCE!F411&amp;", "&amp; IF(SOURCE!$U$2-LEN(SOURCE!F411) &gt;= 0, REPT(" ",SOURCE!$U$2-LEN(SOURCE!F411)+2), "")&amp;"("&amp;
      SUBSTITUTE(TEXT(SOURCE!G411,"??0"),"  ","")&amp;" &lt;&lt; TAM_MAX_BITS) |"&amp; IF(SOURCE!$V$2-3 &gt;= 0, REPT(" ",MAX(1,SOURCE!$V$2-5+4+1-1-LEN(  IF(ISTEXT(SOURCE!H411),SOURCE!H411,  SUBSTITUTE(SUBSTITUTE(TEXT(SOURCE!H411,"????0"),"  ","")," ",""))   ))), "")&amp;
       IF(ISTEXT(SOURCE!H411),SOURCE!H411, SUBSTITUTE(SUBSTITUTE(TEXT(SOURCE!H411,"????0"),"  ","")," ",""))   &amp;","&amp; IF(SOURCE!$W$2-3 &gt;= 0, REPT(" ",SOURCE!$W$2-3-5), "")&amp;
      SOURCE!I411&amp;
" | "&amp; IF(SOURCE!$X$2-LEN(SOURCE!I411) &gt;= 0, REPT(" ",SOURCE!$X$2-LEN(SOURCE!I411)), "")&amp;
      SOURCE!J411&amp;      IF(SOURCE!$Y$2-LEN(SOURCE!J411) &gt;= 0, REPT(" ",SOURCE!$Y$2-LEN(SOURCE!J411)), "")&amp;
" | "&amp; IF(SOURCE!$X$2-LEN(SOURCE!I411) &gt;= 0, REPT(" ",SOURCE!$X$2-LEN(SOURCE!I411)), "")&amp;
      SOURCE!K411&amp;      IF(SOURCE!$Y$2-LEN(SOURCE!K411) &gt;= 0, REPT(" ",SOURCE!$Z$2-LEN(SOURCE!K411)), "")&amp;
" | "&amp; SOURCE!L411&amp;      IF(SOURCE!$AB$2-LEN(SOURCE!L411) &gt;= 0, REPT(" ",SOURCE!$AB$2-LEN(SOURCE!L411)), "")&amp;
" | "&amp; SOURCE!M411&amp;      IF(SOURCE!$AC$2-LEN(SOURCE!M411) &gt;= 0, REPT(" ",SOURCE!$AC$2-LEN(SOURCE!M411)),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133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IF(SOURCE!$R$2-LEN(SOURCE!C412) &gt;= 0, REPT(" ",SOURCE!$R$2-LEN(SOURCE!C412)), "")&amp;
      SOURCE!D412&amp;", "&amp; IF(SOURCE!$S$2-LEN(SOURCE!D412) &gt;= 0, REPT(" ",SOURCE!$S$2-LEN(SOURCE!D412)), "")&amp;
      SOURCE!E412&amp;", "&amp; IF(SOURCE!$T$2-LEN(SOURCE!E412) &gt;=0, REPT(" ",SOURCE!$T$2-LEN(SOURCE!E412)), "")&amp;
      SOURCE!F412&amp;", "&amp; IF(SOURCE!$U$2-LEN(SOURCE!F412) &gt;= 0, REPT(" ",SOURCE!$U$2-LEN(SOURCE!F412)+2), "")&amp;"("&amp;
      SUBSTITUTE(TEXT(SOURCE!G412,"??0"),"  ","")&amp;" &lt;&lt; TAM_MAX_BITS) |"&amp; IF(SOURCE!$V$2-3 &gt;= 0, REPT(" ",MAX(1,SOURCE!$V$2-5+4+1-1-LEN(  IF(ISTEXT(SOURCE!H412),SOURCE!H412,  SUBSTITUTE(SUBSTITUTE(TEXT(SOURCE!H412,"????0"),"  ","")," ",""))   ))), "")&amp;
       IF(ISTEXT(SOURCE!H412),SOURCE!H412, SUBSTITUTE(SUBSTITUTE(TEXT(SOURCE!H412,"????0"),"  ","")," ",""))   &amp;","&amp; IF(SOURCE!$W$2-3 &gt;= 0, REPT(" ",SOURCE!$W$2-3-5), "")&amp;
      SOURCE!I412&amp;
" | "&amp; IF(SOURCE!$X$2-LEN(SOURCE!I412) &gt;= 0, REPT(" ",SOURCE!$X$2-LEN(SOURCE!I412)), "")&amp;
      SOURCE!J412&amp;      IF(SOURCE!$Y$2-LEN(SOURCE!J412) &gt;= 0, REPT(" ",SOURCE!$Y$2-LEN(SOURCE!J412)), "")&amp;
" | "&amp; IF(SOURCE!$X$2-LEN(SOURCE!I412) &gt;= 0, REPT(" ",SOURCE!$X$2-LEN(SOURCE!I412)), "")&amp;
      SOURCE!K412&amp;      IF(SOURCE!$Y$2-LEN(SOURCE!K412) &gt;= 0, REPT(" ",SOURCE!$Z$2-LEN(SOURCE!K412)), "")&amp;
" | "&amp; SOURCE!L412&amp;      IF(SOURCE!$AB$2-LEN(SOURCE!L412) &gt;= 0, REPT(" ",SOURCE!$AB$2-LEN(SOURCE!L412)), "")&amp;
" | "&amp; SOURCE!M412&amp;      IF(SOURCE!$AC$2-LEN(SOURCE!M412) &gt;= 0, REPT(" ",SOURCE!$AC$2-LEN(SOURCE!M412)),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133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IF(SOURCE!$R$2-LEN(SOURCE!C413) &gt;= 0, REPT(" ",SOURCE!$R$2-LEN(SOURCE!C413)), "")&amp;
      SOURCE!D413&amp;", "&amp; IF(SOURCE!$S$2-LEN(SOURCE!D413) &gt;= 0, REPT(" ",SOURCE!$S$2-LEN(SOURCE!D413)), "")&amp;
      SOURCE!E413&amp;", "&amp; IF(SOURCE!$T$2-LEN(SOURCE!E413) &gt;=0, REPT(" ",SOURCE!$T$2-LEN(SOURCE!E413)), "")&amp;
      SOURCE!F413&amp;", "&amp; IF(SOURCE!$U$2-LEN(SOURCE!F413) &gt;= 0, REPT(" ",SOURCE!$U$2-LEN(SOURCE!F413)+2), "")&amp;"("&amp;
      SUBSTITUTE(TEXT(SOURCE!G413,"??0"),"  ","")&amp;" &lt;&lt; TAM_MAX_BITS) |"&amp; IF(SOURCE!$V$2-3 &gt;= 0, REPT(" ",MAX(1,SOURCE!$V$2-5+4+1-1-LEN(  IF(ISTEXT(SOURCE!H413),SOURCE!H413,  SUBSTITUTE(SUBSTITUTE(TEXT(SOURCE!H413,"????0"),"  ","")," ",""))   ))), "")&amp;
       IF(ISTEXT(SOURCE!H413),SOURCE!H413, SUBSTITUTE(SUBSTITUTE(TEXT(SOURCE!H413,"????0"),"  ","")," ",""))   &amp;","&amp; IF(SOURCE!$W$2-3 &gt;= 0, REPT(" ",SOURCE!$W$2-3-5), "")&amp;
      SOURCE!I413&amp;
" | "&amp; IF(SOURCE!$X$2-LEN(SOURCE!I413) &gt;= 0, REPT(" ",SOURCE!$X$2-LEN(SOURCE!I413)), "")&amp;
      SOURCE!J413&amp;      IF(SOURCE!$Y$2-LEN(SOURCE!J413) &gt;= 0, REPT(" ",SOURCE!$Y$2-LEN(SOURCE!J413)), "")&amp;
" | "&amp; IF(SOURCE!$X$2-LEN(SOURCE!I413) &gt;= 0, REPT(" ",SOURCE!$X$2-LEN(SOURCE!I413)), "")&amp;
      SOURCE!K413&amp;      IF(SOURCE!$Y$2-LEN(SOURCE!K413) &gt;= 0, REPT(" ",SOURCE!$Z$2-LEN(SOURCE!K413)), "")&amp;
" | "&amp; SOURCE!L413&amp;      IF(SOURCE!$AB$2-LEN(SOURCE!L413) &gt;= 0, REPT(" ",SOURCE!$AB$2-LEN(SOURCE!L413)), "")&amp;
" | "&amp; SOURCE!M413&amp;      IF(SOURCE!$AC$2-LEN(SOURCE!M413) &gt;= 0, REPT(" ",SOURCE!$AC$2-LEN(SOURCE!M413)),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133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IF(SOURCE!$R$2-LEN(SOURCE!C414) &gt;= 0, REPT(" ",SOURCE!$R$2-LEN(SOURCE!C414)), "")&amp;
      SOURCE!D414&amp;", "&amp; IF(SOURCE!$S$2-LEN(SOURCE!D414) &gt;= 0, REPT(" ",SOURCE!$S$2-LEN(SOURCE!D414)), "")&amp;
      SOURCE!E414&amp;", "&amp; IF(SOURCE!$T$2-LEN(SOURCE!E414) &gt;=0, REPT(" ",SOURCE!$T$2-LEN(SOURCE!E414)), "")&amp;
      SOURCE!F414&amp;", "&amp; IF(SOURCE!$U$2-LEN(SOURCE!F414) &gt;= 0, REPT(" ",SOURCE!$U$2-LEN(SOURCE!F414)+2), "")&amp;"("&amp;
      SUBSTITUTE(TEXT(SOURCE!G414,"??0"),"  ","")&amp;" &lt;&lt; TAM_MAX_BITS) |"&amp; IF(SOURCE!$V$2-3 &gt;= 0, REPT(" ",MAX(1,SOURCE!$V$2-5+4+1-1-LEN(  IF(ISTEXT(SOURCE!H414),SOURCE!H414,  SUBSTITUTE(SUBSTITUTE(TEXT(SOURCE!H414,"????0"),"  ","")," ",""))   ))), "")&amp;
       IF(ISTEXT(SOURCE!H414),SOURCE!H414, SUBSTITUTE(SUBSTITUTE(TEXT(SOURCE!H414,"????0"),"  ","")," ",""))   &amp;","&amp; IF(SOURCE!$W$2-3 &gt;= 0, REPT(" ",SOURCE!$W$2-3-5), "")&amp;
      SOURCE!I414&amp;
" | "&amp; IF(SOURCE!$X$2-LEN(SOURCE!I414) &gt;= 0, REPT(" ",SOURCE!$X$2-LEN(SOURCE!I414)), "")&amp;
      SOURCE!J414&amp;      IF(SOURCE!$Y$2-LEN(SOURCE!J414) &gt;= 0, REPT(" ",SOURCE!$Y$2-LEN(SOURCE!J414)), "")&amp;
" | "&amp; IF(SOURCE!$X$2-LEN(SOURCE!I414) &gt;= 0, REPT(" ",SOURCE!$X$2-LEN(SOURCE!I414)), "")&amp;
      SOURCE!K414&amp;      IF(SOURCE!$Y$2-LEN(SOURCE!K414) &gt;= 0, REPT(" ",SOURCE!$Z$2-LEN(SOURCE!K414)), "")&amp;
" | "&amp; SOURCE!L414&amp;      IF(SOURCE!$AB$2-LEN(SOURCE!L414) &gt;= 0, REPT(" ",SOURCE!$AB$2-LEN(SOURCE!L414)), "")&amp;
" | "&amp; SOURCE!M414&amp;      IF(SOURCE!$AC$2-LEN(SOURCE!M414) &gt;= 0, REPT(" ",SOURCE!$AC$2-LEN(SOURCE!M414)),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133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IF(SOURCE!$R$2-LEN(SOURCE!C415) &gt;= 0, REPT(" ",SOURCE!$R$2-LEN(SOURCE!C415)), "")&amp;
      SOURCE!D415&amp;", "&amp; IF(SOURCE!$S$2-LEN(SOURCE!D415) &gt;= 0, REPT(" ",SOURCE!$S$2-LEN(SOURCE!D415)), "")&amp;
      SOURCE!E415&amp;", "&amp; IF(SOURCE!$T$2-LEN(SOURCE!E415) &gt;=0, REPT(" ",SOURCE!$T$2-LEN(SOURCE!E415)), "")&amp;
      SOURCE!F415&amp;", "&amp; IF(SOURCE!$U$2-LEN(SOURCE!F415) &gt;= 0, REPT(" ",SOURCE!$U$2-LEN(SOURCE!F415)+2), "")&amp;"("&amp;
      SUBSTITUTE(TEXT(SOURCE!G415,"??0"),"  ","")&amp;" &lt;&lt; TAM_MAX_BITS) |"&amp; IF(SOURCE!$V$2-3 &gt;= 0, REPT(" ",MAX(1,SOURCE!$V$2-5+4+1-1-LEN(  IF(ISTEXT(SOURCE!H415),SOURCE!H415,  SUBSTITUTE(SUBSTITUTE(TEXT(SOURCE!H415,"????0"),"  ","")," ",""))   ))), "")&amp;
       IF(ISTEXT(SOURCE!H415),SOURCE!H415, SUBSTITUTE(SUBSTITUTE(TEXT(SOURCE!H415,"????0"),"  ","")," ",""))   &amp;","&amp; IF(SOURCE!$W$2-3 &gt;= 0, REPT(" ",SOURCE!$W$2-3-5), "")&amp;
      SOURCE!I415&amp;
" | "&amp; IF(SOURCE!$X$2-LEN(SOURCE!I415) &gt;= 0, REPT(" ",SOURCE!$X$2-LEN(SOURCE!I415)), "")&amp;
      SOURCE!J415&amp;      IF(SOURCE!$Y$2-LEN(SOURCE!J415) &gt;= 0, REPT(" ",SOURCE!$Y$2-LEN(SOURCE!J415)), "")&amp;
" | "&amp; IF(SOURCE!$X$2-LEN(SOURCE!I415) &gt;= 0, REPT(" ",SOURCE!$X$2-LEN(SOURCE!I415)), "")&amp;
      SOURCE!K415&amp;      IF(SOURCE!$Y$2-LEN(SOURCE!K415) &gt;= 0, REPT(" ",SOURCE!$Z$2-LEN(SOURCE!K415)), "")&amp;
" | "&amp; SOURCE!L415&amp;      IF(SOURCE!$AB$2-LEN(SOURCE!L415) &gt;= 0, REPT(" ",SOURCE!$AB$2-LEN(SOURCE!L415)), "")&amp;
" | "&amp; SOURCE!M415&amp;      IF(SOURCE!$AC$2-LEN(SOURCE!M415) &gt;= 0, REPT(" ",SOURCE!$AC$2-LEN(SOURCE!M415)),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133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IF(SOURCE!$R$2-LEN(SOURCE!C416) &gt;= 0, REPT(" ",SOURCE!$R$2-LEN(SOURCE!C416)), "")&amp;
      SOURCE!D416&amp;", "&amp; IF(SOURCE!$S$2-LEN(SOURCE!D416) &gt;= 0, REPT(" ",SOURCE!$S$2-LEN(SOURCE!D416)), "")&amp;
      SOURCE!E416&amp;", "&amp; IF(SOURCE!$T$2-LEN(SOURCE!E416) &gt;=0, REPT(" ",SOURCE!$T$2-LEN(SOURCE!E416)), "")&amp;
      SOURCE!F416&amp;", "&amp; IF(SOURCE!$U$2-LEN(SOURCE!F416) &gt;= 0, REPT(" ",SOURCE!$U$2-LEN(SOURCE!F416)+2), "")&amp;"("&amp;
      SUBSTITUTE(TEXT(SOURCE!G416,"??0"),"  ","")&amp;" &lt;&lt; TAM_MAX_BITS) |"&amp; IF(SOURCE!$V$2-3 &gt;= 0, REPT(" ",MAX(1,SOURCE!$V$2-5+4+1-1-LEN(  IF(ISTEXT(SOURCE!H416),SOURCE!H416,  SUBSTITUTE(SUBSTITUTE(TEXT(SOURCE!H416,"????0"),"  ","")," ",""))   ))), "")&amp;
       IF(ISTEXT(SOURCE!H416),SOURCE!H416, SUBSTITUTE(SUBSTITUTE(TEXT(SOURCE!H416,"????0"),"  ","")," ",""))   &amp;","&amp; IF(SOURCE!$W$2-3 &gt;= 0, REPT(" ",SOURCE!$W$2-3-5), "")&amp;
      SOURCE!I416&amp;
" | "&amp; IF(SOURCE!$X$2-LEN(SOURCE!I416) &gt;= 0, REPT(" ",SOURCE!$X$2-LEN(SOURCE!I416)), "")&amp;
      SOURCE!J416&amp;      IF(SOURCE!$Y$2-LEN(SOURCE!J416) &gt;= 0, REPT(" ",SOURCE!$Y$2-LEN(SOURCE!J416)), "")&amp;
" | "&amp; IF(SOURCE!$X$2-LEN(SOURCE!I416) &gt;= 0, REPT(" ",SOURCE!$X$2-LEN(SOURCE!I416)), "")&amp;
      SOURCE!K416&amp;      IF(SOURCE!$Y$2-LEN(SOURCE!K416) &gt;= 0, REPT(" ",SOURCE!$Z$2-LEN(SOURCE!K416)), "")&amp;
" | "&amp; SOURCE!L416&amp;      IF(SOURCE!$AB$2-LEN(SOURCE!L416) &gt;= 0, REPT(" ",SOURCE!$AB$2-LEN(SOURCE!L416)), "")&amp;
" | "&amp; SOURCE!M416&amp;      IF(SOURCE!$AC$2-LEN(SOURCE!M416) &gt;= 0, REPT(" ",SOURCE!$AC$2-LEN(SOURCE!M416)),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133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IF(SOURCE!$R$2-LEN(SOURCE!C417) &gt;= 0, REPT(" ",SOURCE!$R$2-LEN(SOURCE!C417)), "")&amp;
      SOURCE!D417&amp;", "&amp; IF(SOURCE!$S$2-LEN(SOURCE!D417) &gt;= 0, REPT(" ",SOURCE!$S$2-LEN(SOURCE!D417)), "")&amp;
      SOURCE!E417&amp;", "&amp; IF(SOURCE!$T$2-LEN(SOURCE!E417) &gt;=0, REPT(" ",SOURCE!$T$2-LEN(SOURCE!E417)), "")&amp;
      SOURCE!F417&amp;", "&amp; IF(SOURCE!$U$2-LEN(SOURCE!F417) &gt;= 0, REPT(" ",SOURCE!$U$2-LEN(SOURCE!F417)+2), "")&amp;"("&amp;
      SUBSTITUTE(TEXT(SOURCE!G417,"??0"),"  ","")&amp;" &lt;&lt; TAM_MAX_BITS) |"&amp; IF(SOURCE!$V$2-3 &gt;= 0, REPT(" ",MAX(1,SOURCE!$V$2-5+4+1-1-LEN(  IF(ISTEXT(SOURCE!H417),SOURCE!H417,  SUBSTITUTE(SUBSTITUTE(TEXT(SOURCE!H417,"????0"),"  ","")," ",""))   ))), "")&amp;
       IF(ISTEXT(SOURCE!H417),SOURCE!H417, SUBSTITUTE(SUBSTITUTE(TEXT(SOURCE!H417,"????0"),"  ","")," ",""))   &amp;","&amp; IF(SOURCE!$W$2-3 &gt;= 0, REPT(" ",SOURCE!$W$2-3-5), "")&amp;
      SOURCE!I417&amp;
" | "&amp; IF(SOURCE!$X$2-LEN(SOURCE!I417) &gt;= 0, REPT(" ",SOURCE!$X$2-LEN(SOURCE!I417)), "")&amp;
      SOURCE!J417&amp;      IF(SOURCE!$Y$2-LEN(SOURCE!J417) &gt;= 0, REPT(" ",SOURCE!$Y$2-LEN(SOURCE!J417)), "")&amp;
" | "&amp; IF(SOURCE!$X$2-LEN(SOURCE!I417) &gt;= 0, REPT(" ",SOURCE!$X$2-LEN(SOURCE!I417)), "")&amp;
      SOURCE!K417&amp;      IF(SOURCE!$Y$2-LEN(SOURCE!K417) &gt;= 0, REPT(" ",SOURCE!$Z$2-LEN(SOURCE!K417)), "")&amp;
" | "&amp; SOURCE!L417&amp;      IF(SOURCE!$AB$2-LEN(SOURCE!L417) &gt;= 0, REPT(" ",SOURCE!$AB$2-LEN(SOURCE!L417)), "")&amp;
" | "&amp; SOURCE!M417&amp;      IF(SOURCE!$AC$2-LEN(SOURCE!M417) &gt;= 0, REPT(" ",SOURCE!$AC$2-LEN(SOURCE!M417)),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133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IF(SOURCE!$R$2-LEN(SOURCE!C418) &gt;= 0, REPT(" ",SOURCE!$R$2-LEN(SOURCE!C418)), "")&amp;
      SOURCE!D418&amp;", "&amp; IF(SOURCE!$S$2-LEN(SOURCE!D418) &gt;= 0, REPT(" ",SOURCE!$S$2-LEN(SOURCE!D418)), "")&amp;
      SOURCE!E418&amp;", "&amp; IF(SOURCE!$T$2-LEN(SOURCE!E418) &gt;=0, REPT(" ",SOURCE!$T$2-LEN(SOURCE!E418)), "")&amp;
      SOURCE!F418&amp;", "&amp; IF(SOURCE!$U$2-LEN(SOURCE!F418) &gt;= 0, REPT(" ",SOURCE!$U$2-LEN(SOURCE!F418)+2), "")&amp;"("&amp;
      SUBSTITUTE(TEXT(SOURCE!G418,"??0"),"  ","")&amp;" &lt;&lt; TAM_MAX_BITS) |"&amp; IF(SOURCE!$V$2-3 &gt;= 0, REPT(" ",MAX(1,SOURCE!$V$2-5+4+1-1-LEN(  IF(ISTEXT(SOURCE!H418),SOURCE!H418,  SUBSTITUTE(SUBSTITUTE(TEXT(SOURCE!H418,"????0"),"  ","")," ",""))   ))), "")&amp;
       IF(ISTEXT(SOURCE!H418),SOURCE!H418, SUBSTITUTE(SUBSTITUTE(TEXT(SOURCE!H418,"????0"),"  ","")," ",""))   &amp;","&amp; IF(SOURCE!$W$2-3 &gt;= 0, REPT(" ",SOURCE!$W$2-3-5), "")&amp;
      SOURCE!I418&amp;
" | "&amp; IF(SOURCE!$X$2-LEN(SOURCE!I418) &gt;= 0, REPT(" ",SOURCE!$X$2-LEN(SOURCE!I418)), "")&amp;
      SOURCE!J418&amp;      IF(SOURCE!$Y$2-LEN(SOURCE!J418) &gt;= 0, REPT(" ",SOURCE!$Y$2-LEN(SOURCE!J418)), "")&amp;
" | "&amp; IF(SOURCE!$X$2-LEN(SOURCE!I418) &gt;= 0, REPT(" ",SOURCE!$X$2-LEN(SOURCE!I418)), "")&amp;
      SOURCE!K418&amp;      IF(SOURCE!$Y$2-LEN(SOURCE!K418) &gt;= 0, REPT(" ",SOURCE!$Z$2-LEN(SOURCE!K418)), "")&amp;
" | "&amp; SOURCE!L418&amp;      IF(SOURCE!$AB$2-LEN(SOURCE!L418) &gt;= 0, REPT(" ",SOURCE!$AB$2-LEN(SOURCE!L418)), "")&amp;
" | "&amp; SOURCE!M418&amp;      IF(SOURCE!$AC$2-LEN(SOURCE!M418) &gt;= 0, REPT(" ",SOURCE!$AC$2-LEN(SOURCE!M418)),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133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IF(SOURCE!$R$2-LEN(SOURCE!C419) &gt;= 0, REPT(" ",SOURCE!$R$2-LEN(SOURCE!C419)), "")&amp;
      SOURCE!D419&amp;", "&amp; IF(SOURCE!$S$2-LEN(SOURCE!D419) &gt;= 0, REPT(" ",SOURCE!$S$2-LEN(SOURCE!D419)), "")&amp;
      SOURCE!E419&amp;", "&amp; IF(SOURCE!$T$2-LEN(SOURCE!E419) &gt;=0, REPT(" ",SOURCE!$T$2-LEN(SOURCE!E419)), "")&amp;
      SOURCE!F419&amp;", "&amp; IF(SOURCE!$U$2-LEN(SOURCE!F419) &gt;= 0, REPT(" ",SOURCE!$U$2-LEN(SOURCE!F419)+2), "")&amp;"("&amp;
      SUBSTITUTE(TEXT(SOURCE!G419,"??0"),"  ","")&amp;" &lt;&lt; TAM_MAX_BITS) |"&amp; IF(SOURCE!$V$2-3 &gt;= 0, REPT(" ",MAX(1,SOURCE!$V$2-5+4+1-1-LEN(  IF(ISTEXT(SOURCE!H419),SOURCE!H419,  SUBSTITUTE(SUBSTITUTE(TEXT(SOURCE!H419,"????0"),"  ","")," ",""))   ))), "")&amp;
       IF(ISTEXT(SOURCE!H419),SOURCE!H419, SUBSTITUTE(SUBSTITUTE(TEXT(SOURCE!H419,"????0"),"  ","")," ",""))   &amp;","&amp; IF(SOURCE!$W$2-3 &gt;= 0, REPT(" ",SOURCE!$W$2-3-5), "")&amp;
      SOURCE!I419&amp;
" | "&amp; IF(SOURCE!$X$2-LEN(SOURCE!I419) &gt;= 0, REPT(" ",SOURCE!$X$2-LEN(SOURCE!I419)), "")&amp;
      SOURCE!J419&amp;      IF(SOURCE!$Y$2-LEN(SOURCE!J419) &gt;= 0, REPT(" ",SOURCE!$Y$2-LEN(SOURCE!J419)), "")&amp;
" | "&amp; IF(SOURCE!$X$2-LEN(SOURCE!I419) &gt;= 0, REPT(" ",SOURCE!$X$2-LEN(SOURCE!I419)), "")&amp;
      SOURCE!K419&amp;      IF(SOURCE!$Y$2-LEN(SOURCE!K419) &gt;= 0, REPT(" ",SOURCE!$Z$2-LEN(SOURCE!K419)), "")&amp;
" | "&amp; SOURCE!L419&amp;      IF(SOURCE!$AB$2-LEN(SOURCE!L419) &gt;= 0, REPT(" ",SOURCE!$AB$2-LEN(SOURCE!L419)), "")&amp;
" | "&amp; SOURCE!M419&amp;      IF(SOURCE!$AC$2-LEN(SOURCE!M419) &gt;= 0, REPT(" ",SOURCE!$AC$2-LEN(SOURCE!M419)),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133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IF(SOURCE!$R$2-LEN(SOURCE!C420) &gt;= 0, REPT(" ",SOURCE!$R$2-LEN(SOURCE!C420)), "")&amp;
      SOURCE!D420&amp;", "&amp; IF(SOURCE!$S$2-LEN(SOURCE!D420) &gt;= 0, REPT(" ",SOURCE!$S$2-LEN(SOURCE!D420)), "")&amp;
      SOURCE!E420&amp;", "&amp; IF(SOURCE!$T$2-LEN(SOURCE!E420) &gt;=0, REPT(" ",SOURCE!$T$2-LEN(SOURCE!E420)), "")&amp;
      SOURCE!F420&amp;", "&amp; IF(SOURCE!$U$2-LEN(SOURCE!F420) &gt;= 0, REPT(" ",SOURCE!$U$2-LEN(SOURCE!F420)+2), "")&amp;"("&amp;
      SUBSTITUTE(TEXT(SOURCE!G420,"??0"),"  ","")&amp;" &lt;&lt; TAM_MAX_BITS) |"&amp; IF(SOURCE!$V$2-3 &gt;= 0, REPT(" ",MAX(1,SOURCE!$V$2-5+4+1-1-LEN(  IF(ISTEXT(SOURCE!H420),SOURCE!H420,  SUBSTITUTE(SUBSTITUTE(TEXT(SOURCE!H420,"????0"),"  ","")," ",""))   ))), "")&amp;
       IF(ISTEXT(SOURCE!H420),SOURCE!H420, SUBSTITUTE(SUBSTITUTE(TEXT(SOURCE!H420,"????0"),"  ","")," ",""))   &amp;","&amp; IF(SOURCE!$W$2-3 &gt;= 0, REPT(" ",SOURCE!$W$2-3-5), "")&amp;
      SOURCE!I420&amp;
" | "&amp; IF(SOURCE!$X$2-LEN(SOURCE!I420) &gt;= 0, REPT(" ",SOURCE!$X$2-LEN(SOURCE!I420)), "")&amp;
      SOURCE!J420&amp;      IF(SOURCE!$Y$2-LEN(SOURCE!J420) &gt;= 0, REPT(" ",SOURCE!$Y$2-LEN(SOURCE!J420)), "")&amp;
" | "&amp; IF(SOURCE!$X$2-LEN(SOURCE!I420) &gt;= 0, REPT(" ",SOURCE!$X$2-LEN(SOURCE!I420)), "")&amp;
      SOURCE!K420&amp;      IF(SOURCE!$Y$2-LEN(SOURCE!K420) &gt;= 0, REPT(" ",SOURCE!$Z$2-LEN(SOURCE!K420)), "")&amp;
" | "&amp; SOURCE!L420&amp;      IF(SOURCE!$AB$2-LEN(SOURCE!L420) &gt;= 0, REPT(" ",SOURCE!$AB$2-LEN(SOURCE!L420)), "")&amp;
" | "&amp; SOURCE!M420&amp;      IF(SOURCE!$AC$2-LEN(SOURCE!M420) &gt;= 0, REPT(" ",SOURCE!$AC$2-LEN(SOURCE!M420)),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133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IF(SOURCE!$R$2-LEN(SOURCE!C421) &gt;= 0, REPT(" ",SOURCE!$R$2-LEN(SOURCE!C421)), "")&amp;
      SOURCE!D421&amp;", "&amp; IF(SOURCE!$S$2-LEN(SOURCE!D421) &gt;= 0, REPT(" ",SOURCE!$S$2-LEN(SOURCE!D421)), "")&amp;
      SOURCE!E421&amp;", "&amp; IF(SOURCE!$T$2-LEN(SOURCE!E421) &gt;=0, REPT(" ",SOURCE!$T$2-LEN(SOURCE!E421)), "")&amp;
      SOURCE!F421&amp;", "&amp; IF(SOURCE!$U$2-LEN(SOURCE!F421) &gt;= 0, REPT(" ",SOURCE!$U$2-LEN(SOURCE!F421)+2), "")&amp;"("&amp;
      SUBSTITUTE(TEXT(SOURCE!G421,"??0"),"  ","")&amp;" &lt;&lt; TAM_MAX_BITS) |"&amp; IF(SOURCE!$V$2-3 &gt;= 0, REPT(" ",MAX(1,SOURCE!$V$2-5+4+1-1-LEN(  IF(ISTEXT(SOURCE!H421),SOURCE!H421,  SUBSTITUTE(SUBSTITUTE(TEXT(SOURCE!H421,"????0"),"  ","")," ",""))   ))), "")&amp;
       IF(ISTEXT(SOURCE!H421),SOURCE!H421, SUBSTITUTE(SUBSTITUTE(TEXT(SOURCE!H421,"????0"),"  ","")," ",""))   &amp;","&amp; IF(SOURCE!$W$2-3 &gt;= 0, REPT(" ",SOURCE!$W$2-3-5), "")&amp;
      SOURCE!I421&amp;
" | "&amp; IF(SOURCE!$X$2-LEN(SOURCE!I421) &gt;= 0, REPT(" ",SOURCE!$X$2-LEN(SOURCE!I421)), "")&amp;
      SOURCE!J421&amp;      IF(SOURCE!$Y$2-LEN(SOURCE!J421) &gt;= 0, REPT(" ",SOURCE!$Y$2-LEN(SOURCE!J421)), "")&amp;
" | "&amp; IF(SOURCE!$X$2-LEN(SOURCE!I421) &gt;= 0, REPT(" ",SOURCE!$X$2-LEN(SOURCE!I421)), "")&amp;
      SOURCE!K421&amp;      IF(SOURCE!$Y$2-LEN(SOURCE!K421) &gt;= 0, REPT(" ",SOURCE!$Z$2-LEN(SOURCE!K421)), "")&amp;
" | "&amp; SOURCE!L421&amp;      IF(SOURCE!$AB$2-LEN(SOURCE!L421) &gt;= 0, REPT(" ",SOURCE!$AB$2-LEN(SOURCE!L421)), "")&amp;
" | "&amp; SOURCE!M421&amp;      IF(SOURCE!$AC$2-LEN(SOURCE!M421) &gt;= 0, REPT(" ",SOURCE!$AC$2-LEN(SOURCE!M421)),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133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IF(SOURCE!$R$2-LEN(SOURCE!C422) &gt;= 0, REPT(" ",SOURCE!$R$2-LEN(SOURCE!C422)), "")&amp;
      SOURCE!D422&amp;", "&amp; IF(SOURCE!$S$2-LEN(SOURCE!D422) &gt;= 0, REPT(" ",SOURCE!$S$2-LEN(SOURCE!D422)), "")&amp;
      SOURCE!E422&amp;", "&amp; IF(SOURCE!$T$2-LEN(SOURCE!E422) &gt;=0, REPT(" ",SOURCE!$T$2-LEN(SOURCE!E422)), "")&amp;
      SOURCE!F422&amp;", "&amp; IF(SOURCE!$U$2-LEN(SOURCE!F422) &gt;= 0, REPT(" ",SOURCE!$U$2-LEN(SOURCE!F422)+2), "")&amp;"("&amp;
      SUBSTITUTE(TEXT(SOURCE!G422,"??0"),"  ","")&amp;" &lt;&lt; TAM_MAX_BITS) |"&amp; IF(SOURCE!$V$2-3 &gt;= 0, REPT(" ",MAX(1,SOURCE!$V$2-5+4+1-1-LEN(  IF(ISTEXT(SOURCE!H422),SOURCE!H422,  SUBSTITUTE(SUBSTITUTE(TEXT(SOURCE!H422,"????0"),"  ","")," ",""))   ))), "")&amp;
       IF(ISTEXT(SOURCE!H422),SOURCE!H422, SUBSTITUTE(SUBSTITUTE(TEXT(SOURCE!H422,"????0"),"  ","")," ",""))   &amp;","&amp; IF(SOURCE!$W$2-3 &gt;= 0, REPT(" ",SOURCE!$W$2-3-5), "")&amp;
      SOURCE!I422&amp;
" | "&amp; IF(SOURCE!$X$2-LEN(SOURCE!I422) &gt;= 0, REPT(" ",SOURCE!$X$2-LEN(SOURCE!I422)), "")&amp;
      SOURCE!J422&amp;      IF(SOURCE!$Y$2-LEN(SOURCE!J422) &gt;= 0, REPT(" ",SOURCE!$Y$2-LEN(SOURCE!J422)), "")&amp;
" | "&amp; IF(SOURCE!$X$2-LEN(SOURCE!I422) &gt;= 0, REPT(" ",SOURCE!$X$2-LEN(SOURCE!I422)), "")&amp;
      SOURCE!K422&amp;      IF(SOURCE!$Y$2-LEN(SOURCE!K422) &gt;= 0, REPT(" ",SOURCE!$Z$2-LEN(SOURCE!K422)), "")&amp;
" | "&amp; SOURCE!L422&amp;      IF(SOURCE!$AB$2-LEN(SOURCE!L422) &gt;= 0, REPT(" ",SOURCE!$AB$2-LEN(SOURCE!L422)), "")&amp;
" | "&amp; SOURCE!M422&amp;      IF(SOURCE!$AC$2-LEN(SOURCE!M422) &gt;= 0, REPT(" ",SOURCE!$AC$2-LEN(SOURCE!M422)),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133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IF(SOURCE!$R$2-LEN(SOURCE!C423) &gt;= 0, REPT(" ",SOURCE!$R$2-LEN(SOURCE!C423)), "")&amp;
      SOURCE!D423&amp;", "&amp; IF(SOURCE!$S$2-LEN(SOURCE!D423) &gt;= 0, REPT(" ",SOURCE!$S$2-LEN(SOURCE!D423)), "")&amp;
      SOURCE!E423&amp;", "&amp; IF(SOURCE!$T$2-LEN(SOURCE!E423) &gt;=0, REPT(" ",SOURCE!$T$2-LEN(SOURCE!E423)), "")&amp;
      SOURCE!F423&amp;", "&amp; IF(SOURCE!$U$2-LEN(SOURCE!F423) &gt;= 0, REPT(" ",SOURCE!$U$2-LEN(SOURCE!F423)+2), "")&amp;"("&amp;
      SUBSTITUTE(TEXT(SOURCE!G423,"??0"),"  ","")&amp;" &lt;&lt; TAM_MAX_BITS) |"&amp; IF(SOURCE!$V$2-3 &gt;= 0, REPT(" ",MAX(1,SOURCE!$V$2-5+4+1-1-LEN(  IF(ISTEXT(SOURCE!H423),SOURCE!H423,  SUBSTITUTE(SUBSTITUTE(TEXT(SOURCE!H423,"????0"),"  ","")," ",""))   ))), "")&amp;
       IF(ISTEXT(SOURCE!H423),SOURCE!H423, SUBSTITUTE(SUBSTITUTE(TEXT(SOURCE!H423,"????0"),"  ","")," ",""))   &amp;","&amp; IF(SOURCE!$W$2-3 &gt;= 0, REPT(" ",SOURCE!$W$2-3-5), "")&amp;
      SOURCE!I423&amp;
" | "&amp; IF(SOURCE!$X$2-LEN(SOURCE!I423) &gt;= 0, REPT(" ",SOURCE!$X$2-LEN(SOURCE!I423)), "")&amp;
      SOURCE!J423&amp;      IF(SOURCE!$Y$2-LEN(SOURCE!J423) &gt;= 0, REPT(" ",SOURCE!$Y$2-LEN(SOURCE!J423)), "")&amp;
" | "&amp; IF(SOURCE!$X$2-LEN(SOURCE!I423) &gt;= 0, REPT(" ",SOURCE!$X$2-LEN(SOURCE!I423)), "")&amp;
      SOURCE!K423&amp;      IF(SOURCE!$Y$2-LEN(SOURCE!K423) &gt;= 0, REPT(" ",SOURCE!$Z$2-LEN(SOURCE!K423)), "")&amp;
" | "&amp; SOURCE!L423&amp;      IF(SOURCE!$AB$2-LEN(SOURCE!L423) &gt;= 0, REPT(" ",SOURCE!$AB$2-LEN(SOURCE!L423)), "")&amp;
" | "&amp; SOURCE!M423&amp;      IF(SOURCE!$AC$2-LEN(SOURCE!M423) &gt;= 0, REPT(" ",SOURCE!$AC$2-LEN(SOURCE!M423)),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133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IF(SOURCE!$R$2-LEN(SOURCE!C424) &gt;= 0, REPT(" ",SOURCE!$R$2-LEN(SOURCE!C424)), "")&amp;
      SOURCE!D424&amp;", "&amp; IF(SOURCE!$S$2-LEN(SOURCE!D424) &gt;= 0, REPT(" ",SOURCE!$S$2-LEN(SOURCE!D424)), "")&amp;
      SOURCE!E424&amp;", "&amp; IF(SOURCE!$T$2-LEN(SOURCE!E424) &gt;=0, REPT(" ",SOURCE!$T$2-LEN(SOURCE!E424)), "")&amp;
      SOURCE!F424&amp;", "&amp; IF(SOURCE!$U$2-LEN(SOURCE!F424) &gt;= 0, REPT(" ",SOURCE!$U$2-LEN(SOURCE!F424)+2), "")&amp;"("&amp;
      SUBSTITUTE(TEXT(SOURCE!G424,"??0"),"  ","")&amp;" &lt;&lt; TAM_MAX_BITS) |"&amp; IF(SOURCE!$V$2-3 &gt;= 0, REPT(" ",MAX(1,SOURCE!$V$2-5+4+1-1-LEN(  IF(ISTEXT(SOURCE!H424),SOURCE!H424,  SUBSTITUTE(SUBSTITUTE(TEXT(SOURCE!H424,"????0"),"  ","")," ",""))   ))), "")&amp;
       IF(ISTEXT(SOURCE!H424),SOURCE!H424, SUBSTITUTE(SUBSTITUTE(TEXT(SOURCE!H424,"????0"),"  ","")," ",""))   &amp;","&amp; IF(SOURCE!$W$2-3 &gt;= 0, REPT(" ",SOURCE!$W$2-3-5), "")&amp;
      SOURCE!I424&amp;
" | "&amp; IF(SOURCE!$X$2-LEN(SOURCE!I424) &gt;= 0, REPT(" ",SOURCE!$X$2-LEN(SOURCE!I424)), "")&amp;
      SOURCE!J424&amp;      IF(SOURCE!$Y$2-LEN(SOURCE!J424) &gt;= 0, REPT(" ",SOURCE!$Y$2-LEN(SOURCE!J424)), "")&amp;
" | "&amp; IF(SOURCE!$X$2-LEN(SOURCE!I424) &gt;= 0, REPT(" ",SOURCE!$X$2-LEN(SOURCE!I424)), "")&amp;
      SOURCE!K424&amp;      IF(SOURCE!$Y$2-LEN(SOURCE!K424) &gt;= 0, REPT(" ",SOURCE!$Z$2-LEN(SOURCE!K424)), "")&amp;
" | "&amp; SOURCE!L424&amp;      IF(SOURCE!$AB$2-LEN(SOURCE!L424) &gt;= 0, REPT(" ",SOURCE!$AB$2-LEN(SOURCE!L424)), "")&amp;
" | "&amp; SOURCE!M424&amp;      IF(SOURCE!$AC$2-LEN(SOURCE!M424) &gt;= 0, REPT(" ",SOURCE!$AC$2-LEN(SOURCE!M424)),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133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IF(SOURCE!$R$2-LEN(SOURCE!C425) &gt;= 0, REPT(" ",SOURCE!$R$2-LEN(SOURCE!C425)), "")&amp;
      SOURCE!D425&amp;", "&amp; IF(SOURCE!$S$2-LEN(SOURCE!D425) &gt;= 0, REPT(" ",SOURCE!$S$2-LEN(SOURCE!D425)), "")&amp;
      SOURCE!E425&amp;", "&amp; IF(SOURCE!$T$2-LEN(SOURCE!E425) &gt;=0, REPT(" ",SOURCE!$T$2-LEN(SOURCE!E425)), "")&amp;
      SOURCE!F425&amp;", "&amp; IF(SOURCE!$U$2-LEN(SOURCE!F425) &gt;= 0, REPT(" ",SOURCE!$U$2-LEN(SOURCE!F425)+2), "")&amp;"("&amp;
      SUBSTITUTE(TEXT(SOURCE!G425,"??0"),"  ","")&amp;" &lt;&lt; TAM_MAX_BITS) |"&amp; IF(SOURCE!$V$2-3 &gt;= 0, REPT(" ",MAX(1,SOURCE!$V$2-5+4+1-1-LEN(  IF(ISTEXT(SOURCE!H425),SOURCE!H425,  SUBSTITUTE(SUBSTITUTE(TEXT(SOURCE!H425,"????0"),"  ","")," ",""))   ))), "")&amp;
       IF(ISTEXT(SOURCE!H425),SOURCE!H425, SUBSTITUTE(SUBSTITUTE(TEXT(SOURCE!H425,"????0"),"  ","")," ",""))   &amp;","&amp; IF(SOURCE!$W$2-3 &gt;= 0, REPT(" ",SOURCE!$W$2-3-5), "")&amp;
      SOURCE!I425&amp;
" | "&amp; IF(SOURCE!$X$2-LEN(SOURCE!I425) &gt;= 0, REPT(" ",SOURCE!$X$2-LEN(SOURCE!I425)), "")&amp;
      SOURCE!J425&amp;      IF(SOURCE!$Y$2-LEN(SOURCE!J425) &gt;= 0, REPT(" ",SOURCE!$Y$2-LEN(SOURCE!J425)), "")&amp;
" | "&amp; IF(SOURCE!$X$2-LEN(SOURCE!I425) &gt;= 0, REPT(" ",SOURCE!$X$2-LEN(SOURCE!I425)), "")&amp;
      SOURCE!K425&amp;      IF(SOURCE!$Y$2-LEN(SOURCE!K425) &gt;= 0, REPT(" ",SOURCE!$Z$2-LEN(SOURCE!K425)), "")&amp;
" | "&amp; SOURCE!L425&amp;      IF(SOURCE!$AB$2-LEN(SOURCE!L425) &gt;= 0, REPT(" ",SOURCE!$AB$2-LEN(SOURCE!L425)), "")&amp;
" | "&amp; SOURCE!M425&amp;      IF(SOURCE!$AC$2-LEN(SOURCE!M425) &gt;= 0, REPT(" ",SOURCE!$AC$2-LEN(SOURCE!M425)),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133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IF(SOURCE!$R$2-LEN(SOURCE!C426) &gt;= 0, REPT(" ",SOURCE!$R$2-LEN(SOURCE!C426)), "")&amp;
      SOURCE!D426&amp;", "&amp; IF(SOURCE!$S$2-LEN(SOURCE!D426) &gt;= 0, REPT(" ",SOURCE!$S$2-LEN(SOURCE!D426)), "")&amp;
      SOURCE!E426&amp;", "&amp; IF(SOURCE!$T$2-LEN(SOURCE!E426) &gt;=0, REPT(" ",SOURCE!$T$2-LEN(SOURCE!E426)), "")&amp;
      SOURCE!F426&amp;", "&amp; IF(SOURCE!$U$2-LEN(SOURCE!F426) &gt;= 0, REPT(" ",SOURCE!$U$2-LEN(SOURCE!F426)+2), "")&amp;"("&amp;
      SUBSTITUTE(TEXT(SOURCE!G426,"??0"),"  ","")&amp;" &lt;&lt; TAM_MAX_BITS) |"&amp; IF(SOURCE!$V$2-3 &gt;= 0, REPT(" ",MAX(1,SOURCE!$V$2-5+4+1-1-LEN(  IF(ISTEXT(SOURCE!H426),SOURCE!H426,  SUBSTITUTE(SUBSTITUTE(TEXT(SOURCE!H426,"????0"),"  ","")," ",""))   ))), "")&amp;
       IF(ISTEXT(SOURCE!H426),SOURCE!H426, SUBSTITUTE(SUBSTITUTE(TEXT(SOURCE!H426,"????0"),"  ","")," ",""))   &amp;","&amp; IF(SOURCE!$W$2-3 &gt;= 0, REPT(" ",SOURCE!$W$2-3-5), "")&amp;
      SOURCE!I426&amp;
" | "&amp; IF(SOURCE!$X$2-LEN(SOURCE!I426) &gt;= 0, REPT(" ",SOURCE!$X$2-LEN(SOURCE!I426)), "")&amp;
      SOURCE!J426&amp;      IF(SOURCE!$Y$2-LEN(SOURCE!J426) &gt;= 0, REPT(" ",SOURCE!$Y$2-LEN(SOURCE!J426)), "")&amp;
" | "&amp; IF(SOURCE!$X$2-LEN(SOURCE!I426) &gt;= 0, REPT(" ",SOURCE!$X$2-LEN(SOURCE!I426)), "")&amp;
      SOURCE!K426&amp;      IF(SOURCE!$Y$2-LEN(SOURCE!K426) &gt;= 0, REPT(" ",SOURCE!$Z$2-LEN(SOURCE!K426)), "")&amp;
" | "&amp; SOURCE!L426&amp;      IF(SOURCE!$AB$2-LEN(SOURCE!L426) &gt;= 0, REPT(" ",SOURCE!$AB$2-LEN(SOURCE!L426)), "")&amp;
" | "&amp; SOURCE!M426&amp;      IF(SOURCE!$AC$2-LEN(SOURCE!M426) &gt;= 0, REPT(" ",SOURCE!$AC$2-LEN(SOURCE!M426)),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133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IF(SOURCE!$R$2-LEN(SOURCE!C427) &gt;= 0, REPT(" ",SOURCE!$R$2-LEN(SOURCE!C427)), "")&amp;
      SOURCE!D427&amp;", "&amp; IF(SOURCE!$S$2-LEN(SOURCE!D427) &gt;= 0, REPT(" ",SOURCE!$S$2-LEN(SOURCE!D427)), "")&amp;
      SOURCE!E427&amp;", "&amp; IF(SOURCE!$T$2-LEN(SOURCE!E427) &gt;=0, REPT(" ",SOURCE!$T$2-LEN(SOURCE!E427)), "")&amp;
      SOURCE!F427&amp;", "&amp; IF(SOURCE!$U$2-LEN(SOURCE!F427) &gt;= 0, REPT(" ",SOURCE!$U$2-LEN(SOURCE!F427)+2), "")&amp;"("&amp;
      SUBSTITUTE(TEXT(SOURCE!G427,"??0"),"  ","")&amp;" &lt;&lt; TAM_MAX_BITS) |"&amp; IF(SOURCE!$V$2-3 &gt;= 0, REPT(" ",MAX(1,SOURCE!$V$2-5+4+1-1-LEN(  IF(ISTEXT(SOURCE!H427),SOURCE!H427,  SUBSTITUTE(SUBSTITUTE(TEXT(SOURCE!H427,"????0"),"  ","")," ",""))   ))), "")&amp;
       IF(ISTEXT(SOURCE!H427),SOURCE!H427, SUBSTITUTE(SUBSTITUTE(TEXT(SOURCE!H427,"????0"),"  ","")," ",""))   &amp;","&amp; IF(SOURCE!$W$2-3 &gt;= 0, REPT(" ",SOURCE!$W$2-3-5), "")&amp;
      SOURCE!I427&amp;
" | "&amp; IF(SOURCE!$X$2-LEN(SOURCE!I427) &gt;= 0, REPT(" ",SOURCE!$X$2-LEN(SOURCE!I427)), "")&amp;
      SOURCE!J427&amp;      IF(SOURCE!$Y$2-LEN(SOURCE!J427) &gt;= 0, REPT(" ",SOURCE!$Y$2-LEN(SOURCE!J427)), "")&amp;
" | "&amp; IF(SOURCE!$X$2-LEN(SOURCE!I427) &gt;= 0, REPT(" ",SOURCE!$X$2-LEN(SOURCE!I427)), "")&amp;
      SOURCE!K427&amp;      IF(SOURCE!$Y$2-LEN(SOURCE!K427) &gt;= 0, REPT(" ",SOURCE!$Z$2-LEN(SOURCE!K427)), "")&amp;
" | "&amp; SOURCE!L427&amp;      IF(SOURCE!$AB$2-LEN(SOURCE!L427) &gt;= 0, REPT(" ",SOURCE!$AB$2-LEN(SOURCE!L427)), "")&amp;
" | "&amp; SOURCE!M427&amp;      IF(SOURCE!$AC$2-LEN(SOURCE!M427) &gt;= 0, REPT(" ",SOURCE!$AC$2-LEN(SOURCE!M427)),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133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IF(SOURCE!$R$2-LEN(SOURCE!C428) &gt;= 0, REPT(" ",SOURCE!$R$2-LEN(SOURCE!C428)), "")&amp;
      SOURCE!D428&amp;", "&amp; IF(SOURCE!$S$2-LEN(SOURCE!D428) &gt;= 0, REPT(" ",SOURCE!$S$2-LEN(SOURCE!D428)), "")&amp;
      SOURCE!E428&amp;", "&amp; IF(SOURCE!$T$2-LEN(SOURCE!E428) &gt;=0, REPT(" ",SOURCE!$T$2-LEN(SOURCE!E428)), "")&amp;
      SOURCE!F428&amp;", "&amp; IF(SOURCE!$U$2-LEN(SOURCE!F428) &gt;= 0, REPT(" ",SOURCE!$U$2-LEN(SOURCE!F428)+2), "")&amp;"("&amp;
      SUBSTITUTE(TEXT(SOURCE!G428,"??0"),"  ","")&amp;" &lt;&lt; TAM_MAX_BITS) |"&amp; IF(SOURCE!$V$2-3 &gt;= 0, REPT(" ",MAX(1,SOURCE!$V$2-5+4+1-1-LEN(  IF(ISTEXT(SOURCE!H428),SOURCE!H428,  SUBSTITUTE(SUBSTITUTE(TEXT(SOURCE!H428,"????0"),"  ","")," ",""))   ))), "")&amp;
       IF(ISTEXT(SOURCE!H428),SOURCE!H428, SUBSTITUTE(SUBSTITUTE(TEXT(SOURCE!H428,"????0"),"  ","")," ",""))   &amp;","&amp; IF(SOURCE!$W$2-3 &gt;= 0, REPT(" ",SOURCE!$W$2-3-5), "")&amp;
      SOURCE!I428&amp;
" | "&amp; IF(SOURCE!$X$2-LEN(SOURCE!I428) &gt;= 0, REPT(" ",SOURCE!$X$2-LEN(SOURCE!I428)), "")&amp;
      SOURCE!J428&amp;      IF(SOURCE!$Y$2-LEN(SOURCE!J428) &gt;= 0, REPT(" ",SOURCE!$Y$2-LEN(SOURCE!J428)), "")&amp;
" | "&amp; IF(SOURCE!$X$2-LEN(SOURCE!I428) &gt;= 0, REPT(" ",SOURCE!$X$2-LEN(SOURCE!I428)), "")&amp;
      SOURCE!K428&amp;      IF(SOURCE!$Y$2-LEN(SOURCE!K428) &gt;= 0, REPT(" ",SOURCE!$Z$2-LEN(SOURCE!K428)), "")&amp;
" | "&amp; SOURCE!L428&amp;      IF(SOURCE!$AB$2-LEN(SOURCE!L428) &gt;= 0, REPT(" ",SOURCE!$AB$2-LEN(SOURCE!L428)), "")&amp;
" | "&amp; SOURCE!M428&amp;      IF(SOURCE!$AC$2-LEN(SOURCE!M428) &gt;= 0, REPT(" ",SOURCE!$AC$2-LEN(SOURCE!M428)),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133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IF(SOURCE!$R$2-LEN(SOURCE!C429) &gt;= 0, REPT(" ",SOURCE!$R$2-LEN(SOURCE!C429)), "")&amp;
      SOURCE!D429&amp;", "&amp; IF(SOURCE!$S$2-LEN(SOURCE!D429) &gt;= 0, REPT(" ",SOURCE!$S$2-LEN(SOURCE!D429)), "")&amp;
      SOURCE!E429&amp;", "&amp; IF(SOURCE!$T$2-LEN(SOURCE!E429) &gt;=0, REPT(" ",SOURCE!$T$2-LEN(SOURCE!E429)), "")&amp;
      SOURCE!F429&amp;", "&amp; IF(SOURCE!$U$2-LEN(SOURCE!F429) &gt;= 0, REPT(" ",SOURCE!$U$2-LEN(SOURCE!F429)+2), "")&amp;"("&amp;
      SUBSTITUTE(TEXT(SOURCE!G429,"??0"),"  ","")&amp;" &lt;&lt; TAM_MAX_BITS) |"&amp; IF(SOURCE!$V$2-3 &gt;= 0, REPT(" ",MAX(1,SOURCE!$V$2-5+4+1-1-LEN(  IF(ISTEXT(SOURCE!H429),SOURCE!H429,  SUBSTITUTE(SUBSTITUTE(TEXT(SOURCE!H429,"????0"),"  ","")," ",""))   ))), "")&amp;
       IF(ISTEXT(SOURCE!H429),SOURCE!H429, SUBSTITUTE(SUBSTITUTE(TEXT(SOURCE!H429,"????0"),"  ","")," ",""))   &amp;","&amp; IF(SOURCE!$W$2-3 &gt;= 0, REPT(" ",SOURCE!$W$2-3-5), "")&amp;
      SOURCE!I429&amp;
" | "&amp; IF(SOURCE!$X$2-LEN(SOURCE!I429) &gt;= 0, REPT(" ",SOURCE!$X$2-LEN(SOURCE!I429)), "")&amp;
      SOURCE!J429&amp;      IF(SOURCE!$Y$2-LEN(SOURCE!J429) &gt;= 0, REPT(" ",SOURCE!$Y$2-LEN(SOURCE!J429)), "")&amp;
" | "&amp; IF(SOURCE!$X$2-LEN(SOURCE!I429) &gt;= 0, REPT(" ",SOURCE!$X$2-LEN(SOURCE!I429)), "")&amp;
      SOURCE!K429&amp;      IF(SOURCE!$Y$2-LEN(SOURCE!K429) &gt;= 0, REPT(" ",SOURCE!$Z$2-LEN(SOURCE!K429)), "")&amp;
" | "&amp; SOURCE!L429&amp;      IF(SOURCE!$AB$2-LEN(SOURCE!L429) &gt;= 0, REPT(" ",SOURCE!$AB$2-LEN(SOURCE!L429)), "")&amp;
" | "&amp; SOURCE!M429&amp;      IF(SOURCE!$AC$2-LEN(SOURCE!M429) &gt;= 0, REPT(" ",SOURCE!$AC$2-LEN(SOURCE!M429)),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133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IF(SOURCE!$R$2-LEN(SOURCE!C430) &gt;= 0, REPT(" ",SOURCE!$R$2-LEN(SOURCE!C430)), "")&amp;
      SOURCE!D430&amp;", "&amp; IF(SOURCE!$S$2-LEN(SOURCE!D430) &gt;= 0, REPT(" ",SOURCE!$S$2-LEN(SOURCE!D430)), "")&amp;
      SOURCE!E430&amp;", "&amp; IF(SOURCE!$T$2-LEN(SOURCE!E430) &gt;=0, REPT(" ",SOURCE!$T$2-LEN(SOURCE!E430)), "")&amp;
      SOURCE!F430&amp;", "&amp; IF(SOURCE!$U$2-LEN(SOURCE!F430) &gt;= 0, REPT(" ",SOURCE!$U$2-LEN(SOURCE!F430)+2), "")&amp;"("&amp;
      SUBSTITUTE(TEXT(SOURCE!G430,"??0"),"  ","")&amp;" &lt;&lt; TAM_MAX_BITS) |"&amp; IF(SOURCE!$V$2-3 &gt;= 0, REPT(" ",MAX(1,SOURCE!$V$2-5+4+1-1-LEN(  IF(ISTEXT(SOURCE!H430),SOURCE!H430,  SUBSTITUTE(SUBSTITUTE(TEXT(SOURCE!H430,"????0"),"  ","")," ",""))   ))), "")&amp;
       IF(ISTEXT(SOURCE!H430),SOURCE!H430, SUBSTITUTE(SUBSTITUTE(TEXT(SOURCE!H430,"????0"),"  ","")," ",""))   &amp;","&amp; IF(SOURCE!$W$2-3 &gt;= 0, REPT(" ",SOURCE!$W$2-3-5), "")&amp;
      SOURCE!I430&amp;
" | "&amp; IF(SOURCE!$X$2-LEN(SOURCE!I430) &gt;= 0, REPT(" ",SOURCE!$X$2-LEN(SOURCE!I430)), "")&amp;
      SOURCE!J430&amp;      IF(SOURCE!$Y$2-LEN(SOURCE!J430) &gt;= 0, REPT(" ",SOURCE!$Y$2-LEN(SOURCE!J430)), "")&amp;
" | "&amp; IF(SOURCE!$X$2-LEN(SOURCE!I430) &gt;= 0, REPT(" ",SOURCE!$X$2-LEN(SOURCE!I430)), "")&amp;
      SOURCE!K430&amp;      IF(SOURCE!$Y$2-LEN(SOURCE!K430) &gt;= 0, REPT(" ",SOURCE!$Z$2-LEN(SOURCE!K430)), "")&amp;
" | "&amp; SOURCE!L430&amp;      IF(SOURCE!$AB$2-LEN(SOURCE!L430) &gt;= 0, REPT(" ",SOURCE!$AB$2-LEN(SOURCE!L430)), "")&amp;
" | "&amp; SOURCE!M430&amp;      IF(SOURCE!$AC$2-LEN(SOURCE!M430) &gt;= 0, REPT(" ",SOURCE!$AC$2-LEN(SOURCE!M430)),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133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IF(SOURCE!$R$2-LEN(SOURCE!C431) &gt;= 0, REPT(" ",SOURCE!$R$2-LEN(SOURCE!C431)), "")&amp;
      SOURCE!D431&amp;", "&amp; IF(SOURCE!$S$2-LEN(SOURCE!D431) &gt;= 0, REPT(" ",SOURCE!$S$2-LEN(SOURCE!D431)), "")&amp;
      SOURCE!E431&amp;", "&amp; IF(SOURCE!$T$2-LEN(SOURCE!E431) &gt;=0, REPT(" ",SOURCE!$T$2-LEN(SOURCE!E431)), "")&amp;
      SOURCE!F431&amp;", "&amp; IF(SOURCE!$U$2-LEN(SOURCE!F431) &gt;= 0, REPT(" ",SOURCE!$U$2-LEN(SOURCE!F431)+2), "")&amp;"("&amp;
      SUBSTITUTE(TEXT(SOURCE!G431,"??0"),"  ","")&amp;" &lt;&lt; TAM_MAX_BITS) |"&amp; IF(SOURCE!$V$2-3 &gt;= 0, REPT(" ",MAX(1,SOURCE!$V$2-5+4+1-1-LEN(  IF(ISTEXT(SOURCE!H431),SOURCE!H431,  SUBSTITUTE(SUBSTITUTE(TEXT(SOURCE!H431,"????0"),"  ","")," ",""))   ))), "")&amp;
       IF(ISTEXT(SOURCE!H431),SOURCE!H431, SUBSTITUTE(SUBSTITUTE(TEXT(SOURCE!H431,"????0"),"  ","")," ",""))   &amp;","&amp; IF(SOURCE!$W$2-3 &gt;= 0, REPT(" ",SOURCE!$W$2-3-5), "")&amp;
      SOURCE!I431&amp;
" | "&amp; IF(SOURCE!$X$2-LEN(SOURCE!I431) &gt;= 0, REPT(" ",SOURCE!$X$2-LEN(SOURCE!I431)), "")&amp;
      SOURCE!J431&amp;      IF(SOURCE!$Y$2-LEN(SOURCE!J431) &gt;= 0, REPT(" ",SOURCE!$Y$2-LEN(SOURCE!J431)), "")&amp;
" | "&amp; IF(SOURCE!$X$2-LEN(SOURCE!I431) &gt;= 0, REPT(" ",SOURCE!$X$2-LEN(SOURCE!I431)), "")&amp;
      SOURCE!K431&amp;      IF(SOURCE!$Y$2-LEN(SOURCE!K431) &gt;= 0, REPT(" ",SOURCE!$Z$2-LEN(SOURCE!K431)), "")&amp;
" | "&amp; SOURCE!L431&amp;      IF(SOURCE!$AB$2-LEN(SOURCE!L431) &gt;= 0, REPT(" ",SOURCE!$AB$2-LEN(SOURCE!L431)), "")&amp;
" | "&amp; SOURCE!M431&amp;      IF(SOURCE!$AC$2-LEN(SOURCE!M431) &gt;= 0, REPT(" ",SOURCE!$AC$2-LEN(SOURCE!M431)),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133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IF(SOURCE!$R$2-LEN(SOURCE!C432) &gt;= 0, REPT(" ",SOURCE!$R$2-LEN(SOURCE!C432)), "")&amp;
      SOURCE!D432&amp;", "&amp; IF(SOURCE!$S$2-LEN(SOURCE!D432) &gt;= 0, REPT(" ",SOURCE!$S$2-LEN(SOURCE!D432)), "")&amp;
      SOURCE!E432&amp;", "&amp; IF(SOURCE!$T$2-LEN(SOURCE!E432) &gt;=0, REPT(" ",SOURCE!$T$2-LEN(SOURCE!E432)), "")&amp;
      SOURCE!F432&amp;", "&amp; IF(SOURCE!$U$2-LEN(SOURCE!F432) &gt;= 0, REPT(" ",SOURCE!$U$2-LEN(SOURCE!F432)+2), "")&amp;"("&amp;
      SUBSTITUTE(TEXT(SOURCE!G432,"??0"),"  ","")&amp;" &lt;&lt; TAM_MAX_BITS) |"&amp; IF(SOURCE!$V$2-3 &gt;= 0, REPT(" ",MAX(1,SOURCE!$V$2-5+4+1-1-LEN(  IF(ISTEXT(SOURCE!H432),SOURCE!H432,  SUBSTITUTE(SUBSTITUTE(TEXT(SOURCE!H432,"????0"),"  ","")," ",""))   ))), "")&amp;
       IF(ISTEXT(SOURCE!H432),SOURCE!H432, SUBSTITUTE(SUBSTITUTE(TEXT(SOURCE!H432,"????0"),"  ","")," ",""))   &amp;","&amp; IF(SOURCE!$W$2-3 &gt;= 0, REPT(" ",SOURCE!$W$2-3-5), "")&amp;
      SOURCE!I432&amp;
" | "&amp; IF(SOURCE!$X$2-LEN(SOURCE!I432) &gt;= 0, REPT(" ",SOURCE!$X$2-LEN(SOURCE!I432)), "")&amp;
      SOURCE!J432&amp;      IF(SOURCE!$Y$2-LEN(SOURCE!J432) &gt;= 0, REPT(" ",SOURCE!$Y$2-LEN(SOURCE!J432)), "")&amp;
" | "&amp; IF(SOURCE!$X$2-LEN(SOURCE!I432) &gt;= 0, REPT(" ",SOURCE!$X$2-LEN(SOURCE!I432)), "")&amp;
      SOURCE!K432&amp;      IF(SOURCE!$Y$2-LEN(SOURCE!K432) &gt;= 0, REPT(" ",SOURCE!$Z$2-LEN(SOURCE!K432)), "")&amp;
" | "&amp; SOURCE!L432&amp;      IF(SOURCE!$AB$2-LEN(SOURCE!L432) &gt;= 0, REPT(" ",SOURCE!$AB$2-LEN(SOURCE!L432)), "")&amp;
" | "&amp; SOURCE!M432&amp;      IF(SOURCE!$AC$2-LEN(SOURCE!M432) &gt;= 0, REPT(" ",SOURCE!$AC$2-LEN(SOURCE!M432)),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133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IF(SOURCE!$R$2-LEN(SOURCE!C433) &gt;= 0, REPT(" ",SOURCE!$R$2-LEN(SOURCE!C433)), "")&amp;
      SOURCE!D433&amp;", "&amp; IF(SOURCE!$S$2-LEN(SOURCE!D433) &gt;= 0, REPT(" ",SOURCE!$S$2-LEN(SOURCE!D433)), "")&amp;
      SOURCE!E433&amp;", "&amp; IF(SOURCE!$T$2-LEN(SOURCE!E433) &gt;=0, REPT(" ",SOURCE!$T$2-LEN(SOURCE!E433)), "")&amp;
      SOURCE!F433&amp;", "&amp; IF(SOURCE!$U$2-LEN(SOURCE!F433) &gt;= 0, REPT(" ",SOURCE!$U$2-LEN(SOURCE!F433)+2), "")&amp;"("&amp;
      SUBSTITUTE(TEXT(SOURCE!G433,"??0"),"  ","")&amp;" &lt;&lt; TAM_MAX_BITS) |"&amp; IF(SOURCE!$V$2-3 &gt;= 0, REPT(" ",MAX(1,SOURCE!$V$2-5+4+1-1-LEN(  IF(ISTEXT(SOURCE!H433),SOURCE!H433,  SUBSTITUTE(SUBSTITUTE(TEXT(SOURCE!H433,"????0"),"  ","")," ",""))   ))), "")&amp;
       IF(ISTEXT(SOURCE!H433),SOURCE!H433, SUBSTITUTE(SUBSTITUTE(TEXT(SOURCE!H433,"????0"),"  ","")," ",""))   &amp;","&amp; IF(SOURCE!$W$2-3 &gt;= 0, REPT(" ",SOURCE!$W$2-3-5), "")&amp;
      SOURCE!I433&amp;
" | "&amp; IF(SOURCE!$X$2-LEN(SOURCE!I433) &gt;= 0, REPT(" ",SOURCE!$X$2-LEN(SOURCE!I433)), "")&amp;
      SOURCE!J433&amp;      IF(SOURCE!$Y$2-LEN(SOURCE!J433) &gt;= 0, REPT(" ",SOURCE!$Y$2-LEN(SOURCE!J433)), "")&amp;
" | "&amp; IF(SOURCE!$X$2-LEN(SOURCE!I433) &gt;= 0, REPT(" ",SOURCE!$X$2-LEN(SOURCE!I433)), "")&amp;
      SOURCE!K433&amp;      IF(SOURCE!$Y$2-LEN(SOURCE!K433) &gt;= 0, REPT(" ",SOURCE!$Z$2-LEN(SOURCE!K433)), "")&amp;
" | "&amp; SOURCE!L433&amp;      IF(SOURCE!$AB$2-LEN(SOURCE!L433) &gt;= 0, REPT(" ",SOURCE!$AB$2-LEN(SOURCE!L433)), "")&amp;
" | "&amp; SOURCE!M433&amp;      IF(SOURCE!$AC$2-LEN(SOURCE!M433) &gt;= 0, REPT(" ",SOURCE!$AC$2-LEN(SOURCE!M433)),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133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IF(SOURCE!$R$2-LEN(SOURCE!C434) &gt;= 0, REPT(" ",SOURCE!$R$2-LEN(SOURCE!C434)), "")&amp;
      SOURCE!D434&amp;", "&amp; IF(SOURCE!$S$2-LEN(SOURCE!D434) &gt;= 0, REPT(" ",SOURCE!$S$2-LEN(SOURCE!D434)), "")&amp;
      SOURCE!E434&amp;", "&amp; IF(SOURCE!$T$2-LEN(SOURCE!E434) &gt;=0, REPT(" ",SOURCE!$T$2-LEN(SOURCE!E434)), "")&amp;
      SOURCE!F434&amp;", "&amp; IF(SOURCE!$U$2-LEN(SOURCE!F434) &gt;= 0, REPT(" ",SOURCE!$U$2-LEN(SOURCE!F434)+2), "")&amp;"("&amp;
      SUBSTITUTE(TEXT(SOURCE!G434,"??0"),"  ","")&amp;" &lt;&lt; TAM_MAX_BITS) |"&amp; IF(SOURCE!$V$2-3 &gt;= 0, REPT(" ",MAX(1,SOURCE!$V$2-5+4+1-1-LEN(  IF(ISTEXT(SOURCE!H434),SOURCE!H434,  SUBSTITUTE(SUBSTITUTE(TEXT(SOURCE!H434,"????0"),"  ","")," ",""))   ))), "")&amp;
       IF(ISTEXT(SOURCE!H434),SOURCE!H434, SUBSTITUTE(SUBSTITUTE(TEXT(SOURCE!H434,"????0"),"  ","")," ",""))   &amp;","&amp; IF(SOURCE!$W$2-3 &gt;= 0, REPT(" ",SOURCE!$W$2-3-5), "")&amp;
      SOURCE!I434&amp;
" | "&amp; IF(SOURCE!$X$2-LEN(SOURCE!I434) &gt;= 0, REPT(" ",SOURCE!$X$2-LEN(SOURCE!I434)), "")&amp;
      SOURCE!J434&amp;      IF(SOURCE!$Y$2-LEN(SOURCE!J434) &gt;= 0, REPT(" ",SOURCE!$Y$2-LEN(SOURCE!J434)), "")&amp;
" | "&amp; IF(SOURCE!$X$2-LEN(SOURCE!I434) &gt;= 0, REPT(" ",SOURCE!$X$2-LEN(SOURCE!I434)), "")&amp;
      SOURCE!K434&amp;      IF(SOURCE!$Y$2-LEN(SOURCE!K434) &gt;= 0, REPT(" ",SOURCE!$Z$2-LEN(SOURCE!K434)), "")&amp;
" | "&amp; SOURCE!L434&amp;      IF(SOURCE!$AB$2-LEN(SOURCE!L434) &gt;= 0, REPT(" ",SOURCE!$AB$2-LEN(SOURCE!L434)), "")&amp;
" | "&amp; SOURCE!M434&amp;      IF(SOURCE!$AC$2-LEN(SOURCE!M434) &gt;= 0, REPT(" ",SOURCE!$AC$2-LEN(SOURCE!M434)),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133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IF(SOURCE!$R$2-LEN(SOURCE!C435) &gt;= 0, REPT(" ",SOURCE!$R$2-LEN(SOURCE!C435)), "")&amp;
      SOURCE!D435&amp;", "&amp; IF(SOURCE!$S$2-LEN(SOURCE!D435) &gt;= 0, REPT(" ",SOURCE!$S$2-LEN(SOURCE!D435)), "")&amp;
      SOURCE!E435&amp;", "&amp; IF(SOURCE!$T$2-LEN(SOURCE!E435) &gt;=0, REPT(" ",SOURCE!$T$2-LEN(SOURCE!E435)), "")&amp;
      SOURCE!F435&amp;", "&amp; IF(SOURCE!$U$2-LEN(SOURCE!F435) &gt;= 0, REPT(" ",SOURCE!$U$2-LEN(SOURCE!F435)+2), "")&amp;"("&amp;
      SUBSTITUTE(TEXT(SOURCE!G435,"??0"),"  ","")&amp;" &lt;&lt; TAM_MAX_BITS) |"&amp; IF(SOURCE!$V$2-3 &gt;= 0, REPT(" ",MAX(1,SOURCE!$V$2-5+4+1-1-LEN(  IF(ISTEXT(SOURCE!H435),SOURCE!H435,  SUBSTITUTE(SUBSTITUTE(TEXT(SOURCE!H435,"????0"),"  ","")," ",""))   ))), "")&amp;
       IF(ISTEXT(SOURCE!H435),SOURCE!H435, SUBSTITUTE(SUBSTITUTE(TEXT(SOURCE!H435,"????0"),"  ","")," ",""))   &amp;","&amp; IF(SOURCE!$W$2-3 &gt;= 0, REPT(" ",SOURCE!$W$2-3-5), "")&amp;
      SOURCE!I435&amp;
" | "&amp; IF(SOURCE!$X$2-LEN(SOURCE!I435) &gt;= 0, REPT(" ",SOURCE!$X$2-LEN(SOURCE!I435)), "")&amp;
      SOURCE!J435&amp;      IF(SOURCE!$Y$2-LEN(SOURCE!J435) &gt;= 0, REPT(" ",SOURCE!$Y$2-LEN(SOURCE!J435)), "")&amp;
" | "&amp; IF(SOURCE!$X$2-LEN(SOURCE!I435) &gt;= 0, REPT(" ",SOURCE!$X$2-LEN(SOURCE!I435)), "")&amp;
      SOURCE!K435&amp;      IF(SOURCE!$Y$2-LEN(SOURCE!K435) &gt;= 0, REPT(" ",SOURCE!$Z$2-LEN(SOURCE!K435)), "")&amp;
" | "&amp; SOURCE!L435&amp;      IF(SOURCE!$AB$2-LEN(SOURCE!L435) &gt;= 0, REPT(" ",SOURCE!$AB$2-LEN(SOURCE!L435)), "")&amp;
" | "&amp; SOURCE!M435&amp;      IF(SOURCE!$AC$2-LEN(SOURCE!M435) &gt;= 0, REPT(" ",SOURCE!$AC$2-LEN(SOURCE!M435)),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133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IF(SOURCE!$R$2-LEN(SOURCE!C436) &gt;= 0, REPT(" ",SOURCE!$R$2-LEN(SOURCE!C436)), "")&amp;
      SOURCE!D436&amp;", "&amp; IF(SOURCE!$S$2-LEN(SOURCE!D436) &gt;= 0, REPT(" ",SOURCE!$S$2-LEN(SOURCE!D436)), "")&amp;
      SOURCE!E436&amp;", "&amp; IF(SOURCE!$T$2-LEN(SOURCE!E436) &gt;=0, REPT(" ",SOURCE!$T$2-LEN(SOURCE!E436)), "")&amp;
      SOURCE!F436&amp;", "&amp; IF(SOURCE!$U$2-LEN(SOURCE!F436) &gt;= 0, REPT(" ",SOURCE!$U$2-LEN(SOURCE!F436)+2), "")&amp;"("&amp;
      SUBSTITUTE(TEXT(SOURCE!G436,"??0"),"  ","")&amp;" &lt;&lt; TAM_MAX_BITS) |"&amp; IF(SOURCE!$V$2-3 &gt;= 0, REPT(" ",MAX(1,SOURCE!$V$2-5+4+1-1-LEN(  IF(ISTEXT(SOURCE!H436),SOURCE!H436,  SUBSTITUTE(SUBSTITUTE(TEXT(SOURCE!H436,"????0"),"  ","")," ",""))   ))), "")&amp;
       IF(ISTEXT(SOURCE!H436),SOURCE!H436, SUBSTITUTE(SUBSTITUTE(TEXT(SOURCE!H436,"????0"),"  ","")," ",""))   &amp;","&amp; IF(SOURCE!$W$2-3 &gt;= 0, REPT(" ",SOURCE!$W$2-3-5), "")&amp;
      SOURCE!I436&amp;
" | "&amp; IF(SOURCE!$X$2-LEN(SOURCE!I436) &gt;= 0, REPT(" ",SOURCE!$X$2-LEN(SOURCE!I436)), "")&amp;
      SOURCE!J436&amp;      IF(SOURCE!$Y$2-LEN(SOURCE!J436) &gt;= 0, REPT(" ",SOURCE!$Y$2-LEN(SOURCE!J436)), "")&amp;
" | "&amp; IF(SOURCE!$X$2-LEN(SOURCE!I436) &gt;= 0, REPT(" ",SOURCE!$X$2-LEN(SOURCE!I436)), "")&amp;
      SOURCE!K436&amp;      IF(SOURCE!$Y$2-LEN(SOURCE!K436) &gt;= 0, REPT(" ",SOURCE!$Z$2-LEN(SOURCE!K436)), "")&amp;
" | "&amp; SOURCE!L436&amp;      IF(SOURCE!$AB$2-LEN(SOURCE!L436) &gt;= 0, REPT(" ",SOURCE!$AB$2-LEN(SOURCE!L436)), "")&amp;
" | "&amp; SOURCE!M436&amp;      IF(SOURCE!$AC$2-LEN(SOURCE!M436) &gt;= 0, REPT(" ",SOURCE!$AC$2-LEN(SOURCE!M436)),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133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IF(SOURCE!$R$2-LEN(SOURCE!C437) &gt;= 0, REPT(" ",SOURCE!$R$2-LEN(SOURCE!C437)), "")&amp;
      SOURCE!D437&amp;", "&amp; IF(SOURCE!$S$2-LEN(SOURCE!D437) &gt;= 0, REPT(" ",SOURCE!$S$2-LEN(SOURCE!D437)), "")&amp;
      SOURCE!E437&amp;", "&amp; IF(SOURCE!$T$2-LEN(SOURCE!E437) &gt;=0, REPT(" ",SOURCE!$T$2-LEN(SOURCE!E437)), "")&amp;
      SOURCE!F437&amp;", "&amp; IF(SOURCE!$U$2-LEN(SOURCE!F437) &gt;= 0, REPT(" ",SOURCE!$U$2-LEN(SOURCE!F437)+2), "")&amp;"("&amp;
      SUBSTITUTE(TEXT(SOURCE!G437,"??0"),"  ","")&amp;" &lt;&lt; TAM_MAX_BITS) |"&amp; IF(SOURCE!$V$2-3 &gt;= 0, REPT(" ",MAX(1,SOURCE!$V$2-5+4+1-1-LEN(  IF(ISTEXT(SOURCE!H437),SOURCE!H437,  SUBSTITUTE(SUBSTITUTE(TEXT(SOURCE!H437,"????0"),"  ","")," ",""))   ))), "")&amp;
       IF(ISTEXT(SOURCE!H437),SOURCE!H437, SUBSTITUTE(SUBSTITUTE(TEXT(SOURCE!H437,"????0"),"  ","")," ",""))   &amp;","&amp; IF(SOURCE!$W$2-3 &gt;= 0, REPT(" ",SOURCE!$W$2-3-5), "")&amp;
      SOURCE!I437&amp;
" | "&amp; IF(SOURCE!$X$2-LEN(SOURCE!I437) &gt;= 0, REPT(" ",SOURCE!$X$2-LEN(SOURCE!I437)), "")&amp;
      SOURCE!J437&amp;      IF(SOURCE!$Y$2-LEN(SOURCE!J437) &gt;= 0, REPT(" ",SOURCE!$Y$2-LEN(SOURCE!J437)), "")&amp;
" | "&amp; IF(SOURCE!$X$2-LEN(SOURCE!I437) &gt;= 0, REPT(" ",SOURCE!$X$2-LEN(SOURCE!I437)), "")&amp;
      SOURCE!K437&amp;      IF(SOURCE!$Y$2-LEN(SOURCE!K437) &gt;= 0, REPT(" ",SOURCE!$Z$2-LEN(SOURCE!K437)), "")&amp;
" | "&amp; SOURCE!L437&amp;      IF(SOURCE!$AB$2-LEN(SOURCE!L437) &gt;= 0, REPT(" ",SOURCE!$AB$2-LEN(SOURCE!L437)), "")&amp;
" | "&amp; SOURCE!M437&amp;      IF(SOURCE!$AC$2-LEN(SOURCE!M437) &gt;= 0, REPT(" ",SOURCE!$AC$2-LEN(SOURCE!M437)),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133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IF(SOURCE!$R$2-LEN(SOURCE!C438) &gt;= 0, REPT(" ",SOURCE!$R$2-LEN(SOURCE!C438)), "")&amp;
      SOURCE!D438&amp;", "&amp; IF(SOURCE!$S$2-LEN(SOURCE!D438) &gt;= 0, REPT(" ",SOURCE!$S$2-LEN(SOURCE!D438)), "")&amp;
      SOURCE!E438&amp;", "&amp; IF(SOURCE!$T$2-LEN(SOURCE!E438) &gt;=0, REPT(" ",SOURCE!$T$2-LEN(SOURCE!E438)), "")&amp;
      SOURCE!F438&amp;", "&amp; IF(SOURCE!$U$2-LEN(SOURCE!F438) &gt;= 0, REPT(" ",SOURCE!$U$2-LEN(SOURCE!F438)+2), "")&amp;"("&amp;
      SUBSTITUTE(TEXT(SOURCE!G438,"??0"),"  ","")&amp;" &lt;&lt; TAM_MAX_BITS) |"&amp; IF(SOURCE!$V$2-3 &gt;= 0, REPT(" ",MAX(1,SOURCE!$V$2-5+4+1-1-LEN(  IF(ISTEXT(SOURCE!H438),SOURCE!H438,  SUBSTITUTE(SUBSTITUTE(TEXT(SOURCE!H438,"????0"),"  ","")," ",""))   ))), "")&amp;
       IF(ISTEXT(SOURCE!H438),SOURCE!H438, SUBSTITUTE(SUBSTITUTE(TEXT(SOURCE!H438,"????0"),"  ","")," ",""))   &amp;","&amp; IF(SOURCE!$W$2-3 &gt;= 0, REPT(" ",SOURCE!$W$2-3-5), "")&amp;
      SOURCE!I438&amp;
" | "&amp; IF(SOURCE!$X$2-LEN(SOURCE!I438) &gt;= 0, REPT(" ",SOURCE!$X$2-LEN(SOURCE!I438)), "")&amp;
      SOURCE!J438&amp;      IF(SOURCE!$Y$2-LEN(SOURCE!J438) &gt;= 0, REPT(" ",SOURCE!$Y$2-LEN(SOURCE!J438)), "")&amp;
" | "&amp; IF(SOURCE!$X$2-LEN(SOURCE!I438) &gt;= 0, REPT(" ",SOURCE!$X$2-LEN(SOURCE!I438)), "")&amp;
      SOURCE!K438&amp;      IF(SOURCE!$Y$2-LEN(SOURCE!K438) &gt;= 0, REPT(" ",SOURCE!$Z$2-LEN(SOURCE!K438)), "")&amp;
" | "&amp; SOURCE!L438&amp;      IF(SOURCE!$AB$2-LEN(SOURCE!L438) &gt;= 0, REPT(" ",SOURCE!$AB$2-LEN(SOURCE!L438)), "")&amp;
" | "&amp; SOURCE!M438&amp;      IF(SOURCE!$AC$2-LEN(SOURCE!M438) &gt;= 0, REPT(" ",SOURCE!$AC$2-LEN(SOURCE!M438)),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133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IF(SOURCE!$R$2-LEN(SOURCE!C439) &gt;= 0, REPT(" ",SOURCE!$R$2-LEN(SOURCE!C439)), "")&amp;
      SOURCE!D439&amp;", "&amp; IF(SOURCE!$S$2-LEN(SOURCE!D439) &gt;= 0, REPT(" ",SOURCE!$S$2-LEN(SOURCE!D439)), "")&amp;
      SOURCE!E439&amp;", "&amp; IF(SOURCE!$T$2-LEN(SOURCE!E439) &gt;=0, REPT(" ",SOURCE!$T$2-LEN(SOURCE!E439)), "")&amp;
      SOURCE!F439&amp;", "&amp; IF(SOURCE!$U$2-LEN(SOURCE!F439) &gt;= 0, REPT(" ",SOURCE!$U$2-LEN(SOURCE!F439)+2), "")&amp;"("&amp;
      SUBSTITUTE(TEXT(SOURCE!G439,"??0"),"  ","")&amp;" &lt;&lt; TAM_MAX_BITS) |"&amp; IF(SOURCE!$V$2-3 &gt;= 0, REPT(" ",MAX(1,SOURCE!$V$2-5+4+1-1-LEN(  IF(ISTEXT(SOURCE!H439),SOURCE!H439,  SUBSTITUTE(SUBSTITUTE(TEXT(SOURCE!H439,"????0"),"  ","")," ",""))   ))), "")&amp;
       IF(ISTEXT(SOURCE!H439),SOURCE!H439, SUBSTITUTE(SUBSTITUTE(TEXT(SOURCE!H439,"????0"),"  ","")," ",""))   &amp;","&amp; IF(SOURCE!$W$2-3 &gt;= 0, REPT(" ",SOURCE!$W$2-3-5), "")&amp;
      SOURCE!I439&amp;
" | "&amp; IF(SOURCE!$X$2-LEN(SOURCE!I439) &gt;= 0, REPT(" ",SOURCE!$X$2-LEN(SOURCE!I439)), "")&amp;
      SOURCE!J439&amp;      IF(SOURCE!$Y$2-LEN(SOURCE!J439) &gt;= 0, REPT(" ",SOURCE!$Y$2-LEN(SOURCE!J439)), "")&amp;
" | "&amp; IF(SOURCE!$X$2-LEN(SOURCE!I439) &gt;= 0, REPT(" ",SOURCE!$X$2-LEN(SOURCE!I439)), "")&amp;
      SOURCE!K439&amp;      IF(SOURCE!$Y$2-LEN(SOURCE!K439) &gt;= 0, REPT(" ",SOURCE!$Z$2-LEN(SOURCE!K439)), "")&amp;
" | "&amp; SOURCE!L439&amp;      IF(SOURCE!$AB$2-LEN(SOURCE!L439) &gt;= 0, REPT(" ",SOURCE!$AB$2-LEN(SOURCE!L439)), "")&amp;
" | "&amp; SOURCE!M439&amp;      IF(SOURCE!$AC$2-LEN(SOURCE!M439) &gt;= 0, REPT(" ",SOURCE!$AC$2-LEN(SOURCE!M439)),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133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IF(SOURCE!$R$2-LEN(SOURCE!C440) &gt;= 0, REPT(" ",SOURCE!$R$2-LEN(SOURCE!C440)), "")&amp;
      SOURCE!D440&amp;", "&amp; IF(SOURCE!$S$2-LEN(SOURCE!D440) &gt;= 0, REPT(" ",SOURCE!$S$2-LEN(SOURCE!D440)), "")&amp;
      SOURCE!E440&amp;", "&amp; IF(SOURCE!$T$2-LEN(SOURCE!E440) &gt;=0, REPT(" ",SOURCE!$T$2-LEN(SOURCE!E440)), "")&amp;
      SOURCE!F440&amp;", "&amp; IF(SOURCE!$U$2-LEN(SOURCE!F440) &gt;= 0, REPT(" ",SOURCE!$U$2-LEN(SOURCE!F440)+2), "")&amp;"("&amp;
      SUBSTITUTE(TEXT(SOURCE!G440,"??0"),"  ","")&amp;" &lt;&lt; TAM_MAX_BITS) |"&amp; IF(SOURCE!$V$2-3 &gt;= 0, REPT(" ",MAX(1,SOURCE!$V$2-5+4+1-1-LEN(  IF(ISTEXT(SOURCE!H440),SOURCE!H440,  SUBSTITUTE(SUBSTITUTE(TEXT(SOURCE!H440,"????0"),"  ","")," ",""))   ))), "")&amp;
       IF(ISTEXT(SOURCE!H440),SOURCE!H440, SUBSTITUTE(SUBSTITUTE(TEXT(SOURCE!H440,"????0"),"  ","")," ",""))   &amp;","&amp; IF(SOURCE!$W$2-3 &gt;= 0, REPT(" ",SOURCE!$W$2-3-5), "")&amp;
      SOURCE!I440&amp;
" | "&amp; IF(SOURCE!$X$2-LEN(SOURCE!I440) &gt;= 0, REPT(" ",SOURCE!$X$2-LEN(SOURCE!I440)), "")&amp;
      SOURCE!J440&amp;      IF(SOURCE!$Y$2-LEN(SOURCE!J440) &gt;= 0, REPT(" ",SOURCE!$Y$2-LEN(SOURCE!J440)), "")&amp;
" | "&amp; IF(SOURCE!$X$2-LEN(SOURCE!I440) &gt;= 0, REPT(" ",SOURCE!$X$2-LEN(SOURCE!I440)), "")&amp;
      SOURCE!K440&amp;      IF(SOURCE!$Y$2-LEN(SOURCE!K440) &gt;= 0, REPT(" ",SOURCE!$Z$2-LEN(SOURCE!K440)), "")&amp;
" | "&amp; SOURCE!L440&amp;      IF(SOURCE!$AB$2-LEN(SOURCE!L440) &gt;= 0, REPT(" ",SOURCE!$AB$2-LEN(SOURCE!L440)), "")&amp;
" | "&amp; SOURCE!M440&amp;      IF(SOURCE!$AC$2-LEN(SOURCE!M440) &gt;= 0, REPT(" ",SOURCE!$AC$2-LEN(SOURCE!M440)),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133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IF(SOURCE!$R$2-LEN(SOURCE!C441) &gt;= 0, REPT(" ",SOURCE!$R$2-LEN(SOURCE!C441)), "")&amp;
      SOURCE!D441&amp;", "&amp; IF(SOURCE!$S$2-LEN(SOURCE!D441) &gt;= 0, REPT(" ",SOURCE!$S$2-LEN(SOURCE!D441)), "")&amp;
      SOURCE!E441&amp;", "&amp; IF(SOURCE!$T$2-LEN(SOURCE!E441) &gt;=0, REPT(" ",SOURCE!$T$2-LEN(SOURCE!E441)), "")&amp;
      SOURCE!F441&amp;", "&amp; IF(SOURCE!$U$2-LEN(SOURCE!F441) &gt;= 0, REPT(" ",SOURCE!$U$2-LEN(SOURCE!F441)+2), "")&amp;"("&amp;
      SUBSTITUTE(TEXT(SOURCE!G441,"??0"),"  ","")&amp;" &lt;&lt; TAM_MAX_BITS) |"&amp; IF(SOURCE!$V$2-3 &gt;= 0, REPT(" ",MAX(1,SOURCE!$V$2-5+4+1-1-LEN(  IF(ISTEXT(SOURCE!H441),SOURCE!H441,  SUBSTITUTE(SUBSTITUTE(TEXT(SOURCE!H441,"????0"),"  ","")," ",""))   ))), "")&amp;
       IF(ISTEXT(SOURCE!H441),SOURCE!H441, SUBSTITUTE(SUBSTITUTE(TEXT(SOURCE!H441,"????0"),"  ","")," ",""))   &amp;","&amp; IF(SOURCE!$W$2-3 &gt;= 0, REPT(" ",SOURCE!$W$2-3-5), "")&amp;
      SOURCE!I441&amp;
" | "&amp; IF(SOURCE!$X$2-LEN(SOURCE!I441) &gt;= 0, REPT(" ",SOURCE!$X$2-LEN(SOURCE!I441)), "")&amp;
      SOURCE!J441&amp;      IF(SOURCE!$Y$2-LEN(SOURCE!J441) &gt;= 0, REPT(" ",SOURCE!$Y$2-LEN(SOURCE!J441)), "")&amp;
" | "&amp; IF(SOURCE!$X$2-LEN(SOURCE!I441) &gt;= 0, REPT(" ",SOURCE!$X$2-LEN(SOURCE!I441)), "")&amp;
      SOURCE!K441&amp;      IF(SOURCE!$Y$2-LEN(SOURCE!K441) &gt;= 0, REPT(" ",SOURCE!$Z$2-LEN(SOURCE!K441)), "")&amp;
" | "&amp; SOURCE!L441&amp;      IF(SOURCE!$AB$2-LEN(SOURCE!L441) &gt;= 0, REPT(" ",SOURCE!$AB$2-LEN(SOURCE!L441)), "")&amp;
" | "&amp; SOURCE!M441&amp;      IF(SOURCE!$AC$2-LEN(SOURCE!M441) &gt;= 0, REPT(" ",SOURCE!$AC$2-LEN(SOURCE!M441)),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133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IF(SOURCE!$R$2-LEN(SOURCE!C442) &gt;= 0, REPT(" ",SOURCE!$R$2-LEN(SOURCE!C442)), "")&amp;
      SOURCE!D442&amp;", "&amp; IF(SOURCE!$S$2-LEN(SOURCE!D442) &gt;= 0, REPT(" ",SOURCE!$S$2-LEN(SOURCE!D442)), "")&amp;
      SOURCE!E442&amp;", "&amp; IF(SOURCE!$T$2-LEN(SOURCE!E442) &gt;=0, REPT(" ",SOURCE!$T$2-LEN(SOURCE!E442)), "")&amp;
      SOURCE!F442&amp;", "&amp; IF(SOURCE!$U$2-LEN(SOURCE!F442) &gt;= 0, REPT(" ",SOURCE!$U$2-LEN(SOURCE!F442)+2), "")&amp;"("&amp;
      SUBSTITUTE(TEXT(SOURCE!G442,"??0"),"  ","")&amp;" &lt;&lt; TAM_MAX_BITS) |"&amp; IF(SOURCE!$V$2-3 &gt;= 0, REPT(" ",MAX(1,SOURCE!$V$2-5+4+1-1-LEN(  IF(ISTEXT(SOURCE!H442),SOURCE!H442,  SUBSTITUTE(SUBSTITUTE(TEXT(SOURCE!H442,"????0"),"  ","")," ",""))   ))), "")&amp;
       IF(ISTEXT(SOURCE!H442),SOURCE!H442, SUBSTITUTE(SUBSTITUTE(TEXT(SOURCE!H442,"????0"),"  ","")," ",""))   &amp;","&amp; IF(SOURCE!$W$2-3 &gt;= 0, REPT(" ",SOURCE!$W$2-3-5), "")&amp;
      SOURCE!I442&amp;
" | "&amp; IF(SOURCE!$X$2-LEN(SOURCE!I442) &gt;= 0, REPT(" ",SOURCE!$X$2-LEN(SOURCE!I442)), "")&amp;
      SOURCE!J442&amp;      IF(SOURCE!$Y$2-LEN(SOURCE!J442) &gt;= 0, REPT(" ",SOURCE!$Y$2-LEN(SOURCE!J442)), "")&amp;
" | "&amp; IF(SOURCE!$X$2-LEN(SOURCE!I442) &gt;= 0, REPT(" ",SOURCE!$X$2-LEN(SOURCE!I442)), "")&amp;
      SOURCE!K442&amp;      IF(SOURCE!$Y$2-LEN(SOURCE!K442) &gt;= 0, REPT(" ",SOURCE!$Z$2-LEN(SOURCE!K442)), "")&amp;
" | "&amp; SOURCE!L442&amp;      IF(SOURCE!$AB$2-LEN(SOURCE!L442) &gt;= 0, REPT(" ",SOURCE!$AB$2-LEN(SOURCE!L442)), "")&amp;
" | "&amp; SOURCE!M442&amp;      IF(SOURCE!$AC$2-LEN(SOURCE!M442) &gt;= 0, REPT(" ",SOURCE!$AC$2-LEN(SOURCE!M442)),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133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IF(SOURCE!$R$2-LEN(SOURCE!C443) &gt;= 0, REPT(" ",SOURCE!$R$2-LEN(SOURCE!C443)), "")&amp;
      SOURCE!D443&amp;", "&amp; IF(SOURCE!$S$2-LEN(SOURCE!D443) &gt;= 0, REPT(" ",SOURCE!$S$2-LEN(SOURCE!D443)), "")&amp;
      SOURCE!E443&amp;", "&amp; IF(SOURCE!$T$2-LEN(SOURCE!E443) &gt;=0, REPT(" ",SOURCE!$T$2-LEN(SOURCE!E443)), "")&amp;
      SOURCE!F443&amp;", "&amp; IF(SOURCE!$U$2-LEN(SOURCE!F443) &gt;= 0, REPT(" ",SOURCE!$U$2-LEN(SOURCE!F443)+2), "")&amp;"("&amp;
      SUBSTITUTE(TEXT(SOURCE!G443,"??0"),"  ","")&amp;" &lt;&lt; TAM_MAX_BITS) |"&amp; IF(SOURCE!$V$2-3 &gt;= 0, REPT(" ",MAX(1,SOURCE!$V$2-5+4+1-1-LEN(  IF(ISTEXT(SOURCE!H443),SOURCE!H443,  SUBSTITUTE(SUBSTITUTE(TEXT(SOURCE!H443,"????0"),"  ","")," ",""))   ))), "")&amp;
       IF(ISTEXT(SOURCE!H443),SOURCE!H443, SUBSTITUTE(SUBSTITUTE(TEXT(SOURCE!H443,"????0"),"  ","")," ",""))   &amp;","&amp; IF(SOURCE!$W$2-3 &gt;= 0, REPT(" ",SOURCE!$W$2-3-5), "")&amp;
      SOURCE!I443&amp;
" | "&amp; IF(SOURCE!$X$2-LEN(SOURCE!I443) &gt;= 0, REPT(" ",SOURCE!$X$2-LEN(SOURCE!I443)), "")&amp;
      SOURCE!J443&amp;      IF(SOURCE!$Y$2-LEN(SOURCE!J443) &gt;= 0, REPT(" ",SOURCE!$Y$2-LEN(SOURCE!J443)), "")&amp;
" | "&amp; IF(SOURCE!$X$2-LEN(SOURCE!I443) &gt;= 0, REPT(" ",SOURCE!$X$2-LEN(SOURCE!I443)), "")&amp;
      SOURCE!K443&amp;      IF(SOURCE!$Y$2-LEN(SOURCE!K443) &gt;= 0, REPT(" ",SOURCE!$Z$2-LEN(SOURCE!K443)), "")&amp;
" | "&amp; SOURCE!L443&amp;      IF(SOURCE!$AB$2-LEN(SOURCE!L443) &gt;= 0, REPT(" ",SOURCE!$AB$2-LEN(SOURCE!L443)), "")&amp;
" | "&amp; SOURCE!M443&amp;      IF(SOURCE!$AC$2-LEN(SOURCE!M443) &gt;= 0, REPT(" ",SOURCE!$AC$2-LEN(SOURCE!M443)),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133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IF(SOURCE!$R$2-LEN(SOURCE!C444) &gt;= 0, REPT(" ",SOURCE!$R$2-LEN(SOURCE!C444)), "")&amp;
      SOURCE!D444&amp;", "&amp; IF(SOURCE!$S$2-LEN(SOURCE!D444) &gt;= 0, REPT(" ",SOURCE!$S$2-LEN(SOURCE!D444)), "")&amp;
      SOURCE!E444&amp;", "&amp; IF(SOURCE!$T$2-LEN(SOURCE!E444) &gt;=0, REPT(" ",SOURCE!$T$2-LEN(SOURCE!E444)), "")&amp;
      SOURCE!F444&amp;", "&amp; IF(SOURCE!$U$2-LEN(SOURCE!F444) &gt;= 0, REPT(" ",SOURCE!$U$2-LEN(SOURCE!F444)+2), "")&amp;"("&amp;
      SUBSTITUTE(TEXT(SOURCE!G444,"??0"),"  ","")&amp;" &lt;&lt; TAM_MAX_BITS) |"&amp; IF(SOURCE!$V$2-3 &gt;= 0, REPT(" ",MAX(1,SOURCE!$V$2-5+4+1-1-LEN(  IF(ISTEXT(SOURCE!H444),SOURCE!H444,  SUBSTITUTE(SUBSTITUTE(TEXT(SOURCE!H444,"????0"),"  ","")," ",""))   ))), "")&amp;
       IF(ISTEXT(SOURCE!H444),SOURCE!H444, SUBSTITUTE(SUBSTITUTE(TEXT(SOURCE!H444,"????0"),"  ","")," ",""))   &amp;","&amp; IF(SOURCE!$W$2-3 &gt;= 0, REPT(" ",SOURCE!$W$2-3-5), "")&amp;
      SOURCE!I444&amp;
" | "&amp; IF(SOURCE!$X$2-LEN(SOURCE!I444) &gt;= 0, REPT(" ",SOURCE!$X$2-LEN(SOURCE!I444)), "")&amp;
      SOURCE!J444&amp;      IF(SOURCE!$Y$2-LEN(SOURCE!J444) &gt;= 0, REPT(" ",SOURCE!$Y$2-LEN(SOURCE!J444)), "")&amp;
" | "&amp; IF(SOURCE!$X$2-LEN(SOURCE!I444) &gt;= 0, REPT(" ",SOURCE!$X$2-LEN(SOURCE!I444)), "")&amp;
      SOURCE!K444&amp;      IF(SOURCE!$Y$2-LEN(SOURCE!K444) &gt;= 0, REPT(" ",SOURCE!$Z$2-LEN(SOURCE!K444)), "")&amp;
" | "&amp; SOURCE!L444&amp;      IF(SOURCE!$AB$2-LEN(SOURCE!L444) &gt;= 0, REPT(" ",SOURCE!$AB$2-LEN(SOURCE!L444)), "")&amp;
" | "&amp; SOURCE!M444&amp;      IF(SOURCE!$AC$2-LEN(SOURCE!M444) &gt;= 0, REPT(" ",SOURCE!$AC$2-LEN(SOURCE!M444)),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133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IF(SOURCE!$R$2-LEN(SOURCE!C445) &gt;= 0, REPT(" ",SOURCE!$R$2-LEN(SOURCE!C445)), "")&amp;
      SOURCE!D445&amp;", "&amp; IF(SOURCE!$S$2-LEN(SOURCE!D445) &gt;= 0, REPT(" ",SOURCE!$S$2-LEN(SOURCE!D445)), "")&amp;
      SOURCE!E445&amp;", "&amp; IF(SOURCE!$T$2-LEN(SOURCE!E445) &gt;=0, REPT(" ",SOURCE!$T$2-LEN(SOURCE!E445)), "")&amp;
      SOURCE!F445&amp;", "&amp; IF(SOURCE!$U$2-LEN(SOURCE!F445) &gt;= 0, REPT(" ",SOURCE!$U$2-LEN(SOURCE!F445)+2), "")&amp;"("&amp;
      SUBSTITUTE(TEXT(SOURCE!G445,"??0"),"  ","")&amp;" &lt;&lt; TAM_MAX_BITS) |"&amp; IF(SOURCE!$V$2-3 &gt;= 0, REPT(" ",MAX(1,SOURCE!$V$2-5+4+1-1-LEN(  IF(ISTEXT(SOURCE!H445),SOURCE!H445,  SUBSTITUTE(SUBSTITUTE(TEXT(SOURCE!H445,"????0"),"  ","")," ",""))   ))), "")&amp;
       IF(ISTEXT(SOURCE!H445),SOURCE!H445, SUBSTITUTE(SUBSTITUTE(TEXT(SOURCE!H445,"????0"),"  ","")," ",""))   &amp;","&amp; IF(SOURCE!$W$2-3 &gt;= 0, REPT(" ",SOURCE!$W$2-3-5), "")&amp;
      SOURCE!I445&amp;
" | "&amp; IF(SOURCE!$X$2-LEN(SOURCE!I445) &gt;= 0, REPT(" ",SOURCE!$X$2-LEN(SOURCE!I445)), "")&amp;
      SOURCE!J445&amp;      IF(SOURCE!$Y$2-LEN(SOURCE!J445) &gt;= 0, REPT(" ",SOURCE!$Y$2-LEN(SOURCE!J445)), "")&amp;
" | "&amp; IF(SOURCE!$X$2-LEN(SOURCE!I445) &gt;= 0, REPT(" ",SOURCE!$X$2-LEN(SOURCE!I445)), "")&amp;
      SOURCE!K445&amp;      IF(SOURCE!$Y$2-LEN(SOURCE!K445) &gt;= 0, REPT(" ",SOURCE!$Z$2-LEN(SOURCE!K445)), "")&amp;
" | "&amp; SOURCE!L445&amp;      IF(SOURCE!$AB$2-LEN(SOURCE!L445) &gt;= 0, REPT(" ",SOURCE!$AB$2-LEN(SOURCE!L445)), "")&amp;
" | "&amp; SOURCE!M445&amp;      IF(SOURCE!$AC$2-LEN(SOURCE!M445) &gt;= 0, REPT(" ",SOURCE!$AC$2-LEN(SOURCE!M445)),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133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IF(SOURCE!$R$2-LEN(SOURCE!C446) &gt;= 0, REPT(" ",SOURCE!$R$2-LEN(SOURCE!C446)), "")&amp;
      SOURCE!D446&amp;", "&amp; IF(SOURCE!$S$2-LEN(SOURCE!D446) &gt;= 0, REPT(" ",SOURCE!$S$2-LEN(SOURCE!D446)), "")&amp;
      SOURCE!E446&amp;", "&amp; IF(SOURCE!$T$2-LEN(SOURCE!E446) &gt;=0, REPT(" ",SOURCE!$T$2-LEN(SOURCE!E446)), "")&amp;
      SOURCE!F446&amp;", "&amp; IF(SOURCE!$U$2-LEN(SOURCE!F446) &gt;= 0, REPT(" ",SOURCE!$U$2-LEN(SOURCE!F446)+2), "")&amp;"("&amp;
      SUBSTITUTE(TEXT(SOURCE!G446,"??0"),"  ","")&amp;" &lt;&lt; TAM_MAX_BITS) |"&amp; IF(SOURCE!$V$2-3 &gt;= 0, REPT(" ",MAX(1,SOURCE!$V$2-5+4+1-1-LEN(  IF(ISTEXT(SOURCE!H446),SOURCE!H446,  SUBSTITUTE(SUBSTITUTE(TEXT(SOURCE!H446,"????0"),"  ","")," ",""))   ))), "")&amp;
       IF(ISTEXT(SOURCE!H446),SOURCE!H446, SUBSTITUTE(SUBSTITUTE(TEXT(SOURCE!H446,"????0"),"  ","")," ",""))   &amp;","&amp; IF(SOURCE!$W$2-3 &gt;= 0, REPT(" ",SOURCE!$W$2-3-5), "")&amp;
      SOURCE!I446&amp;
" | "&amp; IF(SOURCE!$X$2-LEN(SOURCE!I446) &gt;= 0, REPT(" ",SOURCE!$X$2-LEN(SOURCE!I446)), "")&amp;
      SOURCE!J446&amp;      IF(SOURCE!$Y$2-LEN(SOURCE!J446) &gt;= 0, REPT(" ",SOURCE!$Y$2-LEN(SOURCE!J446)), "")&amp;
" | "&amp; IF(SOURCE!$X$2-LEN(SOURCE!I446) &gt;= 0, REPT(" ",SOURCE!$X$2-LEN(SOURCE!I446)), "")&amp;
      SOURCE!K446&amp;      IF(SOURCE!$Y$2-LEN(SOURCE!K446) &gt;= 0, REPT(" ",SOURCE!$Z$2-LEN(SOURCE!K446)), "")&amp;
" | "&amp; SOURCE!L446&amp;      IF(SOURCE!$AB$2-LEN(SOURCE!L446) &gt;= 0, REPT(" ",SOURCE!$AB$2-LEN(SOURCE!L446)), "")&amp;
" | "&amp; SOURCE!M446&amp;      IF(SOURCE!$AC$2-LEN(SOURCE!M446) &gt;= 0, REPT(" ",SOURCE!$AC$2-LEN(SOURCE!M446)),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133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IF(SOURCE!$R$2-LEN(SOURCE!C447) &gt;= 0, REPT(" ",SOURCE!$R$2-LEN(SOURCE!C447)), "")&amp;
      SOURCE!D447&amp;", "&amp; IF(SOURCE!$S$2-LEN(SOURCE!D447) &gt;= 0, REPT(" ",SOURCE!$S$2-LEN(SOURCE!D447)), "")&amp;
      SOURCE!E447&amp;", "&amp; IF(SOURCE!$T$2-LEN(SOURCE!E447) &gt;=0, REPT(" ",SOURCE!$T$2-LEN(SOURCE!E447)), "")&amp;
      SOURCE!F447&amp;", "&amp; IF(SOURCE!$U$2-LEN(SOURCE!F447) &gt;= 0, REPT(" ",SOURCE!$U$2-LEN(SOURCE!F447)+2), "")&amp;"("&amp;
      SUBSTITUTE(TEXT(SOURCE!G447,"??0"),"  ","")&amp;" &lt;&lt; TAM_MAX_BITS) |"&amp; IF(SOURCE!$V$2-3 &gt;= 0, REPT(" ",MAX(1,SOURCE!$V$2-5+4+1-1-LEN(  IF(ISTEXT(SOURCE!H447),SOURCE!H447,  SUBSTITUTE(SUBSTITUTE(TEXT(SOURCE!H447,"????0"),"  ","")," ",""))   ))), "")&amp;
       IF(ISTEXT(SOURCE!H447),SOURCE!H447, SUBSTITUTE(SUBSTITUTE(TEXT(SOURCE!H447,"????0"),"  ","")," ",""))   &amp;","&amp; IF(SOURCE!$W$2-3 &gt;= 0, REPT(" ",SOURCE!$W$2-3-5), "")&amp;
      SOURCE!I447&amp;
" | "&amp; IF(SOURCE!$X$2-LEN(SOURCE!I447) &gt;= 0, REPT(" ",SOURCE!$X$2-LEN(SOURCE!I447)), "")&amp;
      SOURCE!J447&amp;      IF(SOURCE!$Y$2-LEN(SOURCE!J447) &gt;= 0, REPT(" ",SOURCE!$Y$2-LEN(SOURCE!J447)), "")&amp;
" | "&amp; IF(SOURCE!$X$2-LEN(SOURCE!I447) &gt;= 0, REPT(" ",SOURCE!$X$2-LEN(SOURCE!I447)), "")&amp;
      SOURCE!K447&amp;      IF(SOURCE!$Y$2-LEN(SOURCE!K447) &gt;= 0, REPT(" ",SOURCE!$Z$2-LEN(SOURCE!K447)), "")&amp;
" | "&amp; SOURCE!L447&amp;      IF(SOURCE!$AB$2-LEN(SOURCE!L447) &gt;= 0, REPT(" ",SOURCE!$AB$2-LEN(SOURCE!L447)), "")&amp;
" | "&amp; SOURCE!M447&amp;      IF(SOURCE!$AC$2-LEN(SOURCE!M447) &gt;= 0, REPT(" ",SOURCE!$AC$2-LEN(SOURCE!M447)),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133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IF(SOURCE!$R$2-LEN(SOURCE!C448) &gt;= 0, REPT(" ",SOURCE!$R$2-LEN(SOURCE!C448)), "")&amp;
      SOURCE!D448&amp;", "&amp; IF(SOURCE!$S$2-LEN(SOURCE!D448) &gt;= 0, REPT(" ",SOURCE!$S$2-LEN(SOURCE!D448)), "")&amp;
      SOURCE!E448&amp;", "&amp; IF(SOURCE!$T$2-LEN(SOURCE!E448) &gt;=0, REPT(" ",SOURCE!$T$2-LEN(SOURCE!E448)), "")&amp;
      SOURCE!F448&amp;", "&amp; IF(SOURCE!$U$2-LEN(SOURCE!F448) &gt;= 0, REPT(" ",SOURCE!$U$2-LEN(SOURCE!F448)+2), "")&amp;"("&amp;
      SUBSTITUTE(TEXT(SOURCE!G448,"??0"),"  ","")&amp;" &lt;&lt; TAM_MAX_BITS) |"&amp; IF(SOURCE!$V$2-3 &gt;= 0, REPT(" ",MAX(1,SOURCE!$V$2-5+4+1-1-LEN(  IF(ISTEXT(SOURCE!H448),SOURCE!H448,  SUBSTITUTE(SUBSTITUTE(TEXT(SOURCE!H448,"????0"),"  ","")," ",""))   ))), "")&amp;
       IF(ISTEXT(SOURCE!H448),SOURCE!H448, SUBSTITUTE(SUBSTITUTE(TEXT(SOURCE!H448,"????0"),"  ","")," ",""))   &amp;","&amp; IF(SOURCE!$W$2-3 &gt;= 0, REPT(" ",SOURCE!$W$2-3-5), "")&amp;
      SOURCE!I448&amp;
" | "&amp; IF(SOURCE!$X$2-LEN(SOURCE!I448) &gt;= 0, REPT(" ",SOURCE!$X$2-LEN(SOURCE!I448)), "")&amp;
      SOURCE!J448&amp;      IF(SOURCE!$Y$2-LEN(SOURCE!J448) &gt;= 0, REPT(" ",SOURCE!$Y$2-LEN(SOURCE!J448)), "")&amp;
" | "&amp; IF(SOURCE!$X$2-LEN(SOURCE!I448) &gt;= 0, REPT(" ",SOURCE!$X$2-LEN(SOURCE!I448)), "")&amp;
      SOURCE!K448&amp;      IF(SOURCE!$Y$2-LEN(SOURCE!K448) &gt;= 0, REPT(" ",SOURCE!$Z$2-LEN(SOURCE!K448)), "")&amp;
" | "&amp; SOURCE!L448&amp;      IF(SOURCE!$AB$2-LEN(SOURCE!L448) &gt;= 0, REPT(" ",SOURCE!$AB$2-LEN(SOURCE!L448)), "")&amp;
" | "&amp; SOURCE!M448&amp;      IF(SOURCE!$AC$2-LEN(SOURCE!M448) &gt;= 0, REPT(" ",SOURCE!$AC$2-LEN(SOURCE!M448)), "")&amp;
      "},"&amp;IF(SOURCE!O448&lt;&gt;"",""&amp;SOURCE!O448,"")
 )
)
)</f>
        <v/>
      </c>
    </row>
    <row r="449" spans="1:1">
      <c r="A449" s="133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IF(SOURCE!$R$2-LEN(SOURCE!C449) &gt;= 0, REPT(" ",SOURCE!$R$2-LEN(SOURCE!C449)), "")&amp;
      SOURCE!D449&amp;", "&amp; IF(SOURCE!$S$2-LEN(SOURCE!D449) &gt;= 0, REPT(" ",SOURCE!$S$2-LEN(SOURCE!D449)), "")&amp;
      SOURCE!E449&amp;", "&amp; IF(SOURCE!$T$2-LEN(SOURCE!E449) &gt;=0, REPT(" ",SOURCE!$T$2-LEN(SOURCE!E449)), "")&amp;
      SOURCE!F449&amp;", "&amp; IF(SOURCE!$U$2-LEN(SOURCE!F449) &gt;= 0, REPT(" ",SOURCE!$U$2-LEN(SOURCE!F449)+2), "")&amp;"("&amp;
      SUBSTITUTE(TEXT(SOURCE!G449,"??0"),"  ","")&amp;" &lt;&lt; TAM_MAX_BITS) |"&amp; IF(SOURCE!$V$2-3 &gt;= 0, REPT(" ",MAX(1,SOURCE!$V$2-5+4+1-1-LEN(  IF(ISTEXT(SOURCE!H449),SOURCE!H449,  SUBSTITUTE(SUBSTITUTE(TEXT(SOURCE!H449,"????0"),"  ","")," ",""))   ))), "")&amp;
       IF(ISTEXT(SOURCE!H449),SOURCE!H449, SUBSTITUTE(SUBSTITUTE(TEXT(SOURCE!H449,"????0"),"  ","")," ",""))   &amp;","&amp; IF(SOURCE!$W$2-3 &gt;= 0, REPT(" ",SOURCE!$W$2-3-5), "")&amp;
      SOURCE!I449&amp;
" | "&amp; IF(SOURCE!$X$2-LEN(SOURCE!I449) &gt;= 0, REPT(" ",SOURCE!$X$2-LEN(SOURCE!I449)), "")&amp;
      SOURCE!J449&amp;      IF(SOURCE!$Y$2-LEN(SOURCE!J449) &gt;= 0, REPT(" ",SOURCE!$Y$2-LEN(SOURCE!J449)), "")&amp;
" | "&amp; IF(SOURCE!$X$2-LEN(SOURCE!I449) &gt;= 0, REPT(" ",SOURCE!$X$2-LEN(SOURCE!I449)), "")&amp;
      SOURCE!K449&amp;      IF(SOURCE!$Y$2-LEN(SOURCE!K449) &gt;= 0, REPT(" ",SOURCE!$Z$2-LEN(SOURCE!K449)), "")&amp;
" | "&amp; SOURCE!L449&amp;      IF(SOURCE!$AB$2-LEN(SOURCE!L449) &gt;= 0, REPT(" ",SOURCE!$AB$2-LEN(SOURCE!L449)), "")&amp;
" | "&amp; SOURCE!M449&amp;      IF(SOURCE!$AC$2-LEN(SOURCE!M449) &gt;= 0, REPT(" ",SOURCE!$AC$2-LEN(SOURCE!M449)), "")&amp;
      "},"&amp;IF(SOURCE!O449&lt;&gt;"",""&amp;SOURCE!O449,"")
 )
)
)</f>
        <v/>
      </c>
    </row>
    <row r="450" spans="1:1">
      <c r="A450" s="133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IF(SOURCE!$R$2-LEN(SOURCE!C450) &gt;= 0, REPT(" ",SOURCE!$R$2-LEN(SOURCE!C450)), "")&amp;
      SOURCE!D450&amp;", "&amp; IF(SOURCE!$S$2-LEN(SOURCE!D450) &gt;= 0, REPT(" ",SOURCE!$S$2-LEN(SOURCE!D450)), "")&amp;
      SOURCE!E450&amp;", "&amp; IF(SOURCE!$T$2-LEN(SOURCE!E450) &gt;=0, REPT(" ",SOURCE!$T$2-LEN(SOURCE!E450)), "")&amp;
      SOURCE!F450&amp;", "&amp; IF(SOURCE!$U$2-LEN(SOURCE!F450) &gt;= 0, REPT(" ",SOURCE!$U$2-LEN(SOURCE!F450)+2), "")&amp;"("&amp;
      SUBSTITUTE(TEXT(SOURCE!G450,"??0"),"  ","")&amp;" &lt;&lt; TAM_MAX_BITS) |"&amp; IF(SOURCE!$V$2-3 &gt;= 0, REPT(" ",MAX(1,SOURCE!$V$2-5+4+1-1-LEN(  IF(ISTEXT(SOURCE!H450),SOURCE!H450,  SUBSTITUTE(SUBSTITUTE(TEXT(SOURCE!H450,"????0"),"  ","")," ",""))   ))), "")&amp;
       IF(ISTEXT(SOURCE!H450),SOURCE!H450, SUBSTITUTE(SUBSTITUTE(TEXT(SOURCE!H450,"????0"),"  ","")," ",""))   &amp;","&amp; IF(SOURCE!$W$2-3 &gt;= 0, REPT(" ",SOURCE!$W$2-3-5), "")&amp;
      SOURCE!I450&amp;
" | "&amp; IF(SOURCE!$X$2-LEN(SOURCE!I450) &gt;= 0, REPT(" ",SOURCE!$X$2-LEN(SOURCE!I450)), "")&amp;
      SOURCE!J450&amp;      IF(SOURCE!$Y$2-LEN(SOURCE!J450) &gt;= 0, REPT(" ",SOURCE!$Y$2-LEN(SOURCE!J450)), "")&amp;
" | "&amp; IF(SOURCE!$X$2-LEN(SOURCE!I450) &gt;= 0, REPT(" ",SOURCE!$X$2-LEN(SOURCE!I450)), "")&amp;
      SOURCE!K450&amp;      IF(SOURCE!$Y$2-LEN(SOURCE!K450) &gt;= 0, REPT(" ",SOURCE!$Z$2-LEN(SOURCE!K450)), "")&amp;
" | "&amp; SOURCE!L450&amp;      IF(SOURCE!$AB$2-LEN(SOURCE!L450) &gt;= 0, REPT(" ",SOURCE!$AB$2-LEN(SOURCE!L450)), "")&amp;
" | "&amp; SOURCE!M450&amp;      IF(SOURCE!$AC$2-LEN(SOURCE!M450) &gt;= 0, REPT(" ",SOURCE!$AC$2-LEN(SOURCE!M450)), "")&amp;
      "},"&amp;IF(SOURCE!O450&lt;&gt;"",""&amp;SOURCE!O450,"")
 )
)
)</f>
        <v>// Statistical sums</v>
      </c>
    </row>
    <row r="451" spans="1:1">
      <c r="A451" s="133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IF(SOURCE!$R$2-LEN(SOURCE!C451) &gt;= 0, REPT(" ",SOURCE!$R$2-LEN(SOURCE!C451)), "")&amp;
      SOURCE!D451&amp;", "&amp; IF(SOURCE!$S$2-LEN(SOURCE!D451) &gt;= 0, REPT(" ",SOURCE!$S$2-LEN(SOURCE!D451)), "")&amp;
      SOURCE!E451&amp;", "&amp; IF(SOURCE!$T$2-LEN(SOURCE!E451) &gt;=0, REPT(" ",SOURCE!$T$2-LEN(SOURCE!E451)), "")&amp;
      SOURCE!F451&amp;", "&amp; IF(SOURCE!$U$2-LEN(SOURCE!F451) &gt;= 0, REPT(" ",SOURCE!$U$2-LEN(SOURCE!F451)+2), "")&amp;"("&amp;
      SUBSTITUTE(TEXT(SOURCE!G451,"??0"),"  ","")&amp;" &lt;&lt; TAM_MAX_BITS) |"&amp; IF(SOURCE!$V$2-3 &gt;= 0, REPT(" ",MAX(1,SOURCE!$V$2-5+4+1-1-LEN(  IF(ISTEXT(SOURCE!H451),SOURCE!H451,  SUBSTITUTE(SUBSTITUTE(TEXT(SOURCE!H451,"????0"),"  ","")," ",""))   ))), "")&amp;
       IF(ISTEXT(SOURCE!H451),SOURCE!H451, SUBSTITUTE(SUBSTITUTE(TEXT(SOURCE!H451,"????0"),"  ","")," ",""))   &amp;","&amp; IF(SOURCE!$W$2-3 &gt;= 0, REPT(" ",SOURCE!$W$2-3-5), "")&amp;
      SOURCE!I451&amp;
" | "&amp; IF(SOURCE!$X$2-LEN(SOURCE!I451) &gt;= 0, REPT(" ",SOURCE!$X$2-LEN(SOURCE!I451)), "")&amp;
      SOURCE!J451&amp;      IF(SOURCE!$Y$2-LEN(SOURCE!J451) &gt;= 0, REPT(" ",SOURCE!$Y$2-LEN(SOURCE!J451)), "")&amp;
" | "&amp; IF(SOURCE!$X$2-LEN(SOURCE!I451) &gt;= 0, REPT(" ",SOURCE!$X$2-LEN(SOURCE!I451)), "")&amp;
      SOURCE!K451&amp;      IF(SOURCE!$Y$2-LEN(SOURCE!K451) &gt;= 0, REPT(" ",SOURCE!$Z$2-LEN(SOURCE!K451)), "")&amp;
" | "&amp; SOURCE!L451&amp;      IF(SOURCE!$AB$2-LEN(SOURCE!L451) &gt;= 0, REPT(" ",SOURCE!$AB$2-LEN(SOURCE!L451)), "")&amp;
" | "&amp; SOURCE!M451&amp;      IF(SOURCE!$AC$2-LEN(SOURCE!M451) &gt;= 0, REPT(" ",SOURCE!$AC$2-LEN(SOURCE!M451)),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133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IF(SOURCE!$R$2-LEN(SOURCE!C452) &gt;= 0, REPT(" ",SOURCE!$R$2-LEN(SOURCE!C452)), "")&amp;
      SOURCE!D452&amp;", "&amp; IF(SOURCE!$S$2-LEN(SOURCE!D452) &gt;= 0, REPT(" ",SOURCE!$S$2-LEN(SOURCE!D452)), "")&amp;
      SOURCE!E452&amp;", "&amp; IF(SOURCE!$T$2-LEN(SOURCE!E452) &gt;=0, REPT(" ",SOURCE!$T$2-LEN(SOURCE!E452)), "")&amp;
      SOURCE!F452&amp;", "&amp; IF(SOURCE!$U$2-LEN(SOURCE!F452) &gt;= 0, REPT(" ",SOURCE!$U$2-LEN(SOURCE!F452)+2), "")&amp;"("&amp;
      SUBSTITUTE(TEXT(SOURCE!G452,"??0"),"  ","")&amp;" &lt;&lt; TAM_MAX_BITS) |"&amp; IF(SOURCE!$V$2-3 &gt;= 0, REPT(" ",MAX(1,SOURCE!$V$2-5+4+1-1-LEN(  IF(ISTEXT(SOURCE!H452),SOURCE!H452,  SUBSTITUTE(SUBSTITUTE(TEXT(SOURCE!H452,"????0"),"  ","")," ",""))   ))), "")&amp;
       IF(ISTEXT(SOURCE!H452),SOURCE!H452, SUBSTITUTE(SUBSTITUTE(TEXT(SOURCE!H452,"????0"),"  ","")," ",""))   &amp;","&amp; IF(SOURCE!$W$2-3 &gt;= 0, REPT(" ",SOURCE!$W$2-3-5), "")&amp;
      SOURCE!I452&amp;
" | "&amp; IF(SOURCE!$X$2-LEN(SOURCE!I452) &gt;= 0, REPT(" ",SOURCE!$X$2-LEN(SOURCE!I452)), "")&amp;
      SOURCE!J452&amp;      IF(SOURCE!$Y$2-LEN(SOURCE!J452) &gt;= 0, REPT(" ",SOURCE!$Y$2-LEN(SOURCE!J452)), "")&amp;
" | "&amp; IF(SOURCE!$X$2-LEN(SOURCE!I452) &gt;= 0, REPT(" ",SOURCE!$X$2-LEN(SOURCE!I452)), "")&amp;
      SOURCE!K452&amp;      IF(SOURCE!$Y$2-LEN(SOURCE!K452) &gt;= 0, REPT(" ",SOURCE!$Z$2-LEN(SOURCE!K452)), "")&amp;
" | "&amp; SOURCE!L452&amp;      IF(SOURCE!$AB$2-LEN(SOURCE!L452) &gt;= 0, REPT(" ",SOURCE!$AB$2-LEN(SOURCE!L452)), "")&amp;
" | "&amp; SOURCE!M452&amp;      IF(SOURCE!$AC$2-LEN(SOURCE!M452) &gt;= 0, REPT(" ",SOURCE!$AC$2-LEN(SOURCE!M452)),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133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IF(SOURCE!$R$2-LEN(SOURCE!C453) &gt;= 0, REPT(" ",SOURCE!$R$2-LEN(SOURCE!C453)), "")&amp;
      SOURCE!D453&amp;", "&amp; IF(SOURCE!$S$2-LEN(SOURCE!D453) &gt;= 0, REPT(" ",SOURCE!$S$2-LEN(SOURCE!D453)), "")&amp;
      SOURCE!E453&amp;", "&amp; IF(SOURCE!$T$2-LEN(SOURCE!E453) &gt;=0, REPT(" ",SOURCE!$T$2-LEN(SOURCE!E453)), "")&amp;
      SOURCE!F453&amp;", "&amp; IF(SOURCE!$U$2-LEN(SOURCE!F453) &gt;= 0, REPT(" ",SOURCE!$U$2-LEN(SOURCE!F453)+2), "")&amp;"("&amp;
      SUBSTITUTE(TEXT(SOURCE!G453,"??0"),"  ","")&amp;" &lt;&lt; TAM_MAX_BITS) |"&amp; IF(SOURCE!$V$2-3 &gt;= 0, REPT(" ",MAX(1,SOURCE!$V$2-5+4+1-1-LEN(  IF(ISTEXT(SOURCE!H453),SOURCE!H453,  SUBSTITUTE(SUBSTITUTE(TEXT(SOURCE!H453,"????0"),"  ","")," ",""))   ))), "")&amp;
       IF(ISTEXT(SOURCE!H453),SOURCE!H453, SUBSTITUTE(SUBSTITUTE(TEXT(SOURCE!H453,"????0"),"  ","")," ",""))   &amp;","&amp; IF(SOURCE!$W$2-3 &gt;= 0, REPT(" ",SOURCE!$W$2-3-5), "")&amp;
      SOURCE!I453&amp;
" | "&amp; IF(SOURCE!$X$2-LEN(SOURCE!I453) &gt;= 0, REPT(" ",SOURCE!$X$2-LEN(SOURCE!I453)), "")&amp;
      SOURCE!J453&amp;      IF(SOURCE!$Y$2-LEN(SOURCE!J453) &gt;= 0, REPT(" ",SOURCE!$Y$2-LEN(SOURCE!J453)), "")&amp;
" | "&amp; IF(SOURCE!$X$2-LEN(SOURCE!I453) &gt;= 0, REPT(" ",SOURCE!$X$2-LEN(SOURCE!I453)), "")&amp;
      SOURCE!K453&amp;      IF(SOURCE!$Y$2-LEN(SOURCE!K453) &gt;= 0, REPT(" ",SOURCE!$Z$2-LEN(SOURCE!K453)), "")&amp;
" | "&amp; SOURCE!L453&amp;      IF(SOURCE!$AB$2-LEN(SOURCE!L453) &gt;= 0, REPT(" ",SOURCE!$AB$2-LEN(SOURCE!L453)), "")&amp;
" | "&amp; SOURCE!M453&amp;      IF(SOURCE!$AC$2-LEN(SOURCE!M453) &gt;= 0, REPT(" ",SOURCE!$AC$2-LEN(SOURCE!M453)),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133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IF(SOURCE!$R$2-LEN(SOURCE!C454) &gt;= 0, REPT(" ",SOURCE!$R$2-LEN(SOURCE!C454)), "")&amp;
      SOURCE!D454&amp;", "&amp; IF(SOURCE!$S$2-LEN(SOURCE!D454) &gt;= 0, REPT(" ",SOURCE!$S$2-LEN(SOURCE!D454)), "")&amp;
      SOURCE!E454&amp;", "&amp; IF(SOURCE!$T$2-LEN(SOURCE!E454) &gt;=0, REPT(" ",SOURCE!$T$2-LEN(SOURCE!E454)), "")&amp;
      SOURCE!F454&amp;", "&amp; IF(SOURCE!$U$2-LEN(SOURCE!F454) &gt;= 0, REPT(" ",SOURCE!$U$2-LEN(SOURCE!F454)+2), "")&amp;"("&amp;
      SUBSTITUTE(TEXT(SOURCE!G454,"??0"),"  ","")&amp;" &lt;&lt; TAM_MAX_BITS) |"&amp; IF(SOURCE!$V$2-3 &gt;= 0, REPT(" ",MAX(1,SOURCE!$V$2-5+4+1-1-LEN(  IF(ISTEXT(SOURCE!H454),SOURCE!H454,  SUBSTITUTE(SUBSTITUTE(TEXT(SOURCE!H454,"????0"),"  ","")," ",""))   ))), "")&amp;
       IF(ISTEXT(SOURCE!H454),SOURCE!H454, SUBSTITUTE(SUBSTITUTE(TEXT(SOURCE!H454,"????0"),"  ","")," ",""))   &amp;","&amp; IF(SOURCE!$W$2-3 &gt;= 0, REPT(" ",SOURCE!$W$2-3-5), "")&amp;
      SOURCE!I454&amp;
" | "&amp; IF(SOURCE!$X$2-LEN(SOURCE!I454) &gt;= 0, REPT(" ",SOURCE!$X$2-LEN(SOURCE!I454)), "")&amp;
      SOURCE!J454&amp;      IF(SOURCE!$Y$2-LEN(SOURCE!J454) &gt;= 0, REPT(" ",SOURCE!$Y$2-LEN(SOURCE!J454)), "")&amp;
" | "&amp; IF(SOURCE!$X$2-LEN(SOURCE!I454) &gt;= 0, REPT(" ",SOURCE!$X$2-LEN(SOURCE!I454)), "")&amp;
      SOURCE!K454&amp;      IF(SOURCE!$Y$2-LEN(SOURCE!K454) &gt;= 0, REPT(" ",SOURCE!$Z$2-LEN(SOURCE!K454)), "")&amp;
" | "&amp; SOURCE!L454&amp;      IF(SOURCE!$AB$2-LEN(SOURCE!L454) &gt;= 0, REPT(" ",SOURCE!$AB$2-LEN(SOURCE!L454)), "")&amp;
" | "&amp; SOURCE!M454&amp;      IF(SOURCE!$AC$2-LEN(SOURCE!M454) &gt;= 0, REPT(" ",SOURCE!$AC$2-LEN(SOURCE!M454)),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133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IF(SOURCE!$R$2-LEN(SOURCE!C455) &gt;= 0, REPT(" ",SOURCE!$R$2-LEN(SOURCE!C455)), "")&amp;
      SOURCE!D455&amp;", "&amp; IF(SOURCE!$S$2-LEN(SOURCE!D455) &gt;= 0, REPT(" ",SOURCE!$S$2-LEN(SOURCE!D455)), "")&amp;
      SOURCE!E455&amp;", "&amp; IF(SOURCE!$T$2-LEN(SOURCE!E455) &gt;=0, REPT(" ",SOURCE!$T$2-LEN(SOURCE!E455)), "")&amp;
      SOURCE!F455&amp;", "&amp; IF(SOURCE!$U$2-LEN(SOURCE!F455) &gt;= 0, REPT(" ",SOURCE!$U$2-LEN(SOURCE!F455)+2), "")&amp;"("&amp;
      SUBSTITUTE(TEXT(SOURCE!G455,"??0"),"  ","")&amp;" &lt;&lt; TAM_MAX_BITS) |"&amp; IF(SOURCE!$V$2-3 &gt;= 0, REPT(" ",MAX(1,SOURCE!$V$2-5+4+1-1-LEN(  IF(ISTEXT(SOURCE!H455),SOURCE!H455,  SUBSTITUTE(SUBSTITUTE(TEXT(SOURCE!H455,"????0"),"  ","")," ",""))   ))), "")&amp;
       IF(ISTEXT(SOURCE!H455),SOURCE!H455, SUBSTITUTE(SUBSTITUTE(TEXT(SOURCE!H455,"????0"),"  ","")," ",""))   &amp;","&amp; IF(SOURCE!$W$2-3 &gt;= 0, REPT(" ",SOURCE!$W$2-3-5), "")&amp;
      SOURCE!I455&amp;
" | "&amp; IF(SOURCE!$X$2-LEN(SOURCE!I455) &gt;= 0, REPT(" ",SOURCE!$X$2-LEN(SOURCE!I455)), "")&amp;
      SOURCE!J455&amp;      IF(SOURCE!$Y$2-LEN(SOURCE!J455) &gt;= 0, REPT(" ",SOURCE!$Y$2-LEN(SOURCE!J455)), "")&amp;
" | "&amp; IF(SOURCE!$X$2-LEN(SOURCE!I455) &gt;= 0, REPT(" ",SOURCE!$X$2-LEN(SOURCE!I455)), "")&amp;
      SOURCE!K455&amp;      IF(SOURCE!$Y$2-LEN(SOURCE!K455) &gt;= 0, REPT(" ",SOURCE!$Z$2-LEN(SOURCE!K455)), "")&amp;
" | "&amp; SOURCE!L455&amp;      IF(SOURCE!$AB$2-LEN(SOURCE!L455) &gt;= 0, REPT(" ",SOURCE!$AB$2-LEN(SOURCE!L455)), "")&amp;
" | "&amp; SOURCE!M455&amp;      IF(SOURCE!$AC$2-LEN(SOURCE!M455) &gt;= 0, REPT(" ",SOURCE!$AC$2-LEN(SOURCE!M455)),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133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IF(SOURCE!$R$2-LEN(SOURCE!C456) &gt;= 0, REPT(" ",SOURCE!$R$2-LEN(SOURCE!C456)), "")&amp;
      SOURCE!D456&amp;", "&amp; IF(SOURCE!$S$2-LEN(SOURCE!D456) &gt;= 0, REPT(" ",SOURCE!$S$2-LEN(SOURCE!D456)), "")&amp;
      SOURCE!E456&amp;", "&amp; IF(SOURCE!$T$2-LEN(SOURCE!E456) &gt;=0, REPT(" ",SOURCE!$T$2-LEN(SOURCE!E456)), "")&amp;
      SOURCE!F456&amp;", "&amp; IF(SOURCE!$U$2-LEN(SOURCE!F456) &gt;= 0, REPT(" ",SOURCE!$U$2-LEN(SOURCE!F456)+2), "")&amp;"("&amp;
      SUBSTITUTE(TEXT(SOURCE!G456,"??0"),"  ","")&amp;" &lt;&lt; TAM_MAX_BITS) |"&amp; IF(SOURCE!$V$2-3 &gt;= 0, REPT(" ",MAX(1,SOURCE!$V$2-5+4+1-1-LEN(  IF(ISTEXT(SOURCE!H456),SOURCE!H456,  SUBSTITUTE(SUBSTITUTE(TEXT(SOURCE!H456,"????0"),"  ","")," ",""))   ))), "")&amp;
       IF(ISTEXT(SOURCE!H456),SOURCE!H456, SUBSTITUTE(SUBSTITUTE(TEXT(SOURCE!H456,"????0"),"  ","")," ",""))   &amp;","&amp; IF(SOURCE!$W$2-3 &gt;= 0, REPT(" ",SOURCE!$W$2-3-5), "")&amp;
      SOURCE!I456&amp;
" | "&amp; IF(SOURCE!$X$2-LEN(SOURCE!I456) &gt;= 0, REPT(" ",SOURCE!$X$2-LEN(SOURCE!I456)), "")&amp;
      SOURCE!J456&amp;      IF(SOURCE!$Y$2-LEN(SOURCE!J456) &gt;= 0, REPT(" ",SOURCE!$Y$2-LEN(SOURCE!J456)), "")&amp;
" | "&amp; IF(SOURCE!$X$2-LEN(SOURCE!I456) &gt;= 0, REPT(" ",SOURCE!$X$2-LEN(SOURCE!I456)), "")&amp;
      SOURCE!K456&amp;      IF(SOURCE!$Y$2-LEN(SOURCE!K456) &gt;= 0, REPT(" ",SOURCE!$Z$2-LEN(SOURCE!K456)), "")&amp;
" | "&amp; SOURCE!L456&amp;      IF(SOURCE!$AB$2-LEN(SOURCE!L456) &gt;= 0, REPT(" ",SOURCE!$AB$2-LEN(SOURCE!L456)), "")&amp;
" | "&amp; SOURCE!M456&amp;      IF(SOURCE!$AC$2-LEN(SOURCE!M456) &gt;= 0, REPT(" ",SOURCE!$AC$2-LEN(SOURCE!M456)),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133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IF(SOURCE!$R$2-LEN(SOURCE!C457) &gt;= 0, REPT(" ",SOURCE!$R$2-LEN(SOURCE!C457)), "")&amp;
      SOURCE!D457&amp;", "&amp; IF(SOURCE!$S$2-LEN(SOURCE!D457) &gt;= 0, REPT(" ",SOURCE!$S$2-LEN(SOURCE!D457)), "")&amp;
      SOURCE!E457&amp;", "&amp; IF(SOURCE!$T$2-LEN(SOURCE!E457) &gt;=0, REPT(" ",SOURCE!$T$2-LEN(SOURCE!E457)), "")&amp;
      SOURCE!F457&amp;", "&amp; IF(SOURCE!$U$2-LEN(SOURCE!F457) &gt;= 0, REPT(" ",SOURCE!$U$2-LEN(SOURCE!F457)+2), "")&amp;"("&amp;
      SUBSTITUTE(TEXT(SOURCE!G457,"??0"),"  ","")&amp;" &lt;&lt; TAM_MAX_BITS) |"&amp; IF(SOURCE!$V$2-3 &gt;= 0, REPT(" ",MAX(1,SOURCE!$V$2-5+4+1-1-LEN(  IF(ISTEXT(SOURCE!H457),SOURCE!H457,  SUBSTITUTE(SUBSTITUTE(TEXT(SOURCE!H457,"????0"),"  ","")," ",""))   ))), "")&amp;
       IF(ISTEXT(SOURCE!H457),SOURCE!H457, SUBSTITUTE(SUBSTITUTE(TEXT(SOURCE!H457,"????0"),"  ","")," ",""))   &amp;","&amp; IF(SOURCE!$W$2-3 &gt;= 0, REPT(" ",SOURCE!$W$2-3-5), "")&amp;
      SOURCE!I457&amp;
" | "&amp; IF(SOURCE!$X$2-LEN(SOURCE!I457) &gt;= 0, REPT(" ",SOURCE!$X$2-LEN(SOURCE!I457)), "")&amp;
      SOURCE!J457&amp;      IF(SOURCE!$Y$2-LEN(SOURCE!J457) &gt;= 0, REPT(" ",SOURCE!$Y$2-LEN(SOURCE!J457)), "")&amp;
" | "&amp; IF(SOURCE!$X$2-LEN(SOURCE!I457) &gt;= 0, REPT(" ",SOURCE!$X$2-LEN(SOURCE!I457)), "")&amp;
      SOURCE!K457&amp;      IF(SOURCE!$Y$2-LEN(SOURCE!K457) &gt;= 0, REPT(" ",SOURCE!$Z$2-LEN(SOURCE!K457)), "")&amp;
" | "&amp; SOURCE!L457&amp;      IF(SOURCE!$AB$2-LEN(SOURCE!L457) &gt;= 0, REPT(" ",SOURCE!$AB$2-LEN(SOURCE!L457)), "")&amp;
" | "&amp; SOURCE!M457&amp;      IF(SOURCE!$AC$2-LEN(SOURCE!M457) &gt;= 0, REPT(" ",SOURCE!$AC$2-LEN(SOURCE!M457)),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133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IF(SOURCE!$R$2-LEN(SOURCE!C458) &gt;= 0, REPT(" ",SOURCE!$R$2-LEN(SOURCE!C458)), "")&amp;
      SOURCE!D458&amp;", "&amp; IF(SOURCE!$S$2-LEN(SOURCE!D458) &gt;= 0, REPT(" ",SOURCE!$S$2-LEN(SOURCE!D458)), "")&amp;
      SOURCE!E458&amp;", "&amp; IF(SOURCE!$T$2-LEN(SOURCE!E458) &gt;=0, REPT(" ",SOURCE!$T$2-LEN(SOURCE!E458)), "")&amp;
      SOURCE!F458&amp;", "&amp; IF(SOURCE!$U$2-LEN(SOURCE!F458) &gt;= 0, REPT(" ",SOURCE!$U$2-LEN(SOURCE!F458)+2), "")&amp;"("&amp;
      SUBSTITUTE(TEXT(SOURCE!G458,"??0"),"  ","")&amp;" &lt;&lt; TAM_MAX_BITS) |"&amp; IF(SOURCE!$V$2-3 &gt;= 0, REPT(" ",MAX(1,SOURCE!$V$2-5+4+1-1-LEN(  IF(ISTEXT(SOURCE!H458),SOURCE!H458,  SUBSTITUTE(SUBSTITUTE(TEXT(SOURCE!H458,"????0"),"  ","")," ",""))   ))), "")&amp;
       IF(ISTEXT(SOURCE!H458),SOURCE!H458, SUBSTITUTE(SUBSTITUTE(TEXT(SOURCE!H458,"????0"),"  ","")," ",""))   &amp;","&amp; IF(SOURCE!$W$2-3 &gt;= 0, REPT(" ",SOURCE!$W$2-3-5), "")&amp;
      SOURCE!I458&amp;
" | "&amp; IF(SOURCE!$X$2-LEN(SOURCE!I458) &gt;= 0, REPT(" ",SOURCE!$X$2-LEN(SOURCE!I458)), "")&amp;
      SOURCE!J458&amp;      IF(SOURCE!$Y$2-LEN(SOURCE!J458) &gt;= 0, REPT(" ",SOURCE!$Y$2-LEN(SOURCE!J458)), "")&amp;
" | "&amp; IF(SOURCE!$X$2-LEN(SOURCE!I458) &gt;= 0, REPT(" ",SOURCE!$X$2-LEN(SOURCE!I458)), "")&amp;
      SOURCE!K458&amp;      IF(SOURCE!$Y$2-LEN(SOURCE!K458) &gt;= 0, REPT(" ",SOURCE!$Z$2-LEN(SOURCE!K458)), "")&amp;
" | "&amp; SOURCE!L458&amp;      IF(SOURCE!$AB$2-LEN(SOURCE!L458) &gt;= 0, REPT(" ",SOURCE!$AB$2-LEN(SOURCE!L458)), "")&amp;
" | "&amp; SOURCE!M458&amp;      IF(SOURCE!$AC$2-LEN(SOURCE!M458) &gt;= 0, REPT(" ",SOURCE!$AC$2-LEN(SOURCE!M458)),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133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IF(SOURCE!$R$2-LEN(SOURCE!C459) &gt;= 0, REPT(" ",SOURCE!$R$2-LEN(SOURCE!C459)), "")&amp;
      SOURCE!D459&amp;", "&amp; IF(SOURCE!$S$2-LEN(SOURCE!D459) &gt;= 0, REPT(" ",SOURCE!$S$2-LEN(SOURCE!D459)), "")&amp;
      SOURCE!E459&amp;", "&amp; IF(SOURCE!$T$2-LEN(SOURCE!E459) &gt;=0, REPT(" ",SOURCE!$T$2-LEN(SOURCE!E459)), "")&amp;
      SOURCE!F459&amp;", "&amp; IF(SOURCE!$U$2-LEN(SOURCE!F459) &gt;= 0, REPT(" ",SOURCE!$U$2-LEN(SOURCE!F459)+2), "")&amp;"("&amp;
      SUBSTITUTE(TEXT(SOURCE!G459,"??0"),"  ","")&amp;" &lt;&lt; TAM_MAX_BITS) |"&amp; IF(SOURCE!$V$2-3 &gt;= 0, REPT(" ",MAX(1,SOURCE!$V$2-5+4+1-1-LEN(  IF(ISTEXT(SOURCE!H459),SOURCE!H459,  SUBSTITUTE(SUBSTITUTE(TEXT(SOURCE!H459,"????0"),"  ","")," ",""))   ))), "")&amp;
       IF(ISTEXT(SOURCE!H459),SOURCE!H459, SUBSTITUTE(SUBSTITUTE(TEXT(SOURCE!H459,"????0"),"  ","")," ",""))   &amp;","&amp; IF(SOURCE!$W$2-3 &gt;= 0, REPT(" ",SOURCE!$W$2-3-5), "")&amp;
      SOURCE!I459&amp;
" | "&amp; IF(SOURCE!$X$2-LEN(SOURCE!I459) &gt;= 0, REPT(" ",SOURCE!$X$2-LEN(SOURCE!I459)), "")&amp;
      SOURCE!J459&amp;      IF(SOURCE!$Y$2-LEN(SOURCE!J459) &gt;= 0, REPT(" ",SOURCE!$Y$2-LEN(SOURCE!J459)), "")&amp;
" | "&amp; IF(SOURCE!$X$2-LEN(SOURCE!I459) &gt;= 0, REPT(" ",SOURCE!$X$2-LEN(SOURCE!I459)), "")&amp;
      SOURCE!K459&amp;      IF(SOURCE!$Y$2-LEN(SOURCE!K459) &gt;= 0, REPT(" ",SOURCE!$Z$2-LEN(SOURCE!K459)), "")&amp;
" | "&amp; SOURCE!L459&amp;      IF(SOURCE!$AB$2-LEN(SOURCE!L459) &gt;= 0, REPT(" ",SOURCE!$AB$2-LEN(SOURCE!L459)), "")&amp;
" | "&amp; SOURCE!M459&amp;      IF(SOURCE!$AC$2-LEN(SOURCE!M459) &gt;= 0, REPT(" ",SOURCE!$AC$2-LEN(SOURCE!M459)),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133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IF(SOURCE!$R$2-LEN(SOURCE!C460) &gt;= 0, REPT(" ",SOURCE!$R$2-LEN(SOURCE!C460)), "")&amp;
      SOURCE!D460&amp;", "&amp; IF(SOURCE!$S$2-LEN(SOURCE!D460) &gt;= 0, REPT(" ",SOURCE!$S$2-LEN(SOURCE!D460)), "")&amp;
      SOURCE!E460&amp;", "&amp; IF(SOURCE!$T$2-LEN(SOURCE!E460) &gt;=0, REPT(" ",SOURCE!$T$2-LEN(SOURCE!E460)), "")&amp;
      SOURCE!F460&amp;", "&amp; IF(SOURCE!$U$2-LEN(SOURCE!F460) &gt;= 0, REPT(" ",SOURCE!$U$2-LEN(SOURCE!F460)+2), "")&amp;"("&amp;
      SUBSTITUTE(TEXT(SOURCE!G460,"??0"),"  ","")&amp;" &lt;&lt; TAM_MAX_BITS) |"&amp; IF(SOURCE!$V$2-3 &gt;= 0, REPT(" ",MAX(1,SOURCE!$V$2-5+4+1-1-LEN(  IF(ISTEXT(SOURCE!H460),SOURCE!H460,  SUBSTITUTE(SUBSTITUTE(TEXT(SOURCE!H460,"????0"),"  ","")," ",""))   ))), "")&amp;
       IF(ISTEXT(SOURCE!H460),SOURCE!H460, SUBSTITUTE(SUBSTITUTE(TEXT(SOURCE!H460,"????0"),"  ","")," ",""))   &amp;","&amp; IF(SOURCE!$W$2-3 &gt;= 0, REPT(" ",SOURCE!$W$2-3-5), "")&amp;
      SOURCE!I460&amp;
" | "&amp; IF(SOURCE!$X$2-LEN(SOURCE!I460) &gt;= 0, REPT(" ",SOURCE!$X$2-LEN(SOURCE!I460)), "")&amp;
      SOURCE!J460&amp;      IF(SOURCE!$Y$2-LEN(SOURCE!J460) &gt;= 0, REPT(" ",SOURCE!$Y$2-LEN(SOURCE!J460)), "")&amp;
" | "&amp; IF(SOURCE!$X$2-LEN(SOURCE!I460) &gt;= 0, REPT(" ",SOURCE!$X$2-LEN(SOURCE!I460)), "")&amp;
      SOURCE!K460&amp;      IF(SOURCE!$Y$2-LEN(SOURCE!K460) &gt;= 0, REPT(" ",SOURCE!$Z$2-LEN(SOURCE!K460)), "")&amp;
" | "&amp; SOURCE!L460&amp;      IF(SOURCE!$AB$2-LEN(SOURCE!L460) &gt;= 0, REPT(" ",SOURCE!$AB$2-LEN(SOURCE!L460)), "")&amp;
" | "&amp; SOURCE!M460&amp;      IF(SOURCE!$AC$2-LEN(SOURCE!M460) &gt;= 0, REPT(" ",SOURCE!$AC$2-LEN(SOURCE!M460)), "")&amp;
      "},"&amp;IF(SOURCE!O460&lt;&gt;"",""&amp;SOURCE!O460,"")
 )
)
)</f>
        <v>/*  442 */  { fnStatSum,                    SUM_lnXlnY,                  STD_SIGMA "lnxy",                              STD_SIGMA "lnxy",                              (0 &lt;&lt; TAM_MAX_BITS) |     0, CAT_FNCT | SLS_ENABLED   | US_ENABLED   | EIM_DISABLED | PTP_NONE         },</v>
      </c>
    </row>
    <row r="461" spans="1:1">
      <c r="A461" s="133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IF(SOURCE!$R$2-LEN(SOURCE!C461) &gt;= 0, REPT(" ",SOURCE!$R$2-LEN(SOURCE!C461)), "")&amp;
      SOURCE!D461&amp;", "&amp; IF(SOURCE!$S$2-LEN(SOURCE!D461) &gt;= 0, REPT(" ",SOURCE!$S$2-LEN(SOURCE!D461)), "")&amp;
      SOURCE!E461&amp;", "&amp; IF(SOURCE!$T$2-LEN(SOURCE!E461) &gt;=0, REPT(" ",SOURCE!$T$2-LEN(SOURCE!E461)), "")&amp;
      SOURCE!F461&amp;", "&amp; IF(SOURCE!$U$2-LEN(SOURCE!F461) &gt;= 0, REPT(" ",SOURCE!$U$2-LEN(SOURCE!F461)+2), "")&amp;"("&amp;
      SUBSTITUTE(TEXT(SOURCE!G461,"??0"),"  ","")&amp;" &lt;&lt; TAM_MAX_BITS) |"&amp; IF(SOURCE!$V$2-3 &gt;= 0, REPT(" ",MAX(1,SOURCE!$V$2-5+4+1-1-LEN(  IF(ISTEXT(SOURCE!H461),SOURCE!H461,  SUBSTITUTE(SUBSTITUTE(TEXT(SOURCE!H461,"????0"),"  ","")," ",""))   ))), "")&amp;
       IF(ISTEXT(SOURCE!H461),SOURCE!H461, SUBSTITUTE(SUBSTITUTE(TEXT(SOURCE!H461,"????0"),"  ","")," ",""))   &amp;","&amp; IF(SOURCE!$W$2-3 &gt;= 0, REPT(" ",SOURCE!$W$2-3-5), "")&amp;
      SOURCE!I461&amp;
" | "&amp; IF(SOURCE!$X$2-LEN(SOURCE!I461) &gt;= 0, REPT(" ",SOURCE!$X$2-LEN(SOURCE!I461)), "")&amp;
      SOURCE!J461&amp;      IF(SOURCE!$Y$2-LEN(SOURCE!J461) &gt;= 0, REPT(" ",SOURCE!$Y$2-LEN(SOURCE!J461)), "")&amp;
" | "&amp; IF(SOURCE!$X$2-LEN(SOURCE!I461) &gt;= 0, REPT(" ",SOURCE!$X$2-LEN(SOURCE!I461)), "")&amp;
      SOURCE!K461&amp;      IF(SOURCE!$Y$2-LEN(SOURCE!K461) &gt;= 0, REPT(" ",SOURCE!$Z$2-LEN(SOURCE!K461)), "")&amp;
" | "&amp; SOURCE!L461&amp;      IF(SOURCE!$AB$2-LEN(SOURCE!L461) &gt;= 0, REPT(" ",SOURCE!$AB$2-LEN(SOURCE!L461)), "")&amp;
" | "&amp; SOURCE!M461&amp;      IF(SOURCE!$AC$2-LEN(SOURCE!M461) &gt;= 0, REPT(" ",SOURCE!$AC$2-LEN(SOURCE!M461)),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133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IF(SOURCE!$R$2-LEN(SOURCE!C462) &gt;= 0, REPT(" ",SOURCE!$R$2-LEN(SOURCE!C462)), "")&amp;
      SOURCE!D462&amp;", "&amp; IF(SOURCE!$S$2-LEN(SOURCE!D462) &gt;= 0, REPT(" ",SOURCE!$S$2-LEN(SOURCE!D462)), "")&amp;
      SOURCE!E462&amp;", "&amp; IF(SOURCE!$T$2-LEN(SOURCE!E462) &gt;=0, REPT(" ",SOURCE!$T$2-LEN(SOURCE!E462)), "")&amp;
      SOURCE!F462&amp;", "&amp; IF(SOURCE!$U$2-LEN(SOURCE!F462) &gt;= 0, REPT(" ",SOURCE!$U$2-LEN(SOURCE!F462)+2), "")&amp;"("&amp;
      SUBSTITUTE(TEXT(SOURCE!G462,"??0"),"  ","")&amp;" &lt;&lt; TAM_MAX_BITS) |"&amp; IF(SOURCE!$V$2-3 &gt;= 0, REPT(" ",MAX(1,SOURCE!$V$2-5+4+1-1-LEN(  IF(ISTEXT(SOURCE!H462),SOURCE!H462,  SUBSTITUTE(SUBSTITUTE(TEXT(SOURCE!H462,"????0"),"  ","")," ",""))   ))), "")&amp;
       IF(ISTEXT(SOURCE!H462),SOURCE!H462, SUBSTITUTE(SUBSTITUTE(TEXT(SOURCE!H462,"????0"),"  ","")," ",""))   &amp;","&amp; IF(SOURCE!$W$2-3 &gt;= 0, REPT(" ",SOURCE!$W$2-3-5), "")&amp;
      SOURCE!I462&amp;
" | "&amp; IF(SOURCE!$X$2-LEN(SOURCE!I462) &gt;= 0, REPT(" ",SOURCE!$X$2-LEN(SOURCE!I462)), "")&amp;
      SOURCE!J462&amp;      IF(SOURCE!$Y$2-LEN(SOURCE!J462) &gt;= 0, REPT(" ",SOURCE!$Y$2-LEN(SOURCE!J462)), "")&amp;
" | "&amp; IF(SOURCE!$X$2-LEN(SOURCE!I462) &gt;= 0, REPT(" ",SOURCE!$X$2-LEN(SOURCE!I462)), "")&amp;
      SOURCE!K462&amp;      IF(SOURCE!$Y$2-LEN(SOURCE!K462) &gt;= 0, REPT(" ",SOURCE!$Z$2-LEN(SOURCE!K462)), "")&amp;
" | "&amp; SOURCE!L462&amp;      IF(SOURCE!$AB$2-LEN(SOURCE!L462) &gt;= 0, REPT(" ",SOURCE!$AB$2-LEN(SOURCE!L462)), "")&amp;
" | "&amp; SOURCE!M462&amp;      IF(SOURCE!$AC$2-LEN(SOURCE!M462) &gt;= 0, REPT(" ",SOURCE!$AC$2-LEN(SOURCE!M462)),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133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IF(SOURCE!$R$2-LEN(SOURCE!C463) &gt;= 0, REPT(" ",SOURCE!$R$2-LEN(SOURCE!C463)), "")&amp;
      SOURCE!D463&amp;", "&amp; IF(SOURCE!$S$2-LEN(SOURCE!D463) &gt;= 0, REPT(" ",SOURCE!$S$2-LEN(SOURCE!D463)), "")&amp;
      SOURCE!E463&amp;", "&amp; IF(SOURCE!$T$2-LEN(SOURCE!E463) &gt;=0, REPT(" ",SOURCE!$T$2-LEN(SOURCE!E463)), "")&amp;
      SOURCE!F463&amp;", "&amp; IF(SOURCE!$U$2-LEN(SOURCE!F463) &gt;= 0, REPT(" ",SOURCE!$U$2-LEN(SOURCE!F463)+2), "")&amp;"("&amp;
      SUBSTITUTE(TEXT(SOURCE!G463,"??0"),"  ","")&amp;" &lt;&lt; TAM_MAX_BITS) |"&amp; IF(SOURCE!$V$2-3 &gt;= 0, REPT(" ",MAX(1,SOURCE!$V$2-5+4+1-1-LEN(  IF(ISTEXT(SOURCE!H463),SOURCE!H463,  SUBSTITUTE(SUBSTITUTE(TEXT(SOURCE!H463,"????0"),"  ","")," ",""))   ))), "")&amp;
       IF(ISTEXT(SOURCE!H463),SOURCE!H463, SUBSTITUTE(SUBSTITUTE(TEXT(SOURCE!H463,"????0"),"  ","")," ",""))   &amp;","&amp; IF(SOURCE!$W$2-3 &gt;= 0, REPT(" ",SOURCE!$W$2-3-5), "")&amp;
      SOURCE!I463&amp;
" | "&amp; IF(SOURCE!$X$2-LEN(SOURCE!I463) &gt;= 0, REPT(" ",SOURCE!$X$2-LEN(SOURCE!I463)), "")&amp;
      SOURCE!J463&amp;      IF(SOURCE!$Y$2-LEN(SOURCE!J463) &gt;= 0, REPT(" ",SOURCE!$Y$2-LEN(SOURCE!J463)), "")&amp;
" | "&amp; IF(SOURCE!$X$2-LEN(SOURCE!I463) &gt;= 0, REPT(" ",SOURCE!$X$2-LEN(SOURCE!I463)), "")&amp;
      SOURCE!K463&amp;      IF(SOURCE!$Y$2-LEN(SOURCE!K463) &gt;= 0, REPT(" ",SOURCE!$Z$2-LEN(SOURCE!K463)), "")&amp;
" | "&amp; SOURCE!L463&amp;      IF(SOURCE!$AB$2-LEN(SOURCE!L463) &gt;= 0, REPT(" ",SOURCE!$AB$2-LEN(SOURCE!L463)), "")&amp;
" | "&amp; SOURCE!M463&amp;      IF(SOURCE!$AC$2-LEN(SOURCE!M463) &gt;= 0, REPT(" ",SOURCE!$AC$2-LEN(SOURCE!M463)), "")&amp;
      "},"&amp;IF(SOURCE!O463&lt;&gt;"",""&amp;SOURCE!O463,"")
 )
)
)</f>
        <v>/*  445 */  { fnStatSum,                    SUM_YlnX,                    STD_SIGMA "ylnx",                              STD_SIGMA "ylnx",                              (0 &lt;&lt; TAM_MAX_BITS) |     0, CAT_FNCT | SLS_ENABLED   | US_ENABLED   | EIM_DISABLED | PTP_NONE         },</v>
      </c>
    </row>
    <row r="464" spans="1:1">
      <c r="A464" s="133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IF(SOURCE!$R$2-LEN(SOURCE!C464) &gt;= 0, REPT(" ",SOURCE!$R$2-LEN(SOURCE!C464)), "")&amp;
      SOURCE!D464&amp;", "&amp; IF(SOURCE!$S$2-LEN(SOURCE!D464) &gt;= 0, REPT(" ",SOURCE!$S$2-LEN(SOURCE!D464)), "")&amp;
      SOURCE!E464&amp;", "&amp; IF(SOURCE!$T$2-LEN(SOURCE!E464) &gt;=0, REPT(" ",SOURCE!$T$2-LEN(SOURCE!E464)), "")&amp;
      SOURCE!F464&amp;", "&amp; IF(SOURCE!$U$2-LEN(SOURCE!F464) &gt;= 0, REPT(" ",SOURCE!$U$2-LEN(SOURCE!F464)+2), "")&amp;"("&amp;
      SUBSTITUTE(TEXT(SOURCE!G464,"??0"),"  ","")&amp;" &lt;&lt; TAM_MAX_BITS) |"&amp; IF(SOURCE!$V$2-3 &gt;= 0, REPT(" ",MAX(1,SOURCE!$V$2-5+4+1-1-LEN(  IF(ISTEXT(SOURCE!H464),SOURCE!H464,  SUBSTITUTE(SUBSTITUTE(TEXT(SOURCE!H464,"????0"),"  ","")," ",""))   ))), "")&amp;
       IF(ISTEXT(SOURCE!H464),SOURCE!H464, SUBSTITUTE(SUBSTITUTE(TEXT(SOURCE!H464,"????0"),"  ","")," ",""))   &amp;","&amp; IF(SOURCE!$W$2-3 &gt;= 0, REPT(" ",SOURCE!$W$2-3-5), "")&amp;
      SOURCE!I464&amp;
" | "&amp; IF(SOURCE!$X$2-LEN(SOURCE!I464) &gt;= 0, REPT(" ",SOURCE!$X$2-LEN(SOURCE!I464)), "")&amp;
      SOURCE!J464&amp;      IF(SOURCE!$Y$2-LEN(SOURCE!J464) &gt;= 0, REPT(" ",SOURCE!$Y$2-LEN(SOURCE!J464)), "")&amp;
" | "&amp; IF(SOURCE!$X$2-LEN(SOURCE!I464) &gt;= 0, REPT(" ",SOURCE!$X$2-LEN(SOURCE!I464)), "")&amp;
      SOURCE!K464&amp;      IF(SOURCE!$Y$2-LEN(SOURCE!K464) &gt;= 0, REPT(" ",SOURCE!$Z$2-LEN(SOURCE!K464)), "")&amp;
" | "&amp; SOURCE!L464&amp;      IF(SOURCE!$AB$2-LEN(SOURCE!L464) &gt;= 0, REPT(" ",SOURCE!$AB$2-LEN(SOURCE!L464)), "")&amp;
" | "&amp; SOURCE!M464&amp;      IF(SOURCE!$AC$2-LEN(SOURCE!M464) &gt;= 0, REPT(" ",SOURCE!$AC$2-LEN(SOURCE!M464)),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133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IF(SOURCE!$R$2-LEN(SOURCE!C465) &gt;= 0, REPT(" ",SOURCE!$R$2-LEN(SOURCE!C465)), "")&amp;
      SOURCE!D465&amp;", "&amp; IF(SOURCE!$S$2-LEN(SOURCE!D465) &gt;= 0, REPT(" ",SOURCE!$S$2-LEN(SOURCE!D465)), "")&amp;
      SOURCE!E465&amp;", "&amp; IF(SOURCE!$T$2-LEN(SOURCE!E465) &gt;=0, REPT(" ",SOURCE!$T$2-LEN(SOURCE!E465)), "")&amp;
      SOURCE!F465&amp;", "&amp; IF(SOURCE!$U$2-LEN(SOURCE!F465) &gt;= 0, REPT(" ",SOURCE!$U$2-LEN(SOURCE!F465)+2), "")&amp;"("&amp;
      SUBSTITUTE(TEXT(SOURCE!G465,"??0"),"  ","")&amp;" &lt;&lt; TAM_MAX_BITS) |"&amp; IF(SOURCE!$V$2-3 &gt;= 0, REPT(" ",MAX(1,SOURCE!$V$2-5+4+1-1-LEN(  IF(ISTEXT(SOURCE!H465),SOURCE!H465,  SUBSTITUTE(SUBSTITUTE(TEXT(SOURCE!H465,"????0"),"  ","")," ",""))   ))), "")&amp;
       IF(ISTEXT(SOURCE!H465),SOURCE!H465, SUBSTITUTE(SUBSTITUTE(TEXT(SOURCE!H465,"????0"),"  ","")," ",""))   &amp;","&amp; IF(SOURCE!$W$2-3 &gt;= 0, REPT(" ",SOURCE!$W$2-3-5), "")&amp;
      SOURCE!I465&amp;
" | "&amp; IF(SOURCE!$X$2-LEN(SOURCE!I465) &gt;= 0, REPT(" ",SOURCE!$X$2-LEN(SOURCE!I465)), "")&amp;
      SOURCE!J465&amp;      IF(SOURCE!$Y$2-LEN(SOURCE!J465) &gt;= 0, REPT(" ",SOURCE!$Y$2-LEN(SOURCE!J465)), "")&amp;
" | "&amp; IF(SOURCE!$X$2-LEN(SOURCE!I465) &gt;= 0, REPT(" ",SOURCE!$X$2-LEN(SOURCE!I465)), "")&amp;
      SOURCE!K465&amp;      IF(SOURCE!$Y$2-LEN(SOURCE!K465) &gt;= 0, REPT(" ",SOURCE!$Z$2-LEN(SOURCE!K465)), "")&amp;
" | "&amp; SOURCE!L465&amp;      IF(SOURCE!$AB$2-LEN(SOURCE!L465) &gt;= 0, REPT(" ",SOURCE!$AB$2-LEN(SOURCE!L465)), "")&amp;
" | "&amp; SOURCE!M465&amp;      IF(SOURCE!$AC$2-LEN(SOURCE!M465) &gt;= 0, REPT(" ",SOURCE!$AC$2-LEN(SOURCE!M465)),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133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IF(SOURCE!$R$2-LEN(SOURCE!C466) &gt;= 0, REPT(" ",SOURCE!$R$2-LEN(SOURCE!C466)), "")&amp;
      SOURCE!D466&amp;", "&amp; IF(SOURCE!$S$2-LEN(SOURCE!D466) &gt;= 0, REPT(" ",SOURCE!$S$2-LEN(SOURCE!D466)), "")&amp;
      SOURCE!E466&amp;", "&amp; IF(SOURCE!$T$2-LEN(SOURCE!E466) &gt;=0, REPT(" ",SOURCE!$T$2-LEN(SOURCE!E466)), "")&amp;
      SOURCE!F466&amp;", "&amp; IF(SOURCE!$U$2-LEN(SOURCE!F466) &gt;= 0, REPT(" ",SOURCE!$U$2-LEN(SOURCE!F466)+2), "")&amp;"("&amp;
      SUBSTITUTE(TEXT(SOURCE!G466,"??0"),"  ","")&amp;" &lt;&lt; TAM_MAX_BITS) |"&amp; IF(SOURCE!$V$2-3 &gt;= 0, REPT(" ",MAX(1,SOURCE!$V$2-5+4+1-1-LEN(  IF(ISTEXT(SOURCE!H466),SOURCE!H466,  SUBSTITUTE(SUBSTITUTE(TEXT(SOURCE!H466,"????0"),"  ","")," ",""))   ))), "")&amp;
       IF(ISTEXT(SOURCE!H466),SOURCE!H466, SUBSTITUTE(SUBSTITUTE(TEXT(SOURCE!H466,"????0"),"  ","")," ",""))   &amp;","&amp; IF(SOURCE!$W$2-3 &gt;= 0, REPT(" ",SOURCE!$W$2-3-5), "")&amp;
      SOURCE!I466&amp;
" | "&amp; IF(SOURCE!$X$2-LEN(SOURCE!I466) &gt;= 0, REPT(" ",SOURCE!$X$2-LEN(SOURCE!I466)), "")&amp;
      SOURCE!J466&amp;      IF(SOURCE!$Y$2-LEN(SOURCE!J466) &gt;= 0, REPT(" ",SOURCE!$Y$2-LEN(SOURCE!J466)), "")&amp;
" | "&amp; IF(SOURCE!$X$2-LEN(SOURCE!I466) &gt;= 0, REPT(" ",SOURCE!$X$2-LEN(SOURCE!I466)), "")&amp;
      SOURCE!K466&amp;      IF(SOURCE!$Y$2-LEN(SOURCE!K466) &gt;= 0, REPT(" ",SOURCE!$Z$2-LEN(SOURCE!K466)), "")&amp;
" | "&amp; SOURCE!L466&amp;      IF(SOURCE!$AB$2-LEN(SOURCE!L466) &gt;= 0, REPT(" ",SOURCE!$AB$2-LEN(SOURCE!L466)), "")&amp;
" | "&amp; SOURCE!M466&amp;      IF(SOURCE!$AC$2-LEN(SOURCE!M466) &gt;= 0, REPT(" ",SOURCE!$AC$2-LEN(SOURCE!M466)), "")&amp;
      "},"&amp;IF(SOURCE!O466&lt;&gt;"",""&amp;SOURCE!O466,"")
 )
)
)</f>
        <v>/*  448 */  { fnStatSum,                    SUM_XlnY,                    STD_SIGMA "xlny",                              STD_SIGMA "xlny",                              (0 &lt;&lt; TAM_MAX_BITS) |     0, CAT_FNCT | SLS_ENABLED   | US_ENABLED   | EIM_DISABLED | PTP_NONE         },</v>
      </c>
    </row>
    <row r="467" spans="1:1">
      <c r="A467" s="133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IF(SOURCE!$R$2-LEN(SOURCE!C467) &gt;= 0, REPT(" ",SOURCE!$R$2-LEN(SOURCE!C467)), "")&amp;
      SOURCE!D467&amp;", "&amp; IF(SOURCE!$S$2-LEN(SOURCE!D467) &gt;= 0, REPT(" ",SOURCE!$S$2-LEN(SOURCE!D467)), "")&amp;
      SOURCE!E467&amp;", "&amp; IF(SOURCE!$T$2-LEN(SOURCE!E467) &gt;=0, REPT(" ",SOURCE!$T$2-LEN(SOURCE!E467)), "")&amp;
      SOURCE!F467&amp;", "&amp; IF(SOURCE!$U$2-LEN(SOURCE!F467) &gt;= 0, REPT(" ",SOURCE!$U$2-LEN(SOURCE!F467)+2), "")&amp;"("&amp;
      SUBSTITUTE(TEXT(SOURCE!G467,"??0"),"  ","")&amp;" &lt;&lt; TAM_MAX_BITS) |"&amp; IF(SOURCE!$V$2-3 &gt;= 0, REPT(" ",MAX(1,SOURCE!$V$2-5+4+1-1-LEN(  IF(ISTEXT(SOURCE!H467),SOURCE!H467,  SUBSTITUTE(SUBSTITUTE(TEXT(SOURCE!H467,"????0"),"  ","")," ",""))   ))), "")&amp;
       IF(ISTEXT(SOURCE!H467),SOURCE!H467, SUBSTITUTE(SUBSTITUTE(TEXT(SOURCE!H467,"????0"),"  ","")," ",""))   &amp;","&amp; IF(SOURCE!$W$2-3 &gt;= 0, REPT(" ",SOURCE!$W$2-3-5), "")&amp;
      SOURCE!I467&amp;
" | "&amp; IF(SOURCE!$X$2-LEN(SOURCE!I467) &gt;= 0, REPT(" ",SOURCE!$X$2-LEN(SOURCE!I467)), "")&amp;
      SOURCE!J467&amp;      IF(SOURCE!$Y$2-LEN(SOURCE!J467) &gt;= 0, REPT(" ",SOURCE!$Y$2-LEN(SOURCE!J467)), "")&amp;
" | "&amp; IF(SOURCE!$X$2-LEN(SOURCE!I467) &gt;= 0, REPT(" ",SOURCE!$X$2-LEN(SOURCE!I467)), "")&amp;
      SOURCE!K467&amp;      IF(SOURCE!$Y$2-LEN(SOURCE!K467) &gt;= 0, REPT(" ",SOURCE!$Z$2-LEN(SOURCE!K467)), "")&amp;
" | "&amp; SOURCE!L467&amp;      IF(SOURCE!$AB$2-LEN(SOURCE!L467) &gt;= 0, REPT(" ",SOURCE!$AB$2-LEN(SOURCE!L467)), "")&amp;
" | "&amp; SOURCE!M467&amp;      IF(SOURCE!$AC$2-LEN(SOURCE!M467) &gt;= 0, REPT(" ",SOURCE!$AC$2-LEN(SOURCE!M467)), "")&amp;
      "},"&amp;IF(SOURCE!O467&lt;&gt;"",""&amp;SOURCE!O467,"")
 )
)
)</f>
        <v>/*  449 */  { fnStatSum,                    SUM_X2lnY,                   STD_SIGMA "x" STD_SUP_2 "lny",                 STD_SIGMA "x" STD_SUP_2 "lny",                 (0 &lt;&lt; TAM_MAX_BITS) |     0, CAT_FNCT | SLS_ENABLED   | US_ENABLED   | EIM_DISABLED | PTP_NONE         },</v>
      </c>
    </row>
    <row r="468" spans="1:1">
      <c r="A468" s="133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IF(SOURCE!$R$2-LEN(SOURCE!C468) &gt;= 0, REPT(" ",SOURCE!$R$2-LEN(SOURCE!C468)), "")&amp;
      SOURCE!D468&amp;", "&amp; IF(SOURCE!$S$2-LEN(SOURCE!D468) &gt;= 0, REPT(" ",SOURCE!$S$2-LEN(SOURCE!D468)), "")&amp;
      SOURCE!E468&amp;", "&amp; IF(SOURCE!$T$2-LEN(SOURCE!E468) &gt;=0, REPT(" ",SOURCE!$T$2-LEN(SOURCE!E468)), "")&amp;
      SOURCE!F468&amp;", "&amp; IF(SOURCE!$U$2-LEN(SOURCE!F468) &gt;= 0, REPT(" ",SOURCE!$U$2-LEN(SOURCE!F468)+2), "")&amp;"("&amp;
      SUBSTITUTE(TEXT(SOURCE!G468,"??0"),"  ","")&amp;" &lt;&lt; TAM_MAX_BITS) |"&amp; IF(SOURCE!$V$2-3 &gt;= 0, REPT(" ",MAX(1,SOURCE!$V$2-5+4+1-1-LEN(  IF(ISTEXT(SOURCE!H468),SOURCE!H468,  SUBSTITUTE(SUBSTITUTE(TEXT(SOURCE!H468,"????0"),"  ","")," ",""))   ))), "")&amp;
       IF(ISTEXT(SOURCE!H468),SOURCE!H468, SUBSTITUTE(SUBSTITUTE(TEXT(SOURCE!H468,"????0"),"  ","")," ",""))   &amp;","&amp; IF(SOURCE!$W$2-3 &gt;= 0, REPT(" ",SOURCE!$W$2-3-5), "")&amp;
      SOURCE!I468&amp;
" | "&amp; IF(SOURCE!$X$2-LEN(SOURCE!I468) &gt;= 0, REPT(" ",SOURCE!$X$2-LEN(SOURCE!I468)), "")&amp;
      SOURCE!J468&amp;      IF(SOURCE!$Y$2-LEN(SOURCE!J468) &gt;= 0, REPT(" ",SOURCE!$Y$2-LEN(SOURCE!J468)), "")&amp;
" | "&amp; IF(SOURCE!$X$2-LEN(SOURCE!I468) &gt;= 0, REPT(" ",SOURCE!$X$2-LEN(SOURCE!I468)), "")&amp;
      SOURCE!K468&amp;      IF(SOURCE!$Y$2-LEN(SOURCE!K468) &gt;= 0, REPT(" ",SOURCE!$Z$2-LEN(SOURCE!K468)), "")&amp;
" | "&amp; SOURCE!L468&amp;      IF(SOURCE!$AB$2-LEN(SOURCE!L468) &gt;= 0, REPT(" ",SOURCE!$AB$2-LEN(SOURCE!L468)), "")&amp;
" | "&amp; SOURCE!M468&amp;      IF(SOURCE!$AC$2-LEN(SOURCE!M468) &gt;= 0, REPT(" ",SOURCE!$AC$2-LEN(SOURCE!M468)), "")&amp;
      "},"&amp;IF(SOURCE!O468&lt;&gt;"",""&amp;SOURCE!O468,"")
 )
)
)</f>
        <v>/*  450 */  { fnStatSum,                    SUM_lnYonX,                  STD_SIGMA "lny/x",                             STD_SIGMA "lny/x",                             (0 &lt;&lt; TAM_MAX_BITS) |     0, CAT_FNCT | SLS_ENABLED   | US_ENABLED   | EIM_DISABLED | PTP_NONE         },</v>
      </c>
    </row>
    <row r="469" spans="1:1">
      <c r="A469" s="133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IF(SOURCE!$R$2-LEN(SOURCE!C469) &gt;= 0, REPT(" ",SOURCE!$R$2-LEN(SOURCE!C469)), "")&amp;
      SOURCE!D469&amp;", "&amp; IF(SOURCE!$S$2-LEN(SOURCE!D469) &gt;= 0, REPT(" ",SOURCE!$S$2-LEN(SOURCE!D469)), "")&amp;
      SOURCE!E469&amp;", "&amp; IF(SOURCE!$T$2-LEN(SOURCE!E469) &gt;=0, REPT(" ",SOURCE!$T$2-LEN(SOURCE!E469)), "")&amp;
      SOURCE!F469&amp;", "&amp; IF(SOURCE!$U$2-LEN(SOURCE!F469) &gt;= 0, REPT(" ",SOURCE!$U$2-LEN(SOURCE!F469)+2), "")&amp;"("&amp;
      SUBSTITUTE(TEXT(SOURCE!G469,"??0"),"  ","")&amp;" &lt;&lt; TAM_MAX_BITS) |"&amp; IF(SOURCE!$V$2-3 &gt;= 0, REPT(" ",MAX(1,SOURCE!$V$2-5+4+1-1-LEN(  IF(ISTEXT(SOURCE!H469),SOURCE!H469,  SUBSTITUTE(SUBSTITUTE(TEXT(SOURCE!H469,"????0"),"  ","")," ",""))   ))), "")&amp;
       IF(ISTEXT(SOURCE!H469),SOURCE!H469, SUBSTITUTE(SUBSTITUTE(TEXT(SOURCE!H469,"????0"),"  ","")," ",""))   &amp;","&amp; IF(SOURCE!$W$2-3 &gt;= 0, REPT(" ",SOURCE!$W$2-3-5), "")&amp;
      SOURCE!I469&amp;
" | "&amp; IF(SOURCE!$X$2-LEN(SOURCE!I469) &gt;= 0, REPT(" ",SOURCE!$X$2-LEN(SOURCE!I469)), "")&amp;
      SOURCE!J469&amp;      IF(SOURCE!$Y$2-LEN(SOURCE!J469) &gt;= 0, REPT(" ",SOURCE!$Y$2-LEN(SOURCE!J469)), "")&amp;
" | "&amp; IF(SOURCE!$X$2-LEN(SOURCE!I469) &gt;= 0, REPT(" ",SOURCE!$X$2-LEN(SOURCE!I469)), "")&amp;
      SOURCE!K469&amp;      IF(SOURCE!$Y$2-LEN(SOURCE!K469) &gt;= 0, REPT(" ",SOURCE!$Z$2-LEN(SOURCE!K469)), "")&amp;
" | "&amp; SOURCE!L469&amp;      IF(SOURCE!$AB$2-LEN(SOURCE!L469) &gt;= 0, REPT(" ",SOURCE!$AB$2-LEN(SOURCE!L469)), "")&amp;
" | "&amp; SOURCE!M469&amp;      IF(SOURCE!$AC$2-LEN(SOURCE!M469) &gt;= 0, REPT(" ",SOURCE!$AC$2-LEN(SOURCE!M469)), "")&amp;
      "},"&amp;IF(SOURCE!O469&lt;&gt;"",""&amp;SOURCE!O469,"")
 )
)
)</f>
        <v>/*  451 */  { fnStatSum,                    SUM_X2onY,                   STD_SIGMA "x" STD_SUP_2 "/y",                  STD_SIGMA "x" STD_SUP_2 "/y",                  (0 &lt;&lt; TAM_MAX_BITS) |     0, CAT_FNCT | SLS_ENABLED   | US_ENABLED   | EIM_DISABLED | PTP_NONE         },</v>
      </c>
    </row>
    <row r="470" spans="1:1">
      <c r="A470" s="133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IF(SOURCE!$R$2-LEN(SOURCE!C470) &gt;= 0, REPT(" ",SOURCE!$R$2-LEN(SOURCE!C470)), "")&amp;
      SOURCE!D470&amp;", "&amp; IF(SOURCE!$S$2-LEN(SOURCE!D470) &gt;= 0, REPT(" ",SOURCE!$S$2-LEN(SOURCE!D470)), "")&amp;
      SOURCE!E470&amp;", "&amp; IF(SOURCE!$T$2-LEN(SOURCE!E470) &gt;=0, REPT(" ",SOURCE!$T$2-LEN(SOURCE!E470)), "")&amp;
      SOURCE!F470&amp;", "&amp; IF(SOURCE!$U$2-LEN(SOURCE!F470) &gt;= 0, REPT(" ",SOURCE!$U$2-LEN(SOURCE!F470)+2), "")&amp;"("&amp;
      SUBSTITUTE(TEXT(SOURCE!G470,"??0"),"  ","")&amp;" &lt;&lt; TAM_MAX_BITS) |"&amp; IF(SOURCE!$V$2-3 &gt;= 0, REPT(" ",MAX(1,SOURCE!$V$2-5+4+1-1-LEN(  IF(ISTEXT(SOURCE!H470),SOURCE!H470,  SUBSTITUTE(SUBSTITUTE(TEXT(SOURCE!H470,"????0"),"  ","")," ",""))   ))), "")&amp;
       IF(ISTEXT(SOURCE!H470),SOURCE!H470, SUBSTITUTE(SUBSTITUTE(TEXT(SOURCE!H470,"????0"),"  ","")," ",""))   &amp;","&amp; IF(SOURCE!$W$2-3 &gt;= 0, REPT(" ",SOURCE!$W$2-3-5), "")&amp;
      SOURCE!I470&amp;
" | "&amp; IF(SOURCE!$X$2-LEN(SOURCE!I470) &gt;= 0, REPT(" ",SOURCE!$X$2-LEN(SOURCE!I470)), "")&amp;
      SOURCE!J470&amp;      IF(SOURCE!$Y$2-LEN(SOURCE!J470) &gt;= 0, REPT(" ",SOURCE!$Y$2-LEN(SOURCE!J470)), "")&amp;
" | "&amp; IF(SOURCE!$X$2-LEN(SOURCE!I470) &gt;= 0, REPT(" ",SOURCE!$X$2-LEN(SOURCE!I470)), "")&amp;
      SOURCE!K470&amp;      IF(SOURCE!$Y$2-LEN(SOURCE!K470) &gt;= 0, REPT(" ",SOURCE!$Z$2-LEN(SOURCE!K470)), "")&amp;
" | "&amp; SOURCE!L470&amp;      IF(SOURCE!$AB$2-LEN(SOURCE!L470) &gt;= 0, REPT(" ",SOURCE!$AB$2-LEN(SOURCE!L470)), "")&amp;
" | "&amp; SOURCE!M470&amp;      IF(SOURCE!$AC$2-LEN(SOURCE!M470) &gt;= 0, REPT(" ",SOURCE!$AC$2-LEN(SOURCE!M470)), "")&amp;
      "},"&amp;IF(SOURCE!O470&lt;&gt;"",""&amp;SOURCE!O470,"")
 )
)
)</f>
        <v>/*  452 */  { fnStatSum,                    SUM_1onX,                    STD_SIGMA STD_SUP_1 "/x",                      STD_SIGMA STD_SUP_1 "/x",                      (0 &lt;&lt; TAM_MAX_BITS) |     0, CAT_FNCT | SLS_ENABLED   | US_ENABLED   | EIM_DISABLED | PTP_NONE         },</v>
      </c>
    </row>
    <row r="471" spans="1:1">
      <c r="A471" s="133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IF(SOURCE!$R$2-LEN(SOURCE!C471) &gt;= 0, REPT(" ",SOURCE!$R$2-LEN(SOURCE!C471)), "")&amp;
      SOURCE!D471&amp;", "&amp; IF(SOURCE!$S$2-LEN(SOURCE!D471) &gt;= 0, REPT(" ",SOURCE!$S$2-LEN(SOURCE!D471)), "")&amp;
      SOURCE!E471&amp;", "&amp; IF(SOURCE!$T$2-LEN(SOURCE!E471) &gt;=0, REPT(" ",SOURCE!$T$2-LEN(SOURCE!E471)), "")&amp;
      SOURCE!F471&amp;", "&amp; IF(SOURCE!$U$2-LEN(SOURCE!F471) &gt;= 0, REPT(" ",SOURCE!$U$2-LEN(SOURCE!F471)+2), "")&amp;"("&amp;
      SUBSTITUTE(TEXT(SOURCE!G471,"??0"),"  ","")&amp;" &lt;&lt; TAM_MAX_BITS) |"&amp; IF(SOURCE!$V$2-3 &gt;= 0, REPT(" ",MAX(1,SOURCE!$V$2-5+4+1-1-LEN(  IF(ISTEXT(SOURCE!H471),SOURCE!H471,  SUBSTITUTE(SUBSTITUTE(TEXT(SOURCE!H471,"????0"),"  ","")," ",""))   ))), "")&amp;
       IF(ISTEXT(SOURCE!H471),SOURCE!H471, SUBSTITUTE(SUBSTITUTE(TEXT(SOURCE!H471,"????0"),"  ","")," ",""))   &amp;","&amp; IF(SOURCE!$W$2-3 &gt;= 0, REPT(" ",SOURCE!$W$2-3-5), "")&amp;
      SOURCE!I471&amp;
" | "&amp; IF(SOURCE!$X$2-LEN(SOURCE!I471) &gt;= 0, REPT(" ",SOURCE!$X$2-LEN(SOURCE!I471)), "")&amp;
      SOURCE!J471&amp;      IF(SOURCE!$Y$2-LEN(SOURCE!J471) &gt;= 0, REPT(" ",SOURCE!$Y$2-LEN(SOURCE!J471)), "")&amp;
" | "&amp; IF(SOURCE!$X$2-LEN(SOURCE!I471) &gt;= 0, REPT(" ",SOURCE!$X$2-LEN(SOURCE!I471)), "")&amp;
      SOURCE!K471&amp;      IF(SOURCE!$Y$2-LEN(SOURCE!K471) &gt;= 0, REPT(" ",SOURCE!$Z$2-LEN(SOURCE!K471)), "")&amp;
" | "&amp; SOURCE!L471&amp;      IF(SOURCE!$AB$2-LEN(SOURCE!L471) &gt;= 0, REPT(" ",SOURCE!$AB$2-LEN(SOURCE!L471)), "")&amp;
" | "&amp; SOURCE!M471&amp;      IF(SOURCE!$AC$2-LEN(SOURCE!M471) &gt;= 0, REPT(" ",SOURCE!$AC$2-LEN(SOURCE!M471)), "")&amp;
      "},"&amp;IF(SOURCE!O471&lt;&gt;"",""&amp;SOURCE!O471,"")
 )
)
)</f>
        <v>/*  453 */  { fnStatSum,                    SUM_1onX2,                   STD_SIGMA STD_SUP_1 "/x" STD_SUP_2,            STD_SIGMA STD_SUP_1 "/x" STD_SUP_2,            (0 &lt;&lt; TAM_MAX_BITS) |     0, CAT_FNCT | SLS_ENABLED   | US_ENABLED   | EIM_DISABLED | PTP_NONE         },</v>
      </c>
    </row>
    <row r="472" spans="1:1">
      <c r="A472" s="133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IF(SOURCE!$R$2-LEN(SOURCE!C472) &gt;= 0, REPT(" ",SOURCE!$R$2-LEN(SOURCE!C472)), "")&amp;
      SOURCE!D472&amp;", "&amp; IF(SOURCE!$S$2-LEN(SOURCE!D472) &gt;= 0, REPT(" ",SOURCE!$S$2-LEN(SOURCE!D472)), "")&amp;
      SOURCE!E472&amp;", "&amp; IF(SOURCE!$T$2-LEN(SOURCE!E472) &gt;=0, REPT(" ",SOURCE!$T$2-LEN(SOURCE!E472)), "")&amp;
      SOURCE!F472&amp;", "&amp; IF(SOURCE!$U$2-LEN(SOURCE!F472) &gt;= 0, REPT(" ",SOURCE!$U$2-LEN(SOURCE!F472)+2), "")&amp;"("&amp;
      SUBSTITUTE(TEXT(SOURCE!G472,"??0"),"  ","")&amp;" &lt;&lt; TAM_MAX_BITS) |"&amp; IF(SOURCE!$V$2-3 &gt;= 0, REPT(" ",MAX(1,SOURCE!$V$2-5+4+1-1-LEN(  IF(ISTEXT(SOURCE!H472),SOURCE!H472,  SUBSTITUTE(SUBSTITUTE(TEXT(SOURCE!H472,"????0"),"  ","")," ",""))   ))), "")&amp;
       IF(ISTEXT(SOURCE!H472),SOURCE!H472, SUBSTITUTE(SUBSTITUTE(TEXT(SOURCE!H472,"????0"),"  ","")," ",""))   &amp;","&amp; IF(SOURCE!$W$2-3 &gt;= 0, REPT(" ",SOURCE!$W$2-3-5), "")&amp;
      SOURCE!I472&amp;
" | "&amp; IF(SOURCE!$X$2-LEN(SOURCE!I472) &gt;= 0, REPT(" ",SOURCE!$X$2-LEN(SOURCE!I472)), "")&amp;
      SOURCE!J472&amp;      IF(SOURCE!$Y$2-LEN(SOURCE!J472) &gt;= 0, REPT(" ",SOURCE!$Y$2-LEN(SOURCE!J472)), "")&amp;
" | "&amp; IF(SOURCE!$X$2-LEN(SOURCE!I472) &gt;= 0, REPT(" ",SOURCE!$X$2-LEN(SOURCE!I472)), "")&amp;
      SOURCE!K472&amp;      IF(SOURCE!$Y$2-LEN(SOURCE!K472) &gt;= 0, REPT(" ",SOURCE!$Z$2-LEN(SOURCE!K472)), "")&amp;
" | "&amp; SOURCE!L472&amp;      IF(SOURCE!$AB$2-LEN(SOURCE!L472) &gt;= 0, REPT(" ",SOURCE!$AB$2-LEN(SOURCE!L472)), "")&amp;
" | "&amp; SOURCE!M472&amp;      IF(SOURCE!$AC$2-LEN(SOURCE!M472) &gt;= 0, REPT(" ",SOURCE!$AC$2-LEN(SOURCE!M472)), "")&amp;
      "},"&amp;IF(SOURCE!O472&lt;&gt;"",""&amp;SOURCE!O472,"")
 )
)
)</f>
        <v>/*  454 */  { fnStatSum,                    SUM_XonY,                    STD_SIGMA "x/y",                               STD_SIGMA "x/y",                               (0 &lt;&lt; TAM_MAX_BITS) |     0, CAT_FNCT | SLS_ENABLED   | US_ENABLED   | EIM_DISABLED | PTP_NONE         },</v>
      </c>
    </row>
    <row r="473" spans="1:1">
      <c r="A473" s="133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IF(SOURCE!$R$2-LEN(SOURCE!C473) &gt;= 0, REPT(" ",SOURCE!$R$2-LEN(SOURCE!C473)), "")&amp;
      SOURCE!D473&amp;", "&amp; IF(SOURCE!$S$2-LEN(SOURCE!D473) &gt;= 0, REPT(" ",SOURCE!$S$2-LEN(SOURCE!D473)), "")&amp;
      SOURCE!E473&amp;", "&amp; IF(SOURCE!$T$2-LEN(SOURCE!E473) &gt;=0, REPT(" ",SOURCE!$T$2-LEN(SOURCE!E473)), "")&amp;
      SOURCE!F473&amp;", "&amp; IF(SOURCE!$U$2-LEN(SOURCE!F473) &gt;= 0, REPT(" ",SOURCE!$U$2-LEN(SOURCE!F473)+2), "")&amp;"("&amp;
      SUBSTITUTE(TEXT(SOURCE!G473,"??0"),"  ","")&amp;" &lt;&lt; TAM_MAX_BITS) |"&amp; IF(SOURCE!$V$2-3 &gt;= 0, REPT(" ",MAX(1,SOURCE!$V$2-5+4+1-1-LEN(  IF(ISTEXT(SOURCE!H473),SOURCE!H473,  SUBSTITUTE(SUBSTITUTE(TEXT(SOURCE!H473,"????0"),"  ","")," ",""))   ))), "")&amp;
       IF(ISTEXT(SOURCE!H473),SOURCE!H473, SUBSTITUTE(SUBSTITUTE(TEXT(SOURCE!H473,"????0"),"  ","")," ",""))   &amp;","&amp; IF(SOURCE!$W$2-3 &gt;= 0, REPT(" ",SOURCE!$W$2-3-5), "")&amp;
      SOURCE!I473&amp;
" | "&amp; IF(SOURCE!$X$2-LEN(SOURCE!I473) &gt;= 0, REPT(" ",SOURCE!$X$2-LEN(SOURCE!I473)), "")&amp;
      SOURCE!J473&amp;      IF(SOURCE!$Y$2-LEN(SOURCE!J473) &gt;= 0, REPT(" ",SOURCE!$Y$2-LEN(SOURCE!J473)), "")&amp;
" | "&amp; IF(SOURCE!$X$2-LEN(SOURCE!I473) &gt;= 0, REPT(" ",SOURCE!$X$2-LEN(SOURCE!I473)), "")&amp;
      SOURCE!K473&amp;      IF(SOURCE!$Y$2-LEN(SOURCE!K473) &gt;= 0, REPT(" ",SOURCE!$Z$2-LEN(SOURCE!K473)), "")&amp;
" | "&amp; SOURCE!L473&amp;      IF(SOURCE!$AB$2-LEN(SOURCE!L473) &gt;= 0, REPT(" ",SOURCE!$AB$2-LEN(SOURCE!L473)), "")&amp;
" | "&amp; SOURCE!M473&amp;      IF(SOURCE!$AC$2-LEN(SOURCE!M473) &gt;= 0, REPT(" ",SOURCE!$AC$2-LEN(SOURCE!M473)), "")&amp;
      "},"&amp;IF(SOURCE!O473&lt;&gt;"",""&amp;SOURCE!O473,"")
 )
)
)</f>
        <v>/*  455 */  { fnStatSum,                    SUM_1onY,                    STD_SIGMA STD_SUP_1 "/y",                      STD_SIGMA STD_SUP_1 "/y",                      (0 &lt;&lt; TAM_MAX_BITS) |     0, CAT_FNCT | SLS_ENABLED   | US_ENABLED   | EIM_DISABLED | PTP_NONE         },</v>
      </c>
    </row>
    <row r="474" spans="1:1">
      <c r="A474" s="133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IF(SOURCE!$R$2-LEN(SOURCE!C474) &gt;= 0, REPT(" ",SOURCE!$R$2-LEN(SOURCE!C474)), "")&amp;
      SOURCE!D474&amp;", "&amp; IF(SOURCE!$S$2-LEN(SOURCE!D474) &gt;= 0, REPT(" ",SOURCE!$S$2-LEN(SOURCE!D474)), "")&amp;
      SOURCE!E474&amp;", "&amp; IF(SOURCE!$T$2-LEN(SOURCE!E474) &gt;=0, REPT(" ",SOURCE!$T$2-LEN(SOURCE!E474)), "")&amp;
      SOURCE!F474&amp;", "&amp; IF(SOURCE!$U$2-LEN(SOURCE!F474) &gt;= 0, REPT(" ",SOURCE!$U$2-LEN(SOURCE!F474)+2), "")&amp;"("&amp;
      SUBSTITUTE(TEXT(SOURCE!G474,"??0"),"  ","")&amp;" &lt;&lt; TAM_MAX_BITS) |"&amp; IF(SOURCE!$V$2-3 &gt;= 0, REPT(" ",MAX(1,SOURCE!$V$2-5+4+1-1-LEN(  IF(ISTEXT(SOURCE!H474),SOURCE!H474,  SUBSTITUTE(SUBSTITUTE(TEXT(SOURCE!H474,"????0"),"  ","")," ",""))   ))), "")&amp;
       IF(ISTEXT(SOURCE!H474),SOURCE!H474, SUBSTITUTE(SUBSTITUTE(TEXT(SOURCE!H474,"????0"),"  ","")," ",""))   &amp;","&amp; IF(SOURCE!$W$2-3 &gt;= 0, REPT(" ",SOURCE!$W$2-3-5), "")&amp;
      SOURCE!I474&amp;
" | "&amp; IF(SOURCE!$X$2-LEN(SOURCE!I474) &gt;= 0, REPT(" ",SOURCE!$X$2-LEN(SOURCE!I474)), "")&amp;
      SOURCE!J474&amp;      IF(SOURCE!$Y$2-LEN(SOURCE!J474) &gt;= 0, REPT(" ",SOURCE!$Y$2-LEN(SOURCE!J474)), "")&amp;
" | "&amp; IF(SOURCE!$X$2-LEN(SOURCE!I474) &gt;= 0, REPT(" ",SOURCE!$X$2-LEN(SOURCE!I474)), "")&amp;
      SOURCE!K474&amp;      IF(SOURCE!$Y$2-LEN(SOURCE!K474) &gt;= 0, REPT(" ",SOURCE!$Z$2-LEN(SOURCE!K474)), "")&amp;
" | "&amp; SOURCE!L474&amp;      IF(SOURCE!$AB$2-LEN(SOURCE!L474) &gt;= 0, REPT(" ",SOURCE!$AB$2-LEN(SOURCE!L474)), "")&amp;
" | "&amp; SOURCE!M474&amp;      IF(SOURCE!$AC$2-LEN(SOURCE!M474) &gt;= 0, REPT(" ",SOURCE!$AC$2-LEN(SOURCE!M474)), "")&amp;
      "},"&amp;IF(SOURCE!O474&lt;&gt;"",""&amp;SOURCE!O474,"")
 )
)
)</f>
        <v>/*  456 */  { fnStatSum,                    SUM_1onY2,                   STD_SIGMA STD_SUP_1 "/y" STD_SUP_2,            STD_SIGMA STD_SUP_1 "/y" STD_SUP_2,            (0 &lt;&lt; TAM_MAX_BITS) |     0, CAT_FNCT | SLS_ENABLED   | US_ENABLED   | EIM_DISABLED | PTP_NONE         },</v>
      </c>
    </row>
    <row r="475" spans="1:1">
      <c r="A475" s="133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IF(SOURCE!$R$2-LEN(SOURCE!C475) &gt;= 0, REPT(" ",SOURCE!$R$2-LEN(SOURCE!C475)), "")&amp;
      SOURCE!D475&amp;", "&amp; IF(SOURCE!$S$2-LEN(SOURCE!D475) &gt;= 0, REPT(" ",SOURCE!$S$2-LEN(SOURCE!D475)), "")&amp;
      SOURCE!E475&amp;", "&amp; IF(SOURCE!$T$2-LEN(SOURCE!E475) &gt;=0, REPT(" ",SOURCE!$T$2-LEN(SOURCE!E475)), "")&amp;
      SOURCE!F475&amp;", "&amp; IF(SOURCE!$U$2-LEN(SOURCE!F475) &gt;= 0, REPT(" ",SOURCE!$U$2-LEN(SOURCE!F475)+2), "")&amp;"("&amp;
      SUBSTITUTE(TEXT(SOURCE!G475,"??0"),"  ","")&amp;" &lt;&lt; TAM_MAX_BITS) |"&amp; IF(SOURCE!$V$2-3 &gt;= 0, REPT(" ",MAX(1,SOURCE!$V$2-5+4+1-1-LEN(  IF(ISTEXT(SOURCE!H475),SOURCE!H475,  SUBSTITUTE(SUBSTITUTE(TEXT(SOURCE!H475,"????0"),"  ","")," ",""))   ))), "")&amp;
       IF(ISTEXT(SOURCE!H475),SOURCE!H475, SUBSTITUTE(SUBSTITUTE(TEXT(SOURCE!H475,"????0"),"  ","")," ",""))   &amp;","&amp; IF(SOURCE!$W$2-3 &gt;= 0, REPT(" ",SOURCE!$W$2-3-5), "")&amp;
      SOURCE!I475&amp;
" | "&amp; IF(SOURCE!$X$2-LEN(SOURCE!I475) &gt;= 0, REPT(" ",SOURCE!$X$2-LEN(SOURCE!I475)), "")&amp;
      SOURCE!J475&amp;      IF(SOURCE!$Y$2-LEN(SOURCE!J475) &gt;= 0, REPT(" ",SOURCE!$Y$2-LEN(SOURCE!J475)), "")&amp;
" | "&amp; IF(SOURCE!$X$2-LEN(SOURCE!I475) &gt;= 0, REPT(" ",SOURCE!$X$2-LEN(SOURCE!I475)), "")&amp;
      SOURCE!K475&amp;      IF(SOURCE!$Y$2-LEN(SOURCE!K475) &gt;= 0, REPT(" ",SOURCE!$Z$2-LEN(SOURCE!K475)), "")&amp;
" | "&amp; SOURCE!L475&amp;      IF(SOURCE!$AB$2-LEN(SOURCE!L475) &gt;= 0, REPT(" ",SOURCE!$AB$2-LEN(SOURCE!L475)), "")&amp;
" | "&amp; SOURCE!M475&amp;      IF(SOURCE!$AC$2-LEN(SOURCE!M475) &gt;= 0, REPT(" ",SOURCE!$AC$2-LEN(SOURCE!M475)),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133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IF(SOURCE!$R$2-LEN(SOURCE!C476) &gt;= 0, REPT(" ",SOURCE!$R$2-LEN(SOURCE!C476)), "")&amp;
      SOURCE!D476&amp;", "&amp; IF(SOURCE!$S$2-LEN(SOURCE!D476) &gt;= 0, REPT(" ",SOURCE!$S$2-LEN(SOURCE!D476)), "")&amp;
      SOURCE!E476&amp;", "&amp; IF(SOURCE!$T$2-LEN(SOURCE!E476) &gt;=0, REPT(" ",SOURCE!$T$2-LEN(SOURCE!E476)), "")&amp;
      SOURCE!F476&amp;", "&amp; IF(SOURCE!$U$2-LEN(SOURCE!F476) &gt;= 0, REPT(" ",SOURCE!$U$2-LEN(SOURCE!F476)+2), "")&amp;"("&amp;
      SUBSTITUTE(TEXT(SOURCE!G476,"??0"),"  ","")&amp;" &lt;&lt; TAM_MAX_BITS) |"&amp; IF(SOURCE!$V$2-3 &gt;= 0, REPT(" ",MAX(1,SOURCE!$V$2-5+4+1-1-LEN(  IF(ISTEXT(SOURCE!H476),SOURCE!H476,  SUBSTITUTE(SUBSTITUTE(TEXT(SOURCE!H476,"????0"),"  ","")," ",""))   ))), "")&amp;
       IF(ISTEXT(SOURCE!H476),SOURCE!H476, SUBSTITUTE(SUBSTITUTE(TEXT(SOURCE!H476,"????0"),"  ","")," ",""))   &amp;","&amp; IF(SOURCE!$W$2-3 &gt;= 0, REPT(" ",SOURCE!$W$2-3-5), "")&amp;
      SOURCE!I476&amp;
" | "&amp; IF(SOURCE!$X$2-LEN(SOURCE!I476) &gt;= 0, REPT(" ",SOURCE!$X$2-LEN(SOURCE!I476)), "")&amp;
      SOURCE!J476&amp;      IF(SOURCE!$Y$2-LEN(SOURCE!J476) &gt;= 0, REPT(" ",SOURCE!$Y$2-LEN(SOURCE!J476)), "")&amp;
" | "&amp; IF(SOURCE!$X$2-LEN(SOURCE!I476) &gt;= 0, REPT(" ",SOURCE!$X$2-LEN(SOURCE!I476)), "")&amp;
      SOURCE!K476&amp;      IF(SOURCE!$Y$2-LEN(SOURCE!K476) &gt;= 0, REPT(" ",SOURCE!$Z$2-LEN(SOURCE!K476)), "")&amp;
" | "&amp; SOURCE!L476&amp;      IF(SOURCE!$AB$2-LEN(SOURCE!L476) &gt;= 0, REPT(" ",SOURCE!$AB$2-LEN(SOURCE!L476)), "")&amp;
" | "&amp; SOURCE!M476&amp;      IF(SOURCE!$AC$2-LEN(SOURCE!M476) &gt;= 0, REPT(" ",SOURCE!$AC$2-LEN(SOURCE!M476)),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133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IF(SOURCE!$R$2-LEN(SOURCE!C477) &gt;= 0, REPT(" ",SOURCE!$R$2-LEN(SOURCE!C477)), "")&amp;
      SOURCE!D477&amp;", "&amp; IF(SOURCE!$S$2-LEN(SOURCE!D477) &gt;= 0, REPT(" ",SOURCE!$S$2-LEN(SOURCE!D477)), "")&amp;
      SOURCE!E477&amp;", "&amp; IF(SOURCE!$T$2-LEN(SOURCE!E477) &gt;=0, REPT(" ",SOURCE!$T$2-LEN(SOURCE!E477)), "")&amp;
      SOURCE!F477&amp;", "&amp; IF(SOURCE!$U$2-LEN(SOURCE!F477) &gt;= 0, REPT(" ",SOURCE!$U$2-LEN(SOURCE!F477)+2), "")&amp;"("&amp;
      SUBSTITUTE(TEXT(SOURCE!G477,"??0"),"  ","")&amp;" &lt;&lt; TAM_MAX_BITS) |"&amp; IF(SOURCE!$V$2-3 &gt;= 0, REPT(" ",MAX(1,SOURCE!$V$2-5+4+1-1-LEN(  IF(ISTEXT(SOURCE!H477),SOURCE!H477,  SUBSTITUTE(SUBSTITUTE(TEXT(SOURCE!H477,"????0"),"  ","")," ",""))   ))), "")&amp;
       IF(ISTEXT(SOURCE!H477),SOURCE!H477, SUBSTITUTE(SUBSTITUTE(TEXT(SOURCE!H477,"????0"),"  ","")," ",""))   &amp;","&amp; IF(SOURCE!$W$2-3 &gt;= 0, REPT(" ",SOURCE!$W$2-3-5), "")&amp;
      SOURCE!I477&amp;
" | "&amp; IF(SOURCE!$X$2-LEN(SOURCE!I477) &gt;= 0, REPT(" ",SOURCE!$X$2-LEN(SOURCE!I477)), "")&amp;
      SOURCE!J477&amp;      IF(SOURCE!$Y$2-LEN(SOURCE!J477) &gt;= 0, REPT(" ",SOURCE!$Y$2-LEN(SOURCE!J477)), "")&amp;
" | "&amp; IF(SOURCE!$X$2-LEN(SOURCE!I477) &gt;= 0, REPT(" ",SOURCE!$X$2-LEN(SOURCE!I477)), "")&amp;
      SOURCE!K477&amp;      IF(SOURCE!$Y$2-LEN(SOURCE!K477) &gt;= 0, REPT(" ",SOURCE!$Z$2-LEN(SOURCE!K477)), "")&amp;
" | "&amp; SOURCE!L477&amp;      IF(SOURCE!$AB$2-LEN(SOURCE!L477) &gt;= 0, REPT(" ",SOURCE!$AB$2-LEN(SOURCE!L477)), "")&amp;
" | "&amp; SOURCE!M477&amp;      IF(SOURCE!$AC$2-LEN(SOURCE!M477) &gt;= 0, REPT(" ",SOURCE!$AC$2-LEN(SOURCE!M477)),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133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IF(SOURCE!$R$2-LEN(SOURCE!C478) &gt;= 0, REPT(" ",SOURCE!$R$2-LEN(SOURCE!C478)), "")&amp;
      SOURCE!D478&amp;", "&amp; IF(SOURCE!$S$2-LEN(SOURCE!D478) &gt;= 0, REPT(" ",SOURCE!$S$2-LEN(SOURCE!D478)), "")&amp;
      SOURCE!E478&amp;", "&amp; IF(SOURCE!$T$2-LEN(SOURCE!E478) &gt;=0, REPT(" ",SOURCE!$T$2-LEN(SOURCE!E478)), "")&amp;
      SOURCE!F478&amp;", "&amp; IF(SOURCE!$U$2-LEN(SOURCE!F478) &gt;= 0, REPT(" ",SOURCE!$U$2-LEN(SOURCE!F478)+2), "")&amp;"("&amp;
      SUBSTITUTE(TEXT(SOURCE!G478,"??0"),"  ","")&amp;" &lt;&lt; TAM_MAX_BITS) |"&amp; IF(SOURCE!$V$2-3 &gt;= 0, REPT(" ",MAX(1,SOURCE!$V$2-5+4+1-1-LEN(  IF(ISTEXT(SOURCE!H478),SOURCE!H478,  SUBSTITUTE(SUBSTITUTE(TEXT(SOURCE!H478,"????0"),"  ","")," ",""))   ))), "")&amp;
       IF(ISTEXT(SOURCE!H478),SOURCE!H478, SUBSTITUTE(SUBSTITUTE(TEXT(SOURCE!H478,"????0"),"  ","")," ",""))   &amp;","&amp; IF(SOURCE!$W$2-3 &gt;= 0, REPT(" ",SOURCE!$W$2-3-5), "")&amp;
      SOURCE!I478&amp;
" | "&amp; IF(SOURCE!$X$2-LEN(SOURCE!I478) &gt;= 0, REPT(" ",SOURCE!$X$2-LEN(SOURCE!I478)), "")&amp;
      SOURCE!J478&amp;      IF(SOURCE!$Y$2-LEN(SOURCE!J478) &gt;= 0, REPT(" ",SOURCE!$Y$2-LEN(SOURCE!J478)), "")&amp;
" | "&amp; IF(SOURCE!$X$2-LEN(SOURCE!I478) &gt;= 0, REPT(" ",SOURCE!$X$2-LEN(SOURCE!I478)), "")&amp;
      SOURCE!K478&amp;      IF(SOURCE!$Y$2-LEN(SOURCE!K478) &gt;= 0, REPT(" ",SOURCE!$Z$2-LEN(SOURCE!K478)), "")&amp;
" | "&amp; SOURCE!L478&amp;      IF(SOURCE!$AB$2-LEN(SOURCE!L478) &gt;= 0, REPT(" ",SOURCE!$AB$2-LEN(SOURCE!L478)), "")&amp;
" | "&amp; SOURCE!M478&amp;      IF(SOURCE!$AC$2-LEN(SOURCE!M478) &gt;= 0, REPT(" ",SOURCE!$AC$2-LEN(SOURCE!M478)),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133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IF(SOURCE!$R$2-LEN(SOURCE!C479) &gt;= 0, REPT(" ",SOURCE!$R$2-LEN(SOURCE!C479)), "")&amp;
      SOURCE!D479&amp;", "&amp; IF(SOURCE!$S$2-LEN(SOURCE!D479) &gt;= 0, REPT(" ",SOURCE!$S$2-LEN(SOURCE!D479)), "")&amp;
      SOURCE!E479&amp;", "&amp; IF(SOURCE!$T$2-LEN(SOURCE!E479) &gt;=0, REPT(" ",SOURCE!$T$2-LEN(SOURCE!E479)), "")&amp;
      SOURCE!F479&amp;", "&amp; IF(SOURCE!$U$2-LEN(SOURCE!F479) &gt;= 0, REPT(" ",SOURCE!$U$2-LEN(SOURCE!F479)+2), "")&amp;"("&amp;
      SUBSTITUTE(TEXT(SOURCE!G479,"??0"),"  ","")&amp;" &lt;&lt; TAM_MAX_BITS) |"&amp; IF(SOURCE!$V$2-3 &gt;= 0, REPT(" ",MAX(1,SOURCE!$V$2-5+4+1-1-LEN(  IF(ISTEXT(SOURCE!H479),SOURCE!H479,  SUBSTITUTE(SUBSTITUTE(TEXT(SOURCE!H479,"????0"),"  ","")," ",""))   ))), "")&amp;
       IF(ISTEXT(SOURCE!H479),SOURCE!H479, SUBSTITUTE(SUBSTITUTE(TEXT(SOURCE!H479,"????0"),"  ","")," ",""))   &amp;","&amp; IF(SOURCE!$W$2-3 &gt;= 0, REPT(" ",SOURCE!$W$2-3-5), "")&amp;
      SOURCE!I479&amp;
" | "&amp; IF(SOURCE!$X$2-LEN(SOURCE!I479) &gt;= 0, REPT(" ",SOURCE!$X$2-LEN(SOURCE!I479)), "")&amp;
      SOURCE!J479&amp;      IF(SOURCE!$Y$2-LEN(SOURCE!J479) &gt;= 0, REPT(" ",SOURCE!$Y$2-LEN(SOURCE!J479)), "")&amp;
" | "&amp; IF(SOURCE!$X$2-LEN(SOURCE!I479) &gt;= 0, REPT(" ",SOURCE!$X$2-LEN(SOURCE!I479)), "")&amp;
      SOURCE!K479&amp;      IF(SOURCE!$Y$2-LEN(SOURCE!K479) &gt;= 0, REPT(" ",SOURCE!$Z$2-LEN(SOURCE!K479)), "")&amp;
" | "&amp; SOURCE!L479&amp;      IF(SOURCE!$AB$2-LEN(SOURCE!L479) &gt;= 0, REPT(" ",SOURCE!$AB$2-LEN(SOURCE!L479)), "")&amp;
" | "&amp; SOURCE!M479&amp;      IF(SOURCE!$AC$2-LEN(SOURCE!M479) &gt;= 0, REPT(" ",SOURCE!$AC$2-LEN(SOURCE!M479)),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133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IF(SOURCE!$R$2-LEN(SOURCE!C480) &gt;= 0, REPT(" ",SOURCE!$R$2-LEN(SOURCE!C480)), "")&amp;
      SOURCE!D480&amp;", "&amp; IF(SOURCE!$S$2-LEN(SOURCE!D480) &gt;= 0, REPT(" ",SOURCE!$S$2-LEN(SOURCE!D480)), "")&amp;
      SOURCE!E480&amp;", "&amp; IF(SOURCE!$T$2-LEN(SOURCE!E480) &gt;=0, REPT(" ",SOURCE!$T$2-LEN(SOURCE!E480)), "")&amp;
      SOURCE!F480&amp;", "&amp; IF(SOURCE!$U$2-LEN(SOURCE!F480) &gt;= 0, REPT(" ",SOURCE!$U$2-LEN(SOURCE!F480)+2), "")&amp;"("&amp;
      SUBSTITUTE(TEXT(SOURCE!G480,"??0"),"  ","")&amp;" &lt;&lt; TAM_MAX_BITS) |"&amp; IF(SOURCE!$V$2-3 &gt;= 0, REPT(" ",MAX(1,SOURCE!$V$2-5+4+1-1-LEN(  IF(ISTEXT(SOURCE!H480),SOURCE!H480,  SUBSTITUTE(SUBSTITUTE(TEXT(SOURCE!H480,"????0"),"  ","")," ",""))   ))), "")&amp;
       IF(ISTEXT(SOURCE!H480),SOURCE!H480, SUBSTITUTE(SUBSTITUTE(TEXT(SOURCE!H480,"????0"),"  ","")," ",""))   &amp;","&amp; IF(SOURCE!$W$2-3 &gt;= 0, REPT(" ",SOURCE!$W$2-3-5), "")&amp;
      SOURCE!I480&amp;
" | "&amp; IF(SOURCE!$X$2-LEN(SOURCE!I480) &gt;= 0, REPT(" ",SOURCE!$X$2-LEN(SOURCE!I480)), "")&amp;
      SOURCE!J480&amp;      IF(SOURCE!$Y$2-LEN(SOURCE!J480) &gt;= 0, REPT(" ",SOURCE!$Y$2-LEN(SOURCE!J480)), "")&amp;
" | "&amp; IF(SOURCE!$X$2-LEN(SOURCE!I480) &gt;= 0, REPT(" ",SOURCE!$X$2-LEN(SOURCE!I480)), "")&amp;
      SOURCE!K480&amp;      IF(SOURCE!$Y$2-LEN(SOURCE!K480) &gt;= 0, REPT(" ",SOURCE!$Z$2-LEN(SOURCE!K480)), "")&amp;
" | "&amp; SOURCE!L480&amp;      IF(SOURCE!$AB$2-LEN(SOURCE!L480) &gt;= 0, REPT(" ",SOURCE!$AB$2-LEN(SOURCE!L480)), "")&amp;
" | "&amp; SOURCE!M480&amp;      IF(SOURCE!$AC$2-LEN(SOURCE!M480) &gt;= 0, REPT(" ",SOURCE!$AC$2-LEN(SOURCE!M480)),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133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IF(SOURCE!$R$2-LEN(SOURCE!C481) &gt;= 0, REPT(" ",SOURCE!$R$2-LEN(SOURCE!C481)), "")&amp;
      SOURCE!D481&amp;", "&amp; IF(SOURCE!$S$2-LEN(SOURCE!D481) &gt;= 0, REPT(" ",SOURCE!$S$2-LEN(SOURCE!D481)), "")&amp;
      SOURCE!E481&amp;", "&amp; IF(SOURCE!$T$2-LEN(SOURCE!E481) &gt;=0, REPT(" ",SOURCE!$T$2-LEN(SOURCE!E481)), "")&amp;
      SOURCE!F481&amp;", "&amp; IF(SOURCE!$U$2-LEN(SOURCE!F481) &gt;= 0, REPT(" ",SOURCE!$U$2-LEN(SOURCE!F481)+2), "")&amp;"("&amp;
      SUBSTITUTE(TEXT(SOURCE!G481,"??0"),"  ","")&amp;" &lt;&lt; TAM_MAX_BITS) |"&amp; IF(SOURCE!$V$2-3 &gt;= 0, REPT(" ",MAX(1,SOURCE!$V$2-5+4+1-1-LEN(  IF(ISTEXT(SOURCE!H481),SOURCE!H481,  SUBSTITUTE(SUBSTITUTE(TEXT(SOURCE!H481,"????0"),"  ","")," ",""))   ))), "")&amp;
       IF(ISTEXT(SOURCE!H481),SOURCE!H481, SUBSTITUTE(SUBSTITUTE(TEXT(SOURCE!H481,"????0"),"  ","")," ",""))   &amp;","&amp; IF(SOURCE!$W$2-3 &gt;= 0, REPT(" ",SOURCE!$W$2-3-5), "")&amp;
      SOURCE!I481&amp;
" | "&amp; IF(SOURCE!$X$2-LEN(SOURCE!I481) &gt;= 0, REPT(" ",SOURCE!$X$2-LEN(SOURCE!I481)), "")&amp;
      SOURCE!J481&amp;      IF(SOURCE!$Y$2-LEN(SOURCE!J481) &gt;= 0, REPT(" ",SOURCE!$Y$2-LEN(SOURCE!J481)), "")&amp;
" | "&amp; IF(SOURCE!$X$2-LEN(SOURCE!I481) &gt;= 0, REPT(" ",SOURCE!$X$2-LEN(SOURCE!I481)), "")&amp;
      SOURCE!K481&amp;      IF(SOURCE!$Y$2-LEN(SOURCE!K481) &gt;= 0, REPT(" ",SOURCE!$Z$2-LEN(SOURCE!K481)), "")&amp;
" | "&amp; SOURCE!L481&amp;      IF(SOURCE!$AB$2-LEN(SOURCE!L481) &gt;= 0, REPT(" ",SOURCE!$AB$2-LEN(SOURCE!L481)), "")&amp;
" | "&amp; SOURCE!M481&amp;      IF(SOURCE!$AC$2-LEN(SOURCE!M481) &gt;= 0, REPT(" ",SOURCE!$AC$2-LEN(SOURCE!M481)), "")&amp;
      "},"&amp;IF(SOURCE!O481&lt;&gt;"",""&amp;SOURCE!O481,"")
 )
)
)</f>
        <v/>
      </c>
    </row>
    <row r="482" spans="1:1">
      <c r="A482" s="133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IF(SOURCE!$R$2-LEN(SOURCE!C482) &gt;= 0, REPT(" ",SOURCE!$R$2-LEN(SOURCE!C482)), "")&amp;
      SOURCE!D482&amp;", "&amp; IF(SOURCE!$S$2-LEN(SOURCE!D482) &gt;= 0, REPT(" ",SOURCE!$S$2-LEN(SOURCE!D482)), "")&amp;
      SOURCE!E482&amp;", "&amp; IF(SOURCE!$T$2-LEN(SOURCE!E482) &gt;=0, REPT(" ",SOURCE!$T$2-LEN(SOURCE!E482)), "")&amp;
      SOURCE!F482&amp;", "&amp; IF(SOURCE!$U$2-LEN(SOURCE!F482) &gt;= 0, REPT(" ",SOURCE!$U$2-LEN(SOURCE!F482)+2), "")&amp;"("&amp;
      SUBSTITUTE(TEXT(SOURCE!G482,"??0"),"  ","")&amp;" &lt;&lt; TAM_MAX_BITS) |"&amp; IF(SOURCE!$V$2-3 &gt;= 0, REPT(" ",MAX(1,SOURCE!$V$2-5+4+1-1-LEN(  IF(ISTEXT(SOURCE!H482),SOURCE!H482,  SUBSTITUTE(SUBSTITUTE(TEXT(SOURCE!H482,"????0"),"  ","")," ",""))   ))), "")&amp;
       IF(ISTEXT(SOURCE!H482),SOURCE!H482, SUBSTITUTE(SUBSTITUTE(TEXT(SOURCE!H482,"????0"),"  ","")," ",""))   &amp;","&amp; IF(SOURCE!$W$2-3 &gt;= 0, REPT(" ",SOURCE!$W$2-3-5), "")&amp;
      SOURCE!I482&amp;
" | "&amp; IF(SOURCE!$X$2-LEN(SOURCE!I482) &gt;= 0, REPT(" ",SOURCE!$X$2-LEN(SOURCE!I482)), "")&amp;
      SOURCE!J482&amp;      IF(SOURCE!$Y$2-LEN(SOURCE!J482) &gt;= 0, REPT(" ",SOURCE!$Y$2-LEN(SOURCE!J482)), "")&amp;
" | "&amp; IF(SOURCE!$X$2-LEN(SOURCE!I482) &gt;= 0, REPT(" ",SOURCE!$X$2-LEN(SOURCE!I482)), "")&amp;
      SOURCE!K482&amp;      IF(SOURCE!$Y$2-LEN(SOURCE!K482) &gt;= 0, REPT(" ",SOURCE!$Z$2-LEN(SOURCE!K482)), "")&amp;
" | "&amp; SOURCE!L482&amp;      IF(SOURCE!$AB$2-LEN(SOURCE!L482) &gt;= 0, REPT(" ",SOURCE!$AB$2-LEN(SOURCE!L482)), "")&amp;
" | "&amp; SOURCE!M482&amp;      IF(SOURCE!$AC$2-LEN(SOURCE!M482) &gt;= 0, REPT(" ",SOURCE!$AC$2-LEN(SOURCE!M482)), "")&amp;
      "},"&amp;IF(SOURCE!O482&lt;&gt;"",""&amp;SOURCE!O482,"")
 )
)
)</f>
        <v/>
      </c>
    </row>
    <row r="483" spans="1:1">
      <c r="A483" s="133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IF(SOURCE!$R$2-LEN(SOURCE!C483) &gt;= 0, REPT(" ",SOURCE!$R$2-LEN(SOURCE!C483)), "")&amp;
      SOURCE!D483&amp;", "&amp; IF(SOURCE!$S$2-LEN(SOURCE!D483) &gt;= 0, REPT(" ",SOURCE!$S$2-LEN(SOURCE!D483)), "")&amp;
      SOURCE!E483&amp;", "&amp; IF(SOURCE!$T$2-LEN(SOURCE!E483) &gt;=0, REPT(" ",SOURCE!$T$2-LEN(SOURCE!E483)), "")&amp;
      SOURCE!F483&amp;", "&amp; IF(SOURCE!$U$2-LEN(SOURCE!F483) &gt;= 0, REPT(" ",SOURCE!$U$2-LEN(SOURCE!F483)+2), "")&amp;"("&amp;
      SUBSTITUTE(TEXT(SOURCE!G483,"??0"),"  ","")&amp;" &lt;&lt; TAM_MAX_BITS) |"&amp; IF(SOURCE!$V$2-3 &gt;= 0, REPT(" ",MAX(1,SOURCE!$V$2-5+4+1-1-LEN(  IF(ISTEXT(SOURCE!H483),SOURCE!H483,  SUBSTITUTE(SUBSTITUTE(TEXT(SOURCE!H483,"????0"),"  ","")," ",""))   ))), "")&amp;
       IF(ISTEXT(SOURCE!H483),SOURCE!H483, SUBSTITUTE(SUBSTITUTE(TEXT(SOURCE!H483,"????0"),"  ","")," ",""))   &amp;","&amp; IF(SOURCE!$W$2-3 &gt;= 0, REPT(" ",SOURCE!$W$2-3-5), "")&amp;
      SOURCE!I483&amp;
" | "&amp; IF(SOURCE!$X$2-LEN(SOURCE!I483) &gt;= 0, REPT(" ",SOURCE!$X$2-LEN(SOURCE!I483)), "")&amp;
      SOURCE!J483&amp;      IF(SOURCE!$Y$2-LEN(SOURCE!J483) &gt;= 0, REPT(" ",SOURCE!$Y$2-LEN(SOURCE!J483)), "")&amp;
" | "&amp; IF(SOURCE!$X$2-LEN(SOURCE!I483) &gt;= 0, REPT(" ",SOURCE!$X$2-LEN(SOURCE!I483)), "")&amp;
      SOURCE!K483&amp;      IF(SOURCE!$Y$2-LEN(SOURCE!K483) &gt;= 0, REPT(" ",SOURCE!$Z$2-LEN(SOURCE!K483)), "")&amp;
" | "&amp; SOURCE!L483&amp;      IF(SOURCE!$AB$2-LEN(SOURCE!L483) &gt;= 0, REPT(" ",SOURCE!$AB$2-LEN(SOURCE!L483)), "")&amp;
" | "&amp; SOURCE!M483&amp;      IF(SOURCE!$AC$2-LEN(SOURCE!M483) &gt;= 0, REPT(" ",SOURCE!$AC$2-LEN(SOURCE!M483)), "")&amp;
      "},"&amp;IF(SOURCE!O483&lt;&gt;"",""&amp;SOURCE!O483,"")
 )
)
)</f>
        <v>// System flags</v>
      </c>
    </row>
    <row r="484" spans="1:1">
      <c r="A484" s="133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IF(SOURCE!$R$2-LEN(SOURCE!C484) &gt;= 0, REPT(" ",SOURCE!$R$2-LEN(SOURCE!C484)), "")&amp;
      SOURCE!D484&amp;", "&amp; IF(SOURCE!$S$2-LEN(SOURCE!D484) &gt;= 0, REPT(" ",SOURCE!$S$2-LEN(SOURCE!D484)), "")&amp;
      SOURCE!E484&amp;", "&amp; IF(SOURCE!$T$2-LEN(SOURCE!E484) &gt;=0, REPT(" ",SOURCE!$T$2-LEN(SOURCE!E484)), "")&amp;
      SOURCE!F484&amp;", "&amp; IF(SOURCE!$U$2-LEN(SOURCE!F484) &gt;= 0, REPT(" ",SOURCE!$U$2-LEN(SOURCE!F484)+2), "")&amp;"("&amp;
      SUBSTITUTE(TEXT(SOURCE!G484,"??0"),"  ","")&amp;" &lt;&lt; TAM_MAX_BITS) |"&amp; IF(SOURCE!$V$2-3 &gt;= 0, REPT(" ",MAX(1,SOURCE!$V$2-5+4+1-1-LEN(  IF(ISTEXT(SOURCE!H484),SOURCE!H484,  SUBSTITUTE(SUBSTITUTE(TEXT(SOURCE!H484,"????0"),"  ","")," ",""))   ))), "")&amp;
       IF(ISTEXT(SOURCE!H484),SOURCE!H484, SUBSTITUTE(SUBSTITUTE(TEXT(SOURCE!H484,"????0"),"  ","")," ",""))   &amp;","&amp; IF(SOURCE!$W$2-3 &gt;= 0, REPT(" ",SOURCE!$W$2-3-5), "")&amp;
      SOURCE!I484&amp;
" | "&amp; IF(SOURCE!$X$2-LEN(SOURCE!I484) &gt;= 0, REPT(" ",SOURCE!$X$2-LEN(SOURCE!I484)), "")&amp;
      SOURCE!J484&amp;      IF(SOURCE!$Y$2-LEN(SOURCE!J484) &gt;= 0, REPT(" ",SOURCE!$Y$2-LEN(SOURCE!J484)), "")&amp;
" | "&amp; IF(SOURCE!$X$2-LEN(SOURCE!I484) &gt;= 0, REPT(" ",SOURCE!$X$2-LEN(SOURCE!I484)), "")&amp;
      SOURCE!K484&amp;      IF(SOURCE!$Y$2-LEN(SOURCE!K484) &gt;= 0, REPT(" ",SOURCE!$Z$2-LEN(SOURCE!K484)), "")&amp;
" | "&amp; SOURCE!L484&amp;      IF(SOURCE!$AB$2-LEN(SOURCE!L484) &gt;= 0, REPT(" ",SOURCE!$AB$2-LEN(SOURCE!L484)), "")&amp;
" | "&amp; SOURCE!M484&amp;      IF(SOURCE!$AC$2-LEN(SOURCE!M484) &gt;= 0, REPT(" ",SOURCE!$AC$2-LEN(SOURCE!M484)),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133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IF(SOURCE!$R$2-LEN(SOURCE!C485) &gt;= 0, REPT(" ",SOURCE!$R$2-LEN(SOURCE!C485)), "")&amp;
      SOURCE!D485&amp;", "&amp; IF(SOURCE!$S$2-LEN(SOURCE!D485) &gt;= 0, REPT(" ",SOURCE!$S$2-LEN(SOURCE!D485)), "")&amp;
      SOURCE!E485&amp;", "&amp; IF(SOURCE!$T$2-LEN(SOURCE!E485) &gt;=0, REPT(" ",SOURCE!$T$2-LEN(SOURCE!E485)), "")&amp;
      SOURCE!F485&amp;", "&amp; IF(SOURCE!$U$2-LEN(SOURCE!F485) &gt;= 0, REPT(" ",SOURCE!$U$2-LEN(SOURCE!F485)+2), "")&amp;"("&amp;
      SUBSTITUTE(TEXT(SOURCE!G485,"??0"),"  ","")&amp;" &lt;&lt; TAM_MAX_BITS) |"&amp; IF(SOURCE!$V$2-3 &gt;= 0, REPT(" ",MAX(1,SOURCE!$V$2-5+4+1-1-LEN(  IF(ISTEXT(SOURCE!H485),SOURCE!H485,  SUBSTITUTE(SUBSTITUTE(TEXT(SOURCE!H485,"????0"),"  ","")," ",""))   ))), "")&amp;
       IF(ISTEXT(SOURCE!H485),SOURCE!H485, SUBSTITUTE(SUBSTITUTE(TEXT(SOURCE!H485,"????0"),"  ","")," ",""))   &amp;","&amp; IF(SOURCE!$W$2-3 &gt;= 0, REPT(" ",SOURCE!$W$2-3-5), "")&amp;
      SOURCE!I485&amp;
" | "&amp; IF(SOURCE!$X$2-LEN(SOURCE!I485) &gt;= 0, REPT(" ",SOURCE!$X$2-LEN(SOURCE!I485)), "")&amp;
      SOURCE!J485&amp;      IF(SOURCE!$Y$2-LEN(SOURCE!J485) &gt;= 0, REPT(" ",SOURCE!$Y$2-LEN(SOURCE!J485)), "")&amp;
" | "&amp; IF(SOURCE!$X$2-LEN(SOURCE!I485) &gt;= 0, REPT(" ",SOURCE!$X$2-LEN(SOURCE!I485)), "")&amp;
      SOURCE!K485&amp;      IF(SOURCE!$Y$2-LEN(SOURCE!K485) &gt;= 0, REPT(" ",SOURCE!$Z$2-LEN(SOURCE!K485)), "")&amp;
" | "&amp; SOURCE!L485&amp;      IF(SOURCE!$AB$2-LEN(SOURCE!L485) &gt;= 0, REPT(" ",SOURCE!$AB$2-LEN(SOURCE!L485)), "")&amp;
" | "&amp; SOURCE!M485&amp;      IF(SOURCE!$AC$2-LEN(SOURCE!M485) &gt;= 0, REPT(" ",SOURCE!$AC$2-LEN(SOURCE!M485)),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133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IF(SOURCE!$R$2-LEN(SOURCE!C486) &gt;= 0, REPT(" ",SOURCE!$R$2-LEN(SOURCE!C486)), "")&amp;
      SOURCE!D486&amp;", "&amp; IF(SOURCE!$S$2-LEN(SOURCE!D486) &gt;= 0, REPT(" ",SOURCE!$S$2-LEN(SOURCE!D486)), "")&amp;
      SOURCE!E486&amp;", "&amp; IF(SOURCE!$T$2-LEN(SOURCE!E486) &gt;=0, REPT(" ",SOURCE!$T$2-LEN(SOURCE!E486)), "")&amp;
      SOURCE!F486&amp;", "&amp; IF(SOURCE!$U$2-LEN(SOURCE!F486) &gt;= 0, REPT(" ",SOURCE!$U$2-LEN(SOURCE!F486)+2), "")&amp;"("&amp;
      SUBSTITUTE(TEXT(SOURCE!G486,"??0"),"  ","")&amp;" &lt;&lt; TAM_MAX_BITS) |"&amp; IF(SOURCE!$V$2-3 &gt;= 0, REPT(" ",MAX(1,SOURCE!$V$2-5+4+1-1-LEN(  IF(ISTEXT(SOURCE!H486),SOURCE!H486,  SUBSTITUTE(SUBSTITUTE(TEXT(SOURCE!H486,"????0"),"  ","")," ",""))   ))), "")&amp;
       IF(ISTEXT(SOURCE!H486),SOURCE!H486, SUBSTITUTE(SUBSTITUTE(TEXT(SOURCE!H486,"????0"),"  ","")," ",""))   &amp;","&amp; IF(SOURCE!$W$2-3 &gt;= 0, REPT(" ",SOURCE!$W$2-3-5), "")&amp;
      SOURCE!I486&amp;
" | "&amp; IF(SOURCE!$X$2-LEN(SOURCE!I486) &gt;= 0, REPT(" ",SOURCE!$X$2-LEN(SOURCE!I486)), "")&amp;
      SOURCE!J486&amp;      IF(SOURCE!$Y$2-LEN(SOURCE!J486) &gt;= 0, REPT(" ",SOURCE!$Y$2-LEN(SOURCE!J486)), "")&amp;
" | "&amp; IF(SOURCE!$X$2-LEN(SOURCE!I486) &gt;= 0, REPT(" ",SOURCE!$X$2-LEN(SOURCE!I486)), "")&amp;
      SOURCE!K486&amp;      IF(SOURCE!$Y$2-LEN(SOURCE!K486) &gt;= 0, REPT(" ",SOURCE!$Z$2-LEN(SOURCE!K486)), "")&amp;
" | "&amp; SOURCE!L486&amp;      IF(SOURCE!$AB$2-LEN(SOURCE!L486) &gt;= 0, REPT(" ",SOURCE!$AB$2-LEN(SOURCE!L486)), "")&amp;
" | "&amp; SOURCE!M486&amp;      IF(SOURCE!$AC$2-LEN(SOURCE!M486) &gt;= 0, REPT(" ",SOURCE!$AC$2-LEN(SOURCE!M486)),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133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IF(SOURCE!$R$2-LEN(SOURCE!C487) &gt;= 0, REPT(" ",SOURCE!$R$2-LEN(SOURCE!C487)), "")&amp;
      SOURCE!D487&amp;", "&amp; IF(SOURCE!$S$2-LEN(SOURCE!D487) &gt;= 0, REPT(" ",SOURCE!$S$2-LEN(SOURCE!D487)), "")&amp;
      SOURCE!E487&amp;", "&amp; IF(SOURCE!$T$2-LEN(SOURCE!E487) &gt;=0, REPT(" ",SOURCE!$T$2-LEN(SOURCE!E487)), "")&amp;
      SOURCE!F487&amp;", "&amp; IF(SOURCE!$U$2-LEN(SOURCE!F487) &gt;= 0, REPT(" ",SOURCE!$U$2-LEN(SOURCE!F487)+2), "")&amp;"("&amp;
      SUBSTITUTE(TEXT(SOURCE!G487,"??0"),"  ","")&amp;" &lt;&lt; TAM_MAX_BITS) |"&amp; IF(SOURCE!$V$2-3 &gt;= 0, REPT(" ",MAX(1,SOURCE!$V$2-5+4+1-1-LEN(  IF(ISTEXT(SOURCE!H487),SOURCE!H487,  SUBSTITUTE(SUBSTITUTE(TEXT(SOURCE!H487,"????0"),"  ","")," ",""))   ))), "")&amp;
       IF(ISTEXT(SOURCE!H487),SOURCE!H487, SUBSTITUTE(SUBSTITUTE(TEXT(SOURCE!H487,"????0"),"  ","")," ",""))   &amp;","&amp; IF(SOURCE!$W$2-3 &gt;= 0, REPT(" ",SOURCE!$W$2-3-5), "")&amp;
      SOURCE!I487&amp;
" | "&amp; IF(SOURCE!$X$2-LEN(SOURCE!I487) &gt;= 0, REPT(" ",SOURCE!$X$2-LEN(SOURCE!I487)), "")&amp;
      SOURCE!J487&amp;      IF(SOURCE!$Y$2-LEN(SOURCE!J487) &gt;= 0, REPT(" ",SOURCE!$Y$2-LEN(SOURCE!J487)), "")&amp;
" | "&amp; IF(SOURCE!$X$2-LEN(SOURCE!I487) &gt;= 0, REPT(" ",SOURCE!$X$2-LEN(SOURCE!I487)), "")&amp;
      SOURCE!K487&amp;      IF(SOURCE!$Y$2-LEN(SOURCE!K487) &gt;= 0, REPT(" ",SOURCE!$Z$2-LEN(SOURCE!K487)), "")&amp;
" | "&amp; SOURCE!L487&amp;      IF(SOURCE!$AB$2-LEN(SOURCE!L487) &gt;= 0, REPT(" ",SOURCE!$AB$2-LEN(SOURCE!L487)), "")&amp;
" | "&amp; SOURCE!M487&amp;      IF(SOURCE!$AC$2-LEN(SOURCE!M487) &gt;= 0, REPT(" ",SOURCE!$AC$2-LEN(SOURCE!M487)),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133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IF(SOURCE!$R$2-LEN(SOURCE!C488) &gt;= 0, REPT(" ",SOURCE!$R$2-LEN(SOURCE!C488)), "")&amp;
      SOURCE!D488&amp;", "&amp; IF(SOURCE!$S$2-LEN(SOURCE!D488) &gt;= 0, REPT(" ",SOURCE!$S$2-LEN(SOURCE!D488)), "")&amp;
      SOURCE!E488&amp;", "&amp; IF(SOURCE!$T$2-LEN(SOURCE!E488) &gt;=0, REPT(" ",SOURCE!$T$2-LEN(SOURCE!E488)), "")&amp;
      SOURCE!F488&amp;", "&amp; IF(SOURCE!$U$2-LEN(SOURCE!F488) &gt;= 0, REPT(" ",SOURCE!$U$2-LEN(SOURCE!F488)+2), "")&amp;"("&amp;
      SUBSTITUTE(TEXT(SOURCE!G488,"??0"),"  ","")&amp;" &lt;&lt; TAM_MAX_BITS) |"&amp; IF(SOURCE!$V$2-3 &gt;= 0, REPT(" ",MAX(1,SOURCE!$V$2-5+4+1-1-LEN(  IF(ISTEXT(SOURCE!H488),SOURCE!H488,  SUBSTITUTE(SUBSTITUTE(TEXT(SOURCE!H488,"????0"),"  ","")," ",""))   ))), "")&amp;
       IF(ISTEXT(SOURCE!H488),SOURCE!H488, SUBSTITUTE(SUBSTITUTE(TEXT(SOURCE!H488,"????0"),"  ","")," ",""))   &amp;","&amp; IF(SOURCE!$W$2-3 &gt;= 0, REPT(" ",SOURCE!$W$2-3-5), "")&amp;
      SOURCE!I488&amp;
" | "&amp; IF(SOURCE!$X$2-LEN(SOURCE!I488) &gt;= 0, REPT(" ",SOURCE!$X$2-LEN(SOURCE!I488)), "")&amp;
      SOURCE!J488&amp;      IF(SOURCE!$Y$2-LEN(SOURCE!J488) &gt;= 0, REPT(" ",SOURCE!$Y$2-LEN(SOURCE!J488)), "")&amp;
" | "&amp; IF(SOURCE!$X$2-LEN(SOURCE!I488) &gt;= 0, REPT(" ",SOURCE!$X$2-LEN(SOURCE!I488)), "")&amp;
      SOURCE!K488&amp;      IF(SOURCE!$Y$2-LEN(SOURCE!K488) &gt;= 0, REPT(" ",SOURCE!$Z$2-LEN(SOURCE!K488)), "")&amp;
" | "&amp; SOURCE!L488&amp;      IF(SOURCE!$AB$2-LEN(SOURCE!L488) &gt;= 0, REPT(" ",SOURCE!$AB$2-LEN(SOURCE!L488)), "")&amp;
" | "&amp; SOURCE!M488&amp;      IF(SOURCE!$AC$2-LEN(SOURCE!M488) &gt;= 0, REPT(" ",SOURCE!$AC$2-LEN(SOURCE!M488)),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133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IF(SOURCE!$R$2-LEN(SOURCE!C489) &gt;= 0, REPT(" ",SOURCE!$R$2-LEN(SOURCE!C489)), "")&amp;
      SOURCE!D489&amp;", "&amp; IF(SOURCE!$S$2-LEN(SOURCE!D489) &gt;= 0, REPT(" ",SOURCE!$S$2-LEN(SOURCE!D489)), "")&amp;
      SOURCE!E489&amp;", "&amp; IF(SOURCE!$T$2-LEN(SOURCE!E489) &gt;=0, REPT(" ",SOURCE!$T$2-LEN(SOURCE!E489)), "")&amp;
      SOURCE!F489&amp;", "&amp; IF(SOURCE!$U$2-LEN(SOURCE!F489) &gt;= 0, REPT(" ",SOURCE!$U$2-LEN(SOURCE!F489)+2), "")&amp;"("&amp;
      SUBSTITUTE(TEXT(SOURCE!G489,"??0"),"  ","")&amp;" &lt;&lt; TAM_MAX_BITS) |"&amp; IF(SOURCE!$V$2-3 &gt;= 0, REPT(" ",MAX(1,SOURCE!$V$2-5+4+1-1-LEN(  IF(ISTEXT(SOURCE!H489),SOURCE!H489,  SUBSTITUTE(SUBSTITUTE(TEXT(SOURCE!H489,"????0"),"  ","")," ",""))   ))), "")&amp;
       IF(ISTEXT(SOURCE!H489),SOURCE!H489, SUBSTITUTE(SUBSTITUTE(TEXT(SOURCE!H489,"????0"),"  ","")," ",""))   &amp;","&amp; IF(SOURCE!$W$2-3 &gt;= 0, REPT(" ",SOURCE!$W$2-3-5), "")&amp;
      SOURCE!I489&amp;
" | "&amp; IF(SOURCE!$X$2-LEN(SOURCE!I489) &gt;= 0, REPT(" ",SOURCE!$X$2-LEN(SOURCE!I489)), "")&amp;
      SOURCE!J489&amp;      IF(SOURCE!$Y$2-LEN(SOURCE!J489) &gt;= 0, REPT(" ",SOURCE!$Y$2-LEN(SOURCE!J489)), "")&amp;
" | "&amp; IF(SOURCE!$X$2-LEN(SOURCE!I489) &gt;= 0, REPT(" ",SOURCE!$X$2-LEN(SOURCE!I489)), "")&amp;
      SOURCE!K489&amp;      IF(SOURCE!$Y$2-LEN(SOURCE!K489) &gt;= 0, REPT(" ",SOURCE!$Z$2-LEN(SOURCE!K489)), "")&amp;
" | "&amp; SOURCE!L489&amp;      IF(SOURCE!$AB$2-LEN(SOURCE!L489) &gt;= 0, REPT(" ",SOURCE!$AB$2-LEN(SOURCE!L489)), "")&amp;
" | "&amp; SOURCE!M489&amp;      IF(SOURCE!$AC$2-LEN(SOURCE!M489) &gt;= 0, REPT(" ",SOURCE!$AC$2-LEN(SOURCE!M489)), "")&amp;
      "},"&amp;IF(SOURCE!O489&lt;&gt;"",""&amp;SOURCE!O489,"")
 )
)
)</f>
        <v>/*  468 */  { fnGetSystemFlag,              FLAG_CPXj,                   "CPXj",                                        "CPXj",                                        (0 &lt;&lt; TAM_MAX_BITS) |     0, CAT_SYFL | SLS_ENABLED   | US_UNCHANGED | EIM_DISABLED | PTP_DISABLED     }, // in defines.h</v>
      </c>
    </row>
    <row r="490" spans="1:1">
      <c r="A490" s="133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IF(SOURCE!$R$2-LEN(SOURCE!C490) &gt;= 0, REPT(" ",SOURCE!$R$2-LEN(SOURCE!C490)), "")&amp;
      SOURCE!D490&amp;", "&amp; IF(SOURCE!$S$2-LEN(SOURCE!D490) &gt;= 0, REPT(" ",SOURCE!$S$2-LEN(SOURCE!D490)), "")&amp;
      SOURCE!E490&amp;", "&amp; IF(SOURCE!$T$2-LEN(SOURCE!E490) &gt;=0, REPT(" ",SOURCE!$T$2-LEN(SOURCE!E490)), "")&amp;
      SOURCE!F490&amp;", "&amp; IF(SOURCE!$U$2-LEN(SOURCE!F490) &gt;= 0, REPT(" ",SOURCE!$U$2-LEN(SOURCE!F490)+2), "")&amp;"("&amp;
      SUBSTITUTE(TEXT(SOURCE!G490,"??0"),"  ","")&amp;" &lt;&lt; TAM_MAX_BITS) |"&amp; IF(SOURCE!$V$2-3 &gt;= 0, REPT(" ",MAX(1,SOURCE!$V$2-5+4+1-1-LEN(  IF(ISTEXT(SOURCE!H490),SOURCE!H490,  SUBSTITUTE(SUBSTITUTE(TEXT(SOURCE!H490,"????0"),"  ","")," ",""))   ))), "")&amp;
       IF(ISTEXT(SOURCE!H490),SOURCE!H490, SUBSTITUTE(SUBSTITUTE(TEXT(SOURCE!H490,"????0"),"  ","")," ",""))   &amp;","&amp; IF(SOURCE!$W$2-3 &gt;= 0, REPT(" ",SOURCE!$W$2-3-5), "")&amp;
      SOURCE!I490&amp;
" | "&amp; IF(SOURCE!$X$2-LEN(SOURCE!I490) &gt;= 0, REPT(" ",SOURCE!$X$2-LEN(SOURCE!I490)), "")&amp;
      SOURCE!J490&amp;      IF(SOURCE!$Y$2-LEN(SOURCE!J490) &gt;= 0, REPT(" ",SOURCE!$Y$2-LEN(SOURCE!J490)), "")&amp;
" | "&amp; IF(SOURCE!$X$2-LEN(SOURCE!I490) &gt;= 0, REPT(" ",SOURCE!$X$2-LEN(SOURCE!I490)), "")&amp;
      SOURCE!K490&amp;      IF(SOURCE!$Y$2-LEN(SOURCE!K490) &gt;= 0, REPT(" ",SOURCE!$Z$2-LEN(SOURCE!K490)), "")&amp;
" | "&amp; SOURCE!L490&amp;      IF(SOURCE!$AB$2-LEN(SOURCE!L490) &gt;= 0, REPT(" ",SOURCE!$AB$2-LEN(SOURCE!L490)), "")&amp;
" | "&amp; SOURCE!M490&amp;      IF(SOURCE!$AC$2-LEN(SOURCE!M490) &gt;= 0, REPT(" ",SOURCE!$AC$2-LEN(SOURCE!M490)),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133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IF(SOURCE!$R$2-LEN(SOURCE!C491) &gt;= 0, REPT(" ",SOURCE!$R$2-LEN(SOURCE!C491)), "")&amp;
      SOURCE!D491&amp;", "&amp; IF(SOURCE!$S$2-LEN(SOURCE!D491) &gt;= 0, REPT(" ",SOURCE!$S$2-LEN(SOURCE!D491)), "")&amp;
      SOURCE!E491&amp;", "&amp; IF(SOURCE!$T$2-LEN(SOURCE!E491) &gt;=0, REPT(" ",SOURCE!$T$2-LEN(SOURCE!E491)), "")&amp;
      SOURCE!F491&amp;", "&amp; IF(SOURCE!$U$2-LEN(SOURCE!F491) &gt;= 0, REPT(" ",SOURCE!$U$2-LEN(SOURCE!F491)+2), "")&amp;"("&amp;
      SUBSTITUTE(TEXT(SOURCE!G491,"??0"),"  ","")&amp;" &lt;&lt; TAM_MAX_BITS) |"&amp; IF(SOURCE!$V$2-3 &gt;= 0, REPT(" ",MAX(1,SOURCE!$V$2-5+4+1-1-LEN(  IF(ISTEXT(SOURCE!H491),SOURCE!H491,  SUBSTITUTE(SUBSTITUTE(TEXT(SOURCE!H491,"????0"),"  ","")," ",""))   ))), "")&amp;
       IF(ISTEXT(SOURCE!H491),SOURCE!H491, SUBSTITUTE(SUBSTITUTE(TEXT(SOURCE!H491,"????0"),"  ","")," ",""))   &amp;","&amp; IF(SOURCE!$W$2-3 &gt;= 0, REPT(" ",SOURCE!$W$2-3-5), "")&amp;
      SOURCE!I491&amp;
" | "&amp; IF(SOURCE!$X$2-LEN(SOURCE!I491) &gt;= 0, REPT(" ",SOURCE!$X$2-LEN(SOURCE!I491)), "")&amp;
      SOURCE!J491&amp;      IF(SOURCE!$Y$2-LEN(SOURCE!J491) &gt;= 0, REPT(" ",SOURCE!$Y$2-LEN(SOURCE!J491)), "")&amp;
" | "&amp; IF(SOURCE!$X$2-LEN(SOURCE!I491) &gt;= 0, REPT(" ",SOURCE!$X$2-LEN(SOURCE!I491)), "")&amp;
      SOURCE!K491&amp;      IF(SOURCE!$Y$2-LEN(SOURCE!K491) &gt;= 0, REPT(" ",SOURCE!$Z$2-LEN(SOURCE!K491)), "")&amp;
" | "&amp; SOURCE!L491&amp;      IF(SOURCE!$AB$2-LEN(SOURCE!L491) &gt;= 0, REPT(" ",SOURCE!$AB$2-LEN(SOURCE!L491)), "")&amp;
" | "&amp; SOURCE!M491&amp;      IF(SOURCE!$AC$2-LEN(SOURCE!M491) &gt;= 0, REPT(" ",SOURCE!$AC$2-LEN(SOURCE!M491)),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133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IF(SOURCE!$R$2-LEN(SOURCE!C492) &gt;= 0, REPT(" ",SOURCE!$R$2-LEN(SOURCE!C492)), "")&amp;
      SOURCE!D492&amp;", "&amp; IF(SOURCE!$S$2-LEN(SOURCE!D492) &gt;= 0, REPT(" ",SOURCE!$S$2-LEN(SOURCE!D492)), "")&amp;
      SOURCE!E492&amp;", "&amp; IF(SOURCE!$T$2-LEN(SOURCE!E492) &gt;=0, REPT(" ",SOURCE!$T$2-LEN(SOURCE!E492)), "")&amp;
      SOURCE!F492&amp;", "&amp; IF(SOURCE!$U$2-LEN(SOURCE!F492) &gt;= 0, REPT(" ",SOURCE!$U$2-LEN(SOURCE!F492)+2), "")&amp;"("&amp;
      SUBSTITUTE(TEXT(SOURCE!G492,"??0"),"  ","")&amp;" &lt;&lt; TAM_MAX_BITS) |"&amp; IF(SOURCE!$V$2-3 &gt;= 0, REPT(" ",MAX(1,SOURCE!$V$2-5+4+1-1-LEN(  IF(ISTEXT(SOURCE!H492),SOURCE!H492,  SUBSTITUTE(SUBSTITUTE(TEXT(SOURCE!H492,"????0"),"  ","")," ",""))   ))), "")&amp;
       IF(ISTEXT(SOURCE!H492),SOURCE!H492, SUBSTITUTE(SUBSTITUTE(TEXT(SOURCE!H492,"????0"),"  ","")," ",""))   &amp;","&amp; IF(SOURCE!$W$2-3 &gt;= 0, REPT(" ",SOURCE!$W$2-3-5), "")&amp;
      SOURCE!I492&amp;
" | "&amp; IF(SOURCE!$X$2-LEN(SOURCE!I492) &gt;= 0, REPT(" ",SOURCE!$X$2-LEN(SOURCE!I492)), "")&amp;
      SOURCE!J492&amp;      IF(SOURCE!$Y$2-LEN(SOURCE!J492) &gt;= 0, REPT(" ",SOURCE!$Y$2-LEN(SOURCE!J492)), "")&amp;
" | "&amp; IF(SOURCE!$X$2-LEN(SOURCE!I492) &gt;= 0, REPT(" ",SOURCE!$X$2-LEN(SOURCE!I492)), "")&amp;
      SOURCE!K492&amp;      IF(SOURCE!$Y$2-LEN(SOURCE!K492) &gt;= 0, REPT(" ",SOURCE!$Z$2-LEN(SOURCE!K492)), "")&amp;
" | "&amp; SOURCE!L492&amp;      IF(SOURCE!$AB$2-LEN(SOURCE!L492) &gt;= 0, REPT(" ",SOURCE!$AB$2-LEN(SOURCE!L492)), "")&amp;
" | "&amp; SOURCE!M492&amp;      IF(SOURCE!$AC$2-LEN(SOURCE!M492) &gt;= 0, REPT(" ",SOURCE!$AC$2-LEN(SOURCE!M492)),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133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IF(SOURCE!$R$2-LEN(SOURCE!C493) &gt;= 0, REPT(" ",SOURCE!$R$2-LEN(SOURCE!C493)), "")&amp;
      SOURCE!D493&amp;", "&amp; IF(SOURCE!$S$2-LEN(SOURCE!D493) &gt;= 0, REPT(" ",SOURCE!$S$2-LEN(SOURCE!D493)), "")&amp;
      SOURCE!E493&amp;", "&amp; IF(SOURCE!$T$2-LEN(SOURCE!E493) &gt;=0, REPT(" ",SOURCE!$T$2-LEN(SOURCE!E493)), "")&amp;
      SOURCE!F493&amp;", "&amp; IF(SOURCE!$U$2-LEN(SOURCE!F493) &gt;= 0, REPT(" ",SOURCE!$U$2-LEN(SOURCE!F493)+2), "")&amp;"("&amp;
      SUBSTITUTE(TEXT(SOURCE!G493,"??0"),"  ","")&amp;" &lt;&lt; TAM_MAX_BITS) |"&amp; IF(SOURCE!$V$2-3 &gt;= 0, REPT(" ",MAX(1,SOURCE!$V$2-5+4+1-1-LEN(  IF(ISTEXT(SOURCE!H493),SOURCE!H493,  SUBSTITUTE(SUBSTITUTE(TEXT(SOURCE!H493,"????0"),"  ","")," ",""))   ))), "")&amp;
       IF(ISTEXT(SOURCE!H493),SOURCE!H493, SUBSTITUTE(SUBSTITUTE(TEXT(SOURCE!H493,"????0"),"  ","")," ",""))   &amp;","&amp; IF(SOURCE!$W$2-3 &gt;= 0, REPT(" ",SOURCE!$W$2-3-5), "")&amp;
      SOURCE!I493&amp;
" | "&amp; IF(SOURCE!$X$2-LEN(SOURCE!I493) &gt;= 0, REPT(" ",SOURCE!$X$2-LEN(SOURCE!I493)), "")&amp;
      SOURCE!J493&amp;      IF(SOURCE!$Y$2-LEN(SOURCE!J493) &gt;= 0, REPT(" ",SOURCE!$Y$2-LEN(SOURCE!J493)), "")&amp;
" | "&amp; IF(SOURCE!$X$2-LEN(SOURCE!I493) &gt;= 0, REPT(" ",SOURCE!$X$2-LEN(SOURCE!I493)), "")&amp;
      SOURCE!K493&amp;      IF(SOURCE!$Y$2-LEN(SOURCE!K493) &gt;= 0, REPT(" ",SOURCE!$Z$2-LEN(SOURCE!K493)), "")&amp;
" | "&amp; SOURCE!L493&amp;      IF(SOURCE!$AB$2-LEN(SOURCE!L493) &gt;= 0, REPT(" ",SOURCE!$AB$2-LEN(SOURCE!L493)), "")&amp;
" | "&amp; SOURCE!M493&amp;      IF(SOURCE!$AC$2-LEN(SOURCE!M493) &gt;= 0, REPT(" ",SOURCE!$AC$2-LEN(SOURCE!M493)),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133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IF(SOURCE!$R$2-LEN(SOURCE!C494) &gt;= 0, REPT(" ",SOURCE!$R$2-LEN(SOURCE!C494)), "")&amp;
      SOURCE!D494&amp;", "&amp; IF(SOURCE!$S$2-LEN(SOURCE!D494) &gt;= 0, REPT(" ",SOURCE!$S$2-LEN(SOURCE!D494)), "")&amp;
      SOURCE!E494&amp;", "&amp; IF(SOURCE!$T$2-LEN(SOURCE!E494) &gt;=0, REPT(" ",SOURCE!$T$2-LEN(SOURCE!E494)), "")&amp;
      SOURCE!F494&amp;", "&amp; IF(SOURCE!$U$2-LEN(SOURCE!F494) &gt;= 0, REPT(" ",SOURCE!$U$2-LEN(SOURCE!F494)+2), "")&amp;"("&amp;
      SUBSTITUTE(TEXT(SOURCE!G494,"??0"),"  ","")&amp;" &lt;&lt; TAM_MAX_BITS) |"&amp; IF(SOURCE!$V$2-3 &gt;= 0, REPT(" ",MAX(1,SOURCE!$V$2-5+4+1-1-LEN(  IF(ISTEXT(SOURCE!H494),SOURCE!H494,  SUBSTITUTE(SUBSTITUTE(TEXT(SOURCE!H494,"????0"),"  ","")," ",""))   ))), "")&amp;
       IF(ISTEXT(SOURCE!H494),SOURCE!H494, SUBSTITUTE(SUBSTITUTE(TEXT(SOURCE!H494,"????0"),"  ","")," ",""))   &amp;","&amp; IF(SOURCE!$W$2-3 &gt;= 0, REPT(" ",SOURCE!$W$2-3-5), "")&amp;
      SOURCE!I494&amp;
" | "&amp; IF(SOURCE!$X$2-LEN(SOURCE!I494) &gt;= 0, REPT(" ",SOURCE!$X$2-LEN(SOURCE!I494)), "")&amp;
      SOURCE!J494&amp;      IF(SOURCE!$Y$2-LEN(SOURCE!J494) &gt;= 0, REPT(" ",SOURCE!$Y$2-LEN(SOURCE!J494)), "")&amp;
" | "&amp; IF(SOURCE!$X$2-LEN(SOURCE!I494) &gt;= 0, REPT(" ",SOURCE!$X$2-LEN(SOURCE!I494)), "")&amp;
      SOURCE!K494&amp;      IF(SOURCE!$Y$2-LEN(SOURCE!K494) &gt;= 0, REPT(" ",SOURCE!$Z$2-LEN(SOURCE!K494)), "")&amp;
" | "&amp; SOURCE!L494&amp;      IF(SOURCE!$AB$2-LEN(SOURCE!L494) &gt;= 0, REPT(" ",SOURCE!$AB$2-LEN(SOURCE!L494)), "")&amp;
" | "&amp; SOURCE!M494&amp;      IF(SOURCE!$AC$2-LEN(SOURCE!M494) &gt;= 0, REPT(" ",SOURCE!$AC$2-LEN(SOURCE!M494)),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133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IF(SOURCE!$R$2-LEN(SOURCE!C495) &gt;= 0, REPT(" ",SOURCE!$R$2-LEN(SOURCE!C495)), "")&amp;
      SOURCE!D495&amp;", "&amp; IF(SOURCE!$S$2-LEN(SOURCE!D495) &gt;= 0, REPT(" ",SOURCE!$S$2-LEN(SOURCE!D495)), "")&amp;
      SOURCE!E495&amp;", "&amp; IF(SOURCE!$T$2-LEN(SOURCE!E495) &gt;=0, REPT(" ",SOURCE!$T$2-LEN(SOURCE!E495)), "")&amp;
      SOURCE!F495&amp;", "&amp; IF(SOURCE!$U$2-LEN(SOURCE!F495) &gt;= 0, REPT(" ",SOURCE!$U$2-LEN(SOURCE!F495)+2), "")&amp;"("&amp;
      SUBSTITUTE(TEXT(SOURCE!G495,"??0"),"  ","")&amp;" &lt;&lt; TAM_MAX_BITS) |"&amp; IF(SOURCE!$V$2-3 &gt;= 0, REPT(" ",MAX(1,SOURCE!$V$2-5+4+1-1-LEN(  IF(ISTEXT(SOURCE!H495),SOURCE!H495,  SUBSTITUTE(SUBSTITUTE(TEXT(SOURCE!H495,"????0"),"  ","")," ",""))   ))), "")&amp;
       IF(ISTEXT(SOURCE!H495),SOURCE!H495, SUBSTITUTE(SUBSTITUTE(TEXT(SOURCE!H495,"????0"),"  ","")," ",""))   &amp;","&amp; IF(SOURCE!$W$2-3 &gt;= 0, REPT(" ",SOURCE!$W$2-3-5), "")&amp;
      SOURCE!I495&amp;
" | "&amp; IF(SOURCE!$X$2-LEN(SOURCE!I495) &gt;= 0, REPT(" ",SOURCE!$X$2-LEN(SOURCE!I495)), "")&amp;
      SOURCE!J495&amp;      IF(SOURCE!$Y$2-LEN(SOURCE!J495) &gt;= 0, REPT(" ",SOURCE!$Y$2-LEN(SOURCE!J495)), "")&amp;
" | "&amp; IF(SOURCE!$X$2-LEN(SOURCE!I495) &gt;= 0, REPT(" ",SOURCE!$X$2-LEN(SOURCE!I495)), "")&amp;
      SOURCE!K495&amp;      IF(SOURCE!$Y$2-LEN(SOURCE!K495) &gt;= 0, REPT(" ",SOURCE!$Z$2-LEN(SOURCE!K495)), "")&amp;
" | "&amp; SOURCE!L495&amp;      IF(SOURCE!$AB$2-LEN(SOURCE!L495) &gt;= 0, REPT(" ",SOURCE!$AB$2-LEN(SOURCE!L495)), "")&amp;
" | "&amp; SOURCE!M495&amp;      IF(SOURCE!$AC$2-LEN(SOURCE!M495) &gt;= 0, REPT(" ",SOURCE!$AC$2-LEN(SOURCE!M495)),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133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IF(SOURCE!$R$2-LEN(SOURCE!C496) &gt;= 0, REPT(" ",SOURCE!$R$2-LEN(SOURCE!C496)), "")&amp;
      SOURCE!D496&amp;", "&amp; IF(SOURCE!$S$2-LEN(SOURCE!D496) &gt;= 0, REPT(" ",SOURCE!$S$2-LEN(SOURCE!D496)), "")&amp;
      SOURCE!E496&amp;", "&amp; IF(SOURCE!$T$2-LEN(SOURCE!E496) &gt;=0, REPT(" ",SOURCE!$T$2-LEN(SOURCE!E496)), "")&amp;
      SOURCE!F496&amp;", "&amp; IF(SOURCE!$U$2-LEN(SOURCE!F496) &gt;= 0, REPT(" ",SOURCE!$U$2-LEN(SOURCE!F496)+2), "")&amp;"("&amp;
      SUBSTITUTE(TEXT(SOURCE!G496,"??0"),"  ","")&amp;" &lt;&lt; TAM_MAX_BITS) |"&amp; IF(SOURCE!$V$2-3 &gt;= 0, REPT(" ",MAX(1,SOURCE!$V$2-5+4+1-1-LEN(  IF(ISTEXT(SOURCE!H496),SOURCE!H496,  SUBSTITUTE(SUBSTITUTE(TEXT(SOURCE!H496,"????0"),"  ","")," ",""))   ))), "")&amp;
       IF(ISTEXT(SOURCE!H496),SOURCE!H496, SUBSTITUTE(SUBSTITUTE(TEXT(SOURCE!H496,"????0"),"  ","")," ",""))   &amp;","&amp; IF(SOURCE!$W$2-3 &gt;= 0, REPT(" ",SOURCE!$W$2-3-5), "")&amp;
      SOURCE!I496&amp;
" | "&amp; IF(SOURCE!$X$2-LEN(SOURCE!I496) &gt;= 0, REPT(" ",SOURCE!$X$2-LEN(SOURCE!I496)), "")&amp;
      SOURCE!J496&amp;      IF(SOURCE!$Y$2-LEN(SOURCE!J496) &gt;= 0, REPT(" ",SOURCE!$Y$2-LEN(SOURCE!J496)), "")&amp;
" | "&amp; IF(SOURCE!$X$2-LEN(SOURCE!I496) &gt;= 0, REPT(" ",SOURCE!$X$2-LEN(SOURCE!I496)), "")&amp;
      SOURCE!K496&amp;      IF(SOURCE!$Y$2-LEN(SOURCE!K496) &gt;= 0, REPT(" ",SOURCE!$Z$2-LEN(SOURCE!K496)), "")&amp;
" | "&amp; SOURCE!L496&amp;      IF(SOURCE!$AB$2-LEN(SOURCE!L496) &gt;= 0, REPT(" ",SOURCE!$AB$2-LEN(SOURCE!L496)), "")&amp;
" | "&amp; SOURCE!M496&amp;      IF(SOURCE!$AC$2-LEN(SOURCE!M496) &gt;= 0, REPT(" ",SOURCE!$AC$2-LEN(SOURCE!M496)),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133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IF(SOURCE!$R$2-LEN(SOURCE!C497) &gt;= 0, REPT(" ",SOURCE!$R$2-LEN(SOURCE!C497)), "")&amp;
      SOURCE!D497&amp;", "&amp; IF(SOURCE!$S$2-LEN(SOURCE!D497) &gt;= 0, REPT(" ",SOURCE!$S$2-LEN(SOURCE!D497)), "")&amp;
      SOURCE!E497&amp;", "&amp; IF(SOURCE!$T$2-LEN(SOURCE!E497) &gt;=0, REPT(" ",SOURCE!$T$2-LEN(SOURCE!E497)), "")&amp;
      SOURCE!F497&amp;", "&amp; IF(SOURCE!$U$2-LEN(SOURCE!F497) &gt;= 0, REPT(" ",SOURCE!$U$2-LEN(SOURCE!F497)+2), "")&amp;"("&amp;
      SUBSTITUTE(TEXT(SOURCE!G497,"??0"),"  ","")&amp;" &lt;&lt; TAM_MAX_BITS) |"&amp; IF(SOURCE!$V$2-3 &gt;= 0, REPT(" ",MAX(1,SOURCE!$V$2-5+4+1-1-LEN(  IF(ISTEXT(SOURCE!H497),SOURCE!H497,  SUBSTITUTE(SUBSTITUTE(TEXT(SOURCE!H497,"????0"),"  ","")," ",""))   ))), "")&amp;
       IF(ISTEXT(SOURCE!H497),SOURCE!H497, SUBSTITUTE(SUBSTITUTE(TEXT(SOURCE!H497,"????0"),"  ","")," ",""))   &amp;","&amp; IF(SOURCE!$W$2-3 &gt;= 0, REPT(" ",SOURCE!$W$2-3-5), "")&amp;
      SOURCE!I497&amp;
" | "&amp; IF(SOURCE!$X$2-LEN(SOURCE!I497) &gt;= 0, REPT(" ",SOURCE!$X$2-LEN(SOURCE!I497)), "")&amp;
      SOURCE!J497&amp;      IF(SOURCE!$Y$2-LEN(SOURCE!J497) &gt;= 0, REPT(" ",SOURCE!$Y$2-LEN(SOURCE!J497)), "")&amp;
" | "&amp; IF(SOURCE!$X$2-LEN(SOURCE!I497) &gt;= 0, REPT(" ",SOURCE!$X$2-LEN(SOURCE!I497)), "")&amp;
      SOURCE!K497&amp;      IF(SOURCE!$Y$2-LEN(SOURCE!K497) &gt;= 0, REPT(" ",SOURCE!$Z$2-LEN(SOURCE!K497)), "")&amp;
" | "&amp; SOURCE!L497&amp;      IF(SOURCE!$AB$2-LEN(SOURCE!L497) &gt;= 0, REPT(" ",SOURCE!$AB$2-LEN(SOURCE!L497)), "")&amp;
" | "&amp; SOURCE!M497&amp;      IF(SOURCE!$AC$2-LEN(SOURCE!M497) &gt;= 0, REPT(" ",SOURCE!$AC$2-LEN(SOURCE!M497)),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133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IF(SOURCE!$R$2-LEN(SOURCE!C498) &gt;= 0, REPT(" ",SOURCE!$R$2-LEN(SOURCE!C498)), "")&amp;
      SOURCE!D498&amp;", "&amp; IF(SOURCE!$S$2-LEN(SOURCE!D498) &gt;= 0, REPT(" ",SOURCE!$S$2-LEN(SOURCE!D498)), "")&amp;
      SOURCE!E498&amp;", "&amp; IF(SOURCE!$T$2-LEN(SOURCE!E498) &gt;=0, REPT(" ",SOURCE!$T$2-LEN(SOURCE!E498)), "")&amp;
      SOURCE!F498&amp;", "&amp; IF(SOURCE!$U$2-LEN(SOURCE!F498) &gt;= 0, REPT(" ",SOURCE!$U$2-LEN(SOURCE!F498)+2), "")&amp;"("&amp;
      SUBSTITUTE(TEXT(SOURCE!G498,"??0"),"  ","")&amp;" &lt;&lt; TAM_MAX_BITS) |"&amp; IF(SOURCE!$V$2-3 &gt;= 0, REPT(" ",MAX(1,SOURCE!$V$2-5+4+1-1-LEN(  IF(ISTEXT(SOURCE!H498),SOURCE!H498,  SUBSTITUTE(SUBSTITUTE(TEXT(SOURCE!H498,"????0"),"  ","")," ",""))   ))), "")&amp;
       IF(ISTEXT(SOURCE!H498),SOURCE!H498, SUBSTITUTE(SUBSTITUTE(TEXT(SOURCE!H498,"????0"),"  ","")," ",""))   &amp;","&amp; IF(SOURCE!$W$2-3 &gt;= 0, REPT(" ",SOURCE!$W$2-3-5), "")&amp;
      SOURCE!I498&amp;
" | "&amp; IF(SOURCE!$X$2-LEN(SOURCE!I498) &gt;= 0, REPT(" ",SOURCE!$X$2-LEN(SOURCE!I498)), "")&amp;
      SOURCE!J498&amp;      IF(SOURCE!$Y$2-LEN(SOURCE!J498) &gt;= 0, REPT(" ",SOURCE!$Y$2-LEN(SOURCE!J498)), "")&amp;
" | "&amp; IF(SOURCE!$X$2-LEN(SOURCE!I498) &gt;= 0, REPT(" ",SOURCE!$X$2-LEN(SOURCE!I498)), "")&amp;
      SOURCE!K498&amp;      IF(SOURCE!$Y$2-LEN(SOURCE!K498) &gt;= 0, REPT(" ",SOURCE!$Z$2-LEN(SOURCE!K498)), "")&amp;
" | "&amp; SOURCE!L498&amp;      IF(SOURCE!$AB$2-LEN(SOURCE!L498) &gt;= 0, REPT(" ",SOURCE!$AB$2-LEN(SOURCE!L498)), "")&amp;
" | "&amp; SOURCE!M498&amp;      IF(SOURCE!$AC$2-LEN(SOURCE!M498) &gt;= 0, REPT(" ",SOURCE!$AC$2-LEN(SOURCE!M498)),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133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IF(SOURCE!$R$2-LEN(SOURCE!C499) &gt;= 0, REPT(" ",SOURCE!$R$2-LEN(SOURCE!C499)), "")&amp;
      SOURCE!D499&amp;", "&amp; IF(SOURCE!$S$2-LEN(SOURCE!D499) &gt;= 0, REPT(" ",SOURCE!$S$2-LEN(SOURCE!D499)), "")&amp;
      SOURCE!E499&amp;", "&amp; IF(SOURCE!$T$2-LEN(SOURCE!E499) &gt;=0, REPT(" ",SOURCE!$T$2-LEN(SOURCE!E499)), "")&amp;
      SOURCE!F499&amp;", "&amp; IF(SOURCE!$U$2-LEN(SOURCE!F499) &gt;= 0, REPT(" ",SOURCE!$U$2-LEN(SOURCE!F499)+2), "")&amp;"("&amp;
      SUBSTITUTE(TEXT(SOURCE!G499,"??0"),"  ","")&amp;" &lt;&lt; TAM_MAX_BITS) |"&amp; IF(SOURCE!$V$2-3 &gt;= 0, REPT(" ",MAX(1,SOURCE!$V$2-5+4+1-1-LEN(  IF(ISTEXT(SOURCE!H499),SOURCE!H499,  SUBSTITUTE(SUBSTITUTE(TEXT(SOURCE!H499,"????0"),"  ","")," ",""))   ))), "")&amp;
       IF(ISTEXT(SOURCE!H499),SOURCE!H499, SUBSTITUTE(SUBSTITUTE(TEXT(SOURCE!H499,"????0"),"  ","")," ",""))   &amp;","&amp; IF(SOURCE!$W$2-3 &gt;= 0, REPT(" ",SOURCE!$W$2-3-5), "")&amp;
      SOURCE!I499&amp;
" | "&amp; IF(SOURCE!$X$2-LEN(SOURCE!I499) &gt;= 0, REPT(" ",SOURCE!$X$2-LEN(SOURCE!I499)), "")&amp;
      SOURCE!J499&amp;      IF(SOURCE!$Y$2-LEN(SOURCE!J499) &gt;= 0, REPT(" ",SOURCE!$Y$2-LEN(SOURCE!J499)), "")&amp;
" | "&amp; IF(SOURCE!$X$2-LEN(SOURCE!I499) &gt;= 0, REPT(" ",SOURCE!$X$2-LEN(SOURCE!I499)), "")&amp;
      SOURCE!K499&amp;      IF(SOURCE!$Y$2-LEN(SOURCE!K499) &gt;= 0, REPT(" ",SOURCE!$Z$2-LEN(SOURCE!K499)), "")&amp;
" | "&amp; SOURCE!L499&amp;      IF(SOURCE!$AB$2-LEN(SOURCE!L499) &gt;= 0, REPT(" ",SOURCE!$AB$2-LEN(SOURCE!L499)), "")&amp;
" | "&amp; SOURCE!M499&amp;      IF(SOURCE!$AC$2-LEN(SOURCE!M499) &gt;= 0, REPT(" ",SOURCE!$AC$2-LEN(SOURCE!M499)),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133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IF(SOURCE!$R$2-LEN(SOURCE!C500) &gt;= 0, REPT(" ",SOURCE!$R$2-LEN(SOURCE!C500)), "")&amp;
      SOURCE!D500&amp;", "&amp; IF(SOURCE!$S$2-LEN(SOURCE!D500) &gt;= 0, REPT(" ",SOURCE!$S$2-LEN(SOURCE!D500)), "")&amp;
      SOURCE!E500&amp;", "&amp; IF(SOURCE!$T$2-LEN(SOURCE!E500) &gt;=0, REPT(" ",SOURCE!$T$2-LEN(SOURCE!E500)), "")&amp;
      SOURCE!F500&amp;", "&amp; IF(SOURCE!$U$2-LEN(SOURCE!F500) &gt;= 0, REPT(" ",SOURCE!$U$2-LEN(SOURCE!F500)+2), "")&amp;"("&amp;
      SUBSTITUTE(TEXT(SOURCE!G500,"??0"),"  ","")&amp;" &lt;&lt; TAM_MAX_BITS) |"&amp; IF(SOURCE!$V$2-3 &gt;= 0, REPT(" ",MAX(1,SOURCE!$V$2-5+4+1-1-LEN(  IF(ISTEXT(SOURCE!H500),SOURCE!H500,  SUBSTITUTE(SUBSTITUTE(TEXT(SOURCE!H500,"????0"),"  ","")," ",""))   ))), "")&amp;
       IF(ISTEXT(SOURCE!H500),SOURCE!H500, SUBSTITUTE(SUBSTITUTE(TEXT(SOURCE!H500,"????0"),"  ","")," ",""))   &amp;","&amp; IF(SOURCE!$W$2-3 &gt;= 0, REPT(" ",SOURCE!$W$2-3-5), "")&amp;
      SOURCE!I500&amp;
" | "&amp; IF(SOURCE!$X$2-LEN(SOURCE!I500) &gt;= 0, REPT(" ",SOURCE!$X$2-LEN(SOURCE!I500)), "")&amp;
      SOURCE!J500&amp;      IF(SOURCE!$Y$2-LEN(SOURCE!J500) &gt;= 0, REPT(" ",SOURCE!$Y$2-LEN(SOURCE!J500)), "")&amp;
" | "&amp; IF(SOURCE!$X$2-LEN(SOURCE!I500) &gt;= 0, REPT(" ",SOURCE!$X$2-LEN(SOURCE!I500)), "")&amp;
      SOURCE!K500&amp;      IF(SOURCE!$Y$2-LEN(SOURCE!K500) &gt;= 0, REPT(" ",SOURCE!$Z$2-LEN(SOURCE!K500)), "")&amp;
" | "&amp; SOURCE!L500&amp;      IF(SOURCE!$AB$2-LEN(SOURCE!L500) &gt;= 0, REPT(" ",SOURCE!$AB$2-LEN(SOURCE!L500)), "")&amp;
" | "&amp; SOURCE!M500&amp;      IF(SOURCE!$AC$2-LEN(SOURCE!M500) &gt;= 0, REPT(" ",SOURCE!$AC$2-LEN(SOURCE!M500)),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133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IF(SOURCE!$R$2-LEN(SOURCE!C501) &gt;= 0, REPT(" ",SOURCE!$R$2-LEN(SOURCE!C501)), "")&amp;
      SOURCE!D501&amp;", "&amp; IF(SOURCE!$S$2-LEN(SOURCE!D501) &gt;= 0, REPT(" ",SOURCE!$S$2-LEN(SOURCE!D501)), "")&amp;
      SOURCE!E501&amp;", "&amp; IF(SOURCE!$T$2-LEN(SOURCE!E501) &gt;=0, REPT(" ",SOURCE!$T$2-LEN(SOURCE!E501)), "")&amp;
      SOURCE!F501&amp;", "&amp; IF(SOURCE!$U$2-LEN(SOURCE!F501) &gt;= 0, REPT(" ",SOURCE!$U$2-LEN(SOURCE!F501)+2), "")&amp;"("&amp;
      SUBSTITUTE(TEXT(SOURCE!G501,"??0"),"  ","")&amp;" &lt;&lt; TAM_MAX_BITS) |"&amp; IF(SOURCE!$V$2-3 &gt;= 0, REPT(" ",MAX(1,SOURCE!$V$2-5+4+1-1-LEN(  IF(ISTEXT(SOURCE!H501),SOURCE!H501,  SUBSTITUTE(SUBSTITUTE(TEXT(SOURCE!H501,"????0"),"  ","")," ",""))   ))), "")&amp;
       IF(ISTEXT(SOURCE!H501),SOURCE!H501, SUBSTITUTE(SUBSTITUTE(TEXT(SOURCE!H501,"????0"),"  ","")," ",""))   &amp;","&amp; IF(SOURCE!$W$2-3 &gt;= 0, REPT(" ",SOURCE!$W$2-3-5), "")&amp;
      SOURCE!I501&amp;
" | "&amp; IF(SOURCE!$X$2-LEN(SOURCE!I501) &gt;= 0, REPT(" ",SOURCE!$X$2-LEN(SOURCE!I501)), "")&amp;
      SOURCE!J501&amp;      IF(SOURCE!$Y$2-LEN(SOURCE!J501) &gt;= 0, REPT(" ",SOURCE!$Y$2-LEN(SOURCE!J501)), "")&amp;
" | "&amp; IF(SOURCE!$X$2-LEN(SOURCE!I501) &gt;= 0, REPT(" ",SOURCE!$X$2-LEN(SOURCE!I501)), "")&amp;
      SOURCE!K501&amp;      IF(SOURCE!$Y$2-LEN(SOURCE!K501) &gt;= 0, REPT(" ",SOURCE!$Z$2-LEN(SOURCE!K501)), "")&amp;
" | "&amp; SOURCE!L501&amp;      IF(SOURCE!$AB$2-LEN(SOURCE!L501) &gt;= 0, REPT(" ",SOURCE!$AB$2-LEN(SOURCE!L501)), "")&amp;
" | "&amp; SOURCE!M501&amp;      IF(SOURCE!$AC$2-LEN(SOURCE!M501) &gt;= 0, REPT(" ",SOURCE!$AC$2-LEN(SOURCE!M501)),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133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IF(SOURCE!$R$2-LEN(SOURCE!C502) &gt;= 0, REPT(" ",SOURCE!$R$2-LEN(SOURCE!C502)), "")&amp;
      SOURCE!D502&amp;", "&amp; IF(SOURCE!$S$2-LEN(SOURCE!D502) &gt;= 0, REPT(" ",SOURCE!$S$2-LEN(SOURCE!D502)), "")&amp;
      SOURCE!E502&amp;", "&amp; IF(SOURCE!$T$2-LEN(SOURCE!E502) &gt;=0, REPT(" ",SOURCE!$T$2-LEN(SOURCE!E502)), "")&amp;
      SOURCE!F502&amp;", "&amp; IF(SOURCE!$U$2-LEN(SOURCE!F502) &gt;= 0, REPT(" ",SOURCE!$U$2-LEN(SOURCE!F502)+2), "")&amp;"("&amp;
      SUBSTITUTE(TEXT(SOURCE!G502,"??0"),"  ","")&amp;" &lt;&lt; TAM_MAX_BITS) |"&amp; IF(SOURCE!$V$2-3 &gt;= 0, REPT(" ",MAX(1,SOURCE!$V$2-5+4+1-1-LEN(  IF(ISTEXT(SOURCE!H502),SOURCE!H502,  SUBSTITUTE(SUBSTITUTE(TEXT(SOURCE!H502,"????0"),"  ","")," ",""))   ))), "")&amp;
       IF(ISTEXT(SOURCE!H502),SOURCE!H502, SUBSTITUTE(SUBSTITUTE(TEXT(SOURCE!H502,"????0"),"  ","")," ",""))   &amp;","&amp; IF(SOURCE!$W$2-3 &gt;= 0, REPT(" ",SOURCE!$W$2-3-5), "")&amp;
      SOURCE!I502&amp;
" | "&amp; IF(SOURCE!$X$2-LEN(SOURCE!I502) &gt;= 0, REPT(" ",SOURCE!$X$2-LEN(SOURCE!I502)), "")&amp;
      SOURCE!J502&amp;      IF(SOURCE!$Y$2-LEN(SOURCE!J502) &gt;= 0, REPT(" ",SOURCE!$Y$2-LEN(SOURCE!J502)), "")&amp;
" | "&amp; IF(SOURCE!$X$2-LEN(SOURCE!I502) &gt;= 0, REPT(" ",SOURCE!$X$2-LEN(SOURCE!I502)), "")&amp;
      SOURCE!K502&amp;      IF(SOURCE!$Y$2-LEN(SOURCE!K502) &gt;= 0, REPT(" ",SOURCE!$Z$2-LEN(SOURCE!K502)), "")&amp;
" | "&amp; SOURCE!L502&amp;      IF(SOURCE!$AB$2-LEN(SOURCE!L502) &gt;= 0, REPT(" ",SOURCE!$AB$2-LEN(SOURCE!L502)), "")&amp;
" | "&amp; SOURCE!M502&amp;      IF(SOURCE!$AC$2-LEN(SOURCE!M502) &gt;= 0, REPT(" ",SOURCE!$AC$2-LEN(SOURCE!M502)), "")&amp;
      "},"&amp;IF(SOURCE!O502&lt;&gt;"",""&amp;SOURCE!O502,"")
 )
)
)</f>
        <v>/*  481 */  { fnGetSystemFlag,              FLAG_PRINTS,                 "PRINTS",                                      "PRINTS",                                      (0 &lt;&lt; TAM_MAX_BITS) |     0, CAT_SYFL | SLS_ENABLED   | US_UNCHANGED | EIM_DISABLED | PTP_DISABLED     },</v>
      </c>
    </row>
    <row r="503" spans="1:1">
      <c r="A503" s="133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IF(SOURCE!$R$2-LEN(SOURCE!C503) &gt;= 0, REPT(" ",SOURCE!$R$2-LEN(SOURCE!C503)), "")&amp;
      SOURCE!D503&amp;", "&amp; IF(SOURCE!$S$2-LEN(SOURCE!D503) &gt;= 0, REPT(" ",SOURCE!$S$2-LEN(SOURCE!D503)), "")&amp;
      SOURCE!E503&amp;", "&amp; IF(SOURCE!$T$2-LEN(SOURCE!E503) &gt;=0, REPT(" ",SOURCE!$T$2-LEN(SOURCE!E503)), "")&amp;
      SOURCE!F503&amp;", "&amp; IF(SOURCE!$U$2-LEN(SOURCE!F503) &gt;= 0, REPT(" ",SOURCE!$U$2-LEN(SOURCE!F503)+2), "")&amp;"("&amp;
      SUBSTITUTE(TEXT(SOURCE!G503,"??0"),"  ","")&amp;" &lt;&lt; TAM_MAX_BITS) |"&amp; IF(SOURCE!$V$2-3 &gt;= 0, REPT(" ",MAX(1,SOURCE!$V$2-5+4+1-1-LEN(  IF(ISTEXT(SOURCE!H503),SOURCE!H503,  SUBSTITUTE(SUBSTITUTE(TEXT(SOURCE!H503,"????0"),"  ","")," ",""))   ))), "")&amp;
       IF(ISTEXT(SOURCE!H503),SOURCE!H503, SUBSTITUTE(SUBSTITUTE(TEXT(SOURCE!H503,"????0"),"  ","")," ",""))   &amp;","&amp; IF(SOURCE!$W$2-3 &gt;= 0, REPT(" ",SOURCE!$W$2-3-5), "")&amp;
      SOURCE!I503&amp;
" | "&amp; IF(SOURCE!$X$2-LEN(SOURCE!I503) &gt;= 0, REPT(" ",SOURCE!$X$2-LEN(SOURCE!I503)), "")&amp;
      SOURCE!J503&amp;      IF(SOURCE!$Y$2-LEN(SOURCE!J503) &gt;= 0, REPT(" ",SOURCE!$Y$2-LEN(SOURCE!J503)), "")&amp;
" | "&amp; IF(SOURCE!$X$2-LEN(SOURCE!I503) &gt;= 0, REPT(" ",SOURCE!$X$2-LEN(SOURCE!I503)), "")&amp;
      SOURCE!K503&amp;      IF(SOURCE!$Y$2-LEN(SOURCE!K503) &gt;= 0, REPT(" ",SOURCE!$Z$2-LEN(SOURCE!K503)), "")&amp;
" | "&amp; SOURCE!L503&amp;      IF(SOURCE!$AB$2-LEN(SOURCE!L503) &gt;= 0, REPT(" ",SOURCE!$AB$2-LEN(SOURCE!L503)), "")&amp;
" | "&amp; SOURCE!M503&amp;      IF(SOURCE!$AC$2-LEN(SOURCE!M503) &gt;= 0, REPT(" ",SOURCE!$AC$2-LEN(SOURCE!M503)),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133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IF(SOURCE!$R$2-LEN(SOURCE!C504) &gt;= 0, REPT(" ",SOURCE!$R$2-LEN(SOURCE!C504)), "")&amp;
      SOURCE!D504&amp;", "&amp; IF(SOURCE!$S$2-LEN(SOURCE!D504) &gt;= 0, REPT(" ",SOURCE!$S$2-LEN(SOURCE!D504)), "")&amp;
      SOURCE!E504&amp;", "&amp; IF(SOURCE!$T$2-LEN(SOURCE!E504) &gt;=0, REPT(" ",SOURCE!$T$2-LEN(SOURCE!E504)), "")&amp;
      SOURCE!F504&amp;", "&amp; IF(SOURCE!$U$2-LEN(SOURCE!F504) &gt;= 0, REPT(" ",SOURCE!$U$2-LEN(SOURCE!F504)+2), "")&amp;"("&amp;
      SUBSTITUTE(TEXT(SOURCE!G504,"??0"),"  ","")&amp;" &lt;&lt; TAM_MAX_BITS) |"&amp; IF(SOURCE!$V$2-3 &gt;= 0, REPT(" ",MAX(1,SOURCE!$V$2-5+4+1-1-LEN(  IF(ISTEXT(SOURCE!H504),SOURCE!H504,  SUBSTITUTE(SUBSTITUTE(TEXT(SOURCE!H504,"????0"),"  ","")," ",""))   ))), "")&amp;
       IF(ISTEXT(SOURCE!H504),SOURCE!H504, SUBSTITUTE(SUBSTITUTE(TEXT(SOURCE!H504,"????0"),"  ","")," ",""))   &amp;","&amp; IF(SOURCE!$W$2-3 &gt;= 0, REPT(" ",SOURCE!$W$2-3-5), "")&amp;
      SOURCE!I504&amp;
" | "&amp; IF(SOURCE!$X$2-LEN(SOURCE!I504) &gt;= 0, REPT(" ",SOURCE!$X$2-LEN(SOURCE!I504)), "")&amp;
      SOURCE!J504&amp;      IF(SOURCE!$Y$2-LEN(SOURCE!J504) &gt;= 0, REPT(" ",SOURCE!$Y$2-LEN(SOURCE!J504)), "")&amp;
" | "&amp; IF(SOURCE!$X$2-LEN(SOURCE!I504) &gt;= 0, REPT(" ",SOURCE!$X$2-LEN(SOURCE!I504)), "")&amp;
      SOURCE!K504&amp;      IF(SOURCE!$Y$2-LEN(SOURCE!K504) &gt;= 0, REPT(" ",SOURCE!$Z$2-LEN(SOURCE!K504)), "")&amp;
" | "&amp; SOURCE!L504&amp;      IF(SOURCE!$AB$2-LEN(SOURCE!L504) &gt;= 0, REPT(" ",SOURCE!$AB$2-LEN(SOURCE!L504)), "")&amp;
" | "&amp; SOURCE!M504&amp;      IF(SOURCE!$AC$2-LEN(SOURCE!M504) &gt;= 0, REPT(" ",SOURCE!$AC$2-LEN(SOURCE!M504)),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133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IF(SOURCE!$R$2-LEN(SOURCE!C505) &gt;= 0, REPT(" ",SOURCE!$R$2-LEN(SOURCE!C505)), "")&amp;
      SOURCE!D505&amp;", "&amp; IF(SOURCE!$S$2-LEN(SOURCE!D505) &gt;= 0, REPT(" ",SOURCE!$S$2-LEN(SOURCE!D505)), "")&amp;
      SOURCE!E505&amp;", "&amp; IF(SOURCE!$T$2-LEN(SOURCE!E505) &gt;=0, REPT(" ",SOURCE!$T$2-LEN(SOURCE!E505)), "")&amp;
      SOURCE!F505&amp;", "&amp; IF(SOURCE!$U$2-LEN(SOURCE!F505) &gt;= 0, REPT(" ",SOURCE!$U$2-LEN(SOURCE!F505)+2), "")&amp;"("&amp;
      SUBSTITUTE(TEXT(SOURCE!G505,"??0"),"  ","")&amp;" &lt;&lt; TAM_MAX_BITS) |"&amp; IF(SOURCE!$V$2-3 &gt;= 0, REPT(" ",MAX(1,SOURCE!$V$2-5+4+1-1-LEN(  IF(ISTEXT(SOURCE!H505),SOURCE!H505,  SUBSTITUTE(SUBSTITUTE(TEXT(SOURCE!H505,"????0"),"  ","")," ",""))   ))), "")&amp;
       IF(ISTEXT(SOURCE!H505),SOURCE!H505, SUBSTITUTE(SUBSTITUTE(TEXT(SOURCE!H505,"????0"),"  ","")," ",""))   &amp;","&amp; IF(SOURCE!$W$2-3 &gt;= 0, REPT(" ",SOURCE!$W$2-3-5), "")&amp;
      SOURCE!I505&amp;
" | "&amp; IF(SOURCE!$X$2-LEN(SOURCE!I505) &gt;= 0, REPT(" ",SOURCE!$X$2-LEN(SOURCE!I505)), "")&amp;
      SOURCE!J505&amp;      IF(SOURCE!$Y$2-LEN(SOURCE!J505) &gt;= 0, REPT(" ",SOURCE!$Y$2-LEN(SOURCE!J505)), "")&amp;
" | "&amp; IF(SOURCE!$X$2-LEN(SOURCE!I505) &gt;= 0, REPT(" ",SOURCE!$X$2-LEN(SOURCE!I505)), "")&amp;
      SOURCE!K505&amp;      IF(SOURCE!$Y$2-LEN(SOURCE!K505) &gt;= 0, REPT(" ",SOURCE!$Z$2-LEN(SOURCE!K505)), "")&amp;
" | "&amp; SOURCE!L505&amp;      IF(SOURCE!$AB$2-LEN(SOURCE!L505) &gt;= 0, REPT(" ",SOURCE!$AB$2-LEN(SOURCE!L505)), "")&amp;
" | "&amp; SOURCE!M505&amp;      IF(SOURCE!$AC$2-LEN(SOURCE!M505) &gt;= 0, REPT(" ",SOURCE!$AC$2-LEN(SOURCE!M505)),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133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IF(SOURCE!$R$2-LEN(SOURCE!C506) &gt;= 0, REPT(" ",SOURCE!$R$2-LEN(SOURCE!C506)), "")&amp;
      SOURCE!D506&amp;", "&amp; IF(SOURCE!$S$2-LEN(SOURCE!D506) &gt;= 0, REPT(" ",SOURCE!$S$2-LEN(SOURCE!D506)), "")&amp;
      SOURCE!E506&amp;", "&amp; IF(SOURCE!$T$2-LEN(SOURCE!E506) &gt;=0, REPT(" ",SOURCE!$T$2-LEN(SOURCE!E506)), "")&amp;
      SOURCE!F506&amp;", "&amp; IF(SOURCE!$U$2-LEN(SOURCE!F506) &gt;= 0, REPT(" ",SOURCE!$U$2-LEN(SOURCE!F506)+2), "")&amp;"("&amp;
      SUBSTITUTE(TEXT(SOURCE!G506,"??0"),"  ","")&amp;" &lt;&lt; TAM_MAX_BITS) |"&amp; IF(SOURCE!$V$2-3 &gt;= 0, REPT(" ",MAX(1,SOURCE!$V$2-5+4+1-1-LEN(  IF(ISTEXT(SOURCE!H506),SOURCE!H506,  SUBSTITUTE(SUBSTITUTE(TEXT(SOURCE!H506,"????0"),"  ","")," ",""))   ))), "")&amp;
       IF(ISTEXT(SOURCE!H506),SOURCE!H506, SUBSTITUTE(SUBSTITUTE(TEXT(SOURCE!H506,"????0"),"  ","")," ",""))   &amp;","&amp; IF(SOURCE!$W$2-3 &gt;= 0, REPT(" ",SOURCE!$W$2-3-5), "")&amp;
      SOURCE!I506&amp;
" | "&amp; IF(SOURCE!$X$2-LEN(SOURCE!I506) &gt;= 0, REPT(" ",SOURCE!$X$2-LEN(SOURCE!I506)), "")&amp;
      SOURCE!J506&amp;      IF(SOURCE!$Y$2-LEN(SOURCE!J506) &gt;= 0, REPT(" ",SOURCE!$Y$2-LEN(SOURCE!J506)), "")&amp;
" | "&amp; IF(SOURCE!$X$2-LEN(SOURCE!I506) &gt;= 0, REPT(" ",SOURCE!$X$2-LEN(SOURCE!I506)), "")&amp;
      SOURCE!K506&amp;      IF(SOURCE!$Y$2-LEN(SOURCE!K506) &gt;= 0, REPT(" ",SOURCE!$Z$2-LEN(SOURCE!K506)), "")&amp;
" | "&amp; SOURCE!L506&amp;      IF(SOURCE!$AB$2-LEN(SOURCE!L506) &gt;= 0, REPT(" ",SOURCE!$AB$2-LEN(SOURCE!L506)), "")&amp;
" | "&amp; SOURCE!M506&amp;      IF(SOURCE!$AC$2-LEN(SOURCE!M506) &gt;= 0, REPT(" ",SOURCE!$AC$2-LEN(SOURCE!M506)),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133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IF(SOURCE!$R$2-LEN(SOURCE!C507) &gt;= 0, REPT(" ",SOURCE!$R$2-LEN(SOURCE!C507)), "")&amp;
      SOURCE!D507&amp;", "&amp; IF(SOURCE!$S$2-LEN(SOURCE!D507) &gt;= 0, REPT(" ",SOURCE!$S$2-LEN(SOURCE!D507)), "")&amp;
      SOURCE!E507&amp;", "&amp; IF(SOURCE!$T$2-LEN(SOURCE!E507) &gt;=0, REPT(" ",SOURCE!$T$2-LEN(SOURCE!E507)), "")&amp;
      SOURCE!F507&amp;", "&amp; IF(SOURCE!$U$2-LEN(SOURCE!F507) &gt;= 0, REPT(" ",SOURCE!$U$2-LEN(SOURCE!F507)+2), "")&amp;"("&amp;
      SUBSTITUTE(TEXT(SOURCE!G507,"??0"),"  ","")&amp;" &lt;&lt; TAM_MAX_BITS) |"&amp; IF(SOURCE!$V$2-3 &gt;= 0, REPT(" ",MAX(1,SOURCE!$V$2-5+4+1-1-LEN(  IF(ISTEXT(SOURCE!H507),SOURCE!H507,  SUBSTITUTE(SUBSTITUTE(TEXT(SOURCE!H507,"????0"),"  ","")," ",""))   ))), "")&amp;
       IF(ISTEXT(SOURCE!H507),SOURCE!H507, SUBSTITUTE(SUBSTITUTE(TEXT(SOURCE!H507,"????0"),"  ","")," ",""))   &amp;","&amp; IF(SOURCE!$W$2-3 &gt;= 0, REPT(" ",SOURCE!$W$2-3-5), "")&amp;
      SOURCE!I507&amp;
" | "&amp; IF(SOURCE!$X$2-LEN(SOURCE!I507) &gt;= 0, REPT(" ",SOURCE!$X$2-LEN(SOURCE!I507)), "")&amp;
      SOURCE!J507&amp;      IF(SOURCE!$Y$2-LEN(SOURCE!J507) &gt;= 0, REPT(" ",SOURCE!$Y$2-LEN(SOURCE!J507)), "")&amp;
" | "&amp; IF(SOURCE!$X$2-LEN(SOURCE!I507) &gt;= 0, REPT(" ",SOURCE!$X$2-LEN(SOURCE!I507)), "")&amp;
      SOURCE!K507&amp;      IF(SOURCE!$Y$2-LEN(SOURCE!K507) &gt;= 0, REPT(" ",SOURCE!$Z$2-LEN(SOURCE!K507)), "")&amp;
" | "&amp; SOURCE!L507&amp;      IF(SOURCE!$AB$2-LEN(SOURCE!L507) &gt;= 0, REPT(" ",SOURCE!$AB$2-LEN(SOURCE!L507)), "")&amp;
" | "&amp; SOURCE!M507&amp;      IF(SOURCE!$AC$2-LEN(SOURCE!M507) &gt;= 0, REPT(" ",SOURCE!$AC$2-LEN(SOURCE!M507)),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133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IF(SOURCE!$R$2-LEN(SOURCE!C508) &gt;= 0, REPT(" ",SOURCE!$R$2-LEN(SOURCE!C508)), "")&amp;
      SOURCE!D508&amp;", "&amp; IF(SOURCE!$S$2-LEN(SOURCE!D508) &gt;= 0, REPT(" ",SOURCE!$S$2-LEN(SOURCE!D508)), "")&amp;
      SOURCE!E508&amp;", "&amp; IF(SOURCE!$T$2-LEN(SOURCE!E508) &gt;=0, REPT(" ",SOURCE!$T$2-LEN(SOURCE!E508)), "")&amp;
      SOURCE!F508&amp;", "&amp; IF(SOURCE!$U$2-LEN(SOURCE!F508) &gt;= 0, REPT(" ",SOURCE!$U$2-LEN(SOURCE!F508)+2), "")&amp;"("&amp;
      SUBSTITUTE(TEXT(SOURCE!G508,"??0"),"  ","")&amp;" &lt;&lt; TAM_MAX_BITS) |"&amp; IF(SOURCE!$V$2-3 &gt;= 0, REPT(" ",MAX(1,SOURCE!$V$2-5+4+1-1-LEN(  IF(ISTEXT(SOURCE!H508),SOURCE!H508,  SUBSTITUTE(SUBSTITUTE(TEXT(SOURCE!H508,"????0"),"  ","")," ",""))   ))), "")&amp;
       IF(ISTEXT(SOURCE!H508),SOURCE!H508, SUBSTITUTE(SUBSTITUTE(TEXT(SOURCE!H508,"????0"),"  ","")," ",""))   &amp;","&amp; IF(SOURCE!$W$2-3 &gt;= 0, REPT(" ",SOURCE!$W$2-3-5), "")&amp;
      SOURCE!I508&amp;
" | "&amp; IF(SOURCE!$X$2-LEN(SOURCE!I508) &gt;= 0, REPT(" ",SOURCE!$X$2-LEN(SOURCE!I508)), "")&amp;
      SOURCE!J508&amp;      IF(SOURCE!$Y$2-LEN(SOURCE!J508) &gt;= 0, REPT(" ",SOURCE!$Y$2-LEN(SOURCE!J508)), "")&amp;
" | "&amp; IF(SOURCE!$X$2-LEN(SOURCE!I508) &gt;= 0, REPT(" ",SOURCE!$X$2-LEN(SOURCE!I508)), "")&amp;
      SOURCE!K508&amp;      IF(SOURCE!$Y$2-LEN(SOURCE!K508) &gt;= 0, REPT(" ",SOURCE!$Z$2-LEN(SOURCE!K508)), "")&amp;
" | "&amp; SOURCE!L508&amp;      IF(SOURCE!$AB$2-LEN(SOURCE!L508) &gt;= 0, REPT(" ",SOURCE!$AB$2-LEN(SOURCE!L508)), "")&amp;
" | "&amp; SOURCE!M508&amp;      IF(SOURCE!$AC$2-LEN(SOURCE!M508) &gt;= 0, REPT(" ",SOURCE!$AC$2-LEN(SOURCE!M508)),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133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IF(SOURCE!$R$2-LEN(SOURCE!C509) &gt;= 0, REPT(" ",SOURCE!$R$2-LEN(SOURCE!C509)), "")&amp;
      SOURCE!D509&amp;", "&amp; IF(SOURCE!$S$2-LEN(SOURCE!D509) &gt;= 0, REPT(" ",SOURCE!$S$2-LEN(SOURCE!D509)), "")&amp;
      SOURCE!E509&amp;", "&amp; IF(SOURCE!$T$2-LEN(SOURCE!E509) &gt;=0, REPT(" ",SOURCE!$T$2-LEN(SOURCE!E509)), "")&amp;
      SOURCE!F509&amp;", "&amp; IF(SOURCE!$U$2-LEN(SOURCE!F509) &gt;= 0, REPT(" ",SOURCE!$U$2-LEN(SOURCE!F509)+2), "")&amp;"("&amp;
      SUBSTITUTE(TEXT(SOURCE!G509,"??0"),"  ","")&amp;" &lt;&lt; TAM_MAX_BITS) |"&amp; IF(SOURCE!$V$2-3 &gt;= 0, REPT(" ",MAX(1,SOURCE!$V$2-5+4+1-1-LEN(  IF(ISTEXT(SOURCE!H509),SOURCE!H509,  SUBSTITUTE(SUBSTITUTE(TEXT(SOURCE!H509,"????0"),"  ","")," ",""))   ))), "")&amp;
       IF(ISTEXT(SOURCE!H509),SOURCE!H509, SUBSTITUTE(SUBSTITUTE(TEXT(SOURCE!H509,"????0"),"  ","")," ",""))   &amp;","&amp; IF(SOURCE!$W$2-3 &gt;= 0, REPT(" ",SOURCE!$W$2-3-5), "")&amp;
      SOURCE!I509&amp;
" | "&amp; IF(SOURCE!$X$2-LEN(SOURCE!I509) &gt;= 0, REPT(" ",SOURCE!$X$2-LEN(SOURCE!I509)), "")&amp;
      SOURCE!J509&amp;      IF(SOURCE!$Y$2-LEN(SOURCE!J509) &gt;= 0, REPT(" ",SOURCE!$Y$2-LEN(SOURCE!J509)), "")&amp;
" | "&amp; IF(SOURCE!$X$2-LEN(SOURCE!I509) &gt;= 0, REPT(" ",SOURCE!$X$2-LEN(SOURCE!I509)), "")&amp;
      SOURCE!K509&amp;      IF(SOURCE!$Y$2-LEN(SOURCE!K509) &gt;= 0, REPT(" ",SOURCE!$Z$2-LEN(SOURCE!K509)), "")&amp;
" | "&amp; SOURCE!L509&amp;      IF(SOURCE!$AB$2-LEN(SOURCE!L509) &gt;= 0, REPT(" ",SOURCE!$AB$2-LEN(SOURCE!L509)), "")&amp;
" | "&amp; SOURCE!M509&amp;      IF(SOURCE!$AC$2-LEN(SOURCE!M509) &gt;= 0, REPT(" ",SOURCE!$AC$2-LEN(SOURCE!M509)),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133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IF(SOURCE!$R$2-LEN(SOURCE!C510) &gt;= 0, REPT(" ",SOURCE!$R$2-LEN(SOURCE!C510)), "")&amp;
      SOURCE!D510&amp;", "&amp; IF(SOURCE!$S$2-LEN(SOURCE!D510) &gt;= 0, REPT(" ",SOURCE!$S$2-LEN(SOURCE!D510)), "")&amp;
      SOURCE!E510&amp;", "&amp; IF(SOURCE!$T$2-LEN(SOURCE!E510) &gt;=0, REPT(" ",SOURCE!$T$2-LEN(SOURCE!E510)), "")&amp;
      SOURCE!F510&amp;", "&amp; IF(SOURCE!$U$2-LEN(SOURCE!F510) &gt;= 0, REPT(" ",SOURCE!$U$2-LEN(SOURCE!F510)+2), "")&amp;"("&amp;
      SUBSTITUTE(TEXT(SOURCE!G510,"??0"),"  ","")&amp;" &lt;&lt; TAM_MAX_BITS) |"&amp; IF(SOURCE!$V$2-3 &gt;= 0, REPT(" ",MAX(1,SOURCE!$V$2-5+4+1-1-LEN(  IF(ISTEXT(SOURCE!H510),SOURCE!H510,  SUBSTITUTE(SUBSTITUTE(TEXT(SOURCE!H510,"????0"),"  ","")," ",""))   ))), "")&amp;
       IF(ISTEXT(SOURCE!H510),SOURCE!H510, SUBSTITUTE(SUBSTITUTE(TEXT(SOURCE!H510,"????0"),"  ","")," ",""))   &amp;","&amp; IF(SOURCE!$W$2-3 &gt;= 0, REPT(" ",SOURCE!$W$2-3-5), "")&amp;
      SOURCE!I510&amp;
" | "&amp; IF(SOURCE!$X$2-LEN(SOURCE!I510) &gt;= 0, REPT(" ",SOURCE!$X$2-LEN(SOURCE!I510)), "")&amp;
      SOURCE!J510&amp;      IF(SOURCE!$Y$2-LEN(SOURCE!J510) &gt;= 0, REPT(" ",SOURCE!$Y$2-LEN(SOURCE!J510)), "")&amp;
" | "&amp; IF(SOURCE!$X$2-LEN(SOURCE!I510) &gt;= 0, REPT(" ",SOURCE!$X$2-LEN(SOURCE!I510)), "")&amp;
      SOURCE!K510&amp;      IF(SOURCE!$Y$2-LEN(SOURCE!K510) &gt;= 0, REPT(" ",SOURCE!$Z$2-LEN(SOURCE!K510)), "")&amp;
" | "&amp; SOURCE!L510&amp;      IF(SOURCE!$AB$2-LEN(SOURCE!L510) &gt;= 0, REPT(" ",SOURCE!$AB$2-LEN(SOURCE!L510)), "")&amp;
" | "&amp; SOURCE!M510&amp;      IF(SOURCE!$AC$2-LEN(SOURCE!M510) &gt;= 0, REPT(" ",SOURCE!$AC$2-LEN(SOURCE!M510)), "")&amp;
      "},"&amp;IF(SOURCE!O510&lt;&gt;"",""&amp;SOURCE!O510,"")
 )
)
)</f>
        <v>/*  489 */  { fnGetSystemFlag,              FLAG_DECIMP,                 "DECIM.",                                      "DECIM.",                                      (0 &lt;&lt; TAM_MAX_BITS) |     0, CAT_SYFL | SLS_ENABLED   | US_UNCHANGED | EIM_DISABLED | PTP_DISABLED     },</v>
      </c>
    </row>
    <row r="511" spans="1:1">
      <c r="A511" s="133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IF(SOURCE!$R$2-LEN(SOURCE!C511) &gt;= 0, REPT(" ",SOURCE!$R$2-LEN(SOURCE!C511)), "")&amp;
      SOURCE!D511&amp;", "&amp; IF(SOURCE!$S$2-LEN(SOURCE!D511) &gt;= 0, REPT(" ",SOURCE!$S$2-LEN(SOURCE!D511)), "")&amp;
      SOURCE!E511&amp;", "&amp; IF(SOURCE!$T$2-LEN(SOURCE!E511) &gt;=0, REPT(" ",SOURCE!$T$2-LEN(SOURCE!E511)), "")&amp;
      SOURCE!F511&amp;", "&amp; IF(SOURCE!$U$2-LEN(SOURCE!F511) &gt;= 0, REPT(" ",SOURCE!$U$2-LEN(SOURCE!F511)+2), "")&amp;"("&amp;
      SUBSTITUTE(TEXT(SOURCE!G511,"??0"),"  ","")&amp;" &lt;&lt; TAM_MAX_BITS) |"&amp; IF(SOURCE!$V$2-3 &gt;= 0, REPT(" ",MAX(1,SOURCE!$V$2-5+4+1-1-LEN(  IF(ISTEXT(SOURCE!H511),SOURCE!H511,  SUBSTITUTE(SUBSTITUTE(TEXT(SOURCE!H511,"????0"),"  ","")," ",""))   ))), "")&amp;
       IF(ISTEXT(SOURCE!H511),SOURCE!H511, SUBSTITUTE(SUBSTITUTE(TEXT(SOURCE!H511,"????0"),"  ","")," ",""))   &amp;","&amp; IF(SOURCE!$W$2-3 &gt;= 0, REPT(" ",SOURCE!$W$2-3-5), "")&amp;
      SOURCE!I511&amp;
" | "&amp; IF(SOURCE!$X$2-LEN(SOURCE!I511) &gt;= 0, REPT(" ",SOURCE!$X$2-LEN(SOURCE!I511)), "")&amp;
      SOURCE!J511&amp;      IF(SOURCE!$Y$2-LEN(SOURCE!J511) &gt;= 0, REPT(" ",SOURCE!$Y$2-LEN(SOURCE!J511)), "")&amp;
" | "&amp; IF(SOURCE!$X$2-LEN(SOURCE!I511) &gt;= 0, REPT(" ",SOURCE!$X$2-LEN(SOURCE!I511)), "")&amp;
      SOURCE!K511&amp;      IF(SOURCE!$Y$2-LEN(SOURCE!K511) &gt;= 0, REPT(" ",SOURCE!$Z$2-LEN(SOURCE!K511)), "")&amp;
" | "&amp; SOURCE!L511&amp;      IF(SOURCE!$AB$2-LEN(SOURCE!L511) &gt;= 0, REPT(" ",SOURCE!$AB$2-LEN(SOURCE!L511)), "")&amp;
" | "&amp; SOURCE!M511&amp;      IF(SOURCE!$AC$2-LEN(SOURCE!M511) &gt;= 0, REPT(" ",SOURCE!$AC$2-LEN(SOURCE!M511)),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133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IF(SOURCE!$R$2-LEN(SOURCE!C512) &gt;= 0, REPT(" ",SOURCE!$R$2-LEN(SOURCE!C512)), "")&amp;
      SOURCE!D512&amp;", "&amp; IF(SOURCE!$S$2-LEN(SOURCE!D512) &gt;= 0, REPT(" ",SOURCE!$S$2-LEN(SOURCE!D512)), "")&amp;
      SOURCE!E512&amp;", "&amp; IF(SOURCE!$T$2-LEN(SOURCE!E512) &gt;=0, REPT(" ",SOURCE!$T$2-LEN(SOURCE!E512)), "")&amp;
      SOURCE!F512&amp;", "&amp; IF(SOURCE!$U$2-LEN(SOURCE!F512) &gt;= 0, REPT(" ",SOURCE!$U$2-LEN(SOURCE!F512)+2), "")&amp;"("&amp;
      SUBSTITUTE(TEXT(SOURCE!G512,"??0"),"  ","")&amp;" &lt;&lt; TAM_MAX_BITS) |"&amp; IF(SOURCE!$V$2-3 &gt;= 0, REPT(" ",MAX(1,SOURCE!$V$2-5+4+1-1-LEN(  IF(ISTEXT(SOURCE!H512),SOURCE!H512,  SUBSTITUTE(SUBSTITUTE(TEXT(SOURCE!H512,"????0"),"  ","")," ",""))   ))), "")&amp;
       IF(ISTEXT(SOURCE!H512),SOURCE!H512, SUBSTITUTE(SUBSTITUTE(TEXT(SOURCE!H512,"????0"),"  ","")," ",""))   &amp;","&amp; IF(SOURCE!$W$2-3 &gt;= 0, REPT(" ",SOURCE!$W$2-3-5), "")&amp;
      SOURCE!I512&amp;
" | "&amp; IF(SOURCE!$X$2-LEN(SOURCE!I512) &gt;= 0, REPT(" ",SOURCE!$X$2-LEN(SOURCE!I512)), "")&amp;
      SOURCE!J512&amp;      IF(SOURCE!$Y$2-LEN(SOURCE!J512) &gt;= 0, REPT(" ",SOURCE!$Y$2-LEN(SOURCE!J512)), "")&amp;
" | "&amp; IF(SOURCE!$X$2-LEN(SOURCE!I512) &gt;= 0, REPT(" ",SOURCE!$X$2-LEN(SOURCE!I512)), "")&amp;
      SOURCE!K512&amp;      IF(SOURCE!$Y$2-LEN(SOURCE!K512) &gt;= 0, REPT(" ",SOURCE!$Z$2-LEN(SOURCE!K512)), "")&amp;
" | "&amp; SOURCE!L512&amp;      IF(SOURCE!$AB$2-LEN(SOURCE!L512) &gt;= 0, REPT(" ",SOURCE!$AB$2-LEN(SOURCE!L512)), "")&amp;
" | "&amp; SOURCE!M512&amp;      IF(SOURCE!$AC$2-LEN(SOURCE!M512) &gt;= 0, REPT(" ",SOURCE!$AC$2-LEN(SOURCE!M512)),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133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IF(SOURCE!$R$2-LEN(SOURCE!C513) &gt;= 0, REPT(" ",SOURCE!$R$2-LEN(SOURCE!C513)), "")&amp;
      SOURCE!D513&amp;", "&amp; IF(SOURCE!$S$2-LEN(SOURCE!D513) &gt;= 0, REPT(" ",SOURCE!$S$2-LEN(SOURCE!D513)), "")&amp;
      SOURCE!E513&amp;", "&amp; IF(SOURCE!$T$2-LEN(SOURCE!E513) &gt;=0, REPT(" ",SOURCE!$T$2-LEN(SOURCE!E513)), "")&amp;
      SOURCE!F513&amp;", "&amp; IF(SOURCE!$U$2-LEN(SOURCE!F513) &gt;= 0, REPT(" ",SOURCE!$U$2-LEN(SOURCE!F513)+2), "")&amp;"("&amp;
      SUBSTITUTE(TEXT(SOURCE!G513,"??0"),"  ","")&amp;" &lt;&lt; TAM_MAX_BITS) |"&amp; IF(SOURCE!$V$2-3 &gt;= 0, REPT(" ",MAX(1,SOURCE!$V$2-5+4+1-1-LEN(  IF(ISTEXT(SOURCE!H513),SOURCE!H513,  SUBSTITUTE(SUBSTITUTE(TEXT(SOURCE!H513,"????0"),"  ","")," ",""))   ))), "")&amp;
       IF(ISTEXT(SOURCE!H513),SOURCE!H513, SUBSTITUTE(SUBSTITUTE(TEXT(SOURCE!H513,"????0"),"  ","")," ",""))   &amp;","&amp; IF(SOURCE!$W$2-3 &gt;= 0, REPT(" ",SOURCE!$W$2-3-5), "")&amp;
      SOURCE!I513&amp;
" | "&amp; IF(SOURCE!$X$2-LEN(SOURCE!I513) &gt;= 0, REPT(" ",SOURCE!$X$2-LEN(SOURCE!I513)), "")&amp;
      SOURCE!J513&amp;      IF(SOURCE!$Y$2-LEN(SOURCE!J513) &gt;= 0, REPT(" ",SOURCE!$Y$2-LEN(SOURCE!J513)), "")&amp;
" | "&amp; IF(SOURCE!$X$2-LEN(SOURCE!I513) &gt;= 0, REPT(" ",SOURCE!$X$2-LEN(SOURCE!I513)), "")&amp;
      SOURCE!K513&amp;      IF(SOURCE!$Y$2-LEN(SOURCE!K513) &gt;= 0, REPT(" ",SOURCE!$Z$2-LEN(SOURCE!K513)), "")&amp;
" | "&amp; SOURCE!L513&amp;      IF(SOURCE!$AB$2-LEN(SOURCE!L513) &gt;= 0, REPT(" ",SOURCE!$AB$2-LEN(SOURCE!L513)), "")&amp;
" | "&amp; SOURCE!M513&amp;      IF(SOURCE!$AC$2-LEN(SOURCE!M513) &gt;= 0, REPT(" ",SOURCE!$AC$2-LEN(SOURCE!M513)),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133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IF(SOURCE!$R$2-LEN(SOURCE!C514) &gt;= 0, REPT(" ",SOURCE!$R$2-LEN(SOURCE!C514)), "")&amp;
      SOURCE!D514&amp;", "&amp; IF(SOURCE!$S$2-LEN(SOURCE!D514) &gt;= 0, REPT(" ",SOURCE!$S$2-LEN(SOURCE!D514)), "")&amp;
      SOURCE!E514&amp;", "&amp; IF(SOURCE!$T$2-LEN(SOURCE!E514) &gt;=0, REPT(" ",SOURCE!$T$2-LEN(SOURCE!E514)), "")&amp;
      SOURCE!F514&amp;", "&amp; IF(SOURCE!$U$2-LEN(SOURCE!F514) &gt;= 0, REPT(" ",SOURCE!$U$2-LEN(SOURCE!F514)+2), "")&amp;"("&amp;
      SUBSTITUTE(TEXT(SOURCE!G514,"??0"),"  ","")&amp;" &lt;&lt; TAM_MAX_BITS) |"&amp; IF(SOURCE!$V$2-3 &gt;= 0, REPT(" ",MAX(1,SOURCE!$V$2-5+4+1-1-LEN(  IF(ISTEXT(SOURCE!H514),SOURCE!H514,  SUBSTITUTE(SUBSTITUTE(TEXT(SOURCE!H514,"????0"),"  ","")," ",""))   ))), "")&amp;
       IF(ISTEXT(SOURCE!H514),SOURCE!H514, SUBSTITUTE(SUBSTITUTE(TEXT(SOURCE!H514,"????0"),"  ","")," ",""))   &amp;","&amp; IF(SOURCE!$W$2-3 &gt;= 0, REPT(" ",SOURCE!$W$2-3-5), "")&amp;
      SOURCE!I514&amp;
" | "&amp; IF(SOURCE!$X$2-LEN(SOURCE!I514) &gt;= 0, REPT(" ",SOURCE!$X$2-LEN(SOURCE!I514)), "")&amp;
      SOURCE!J514&amp;      IF(SOURCE!$Y$2-LEN(SOURCE!J514) &gt;= 0, REPT(" ",SOURCE!$Y$2-LEN(SOURCE!J514)), "")&amp;
" | "&amp; IF(SOURCE!$X$2-LEN(SOURCE!I514) &gt;= 0, REPT(" ",SOURCE!$X$2-LEN(SOURCE!I514)), "")&amp;
      SOURCE!K514&amp;      IF(SOURCE!$Y$2-LEN(SOURCE!K514) &gt;= 0, REPT(" ",SOURCE!$Z$2-LEN(SOURCE!K514)), "")&amp;
" | "&amp; SOURCE!L514&amp;      IF(SOURCE!$AB$2-LEN(SOURCE!L514) &gt;= 0, REPT(" ",SOURCE!$AB$2-LEN(SOURCE!L514)), "")&amp;
" | "&amp; SOURCE!M514&amp;      IF(SOURCE!$AC$2-LEN(SOURCE!M514) &gt;= 0, REPT(" ",SOURCE!$AC$2-LEN(SOURCE!M514)),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133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IF(SOURCE!$R$2-LEN(SOURCE!C515) &gt;= 0, REPT(" ",SOURCE!$R$2-LEN(SOURCE!C515)), "")&amp;
      SOURCE!D515&amp;", "&amp; IF(SOURCE!$S$2-LEN(SOURCE!D515) &gt;= 0, REPT(" ",SOURCE!$S$2-LEN(SOURCE!D515)), "")&amp;
      SOURCE!E515&amp;", "&amp; IF(SOURCE!$T$2-LEN(SOURCE!E515) &gt;=0, REPT(" ",SOURCE!$T$2-LEN(SOURCE!E515)), "")&amp;
      SOURCE!F515&amp;", "&amp; IF(SOURCE!$U$2-LEN(SOURCE!F515) &gt;= 0, REPT(" ",SOURCE!$U$2-LEN(SOURCE!F515)+2), "")&amp;"("&amp;
      SUBSTITUTE(TEXT(SOURCE!G515,"??0"),"  ","")&amp;" &lt;&lt; TAM_MAX_BITS) |"&amp; IF(SOURCE!$V$2-3 &gt;= 0, REPT(" ",MAX(1,SOURCE!$V$2-5+4+1-1-LEN(  IF(ISTEXT(SOURCE!H515),SOURCE!H515,  SUBSTITUTE(SUBSTITUTE(TEXT(SOURCE!H515,"????0"),"  ","")," ",""))   ))), "")&amp;
       IF(ISTEXT(SOURCE!H515),SOURCE!H515, SUBSTITUTE(SUBSTITUTE(TEXT(SOURCE!H515,"????0"),"  ","")," ",""))   &amp;","&amp; IF(SOURCE!$W$2-3 &gt;= 0, REPT(" ",SOURCE!$W$2-3-5), "")&amp;
      SOURCE!I515&amp;
" | "&amp; IF(SOURCE!$X$2-LEN(SOURCE!I515) &gt;= 0, REPT(" ",SOURCE!$X$2-LEN(SOURCE!I515)), "")&amp;
      SOURCE!J515&amp;      IF(SOURCE!$Y$2-LEN(SOURCE!J515) &gt;= 0, REPT(" ",SOURCE!$Y$2-LEN(SOURCE!J515)), "")&amp;
" | "&amp; IF(SOURCE!$X$2-LEN(SOURCE!I515) &gt;= 0, REPT(" ",SOURCE!$X$2-LEN(SOURCE!I515)), "")&amp;
      SOURCE!K515&amp;      IF(SOURCE!$Y$2-LEN(SOURCE!K515) &gt;= 0, REPT(" ",SOURCE!$Z$2-LEN(SOURCE!K515)), "")&amp;
" | "&amp; SOURCE!L515&amp;      IF(SOURCE!$AB$2-LEN(SOURCE!L515) &gt;= 0, REPT(" ",SOURCE!$AB$2-LEN(SOURCE!L515)), "")&amp;
" | "&amp; SOURCE!M515&amp;      IF(SOURCE!$AC$2-LEN(SOURCE!M515) &gt;= 0, REPT(" ",SOURCE!$AC$2-LEN(SOURCE!M515)),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133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IF(SOURCE!$R$2-LEN(SOURCE!C516) &gt;= 0, REPT(" ",SOURCE!$R$2-LEN(SOURCE!C516)), "")&amp;
      SOURCE!D516&amp;", "&amp; IF(SOURCE!$S$2-LEN(SOURCE!D516) &gt;= 0, REPT(" ",SOURCE!$S$2-LEN(SOURCE!D516)), "")&amp;
      SOURCE!E516&amp;", "&amp; IF(SOURCE!$T$2-LEN(SOURCE!E516) &gt;=0, REPT(" ",SOURCE!$T$2-LEN(SOURCE!E516)), "")&amp;
      SOURCE!F516&amp;", "&amp; IF(SOURCE!$U$2-LEN(SOURCE!F516) &gt;= 0, REPT(" ",SOURCE!$U$2-LEN(SOURCE!F516)+2), "")&amp;"("&amp;
      SUBSTITUTE(TEXT(SOURCE!G516,"??0"),"  ","")&amp;" &lt;&lt; TAM_MAX_BITS) |"&amp; IF(SOURCE!$V$2-3 &gt;= 0, REPT(" ",MAX(1,SOURCE!$V$2-5+4+1-1-LEN(  IF(ISTEXT(SOURCE!H516),SOURCE!H516,  SUBSTITUTE(SUBSTITUTE(TEXT(SOURCE!H516,"????0"),"  ","")," ",""))   ))), "")&amp;
       IF(ISTEXT(SOURCE!H516),SOURCE!H516, SUBSTITUTE(SUBSTITUTE(TEXT(SOURCE!H516,"????0"),"  ","")," ",""))   &amp;","&amp; IF(SOURCE!$W$2-3 &gt;= 0, REPT(" ",SOURCE!$W$2-3-5), "")&amp;
      SOURCE!I516&amp;
" | "&amp; IF(SOURCE!$X$2-LEN(SOURCE!I516) &gt;= 0, REPT(" ",SOURCE!$X$2-LEN(SOURCE!I516)), "")&amp;
      SOURCE!J516&amp;      IF(SOURCE!$Y$2-LEN(SOURCE!J516) &gt;= 0, REPT(" ",SOURCE!$Y$2-LEN(SOURCE!J516)), "")&amp;
" | "&amp; IF(SOURCE!$X$2-LEN(SOURCE!I516) &gt;= 0, REPT(" ",SOURCE!$X$2-LEN(SOURCE!I516)), "")&amp;
      SOURCE!K516&amp;      IF(SOURCE!$Y$2-LEN(SOURCE!K516) &gt;= 0, REPT(" ",SOURCE!$Z$2-LEN(SOURCE!K516)), "")&amp;
" | "&amp; SOURCE!L516&amp;      IF(SOURCE!$AB$2-LEN(SOURCE!L516) &gt;= 0, REPT(" ",SOURCE!$AB$2-LEN(SOURCE!L516)), "")&amp;
" | "&amp; SOURCE!M516&amp;      IF(SOURCE!$AC$2-LEN(SOURCE!M516) &gt;= 0, REPT(" ",SOURCE!$AC$2-LEN(SOURCE!M516)),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133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IF(SOURCE!$R$2-LEN(SOURCE!C517) &gt;= 0, REPT(" ",SOURCE!$R$2-LEN(SOURCE!C517)), "")&amp;
      SOURCE!D517&amp;", "&amp; IF(SOURCE!$S$2-LEN(SOURCE!D517) &gt;= 0, REPT(" ",SOURCE!$S$2-LEN(SOURCE!D517)), "")&amp;
      SOURCE!E517&amp;", "&amp; IF(SOURCE!$T$2-LEN(SOURCE!E517) &gt;=0, REPT(" ",SOURCE!$T$2-LEN(SOURCE!E517)), "")&amp;
      SOURCE!F517&amp;", "&amp; IF(SOURCE!$U$2-LEN(SOURCE!F517) &gt;= 0, REPT(" ",SOURCE!$U$2-LEN(SOURCE!F517)+2), "")&amp;"("&amp;
      SUBSTITUTE(TEXT(SOURCE!G517,"??0"),"  ","")&amp;" &lt;&lt; TAM_MAX_BITS) |"&amp; IF(SOURCE!$V$2-3 &gt;= 0, REPT(" ",MAX(1,SOURCE!$V$2-5+4+1-1-LEN(  IF(ISTEXT(SOURCE!H517),SOURCE!H517,  SUBSTITUTE(SUBSTITUTE(TEXT(SOURCE!H517,"????0"),"  ","")," ",""))   ))), "")&amp;
       IF(ISTEXT(SOURCE!H517),SOURCE!H517, SUBSTITUTE(SUBSTITUTE(TEXT(SOURCE!H517,"????0"),"  ","")," ",""))   &amp;","&amp; IF(SOURCE!$W$2-3 &gt;= 0, REPT(" ",SOURCE!$W$2-3-5), "")&amp;
      SOURCE!I517&amp;
" | "&amp; IF(SOURCE!$X$2-LEN(SOURCE!I517) &gt;= 0, REPT(" ",SOURCE!$X$2-LEN(SOURCE!I517)), "")&amp;
      SOURCE!J517&amp;      IF(SOURCE!$Y$2-LEN(SOURCE!J517) &gt;= 0, REPT(" ",SOURCE!$Y$2-LEN(SOURCE!J517)), "")&amp;
" | "&amp; IF(SOURCE!$X$2-LEN(SOURCE!I517) &gt;= 0, REPT(" ",SOURCE!$X$2-LEN(SOURCE!I517)), "")&amp;
      SOURCE!K517&amp;      IF(SOURCE!$Y$2-LEN(SOURCE!K517) &gt;= 0, REPT(" ",SOURCE!$Z$2-LEN(SOURCE!K517)), "")&amp;
" | "&amp; SOURCE!L517&amp;      IF(SOURCE!$AB$2-LEN(SOURCE!L517) &gt;= 0, REPT(" ",SOURCE!$AB$2-LEN(SOURCE!L517)), "")&amp;
" | "&amp; SOURCE!M517&amp;      IF(SOURCE!$AC$2-LEN(SOURCE!M517) &gt;= 0, REPT(" ",SOURCE!$AC$2-LEN(SOURCE!M517)),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133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IF(SOURCE!$R$2-LEN(SOURCE!C518) &gt;= 0, REPT(" ",SOURCE!$R$2-LEN(SOURCE!C518)), "")&amp;
      SOURCE!D518&amp;", "&amp; IF(SOURCE!$S$2-LEN(SOURCE!D518) &gt;= 0, REPT(" ",SOURCE!$S$2-LEN(SOURCE!D518)), "")&amp;
      SOURCE!E518&amp;", "&amp; IF(SOURCE!$T$2-LEN(SOURCE!E518) &gt;=0, REPT(" ",SOURCE!$T$2-LEN(SOURCE!E518)), "")&amp;
      SOURCE!F518&amp;", "&amp; IF(SOURCE!$U$2-LEN(SOURCE!F518) &gt;= 0, REPT(" ",SOURCE!$U$2-LEN(SOURCE!F518)+2), "")&amp;"("&amp;
      SUBSTITUTE(TEXT(SOURCE!G518,"??0"),"  ","")&amp;" &lt;&lt; TAM_MAX_BITS) |"&amp; IF(SOURCE!$V$2-3 &gt;= 0, REPT(" ",MAX(1,SOURCE!$V$2-5+4+1-1-LEN(  IF(ISTEXT(SOURCE!H518),SOURCE!H518,  SUBSTITUTE(SUBSTITUTE(TEXT(SOURCE!H518,"????0"),"  ","")," ",""))   ))), "")&amp;
       IF(ISTEXT(SOURCE!H518),SOURCE!H518, SUBSTITUTE(SUBSTITUTE(TEXT(SOURCE!H518,"????0"),"  ","")," ",""))   &amp;","&amp; IF(SOURCE!$W$2-3 &gt;= 0, REPT(" ",SOURCE!$W$2-3-5), "")&amp;
      SOURCE!I518&amp;
" | "&amp; IF(SOURCE!$X$2-LEN(SOURCE!I518) &gt;= 0, REPT(" ",SOURCE!$X$2-LEN(SOURCE!I518)), "")&amp;
      SOURCE!J518&amp;      IF(SOURCE!$Y$2-LEN(SOURCE!J518) &gt;= 0, REPT(" ",SOURCE!$Y$2-LEN(SOURCE!J518)), "")&amp;
" | "&amp; IF(SOURCE!$X$2-LEN(SOURCE!I518) &gt;= 0, REPT(" ",SOURCE!$X$2-LEN(SOURCE!I518)), "")&amp;
      SOURCE!K518&amp;      IF(SOURCE!$Y$2-LEN(SOURCE!K518) &gt;= 0, REPT(" ",SOURCE!$Z$2-LEN(SOURCE!K518)), "")&amp;
" | "&amp; SOURCE!L518&amp;      IF(SOURCE!$AB$2-LEN(SOURCE!L518) &gt;= 0, REPT(" ",SOURCE!$AB$2-LEN(SOURCE!L518)), "")&amp;
" | "&amp; SOURCE!M518&amp;      IF(SOURCE!$AC$2-LEN(SOURCE!M518) &gt;= 0, REPT(" ",SOURCE!$AC$2-LEN(SOURCE!M518)),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133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IF(SOURCE!$R$2-LEN(SOURCE!C519) &gt;= 0, REPT(" ",SOURCE!$R$2-LEN(SOURCE!C519)), "")&amp;
      SOURCE!D519&amp;", "&amp; IF(SOURCE!$S$2-LEN(SOURCE!D519) &gt;= 0, REPT(" ",SOURCE!$S$2-LEN(SOURCE!D519)), "")&amp;
      SOURCE!E519&amp;", "&amp; IF(SOURCE!$T$2-LEN(SOURCE!E519) &gt;=0, REPT(" ",SOURCE!$T$2-LEN(SOURCE!E519)), "")&amp;
      SOURCE!F519&amp;", "&amp; IF(SOURCE!$U$2-LEN(SOURCE!F519) &gt;= 0, REPT(" ",SOURCE!$U$2-LEN(SOURCE!F519)+2), "")&amp;"("&amp;
      SUBSTITUTE(TEXT(SOURCE!G519,"??0"),"  ","")&amp;" &lt;&lt; TAM_MAX_BITS) |"&amp; IF(SOURCE!$V$2-3 &gt;= 0, REPT(" ",MAX(1,SOURCE!$V$2-5+4+1-1-LEN(  IF(ISTEXT(SOURCE!H519),SOURCE!H519,  SUBSTITUTE(SUBSTITUTE(TEXT(SOURCE!H519,"????0"),"  ","")," ",""))   ))), "")&amp;
       IF(ISTEXT(SOURCE!H519),SOURCE!H519, SUBSTITUTE(SUBSTITUTE(TEXT(SOURCE!H519,"????0"),"  ","")," ",""))   &amp;","&amp; IF(SOURCE!$W$2-3 &gt;= 0, REPT(" ",SOURCE!$W$2-3-5), "")&amp;
      SOURCE!I519&amp;
" | "&amp; IF(SOURCE!$X$2-LEN(SOURCE!I519) &gt;= 0, REPT(" ",SOURCE!$X$2-LEN(SOURCE!I519)), "")&amp;
      SOURCE!J519&amp;      IF(SOURCE!$Y$2-LEN(SOURCE!J519) &gt;= 0, REPT(" ",SOURCE!$Y$2-LEN(SOURCE!J519)), "")&amp;
" | "&amp; IF(SOURCE!$X$2-LEN(SOURCE!I519) &gt;= 0, REPT(" ",SOURCE!$X$2-LEN(SOURCE!I519)), "")&amp;
      SOURCE!K519&amp;      IF(SOURCE!$Y$2-LEN(SOURCE!K519) &gt;= 0, REPT(" ",SOURCE!$Z$2-LEN(SOURCE!K519)), "")&amp;
" | "&amp; SOURCE!L519&amp;      IF(SOURCE!$AB$2-LEN(SOURCE!L519) &gt;= 0, REPT(" ",SOURCE!$AB$2-LEN(SOURCE!L519)), "")&amp;
" | "&amp; SOURCE!M519&amp;      IF(SOURCE!$AC$2-LEN(SOURCE!M519) &gt;= 0, REPT(" ",SOURCE!$AC$2-LEN(SOURCE!M519)),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133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IF(SOURCE!$R$2-LEN(SOURCE!C520) &gt;= 0, REPT(" ",SOURCE!$R$2-LEN(SOURCE!C520)), "")&amp;
      SOURCE!D520&amp;", "&amp; IF(SOURCE!$S$2-LEN(SOURCE!D520) &gt;= 0, REPT(" ",SOURCE!$S$2-LEN(SOURCE!D520)), "")&amp;
      SOURCE!E520&amp;", "&amp; IF(SOURCE!$T$2-LEN(SOURCE!E520) &gt;=0, REPT(" ",SOURCE!$T$2-LEN(SOURCE!E520)), "")&amp;
      SOURCE!F520&amp;", "&amp; IF(SOURCE!$U$2-LEN(SOURCE!F520) &gt;= 0, REPT(" ",SOURCE!$U$2-LEN(SOURCE!F520)+2), "")&amp;"("&amp;
      SUBSTITUTE(TEXT(SOURCE!G520,"??0"),"  ","")&amp;" &lt;&lt; TAM_MAX_BITS) |"&amp; IF(SOURCE!$V$2-3 &gt;= 0, REPT(" ",MAX(1,SOURCE!$V$2-5+4+1-1-LEN(  IF(ISTEXT(SOURCE!H520),SOURCE!H520,  SUBSTITUTE(SUBSTITUTE(TEXT(SOURCE!H520,"????0"),"  ","")," ",""))   ))), "")&amp;
       IF(ISTEXT(SOURCE!H520),SOURCE!H520, SUBSTITUTE(SUBSTITUTE(TEXT(SOURCE!H520,"????0"),"  ","")," ",""))   &amp;","&amp; IF(SOURCE!$W$2-3 &gt;= 0, REPT(" ",SOURCE!$W$2-3-5), "")&amp;
      SOURCE!I520&amp;
" | "&amp; IF(SOURCE!$X$2-LEN(SOURCE!I520) &gt;= 0, REPT(" ",SOURCE!$X$2-LEN(SOURCE!I520)), "")&amp;
      SOURCE!J520&amp;      IF(SOURCE!$Y$2-LEN(SOURCE!J520) &gt;= 0, REPT(" ",SOURCE!$Y$2-LEN(SOURCE!J520)), "")&amp;
" | "&amp; IF(SOURCE!$X$2-LEN(SOURCE!I520) &gt;= 0, REPT(" ",SOURCE!$X$2-LEN(SOURCE!I520)), "")&amp;
      SOURCE!K520&amp;      IF(SOURCE!$Y$2-LEN(SOURCE!K520) &gt;= 0, REPT(" ",SOURCE!$Z$2-LEN(SOURCE!K520)), "")&amp;
" | "&amp; SOURCE!L520&amp;      IF(SOURCE!$AB$2-LEN(SOURCE!L520) &gt;= 0, REPT(" ",SOURCE!$AB$2-LEN(SOURCE!L520)), "")&amp;
" | "&amp; SOURCE!M520&amp;      IF(SOURCE!$AC$2-LEN(SOURCE!M520) &gt;= 0, REPT(" ",SOURCE!$AC$2-LEN(SOURCE!M520)),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133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IF(SOURCE!$R$2-LEN(SOURCE!C521) &gt;= 0, REPT(" ",SOURCE!$R$2-LEN(SOURCE!C521)), "")&amp;
      SOURCE!D521&amp;", "&amp; IF(SOURCE!$S$2-LEN(SOURCE!D521) &gt;= 0, REPT(" ",SOURCE!$S$2-LEN(SOURCE!D521)), "")&amp;
      SOURCE!E521&amp;", "&amp; IF(SOURCE!$T$2-LEN(SOURCE!E521) &gt;=0, REPT(" ",SOURCE!$T$2-LEN(SOURCE!E521)), "")&amp;
      SOURCE!F521&amp;", "&amp; IF(SOURCE!$U$2-LEN(SOURCE!F521) &gt;= 0, REPT(" ",SOURCE!$U$2-LEN(SOURCE!F521)+2), "")&amp;"("&amp;
      SUBSTITUTE(TEXT(SOURCE!G521,"??0"),"  ","")&amp;" &lt;&lt; TAM_MAX_BITS) |"&amp; IF(SOURCE!$V$2-3 &gt;= 0, REPT(" ",MAX(1,SOURCE!$V$2-5+4+1-1-LEN(  IF(ISTEXT(SOURCE!H521),SOURCE!H521,  SUBSTITUTE(SUBSTITUTE(TEXT(SOURCE!H521,"????0"),"  ","")," ",""))   ))), "")&amp;
       IF(ISTEXT(SOURCE!H521),SOURCE!H521, SUBSTITUTE(SUBSTITUTE(TEXT(SOURCE!H521,"????0"),"  ","")," ",""))   &amp;","&amp; IF(SOURCE!$W$2-3 &gt;= 0, REPT(" ",SOURCE!$W$2-3-5), "")&amp;
      SOURCE!I521&amp;
" | "&amp; IF(SOURCE!$X$2-LEN(SOURCE!I521) &gt;= 0, REPT(" ",SOURCE!$X$2-LEN(SOURCE!I521)), "")&amp;
      SOURCE!J521&amp;      IF(SOURCE!$Y$2-LEN(SOURCE!J521) &gt;= 0, REPT(" ",SOURCE!$Y$2-LEN(SOURCE!J521)), "")&amp;
" | "&amp; IF(SOURCE!$X$2-LEN(SOURCE!I521) &gt;= 0, REPT(" ",SOURCE!$X$2-LEN(SOURCE!I521)), "")&amp;
      SOURCE!K521&amp;      IF(SOURCE!$Y$2-LEN(SOURCE!K521) &gt;= 0, REPT(" ",SOURCE!$Z$2-LEN(SOURCE!K521)), "")&amp;
" | "&amp; SOURCE!L521&amp;      IF(SOURCE!$AB$2-LEN(SOURCE!L521) &gt;= 0, REPT(" ",SOURCE!$AB$2-LEN(SOURCE!L521)), "")&amp;
" | "&amp; SOURCE!M521&amp;      IF(SOURCE!$AC$2-LEN(SOURCE!M521) &gt;= 0, REPT(" ",SOURCE!$AC$2-LEN(SOURCE!M521)),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133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IF(SOURCE!$R$2-LEN(SOURCE!C522) &gt;= 0, REPT(" ",SOURCE!$R$2-LEN(SOURCE!C522)), "")&amp;
      SOURCE!D522&amp;", "&amp; IF(SOURCE!$S$2-LEN(SOURCE!D522) &gt;= 0, REPT(" ",SOURCE!$S$2-LEN(SOURCE!D522)), "")&amp;
      SOURCE!E522&amp;", "&amp; IF(SOURCE!$T$2-LEN(SOURCE!E522) &gt;=0, REPT(" ",SOURCE!$T$2-LEN(SOURCE!E522)), "")&amp;
      SOURCE!F522&amp;", "&amp; IF(SOURCE!$U$2-LEN(SOURCE!F522) &gt;= 0, REPT(" ",SOURCE!$U$2-LEN(SOURCE!F522)+2), "")&amp;"("&amp;
      SUBSTITUTE(TEXT(SOURCE!G522,"??0"),"  ","")&amp;" &lt;&lt; TAM_MAX_BITS) |"&amp; IF(SOURCE!$V$2-3 &gt;= 0, REPT(" ",MAX(1,SOURCE!$V$2-5+4+1-1-LEN(  IF(ISTEXT(SOURCE!H522),SOURCE!H522,  SUBSTITUTE(SUBSTITUTE(TEXT(SOURCE!H522,"????0"),"  ","")," ",""))   ))), "")&amp;
       IF(ISTEXT(SOURCE!H522),SOURCE!H522, SUBSTITUTE(SUBSTITUTE(TEXT(SOURCE!H522,"????0"),"  ","")," ",""))   &amp;","&amp; IF(SOURCE!$W$2-3 &gt;= 0, REPT(" ",SOURCE!$W$2-3-5), "")&amp;
      SOURCE!I522&amp;
" | "&amp; IF(SOURCE!$X$2-LEN(SOURCE!I522) &gt;= 0, REPT(" ",SOURCE!$X$2-LEN(SOURCE!I522)), "")&amp;
      SOURCE!J522&amp;      IF(SOURCE!$Y$2-LEN(SOURCE!J522) &gt;= 0, REPT(" ",SOURCE!$Y$2-LEN(SOURCE!J522)), "")&amp;
" | "&amp; IF(SOURCE!$X$2-LEN(SOURCE!I522) &gt;= 0, REPT(" ",SOURCE!$X$2-LEN(SOURCE!I522)), "")&amp;
      SOURCE!K522&amp;      IF(SOURCE!$Y$2-LEN(SOURCE!K522) &gt;= 0, REPT(" ",SOURCE!$Z$2-LEN(SOURCE!K522)), "")&amp;
" | "&amp; SOURCE!L522&amp;      IF(SOURCE!$AB$2-LEN(SOURCE!L522) &gt;= 0, REPT(" ",SOURCE!$AB$2-LEN(SOURCE!L522)), "")&amp;
" | "&amp; SOURCE!M522&amp;      IF(SOURCE!$AC$2-LEN(SOURCE!M522) &gt;= 0, REPT(" ",SOURCE!$AC$2-LEN(SOURCE!M522)),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133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IF(SOURCE!$R$2-LEN(SOURCE!C523) &gt;= 0, REPT(" ",SOURCE!$R$2-LEN(SOURCE!C523)), "")&amp;
      SOURCE!D523&amp;", "&amp; IF(SOURCE!$S$2-LEN(SOURCE!D523) &gt;= 0, REPT(" ",SOURCE!$S$2-LEN(SOURCE!D523)), "")&amp;
      SOURCE!E523&amp;", "&amp; IF(SOURCE!$T$2-LEN(SOURCE!E523) &gt;=0, REPT(" ",SOURCE!$T$2-LEN(SOURCE!E523)), "")&amp;
      SOURCE!F523&amp;", "&amp; IF(SOURCE!$U$2-LEN(SOURCE!F523) &gt;= 0, REPT(" ",SOURCE!$U$2-LEN(SOURCE!F523)+2), "")&amp;"("&amp;
      SUBSTITUTE(TEXT(SOURCE!G523,"??0"),"  ","")&amp;" &lt;&lt; TAM_MAX_BITS) |"&amp; IF(SOURCE!$V$2-3 &gt;= 0, REPT(" ",MAX(1,SOURCE!$V$2-5+4+1-1-LEN(  IF(ISTEXT(SOURCE!H523),SOURCE!H523,  SUBSTITUTE(SUBSTITUTE(TEXT(SOURCE!H523,"????0"),"  ","")," ",""))   ))), "")&amp;
       IF(ISTEXT(SOURCE!H523),SOURCE!H523, SUBSTITUTE(SUBSTITUTE(TEXT(SOURCE!H523,"????0"),"  ","")," ",""))   &amp;","&amp; IF(SOURCE!$W$2-3 &gt;= 0, REPT(" ",SOURCE!$W$2-3-5), "")&amp;
      SOURCE!I523&amp;
" | "&amp; IF(SOURCE!$X$2-LEN(SOURCE!I523) &gt;= 0, REPT(" ",SOURCE!$X$2-LEN(SOURCE!I523)), "")&amp;
      SOURCE!J523&amp;      IF(SOURCE!$Y$2-LEN(SOURCE!J523) &gt;= 0, REPT(" ",SOURCE!$Y$2-LEN(SOURCE!J523)), "")&amp;
" | "&amp; IF(SOURCE!$X$2-LEN(SOURCE!I523) &gt;= 0, REPT(" ",SOURCE!$X$2-LEN(SOURCE!I523)), "")&amp;
      SOURCE!K523&amp;      IF(SOURCE!$Y$2-LEN(SOURCE!K523) &gt;= 0, REPT(" ",SOURCE!$Z$2-LEN(SOURCE!K523)), "")&amp;
" | "&amp; SOURCE!L523&amp;      IF(SOURCE!$AB$2-LEN(SOURCE!L523) &gt;= 0, REPT(" ",SOURCE!$AB$2-LEN(SOURCE!L523)), "")&amp;
" | "&amp; SOURCE!M523&amp;      IF(SOURCE!$AC$2-LEN(SOURCE!M523) &gt;= 0, REPT(" ",SOURCE!$AC$2-LEN(SOURCE!M523)),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133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IF(SOURCE!$R$2-LEN(SOURCE!C524) &gt;= 0, REPT(" ",SOURCE!$R$2-LEN(SOURCE!C524)), "")&amp;
      SOURCE!D524&amp;", "&amp; IF(SOURCE!$S$2-LEN(SOURCE!D524) &gt;= 0, REPT(" ",SOURCE!$S$2-LEN(SOURCE!D524)), "")&amp;
      SOURCE!E524&amp;", "&amp; IF(SOURCE!$T$2-LEN(SOURCE!E524) &gt;=0, REPT(" ",SOURCE!$T$2-LEN(SOURCE!E524)), "")&amp;
      SOURCE!F524&amp;", "&amp; IF(SOURCE!$U$2-LEN(SOURCE!F524) &gt;= 0, REPT(" ",SOURCE!$U$2-LEN(SOURCE!F524)+2), "")&amp;"("&amp;
      SUBSTITUTE(TEXT(SOURCE!G524,"??0"),"  ","")&amp;" &lt;&lt; TAM_MAX_BITS) |"&amp; IF(SOURCE!$V$2-3 &gt;= 0, REPT(" ",MAX(1,SOURCE!$V$2-5+4+1-1-LEN(  IF(ISTEXT(SOURCE!H524),SOURCE!H524,  SUBSTITUTE(SUBSTITUTE(TEXT(SOURCE!H524,"????0"),"  ","")," ",""))   ))), "")&amp;
       IF(ISTEXT(SOURCE!H524),SOURCE!H524, SUBSTITUTE(SUBSTITUTE(TEXT(SOURCE!H524,"????0"),"  ","")," ",""))   &amp;","&amp; IF(SOURCE!$W$2-3 &gt;= 0, REPT(" ",SOURCE!$W$2-3-5), "")&amp;
      SOURCE!I524&amp;
" | "&amp; IF(SOURCE!$X$2-LEN(SOURCE!I524) &gt;= 0, REPT(" ",SOURCE!$X$2-LEN(SOURCE!I524)), "")&amp;
      SOURCE!J524&amp;      IF(SOURCE!$Y$2-LEN(SOURCE!J524) &gt;= 0, REPT(" ",SOURCE!$Y$2-LEN(SOURCE!J524)), "")&amp;
" | "&amp; IF(SOURCE!$X$2-LEN(SOURCE!I524) &gt;= 0, REPT(" ",SOURCE!$X$2-LEN(SOURCE!I524)), "")&amp;
      SOURCE!K524&amp;      IF(SOURCE!$Y$2-LEN(SOURCE!K524) &gt;= 0, REPT(" ",SOURCE!$Z$2-LEN(SOURCE!K524)), "")&amp;
" | "&amp; SOURCE!L524&amp;      IF(SOURCE!$AB$2-LEN(SOURCE!L524) &gt;= 0, REPT(" ",SOURCE!$AB$2-LEN(SOURCE!L524)), "")&amp;
" | "&amp; SOURCE!M524&amp;      IF(SOURCE!$AC$2-LEN(SOURCE!M524) &gt;= 0, REPT(" ",SOURCE!$AC$2-LEN(SOURCE!M524)),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133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IF(SOURCE!$R$2-LEN(SOURCE!C525) &gt;= 0, REPT(" ",SOURCE!$R$2-LEN(SOURCE!C525)), "")&amp;
      SOURCE!D525&amp;", "&amp; IF(SOURCE!$S$2-LEN(SOURCE!D525) &gt;= 0, REPT(" ",SOURCE!$S$2-LEN(SOURCE!D525)), "")&amp;
      SOURCE!E525&amp;", "&amp; IF(SOURCE!$T$2-LEN(SOURCE!E525) &gt;=0, REPT(" ",SOURCE!$T$2-LEN(SOURCE!E525)), "")&amp;
      SOURCE!F525&amp;", "&amp; IF(SOURCE!$U$2-LEN(SOURCE!F525) &gt;= 0, REPT(" ",SOURCE!$U$2-LEN(SOURCE!F525)+2), "")&amp;"("&amp;
      SUBSTITUTE(TEXT(SOURCE!G525,"??0"),"  ","")&amp;" &lt;&lt; TAM_MAX_BITS) |"&amp; IF(SOURCE!$V$2-3 &gt;= 0, REPT(" ",MAX(1,SOURCE!$V$2-5+4+1-1-LEN(  IF(ISTEXT(SOURCE!H525),SOURCE!H525,  SUBSTITUTE(SUBSTITUTE(TEXT(SOURCE!H525,"????0"),"  ","")," ",""))   ))), "")&amp;
       IF(ISTEXT(SOURCE!H525),SOURCE!H525, SUBSTITUTE(SUBSTITUTE(TEXT(SOURCE!H525,"????0"),"  ","")," ",""))   &amp;","&amp; IF(SOURCE!$W$2-3 &gt;= 0, REPT(" ",SOURCE!$W$2-3-5), "")&amp;
      SOURCE!I525&amp;
" | "&amp; IF(SOURCE!$X$2-LEN(SOURCE!I525) &gt;= 0, REPT(" ",SOURCE!$X$2-LEN(SOURCE!I525)), "")&amp;
      SOURCE!J525&amp;      IF(SOURCE!$Y$2-LEN(SOURCE!J525) &gt;= 0, REPT(" ",SOURCE!$Y$2-LEN(SOURCE!J525)), "")&amp;
" | "&amp; IF(SOURCE!$X$2-LEN(SOURCE!I525) &gt;= 0, REPT(" ",SOURCE!$X$2-LEN(SOURCE!I525)), "")&amp;
      SOURCE!K525&amp;      IF(SOURCE!$Y$2-LEN(SOURCE!K525) &gt;= 0, REPT(" ",SOURCE!$Z$2-LEN(SOURCE!K525)), "")&amp;
" | "&amp; SOURCE!L525&amp;      IF(SOURCE!$AB$2-LEN(SOURCE!L525) &gt;= 0, REPT(" ",SOURCE!$AB$2-LEN(SOURCE!L525)), "")&amp;
" | "&amp; SOURCE!M525&amp;      IF(SOURCE!$AC$2-LEN(SOURCE!M525) &gt;= 0, REPT(" ",SOURCE!$AC$2-LEN(SOURCE!M525)),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133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IF(SOURCE!$R$2-LEN(SOURCE!C526) &gt;= 0, REPT(" ",SOURCE!$R$2-LEN(SOURCE!C526)), "")&amp;
      SOURCE!D526&amp;", "&amp; IF(SOURCE!$S$2-LEN(SOURCE!D526) &gt;= 0, REPT(" ",SOURCE!$S$2-LEN(SOURCE!D526)), "")&amp;
      SOURCE!E526&amp;", "&amp; IF(SOURCE!$T$2-LEN(SOURCE!E526) &gt;=0, REPT(" ",SOURCE!$T$2-LEN(SOURCE!E526)), "")&amp;
      SOURCE!F526&amp;", "&amp; IF(SOURCE!$U$2-LEN(SOURCE!F526) &gt;= 0, REPT(" ",SOURCE!$U$2-LEN(SOURCE!F526)+2), "")&amp;"("&amp;
      SUBSTITUTE(TEXT(SOURCE!G526,"??0"),"  ","")&amp;" &lt;&lt; TAM_MAX_BITS) |"&amp; IF(SOURCE!$V$2-3 &gt;= 0, REPT(" ",MAX(1,SOURCE!$V$2-5+4+1-1-LEN(  IF(ISTEXT(SOURCE!H526),SOURCE!H526,  SUBSTITUTE(SUBSTITUTE(TEXT(SOURCE!H526,"????0"),"  ","")," ",""))   ))), "")&amp;
       IF(ISTEXT(SOURCE!H526),SOURCE!H526, SUBSTITUTE(SUBSTITUTE(TEXT(SOURCE!H526,"????0"),"  ","")," ",""))   &amp;","&amp; IF(SOURCE!$W$2-3 &gt;= 0, REPT(" ",SOURCE!$W$2-3-5), "")&amp;
      SOURCE!I526&amp;
" | "&amp; IF(SOURCE!$X$2-LEN(SOURCE!I526) &gt;= 0, REPT(" ",SOURCE!$X$2-LEN(SOURCE!I526)), "")&amp;
      SOURCE!J526&amp;      IF(SOURCE!$Y$2-LEN(SOURCE!J526) &gt;= 0, REPT(" ",SOURCE!$Y$2-LEN(SOURCE!J526)), "")&amp;
" | "&amp; IF(SOURCE!$X$2-LEN(SOURCE!I526) &gt;= 0, REPT(" ",SOURCE!$X$2-LEN(SOURCE!I526)), "")&amp;
      SOURCE!K526&amp;      IF(SOURCE!$Y$2-LEN(SOURCE!K526) &gt;= 0, REPT(" ",SOURCE!$Z$2-LEN(SOURCE!K526)), "")&amp;
" | "&amp; SOURCE!L526&amp;      IF(SOURCE!$AB$2-LEN(SOURCE!L526) &gt;= 0, REPT(" ",SOURCE!$AB$2-LEN(SOURCE!L526)), "")&amp;
" | "&amp; SOURCE!M526&amp;      IF(SOURCE!$AC$2-LEN(SOURCE!M526) &gt;= 0, REPT(" ",SOURCE!$AC$2-LEN(SOURCE!M526)), "")&amp;
      "},"&amp;IF(SOURCE!O526&lt;&gt;"",""&amp;SOURCE!O526,"")
 )
)
)</f>
        <v>/*  505 */  { fnGetSystemFlag,              FLAG_FRCSRN,                 "FRCSRN",                                      "FRCSRN",                                      (0 &lt;&lt; TAM_MAX_BITS) |     0, CAT_SYFL | SLS_ENABLED   | US_UNCHANGED | EIM_DISABLED | PTP_DISABLED     },</v>
      </c>
    </row>
    <row r="527" spans="1:1">
      <c r="A527" s="133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IF(SOURCE!$R$2-LEN(SOURCE!C527) &gt;= 0, REPT(" ",SOURCE!$R$2-LEN(SOURCE!C527)), "")&amp;
      SOURCE!D527&amp;", "&amp; IF(SOURCE!$S$2-LEN(SOURCE!D527) &gt;= 0, REPT(" ",SOURCE!$S$2-LEN(SOURCE!D527)), "")&amp;
      SOURCE!E527&amp;", "&amp; IF(SOURCE!$T$2-LEN(SOURCE!E527) &gt;=0, REPT(" ",SOURCE!$T$2-LEN(SOURCE!E527)), "")&amp;
      SOURCE!F527&amp;", "&amp; IF(SOURCE!$U$2-LEN(SOURCE!F527) &gt;= 0, REPT(" ",SOURCE!$U$2-LEN(SOURCE!F527)+2), "")&amp;"("&amp;
      SUBSTITUTE(TEXT(SOURCE!G527,"??0"),"  ","")&amp;" &lt;&lt; TAM_MAX_BITS) |"&amp; IF(SOURCE!$V$2-3 &gt;= 0, REPT(" ",MAX(1,SOURCE!$V$2-5+4+1-1-LEN(  IF(ISTEXT(SOURCE!H527),SOURCE!H527,  SUBSTITUTE(SUBSTITUTE(TEXT(SOURCE!H527,"????0"),"  ","")," ",""))   ))), "")&amp;
       IF(ISTEXT(SOURCE!H527),SOURCE!H527, SUBSTITUTE(SUBSTITUTE(TEXT(SOURCE!H527,"????0"),"  ","")," ",""))   &amp;","&amp; IF(SOURCE!$W$2-3 &gt;= 0, REPT(" ",SOURCE!$W$2-3-5), "")&amp;
      SOURCE!I527&amp;
" | "&amp; IF(SOURCE!$X$2-LEN(SOURCE!I527) &gt;= 0, REPT(" ",SOURCE!$X$2-LEN(SOURCE!I527)), "")&amp;
      SOURCE!J527&amp;      IF(SOURCE!$Y$2-LEN(SOURCE!J527) &gt;= 0, REPT(" ",SOURCE!$Y$2-LEN(SOURCE!J527)), "")&amp;
" | "&amp; IF(SOURCE!$X$2-LEN(SOURCE!I527) &gt;= 0, REPT(" ",SOURCE!$X$2-LEN(SOURCE!I527)), "")&amp;
      SOURCE!K527&amp;      IF(SOURCE!$Y$2-LEN(SOURCE!K527) &gt;= 0, REPT(" ",SOURCE!$Z$2-LEN(SOURCE!K527)), "")&amp;
" | "&amp; SOURCE!L527&amp;      IF(SOURCE!$AB$2-LEN(SOURCE!L527) &gt;= 0, REPT(" ",SOURCE!$AB$2-LEN(SOURCE!L527)), "")&amp;
" | "&amp; SOURCE!M527&amp;      IF(SOURCE!$AC$2-LEN(SOURCE!M527) &gt;= 0, REPT(" ",SOURCE!$AC$2-LEN(SOURCE!M527)), "")&amp;
      "},"&amp;IF(SOURCE!O527&lt;&gt;"",""&amp;SOURCE!O527,"")
 )
)
)</f>
        <v>/*  506 */  { itemToBeCoded,                NOPARAM,                     "0506",                                        "0506",                                        (0 &lt;&lt; TAM_MAX_BITS) |     0, CAT_FREE | SLS_ENABLED   | US_UNCHANGED | EIM_DISABLED | PTP_DISABLED     },</v>
      </c>
    </row>
    <row r="528" spans="1:1">
      <c r="A528" s="133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IF(SOURCE!$R$2-LEN(SOURCE!C528) &gt;= 0, REPT(" ",SOURCE!$R$2-LEN(SOURCE!C528)), "")&amp;
      SOURCE!D528&amp;", "&amp; IF(SOURCE!$S$2-LEN(SOURCE!D528) &gt;= 0, REPT(" ",SOURCE!$S$2-LEN(SOURCE!D528)), "")&amp;
      SOURCE!E528&amp;", "&amp; IF(SOURCE!$T$2-LEN(SOURCE!E528) &gt;=0, REPT(" ",SOURCE!$T$2-LEN(SOURCE!E528)), "")&amp;
      SOURCE!F528&amp;", "&amp; IF(SOURCE!$U$2-LEN(SOURCE!F528) &gt;= 0, REPT(" ",SOURCE!$U$2-LEN(SOURCE!F528)+2), "")&amp;"("&amp;
      SUBSTITUTE(TEXT(SOURCE!G528,"??0"),"  ","")&amp;" &lt;&lt; TAM_MAX_BITS) |"&amp; IF(SOURCE!$V$2-3 &gt;= 0, REPT(" ",MAX(1,SOURCE!$V$2-5+4+1-1-LEN(  IF(ISTEXT(SOURCE!H528),SOURCE!H528,  SUBSTITUTE(SUBSTITUTE(TEXT(SOURCE!H528,"????0"),"  ","")," ",""))   ))), "")&amp;
       IF(ISTEXT(SOURCE!H528),SOURCE!H528, SUBSTITUTE(SUBSTITUTE(TEXT(SOURCE!H528,"????0"),"  ","")," ",""))   &amp;","&amp; IF(SOURCE!$W$2-3 &gt;= 0, REPT(" ",SOURCE!$W$2-3-5), "")&amp;
      SOURCE!I528&amp;
" | "&amp; IF(SOURCE!$X$2-LEN(SOURCE!I528) &gt;= 0, REPT(" ",SOURCE!$X$2-LEN(SOURCE!I528)), "")&amp;
      SOURCE!J528&amp;      IF(SOURCE!$Y$2-LEN(SOURCE!J528) &gt;= 0, REPT(" ",SOURCE!$Y$2-LEN(SOURCE!J528)), "")&amp;
" | "&amp; IF(SOURCE!$X$2-LEN(SOURCE!I528) &gt;= 0, REPT(" ",SOURCE!$X$2-LEN(SOURCE!I528)), "")&amp;
      SOURCE!K528&amp;      IF(SOURCE!$Y$2-LEN(SOURCE!K528) &gt;= 0, REPT(" ",SOURCE!$Z$2-LEN(SOURCE!K528)), "")&amp;
" | "&amp; SOURCE!L528&amp;      IF(SOURCE!$AB$2-LEN(SOURCE!L528) &gt;= 0, REPT(" ",SOURCE!$AB$2-LEN(SOURCE!L528)), "")&amp;
" | "&amp; SOURCE!M528&amp;      IF(SOURCE!$AC$2-LEN(SOURCE!M528) &gt;= 0, REPT(" ",SOURCE!$AC$2-LEN(SOURCE!M528)), "")&amp;
      "},"&amp;IF(SOURCE!O528&lt;&gt;"",""&amp;SOURCE!O528,"")
 )
)
)</f>
        <v>/*  507 */  { itemToBeCoded,                NOPARAM,                     "0507",                                        "0507",                                        (0 &lt;&lt; TAM_MAX_BITS) |     0, CAT_FREE | SLS_ENABLED   | US_UNCHANGED | EIM_DISABLED | PTP_DISABLED     },</v>
      </c>
    </row>
    <row r="529" spans="1:1">
      <c r="A529" s="133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IF(SOURCE!$R$2-LEN(SOURCE!C529) &gt;= 0, REPT(" ",SOURCE!$R$2-LEN(SOURCE!C529)), "")&amp;
      SOURCE!D529&amp;", "&amp; IF(SOURCE!$S$2-LEN(SOURCE!D529) &gt;= 0, REPT(" ",SOURCE!$S$2-LEN(SOURCE!D529)), "")&amp;
      SOURCE!E529&amp;", "&amp; IF(SOURCE!$T$2-LEN(SOURCE!E529) &gt;=0, REPT(" ",SOURCE!$T$2-LEN(SOURCE!E529)), "")&amp;
      SOURCE!F529&amp;", "&amp; IF(SOURCE!$U$2-LEN(SOURCE!F529) &gt;= 0, REPT(" ",SOURCE!$U$2-LEN(SOURCE!F529)+2), "")&amp;"("&amp;
      SUBSTITUTE(TEXT(SOURCE!G529,"??0"),"  ","")&amp;" &lt;&lt; TAM_MAX_BITS) |"&amp; IF(SOURCE!$V$2-3 &gt;= 0, REPT(" ",MAX(1,SOURCE!$V$2-5+4+1-1-LEN(  IF(ISTEXT(SOURCE!H529),SOURCE!H529,  SUBSTITUTE(SUBSTITUTE(TEXT(SOURCE!H529,"????0"),"  ","")," ",""))   ))), "")&amp;
       IF(ISTEXT(SOURCE!H529),SOURCE!H529, SUBSTITUTE(SUBSTITUTE(TEXT(SOURCE!H529,"????0"),"  ","")," ",""))   &amp;","&amp; IF(SOURCE!$W$2-3 &gt;= 0, REPT(" ",SOURCE!$W$2-3-5), "")&amp;
      SOURCE!I529&amp;
" | "&amp; IF(SOURCE!$X$2-LEN(SOURCE!I529) &gt;= 0, REPT(" ",SOURCE!$X$2-LEN(SOURCE!I529)), "")&amp;
      SOURCE!J529&amp;      IF(SOURCE!$Y$2-LEN(SOURCE!J529) &gt;= 0, REPT(" ",SOURCE!$Y$2-LEN(SOURCE!J529)), "")&amp;
" | "&amp; IF(SOURCE!$X$2-LEN(SOURCE!I529) &gt;= 0, REPT(" ",SOURCE!$X$2-LEN(SOURCE!I529)), "")&amp;
      SOURCE!K529&amp;      IF(SOURCE!$Y$2-LEN(SOURCE!K529) &gt;= 0, REPT(" ",SOURCE!$Z$2-LEN(SOURCE!K529)), "")&amp;
" | "&amp; SOURCE!L529&amp;      IF(SOURCE!$AB$2-LEN(SOURCE!L529) &gt;= 0, REPT(" ",SOURCE!$AB$2-LEN(SOURCE!L529)), "")&amp;
" | "&amp; SOURCE!M529&amp;      IF(SOURCE!$AC$2-LEN(SOURCE!M529) &gt;= 0, REPT(" ",SOURCE!$AC$2-LEN(SOURCE!M529)), "")&amp;
      "},"&amp;IF(SOURCE!O529&lt;&gt;"",""&amp;SOURCE!O529,"")
 )
)
)</f>
        <v>/*  508 */  { itemToBeCoded,                NOPARAM,                     "0508",                                        "0508",                                        (0 &lt;&lt; TAM_MAX_BITS) |     0, CAT_FREE | SLS_ENABLED   | US_UNCHANGED | EIM_DISABLED | PTP_DISABLED     },</v>
      </c>
    </row>
    <row r="530" spans="1:1">
      <c r="A530" s="133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IF(SOURCE!$R$2-LEN(SOURCE!C530) &gt;= 0, REPT(" ",SOURCE!$R$2-LEN(SOURCE!C530)), "")&amp;
      SOURCE!D530&amp;", "&amp; IF(SOURCE!$S$2-LEN(SOURCE!D530) &gt;= 0, REPT(" ",SOURCE!$S$2-LEN(SOURCE!D530)), "")&amp;
      SOURCE!E530&amp;", "&amp; IF(SOURCE!$T$2-LEN(SOURCE!E530) &gt;=0, REPT(" ",SOURCE!$T$2-LEN(SOURCE!E530)), "")&amp;
      SOURCE!F530&amp;", "&amp; IF(SOURCE!$U$2-LEN(SOURCE!F530) &gt;= 0, REPT(" ",SOURCE!$U$2-LEN(SOURCE!F530)+2), "")&amp;"("&amp;
      SUBSTITUTE(TEXT(SOURCE!G530,"??0"),"  ","")&amp;" &lt;&lt; TAM_MAX_BITS) |"&amp; IF(SOURCE!$V$2-3 &gt;= 0, REPT(" ",MAX(1,SOURCE!$V$2-5+4+1-1-LEN(  IF(ISTEXT(SOURCE!H530),SOURCE!H530,  SUBSTITUTE(SUBSTITUTE(TEXT(SOURCE!H530,"????0"),"  ","")," ",""))   ))), "")&amp;
       IF(ISTEXT(SOURCE!H530),SOURCE!H530, SUBSTITUTE(SUBSTITUTE(TEXT(SOURCE!H530,"????0"),"  ","")," ",""))   &amp;","&amp; IF(SOURCE!$W$2-3 &gt;= 0, REPT(" ",SOURCE!$W$2-3-5), "")&amp;
      SOURCE!I530&amp;
" | "&amp; IF(SOURCE!$X$2-LEN(SOURCE!I530) &gt;= 0, REPT(" ",SOURCE!$X$2-LEN(SOURCE!I530)), "")&amp;
      SOURCE!J530&amp;      IF(SOURCE!$Y$2-LEN(SOURCE!J530) &gt;= 0, REPT(" ",SOURCE!$Y$2-LEN(SOURCE!J530)), "")&amp;
" | "&amp; IF(SOURCE!$X$2-LEN(SOURCE!I530) &gt;= 0, REPT(" ",SOURCE!$X$2-LEN(SOURCE!I530)), "")&amp;
      SOURCE!K530&amp;      IF(SOURCE!$Y$2-LEN(SOURCE!K530) &gt;= 0, REPT(" ",SOURCE!$Z$2-LEN(SOURCE!K530)), "")&amp;
" | "&amp; SOURCE!L530&amp;      IF(SOURCE!$AB$2-LEN(SOURCE!L530) &gt;= 0, REPT(" ",SOURCE!$AB$2-LEN(SOURCE!L530)), "")&amp;
" | "&amp; SOURCE!M530&amp;      IF(SOURCE!$AC$2-LEN(SOURCE!M530) &gt;= 0, REPT(" ",SOURCE!$AC$2-LEN(SOURCE!M530)), "")&amp;
      "},"&amp;IF(SOURCE!O530&lt;&gt;"",""&amp;SOURCE!O530,"")
 )
)
)</f>
        <v>/*  509 */  { itemToBeCoded,                NOPARAM,                     "0509",                                        "0509",                                        (0 &lt;&lt; TAM_MAX_BITS) |     0, CAT_FREE | SLS_ENABLED   | US_UNCHANGED | EIM_DISABLED | PTP_DISABLED     },</v>
      </c>
    </row>
    <row r="531" spans="1:1">
      <c r="A531" s="133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IF(SOURCE!$R$2-LEN(SOURCE!C531) &gt;= 0, REPT(" ",SOURCE!$R$2-LEN(SOURCE!C531)), "")&amp;
      SOURCE!D531&amp;", "&amp; IF(SOURCE!$S$2-LEN(SOURCE!D531) &gt;= 0, REPT(" ",SOURCE!$S$2-LEN(SOURCE!D531)), "")&amp;
      SOURCE!E531&amp;", "&amp; IF(SOURCE!$T$2-LEN(SOURCE!E531) &gt;=0, REPT(" ",SOURCE!$T$2-LEN(SOURCE!E531)), "")&amp;
      SOURCE!F531&amp;", "&amp; IF(SOURCE!$U$2-LEN(SOURCE!F531) &gt;= 0, REPT(" ",SOURCE!$U$2-LEN(SOURCE!F531)+2), "")&amp;"("&amp;
      SUBSTITUTE(TEXT(SOURCE!G531,"??0"),"  ","")&amp;" &lt;&lt; TAM_MAX_BITS) |"&amp; IF(SOURCE!$V$2-3 &gt;= 0, REPT(" ",MAX(1,SOURCE!$V$2-5+4+1-1-LEN(  IF(ISTEXT(SOURCE!H531),SOURCE!H531,  SUBSTITUTE(SUBSTITUTE(TEXT(SOURCE!H531,"????0"),"  ","")," ",""))   ))), "")&amp;
       IF(ISTEXT(SOURCE!H531),SOURCE!H531, SUBSTITUTE(SUBSTITUTE(TEXT(SOURCE!H531,"????0"),"  ","")," ",""))   &amp;","&amp; IF(SOURCE!$W$2-3 &gt;= 0, REPT(" ",SOURCE!$W$2-3-5), "")&amp;
      SOURCE!I531&amp;
" | "&amp; IF(SOURCE!$X$2-LEN(SOURCE!I531) &gt;= 0, REPT(" ",SOURCE!$X$2-LEN(SOURCE!I531)), "")&amp;
      SOURCE!J531&amp;      IF(SOURCE!$Y$2-LEN(SOURCE!J531) &gt;= 0, REPT(" ",SOURCE!$Y$2-LEN(SOURCE!J531)), "")&amp;
" | "&amp; IF(SOURCE!$X$2-LEN(SOURCE!I531) &gt;= 0, REPT(" ",SOURCE!$X$2-LEN(SOURCE!I531)), "")&amp;
      SOURCE!K531&amp;      IF(SOURCE!$Y$2-LEN(SOURCE!K531) &gt;= 0, REPT(" ",SOURCE!$Z$2-LEN(SOURCE!K531)), "")&amp;
" | "&amp; SOURCE!L531&amp;      IF(SOURCE!$AB$2-LEN(SOURCE!L531) &gt;= 0, REPT(" ",SOURCE!$AB$2-LEN(SOURCE!L531)), "")&amp;
" | "&amp; SOURCE!M531&amp;      IF(SOURCE!$AC$2-LEN(SOURCE!M531) &gt;= 0, REPT(" ",SOURCE!$AC$2-LEN(SOURCE!M531)), "")&amp;
      "},"&amp;IF(SOURCE!O531&lt;&gt;"",""&amp;SOURCE!O531,"")
 )
)
)</f>
        <v>/*  510 */  { itemToBeCoded,                NOPARAM,                     "0510",                                        "0510",                                        (0 &lt;&lt; TAM_MAX_BITS) |     0, CAT_FREE | SLS_ENABLED   | US_UNCHANGED | EIM_DISABLED | PTP_DISABLED     },</v>
      </c>
    </row>
    <row r="532" spans="1:1">
      <c r="A532" s="133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IF(SOURCE!$R$2-LEN(SOURCE!C532) &gt;= 0, REPT(" ",SOURCE!$R$2-LEN(SOURCE!C532)), "")&amp;
      SOURCE!D532&amp;", "&amp; IF(SOURCE!$S$2-LEN(SOURCE!D532) &gt;= 0, REPT(" ",SOURCE!$S$2-LEN(SOURCE!D532)), "")&amp;
      SOURCE!E532&amp;", "&amp; IF(SOURCE!$T$2-LEN(SOURCE!E532) &gt;=0, REPT(" ",SOURCE!$T$2-LEN(SOURCE!E532)), "")&amp;
      SOURCE!F532&amp;", "&amp; IF(SOURCE!$U$2-LEN(SOURCE!F532) &gt;= 0, REPT(" ",SOURCE!$U$2-LEN(SOURCE!F532)+2), "")&amp;"("&amp;
      SUBSTITUTE(TEXT(SOURCE!G532,"??0"),"  ","")&amp;" &lt;&lt; TAM_MAX_BITS) |"&amp; IF(SOURCE!$V$2-3 &gt;= 0, REPT(" ",MAX(1,SOURCE!$V$2-5+4+1-1-LEN(  IF(ISTEXT(SOURCE!H532),SOURCE!H532,  SUBSTITUTE(SUBSTITUTE(TEXT(SOURCE!H532,"????0"),"  ","")," ",""))   ))), "")&amp;
       IF(ISTEXT(SOURCE!H532),SOURCE!H532, SUBSTITUTE(SUBSTITUTE(TEXT(SOURCE!H532,"????0"),"  ","")," ",""))   &amp;","&amp; IF(SOURCE!$W$2-3 &gt;= 0, REPT(" ",SOURCE!$W$2-3-5), "")&amp;
      SOURCE!I532&amp;
" | "&amp; IF(SOURCE!$X$2-LEN(SOURCE!I532) &gt;= 0, REPT(" ",SOURCE!$X$2-LEN(SOURCE!I532)), "")&amp;
      SOURCE!J532&amp;      IF(SOURCE!$Y$2-LEN(SOURCE!J532) &gt;= 0, REPT(" ",SOURCE!$Y$2-LEN(SOURCE!J532)), "")&amp;
" | "&amp; IF(SOURCE!$X$2-LEN(SOURCE!I532) &gt;= 0, REPT(" ",SOURCE!$X$2-LEN(SOURCE!I532)), "")&amp;
      SOURCE!K532&amp;      IF(SOURCE!$Y$2-LEN(SOURCE!K532) &gt;= 0, REPT(" ",SOURCE!$Z$2-LEN(SOURCE!K532)), "")&amp;
" | "&amp; SOURCE!L532&amp;      IF(SOURCE!$AB$2-LEN(SOURCE!L532) &gt;= 0, REPT(" ",SOURCE!$AB$2-LEN(SOURCE!L532)), "")&amp;
" | "&amp; SOURCE!M532&amp;      IF(SOURCE!$AC$2-LEN(SOURCE!M532) &gt;= 0, REPT(" ",SOURCE!$AC$2-LEN(SOURCE!M532)), "")&amp;
      "},"&amp;IF(SOURCE!O532&lt;&gt;"",""&amp;SOURCE!O532,"")
 )
)
)</f>
        <v>/*  511 */  { itemToBeCoded,                NOPARAM,                     "0511",                                        "0511",                                        (0 &lt;&lt; TAM_MAX_BITS) |     0, CAT_FREE | SLS_ENABLED   | US_UNCHANGED | EIM_DISABLED | PTP_DISABLED     },</v>
      </c>
    </row>
    <row r="533" spans="1:1">
      <c r="A533" s="133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IF(SOURCE!$R$2-LEN(SOURCE!C533) &gt;= 0, REPT(" ",SOURCE!$R$2-LEN(SOURCE!C533)), "")&amp;
      SOURCE!D533&amp;", "&amp; IF(SOURCE!$S$2-LEN(SOURCE!D533) &gt;= 0, REPT(" ",SOURCE!$S$2-LEN(SOURCE!D533)), "")&amp;
      SOURCE!E533&amp;", "&amp; IF(SOURCE!$T$2-LEN(SOURCE!E533) &gt;=0, REPT(" ",SOURCE!$T$2-LEN(SOURCE!E533)), "")&amp;
      SOURCE!F533&amp;", "&amp; IF(SOURCE!$U$2-LEN(SOURCE!F533) &gt;= 0, REPT(" ",SOURCE!$U$2-LEN(SOURCE!F533)+2), "")&amp;"("&amp;
      SUBSTITUTE(TEXT(SOURCE!G533,"??0"),"  ","")&amp;" &lt;&lt; TAM_MAX_BITS) |"&amp; IF(SOURCE!$V$2-3 &gt;= 0, REPT(" ",MAX(1,SOURCE!$V$2-5+4+1-1-LEN(  IF(ISTEXT(SOURCE!H533),SOURCE!H533,  SUBSTITUTE(SUBSTITUTE(TEXT(SOURCE!H533,"????0"),"  ","")," ",""))   ))), "")&amp;
       IF(ISTEXT(SOURCE!H533),SOURCE!H533, SUBSTITUTE(SUBSTITUTE(TEXT(SOURCE!H533,"????0"),"  ","")," ",""))   &amp;","&amp; IF(SOURCE!$W$2-3 &gt;= 0, REPT(" ",SOURCE!$W$2-3-5), "")&amp;
      SOURCE!I533&amp;
" | "&amp; IF(SOURCE!$X$2-LEN(SOURCE!I533) &gt;= 0, REPT(" ",SOURCE!$X$2-LEN(SOURCE!I533)), "")&amp;
      SOURCE!J533&amp;      IF(SOURCE!$Y$2-LEN(SOURCE!J533) &gt;= 0, REPT(" ",SOURCE!$Y$2-LEN(SOURCE!J533)), "")&amp;
" | "&amp; IF(SOURCE!$X$2-LEN(SOURCE!I533) &gt;= 0, REPT(" ",SOURCE!$X$2-LEN(SOURCE!I533)), "")&amp;
      SOURCE!K533&amp;      IF(SOURCE!$Y$2-LEN(SOURCE!K533) &gt;= 0, REPT(" ",SOURCE!$Z$2-LEN(SOURCE!K533)), "")&amp;
" | "&amp; SOURCE!L533&amp;      IF(SOURCE!$AB$2-LEN(SOURCE!L533) &gt;= 0, REPT(" ",SOURCE!$AB$2-LEN(SOURCE!L533)), "")&amp;
" | "&amp; SOURCE!M533&amp;      IF(SOURCE!$AC$2-LEN(SOURCE!M533) &gt;= 0, REPT(" ",SOURCE!$AC$2-LEN(SOURCE!M533)), "")&amp;
      "},"&amp;IF(SOURCE!O533&lt;&gt;"",""&amp;SOURCE!O533,"")
 )
)
)</f>
        <v>/*  512 */  { itemToBeCoded,                NOPARAM,                     "0512",                                        "0512",                                        (0 &lt;&lt; TAM_MAX_BITS) |     0, CAT_FREE | SLS_ENABLED   | US_UNCHANGED | EIM_DISABLED | PTP_DISABLED     },</v>
      </c>
    </row>
    <row r="534" spans="1:1">
      <c r="A534" s="133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IF(SOURCE!$R$2-LEN(SOURCE!C534) &gt;= 0, REPT(" ",SOURCE!$R$2-LEN(SOURCE!C534)), "")&amp;
      SOURCE!D534&amp;", "&amp; IF(SOURCE!$S$2-LEN(SOURCE!D534) &gt;= 0, REPT(" ",SOURCE!$S$2-LEN(SOURCE!D534)), "")&amp;
      SOURCE!E534&amp;", "&amp; IF(SOURCE!$T$2-LEN(SOURCE!E534) &gt;=0, REPT(" ",SOURCE!$T$2-LEN(SOURCE!E534)), "")&amp;
      SOURCE!F534&amp;", "&amp; IF(SOURCE!$U$2-LEN(SOURCE!F534) &gt;= 0, REPT(" ",SOURCE!$U$2-LEN(SOURCE!F534)+2), "")&amp;"("&amp;
      SUBSTITUTE(TEXT(SOURCE!G534,"??0"),"  ","")&amp;" &lt;&lt; TAM_MAX_BITS) |"&amp; IF(SOURCE!$V$2-3 &gt;= 0, REPT(" ",MAX(1,SOURCE!$V$2-5+4+1-1-LEN(  IF(ISTEXT(SOURCE!H534),SOURCE!H534,  SUBSTITUTE(SUBSTITUTE(TEXT(SOURCE!H534,"????0"),"  ","")," ",""))   ))), "")&amp;
       IF(ISTEXT(SOURCE!H534),SOURCE!H534, SUBSTITUTE(SUBSTITUTE(TEXT(SOURCE!H534,"????0"),"  ","")," ",""))   &amp;","&amp; IF(SOURCE!$W$2-3 &gt;= 0, REPT(" ",SOURCE!$W$2-3-5), "")&amp;
      SOURCE!I534&amp;
" | "&amp; IF(SOURCE!$X$2-LEN(SOURCE!I534) &gt;= 0, REPT(" ",SOURCE!$X$2-LEN(SOURCE!I534)), "")&amp;
      SOURCE!J534&amp;      IF(SOURCE!$Y$2-LEN(SOURCE!J534) &gt;= 0, REPT(" ",SOURCE!$Y$2-LEN(SOURCE!J534)), "")&amp;
" | "&amp; IF(SOURCE!$X$2-LEN(SOURCE!I534) &gt;= 0, REPT(" ",SOURCE!$X$2-LEN(SOURCE!I534)), "")&amp;
      SOURCE!K534&amp;      IF(SOURCE!$Y$2-LEN(SOURCE!K534) &gt;= 0, REPT(" ",SOURCE!$Z$2-LEN(SOURCE!K534)), "")&amp;
" | "&amp; SOURCE!L534&amp;      IF(SOURCE!$AB$2-LEN(SOURCE!L534) &gt;= 0, REPT(" ",SOURCE!$AB$2-LEN(SOURCE!L534)), "")&amp;
" | "&amp; SOURCE!M534&amp;      IF(SOURCE!$AC$2-LEN(SOURCE!M534) &gt;= 0, REPT(" ",SOURCE!$AC$2-LEN(SOURCE!M534)), "")&amp;
      "},"&amp;IF(SOURCE!O534&lt;&gt;"",""&amp;SOURCE!O534,"")
 )
)
)</f>
        <v>/*  513 */  { itemToBeCoded,                NOPARAM,                     "0513",                                        "0513",                                        (0 &lt;&lt; TAM_MAX_BITS) |     0, CAT_FREE | SLS_ENABLED   | US_UNCHANGED | EIM_DISABLED | PTP_DISABLED     },</v>
      </c>
    </row>
    <row r="535" spans="1:1">
      <c r="A535" s="133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IF(SOURCE!$R$2-LEN(SOURCE!C535) &gt;= 0, REPT(" ",SOURCE!$R$2-LEN(SOURCE!C535)), "")&amp;
      SOURCE!D535&amp;", "&amp; IF(SOURCE!$S$2-LEN(SOURCE!D535) &gt;= 0, REPT(" ",SOURCE!$S$2-LEN(SOURCE!D535)), "")&amp;
      SOURCE!E535&amp;", "&amp; IF(SOURCE!$T$2-LEN(SOURCE!E535) &gt;=0, REPT(" ",SOURCE!$T$2-LEN(SOURCE!E535)), "")&amp;
      SOURCE!F535&amp;", "&amp; IF(SOURCE!$U$2-LEN(SOURCE!F535) &gt;= 0, REPT(" ",SOURCE!$U$2-LEN(SOURCE!F535)+2), "")&amp;"("&amp;
      SUBSTITUTE(TEXT(SOURCE!G535,"??0"),"  ","")&amp;" &lt;&lt; TAM_MAX_BITS) |"&amp; IF(SOURCE!$V$2-3 &gt;= 0, REPT(" ",MAX(1,SOURCE!$V$2-5+4+1-1-LEN(  IF(ISTEXT(SOURCE!H535),SOURCE!H535,  SUBSTITUTE(SUBSTITUTE(TEXT(SOURCE!H535,"????0"),"  ","")," ",""))   ))), "")&amp;
       IF(ISTEXT(SOURCE!H535),SOURCE!H535, SUBSTITUTE(SUBSTITUTE(TEXT(SOURCE!H535,"????0"),"  ","")," ",""))   &amp;","&amp; IF(SOURCE!$W$2-3 &gt;= 0, REPT(" ",SOURCE!$W$2-3-5), "")&amp;
      SOURCE!I535&amp;
" | "&amp; IF(SOURCE!$X$2-LEN(SOURCE!I535) &gt;= 0, REPT(" ",SOURCE!$X$2-LEN(SOURCE!I535)), "")&amp;
      SOURCE!J535&amp;      IF(SOURCE!$Y$2-LEN(SOURCE!J535) &gt;= 0, REPT(" ",SOURCE!$Y$2-LEN(SOURCE!J535)), "")&amp;
" | "&amp; IF(SOURCE!$X$2-LEN(SOURCE!I535) &gt;= 0, REPT(" ",SOURCE!$X$2-LEN(SOURCE!I535)), "")&amp;
      SOURCE!K535&amp;      IF(SOURCE!$Y$2-LEN(SOURCE!K535) &gt;= 0, REPT(" ",SOURCE!$Z$2-LEN(SOURCE!K535)), "")&amp;
" | "&amp; SOURCE!L535&amp;      IF(SOURCE!$AB$2-LEN(SOURCE!L535) &gt;= 0, REPT(" ",SOURCE!$AB$2-LEN(SOURCE!L535)), "")&amp;
" | "&amp; SOURCE!M535&amp;      IF(SOURCE!$AC$2-LEN(SOURCE!M535) &gt;= 0, REPT(" ",SOURCE!$AC$2-LEN(SOURCE!M535)), "")&amp;
      "},"&amp;IF(SOURCE!O535&lt;&gt;"",""&amp;SOURCE!O535,"")
 )
)
)</f>
        <v>/*  514 */  { itemToBeCoded,                NOPARAM,                     "0514",                                        "0514",                                        (0 &lt;&lt; TAM_MAX_BITS) |     0, CAT_FREE | SLS_ENABLED   | US_UNCHANGED | EIM_DISABLED | PTP_DISABLED     },</v>
      </c>
    </row>
    <row r="536" spans="1:1">
      <c r="A536" s="133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IF(SOURCE!$R$2-LEN(SOURCE!C536) &gt;= 0, REPT(" ",SOURCE!$R$2-LEN(SOURCE!C536)), "")&amp;
      SOURCE!D536&amp;", "&amp; IF(SOURCE!$S$2-LEN(SOURCE!D536) &gt;= 0, REPT(" ",SOURCE!$S$2-LEN(SOURCE!D536)), "")&amp;
      SOURCE!E536&amp;", "&amp; IF(SOURCE!$T$2-LEN(SOURCE!E536) &gt;=0, REPT(" ",SOURCE!$T$2-LEN(SOURCE!E536)), "")&amp;
      SOURCE!F536&amp;", "&amp; IF(SOURCE!$U$2-LEN(SOURCE!F536) &gt;= 0, REPT(" ",SOURCE!$U$2-LEN(SOURCE!F536)+2), "")&amp;"("&amp;
      SUBSTITUTE(TEXT(SOURCE!G536,"??0"),"  ","")&amp;" &lt;&lt; TAM_MAX_BITS) |"&amp; IF(SOURCE!$V$2-3 &gt;= 0, REPT(" ",MAX(1,SOURCE!$V$2-5+4+1-1-LEN(  IF(ISTEXT(SOURCE!H536),SOURCE!H536,  SUBSTITUTE(SUBSTITUTE(TEXT(SOURCE!H536,"????0"),"  ","")," ",""))   ))), "")&amp;
       IF(ISTEXT(SOURCE!H536),SOURCE!H536, SUBSTITUTE(SUBSTITUTE(TEXT(SOURCE!H536,"????0"),"  ","")," ",""))   &amp;","&amp; IF(SOURCE!$W$2-3 &gt;= 0, REPT(" ",SOURCE!$W$2-3-5), "")&amp;
      SOURCE!I536&amp;
" | "&amp; IF(SOURCE!$X$2-LEN(SOURCE!I536) &gt;= 0, REPT(" ",SOURCE!$X$2-LEN(SOURCE!I536)), "")&amp;
      SOURCE!J536&amp;      IF(SOURCE!$Y$2-LEN(SOURCE!J536) &gt;= 0, REPT(" ",SOURCE!$Y$2-LEN(SOURCE!J536)), "")&amp;
" | "&amp; IF(SOURCE!$X$2-LEN(SOURCE!I536) &gt;= 0, REPT(" ",SOURCE!$X$2-LEN(SOURCE!I536)), "")&amp;
      SOURCE!K536&amp;      IF(SOURCE!$Y$2-LEN(SOURCE!K536) &gt;= 0, REPT(" ",SOURCE!$Z$2-LEN(SOURCE!K536)), "")&amp;
" | "&amp; SOURCE!L536&amp;      IF(SOURCE!$AB$2-LEN(SOURCE!L536) &gt;= 0, REPT(" ",SOURCE!$AB$2-LEN(SOURCE!L536)), "")&amp;
" | "&amp; SOURCE!M536&amp;      IF(SOURCE!$AC$2-LEN(SOURCE!M536) &gt;= 0, REPT(" ",SOURCE!$AC$2-LEN(SOURCE!M536)), "")&amp;
      "},"&amp;IF(SOURCE!O536&lt;&gt;"",""&amp;SOURCE!O536,"")
 )
)
)</f>
        <v>/*  515 */  { itemToBeCoded,                NOPARAM,                     "0515",                                        "0515",                                        (0 &lt;&lt; TAM_MAX_BITS) |     0, CAT_FREE | SLS_ENABLED   | US_UNCHANGED | EIM_DISABLED | PTP_DISABLED     },</v>
      </c>
    </row>
    <row r="537" spans="1:1">
      <c r="A537" s="133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IF(SOURCE!$R$2-LEN(SOURCE!C537) &gt;= 0, REPT(" ",SOURCE!$R$2-LEN(SOURCE!C537)), "")&amp;
      SOURCE!D537&amp;", "&amp; IF(SOURCE!$S$2-LEN(SOURCE!D537) &gt;= 0, REPT(" ",SOURCE!$S$2-LEN(SOURCE!D537)), "")&amp;
      SOURCE!E537&amp;", "&amp; IF(SOURCE!$T$2-LEN(SOURCE!E537) &gt;=0, REPT(" ",SOURCE!$T$2-LEN(SOURCE!E537)), "")&amp;
      SOURCE!F537&amp;", "&amp; IF(SOURCE!$U$2-LEN(SOURCE!F537) &gt;= 0, REPT(" ",SOURCE!$U$2-LEN(SOURCE!F537)+2), "")&amp;"("&amp;
      SUBSTITUTE(TEXT(SOURCE!G537,"??0"),"  ","")&amp;" &lt;&lt; TAM_MAX_BITS) |"&amp; IF(SOURCE!$V$2-3 &gt;= 0, REPT(" ",MAX(1,SOURCE!$V$2-5+4+1-1-LEN(  IF(ISTEXT(SOURCE!H537),SOURCE!H537,  SUBSTITUTE(SUBSTITUTE(TEXT(SOURCE!H537,"????0"),"  ","")," ",""))   ))), "")&amp;
       IF(ISTEXT(SOURCE!H537),SOURCE!H537, SUBSTITUTE(SUBSTITUTE(TEXT(SOURCE!H537,"????0"),"  ","")," ",""))   &amp;","&amp; IF(SOURCE!$W$2-3 &gt;= 0, REPT(" ",SOURCE!$W$2-3-5), "")&amp;
      SOURCE!I537&amp;
" | "&amp; IF(SOURCE!$X$2-LEN(SOURCE!I537) &gt;= 0, REPT(" ",SOURCE!$X$2-LEN(SOURCE!I537)), "")&amp;
      SOURCE!J537&amp;      IF(SOURCE!$Y$2-LEN(SOURCE!J537) &gt;= 0, REPT(" ",SOURCE!$Y$2-LEN(SOURCE!J537)), "")&amp;
" | "&amp; IF(SOURCE!$X$2-LEN(SOURCE!I537) &gt;= 0, REPT(" ",SOURCE!$X$2-LEN(SOURCE!I537)), "")&amp;
      SOURCE!K537&amp;      IF(SOURCE!$Y$2-LEN(SOURCE!K537) &gt;= 0, REPT(" ",SOURCE!$Z$2-LEN(SOURCE!K537)), "")&amp;
" | "&amp; SOURCE!L537&amp;      IF(SOURCE!$AB$2-LEN(SOURCE!L537) &gt;= 0, REPT(" ",SOURCE!$AB$2-LEN(SOURCE!L537)), "")&amp;
" | "&amp; SOURCE!M537&amp;      IF(SOURCE!$AC$2-LEN(SOURCE!M537) &gt;= 0, REPT(" ",SOURCE!$AC$2-LEN(SOURCE!M537)), "")&amp;
      "},"&amp;IF(SOURCE!O537&lt;&gt;"",""&amp;SOURCE!O537,"")
 )
)
)</f>
        <v>/*  516 */  { itemToBeCoded,                NOPARAM,                     "0516",                                        "0516",                                        (0 &lt;&lt; TAM_MAX_BITS) |     0, CAT_FREE | SLS_ENABLED   | US_UNCHANGED | EIM_DISABLED | PTP_DISABLED     },</v>
      </c>
    </row>
    <row r="538" spans="1:1">
      <c r="A538" s="133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IF(SOURCE!$R$2-LEN(SOURCE!C538) &gt;= 0, REPT(" ",SOURCE!$R$2-LEN(SOURCE!C538)), "")&amp;
      SOURCE!D538&amp;", "&amp; IF(SOURCE!$S$2-LEN(SOURCE!D538) &gt;= 0, REPT(" ",SOURCE!$S$2-LEN(SOURCE!D538)), "")&amp;
      SOURCE!E538&amp;", "&amp; IF(SOURCE!$T$2-LEN(SOURCE!E538) &gt;=0, REPT(" ",SOURCE!$T$2-LEN(SOURCE!E538)), "")&amp;
      SOURCE!F538&amp;", "&amp; IF(SOURCE!$U$2-LEN(SOURCE!F538) &gt;= 0, REPT(" ",SOURCE!$U$2-LEN(SOURCE!F538)+2), "")&amp;"("&amp;
      SUBSTITUTE(TEXT(SOURCE!G538,"??0"),"  ","")&amp;" &lt;&lt; TAM_MAX_BITS) |"&amp; IF(SOURCE!$V$2-3 &gt;= 0, REPT(" ",MAX(1,SOURCE!$V$2-5+4+1-1-LEN(  IF(ISTEXT(SOURCE!H538),SOURCE!H538,  SUBSTITUTE(SUBSTITUTE(TEXT(SOURCE!H538,"????0"),"  ","")," ",""))   ))), "")&amp;
       IF(ISTEXT(SOURCE!H538),SOURCE!H538, SUBSTITUTE(SUBSTITUTE(TEXT(SOURCE!H538,"????0"),"  ","")," ",""))   &amp;","&amp; IF(SOURCE!$W$2-3 &gt;= 0, REPT(" ",SOURCE!$W$2-3-5), "")&amp;
      SOURCE!I538&amp;
" | "&amp; IF(SOURCE!$X$2-LEN(SOURCE!I538) &gt;= 0, REPT(" ",SOURCE!$X$2-LEN(SOURCE!I538)), "")&amp;
      SOURCE!J538&amp;      IF(SOURCE!$Y$2-LEN(SOURCE!J538) &gt;= 0, REPT(" ",SOURCE!$Y$2-LEN(SOURCE!J538)), "")&amp;
" | "&amp; IF(SOURCE!$X$2-LEN(SOURCE!I538) &gt;= 0, REPT(" ",SOURCE!$X$2-LEN(SOURCE!I538)), "")&amp;
      SOURCE!K538&amp;      IF(SOURCE!$Y$2-LEN(SOURCE!K538) &gt;= 0, REPT(" ",SOURCE!$Z$2-LEN(SOURCE!K538)), "")&amp;
" | "&amp; SOURCE!L538&amp;      IF(SOURCE!$AB$2-LEN(SOURCE!L538) &gt;= 0, REPT(" ",SOURCE!$AB$2-LEN(SOURCE!L538)), "")&amp;
" | "&amp; SOURCE!M538&amp;      IF(SOURCE!$AC$2-LEN(SOURCE!M538) &gt;= 0, REPT(" ",SOURCE!$AC$2-LEN(SOURCE!M538)), "")&amp;
      "},"&amp;IF(SOURCE!O538&lt;&gt;"",""&amp;SOURCE!O538,"")
 )
)
)</f>
        <v>/*  517 */  { itemToBeCoded,                NOPARAM,                     "0517",                                        "0517",                                        (0 &lt;&lt; TAM_MAX_BITS) |     0, CAT_FREE | SLS_ENABLED   | US_UNCHANGED | EIM_DISABLED | PTP_DISABLED     },</v>
      </c>
    </row>
    <row r="539" spans="1:1">
      <c r="A539" s="133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IF(SOURCE!$R$2-LEN(SOURCE!C539) &gt;= 0, REPT(" ",SOURCE!$R$2-LEN(SOURCE!C539)), "")&amp;
      SOURCE!D539&amp;", "&amp; IF(SOURCE!$S$2-LEN(SOURCE!D539) &gt;= 0, REPT(" ",SOURCE!$S$2-LEN(SOURCE!D539)), "")&amp;
      SOURCE!E539&amp;", "&amp; IF(SOURCE!$T$2-LEN(SOURCE!E539) &gt;=0, REPT(" ",SOURCE!$T$2-LEN(SOURCE!E539)), "")&amp;
      SOURCE!F539&amp;", "&amp; IF(SOURCE!$U$2-LEN(SOURCE!F539) &gt;= 0, REPT(" ",SOURCE!$U$2-LEN(SOURCE!F539)+2), "")&amp;"("&amp;
      SUBSTITUTE(TEXT(SOURCE!G539,"??0"),"  ","")&amp;" &lt;&lt; TAM_MAX_BITS) |"&amp; IF(SOURCE!$V$2-3 &gt;= 0, REPT(" ",MAX(1,SOURCE!$V$2-5+4+1-1-LEN(  IF(ISTEXT(SOURCE!H539),SOURCE!H539,  SUBSTITUTE(SUBSTITUTE(TEXT(SOURCE!H539,"????0"),"  ","")," ",""))   ))), "")&amp;
       IF(ISTEXT(SOURCE!H539),SOURCE!H539, SUBSTITUTE(SUBSTITUTE(TEXT(SOURCE!H539,"????0"),"  ","")," ",""))   &amp;","&amp; IF(SOURCE!$W$2-3 &gt;= 0, REPT(" ",SOURCE!$W$2-3-5), "")&amp;
      SOURCE!I539&amp;
" | "&amp; IF(SOURCE!$X$2-LEN(SOURCE!I539) &gt;= 0, REPT(" ",SOURCE!$X$2-LEN(SOURCE!I539)), "")&amp;
      SOURCE!J539&amp;      IF(SOURCE!$Y$2-LEN(SOURCE!J539) &gt;= 0, REPT(" ",SOURCE!$Y$2-LEN(SOURCE!J539)), "")&amp;
" | "&amp; IF(SOURCE!$X$2-LEN(SOURCE!I539) &gt;= 0, REPT(" ",SOURCE!$X$2-LEN(SOURCE!I539)), "")&amp;
      SOURCE!K539&amp;      IF(SOURCE!$Y$2-LEN(SOURCE!K539) &gt;= 0, REPT(" ",SOURCE!$Z$2-LEN(SOURCE!K539)), "")&amp;
" | "&amp; SOURCE!L539&amp;      IF(SOURCE!$AB$2-LEN(SOURCE!L539) &gt;= 0, REPT(" ",SOURCE!$AB$2-LEN(SOURCE!L539)), "")&amp;
" | "&amp; SOURCE!M539&amp;      IF(SOURCE!$AC$2-LEN(SOURCE!M539) &gt;= 0, REPT(" ",SOURCE!$AC$2-LEN(SOURCE!M539)), "")&amp;
      "},"&amp;IF(SOURCE!O539&lt;&gt;"",""&amp;SOURCE!O539,"")
 )
)
)</f>
        <v>/*  518 */  { itemToBeCoded,                NOPARAM,                     "0518",                                        "0518",                                        (0 &lt;&lt; TAM_MAX_BITS) |     0, CAT_FREE | SLS_ENABLED   | US_UNCHANGED | EIM_DISABLED | PTP_DISABLED     },</v>
      </c>
    </row>
    <row r="540" spans="1:1">
      <c r="A540" s="133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IF(SOURCE!$R$2-LEN(SOURCE!C540) &gt;= 0, REPT(" ",SOURCE!$R$2-LEN(SOURCE!C540)), "")&amp;
      SOURCE!D540&amp;", "&amp; IF(SOURCE!$S$2-LEN(SOURCE!D540) &gt;= 0, REPT(" ",SOURCE!$S$2-LEN(SOURCE!D540)), "")&amp;
      SOURCE!E540&amp;", "&amp; IF(SOURCE!$T$2-LEN(SOURCE!E540) &gt;=0, REPT(" ",SOURCE!$T$2-LEN(SOURCE!E540)), "")&amp;
      SOURCE!F540&amp;", "&amp; IF(SOURCE!$U$2-LEN(SOURCE!F540) &gt;= 0, REPT(" ",SOURCE!$U$2-LEN(SOURCE!F540)+2), "")&amp;"("&amp;
      SUBSTITUTE(TEXT(SOURCE!G540,"??0"),"  ","")&amp;" &lt;&lt; TAM_MAX_BITS) |"&amp; IF(SOURCE!$V$2-3 &gt;= 0, REPT(" ",MAX(1,SOURCE!$V$2-5+4+1-1-LEN(  IF(ISTEXT(SOURCE!H540),SOURCE!H540,  SUBSTITUTE(SUBSTITUTE(TEXT(SOURCE!H540,"????0"),"  ","")," ",""))   ))), "")&amp;
       IF(ISTEXT(SOURCE!H540),SOURCE!H540, SUBSTITUTE(SUBSTITUTE(TEXT(SOURCE!H540,"????0"),"  ","")," ",""))   &amp;","&amp; IF(SOURCE!$W$2-3 &gt;= 0, REPT(" ",SOURCE!$W$2-3-5), "")&amp;
      SOURCE!I540&amp;
" | "&amp; IF(SOURCE!$X$2-LEN(SOURCE!I540) &gt;= 0, REPT(" ",SOURCE!$X$2-LEN(SOURCE!I540)), "")&amp;
      SOURCE!J540&amp;      IF(SOURCE!$Y$2-LEN(SOURCE!J540) &gt;= 0, REPT(" ",SOURCE!$Y$2-LEN(SOURCE!J540)), "")&amp;
" | "&amp; IF(SOURCE!$X$2-LEN(SOURCE!I540) &gt;= 0, REPT(" ",SOURCE!$X$2-LEN(SOURCE!I540)), "")&amp;
      SOURCE!K540&amp;      IF(SOURCE!$Y$2-LEN(SOURCE!K540) &gt;= 0, REPT(" ",SOURCE!$Z$2-LEN(SOURCE!K540)), "")&amp;
" | "&amp; SOURCE!L540&amp;      IF(SOURCE!$AB$2-LEN(SOURCE!L540) &gt;= 0, REPT(" ",SOURCE!$AB$2-LEN(SOURCE!L540)), "")&amp;
" | "&amp; SOURCE!M540&amp;      IF(SOURCE!$AC$2-LEN(SOURCE!M540) &gt;= 0, REPT(" ",SOURCE!$AC$2-LEN(SOURCE!M540)), "")&amp;
      "},"&amp;IF(SOURCE!O540&lt;&gt;"",""&amp;SOURCE!O540,"")
 )
)
)</f>
        <v>/*  519 */  { itemToBeCoded,                NOPARAM,                     "0519",                                        "0519",                                        (0 &lt;&lt; TAM_MAX_BITS) |     0, CAT_FREE | SLS_ENABLED   | US_UNCHANGED | EIM_DISABLED | PTP_DISABLED     },</v>
      </c>
    </row>
    <row r="541" spans="1:1">
      <c r="A541" s="133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IF(SOURCE!$R$2-LEN(SOURCE!C541) &gt;= 0, REPT(" ",SOURCE!$R$2-LEN(SOURCE!C541)), "")&amp;
      SOURCE!D541&amp;", "&amp; IF(SOURCE!$S$2-LEN(SOURCE!D541) &gt;= 0, REPT(" ",SOURCE!$S$2-LEN(SOURCE!D541)), "")&amp;
      SOURCE!E541&amp;", "&amp; IF(SOURCE!$T$2-LEN(SOURCE!E541) &gt;=0, REPT(" ",SOURCE!$T$2-LEN(SOURCE!E541)), "")&amp;
      SOURCE!F541&amp;", "&amp; IF(SOURCE!$U$2-LEN(SOURCE!F541) &gt;= 0, REPT(" ",SOURCE!$U$2-LEN(SOURCE!F541)+2), "")&amp;"("&amp;
      SUBSTITUTE(TEXT(SOURCE!G541,"??0"),"  ","")&amp;" &lt;&lt; TAM_MAX_BITS) |"&amp; IF(SOURCE!$V$2-3 &gt;= 0, REPT(" ",MAX(1,SOURCE!$V$2-5+4+1-1-LEN(  IF(ISTEXT(SOURCE!H541),SOURCE!H541,  SUBSTITUTE(SUBSTITUTE(TEXT(SOURCE!H541,"????0"),"  ","")," ",""))   ))), "")&amp;
       IF(ISTEXT(SOURCE!H541),SOURCE!H541, SUBSTITUTE(SUBSTITUTE(TEXT(SOURCE!H541,"????0"),"  ","")," ",""))   &amp;","&amp; IF(SOURCE!$W$2-3 &gt;= 0, REPT(" ",SOURCE!$W$2-3-5), "")&amp;
      SOURCE!I541&amp;
" | "&amp; IF(SOURCE!$X$2-LEN(SOURCE!I541) &gt;= 0, REPT(" ",SOURCE!$X$2-LEN(SOURCE!I541)), "")&amp;
      SOURCE!J541&amp;      IF(SOURCE!$Y$2-LEN(SOURCE!J541) &gt;= 0, REPT(" ",SOURCE!$Y$2-LEN(SOURCE!J541)), "")&amp;
" | "&amp; IF(SOURCE!$X$2-LEN(SOURCE!I541) &gt;= 0, REPT(" ",SOURCE!$X$2-LEN(SOURCE!I541)), "")&amp;
      SOURCE!K541&amp;      IF(SOURCE!$Y$2-LEN(SOURCE!K541) &gt;= 0, REPT(" ",SOURCE!$Z$2-LEN(SOURCE!K541)), "")&amp;
" | "&amp; SOURCE!L541&amp;      IF(SOURCE!$AB$2-LEN(SOURCE!L541) &gt;= 0, REPT(" ",SOURCE!$AB$2-LEN(SOURCE!L541)), "")&amp;
" | "&amp; SOURCE!M541&amp;      IF(SOURCE!$AC$2-LEN(SOURCE!M541) &gt;= 0, REPT(" ",SOURCE!$AC$2-LEN(SOURCE!M541)), "")&amp;
      "},"&amp;IF(SOURCE!O541&lt;&gt;"",""&amp;SOURCE!O541,"")
 )
)
)</f>
        <v>/*  520 */  { itemToBeCoded,                NOPARAM,                     "0520",                                        "0520",                                        (0 &lt;&lt; TAM_MAX_BITS) |     0, CAT_FREE | SLS_ENABLED   | US_UNCHANGED | EIM_DISABLED | PTP_DISABLED     },</v>
      </c>
    </row>
    <row r="542" spans="1:1">
      <c r="A542" s="133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IF(SOURCE!$R$2-LEN(SOURCE!C542) &gt;= 0, REPT(" ",SOURCE!$R$2-LEN(SOURCE!C542)), "")&amp;
      SOURCE!D542&amp;", "&amp; IF(SOURCE!$S$2-LEN(SOURCE!D542) &gt;= 0, REPT(" ",SOURCE!$S$2-LEN(SOURCE!D542)), "")&amp;
      SOURCE!E542&amp;", "&amp; IF(SOURCE!$T$2-LEN(SOURCE!E542) &gt;=0, REPT(" ",SOURCE!$T$2-LEN(SOURCE!E542)), "")&amp;
      SOURCE!F542&amp;", "&amp; IF(SOURCE!$U$2-LEN(SOURCE!F542) &gt;= 0, REPT(" ",SOURCE!$U$2-LEN(SOURCE!F542)+2), "")&amp;"("&amp;
      SUBSTITUTE(TEXT(SOURCE!G542,"??0"),"  ","")&amp;" &lt;&lt; TAM_MAX_BITS) |"&amp; IF(SOURCE!$V$2-3 &gt;= 0, REPT(" ",MAX(1,SOURCE!$V$2-5+4+1-1-LEN(  IF(ISTEXT(SOURCE!H542),SOURCE!H542,  SUBSTITUTE(SUBSTITUTE(TEXT(SOURCE!H542,"????0"),"  ","")," ",""))   ))), "")&amp;
       IF(ISTEXT(SOURCE!H542),SOURCE!H542, SUBSTITUTE(SUBSTITUTE(TEXT(SOURCE!H542,"????0"),"  ","")," ",""))   &amp;","&amp; IF(SOURCE!$W$2-3 &gt;= 0, REPT(" ",SOURCE!$W$2-3-5), "")&amp;
      SOURCE!I542&amp;
" | "&amp; IF(SOURCE!$X$2-LEN(SOURCE!I542) &gt;= 0, REPT(" ",SOURCE!$X$2-LEN(SOURCE!I542)), "")&amp;
      SOURCE!J542&amp;      IF(SOURCE!$Y$2-LEN(SOURCE!J542) &gt;= 0, REPT(" ",SOURCE!$Y$2-LEN(SOURCE!J542)), "")&amp;
" | "&amp; IF(SOURCE!$X$2-LEN(SOURCE!I542) &gt;= 0, REPT(" ",SOURCE!$X$2-LEN(SOURCE!I542)), "")&amp;
      SOURCE!K542&amp;      IF(SOURCE!$Y$2-LEN(SOURCE!K542) &gt;= 0, REPT(" ",SOURCE!$Z$2-LEN(SOURCE!K542)), "")&amp;
" | "&amp; SOURCE!L542&amp;      IF(SOURCE!$AB$2-LEN(SOURCE!L542) &gt;= 0, REPT(" ",SOURCE!$AB$2-LEN(SOURCE!L542)), "")&amp;
" | "&amp; SOURCE!M542&amp;      IF(SOURCE!$AC$2-LEN(SOURCE!M542) &gt;= 0, REPT(" ",SOURCE!$AC$2-LEN(SOURCE!M542)), "")&amp;
      "},"&amp;IF(SOURCE!O542&lt;&gt;"",""&amp;SOURCE!O542,"")
 )
)
)</f>
        <v>/*  521 */  { itemToBeCoded,                NOPARAM,                     "0521",                                        "0521",                                        (0 &lt;&lt; TAM_MAX_BITS) |     0, CAT_FREE | SLS_ENABLED   | US_UNCHANGED | EIM_DISABLED | PTP_DISABLED     },</v>
      </c>
    </row>
    <row r="543" spans="1:1">
      <c r="A543" s="133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IF(SOURCE!$R$2-LEN(SOURCE!C543) &gt;= 0, REPT(" ",SOURCE!$R$2-LEN(SOURCE!C543)), "")&amp;
      SOURCE!D543&amp;", "&amp; IF(SOURCE!$S$2-LEN(SOURCE!D543) &gt;= 0, REPT(" ",SOURCE!$S$2-LEN(SOURCE!D543)), "")&amp;
      SOURCE!E543&amp;", "&amp; IF(SOURCE!$T$2-LEN(SOURCE!E543) &gt;=0, REPT(" ",SOURCE!$T$2-LEN(SOURCE!E543)), "")&amp;
      SOURCE!F543&amp;", "&amp; IF(SOURCE!$U$2-LEN(SOURCE!F543) &gt;= 0, REPT(" ",SOURCE!$U$2-LEN(SOURCE!F543)+2), "")&amp;"("&amp;
      SUBSTITUTE(TEXT(SOURCE!G543,"??0"),"  ","")&amp;" &lt;&lt; TAM_MAX_BITS) |"&amp; IF(SOURCE!$V$2-3 &gt;= 0, REPT(" ",MAX(1,SOURCE!$V$2-5+4+1-1-LEN(  IF(ISTEXT(SOURCE!H543),SOURCE!H543,  SUBSTITUTE(SUBSTITUTE(TEXT(SOURCE!H543,"????0"),"  ","")," ",""))   ))), "")&amp;
       IF(ISTEXT(SOURCE!H543),SOURCE!H543, SUBSTITUTE(SUBSTITUTE(TEXT(SOURCE!H543,"????0"),"  ","")," ",""))   &amp;","&amp; IF(SOURCE!$W$2-3 &gt;= 0, REPT(" ",SOURCE!$W$2-3-5), "")&amp;
      SOURCE!I543&amp;
" | "&amp; IF(SOURCE!$X$2-LEN(SOURCE!I543) &gt;= 0, REPT(" ",SOURCE!$X$2-LEN(SOURCE!I543)), "")&amp;
      SOURCE!J543&amp;      IF(SOURCE!$Y$2-LEN(SOURCE!J543) &gt;= 0, REPT(" ",SOURCE!$Y$2-LEN(SOURCE!J543)), "")&amp;
" | "&amp; IF(SOURCE!$X$2-LEN(SOURCE!I543) &gt;= 0, REPT(" ",SOURCE!$X$2-LEN(SOURCE!I543)), "")&amp;
      SOURCE!K543&amp;      IF(SOURCE!$Y$2-LEN(SOURCE!K543) &gt;= 0, REPT(" ",SOURCE!$Z$2-LEN(SOURCE!K543)), "")&amp;
" | "&amp; SOURCE!L543&amp;      IF(SOURCE!$AB$2-LEN(SOURCE!L543) &gt;= 0, REPT(" ",SOURCE!$AB$2-LEN(SOURCE!L543)), "")&amp;
" | "&amp; SOURCE!M543&amp;      IF(SOURCE!$AC$2-LEN(SOURCE!M543) &gt;= 0, REPT(" ",SOURCE!$AC$2-LEN(SOURCE!M543)), "")&amp;
      "},"&amp;IF(SOURCE!O543&lt;&gt;"",""&amp;SOURCE!O543,"")
 )
)
)</f>
        <v>/*  522 */  { itemToBeCoded,                NOPARAM,                     "0522",                                        "0522",                                        (0 &lt;&lt; TAM_MAX_BITS) |     0, CAT_FREE | SLS_ENABLED   | US_UNCHANGED | EIM_DISABLED | PTP_DISABLED     },</v>
      </c>
    </row>
    <row r="544" spans="1:1">
      <c r="A544" s="133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IF(SOURCE!$R$2-LEN(SOURCE!C544) &gt;= 0, REPT(" ",SOURCE!$R$2-LEN(SOURCE!C544)), "")&amp;
      SOURCE!D544&amp;", "&amp; IF(SOURCE!$S$2-LEN(SOURCE!D544) &gt;= 0, REPT(" ",SOURCE!$S$2-LEN(SOURCE!D544)), "")&amp;
      SOURCE!E544&amp;", "&amp; IF(SOURCE!$T$2-LEN(SOURCE!E544) &gt;=0, REPT(" ",SOURCE!$T$2-LEN(SOURCE!E544)), "")&amp;
      SOURCE!F544&amp;", "&amp; IF(SOURCE!$U$2-LEN(SOURCE!F544) &gt;= 0, REPT(" ",SOURCE!$U$2-LEN(SOURCE!F544)+2), "")&amp;"("&amp;
      SUBSTITUTE(TEXT(SOURCE!G544,"??0"),"  ","")&amp;" &lt;&lt; TAM_MAX_BITS) |"&amp; IF(SOURCE!$V$2-3 &gt;= 0, REPT(" ",MAX(1,SOURCE!$V$2-5+4+1-1-LEN(  IF(ISTEXT(SOURCE!H544),SOURCE!H544,  SUBSTITUTE(SUBSTITUTE(TEXT(SOURCE!H544,"????0"),"  ","")," ",""))   ))), "")&amp;
       IF(ISTEXT(SOURCE!H544),SOURCE!H544, SUBSTITUTE(SUBSTITUTE(TEXT(SOURCE!H544,"????0"),"  ","")," ",""))   &amp;","&amp; IF(SOURCE!$W$2-3 &gt;= 0, REPT(" ",SOURCE!$W$2-3-5), "")&amp;
      SOURCE!I544&amp;
" | "&amp; IF(SOURCE!$X$2-LEN(SOURCE!I544) &gt;= 0, REPT(" ",SOURCE!$X$2-LEN(SOURCE!I544)), "")&amp;
      SOURCE!J544&amp;      IF(SOURCE!$Y$2-LEN(SOURCE!J544) &gt;= 0, REPT(" ",SOURCE!$Y$2-LEN(SOURCE!J544)), "")&amp;
" | "&amp; IF(SOURCE!$X$2-LEN(SOURCE!I544) &gt;= 0, REPT(" ",SOURCE!$X$2-LEN(SOURCE!I544)), "")&amp;
      SOURCE!K544&amp;      IF(SOURCE!$Y$2-LEN(SOURCE!K544) &gt;= 0, REPT(" ",SOURCE!$Z$2-LEN(SOURCE!K544)), "")&amp;
" | "&amp; SOURCE!L544&amp;      IF(SOURCE!$AB$2-LEN(SOURCE!L544) &gt;= 0, REPT(" ",SOURCE!$AB$2-LEN(SOURCE!L544)), "")&amp;
" | "&amp; SOURCE!M544&amp;      IF(SOURCE!$AC$2-LEN(SOURCE!M544) &gt;= 0, REPT(" ",SOURCE!$AC$2-LEN(SOURCE!M544)), "")&amp;
      "},"&amp;IF(SOURCE!O544&lt;&gt;"",""&amp;SOURCE!O544,"")
 )
)
)</f>
        <v>/*  523 */  { itemToBeCoded,                NOPARAM,                     "0523",                                        "0523",                                        (0 &lt;&lt; TAM_MAX_BITS) |     0, CAT_FREE | SLS_ENABLED   | US_UNCHANGED | EIM_DISABLED | PTP_DISABLED     },</v>
      </c>
    </row>
    <row r="545" spans="1:1">
      <c r="A545" s="133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IF(SOURCE!$R$2-LEN(SOURCE!C545) &gt;= 0, REPT(" ",SOURCE!$R$2-LEN(SOURCE!C545)), "")&amp;
      SOURCE!D545&amp;", "&amp; IF(SOURCE!$S$2-LEN(SOURCE!D545) &gt;= 0, REPT(" ",SOURCE!$S$2-LEN(SOURCE!D545)), "")&amp;
      SOURCE!E545&amp;", "&amp; IF(SOURCE!$T$2-LEN(SOURCE!E545) &gt;=0, REPT(" ",SOURCE!$T$2-LEN(SOURCE!E545)), "")&amp;
      SOURCE!F545&amp;", "&amp; IF(SOURCE!$U$2-LEN(SOURCE!F545) &gt;= 0, REPT(" ",SOURCE!$U$2-LEN(SOURCE!F545)+2), "")&amp;"("&amp;
      SUBSTITUTE(TEXT(SOURCE!G545,"??0"),"  ","")&amp;" &lt;&lt; TAM_MAX_BITS) |"&amp; IF(SOURCE!$V$2-3 &gt;= 0, REPT(" ",MAX(1,SOURCE!$V$2-5+4+1-1-LEN(  IF(ISTEXT(SOURCE!H545),SOURCE!H545,  SUBSTITUTE(SUBSTITUTE(TEXT(SOURCE!H545,"????0"),"  ","")," ",""))   ))), "")&amp;
       IF(ISTEXT(SOURCE!H545),SOURCE!H545, SUBSTITUTE(SUBSTITUTE(TEXT(SOURCE!H545,"????0"),"  ","")," ",""))   &amp;","&amp; IF(SOURCE!$W$2-3 &gt;= 0, REPT(" ",SOURCE!$W$2-3-5), "")&amp;
      SOURCE!I545&amp;
" | "&amp; IF(SOURCE!$X$2-LEN(SOURCE!I545) &gt;= 0, REPT(" ",SOURCE!$X$2-LEN(SOURCE!I545)), "")&amp;
      SOURCE!J545&amp;      IF(SOURCE!$Y$2-LEN(SOURCE!J545) &gt;= 0, REPT(" ",SOURCE!$Y$2-LEN(SOURCE!J545)), "")&amp;
" | "&amp; IF(SOURCE!$X$2-LEN(SOURCE!I545) &gt;= 0, REPT(" ",SOURCE!$X$2-LEN(SOURCE!I545)), "")&amp;
      SOURCE!K545&amp;      IF(SOURCE!$Y$2-LEN(SOURCE!K545) &gt;= 0, REPT(" ",SOURCE!$Z$2-LEN(SOURCE!K545)), "")&amp;
" | "&amp; SOURCE!L545&amp;      IF(SOURCE!$AB$2-LEN(SOURCE!L545) &gt;= 0, REPT(" ",SOURCE!$AB$2-LEN(SOURCE!L545)), "")&amp;
" | "&amp; SOURCE!M545&amp;      IF(SOURCE!$AC$2-LEN(SOURCE!M545) &gt;= 0, REPT(" ",SOURCE!$AC$2-LEN(SOURCE!M545)),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133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IF(SOURCE!$R$2-LEN(SOURCE!C546) &gt;= 0, REPT(" ",SOURCE!$R$2-LEN(SOURCE!C546)), "")&amp;
      SOURCE!D546&amp;", "&amp; IF(SOURCE!$S$2-LEN(SOURCE!D546) &gt;= 0, REPT(" ",SOURCE!$S$2-LEN(SOURCE!D546)), "")&amp;
      SOURCE!E546&amp;", "&amp; IF(SOURCE!$T$2-LEN(SOURCE!E546) &gt;=0, REPT(" ",SOURCE!$T$2-LEN(SOURCE!E546)), "")&amp;
      SOURCE!F546&amp;", "&amp; IF(SOURCE!$U$2-LEN(SOURCE!F546) &gt;= 0, REPT(" ",SOURCE!$U$2-LEN(SOURCE!F546)+2), "")&amp;"("&amp;
      SUBSTITUTE(TEXT(SOURCE!G546,"??0"),"  ","")&amp;" &lt;&lt; TAM_MAX_BITS) |"&amp; IF(SOURCE!$V$2-3 &gt;= 0, REPT(" ",MAX(1,SOURCE!$V$2-5+4+1-1-LEN(  IF(ISTEXT(SOURCE!H546),SOURCE!H546,  SUBSTITUTE(SUBSTITUTE(TEXT(SOURCE!H546,"????0"),"  ","")," ",""))   ))), "")&amp;
       IF(ISTEXT(SOURCE!H546),SOURCE!H546, SUBSTITUTE(SUBSTITUTE(TEXT(SOURCE!H546,"????0"),"  ","")," ",""))   &amp;","&amp; IF(SOURCE!$W$2-3 &gt;= 0, REPT(" ",SOURCE!$W$2-3-5), "")&amp;
      SOURCE!I546&amp;
" | "&amp; IF(SOURCE!$X$2-LEN(SOURCE!I546) &gt;= 0, REPT(" ",SOURCE!$X$2-LEN(SOURCE!I546)), "")&amp;
      SOURCE!J546&amp;      IF(SOURCE!$Y$2-LEN(SOURCE!J546) &gt;= 0, REPT(" ",SOURCE!$Y$2-LEN(SOURCE!J546)), "")&amp;
" | "&amp; IF(SOURCE!$X$2-LEN(SOURCE!I546) &gt;= 0, REPT(" ",SOURCE!$X$2-LEN(SOURCE!I546)), "")&amp;
      SOURCE!K546&amp;      IF(SOURCE!$Y$2-LEN(SOURCE!K546) &gt;= 0, REPT(" ",SOURCE!$Z$2-LEN(SOURCE!K546)), "")&amp;
" | "&amp; SOURCE!L546&amp;      IF(SOURCE!$AB$2-LEN(SOURCE!L546) &gt;= 0, REPT(" ",SOURCE!$AB$2-LEN(SOURCE!L546)), "")&amp;
" | "&amp; SOURCE!M546&amp;      IF(SOURCE!$AC$2-LEN(SOURCE!M546) &gt;= 0, REPT(" ",SOURCE!$AC$2-LEN(SOURCE!M546)),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133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IF(SOURCE!$R$2-LEN(SOURCE!C547) &gt;= 0, REPT(" ",SOURCE!$R$2-LEN(SOURCE!C547)), "")&amp;
      SOURCE!D547&amp;", "&amp; IF(SOURCE!$S$2-LEN(SOURCE!D547) &gt;= 0, REPT(" ",SOURCE!$S$2-LEN(SOURCE!D547)), "")&amp;
      SOURCE!E547&amp;", "&amp; IF(SOURCE!$T$2-LEN(SOURCE!E547) &gt;=0, REPT(" ",SOURCE!$T$2-LEN(SOURCE!E547)), "")&amp;
      SOURCE!F547&amp;", "&amp; IF(SOURCE!$U$2-LEN(SOURCE!F547) &gt;= 0, REPT(" ",SOURCE!$U$2-LEN(SOURCE!F547)+2), "")&amp;"("&amp;
      SUBSTITUTE(TEXT(SOURCE!G547,"??0"),"  ","")&amp;" &lt;&lt; TAM_MAX_BITS) |"&amp; IF(SOURCE!$V$2-3 &gt;= 0, REPT(" ",MAX(1,SOURCE!$V$2-5+4+1-1-LEN(  IF(ISTEXT(SOURCE!H547),SOURCE!H547,  SUBSTITUTE(SUBSTITUTE(TEXT(SOURCE!H547,"????0"),"  ","")," ",""))   ))), "")&amp;
       IF(ISTEXT(SOURCE!H547),SOURCE!H547, SUBSTITUTE(SUBSTITUTE(TEXT(SOURCE!H547,"????0"),"  ","")," ",""))   &amp;","&amp; IF(SOURCE!$W$2-3 &gt;= 0, REPT(" ",SOURCE!$W$2-3-5), "")&amp;
      SOURCE!I547&amp;
" | "&amp; IF(SOURCE!$X$2-LEN(SOURCE!I547) &gt;= 0, REPT(" ",SOURCE!$X$2-LEN(SOURCE!I547)), "")&amp;
      SOURCE!J547&amp;      IF(SOURCE!$Y$2-LEN(SOURCE!J547) &gt;= 0, REPT(" ",SOURCE!$Y$2-LEN(SOURCE!J547)), "")&amp;
" | "&amp; IF(SOURCE!$X$2-LEN(SOURCE!I547) &gt;= 0, REPT(" ",SOURCE!$X$2-LEN(SOURCE!I547)), "")&amp;
      SOURCE!K547&amp;      IF(SOURCE!$Y$2-LEN(SOURCE!K547) &gt;= 0, REPT(" ",SOURCE!$Z$2-LEN(SOURCE!K547)), "")&amp;
" | "&amp; SOURCE!L547&amp;      IF(SOURCE!$AB$2-LEN(SOURCE!L547) &gt;= 0, REPT(" ",SOURCE!$AB$2-LEN(SOURCE!L547)), "")&amp;
" | "&amp; SOURCE!M547&amp;      IF(SOURCE!$AC$2-LEN(SOURCE!M547) &gt;= 0, REPT(" ",SOURCE!$AC$2-LEN(SOURCE!M547)),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133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IF(SOURCE!$R$2-LEN(SOURCE!C548) &gt;= 0, REPT(" ",SOURCE!$R$2-LEN(SOURCE!C548)), "")&amp;
      SOURCE!D548&amp;", "&amp; IF(SOURCE!$S$2-LEN(SOURCE!D548) &gt;= 0, REPT(" ",SOURCE!$S$2-LEN(SOURCE!D548)), "")&amp;
      SOURCE!E548&amp;", "&amp; IF(SOURCE!$T$2-LEN(SOURCE!E548) &gt;=0, REPT(" ",SOURCE!$T$2-LEN(SOURCE!E548)), "")&amp;
      SOURCE!F548&amp;", "&amp; IF(SOURCE!$U$2-LEN(SOURCE!F548) &gt;= 0, REPT(" ",SOURCE!$U$2-LEN(SOURCE!F548)+2), "")&amp;"("&amp;
      SUBSTITUTE(TEXT(SOURCE!G548,"??0"),"  ","")&amp;" &lt;&lt; TAM_MAX_BITS) |"&amp; IF(SOURCE!$V$2-3 &gt;= 0, REPT(" ",MAX(1,SOURCE!$V$2-5+4+1-1-LEN(  IF(ISTEXT(SOURCE!H548),SOURCE!H548,  SUBSTITUTE(SUBSTITUTE(TEXT(SOURCE!H548,"????0"),"  ","")," ",""))   ))), "")&amp;
       IF(ISTEXT(SOURCE!H548),SOURCE!H548, SUBSTITUTE(SUBSTITUTE(TEXT(SOURCE!H548,"????0"),"  ","")," ",""))   &amp;","&amp; IF(SOURCE!$W$2-3 &gt;= 0, REPT(" ",SOURCE!$W$2-3-5), "")&amp;
      SOURCE!I548&amp;
" | "&amp; IF(SOURCE!$X$2-LEN(SOURCE!I548) &gt;= 0, REPT(" ",SOURCE!$X$2-LEN(SOURCE!I548)), "")&amp;
      SOURCE!J548&amp;      IF(SOURCE!$Y$2-LEN(SOURCE!J548) &gt;= 0, REPT(" ",SOURCE!$Y$2-LEN(SOURCE!J548)), "")&amp;
" | "&amp; IF(SOURCE!$X$2-LEN(SOURCE!I548) &gt;= 0, REPT(" ",SOURCE!$X$2-LEN(SOURCE!I548)), "")&amp;
      SOURCE!K548&amp;      IF(SOURCE!$Y$2-LEN(SOURCE!K548) &gt;= 0, REPT(" ",SOURCE!$Z$2-LEN(SOURCE!K548)), "")&amp;
" | "&amp; SOURCE!L548&amp;      IF(SOURCE!$AB$2-LEN(SOURCE!L548) &gt;= 0, REPT(" ",SOURCE!$AB$2-LEN(SOURCE!L548)), "")&amp;
" | "&amp; SOURCE!M548&amp;      IF(SOURCE!$AC$2-LEN(SOURCE!M548) &gt;= 0, REPT(" ",SOURCE!$AC$2-LEN(SOURCE!M548)), "")&amp;
      "},"&amp;IF(SOURCE!O548&lt;&gt;"",""&amp;SOURCE!O548,"")
 )
)
)</f>
        <v/>
      </c>
    </row>
    <row r="549" spans="1:1">
      <c r="A549" s="133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IF(SOURCE!$R$2-LEN(SOURCE!C549) &gt;= 0, REPT(" ",SOURCE!$R$2-LEN(SOURCE!C549)), "")&amp;
      SOURCE!D549&amp;", "&amp; IF(SOURCE!$S$2-LEN(SOURCE!D549) &gt;= 0, REPT(" ",SOURCE!$S$2-LEN(SOURCE!D549)), "")&amp;
      SOURCE!E549&amp;", "&amp; IF(SOURCE!$T$2-LEN(SOURCE!E549) &gt;=0, REPT(" ",SOURCE!$T$2-LEN(SOURCE!E549)), "")&amp;
      SOURCE!F549&amp;", "&amp; IF(SOURCE!$U$2-LEN(SOURCE!F549) &gt;= 0, REPT(" ",SOURCE!$U$2-LEN(SOURCE!F549)+2), "")&amp;"("&amp;
      SUBSTITUTE(TEXT(SOURCE!G549,"??0"),"  ","")&amp;" &lt;&lt; TAM_MAX_BITS) |"&amp; IF(SOURCE!$V$2-3 &gt;= 0, REPT(" ",MAX(1,SOURCE!$V$2-5+4+1-1-LEN(  IF(ISTEXT(SOURCE!H549),SOURCE!H549,  SUBSTITUTE(SUBSTITUTE(TEXT(SOURCE!H549,"????0"),"  ","")," ",""))   ))), "")&amp;
       IF(ISTEXT(SOURCE!H549),SOURCE!H549, SUBSTITUTE(SUBSTITUTE(TEXT(SOURCE!H549,"????0"),"  ","")," ",""))   &amp;","&amp; IF(SOURCE!$W$2-3 &gt;= 0, REPT(" ",SOURCE!$W$2-3-5), "")&amp;
      SOURCE!I549&amp;
" | "&amp; IF(SOURCE!$X$2-LEN(SOURCE!I549) &gt;= 0, REPT(" ",SOURCE!$X$2-LEN(SOURCE!I549)), "")&amp;
      SOURCE!J549&amp;      IF(SOURCE!$Y$2-LEN(SOURCE!J549) &gt;= 0, REPT(" ",SOURCE!$Y$2-LEN(SOURCE!J549)), "")&amp;
" | "&amp; IF(SOURCE!$X$2-LEN(SOURCE!I549) &gt;= 0, REPT(" ",SOURCE!$X$2-LEN(SOURCE!I549)), "")&amp;
      SOURCE!K549&amp;      IF(SOURCE!$Y$2-LEN(SOURCE!K549) &gt;= 0, REPT(" ",SOURCE!$Z$2-LEN(SOURCE!K549)), "")&amp;
" | "&amp; SOURCE!L549&amp;      IF(SOURCE!$AB$2-LEN(SOURCE!L549) &gt;= 0, REPT(" ",SOURCE!$AB$2-LEN(SOURCE!L549)), "")&amp;
" | "&amp; SOURCE!M549&amp;      IF(SOURCE!$AC$2-LEN(SOURCE!M549) &gt;= 0, REPT(" ",SOURCE!$AC$2-LEN(SOURCE!M549)), "")&amp;
      "},"&amp;IF(SOURCE!O549&lt;&gt;"",""&amp;SOURCE!O549,"")
 )
)
)</f>
        <v/>
      </c>
    </row>
    <row r="550" spans="1:1">
      <c r="A550" s="133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IF(SOURCE!$R$2-LEN(SOURCE!C550) &gt;= 0, REPT(" ",SOURCE!$R$2-LEN(SOURCE!C550)), "")&amp;
      SOURCE!D550&amp;", "&amp; IF(SOURCE!$S$2-LEN(SOURCE!D550) &gt;= 0, REPT(" ",SOURCE!$S$2-LEN(SOURCE!D550)), "")&amp;
      SOURCE!E550&amp;", "&amp; IF(SOURCE!$T$2-LEN(SOURCE!E550) &gt;=0, REPT(" ",SOURCE!$T$2-LEN(SOURCE!E550)), "")&amp;
      SOURCE!F550&amp;", "&amp; IF(SOURCE!$U$2-LEN(SOURCE!F550) &gt;= 0, REPT(" ",SOURCE!$U$2-LEN(SOURCE!F550)+2), "")&amp;"("&amp;
      SUBSTITUTE(TEXT(SOURCE!G550,"??0"),"  ","")&amp;" &lt;&lt; TAM_MAX_BITS) |"&amp; IF(SOURCE!$V$2-3 &gt;= 0, REPT(" ",MAX(1,SOURCE!$V$2-5+4+1-1-LEN(  IF(ISTEXT(SOURCE!H550),SOURCE!H550,  SUBSTITUTE(SUBSTITUTE(TEXT(SOURCE!H550,"????0"),"  ","")," ",""))   ))), "")&amp;
       IF(ISTEXT(SOURCE!H550),SOURCE!H550, SUBSTITUTE(SUBSTITUTE(TEXT(SOURCE!H550,"????0"),"  ","")," ",""))   &amp;","&amp; IF(SOURCE!$W$2-3 &gt;= 0, REPT(" ",SOURCE!$W$2-3-5), "")&amp;
      SOURCE!I550&amp;
" | "&amp; IF(SOURCE!$X$2-LEN(SOURCE!I550) &gt;= 0, REPT(" ",SOURCE!$X$2-LEN(SOURCE!I550)), "")&amp;
      SOURCE!J550&amp;      IF(SOURCE!$Y$2-LEN(SOURCE!J550) &gt;= 0, REPT(" ",SOURCE!$Y$2-LEN(SOURCE!J550)), "")&amp;
" | "&amp; IF(SOURCE!$X$2-LEN(SOURCE!I550) &gt;= 0, REPT(" ",SOURCE!$X$2-LEN(SOURCE!I550)), "")&amp;
      SOURCE!K550&amp;      IF(SOURCE!$Y$2-LEN(SOURCE!K550) &gt;= 0, REPT(" ",SOURCE!$Z$2-LEN(SOURCE!K550)), "")&amp;
" | "&amp; SOURCE!L550&amp;      IF(SOURCE!$AB$2-LEN(SOURCE!L550) &gt;= 0, REPT(" ",SOURCE!$AB$2-LEN(SOURCE!L550)), "")&amp;
" | "&amp; SOURCE!M550&amp;      IF(SOURCE!$AC$2-LEN(SOURCE!M550) &gt;= 0, REPT(" ",SOURCE!$AC$2-LEN(SOURCE!M550)), "")&amp;
      "},"&amp;IF(SOURCE!O550&lt;&gt;"",""&amp;SOURCE!O550,"")
 )
)
)</f>
        <v>// Bufferized items</v>
      </c>
    </row>
    <row r="551" spans="1:1">
      <c r="A551" s="133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IF(SOURCE!$R$2-LEN(SOURCE!C551) &gt;= 0, REPT(" ",SOURCE!$R$2-LEN(SOURCE!C551)), "")&amp;
      SOURCE!D551&amp;", "&amp; IF(SOURCE!$S$2-LEN(SOURCE!D551) &gt;= 0, REPT(" ",SOURCE!$S$2-LEN(SOURCE!D551)), "")&amp;
      SOURCE!E551&amp;", "&amp; IF(SOURCE!$T$2-LEN(SOURCE!E551) &gt;=0, REPT(" ",SOURCE!$T$2-LEN(SOURCE!E551)), "")&amp;
      SOURCE!F551&amp;", "&amp; IF(SOURCE!$U$2-LEN(SOURCE!F551) &gt;= 0, REPT(" ",SOURCE!$U$2-LEN(SOURCE!F551)+2), "")&amp;"("&amp;
      SUBSTITUTE(TEXT(SOURCE!G551,"??0"),"  ","")&amp;" &lt;&lt; TAM_MAX_BITS) |"&amp; IF(SOURCE!$V$2-3 &gt;= 0, REPT(" ",MAX(1,SOURCE!$V$2-5+4+1-1-LEN(  IF(ISTEXT(SOURCE!H551),SOURCE!H551,  SUBSTITUTE(SUBSTITUTE(TEXT(SOURCE!H551,"????0"),"  ","")," ",""))   ))), "")&amp;
       IF(ISTEXT(SOURCE!H551),SOURCE!H551, SUBSTITUTE(SUBSTITUTE(TEXT(SOURCE!H551,"????0"),"  ","")," ",""))   &amp;","&amp; IF(SOURCE!$W$2-3 &gt;= 0, REPT(" ",SOURCE!$W$2-3-5), "")&amp;
      SOURCE!I551&amp;
" | "&amp; IF(SOURCE!$X$2-LEN(SOURCE!I551) &gt;= 0, REPT(" ",SOURCE!$X$2-LEN(SOURCE!I551)), "")&amp;
      SOURCE!J551&amp;      IF(SOURCE!$Y$2-LEN(SOURCE!J551) &gt;= 0, REPT(" ",SOURCE!$Y$2-LEN(SOURCE!J551)), "")&amp;
" | "&amp; IF(SOURCE!$X$2-LEN(SOURCE!I551) &gt;= 0, REPT(" ",SOURCE!$X$2-LEN(SOURCE!I551)), "")&amp;
      SOURCE!K551&amp;      IF(SOURCE!$Y$2-LEN(SOURCE!K551) &gt;= 0, REPT(" ",SOURCE!$Z$2-LEN(SOURCE!K551)), "")&amp;
" | "&amp; SOURCE!L551&amp;      IF(SOURCE!$AB$2-LEN(SOURCE!L551) &gt;= 0, REPT(" ",SOURCE!$AB$2-LEN(SOURCE!L551)), "")&amp;
" | "&amp; SOURCE!M551&amp;      IF(SOURCE!$AC$2-LEN(SOURCE!M551) &gt;= 0, REPT(" ",SOURCE!$AC$2-LEN(SOURCE!M551)),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133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IF(SOURCE!$R$2-LEN(SOURCE!C552) &gt;= 0, REPT(" ",SOURCE!$R$2-LEN(SOURCE!C552)), "")&amp;
      SOURCE!D552&amp;", "&amp; IF(SOURCE!$S$2-LEN(SOURCE!D552) &gt;= 0, REPT(" ",SOURCE!$S$2-LEN(SOURCE!D552)), "")&amp;
      SOURCE!E552&amp;", "&amp; IF(SOURCE!$T$2-LEN(SOURCE!E552) &gt;=0, REPT(" ",SOURCE!$T$2-LEN(SOURCE!E552)), "")&amp;
      SOURCE!F552&amp;", "&amp; IF(SOURCE!$U$2-LEN(SOURCE!F552) &gt;= 0, REPT(" ",SOURCE!$U$2-LEN(SOURCE!F552)+2), "")&amp;"("&amp;
      SUBSTITUTE(TEXT(SOURCE!G552,"??0"),"  ","")&amp;" &lt;&lt; TAM_MAX_BITS) |"&amp; IF(SOURCE!$V$2-3 &gt;= 0, REPT(" ",MAX(1,SOURCE!$V$2-5+4+1-1-LEN(  IF(ISTEXT(SOURCE!H552),SOURCE!H552,  SUBSTITUTE(SUBSTITUTE(TEXT(SOURCE!H552,"????0"),"  ","")," ",""))   ))), "")&amp;
       IF(ISTEXT(SOURCE!H552),SOURCE!H552, SUBSTITUTE(SUBSTITUTE(TEXT(SOURCE!H552,"????0"),"  ","")," ",""))   &amp;","&amp; IF(SOURCE!$W$2-3 &gt;= 0, REPT(" ",SOURCE!$W$2-3-5), "")&amp;
      SOURCE!I552&amp;
" | "&amp; IF(SOURCE!$X$2-LEN(SOURCE!I552) &gt;= 0, REPT(" ",SOURCE!$X$2-LEN(SOURCE!I552)), "")&amp;
      SOURCE!J552&amp;      IF(SOURCE!$Y$2-LEN(SOURCE!J552) &gt;= 0, REPT(" ",SOURCE!$Y$2-LEN(SOURCE!J552)), "")&amp;
" | "&amp; IF(SOURCE!$X$2-LEN(SOURCE!I552) &gt;= 0, REPT(" ",SOURCE!$X$2-LEN(SOURCE!I552)), "")&amp;
      SOURCE!K552&amp;      IF(SOURCE!$Y$2-LEN(SOURCE!K552) &gt;= 0, REPT(" ",SOURCE!$Z$2-LEN(SOURCE!K552)), "")&amp;
" | "&amp; SOURCE!L552&amp;      IF(SOURCE!$AB$2-LEN(SOURCE!L552) &gt;= 0, REPT(" ",SOURCE!$AB$2-LEN(SOURCE!L552)), "")&amp;
" | "&amp; SOURCE!M552&amp;      IF(SOURCE!$AC$2-LEN(SOURCE!M552) &gt;= 0, REPT(" ",SOURCE!$AC$2-LEN(SOURCE!M552)),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133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IF(SOURCE!$R$2-LEN(SOURCE!C553) &gt;= 0, REPT(" ",SOURCE!$R$2-LEN(SOURCE!C553)), "")&amp;
      SOURCE!D553&amp;", "&amp; IF(SOURCE!$S$2-LEN(SOURCE!D553) &gt;= 0, REPT(" ",SOURCE!$S$2-LEN(SOURCE!D553)), "")&amp;
      SOURCE!E553&amp;", "&amp; IF(SOURCE!$T$2-LEN(SOURCE!E553) &gt;=0, REPT(" ",SOURCE!$T$2-LEN(SOURCE!E553)), "")&amp;
      SOURCE!F553&amp;", "&amp; IF(SOURCE!$U$2-LEN(SOURCE!F553) &gt;= 0, REPT(" ",SOURCE!$U$2-LEN(SOURCE!F553)+2), "")&amp;"("&amp;
      SUBSTITUTE(TEXT(SOURCE!G553,"??0"),"  ","")&amp;" &lt;&lt; TAM_MAX_BITS) |"&amp; IF(SOURCE!$V$2-3 &gt;= 0, REPT(" ",MAX(1,SOURCE!$V$2-5+4+1-1-LEN(  IF(ISTEXT(SOURCE!H553),SOURCE!H553,  SUBSTITUTE(SUBSTITUTE(TEXT(SOURCE!H553,"????0"),"  ","")," ",""))   ))), "")&amp;
       IF(ISTEXT(SOURCE!H553),SOURCE!H553, SUBSTITUTE(SUBSTITUTE(TEXT(SOURCE!H553,"????0"),"  ","")," ",""))   &amp;","&amp; IF(SOURCE!$W$2-3 &gt;= 0, REPT(" ",SOURCE!$W$2-3-5), "")&amp;
      SOURCE!I553&amp;
" | "&amp; IF(SOURCE!$X$2-LEN(SOURCE!I553) &gt;= 0, REPT(" ",SOURCE!$X$2-LEN(SOURCE!I553)), "")&amp;
      SOURCE!J553&amp;      IF(SOURCE!$Y$2-LEN(SOURCE!J553) &gt;= 0, REPT(" ",SOURCE!$Y$2-LEN(SOURCE!J553)), "")&amp;
" | "&amp; IF(SOURCE!$X$2-LEN(SOURCE!I553) &gt;= 0, REPT(" ",SOURCE!$X$2-LEN(SOURCE!I553)), "")&amp;
      SOURCE!K553&amp;      IF(SOURCE!$Y$2-LEN(SOURCE!K553) &gt;= 0, REPT(" ",SOURCE!$Z$2-LEN(SOURCE!K553)), "")&amp;
" | "&amp; SOURCE!L553&amp;      IF(SOURCE!$AB$2-LEN(SOURCE!L553) &gt;= 0, REPT(" ",SOURCE!$AB$2-LEN(SOURCE!L553)), "")&amp;
" | "&amp; SOURCE!M553&amp;      IF(SOURCE!$AC$2-LEN(SOURCE!M553) &gt;= 0, REPT(" ",SOURCE!$AC$2-LEN(SOURCE!M553)),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133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IF(SOURCE!$R$2-LEN(SOURCE!C554) &gt;= 0, REPT(" ",SOURCE!$R$2-LEN(SOURCE!C554)), "")&amp;
      SOURCE!D554&amp;", "&amp; IF(SOURCE!$S$2-LEN(SOURCE!D554) &gt;= 0, REPT(" ",SOURCE!$S$2-LEN(SOURCE!D554)), "")&amp;
      SOURCE!E554&amp;", "&amp; IF(SOURCE!$T$2-LEN(SOURCE!E554) &gt;=0, REPT(" ",SOURCE!$T$2-LEN(SOURCE!E554)), "")&amp;
      SOURCE!F554&amp;", "&amp; IF(SOURCE!$U$2-LEN(SOURCE!F554) &gt;= 0, REPT(" ",SOURCE!$U$2-LEN(SOURCE!F554)+2), "")&amp;"("&amp;
      SUBSTITUTE(TEXT(SOURCE!G554,"??0"),"  ","")&amp;" &lt;&lt; TAM_MAX_BITS) |"&amp; IF(SOURCE!$V$2-3 &gt;= 0, REPT(" ",MAX(1,SOURCE!$V$2-5+4+1-1-LEN(  IF(ISTEXT(SOURCE!H554),SOURCE!H554,  SUBSTITUTE(SUBSTITUTE(TEXT(SOURCE!H554,"????0"),"  ","")," ",""))   ))), "")&amp;
       IF(ISTEXT(SOURCE!H554),SOURCE!H554, SUBSTITUTE(SUBSTITUTE(TEXT(SOURCE!H554,"????0"),"  ","")," ",""))   &amp;","&amp; IF(SOURCE!$W$2-3 &gt;= 0, REPT(" ",SOURCE!$W$2-3-5), "")&amp;
      SOURCE!I554&amp;
" | "&amp; IF(SOURCE!$X$2-LEN(SOURCE!I554) &gt;= 0, REPT(" ",SOURCE!$X$2-LEN(SOURCE!I554)), "")&amp;
      SOURCE!J554&amp;      IF(SOURCE!$Y$2-LEN(SOURCE!J554) &gt;= 0, REPT(" ",SOURCE!$Y$2-LEN(SOURCE!J554)), "")&amp;
" | "&amp; IF(SOURCE!$X$2-LEN(SOURCE!I554) &gt;= 0, REPT(" ",SOURCE!$X$2-LEN(SOURCE!I554)), "")&amp;
      SOURCE!K554&amp;      IF(SOURCE!$Y$2-LEN(SOURCE!K554) &gt;= 0, REPT(" ",SOURCE!$Z$2-LEN(SOURCE!K554)), "")&amp;
" | "&amp; SOURCE!L554&amp;      IF(SOURCE!$AB$2-LEN(SOURCE!L554) &gt;= 0, REPT(" ",SOURCE!$AB$2-LEN(SOURCE!L554)), "")&amp;
" | "&amp; SOURCE!M554&amp;      IF(SOURCE!$AC$2-LEN(SOURCE!M554) &gt;= 0, REPT(" ",SOURCE!$AC$2-LEN(SOURCE!M554)),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133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IF(SOURCE!$R$2-LEN(SOURCE!C555) &gt;= 0, REPT(" ",SOURCE!$R$2-LEN(SOURCE!C555)), "")&amp;
      SOURCE!D555&amp;", "&amp; IF(SOURCE!$S$2-LEN(SOURCE!D555) &gt;= 0, REPT(" ",SOURCE!$S$2-LEN(SOURCE!D555)), "")&amp;
      SOURCE!E555&amp;", "&amp; IF(SOURCE!$T$2-LEN(SOURCE!E555) &gt;=0, REPT(" ",SOURCE!$T$2-LEN(SOURCE!E555)), "")&amp;
      SOURCE!F555&amp;", "&amp; IF(SOURCE!$U$2-LEN(SOURCE!F555) &gt;= 0, REPT(" ",SOURCE!$U$2-LEN(SOURCE!F555)+2), "")&amp;"("&amp;
      SUBSTITUTE(TEXT(SOURCE!G555,"??0"),"  ","")&amp;" &lt;&lt; TAM_MAX_BITS) |"&amp; IF(SOURCE!$V$2-3 &gt;= 0, REPT(" ",MAX(1,SOURCE!$V$2-5+4+1-1-LEN(  IF(ISTEXT(SOURCE!H555),SOURCE!H555,  SUBSTITUTE(SUBSTITUTE(TEXT(SOURCE!H555,"????0"),"  ","")," ",""))   ))), "")&amp;
       IF(ISTEXT(SOURCE!H555),SOURCE!H555, SUBSTITUTE(SUBSTITUTE(TEXT(SOURCE!H555,"????0"),"  ","")," ",""))   &amp;","&amp; IF(SOURCE!$W$2-3 &gt;= 0, REPT(" ",SOURCE!$W$2-3-5), "")&amp;
      SOURCE!I555&amp;
" | "&amp; IF(SOURCE!$X$2-LEN(SOURCE!I555) &gt;= 0, REPT(" ",SOURCE!$X$2-LEN(SOURCE!I555)), "")&amp;
      SOURCE!J555&amp;      IF(SOURCE!$Y$2-LEN(SOURCE!J555) &gt;= 0, REPT(" ",SOURCE!$Y$2-LEN(SOURCE!J555)), "")&amp;
" | "&amp; IF(SOURCE!$X$2-LEN(SOURCE!I555) &gt;= 0, REPT(" ",SOURCE!$X$2-LEN(SOURCE!I555)), "")&amp;
      SOURCE!K555&amp;      IF(SOURCE!$Y$2-LEN(SOURCE!K555) &gt;= 0, REPT(" ",SOURCE!$Z$2-LEN(SOURCE!K555)), "")&amp;
" | "&amp; SOURCE!L555&amp;      IF(SOURCE!$AB$2-LEN(SOURCE!L555) &gt;= 0, REPT(" ",SOURCE!$AB$2-LEN(SOURCE!L555)), "")&amp;
" | "&amp; SOURCE!M555&amp;      IF(SOURCE!$AC$2-LEN(SOURCE!M555) &gt;= 0, REPT(" ",SOURCE!$AC$2-LEN(SOURCE!M555)),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133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IF(SOURCE!$R$2-LEN(SOURCE!C556) &gt;= 0, REPT(" ",SOURCE!$R$2-LEN(SOURCE!C556)), "")&amp;
      SOURCE!D556&amp;", "&amp; IF(SOURCE!$S$2-LEN(SOURCE!D556) &gt;= 0, REPT(" ",SOURCE!$S$2-LEN(SOURCE!D556)), "")&amp;
      SOURCE!E556&amp;", "&amp; IF(SOURCE!$T$2-LEN(SOURCE!E556) &gt;=0, REPT(" ",SOURCE!$T$2-LEN(SOURCE!E556)), "")&amp;
      SOURCE!F556&amp;", "&amp; IF(SOURCE!$U$2-LEN(SOURCE!F556) &gt;= 0, REPT(" ",SOURCE!$U$2-LEN(SOURCE!F556)+2), "")&amp;"("&amp;
      SUBSTITUTE(TEXT(SOURCE!G556,"??0"),"  ","")&amp;" &lt;&lt; TAM_MAX_BITS) |"&amp; IF(SOURCE!$V$2-3 &gt;= 0, REPT(" ",MAX(1,SOURCE!$V$2-5+4+1-1-LEN(  IF(ISTEXT(SOURCE!H556),SOURCE!H556,  SUBSTITUTE(SUBSTITUTE(TEXT(SOURCE!H556,"????0"),"  ","")," ",""))   ))), "")&amp;
       IF(ISTEXT(SOURCE!H556),SOURCE!H556, SUBSTITUTE(SUBSTITUTE(TEXT(SOURCE!H556,"????0"),"  ","")," ",""))   &amp;","&amp; IF(SOURCE!$W$2-3 &gt;= 0, REPT(" ",SOURCE!$W$2-3-5), "")&amp;
      SOURCE!I556&amp;
" | "&amp; IF(SOURCE!$X$2-LEN(SOURCE!I556) &gt;= 0, REPT(" ",SOURCE!$X$2-LEN(SOURCE!I556)), "")&amp;
      SOURCE!J556&amp;      IF(SOURCE!$Y$2-LEN(SOURCE!J556) &gt;= 0, REPT(" ",SOURCE!$Y$2-LEN(SOURCE!J556)), "")&amp;
" | "&amp; IF(SOURCE!$X$2-LEN(SOURCE!I556) &gt;= 0, REPT(" ",SOURCE!$X$2-LEN(SOURCE!I556)), "")&amp;
      SOURCE!K556&amp;      IF(SOURCE!$Y$2-LEN(SOURCE!K556) &gt;= 0, REPT(" ",SOURCE!$Z$2-LEN(SOURCE!K556)), "")&amp;
" | "&amp; SOURCE!L556&amp;      IF(SOURCE!$AB$2-LEN(SOURCE!L556) &gt;= 0, REPT(" ",SOURCE!$AB$2-LEN(SOURCE!L556)), "")&amp;
" | "&amp; SOURCE!M556&amp;      IF(SOURCE!$AC$2-LEN(SOURCE!M556) &gt;= 0, REPT(" ",SOURCE!$AC$2-LEN(SOURCE!M556)),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133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IF(SOURCE!$R$2-LEN(SOURCE!C557) &gt;= 0, REPT(" ",SOURCE!$R$2-LEN(SOURCE!C557)), "")&amp;
      SOURCE!D557&amp;", "&amp; IF(SOURCE!$S$2-LEN(SOURCE!D557) &gt;= 0, REPT(" ",SOURCE!$S$2-LEN(SOURCE!D557)), "")&amp;
      SOURCE!E557&amp;", "&amp; IF(SOURCE!$T$2-LEN(SOURCE!E557) &gt;=0, REPT(" ",SOURCE!$T$2-LEN(SOURCE!E557)), "")&amp;
      SOURCE!F557&amp;", "&amp; IF(SOURCE!$U$2-LEN(SOURCE!F557) &gt;= 0, REPT(" ",SOURCE!$U$2-LEN(SOURCE!F557)+2), "")&amp;"("&amp;
      SUBSTITUTE(TEXT(SOURCE!G557,"??0"),"  ","")&amp;" &lt;&lt; TAM_MAX_BITS) |"&amp; IF(SOURCE!$V$2-3 &gt;= 0, REPT(" ",MAX(1,SOURCE!$V$2-5+4+1-1-LEN(  IF(ISTEXT(SOURCE!H557),SOURCE!H557,  SUBSTITUTE(SUBSTITUTE(TEXT(SOURCE!H557,"????0"),"  ","")," ",""))   ))), "")&amp;
       IF(ISTEXT(SOURCE!H557),SOURCE!H557, SUBSTITUTE(SUBSTITUTE(TEXT(SOURCE!H557,"????0"),"  ","")," ",""))   &amp;","&amp; IF(SOURCE!$W$2-3 &gt;= 0, REPT(" ",SOURCE!$W$2-3-5), "")&amp;
      SOURCE!I557&amp;
" | "&amp; IF(SOURCE!$X$2-LEN(SOURCE!I557) &gt;= 0, REPT(" ",SOURCE!$X$2-LEN(SOURCE!I557)), "")&amp;
      SOURCE!J557&amp;      IF(SOURCE!$Y$2-LEN(SOURCE!J557) &gt;= 0, REPT(" ",SOURCE!$Y$2-LEN(SOURCE!J557)), "")&amp;
" | "&amp; IF(SOURCE!$X$2-LEN(SOURCE!I557) &gt;= 0, REPT(" ",SOURCE!$X$2-LEN(SOURCE!I557)), "")&amp;
      SOURCE!K557&amp;      IF(SOURCE!$Y$2-LEN(SOURCE!K557) &gt;= 0, REPT(" ",SOURCE!$Z$2-LEN(SOURCE!K557)), "")&amp;
" | "&amp; SOURCE!L557&amp;      IF(SOURCE!$AB$2-LEN(SOURCE!L557) &gt;= 0, REPT(" ",SOURCE!$AB$2-LEN(SOURCE!L557)), "")&amp;
" | "&amp; SOURCE!M557&amp;      IF(SOURCE!$AC$2-LEN(SOURCE!M557) &gt;= 0, REPT(" ",SOURCE!$AC$2-LEN(SOURCE!M557)),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133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IF(SOURCE!$R$2-LEN(SOURCE!C558) &gt;= 0, REPT(" ",SOURCE!$R$2-LEN(SOURCE!C558)), "")&amp;
      SOURCE!D558&amp;", "&amp; IF(SOURCE!$S$2-LEN(SOURCE!D558) &gt;= 0, REPT(" ",SOURCE!$S$2-LEN(SOURCE!D558)), "")&amp;
      SOURCE!E558&amp;", "&amp; IF(SOURCE!$T$2-LEN(SOURCE!E558) &gt;=0, REPT(" ",SOURCE!$T$2-LEN(SOURCE!E558)), "")&amp;
      SOURCE!F558&amp;", "&amp; IF(SOURCE!$U$2-LEN(SOURCE!F558) &gt;= 0, REPT(" ",SOURCE!$U$2-LEN(SOURCE!F558)+2), "")&amp;"("&amp;
      SUBSTITUTE(TEXT(SOURCE!G558,"??0"),"  ","")&amp;" &lt;&lt; TAM_MAX_BITS) |"&amp; IF(SOURCE!$V$2-3 &gt;= 0, REPT(" ",MAX(1,SOURCE!$V$2-5+4+1-1-LEN(  IF(ISTEXT(SOURCE!H558),SOURCE!H558,  SUBSTITUTE(SUBSTITUTE(TEXT(SOURCE!H558,"????0"),"  ","")," ",""))   ))), "")&amp;
       IF(ISTEXT(SOURCE!H558),SOURCE!H558, SUBSTITUTE(SUBSTITUTE(TEXT(SOURCE!H558,"????0"),"  ","")," ",""))   &amp;","&amp; IF(SOURCE!$W$2-3 &gt;= 0, REPT(" ",SOURCE!$W$2-3-5), "")&amp;
      SOURCE!I558&amp;
" | "&amp; IF(SOURCE!$X$2-LEN(SOURCE!I558) &gt;= 0, REPT(" ",SOURCE!$X$2-LEN(SOURCE!I558)), "")&amp;
      SOURCE!J558&amp;      IF(SOURCE!$Y$2-LEN(SOURCE!J558) &gt;= 0, REPT(" ",SOURCE!$Y$2-LEN(SOURCE!J558)), "")&amp;
" | "&amp; IF(SOURCE!$X$2-LEN(SOURCE!I558) &gt;= 0, REPT(" ",SOURCE!$X$2-LEN(SOURCE!I558)), "")&amp;
      SOURCE!K558&amp;      IF(SOURCE!$Y$2-LEN(SOURCE!K558) &gt;= 0, REPT(" ",SOURCE!$Z$2-LEN(SOURCE!K558)), "")&amp;
" | "&amp; SOURCE!L558&amp;      IF(SOURCE!$AB$2-LEN(SOURCE!L558) &gt;= 0, REPT(" ",SOURCE!$AB$2-LEN(SOURCE!L558)), "")&amp;
" | "&amp; SOURCE!M558&amp;      IF(SOURCE!$AC$2-LEN(SOURCE!M558) &gt;= 0, REPT(" ",SOURCE!$AC$2-LEN(SOURCE!M558)),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133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IF(SOURCE!$R$2-LEN(SOURCE!C559) &gt;= 0, REPT(" ",SOURCE!$R$2-LEN(SOURCE!C559)), "")&amp;
      SOURCE!D559&amp;", "&amp; IF(SOURCE!$S$2-LEN(SOURCE!D559) &gt;= 0, REPT(" ",SOURCE!$S$2-LEN(SOURCE!D559)), "")&amp;
      SOURCE!E559&amp;", "&amp; IF(SOURCE!$T$2-LEN(SOURCE!E559) &gt;=0, REPT(" ",SOURCE!$T$2-LEN(SOURCE!E559)), "")&amp;
      SOURCE!F559&amp;", "&amp; IF(SOURCE!$U$2-LEN(SOURCE!F559) &gt;= 0, REPT(" ",SOURCE!$U$2-LEN(SOURCE!F559)+2), "")&amp;"("&amp;
      SUBSTITUTE(TEXT(SOURCE!G559,"??0"),"  ","")&amp;" &lt;&lt; TAM_MAX_BITS) |"&amp; IF(SOURCE!$V$2-3 &gt;= 0, REPT(" ",MAX(1,SOURCE!$V$2-5+4+1-1-LEN(  IF(ISTEXT(SOURCE!H559),SOURCE!H559,  SUBSTITUTE(SUBSTITUTE(TEXT(SOURCE!H559,"????0"),"  ","")," ",""))   ))), "")&amp;
       IF(ISTEXT(SOURCE!H559),SOURCE!H559, SUBSTITUTE(SUBSTITUTE(TEXT(SOURCE!H559,"????0"),"  ","")," ",""))   &amp;","&amp; IF(SOURCE!$W$2-3 &gt;= 0, REPT(" ",SOURCE!$W$2-3-5), "")&amp;
      SOURCE!I559&amp;
" | "&amp; IF(SOURCE!$X$2-LEN(SOURCE!I559) &gt;= 0, REPT(" ",SOURCE!$X$2-LEN(SOURCE!I559)), "")&amp;
      SOURCE!J559&amp;      IF(SOURCE!$Y$2-LEN(SOURCE!J559) &gt;= 0, REPT(" ",SOURCE!$Y$2-LEN(SOURCE!J559)), "")&amp;
" | "&amp; IF(SOURCE!$X$2-LEN(SOURCE!I559) &gt;= 0, REPT(" ",SOURCE!$X$2-LEN(SOURCE!I559)), "")&amp;
      SOURCE!K559&amp;      IF(SOURCE!$Y$2-LEN(SOURCE!K559) &gt;= 0, REPT(" ",SOURCE!$Z$2-LEN(SOURCE!K559)), "")&amp;
" | "&amp; SOURCE!L559&amp;      IF(SOURCE!$AB$2-LEN(SOURCE!L559) &gt;= 0, REPT(" ",SOURCE!$AB$2-LEN(SOURCE!L559)), "")&amp;
" | "&amp; SOURCE!M559&amp;      IF(SOURCE!$AC$2-LEN(SOURCE!M559) &gt;= 0, REPT(" ",SOURCE!$AC$2-LEN(SOURCE!M559)),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133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IF(SOURCE!$R$2-LEN(SOURCE!C560) &gt;= 0, REPT(" ",SOURCE!$R$2-LEN(SOURCE!C560)), "")&amp;
      SOURCE!D560&amp;", "&amp; IF(SOURCE!$S$2-LEN(SOURCE!D560) &gt;= 0, REPT(" ",SOURCE!$S$2-LEN(SOURCE!D560)), "")&amp;
      SOURCE!E560&amp;", "&amp; IF(SOURCE!$T$2-LEN(SOURCE!E560) &gt;=0, REPT(" ",SOURCE!$T$2-LEN(SOURCE!E560)), "")&amp;
      SOURCE!F560&amp;", "&amp; IF(SOURCE!$U$2-LEN(SOURCE!F560) &gt;= 0, REPT(" ",SOURCE!$U$2-LEN(SOURCE!F560)+2), "")&amp;"("&amp;
      SUBSTITUTE(TEXT(SOURCE!G560,"??0"),"  ","")&amp;" &lt;&lt; TAM_MAX_BITS) |"&amp; IF(SOURCE!$V$2-3 &gt;= 0, REPT(" ",MAX(1,SOURCE!$V$2-5+4+1-1-LEN(  IF(ISTEXT(SOURCE!H560),SOURCE!H560,  SUBSTITUTE(SUBSTITUTE(TEXT(SOURCE!H560,"????0"),"  ","")," ",""))   ))), "")&amp;
       IF(ISTEXT(SOURCE!H560),SOURCE!H560, SUBSTITUTE(SUBSTITUTE(TEXT(SOURCE!H560,"????0"),"  ","")," ",""))   &amp;","&amp; IF(SOURCE!$W$2-3 &gt;= 0, REPT(" ",SOURCE!$W$2-3-5), "")&amp;
      SOURCE!I560&amp;
" | "&amp; IF(SOURCE!$X$2-LEN(SOURCE!I560) &gt;= 0, REPT(" ",SOURCE!$X$2-LEN(SOURCE!I560)), "")&amp;
      SOURCE!J560&amp;      IF(SOURCE!$Y$2-LEN(SOURCE!J560) &gt;= 0, REPT(" ",SOURCE!$Y$2-LEN(SOURCE!J560)), "")&amp;
" | "&amp; IF(SOURCE!$X$2-LEN(SOURCE!I560) &gt;= 0, REPT(" ",SOURCE!$X$2-LEN(SOURCE!I560)), "")&amp;
      SOURCE!K560&amp;      IF(SOURCE!$Y$2-LEN(SOURCE!K560) &gt;= 0, REPT(" ",SOURCE!$Z$2-LEN(SOURCE!K560)), "")&amp;
" | "&amp; SOURCE!L560&amp;      IF(SOURCE!$AB$2-LEN(SOURCE!L560) &gt;= 0, REPT(" ",SOURCE!$AB$2-LEN(SOURCE!L560)), "")&amp;
" | "&amp; SOURCE!M560&amp;      IF(SOURCE!$AC$2-LEN(SOURCE!M560) &gt;= 0, REPT(" ",SOURCE!$AC$2-LEN(SOURCE!M560)),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133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IF(SOURCE!$R$2-LEN(SOURCE!C561) &gt;= 0, REPT(" ",SOURCE!$R$2-LEN(SOURCE!C561)), "")&amp;
      SOURCE!D561&amp;", "&amp; IF(SOURCE!$S$2-LEN(SOURCE!D561) &gt;= 0, REPT(" ",SOURCE!$S$2-LEN(SOURCE!D561)), "")&amp;
      SOURCE!E561&amp;", "&amp; IF(SOURCE!$T$2-LEN(SOURCE!E561) &gt;=0, REPT(" ",SOURCE!$T$2-LEN(SOURCE!E561)), "")&amp;
      SOURCE!F561&amp;", "&amp; IF(SOURCE!$U$2-LEN(SOURCE!F561) &gt;= 0, REPT(" ",SOURCE!$U$2-LEN(SOURCE!F561)+2), "")&amp;"("&amp;
      SUBSTITUTE(TEXT(SOURCE!G561,"??0"),"  ","")&amp;" &lt;&lt; TAM_MAX_BITS) |"&amp; IF(SOURCE!$V$2-3 &gt;= 0, REPT(" ",MAX(1,SOURCE!$V$2-5+4+1-1-LEN(  IF(ISTEXT(SOURCE!H561),SOURCE!H561,  SUBSTITUTE(SUBSTITUTE(TEXT(SOURCE!H561,"????0"),"  ","")," ",""))   ))), "")&amp;
       IF(ISTEXT(SOURCE!H561),SOURCE!H561, SUBSTITUTE(SUBSTITUTE(TEXT(SOURCE!H561,"????0"),"  ","")," ",""))   &amp;","&amp; IF(SOURCE!$W$2-3 &gt;= 0, REPT(" ",SOURCE!$W$2-3-5), "")&amp;
      SOURCE!I561&amp;
" | "&amp; IF(SOURCE!$X$2-LEN(SOURCE!I561) &gt;= 0, REPT(" ",SOURCE!$X$2-LEN(SOURCE!I561)), "")&amp;
      SOURCE!J561&amp;      IF(SOURCE!$Y$2-LEN(SOURCE!J561) &gt;= 0, REPT(" ",SOURCE!$Y$2-LEN(SOURCE!J561)), "")&amp;
" | "&amp; IF(SOURCE!$X$2-LEN(SOURCE!I561) &gt;= 0, REPT(" ",SOURCE!$X$2-LEN(SOURCE!I561)), "")&amp;
      SOURCE!K561&amp;      IF(SOURCE!$Y$2-LEN(SOURCE!K561) &gt;= 0, REPT(" ",SOURCE!$Z$2-LEN(SOURCE!K561)), "")&amp;
" | "&amp; SOURCE!L561&amp;      IF(SOURCE!$AB$2-LEN(SOURCE!L561) &gt;= 0, REPT(" ",SOURCE!$AB$2-LEN(SOURCE!L561)), "")&amp;
" | "&amp; SOURCE!M561&amp;      IF(SOURCE!$AC$2-LEN(SOURCE!M561) &gt;= 0, REPT(" ",SOURCE!$AC$2-LEN(SOURCE!M561)),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133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IF(SOURCE!$R$2-LEN(SOURCE!C562) &gt;= 0, REPT(" ",SOURCE!$R$2-LEN(SOURCE!C562)), "")&amp;
      SOURCE!D562&amp;", "&amp; IF(SOURCE!$S$2-LEN(SOURCE!D562) &gt;= 0, REPT(" ",SOURCE!$S$2-LEN(SOURCE!D562)), "")&amp;
      SOURCE!E562&amp;", "&amp; IF(SOURCE!$T$2-LEN(SOURCE!E562) &gt;=0, REPT(" ",SOURCE!$T$2-LEN(SOURCE!E562)), "")&amp;
      SOURCE!F562&amp;", "&amp; IF(SOURCE!$U$2-LEN(SOURCE!F562) &gt;= 0, REPT(" ",SOURCE!$U$2-LEN(SOURCE!F562)+2), "")&amp;"("&amp;
      SUBSTITUTE(TEXT(SOURCE!G562,"??0"),"  ","")&amp;" &lt;&lt; TAM_MAX_BITS) |"&amp; IF(SOURCE!$V$2-3 &gt;= 0, REPT(" ",MAX(1,SOURCE!$V$2-5+4+1-1-LEN(  IF(ISTEXT(SOURCE!H562),SOURCE!H562,  SUBSTITUTE(SUBSTITUTE(TEXT(SOURCE!H562,"????0"),"  ","")," ",""))   ))), "")&amp;
       IF(ISTEXT(SOURCE!H562),SOURCE!H562, SUBSTITUTE(SUBSTITUTE(TEXT(SOURCE!H562,"????0"),"  ","")," ",""))   &amp;","&amp; IF(SOURCE!$W$2-3 &gt;= 0, REPT(" ",SOURCE!$W$2-3-5), "")&amp;
      SOURCE!I562&amp;
" | "&amp; IF(SOURCE!$X$2-LEN(SOURCE!I562) &gt;= 0, REPT(" ",SOURCE!$X$2-LEN(SOURCE!I562)), "")&amp;
      SOURCE!J562&amp;      IF(SOURCE!$Y$2-LEN(SOURCE!J562) &gt;= 0, REPT(" ",SOURCE!$Y$2-LEN(SOURCE!J562)), "")&amp;
" | "&amp; IF(SOURCE!$X$2-LEN(SOURCE!I562) &gt;= 0, REPT(" ",SOURCE!$X$2-LEN(SOURCE!I562)), "")&amp;
      SOURCE!K562&amp;      IF(SOURCE!$Y$2-LEN(SOURCE!K562) &gt;= 0, REPT(" ",SOURCE!$Z$2-LEN(SOURCE!K562)), "")&amp;
" | "&amp; SOURCE!L562&amp;      IF(SOURCE!$AB$2-LEN(SOURCE!L562) &gt;= 0, REPT(" ",SOURCE!$AB$2-LEN(SOURCE!L562)), "")&amp;
" | "&amp; SOURCE!M562&amp;      IF(SOURCE!$AC$2-LEN(SOURCE!M562) &gt;= 0, REPT(" ",SOURCE!$AC$2-LEN(SOURCE!M562)),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133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IF(SOURCE!$R$2-LEN(SOURCE!C563) &gt;= 0, REPT(" ",SOURCE!$R$2-LEN(SOURCE!C563)), "")&amp;
      SOURCE!D563&amp;", "&amp; IF(SOURCE!$S$2-LEN(SOURCE!D563) &gt;= 0, REPT(" ",SOURCE!$S$2-LEN(SOURCE!D563)), "")&amp;
      SOURCE!E563&amp;", "&amp; IF(SOURCE!$T$2-LEN(SOURCE!E563) &gt;=0, REPT(" ",SOURCE!$T$2-LEN(SOURCE!E563)), "")&amp;
      SOURCE!F563&amp;", "&amp; IF(SOURCE!$U$2-LEN(SOURCE!F563) &gt;= 0, REPT(" ",SOURCE!$U$2-LEN(SOURCE!F563)+2), "")&amp;"("&amp;
      SUBSTITUTE(TEXT(SOURCE!G563,"??0"),"  ","")&amp;" &lt;&lt; TAM_MAX_BITS) |"&amp; IF(SOURCE!$V$2-3 &gt;= 0, REPT(" ",MAX(1,SOURCE!$V$2-5+4+1-1-LEN(  IF(ISTEXT(SOURCE!H563),SOURCE!H563,  SUBSTITUTE(SUBSTITUTE(TEXT(SOURCE!H563,"????0"),"  ","")," ",""))   ))), "")&amp;
       IF(ISTEXT(SOURCE!H563),SOURCE!H563, SUBSTITUTE(SUBSTITUTE(TEXT(SOURCE!H563,"????0"),"  ","")," ",""))   &amp;","&amp; IF(SOURCE!$W$2-3 &gt;= 0, REPT(" ",SOURCE!$W$2-3-5), "")&amp;
      SOURCE!I563&amp;
" | "&amp; IF(SOURCE!$X$2-LEN(SOURCE!I563) &gt;= 0, REPT(" ",SOURCE!$X$2-LEN(SOURCE!I563)), "")&amp;
      SOURCE!J563&amp;      IF(SOURCE!$Y$2-LEN(SOURCE!J563) &gt;= 0, REPT(" ",SOURCE!$Y$2-LEN(SOURCE!J563)), "")&amp;
" | "&amp; IF(SOURCE!$X$2-LEN(SOURCE!I563) &gt;= 0, REPT(" ",SOURCE!$X$2-LEN(SOURCE!I563)), "")&amp;
      SOURCE!K563&amp;      IF(SOURCE!$Y$2-LEN(SOURCE!K563) &gt;= 0, REPT(" ",SOURCE!$Z$2-LEN(SOURCE!K563)), "")&amp;
" | "&amp; SOURCE!L563&amp;      IF(SOURCE!$AB$2-LEN(SOURCE!L563) &gt;= 0, REPT(" ",SOURCE!$AB$2-LEN(SOURCE!L563)), "")&amp;
" | "&amp; SOURCE!M563&amp;      IF(SOURCE!$AC$2-LEN(SOURCE!M563) &gt;= 0, REPT(" ",SOURCE!$AC$2-LEN(SOURCE!M563)),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133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IF(SOURCE!$R$2-LEN(SOURCE!C564) &gt;= 0, REPT(" ",SOURCE!$R$2-LEN(SOURCE!C564)), "")&amp;
      SOURCE!D564&amp;", "&amp; IF(SOURCE!$S$2-LEN(SOURCE!D564) &gt;= 0, REPT(" ",SOURCE!$S$2-LEN(SOURCE!D564)), "")&amp;
      SOURCE!E564&amp;", "&amp; IF(SOURCE!$T$2-LEN(SOURCE!E564) &gt;=0, REPT(" ",SOURCE!$T$2-LEN(SOURCE!E564)), "")&amp;
      SOURCE!F564&amp;", "&amp; IF(SOURCE!$U$2-LEN(SOURCE!F564) &gt;= 0, REPT(" ",SOURCE!$U$2-LEN(SOURCE!F564)+2), "")&amp;"("&amp;
      SUBSTITUTE(TEXT(SOURCE!G564,"??0"),"  ","")&amp;" &lt;&lt; TAM_MAX_BITS) |"&amp; IF(SOURCE!$V$2-3 &gt;= 0, REPT(" ",MAX(1,SOURCE!$V$2-5+4+1-1-LEN(  IF(ISTEXT(SOURCE!H564),SOURCE!H564,  SUBSTITUTE(SUBSTITUTE(TEXT(SOURCE!H564,"????0"),"  ","")," ",""))   ))), "")&amp;
       IF(ISTEXT(SOURCE!H564),SOURCE!H564, SUBSTITUTE(SUBSTITUTE(TEXT(SOURCE!H564,"????0"),"  ","")," ",""))   &amp;","&amp; IF(SOURCE!$W$2-3 &gt;= 0, REPT(" ",SOURCE!$W$2-3-5), "")&amp;
      SOURCE!I564&amp;
" | "&amp; IF(SOURCE!$X$2-LEN(SOURCE!I564) &gt;= 0, REPT(" ",SOURCE!$X$2-LEN(SOURCE!I564)), "")&amp;
      SOURCE!J564&amp;      IF(SOURCE!$Y$2-LEN(SOURCE!J564) &gt;= 0, REPT(" ",SOURCE!$Y$2-LEN(SOURCE!J564)), "")&amp;
" | "&amp; IF(SOURCE!$X$2-LEN(SOURCE!I564) &gt;= 0, REPT(" ",SOURCE!$X$2-LEN(SOURCE!I564)), "")&amp;
      SOURCE!K564&amp;      IF(SOURCE!$Y$2-LEN(SOURCE!K564) &gt;= 0, REPT(" ",SOURCE!$Z$2-LEN(SOURCE!K564)), "")&amp;
" | "&amp; SOURCE!L564&amp;      IF(SOURCE!$AB$2-LEN(SOURCE!L564) &gt;= 0, REPT(" ",SOURCE!$AB$2-LEN(SOURCE!L564)), "")&amp;
" | "&amp; SOURCE!M564&amp;      IF(SOURCE!$AC$2-LEN(SOURCE!M564) &gt;= 0, REPT(" ",SOURCE!$AC$2-LEN(SOURCE!M564)), "")&amp;
      "},"&amp;IF(SOURCE!O564&lt;&gt;"",""&amp;SOURCE!O564,"")
 )
)
)</f>
        <v>/*  540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65" spans="1:1">
      <c r="A565" s="133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IF(SOURCE!$R$2-LEN(SOURCE!C565) &gt;= 0, REPT(" ",SOURCE!$R$2-LEN(SOURCE!C565)), "")&amp;
      SOURCE!D565&amp;", "&amp; IF(SOURCE!$S$2-LEN(SOURCE!D565) &gt;= 0, REPT(" ",SOURCE!$S$2-LEN(SOURCE!D565)), "")&amp;
      SOURCE!E565&amp;", "&amp; IF(SOURCE!$T$2-LEN(SOURCE!E565) &gt;=0, REPT(" ",SOURCE!$T$2-LEN(SOURCE!E565)), "")&amp;
      SOURCE!F565&amp;", "&amp; IF(SOURCE!$U$2-LEN(SOURCE!F565) &gt;= 0, REPT(" ",SOURCE!$U$2-LEN(SOURCE!F565)+2), "")&amp;"("&amp;
      SUBSTITUTE(TEXT(SOURCE!G565,"??0"),"  ","")&amp;" &lt;&lt; TAM_MAX_BITS) |"&amp; IF(SOURCE!$V$2-3 &gt;= 0, REPT(" ",MAX(1,SOURCE!$V$2-5+4+1-1-LEN(  IF(ISTEXT(SOURCE!H565),SOURCE!H565,  SUBSTITUTE(SUBSTITUTE(TEXT(SOURCE!H565,"????0"),"  ","")," ",""))   ))), "")&amp;
       IF(ISTEXT(SOURCE!H565),SOURCE!H565, SUBSTITUTE(SUBSTITUTE(TEXT(SOURCE!H565,"????0"),"  ","")," ",""))   &amp;","&amp; IF(SOURCE!$W$2-3 &gt;= 0, REPT(" ",SOURCE!$W$2-3-5), "")&amp;
      SOURCE!I565&amp;
" | "&amp; IF(SOURCE!$X$2-LEN(SOURCE!I565) &gt;= 0, REPT(" ",SOURCE!$X$2-LEN(SOURCE!I565)), "")&amp;
      SOURCE!J565&amp;      IF(SOURCE!$Y$2-LEN(SOURCE!J565) &gt;= 0, REPT(" ",SOURCE!$Y$2-LEN(SOURCE!J565)), "")&amp;
" | "&amp; IF(SOURCE!$X$2-LEN(SOURCE!I565) &gt;= 0, REPT(" ",SOURCE!$X$2-LEN(SOURCE!I565)), "")&amp;
      SOURCE!K565&amp;      IF(SOURCE!$Y$2-LEN(SOURCE!K565) &gt;= 0, REPT(" ",SOURCE!$Z$2-LEN(SOURCE!K565)), "")&amp;
" | "&amp; SOURCE!L565&amp;      IF(SOURCE!$AB$2-LEN(SOURCE!L565) &gt;= 0, REPT(" ",SOURCE!$AB$2-LEN(SOURCE!L565)), "")&amp;
" | "&amp; SOURCE!M565&amp;      IF(SOURCE!$AC$2-LEN(SOURCE!M565) &gt;= 0, REPT(" ",SOURCE!$AC$2-LEN(SOURCE!M565)), "")&amp;
      "},"&amp;IF(SOURCE!O565&lt;&gt;"",""&amp;SOURCE!O565,"")
 )
)
)</f>
        <v>/*  541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66" spans="1:1">
      <c r="A566" s="133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IF(SOURCE!$R$2-LEN(SOURCE!C566) &gt;= 0, REPT(" ",SOURCE!$R$2-LEN(SOURCE!C566)), "")&amp;
      SOURCE!D566&amp;", "&amp; IF(SOURCE!$S$2-LEN(SOURCE!D566) &gt;= 0, REPT(" ",SOURCE!$S$2-LEN(SOURCE!D566)), "")&amp;
      SOURCE!E566&amp;", "&amp; IF(SOURCE!$T$2-LEN(SOURCE!E566) &gt;=0, REPT(" ",SOURCE!$T$2-LEN(SOURCE!E566)), "")&amp;
      SOURCE!F566&amp;", "&amp; IF(SOURCE!$U$2-LEN(SOURCE!F566) &gt;= 0, REPT(" ",SOURCE!$U$2-LEN(SOURCE!F566)+2), "")&amp;"("&amp;
      SUBSTITUTE(TEXT(SOURCE!G566,"??0"),"  ","")&amp;" &lt;&lt; TAM_MAX_BITS) |"&amp; IF(SOURCE!$V$2-3 &gt;= 0, REPT(" ",MAX(1,SOURCE!$V$2-5+4+1-1-LEN(  IF(ISTEXT(SOURCE!H566),SOURCE!H566,  SUBSTITUTE(SUBSTITUTE(TEXT(SOURCE!H566,"????0"),"  ","")," ",""))   ))), "")&amp;
       IF(ISTEXT(SOURCE!H566),SOURCE!H566, SUBSTITUTE(SUBSTITUTE(TEXT(SOURCE!H566,"????0"),"  ","")," ",""))   &amp;","&amp; IF(SOURCE!$W$2-3 &gt;= 0, REPT(" ",SOURCE!$W$2-3-5), "")&amp;
      SOURCE!I566&amp;
" | "&amp; IF(SOURCE!$X$2-LEN(SOURCE!I566) &gt;= 0, REPT(" ",SOURCE!$X$2-LEN(SOURCE!I566)), "")&amp;
      SOURCE!J566&amp;      IF(SOURCE!$Y$2-LEN(SOURCE!J566) &gt;= 0, REPT(" ",SOURCE!$Y$2-LEN(SOURCE!J566)), "")&amp;
" | "&amp; IF(SOURCE!$X$2-LEN(SOURCE!I566) &gt;= 0, REPT(" ",SOURCE!$X$2-LEN(SOURCE!I566)), "")&amp;
      SOURCE!K566&amp;      IF(SOURCE!$Y$2-LEN(SOURCE!K566) &gt;= 0, REPT(" ",SOURCE!$Z$2-LEN(SOURCE!K566)), "")&amp;
" | "&amp; SOURCE!L566&amp;      IF(SOURCE!$AB$2-LEN(SOURCE!L566) &gt;= 0, REPT(" ",SOURCE!$AB$2-LEN(SOURCE!L566)), "")&amp;
" | "&amp; SOURCE!M566&amp;      IF(SOURCE!$AC$2-LEN(SOURCE!M566) &gt;= 0, REPT(" ",SOURCE!$AC$2-LEN(SOURCE!M566)), "")&amp;
      "},"&amp;IF(SOURCE!O566&lt;&gt;"",""&amp;SOURCE!O566,"")
 )
)
)</f>
        <v>/*  542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67" spans="1:1">
      <c r="A567" s="133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IF(SOURCE!$R$2-LEN(SOURCE!C567) &gt;= 0, REPT(" ",SOURCE!$R$2-LEN(SOURCE!C567)), "")&amp;
      SOURCE!D567&amp;", "&amp; IF(SOURCE!$S$2-LEN(SOURCE!D567) &gt;= 0, REPT(" ",SOURCE!$S$2-LEN(SOURCE!D567)), "")&amp;
      SOURCE!E567&amp;", "&amp; IF(SOURCE!$T$2-LEN(SOURCE!E567) &gt;=0, REPT(" ",SOURCE!$T$2-LEN(SOURCE!E567)), "")&amp;
      SOURCE!F567&amp;", "&amp; IF(SOURCE!$U$2-LEN(SOURCE!F567) &gt;= 0, REPT(" ",SOURCE!$U$2-LEN(SOURCE!F567)+2), "")&amp;"("&amp;
      SUBSTITUTE(TEXT(SOURCE!G567,"??0"),"  ","")&amp;" &lt;&lt; TAM_MAX_BITS) |"&amp; IF(SOURCE!$V$2-3 &gt;= 0, REPT(" ",MAX(1,SOURCE!$V$2-5+4+1-1-LEN(  IF(ISTEXT(SOURCE!H567),SOURCE!H567,  SUBSTITUTE(SUBSTITUTE(TEXT(SOURCE!H567,"????0"),"  ","")," ",""))   ))), "")&amp;
       IF(ISTEXT(SOURCE!H567),SOURCE!H567, SUBSTITUTE(SUBSTITUTE(TEXT(SOURCE!H567,"????0"),"  ","")," ",""))   &amp;","&amp; IF(SOURCE!$W$2-3 &gt;= 0, REPT(" ",SOURCE!$W$2-3-5), "")&amp;
      SOURCE!I567&amp;
" | "&amp; IF(SOURCE!$X$2-LEN(SOURCE!I567) &gt;= 0, REPT(" ",SOURCE!$X$2-LEN(SOURCE!I567)), "")&amp;
      SOURCE!J567&amp;      IF(SOURCE!$Y$2-LEN(SOURCE!J567) &gt;= 0, REPT(" ",SOURCE!$Y$2-LEN(SOURCE!J567)), "")&amp;
" | "&amp; IF(SOURCE!$X$2-LEN(SOURCE!I567) &gt;= 0, REPT(" ",SOURCE!$X$2-LEN(SOURCE!I567)), "")&amp;
      SOURCE!K567&amp;      IF(SOURCE!$Y$2-LEN(SOURCE!K567) &gt;= 0, REPT(" ",SOURCE!$Z$2-LEN(SOURCE!K567)), "")&amp;
" | "&amp; SOURCE!L567&amp;      IF(SOURCE!$AB$2-LEN(SOURCE!L567) &gt;= 0, REPT(" ",SOURCE!$AB$2-LEN(SOURCE!L567)), "")&amp;
" | "&amp; SOURCE!M567&amp;      IF(SOURCE!$AC$2-LEN(SOURCE!M567) &gt;= 0, REPT(" ",SOURCE!$AC$2-LEN(SOURCE!M567)), "")&amp;
      "},"&amp;IF(SOURCE!O567&lt;&gt;"",""&amp;SOURCE!O567,"")
 )
)
)</f>
        <v>/*  543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68" spans="1:1">
      <c r="A568" s="133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IF(SOURCE!$R$2-LEN(SOURCE!C568) &gt;= 0, REPT(" ",SOURCE!$R$2-LEN(SOURCE!C568)), "")&amp;
      SOURCE!D568&amp;", "&amp; IF(SOURCE!$S$2-LEN(SOURCE!D568) &gt;= 0, REPT(" ",SOURCE!$S$2-LEN(SOURCE!D568)), "")&amp;
      SOURCE!E568&amp;", "&amp; IF(SOURCE!$T$2-LEN(SOURCE!E568) &gt;=0, REPT(" ",SOURCE!$T$2-LEN(SOURCE!E568)), "")&amp;
      SOURCE!F568&amp;", "&amp; IF(SOURCE!$U$2-LEN(SOURCE!F568) &gt;= 0, REPT(" ",SOURCE!$U$2-LEN(SOURCE!F568)+2), "")&amp;"("&amp;
      SUBSTITUTE(TEXT(SOURCE!G568,"??0"),"  ","")&amp;" &lt;&lt; TAM_MAX_BITS) |"&amp; IF(SOURCE!$V$2-3 &gt;= 0, REPT(" ",MAX(1,SOURCE!$V$2-5+4+1-1-LEN(  IF(ISTEXT(SOURCE!H568),SOURCE!H568,  SUBSTITUTE(SUBSTITUTE(TEXT(SOURCE!H568,"????0"),"  ","")," ",""))   ))), "")&amp;
       IF(ISTEXT(SOURCE!H568),SOURCE!H568, SUBSTITUTE(SUBSTITUTE(TEXT(SOURCE!H568,"????0"),"  ","")," ",""))   &amp;","&amp; IF(SOURCE!$W$2-3 &gt;= 0, REPT(" ",SOURCE!$W$2-3-5), "")&amp;
      SOURCE!I568&amp;
" | "&amp; IF(SOURCE!$X$2-LEN(SOURCE!I568) &gt;= 0, REPT(" ",SOURCE!$X$2-LEN(SOURCE!I568)), "")&amp;
      SOURCE!J568&amp;      IF(SOURCE!$Y$2-LEN(SOURCE!J568) &gt;= 0, REPT(" ",SOURCE!$Y$2-LEN(SOURCE!J568)), "")&amp;
" | "&amp; IF(SOURCE!$X$2-LEN(SOURCE!I568) &gt;= 0, REPT(" ",SOURCE!$X$2-LEN(SOURCE!I568)), "")&amp;
      SOURCE!K568&amp;      IF(SOURCE!$Y$2-LEN(SOURCE!K568) &gt;= 0, REPT(" ",SOURCE!$Z$2-LEN(SOURCE!K568)), "")&amp;
" | "&amp; SOURCE!L568&amp;      IF(SOURCE!$AB$2-LEN(SOURCE!L568) &gt;= 0, REPT(" ",SOURCE!$AB$2-LEN(SOURCE!L568)), "")&amp;
" | "&amp; SOURCE!M568&amp;      IF(SOURCE!$AC$2-LEN(SOURCE!M568) &gt;= 0, REPT(" ",SOURCE!$AC$2-LEN(SOURCE!M568)), "")&amp;
      "},"&amp;IF(SOURCE!O568&lt;&gt;"",""&amp;SOURCE!O568,"")
 )
)
)</f>
        <v>/*  544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69" spans="1:1">
      <c r="A569" s="133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IF(SOURCE!$R$2-LEN(SOURCE!C569) &gt;= 0, REPT(" ",SOURCE!$R$2-LEN(SOURCE!C569)), "")&amp;
      SOURCE!D569&amp;", "&amp; IF(SOURCE!$S$2-LEN(SOURCE!D569) &gt;= 0, REPT(" ",SOURCE!$S$2-LEN(SOURCE!D569)), "")&amp;
      SOURCE!E569&amp;", "&amp; IF(SOURCE!$T$2-LEN(SOURCE!E569) &gt;=0, REPT(" ",SOURCE!$T$2-LEN(SOURCE!E569)), "")&amp;
      SOURCE!F569&amp;", "&amp; IF(SOURCE!$U$2-LEN(SOURCE!F569) &gt;= 0, REPT(" ",SOURCE!$U$2-LEN(SOURCE!F569)+2), "")&amp;"("&amp;
      SUBSTITUTE(TEXT(SOURCE!G569,"??0"),"  ","")&amp;" &lt;&lt; TAM_MAX_BITS) |"&amp; IF(SOURCE!$V$2-3 &gt;= 0, REPT(" ",MAX(1,SOURCE!$V$2-5+4+1-1-LEN(  IF(ISTEXT(SOURCE!H569),SOURCE!H569,  SUBSTITUTE(SUBSTITUTE(TEXT(SOURCE!H569,"????0"),"  ","")," ",""))   ))), "")&amp;
       IF(ISTEXT(SOURCE!H569),SOURCE!H569, SUBSTITUTE(SUBSTITUTE(TEXT(SOURCE!H569,"????0"),"  ","")," ",""))   &amp;","&amp; IF(SOURCE!$W$2-3 &gt;= 0, REPT(" ",SOURCE!$W$2-3-5), "")&amp;
      SOURCE!I569&amp;
" | "&amp; IF(SOURCE!$X$2-LEN(SOURCE!I569) &gt;= 0, REPT(" ",SOURCE!$X$2-LEN(SOURCE!I569)), "")&amp;
      SOURCE!J569&amp;      IF(SOURCE!$Y$2-LEN(SOURCE!J569) &gt;= 0, REPT(" ",SOURCE!$Y$2-LEN(SOURCE!J569)), "")&amp;
" | "&amp; IF(SOURCE!$X$2-LEN(SOURCE!I569) &gt;= 0, REPT(" ",SOURCE!$X$2-LEN(SOURCE!I569)), "")&amp;
      SOURCE!K569&amp;      IF(SOURCE!$Y$2-LEN(SOURCE!K569) &gt;= 0, REPT(" ",SOURCE!$Z$2-LEN(SOURCE!K569)), "")&amp;
" | "&amp; SOURCE!L569&amp;      IF(SOURCE!$AB$2-LEN(SOURCE!L569) &gt;= 0, REPT(" ",SOURCE!$AB$2-LEN(SOURCE!L569)), "")&amp;
" | "&amp; SOURCE!M569&amp;      IF(SOURCE!$AC$2-LEN(SOURCE!M569) &gt;= 0, REPT(" ",SOURCE!$AC$2-LEN(SOURCE!M569)), "")&amp;
      "},"&amp;IF(SOURCE!O569&lt;&gt;"",""&amp;SOURCE!O569,"")
 )
)
)</f>
        <v>/*  545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0" spans="1:1">
      <c r="A570" s="133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IF(SOURCE!$R$2-LEN(SOURCE!C570) &gt;= 0, REPT(" ",SOURCE!$R$2-LEN(SOURCE!C570)), "")&amp;
      SOURCE!D570&amp;", "&amp; IF(SOURCE!$S$2-LEN(SOURCE!D570) &gt;= 0, REPT(" ",SOURCE!$S$2-LEN(SOURCE!D570)), "")&amp;
      SOURCE!E570&amp;", "&amp; IF(SOURCE!$T$2-LEN(SOURCE!E570) &gt;=0, REPT(" ",SOURCE!$T$2-LEN(SOURCE!E570)), "")&amp;
      SOURCE!F570&amp;", "&amp; IF(SOURCE!$U$2-LEN(SOURCE!F570) &gt;= 0, REPT(" ",SOURCE!$U$2-LEN(SOURCE!F570)+2), "")&amp;"("&amp;
      SUBSTITUTE(TEXT(SOURCE!G570,"??0"),"  ","")&amp;" &lt;&lt; TAM_MAX_BITS) |"&amp; IF(SOURCE!$V$2-3 &gt;= 0, REPT(" ",MAX(1,SOURCE!$V$2-5+4+1-1-LEN(  IF(ISTEXT(SOURCE!H570),SOURCE!H570,  SUBSTITUTE(SUBSTITUTE(TEXT(SOURCE!H570,"????0"),"  ","")," ",""))   ))), "")&amp;
       IF(ISTEXT(SOURCE!H570),SOURCE!H570, SUBSTITUTE(SUBSTITUTE(TEXT(SOURCE!H570,"????0"),"  ","")," ",""))   &amp;","&amp; IF(SOURCE!$W$2-3 &gt;= 0, REPT(" ",SOURCE!$W$2-3-5), "")&amp;
      SOURCE!I570&amp;
" | "&amp; IF(SOURCE!$X$2-LEN(SOURCE!I570) &gt;= 0, REPT(" ",SOURCE!$X$2-LEN(SOURCE!I570)), "")&amp;
      SOURCE!J570&amp;      IF(SOURCE!$Y$2-LEN(SOURCE!J570) &gt;= 0, REPT(" ",SOURCE!$Y$2-LEN(SOURCE!J570)), "")&amp;
" | "&amp; IF(SOURCE!$X$2-LEN(SOURCE!I570) &gt;= 0, REPT(" ",SOURCE!$X$2-LEN(SOURCE!I570)), "")&amp;
      SOURCE!K570&amp;      IF(SOURCE!$Y$2-LEN(SOURCE!K570) &gt;= 0, REPT(" ",SOURCE!$Z$2-LEN(SOURCE!K570)), "")&amp;
" | "&amp; SOURCE!L570&amp;      IF(SOURCE!$AB$2-LEN(SOURCE!L570) &gt;= 0, REPT(" ",SOURCE!$AB$2-LEN(SOURCE!L570)), "")&amp;
" | "&amp; SOURCE!M570&amp;      IF(SOURCE!$AC$2-LEN(SOURCE!M570) &gt;= 0, REPT(" ",SOURCE!$AC$2-LEN(SOURCE!M570)), "")&amp;
      "},"&amp;IF(SOURCE!O570&lt;&gt;"",""&amp;SOURCE!O570,"")
 )
)
)</f>
        <v>/*  546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1" spans="1:1">
      <c r="A571" s="133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IF(SOURCE!$R$2-LEN(SOURCE!C571) &gt;= 0, REPT(" ",SOURCE!$R$2-LEN(SOURCE!C571)), "")&amp;
      SOURCE!D571&amp;", "&amp; IF(SOURCE!$S$2-LEN(SOURCE!D571) &gt;= 0, REPT(" ",SOURCE!$S$2-LEN(SOURCE!D571)), "")&amp;
      SOURCE!E571&amp;", "&amp; IF(SOURCE!$T$2-LEN(SOURCE!E571) &gt;=0, REPT(" ",SOURCE!$T$2-LEN(SOURCE!E571)), "")&amp;
      SOURCE!F571&amp;", "&amp; IF(SOURCE!$U$2-LEN(SOURCE!F571) &gt;= 0, REPT(" ",SOURCE!$U$2-LEN(SOURCE!F571)+2), "")&amp;"("&amp;
      SUBSTITUTE(TEXT(SOURCE!G571,"??0"),"  ","")&amp;" &lt;&lt; TAM_MAX_BITS) |"&amp; IF(SOURCE!$V$2-3 &gt;= 0, REPT(" ",MAX(1,SOURCE!$V$2-5+4+1-1-LEN(  IF(ISTEXT(SOURCE!H571),SOURCE!H571,  SUBSTITUTE(SUBSTITUTE(TEXT(SOURCE!H571,"????0"),"  ","")," ",""))   ))), "")&amp;
       IF(ISTEXT(SOURCE!H571),SOURCE!H571, SUBSTITUTE(SUBSTITUTE(TEXT(SOURCE!H571,"????0"),"  ","")," ",""))   &amp;","&amp; IF(SOURCE!$W$2-3 &gt;= 0, REPT(" ",SOURCE!$W$2-3-5), "")&amp;
      SOURCE!I571&amp;
" | "&amp; IF(SOURCE!$X$2-LEN(SOURCE!I571) &gt;= 0, REPT(" ",SOURCE!$X$2-LEN(SOURCE!I571)), "")&amp;
      SOURCE!J571&amp;      IF(SOURCE!$Y$2-LEN(SOURCE!J571) &gt;= 0, REPT(" ",SOURCE!$Y$2-LEN(SOURCE!J571)), "")&amp;
" | "&amp; IF(SOURCE!$X$2-LEN(SOURCE!I571) &gt;= 0, REPT(" ",SOURCE!$X$2-LEN(SOURCE!I571)), "")&amp;
      SOURCE!K571&amp;      IF(SOURCE!$Y$2-LEN(SOURCE!K571) &gt;= 0, REPT(" ",SOURCE!$Z$2-LEN(SOURCE!K571)), "")&amp;
" | "&amp; SOURCE!L571&amp;      IF(SOURCE!$AB$2-LEN(SOURCE!L571) &gt;= 0, REPT(" ",SOURCE!$AB$2-LEN(SOURCE!L571)), "")&amp;
" | "&amp; SOURCE!M571&amp;      IF(SOURCE!$AC$2-LEN(SOURCE!M571) &gt;= 0, REPT(" ",SOURCE!$AC$2-LEN(SOURCE!M571)), "")&amp;
      "},"&amp;IF(SOURCE!O571&lt;&gt;"",""&amp;SOURCE!O571,"")
 )
)
)</f>
        <v>/*  547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72" spans="1:1">
      <c r="A572" s="133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IF(SOURCE!$R$2-LEN(SOURCE!C572) &gt;= 0, REPT(" ",SOURCE!$R$2-LEN(SOURCE!C572)), "")&amp;
      SOURCE!D572&amp;", "&amp; IF(SOURCE!$S$2-LEN(SOURCE!D572) &gt;= 0, REPT(" ",SOURCE!$S$2-LEN(SOURCE!D572)), "")&amp;
      SOURCE!E572&amp;", "&amp; IF(SOURCE!$T$2-LEN(SOURCE!E572) &gt;=0, REPT(" ",SOURCE!$T$2-LEN(SOURCE!E572)), "")&amp;
      SOURCE!F572&amp;", "&amp; IF(SOURCE!$U$2-LEN(SOURCE!F572) &gt;= 0, REPT(" ",SOURCE!$U$2-LEN(SOURCE!F572)+2), "")&amp;"("&amp;
      SUBSTITUTE(TEXT(SOURCE!G572,"??0"),"  ","")&amp;" &lt;&lt; TAM_MAX_BITS) |"&amp; IF(SOURCE!$V$2-3 &gt;= 0, REPT(" ",MAX(1,SOURCE!$V$2-5+4+1-1-LEN(  IF(ISTEXT(SOURCE!H572),SOURCE!H572,  SUBSTITUTE(SUBSTITUTE(TEXT(SOURCE!H572,"????0"),"  ","")," ",""))   ))), "")&amp;
       IF(ISTEXT(SOURCE!H572),SOURCE!H572, SUBSTITUTE(SUBSTITUTE(TEXT(SOURCE!H572,"????0"),"  ","")," ",""))   &amp;","&amp; IF(SOURCE!$W$2-3 &gt;= 0, REPT(" ",SOURCE!$W$2-3-5), "")&amp;
      SOURCE!I572&amp;
" | "&amp; IF(SOURCE!$X$2-LEN(SOURCE!I572) &gt;= 0, REPT(" ",SOURCE!$X$2-LEN(SOURCE!I572)), "")&amp;
      SOURCE!J572&amp;      IF(SOURCE!$Y$2-LEN(SOURCE!J572) &gt;= 0, REPT(" ",SOURCE!$Y$2-LEN(SOURCE!J572)), "")&amp;
" | "&amp; IF(SOURCE!$X$2-LEN(SOURCE!I572) &gt;= 0, REPT(" ",SOURCE!$X$2-LEN(SOURCE!I572)), "")&amp;
      SOURCE!K572&amp;      IF(SOURCE!$Y$2-LEN(SOURCE!K572) &gt;= 0, REPT(" ",SOURCE!$Z$2-LEN(SOURCE!K572)), "")&amp;
" | "&amp; SOURCE!L572&amp;      IF(SOURCE!$AB$2-LEN(SOURCE!L572) &gt;= 0, REPT(" ",SOURCE!$AB$2-LEN(SOURCE!L572)), "")&amp;
" | "&amp; SOURCE!M572&amp;      IF(SOURCE!$AC$2-LEN(SOURCE!M572) &gt;= 0, REPT(" ",SOURCE!$AC$2-LEN(SOURCE!M572)), "")&amp;
      "},"&amp;IF(SOURCE!O572&lt;&gt;"",""&amp;SOURCE!O572,"")
 )
)
)</f>
        <v>/*  548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73" spans="1:1">
      <c r="A573" s="133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IF(SOURCE!$R$2-LEN(SOURCE!C573) &gt;= 0, REPT(" ",SOURCE!$R$2-LEN(SOURCE!C573)), "")&amp;
      SOURCE!D573&amp;", "&amp; IF(SOURCE!$S$2-LEN(SOURCE!D573) &gt;= 0, REPT(" ",SOURCE!$S$2-LEN(SOURCE!D573)), "")&amp;
      SOURCE!E573&amp;", "&amp; IF(SOURCE!$T$2-LEN(SOURCE!E573) &gt;=0, REPT(" ",SOURCE!$T$2-LEN(SOURCE!E573)), "")&amp;
      SOURCE!F573&amp;", "&amp; IF(SOURCE!$U$2-LEN(SOURCE!F573) &gt;= 0, REPT(" ",SOURCE!$U$2-LEN(SOURCE!F573)+2), "")&amp;"("&amp;
      SUBSTITUTE(TEXT(SOURCE!G573,"??0"),"  ","")&amp;" &lt;&lt; TAM_MAX_BITS) |"&amp; IF(SOURCE!$V$2-3 &gt;= 0, REPT(" ",MAX(1,SOURCE!$V$2-5+4+1-1-LEN(  IF(ISTEXT(SOURCE!H573),SOURCE!H573,  SUBSTITUTE(SUBSTITUTE(TEXT(SOURCE!H573,"????0"),"  ","")," ",""))   ))), "")&amp;
       IF(ISTEXT(SOURCE!H573),SOURCE!H573, SUBSTITUTE(SUBSTITUTE(TEXT(SOURCE!H573,"????0"),"  ","")," ",""))   &amp;","&amp; IF(SOURCE!$W$2-3 &gt;= 0, REPT(" ",SOURCE!$W$2-3-5), "")&amp;
      SOURCE!I573&amp;
" | "&amp; IF(SOURCE!$X$2-LEN(SOURCE!I573) &gt;= 0, REPT(" ",SOURCE!$X$2-LEN(SOURCE!I573)), "")&amp;
      SOURCE!J573&amp;      IF(SOURCE!$Y$2-LEN(SOURCE!J573) &gt;= 0, REPT(" ",SOURCE!$Y$2-LEN(SOURCE!J573)), "")&amp;
" | "&amp; IF(SOURCE!$X$2-LEN(SOURCE!I573) &gt;= 0, REPT(" ",SOURCE!$X$2-LEN(SOURCE!I573)), "")&amp;
      SOURCE!K573&amp;      IF(SOURCE!$Y$2-LEN(SOURCE!K573) &gt;= 0, REPT(" ",SOURCE!$Z$2-LEN(SOURCE!K573)), "")&amp;
" | "&amp; SOURCE!L573&amp;      IF(SOURCE!$AB$2-LEN(SOURCE!L573) &gt;= 0, REPT(" ",SOURCE!$AB$2-LEN(SOURCE!L573)), "")&amp;
" | "&amp; SOURCE!M573&amp;      IF(SOURCE!$AC$2-LEN(SOURCE!M573) &gt;= 0, REPT(" ",SOURCE!$AC$2-LEN(SOURCE!M573)), "")&amp;
      "},"&amp;IF(SOURCE!O573&lt;&gt;"",""&amp;SOURCE!O573,"")
 )
)
)</f>
        <v>/*  549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74" spans="1:1">
      <c r="A574" s="133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IF(SOURCE!$R$2-LEN(SOURCE!C574) &gt;= 0, REPT(" ",SOURCE!$R$2-LEN(SOURCE!C574)), "")&amp;
      SOURCE!D574&amp;", "&amp; IF(SOURCE!$S$2-LEN(SOURCE!D574) &gt;= 0, REPT(" ",SOURCE!$S$2-LEN(SOURCE!D574)), "")&amp;
      SOURCE!E574&amp;", "&amp; IF(SOURCE!$T$2-LEN(SOURCE!E574) &gt;=0, REPT(" ",SOURCE!$T$2-LEN(SOURCE!E574)), "")&amp;
      SOURCE!F574&amp;", "&amp; IF(SOURCE!$U$2-LEN(SOURCE!F574) &gt;= 0, REPT(" ",SOURCE!$U$2-LEN(SOURCE!F574)+2), "")&amp;"("&amp;
      SUBSTITUTE(TEXT(SOURCE!G574,"??0"),"  ","")&amp;" &lt;&lt; TAM_MAX_BITS) |"&amp; IF(SOURCE!$V$2-3 &gt;= 0, REPT(" ",MAX(1,SOURCE!$V$2-5+4+1-1-LEN(  IF(ISTEXT(SOURCE!H574),SOURCE!H574,  SUBSTITUTE(SUBSTITUTE(TEXT(SOURCE!H574,"????0"),"  ","")," ",""))   ))), "")&amp;
       IF(ISTEXT(SOURCE!H574),SOURCE!H574, SUBSTITUTE(SUBSTITUTE(TEXT(SOURCE!H574,"????0"),"  ","")," ",""))   &amp;","&amp; IF(SOURCE!$W$2-3 &gt;= 0, REPT(" ",SOURCE!$W$2-3-5), "")&amp;
      SOURCE!I574&amp;
" | "&amp; IF(SOURCE!$X$2-LEN(SOURCE!I574) &gt;= 0, REPT(" ",SOURCE!$X$2-LEN(SOURCE!I574)), "")&amp;
      SOURCE!J574&amp;      IF(SOURCE!$Y$2-LEN(SOURCE!J574) &gt;= 0, REPT(" ",SOURCE!$Y$2-LEN(SOURCE!J574)), "")&amp;
" | "&amp; IF(SOURCE!$X$2-LEN(SOURCE!I574) &gt;= 0, REPT(" ",SOURCE!$X$2-LEN(SOURCE!I574)), "")&amp;
      SOURCE!K574&amp;      IF(SOURCE!$Y$2-LEN(SOURCE!K574) &gt;= 0, REPT(" ",SOURCE!$Z$2-LEN(SOURCE!K574)), "")&amp;
" | "&amp; SOURCE!L574&amp;      IF(SOURCE!$AB$2-LEN(SOURCE!L574) &gt;= 0, REPT(" ",SOURCE!$AB$2-LEN(SOURCE!L574)), "")&amp;
" | "&amp; SOURCE!M574&amp;      IF(SOURCE!$AC$2-LEN(SOURCE!M574) &gt;= 0, REPT(" ",SOURCE!$AC$2-LEN(SOURCE!M574)), "")&amp;
      "},"&amp;IF(SOURCE!O574&lt;&gt;"",""&amp;SOURCE!O574,"")
 )
)
)</f>
        <v>/*  550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75" spans="1:1">
      <c r="A575" s="133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IF(SOURCE!$R$2-LEN(SOURCE!C575) &gt;= 0, REPT(" ",SOURCE!$R$2-LEN(SOURCE!C575)), "")&amp;
      SOURCE!D575&amp;", "&amp; IF(SOURCE!$S$2-LEN(SOURCE!D575) &gt;= 0, REPT(" ",SOURCE!$S$2-LEN(SOURCE!D575)), "")&amp;
      SOURCE!E575&amp;", "&amp; IF(SOURCE!$T$2-LEN(SOURCE!E575) &gt;=0, REPT(" ",SOURCE!$T$2-LEN(SOURCE!E575)), "")&amp;
      SOURCE!F575&amp;", "&amp; IF(SOURCE!$U$2-LEN(SOURCE!F575) &gt;= 0, REPT(" ",SOURCE!$U$2-LEN(SOURCE!F575)+2), "")&amp;"("&amp;
      SUBSTITUTE(TEXT(SOURCE!G575,"??0"),"  ","")&amp;" &lt;&lt; TAM_MAX_BITS) |"&amp; IF(SOURCE!$V$2-3 &gt;= 0, REPT(" ",MAX(1,SOURCE!$V$2-5+4+1-1-LEN(  IF(ISTEXT(SOURCE!H575),SOURCE!H575,  SUBSTITUTE(SUBSTITUTE(TEXT(SOURCE!H575,"????0"),"  ","")," ",""))   ))), "")&amp;
       IF(ISTEXT(SOURCE!H575),SOURCE!H575, SUBSTITUTE(SUBSTITUTE(TEXT(SOURCE!H575,"????0"),"  ","")," ",""))   &amp;","&amp; IF(SOURCE!$W$2-3 &gt;= 0, REPT(" ",SOURCE!$W$2-3-5), "")&amp;
      SOURCE!I575&amp;
" | "&amp; IF(SOURCE!$X$2-LEN(SOURCE!I575) &gt;= 0, REPT(" ",SOURCE!$X$2-LEN(SOURCE!I575)), "")&amp;
      SOURCE!J575&amp;      IF(SOURCE!$Y$2-LEN(SOURCE!J575) &gt;= 0, REPT(" ",SOURCE!$Y$2-LEN(SOURCE!J575)), "")&amp;
" | "&amp; IF(SOURCE!$X$2-LEN(SOURCE!I575) &gt;= 0, REPT(" ",SOURCE!$X$2-LEN(SOURCE!I575)), "")&amp;
      SOURCE!K575&amp;      IF(SOURCE!$Y$2-LEN(SOURCE!K575) &gt;= 0, REPT(" ",SOURCE!$Z$2-LEN(SOURCE!K575)), "")&amp;
" | "&amp; SOURCE!L575&amp;      IF(SOURCE!$AB$2-LEN(SOURCE!L575) &gt;= 0, REPT(" ",SOURCE!$AB$2-LEN(SOURCE!L575)), "")&amp;
" | "&amp; SOURCE!M575&amp;      IF(SOURCE!$AC$2-LEN(SOURCE!M575) &gt;= 0, REPT(" ",SOURCE!$AC$2-LEN(SOURCE!M575)), "")&amp;
      "},"&amp;IF(SOURCE!O575&lt;&gt;"",""&amp;SOURCE!O575,"")
 )
)
)</f>
        <v>/*  551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76" spans="1:1">
      <c r="A576" s="133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IF(SOURCE!$R$2-LEN(SOURCE!C576) &gt;= 0, REPT(" ",SOURCE!$R$2-LEN(SOURCE!C576)), "")&amp;
      SOURCE!D576&amp;", "&amp; IF(SOURCE!$S$2-LEN(SOURCE!D576) &gt;= 0, REPT(" ",SOURCE!$S$2-LEN(SOURCE!D576)), "")&amp;
      SOURCE!E576&amp;", "&amp; IF(SOURCE!$T$2-LEN(SOURCE!E576) &gt;=0, REPT(" ",SOURCE!$T$2-LEN(SOURCE!E576)), "")&amp;
      SOURCE!F576&amp;", "&amp; IF(SOURCE!$U$2-LEN(SOURCE!F576) &gt;= 0, REPT(" ",SOURCE!$U$2-LEN(SOURCE!F576)+2), "")&amp;"("&amp;
      SUBSTITUTE(TEXT(SOURCE!G576,"??0"),"  ","")&amp;" &lt;&lt; TAM_MAX_BITS) |"&amp; IF(SOURCE!$V$2-3 &gt;= 0, REPT(" ",MAX(1,SOURCE!$V$2-5+4+1-1-LEN(  IF(ISTEXT(SOURCE!H576),SOURCE!H576,  SUBSTITUTE(SUBSTITUTE(TEXT(SOURCE!H576,"????0"),"  ","")," ",""))   ))), "")&amp;
       IF(ISTEXT(SOURCE!H576),SOURCE!H576, SUBSTITUTE(SUBSTITUTE(TEXT(SOURCE!H576,"????0"),"  ","")," ",""))   &amp;","&amp; IF(SOURCE!$W$2-3 &gt;= 0, REPT(" ",SOURCE!$W$2-3-5), "")&amp;
      SOURCE!I576&amp;
" | "&amp; IF(SOURCE!$X$2-LEN(SOURCE!I576) &gt;= 0, REPT(" ",SOURCE!$X$2-LEN(SOURCE!I576)), "")&amp;
      SOURCE!J576&amp;      IF(SOURCE!$Y$2-LEN(SOURCE!J576) &gt;= 0, REPT(" ",SOURCE!$Y$2-LEN(SOURCE!J576)), "")&amp;
" | "&amp; IF(SOURCE!$X$2-LEN(SOURCE!I576) &gt;= 0, REPT(" ",SOURCE!$X$2-LEN(SOURCE!I576)), "")&amp;
      SOURCE!K576&amp;      IF(SOURCE!$Y$2-LEN(SOURCE!K576) &gt;= 0, REPT(" ",SOURCE!$Z$2-LEN(SOURCE!K576)), "")&amp;
" | "&amp; SOURCE!L576&amp;      IF(SOURCE!$AB$2-LEN(SOURCE!L576) &gt;= 0, REPT(" ",SOURCE!$AB$2-LEN(SOURCE!L576)), "")&amp;
" | "&amp; SOURCE!M576&amp;      IF(SOURCE!$AC$2-LEN(SOURCE!M576) &gt;= 0, REPT(" ",SOURCE!$AC$2-LEN(SOURCE!M576)), "")&amp;
      "},"&amp;IF(SOURCE!O576&lt;&gt;"",""&amp;SOURCE!O576,"")
 )
)
)</f>
        <v>/*  552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77" spans="1:1">
      <c r="A577" s="133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IF(SOURCE!$R$2-LEN(SOURCE!C577) &gt;= 0, REPT(" ",SOURCE!$R$2-LEN(SOURCE!C577)), "")&amp;
      SOURCE!D577&amp;", "&amp; IF(SOURCE!$S$2-LEN(SOURCE!D577) &gt;= 0, REPT(" ",SOURCE!$S$2-LEN(SOURCE!D577)), "")&amp;
      SOURCE!E577&amp;", "&amp; IF(SOURCE!$T$2-LEN(SOURCE!E577) &gt;=0, REPT(" ",SOURCE!$T$2-LEN(SOURCE!E577)), "")&amp;
      SOURCE!F577&amp;", "&amp; IF(SOURCE!$U$2-LEN(SOURCE!F577) &gt;= 0, REPT(" ",SOURCE!$U$2-LEN(SOURCE!F577)+2), "")&amp;"("&amp;
      SUBSTITUTE(TEXT(SOURCE!G577,"??0"),"  ","")&amp;" &lt;&lt; TAM_MAX_BITS) |"&amp; IF(SOURCE!$V$2-3 &gt;= 0, REPT(" ",MAX(1,SOURCE!$V$2-5+4+1-1-LEN(  IF(ISTEXT(SOURCE!H577),SOURCE!H577,  SUBSTITUTE(SUBSTITUTE(TEXT(SOURCE!H577,"????0"),"  ","")," ",""))   ))), "")&amp;
       IF(ISTEXT(SOURCE!H577),SOURCE!H577, SUBSTITUTE(SUBSTITUTE(TEXT(SOURCE!H577,"????0"),"  ","")," ",""))   &amp;","&amp; IF(SOURCE!$W$2-3 &gt;= 0, REPT(" ",SOURCE!$W$2-3-5), "")&amp;
      SOURCE!I577&amp;
" | "&amp; IF(SOURCE!$X$2-LEN(SOURCE!I577) &gt;= 0, REPT(" ",SOURCE!$X$2-LEN(SOURCE!I577)), "")&amp;
      SOURCE!J577&amp;      IF(SOURCE!$Y$2-LEN(SOURCE!J577) &gt;= 0, REPT(" ",SOURCE!$Y$2-LEN(SOURCE!J577)), "")&amp;
" | "&amp; IF(SOURCE!$X$2-LEN(SOURCE!I577) &gt;= 0, REPT(" ",SOURCE!$X$2-LEN(SOURCE!I577)), "")&amp;
      SOURCE!K577&amp;      IF(SOURCE!$Y$2-LEN(SOURCE!K577) &gt;= 0, REPT(" ",SOURCE!$Z$2-LEN(SOURCE!K577)), "")&amp;
" | "&amp; SOURCE!L577&amp;      IF(SOURCE!$AB$2-LEN(SOURCE!L577) &gt;= 0, REPT(" ",SOURCE!$AB$2-LEN(SOURCE!L577)), "")&amp;
" | "&amp; SOURCE!M577&amp;      IF(SOURCE!$AC$2-LEN(SOURCE!M577) &gt;= 0, REPT(" ",SOURCE!$AC$2-LEN(SOURCE!M577)), "")&amp;
      "},"&amp;IF(SOURCE!O577&lt;&gt;"",""&amp;SOURCE!O577,"")
 )
)
)</f>
        <v>/*  553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78" spans="1:1">
      <c r="A578" s="133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IF(SOURCE!$R$2-LEN(SOURCE!C578) &gt;= 0, REPT(" ",SOURCE!$R$2-LEN(SOURCE!C578)), "")&amp;
      SOURCE!D578&amp;", "&amp; IF(SOURCE!$S$2-LEN(SOURCE!D578) &gt;= 0, REPT(" ",SOURCE!$S$2-LEN(SOURCE!D578)), "")&amp;
      SOURCE!E578&amp;", "&amp; IF(SOURCE!$T$2-LEN(SOURCE!E578) &gt;=0, REPT(" ",SOURCE!$T$2-LEN(SOURCE!E578)), "")&amp;
      SOURCE!F578&amp;", "&amp; IF(SOURCE!$U$2-LEN(SOURCE!F578) &gt;= 0, REPT(" ",SOURCE!$U$2-LEN(SOURCE!F578)+2), "")&amp;"("&amp;
      SUBSTITUTE(TEXT(SOURCE!G578,"??0"),"  ","")&amp;" &lt;&lt; TAM_MAX_BITS) |"&amp; IF(SOURCE!$V$2-3 &gt;= 0, REPT(" ",MAX(1,SOURCE!$V$2-5+4+1-1-LEN(  IF(ISTEXT(SOURCE!H578),SOURCE!H578,  SUBSTITUTE(SUBSTITUTE(TEXT(SOURCE!H578,"????0"),"  ","")," ",""))   ))), "")&amp;
       IF(ISTEXT(SOURCE!H578),SOURCE!H578, SUBSTITUTE(SUBSTITUTE(TEXT(SOURCE!H578,"????0"),"  ","")," ",""))   &amp;","&amp; IF(SOURCE!$W$2-3 &gt;= 0, REPT(" ",SOURCE!$W$2-3-5), "")&amp;
      SOURCE!I578&amp;
" | "&amp; IF(SOURCE!$X$2-LEN(SOURCE!I578) &gt;= 0, REPT(" ",SOURCE!$X$2-LEN(SOURCE!I578)), "")&amp;
      SOURCE!J578&amp;      IF(SOURCE!$Y$2-LEN(SOURCE!J578) &gt;= 0, REPT(" ",SOURCE!$Y$2-LEN(SOURCE!J578)), "")&amp;
" | "&amp; IF(SOURCE!$X$2-LEN(SOURCE!I578) &gt;= 0, REPT(" ",SOURCE!$X$2-LEN(SOURCE!I578)), "")&amp;
      SOURCE!K578&amp;      IF(SOURCE!$Y$2-LEN(SOURCE!K578) &gt;= 0, REPT(" ",SOURCE!$Z$2-LEN(SOURCE!K578)), "")&amp;
" | "&amp; SOURCE!L578&amp;      IF(SOURCE!$AB$2-LEN(SOURCE!L578) &gt;= 0, REPT(" ",SOURCE!$AB$2-LEN(SOURCE!L578)), "")&amp;
" | "&amp; SOURCE!M578&amp;      IF(SOURCE!$AC$2-LEN(SOURCE!M578) &gt;= 0, REPT(" ",SOURCE!$AC$2-LEN(SOURCE!M578)), "")&amp;
      "},"&amp;IF(SOURCE!O578&lt;&gt;"",""&amp;SOURCE!O578,"")
 )
)
)</f>
        <v>/*  554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79" spans="1:1">
      <c r="A579" s="133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IF(SOURCE!$R$2-LEN(SOURCE!C579) &gt;= 0, REPT(" ",SOURCE!$R$2-LEN(SOURCE!C579)), "")&amp;
      SOURCE!D579&amp;", "&amp; IF(SOURCE!$S$2-LEN(SOURCE!D579) &gt;= 0, REPT(" ",SOURCE!$S$2-LEN(SOURCE!D579)), "")&amp;
      SOURCE!E579&amp;", "&amp; IF(SOURCE!$T$2-LEN(SOURCE!E579) &gt;=0, REPT(" ",SOURCE!$T$2-LEN(SOURCE!E579)), "")&amp;
      SOURCE!F579&amp;", "&amp; IF(SOURCE!$U$2-LEN(SOURCE!F579) &gt;= 0, REPT(" ",SOURCE!$U$2-LEN(SOURCE!F579)+2), "")&amp;"("&amp;
      SUBSTITUTE(TEXT(SOURCE!G579,"??0"),"  ","")&amp;" &lt;&lt; TAM_MAX_BITS) |"&amp; IF(SOURCE!$V$2-3 &gt;= 0, REPT(" ",MAX(1,SOURCE!$V$2-5+4+1-1-LEN(  IF(ISTEXT(SOURCE!H579),SOURCE!H579,  SUBSTITUTE(SUBSTITUTE(TEXT(SOURCE!H579,"????0"),"  ","")," ",""))   ))), "")&amp;
       IF(ISTEXT(SOURCE!H579),SOURCE!H579, SUBSTITUTE(SUBSTITUTE(TEXT(SOURCE!H579,"????0"),"  ","")," ",""))   &amp;","&amp; IF(SOURCE!$W$2-3 &gt;= 0, REPT(" ",SOURCE!$W$2-3-5), "")&amp;
      SOURCE!I579&amp;
" | "&amp; IF(SOURCE!$X$2-LEN(SOURCE!I579) &gt;= 0, REPT(" ",SOURCE!$X$2-LEN(SOURCE!I579)), "")&amp;
      SOURCE!J579&amp;      IF(SOURCE!$Y$2-LEN(SOURCE!J579) &gt;= 0, REPT(" ",SOURCE!$Y$2-LEN(SOURCE!J579)), "")&amp;
" | "&amp; IF(SOURCE!$X$2-LEN(SOURCE!I579) &gt;= 0, REPT(" ",SOURCE!$X$2-LEN(SOURCE!I579)), "")&amp;
      SOURCE!K579&amp;      IF(SOURCE!$Y$2-LEN(SOURCE!K579) &gt;= 0, REPT(" ",SOURCE!$Z$2-LEN(SOURCE!K579)), "")&amp;
" | "&amp; SOURCE!L579&amp;      IF(SOURCE!$AB$2-LEN(SOURCE!L579) &gt;= 0, REPT(" ",SOURCE!$AB$2-LEN(SOURCE!L579)), "")&amp;
" | "&amp; SOURCE!M579&amp;      IF(SOURCE!$AC$2-LEN(SOURCE!M579) &gt;= 0, REPT(" ",SOURCE!$AC$2-LEN(SOURCE!M579)), "")&amp;
      "},"&amp;IF(SOURCE!O579&lt;&gt;"",""&amp;SOURCE!O579,"")
 )
)
)</f>
        <v>/*  555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0" spans="1:1">
      <c r="A580" s="133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IF(SOURCE!$R$2-LEN(SOURCE!C580) &gt;= 0, REPT(" ",SOURCE!$R$2-LEN(SOURCE!C580)), "")&amp;
      SOURCE!D580&amp;", "&amp; IF(SOURCE!$S$2-LEN(SOURCE!D580) &gt;= 0, REPT(" ",SOURCE!$S$2-LEN(SOURCE!D580)), "")&amp;
      SOURCE!E580&amp;", "&amp; IF(SOURCE!$T$2-LEN(SOURCE!E580) &gt;=0, REPT(" ",SOURCE!$T$2-LEN(SOURCE!E580)), "")&amp;
      SOURCE!F580&amp;", "&amp; IF(SOURCE!$U$2-LEN(SOURCE!F580) &gt;= 0, REPT(" ",SOURCE!$U$2-LEN(SOURCE!F580)+2), "")&amp;"("&amp;
      SUBSTITUTE(TEXT(SOURCE!G580,"??0"),"  ","")&amp;" &lt;&lt; TAM_MAX_BITS) |"&amp; IF(SOURCE!$V$2-3 &gt;= 0, REPT(" ",MAX(1,SOURCE!$V$2-5+4+1-1-LEN(  IF(ISTEXT(SOURCE!H580),SOURCE!H580,  SUBSTITUTE(SUBSTITUTE(TEXT(SOURCE!H580,"????0"),"  ","")," ",""))   ))), "")&amp;
       IF(ISTEXT(SOURCE!H580),SOURCE!H580, SUBSTITUTE(SUBSTITUTE(TEXT(SOURCE!H580,"????0"),"  ","")," ",""))   &amp;","&amp; IF(SOURCE!$W$2-3 &gt;= 0, REPT(" ",SOURCE!$W$2-3-5), "")&amp;
      SOURCE!I580&amp;
" | "&amp; IF(SOURCE!$X$2-LEN(SOURCE!I580) &gt;= 0, REPT(" ",SOURCE!$X$2-LEN(SOURCE!I580)), "")&amp;
      SOURCE!J580&amp;      IF(SOURCE!$Y$2-LEN(SOURCE!J580) &gt;= 0, REPT(" ",SOURCE!$Y$2-LEN(SOURCE!J580)), "")&amp;
" | "&amp; IF(SOURCE!$X$2-LEN(SOURCE!I580) &gt;= 0, REPT(" ",SOURCE!$X$2-LEN(SOURCE!I580)), "")&amp;
      SOURCE!K580&amp;      IF(SOURCE!$Y$2-LEN(SOURCE!K580) &gt;= 0, REPT(" ",SOURCE!$Z$2-LEN(SOURCE!K580)), "")&amp;
" | "&amp; SOURCE!L580&amp;      IF(SOURCE!$AB$2-LEN(SOURCE!L580) &gt;= 0, REPT(" ",SOURCE!$AB$2-LEN(SOURCE!L580)), "")&amp;
" | "&amp; SOURCE!M580&amp;      IF(SOURCE!$AC$2-LEN(SOURCE!M580) &gt;= 0, REPT(" ",SOURCE!$AC$2-LEN(SOURCE!M580)), "")&amp;
      "},"&amp;IF(SOURCE!O580&lt;&gt;"",""&amp;SOURCE!O580,"")
 )
)
)</f>
        <v>/*  556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1" spans="1:1">
      <c r="A581" s="133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IF(SOURCE!$R$2-LEN(SOURCE!C581) &gt;= 0, REPT(" ",SOURCE!$R$2-LEN(SOURCE!C581)), "")&amp;
      SOURCE!D581&amp;", "&amp; IF(SOURCE!$S$2-LEN(SOURCE!D581) &gt;= 0, REPT(" ",SOURCE!$S$2-LEN(SOURCE!D581)), "")&amp;
      SOURCE!E581&amp;", "&amp; IF(SOURCE!$T$2-LEN(SOURCE!E581) &gt;=0, REPT(" ",SOURCE!$T$2-LEN(SOURCE!E581)), "")&amp;
      SOURCE!F581&amp;", "&amp; IF(SOURCE!$U$2-LEN(SOURCE!F581) &gt;= 0, REPT(" ",SOURCE!$U$2-LEN(SOURCE!F581)+2), "")&amp;"("&amp;
      SUBSTITUTE(TEXT(SOURCE!G581,"??0"),"  ","")&amp;" &lt;&lt; TAM_MAX_BITS) |"&amp; IF(SOURCE!$V$2-3 &gt;= 0, REPT(" ",MAX(1,SOURCE!$V$2-5+4+1-1-LEN(  IF(ISTEXT(SOURCE!H581),SOURCE!H581,  SUBSTITUTE(SUBSTITUTE(TEXT(SOURCE!H581,"????0"),"  ","")," ",""))   ))), "")&amp;
       IF(ISTEXT(SOURCE!H581),SOURCE!H581, SUBSTITUTE(SUBSTITUTE(TEXT(SOURCE!H581,"????0"),"  ","")," ",""))   &amp;","&amp; IF(SOURCE!$W$2-3 &gt;= 0, REPT(" ",SOURCE!$W$2-3-5), "")&amp;
      SOURCE!I581&amp;
" | "&amp; IF(SOURCE!$X$2-LEN(SOURCE!I581) &gt;= 0, REPT(" ",SOURCE!$X$2-LEN(SOURCE!I581)), "")&amp;
      SOURCE!J581&amp;      IF(SOURCE!$Y$2-LEN(SOURCE!J581) &gt;= 0, REPT(" ",SOURCE!$Y$2-LEN(SOURCE!J581)), "")&amp;
" | "&amp; IF(SOURCE!$X$2-LEN(SOURCE!I581) &gt;= 0, REPT(" ",SOURCE!$X$2-LEN(SOURCE!I581)), "")&amp;
      SOURCE!K581&amp;      IF(SOURCE!$Y$2-LEN(SOURCE!K581) &gt;= 0, REPT(" ",SOURCE!$Z$2-LEN(SOURCE!K581)), "")&amp;
" | "&amp; SOURCE!L581&amp;      IF(SOURCE!$AB$2-LEN(SOURCE!L581) &gt;= 0, REPT(" ",SOURCE!$AB$2-LEN(SOURCE!L581)), "")&amp;
" | "&amp; SOURCE!M581&amp;      IF(SOURCE!$AC$2-LEN(SOURCE!M581) &gt;= 0, REPT(" ",SOURCE!$AC$2-LEN(SOURCE!M581)), "")&amp;
      "},"&amp;IF(SOURCE!O581&lt;&gt;"",""&amp;SOURCE!O581,"")
 )
)
)</f>
        <v>/*  557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82" spans="1:1">
      <c r="A582" s="133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IF(SOURCE!$R$2-LEN(SOURCE!C582) &gt;= 0, REPT(" ",SOURCE!$R$2-LEN(SOURCE!C582)), "")&amp;
      SOURCE!D582&amp;", "&amp; IF(SOURCE!$S$2-LEN(SOURCE!D582) &gt;= 0, REPT(" ",SOURCE!$S$2-LEN(SOURCE!D582)), "")&amp;
      SOURCE!E582&amp;", "&amp; IF(SOURCE!$T$2-LEN(SOURCE!E582) &gt;=0, REPT(" ",SOURCE!$T$2-LEN(SOURCE!E582)), "")&amp;
      SOURCE!F582&amp;", "&amp; IF(SOURCE!$U$2-LEN(SOURCE!F582) &gt;= 0, REPT(" ",SOURCE!$U$2-LEN(SOURCE!F582)+2), "")&amp;"("&amp;
      SUBSTITUTE(TEXT(SOURCE!G582,"??0"),"  ","")&amp;" &lt;&lt; TAM_MAX_BITS) |"&amp; IF(SOURCE!$V$2-3 &gt;= 0, REPT(" ",MAX(1,SOURCE!$V$2-5+4+1-1-LEN(  IF(ISTEXT(SOURCE!H582),SOURCE!H582,  SUBSTITUTE(SUBSTITUTE(TEXT(SOURCE!H582,"????0"),"  ","")," ",""))   ))), "")&amp;
       IF(ISTEXT(SOURCE!H582),SOURCE!H582, SUBSTITUTE(SUBSTITUTE(TEXT(SOURCE!H582,"????0"),"  ","")," ",""))   &amp;","&amp; IF(SOURCE!$W$2-3 &gt;= 0, REPT(" ",SOURCE!$W$2-3-5), "")&amp;
      SOURCE!I582&amp;
" | "&amp; IF(SOURCE!$X$2-LEN(SOURCE!I582) &gt;= 0, REPT(" ",SOURCE!$X$2-LEN(SOURCE!I582)), "")&amp;
      SOURCE!J582&amp;      IF(SOURCE!$Y$2-LEN(SOURCE!J582) &gt;= 0, REPT(" ",SOURCE!$Y$2-LEN(SOURCE!J582)), "")&amp;
" | "&amp; IF(SOURCE!$X$2-LEN(SOURCE!I582) &gt;= 0, REPT(" ",SOURCE!$X$2-LEN(SOURCE!I582)), "")&amp;
      SOURCE!K582&amp;      IF(SOURCE!$Y$2-LEN(SOURCE!K582) &gt;= 0, REPT(" ",SOURCE!$Z$2-LEN(SOURCE!K582)), "")&amp;
" | "&amp; SOURCE!L582&amp;      IF(SOURCE!$AB$2-LEN(SOURCE!L582) &gt;= 0, REPT(" ",SOURCE!$AB$2-LEN(SOURCE!L582)), "")&amp;
" | "&amp; SOURCE!M582&amp;      IF(SOURCE!$AC$2-LEN(SOURCE!M582) &gt;= 0, REPT(" ",SOURCE!$AC$2-LEN(SOURCE!M582)), "")&amp;
      "},"&amp;IF(SOURCE!O582&lt;&gt;"",""&amp;SOURCE!O582,"")
 )
)
)</f>
        <v>/*  558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83" spans="1:1">
      <c r="A583" s="133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IF(SOURCE!$R$2-LEN(SOURCE!C583) &gt;= 0, REPT(" ",SOURCE!$R$2-LEN(SOURCE!C583)), "")&amp;
      SOURCE!D583&amp;", "&amp; IF(SOURCE!$S$2-LEN(SOURCE!D583) &gt;= 0, REPT(" ",SOURCE!$S$2-LEN(SOURCE!D583)), "")&amp;
      SOURCE!E583&amp;", "&amp; IF(SOURCE!$T$2-LEN(SOURCE!E583) &gt;=0, REPT(" ",SOURCE!$T$2-LEN(SOURCE!E583)), "")&amp;
      SOURCE!F583&amp;", "&amp; IF(SOURCE!$U$2-LEN(SOURCE!F583) &gt;= 0, REPT(" ",SOURCE!$U$2-LEN(SOURCE!F583)+2), "")&amp;"("&amp;
      SUBSTITUTE(TEXT(SOURCE!G583,"??0"),"  ","")&amp;" &lt;&lt; TAM_MAX_BITS) |"&amp; IF(SOURCE!$V$2-3 &gt;= 0, REPT(" ",MAX(1,SOURCE!$V$2-5+4+1-1-LEN(  IF(ISTEXT(SOURCE!H583),SOURCE!H583,  SUBSTITUTE(SUBSTITUTE(TEXT(SOURCE!H583,"????0"),"  ","")," ",""))   ))), "")&amp;
       IF(ISTEXT(SOURCE!H583),SOURCE!H583, SUBSTITUTE(SUBSTITUTE(TEXT(SOURCE!H583,"????0"),"  ","")," ",""))   &amp;","&amp; IF(SOURCE!$W$2-3 &gt;= 0, REPT(" ",SOURCE!$W$2-3-5), "")&amp;
      SOURCE!I583&amp;
" | "&amp; IF(SOURCE!$X$2-LEN(SOURCE!I583) &gt;= 0, REPT(" ",SOURCE!$X$2-LEN(SOURCE!I583)), "")&amp;
      SOURCE!J583&amp;      IF(SOURCE!$Y$2-LEN(SOURCE!J583) &gt;= 0, REPT(" ",SOURCE!$Y$2-LEN(SOURCE!J583)), "")&amp;
" | "&amp; IF(SOURCE!$X$2-LEN(SOURCE!I583) &gt;= 0, REPT(" ",SOURCE!$X$2-LEN(SOURCE!I583)), "")&amp;
      SOURCE!K583&amp;      IF(SOURCE!$Y$2-LEN(SOURCE!K583) &gt;= 0, REPT(" ",SOURCE!$Z$2-LEN(SOURCE!K583)), "")&amp;
" | "&amp; SOURCE!L583&amp;      IF(SOURCE!$AB$2-LEN(SOURCE!L583) &gt;= 0, REPT(" ",SOURCE!$AB$2-LEN(SOURCE!L583)), "")&amp;
" | "&amp; SOURCE!M583&amp;      IF(SOURCE!$AC$2-LEN(SOURCE!M583) &gt;= 0, REPT(" ",SOURCE!$AC$2-LEN(SOURCE!M583)), "")&amp;
      "},"&amp;IF(SOURCE!O583&lt;&gt;"",""&amp;SOURCE!O583,"")
 )
)
)</f>
        <v>/*  559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84" spans="1:1">
      <c r="A584" s="133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IF(SOURCE!$R$2-LEN(SOURCE!C584) &gt;= 0, REPT(" ",SOURCE!$R$2-LEN(SOURCE!C584)), "")&amp;
      SOURCE!D584&amp;", "&amp; IF(SOURCE!$S$2-LEN(SOURCE!D584) &gt;= 0, REPT(" ",SOURCE!$S$2-LEN(SOURCE!D584)), "")&amp;
      SOURCE!E584&amp;", "&amp; IF(SOURCE!$T$2-LEN(SOURCE!E584) &gt;=0, REPT(" ",SOURCE!$T$2-LEN(SOURCE!E584)), "")&amp;
      SOURCE!F584&amp;", "&amp; IF(SOURCE!$U$2-LEN(SOURCE!F584) &gt;= 0, REPT(" ",SOURCE!$U$2-LEN(SOURCE!F584)+2), "")&amp;"("&amp;
      SUBSTITUTE(TEXT(SOURCE!G584,"??0"),"  ","")&amp;" &lt;&lt; TAM_MAX_BITS) |"&amp; IF(SOURCE!$V$2-3 &gt;= 0, REPT(" ",MAX(1,SOURCE!$V$2-5+4+1-1-LEN(  IF(ISTEXT(SOURCE!H584),SOURCE!H584,  SUBSTITUTE(SUBSTITUTE(TEXT(SOURCE!H584,"????0"),"  ","")," ",""))   ))), "")&amp;
       IF(ISTEXT(SOURCE!H584),SOURCE!H584, SUBSTITUTE(SUBSTITUTE(TEXT(SOURCE!H584,"????0"),"  ","")," ",""))   &amp;","&amp; IF(SOURCE!$W$2-3 &gt;= 0, REPT(" ",SOURCE!$W$2-3-5), "")&amp;
      SOURCE!I584&amp;
" | "&amp; IF(SOURCE!$X$2-LEN(SOURCE!I584) &gt;= 0, REPT(" ",SOURCE!$X$2-LEN(SOURCE!I584)), "")&amp;
      SOURCE!J584&amp;      IF(SOURCE!$Y$2-LEN(SOURCE!J584) &gt;= 0, REPT(" ",SOURCE!$Y$2-LEN(SOURCE!J584)), "")&amp;
" | "&amp; IF(SOURCE!$X$2-LEN(SOURCE!I584) &gt;= 0, REPT(" ",SOURCE!$X$2-LEN(SOURCE!I584)), "")&amp;
      SOURCE!K584&amp;      IF(SOURCE!$Y$2-LEN(SOURCE!K584) &gt;= 0, REPT(" ",SOURCE!$Z$2-LEN(SOURCE!K584)), "")&amp;
" | "&amp; SOURCE!L584&amp;      IF(SOURCE!$AB$2-LEN(SOURCE!L584) &gt;= 0, REPT(" ",SOURCE!$AB$2-LEN(SOURCE!L584)), "")&amp;
" | "&amp; SOURCE!M584&amp;      IF(SOURCE!$AC$2-LEN(SOURCE!M584) &gt;= 0, REPT(" ",SOURCE!$AC$2-LEN(SOURCE!M584)), "")&amp;
      "},"&amp;IF(SOURCE!O584&lt;&gt;"",""&amp;SOURCE!O584,"")
 )
)
)</f>
        <v>/*  560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85" spans="1:1">
      <c r="A585" s="133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IF(SOURCE!$R$2-LEN(SOURCE!C585) &gt;= 0, REPT(" ",SOURCE!$R$2-LEN(SOURCE!C585)), "")&amp;
      SOURCE!D585&amp;", "&amp; IF(SOURCE!$S$2-LEN(SOURCE!D585) &gt;= 0, REPT(" ",SOURCE!$S$2-LEN(SOURCE!D585)), "")&amp;
      SOURCE!E585&amp;", "&amp; IF(SOURCE!$T$2-LEN(SOURCE!E585) &gt;=0, REPT(" ",SOURCE!$T$2-LEN(SOURCE!E585)), "")&amp;
      SOURCE!F585&amp;", "&amp; IF(SOURCE!$U$2-LEN(SOURCE!F585) &gt;= 0, REPT(" ",SOURCE!$U$2-LEN(SOURCE!F585)+2), "")&amp;"("&amp;
      SUBSTITUTE(TEXT(SOURCE!G585,"??0"),"  ","")&amp;" &lt;&lt; TAM_MAX_BITS) |"&amp; IF(SOURCE!$V$2-3 &gt;= 0, REPT(" ",MAX(1,SOURCE!$V$2-5+4+1-1-LEN(  IF(ISTEXT(SOURCE!H585),SOURCE!H585,  SUBSTITUTE(SUBSTITUTE(TEXT(SOURCE!H585,"????0"),"  ","")," ",""))   ))), "")&amp;
       IF(ISTEXT(SOURCE!H585),SOURCE!H585, SUBSTITUTE(SUBSTITUTE(TEXT(SOURCE!H585,"????0"),"  ","")," ",""))   &amp;","&amp; IF(SOURCE!$W$2-3 &gt;= 0, REPT(" ",SOURCE!$W$2-3-5), "")&amp;
      SOURCE!I585&amp;
" | "&amp; IF(SOURCE!$X$2-LEN(SOURCE!I585) &gt;= 0, REPT(" ",SOURCE!$X$2-LEN(SOURCE!I585)), "")&amp;
      SOURCE!J585&amp;      IF(SOURCE!$Y$2-LEN(SOURCE!J585) &gt;= 0, REPT(" ",SOURCE!$Y$2-LEN(SOURCE!J585)), "")&amp;
" | "&amp; IF(SOURCE!$X$2-LEN(SOURCE!I585) &gt;= 0, REPT(" ",SOURCE!$X$2-LEN(SOURCE!I585)), "")&amp;
      SOURCE!K585&amp;      IF(SOURCE!$Y$2-LEN(SOURCE!K585) &gt;= 0, REPT(" ",SOURCE!$Z$2-LEN(SOURCE!K585)), "")&amp;
" | "&amp; SOURCE!L585&amp;      IF(SOURCE!$AB$2-LEN(SOURCE!L585) &gt;= 0, REPT(" ",SOURCE!$AB$2-LEN(SOURCE!L585)), "")&amp;
" | "&amp; SOURCE!M585&amp;      IF(SOURCE!$AC$2-LEN(SOURCE!M585) &gt;= 0, REPT(" ",SOURCE!$AC$2-LEN(SOURCE!M585)), "")&amp;
      "},"&amp;IF(SOURCE!O585&lt;&gt;"",""&amp;SOURCE!O585,"")
 )
)
)</f>
        <v>/*  561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86" spans="1:1">
      <c r="A586" s="133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IF(SOURCE!$R$2-LEN(SOURCE!C586) &gt;= 0, REPT(" ",SOURCE!$R$2-LEN(SOURCE!C586)), "")&amp;
      SOURCE!D586&amp;", "&amp; IF(SOURCE!$S$2-LEN(SOURCE!D586) &gt;= 0, REPT(" ",SOURCE!$S$2-LEN(SOURCE!D586)), "")&amp;
      SOURCE!E586&amp;", "&amp; IF(SOURCE!$T$2-LEN(SOURCE!E586) &gt;=0, REPT(" ",SOURCE!$T$2-LEN(SOURCE!E586)), "")&amp;
      SOURCE!F586&amp;", "&amp; IF(SOURCE!$U$2-LEN(SOURCE!F586) &gt;= 0, REPT(" ",SOURCE!$U$2-LEN(SOURCE!F586)+2), "")&amp;"("&amp;
      SUBSTITUTE(TEXT(SOURCE!G586,"??0"),"  ","")&amp;" &lt;&lt; TAM_MAX_BITS) |"&amp; IF(SOURCE!$V$2-3 &gt;= 0, REPT(" ",MAX(1,SOURCE!$V$2-5+4+1-1-LEN(  IF(ISTEXT(SOURCE!H586),SOURCE!H586,  SUBSTITUTE(SUBSTITUTE(TEXT(SOURCE!H586,"????0"),"  ","")," ",""))   ))), "")&amp;
       IF(ISTEXT(SOURCE!H586),SOURCE!H586, SUBSTITUTE(SUBSTITUTE(TEXT(SOURCE!H586,"????0"),"  ","")," ",""))   &amp;","&amp; IF(SOURCE!$W$2-3 &gt;= 0, REPT(" ",SOURCE!$W$2-3-5), "")&amp;
      SOURCE!I586&amp;
" | "&amp; IF(SOURCE!$X$2-LEN(SOURCE!I586) &gt;= 0, REPT(" ",SOURCE!$X$2-LEN(SOURCE!I586)), "")&amp;
      SOURCE!J586&amp;      IF(SOURCE!$Y$2-LEN(SOURCE!J586) &gt;= 0, REPT(" ",SOURCE!$Y$2-LEN(SOURCE!J586)), "")&amp;
" | "&amp; IF(SOURCE!$X$2-LEN(SOURCE!I586) &gt;= 0, REPT(" ",SOURCE!$X$2-LEN(SOURCE!I586)), "")&amp;
      SOURCE!K586&amp;      IF(SOURCE!$Y$2-LEN(SOURCE!K586) &gt;= 0, REPT(" ",SOURCE!$Z$2-LEN(SOURCE!K586)), "")&amp;
" | "&amp; SOURCE!L586&amp;      IF(SOURCE!$AB$2-LEN(SOURCE!L586) &gt;= 0, REPT(" ",SOURCE!$AB$2-LEN(SOURCE!L586)), "")&amp;
" | "&amp; SOURCE!M586&amp;      IF(SOURCE!$AC$2-LEN(SOURCE!M586) &gt;= 0, REPT(" ",SOURCE!$AC$2-LEN(SOURCE!M586)), "")&amp;
      "},"&amp;IF(SOURCE!O586&lt;&gt;"",""&amp;SOURCE!O586,"")
 )
)
)</f>
        <v>/*  562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87" spans="1:1">
      <c r="A587" s="133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IF(SOURCE!$R$2-LEN(SOURCE!C587) &gt;= 0, REPT(" ",SOURCE!$R$2-LEN(SOURCE!C587)), "")&amp;
      SOURCE!D587&amp;", "&amp; IF(SOURCE!$S$2-LEN(SOURCE!D587) &gt;= 0, REPT(" ",SOURCE!$S$2-LEN(SOURCE!D587)), "")&amp;
      SOURCE!E587&amp;", "&amp; IF(SOURCE!$T$2-LEN(SOURCE!E587) &gt;=0, REPT(" ",SOURCE!$T$2-LEN(SOURCE!E587)), "")&amp;
      SOURCE!F587&amp;", "&amp; IF(SOURCE!$U$2-LEN(SOURCE!F587) &gt;= 0, REPT(" ",SOURCE!$U$2-LEN(SOURCE!F587)+2), "")&amp;"("&amp;
      SUBSTITUTE(TEXT(SOURCE!G587,"??0"),"  ","")&amp;" &lt;&lt; TAM_MAX_BITS) |"&amp; IF(SOURCE!$V$2-3 &gt;= 0, REPT(" ",MAX(1,SOURCE!$V$2-5+4+1-1-LEN(  IF(ISTEXT(SOURCE!H587),SOURCE!H587,  SUBSTITUTE(SUBSTITUTE(TEXT(SOURCE!H587,"????0"),"  ","")," ",""))   ))), "")&amp;
       IF(ISTEXT(SOURCE!H587),SOURCE!H587, SUBSTITUTE(SUBSTITUTE(TEXT(SOURCE!H587,"????0"),"  ","")," ",""))   &amp;","&amp; IF(SOURCE!$W$2-3 &gt;= 0, REPT(" ",SOURCE!$W$2-3-5), "")&amp;
      SOURCE!I587&amp;
" | "&amp; IF(SOURCE!$X$2-LEN(SOURCE!I587) &gt;= 0, REPT(" ",SOURCE!$X$2-LEN(SOURCE!I587)), "")&amp;
      SOURCE!J587&amp;      IF(SOURCE!$Y$2-LEN(SOURCE!J587) &gt;= 0, REPT(" ",SOURCE!$Y$2-LEN(SOURCE!J587)), "")&amp;
" | "&amp; IF(SOURCE!$X$2-LEN(SOURCE!I587) &gt;= 0, REPT(" ",SOURCE!$X$2-LEN(SOURCE!I587)), "")&amp;
      SOURCE!K587&amp;      IF(SOURCE!$Y$2-LEN(SOURCE!K587) &gt;= 0, REPT(" ",SOURCE!$Z$2-LEN(SOURCE!K587)), "")&amp;
" | "&amp; SOURCE!L587&amp;      IF(SOURCE!$AB$2-LEN(SOURCE!L587) &gt;= 0, REPT(" ",SOURCE!$AB$2-LEN(SOURCE!L587)), "")&amp;
" | "&amp; SOURCE!M587&amp;      IF(SOURCE!$AC$2-LEN(SOURCE!M587) &gt;= 0, REPT(" ",SOURCE!$AC$2-LEN(SOURCE!M587)), "")&amp;
      "},"&amp;IF(SOURCE!O587&lt;&gt;"",""&amp;SOURCE!O587,"")
 )
)
)</f>
        <v>/*  563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88" spans="1:1">
      <c r="A588" s="133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IF(SOURCE!$R$2-LEN(SOURCE!C588) &gt;= 0, REPT(" ",SOURCE!$R$2-LEN(SOURCE!C588)), "")&amp;
      SOURCE!D588&amp;", "&amp; IF(SOURCE!$S$2-LEN(SOURCE!D588) &gt;= 0, REPT(" ",SOURCE!$S$2-LEN(SOURCE!D588)), "")&amp;
      SOURCE!E588&amp;", "&amp; IF(SOURCE!$T$2-LEN(SOURCE!E588) &gt;=0, REPT(" ",SOURCE!$T$2-LEN(SOURCE!E588)), "")&amp;
      SOURCE!F588&amp;", "&amp; IF(SOURCE!$U$2-LEN(SOURCE!F588) &gt;= 0, REPT(" ",SOURCE!$U$2-LEN(SOURCE!F588)+2), "")&amp;"("&amp;
      SUBSTITUTE(TEXT(SOURCE!G588,"??0"),"  ","")&amp;" &lt;&lt; TAM_MAX_BITS) |"&amp; IF(SOURCE!$V$2-3 &gt;= 0, REPT(" ",MAX(1,SOURCE!$V$2-5+4+1-1-LEN(  IF(ISTEXT(SOURCE!H588),SOURCE!H588,  SUBSTITUTE(SUBSTITUTE(TEXT(SOURCE!H588,"????0"),"  ","")," ",""))   ))), "")&amp;
       IF(ISTEXT(SOURCE!H588),SOURCE!H588, SUBSTITUTE(SUBSTITUTE(TEXT(SOURCE!H588,"????0"),"  ","")," ",""))   &amp;","&amp; IF(SOURCE!$W$2-3 &gt;= 0, REPT(" ",SOURCE!$W$2-3-5), "")&amp;
      SOURCE!I588&amp;
" | "&amp; IF(SOURCE!$X$2-LEN(SOURCE!I588) &gt;= 0, REPT(" ",SOURCE!$X$2-LEN(SOURCE!I588)), "")&amp;
      SOURCE!J588&amp;      IF(SOURCE!$Y$2-LEN(SOURCE!J588) &gt;= 0, REPT(" ",SOURCE!$Y$2-LEN(SOURCE!J588)), "")&amp;
" | "&amp; IF(SOURCE!$X$2-LEN(SOURCE!I588) &gt;= 0, REPT(" ",SOURCE!$X$2-LEN(SOURCE!I588)), "")&amp;
      SOURCE!K588&amp;      IF(SOURCE!$Y$2-LEN(SOURCE!K588) &gt;= 0, REPT(" ",SOURCE!$Z$2-LEN(SOURCE!K588)), "")&amp;
" | "&amp; SOURCE!L588&amp;      IF(SOURCE!$AB$2-LEN(SOURCE!L588) &gt;= 0, REPT(" ",SOURCE!$AB$2-LEN(SOURCE!L588)), "")&amp;
" | "&amp; SOURCE!M588&amp;      IF(SOURCE!$AC$2-LEN(SOURCE!M588) &gt;= 0, REPT(" ",SOURCE!$AC$2-LEN(SOURCE!M588)), "")&amp;
      "},"&amp;IF(SOURCE!O588&lt;&gt;"",""&amp;SOURCE!O588,"")
 )
)
)</f>
        <v>/*  564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89" spans="1:1">
      <c r="A589" s="133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IF(SOURCE!$R$2-LEN(SOURCE!C589) &gt;= 0, REPT(" ",SOURCE!$R$2-LEN(SOURCE!C589)), "")&amp;
      SOURCE!D589&amp;", "&amp; IF(SOURCE!$S$2-LEN(SOURCE!D589) &gt;= 0, REPT(" ",SOURCE!$S$2-LEN(SOURCE!D589)), "")&amp;
      SOURCE!E589&amp;", "&amp; IF(SOURCE!$T$2-LEN(SOURCE!E589) &gt;=0, REPT(" ",SOURCE!$T$2-LEN(SOURCE!E589)), "")&amp;
      SOURCE!F589&amp;", "&amp; IF(SOURCE!$U$2-LEN(SOURCE!F589) &gt;= 0, REPT(" ",SOURCE!$U$2-LEN(SOURCE!F589)+2), "")&amp;"("&amp;
      SUBSTITUTE(TEXT(SOURCE!G589,"??0"),"  ","")&amp;" &lt;&lt; TAM_MAX_BITS) |"&amp; IF(SOURCE!$V$2-3 &gt;= 0, REPT(" ",MAX(1,SOURCE!$V$2-5+4+1-1-LEN(  IF(ISTEXT(SOURCE!H589),SOURCE!H589,  SUBSTITUTE(SUBSTITUTE(TEXT(SOURCE!H589,"????0"),"  ","")," ",""))   ))), "")&amp;
       IF(ISTEXT(SOURCE!H589),SOURCE!H589, SUBSTITUTE(SUBSTITUTE(TEXT(SOURCE!H589,"????0"),"  ","")," ",""))   &amp;","&amp; IF(SOURCE!$W$2-3 &gt;= 0, REPT(" ",SOURCE!$W$2-3-5), "")&amp;
      SOURCE!I589&amp;
" | "&amp; IF(SOURCE!$X$2-LEN(SOURCE!I589) &gt;= 0, REPT(" ",SOURCE!$X$2-LEN(SOURCE!I589)), "")&amp;
      SOURCE!J589&amp;      IF(SOURCE!$Y$2-LEN(SOURCE!J589) &gt;= 0, REPT(" ",SOURCE!$Y$2-LEN(SOURCE!J589)), "")&amp;
" | "&amp; IF(SOURCE!$X$2-LEN(SOURCE!I589) &gt;= 0, REPT(" ",SOURCE!$X$2-LEN(SOURCE!I589)), "")&amp;
      SOURCE!K589&amp;      IF(SOURCE!$Y$2-LEN(SOURCE!K589) &gt;= 0, REPT(" ",SOURCE!$Z$2-LEN(SOURCE!K589)), "")&amp;
" | "&amp; SOURCE!L589&amp;      IF(SOURCE!$AB$2-LEN(SOURCE!L589) &gt;= 0, REPT(" ",SOURCE!$AB$2-LEN(SOURCE!L589)), "")&amp;
" | "&amp; SOURCE!M589&amp;      IF(SOURCE!$AC$2-LEN(SOURCE!M589) &gt;= 0, REPT(" ",SOURCE!$AC$2-LEN(SOURCE!M589)), "")&amp;
      "},"&amp;IF(SOURCE!O589&lt;&gt;"",""&amp;SOURCE!O589,"")
 )
)
)</f>
        <v>/*  565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0" spans="1:1">
      <c r="A590" s="133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IF(SOURCE!$R$2-LEN(SOURCE!C590) &gt;= 0, REPT(" ",SOURCE!$R$2-LEN(SOURCE!C590)), "")&amp;
      SOURCE!D590&amp;", "&amp; IF(SOURCE!$S$2-LEN(SOURCE!D590) &gt;= 0, REPT(" ",SOURCE!$S$2-LEN(SOURCE!D590)), "")&amp;
      SOURCE!E590&amp;", "&amp; IF(SOURCE!$T$2-LEN(SOURCE!E590) &gt;=0, REPT(" ",SOURCE!$T$2-LEN(SOURCE!E590)), "")&amp;
      SOURCE!F590&amp;", "&amp; IF(SOURCE!$U$2-LEN(SOURCE!F590) &gt;= 0, REPT(" ",SOURCE!$U$2-LEN(SOURCE!F590)+2), "")&amp;"("&amp;
      SUBSTITUTE(TEXT(SOURCE!G590,"??0"),"  ","")&amp;" &lt;&lt; TAM_MAX_BITS) |"&amp; IF(SOURCE!$V$2-3 &gt;= 0, REPT(" ",MAX(1,SOURCE!$V$2-5+4+1-1-LEN(  IF(ISTEXT(SOURCE!H590),SOURCE!H590,  SUBSTITUTE(SUBSTITUTE(TEXT(SOURCE!H590,"????0"),"  ","")," ",""))   ))), "")&amp;
       IF(ISTEXT(SOURCE!H590),SOURCE!H590, SUBSTITUTE(SUBSTITUTE(TEXT(SOURCE!H590,"????0"),"  ","")," ",""))   &amp;","&amp; IF(SOURCE!$W$2-3 &gt;= 0, REPT(" ",SOURCE!$W$2-3-5), "")&amp;
      SOURCE!I590&amp;
" | "&amp; IF(SOURCE!$X$2-LEN(SOURCE!I590) &gt;= 0, REPT(" ",SOURCE!$X$2-LEN(SOURCE!I590)), "")&amp;
      SOURCE!J590&amp;      IF(SOURCE!$Y$2-LEN(SOURCE!J590) &gt;= 0, REPT(" ",SOURCE!$Y$2-LEN(SOURCE!J590)), "")&amp;
" | "&amp; IF(SOURCE!$X$2-LEN(SOURCE!I590) &gt;= 0, REPT(" ",SOURCE!$X$2-LEN(SOURCE!I590)), "")&amp;
      SOURCE!K590&amp;      IF(SOURCE!$Y$2-LEN(SOURCE!K590) &gt;= 0, REPT(" ",SOURCE!$Z$2-LEN(SOURCE!K590)), "")&amp;
" | "&amp; SOURCE!L590&amp;      IF(SOURCE!$AB$2-LEN(SOURCE!L590) &gt;= 0, REPT(" ",SOURCE!$AB$2-LEN(SOURCE!L590)), "")&amp;
" | "&amp; SOURCE!M590&amp;      IF(SOURCE!$AC$2-LEN(SOURCE!M590) &gt;= 0, REPT(" ",SOURCE!$AC$2-LEN(SOURCE!M590)), "")&amp;
      "},"&amp;IF(SOURCE!O590&lt;&gt;"",""&amp;SOURCE!O590,"")
 )
)
)</f>
        <v>/*  566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1" spans="1:1">
      <c r="A591" s="133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IF(SOURCE!$R$2-LEN(SOURCE!C591) &gt;= 0, REPT(" ",SOURCE!$R$2-LEN(SOURCE!C591)), "")&amp;
      SOURCE!D591&amp;", "&amp; IF(SOURCE!$S$2-LEN(SOURCE!D591) &gt;= 0, REPT(" ",SOURCE!$S$2-LEN(SOURCE!D591)), "")&amp;
      SOURCE!E591&amp;", "&amp; IF(SOURCE!$T$2-LEN(SOURCE!E591) &gt;=0, REPT(" ",SOURCE!$T$2-LEN(SOURCE!E591)), "")&amp;
      SOURCE!F591&amp;", "&amp; IF(SOURCE!$U$2-LEN(SOURCE!F591) &gt;= 0, REPT(" ",SOURCE!$U$2-LEN(SOURCE!F591)+2), "")&amp;"("&amp;
      SUBSTITUTE(TEXT(SOURCE!G591,"??0"),"  ","")&amp;" &lt;&lt; TAM_MAX_BITS) |"&amp; IF(SOURCE!$V$2-3 &gt;= 0, REPT(" ",MAX(1,SOURCE!$V$2-5+4+1-1-LEN(  IF(ISTEXT(SOURCE!H591),SOURCE!H591,  SUBSTITUTE(SUBSTITUTE(TEXT(SOURCE!H591,"????0"),"  ","")," ",""))   ))), "")&amp;
       IF(ISTEXT(SOURCE!H591),SOURCE!H591, SUBSTITUTE(SUBSTITUTE(TEXT(SOURCE!H591,"????0"),"  ","")," ",""))   &amp;","&amp; IF(SOURCE!$W$2-3 &gt;= 0, REPT(" ",SOURCE!$W$2-3-5), "")&amp;
      SOURCE!I591&amp;
" | "&amp; IF(SOURCE!$X$2-LEN(SOURCE!I591) &gt;= 0, REPT(" ",SOURCE!$X$2-LEN(SOURCE!I591)), "")&amp;
      SOURCE!J591&amp;      IF(SOURCE!$Y$2-LEN(SOURCE!J591) &gt;= 0, REPT(" ",SOURCE!$Y$2-LEN(SOURCE!J591)), "")&amp;
" | "&amp; IF(SOURCE!$X$2-LEN(SOURCE!I591) &gt;= 0, REPT(" ",SOURCE!$X$2-LEN(SOURCE!I591)), "")&amp;
      SOURCE!K591&amp;      IF(SOURCE!$Y$2-LEN(SOURCE!K591) &gt;= 0, REPT(" ",SOURCE!$Z$2-LEN(SOURCE!K591)), "")&amp;
" | "&amp; SOURCE!L591&amp;      IF(SOURCE!$AB$2-LEN(SOURCE!L591) &gt;= 0, REPT(" ",SOURCE!$AB$2-LEN(SOURCE!L591)), "")&amp;
" | "&amp; SOURCE!M591&amp;      IF(SOURCE!$AC$2-LEN(SOURCE!M591) &gt;= 0, REPT(" ",SOURCE!$AC$2-LEN(SOURCE!M591)), "")&amp;
      "},"&amp;IF(SOURCE!O591&lt;&gt;"",""&amp;SOURCE!O591,"")
 )
)
)</f>
        <v>/*  567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592" spans="1:1">
      <c r="A592" s="133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IF(SOURCE!$R$2-LEN(SOURCE!C592) &gt;= 0, REPT(" ",SOURCE!$R$2-LEN(SOURCE!C592)), "")&amp;
      SOURCE!D592&amp;", "&amp; IF(SOURCE!$S$2-LEN(SOURCE!D592) &gt;= 0, REPT(" ",SOURCE!$S$2-LEN(SOURCE!D592)), "")&amp;
      SOURCE!E592&amp;", "&amp; IF(SOURCE!$T$2-LEN(SOURCE!E592) &gt;=0, REPT(" ",SOURCE!$T$2-LEN(SOURCE!E592)), "")&amp;
      SOURCE!F592&amp;", "&amp; IF(SOURCE!$U$2-LEN(SOURCE!F592) &gt;= 0, REPT(" ",SOURCE!$U$2-LEN(SOURCE!F592)+2), "")&amp;"("&amp;
      SUBSTITUTE(TEXT(SOURCE!G592,"??0"),"  ","")&amp;" &lt;&lt; TAM_MAX_BITS) |"&amp; IF(SOURCE!$V$2-3 &gt;= 0, REPT(" ",MAX(1,SOURCE!$V$2-5+4+1-1-LEN(  IF(ISTEXT(SOURCE!H592),SOURCE!H592,  SUBSTITUTE(SUBSTITUTE(TEXT(SOURCE!H592,"????0"),"  ","")," ",""))   ))), "")&amp;
       IF(ISTEXT(SOURCE!H592),SOURCE!H592, SUBSTITUTE(SUBSTITUTE(TEXT(SOURCE!H592,"????0"),"  ","")," ",""))   &amp;","&amp; IF(SOURCE!$W$2-3 &gt;= 0, REPT(" ",SOURCE!$W$2-3-5), "")&amp;
      SOURCE!I592&amp;
" | "&amp; IF(SOURCE!$X$2-LEN(SOURCE!I592) &gt;= 0, REPT(" ",SOURCE!$X$2-LEN(SOURCE!I592)), "")&amp;
      SOURCE!J592&amp;      IF(SOURCE!$Y$2-LEN(SOURCE!J592) &gt;= 0, REPT(" ",SOURCE!$Y$2-LEN(SOURCE!J592)), "")&amp;
" | "&amp; IF(SOURCE!$X$2-LEN(SOURCE!I592) &gt;= 0, REPT(" ",SOURCE!$X$2-LEN(SOURCE!I592)), "")&amp;
      SOURCE!K592&amp;      IF(SOURCE!$Y$2-LEN(SOURCE!K592) &gt;= 0, REPT(" ",SOURCE!$Z$2-LEN(SOURCE!K592)), "")&amp;
" | "&amp; SOURCE!L592&amp;      IF(SOURCE!$AB$2-LEN(SOURCE!L592) &gt;= 0, REPT(" ",SOURCE!$AB$2-LEN(SOURCE!L592)), "")&amp;
" | "&amp; SOURCE!M592&amp;      IF(SOURCE!$AC$2-LEN(SOURCE!M592) &gt;= 0, REPT(" ",SOURCE!$AC$2-LEN(SOURCE!M592)), "")&amp;
      "},"&amp;IF(SOURCE!O592&lt;&gt;"",""&amp;SOURCE!O592,"")
 )
)
)</f>
        <v>/*  568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593" spans="1:1">
      <c r="A593" s="133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IF(SOURCE!$R$2-LEN(SOURCE!C593) &gt;= 0, REPT(" ",SOURCE!$R$2-LEN(SOURCE!C593)), "")&amp;
      SOURCE!D593&amp;", "&amp; IF(SOURCE!$S$2-LEN(SOURCE!D593) &gt;= 0, REPT(" ",SOURCE!$S$2-LEN(SOURCE!D593)), "")&amp;
      SOURCE!E593&amp;", "&amp; IF(SOURCE!$T$2-LEN(SOURCE!E593) &gt;=0, REPT(" ",SOURCE!$T$2-LEN(SOURCE!E593)), "")&amp;
      SOURCE!F593&amp;", "&amp; IF(SOURCE!$U$2-LEN(SOURCE!F593) &gt;= 0, REPT(" ",SOURCE!$U$2-LEN(SOURCE!F593)+2), "")&amp;"("&amp;
      SUBSTITUTE(TEXT(SOURCE!G593,"??0"),"  ","")&amp;" &lt;&lt; TAM_MAX_BITS) |"&amp; IF(SOURCE!$V$2-3 &gt;= 0, REPT(" ",MAX(1,SOURCE!$V$2-5+4+1-1-LEN(  IF(ISTEXT(SOURCE!H593),SOURCE!H593,  SUBSTITUTE(SUBSTITUTE(TEXT(SOURCE!H593,"????0"),"  ","")," ",""))   ))), "")&amp;
       IF(ISTEXT(SOURCE!H593),SOURCE!H593, SUBSTITUTE(SUBSTITUTE(TEXT(SOURCE!H593,"????0"),"  ","")," ",""))   &amp;","&amp; IF(SOURCE!$W$2-3 &gt;= 0, REPT(" ",SOURCE!$W$2-3-5), "")&amp;
      SOURCE!I593&amp;
" | "&amp; IF(SOURCE!$X$2-LEN(SOURCE!I593) &gt;= 0, REPT(" ",SOURCE!$X$2-LEN(SOURCE!I593)), "")&amp;
      SOURCE!J593&amp;      IF(SOURCE!$Y$2-LEN(SOURCE!J593) &gt;= 0, REPT(" ",SOURCE!$Y$2-LEN(SOURCE!J593)), "")&amp;
" | "&amp; IF(SOURCE!$X$2-LEN(SOURCE!I593) &gt;= 0, REPT(" ",SOURCE!$X$2-LEN(SOURCE!I593)), "")&amp;
      SOURCE!K593&amp;      IF(SOURCE!$Y$2-LEN(SOURCE!K593) &gt;= 0, REPT(" ",SOURCE!$Z$2-LEN(SOURCE!K593)), "")&amp;
" | "&amp; SOURCE!L593&amp;      IF(SOURCE!$AB$2-LEN(SOURCE!L593) &gt;= 0, REPT(" ",SOURCE!$AB$2-LEN(SOURCE!L593)), "")&amp;
" | "&amp; SOURCE!M593&amp;      IF(SOURCE!$AC$2-LEN(SOURCE!M593) &gt;= 0, REPT(" ",SOURCE!$AC$2-LEN(SOURCE!M593)), "")&amp;
      "},"&amp;IF(SOURCE!O593&lt;&gt;"",""&amp;SOURCE!O593,"")
 )
)
)</f>
        <v>/*  569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594" spans="1:1">
      <c r="A594" s="133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IF(SOURCE!$R$2-LEN(SOURCE!C594) &gt;= 0, REPT(" ",SOURCE!$R$2-LEN(SOURCE!C594)), "")&amp;
      SOURCE!D594&amp;", "&amp; IF(SOURCE!$S$2-LEN(SOURCE!D594) &gt;= 0, REPT(" ",SOURCE!$S$2-LEN(SOURCE!D594)), "")&amp;
      SOURCE!E594&amp;", "&amp; IF(SOURCE!$T$2-LEN(SOURCE!E594) &gt;=0, REPT(" ",SOURCE!$T$2-LEN(SOURCE!E594)), "")&amp;
      SOURCE!F594&amp;", "&amp; IF(SOURCE!$U$2-LEN(SOURCE!F594) &gt;= 0, REPT(" ",SOURCE!$U$2-LEN(SOURCE!F594)+2), "")&amp;"("&amp;
      SUBSTITUTE(TEXT(SOURCE!G594,"??0"),"  ","")&amp;" &lt;&lt; TAM_MAX_BITS) |"&amp; IF(SOURCE!$V$2-3 &gt;= 0, REPT(" ",MAX(1,SOURCE!$V$2-5+4+1-1-LEN(  IF(ISTEXT(SOURCE!H594),SOURCE!H594,  SUBSTITUTE(SUBSTITUTE(TEXT(SOURCE!H594,"????0"),"  ","")," ",""))   ))), "")&amp;
       IF(ISTEXT(SOURCE!H594),SOURCE!H594, SUBSTITUTE(SUBSTITUTE(TEXT(SOURCE!H594,"????0"),"  ","")," ",""))   &amp;","&amp; IF(SOURCE!$W$2-3 &gt;= 0, REPT(" ",SOURCE!$W$2-3-5), "")&amp;
      SOURCE!I594&amp;
" | "&amp; IF(SOURCE!$X$2-LEN(SOURCE!I594) &gt;= 0, REPT(" ",SOURCE!$X$2-LEN(SOURCE!I594)), "")&amp;
      SOURCE!J594&amp;      IF(SOURCE!$Y$2-LEN(SOURCE!J594) &gt;= 0, REPT(" ",SOURCE!$Y$2-LEN(SOURCE!J594)), "")&amp;
" | "&amp; IF(SOURCE!$X$2-LEN(SOURCE!I594) &gt;= 0, REPT(" ",SOURCE!$X$2-LEN(SOURCE!I594)), "")&amp;
      SOURCE!K594&amp;      IF(SOURCE!$Y$2-LEN(SOURCE!K594) &gt;= 0, REPT(" ",SOURCE!$Z$2-LEN(SOURCE!K594)), "")&amp;
" | "&amp; SOURCE!L594&amp;      IF(SOURCE!$AB$2-LEN(SOURCE!L594) &gt;= 0, REPT(" ",SOURCE!$AB$2-LEN(SOURCE!L594)), "")&amp;
" | "&amp; SOURCE!M594&amp;      IF(SOURCE!$AC$2-LEN(SOURCE!M594) &gt;= 0, REPT(" ",SOURCE!$AC$2-LEN(SOURCE!M594)), "")&amp;
      "},"&amp;IF(SOURCE!O594&lt;&gt;"",""&amp;SOURCE!O594,"")
 )
)
)</f>
        <v>/*  570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595" spans="1:1">
      <c r="A595" s="133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IF(SOURCE!$R$2-LEN(SOURCE!C595) &gt;= 0, REPT(" ",SOURCE!$R$2-LEN(SOURCE!C595)), "")&amp;
      SOURCE!D595&amp;", "&amp; IF(SOURCE!$S$2-LEN(SOURCE!D595) &gt;= 0, REPT(" ",SOURCE!$S$2-LEN(SOURCE!D595)), "")&amp;
      SOURCE!E595&amp;", "&amp; IF(SOURCE!$T$2-LEN(SOURCE!E595) &gt;=0, REPT(" ",SOURCE!$T$2-LEN(SOURCE!E595)), "")&amp;
      SOURCE!F595&amp;", "&amp; IF(SOURCE!$U$2-LEN(SOURCE!F595) &gt;= 0, REPT(" ",SOURCE!$U$2-LEN(SOURCE!F595)+2), "")&amp;"("&amp;
      SUBSTITUTE(TEXT(SOURCE!G595,"??0"),"  ","")&amp;" &lt;&lt; TAM_MAX_BITS) |"&amp; IF(SOURCE!$V$2-3 &gt;= 0, REPT(" ",MAX(1,SOURCE!$V$2-5+4+1-1-LEN(  IF(ISTEXT(SOURCE!H595),SOURCE!H595,  SUBSTITUTE(SUBSTITUTE(TEXT(SOURCE!H595,"????0"),"  ","")," ",""))   ))), "")&amp;
       IF(ISTEXT(SOURCE!H595),SOURCE!H595, SUBSTITUTE(SUBSTITUTE(TEXT(SOURCE!H595,"????0"),"  ","")," ",""))   &amp;","&amp; IF(SOURCE!$W$2-3 &gt;= 0, REPT(" ",SOURCE!$W$2-3-5), "")&amp;
      SOURCE!I595&amp;
" | "&amp; IF(SOURCE!$X$2-LEN(SOURCE!I595) &gt;= 0, REPT(" ",SOURCE!$X$2-LEN(SOURCE!I595)), "")&amp;
      SOURCE!J595&amp;      IF(SOURCE!$Y$2-LEN(SOURCE!J595) &gt;= 0, REPT(" ",SOURCE!$Y$2-LEN(SOURCE!J595)), "")&amp;
" | "&amp; IF(SOURCE!$X$2-LEN(SOURCE!I595) &gt;= 0, REPT(" ",SOURCE!$X$2-LEN(SOURCE!I595)), "")&amp;
      SOURCE!K595&amp;      IF(SOURCE!$Y$2-LEN(SOURCE!K595) &gt;= 0, REPT(" ",SOURCE!$Z$2-LEN(SOURCE!K595)), "")&amp;
" | "&amp; SOURCE!L595&amp;      IF(SOURCE!$AB$2-LEN(SOURCE!L595) &gt;= 0, REPT(" ",SOURCE!$AB$2-LEN(SOURCE!L595)), "")&amp;
" | "&amp; SOURCE!M595&amp;      IF(SOURCE!$AC$2-LEN(SOURCE!M595) &gt;= 0, REPT(" ",SOURCE!$AC$2-LEN(SOURCE!M595)), "")&amp;
      "},"&amp;IF(SOURCE!O595&lt;&gt;"",""&amp;SOURCE!O595,"")
 )
)
)</f>
        <v>/*  571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596" spans="1:1">
      <c r="A596" s="133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IF(SOURCE!$R$2-LEN(SOURCE!C596) &gt;= 0, REPT(" ",SOURCE!$R$2-LEN(SOURCE!C596)), "")&amp;
      SOURCE!D596&amp;", "&amp; IF(SOURCE!$S$2-LEN(SOURCE!D596) &gt;= 0, REPT(" ",SOURCE!$S$2-LEN(SOURCE!D596)), "")&amp;
      SOURCE!E596&amp;", "&amp; IF(SOURCE!$T$2-LEN(SOURCE!E596) &gt;=0, REPT(" ",SOURCE!$T$2-LEN(SOURCE!E596)), "")&amp;
      SOURCE!F596&amp;", "&amp; IF(SOURCE!$U$2-LEN(SOURCE!F596) &gt;= 0, REPT(" ",SOURCE!$U$2-LEN(SOURCE!F596)+2), "")&amp;"("&amp;
      SUBSTITUTE(TEXT(SOURCE!G596,"??0"),"  ","")&amp;" &lt;&lt; TAM_MAX_BITS) |"&amp; IF(SOURCE!$V$2-3 &gt;= 0, REPT(" ",MAX(1,SOURCE!$V$2-5+4+1-1-LEN(  IF(ISTEXT(SOURCE!H596),SOURCE!H596,  SUBSTITUTE(SUBSTITUTE(TEXT(SOURCE!H596,"????0"),"  ","")," ",""))   ))), "")&amp;
       IF(ISTEXT(SOURCE!H596),SOURCE!H596, SUBSTITUTE(SUBSTITUTE(TEXT(SOURCE!H596,"????0"),"  ","")," ",""))   &amp;","&amp; IF(SOURCE!$W$2-3 &gt;= 0, REPT(" ",SOURCE!$W$2-3-5), "")&amp;
      SOURCE!I596&amp;
" | "&amp; IF(SOURCE!$X$2-LEN(SOURCE!I596) &gt;= 0, REPT(" ",SOURCE!$X$2-LEN(SOURCE!I596)), "")&amp;
      SOURCE!J596&amp;      IF(SOURCE!$Y$2-LEN(SOURCE!J596) &gt;= 0, REPT(" ",SOURCE!$Y$2-LEN(SOURCE!J596)), "")&amp;
" | "&amp; IF(SOURCE!$X$2-LEN(SOURCE!I596) &gt;= 0, REPT(" ",SOURCE!$X$2-LEN(SOURCE!I596)), "")&amp;
      SOURCE!K596&amp;      IF(SOURCE!$Y$2-LEN(SOURCE!K596) &gt;= 0, REPT(" ",SOURCE!$Z$2-LEN(SOURCE!K596)), "")&amp;
" | "&amp; SOURCE!L596&amp;      IF(SOURCE!$AB$2-LEN(SOURCE!L596) &gt;= 0, REPT(" ",SOURCE!$AB$2-LEN(SOURCE!L596)), "")&amp;
" | "&amp; SOURCE!M596&amp;      IF(SOURCE!$AC$2-LEN(SOURCE!M596) &gt;= 0, REPT(" ",SOURCE!$AC$2-LEN(SOURCE!M596)), "")&amp;
      "},"&amp;IF(SOURCE!O596&lt;&gt;"",""&amp;SOURCE!O596,"")
 )
)
)</f>
        <v>/*  572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597" spans="1:1">
      <c r="A597" s="133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IF(SOURCE!$R$2-LEN(SOURCE!C597) &gt;= 0, REPT(" ",SOURCE!$R$2-LEN(SOURCE!C597)), "")&amp;
      SOURCE!D597&amp;", "&amp; IF(SOURCE!$S$2-LEN(SOURCE!D597) &gt;= 0, REPT(" ",SOURCE!$S$2-LEN(SOURCE!D597)), "")&amp;
      SOURCE!E597&amp;", "&amp; IF(SOURCE!$T$2-LEN(SOURCE!E597) &gt;=0, REPT(" ",SOURCE!$T$2-LEN(SOURCE!E597)), "")&amp;
      SOURCE!F597&amp;", "&amp; IF(SOURCE!$U$2-LEN(SOURCE!F597) &gt;= 0, REPT(" ",SOURCE!$U$2-LEN(SOURCE!F597)+2), "")&amp;"("&amp;
      SUBSTITUTE(TEXT(SOURCE!G597,"??0"),"  ","")&amp;" &lt;&lt; TAM_MAX_BITS) |"&amp; IF(SOURCE!$V$2-3 &gt;= 0, REPT(" ",MAX(1,SOURCE!$V$2-5+4+1-1-LEN(  IF(ISTEXT(SOURCE!H597),SOURCE!H597,  SUBSTITUTE(SUBSTITUTE(TEXT(SOURCE!H597,"????0"),"  ","")," ",""))   ))), "")&amp;
       IF(ISTEXT(SOURCE!H597),SOURCE!H597, SUBSTITUTE(SUBSTITUTE(TEXT(SOURCE!H597,"????0"),"  ","")," ",""))   &amp;","&amp; IF(SOURCE!$W$2-3 &gt;= 0, REPT(" ",SOURCE!$W$2-3-5), "")&amp;
      SOURCE!I597&amp;
" | "&amp; IF(SOURCE!$X$2-LEN(SOURCE!I597) &gt;= 0, REPT(" ",SOURCE!$X$2-LEN(SOURCE!I597)), "")&amp;
      SOURCE!J597&amp;      IF(SOURCE!$Y$2-LEN(SOURCE!J597) &gt;= 0, REPT(" ",SOURCE!$Y$2-LEN(SOURCE!J597)), "")&amp;
" | "&amp; IF(SOURCE!$X$2-LEN(SOURCE!I597) &gt;= 0, REPT(" ",SOURCE!$X$2-LEN(SOURCE!I597)), "")&amp;
      SOURCE!K597&amp;      IF(SOURCE!$Y$2-LEN(SOURCE!K597) &gt;= 0, REPT(" ",SOURCE!$Z$2-LEN(SOURCE!K597)), "")&amp;
" | "&amp; SOURCE!L597&amp;      IF(SOURCE!$AB$2-LEN(SOURCE!L597) &gt;= 0, REPT(" ",SOURCE!$AB$2-LEN(SOURCE!L597)), "")&amp;
" | "&amp; SOURCE!M597&amp;      IF(SOURCE!$AC$2-LEN(SOURCE!M597) &gt;= 0, REPT(" ",SOURCE!$AC$2-LEN(SOURCE!M597)), "")&amp;
      "},"&amp;IF(SOURCE!O597&lt;&gt;"",""&amp;SOURCE!O597,"")
 )
)
)</f>
        <v>/*  573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598" spans="1:1">
      <c r="A598" s="133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IF(SOURCE!$R$2-LEN(SOURCE!C598) &gt;= 0, REPT(" ",SOURCE!$R$2-LEN(SOURCE!C598)), "")&amp;
      SOURCE!D598&amp;", "&amp; IF(SOURCE!$S$2-LEN(SOURCE!D598) &gt;= 0, REPT(" ",SOURCE!$S$2-LEN(SOURCE!D598)), "")&amp;
      SOURCE!E598&amp;", "&amp; IF(SOURCE!$T$2-LEN(SOURCE!E598) &gt;=0, REPT(" ",SOURCE!$T$2-LEN(SOURCE!E598)), "")&amp;
      SOURCE!F598&amp;", "&amp; IF(SOURCE!$U$2-LEN(SOURCE!F598) &gt;= 0, REPT(" ",SOURCE!$U$2-LEN(SOURCE!F598)+2), "")&amp;"("&amp;
      SUBSTITUTE(TEXT(SOURCE!G598,"??0"),"  ","")&amp;" &lt;&lt; TAM_MAX_BITS) |"&amp; IF(SOURCE!$V$2-3 &gt;= 0, REPT(" ",MAX(1,SOURCE!$V$2-5+4+1-1-LEN(  IF(ISTEXT(SOURCE!H598),SOURCE!H598,  SUBSTITUTE(SUBSTITUTE(TEXT(SOURCE!H598,"????0"),"  ","")," ",""))   ))), "")&amp;
       IF(ISTEXT(SOURCE!H598),SOURCE!H598, SUBSTITUTE(SUBSTITUTE(TEXT(SOURCE!H598,"????0"),"  ","")," ",""))   &amp;","&amp; IF(SOURCE!$W$2-3 &gt;= 0, REPT(" ",SOURCE!$W$2-3-5), "")&amp;
      SOURCE!I598&amp;
" | "&amp; IF(SOURCE!$X$2-LEN(SOURCE!I598) &gt;= 0, REPT(" ",SOURCE!$X$2-LEN(SOURCE!I598)), "")&amp;
      SOURCE!J598&amp;      IF(SOURCE!$Y$2-LEN(SOURCE!J598) &gt;= 0, REPT(" ",SOURCE!$Y$2-LEN(SOURCE!J598)), "")&amp;
" | "&amp; IF(SOURCE!$X$2-LEN(SOURCE!I598) &gt;= 0, REPT(" ",SOURCE!$X$2-LEN(SOURCE!I598)), "")&amp;
      SOURCE!K598&amp;      IF(SOURCE!$Y$2-LEN(SOURCE!K598) &gt;= 0, REPT(" ",SOURCE!$Z$2-LEN(SOURCE!K598)), "")&amp;
" | "&amp; SOURCE!L598&amp;      IF(SOURCE!$AB$2-LEN(SOURCE!L598) &gt;= 0, REPT(" ",SOURCE!$AB$2-LEN(SOURCE!L598)), "")&amp;
" | "&amp; SOURCE!M598&amp;      IF(SOURCE!$AC$2-LEN(SOURCE!M598) &gt;= 0, REPT(" ",SOURCE!$AC$2-LEN(SOURCE!M598)), "")&amp;
      "},"&amp;IF(SOURCE!O598&lt;&gt;"",""&amp;SOURCE!O598,"")
 )
)
)</f>
        <v>/*  574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599" spans="1:1">
      <c r="A599" s="133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IF(SOURCE!$R$2-LEN(SOURCE!C599) &gt;= 0, REPT(" ",SOURCE!$R$2-LEN(SOURCE!C599)), "")&amp;
      SOURCE!D599&amp;", "&amp; IF(SOURCE!$S$2-LEN(SOURCE!D599) &gt;= 0, REPT(" ",SOURCE!$S$2-LEN(SOURCE!D599)), "")&amp;
      SOURCE!E599&amp;", "&amp; IF(SOURCE!$T$2-LEN(SOURCE!E599) &gt;=0, REPT(" ",SOURCE!$T$2-LEN(SOURCE!E599)), "")&amp;
      SOURCE!F599&amp;", "&amp; IF(SOURCE!$U$2-LEN(SOURCE!F599) &gt;= 0, REPT(" ",SOURCE!$U$2-LEN(SOURCE!F599)+2), "")&amp;"("&amp;
      SUBSTITUTE(TEXT(SOURCE!G599,"??0"),"  ","")&amp;" &lt;&lt; TAM_MAX_BITS) |"&amp; IF(SOURCE!$V$2-3 &gt;= 0, REPT(" ",MAX(1,SOURCE!$V$2-5+4+1-1-LEN(  IF(ISTEXT(SOURCE!H599),SOURCE!H599,  SUBSTITUTE(SUBSTITUTE(TEXT(SOURCE!H599,"????0"),"  ","")," ",""))   ))), "")&amp;
       IF(ISTEXT(SOURCE!H599),SOURCE!H599, SUBSTITUTE(SUBSTITUTE(TEXT(SOURCE!H599,"????0"),"  ","")," ",""))   &amp;","&amp; IF(SOURCE!$W$2-3 &gt;= 0, REPT(" ",SOURCE!$W$2-3-5), "")&amp;
      SOURCE!I599&amp;
" | "&amp; IF(SOURCE!$X$2-LEN(SOURCE!I599) &gt;= 0, REPT(" ",SOURCE!$X$2-LEN(SOURCE!I599)), "")&amp;
      SOURCE!J599&amp;      IF(SOURCE!$Y$2-LEN(SOURCE!J599) &gt;= 0, REPT(" ",SOURCE!$Y$2-LEN(SOURCE!J599)), "")&amp;
" | "&amp; IF(SOURCE!$X$2-LEN(SOURCE!I599) &gt;= 0, REPT(" ",SOURCE!$X$2-LEN(SOURCE!I599)), "")&amp;
      SOURCE!K599&amp;      IF(SOURCE!$Y$2-LEN(SOURCE!K599) &gt;= 0, REPT(" ",SOURCE!$Z$2-LEN(SOURCE!K599)), "")&amp;
" | "&amp; SOURCE!L599&amp;      IF(SOURCE!$AB$2-LEN(SOURCE!L599) &gt;= 0, REPT(" ",SOURCE!$AB$2-LEN(SOURCE!L599)), "")&amp;
" | "&amp; SOURCE!M599&amp;      IF(SOURCE!$AC$2-LEN(SOURCE!M599) &gt;= 0, REPT(" ",SOURCE!$AC$2-LEN(SOURCE!M599)), "")&amp;
      "},"&amp;IF(SOURCE!O599&lt;&gt;"",""&amp;SOURCE!O599,"")
 )
)
)</f>
        <v>/*  575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0" spans="1:1">
      <c r="A600" s="133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IF(SOURCE!$R$2-LEN(SOURCE!C600) &gt;= 0, REPT(" ",SOURCE!$R$2-LEN(SOURCE!C600)), "")&amp;
      SOURCE!D600&amp;", "&amp; IF(SOURCE!$S$2-LEN(SOURCE!D600) &gt;= 0, REPT(" ",SOURCE!$S$2-LEN(SOURCE!D600)), "")&amp;
      SOURCE!E600&amp;", "&amp; IF(SOURCE!$T$2-LEN(SOURCE!E600) &gt;=0, REPT(" ",SOURCE!$T$2-LEN(SOURCE!E600)), "")&amp;
      SOURCE!F600&amp;", "&amp; IF(SOURCE!$U$2-LEN(SOURCE!F600) &gt;= 0, REPT(" ",SOURCE!$U$2-LEN(SOURCE!F600)+2), "")&amp;"("&amp;
      SUBSTITUTE(TEXT(SOURCE!G600,"??0"),"  ","")&amp;" &lt;&lt; TAM_MAX_BITS) |"&amp; IF(SOURCE!$V$2-3 &gt;= 0, REPT(" ",MAX(1,SOURCE!$V$2-5+4+1-1-LEN(  IF(ISTEXT(SOURCE!H600),SOURCE!H600,  SUBSTITUTE(SUBSTITUTE(TEXT(SOURCE!H600,"????0"),"  ","")," ",""))   ))), "")&amp;
       IF(ISTEXT(SOURCE!H600),SOURCE!H600, SUBSTITUTE(SUBSTITUTE(TEXT(SOURCE!H600,"????0"),"  ","")," ",""))   &amp;","&amp; IF(SOURCE!$W$2-3 &gt;= 0, REPT(" ",SOURCE!$W$2-3-5), "")&amp;
      SOURCE!I600&amp;
" | "&amp; IF(SOURCE!$X$2-LEN(SOURCE!I600) &gt;= 0, REPT(" ",SOURCE!$X$2-LEN(SOURCE!I600)), "")&amp;
      SOURCE!J600&amp;      IF(SOURCE!$Y$2-LEN(SOURCE!J600) &gt;= 0, REPT(" ",SOURCE!$Y$2-LEN(SOURCE!J600)), "")&amp;
" | "&amp; IF(SOURCE!$X$2-LEN(SOURCE!I600) &gt;= 0, REPT(" ",SOURCE!$X$2-LEN(SOURCE!I600)), "")&amp;
      SOURCE!K600&amp;      IF(SOURCE!$Y$2-LEN(SOURCE!K600) &gt;= 0, REPT(" ",SOURCE!$Z$2-LEN(SOURCE!K600)), "")&amp;
" | "&amp; SOURCE!L600&amp;      IF(SOURCE!$AB$2-LEN(SOURCE!L600) &gt;= 0, REPT(" ",SOURCE!$AB$2-LEN(SOURCE!L600)), "")&amp;
" | "&amp; SOURCE!M600&amp;      IF(SOURCE!$AC$2-LEN(SOURCE!M600) &gt;= 0, REPT(" ",SOURCE!$AC$2-LEN(SOURCE!M600)), "")&amp;
      "},"&amp;IF(SOURCE!O600&lt;&gt;"",""&amp;SOURCE!O600,"")
 )
)
)</f>
        <v>/*  576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1" spans="1:1">
      <c r="A601" s="133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IF(SOURCE!$R$2-LEN(SOURCE!C601) &gt;= 0, REPT(" ",SOURCE!$R$2-LEN(SOURCE!C601)), "")&amp;
      SOURCE!D601&amp;", "&amp; IF(SOURCE!$S$2-LEN(SOURCE!D601) &gt;= 0, REPT(" ",SOURCE!$S$2-LEN(SOURCE!D601)), "")&amp;
      SOURCE!E601&amp;", "&amp; IF(SOURCE!$T$2-LEN(SOURCE!E601) &gt;=0, REPT(" ",SOURCE!$T$2-LEN(SOURCE!E601)), "")&amp;
      SOURCE!F601&amp;", "&amp; IF(SOURCE!$U$2-LEN(SOURCE!F601) &gt;= 0, REPT(" ",SOURCE!$U$2-LEN(SOURCE!F601)+2), "")&amp;"("&amp;
      SUBSTITUTE(TEXT(SOURCE!G601,"??0"),"  ","")&amp;" &lt;&lt; TAM_MAX_BITS) |"&amp; IF(SOURCE!$V$2-3 &gt;= 0, REPT(" ",MAX(1,SOURCE!$V$2-5+4+1-1-LEN(  IF(ISTEXT(SOURCE!H601),SOURCE!H601,  SUBSTITUTE(SUBSTITUTE(TEXT(SOURCE!H601,"????0"),"  ","")," ",""))   ))), "")&amp;
       IF(ISTEXT(SOURCE!H601),SOURCE!H601, SUBSTITUTE(SUBSTITUTE(TEXT(SOURCE!H601,"????0"),"  ","")," ",""))   &amp;","&amp; IF(SOURCE!$W$2-3 &gt;= 0, REPT(" ",SOURCE!$W$2-3-5), "")&amp;
      SOURCE!I601&amp;
" | "&amp; IF(SOURCE!$X$2-LEN(SOURCE!I601) &gt;= 0, REPT(" ",SOURCE!$X$2-LEN(SOURCE!I601)), "")&amp;
      SOURCE!J601&amp;      IF(SOURCE!$Y$2-LEN(SOURCE!J601) &gt;= 0, REPT(" ",SOURCE!$Y$2-LEN(SOURCE!J601)), "")&amp;
" | "&amp; IF(SOURCE!$X$2-LEN(SOURCE!I601) &gt;= 0, REPT(" ",SOURCE!$X$2-LEN(SOURCE!I601)), "")&amp;
      SOURCE!K601&amp;      IF(SOURCE!$Y$2-LEN(SOURCE!K601) &gt;= 0, REPT(" ",SOURCE!$Z$2-LEN(SOURCE!K601)), "")&amp;
" | "&amp; SOURCE!L601&amp;      IF(SOURCE!$AB$2-LEN(SOURCE!L601) &gt;= 0, REPT(" ",SOURCE!$AB$2-LEN(SOURCE!L601)), "")&amp;
" | "&amp; SOURCE!M601&amp;      IF(SOURCE!$AC$2-LEN(SOURCE!M601) &gt;= 0, REPT(" ",SOURCE!$AC$2-LEN(SOURCE!M601)), "")&amp;
      "},"&amp;IF(SOURCE!O601&lt;&gt;"",""&amp;SOURCE!O601,"")
 )
)
)</f>
        <v>/*  577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02" spans="1:1">
      <c r="A602" s="133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IF(SOURCE!$R$2-LEN(SOURCE!C602) &gt;= 0, REPT(" ",SOURCE!$R$2-LEN(SOURCE!C602)), "")&amp;
      SOURCE!D602&amp;", "&amp; IF(SOURCE!$S$2-LEN(SOURCE!D602) &gt;= 0, REPT(" ",SOURCE!$S$2-LEN(SOURCE!D602)), "")&amp;
      SOURCE!E602&amp;", "&amp; IF(SOURCE!$T$2-LEN(SOURCE!E602) &gt;=0, REPT(" ",SOURCE!$T$2-LEN(SOURCE!E602)), "")&amp;
      SOURCE!F602&amp;", "&amp; IF(SOURCE!$U$2-LEN(SOURCE!F602) &gt;= 0, REPT(" ",SOURCE!$U$2-LEN(SOURCE!F602)+2), "")&amp;"("&amp;
      SUBSTITUTE(TEXT(SOURCE!G602,"??0"),"  ","")&amp;" &lt;&lt; TAM_MAX_BITS) |"&amp; IF(SOURCE!$V$2-3 &gt;= 0, REPT(" ",MAX(1,SOURCE!$V$2-5+4+1-1-LEN(  IF(ISTEXT(SOURCE!H602),SOURCE!H602,  SUBSTITUTE(SUBSTITUTE(TEXT(SOURCE!H602,"????0"),"  ","")," ",""))   ))), "")&amp;
       IF(ISTEXT(SOURCE!H602),SOURCE!H602, SUBSTITUTE(SUBSTITUTE(TEXT(SOURCE!H602,"????0"),"  ","")," ",""))   &amp;","&amp; IF(SOURCE!$W$2-3 &gt;= 0, REPT(" ",SOURCE!$W$2-3-5), "")&amp;
      SOURCE!I602&amp;
" | "&amp; IF(SOURCE!$X$2-LEN(SOURCE!I602) &gt;= 0, REPT(" ",SOURCE!$X$2-LEN(SOURCE!I602)), "")&amp;
      SOURCE!J602&amp;      IF(SOURCE!$Y$2-LEN(SOURCE!J602) &gt;= 0, REPT(" ",SOURCE!$Y$2-LEN(SOURCE!J602)), "")&amp;
" | "&amp; IF(SOURCE!$X$2-LEN(SOURCE!I602) &gt;= 0, REPT(" ",SOURCE!$X$2-LEN(SOURCE!I602)), "")&amp;
      SOURCE!K602&amp;      IF(SOURCE!$Y$2-LEN(SOURCE!K602) &gt;= 0, REPT(" ",SOURCE!$Z$2-LEN(SOURCE!K602)), "")&amp;
" | "&amp; SOURCE!L602&amp;      IF(SOURCE!$AB$2-LEN(SOURCE!L602) &gt;= 0, REPT(" ",SOURCE!$AB$2-LEN(SOURCE!L602)), "")&amp;
" | "&amp; SOURCE!M602&amp;      IF(SOURCE!$AC$2-LEN(SOURCE!M602) &gt;= 0, REPT(" ",SOURCE!$AC$2-LEN(SOURCE!M602)), "")&amp;
      "},"&amp;IF(SOURCE!O602&lt;&gt;"",""&amp;SOURCE!O602,"")
 )
)
)</f>
        <v>/*  578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03" spans="1:1">
      <c r="A603" s="133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IF(SOURCE!$R$2-LEN(SOURCE!C603) &gt;= 0, REPT(" ",SOURCE!$R$2-LEN(SOURCE!C603)), "")&amp;
      SOURCE!D603&amp;", "&amp; IF(SOURCE!$S$2-LEN(SOURCE!D603) &gt;= 0, REPT(" ",SOURCE!$S$2-LEN(SOURCE!D603)), "")&amp;
      SOURCE!E603&amp;", "&amp; IF(SOURCE!$T$2-LEN(SOURCE!E603) &gt;=0, REPT(" ",SOURCE!$T$2-LEN(SOURCE!E603)), "")&amp;
      SOURCE!F603&amp;", "&amp; IF(SOURCE!$U$2-LEN(SOURCE!F603) &gt;= 0, REPT(" ",SOURCE!$U$2-LEN(SOURCE!F603)+2), "")&amp;"("&amp;
      SUBSTITUTE(TEXT(SOURCE!G603,"??0"),"  ","")&amp;" &lt;&lt; TAM_MAX_BITS) |"&amp; IF(SOURCE!$V$2-3 &gt;= 0, REPT(" ",MAX(1,SOURCE!$V$2-5+4+1-1-LEN(  IF(ISTEXT(SOURCE!H603),SOURCE!H603,  SUBSTITUTE(SUBSTITUTE(TEXT(SOURCE!H603,"????0"),"  ","")," ",""))   ))), "")&amp;
       IF(ISTEXT(SOURCE!H603),SOURCE!H603, SUBSTITUTE(SUBSTITUTE(TEXT(SOURCE!H603,"????0"),"  ","")," ",""))   &amp;","&amp; IF(SOURCE!$W$2-3 &gt;= 0, REPT(" ",SOURCE!$W$2-3-5), "")&amp;
      SOURCE!I603&amp;
" | "&amp; IF(SOURCE!$X$2-LEN(SOURCE!I603) &gt;= 0, REPT(" ",SOURCE!$X$2-LEN(SOURCE!I603)), "")&amp;
      SOURCE!J603&amp;      IF(SOURCE!$Y$2-LEN(SOURCE!J603) &gt;= 0, REPT(" ",SOURCE!$Y$2-LEN(SOURCE!J603)), "")&amp;
" | "&amp; IF(SOURCE!$X$2-LEN(SOURCE!I603) &gt;= 0, REPT(" ",SOURCE!$X$2-LEN(SOURCE!I603)), "")&amp;
      SOURCE!K603&amp;      IF(SOURCE!$Y$2-LEN(SOURCE!K603) &gt;= 0, REPT(" ",SOURCE!$Z$2-LEN(SOURCE!K603)), "")&amp;
" | "&amp; SOURCE!L603&amp;      IF(SOURCE!$AB$2-LEN(SOURCE!L603) &gt;= 0, REPT(" ",SOURCE!$AB$2-LEN(SOURCE!L603)), "")&amp;
" | "&amp; SOURCE!M603&amp;      IF(SOURCE!$AC$2-LEN(SOURCE!M603) &gt;= 0, REPT(" ",SOURCE!$AC$2-LEN(SOURCE!M603)), "")&amp;
      "},"&amp;IF(SOURCE!O603&lt;&gt;"",""&amp;SOURCE!O603,"")
 )
)
)</f>
        <v>/*  579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04" spans="1:1">
      <c r="A604" s="133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IF(SOURCE!$R$2-LEN(SOURCE!C604) &gt;= 0, REPT(" ",SOURCE!$R$2-LEN(SOURCE!C604)), "")&amp;
      SOURCE!D604&amp;", "&amp; IF(SOURCE!$S$2-LEN(SOURCE!D604) &gt;= 0, REPT(" ",SOURCE!$S$2-LEN(SOURCE!D604)), "")&amp;
      SOURCE!E604&amp;", "&amp; IF(SOURCE!$T$2-LEN(SOURCE!E604) &gt;=0, REPT(" ",SOURCE!$T$2-LEN(SOURCE!E604)), "")&amp;
      SOURCE!F604&amp;", "&amp; IF(SOURCE!$U$2-LEN(SOURCE!F604) &gt;= 0, REPT(" ",SOURCE!$U$2-LEN(SOURCE!F604)+2), "")&amp;"("&amp;
      SUBSTITUTE(TEXT(SOURCE!G604,"??0"),"  ","")&amp;" &lt;&lt; TAM_MAX_BITS) |"&amp; IF(SOURCE!$V$2-3 &gt;= 0, REPT(" ",MAX(1,SOURCE!$V$2-5+4+1-1-LEN(  IF(ISTEXT(SOURCE!H604),SOURCE!H604,  SUBSTITUTE(SUBSTITUTE(TEXT(SOURCE!H604,"????0"),"  ","")," ",""))   ))), "")&amp;
       IF(ISTEXT(SOURCE!H604),SOURCE!H604, SUBSTITUTE(SUBSTITUTE(TEXT(SOURCE!H604,"????0"),"  ","")," ",""))   &amp;","&amp; IF(SOURCE!$W$2-3 &gt;= 0, REPT(" ",SOURCE!$W$2-3-5), "")&amp;
      SOURCE!I604&amp;
" | "&amp; IF(SOURCE!$X$2-LEN(SOURCE!I604) &gt;= 0, REPT(" ",SOURCE!$X$2-LEN(SOURCE!I604)), "")&amp;
      SOURCE!J604&amp;      IF(SOURCE!$Y$2-LEN(SOURCE!J604) &gt;= 0, REPT(" ",SOURCE!$Y$2-LEN(SOURCE!J604)), "")&amp;
" | "&amp; IF(SOURCE!$X$2-LEN(SOURCE!I604) &gt;= 0, REPT(" ",SOURCE!$X$2-LEN(SOURCE!I604)), "")&amp;
      SOURCE!K604&amp;      IF(SOURCE!$Y$2-LEN(SOURCE!K604) &gt;= 0, REPT(" ",SOURCE!$Z$2-LEN(SOURCE!K604)), "")&amp;
" | "&amp; SOURCE!L604&amp;      IF(SOURCE!$AB$2-LEN(SOURCE!L604) &gt;= 0, REPT(" ",SOURCE!$AB$2-LEN(SOURCE!L604)), "")&amp;
" | "&amp; SOURCE!M604&amp;      IF(SOURCE!$AC$2-LEN(SOURCE!M604) &gt;= 0, REPT(" ",SOURCE!$AC$2-LEN(SOURCE!M604)), "")&amp;
      "},"&amp;IF(SOURCE!O604&lt;&gt;"",""&amp;SOURCE!O604,"")
 )
)
)</f>
        <v>/*  580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05" spans="1:1">
      <c r="A605" s="133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IF(SOURCE!$R$2-LEN(SOURCE!C605) &gt;= 0, REPT(" ",SOURCE!$R$2-LEN(SOURCE!C605)), "")&amp;
      SOURCE!D605&amp;", "&amp; IF(SOURCE!$S$2-LEN(SOURCE!D605) &gt;= 0, REPT(" ",SOURCE!$S$2-LEN(SOURCE!D605)), "")&amp;
      SOURCE!E605&amp;", "&amp; IF(SOURCE!$T$2-LEN(SOURCE!E605) &gt;=0, REPT(" ",SOURCE!$T$2-LEN(SOURCE!E605)), "")&amp;
      SOURCE!F605&amp;", "&amp; IF(SOURCE!$U$2-LEN(SOURCE!F605) &gt;= 0, REPT(" ",SOURCE!$U$2-LEN(SOURCE!F605)+2), "")&amp;"("&amp;
      SUBSTITUTE(TEXT(SOURCE!G605,"??0"),"  ","")&amp;" &lt;&lt; TAM_MAX_BITS) |"&amp; IF(SOURCE!$V$2-3 &gt;= 0, REPT(" ",MAX(1,SOURCE!$V$2-5+4+1-1-LEN(  IF(ISTEXT(SOURCE!H605),SOURCE!H605,  SUBSTITUTE(SUBSTITUTE(TEXT(SOURCE!H605,"????0"),"  ","")," ",""))   ))), "")&amp;
       IF(ISTEXT(SOURCE!H605),SOURCE!H605, SUBSTITUTE(SUBSTITUTE(TEXT(SOURCE!H605,"????0"),"  ","")," ",""))   &amp;","&amp; IF(SOURCE!$W$2-3 &gt;= 0, REPT(" ",SOURCE!$W$2-3-5), "")&amp;
      SOURCE!I605&amp;
" | "&amp; IF(SOURCE!$X$2-LEN(SOURCE!I605) &gt;= 0, REPT(" ",SOURCE!$X$2-LEN(SOURCE!I605)), "")&amp;
      SOURCE!J605&amp;      IF(SOURCE!$Y$2-LEN(SOURCE!J605) &gt;= 0, REPT(" ",SOURCE!$Y$2-LEN(SOURCE!J605)), "")&amp;
" | "&amp; IF(SOURCE!$X$2-LEN(SOURCE!I605) &gt;= 0, REPT(" ",SOURCE!$X$2-LEN(SOURCE!I605)), "")&amp;
      SOURCE!K605&amp;      IF(SOURCE!$Y$2-LEN(SOURCE!K605) &gt;= 0, REPT(" ",SOURCE!$Z$2-LEN(SOURCE!K605)), "")&amp;
" | "&amp; SOURCE!L605&amp;      IF(SOURCE!$AB$2-LEN(SOURCE!L605) &gt;= 0, REPT(" ",SOURCE!$AB$2-LEN(SOURCE!L605)), "")&amp;
" | "&amp; SOURCE!M605&amp;      IF(SOURCE!$AC$2-LEN(SOURCE!M605) &gt;= 0, REPT(" ",SOURCE!$AC$2-LEN(SOURCE!M605)), "")&amp;
      "},"&amp;IF(SOURCE!O605&lt;&gt;"",""&amp;SOURCE!O605,"")
 )
)
)</f>
        <v>/*  581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06" spans="1:1">
      <c r="A606" s="133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IF(SOURCE!$R$2-LEN(SOURCE!C606) &gt;= 0, REPT(" ",SOURCE!$R$2-LEN(SOURCE!C606)), "")&amp;
      SOURCE!D606&amp;", "&amp; IF(SOURCE!$S$2-LEN(SOURCE!D606) &gt;= 0, REPT(" ",SOURCE!$S$2-LEN(SOURCE!D606)), "")&amp;
      SOURCE!E606&amp;", "&amp; IF(SOURCE!$T$2-LEN(SOURCE!E606) &gt;=0, REPT(" ",SOURCE!$T$2-LEN(SOURCE!E606)), "")&amp;
      SOURCE!F606&amp;", "&amp; IF(SOURCE!$U$2-LEN(SOURCE!F606) &gt;= 0, REPT(" ",SOURCE!$U$2-LEN(SOURCE!F606)+2), "")&amp;"("&amp;
      SUBSTITUTE(TEXT(SOURCE!G606,"??0"),"  ","")&amp;" &lt;&lt; TAM_MAX_BITS) |"&amp; IF(SOURCE!$V$2-3 &gt;= 0, REPT(" ",MAX(1,SOURCE!$V$2-5+4+1-1-LEN(  IF(ISTEXT(SOURCE!H606),SOURCE!H606,  SUBSTITUTE(SUBSTITUTE(TEXT(SOURCE!H606,"????0"),"  ","")," ",""))   ))), "")&amp;
       IF(ISTEXT(SOURCE!H606),SOURCE!H606, SUBSTITUTE(SUBSTITUTE(TEXT(SOURCE!H606,"????0"),"  ","")," ",""))   &amp;","&amp; IF(SOURCE!$W$2-3 &gt;= 0, REPT(" ",SOURCE!$W$2-3-5), "")&amp;
      SOURCE!I606&amp;
" | "&amp; IF(SOURCE!$X$2-LEN(SOURCE!I606) &gt;= 0, REPT(" ",SOURCE!$X$2-LEN(SOURCE!I606)), "")&amp;
      SOURCE!J606&amp;      IF(SOURCE!$Y$2-LEN(SOURCE!J606) &gt;= 0, REPT(" ",SOURCE!$Y$2-LEN(SOURCE!J606)), "")&amp;
" | "&amp; IF(SOURCE!$X$2-LEN(SOURCE!I606) &gt;= 0, REPT(" ",SOURCE!$X$2-LEN(SOURCE!I606)), "")&amp;
      SOURCE!K606&amp;      IF(SOURCE!$Y$2-LEN(SOURCE!K606) &gt;= 0, REPT(" ",SOURCE!$Z$2-LEN(SOURCE!K606)), "")&amp;
" | "&amp; SOURCE!L606&amp;      IF(SOURCE!$AB$2-LEN(SOURCE!L606) &gt;= 0, REPT(" ",SOURCE!$AB$2-LEN(SOURCE!L606)), "")&amp;
" | "&amp; SOURCE!M606&amp;      IF(SOURCE!$AC$2-LEN(SOURCE!M606) &gt;= 0, REPT(" ",SOURCE!$AC$2-LEN(SOURCE!M606)), "")&amp;
      "},"&amp;IF(SOURCE!O606&lt;&gt;"",""&amp;SOURCE!O606,"")
 )
)
)</f>
        <v>/*  582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07" spans="1:1">
      <c r="A607" s="133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IF(SOURCE!$R$2-LEN(SOURCE!C607) &gt;= 0, REPT(" ",SOURCE!$R$2-LEN(SOURCE!C607)), "")&amp;
      SOURCE!D607&amp;", "&amp; IF(SOURCE!$S$2-LEN(SOURCE!D607) &gt;= 0, REPT(" ",SOURCE!$S$2-LEN(SOURCE!D607)), "")&amp;
      SOURCE!E607&amp;", "&amp; IF(SOURCE!$T$2-LEN(SOURCE!E607) &gt;=0, REPT(" ",SOURCE!$T$2-LEN(SOURCE!E607)), "")&amp;
      SOURCE!F607&amp;", "&amp; IF(SOURCE!$U$2-LEN(SOURCE!F607) &gt;= 0, REPT(" ",SOURCE!$U$2-LEN(SOURCE!F607)+2), "")&amp;"("&amp;
      SUBSTITUTE(TEXT(SOURCE!G607,"??0"),"  ","")&amp;" &lt;&lt; TAM_MAX_BITS) |"&amp; IF(SOURCE!$V$2-3 &gt;= 0, REPT(" ",MAX(1,SOURCE!$V$2-5+4+1-1-LEN(  IF(ISTEXT(SOURCE!H607),SOURCE!H607,  SUBSTITUTE(SUBSTITUTE(TEXT(SOURCE!H607,"????0"),"  ","")," ",""))   ))), "")&amp;
       IF(ISTEXT(SOURCE!H607),SOURCE!H607, SUBSTITUTE(SUBSTITUTE(TEXT(SOURCE!H607,"????0"),"  ","")," ",""))   &amp;","&amp; IF(SOURCE!$W$2-3 &gt;= 0, REPT(" ",SOURCE!$W$2-3-5), "")&amp;
      SOURCE!I607&amp;
" | "&amp; IF(SOURCE!$X$2-LEN(SOURCE!I607) &gt;= 0, REPT(" ",SOURCE!$X$2-LEN(SOURCE!I607)), "")&amp;
      SOURCE!J607&amp;      IF(SOURCE!$Y$2-LEN(SOURCE!J607) &gt;= 0, REPT(" ",SOURCE!$Y$2-LEN(SOURCE!J607)), "")&amp;
" | "&amp; IF(SOURCE!$X$2-LEN(SOURCE!I607) &gt;= 0, REPT(" ",SOURCE!$X$2-LEN(SOURCE!I607)), "")&amp;
      SOURCE!K607&amp;      IF(SOURCE!$Y$2-LEN(SOURCE!K607) &gt;= 0, REPT(" ",SOURCE!$Z$2-LEN(SOURCE!K607)), "")&amp;
" | "&amp; SOURCE!L607&amp;      IF(SOURCE!$AB$2-LEN(SOURCE!L607) &gt;= 0, REPT(" ",SOURCE!$AB$2-LEN(SOURCE!L607)), "")&amp;
" | "&amp; SOURCE!M607&amp;      IF(SOURCE!$AC$2-LEN(SOURCE!M607) &gt;= 0, REPT(" ",SOURCE!$AC$2-LEN(SOURCE!M607)), "")&amp;
      "},"&amp;IF(SOURCE!O607&lt;&gt;"",""&amp;SOURCE!O607,"")
 )
)
)</f>
        <v>/*  583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08" spans="1:1">
      <c r="A608" s="133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IF(SOURCE!$R$2-LEN(SOURCE!C608) &gt;= 0, REPT(" ",SOURCE!$R$2-LEN(SOURCE!C608)), "")&amp;
      SOURCE!D608&amp;", "&amp; IF(SOURCE!$S$2-LEN(SOURCE!D608) &gt;= 0, REPT(" ",SOURCE!$S$2-LEN(SOURCE!D608)), "")&amp;
      SOURCE!E608&amp;", "&amp; IF(SOURCE!$T$2-LEN(SOURCE!E608) &gt;=0, REPT(" ",SOURCE!$T$2-LEN(SOURCE!E608)), "")&amp;
      SOURCE!F608&amp;", "&amp; IF(SOURCE!$U$2-LEN(SOURCE!F608) &gt;= 0, REPT(" ",SOURCE!$U$2-LEN(SOURCE!F608)+2), "")&amp;"("&amp;
      SUBSTITUTE(TEXT(SOURCE!G608,"??0"),"  ","")&amp;" &lt;&lt; TAM_MAX_BITS) |"&amp; IF(SOURCE!$V$2-3 &gt;= 0, REPT(" ",MAX(1,SOURCE!$V$2-5+4+1-1-LEN(  IF(ISTEXT(SOURCE!H608),SOURCE!H608,  SUBSTITUTE(SUBSTITUTE(TEXT(SOURCE!H608,"????0"),"  ","")," ",""))   ))), "")&amp;
       IF(ISTEXT(SOURCE!H608),SOURCE!H608, SUBSTITUTE(SUBSTITUTE(TEXT(SOURCE!H608,"????0"),"  ","")," ",""))   &amp;","&amp; IF(SOURCE!$W$2-3 &gt;= 0, REPT(" ",SOURCE!$W$2-3-5), "")&amp;
      SOURCE!I608&amp;
" | "&amp; IF(SOURCE!$X$2-LEN(SOURCE!I608) &gt;= 0, REPT(" ",SOURCE!$X$2-LEN(SOURCE!I608)), "")&amp;
      SOURCE!J608&amp;      IF(SOURCE!$Y$2-LEN(SOURCE!J608) &gt;= 0, REPT(" ",SOURCE!$Y$2-LEN(SOURCE!J608)), "")&amp;
" | "&amp; IF(SOURCE!$X$2-LEN(SOURCE!I608) &gt;= 0, REPT(" ",SOURCE!$X$2-LEN(SOURCE!I608)), "")&amp;
      SOURCE!K608&amp;      IF(SOURCE!$Y$2-LEN(SOURCE!K608) &gt;= 0, REPT(" ",SOURCE!$Z$2-LEN(SOURCE!K608)), "")&amp;
" | "&amp; SOURCE!L608&amp;      IF(SOURCE!$AB$2-LEN(SOURCE!L608) &gt;= 0, REPT(" ",SOURCE!$AB$2-LEN(SOURCE!L608)), "")&amp;
" | "&amp; SOURCE!M608&amp;      IF(SOURCE!$AC$2-LEN(SOURCE!M608) &gt;= 0, REPT(" ",SOURCE!$AC$2-LEN(SOURCE!M608)), "")&amp;
      "},"&amp;IF(SOURCE!O608&lt;&gt;"",""&amp;SOURCE!O608,"")
 )
)
)</f>
        <v>/*  584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09" spans="1:1">
      <c r="A609" s="133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IF(SOURCE!$R$2-LEN(SOURCE!C609) &gt;= 0, REPT(" ",SOURCE!$R$2-LEN(SOURCE!C609)), "")&amp;
      SOURCE!D609&amp;", "&amp; IF(SOURCE!$S$2-LEN(SOURCE!D609) &gt;= 0, REPT(" ",SOURCE!$S$2-LEN(SOURCE!D609)), "")&amp;
      SOURCE!E609&amp;", "&amp; IF(SOURCE!$T$2-LEN(SOURCE!E609) &gt;=0, REPT(" ",SOURCE!$T$2-LEN(SOURCE!E609)), "")&amp;
      SOURCE!F609&amp;", "&amp; IF(SOURCE!$U$2-LEN(SOURCE!F609) &gt;= 0, REPT(" ",SOURCE!$U$2-LEN(SOURCE!F609)+2), "")&amp;"("&amp;
      SUBSTITUTE(TEXT(SOURCE!G609,"??0"),"  ","")&amp;" &lt;&lt; TAM_MAX_BITS) |"&amp; IF(SOURCE!$V$2-3 &gt;= 0, REPT(" ",MAX(1,SOURCE!$V$2-5+4+1-1-LEN(  IF(ISTEXT(SOURCE!H609),SOURCE!H609,  SUBSTITUTE(SUBSTITUTE(TEXT(SOURCE!H609,"????0"),"  ","")," ",""))   ))), "")&amp;
       IF(ISTEXT(SOURCE!H609),SOURCE!H609, SUBSTITUTE(SUBSTITUTE(TEXT(SOURCE!H609,"????0"),"  ","")," ",""))   &amp;","&amp; IF(SOURCE!$W$2-3 &gt;= 0, REPT(" ",SOURCE!$W$2-3-5), "")&amp;
      SOURCE!I609&amp;
" | "&amp; IF(SOURCE!$X$2-LEN(SOURCE!I609) &gt;= 0, REPT(" ",SOURCE!$X$2-LEN(SOURCE!I609)), "")&amp;
      SOURCE!J609&amp;      IF(SOURCE!$Y$2-LEN(SOURCE!J609) &gt;= 0, REPT(" ",SOURCE!$Y$2-LEN(SOURCE!J609)), "")&amp;
" | "&amp; IF(SOURCE!$X$2-LEN(SOURCE!I609) &gt;= 0, REPT(" ",SOURCE!$X$2-LEN(SOURCE!I609)), "")&amp;
      SOURCE!K609&amp;      IF(SOURCE!$Y$2-LEN(SOURCE!K609) &gt;= 0, REPT(" ",SOURCE!$Z$2-LEN(SOURCE!K609)), "")&amp;
" | "&amp; SOURCE!L609&amp;      IF(SOURCE!$AB$2-LEN(SOURCE!L609) &gt;= 0, REPT(" ",SOURCE!$AB$2-LEN(SOURCE!L609)), "")&amp;
" | "&amp; SOURCE!M609&amp;      IF(SOURCE!$AC$2-LEN(SOURCE!M609) &gt;= 0, REPT(" ",SOURCE!$AC$2-LEN(SOURCE!M609)), "")&amp;
      "},"&amp;IF(SOURCE!O609&lt;&gt;"",""&amp;SOURCE!O609,"")
 )
)
)</f>
        <v>/*  585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0" spans="1:1">
      <c r="A610" s="133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IF(SOURCE!$R$2-LEN(SOURCE!C610) &gt;= 0, REPT(" ",SOURCE!$R$2-LEN(SOURCE!C610)), "")&amp;
      SOURCE!D610&amp;", "&amp; IF(SOURCE!$S$2-LEN(SOURCE!D610) &gt;= 0, REPT(" ",SOURCE!$S$2-LEN(SOURCE!D610)), "")&amp;
      SOURCE!E610&amp;", "&amp; IF(SOURCE!$T$2-LEN(SOURCE!E610) &gt;=0, REPT(" ",SOURCE!$T$2-LEN(SOURCE!E610)), "")&amp;
      SOURCE!F610&amp;", "&amp; IF(SOURCE!$U$2-LEN(SOURCE!F610) &gt;= 0, REPT(" ",SOURCE!$U$2-LEN(SOURCE!F610)+2), "")&amp;"("&amp;
      SUBSTITUTE(TEXT(SOURCE!G610,"??0"),"  ","")&amp;" &lt;&lt; TAM_MAX_BITS) |"&amp; IF(SOURCE!$V$2-3 &gt;= 0, REPT(" ",MAX(1,SOURCE!$V$2-5+4+1-1-LEN(  IF(ISTEXT(SOURCE!H610),SOURCE!H610,  SUBSTITUTE(SUBSTITUTE(TEXT(SOURCE!H610,"????0"),"  ","")," ",""))   ))), "")&amp;
       IF(ISTEXT(SOURCE!H610),SOURCE!H610, SUBSTITUTE(SUBSTITUTE(TEXT(SOURCE!H610,"????0"),"  ","")," ",""))   &amp;","&amp; IF(SOURCE!$W$2-3 &gt;= 0, REPT(" ",SOURCE!$W$2-3-5), "")&amp;
      SOURCE!I610&amp;
" | "&amp; IF(SOURCE!$X$2-LEN(SOURCE!I610) &gt;= 0, REPT(" ",SOURCE!$X$2-LEN(SOURCE!I610)), "")&amp;
      SOURCE!J610&amp;      IF(SOURCE!$Y$2-LEN(SOURCE!J610) &gt;= 0, REPT(" ",SOURCE!$Y$2-LEN(SOURCE!J610)), "")&amp;
" | "&amp; IF(SOURCE!$X$2-LEN(SOURCE!I610) &gt;= 0, REPT(" ",SOURCE!$X$2-LEN(SOURCE!I610)), "")&amp;
      SOURCE!K610&amp;      IF(SOURCE!$Y$2-LEN(SOURCE!K610) &gt;= 0, REPT(" ",SOURCE!$Z$2-LEN(SOURCE!K610)), "")&amp;
" | "&amp; SOURCE!L610&amp;      IF(SOURCE!$AB$2-LEN(SOURCE!L610) &gt;= 0, REPT(" ",SOURCE!$AB$2-LEN(SOURCE!L610)), "")&amp;
" | "&amp; SOURCE!M610&amp;      IF(SOURCE!$AC$2-LEN(SOURCE!M610) &gt;= 0, REPT(" ",SOURCE!$AC$2-LEN(SOURCE!M610)), "")&amp;
      "},"&amp;IF(SOURCE!O610&lt;&gt;"",""&amp;SOURCE!O610,"")
 )
)
)</f>
        <v>/*  586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1" spans="1:1">
      <c r="A611" s="133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IF(SOURCE!$R$2-LEN(SOURCE!C611) &gt;= 0, REPT(" ",SOURCE!$R$2-LEN(SOURCE!C611)), "")&amp;
      SOURCE!D611&amp;", "&amp; IF(SOURCE!$S$2-LEN(SOURCE!D611) &gt;= 0, REPT(" ",SOURCE!$S$2-LEN(SOURCE!D611)), "")&amp;
      SOURCE!E611&amp;", "&amp; IF(SOURCE!$T$2-LEN(SOURCE!E611) &gt;=0, REPT(" ",SOURCE!$T$2-LEN(SOURCE!E611)), "")&amp;
      SOURCE!F611&amp;", "&amp; IF(SOURCE!$U$2-LEN(SOURCE!F611) &gt;= 0, REPT(" ",SOURCE!$U$2-LEN(SOURCE!F611)+2), "")&amp;"("&amp;
      SUBSTITUTE(TEXT(SOURCE!G611,"??0"),"  ","")&amp;" &lt;&lt; TAM_MAX_BITS) |"&amp; IF(SOURCE!$V$2-3 &gt;= 0, REPT(" ",MAX(1,SOURCE!$V$2-5+4+1-1-LEN(  IF(ISTEXT(SOURCE!H611),SOURCE!H611,  SUBSTITUTE(SUBSTITUTE(TEXT(SOURCE!H611,"????0"),"  ","")," ",""))   ))), "")&amp;
       IF(ISTEXT(SOURCE!H611),SOURCE!H611, SUBSTITUTE(SUBSTITUTE(TEXT(SOURCE!H611,"????0"),"  ","")," ",""))   &amp;","&amp; IF(SOURCE!$W$2-3 &gt;= 0, REPT(" ",SOURCE!$W$2-3-5), "")&amp;
      SOURCE!I611&amp;
" | "&amp; IF(SOURCE!$X$2-LEN(SOURCE!I611) &gt;= 0, REPT(" ",SOURCE!$X$2-LEN(SOURCE!I611)), "")&amp;
      SOURCE!J611&amp;      IF(SOURCE!$Y$2-LEN(SOURCE!J611) &gt;= 0, REPT(" ",SOURCE!$Y$2-LEN(SOURCE!J611)), "")&amp;
" | "&amp; IF(SOURCE!$X$2-LEN(SOURCE!I611) &gt;= 0, REPT(" ",SOURCE!$X$2-LEN(SOURCE!I611)), "")&amp;
      SOURCE!K611&amp;      IF(SOURCE!$Y$2-LEN(SOURCE!K611) &gt;= 0, REPT(" ",SOURCE!$Z$2-LEN(SOURCE!K611)), "")&amp;
" | "&amp; SOURCE!L611&amp;      IF(SOURCE!$AB$2-LEN(SOURCE!L611) &gt;= 0, REPT(" ",SOURCE!$AB$2-LEN(SOURCE!L611)), "")&amp;
" | "&amp; SOURCE!M611&amp;      IF(SOURCE!$AC$2-LEN(SOURCE!M611) &gt;= 0, REPT(" ",SOURCE!$AC$2-LEN(SOURCE!M611)), "")&amp;
      "},"&amp;IF(SOURCE!O611&lt;&gt;"",""&amp;SOURCE!O611,"")
 )
)
)</f>
        <v>/*  587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12" spans="1:1">
      <c r="A612" s="133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IF(SOURCE!$R$2-LEN(SOURCE!C612) &gt;= 0, REPT(" ",SOURCE!$R$2-LEN(SOURCE!C612)), "")&amp;
      SOURCE!D612&amp;", "&amp; IF(SOURCE!$S$2-LEN(SOURCE!D612) &gt;= 0, REPT(" ",SOURCE!$S$2-LEN(SOURCE!D612)), "")&amp;
      SOURCE!E612&amp;", "&amp; IF(SOURCE!$T$2-LEN(SOURCE!E612) &gt;=0, REPT(" ",SOURCE!$T$2-LEN(SOURCE!E612)), "")&amp;
      SOURCE!F612&amp;", "&amp; IF(SOURCE!$U$2-LEN(SOURCE!F612) &gt;= 0, REPT(" ",SOURCE!$U$2-LEN(SOURCE!F612)+2), "")&amp;"("&amp;
      SUBSTITUTE(TEXT(SOURCE!G612,"??0"),"  ","")&amp;" &lt;&lt; TAM_MAX_BITS) |"&amp; IF(SOURCE!$V$2-3 &gt;= 0, REPT(" ",MAX(1,SOURCE!$V$2-5+4+1-1-LEN(  IF(ISTEXT(SOURCE!H612),SOURCE!H612,  SUBSTITUTE(SUBSTITUTE(TEXT(SOURCE!H612,"????0"),"  ","")," ",""))   ))), "")&amp;
       IF(ISTEXT(SOURCE!H612),SOURCE!H612, SUBSTITUTE(SUBSTITUTE(TEXT(SOURCE!H612,"????0"),"  ","")," ",""))   &amp;","&amp; IF(SOURCE!$W$2-3 &gt;= 0, REPT(" ",SOURCE!$W$2-3-5), "")&amp;
      SOURCE!I612&amp;
" | "&amp; IF(SOURCE!$X$2-LEN(SOURCE!I612) &gt;= 0, REPT(" ",SOURCE!$X$2-LEN(SOURCE!I612)), "")&amp;
      SOURCE!J612&amp;      IF(SOURCE!$Y$2-LEN(SOURCE!J612) &gt;= 0, REPT(" ",SOURCE!$Y$2-LEN(SOURCE!J612)), "")&amp;
" | "&amp; IF(SOURCE!$X$2-LEN(SOURCE!I612) &gt;= 0, REPT(" ",SOURCE!$X$2-LEN(SOURCE!I612)), "")&amp;
      SOURCE!K612&amp;      IF(SOURCE!$Y$2-LEN(SOURCE!K612) &gt;= 0, REPT(" ",SOURCE!$Z$2-LEN(SOURCE!K612)), "")&amp;
" | "&amp; SOURCE!L612&amp;      IF(SOURCE!$AB$2-LEN(SOURCE!L612) &gt;= 0, REPT(" ",SOURCE!$AB$2-LEN(SOURCE!L612)), "")&amp;
" | "&amp; SOURCE!M612&amp;      IF(SOURCE!$AC$2-LEN(SOURCE!M612) &gt;= 0, REPT(" ",SOURCE!$AC$2-LEN(SOURCE!M612)), "")&amp;
      "},"&amp;IF(SOURCE!O612&lt;&gt;"",""&amp;SOURCE!O612,"")
 )
)
)</f>
        <v>/*  588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13" spans="1:1">
      <c r="A613" s="133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IF(SOURCE!$R$2-LEN(SOURCE!C613) &gt;= 0, REPT(" ",SOURCE!$R$2-LEN(SOURCE!C613)), "")&amp;
      SOURCE!D613&amp;", "&amp; IF(SOURCE!$S$2-LEN(SOURCE!D613) &gt;= 0, REPT(" ",SOURCE!$S$2-LEN(SOURCE!D613)), "")&amp;
      SOURCE!E613&amp;", "&amp; IF(SOURCE!$T$2-LEN(SOURCE!E613) &gt;=0, REPT(" ",SOURCE!$T$2-LEN(SOURCE!E613)), "")&amp;
      SOURCE!F613&amp;", "&amp; IF(SOURCE!$U$2-LEN(SOURCE!F613) &gt;= 0, REPT(" ",SOURCE!$U$2-LEN(SOURCE!F613)+2), "")&amp;"("&amp;
      SUBSTITUTE(TEXT(SOURCE!G613,"??0"),"  ","")&amp;" &lt;&lt; TAM_MAX_BITS) |"&amp; IF(SOURCE!$V$2-3 &gt;= 0, REPT(" ",MAX(1,SOURCE!$V$2-5+4+1-1-LEN(  IF(ISTEXT(SOURCE!H613),SOURCE!H613,  SUBSTITUTE(SUBSTITUTE(TEXT(SOURCE!H613,"????0"),"  ","")," ",""))   ))), "")&amp;
       IF(ISTEXT(SOURCE!H613),SOURCE!H613, SUBSTITUTE(SUBSTITUTE(TEXT(SOURCE!H613,"????0"),"  ","")," ",""))   &amp;","&amp; IF(SOURCE!$W$2-3 &gt;= 0, REPT(" ",SOURCE!$W$2-3-5), "")&amp;
      SOURCE!I613&amp;
" | "&amp; IF(SOURCE!$X$2-LEN(SOURCE!I613) &gt;= 0, REPT(" ",SOURCE!$X$2-LEN(SOURCE!I613)), "")&amp;
      SOURCE!J613&amp;      IF(SOURCE!$Y$2-LEN(SOURCE!J613) &gt;= 0, REPT(" ",SOURCE!$Y$2-LEN(SOURCE!J613)), "")&amp;
" | "&amp; IF(SOURCE!$X$2-LEN(SOURCE!I613) &gt;= 0, REPT(" ",SOURCE!$X$2-LEN(SOURCE!I613)), "")&amp;
      SOURCE!K613&amp;      IF(SOURCE!$Y$2-LEN(SOURCE!K613) &gt;= 0, REPT(" ",SOURCE!$Z$2-LEN(SOURCE!K613)), "")&amp;
" | "&amp; SOURCE!L613&amp;      IF(SOURCE!$AB$2-LEN(SOURCE!L613) &gt;= 0, REPT(" ",SOURCE!$AB$2-LEN(SOURCE!L613)), "")&amp;
" | "&amp; SOURCE!M613&amp;      IF(SOURCE!$AC$2-LEN(SOURCE!M613) &gt;= 0, REPT(" ",SOURCE!$AC$2-LEN(SOURCE!M613)), "")&amp;
      "},"&amp;IF(SOURCE!O613&lt;&gt;"",""&amp;SOURCE!O613,"")
 )
)
)</f>
        <v>/*  589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14" spans="1:1">
      <c r="A614" s="133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IF(SOURCE!$R$2-LEN(SOURCE!C614) &gt;= 0, REPT(" ",SOURCE!$R$2-LEN(SOURCE!C614)), "")&amp;
      SOURCE!D614&amp;", "&amp; IF(SOURCE!$S$2-LEN(SOURCE!D614) &gt;= 0, REPT(" ",SOURCE!$S$2-LEN(SOURCE!D614)), "")&amp;
      SOURCE!E614&amp;", "&amp; IF(SOURCE!$T$2-LEN(SOURCE!E614) &gt;=0, REPT(" ",SOURCE!$T$2-LEN(SOURCE!E614)), "")&amp;
      SOURCE!F614&amp;", "&amp; IF(SOURCE!$U$2-LEN(SOURCE!F614) &gt;= 0, REPT(" ",SOURCE!$U$2-LEN(SOURCE!F614)+2), "")&amp;"("&amp;
      SUBSTITUTE(TEXT(SOURCE!G614,"??0"),"  ","")&amp;" &lt;&lt; TAM_MAX_BITS) |"&amp; IF(SOURCE!$V$2-3 &gt;= 0, REPT(" ",MAX(1,SOURCE!$V$2-5+4+1-1-LEN(  IF(ISTEXT(SOURCE!H614),SOURCE!H614,  SUBSTITUTE(SUBSTITUTE(TEXT(SOURCE!H614,"????0"),"  ","")," ",""))   ))), "")&amp;
       IF(ISTEXT(SOURCE!H614),SOURCE!H614, SUBSTITUTE(SUBSTITUTE(TEXT(SOURCE!H614,"????0"),"  ","")," ",""))   &amp;","&amp; IF(SOURCE!$W$2-3 &gt;= 0, REPT(" ",SOURCE!$W$2-3-5), "")&amp;
      SOURCE!I614&amp;
" | "&amp; IF(SOURCE!$X$2-LEN(SOURCE!I614) &gt;= 0, REPT(" ",SOURCE!$X$2-LEN(SOURCE!I614)), "")&amp;
      SOURCE!J614&amp;      IF(SOURCE!$Y$2-LEN(SOURCE!J614) &gt;= 0, REPT(" ",SOURCE!$Y$2-LEN(SOURCE!J614)), "")&amp;
" | "&amp; IF(SOURCE!$X$2-LEN(SOURCE!I614) &gt;= 0, REPT(" ",SOURCE!$X$2-LEN(SOURCE!I614)), "")&amp;
      SOURCE!K614&amp;      IF(SOURCE!$Y$2-LEN(SOURCE!K614) &gt;= 0, REPT(" ",SOURCE!$Z$2-LEN(SOURCE!K614)), "")&amp;
" | "&amp; SOURCE!L614&amp;      IF(SOURCE!$AB$2-LEN(SOURCE!L614) &gt;= 0, REPT(" ",SOURCE!$AB$2-LEN(SOURCE!L614)), "")&amp;
" | "&amp; SOURCE!M614&amp;      IF(SOURCE!$AC$2-LEN(SOURCE!M614) &gt;= 0, REPT(" ",SOURCE!$AC$2-LEN(SOURCE!M614)), "")&amp;
      "},"&amp;IF(SOURCE!O614&lt;&gt;"",""&amp;SOURCE!O614,"")
 )
)
)</f>
        <v>/*  590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15" spans="1:1">
      <c r="A615" s="133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IF(SOURCE!$R$2-LEN(SOURCE!C615) &gt;= 0, REPT(" ",SOURCE!$R$2-LEN(SOURCE!C615)), "")&amp;
      SOURCE!D615&amp;", "&amp; IF(SOURCE!$S$2-LEN(SOURCE!D615) &gt;= 0, REPT(" ",SOURCE!$S$2-LEN(SOURCE!D615)), "")&amp;
      SOURCE!E615&amp;", "&amp; IF(SOURCE!$T$2-LEN(SOURCE!E615) &gt;=0, REPT(" ",SOURCE!$T$2-LEN(SOURCE!E615)), "")&amp;
      SOURCE!F615&amp;", "&amp; IF(SOURCE!$U$2-LEN(SOURCE!F615) &gt;= 0, REPT(" ",SOURCE!$U$2-LEN(SOURCE!F615)+2), "")&amp;"("&amp;
      SUBSTITUTE(TEXT(SOURCE!G615,"??0"),"  ","")&amp;" &lt;&lt; TAM_MAX_BITS) |"&amp; IF(SOURCE!$V$2-3 &gt;= 0, REPT(" ",MAX(1,SOURCE!$V$2-5+4+1-1-LEN(  IF(ISTEXT(SOURCE!H615),SOURCE!H615,  SUBSTITUTE(SUBSTITUTE(TEXT(SOURCE!H615,"????0"),"  ","")," ",""))   ))), "")&amp;
       IF(ISTEXT(SOURCE!H615),SOURCE!H615, SUBSTITUTE(SUBSTITUTE(TEXT(SOURCE!H615,"????0"),"  ","")," ",""))   &amp;","&amp; IF(SOURCE!$W$2-3 &gt;= 0, REPT(" ",SOURCE!$W$2-3-5), "")&amp;
      SOURCE!I615&amp;
" | "&amp; IF(SOURCE!$X$2-LEN(SOURCE!I615) &gt;= 0, REPT(" ",SOURCE!$X$2-LEN(SOURCE!I615)), "")&amp;
      SOURCE!J615&amp;      IF(SOURCE!$Y$2-LEN(SOURCE!J615) &gt;= 0, REPT(" ",SOURCE!$Y$2-LEN(SOURCE!J615)), "")&amp;
" | "&amp; IF(SOURCE!$X$2-LEN(SOURCE!I615) &gt;= 0, REPT(" ",SOURCE!$X$2-LEN(SOURCE!I615)), "")&amp;
      SOURCE!K615&amp;      IF(SOURCE!$Y$2-LEN(SOURCE!K615) &gt;= 0, REPT(" ",SOURCE!$Z$2-LEN(SOURCE!K615)), "")&amp;
" | "&amp; SOURCE!L615&amp;      IF(SOURCE!$AB$2-LEN(SOURCE!L615) &gt;= 0, REPT(" ",SOURCE!$AB$2-LEN(SOURCE!L615)), "")&amp;
" | "&amp; SOURCE!M615&amp;      IF(SOURCE!$AC$2-LEN(SOURCE!M615) &gt;= 0, REPT(" ",SOURCE!$AC$2-LEN(SOURCE!M615)), "")&amp;
      "},"&amp;IF(SOURCE!O615&lt;&gt;"",""&amp;SOURCE!O615,"")
 )
)
)</f>
        <v>/*  591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16" spans="1:1">
      <c r="A616" s="133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IF(SOURCE!$R$2-LEN(SOURCE!C616) &gt;= 0, REPT(" ",SOURCE!$R$2-LEN(SOURCE!C616)), "")&amp;
      SOURCE!D616&amp;", "&amp; IF(SOURCE!$S$2-LEN(SOURCE!D616) &gt;= 0, REPT(" ",SOURCE!$S$2-LEN(SOURCE!D616)), "")&amp;
      SOURCE!E616&amp;", "&amp; IF(SOURCE!$T$2-LEN(SOURCE!E616) &gt;=0, REPT(" ",SOURCE!$T$2-LEN(SOURCE!E616)), "")&amp;
      SOURCE!F616&amp;", "&amp; IF(SOURCE!$U$2-LEN(SOURCE!F616) &gt;= 0, REPT(" ",SOURCE!$U$2-LEN(SOURCE!F616)+2), "")&amp;"("&amp;
      SUBSTITUTE(TEXT(SOURCE!G616,"??0"),"  ","")&amp;" &lt;&lt; TAM_MAX_BITS) |"&amp; IF(SOURCE!$V$2-3 &gt;= 0, REPT(" ",MAX(1,SOURCE!$V$2-5+4+1-1-LEN(  IF(ISTEXT(SOURCE!H616),SOURCE!H616,  SUBSTITUTE(SUBSTITUTE(TEXT(SOURCE!H616,"????0"),"  ","")," ",""))   ))), "")&amp;
       IF(ISTEXT(SOURCE!H616),SOURCE!H616, SUBSTITUTE(SUBSTITUTE(TEXT(SOURCE!H616,"????0"),"  ","")," ",""))   &amp;","&amp; IF(SOURCE!$W$2-3 &gt;= 0, REPT(" ",SOURCE!$W$2-3-5), "")&amp;
      SOURCE!I616&amp;
" | "&amp; IF(SOURCE!$X$2-LEN(SOURCE!I616) &gt;= 0, REPT(" ",SOURCE!$X$2-LEN(SOURCE!I616)), "")&amp;
      SOURCE!J616&amp;      IF(SOURCE!$Y$2-LEN(SOURCE!J616) &gt;= 0, REPT(" ",SOURCE!$Y$2-LEN(SOURCE!J616)), "")&amp;
" | "&amp; IF(SOURCE!$X$2-LEN(SOURCE!I616) &gt;= 0, REPT(" ",SOURCE!$X$2-LEN(SOURCE!I616)), "")&amp;
      SOURCE!K616&amp;      IF(SOURCE!$Y$2-LEN(SOURCE!K616) &gt;= 0, REPT(" ",SOURCE!$Z$2-LEN(SOURCE!K616)), "")&amp;
" | "&amp; SOURCE!L616&amp;      IF(SOURCE!$AB$2-LEN(SOURCE!L616) &gt;= 0, REPT(" ",SOURCE!$AB$2-LEN(SOURCE!L616)), "")&amp;
" | "&amp; SOURCE!M616&amp;      IF(SOURCE!$AC$2-LEN(SOURCE!M616) &gt;= 0, REPT(" ",SOURCE!$AC$2-LEN(SOURCE!M616)), "")&amp;
      "},"&amp;IF(SOURCE!O616&lt;&gt;"",""&amp;SOURCE!O616,"")
 )
)
)</f>
        <v>/*  592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17" spans="1:1">
      <c r="A617" s="133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IF(SOURCE!$R$2-LEN(SOURCE!C617) &gt;= 0, REPT(" ",SOURCE!$R$2-LEN(SOURCE!C617)), "")&amp;
      SOURCE!D617&amp;", "&amp; IF(SOURCE!$S$2-LEN(SOURCE!D617) &gt;= 0, REPT(" ",SOURCE!$S$2-LEN(SOURCE!D617)), "")&amp;
      SOURCE!E617&amp;", "&amp; IF(SOURCE!$T$2-LEN(SOURCE!E617) &gt;=0, REPT(" ",SOURCE!$T$2-LEN(SOURCE!E617)), "")&amp;
      SOURCE!F617&amp;", "&amp; IF(SOURCE!$U$2-LEN(SOURCE!F617) &gt;= 0, REPT(" ",SOURCE!$U$2-LEN(SOURCE!F617)+2), "")&amp;"("&amp;
      SUBSTITUTE(TEXT(SOURCE!G617,"??0"),"  ","")&amp;" &lt;&lt; TAM_MAX_BITS) |"&amp; IF(SOURCE!$V$2-3 &gt;= 0, REPT(" ",MAX(1,SOURCE!$V$2-5+4+1-1-LEN(  IF(ISTEXT(SOURCE!H617),SOURCE!H617,  SUBSTITUTE(SUBSTITUTE(TEXT(SOURCE!H617,"????0"),"  ","")," ",""))   ))), "")&amp;
       IF(ISTEXT(SOURCE!H617),SOURCE!H617, SUBSTITUTE(SUBSTITUTE(TEXT(SOURCE!H617,"????0"),"  ","")," ",""))   &amp;","&amp; IF(SOURCE!$W$2-3 &gt;= 0, REPT(" ",SOURCE!$W$2-3-5), "")&amp;
      SOURCE!I617&amp;
" | "&amp; IF(SOURCE!$X$2-LEN(SOURCE!I617) &gt;= 0, REPT(" ",SOURCE!$X$2-LEN(SOURCE!I617)), "")&amp;
      SOURCE!J617&amp;      IF(SOURCE!$Y$2-LEN(SOURCE!J617) &gt;= 0, REPT(" ",SOURCE!$Y$2-LEN(SOURCE!J617)), "")&amp;
" | "&amp; IF(SOURCE!$X$2-LEN(SOURCE!I617) &gt;= 0, REPT(" ",SOURCE!$X$2-LEN(SOURCE!I617)), "")&amp;
      SOURCE!K617&amp;      IF(SOURCE!$Y$2-LEN(SOURCE!K617) &gt;= 0, REPT(" ",SOURCE!$Z$2-LEN(SOURCE!K617)), "")&amp;
" | "&amp; SOURCE!L617&amp;      IF(SOURCE!$AB$2-LEN(SOURCE!L617) &gt;= 0, REPT(" ",SOURCE!$AB$2-LEN(SOURCE!L617)), "")&amp;
" | "&amp; SOURCE!M617&amp;      IF(SOURCE!$AC$2-LEN(SOURCE!M617) &gt;= 0, REPT(" ",SOURCE!$AC$2-LEN(SOURCE!M617)), "")&amp;
      "},"&amp;IF(SOURCE!O617&lt;&gt;"",""&amp;SOURCE!O617,"")
 )
)
)</f>
        <v>/*  593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18" spans="1:1">
      <c r="A618" s="133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IF(SOURCE!$R$2-LEN(SOURCE!C618) &gt;= 0, REPT(" ",SOURCE!$R$2-LEN(SOURCE!C618)), "")&amp;
      SOURCE!D618&amp;", "&amp; IF(SOURCE!$S$2-LEN(SOURCE!D618) &gt;= 0, REPT(" ",SOURCE!$S$2-LEN(SOURCE!D618)), "")&amp;
      SOURCE!E618&amp;", "&amp; IF(SOURCE!$T$2-LEN(SOURCE!E618) &gt;=0, REPT(" ",SOURCE!$T$2-LEN(SOURCE!E618)), "")&amp;
      SOURCE!F618&amp;", "&amp; IF(SOURCE!$U$2-LEN(SOURCE!F618) &gt;= 0, REPT(" ",SOURCE!$U$2-LEN(SOURCE!F618)+2), "")&amp;"("&amp;
      SUBSTITUTE(TEXT(SOURCE!G618,"??0"),"  ","")&amp;" &lt;&lt; TAM_MAX_BITS) |"&amp; IF(SOURCE!$V$2-3 &gt;= 0, REPT(" ",MAX(1,SOURCE!$V$2-5+4+1-1-LEN(  IF(ISTEXT(SOURCE!H618),SOURCE!H618,  SUBSTITUTE(SUBSTITUTE(TEXT(SOURCE!H618,"????0"),"  ","")," ",""))   ))), "")&amp;
       IF(ISTEXT(SOURCE!H618),SOURCE!H618, SUBSTITUTE(SUBSTITUTE(TEXT(SOURCE!H618,"????0"),"  ","")," ",""))   &amp;","&amp; IF(SOURCE!$W$2-3 &gt;= 0, REPT(" ",SOURCE!$W$2-3-5), "")&amp;
      SOURCE!I618&amp;
" | "&amp; IF(SOURCE!$X$2-LEN(SOURCE!I618) &gt;= 0, REPT(" ",SOURCE!$X$2-LEN(SOURCE!I618)), "")&amp;
      SOURCE!J618&amp;      IF(SOURCE!$Y$2-LEN(SOURCE!J618) &gt;= 0, REPT(" ",SOURCE!$Y$2-LEN(SOURCE!J618)), "")&amp;
" | "&amp; IF(SOURCE!$X$2-LEN(SOURCE!I618) &gt;= 0, REPT(" ",SOURCE!$X$2-LEN(SOURCE!I618)), "")&amp;
      SOURCE!K618&amp;      IF(SOURCE!$Y$2-LEN(SOURCE!K618) &gt;= 0, REPT(" ",SOURCE!$Z$2-LEN(SOURCE!K618)), "")&amp;
" | "&amp; SOURCE!L618&amp;      IF(SOURCE!$AB$2-LEN(SOURCE!L618) &gt;= 0, REPT(" ",SOURCE!$AB$2-LEN(SOURCE!L618)), "")&amp;
" | "&amp; SOURCE!M618&amp;      IF(SOURCE!$AC$2-LEN(SOURCE!M618) &gt;= 0, REPT(" ",SOURCE!$AC$2-LEN(SOURCE!M618)), "")&amp;
      "},"&amp;IF(SOURCE!O618&lt;&gt;"",""&amp;SOURCE!O618,"")
 )
)
)</f>
        <v>/*  594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19" spans="1:1">
      <c r="A619" s="133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IF(SOURCE!$R$2-LEN(SOURCE!C619) &gt;= 0, REPT(" ",SOURCE!$R$2-LEN(SOURCE!C619)), "")&amp;
      SOURCE!D619&amp;", "&amp; IF(SOURCE!$S$2-LEN(SOURCE!D619) &gt;= 0, REPT(" ",SOURCE!$S$2-LEN(SOURCE!D619)), "")&amp;
      SOURCE!E619&amp;", "&amp; IF(SOURCE!$T$2-LEN(SOURCE!E619) &gt;=0, REPT(" ",SOURCE!$T$2-LEN(SOURCE!E619)), "")&amp;
      SOURCE!F619&amp;", "&amp; IF(SOURCE!$U$2-LEN(SOURCE!F619) &gt;= 0, REPT(" ",SOURCE!$U$2-LEN(SOURCE!F619)+2), "")&amp;"("&amp;
      SUBSTITUTE(TEXT(SOURCE!G619,"??0"),"  ","")&amp;" &lt;&lt; TAM_MAX_BITS) |"&amp; IF(SOURCE!$V$2-3 &gt;= 0, REPT(" ",MAX(1,SOURCE!$V$2-5+4+1-1-LEN(  IF(ISTEXT(SOURCE!H619),SOURCE!H619,  SUBSTITUTE(SUBSTITUTE(TEXT(SOURCE!H619,"????0"),"  ","")," ",""))   ))), "")&amp;
       IF(ISTEXT(SOURCE!H619),SOURCE!H619, SUBSTITUTE(SUBSTITUTE(TEXT(SOURCE!H619,"????0"),"  ","")," ",""))   &amp;","&amp; IF(SOURCE!$W$2-3 &gt;= 0, REPT(" ",SOURCE!$W$2-3-5), "")&amp;
      SOURCE!I619&amp;
" | "&amp; IF(SOURCE!$X$2-LEN(SOURCE!I619) &gt;= 0, REPT(" ",SOURCE!$X$2-LEN(SOURCE!I619)), "")&amp;
      SOURCE!J619&amp;      IF(SOURCE!$Y$2-LEN(SOURCE!J619) &gt;= 0, REPT(" ",SOURCE!$Y$2-LEN(SOURCE!J619)), "")&amp;
" | "&amp; IF(SOURCE!$X$2-LEN(SOURCE!I619) &gt;= 0, REPT(" ",SOURCE!$X$2-LEN(SOURCE!I619)), "")&amp;
      SOURCE!K619&amp;      IF(SOURCE!$Y$2-LEN(SOURCE!K619) &gt;= 0, REPT(" ",SOURCE!$Z$2-LEN(SOURCE!K619)), "")&amp;
" | "&amp; SOURCE!L619&amp;      IF(SOURCE!$AB$2-LEN(SOURCE!L619) &gt;= 0, REPT(" ",SOURCE!$AB$2-LEN(SOURCE!L619)), "")&amp;
" | "&amp; SOURCE!M619&amp;      IF(SOURCE!$AC$2-LEN(SOURCE!M619) &gt;= 0, REPT(" ",SOURCE!$AC$2-LEN(SOURCE!M619)), "")&amp;
      "},"&amp;IF(SOURCE!O619&lt;&gt;"",""&amp;SOURCE!O619,"")
 )
)
)</f>
        <v>/*  595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0" spans="1:1">
      <c r="A620" s="133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IF(SOURCE!$R$2-LEN(SOURCE!C620) &gt;= 0, REPT(" ",SOURCE!$R$2-LEN(SOURCE!C620)), "")&amp;
      SOURCE!D620&amp;", "&amp; IF(SOURCE!$S$2-LEN(SOURCE!D620) &gt;= 0, REPT(" ",SOURCE!$S$2-LEN(SOURCE!D620)), "")&amp;
      SOURCE!E620&amp;", "&amp; IF(SOURCE!$T$2-LEN(SOURCE!E620) &gt;=0, REPT(" ",SOURCE!$T$2-LEN(SOURCE!E620)), "")&amp;
      SOURCE!F620&amp;", "&amp; IF(SOURCE!$U$2-LEN(SOURCE!F620) &gt;= 0, REPT(" ",SOURCE!$U$2-LEN(SOURCE!F620)+2), "")&amp;"("&amp;
      SUBSTITUTE(TEXT(SOURCE!G620,"??0"),"  ","")&amp;" &lt;&lt; TAM_MAX_BITS) |"&amp; IF(SOURCE!$V$2-3 &gt;= 0, REPT(" ",MAX(1,SOURCE!$V$2-5+4+1-1-LEN(  IF(ISTEXT(SOURCE!H620),SOURCE!H620,  SUBSTITUTE(SUBSTITUTE(TEXT(SOURCE!H620,"????0"),"  ","")," ",""))   ))), "")&amp;
       IF(ISTEXT(SOURCE!H620),SOURCE!H620, SUBSTITUTE(SUBSTITUTE(TEXT(SOURCE!H620,"????0"),"  ","")," ",""))   &amp;","&amp; IF(SOURCE!$W$2-3 &gt;= 0, REPT(" ",SOURCE!$W$2-3-5), "")&amp;
      SOURCE!I620&amp;
" | "&amp; IF(SOURCE!$X$2-LEN(SOURCE!I620) &gt;= 0, REPT(" ",SOURCE!$X$2-LEN(SOURCE!I620)), "")&amp;
      SOURCE!J620&amp;      IF(SOURCE!$Y$2-LEN(SOURCE!J620) &gt;= 0, REPT(" ",SOURCE!$Y$2-LEN(SOURCE!J620)), "")&amp;
" | "&amp; IF(SOURCE!$X$2-LEN(SOURCE!I620) &gt;= 0, REPT(" ",SOURCE!$X$2-LEN(SOURCE!I620)), "")&amp;
      SOURCE!K620&amp;      IF(SOURCE!$Y$2-LEN(SOURCE!K620) &gt;= 0, REPT(" ",SOURCE!$Z$2-LEN(SOURCE!K620)), "")&amp;
" | "&amp; SOURCE!L620&amp;      IF(SOURCE!$AB$2-LEN(SOURCE!L620) &gt;= 0, REPT(" ",SOURCE!$AB$2-LEN(SOURCE!L620)), "")&amp;
" | "&amp; SOURCE!M620&amp;      IF(SOURCE!$AC$2-LEN(SOURCE!M620) &gt;= 0, REPT(" ",SOURCE!$AC$2-LEN(SOURCE!M620)), "")&amp;
      "},"&amp;IF(SOURCE!O620&lt;&gt;"",""&amp;SOURCE!O620,"")
 )
)
)</f>
        <v>/*  596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1" spans="1:1">
      <c r="A621" s="133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IF(SOURCE!$R$2-LEN(SOURCE!C621) &gt;= 0, REPT(" ",SOURCE!$R$2-LEN(SOURCE!C621)), "")&amp;
      SOURCE!D621&amp;", "&amp; IF(SOURCE!$S$2-LEN(SOURCE!D621) &gt;= 0, REPT(" ",SOURCE!$S$2-LEN(SOURCE!D621)), "")&amp;
      SOURCE!E621&amp;", "&amp; IF(SOURCE!$T$2-LEN(SOURCE!E621) &gt;=0, REPT(" ",SOURCE!$T$2-LEN(SOURCE!E621)), "")&amp;
      SOURCE!F621&amp;", "&amp; IF(SOURCE!$U$2-LEN(SOURCE!F621) &gt;= 0, REPT(" ",SOURCE!$U$2-LEN(SOURCE!F621)+2), "")&amp;"("&amp;
      SUBSTITUTE(TEXT(SOURCE!G621,"??0"),"  ","")&amp;" &lt;&lt; TAM_MAX_BITS) |"&amp; IF(SOURCE!$V$2-3 &gt;= 0, REPT(" ",MAX(1,SOURCE!$V$2-5+4+1-1-LEN(  IF(ISTEXT(SOURCE!H621),SOURCE!H621,  SUBSTITUTE(SUBSTITUTE(TEXT(SOURCE!H621,"????0"),"  ","")," ",""))   ))), "")&amp;
       IF(ISTEXT(SOURCE!H621),SOURCE!H621, SUBSTITUTE(SUBSTITUTE(TEXT(SOURCE!H621,"????0"),"  ","")," ",""))   &amp;","&amp; IF(SOURCE!$W$2-3 &gt;= 0, REPT(" ",SOURCE!$W$2-3-5), "")&amp;
      SOURCE!I621&amp;
" | "&amp; IF(SOURCE!$X$2-LEN(SOURCE!I621) &gt;= 0, REPT(" ",SOURCE!$X$2-LEN(SOURCE!I621)), "")&amp;
      SOURCE!J621&amp;      IF(SOURCE!$Y$2-LEN(SOURCE!J621) &gt;= 0, REPT(" ",SOURCE!$Y$2-LEN(SOURCE!J621)), "")&amp;
" | "&amp; IF(SOURCE!$X$2-LEN(SOURCE!I621) &gt;= 0, REPT(" ",SOURCE!$X$2-LEN(SOURCE!I621)), "")&amp;
      SOURCE!K621&amp;      IF(SOURCE!$Y$2-LEN(SOURCE!K621) &gt;= 0, REPT(" ",SOURCE!$Z$2-LEN(SOURCE!K621)), "")&amp;
" | "&amp; SOURCE!L621&amp;      IF(SOURCE!$AB$2-LEN(SOURCE!L621) &gt;= 0, REPT(" ",SOURCE!$AB$2-LEN(SOURCE!L621)), "")&amp;
" | "&amp; SOURCE!M621&amp;      IF(SOURCE!$AC$2-LEN(SOURCE!M621) &gt;= 0, REPT(" ",SOURCE!$AC$2-LEN(SOURCE!M621)), "")&amp;
      "},"&amp;IF(SOURCE!O621&lt;&gt;"",""&amp;SOURCE!O621,"")
 )
)
)</f>
        <v>/*  597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22" spans="1:1">
      <c r="A622" s="133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IF(SOURCE!$R$2-LEN(SOURCE!C622) &gt;= 0, REPT(" ",SOURCE!$R$2-LEN(SOURCE!C622)), "")&amp;
      SOURCE!D622&amp;", "&amp; IF(SOURCE!$S$2-LEN(SOURCE!D622) &gt;= 0, REPT(" ",SOURCE!$S$2-LEN(SOURCE!D622)), "")&amp;
      SOURCE!E622&amp;", "&amp; IF(SOURCE!$T$2-LEN(SOURCE!E622) &gt;=0, REPT(" ",SOURCE!$T$2-LEN(SOURCE!E622)), "")&amp;
      SOURCE!F622&amp;", "&amp; IF(SOURCE!$U$2-LEN(SOURCE!F622) &gt;= 0, REPT(" ",SOURCE!$U$2-LEN(SOURCE!F622)+2), "")&amp;"("&amp;
      SUBSTITUTE(TEXT(SOURCE!G622,"??0"),"  ","")&amp;" &lt;&lt; TAM_MAX_BITS) |"&amp; IF(SOURCE!$V$2-3 &gt;= 0, REPT(" ",MAX(1,SOURCE!$V$2-5+4+1-1-LEN(  IF(ISTEXT(SOURCE!H622),SOURCE!H622,  SUBSTITUTE(SUBSTITUTE(TEXT(SOURCE!H622,"????0"),"  ","")," ",""))   ))), "")&amp;
       IF(ISTEXT(SOURCE!H622),SOURCE!H622, SUBSTITUTE(SUBSTITUTE(TEXT(SOURCE!H622,"????0"),"  ","")," ",""))   &amp;","&amp; IF(SOURCE!$W$2-3 &gt;= 0, REPT(" ",SOURCE!$W$2-3-5), "")&amp;
      SOURCE!I622&amp;
" | "&amp; IF(SOURCE!$X$2-LEN(SOURCE!I622) &gt;= 0, REPT(" ",SOURCE!$X$2-LEN(SOURCE!I622)), "")&amp;
      SOURCE!J622&amp;      IF(SOURCE!$Y$2-LEN(SOURCE!J622) &gt;= 0, REPT(" ",SOURCE!$Y$2-LEN(SOURCE!J622)), "")&amp;
" | "&amp; IF(SOURCE!$X$2-LEN(SOURCE!I622) &gt;= 0, REPT(" ",SOURCE!$X$2-LEN(SOURCE!I622)), "")&amp;
      SOURCE!K622&amp;      IF(SOURCE!$Y$2-LEN(SOURCE!K622) &gt;= 0, REPT(" ",SOURCE!$Z$2-LEN(SOURCE!K622)), "")&amp;
" | "&amp; SOURCE!L622&amp;      IF(SOURCE!$AB$2-LEN(SOURCE!L622) &gt;= 0, REPT(" ",SOURCE!$AB$2-LEN(SOURCE!L622)), "")&amp;
" | "&amp; SOURCE!M622&amp;      IF(SOURCE!$AC$2-LEN(SOURCE!M622) &gt;= 0, REPT(" ",SOURCE!$AC$2-LEN(SOURCE!M622)), "")&amp;
      "},"&amp;IF(SOURCE!O622&lt;&gt;"",""&amp;SOURCE!O622,"")
 )
)
)</f>
        <v>/*  598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23" spans="1:1">
      <c r="A623" s="133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IF(SOURCE!$R$2-LEN(SOURCE!C623) &gt;= 0, REPT(" ",SOURCE!$R$2-LEN(SOURCE!C623)), "")&amp;
      SOURCE!D623&amp;", "&amp; IF(SOURCE!$S$2-LEN(SOURCE!D623) &gt;= 0, REPT(" ",SOURCE!$S$2-LEN(SOURCE!D623)), "")&amp;
      SOURCE!E623&amp;", "&amp; IF(SOURCE!$T$2-LEN(SOURCE!E623) &gt;=0, REPT(" ",SOURCE!$T$2-LEN(SOURCE!E623)), "")&amp;
      SOURCE!F623&amp;", "&amp; IF(SOURCE!$U$2-LEN(SOURCE!F623) &gt;= 0, REPT(" ",SOURCE!$U$2-LEN(SOURCE!F623)+2), "")&amp;"("&amp;
      SUBSTITUTE(TEXT(SOURCE!G623,"??0"),"  ","")&amp;" &lt;&lt; TAM_MAX_BITS) |"&amp; IF(SOURCE!$V$2-3 &gt;= 0, REPT(" ",MAX(1,SOURCE!$V$2-5+4+1-1-LEN(  IF(ISTEXT(SOURCE!H623),SOURCE!H623,  SUBSTITUTE(SUBSTITUTE(TEXT(SOURCE!H623,"????0"),"  ","")," ",""))   ))), "")&amp;
       IF(ISTEXT(SOURCE!H623),SOURCE!H623, SUBSTITUTE(SUBSTITUTE(TEXT(SOURCE!H623,"????0"),"  ","")," ",""))   &amp;","&amp; IF(SOURCE!$W$2-3 &gt;= 0, REPT(" ",SOURCE!$W$2-3-5), "")&amp;
      SOURCE!I623&amp;
" | "&amp; IF(SOURCE!$X$2-LEN(SOURCE!I623) &gt;= 0, REPT(" ",SOURCE!$X$2-LEN(SOURCE!I623)), "")&amp;
      SOURCE!J623&amp;      IF(SOURCE!$Y$2-LEN(SOURCE!J623) &gt;= 0, REPT(" ",SOURCE!$Y$2-LEN(SOURCE!J623)), "")&amp;
" | "&amp; IF(SOURCE!$X$2-LEN(SOURCE!I623) &gt;= 0, REPT(" ",SOURCE!$X$2-LEN(SOURCE!I623)), "")&amp;
      SOURCE!K623&amp;      IF(SOURCE!$Y$2-LEN(SOURCE!K623) &gt;= 0, REPT(" ",SOURCE!$Z$2-LEN(SOURCE!K623)), "")&amp;
" | "&amp; SOURCE!L623&amp;      IF(SOURCE!$AB$2-LEN(SOURCE!L623) &gt;= 0, REPT(" ",SOURCE!$AB$2-LEN(SOURCE!L623)), "")&amp;
" | "&amp; SOURCE!M623&amp;      IF(SOURCE!$AC$2-LEN(SOURCE!M623) &gt;= 0, REPT(" ",SOURCE!$AC$2-LEN(SOURCE!M623)), "")&amp;
      "},"&amp;IF(SOURCE!O623&lt;&gt;"",""&amp;SOURCE!O623,"")
 )
)
)</f>
        <v>/*  599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24" spans="1:1">
      <c r="A624" s="133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IF(SOURCE!$R$2-LEN(SOURCE!C624) &gt;= 0, REPT(" ",SOURCE!$R$2-LEN(SOURCE!C624)), "")&amp;
      SOURCE!D624&amp;", "&amp; IF(SOURCE!$S$2-LEN(SOURCE!D624) &gt;= 0, REPT(" ",SOURCE!$S$2-LEN(SOURCE!D624)), "")&amp;
      SOURCE!E624&amp;", "&amp; IF(SOURCE!$T$2-LEN(SOURCE!E624) &gt;=0, REPT(" ",SOURCE!$T$2-LEN(SOURCE!E624)), "")&amp;
      SOURCE!F624&amp;", "&amp; IF(SOURCE!$U$2-LEN(SOURCE!F624) &gt;= 0, REPT(" ",SOURCE!$U$2-LEN(SOURCE!F624)+2), "")&amp;"("&amp;
      SUBSTITUTE(TEXT(SOURCE!G624,"??0"),"  ","")&amp;" &lt;&lt; TAM_MAX_BITS) |"&amp; IF(SOURCE!$V$2-3 &gt;= 0, REPT(" ",MAX(1,SOURCE!$V$2-5+4+1-1-LEN(  IF(ISTEXT(SOURCE!H624),SOURCE!H624,  SUBSTITUTE(SUBSTITUTE(TEXT(SOURCE!H624,"????0"),"  ","")," ",""))   ))), "")&amp;
       IF(ISTEXT(SOURCE!H624),SOURCE!H624, SUBSTITUTE(SUBSTITUTE(TEXT(SOURCE!H624,"????0"),"  ","")," ",""))   &amp;","&amp; IF(SOURCE!$W$2-3 &gt;= 0, REPT(" ",SOURCE!$W$2-3-5), "")&amp;
      SOURCE!I624&amp;
" | "&amp; IF(SOURCE!$X$2-LEN(SOURCE!I624) &gt;= 0, REPT(" ",SOURCE!$X$2-LEN(SOURCE!I624)), "")&amp;
      SOURCE!J624&amp;      IF(SOURCE!$Y$2-LEN(SOURCE!J624) &gt;= 0, REPT(" ",SOURCE!$Y$2-LEN(SOURCE!J624)), "")&amp;
" | "&amp; IF(SOURCE!$X$2-LEN(SOURCE!I624) &gt;= 0, REPT(" ",SOURCE!$X$2-LEN(SOURCE!I624)), "")&amp;
      SOURCE!K624&amp;      IF(SOURCE!$Y$2-LEN(SOURCE!K624) &gt;= 0, REPT(" ",SOURCE!$Z$2-LEN(SOURCE!K624)), "")&amp;
" | "&amp; SOURCE!L624&amp;      IF(SOURCE!$AB$2-LEN(SOURCE!L624) &gt;= 0, REPT(" ",SOURCE!$AB$2-LEN(SOURCE!L624)), "")&amp;
" | "&amp; SOURCE!M624&amp;      IF(SOURCE!$AC$2-LEN(SOURCE!M624) &gt;= 0, REPT(" ",SOURCE!$AC$2-LEN(SOURCE!M624)), "")&amp;
      "},"&amp;IF(SOURCE!O624&lt;&gt;"",""&amp;SOURCE!O624,"")
 )
)
)</f>
        <v>/*  600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25" spans="1:1">
      <c r="A625" s="133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IF(SOURCE!$R$2-LEN(SOURCE!C625) &gt;= 0, REPT(" ",SOURCE!$R$2-LEN(SOURCE!C625)), "")&amp;
      SOURCE!D625&amp;", "&amp; IF(SOURCE!$S$2-LEN(SOURCE!D625) &gt;= 0, REPT(" ",SOURCE!$S$2-LEN(SOURCE!D625)), "")&amp;
      SOURCE!E625&amp;", "&amp; IF(SOURCE!$T$2-LEN(SOURCE!E625) &gt;=0, REPT(" ",SOURCE!$T$2-LEN(SOURCE!E625)), "")&amp;
      SOURCE!F625&amp;", "&amp; IF(SOURCE!$U$2-LEN(SOURCE!F625) &gt;= 0, REPT(" ",SOURCE!$U$2-LEN(SOURCE!F625)+2), "")&amp;"("&amp;
      SUBSTITUTE(TEXT(SOURCE!G625,"??0"),"  ","")&amp;" &lt;&lt; TAM_MAX_BITS) |"&amp; IF(SOURCE!$V$2-3 &gt;= 0, REPT(" ",MAX(1,SOURCE!$V$2-5+4+1-1-LEN(  IF(ISTEXT(SOURCE!H625),SOURCE!H625,  SUBSTITUTE(SUBSTITUTE(TEXT(SOURCE!H625,"????0"),"  ","")," ",""))   ))), "")&amp;
       IF(ISTEXT(SOURCE!H625),SOURCE!H625, SUBSTITUTE(SUBSTITUTE(TEXT(SOURCE!H625,"????0"),"  ","")," ",""))   &amp;","&amp; IF(SOURCE!$W$2-3 &gt;= 0, REPT(" ",SOURCE!$W$2-3-5), "")&amp;
      SOURCE!I625&amp;
" | "&amp; IF(SOURCE!$X$2-LEN(SOURCE!I625) &gt;= 0, REPT(" ",SOURCE!$X$2-LEN(SOURCE!I625)), "")&amp;
      SOURCE!J625&amp;      IF(SOURCE!$Y$2-LEN(SOURCE!J625) &gt;= 0, REPT(" ",SOURCE!$Y$2-LEN(SOURCE!J625)), "")&amp;
" | "&amp; IF(SOURCE!$X$2-LEN(SOURCE!I625) &gt;= 0, REPT(" ",SOURCE!$X$2-LEN(SOURCE!I625)), "")&amp;
      SOURCE!K625&amp;      IF(SOURCE!$Y$2-LEN(SOURCE!K625) &gt;= 0, REPT(" ",SOURCE!$Z$2-LEN(SOURCE!K625)), "")&amp;
" | "&amp; SOURCE!L625&amp;      IF(SOURCE!$AB$2-LEN(SOURCE!L625) &gt;= 0, REPT(" ",SOURCE!$AB$2-LEN(SOURCE!L625)), "")&amp;
" | "&amp; SOURCE!M625&amp;      IF(SOURCE!$AC$2-LEN(SOURCE!M625) &gt;= 0, REPT(" ",SOURCE!$AC$2-LEN(SOURCE!M625)), "")&amp;
      "},"&amp;IF(SOURCE!O625&lt;&gt;"",""&amp;SOURCE!O625,"")
 )
)
)</f>
        <v>/*  601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26" spans="1:1">
      <c r="A626" s="133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IF(SOURCE!$R$2-LEN(SOURCE!C626) &gt;= 0, REPT(" ",SOURCE!$R$2-LEN(SOURCE!C626)), "")&amp;
      SOURCE!D626&amp;", "&amp; IF(SOURCE!$S$2-LEN(SOURCE!D626) &gt;= 0, REPT(" ",SOURCE!$S$2-LEN(SOURCE!D626)), "")&amp;
      SOURCE!E626&amp;", "&amp; IF(SOURCE!$T$2-LEN(SOURCE!E626) &gt;=0, REPT(" ",SOURCE!$T$2-LEN(SOURCE!E626)), "")&amp;
      SOURCE!F626&amp;", "&amp; IF(SOURCE!$U$2-LEN(SOURCE!F626) &gt;= 0, REPT(" ",SOURCE!$U$2-LEN(SOURCE!F626)+2), "")&amp;"("&amp;
      SUBSTITUTE(TEXT(SOURCE!G626,"??0"),"  ","")&amp;" &lt;&lt; TAM_MAX_BITS) |"&amp; IF(SOURCE!$V$2-3 &gt;= 0, REPT(" ",MAX(1,SOURCE!$V$2-5+4+1-1-LEN(  IF(ISTEXT(SOURCE!H626),SOURCE!H626,  SUBSTITUTE(SUBSTITUTE(TEXT(SOURCE!H626,"????0"),"  ","")," ",""))   ))), "")&amp;
       IF(ISTEXT(SOURCE!H626),SOURCE!H626, SUBSTITUTE(SUBSTITUTE(TEXT(SOURCE!H626,"????0"),"  ","")," ",""))   &amp;","&amp; IF(SOURCE!$W$2-3 &gt;= 0, REPT(" ",SOURCE!$W$2-3-5), "")&amp;
      SOURCE!I626&amp;
" | "&amp; IF(SOURCE!$X$2-LEN(SOURCE!I626) &gt;= 0, REPT(" ",SOURCE!$X$2-LEN(SOURCE!I626)), "")&amp;
      SOURCE!J626&amp;      IF(SOURCE!$Y$2-LEN(SOURCE!J626) &gt;= 0, REPT(" ",SOURCE!$Y$2-LEN(SOURCE!J626)), "")&amp;
" | "&amp; IF(SOURCE!$X$2-LEN(SOURCE!I626) &gt;= 0, REPT(" ",SOURCE!$X$2-LEN(SOURCE!I626)), "")&amp;
      SOURCE!K626&amp;      IF(SOURCE!$Y$2-LEN(SOURCE!K626) &gt;= 0, REPT(" ",SOURCE!$Z$2-LEN(SOURCE!K626)), "")&amp;
" | "&amp; SOURCE!L626&amp;      IF(SOURCE!$AB$2-LEN(SOURCE!L626) &gt;= 0, REPT(" ",SOURCE!$AB$2-LEN(SOURCE!L626)), "")&amp;
" | "&amp; SOURCE!M626&amp;      IF(SOURCE!$AC$2-LEN(SOURCE!M626) &gt;= 0, REPT(" ",SOURCE!$AC$2-LEN(SOURCE!M626)), "")&amp;
      "},"&amp;IF(SOURCE!O626&lt;&gt;"",""&amp;SOURCE!O626,"")
 )
)
)</f>
        <v>/*  602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27" spans="1:1">
      <c r="A627" s="133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IF(SOURCE!$R$2-LEN(SOURCE!C627) &gt;= 0, REPT(" ",SOURCE!$R$2-LEN(SOURCE!C627)), "")&amp;
      SOURCE!D627&amp;", "&amp; IF(SOURCE!$S$2-LEN(SOURCE!D627) &gt;= 0, REPT(" ",SOURCE!$S$2-LEN(SOURCE!D627)), "")&amp;
      SOURCE!E627&amp;", "&amp; IF(SOURCE!$T$2-LEN(SOURCE!E627) &gt;=0, REPT(" ",SOURCE!$T$2-LEN(SOURCE!E627)), "")&amp;
      SOURCE!F627&amp;", "&amp; IF(SOURCE!$U$2-LEN(SOURCE!F627) &gt;= 0, REPT(" ",SOURCE!$U$2-LEN(SOURCE!F627)+2), "")&amp;"("&amp;
      SUBSTITUTE(TEXT(SOURCE!G627,"??0"),"  ","")&amp;" &lt;&lt; TAM_MAX_BITS) |"&amp; IF(SOURCE!$V$2-3 &gt;= 0, REPT(" ",MAX(1,SOURCE!$V$2-5+4+1-1-LEN(  IF(ISTEXT(SOURCE!H627),SOURCE!H627,  SUBSTITUTE(SUBSTITUTE(TEXT(SOURCE!H627,"????0"),"  ","")," ",""))   ))), "")&amp;
       IF(ISTEXT(SOURCE!H627),SOURCE!H627, SUBSTITUTE(SUBSTITUTE(TEXT(SOURCE!H627,"????0"),"  ","")," ",""))   &amp;","&amp; IF(SOURCE!$W$2-3 &gt;= 0, REPT(" ",SOURCE!$W$2-3-5), "")&amp;
      SOURCE!I627&amp;
" | "&amp; IF(SOURCE!$X$2-LEN(SOURCE!I627) &gt;= 0, REPT(" ",SOURCE!$X$2-LEN(SOURCE!I627)), "")&amp;
      SOURCE!J627&amp;      IF(SOURCE!$Y$2-LEN(SOURCE!J627) &gt;= 0, REPT(" ",SOURCE!$Y$2-LEN(SOURCE!J627)), "")&amp;
" | "&amp; IF(SOURCE!$X$2-LEN(SOURCE!I627) &gt;= 0, REPT(" ",SOURCE!$X$2-LEN(SOURCE!I627)), "")&amp;
      SOURCE!K627&amp;      IF(SOURCE!$Y$2-LEN(SOURCE!K627) &gt;= 0, REPT(" ",SOURCE!$Z$2-LEN(SOURCE!K627)), "")&amp;
" | "&amp; SOURCE!L627&amp;      IF(SOURCE!$AB$2-LEN(SOURCE!L627) &gt;= 0, REPT(" ",SOURCE!$AB$2-LEN(SOURCE!L627)), "")&amp;
" | "&amp; SOURCE!M627&amp;      IF(SOURCE!$AC$2-LEN(SOURCE!M627) &gt;= 0, REPT(" ",SOURCE!$AC$2-LEN(SOURCE!M627)), "")&amp;
      "},"&amp;IF(SOURCE!O627&lt;&gt;"",""&amp;SOURCE!O627,"")
 )
)
)</f>
        <v>/*  603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28" spans="1:1">
      <c r="A628" s="133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IF(SOURCE!$R$2-LEN(SOURCE!C628) &gt;= 0, REPT(" ",SOURCE!$R$2-LEN(SOURCE!C628)), "")&amp;
      SOURCE!D628&amp;", "&amp; IF(SOURCE!$S$2-LEN(SOURCE!D628) &gt;= 0, REPT(" ",SOURCE!$S$2-LEN(SOURCE!D628)), "")&amp;
      SOURCE!E628&amp;", "&amp; IF(SOURCE!$T$2-LEN(SOURCE!E628) &gt;=0, REPT(" ",SOURCE!$T$2-LEN(SOURCE!E628)), "")&amp;
      SOURCE!F628&amp;", "&amp; IF(SOURCE!$U$2-LEN(SOURCE!F628) &gt;= 0, REPT(" ",SOURCE!$U$2-LEN(SOURCE!F628)+2), "")&amp;"("&amp;
      SUBSTITUTE(TEXT(SOURCE!G628,"??0"),"  ","")&amp;" &lt;&lt; TAM_MAX_BITS) |"&amp; IF(SOURCE!$V$2-3 &gt;= 0, REPT(" ",MAX(1,SOURCE!$V$2-5+4+1-1-LEN(  IF(ISTEXT(SOURCE!H628),SOURCE!H628,  SUBSTITUTE(SUBSTITUTE(TEXT(SOURCE!H628,"????0"),"  ","")," ",""))   ))), "")&amp;
       IF(ISTEXT(SOURCE!H628),SOURCE!H628, SUBSTITUTE(SUBSTITUTE(TEXT(SOURCE!H628,"????0"),"  ","")," ",""))   &amp;","&amp; IF(SOURCE!$W$2-3 &gt;= 0, REPT(" ",SOURCE!$W$2-3-5), "")&amp;
      SOURCE!I628&amp;
" | "&amp; IF(SOURCE!$X$2-LEN(SOURCE!I628) &gt;= 0, REPT(" ",SOURCE!$X$2-LEN(SOURCE!I628)), "")&amp;
      SOURCE!J628&amp;      IF(SOURCE!$Y$2-LEN(SOURCE!J628) &gt;= 0, REPT(" ",SOURCE!$Y$2-LEN(SOURCE!J628)), "")&amp;
" | "&amp; IF(SOURCE!$X$2-LEN(SOURCE!I628) &gt;= 0, REPT(" ",SOURCE!$X$2-LEN(SOURCE!I628)), "")&amp;
      SOURCE!K628&amp;      IF(SOURCE!$Y$2-LEN(SOURCE!K628) &gt;= 0, REPT(" ",SOURCE!$Z$2-LEN(SOURCE!K628)), "")&amp;
" | "&amp; SOURCE!L628&amp;      IF(SOURCE!$AB$2-LEN(SOURCE!L628) &gt;= 0, REPT(" ",SOURCE!$AB$2-LEN(SOURCE!L628)), "")&amp;
" | "&amp; SOURCE!M628&amp;      IF(SOURCE!$AC$2-LEN(SOURCE!M628) &gt;= 0, REPT(" ",SOURCE!$AC$2-LEN(SOURCE!M628)), "")&amp;
      "},"&amp;IF(SOURCE!O628&lt;&gt;"",""&amp;SOURCE!O628,"")
 )
)
)</f>
        <v>/*  604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29" spans="1:1">
      <c r="A629" s="133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IF(SOURCE!$R$2-LEN(SOURCE!C629) &gt;= 0, REPT(" ",SOURCE!$R$2-LEN(SOURCE!C629)), "")&amp;
      SOURCE!D629&amp;", "&amp; IF(SOURCE!$S$2-LEN(SOURCE!D629) &gt;= 0, REPT(" ",SOURCE!$S$2-LEN(SOURCE!D629)), "")&amp;
      SOURCE!E629&amp;", "&amp; IF(SOURCE!$T$2-LEN(SOURCE!E629) &gt;=0, REPT(" ",SOURCE!$T$2-LEN(SOURCE!E629)), "")&amp;
      SOURCE!F629&amp;", "&amp; IF(SOURCE!$U$2-LEN(SOURCE!F629) &gt;= 0, REPT(" ",SOURCE!$U$2-LEN(SOURCE!F629)+2), "")&amp;"("&amp;
      SUBSTITUTE(TEXT(SOURCE!G629,"??0"),"  ","")&amp;" &lt;&lt; TAM_MAX_BITS) |"&amp; IF(SOURCE!$V$2-3 &gt;= 0, REPT(" ",MAX(1,SOURCE!$V$2-5+4+1-1-LEN(  IF(ISTEXT(SOURCE!H629),SOURCE!H629,  SUBSTITUTE(SUBSTITUTE(TEXT(SOURCE!H629,"????0"),"  ","")," ",""))   ))), "")&amp;
       IF(ISTEXT(SOURCE!H629),SOURCE!H629, SUBSTITUTE(SUBSTITUTE(TEXT(SOURCE!H629,"????0"),"  ","")," ",""))   &amp;","&amp; IF(SOURCE!$W$2-3 &gt;= 0, REPT(" ",SOURCE!$W$2-3-5), "")&amp;
      SOURCE!I629&amp;
" | "&amp; IF(SOURCE!$X$2-LEN(SOURCE!I629) &gt;= 0, REPT(" ",SOURCE!$X$2-LEN(SOURCE!I629)), "")&amp;
      SOURCE!J629&amp;      IF(SOURCE!$Y$2-LEN(SOURCE!J629) &gt;= 0, REPT(" ",SOURCE!$Y$2-LEN(SOURCE!J629)), "")&amp;
" | "&amp; IF(SOURCE!$X$2-LEN(SOURCE!I629) &gt;= 0, REPT(" ",SOURCE!$X$2-LEN(SOURCE!I629)), "")&amp;
      SOURCE!K629&amp;      IF(SOURCE!$Y$2-LEN(SOURCE!K629) &gt;= 0, REPT(" ",SOURCE!$Z$2-LEN(SOURCE!K629)), "")&amp;
" | "&amp; SOURCE!L629&amp;      IF(SOURCE!$AB$2-LEN(SOURCE!L629) &gt;= 0, REPT(" ",SOURCE!$AB$2-LEN(SOURCE!L629)), "")&amp;
" | "&amp; SOURCE!M629&amp;      IF(SOURCE!$AC$2-LEN(SOURCE!M629) &gt;= 0, REPT(" ",SOURCE!$AC$2-LEN(SOURCE!M629)), "")&amp;
      "},"&amp;IF(SOURCE!O629&lt;&gt;"",""&amp;SOURCE!O629,"")
 )
)
)</f>
        <v>/*  605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0" spans="1:1">
      <c r="A630" s="133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IF(SOURCE!$R$2-LEN(SOURCE!C630) &gt;= 0, REPT(" ",SOURCE!$R$2-LEN(SOURCE!C630)), "")&amp;
      SOURCE!D630&amp;", "&amp; IF(SOURCE!$S$2-LEN(SOURCE!D630) &gt;= 0, REPT(" ",SOURCE!$S$2-LEN(SOURCE!D630)), "")&amp;
      SOURCE!E630&amp;", "&amp; IF(SOURCE!$T$2-LEN(SOURCE!E630) &gt;=0, REPT(" ",SOURCE!$T$2-LEN(SOURCE!E630)), "")&amp;
      SOURCE!F630&amp;", "&amp; IF(SOURCE!$U$2-LEN(SOURCE!F630) &gt;= 0, REPT(" ",SOURCE!$U$2-LEN(SOURCE!F630)+2), "")&amp;"("&amp;
      SUBSTITUTE(TEXT(SOURCE!G630,"??0"),"  ","")&amp;" &lt;&lt; TAM_MAX_BITS) |"&amp; IF(SOURCE!$V$2-3 &gt;= 0, REPT(" ",MAX(1,SOURCE!$V$2-5+4+1-1-LEN(  IF(ISTEXT(SOURCE!H630),SOURCE!H630,  SUBSTITUTE(SUBSTITUTE(TEXT(SOURCE!H630,"????0"),"  ","")," ",""))   ))), "")&amp;
       IF(ISTEXT(SOURCE!H630),SOURCE!H630, SUBSTITUTE(SUBSTITUTE(TEXT(SOURCE!H630,"????0"),"  ","")," ",""))   &amp;","&amp; IF(SOURCE!$W$2-3 &gt;= 0, REPT(" ",SOURCE!$W$2-3-5), "")&amp;
      SOURCE!I630&amp;
" | "&amp; IF(SOURCE!$X$2-LEN(SOURCE!I630) &gt;= 0, REPT(" ",SOURCE!$X$2-LEN(SOURCE!I630)), "")&amp;
      SOURCE!J630&amp;      IF(SOURCE!$Y$2-LEN(SOURCE!J630) &gt;= 0, REPT(" ",SOURCE!$Y$2-LEN(SOURCE!J630)), "")&amp;
" | "&amp; IF(SOURCE!$X$2-LEN(SOURCE!I630) &gt;= 0, REPT(" ",SOURCE!$X$2-LEN(SOURCE!I630)), "")&amp;
      SOURCE!K630&amp;      IF(SOURCE!$Y$2-LEN(SOURCE!K630) &gt;= 0, REPT(" ",SOURCE!$Z$2-LEN(SOURCE!K630)), "")&amp;
" | "&amp; SOURCE!L630&amp;      IF(SOURCE!$AB$2-LEN(SOURCE!L630) &gt;= 0, REPT(" ",SOURCE!$AB$2-LEN(SOURCE!L630)), "")&amp;
" | "&amp; SOURCE!M630&amp;      IF(SOURCE!$AC$2-LEN(SOURCE!M630) &gt;= 0, REPT(" ",SOURCE!$AC$2-LEN(SOURCE!M630)), "")&amp;
      "},"&amp;IF(SOURCE!O630&lt;&gt;"",""&amp;SOURCE!O630,"")
 )
)
)</f>
        <v>/*  606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31" spans="1:1">
      <c r="A631" s="133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IF(SOURCE!$R$2-LEN(SOURCE!C631) &gt;= 0, REPT(" ",SOURCE!$R$2-LEN(SOURCE!C631)), "")&amp;
      SOURCE!D631&amp;", "&amp; IF(SOURCE!$S$2-LEN(SOURCE!D631) &gt;= 0, REPT(" ",SOURCE!$S$2-LEN(SOURCE!D631)), "")&amp;
      SOURCE!E631&amp;", "&amp; IF(SOURCE!$T$2-LEN(SOURCE!E631) &gt;=0, REPT(" ",SOURCE!$T$2-LEN(SOURCE!E631)), "")&amp;
      SOURCE!F631&amp;", "&amp; IF(SOURCE!$U$2-LEN(SOURCE!F631) &gt;= 0, REPT(" ",SOURCE!$U$2-LEN(SOURCE!F631)+2), "")&amp;"("&amp;
      SUBSTITUTE(TEXT(SOURCE!G631,"??0"),"  ","")&amp;" &lt;&lt; TAM_MAX_BITS) |"&amp; IF(SOURCE!$V$2-3 &gt;= 0, REPT(" ",MAX(1,SOURCE!$V$2-5+4+1-1-LEN(  IF(ISTEXT(SOURCE!H631),SOURCE!H631,  SUBSTITUTE(SUBSTITUTE(TEXT(SOURCE!H631,"????0"),"  ","")," ",""))   ))), "")&amp;
       IF(ISTEXT(SOURCE!H631),SOURCE!H631, SUBSTITUTE(SUBSTITUTE(TEXT(SOURCE!H631,"????0"),"  ","")," ",""))   &amp;","&amp; IF(SOURCE!$W$2-3 &gt;= 0, REPT(" ",SOURCE!$W$2-3-5), "")&amp;
      SOURCE!I631&amp;
" | "&amp; IF(SOURCE!$X$2-LEN(SOURCE!I631) &gt;= 0, REPT(" ",SOURCE!$X$2-LEN(SOURCE!I631)), "")&amp;
      SOURCE!J631&amp;      IF(SOURCE!$Y$2-LEN(SOURCE!J631) &gt;= 0, REPT(" ",SOURCE!$Y$2-LEN(SOURCE!J631)), "")&amp;
" | "&amp; IF(SOURCE!$X$2-LEN(SOURCE!I631) &gt;= 0, REPT(" ",SOURCE!$X$2-LEN(SOURCE!I631)), "")&amp;
      SOURCE!K631&amp;      IF(SOURCE!$Y$2-LEN(SOURCE!K631) &gt;= 0, REPT(" ",SOURCE!$Z$2-LEN(SOURCE!K631)), "")&amp;
" | "&amp; SOURCE!L631&amp;      IF(SOURCE!$AB$2-LEN(SOURCE!L631) &gt;= 0, REPT(" ",SOURCE!$AB$2-LEN(SOURCE!L631)), "")&amp;
" | "&amp; SOURCE!M631&amp;      IF(SOURCE!$AC$2-LEN(SOURCE!M631) &gt;= 0, REPT(" ",SOURCE!$AC$2-LEN(SOURCE!M631)), "")&amp;
      "},"&amp;IF(SOURCE!O631&lt;&gt;"",""&amp;SOURCE!O631,"")
 )
)
)</f>
        <v>/*  607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32" spans="1:1">
      <c r="A632" s="133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IF(SOURCE!$R$2-LEN(SOURCE!C632) &gt;= 0, REPT(" ",SOURCE!$R$2-LEN(SOURCE!C632)), "")&amp;
      SOURCE!D632&amp;", "&amp; IF(SOURCE!$S$2-LEN(SOURCE!D632) &gt;= 0, REPT(" ",SOURCE!$S$2-LEN(SOURCE!D632)), "")&amp;
      SOURCE!E632&amp;", "&amp; IF(SOURCE!$T$2-LEN(SOURCE!E632) &gt;=0, REPT(" ",SOURCE!$T$2-LEN(SOURCE!E632)), "")&amp;
      SOURCE!F632&amp;", "&amp; IF(SOURCE!$U$2-LEN(SOURCE!F632) &gt;= 0, REPT(" ",SOURCE!$U$2-LEN(SOURCE!F632)+2), "")&amp;"("&amp;
      SUBSTITUTE(TEXT(SOURCE!G632,"??0"),"  ","")&amp;" &lt;&lt; TAM_MAX_BITS) |"&amp; IF(SOURCE!$V$2-3 &gt;= 0, REPT(" ",MAX(1,SOURCE!$V$2-5+4+1-1-LEN(  IF(ISTEXT(SOURCE!H632),SOURCE!H632,  SUBSTITUTE(SUBSTITUTE(TEXT(SOURCE!H632,"????0"),"  ","")," ",""))   ))), "")&amp;
       IF(ISTEXT(SOURCE!H632),SOURCE!H632, SUBSTITUTE(SUBSTITUTE(TEXT(SOURCE!H632,"????0"),"  ","")," ",""))   &amp;","&amp; IF(SOURCE!$W$2-3 &gt;= 0, REPT(" ",SOURCE!$W$2-3-5), "")&amp;
      SOURCE!I632&amp;
" | "&amp; IF(SOURCE!$X$2-LEN(SOURCE!I632) &gt;= 0, REPT(" ",SOURCE!$X$2-LEN(SOURCE!I632)), "")&amp;
      SOURCE!J632&amp;      IF(SOURCE!$Y$2-LEN(SOURCE!J632) &gt;= 0, REPT(" ",SOURCE!$Y$2-LEN(SOURCE!J632)), "")&amp;
" | "&amp; IF(SOURCE!$X$2-LEN(SOURCE!I632) &gt;= 0, REPT(" ",SOURCE!$X$2-LEN(SOURCE!I632)), "")&amp;
      SOURCE!K632&amp;      IF(SOURCE!$Y$2-LEN(SOURCE!K632) &gt;= 0, REPT(" ",SOURCE!$Z$2-LEN(SOURCE!K632)), "")&amp;
" | "&amp; SOURCE!L632&amp;      IF(SOURCE!$AB$2-LEN(SOURCE!L632) &gt;= 0, REPT(" ",SOURCE!$AB$2-LEN(SOURCE!L632)), "")&amp;
" | "&amp; SOURCE!M632&amp;      IF(SOURCE!$AC$2-LEN(SOURCE!M632) &gt;= 0, REPT(" ",SOURCE!$AC$2-LEN(SOURCE!M632)), "")&amp;
      "},"&amp;IF(SOURCE!O632&lt;&gt;"",""&amp;SOURCE!O632,"")
 )
)
)</f>
        <v>/*  608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33" spans="1:1">
      <c r="A633" s="133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IF(SOURCE!$R$2-LEN(SOURCE!C633) &gt;= 0, REPT(" ",SOURCE!$R$2-LEN(SOURCE!C633)), "")&amp;
      SOURCE!D633&amp;", "&amp; IF(SOURCE!$S$2-LEN(SOURCE!D633) &gt;= 0, REPT(" ",SOURCE!$S$2-LEN(SOURCE!D633)), "")&amp;
      SOURCE!E633&amp;", "&amp; IF(SOURCE!$T$2-LEN(SOURCE!E633) &gt;=0, REPT(" ",SOURCE!$T$2-LEN(SOURCE!E633)), "")&amp;
      SOURCE!F633&amp;", "&amp; IF(SOURCE!$U$2-LEN(SOURCE!F633) &gt;= 0, REPT(" ",SOURCE!$U$2-LEN(SOURCE!F633)+2), "")&amp;"("&amp;
      SUBSTITUTE(TEXT(SOURCE!G633,"??0"),"  ","")&amp;" &lt;&lt; TAM_MAX_BITS) |"&amp; IF(SOURCE!$V$2-3 &gt;= 0, REPT(" ",MAX(1,SOURCE!$V$2-5+4+1-1-LEN(  IF(ISTEXT(SOURCE!H633),SOURCE!H633,  SUBSTITUTE(SUBSTITUTE(TEXT(SOURCE!H633,"????0"),"  ","")," ",""))   ))), "")&amp;
       IF(ISTEXT(SOURCE!H633),SOURCE!H633, SUBSTITUTE(SUBSTITUTE(TEXT(SOURCE!H633,"????0"),"  ","")," ",""))   &amp;","&amp; IF(SOURCE!$W$2-3 &gt;= 0, REPT(" ",SOURCE!$W$2-3-5), "")&amp;
      SOURCE!I633&amp;
" | "&amp; IF(SOURCE!$X$2-LEN(SOURCE!I633) &gt;= 0, REPT(" ",SOURCE!$X$2-LEN(SOURCE!I633)), "")&amp;
      SOURCE!J633&amp;      IF(SOURCE!$Y$2-LEN(SOURCE!J633) &gt;= 0, REPT(" ",SOURCE!$Y$2-LEN(SOURCE!J633)), "")&amp;
" | "&amp; IF(SOURCE!$X$2-LEN(SOURCE!I633) &gt;= 0, REPT(" ",SOURCE!$X$2-LEN(SOURCE!I633)), "")&amp;
      SOURCE!K633&amp;      IF(SOURCE!$Y$2-LEN(SOURCE!K633) &gt;= 0, REPT(" ",SOURCE!$Z$2-LEN(SOURCE!K633)), "")&amp;
" | "&amp; SOURCE!L633&amp;      IF(SOURCE!$AB$2-LEN(SOURCE!L633) &gt;= 0, REPT(" ",SOURCE!$AB$2-LEN(SOURCE!L633)), "")&amp;
" | "&amp; SOURCE!M633&amp;      IF(SOURCE!$AC$2-LEN(SOURCE!M633) &gt;= 0, REPT(" ",SOURCE!$AC$2-LEN(SOURCE!M633)), "")&amp;
      "},"&amp;IF(SOURCE!O633&lt;&gt;"",""&amp;SOURCE!O633,"")
 )
)
)</f>
        <v>/*  609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34" spans="1:1">
      <c r="A634" s="133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IF(SOURCE!$R$2-LEN(SOURCE!C634) &gt;= 0, REPT(" ",SOURCE!$R$2-LEN(SOURCE!C634)), "")&amp;
      SOURCE!D634&amp;", "&amp; IF(SOURCE!$S$2-LEN(SOURCE!D634) &gt;= 0, REPT(" ",SOURCE!$S$2-LEN(SOURCE!D634)), "")&amp;
      SOURCE!E634&amp;", "&amp; IF(SOURCE!$T$2-LEN(SOURCE!E634) &gt;=0, REPT(" ",SOURCE!$T$2-LEN(SOURCE!E634)), "")&amp;
      SOURCE!F634&amp;", "&amp; IF(SOURCE!$U$2-LEN(SOURCE!F634) &gt;= 0, REPT(" ",SOURCE!$U$2-LEN(SOURCE!F634)+2), "")&amp;"("&amp;
      SUBSTITUTE(TEXT(SOURCE!G634,"??0"),"  ","")&amp;" &lt;&lt; TAM_MAX_BITS) |"&amp; IF(SOURCE!$V$2-3 &gt;= 0, REPT(" ",MAX(1,SOURCE!$V$2-5+4+1-1-LEN(  IF(ISTEXT(SOURCE!H634),SOURCE!H634,  SUBSTITUTE(SUBSTITUTE(TEXT(SOURCE!H634,"????0"),"  ","")," ",""))   ))), "")&amp;
       IF(ISTEXT(SOURCE!H634),SOURCE!H634, SUBSTITUTE(SUBSTITUTE(TEXT(SOURCE!H634,"????0"),"  ","")," ",""))   &amp;","&amp; IF(SOURCE!$W$2-3 &gt;= 0, REPT(" ",SOURCE!$W$2-3-5), "")&amp;
      SOURCE!I634&amp;
" | "&amp; IF(SOURCE!$X$2-LEN(SOURCE!I634) &gt;= 0, REPT(" ",SOURCE!$X$2-LEN(SOURCE!I634)), "")&amp;
      SOURCE!J634&amp;      IF(SOURCE!$Y$2-LEN(SOURCE!J634) &gt;= 0, REPT(" ",SOURCE!$Y$2-LEN(SOURCE!J634)), "")&amp;
" | "&amp; IF(SOURCE!$X$2-LEN(SOURCE!I634) &gt;= 0, REPT(" ",SOURCE!$X$2-LEN(SOURCE!I634)), "")&amp;
      SOURCE!K634&amp;      IF(SOURCE!$Y$2-LEN(SOURCE!K634) &gt;= 0, REPT(" ",SOURCE!$Z$2-LEN(SOURCE!K634)), "")&amp;
" | "&amp; SOURCE!L634&amp;      IF(SOURCE!$AB$2-LEN(SOURCE!L634) &gt;= 0, REPT(" ",SOURCE!$AB$2-LEN(SOURCE!L634)), "")&amp;
" | "&amp; SOURCE!M634&amp;      IF(SOURCE!$AC$2-LEN(SOURCE!M634) &gt;= 0, REPT(" ",SOURCE!$AC$2-LEN(SOURCE!M634)), "")&amp;
      "},"&amp;IF(SOURCE!O634&lt;&gt;"",""&amp;SOURCE!O634,"")
 )
)
)</f>
        <v>/*  610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35" spans="1:1">
      <c r="A635" s="133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IF(SOURCE!$R$2-LEN(SOURCE!C635) &gt;= 0, REPT(" ",SOURCE!$R$2-LEN(SOURCE!C635)), "")&amp;
      SOURCE!D635&amp;", "&amp; IF(SOURCE!$S$2-LEN(SOURCE!D635) &gt;= 0, REPT(" ",SOURCE!$S$2-LEN(SOURCE!D635)), "")&amp;
      SOURCE!E635&amp;", "&amp; IF(SOURCE!$T$2-LEN(SOURCE!E635) &gt;=0, REPT(" ",SOURCE!$T$2-LEN(SOURCE!E635)), "")&amp;
      SOURCE!F635&amp;", "&amp; IF(SOURCE!$U$2-LEN(SOURCE!F635) &gt;= 0, REPT(" ",SOURCE!$U$2-LEN(SOURCE!F635)+2), "")&amp;"("&amp;
      SUBSTITUTE(TEXT(SOURCE!G635,"??0"),"  ","")&amp;" &lt;&lt; TAM_MAX_BITS) |"&amp; IF(SOURCE!$V$2-3 &gt;= 0, REPT(" ",MAX(1,SOURCE!$V$2-5+4+1-1-LEN(  IF(ISTEXT(SOURCE!H635),SOURCE!H635,  SUBSTITUTE(SUBSTITUTE(TEXT(SOURCE!H635,"????0"),"  ","")," ",""))   ))), "")&amp;
       IF(ISTEXT(SOURCE!H635),SOURCE!H635, SUBSTITUTE(SUBSTITUTE(TEXT(SOURCE!H635,"????0"),"  ","")," ",""))   &amp;","&amp; IF(SOURCE!$W$2-3 &gt;= 0, REPT(" ",SOURCE!$W$2-3-5), "")&amp;
      SOURCE!I635&amp;
" | "&amp; IF(SOURCE!$X$2-LEN(SOURCE!I635) &gt;= 0, REPT(" ",SOURCE!$X$2-LEN(SOURCE!I635)), "")&amp;
      SOURCE!J635&amp;      IF(SOURCE!$Y$2-LEN(SOURCE!J635) &gt;= 0, REPT(" ",SOURCE!$Y$2-LEN(SOURCE!J635)), "")&amp;
" | "&amp; IF(SOURCE!$X$2-LEN(SOURCE!I635) &gt;= 0, REPT(" ",SOURCE!$X$2-LEN(SOURCE!I635)), "")&amp;
      SOURCE!K635&amp;      IF(SOURCE!$Y$2-LEN(SOURCE!K635) &gt;= 0, REPT(" ",SOURCE!$Z$2-LEN(SOURCE!K635)), "")&amp;
" | "&amp; SOURCE!L635&amp;      IF(SOURCE!$AB$2-LEN(SOURCE!L635) &gt;= 0, REPT(" ",SOURCE!$AB$2-LEN(SOURCE!L635)), "")&amp;
" | "&amp; SOURCE!M635&amp;      IF(SOURCE!$AC$2-LEN(SOURCE!M635) &gt;= 0, REPT(" ",SOURCE!$AC$2-LEN(SOURCE!M635)), "")&amp;
      "},"&amp;IF(SOURCE!O635&lt;&gt;"",""&amp;SOURCE!O635,"")
 )
)
)</f>
        <v>/*  611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36" spans="1:1">
      <c r="A636" s="133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IF(SOURCE!$R$2-LEN(SOURCE!C636) &gt;= 0, REPT(" ",SOURCE!$R$2-LEN(SOURCE!C636)), "")&amp;
      SOURCE!D636&amp;", "&amp; IF(SOURCE!$S$2-LEN(SOURCE!D636) &gt;= 0, REPT(" ",SOURCE!$S$2-LEN(SOURCE!D636)), "")&amp;
      SOURCE!E636&amp;", "&amp; IF(SOURCE!$T$2-LEN(SOURCE!E636) &gt;=0, REPT(" ",SOURCE!$T$2-LEN(SOURCE!E636)), "")&amp;
      SOURCE!F636&amp;", "&amp; IF(SOURCE!$U$2-LEN(SOURCE!F636) &gt;= 0, REPT(" ",SOURCE!$U$2-LEN(SOURCE!F636)+2), "")&amp;"("&amp;
      SUBSTITUTE(TEXT(SOURCE!G636,"??0"),"  ","")&amp;" &lt;&lt; TAM_MAX_BITS) |"&amp; IF(SOURCE!$V$2-3 &gt;= 0, REPT(" ",MAX(1,SOURCE!$V$2-5+4+1-1-LEN(  IF(ISTEXT(SOURCE!H636),SOURCE!H636,  SUBSTITUTE(SUBSTITUTE(TEXT(SOURCE!H636,"????0"),"  ","")," ",""))   ))), "")&amp;
       IF(ISTEXT(SOURCE!H636),SOURCE!H636, SUBSTITUTE(SUBSTITUTE(TEXT(SOURCE!H636,"????0"),"  ","")," ",""))   &amp;","&amp; IF(SOURCE!$W$2-3 &gt;= 0, REPT(" ",SOURCE!$W$2-3-5), "")&amp;
      SOURCE!I636&amp;
" | "&amp; IF(SOURCE!$X$2-LEN(SOURCE!I636) &gt;= 0, REPT(" ",SOURCE!$X$2-LEN(SOURCE!I636)), "")&amp;
      SOURCE!J636&amp;      IF(SOURCE!$Y$2-LEN(SOURCE!J636) &gt;= 0, REPT(" ",SOURCE!$Y$2-LEN(SOURCE!J636)), "")&amp;
" | "&amp; IF(SOURCE!$X$2-LEN(SOURCE!I636) &gt;= 0, REPT(" ",SOURCE!$X$2-LEN(SOURCE!I636)), "")&amp;
      SOURCE!K636&amp;      IF(SOURCE!$Y$2-LEN(SOURCE!K636) &gt;= 0, REPT(" ",SOURCE!$Z$2-LEN(SOURCE!K636)), "")&amp;
" | "&amp; SOURCE!L636&amp;      IF(SOURCE!$AB$2-LEN(SOURCE!L636) &gt;= 0, REPT(" ",SOURCE!$AB$2-LEN(SOURCE!L636)), "")&amp;
" | "&amp; SOURCE!M636&amp;      IF(SOURCE!$AC$2-LEN(SOURCE!M636) &gt;= 0, REPT(" ",SOURCE!$AC$2-LEN(SOURCE!M636)), "")&amp;
      "},"&amp;IF(SOURCE!O636&lt;&gt;"",""&amp;SOURCE!O636,"")
 )
)
)</f>
        <v>/*  612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37" spans="1:1">
      <c r="A637" s="133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IF(SOURCE!$R$2-LEN(SOURCE!C637) &gt;= 0, REPT(" ",SOURCE!$R$2-LEN(SOURCE!C637)), "")&amp;
      SOURCE!D637&amp;", "&amp; IF(SOURCE!$S$2-LEN(SOURCE!D637) &gt;= 0, REPT(" ",SOURCE!$S$2-LEN(SOURCE!D637)), "")&amp;
      SOURCE!E637&amp;", "&amp; IF(SOURCE!$T$2-LEN(SOURCE!E637) &gt;=0, REPT(" ",SOURCE!$T$2-LEN(SOURCE!E637)), "")&amp;
      SOURCE!F637&amp;", "&amp; IF(SOURCE!$U$2-LEN(SOURCE!F637) &gt;= 0, REPT(" ",SOURCE!$U$2-LEN(SOURCE!F637)+2), "")&amp;"("&amp;
      SUBSTITUTE(TEXT(SOURCE!G637,"??0"),"  ","")&amp;" &lt;&lt; TAM_MAX_BITS) |"&amp; IF(SOURCE!$V$2-3 &gt;= 0, REPT(" ",MAX(1,SOURCE!$V$2-5+4+1-1-LEN(  IF(ISTEXT(SOURCE!H637),SOURCE!H637,  SUBSTITUTE(SUBSTITUTE(TEXT(SOURCE!H637,"????0"),"  ","")," ",""))   ))), "")&amp;
       IF(ISTEXT(SOURCE!H637),SOURCE!H637, SUBSTITUTE(SUBSTITUTE(TEXT(SOURCE!H637,"????0"),"  ","")," ",""))   &amp;","&amp; IF(SOURCE!$W$2-3 &gt;= 0, REPT(" ",SOURCE!$W$2-3-5), "")&amp;
      SOURCE!I637&amp;
" | "&amp; IF(SOURCE!$X$2-LEN(SOURCE!I637) &gt;= 0, REPT(" ",SOURCE!$X$2-LEN(SOURCE!I637)), "")&amp;
      SOURCE!J637&amp;      IF(SOURCE!$Y$2-LEN(SOURCE!J637) &gt;= 0, REPT(" ",SOURCE!$Y$2-LEN(SOURCE!J637)), "")&amp;
" | "&amp; IF(SOURCE!$X$2-LEN(SOURCE!I637) &gt;= 0, REPT(" ",SOURCE!$X$2-LEN(SOURCE!I637)), "")&amp;
      SOURCE!K637&amp;      IF(SOURCE!$Y$2-LEN(SOURCE!K637) &gt;= 0, REPT(" ",SOURCE!$Z$2-LEN(SOURCE!K637)), "")&amp;
" | "&amp; SOURCE!L637&amp;      IF(SOURCE!$AB$2-LEN(SOURCE!L637) &gt;= 0, REPT(" ",SOURCE!$AB$2-LEN(SOURCE!L637)), "")&amp;
" | "&amp; SOURCE!M637&amp;      IF(SOURCE!$AC$2-LEN(SOURCE!M637) &gt;= 0, REPT(" ",SOURCE!$AC$2-LEN(SOURCE!M637)), "")&amp;
      "},"&amp;IF(SOURCE!O637&lt;&gt;"",""&amp;SOURCE!O637,"")
 )
)
)</f>
        <v>/*  613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38" spans="1:1">
      <c r="A638" s="133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IF(SOURCE!$R$2-LEN(SOURCE!C638) &gt;= 0, REPT(" ",SOURCE!$R$2-LEN(SOURCE!C638)), "")&amp;
      SOURCE!D638&amp;", "&amp; IF(SOURCE!$S$2-LEN(SOURCE!D638) &gt;= 0, REPT(" ",SOURCE!$S$2-LEN(SOURCE!D638)), "")&amp;
      SOURCE!E638&amp;", "&amp; IF(SOURCE!$T$2-LEN(SOURCE!E638) &gt;=0, REPT(" ",SOURCE!$T$2-LEN(SOURCE!E638)), "")&amp;
      SOURCE!F638&amp;", "&amp; IF(SOURCE!$U$2-LEN(SOURCE!F638) &gt;= 0, REPT(" ",SOURCE!$U$2-LEN(SOURCE!F638)+2), "")&amp;"("&amp;
      SUBSTITUTE(TEXT(SOURCE!G638,"??0"),"  ","")&amp;" &lt;&lt; TAM_MAX_BITS) |"&amp; IF(SOURCE!$V$2-3 &gt;= 0, REPT(" ",MAX(1,SOURCE!$V$2-5+4+1-1-LEN(  IF(ISTEXT(SOURCE!H638),SOURCE!H638,  SUBSTITUTE(SUBSTITUTE(TEXT(SOURCE!H638,"????0"),"  ","")," ",""))   ))), "")&amp;
       IF(ISTEXT(SOURCE!H638),SOURCE!H638, SUBSTITUTE(SUBSTITUTE(TEXT(SOURCE!H638,"????0"),"  ","")," ",""))   &amp;","&amp; IF(SOURCE!$W$2-3 &gt;= 0, REPT(" ",SOURCE!$W$2-3-5), "")&amp;
      SOURCE!I638&amp;
" | "&amp; IF(SOURCE!$X$2-LEN(SOURCE!I638) &gt;= 0, REPT(" ",SOURCE!$X$2-LEN(SOURCE!I638)), "")&amp;
      SOURCE!J638&amp;      IF(SOURCE!$Y$2-LEN(SOURCE!J638) &gt;= 0, REPT(" ",SOURCE!$Y$2-LEN(SOURCE!J638)), "")&amp;
" | "&amp; IF(SOURCE!$X$2-LEN(SOURCE!I638) &gt;= 0, REPT(" ",SOURCE!$X$2-LEN(SOURCE!I638)), "")&amp;
      SOURCE!K638&amp;      IF(SOURCE!$Y$2-LEN(SOURCE!K638) &gt;= 0, REPT(" ",SOURCE!$Z$2-LEN(SOURCE!K638)), "")&amp;
" | "&amp; SOURCE!L638&amp;      IF(SOURCE!$AB$2-LEN(SOURCE!L638) &gt;= 0, REPT(" ",SOURCE!$AB$2-LEN(SOURCE!L638)), "")&amp;
" | "&amp; SOURCE!M638&amp;      IF(SOURCE!$AC$2-LEN(SOURCE!M638) &gt;= 0, REPT(" ",SOURCE!$AC$2-LEN(SOURCE!M638)), "")&amp;
      "},"&amp;IF(SOURCE!O638&lt;&gt;"",""&amp;SOURCE!O638,"")
 )
)
)</f>
        <v>/*  614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39" spans="1:1">
      <c r="A639" s="133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IF(SOURCE!$R$2-LEN(SOURCE!C639) &gt;= 0, REPT(" ",SOURCE!$R$2-LEN(SOURCE!C639)), "")&amp;
      SOURCE!D639&amp;", "&amp; IF(SOURCE!$S$2-LEN(SOURCE!D639) &gt;= 0, REPT(" ",SOURCE!$S$2-LEN(SOURCE!D639)), "")&amp;
      SOURCE!E639&amp;", "&amp; IF(SOURCE!$T$2-LEN(SOURCE!E639) &gt;=0, REPT(" ",SOURCE!$T$2-LEN(SOURCE!E639)), "")&amp;
      SOURCE!F639&amp;", "&amp; IF(SOURCE!$U$2-LEN(SOURCE!F639) &gt;= 0, REPT(" ",SOURCE!$U$2-LEN(SOURCE!F639)+2), "")&amp;"("&amp;
      SUBSTITUTE(TEXT(SOURCE!G639,"??0"),"  ","")&amp;" &lt;&lt; TAM_MAX_BITS) |"&amp; IF(SOURCE!$V$2-3 &gt;= 0, REPT(" ",MAX(1,SOURCE!$V$2-5+4+1-1-LEN(  IF(ISTEXT(SOURCE!H639),SOURCE!H639,  SUBSTITUTE(SUBSTITUTE(TEXT(SOURCE!H639,"????0"),"  ","")," ",""))   ))), "")&amp;
       IF(ISTEXT(SOURCE!H639),SOURCE!H639, SUBSTITUTE(SUBSTITUTE(TEXT(SOURCE!H639,"????0"),"  ","")," ",""))   &amp;","&amp; IF(SOURCE!$W$2-3 &gt;= 0, REPT(" ",SOURCE!$W$2-3-5), "")&amp;
      SOURCE!I639&amp;
" | "&amp; IF(SOURCE!$X$2-LEN(SOURCE!I639) &gt;= 0, REPT(" ",SOURCE!$X$2-LEN(SOURCE!I639)), "")&amp;
      SOURCE!J639&amp;      IF(SOURCE!$Y$2-LEN(SOURCE!J639) &gt;= 0, REPT(" ",SOURCE!$Y$2-LEN(SOURCE!J639)), "")&amp;
" | "&amp; IF(SOURCE!$X$2-LEN(SOURCE!I639) &gt;= 0, REPT(" ",SOURCE!$X$2-LEN(SOURCE!I639)), "")&amp;
      SOURCE!K639&amp;      IF(SOURCE!$Y$2-LEN(SOURCE!K639) &gt;= 0, REPT(" ",SOURCE!$Z$2-LEN(SOURCE!K639)), "")&amp;
" | "&amp; SOURCE!L639&amp;      IF(SOURCE!$AB$2-LEN(SOURCE!L639) &gt;= 0, REPT(" ",SOURCE!$AB$2-LEN(SOURCE!L639)), "")&amp;
" | "&amp; SOURCE!M639&amp;      IF(SOURCE!$AC$2-LEN(SOURCE!M639) &gt;= 0, REPT(" ",SOURCE!$AC$2-LEN(SOURCE!M639)), "")&amp;
      "},"&amp;IF(SOURCE!O639&lt;&gt;"",""&amp;SOURCE!O639,"")
 )
)
)</f>
        <v>/*  615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40" spans="1:1">
      <c r="A640" s="133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IF(SOURCE!$R$2-LEN(SOURCE!C640) &gt;= 0, REPT(" ",SOURCE!$R$2-LEN(SOURCE!C640)), "")&amp;
      SOURCE!D640&amp;", "&amp; IF(SOURCE!$S$2-LEN(SOURCE!D640) &gt;= 0, REPT(" ",SOURCE!$S$2-LEN(SOURCE!D640)), "")&amp;
      SOURCE!E640&amp;", "&amp; IF(SOURCE!$T$2-LEN(SOURCE!E640) &gt;=0, REPT(" ",SOURCE!$T$2-LEN(SOURCE!E640)), "")&amp;
      SOURCE!F640&amp;", "&amp; IF(SOURCE!$U$2-LEN(SOURCE!F640) &gt;= 0, REPT(" ",SOURCE!$U$2-LEN(SOURCE!F640)+2), "")&amp;"("&amp;
      SUBSTITUTE(TEXT(SOURCE!G640,"??0"),"  ","")&amp;" &lt;&lt; TAM_MAX_BITS) |"&amp; IF(SOURCE!$V$2-3 &gt;= 0, REPT(" ",MAX(1,SOURCE!$V$2-5+4+1-1-LEN(  IF(ISTEXT(SOURCE!H640),SOURCE!H640,  SUBSTITUTE(SUBSTITUTE(TEXT(SOURCE!H640,"????0"),"  ","")," ",""))   ))), "")&amp;
       IF(ISTEXT(SOURCE!H640),SOURCE!H640, SUBSTITUTE(SUBSTITUTE(TEXT(SOURCE!H640,"????0"),"  ","")," ",""))   &amp;","&amp; IF(SOURCE!$W$2-3 &gt;= 0, REPT(" ",SOURCE!$W$2-3-5), "")&amp;
      SOURCE!I640&amp;
" | "&amp; IF(SOURCE!$X$2-LEN(SOURCE!I640) &gt;= 0, REPT(" ",SOURCE!$X$2-LEN(SOURCE!I640)), "")&amp;
      SOURCE!J640&amp;      IF(SOURCE!$Y$2-LEN(SOURCE!J640) &gt;= 0, REPT(" ",SOURCE!$Y$2-LEN(SOURCE!J640)), "")&amp;
" | "&amp; IF(SOURCE!$X$2-LEN(SOURCE!I640) &gt;= 0, REPT(" ",SOURCE!$X$2-LEN(SOURCE!I640)), "")&amp;
      SOURCE!K640&amp;      IF(SOURCE!$Y$2-LEN(SOURCE!K640) &gt;= 0, REPT(" ",SOURCE!$Z$2-LEN(SOURCE!K640)), "")&amp;
" | "&amp; SOURCE!L640&amp;      IF(SOURCE!$AB$2-LEN(SOURCE!L640) &gt;= 0, REPT(" ",SOURCE!$AB$2-LEN(SOURCE!L640)), "")&amp;
" | "&amp; SOURCE!M640&amp;      IF(SOURCE!$AC$2-LEN(SOURCE!M640) &gt;= 0, REPT(" ",SOURCE!$AC$2-LEN(SOURCE!M640)), "")&amp;
      "},"&amp;IF(SOURCE!O640&lt;&gt;"",""&amp;SOURCE!O640,"")
 )
)
)</f>
        <v>/*  616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41" spans="1:1">
      <c r="A641" s="133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IF(SOURCE!$R$2-LEN(SOURCE!C641) &gt;= 0, REPT(" ",SOURCE!$R$2-LEN(SOURCE!C641)), "")&amp;
      SOURCE!D641&amp;", "&amp; IF(SOURCE!$S$2-LEN(SOURCE!D641) &gt;= 0, REPT(" ",SOURCE!$S$2-LEN(SOURCE!D641)), "")&amp;
      SOURCE!E641&amp;", "&amp; IF(SOURCE!$T$2-LEN(SOURCE!E641) &gt;=0, REPT(" ",SOURCE!$T$2-LEN(SOURCE!E641)), "")&amp;
      SOURCE!F641&amp;", "&amp; IF(SOURCE!$U$2-LEN(SOURCE!F641) &gt;= 0, REPT(" ",SOURCE!$U$2-LEN(SOURCE!F641)+2), "")&amp;"("&amp;
      SUBSTITUTE(TEXT(SOURCE!G641,"??0"),"  ","")&amp;" &lt;&lt; TAM_MAX_BITS) |"&amp; IF(SOURCE!$V$2-3 &gt;= 0, REPT(" ",MAX(1,SOURCE!$V$2-5+4+1-1-LEN(  IF(ISTEXT(SOURCE!H641),SOURCE!H641,  SUBSTITUTE(SUBSTITUTE(TEXT(SOURCE!H641,"????0"),"  ","")," ",""))   ))), "")&amp;
       IF(ISTEXT(SOURCE!H641),SOURCE!H641, SUBSTITUTE(SUBSTITUTE(TEXT(SOURCE!H641,"????0"),"  ","")," ",""))   &amp;","&amp; IF(SOURCE!$W$2-3 &gt;= 0, REPT(" ",SOURCE!$W$2-3-5), "")&amp;
      SOURCE!I641&amp;
" | "&amp; IF(SOURCE!$X$2-LEN(SOURCE!I641) &gt;= 0, REPT(" ",SOURCE!$X$2-LEN(SOURCE!I641)), "")&amp;
      SOURCE!J641&amp;      IF(SOURCE!$Y$2-LEN(SOURCE!J641) &gt;= 0, REPT(" ",SOURCE!$Y$2-LEN(SOURCE!J641)), "")&amp;
" | "&amp; IF(SOURCE!$X$2-LEN(SOURCE!I641) &gt;= 0, REPT(" ",SOURCE!$X$2-LEN(SOURCE!I641)), "")&amp;
      SOURCE!K641&amp;      IF(SOURCE!$Y$2-LEN(SOURCE!K641) &gt;= 0, REPT(" ",SOURCE!$Z$2-LEN(SOURCE!K641)), "")&amp;
" | "&amp; SOURCE!L641&amp;      IF(SOURCE!$AB$2-LEN(SOURCE!L641) &gt;= 0, REPT(" ",SOURCE!$AB$2-LEN(SOURCE!L641)), "")&amp;
" | "&amp; SOURCE!M641&amp;      IF(SOURCE!$AC$2-LEN(SOURCE!M641) &gt;= 0, REPT(" ",SOURCE!$AC$2-LEN(SOURCE!M641)), "")&amp;
      "},"&amp;IF(SOURCE!O641&lt;&gt;"",""&amp;SOURCE!O641,"")
 )
)
)</f>
        <v>/*  617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42" spans="1:1">
      <c r="A642" s="133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IF(SOURCE!$R$2-LEN(SOURCE!C642) &gt;= 0, REPT(" ",SOURCE!$R$2-LEN(SOURCE!C642)), "")&amp;
      SOURCE!D642&amp;", "&amp; IF(SOURCE!$S$2-LEN(SOURCE!D642) &gt;= 0, REPT(" ",SOURCE!$S$2-LEN(SOURCE!D642)), "")&amp;
      SOURCE!E642&amp;", "&amp; IF(SOURCE!$T$2-LEN(SOURCE!E642) &gt;=0, REPT(" ",SOURCE!$T$2-LEN(SOURCE!E642)), "")&amp;
      SOURCE!F642&amp;", "&amp; IF(SOURCE!$U$2-LEN(SOURCE!F642) &gt;= 0, REPT(" ",SOURCE!$U$2-LEN(SOURCE!F642)+2), "")&amp;"("&amp;
      SUBSTITUTE(TEXT(SOURCE!G642,"??0"),"  ","")&amp;" &lt;&lt; TAM_MAX_BITS) |"&amp; IF(SOURCE!$V$2-3 &gt;= 0, REPT(" ",MAX(1,SOURCE!$V$2-5+4+1-1-LEN(  IF(ISTEXT(SOURCE!H642),SOURCE!H642,  SUBSTITUTE(SUBSTITUTE(TEXT(SOURCE!H642,"????0"),"  ","")," ",""))   ))), "")&amp;
       IF(ISTEXT(SOURCE!H642),SOURCE!H642, SUBSTITUTE(SUBSTITUTE(TEXT(SOURCE!H642,"????0"),"  ","")," ",""))   &amp;","&amp; IF(SOURCE!$W$2-3 &gt;= 0, REPT(" ",SOURCE!$W$2-3-5), "")&amp;
      SOURCE!I642&amp;
" | "&amp; IF(SOURCE!$X$2-LEN(SOURCE!I642) &gt;= 0, REPT(" ",SOURCE!$X$2-LEN(SOURCE!I642)), "")&amp;
      SOURCE!J642&amp;      IF(SOURCE!$Y$2-LEN(SOURCE!J642) &gt;= 0, REPT(" ",SOURCE!$Y$2-LEN(SOURCE!J642)), "")&amp;
" | "&amp; IF(SOURCE!$X$2-LEN(SOURCE!I642) &gt;= 0, REPT(" ",SOURCE!$X$2-LEN(SOURCE!I642)), "")&amp;
      SOURCE!K642&amp;      IF(SOURCE!$Y$2-LEN(SOURCE!K642) &gt;= 0, REPT(" ",SOURCE!$Z$2-LEN(SOURCE!K642)), "")&amp;
" | "&amp; SOURCE!L642&amp;      IF(SOURCE!$AB$2-LEN(SOURCE!L642) &gt;= 0, REPT(" ",SOURCE!$AB$2-LEN(SOURCE!L642)), "")&amp;
" | "&amp; SOURCE!M642&amp;      IF(SOURCE!$AC$2-LEN(SOURCE!M642) &gt;= 0, REPT(" ",SOURCE!$AC$2-LEN(SOURCE!M642)), "")&amp;
      "},"&amp;IF(SOURCE!O642&lt;&gt;"",""&amp;SOURCE!O642,"")
 )
)
)</f>
        <v>/*  618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43" spans="1:1">
      <c r="A643" s="133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IF(SOURCE!$R$2-LEN(SOURCE!C643) &gt;= 0, REPT(" ",SOURCE!$R$2-LEN(SOURCE!C643)), "")&amp;
      SOURCE!D643&amp;", "&amp; IF(SOURCE!$S$2-LEN(SOURCE!D643) &gt;= 0, REPT(" ",SOURCE!$S$2-LEN(SOURCE!D643)), "")&amp;
      SOURCE!E643&amp;", "&amp; IF(SOURCE!$T$2-LEN(SOURCE!E643) &gt;=0, REPT(" ",SOURCE!$T$2-LEN(SOURCE!E643)), "")&amp;
      SOURCE!F643&amp;", "&amp; IF(SOURCE!$U$2-LEN(SOURCE!F643) &gt;= 0, REPT(" ",SOURCE!$U$2-LEN(SOURCE!F643)+2), "")&amp;"("&amp;
      SUBSTITUTE(TEXT(SOURCE!G643,"??0"),"  ","")&amp;" &lt;&lt; TAM_MAX_BITS) |"&amp; IF(SOURCE!$V$2-3 &gt;= 0, REPT(" ",MAX(1,SOURCE!$V$2-5+4+1-1-LEN(  IF(ISTEXT(SOURCE!H643),SOURCE!H643,  SUBSTITUTE(SUBSTITUTE(TEXT(SOURCE!H643,"????0"),"  ","")," ",""))   ))), "")&amp;
       IF(ISTEXT(SOURCE!H643),SOURCE!H643, SUBSTITUTE(SUBSTITUTE(TEXT(SOURCE!H643,"????0"),"  ","")," ",""))   &amp;","&amp; IF(SOURCE!$W$2-3 &gt;= 0, REPT(" ",SOURCE!$W$2-3-5), "")&amp;
      SOURCE!I643&amp;
" | "&amp; IF(SOURCE!$X$2-LEN(SOURCE!I643) &gt;= 0, REPT(" ",SOURCE!$X$2-LEN(SOURCE!I643)), "")&amp;
      SOURCE!J643&amp;      IF(SOURCE!$Y$2-LEN(SOURCE!J643) &gt;= 0, REPT(" ",SOURCE!$Y$2-LEN(SOURCE!J643)), "")&amp;
" | "&amp; IF(SOURCE!$X$2-LEN(SOURCE!I643) &gt;= 0, REPT(" ",SOURCE!$X$2-LEN(SOURCE!I643)), "")&amp;
      SOURCE!K643&amp;      IF(SOURCE!$Y$2-LEN(SOURCE!K643) &gt;= 0, REPT(" ",SOURCE!$Z$2-LEN(SOURCE!K643)), "")&amp;
" | "&amp; SOURCE!L643&amp;      IF(SOURCE!$AB$2-LEN(SOURCE!L643) &gt;= 0, REPT(" ",SOURCE!$AB$2-LEN(SOURCE!L643)), "")&amp;
" | "&amp; SOURCE!M643&amp;      IF(SOURCE!$AC$2-LEN(SOURCE!M643) &gt;= 0, REPT(" ",SOURCE!$AC$2-LEN(SOURCE!M643)), "")&amp;
      "},"&amp;IF(SOURCE!O643&lt;&gt;"",""&amp;SOURCE!O643,"")
 )
)
)</f>
        <v>/*  619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44" spans="1:1">
      <c r="A644" s="133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IF(SOURCE!$R$2-LEN(SOURCE!C644) &gt;= 0, REPT(" ",SOURCE!$R$2-LEN(SOURCE!C644)), "")&amp;
      SOURCE!D644&amp;", "&amp; IF(SOURCE!$S$2-LEN(SOURCE!D644) &gt;= 0, REPT(" ",SOURCE!$S$2-LEN(SOURCE!D644)), "")&amp;
      SOURCE!E644&amp;", "&amp; IF(SOURCE!$T$2-LEN(SOURCE!E644) &gt;=0, REPT(" ",SOURCE!$T$2-LEN(SOURCE!E644)), "")&amp;
      SOURCE!F644&amp;", "&amp; IF(SOURCE!$U$2-LEN(SOURCE!F644) &gt;= 0, REPT(" ",SOURCE!$U$2-LEN(SOURCE!F644)+2), "")&amp;"("&amp;
      SUBSTITUTE(TEXT(SOURCE!G644,"??0"),"  ","")&amp;" &lt;&lt; TAM_MAX_BITS) |"&amp; IF(SOURCE!$V$2-3 &gt;= 0, REPT(" ",MAX(1,SOURCE!$V$2-5+4+1-1-LEN(  IF(ISTEXT(SOURCE!H644),SOURCE!H644,  SUBSTITUTE(SUBSTITUTE(TEXT(SOURCE!H644,"????0"),"  ","")," ",""))   ))), "")&amp;
       IF(ISTEXT(SOURCE!H644),SOURCE!H644, SUBSTITUTE(SUBSTITUTE(TEXT(SOURCE!H644,"????0"),"  ","")," ",""))   &amp;","&amp; IF(SOURCE!$W$2-3 &gt;= 0, REPT(" ",SOURCE!$W$2-3-5), "")&amp;
      SOURCE!I644&amp;
" | "&amp; IF(SOURCE!$X$2-LEN(SOURCE!I644) &gt;= 0, REPT(" ",SOURCE!$X$2-LEN(SOURCE!I644)), "")&amp;
      SOURCE!J644&amp;      IF(SOURCE!$Y$2-LEN(SOURCE!J644) &gt;= 0, REPT(" ",SOURCE!$Y$2-LEN(SOURCE!J644)), "")&amp;
" | "&amp; IF(SOURCE!$X$2-LEN(SOURCE!I644) &gt;= 0, REPT(" ",SOURCE!$X$2-LEN(SOURCE!I644)), "")&amp;
      SOURCE!K644&amp;      IF(SOURCE!$Y$2-LEN(SOURCE!K644) &gt;= 0, REPT(" ",SOURCE!$Z$2-LEN(SOURCE!K644)), "")&amp;
" | "&amp; SOURCE!L644&amp;      IF(SOURCE!$AB$2-LEN(SOURCE!L644) &gt;= 0, REPT(" ",SOURCE!$AB$2-LEN(SOURCE!L644)), "")&amp;
" | "&amp; SOURCE!M644&amp;      IF(SOURCE!$AC$2-LEN(SOURCE!M644) &gt;= 0, REPT(" ",SOURCE!$AC$2-LEN(SOURCE!M644)), "")&amp;
      "},"&amp;IF(SOURCE!O644&lt;&gt;"",""&amp;SOURCE!O644,"")
 )
)
)</f>
        <v>/*  620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45" spans="1:1">
      <c r="A645" s="133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IF(SOURCE!$R$2-LEN(SOURCE!C645) &gt;= 0, REPT(" ",SOURCE!$R$2-LEN(SOURCE!C645)), "")&amp;
      SOURCE!D645&amp;", "&amp; IF(SOURCE!$S$2-LEN(SOURCE!D645) &gt;= 0, REPT(" ",SOURCE!$S$2-LEN(SOURCE!D645)), "")&amp;
      SOURCE!E645&amp;", "&amp; IF(SOURCE!$T$2-LEN(SOURCE!E645) &gt;=0, REPT(" ",SOURCE!$T$2-LEN(SOURCE!E645)), "")&amp;
      SOURCE!F645&amp;", "&amp; IF(SOURCE!$U$2-LEN(SOURCE!F645) &gt;= 0, REPT(" ",SOURCE!$U$2-LEN(SOURCE!F645)+2), "")&amp;"("&amp;
      SUBSTITUTE(TEXT(SOURCE!G645,"??0"),"  ","")&amp;" &lt;&lt; TAM_MAX_BITS) |"&amp; IF(SOURCE!$V$2-3 &gt;= 0, REPT(" ",MAX(1,SOURCE!$V$2-5+4+1-1-LEN(  IF(ISTEXT(SOURCE!H645),SOURCE!H645,  SUBSTITUTE(SUBSTITUTE(TEXT(SOURCE!H645,"????0"),"  ","")," ",""))   ))), "")&amp;
       IF(ISTEXT(SOURCE!H645),SOURCE!H645, SUBSTITUTE(SUBSTITUTE(TEXT(SOURCE!H645,"????0"),"  ","")," ",""))   &amp;","&amp; IF(SOURCE!$W$2-3 &gt;= 0, REPT(" ",SOURCE!$W$2-3-5), "")&amp;
      SOURCE!I645&amp;
" | "&amp; IF(SOURCE!$X$2-LEN(SOURCE!I645) &gt;= 0, REPT(" ",SOURCE!$X$2-LEN(SOURCE!I645)), "")&amp;
      SOURCE!J645&amp;      IF(SOURCE!$Y$2-LEN(SOURCE!J645) &gt;= 0, REPT(" ",SOURCE!$Y$2-LEN(SOURCE!J645)), "")&amp;
" | "&amp; IF(SOURCE!$X$2-LEN(SOURCE!I645) &gt;= 0, REPT(" ",SOURCE!$X$2-LEN(SOURCE!I645)), "")&amp;
      SOURCE!K645&amp;      IF(SOURCE!$Y$2-LEN(SOURCE!K645) &gt;= 0, REPT(" ",SOURCE!$Z$2-LEN(SOURCE!K645)), "")&amp;
" | "&amp; SOURCE!L645&amp;      IF(SOURCE!$AB$2-LEN(SOURCE!L645) &gt;= 0, REPT(" ",SOURCE!$AB$2-LEN(SOURCE!L645)), "")&amp;
" | "&amp; SOURCE!M645&amp;      IF(SOURCE!$AC$2-LEN(SOURCE!M645) &gt;= 0, REPT(" ",SOURCE!$AC$2-LEN(SOURCE!M645)), "")&amp;
      "},"&amp;IF(SOURCE!O645&lt;&gt;"",""&amp;SOURCE!O645,"")
 )
)
)</f>
        <v>/*  621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46" spans="1:1">
      <c r="A646" s="133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IF(SOURCE!$R$2-LEN(SOURCE!C646) &gt;= 0, REPT(" ",SOURCE!$R$2-LEN(SOURCE!C646)), "")&amp;
      SOURCE!D646&amp;", "&amp; IF(SOURCE!$S$2-LEN(SOURCE!D646) &gt;= 0, REPT(" ",SOURCE!$S$2-LEN(SOURCE!D646)), "")&amp;
      SOURCE!E646&amp;", "&amp; IF(SOURCE!$T$2-LEN(SOURCE!E646) &gt;=0, REPT(" ",SOURCE!$T$2-LEN(SOURCE!E646)), "")&amp;
      SOURCE!F646&amp;", "&amp; IF(SOURCE!$U$2-LEN(SOURCE!F646) &gt;= 0, REPT(" ",SOURCE!$U$2-LEN(SOURCE!F646)+2), "")&amp;"("&amp;
      SUBSTITUTE(TEXT(SOURCE!G646,"??0"),"  ","")&amp;" &lt;&lt; TAM_MAX_BITS) |"&amp; IF(SOURCE!$V$2-3 &gt;= 0, REPT(" ",MAX(1,SOURCE!$V$2-5+4+1-1-LEN(  IF(ISTEXT(SOURCE!H646),SOURCE!H646,  SUBSTITUTE(SUBSTITUTE(TEXT(SOURCE!H646,"????0"),"  ","")," ",""))   ))), "")&amp;
       IF(ISTEXT(SOURCE!H646),SOURCE!H646, SUBSTITUTE(SUBSTITUTE(TEXT(SOURCE!H646,"????0"),"  ","")," ",""))   &amp;","&amp; IF(SOURCE!$W$2-3 &gt;= 0, REPT(" ",SOURCE!$W$2-3-5), "")&amp;
      SOURCE!I646&amp;
" | "&amp; IF(SOURCE!$X$2-LEN(SOURCE!I646) &gt;= 0, REPT(" ",SOURCE!$X$2-LEN(SOURCE!I646)), "")&amp;
      SOURCE!J646&amp;      IF(SOURCE!$Y$2-LEN(SOURCE!J646) &gt;= 0, REPT(" ",SOURCE!$Y$2-LEN(SOURCE!J646)), "")&amp;
" | "&amp; IF(SOURCE!$X$2-LEN(SOURCE!I646) &gt;= 0, REPT(" ",SOURCE!$X$2-LEN(SOURCE!I646)), "")&amp;
      SOURCE!K646&amp;      IF(SOURCE!$Y$2-LEN(SOURCE!K646) &gt;= 0, REPT(" ",SOURCE!$Z$2-LEN(SOURCE!K646)), "")&amp;
" | "&amp; SOURCE!L646&amp;      IF(SOURCE!$AB$2-LEN(SOURCE!L646) &gt;= 0, REPT(" ",SOURCE!$AB$2-LEN(SOURCE!L646)), "")&amp;
" | "&amp; SOURCE!M646&amp;      IF(SOURCE!$AC$2-LEN(SOURCE!M646) &gt;= 0, REPT(" ",SOURCE!$AC$2-LEN(SOURCE!M646)), "")&amp;
      "},"&amp;IF(SOURCE!O646&lt;&gt;"",""&amp;SOURCE!O646,"")
 )
)
)</f>
        <v>/*  622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47" spans="1:1">
      <c r="A647" s="133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IF(SOURCE!$R$2-LEN(SOURCE!C647) &gt;= 0, REPT(" ",SOURCE!$R$2-LEN(SOURCE!C647)), "")&amp;
      SOURCE!D647&amp;", "&amp; IF(SOURCE!$S$2-LEN(SOURCE!D647) &gt;= 0, REPT(" ",SOURCE!$S$2-LEN(SOURCE!D647)), "")&amp;
      SOURCE!E647&amp;", "&amp; IF(SOURCE!$T$2-LEN(SOURCE!E647) &gt;=0, REPT(" ",SOURCE!$T$2-LEN(SOURCE!E647)), "")&amp;
      SOURCE!F647&amp;", "&amp; IF(SOURCE!$U$2-LEN(SOURCE!F647) &gt;= 0, REPT(" ",SOURCE!$U$2-LEN(SOURCE!F647)+2), "")&amp;"("&amp;
      SUBSTITUTE(TEXT(SOURCE!G647,"??0"),"  ","")&amp;" &lt;&lt; TAM_MAX_BITS) |"&amp; IF(SOURCE!$V$2-3 &gt;= 0, REPT(" ",MAX(1,SOURCE!$V$2-5+4+1-1-LEN(  IF(ISTEXT(SOURCE!H647),SOURCE!H647,  SUBSTITUTE(SUBSTITUTE(TEXT(SOURCE!H647,"????0"),"  ","")," ",""))   ))), "")&amp;
       IF(ISTEXT(SOURCE!H647),SOURCE!H647, SUBSTITUTE(SUBSTITUTE(TEXT(SOURCE!H647,"????0"),"  ","")," ",""))   &amp;","&amp; IF(SOURCE!$W$2-3 &gt;= 0, REPT(" ",SOURCE!$W$2-3-5), "")&amp;
      SOURCE!I647&amp;
" | "&amp; IF(SOURCE!$X$2-LEN(SOURCE!I647) &gt;= 0, REPT(" ",SOURCE!$X$2-LEN(SOURCE!I647)), "")&amp;
      SOURCE!J647&amp;      IF(SOURCE!$Y$2-LEN(SOURCE!J647) &gt;= 0, REPT(" ",SOURCE!$Y$2-LEN(SOURCE!J647)), "")&amp;
" | "&amp; IF(SOURCE!$X$2-LEN(SOURCE!I647) &gt;= 0, REPT(" ",SOURCE!$X$2-LEN(SOURCE!I647)), "")&amp;
      SOURCE!K647&amp;      IF(SOURCE!$Y$2-LEN(SOURCE!K647) &gt;= 0, REPT(" ",SOURCE!$Z$2-LEN(SOURCE!K647)), "")&amp;
" | "&amp; SOURCE!L647&amp;      IF(SOURCE!$AB$2-LEN(SOURCE!L647) &gt;= 0, REPT(" ",SOURCE!$AB$2-LEN(SOURCE!L647)), "")&amp;
" | "&amp; SOURCE!M647&amp;      IF(SOURCE!$AC$2-LEN(SOURCE!M647) &gt;= 0, REPT(" ",SOURCE!$AC$2-LEN(SOURCE!M647)), "")&amp;
      "},"&amp;IF(SOURCE!O647&lt;&gt;"",""&amp;SOURCE!O647,"")
 )
)
)</f>
        <v>/*  623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48" spans="1:1">
      <c r="A648" s="133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IF(SOURCE!$R$2-LEN(SOURCE!C648) &gt;= 0, REPT(" ",SOURCE!$R$2-LEN(SOURCE!C648)), "")&amp;
      SOURCE!D648&amp;", "&amp; IF(SOURCE!$S$2-LEN(SOURCE!D648) &gt;= 0, REPT(" ",SOURCE!$S$2-LEN(SOURCE!D648)), "")&amp;
      SOURCE!E648&amp;", "&amp; IF(SOURCE!$T$2-LEN(SOURCE!E648) &gt;=0, REPT(" ",SOURCE!$T$2-LEN(SOURCE!E648)), "")&amp;
      SOURCE!F648&amp;", "&amp; IF(SOURCE!$U$2-LEN(SOURCE!F648) &gt;= 0, REPT(" ",SOURCE!$U$2-LEN(SOURCE!F648)+2), "")&amp;"("&amp;
      SUBSTITUTE(TEXT(SOURCE!G648,"??0"),"  ","")&amp;" &lt;&lt; TAM_MAX_BITS) |"&amp; IF(SOURCE!$V$2-3 &gt;= 0, REPT(" ",MAX(1,SOURCE!$V$2-5+4+1-1-LEN(  IF(ISTEXT(SOURCE!H648),SOURCE!H648,  SUBSTITUTE(SUBSTITUTE(TEXT(SOURCE!H648,"????0"),"  ","")," ",""))   ))), "")&amp;
       IF(ISTEXT(SOURCE!H648),SOURCE!H648, SUBSTITUTE(SUBSTITUTE(TEXT(SOURCE!H648,"????0"),"  ","")," ",""))   &amp;","&amp; IF(SOURCE!$W$2-3 &gt;= 0, REPT(" ",SOURCE!$W$2-3-5), "")&amp;
      SOURCE!I648&amp;
" | "&amp; IF(SOURCE!$X$2-LEN(SOURCE!I648) &gt;= 0, REPT(" ",SOURCE!$X$2-LEN(SOURCE!I648)), "")&amp;
      SOURCE!J648&amp;      IF(SOURCE!$Y$2-LEN(SOURCE!J648) &gt;= 0, REPT(" ",SOURCE!$Y$2-LEN(SOURCE!J648)), "")&amp;
" | "&amp; IF(SOURCE!$X$2-LEN(SOURCE!I648) &gt;= 0, REPT(" ",SOURCE!$X$2-LEN(SOURCE!I648)), "")&amp;
      SOURCE!K648&amp;      IF(SOURCE!$Y$2-LEN(SOURCE!K648) &gt;= 0, REPT(" ",SOURCE!$Z$2-LEN(SOURCE!K648)), "")&amp;
" | "&amp; SOURCE!L648&amp;      IF(SOURCE!$AB$2-LEN(SOURCE!L648) &gt;= 0, REPT(" ",SOURCE!$AB$2-LEN(SOURCE!L648)), "")&amp;
" | "&amp; SOURCE!M648&amp;      IF(SOURCE!$AC$2-LEN(SOURCE!M648) &gt;= 0, REPT(" ",SOURCE!$AC$2-LEN(SOURCE!M648)), "")&amp;
      "},"&amp;IF(SOURCE!O648&lt;&gt;"",""&amp;SOURCE!O648,"")
 )
)
)</f>
        <v>/*  624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49" spans="1:1">
      <c r="A649" s="133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IF(SOURCE!$R$2-LEN(SOURCE!C649) &gt;= 0, REPT(" ",SOURCE!$R$2-LEN(SOURCE!C649)), "")&amp;
      SOURCE!D649&amp;", "&amp; IF(SOURCE!$S$2-LEN(SOURCE!D649) &gt;= 0, REPT(" ",SOURCE!$S$2-LEN(SOURCE!D649)), "")&amp;
      SOURCE!E649&amp;", "&amp; IF(SOURCE!$T$2-LEN(SOURCE!E649) &gt;=0, REPT(" ",SOURCE!$T$2-LEN(SOURCE!E649)), "")&amp;
      SOURCE!F649&amp;", "&amp; IF(SOURCE!$U$2-LEN(SOURCE!F649) &gt;= 0, REPT(" ",SOURCE!$U$2-LEN(SOURCE!F649)+2), "")&amp;"("&amp;
      SUBSTITUTE(TEXT(SOURCE!G649,"??0"),"  ","")&amp;" &lt;&lt; TAM_MAX_BITS) |"&amp; IF(SOURCE!$V$2-3 &gt;= 0, REPT(" ",MAX(1,SOURCE!$V$2-5+4+1-1-LEN(  IF(ISTEXT(SOURCE!H649),SOURCE!H649,  SUBSTITUTE(SUBSTITUTE(TEXT(SOURCE!H649,"????0"),"  ","")," ",""))   ))), "")&amp;
       IF(ISTEXT(SOURCE!H649),SOURCE!H649, SUBSTITUTE(SUBSTITUTE(TEXT(SOURCE!H649,"????0"),"  ","")," ",""))   &amp;","&amp; IF(SOURCE!$W$2-3 &gt;= 0, REPT(" ",SOURCE!$W$2-3-5), "")&amp;
      SOURCE!I649&amp;
" | "&amp; IF(SOURCE!$X$2-LEN(SOURCE!I649) &gt;= 0, REPT(" ",SOURCE!$X$2-LEN(SOURCE!I649)), "")&amp;
      SOURCE!J649&amp;      IF(SOURCE!$Y$2-LEN(SOURCE!J649) &gt;= 0, REPT(" ",SOURCE!$Y$2-LEN(SOURCE!J649)), "")&amp;
" | "&amp; IF(SOURCE!$X$2-LEN(SOURCE!I649) &gt;= 0, REPT(" ",SOURCE!$X$2-LEN(SOURCE!I649)), "")&amp;
      SOURCE!K649&amp;      IF(SOURCE!$Y$2-LEN(SOURCE!K649) &gt;= 0, REPT(" ",SOURCE!$Z$2-LEN(SOURCE!K649)), "")&amp;
" | "&amp; SOURCE!L649&amp;      IF(SOURCE!$AB$2-LEN(SOURCE!L649) &gt;= 0, REPT(" ",SOURCE!$AB$2-LEN(SOURCE!L649)), "")&amp;
" | "&amp; SOURCE!M649&amp;      IF(SOURCE!$AC$2-LEN(SOURCE!M649) &gt;= 0, REPT(" ",SOURCE!$AC$2-LEN(SOURCE!M649)), "")&amp;
      "},"&amp;IF(SOURCE!O649&lt;&gt;"",""&amp;SOURCE!O649,"")
 )
)
)</f>
        <v>/*  625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50" spans="1:1">
      <c r="A650" s="133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IF(SOURCE!$R$2-LEN(SOURCE!C650) &gt;= 0, REPT(" ",SOURCE!$R$2-LEN(SOURCE!C650)), "")&amp;
      SOURCE!D650&amp;", "&amp; IF(SOURCE!$S$2-LEN(SOURCE!D650) &gt;= 0, REPT(" ",SOURCE!$S$2-LEN(SOURCE!D650)), "")&amp;
      SOURCE!E650&amp;", "&amp; IF(SOURCE!$T$2-LEN(SOURCE!E650) &gt;=0, REPT(" ",SOURCE!$T$2-LEN(SOURCE!E650)), "")&amp;
      SOURCE!F650&amp;", "&amp; IF(SOURCE!$U$2-LEN(SOURCE!F650) &gt;= 0, REPT(" ",SOURCE!$U$2-LEN(SOURCE!F650)+2), "")&amp;"("&amp;
      SUBSTITUTE(TEXT(SOURCE!G650,"??0"),"  ","")&amp;" &lt;&lt; TAM_MAX_BITS) |"&amp; IF(SOURCE!$V$2-3 &gt;= 0, REPT(" ",MAX(1,SOURCE!$V$2-5+4+1-1-LEN(  IF(ISTEXT(SOURCE!H650),SOURCE!H650,  SUBSTITUTE(SUBSTITUTE(TEXT(SOURCE!H650,"????0"),"  ","")," ",""))   ))), "")&amp;
       IF(ISTEXT(SOURCE!H650),SOURCE!H650, SUBSTITUTE(SUBSTITUTE(TEXT(SOURCE!H650,"????0"),"  ","")," ",""))   &amp;","&amp; IF(SOURCE!$W$2-3 &gt;= 0, REPT(" ",SOURCE!$W$2-3-5), "")&amp;
      SOURCE!I650&amp;
" | "&amp; IF(SOURCE!$X$2-LEN(SOURCE!I650) &gt;= 0, REPT(" ",SOURCE!$X$2-LEN(SOURCE!I650)), "")&amp;
      SOURCE!J650&amp;      IF(SOURCE!$Y$2-LEN(SOURCE!J650) &gt;= 0, REPT(" ",SOURCE!$Y$2-LEN(SOURCE!J650)), "")&amp;
" | "&amp; IF(SOURCE!$X$2-LEN(SOURCE!I650) &gt;= 0, REPT(" ",SOURCE!$X$2-LEN(SOURCE!I650)), "")&amp;
      SOURCE!K650&amp;      IF(SOURCE!$Y$2-LEN(SOURCE!K650) &gt;= 0, REPT(" ",SOURCE!$Z$2-LEN(SOURCE!K650)), "")&amp;
" | "&amp; SOURCE!L650&amp;      IF(SOURCE!$AB$2-LEN(SOURCE!L650) &gt;= 0, REPT(" ",SOURCE!$AB$2-LEN(SOURCE!L650)), "")&amp;
" | "&amp; SOURCE!M650&amp;      IF(SOURCE!$AC$2-LEN(SOURCE!M650) &gt;= 0, REPT(" ",SOURCE!$AC$2-LEN(SOURCE!M650)), "")&amp;
      "},"&amp;IF(SOURCE!O650&lt;&gt;"",""&amp;SOURCE!O650,"")
 )
)
)</f>
        <v>/*  626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51" spans="1:1">
      <c r="A651" s="133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IF(SOURCE!$R$2-LEN(SOURCE!C651) &gt;= 0, REPT(" ",SOURCE!$R$2-LEN(SOURCE!C651)), "")&amp;
      SOURCE!D651&amp;", "&amp; IF(SOURCE!$S$2-LEN(SOURCE!D651) &gt;= 0, REPT(" ",SOURCE!$S$2-LEN(SOURCE!D651)), "")&amp;
      SOURCE!E651&amp;", "&amp; IF(SOURCE!$T$2-LEN(SOURCE!E651) &gt;=0, REPT(" ",SOURCE!$T$2-LEN(SOURCE!E651)), "")&amp;
      SOURCE!F651&amp;", "&amp; IF(SOURCE!$U$2-LEN(SOURCE!F651) &gt;= 0, REPT(" ",SOURCE!$U$2-LEN(SOURCE!F651)+2), "")&amp;"("&amp;
      SUBSTITUTE(TEXT(SOURCE!G651,"??0"),"  ","")&amp;" &lt;&lt; TAM_MAX_BITS) |"&amp; IF(SOURCE!$V$2-3 &gt;= 0, REPT(" ",MAX(1,SOURCE!$V$2-5+4+1-1-LEN(  IF(ISTEXT(SOURCE!H651),SOURCE!H651,  SUBSTITUTE(SUBSTITUTE(TEXT(SOURCE!H651,"????0"),"  ","")," ",""))   ))), "")&amp;
       IF(ISTEXT(SOURCE!H651),SOURCE!H651, SUBSTITUTE(SUBSTITUTE(TEXT(SOURCE!H651,"????0"),"  ","")," ",""))   &amp;","&amp; IF(SOURCE!$W$2-3 &gt;= 0, REPT(" ",SOURCE!$W$2-3-5), "")&amp;
      SOURCE!I651&amp;
" | "&amp; IF(SOURCE!$X$2-LEN(SOURCE!I651) &gt;= 0, REPT(" ",SOURCE!$X$2-LEN(SOURCE!I651)), "")&amp;
      SOURCE!J651&amp;      IF(SOURCE!$Y$2-LEN(SOURCE!J651) &gt;= 0, REPT(" ",SOURCE!$Y$2-LEN(SOURCE!J651)), "")&amp;
" | "&amp; IF(SOURCE!$X$2-LEN(SOURCE!I651) &gt;= 0, REPT(" ",SOURCE!$X$2-LEN(SOURCE!I651)), "")&amp;
      SOURCE!K651&amp;      IF(SOURCE!$Y$2-LEN(SOURCE!K651) &gt;= 0, REPT(" ",SOURCE!$Z$2-LEN(SOURCE!K651)), "")&amp;
" | "&amp; SOURCE!L651&amp;      IF(SOURCE!$AB$2-LEN(SOURCE!L651) &gt;= 0, REPT(" ",SOURCE!$AB$2-LEN(SOURCE!L651)), "")&amp;
" | "&amp; SOURCE!M651&amp;      IF(SOURCE!$AC$2-LEN(SOURCE!M651) &gt;= 0, REPT(" ",SOURCE!$AC$2-LEN(SOURCE!M651)), "")&amp;
      "},"&amp;IF(SOURCE!O651&lt;&gt;"",""&amp;SOURCE!O651,"")
 )
)
)</f>
        <v>/*  627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52" spans="1:1">
      <c r="A652" s="133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IF(SOURCE!$R$2-LEN(SOURCE!C652) &gt;= 0, REPT(" ",SOURCE!$R$2-LEN(SOURCE!C652)), "")&amp;
      SOURCE!D652&amp;", "&amp; IF(SOURCE!$S$2-LEN(SOURCE!D652) &gt;= 0, REPT(" ",SOURCE!$S$2-LEN(SOURCE!D652)), "")&amp;
      SOURCE!E652&amp;", "&amp; IF(SOURCE!$T$2-LEN(SOURCE!E652) &gt;=0, REPT(" ",SOURCE!$T$2-LEN(SOURCE!E652)), "")&amp;
      SOURCE!F652&amp;", "&amp; IF(SOURCE!$U$2-LEN(SOURCE!F652) &gt;= 0, REPT(" ",SOURCE!$U$2-LEN(SOURCE!F652)+2), "")&amp;"("&amp;
      SUBSTITUTE(TEXT(SOURCE!G652,"??0"),"  ","")&amp;" &lt;&lt; TAM_MAX_BITS) |"&amp; IF(SOURCE!$V$2-3 &gt;= 0, REPT(" ",MAX(1,SOURCE!$V$2-5+4+1-1-LEN(  IF(ISTEXT(SOURCE!H652),SOURCE!H652,  SUBSTITUTE(SUBSTITUTE(TEXT(SOURCE!H652,"????0"),"  ","")," ",""))   ))), "")&amp;
       IF(ISTEXT(SOURCE!H652),SOURCE!H652, SUBSTITUTE(SUBSTITUTE(TEXT(SOURCE!H652,"????0"),"  ","")," ",""))   &amp;","&amp; IF(SOURCE!$W$2-3 &gt;= 0, REPT(" ",SOURCE!$W$2-3-5), "")&amp;
      SOURCE!I652&amp;
" | "&amp; IF(SOURCE!$X$2-LEN(SOURCE!I652) &gt;= 0, REPT(" ",SOURCE!$X$2-LEN(SOURCE!I652)), "")&amp;
      SOURCE!J652&amp;      IF(SOURCE!$Y$2-LEN(SOURCE!J652) &gt;= 0, REPT(" ",SOURCE!$Y$2-LEN(SOURCE!J652)), "")&amp;
" | "&amp; IF(SOURCE!$X$2-LEN(SOURCE!I652) &gt;= 0, REPT(" ",SOURCE!$X$2-LEN(SOURCE!I652)), "")&amp;
      SOURCE!K652&amp;      IF(SOURCE!$Y$2-LEN(SOURCE!K652) &gt;= 0, REPT(" ",SOURCE!$Z$2-LEN(SOURCE!K652)), "")&amp;
" | "&amp; SOURCE!L652&amp;      IF(SOURCE!$AB$2-LEN(SOURCE!L652) &gt;= 0, REPT(" ",SOURCE!$AB$2-LEN(SOURCE!L652)), "")&amp;
" | "&amp; SOURCE!M652&amp;      IF(SOURCE!$AC$2-LEN(SOURCE!M652) &gt;= 0, REPT(" ",SOURCE!$AC$2-LEN(SOURCE!M652)), "")&amp;
      "},"&amp;IF(SOURCE!O652&lt;&gt;"",""&amp;SOURCE!O652,"")
 )
)
)</f>
        <v>/*  628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53" spans="1:1">
      <c r="A653" s="133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IF(SOURCE!$R$2-LEN(SOURCE!C653) &gt;= 0, REPT(" ",SOURCE!$R$2-LEN(SOURCE!C653)), "")&amp;
      SOURCE!D653&amp;", "&amp; IF(SOURCE!$S$2-LEN(SOURCE!D653) &gt;= 0, REPT(" ",SOURCE!$S$2-LEN(SOURCE!D653)), "")&amp;
      SOURCE!E653&amp;", "&amp; IF(SOURCE!$T$2-LEN(SOURCE!E653) &gt;=0, REPT(" ",SOURCE!$T$2-LEN(SOURCE!E653)), "")&amp;
      SOURCE!F653&amp;", "&amp; IF(SOURCE!$U$2-LEN(SOURCE!F653) &gt;= 0, REPT(" ",SOURCE!$U$2-LEN(SOURCE!F653)+2), "")&amp;"("&amp;
      SUBSTITUTE(TEXT(SOURCE!G653,"??0"),"  ","")&amp;" &lt;&lt; TAM_MAX_BITS) |"&amp; IF(SOURCE!$V$2-3 &gt;= 0, REPT(" ",MAX(1,SOURCE!$V$2-5+4+1-1-LEN(  IF(ISTEXT(SOURCE!H653),SOURCE!H653,  SUBSTITUTE(SUBSTITUTE(TEXT(SOURCE!H653,"????0"),"  ","")," ",""))   ))), "")&amp;
       IF(ISTEXT(SOURCE!H653),SOURCE!H653, SUBSTITUTE(SUBSTITUTE(TEXT(SOURCE!H653,"????0"),"  ","")," ",""))   &amp;","&amp; IF(SOURCE!$W$2-3 &gt;= 0, REPT(" ",SOURCE!$W$2-3-5), "")&amp;
      SOURCE!I653&amp;
" | "&amp; IF(SOURCE!$X$2-LEN(SOURCE!I653) &gt;= 0, REPT(" ",SOURCE!$X$2-LEN(SOURCE!I653)), "")&amp;
      SOURCE!J653&amp;      IF(SOURCE!$Y$2-LEN(SOURCE!J653) &gt;= 0, REPT(" ",SOURCE!$Y$2-LEN(SOURCE!J653)), "")&amp;
" | "&amp; IF(SOURCE!$X$2-LEN(SOURCE!I653) &gt;= 0, REPT(" ",SOURCE!$X$2-LEN(SOURCE!I653)), "")&amp;
      SOURCE!K653&amp;      IF(SOURCE!$Y$2-LEN(SOURCE!K653) &gt;= 0, REPT(" ",SOURCE!$Z$2-LEN(SOURCE!K653)), "")&amp;
" | "&amp; SOURCE!L653&amp;      IF(SOURCE!$AB$2-LEN(SOURCE!L653) &gt;= 0, REPT(" ",SOURCE!$AB$2-LEN(SOURCE!L653)), "")&amp;
" | "&amp; SOURCE!M653&amp;      IF(SOURCE!$AC$2-LEN(SOURCE!M653) &gt;= 0, REPT(" ",SOURCE!$AC$2-LEN(SOURCE!M653)), "")&amp;
      "},"&amp;IF(SOURCE!O653&lt;&gt;"",""&amp;SOURCE!O653,"")
 )
)
)</f>
        <v>/*  629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54" spans="1:1">
      <c r="A654" s="133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IF(SOURCE!$R$2-LEN(SOURCE!C654) &gt;= 0, REPT(" ",SOURCE!$R$2-LEN(SOURCE!C654)), "")&amp;
      SOURCE!D654&amp;", "&amp; IF(SOURCE!$S$2-LEN(SOURCE!D654) &gt;= 0, REPT(" ",SOURCE!$S$2-LEN(SOURCE!D654)), "")&amp;
      SOURCE!E654&amp;", "&amp; IF(SOURCE!$T$2-LEN(SOURCE!E654) &gt;=0, REPT(" ",SOURCE!$T$2-LEN(SOURCE!E654)), "")&amp;
      SOURCE!F654&amp;", "&amp; IF(SOURCE!$U$2-LEN(SOURCE!F654) &gt;= 0, REPT(" ",SOURCE!$U$2-LEN(SOURCE!F654)+2), "")&amp;"("&amp;
      SUBSTITUTE(TEXT(SOURCE!G654,"??0"),"  ","")&amp;" &lt;&lt; TAM_MAX_BITS) |"&amp; IF(SOURCE!$V$2-3 &gt;= 0, REPT(" ",MAX(1,SOURCE!$V$2-5+4+1-1-LEN(  IF(ISTEXT(SOURCE!H654),SOURCE!H654,  SUBSTITUTE(SUBSTITUTE(TEXT(SOURCE!H654,"????0"),"  ","")," ",""))   ))), "")&amp;
       IF(ISTEXT(SOURCE!H654),SOURCE!H654, SUBSTITUTE(SUBSTITUTE(TEXT(SOURCE!H654,"????0"),"  ","")," ",""))   &amp;","&amp; IF(SOURCE!$W$2-3 &gt;= 0, REPT(" ",SOURCE!$W$2-3-5), "")&amp;
      SOURCE!I654&amp;
" | "&amp; IF(SOURCE!$X$2-LEN(SOURCE!I654) &gt;= 0, REPT(" ",SOURCE!$X$2-LEN(SOURCE!I654)), "")&amp;
      SOURCE!J654&amp;      IF(SOURCE!$Y$2-LEN(SOURCE!J654) &gt;= 0, REPT(" ",SOURCE!$Y$2-LEN(SOURCE!J654)), "")&amp;
" | "&amp; IF(SOURCE!$X$2-LEN(SOURCE!I654) &gt;= 0, REPT(" ",SOURCE!$X$2-LEN(SOURCE!I654)), "")&amp;
      SOURCE!K654&amp;      IF(SOURCE!$Y$2-LEN(SOURCE!K654) &gt;= 0, REPT(" ",SOURCE!$Z$2-LEN(SOURCE!K654)), "")&amp;
" | "&amp; SOURCE!L654&amp;      IF(SOURCE!$AB$2-LEN(SOURCE!L654) &gt;= 0, REPT(" ",SOURCE!$AB$2-LEN(SOURCE!L654)), "")&amp;
" | "&amp; SOURCE!M654&amp;      IF(SOURCE!$AC$2-LEN(SOURCE!M654) &gt;= 0, REPT(" ",SOURCE!$AC$2-LEN(SOURCE!M654)), "")&amp;
      "},"&amp;IF(SOURCE!O654&lt;&gt;"",""&amp;SOURCE!O654,"")
 )
)
)</f>
        <v>/*  630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55" spans="1:1">
      <c r="A655" s="133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IF(SOURCE!$R$2-LEN(SOURCE!C655) &gt;= 0, REPT(" ",SOURCE!$R$2-LEN(SOURCE!C655)), "")&amp;
      SOURCE!D655&amp;", "&amp; IF(SOURCE!$S$2-LEN(SOURCE!D655) &gt;= 0, REPT(" ",SOURCE!$S$2-LEN(SOURCE!D655)), "")&amp;
      SOURCE!E655&amp;", "&amp; IF(SOURCE!$T$2-LEN(SOURCE!E655) &gt;=0, REPT(" ",SOURCE!$T$2-LEN(SOURCE!E655)), "")&amp;
      SOURCE!F655&amp;", "&amp; IF(SOURCE!$U$2-LEN(SOURCE!F655) &gt;= 0, REPT(" ",SOURCE!$U$2-LEN(SOURCE!F655)+2), "")&amp;"("&amp;
      SUBSTITUTE(TEXT(SOURCE!G655,"??0"),"  ","")&amp;" &lt;&lt; TAM_MAX_BITS) |"&amp; IF(SOURCE!$V$2-3 &gt;= 0, REPT(" ",MAX(1,SOURCE!$V$2-5+4+1-1-LEN(  IF(ISTEXT(SOURCE!H655),SOURCE!H655,  SUBSTITUTE(SUBSTITUTE(TEXT(SOURCE!H655,"????0"),"  ","")," ",""))   ))), "")&amp;
       IF(ISTEXT(SOURCE!H655),SOURCE!H655, SUBSTITUTE(SUBSTITUTE(TEXT(SOURCE!H655,"????0"),"  ","")," ",""))   &amp;","&amp; IF(SOURCE!$W$2-3 &gt;= 0, REPT(" ",SOURCE!$W$2-3-5), "")&amp;
      SOURCE!I655&amp;
" | "&amp; IF(SOURCE!$X$2-LEN(SOURCE!I655) &gt;= 0, REPT(" ",SOURCE!$X$2-LEN(SOURCE!I655)), "")&amp;
      SOURCE!J655&amp;      IF(SOURCE!$Y$2-LEN(SOURCE!J655) &gt;= 0, REPT(" ",SOURCE!$Y$2-LEN(SOURCE!J655)), "")&amp;
" | "&amp; IF(SOURCE!$X$2-LEN(SOURCE!I655) &gt;= 0, REPT(" ",SOURCE!$X$2-LEN(SOURCE!I655)), "")&amp;
      SOURCE!K655&amp;      IF(SOURCE!$Y$2-LEN(SOURCE!K655) &gt;= 0, REPT(" ",SOURCE!$Z$2-LEN(SOURCE!K655)), "")&amp;
" | "&amp; SOURCE!L655&amp;      IF(SOURCE!$AB$2-LEN(SOURCE!L655) &gt;= 0, REPT(" ",SOURCE!$AB$2-LEN(SOURCE!L655)), "")&amp;
" | "&amp; SOURCE!M655&amp;      IF(SOURCE!$AC$2-LEN(SOURCE!M655) &gt;= 0, REPT(" ",SOURCE!$AC$2-LEN(SOURCE!M655)), "")&amp;
      "},"&amp;IF(SOURCE!O655&lt;&gt;"",""&amp;SOURCE!O655,"")
 )
)
)</f>
        <v>/*  631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56" spans="1:1">
      <c r="A656" s="133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IF(SOURCE!$R$2-LEN(SOURCE!C656) &gt;= 0, REPT(" ",SOURCE!$R$2-LEN(SOURCE!C656)), "")&amp;
      SOURCE!D656&amp;", "&amp; IF(SOURCE!$S$2-LEN(SOURCE!D656) &gt;= 0, REPT(" ",SOURCE!$S$2-LEN(SOURCE!D656)), "")&amp;
      SOURCE!E656&amp;", "&amp; IF(SOURCE!$T$2-LEN(SOURCE!E656) &gt;=0, REPT(" ",SOURCE!$T$2-LEN(SOURCE!E656)), "")&amp;
      SOURCE!F656&amp;", "&amp; IF(SOURCE!$U$2-LEN(SOURCE!F656) &gt;= 0, REPT(" ",SOURCE!$U$2-LEN(SOURCE!F656)+2), "")&amp;"("&amp;
      SUBSTITUTE(TEXT(SOURCE!G656,"??0"),"  ","")&amp;" &lt;&lt; TAM_MAX_BITS) |"&amp; IF(SOURCE!$V$2-3 &gt;= 0, REPT(" ",MAX(1,SOURCE!$V$2-5+4+1-1-LEN(  IF(ISTEXT(SOURCE!H656),SOURCE!H656,  SUBSTITUTE(SUBSTITUTE(TEXT(SOURCE!H656,"????0"),"  ","")," ",""))   ))), "")&amp;
       IF(ISTEXT(SOURCE!H656),SOURCE!H656, SUBSTITUTE(SUBSTITUTE(TEXT(SOURCE!H656,"????0"),"  ","")," ",""))   &amp;","&amp; IF(SOURCE!$W$2-3 &gt;= 0, REPT(" ",SOURCE!$W$2-3-5), "")&amp;
      SOURCE!I656&amp;
" | "&amp; IF(SOURCE!$X$2-LEN(SOURCE!I656) &gt;= 0, REPT(" ",SOURCE!$X$2-LEN(SOURCE!I656)), "")&amp;
      SOURCE!J656&amp;      IF(SOURCE!$Y$2-LEN(SOURCE!J656) &gt;= 0, REPT(" ",SOURCE!$Y$2-LEN(SOURCE!J656)), "")&amp;
" | "&amp; IF(SOURCE!$X$2-LEN(SOURCE!I656) &gt;= 0, REPT(" ",SOURCE!$X$2-LEN(SOURCE!I656)), "")&amp;
      SOURCE!K656&amp;      IF(SOURCE!$Y$2-LEN(SOURCE!K656) &gt;= 0, REPT(" ",SOURCE!$Z$2-LEN(SOURCE!K656)), "")&amp;
" | "&amp; SOURCE!L656&amp;      IF(SOURCE!$AB$2-LEN(SOURCE!L656) &gt;= 0, REPT(" ",SOURCE!$AB$2-LEN(SOURCE!L656)), "")&amp;
" | "&amp; SOURCE!M656&amp;      IF(SOURCE!$AC$2-LEN(SOURCE!M656) &gt;= 0, REPT(" ",SOURCE!$AC$2-LEN(SOURCE!M656)), "")&amp;
      "},"&amp;IF(SOURCE!O656&lt;&gt;"",""&amp;SOURCE!O656,"")
 )
)
)</f>
        <v>/*  632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57" spans="1:1">
      <c r="A657" s="133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IF(SOURCE!$R$2-LEN(SOURCE!C657) &gt;= 0, REPT(" ",SOURCE!$R$2-LEN(SOURCE!C657)), "")&amp;
      SOURCE!D657&amp;", "&amp; IF(SOURCE!$S$2-LEN(SOURCE!D657) &gt;= 0, REPT(" ",SOURCE!$S$2-LEN(SOURCE!D657)), "")&amp;
      SOURCE!E657&amp;", "&amp; IF(SOURCE!$T$2-LEN(SOURCE!E657) &gt;=0, REPT(" ",SOURCE!$T$2-LEN(SOURCE!E657)), "")&amp;
      SOURCE!F657&amp;", "&amp; IF(SOURCE!$U$2-LEN(SOURCE!F657) &gt;= 0, REPT(" ",SOURCE!$U$2-LEN(SOURCE!F657)+2), "")&amp;"("&amp;
      SUBSTITUTE(TEXT(SOURCE!G657,"??0"),"  ","")&amp;" &lt;&lt; TAM_MAX_BITS) |"&amp; IF(SOURCE!$V$2-3 &gt;= 0, REPT(" ",MAX(1,SOURCE!$V$2-5+4+1-1-LEN(  IF(ISTEXT(SOURCE!H657),SOURCE!H657,  SUBSTITUTE(SUBSTITUTE(TEXT(SOURCE!H657,"????0"),"  ","")," ",""))   ))), "")&amp;
       IF(ISTEXT(SOURCE!H657),SOURCE!H657, SUBSTITUTE(SUBSTITUTE(TEXT(SOURCE!H657,"????0"),"  ","")," ",""))   &amp;","&amp; IF(SOURCE!$W$2-3 &gt;= 0, REPT(" ",SOURCE!$W$2-3-5), "")&amp;
      SOURCE!I657&amp;
" | "&amp; IF(SOURCE!$X$2-LEN(SOURCE!I657) &gt;= 0, REPT(" ",SOURCE!$X$2-LEN(SOURCE!I657)), "")&amp;
      SOURCE!J657&amp;      IF(SOURCE!$Y$2-LEN(SOURCE!J657) &gt;= 0, REPT(" ",SOURCE!$Y$2-LEN(SOURCE!J657)), "")&amp;
" | "&amp; IF(SOURCE!$X$2-LEN(SOURCE!I657) &gt;= 0, REPT(" ",SOURCE!$X$2-LEN(SOURCE!I657)), "")&amp;
      SOURCE!K657&amp;      IF(SOURCE!$Y$2-LEN(SOURCE!K657) &gt;= 0, REPT(" ",SOURCE!$Z$2-LEN(SOURCE!K657)), "")&amp;
" | "&amp; SOURCE!L657&amp;      IF(SOURCE!$AB$2-LEN(SOURCE!L657) &gt;= 0, REPT(" ",SOURCE!$AB$2-LEN(SOURCE!L657)), "")&amp;
" | "&amp; SOURCE!M657&amp;      IF(SOURCE!$AC$2-LEN(SOURCE!M657) &gt;= 0, REPT(" ",SOURCE!$AC$2-LEN(SOURCE!M657)), "")&amp;
      "},"&amp;IF(SOURCE!O657&lt;&gt;"",""&amp;SOURCE!O657,"")
 )
)
)</f>
        <v>/*  633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58" spans="1:1">
      <c r="A658" s="133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IF(SOURCE!$R$2-LEN(SOURCE!C658) &gt;= 0, REPT(" ",SOURCE!$R$2-LEN(SOURCE!C658)), "")&amp;
      SOURCE!D658&amp;", "&amp; IF(SOURCE!$S$2-LEN(SOURCE!D658) &gt;= 0, REPT(" ",SOURCE!$S$2-LEN(SOURCE!D658)), "")&amp;
      SOURCE!E658&amp;", "&amp; IF(SOURCE!$T$2-LEN(SOURCE!E658) &gt;=0, REPT(" ",SOURCE!$T$2-LEN(SOURCE!E658)), "")&amp;
      SOURCE!F658&amp;", "&amp; IF(SOURCE!$U$2-LEN(SOURCE!F658) &gt;= 0, REPT(" ",SOURCE!$U$2-LEN(SOURCE!F658)+2), "")&amp;"("&amp;
      SUBSTITUTE(TEXT(SOURCE!G658,"??0"),"  ","")&amp;" &lt;&lt; TAM_MAX_BITS) |"&amp; IF(SOURCE!$V$2-3 &gt;= 0, REPT(" ",MAX(1,SOURCE!$V$2-5+4+1-1-LEN(  IF(ISTEXT(SOURCE!H658),SOURCE!H658,  SUBSTITUTE(SUBSTITUTE(TEXT(SOURCE!H658,"????0"),"  ","")," ",""))   ))), "")&amp;
       IF(ISTEXT(SOURCE!H658),SOURCE!H658, SUBSTITUTE(SUBSTITUTE(TEXT(SOURCE!H658,"????0"),"  ","")," ",""))   &amp;","&amp; IF(SOURCE!$W$2-3 &gt;= 0, REPT(" ",SOURCE!$W$2-3-5), "")&amp;
      SOURCE!I658&amp;
" | "&amp; IF(SOURCE!$X$2-LEN(SOURCE!I658) &gt;= 0, REPT(" ",SOURCE!$X$2-LEN(SOURCE!I658)), "")&amp;
      SOURCE!J658&amp;      IF(SOURCE!$Y$2-LEN(SOURCE!J658) &gt;= 0, REPT(" ",SOURCE!$Y$2-LEN(SOURCE!J658)), "")&amp;
" | "&amp; IF(SOURCE!$X$2-LEN(SOURCE!I658) &gt;= 0, REPT(" ",SOURCE!$X$2-LEN(SOURCE!I658)), "")&amp;
      SOURCE!K658&amp;      IF(SOURCE!$Y$2-LEN(SOURCE!K658) &gt;= 0, REPT(" ",SOURCE!$Z$2-LEN(SOURCE!K658)), "")&amp;
" | "&amp; SOURCE!L658&amp;      IF(SOURCE!$AB$2-LEN(SOURCE!L658) &gt;= 0, REPT(" ",SOURCE!$AB$2-LEN(SOURCE!L658)), "")&amp;
" | "&amp; SOURCE!M658&amp;      IF(SOURCE!$AC$2-LEN(SOURCE!M658) &gt;= 0, REPT(" ",SOURCE!$AC$2-LEN(SOURCE!M658)), "")&amp;
      "},"&amp;IF(SOURCE!O658&lt;&gt;"",""&amp;SOURCE!O658,"")
 )
)
)</f>
        <v>/*  634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59" spans="1:1">
      <c r="A659" s="133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IF(SOURCE!$R$2-LEN(SOURCE!C659) &gt;= 0, REPT(" ",SOURCE!$R$2-LEN(SOURCE!C659)), "")&amp;
      SOURCE!D659&amp;", "&amp; IF(SOURCE!$S$2-LEN(SOURCE!D659) &gt;= 0, REPT(" ",SOURCE!$S$2-LEN(SOURCE!D659)), "")&amp;
      SOURCE!E659&amp;", "&amp; IF(SOURCE!$T$2-LEN(SOURCE!E659) &gt;=0, REPT(" ",SOURCE!$T$2-LEN(SOURCE!E659)), "")&amp;
      SOURCE!F659&amp;", "&amp; IF(SOURCE!$U$2-LEN(SOURCE!F659) &gt;= 0, REPT(" ",SOURCE!$U$2-LEN(SOURCE!F659)+2), "")&amp;"("&amp;
      SUBSTITUTE(TEXT(SOURCE!G659,"??0"),"  ","")&amp;" &lt;&lt; TAM_MAX_BITS) |"&amp; IF(SOURCE!$V$2-3 &gt;= 0, REPT(" ",MAX(1,SOURCE!$V$2-5+4+1-1-LEN(  IF(ISTEXT(SOURCE!H659),SOURCE!H659,  SUBSTITUTE(SUBSTITUTE(TEXT(SOURCE!H659,"????0"),"  ","")," ",""))   ))), "")&amp;
       IF(ISTEXT(SOURCE!H659),SOURCE!H659, SUBSTITUTE(SUBSTITUTE(TEXT(SOURCE!H659,"????0"),"  ","")," ",""))   &amp;","&amp; IF(SOURCE!$W$2-3 &gt;= 0, REPT(" ",SOURCE!$W$2-3-5), "")&amp;
      SOURCE!I659&amp;
" | "&amp; IF(SOURCE!$X$2-LEN(SOURCE!I659) &gt;= 0, REPT(" ",SOURCE!$X$2-LEN(SOURCE!I659)), "")&amp;
      SOURCE!J659&amp;      IF(SOURCE!$Y$2-LEN(SOURCE!J659) &gt;= 0, REPT(" ",SOURCE!$Y$2-LEN(SOURCE!J659)), "")&amp;
" | "&amp; IF(SOURCE!$X$2-LEN(SOURCE!I659) &gt;= 0, REPT(" ",SOURCE!$X$2-LEN(SOURCE!I659)), "")&amp;
      SOURCE!K659&amp;      IF(SOURCE!$Y$2-LEN(SOURCE!K659) &gt;= 0, REPT(" ",SOURCE!$Z$2-LEN(SOURCE!K659)), "")&amp;
" | "&amp; SOURCE!L659&amp;      IF(SOURCE!$AB$2-LEN(SOURCE!L659) &gt;= 0, REPT(" ",SOURCE!$AB$2-LEN(SOURCE!L659)), "")&amp;
" | "&amp; SOURCE!M659&amp;      IF(SOURCE!$AC$2-LEN(SOURCE!M659) &gt;= 0, REPT(" ",SOURCE!$AC$2-LEN(SOURCE!M659)), "")&amp;
      "},"&amp;IF(SOURCE!O659&lt;&gt;"",""&amp;SOURCE!O659,"")
 )
)
)</f>
        <v>/*  635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60" spans="1:1">
      <c r="A660" s="133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IF(SOURCE!$R$2-LEN(SOURCE!C660) &gt;= 0, REPT(" ",SOURCE!$R$2-LEN(SOURCE!C660)), "")&amp;
      SOURCE!D660&amp;", "&amp; IF(SOURCE!$S$2-LEN(SOURCE!D660) &gt;= 0, REPT(" ",SOURCE!$S$2-LEN(SOURCE!D660)), "")&amp;
      SOURCE!E660&amp;", "&amp; IF(SOURCE!$T$2-LEN(SOURCE!E660) &gt;=0, REPT(" ",SOURCE!$T$2-LEN(SOURCE!E660)), "")&amp;
      SOURCE!F660&amp;", "&amp; IF(SOURCE!$U$2-LEN(SOURCE!F660) &gt;= 0, REPT(" ",SOURCE!$U$2-LEN(SOURCE!F660)+2), "")&amp;"("&amp;
      SUBSTITUTE(TEXT(SOURCE!G660,"??0"),"  ","")&amp;" &lt;&lt; TAM_MAX_BITS) |"&amp; IF(SOURCE!$V$2-3 &gt;= 0, REPT(" ",MAX(1,SOURCE!$V$2-5+4+1-1-LEN(  IF(ISTEXT(SOURCE!H660),SOURCE!H660,  SUBSTITUTE(SUBSTITUTE(TEXT(SOURCE!H660,"????0"),"  ","")," ",""))   ))), "")&amp;
       IF(ISTEXT(SOURCE!H660),SOURCE!H660, SUBSTITUTE(SUBSTITUTE(TEXT(SOURCE!H660,"????0"),"  ","")," ",""))   &amp;","&amp; IF(SOURCE!$W$2-3 &gt;= 0, REPT(" ",SOURCE!$W$2-3-5), "")&amp;
      SOURCE!I660&amp;
" | "&amp; IF(SOURCE!$X$2-LEN(SOURCE!I660) &gt;= 0, REPT(" ",SOURCE!$X$2-LEN(SOURCE!I660)), "")&amp;
      SOURCE!J660&amp;      IF(SOURCE!$Y$2-LEN(SOURCE!J660) &gt;= 0, REPT(" ",SOURCE!$Y$2-LEN(SOURCE!J660)), "")&amp;
" | "&amp; IF(SOURCE!$X$2-LEN(SOURCE!I660) &gt;= 0, REPT(" ",SOURCE!$X$2-LEN(SOURCE!I660)), "")&amp;
      SOURCE!K660&amp;      IF(SOURCE!$Y$2-LEN(SOURCE!K660) &gt;= 0, REPT(" ",SOURCE!$Z$2-LEN(SOURCE!K660)), "")&amp;
" | "&amp; SOURCE!L660&amp;      IF(SOURCE!$AB$2-LEN(SOURCE!L660) &gt;= 0, REPT(" ",SOURCE!$AB$2-LEN(SOURCE!L660)), "")&amp;
" | "&amp; SOURCE!M660&amp;      IF(SOURCE!$AC$2-LEN(SOURCE!M660) &gt;= 0, REPT(" ",SOURCE!$AC$2-LEN(SOURCE!M660)), "")&amp;
      "},"&amp;IF(SOURCE!O660&lt;&gt;"",""&amp;SOURCE!O660,"")
 )
)
)</f>
        <v>/*  636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61" spans="1:1">
      <c r="A661" s="133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IF(SOURCE!$R$2-LEN(SOURCE!C661) &gt;= 0, REPT(" ",SOURCE!$R$2-LEN(SOURCE!C661)), "")&amp;
      SOURCE!D661&amp;", "&amp; IF(SOURCE!$S$2-LEN(SOURCE!D661) &gt;= 0, REPT(" ",SOURCE!$S$2-LEN(SOURCE!D661)), "")&amp;
      SOURCE!E661&amp;", "&amp; IF(SOURCE!$T$2-LEN(SOURCE!E661) &gt;=0, REPT(" ",SOURCE!$T$2-LEN(SOURCE!E661)), "")&amp;
      SOURCE!F661&amp;", "&amp; IF(SOURCE!$U$2-LEN(SOURCE!F661) &gt;= 0, REPT(" ",SOURCE!$U$2-LEN(SOURCE!F661)+2), "")&amp;"("&amp;
      SUBSTITUTE(TEXT(SOURCE!G661,"??0"),"  ","")&amp;" &lt;&lt; TAM_MAX_BITS) |"&amp; IF(SOURCE!$V$2-3 &gt;= 0, REPT(" ",MAX(1,SOURCE!$V$2-5+4+1-1-LEN(  IF(ISTEXT(SOURCE!H661),SOURCE!H661,  SUBSTITUTE(SUBSTITUTE(TEXT(SOURCE!H661,"????0"),"  ","")," ",""))   ))), "")&amp;
       IF(ISTEXT(SOURCE!H661),SOURCE!H661, SUBSTITUTE(SUBSTITUTE(TEXT(SOURCE!H661,"????0"),"  ","")," ",""))   &amp;","&amp; IF(SOURCE!$W$2-3 &gt;= 0, REPT(" ",SOURCE!$W$2-3-5), "")&amp;
      SOURCE!I661&amp;
" | "&amp; IF(SOURCE!$X$2-LEN(SOURCE!I661) &gt;= 0, REPT(" ",SOURCE!$X$2-LEN(SOURCE!I661)), "")&amp;
      SOURCE!J661&amp;      IF(SOURCE!$Y$2-LEN(SOURCE!J661) &gt;= 0, REPT(" ",SOURCE!$Y$2-LEN(SOURCE!J661)), "")&amp;
" | "&amp; IF(SOURCE!$X$2-LEN(SOURCE!I661) &gt;= 0, REPT(" ",SOURCE!$X$2-LEN(SOURCE!I661)), "")&amp;
      SOURCE!K661&amp;      IF(SOURCE!$Y$2-LEN(SOURCE!K661) &gt;= 0, REPT(" ",SOURCE!$Z$2-LEN(SOURCE!K661)), "")&amp;
" | "&amp; SOURCE!L661&amp;      IF(SOURCE!$AB$2-LEN(SOURCE!L661) &gt;= 0, REPT(" ",SOURCE!$AB$2-LEN(SOURCE!L661)), "")&amp;
" | "&amp; SOURCE!M661&amp;      IF(SOURCE!$AC$2-LEN(SOURCE!M661) &gt;= 0, REPT(" ",SOURCE!$AC$2-LEN(SOURCE!M661)), "")&amp;
      "},"&amp;IF(SOURCE!O661&lt;&gt;"",""&amp;SOURCE!O661,"")
 )
)
)</f>
        <v>/*  637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62" spans="1:1">
      <c r="A662" s="133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IF(SOURCE!$R$2-LEN(SOURCE!C662) &gt;= 0, REPT(" ",SOURCE!$R$2-LEN(SOURCE!C662)), "")&amp;
      SOURCE!D662&amp;", "&amp; IF(SOURCE!$S$2-LEN(SOURCE!D662) &gt;= 0, REPT(" ",SOURCE!$S$2-LEN(SOURCE!D662)), "")&amp;
      SOURCE!E662&amp;", "&amp; IF(SOURCE!$T$2-LEN(SOURCE!E662) &gt;=0, REPT(" ",SOURCE!$T$2-LEN(SOURCE!E662)), "")&amp;
      SOURCE!F662&amp;", "&amp; IF(SOURCE!$U$2-LEN(SOURCE!F662) &gt;= 0, REPT(" ",SOURCE!$U$2-LEN(SOURCE!F662)+2), "")&amp;"("&amp;
      SUBSTITUTE(TEXT(SOURCE!G662,"??0"),"  ","")&amp;" &lt;&lt; TAM_MAX_BITS) |"&amp; IF(SOURCE!$V$2-3 &gt;= 0, REPT(" ",MAX(1,SOURCE!$V$2-5+4+1-1-LEN(  IF(ISTEXT(SOURCE!H662),SOURCE!H662,  SUBSTITUTE(SUBSTITUTE(TEXT(SOURCE!H662,"????0"),"  ","")," ",""))   ))), "")&amp;
       IF(ISTEXT(SOURCE!H662),SOURCE!H662, SUBSTITUTE(SUBSTITUTE(TEXT(SOURCE!H662,"????0"),"  ","")," ",""))   &amp;","&amp; IF(SOURCE!$W$2-3 &gt;= 0, REPT(" ",SOURCE!$W$2-3-5), "")&amp;
      SOURCE!I662&amp;
" | "&amp; IF(SOURCE!$X$2-LEN(SOURCE!I662) &gt;= 0, REPT(" ",SOURCE!$X$2-LEN(SOURCE!I662)), "")&amp;
      SOURCE!J662&amp;      IF(SOURCE!$Y$2-LEN(SOURCE!J662) &gt;= 0, REPT(" ",SOURCE!$Y$2-LEN(SOURCE!J662)), "")&amp;
" | "&amp; IF(SOURCE!$X$2-LEN(SOURCE!I662) &gt;= 0, REPT(" ",SOURCE!$X$2-LEN(SOURCE!I662)), "")&amp;
      SOURCE!K662&amp;      IF(SOURCE!$Y$2-LEN(SOURCE!K662) &gt;= 0, REPT(" ",SOURCE!$Z$2-LEN(SOURCE!K662)), "")&amp;
" | "&amp; SOURCE!L662&amp;      IF(SOURCE!$AB$2-LEN(SOURCE!L662) &gt;= 0, REPT(" ",SOURCE!$AB$2-LEN(SOURCE!L662)), "")&amp;
" | "&amp; SOURCE!M662&amp;      IF(SOURCE!$AC$2-LEN(SOURCE!M662) &gt;= 0, REPT(" ",SOURCE!$AC$2-LEN(SOURCE!M662)), "")&amp;
      "},"&amp;IF(SOURCE!O662&lt;&gt;"",""&amp;SOURCE!O662,"")
 )
)
)</f>
        <v>/*  638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63" spans="1:1">
      <c r="A663" s="133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IF(SOURCE!$R$2-LEN(SOURCE!C663) &gt;= 0, REPT(" ",SOURCE!$R$2-LEN(SOURCE!C663)), "")&amp;
      SOURCE!D663&amp;", "&amp; IF(SOURCE!$S$2-LEN(SOURCE!D663) &gt;= 0, REPT(" ",SOURCE!$S$2-LEN(SOURCE!D663)), "")&amp;
      SOURCE!E663&amp;", "&amp; IF(SOURCE!$T$2-LEN(SOURCE!E663) &gt;=0, REPT(" ",SOURCE!$T$2-LEN(SOURCE!E663)), "")&amp;
      SOURCE!F663&amp;", "&amp; IF(SOURCE!$U$2-LEN(SOURCE!F663) &gt;= 0, REPT(" ",SOURCE!$U$2-LEN(SOURCE!F663)+2), "")&amp;"("&amp;
      SUBSTITUTE(TEXT(SOURCE!G663,"??0"),"  ","")&amp;" &lt;&lt; TAM_MAX_BITS) |"&amp; IF(SOURCE!$V$2-3 &gt;= 0, REPT(" ",MAX(1,SOURCE!$V$2-5+4+1-1-LEN(  IF(ISTEXT(SOURCE!H663),SOURCE!H663,  SUBSTITUTE(SUBSTITUTE(TEXT(SOURCE!H663,"????0"),"  ","")," ",""))   ))), "")&amp;
       IF(ISTEXT(SOURCE!H663),SOURCE!H663, SUBSTITUTE(SUBSTITUTE(TEXT(SOURCE!H663,"????0"),"  ","")," ",""))   &amp;","&amp; IF(SOURCE!$W$2-3 &gt;= 0, REPT(" ",SOURCE!$W$2-3-5), "")&amp;
      SOURCE!I663&amp;
" | "&amp; IF(SOURCE!$X$2-LEN(SOURCE!I663) &gt;= 0, REPT(" ",SOURCE!$X$2-LEN(SOURCE!I663)), "")&amp;
      SOURCE!J663&amp;      IF(SOURCE!$Y$2-LEN(SOURCE!J663) &gt;= 0, REPT(" ",SOURCE!$Y$2-LEN(SOURCE!J663)), "")&amp;
" | "&amp; IF(SOURCE!$X$2-LEN(SOURCE!I663) &gt;= 0, REPT(" ",SOURCE!$X$2-LEN(SOURCE!I663)), "")&amp;
      SOURCE!K663&amp;      IF(SOURCE!$Y$2-LEN(SOURCE!K663) &gt;= 0, REPT(" ",SOURCE!$Z$2-LEN(SOURCE!K663)), "")&amp;
" | "&amp; SOURCE!L663&amp;      IF(SOURCE!$AB$2-LEN(SOURCE!L663) &gt;= 0, REPT(" ",SOURCE!$AB$2-LEN(SOURCE!L663)), "")&amp;
" | "&amp; SOURCE!M663&amp;      IF(SOURCE!$AC$2-LEN(SOURCE!M663) &gt;= 0, REPT(" ",SOURCE!$AC$2-LEN(SOURCE!M663)), "")&amp;
      "},"&amp;IF(SOURCE!O663&lt;&gt;"",""&amp;SOURCE!O663,"")
 )
)
)</f>
        <v>/*  639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64" spans="1:1">
      <c r="A664" s="133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IF(SOURCE!$R$2-LEN(SOURCE!C664) &gt;= 0, REPT(" ",SOURCE!$R$2-LEN(SOURCE!C664)), "")&amp;
      SOURCE!D664&amp;", "&amp; IF(SOURCE!$S$2-LEN(SOURCE!D664) &gt;= 0, REPT(" ",SOURCE!$S$2-LEN(SOURCE!D664)), "")&amp;
      SOURCE!E664&amp;", "&amp; IF(SOURCE!$T$2-LEN(SOURCE!E664) &gt;=0, REPT(" ",SOURCE!$T$2-LEN(SOURCE!E664)), "")&amp;
      SOURCE!F664&amp;", "&amp; IF(SOURCE!$U$2-LEN(SOURCE!F664) &gt;= 0, REPT(" ",SOURCE!$U$2-LEN(SOURCE!F664)+2), "")&amp;"("&amp;
      SUBSTITUTE(TEXT(SOURCE!G664,"??0"),"  ","")&amp;" &lt;&lt; TAM_MAX_BITS) |"&amp; IF(SOURCE!$V$2-3 &gt;= 0, REPT(" ",MAX(1,SOURCE!$V$2-5+4+1-1-LEN(  IF(ISTEXT(SOURCE!H664),SOURCE!H664,  SUBSTITUTE(SUBSTITUTE(TEXT(SOURCE!H664,"????0"),"  ","")," ",""))   ))), "")&amp;
       IF(ISTEXT(SOURCE!H664),SOURCE!H664, SUBSTITUTE(SUBSTITUTE(TEXT(SOURCE!H664,"????0"),"  ","")," ",""))   &amp;","&amp; IF(SOURCE!$W$2-3 &gt;= 0, REPT(" ",SOURCE!$W$2-3-5), "")&amp;
      SOURCE!I664&amp;
" | "&amp; IF(SOURCE!$X$2-LEN(SOURCE!I664) &gt;= 0, REPT(" ",SOURCE!$X$2-LEN(SOURCE!I664)), "")&amp;
      SOURCE!J664&amp;      IF(SOURCE!$Y$2-LEN(SOURCE!J664) &gt;= 0, REPT(" ",SOURCE!$Y$2-LEN(SOURCE!J664)), "")&amp;
" | "&amp; IF(SOURCE!$X$2-LEN(SOURCE!I664) &gt;= 0, REPT(" ",SOURCE!$X$2-LEN(SOURCE!I664)), "")&amp;
      SOURCE!K664&amp;      IF(SOURCE!$Y$2-LEN(SOURCE!K664) &gt;= 0, REPT(" ",SOURCE!$Z$2-LEN(SOURCE!K664)), "")&amp;
" | "&amp; SOURCE!L664&amp;      IF(SOURCE!$AB$2-LEN(SOURCE!L664) &gt;= 0, REPT(" ",SOURCE!$AB$2-LEN(SOURCE!L664)), "")&amp;
" | "&amp; SOURCE!M664&amp;      IF(SOURCE!$AC$2-LEN(SOURCE!M664) &gt;= 0, REPT(" ",SOURCE!$AC$2-LEN(SOURCE!M664)), "")&amp;
      "},"&amp;IF(SOURCE!O664&lt;&gt;"",""&amp;SOURCE!O664,"")
 )
)
)</f>
        <v>/*  640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65" spans="1:1">
      <c r="A665" s="133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IF(SOURCE!$R$2-LEN(SOURCE!C665) &gt;= 0, REPT(" ",SOURCE!$R$2-LEN(SOURCE!C665)), "")&amp;
      SOURCE!D665&amp;", "&amp; IF(SOURCE!$S$2-LEN(SOURCE!D665) &gt;= 0, REPT(" ",SOURCE!$S$2-LEN(SOURCE!D665)), "")&amp;
      SOURCE!E665&amp;", "&amp; IF(SOURCE!$T$2-LEN(SOURCE!E665) &gt;=0, REPT(" ",SOURCE!$T$2-LEN(SOURCE!E665)), "")&amp;
      SOURCE!F665&amp;", "&amp; IF(SOURCE!$U$2-LEN(SOURCE!F665) &gt;= 0, REPT(" ",SOURCE!$U$2-LEN(SOURCE!F665)+2), "")&amp;"("&amp;
      SUBSTITUTE(TEXT(SOURCE!G665,"??0"),"  ","")&amp;" &lt;&lt; TAM_MAX_BITS) |"&amp; IF(SOURCE!$V$2-3 &gt;= 0, REPT(" ",MAX(1,SOURCE!$V$2-5+4+1-1-LEN(  IF(ISTEXT(SOURCE!H665),SOURCE!H665,  SUBSTITUTE(SUBSTITUTE(TEXT(SOURCE!H665,"????0"),"  ","")," ",""))   ))), "")&amp;
       IF(ISTEXT(SOURCE!H665),SOURCE!H665, SUBSTITUTE(SUBSTITUTE(TEXT(SOURCE!H665,"????0"),"  ","")," ",""))   &amp;","&amp; IF(SOURCE!$W$2-3 &gt;= 0, REPT(" ",SOURCE!$W$2-3-5), "")&amp;
      SOURCE!I665&amp;
" | "&amp; IF(SOURCE!$X$2-LEN(SOURCE!I665) &gt;= 0, REPT(" ",SOURCE!$X$2-LEN(SOURCE!I665)), "")&amp;
      SOURCE!J665&amp;      IF(SOURCE!$Y$2-LEN(SOURCE!J665) &gt;= 0, REPT(" ",SOURCE!$Y$2-LEN(SOURCE!J665)), "")&amp;
" | "&amp; IF(SOURCE!$X$2-LEN(SOURCE!I665) &gt;= 0, REPT(" ",SOURCE!$X$2-LEN(SOURCE!I665)), "")&amp;
      SOURCE!K665&amp;      IF(SOURCE!$Y$2-LEN(SOURCE!K665) &gt;= 0, REPT(" ",SOURCE!$Z$2-LEN(SOURCE!K665)), "")&amp;
" | "&amp; SOURCE!L665&amp;      IF(SOURCE!$AB$2-LEN(SOURCE!L665) &gt;= 0, REPT(" ",SOURCE!$AB$2-LEN(SOURCE!L665)), "")&amp;
" | "&amp; SOURCE!M665&amp;      IF(SOURCE!$AC$2-LEN(SOURCE!M665) &gt;= 0, REPT(" ",SOURCE!$AC$2-LEN(SOURCE!M665)), "")&amp;
      "},"&amp;IF(SOURCE!O665&lt;&gt;"",""&amp;SOURCE!O665,"")
 )
)
)</f>
        <v>/*  641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66" spans="1:1">
      <c r="A666" s="133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IF(SOURCE!$R$2-LEN(SOURCE!C666) &gt;= 0, REPT(" ",SOURCE!$R$2-LEN(SOURCE!C666)), "")&amp;
      SOURCE!D666&amp;", "&amp; IF(SOURCE!$S$2-LEN(SOURCE!D666) &gt;= 0, REPT(" ",SOURCE!$S$2-LEN(SOURCE!D666)), "")&amp;
      SOURCE!E666&amp;", "&amp; IF(SOURCE!$T$2-LEN(SOURCE!E666) &gt;=0, REPT(" ",SOURCE!$T$2-LEN(SOURCE!E666)), "")&amp;
      SOURCE!F666&amp;", "&amp; IF(SOURCE!$U$2-LEN(SOURCE!F666) &gt;= 0, REPT(" ",SOURCE!$U$2-LEN(SOURCE!F666)+2), "")&amp;"("&amp;
      SUBSTITUTE(TEXT(SOURCE!G666,"??0"),"  ","")&amp;" &lt;&lt; TAM_MAX_BITS) |"&amp; IF(SOURCE!$V$2-3 &gt;= 0, REPT(" ",MAX(1,SOURCE!$V$2-5+4+1-1-LEN(  IF(ISTEXT(SOURCE!H666),SOURCE!H666,  SUBSTITUTE(SUBSTITUTE(TEXT(SOURCE!H666,"????0"),"  ","")," ",""))   ))), "")&amp;
       IF(ISTEXT(SOURCE!H666),SOURCE!H666, SUBSTITUTE(SUBSTITUTE(TEXT(SOURCE!H666,"????0"),"  ","")," ",""))   &amp;","&amp; IF(SOURCE!$W$2-3 &gt;= 0, REPT(" ",SOURCE!$W$2-3-5), "")&amp;
      SOURCE!I666&amp;
" | "&amp; IF(SOURCE!$X$2-LEN(SOURCE!I666) &gt;= 0, REPT(" ",SOURCE!$X$2-LEN(SOURCE!I666)), "")&amp;
      SOURCE!J666&amp;      IF(SOURCE!$Y$2-LEN(SOURCE!J666) &gt;= 0, REPT(" ",SOURCE!$Y$2-LEN(SOURCE!J666)), "")&amp;
" | "&amp; IF(SOURCE!$X$2-LEN(SOURCE!I666) &gt;= 0, REPT(" ",SOURCE!$X$2-LEN(SOURCE!I666)), "")&amp;
      SOURCE!K666&amp;      IF(SOURCE!$Y$2-LEN(SOURCE!K666) &gt;= 0, REPT(" ",SOURCE!$Z$2-LEN(SOURCE!K666)), "")&amp;
" | "&amp; SOURCE!L666&amp;      IF(SOURCE!$AB$2-LEN(SOURCE!L666) &gt;= 0, REPT(" ",SOURCE!$AB$2-LEN(SOURCE!L666)), "")&amp;
" | "&amp; SOURCE!M666&amp;      IF(SOURCE!$AC$2-LEN(SOURCE!M666) &gt;= 0, REPT(" ",SOURCE!$AC$2-LEN(SOURCE!M666)), "")&amp;
      "},"&amp;IF(SOURCE!O666&lt;&gt;"",""&amp;SOURCE!O666,"")
 )
)
)</f>
        <v>/*  642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67" spans="1:1">
      <c r="A667" s="133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IF(SOURCE!$R$2-LEN(SOURCE!C667) &gt;= 0, REPT(" ",SOURCE!$R$2-LEN(SOURCE!C667)), "")&amp;
      SOURCE!D667&amp;", "&amp; IF(SOURCE!$S$2-LEN(SOURCE!D667) &gt;= 0, REPT(" ",SOURCE!$S$2-LEN(SOURCE!D667)), "")&amp;
      SOURCE!E667&amp;", "&amp; IF(SOURCE!$T$2-LEN(SOURCE!E667) &gt;=0, REPT(" ",SOURCE!$T$2-LEN(SOURCE!E667)), "")&amp;
      SOURCE!F667&amp;", "&amp; IF(SOURCE!$U$2-LEN(SOURCE!F667) &gt;= 0, REPT(" ",SOURCE!$U$2-LEN(SOURCE!F667)+2), "")&amp;"("&amp;
      SUBSTITUTE(TEXT(SOURCE!G667,"??0"),"  ","")&amp;" &lt;&lt; TAM_MAX_BITS) |"&amp; IF(SOURCE!$V$2-3 &gt;= 0, REPT(" ",MAX(1,SOURCE!$V$2-5+4+1-1-LEN(  IF(ISTEXT(SOURCE!H667),SOURCE!H667,  SUBSTITUTE(SUBSTITUTE(TEXT(SOURCE!H667,"????0"),"  ","")," ",""))   ))), "")&amp;
       IF(ISTEXT(SOURCE!H667),SOURCE!H667, SUBSTITUTE(SUBSTITUTE(TEXT(SOURCE!H667,"????0"),"  ","")," ",""))   &amp;","&amp; IF(SOURCE!$W$2-3 &gt;= 0, REPT(" ",SOURCE!$W$2-3-5), "")&amp;
      SOURCE!I667&amp;
" | "&amp; IF(SOURCE!$X$2-LEN(SOURCE!I667) &gt;= 0, REPT(" ",SOURCE!$X$2-LEN(SOURCE!I667)), "")&amp;
      SOURCE!J667&amp;      IF(SOURCE!$Y$2-LEN(SOURCE!J667) &gt;= 0, REPT(" ",SOURCE!$Y$2-LEN(SOURCE!J667)), "")&amp;
" | "&amp; IF(SOURCE!$X$2-LEN(SOURCE!I667) &gt;= 0, REPT(" ",SOURCE!$X$2-LEN(SOURCE!I667)), "")&amp;
      SOURCE!K667&amp;      IF(SOURCE!$Y$2-LEN(SOURCE!K667) &gt;= 0, REPT(" ",SOURCE!$Z$2-LEN(SOURCE!K667)), "")&amp;
" | "&amp; SOURCE!L667&amp;      IF(SOURCE!$AB$2-LEN(SOURCE!L667) &gt;= 0, REPT(" ",SOURCE!$AB$2-LEN(SOURCE!L667)), "")&amp;
" | "&amp; SOURCE!M667&amp;      IF(SOURCE!$AC$2-LEN(SOURCE!M667) &gt;= 0, REPT(" ",SOURCE!$AC$2-LEN(SOURCE!M667)), "")&amp;
      "},"&amp;IF(SOURCE!O667&lt;&gt;"",""&amp;SOURCE!O667,"")
 )
)
)</f>
        <v>/*  643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68" spans="1:1">
      <c r="A668" s="133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IF(SOURCE!$R$2-LEN(SOURCE!C668) &gt;= 0, REPT(" ",SOURCE!$R$2-LEN(SOURCE!C668)), "")&amp;
      SOURCE!D668&amp;", "&amp; IF(SOURCE!$S$2-LEN(SOURCE!D668) &gt;= 0, REPT(" ",SOURCE!$S$2-LEN(SOURCE!D668)), "")&amp;
      SOURCE!E668&amp;", "&amp; IF(SOURCE!$T$2-LEN(SOURCE!E668) &gt;=0, REPT(" ",SOURCE!$T$2-LEN(SOURCE!E668)), "")&amp;
      SOURCE!F668&amp;", "&amp; IF(SOURCE!$U$2-LEN(SOURCE!F668) &gt;= 0, REPT(" ",SOURCE!$U$2-LEN(SOURCE!F668)+2), "")&amp;"("&amp;
      SUBSTITUTE(TEXT(SOURCE!G668,"??0"),"  ","")&amp;" &lt;&lt; TAM_MAX_BITS) |"&amp; IF(SOURCE!$V$2-3 &gt;= 0, REPT(" ",MAX(1,SOURCE!$V$2-5+4+1-1-LEN(  IF(ISTEXT(SOURCE!H668),SOURCE!H668,  SUBSTITUTE(SUBSTITUTE(TEXT(SOURCE!H668,"????0"),"  ","")," ",""))   ))), "")&amp;
       IF(ISTEXT(SOURCE!H668),SOURCE!H668, SUBSTITUTE(SUBSTITUTE(TEXT(SOURCE!H668,"????0"),"  ","")," ",""))   &amp;","&amp; IF(SOURCE!$W$2-3 &gt;= 0, REPT(" ",SOURCE!$W$2-3-5), "")&amp;
      SOURCE!I668&amp;
" | "&amp; IF(SOURCE!$X$2-LEN(SOURCE!I668) &gt;= 0, REPT(" ",SOURCE!$X$2-LEN(SOURCE!I668)), "")&amp;
      SOURCE!J668&amp;      IF(SOURCE!$Y$2-LEN(SOURCE!J668) &gt;= 0, REPT(" ",SOURCE!$Y$2-LEN(SOURCE!J668)), "")&amp;
" | "&amp; IF(SOURCE!$X$2-LEN(SOURCE!I668) &gt;= 0, REPT(" ",SOURCE!$X$2-LEN(SOURCE!I668)), "")&amp;
      SOURCE!K668&amp;      IF(SOURCE!$Y$2-LEN(SOURCE!K668) &gt;= 0, REPT(" ",SOURCE!$Z$2-LEN(SOURCE!K668)), "")&amp;
" | "&amp; SOURCE!L668&amp;      IF(SOURCE!$AB$2-LEN(SOURCE!L668) &gt;= 0, REPT(" ",SOURCE!$AB$2-LEN(SOURCE!L668)), "")&amp;
" | "&amp; SOURCE!M668&amp;      IF(SOURCE!$AC$2-LEN(SOURCE!M668) &gt;= 0, REPT(" ",SOURCE!$AC$2-LEN(SOURCE!M668)), "")&amp;
      "},"&amp;IF(SOURCE!O668&lt;&gt;"",""&amp;SOURCE!O668,"")
 )
)
)</f>
        <v>/*  644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69" spans="1:1">
      <c r="A669" s="133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IF(SOURCE!$R$2-LEN(SOURCE!C669) &gt;= 0, REPT(" ",SOURCE!$R$2-LEN(SOURCE!C669)), "")&amp;
      SOURCE!D669&amp;", "&amp; IF(SOURCE!$S$2-LEN(SOURCE!D669) &gt;= 0, REPT(" ",SOURCE!$S$2-LEN(SOURCE!D669)), "")&amp;
      SOURCE!E669&amp;", "&amp; IF(SOURCE!$T$2-LEN(SOURCE!E669) &gt;=0, REPT(" ",SOURCE!$T$2-LEN(SOURCE!E669)), "")&amp;
      SOURCE!F669&amp;", "&amp; IF(SOURCE!$U$2-LEN(SOURCE!F669) &gt;= 0, REPT(" ",SOURCE!$U$2-LEN(SOURCE!F669)+2), "")&amp;"("&amp;
      SUBSTITUTE(TEXT(SOURCE!G669,"??0"),"  ","")&amp;" &lt;&lt; TAM_MAX_BITS) |"&amp; IF(SOURCE!$V$2-3 &gt;= 0, REPT(" ",MAX(1,SOURCE!$V$2-5+4+1-1-LEN(  IF(ISTEXT(SOURCE!H669),SOURCE!H669,  SUBSTITUTE(SUBSTITUTE(TEXT(SOURCE!H669,"????0"),"  ","")," ",""))   ))), "")&amp;
       IF(ISTEXT(SOURCE!H669),SOURCE!H669, SUBSTITUTE(SUBSTITUTE(TEXT(SOURCE!H669,"????0"),"  ","")," ",""))   &amp;","&amp; IF(SOURCE!$W$2-3 &gt;= 0, REPT(" ",SOURCE!$W$2-3-5), "")&amp;
      SOURCE!I669&amp;
" | "&amp; IF(SOURCE!$X$2-LEN(SOURCE!I669) &gt;= 0, REPT(" ",SOURCE!$X$2-LEN(SOURCE!I669)), "")&amp;
      SOURCE!J669&amp;      IF(SOURCE!$Y$2-LEN(SOURCE!J669) &gt;= 0, REPT(" ",SOURCE!$Y$2-LEN(SOURCE!J669)), "")&amp;
" | "&amp; IF(SOURCE!$X$2-LEN(SOURCE!I669) &gt;= 0, REPT(" ",SOURCE!$X$2-LEN(SOURCE!I669)), "")&amp;
      SOURCE!K669&amp;      IF(SOURCE!$Y$2-LEN(SOURCE!K669) &gt;= 0, REPT(" ",SOURCE!$Z$2-LEN(SOURCE!K669)), "")&amp;
" | "&amp; SOURCE!L669&amp;      IF(SOURCE!$AB$2-LEN(SOURCE!L669) &gt;= 0, REPT(" ",SOURCE!$AB$2-LEN(SOURCE!L669)), "")&amp;
" | "&amp; SOURCE!M669&amp;      IF(SOURCE!$AC$2-LEN(SOURCE!M669) &gt;= 0, REPT(" ",SOURCE!$AC$2-LEN(SOURCE!M669)), "")&amp;
      "},"&amp;IF(SOURCE!O669&lt;&gt;"",""&amp;SOURCE!O669,"")
 )
)
)</f>
        <v>/*  645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70" spans="1:1">
      <c r="A670" s="133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IF(SOURCE!$R$2-LEN(SOURCE!C670) &gt;= 0, REPT(" ",SOURCE!$R$2-LEN(SOURCE!C670)), "")&amp;
      SOURCE!D670&amp;", "&amp; IF(SOURCE!$S$2-LEN(SOURCE!D670) &gt;= 0, REPT(" ",SOURCE!$S$2-LEN(SOURCE!D670)), "")&amp;
      SOURCE!E670&amp;", "&amp; IF(SOURCE!$T$2-LEN(SOURCE!E670) &gt;=0, REPT(" ",SOURCE!$T$2-LEN(SOURCE!E670)), "")&amp;
      SOURCE!F670&amp;", "&amp; IF(SOURCE!$U$2-LEN(SOURCE!F670) &gt;= 0, REPT(" ",SOURCE!$U$2-LEN(SOURCE!F670)+2), "")&amp;"("&amp;
      SUBSTITUTE(TEXT(SOURCE!G670,"??0"),"  ","")&amp;" &lt;&lt; TAM_MAX_BITS) |"&amp; IF(SOURCE!$V$2-3 &gt;= 0, REPT(" ",MAX(1,SOURCE!$V$2-5+4+1-1-LEN(  IF(ISTEXT(SOURCE!H670),SOURCE!H670,  SUBSTITUTE(SUBSTITUTE(TEXT(SOURCE!H670,"????0"),"  ","")," ",""))   ))), "")&amp;
       IF(ISTEXT(SOURCE!H670),SOURCE!H670, SUBSTITUTE(SUBSTITUTE(TEXT(SOURCE!H670,"????0"),"  ","")," ",""))   &amp;","&amp; IF(SOURCE!$W$2-3 &gt;= 0, REPT(" ",SOURCE!$W$2-3-5), "")&amp;
      SOURCE!I670&amp;
" | "&amp; IF(SOURCE!$X$2-LEN(SOURCE!I670) &gt;= 0, REPT(" ",SOURCE!$X$2-LEN(SOURCE!I670)), "")&amp;
      SOURCE!J670&amp;      IF(SOURCE!$Y$2-LEN(SOURCE!J670) &gt;= 0, REPT(" ",SOURCE!$Y$2-LEN(SOURCE!J670)), "")&amp;
" | "&amp; IF(SOURCE!$X$2-LEN(SOURCE!I670) &gt;= 0, REPT(" ",SOURCE!$X$2-LEN(SOURCE!I670)), "")&amp;
      SOURCE!K670&amp;      IF(SOURCE!$Y$2-LEN(SOURCE!K670) &gt;= 0, REPT(" ",SOURCE!$Z$2-LEN(SOURCE!K670)), "")&amp;
" | "&amp; SOURCE!L670&amp;      IF(SOURCE!$AB$2-LEN(SOURCE!L670) &gt;= 0, REPT(" ",SOURCE!$AB$2-LEN(SOURCE!L670)), "")&amp;
" | "&amp; SOURCE!M670&amp;      IF(SOURCE!$AC$2-LEN(SOURCE!M670) &gt;= 0, REPT(" ",SOURCE!$AC$2-LEN(SOURCE!M670)), "")&amp;
      "},"&amp;IF(SOURCE!O670&lt;&gt;"",""&amp;SOURCE!O670,"")
 )
)
)</f>
        <v>/*  646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71" spans="1:1">
      <c r="A671" s="133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IF(SOURCE!$R$2-LEN(SOURCE!C671) &gt;= 0, REPT(" ",SOURCE!$R$2-LEN(SOURCE!C671)), "")&amp;
      SOURCE!D671&amp;", "&amp; IF(SOURCE!$S$2-LEN(SOURCE!D671) &gt;= 0, REPT(" ",SOURCE!$S$2-LEN(SOURCE!D671)), "")&amp;
      SOURCE!E671&amp;", "&amp; IF(SOURCE!$T$2-LEN(SOURCE!E671) &gt;=0, REPT(" ",SOURCE!$T$2-LEN(SOURCE!E671)), "")&amp;
      SOURCE!F671&amp;", "&amp; IF(SOURCE!$U$2-LEN(SOURCE!F671) &gt;= 0, REPT(" ",SOURCE!$U$2-LEN(SOURCE!F671)+2), "")&amp;"("&amp;
      SUBSTITUTE(TEXT(SOURCE!G671,"??0"),"  ","")&amp;" &lt;&lt; TAM_MAX_BITS) |"&amp; IF(SOURCE!$V$2-3 &gt;= 0, REPT(" ",MAX(1,SOURCE!$V$2-5+4+1-1-LEN(  IF(ISTEXT(SOURCE!H671),SOURCE!H671,  SUBSTITUTE(SUBSTITUTE(TEXT(SOURCE!H671,"????0"),"  ","")," ",""))   ))), "")&amp;
       IF(ISTEXT(SOURCE!H671),SOURCE!H671, SUBSTITUTE(SUBSTITUTE(TEXT(SOURCE!H671,"????0"),"  ","")," ",""))   &amp;","&amp; IF(SOURCE!$W$2-3 &gt;= 0, REPT(" ",SOURCE!$W$2-3-5), "")&amp;
      SOURCE!I671&amp;
" | "&amp; IF(SOURCE!$X$2-LEN(SOURCE!I671) &gt;= 0, REPT(" ",SOURCE!$X$2-LEN(SOURCE!I671)), "")&amp;
      SOURCE!J671&amp;      IF(SOURCE!$Y$2-LEN(SOURCE!J671) &gt;= 0, REPT(" ",SOURCE!$Y$2-LEN(SOURCE!J671)), "")&amp;
" | "&amp; IF(SOURCE!$X$2-LEN(SOURCE!I671) &gt;= 0, REPT(" ",SOURCE!$X$2-LEN(SOURCE!I671)), "")&amp;
      SOURCE!K671&amp;      IF(SOURCE!$Y$2-LEN(SOURCE!K671) &gt;= 0, REPT(" ",SOURCE!$Z$2-LEN(SOURCE!K671)), "")&amp;
" | "&amp; SOURCE!L671&amp;      IF(SOURCE!$AB$2-LEN(SOURCE!L671) &gt;= 0, REPT(" ",SOURCE!$AB$2-LEN(SOURCE!L671)), "")&amp;
" | "&amp; SOURCE!M671&amp;      IF(SOURCE!$AC$2-LEN(SOURCE!M671) &gt;= 0, REPT(" ",SOURCE!$AC$2-LEN(SOURCE!M671)), "")&amp;
      "},"&amp;IF(SOURCE!O671&lt;&gt;"",""&amp;SOURCE!O671,"")
 )
)
)</f>
        <v>/*  647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72" spans="1:1">
      <c r="A672" s="133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IF(SOURCE!$R$2-LEN(SOURCE!C672) &gt;= 0, REPT(" ",SOURCE!$R$2-LEN(SOURCE!C672)), "")&amp;
      SOURCE!D672&amp;", "&amp; IF(SOURCE!$S$2-LEN(SOURCE!D672) &gt;= 0, REPT(" ",SOURCE!$S$2-LEN(SOURCE!D672)), "")&amp;
      SOURCE!E672&amp;", "&amp; IF(SOURCE!$T$2-LEN(SOURCE!E672) &gt;=0, REPT(" ",SOURCE!$T$2-LEN(SOURCE!E672)), "")&amp;
      SOURCE!F672&amp;", "&amp; IF(SOURCE!$U$2-LEN(SOURCE!F672) &gt;= 0, REPT(" ",SOURCE!$U$2-LEN(SOURCE!F672)+2), "")&amp;"("&amp;
      SUBSTITUTE(TEXT(SOURCE!G672,"??0"),"  ","")&amp;" &lt;&lt; TAM_MAX_BITS) |"&amp; IF(SOURCE!$V$2-3 &gt;= 0, REPT(" ",MAX(1,SOURCE!$V$2-5+4+1-1-LEN(  IF(ISTEXT(SOURCE!H672),SOURCE!H672,  SUBSTITUTE(SUBSTITUTE(TEXT(SOURCE!H672,"????0"),"  ","")," ",""))   ))), "")&amp;
       IF(ISTEXT(SOURCE!H672),SOURCE!H672, SUBSTITUTE(SUBSTITUTE(TEXT(SOURCE!H672,"????0"),"  ","")," ",""))   &amp;","&amp; IF(SOURCE!$W$2-3 &gt;= 0, REPT(" ",SOURCE!$W$2-3-5), "")&amp;
      SOURCE!I672&amp;
" | "&amp; IF(SOURCE!$X$2-LEN(SOURCE!I672) &gt;= 0, REPT(" ",SOURCE!$X$2-LEN(SOURCE!I672)), "")&amp;
      SOURCE!J672&amp;      IF(SOURCE!$Y$2-LEN(SOURCE!J672) &gt;= 0, REPT(" ",SOURCE!$Y$2-LEN(SOURCE!J672)), "")&amp;
" | "&amp; IF(SOURCE!$X$2-LEN(SOURCE!I672) &gt;= 0, REPT(" ",SOURCE!$X$2-LEN(SOURCE!I672)), "")&amp;
      SOURCE!K672&amp;      IF(SOURCE!$Y$2-LEN(SOURCE!K672) &gt;= 0, REPT(" ",SOURCE!$Z$2-LEN(SOURCE!K672)), "")&amp;
" | "&amp; SOURCE!L672&amp;      IF(SOURCE!$AB$2-LEN(SOURCE!L672) &gt;= 0, REPT(" ",SOURCE!$AB$2-LEN(SOURCE!L672)), "")&amp;
" | "&amp; SOURCE!M672&amp;      IF(SOURCE!$AC$2-LEN(SOURCE!M672) &gt;= 0, REPT(" ",SOURCE!$AC$2-LEN(SOURCE!M672)), "")&amp;
      "},"&amp;IF(SOURCE!O672&lt;&gt;"",""&amp;SOURCE!O672,"")
 )
)
)</f>
        <v>/*  648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73" spans="1:1">
      <c r="A673" s="133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IF(SOURCE!$R$2-LEN(SOURCE!C673) &gt;= 0, REPT(" ",SOURCE!$R$2-LEN(SOURCE!C673)), "")&amp;
      SOURCE!D673&amp;", "&amp; IF(SOURCE!$S$2-LEN(SOURCE!D673) &gt;= 0, REPT(" ",SOURCE!$S$2-LEN(SOURCE!D673)), "")&amp;
      SOURCE!E673&amp;", "&amp; IF(SOURCE!$T$2-LEN(SOURCE!E673) &gt;=0, REPT(" ",SOURCE!$T$2-LEN(SOURCE!E673)), "")&amp;
      SOURCE!F673&amp;", "&amp; IF(SOURCE!$U$2-LEN(SOURCE!F673) &gt;= 0, REPT(" ",SOURCE!$U$2-LEN(SOURCE!F673)+2), "")&amp;"("&amp;
      SUBSTITUTE(TEXT(SOURCE!G673,"??0"),"  ","")&amp;" &lt;&lt; TAM_MAX_BITS) |"&amp; IF(SOURCE!$V$2-3 &gt;= 0, REPT(" ",MAX(1,SOURCE!$V$2-5+4+1-1-LEN(  IF(ISTEXT(SOURCE!H673),SOURCE!H673,  SUBSTITUTE(SUBSTITUTE(TEXT(SOURCE!H673,"????0"),"  ","")," ",""))   ))), "")&amp;
       IF(ISTEXT(SOURCE!H673),SOURCE!H673, SUBSTITUTE(SUBSTITUTE(TEXT(SOURCE!H673,"????0"),"  ","")," ",""))   &amp;","&amp; IF(SOURCE!$W$2-3 &gt;= 0, REPT(" ",SOURCE!$W$2-3-5), "")&amp;
      SOURCE!I673&amp;
" | "&amp; IF(SOURCE!$X$2-LEN(SOURCE!I673) &gt;= 0, REPT(" ",SOURCE!$X$2-LEN(SOURCE!I673)), "")&amp;
      SOURCE!J673&amp;      IF(SOURCE!$Y$2-LEN(SOURCE!J673) &gt;= 0, REPT(" ",SOURCE!$Y$2-LEN(SOURCE!J673)), "")&amp;
" | "&amp; IF(SOURCE!$X$2-LEN(SOURCE!I673) &gt;= 0, REPT(" ",SOURCE!$X$2-LEN(SOURCE!I673)), "")&amp;
      SOURCE!K673&amp;      IF(SOURCE!$Y$2-LEN(SOURCE!K673) &gt;= 0, REPT(" ",SOURCE!$Z$2-LEN(SOURCE!K673)), "")&amp;
" | "&amp; SOURCE!L673&amp;      IF(SOURCE!$AB$2-LEN(SOURCE!L673) &gt;= 0, REPT(" ",SOURCE!$AB$2-LEN(SOURCE!L673)), "")&amp;
" | "&amp; SOURCE!M673&amp;      IF(SOURCE!$AC$2-LEN(SOURCE!M673) &gt;= 0, REPT(" ",SOURCE!$AC$2-LEN(SOURCE!M673)), "")&amp;
      "},"&amp;IF(SOURCE!O673&lt;&gt;"",""&amp;SOURCE!O673,"")
 )
)
)</f>
        <v>/*  649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74" spans="1:1">
      <c r="A674" s="133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IF(SOURCE!$R$2-LEN(SOURCE!C674) &gt;= 0, REPT(" ",SOURCE!$R$2-LEN(SOURCE!C674)), "")&amp;
      SOURCE!D674&amp;", "&amp; IF(SOURCE!$S$2-LEN(SOURCE!D674) &gt;= 0, REPT(" ",SOURCE!$S$2-LEN(SOURCE!D674)), "")&amp;
      SOURCE!E674&amp;", "&amp; IF(SOURCE!$T$2-LEN(SOURCE!E674) &gt;=0, REPT(" ",SOURCE!$T$2-LEN(SOURCE!E674)), "")&amp;
      SOURCE!F674&amp;", "&amp; IF(SOURCE!$U$2-LEN(SOURCE!F674) &gt;= 0, REPT(" ",SOURCE!$U$2-LEN(SOURCE!F674)+2), "")&amp;"("&amp;
      SUBSTITUTE(TEXT(SOURCE!G674,"??0"),"  ","")&amp;" &lt;&lt; TAM_MAX_BITS) |"&amp; IF(SOURCE!$V$2-3 &gt;= 0, REPT(" ",MAX(1,SOURCE!$V$2-5+4+1-1-LEN(  IF(ISTEXT(SOURCE!H674),SOURCE!H674,  SUBSTITUTE(SUBSTITUTE(TEXT(SOURCE!H674,"????0"),"  ","")," ",""))   ))), "")&amp;
       IF(ISTEXT(SOURCE!H674),SOURCE!H674, SUBSTITUTE(SUBSTITUTE(TEXT(SOURCE!H674,"????0"),"  ","")," ",""))   &amp;","&amp; IF(SOURCE!$W$2-3 &gt;= 0, REPT(" ",SOURCE!$W$2-3-5), "")&amp;
      SOURCE!I674&amp;
" | "&amp; IF(SOURCE!$X$2-LEN(SOURCE!I674) &gt;= 0, REPT(" ",SOURCE!$X$2-LEN(SOURCE!I674)), "")&amp;
      SOURCE!J674&amp;      IF(SOURCE!$Y$2-LEN(SOURCE!J674) &gt;= 0, REPT(" ",SOURCE!$Y$2-LEN(SOURCE!J674)), "")&amp;
" | "&amp; IF(SOURCE!$X$2-LEN(SOURCE!I674) &gt;= 0, REPT(" ",SOURCE!$X$2-LEN(SOURCE!I674)), "")&amp;
      SOURCE!K674&amp;      IF(SOURCE!$Y$2-LEN(SOURCE!K674) &gt;= 0, REPT(" ",SOURCE!$Z$2-LEN(SOURCE!K674)), "")&amp;
" | "&amp; SOURCE!L674&amp;      IF(SOURCE!$AB$2-LEN(SOURCE!L674) &gt;= 0, REPT(" ",SOURCE!$AB$2-LEN(SOURCE!L674)), "")&amp;
" | "&amp; SOURCE!M674&amp;      IF(SOURCE!$AC$2-LEN(SOURCE!M674) &gt;= 0, REPT(" ",SOURCE!$AC$2-LEN(SOURCE!M674)), "")&amp;
      "},"&amp;IF(SOURCE!O674&lt;&gt;"",""&amp;SOURCE!O674,"")
 )
)
)</f>
        <v>/*  650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75" spans="1:1">
      <c r="A675" s="133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IF(SOURCE!$R$2-LEN(SOURCE!C675) &gt;= 0, REPT(" ",SOURCE!$R$2-LEN(SOURCE!C675)), "")&amp;
      SOURCE!D675&amp;", "&amp; IF(SOURCE!$S$2-LEN(SOURCE!D675) &gt;= 0, REPT(" ",SOURCE!$S$2-LEN(SOURCE!D675)), "")&amp;
      SOURCE!E675&amp;", "&amp; IF(SOURCE!$T$2-LEN(SOURCE!E675) &gt;=0, REPT(" ",SOURCE!$T$2-LEN(SOURCE!E675)), "")&amp;
      SOURCE!F675&amp;", "&amp; IF(SOURCE!$U$2-LEN(SOURCE!F675) &gt;= 0, REPT(" ",SOURCE!$U$2-LEN(SOURCE!F675)+2), "")&amp;"("&amp;
      SUBSTITUTE(TEXT(SOURCE!G675,"??0"),"  ","")&amp;" &lt;&lt; TAM_MAX_BITS) |"&amp; IF(SOURCE!$V$2-3 &gt;= 0, REPT(" ",MAX(1,SOURCE!$V$2-5+4+1-1-LEN(  IF(ISTEXT(SOURCE!H675),SOURCE!H675,  SUBSTITUTE(SUBSTITUTE(TEXT(SOURCE!H675,"????0"),"  ","")," ",""))   ))), "")&amp;
       IF(ISTEXT(SOURCE!H675),SOURCE!H675, SUBSTITUTE(SUBSTITUTE(TEXT(SOURCE!H675,"????0"),"  ","")," ",""))   &amp;","&amp; IF(SOURCE!$W$2-3 &gt;= 0, REPT(" ",SOURCE!$W$2-3-5), "")&amp;
      SOURCE!I675&amp;
" | "&amp; IF(SOURCE!$X$2-LEN(SOURCE!I675) &gt;= 0, REPT(" ",SOURCE!$X$2-LEN(SOURCE!I675)), "")&amp;
      SOURCE!J675&amp;      IF(SOURCE!$Y$2-LEN(SOURCE!J675) &gt;= 0, REPT(" ",SOURCE!$Y$2-LEN(SOURCE!J675)), "")&amp;
" | "&amp; IF(SOURCE!$X$2-LEN(SOURCE!I675) &gt;= 0, REPT(" ",SOURCE!$X$2-LEN(SOURCE!I675)), "")&amp;
      SOURCE!K675&amp;      IF(SOURCE!$Y$2-LEN(SOURCE!K675) &gt;= 0, REPT(" ",SOURCE!$Z$2-LEN(SOURCE!K675)), "")&amp;
" | "&amp; SOURCE!L675&amp;      IF(SOURCE!$AB$2-LEN(SOURCE!L675) &gt;= 0, REPT(" ",SOURCE!$AB$2-LEN(SOURCE!L675)), "")&amp;
" | "&amp; SOURCE!M675&amp;      IF(SOURCE!$AC$2-LEN(SOURCE!M675) &gt;= 0, REPT(" ",SOURCE!$AC$2-LEN(SOURCE!M675)), "")&amp;
      "},"&amp;IF(SOURCE!O675&lt;&gt;"",""&amp;SOURCE!O675,"")
 )
)
)</f>
        <v>/*  651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76" spans="1:1">
      <c r="A676" s="133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IF(SOURCE!$R$2-LEN(SOURCE!C676) &gt;= 0, REPT(" ",SOURCE!$R$2-LEN(SOURCE!C676)), "")&amp;
      SOURCE!D676&amp;", "&amp; IF(SOURCE!$S$2-LEN(SOURCE!D676) &gt;= 0, REPT(" ",SOURCE!$S$2-LEN(SOURCE!D676)), "")&amp;
      SOURCE!E676&amp;", "&amp; IF(SOURCE!$T$2-LEN(SOURCE!E676) &gt;=0, REPT(" ",SOURCE!$T$2-LEN(SOURCE!E676)), "")&amp;
      SOURCE!F676&amp;", "&amp; IF(SOURCE!$U$2-LEN(SOURCE!F676) &gt;= 0, REPT(" ",SOURCE!$U$2-LEN(SOURCE!F676)+2), "")&amp;"("&amp;
      SUBSTITUTE(TEXT(SOURCE!G676,"??0"),"  ","")&amp;" &lt;&lt; TAM_MAX_BITS) |"&amp; IF(SOURCE!$V$2-3 &gt;= 0, REPT(" ",MAX(1,SOURCE!$V$2-5+4+1-1-LEN(  IF(ISTEXT(SOURCE!H676),SOURCE!H676,  SUBSTITUTE(SUBSTITUTE(TEXT(SOURCE!H676,"????0"),"  ","")," ",""))   ))), "")&amp;
       IF(ISTEXT(SOURCE!H676),SOURCE!H676, SUBSTITUTE(SUBSTITUTE(TEXT(SOURCE!H676,"????0"),"  ","")," ",""))   &amp;","&amp; IF(SOURCE!$W$2-3 &gt;= 0, REPT(" ",SOURCE!$W$2-3-5), "")&amp;
      SOURCE!I676&amp;
" | "&amp; IF(SOURCE!$X$2-LEN(SOURCE!I676) &gt;= 0, REPT(" ",SOURCE!$X$2-LEN(SOURCE!I676)), "")&amp;
      SOURCE!J676&amp;      IF(SOURCE!$Y$2-LEN(SOURCE!J676) &gt;= 0, REPT(" ",SOURCE!$Y$2-LEN(SOURCE!J676)), "")&amp;
" | "&amp; IF(SOURCE!$X$2-LEN(SOURCE!I676) &gt;= 0, REPT(" ",SOURCE!$X$2-LEN(SOURCE!I676)), "")&amp;
      SOURCE!K676&amp;      IF(SOURCE!$Y$2-LEN(SOURCE!K676) &gt;= 0, REPT(" ",SOURCE!$Z$2-LEN(SOURCE!K676)), "")&amp;
" | "&amp; SOURCE!L676&amp;      IF(SOURCE!$AB$2-LEN(SOURCE!L676) &gt;= 0, REPT(" ",SOURCE!$AB$2-LEN(SOURCE!L676)), "")&amp;
" | "&amp; SOURCE!M676&amp;      IF(SOURCE!$AC$2-LEN(SOURCE!M676) &gt;= 0, REPT(" ",SOURCE!$AC$2-LEN(SOURCE!M676)), "")&amp;
      "},"&amp;IF(SOURCE!O676&lt;&gt;"",""&amp;SOURCE!O676,"")
 )
)
)</f>
        <v>/*  652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77" spans="1:1">
      <c r="A677" s="133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IF(SOURCE!$R$2-LEN(SOURCE!C677) &gt;= 0, REPT(" ",SOURCE!$R$2-LEN(SOURCE!C677)), "")&amp;
      SOURCE!D677&amp;", "&amp; IF(SOURCE!$S$2-LEN(SOURCE!D677) &gt;= 0, REPT(" ",SOURCE!$S$2-LEN(SOURCE!D677)), "")&amp;
      SOURCE!E677&amp;", "&amp; IF(SOURCE!$T$2-LEN(SOURCE!E677) &gt;=0, REPT(" ",SOURCE!$T$2-LEN(SOURCE!E677)), "")&amp;
      SOURCE!F677&amp;", "&amp; IF(SOURCE!$U$2-LEN(SOURCE!F677) &gt;= 0, REPT(" ",SOURCE!$U$2-LEN(SOURCE!F677)+2), "")&amp;"("&amp;
      SUBSTITUTE(TEXT(SOURCE!G677,"??0"),"  ","")&amp;" &lt;&lt; TAM_MAX_BITS) |"&amp; IF(SOURCE!$V$2-3 &gt;= 0, REPT(" ",MAX(1,SOURCE!$V$2-5+4+1-1-LEN(  IF(ISTEXT(SOURCE!H677),SOURCE!H677,  SUBSTITUTE(SUBSTITUTE(TEXT(SOURCE!H677,"????0"),"  ","")," ",""))   ))), "")&amp;
       IF(ISTEXT(SOURCE!H677),SOURCE!H677, SUBSTITUTE(SUBSTITUTE(TEXT(SOURCE!H677,"????0"),"  ","")," ",""))   &amp;","&amp; IF(SOURCE!$W$2-3 &gt;= 0, REPT(" ",SOURCE!$W$2-3-5), "")&amp;
      SOURCE!I677&amp;
" | "&amp; IF(SOURCE!$X$2-LEN(SOURCE!I677) &gt;= 0, REPT(" ",SOURCE!$X$2-LEN(SOURCE!I677)), "")&amp;
      SOURCE!J677&amp;      IF(SOURCE!$Y$2-LEN(SOURCE!J677) &gt;= 0, REPT(" ",SOURCE!$Y$2-LEN(SOURCE!J677)), "")&amp;
" | "&amp; IF(SOURCE!$X$2-LEN(SOURCE!I677) &gt;= 0, REPT(" ",SOURCE!$X$2-LEN(SOURCE!I677)), "")&amp;
      SOURCE!K677&amp;      IF(SOURCE!$Y$2-LEN(SOURCE!K677) &gt;= 0, REPT(" ",SOURCE!$Z$2-LEN(SOURCE!K677)), "")&amp;
" | "&amp; SOURCE!L677&amp;      IF(SOURCE!$AB$2-LEN(SOURCE!L677) &gt;= 0, REPT(" ",SOURCE!$AB$2-LEN(SOURCE!L677)), "")&amp;
" | "&amp; SOURCE!M677&amp;      IF(SOURCE!$AC$2-LEN(SOURCE!M677) &gt;= 0, REPT(" ",SOURCE!$AC$2-LEN(SOURCE!M677)), "")&amp;
      "},"&amp;IF(SOURCE!O677&lt;&gt;"",""&amp;SOURCE!O677,"")
 )
)
)</f>
        <v>/*  653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78" spans="1:1">
      <c r="A678" s="133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IF(SOURCE!$R$2-LEN(SOURCE!C678) &gt;= 0, REPT(" ",SOURCE!$R$2-LEN(SOURCE!C678)), "")&amp;
      SOURCE!D678&amp;", "&amp; IF(SOURCE!$S$2-LEN(SOURCE!D678) &gt;= 0, REPT(" ",SOURCE!$S$2-LEN(SOURCE!D678)), "")&amp;
      SOURCE!E678&amp;", "&amp; IF(SOURCE!$T$2-LEN(SOURCE!E678) &gt;=0, REPT(" ",SOURCE!$T$2-LEN(SOURCE!E678)), "")&amp;
      SOURCE!F678&amp;", "&amp; IF(SOURCE!$U$2-LEN(SOURCE!F678) &gt;= 0, REPT(" ",SOURCE!$U$2-LEN(SOURCE!F678)+2), "")&amp;"("&amp;
      SUBSTITUTE(TEXT(SOURCE!G678,"??0"),"  ","")&amp;" &lt;&lt; TAM_MAX_BITS) |"&amp; IF(SOURCE!$V$2-3 &gt;= 0, REPT(" ",MAX(1,SOURCE!$V$2-5+4+1-1-LEN(  IF(ISTEXT(SOURCE!H678),SOURCE!H678,  SUBSTITUTE(SUBSTITUTE(TEXT(SOURCE!H678,"????0"),"  ","")," ",""))   ))), "")&amp;
       IF(ISTEXT(SOURCE!H678),SOURCE!H678, SUBSTITUTE(SUBSTITUTE(TEXT(SOURCE!H678,"????0"),"  ","")," ",""))   &amp;","&amp; IF(SOURCE!$W$2-3 &gt;= 0, REPT(" ",SOURCE!$W$2-3-5), "")&amp;
      SOURCE!I678&amp;
" | "&amp; IF(SOURCE!$X$2-LEN(SOURCE!I678) &gt;= 0, REPT(" ",SOURCE!$X$2-LEN(SOURCE!I678)), "")&amp;
      SOURCE!J678&amp;      IF(SOURCE!$Y$2-LEN(SOURCE!J678) &gt;= 0, REPT(" ",SOURCE!$Y$2-LEN(SOURCE!J678)), "")&amp;
" | "&amp; IF(SOURCE!$X$2-LEN(SOURCE!I678) &gt;= 0, REPT(" ",SOURCE!$X$2-LEN(SOURCE!I678)), "")&amp;
      SOURCE!K678&amp;      IF(SOURCE!$Y$2-LEN(SOURCE!K678) &gt;= 0, REPT(" ",SOURCE!$Z$2-LEN(SOURCE!K678)), "")&amp;
" | "&amp; SOURCE!L678&amp;      IF(SOURCE!$AB$2-LEN(SOURCE!L678) &gt;= 0, REPT(" ",SOURCE!$AB$2-LEN(SOURCE!L678)), "")&amp;
" | "&amp; SOURCE!M678&amp;      IF(SOURCE!$AC$2-LEN(SOURCE!M678) &gt;= 0, REPT(" ",SOURCE!$AC$2-LEN(SOURCE!M678)), "")&amp;
      "},"&amp;IF(SOURCE!O678&lt;&gt;"",""&amp;SOURCE!O678,"")
 )
)
)</f>
        <v>/*  654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79" spans="1:1">
      <c r="A679" s="133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IF(SOURCE!$R$2-LEN(SOURCE!C679) &gt;= 0, REPT(" ",SOURCE!$R$2-LEN(SOURCE!C679)), "")&amp;
      SOURCE!D679&amp;", "&amp; IF(SOURCE!$S$2-LEN(SOURCE!D679) &gt;= 0, REPT(" ",SOURCE!$S$2-LEN(SOURCE!D679)), "")&amp;
      SOURCE!E679&amp;", "&amp; IF(SOURCE!$T$2-LEN(SOURCE!E679) &gt;=0, REPT(" ",SOURCE!$T$2-LEN(SOURCE!E679)), "")&amp;
      SOURCE!F679&amp;", "&amp; IF(SOURCE!$U$2-LEN(SOURCE!F679) &gt;= 0, REPT(" ",SOURCE!$U$2-LEN(SOURCE!F679)+2), "")&amp;"("&amp;
      SUBSTITUTE(TEXT(SOURCE!G679,"??0"),"  ","")&amp;" &lt;&lt; TAM_MAX_BITS) |"&amp; IF(SOURCE!$V$2-3 &gt;= 0, REPT(" ",MAX(1,SOURCE!$V$2-5+4+1-1-LEN(  IF(ISTEXT(SOURCE!H679),SOURCE!H679,  SUBSTITUTE(SUBSTITUTE(TEXT(SOURCE!H679,"????0"),"  ","")," ",""))   ))), "")&amp;
       IF(ISTEXT(SOURCE!H679),SOURCE!H679, SUBSTITUTE(SUBSTITUTE(TEXT(SOURCE!H679,"????0"),"  ","")," ",""))   &amp;","&amp; IF(SOURCE!$W$2-3 &gt;= 0, REPT(" ",SOURCE!$W$2-3-5), "")&amp;
      SOURCE!I679&amp;
" | "&amp; IF(SOURCE!$X$2-LEN(SOURCE!I679) &gt;= 0, REPT(" ",SOURCE!$X$2-LEN(SOURCE!I679)), "")&amp;
      SOURCE!J679&amp;      IF(SOURCE!$Y$2-LEN(SOURCE!J679) &gt;= 0, REPT(" ",SOURCE!$Y$2-LEN(SOURCE!J679)), "")&amp;
" | "&amp; IF(SOURCE!$X$2-LEN(SOURCE!I679) &gt;= 0, REPT(" ",SOURCE!$X$2-LEN(SOURCE!I679)), "")&amp;
      SOURCE!K679&amp;      IF(SOURCE!$Y$2-LEN(SOURCE!K679) &gt;= 0, REPT(" ",SOURCE!$Z$2-LEN(SOURCE!K679)), "")&amp;
" | "&amp; SOURCE!L679&amp;      IF(SOURCE!$AB$2-LEN(SOURCE!L679) &gt;= 0, REPT(" ",SOURCE!$AB$2-LEN(SOURCE!L679)), "")&amp;
" | "&amp; SOURCE!M679&amp;      IF(SOURCE!$AC$2-LEN(SOURCE!M679) &gt;= 0, REPT(" ",SOURCE!$AC$2-LEN(SOURCE!M679)), "")&amp;
      "},"&amp;IF(SOURCE!O679&lt;&gt;"",""&amp;SOURCE!O679,"")
 )
)
)</f>
        <v>/*  655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80" spans="1:1">
      <c r="A680" s="133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IF(SOURCE!$R$2-LEN(SOURCE!C680) &gt;= 0, REPT(" ",SOURCE!$R$2-LEN(SOURCE!C680)), "")&amp;
      SOURCE!D680&amp;", "&amp; IF(SOURCE!$S$2-LEN(SOURCE!D680) &gt;= 0, REPT(" ",SOURCE!$S$2-LEN(SOURCE!D680)), "")&amp;
      SOURCE!E680&amp;", "&amp; IF(SOURCE!$T$2-LEN(SOURCE!E680) &gt;=0, REPT(" ",SOURCE!$T$2-LEN(SOURCE!E680)), "")&amp;
      SOURCE!F680&amp;", "&amp; IF(SOURCE!$U$2-LEN(SOURCE!F680) &gt;= 0, REPT(" ",SOURCE!$U$2-LEN(SOURCE!F680)+2), "")&amp;"("&amp;
      SUBSTITUTE(TEXT(SOURCE!G680,"??0"),"  ","")&amp;" &lt;&lt; TAM_MAX_BITS) |"&amp; IF(SOURCE!$V$2-3 &gt;= 0, REPT(" ",MAX(1,SOURCE!$V$2-5+4+1-1-LEN(  IF(ISTEXT(SOURCE!H680),SOURCE!H680,  SUBSTITUTE(SUBSTITUTE(TEXT(SOURCE!H680,"????0"),"  ","")," ",""))   ))), "")&amp;
       IF(ISTEXT(SOURCE!H680),SOURCE!H680, SUBSTITUTE(SUBSTITUTE(TEXT(SOURCE!H680,"????0"),"  ","")," ",""))   &amp;","&amp; IF(SOURCE!$W$2-3 &gt;= 0, REPT(" ",SOURCE!$W$2-3-5), "")&amp;
      SOURCE!I680&amp;
" | "&amp; IF(SOURCE!$X$2-LEN(SOURCE!I680) &gt;= 0, REPT(" ",SOURCE!$X$2-LEN(SOURCE!I680)), "")&amp;
      SOURCE!J680&amp;      IF(SOURCE!$Y$2-LEN(SOURCE!J680) &gt;= 0, REPT(" ",SOURCE!$Y$2-LEN(SOURCE!J680)), "")&amp;
" | "&amp; IF(SOURCE!$X$2-LEN(SOURCE!I680) &gt;= 0, REPT(" ",SOURCE!$X$2-LEN(SOURCE!I680)), "")&amp;
      SOURCE!K680&amp;      IF(SOURCE!$Y$2-LEN(SOURCE!K680) &gt;= 0, REPT(" ",SOURCE!$Z$2-LEN(SOURCE!K680)), "")&amp;
" | "&amp; SOURCE!L680&amp;      IF(SOURCE!$AB$2-LEN(SOURCE!L680) &gt;= 0, REPT(" ",SOURCE!$AB$2-LEN(SOURCE!L680)), "")&amp;
" | "&amp; SOURCE!M680&amp;      IF(SOURCE!$AC$2-LEN(SOURCE!M680) &gt;= 0, REPT(" ",SOURCE!$AC$2-LEN(SOURCE!M680)), "")&amp;
      "},"&amp;IF(SOURCE!O680&lt;&gt;"",""&amp;SOURCE!O680,"")
 )
)
)</f>
        <v>/*  656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81" spans="1:1">
      <c r="A681" s="133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IF(SOURCE!$R$2-LEN(SOURCE!C681) &gt;= 0, REPT(" ",SOURCE!$R$2-LEN(SOURCE!C681)), "")&amp;
      SOURCE!D681&amp;", "&amp; IF(SOURCE!$S$2-LEN(SOURCE!D681) &gt;= 0, REPT(" ",SOURCE!$S$2-LEN(SOURCE!D681)), "")&amp;
      SOURCE!E681&amp;", "&amp; IF(SOURCE!$T$2-LEN(SOURCE!E681) &gt;=0, REPT(" ",SOURCE!$T$2-LEN(SOURCE!E681)), "")&amp;
      SOURCE!F681&amp;", "&amp; IF(SOURCE!$U$2-LEN(SOURCE!F681) &gt;= 0, REPT(" ",SOURCE!$U$2-LEN(SOURCE!F681)+2), "")&amp;"("&amp;
      SUBSTITUTE(TEXT(SOURCE!G681,"??0"),"  ","")&amp;" &lt;&lt; TAM_MAX_BITS) |"&amp; IF(SOURCE!$V$2-3 &gt;= 0, REPT(" ",MAX(1,SOURCE!$V$2-5+4+1-1-LEN(  IF(ISTEXT(SOURCE!H681),SOURCE!H681,  SUBSTITUTE(SUBSTITUTE(TEXT(SOURCE!H681,"????0"),"  ","")," ",""))   ))), "")&amp;
       IF(ISTEXT(SOURCE!H681),SOURCE!H681, SUBSTITUTE(SUBSTITUTE(TEXT(SOURCE!H681,"????0"),"  ","")," ",""))   &amp;","&amp; IF(SOURCE!$W$2-3 &gt;= 0, REPT(" ",SOURCE!$W$2-3-5), "")&amp;
      SOURCE!I681&amp;
" | "&amp; IF(SOURCE!$X$2-LEN(SOURCE!I681) &gt;= 0, REPT(" ",SOURCE!$X$2-LEN(SOURCE!I681)), "")&amp;
      SOURCE!J681&amp;      IF(SOURCE!$Y$2-LEN(SOURCE!J681) &gt;= 0, REPT(" ",SOURCE!$Y$2-LEN(SOURCE!J681)), "")&amp;
" | "&amp; IF(SOURCE!$X$2-LEN(SOURCE!I681) &gt;= 0, REPT(" ",SOURCE!$X$2-LEN(SOURCE!I681)), "")&amp;
      SOURCE!K681&amp;      IF(SOURCE!$Y$2-LEN(SOURCE!K681) &gt;= 0, REPT(" ",SOURCE!$Z$2-LEN(SOURCE!K681)), "")&amp;
" | "&amp; SOURCE!L681&amp;      IF(SOURCE!$AB$2-LEN(SOURCE!L681) &gt;= 0, REPT(" ",SOURCE!$AB$2-LEN(SOURCE!L681)), "")&amp;
" | "&amp; SOURCE!M681&amp;      IF(SOURCE!$AC$2-LEN(SOURCE!M681) &gt;= 0, REPT(" ",SOURCE!$AC$2-LEN(SOURCE!M681)), "")&amp;
      "},"&amp;IF(SOURCE!O681&lt;&gt;"",""&amp;SOURCE!O681,"")
 )
)
)</f>
        <v>/*  657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82" spans="1:1">
      <c r="A682" s="133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IF(SOURCE!$R$2-LEN(SOURCE!C682) &gt;= 0, REPT(" ",SOURCE!$R$2-LEN(SOURCE!C682)), "")&amp;
      SOURCE!D682&amp;", "&amp; IF(SOURCE!$S$2-LEN(SOURCE!D682) &gt;= 0, REPT(" ",SOURCE!$S$2-LEN(SOURCE!D682)), "")&amp;
      SOURCE!E682&amp;", "&amp; IF(SOURCE!$T$2-LEN(SOURCE!E682) &gt;=0, REPT(" ",SOURCE!$T$2-LEN(SOURCE!E682)), "")&amp;
      SOURCE!F682&amp;", "&amp; IF(SOURCE!$U$2-LEN(SOURCE!F682) &gt;= 0, REPT(" ",SOURCE!$U$2-LEN(SOURCE!F682)+2), "")&amp;"("&amp;
      SUBSTITUTE(TEXT(SOURCE!G682,"??0"),"  ","")&amp;" &lt;&lt; TAM_MAX_BITS) |"&amp; IF(SOURCE!$V$2-3 &gt;= 0, REPT(" ",MAX(1,SOURCE!$V$2-5+4+1-1-LEN(  IF(ISTEXT(SOURCE!H682),SOURCE!H682,  SUBSTITUTE(SUBSTITUTE(TEXT(SOURCE!H682,"????0"),"  ","")," ",""))   ))), "")&amp;
       IF(ISTEXT(SOURCE!H682),SOURCE!H682, SUBSTITUTE(SUBSTITUTE(TEXT(SOURCE!H682,"????0"),"  ","")," ",""))   &amp;","&amp; IF(SOURCE!$W$2-3 &gt;= 0, REPT(" ",SOURCE!$W$2-3-5), "")&amp;
      SOURCE!I682&amp;
" | "&amp; IF(SOURCE!$X$2-LEN(SOURCE!I682) &gt;= 0, REPT(" ",SOURCE!$X$2-LEN(SOURCE!I682)), "")&amp;
      SOURCE!J682&amp;      IF(SOURCE!$Y$2-LEN(SOURCE!J682) &gt;= 0, REPT(" ",SOURCE!$Y$2-LEN(SOURCE!J682)), "")&amp;
" | "&amp; IF(SOURCE!$X$2-LEN(SOURCE!I682) &gt;= 0, REPT(" ",SOURCE!$X$2-LEN(SOURCE!I682)), "")&amp;
      SOURCE!K682&amp;      IF(SOURCE!$Y$2-LEN(SOURCE!K682) &gt;= 0, REPT(" ",SOURCE!$Z$2-LEN(SOURCE!K682)), "")&amp;
" | "&amp; SOURCE!L682&amp;      IF(SOURCE!$AB$2-LEN(SOURCE!L682) &gt;= 0, REPT(" ",SOURCE!$AB$2-LEN(SOURCE!L682)), "")&amp;
" | "&amp; SOURCE!M682&amp;      IF(SOURCE!$AC$2-LEN(SOURCE!M682) &gt;= 0, REPT(" ",SOURCE!$AC$2-LEN(SOURCE!M682)), "")&amp;
      "},"&amp;IF(SOURCE!O682&lt;&gt;"",""&amp;SOURCE!O682,"")
 )
)
)</f>
        <v>/*  658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83" spans="1:1">
      <c r="A683" s="133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IF(SOURCE!$R$2-LEN(SOURCE!C683) &gt;= 0, REPT(" ",SOURCE!$R$2-LEN(SOURCE!C683)), "")&amp;
      SOURCE!D683&amp;", "&amp; IF(SOURCE!$S$2-LEN(SOURCE!D683) &gt;= 0, REPT(" ",SOURCE!$S$2-LEN(SOURCE!D683)), "")&amp;
      SOURCE!E683&amp;", "&amp; IF(SOURCE!$T$2-LEN(SOURCE!E683) &gt;=0, REPT(" ",SOURCE!$T$2-LEN(SOURCE!E683)), "")&amp;
      SOURCE!F683&amp;", "&amp; IF(SOURCE!$U$2-LEN(SOURCE!F683) &gt;= 0, REPT(" ",SOURCE!$U$2-LEN(SOURCE!F683)+2), "")&amp;"("&amp;
      SUBSTITUTE(TEXT(SOURCE!G683,"??0"),"  ","")&amp;" &lt;&lt; TAM_MAX_BITS) |"&amp; IF(SOURCE!$V$2-3 &gt;= 0, REPT(" ",MAX(1,SOURCE!$V$2-5+4+1-1-LEN(  IF(ISTEXT(SOURCE!H683),SOURCE!H683,  SUBSTITUTE(SUBSTITUTE(TEXT(SOURCE!H683,"????0"),"  ","")," ",""))   ))), "")&amp;
       IF(ISTEXT(SOURCE!H683),SOURCE!H683, SUBSTITUTE(SUBSTITUTE(TEXT(SOURCE!H683,"????0"),"  ","")," ",""))   &amp;","&amp; IF(SOURCE!$W$2-3 &gt;= 0, REPT(" ",SOURCE!$W$2-3-5), "")&amp;
      SOURCE!I683&amp;
" | "&amp; IF(SOURCE!$X$2-LEN(SOURCE!I683) &gt;= 0, REPT(" ",SOURCE!$X$2-LEN(SOURCE!I683)), "")&amp;
      SOURCE!J683&amp;      IF(SOURCE!$Y$2-LEN(SOURCE!J683) &gt;= 0, REPT(" ",SOURCE!$Y$2-LEN(SOURCE!J683)), "")&amp;
" | "&amp; IF(SOURCE!$X$2-LEN(SOURCE!I683) &gt;= 0, REPT(" ",SOURCE!$X$2-LEN(SOURCE!I683)), "")&amp;
      SOURCE!K683&amp;      IF(SOURCE!$Y$2-LEN(SOURCE!K683) &gt;= 0, REPT(" ",SOURCE!$Z$2-LEN(SOURCE!K683)), "")&amp;
" | "&amp; SOURCE!L683&amp;      IF(SOURCE!$AB$2-LEN(SOURCE!L683) &gt;= 0, REPT(" ",SOURCE!$AB$2-LEN(SOURCE!L683)), "")&amp;
" | "&amp; SOURCE!M683&amp;      IF(SOURCE!$AC$2-LEN(SOURCE!M683) &gt;= 0, REPT(" ",SOURCE!$AC$2-LEN(SOURCE!M683)), "")&amp;
      "},"&amp;IF(SOURCE!O683&lt;&gt;"",""&amp;SOURCE!O683,"")
 )
)
)</f>
        <v>/*  659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84" spans="1:1">
      <c r="A684" s="133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IF(SOURCE!$R$2-LEN(SOURCE!C684) &gt;= 0, REPT(" ",SOURCE!$R$2-LEN(SOURCE!C684)), "")&amp;
      SOURCE!D684&amp;", "&amp; IF(SOURCE!$S$2-LEN(SOURCE!D684) &gt;= 0, REPT(" ",SOURCE!$S$2-LEN(SOURCE!D684)), "")&amp;
      SOURCE!E684&amp;", "&amp; IF(SOURCE!$T$2-LEN(SOURCE!E684) &gt;=0, REPT(" ",SOURCE!$T$2-LEN(SOURCE!E684)), "")&amp;
      SOURCE!F684&amp;", "&amp; IF(SOURCE!$U$2-LEN(SOURCE!F684) &gt;= 0, REPT(" ",SOURCE!$U$2-LEN(SOURCE!F684)+2), "")&amp;"("&amp;
      SUBSTITUTE(TEXT(SOURCE!G684,"??0"),"  ","")&amp;" &lt;&lt; TAM_MAX_BITS) |"&amp; IF(SOURCE!$V$2-3 &gt;= 0, REPT(" ",MAX(1,SOURCE!$V$2-5+4+1-1-LEN(  IF(ISTEXT(SOURCE!H684),SOURCE!H684,  SUBSTITUTE(SUBSTITUTE(TEXT(SOURCE!H684,"????0"),"  ","")," ",""))   ))), "")&amp;
       IF(ISTEXT(SOURCE!H684),SOURCE!H684, SUBSTITUTE(SUBSTITUTE(TEXT(SOURCE!H684,"????0"),"  ","")," ",""))   &amp;","&amp; IF(SOURCE!$W$2-3 &gt;= 0, REPT(" ",SOURCE!$W$2-3-5), "")&amp;
      SOURCE!I684&amp;
" | "&amp; IF(SOURCE!$X$2-LEN(SOURCE!I684) &gt;= 0, REPT(" ",SOURCE!$X$2-LEN(SOURCE!I684)), "")&amp;
      SOURCE!J684&amp;      IF(SOURCE!$Y$2-LEN(SOURCE!J684) &gt;= 0, REPT(" ",SOURCE!$Y$2-LEN(SOURCE!J684)), "")&amp;
" | "&amp; IF(SOURCE!$X$2-LEN(SOURCE!I684) &gt;= 0, REPT(" ",SOURCE!$X$2-LEN(SOURCE!I684)), "")&amp;
      SOURCE!K684&amp;      IF(SOURCE!$Y$2-LEN(SOURCE!K684) &gt;= 0, REPT(" ",SOURCE!$Z$2-LEN(SOURCE!K684)), "")&amp;
" | "&amp; SOURCE!L684&amp;      IF(SOURCE!$AB$2-LEN(SOURCE!L684) &gt;= 0, REPT(" ",SOURCE!$AB$2-LEN(SOURCE!L684)), "")&amp;
" | "&amp; SOURCE!M684&amp;      IF(SOURCE!$AC$2-LEN(SOURCE!M684) &gt;= 0, REPT(" ",SOURCE!$AC$2-LEN(SOURCE!M684)), "")&amp;
      "},"&amp;IF(SOURCE!O684&lt;&gt;"",""&amp;SOURCE!O684,"")
 )
)
)</f>
        <v>/*  660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85" spans="1:1">
      <c r="A685" s="133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IF(SOURCE!$R$2-LEN(SOURCE!C685) &gt;= 0, REPT(" ",SOURCE!$R$2-LEN(SOURCE!C685)), "")&amp;
      SOURCE!D685&amp;", "&amp; IF(SOURCE!$S$2-LEN(SOURCE!D685) &gt;= 0, REPT(" ",SOURCE!$S$2-LEN(SOURCE!D685)), "")&amp;
      SOURCE!E685&amp;", "&amp; IF(SOURCE!$T$2-LEN(SOURCE!E685) &gt;=0, REPT(" ",SOURCE!$T$2-LEN(SOURCE!E685)), "")&amp;
      SOURCE!F685&amp;", "&amp; IF(SOURCE!$U$2-LEN(SOURCE!F685) &gt;= 0, REPT(" ",SOURCE!$U$2-LEN(SOURCE!F685)+2), "")&amp;"("&amp;
      SUBSTITUTE(TEXT(SOURCE!G685,"??0"),"  ","")&amp;" &lt;&lt; TAM_MAX_BITS) |"&amp; IF(SOURCE!$V$2-3 &gt;= 0, REPT(" ",MAX(1,SOURCE!$V$2-5+4+1-1-LEN(  IF(ISTEXT(SOURCE!H685),SOURCE!H685,  SUBSTITUTE(SUBSTITUTE(TEXT(SOURCE!H685,"????0"),"  ","")," ",""))   ))), "")&amp;
       IF(ISTEXT(SOURCE!H685),SOURCE!H685, SUBSTITUTE(SUBSTITUTE(TEXT(SOURCE!H685,"????0"),"  ","")," ",""))   &amp;","&amp; IF(SOURCE!$W$2-3 &gt;= 0, REPT(" ",SOURCE!$W$2-3-5), "")&amp;
      SOURCE!I685&amp;
" | "&amp; IF(SOURCE!$X$2-LEN(SOURCE!I685) &gt;= 0, REPT(" ",SOURCE!$X$2-LEN(SOURCE!I685)), "")&amp;
      SOURCE!J685&amp;      IF(SOURCE!$Y$2-LEN(SOURCE!J685) &gt;= 0, REPT(" ",SOURCE!$Y$2-LEN(SOURCE!J685)), "")&amp;
" | "&amp; IF(SOURCE!$X$2-LEN(SOURCE!I685) &gt;= 0, REPT(" ",SOURCE!$X$2-LEN(SOURCE!I685)), "")&amp;
      SOURCE!K685&amp;      IF(SOURCE!$Y$2-LEN(SOURCE!K685) &gt;= 0, REPT(" ",SOURCE!$Z$2-LEN(SOURCE!K685)), "")&amp;
" | "&amp; SOURCE!L685&amp;      IF(SOURCE!$AB$2-LEN(SOURCE!L685) &gt;= 0, REPT(" ",SOURCE!$AB$2-LEN(SOURCE!L685)), "")&amp;
" | "&amp; SOURCE!M685&amp;      IF(SOURCE!$AC$2-LEN(SOURCE!M685) &gt;= 0, REPT(" ",SOURCE!$AC$2-LEN(SOURCE!M685)), "")&amp;
      "},"&amp;IF(SOURCE!O685&lt;&gt;"",""&amp;SOURCE!O685,"")
 )
)
)</f>
        <v>/*  661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86" spans="1:1">
      <c r="A686" s="133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IF(SOURCE!$R$2-LEN(SOURCE!C686) &gt;= 0, REPT(" ",SOURCE!$R$2-LEN(SOURCE!C686)), "")&amp;
      SOURCE!D686&amp;", "&amp; IF(SOURCE!$S$2-LEN(SOURCE!D686) &gt;= 0, REPT(" ",SOURCE!$S$2-LEN(SOURCE!D686)), "")&amp;
      SOURCE!E686&amp;", "&amp; IF(SOURCE!$T$2-LEN(SOURCE!E686) &gt;=0, REPT(" ",SOURCE!$T$2-LEN(SOURCE!E686)), "")&amp;
      SOURCE!F686&amp;", "&amp; IF(SOURCE!$U$2-LEN(SOURCE!F686) &gt;= 0, REPT(" ",SOURCE!$U$2-LEN(SOURCE!F686)+2), "")&amp;"("&amp;
      SUBSTITUTE(TEXT(SOURCE!G686,"??0"),"  ","")&amp;" &lt;&lt; TAM_MAX_BITS) |"&amp; IF(SOURCE!$V$2-3 &gt;= 0, REPT(" ",MAX(1,SOURCE!$V$2-5+4+1-1-LEN(  IF(ISTEXT(SOURCE!H686),SOURCE!H686,  SUBSTITUTE(SUBSTITUTE(TEXT(SOURCE!H686,"????0"),"  ","")," ",""))   ))), "")&amp;
       IF(ISTEXT(SOURCE!H686),SOURCE!H686, SUBSTITUTE(SUBSTITUTE(TEXT(SOURCE!H686,"????0"),"  ","")," ",""))   &amp;","&amp; IF(SOURCE!$W$2-3 &gt;= 0, REPT(" ",SOURCE!$W$2-3-5), "")&amp;
      SOURCE!I686&amp;
" | "&amp; IF(SOURCE!$X$2-LEN(SOURCE!I686) &gt;= 0, REPT(" ",SOURCE!$X$2-LEN(SOURCE!I686)), "")&amp;
      SOURCE!J686&amp;      IF(SOURCE!$Y$2-LEN(SOURCE!J686) &gt;= 0, REPT(" ",SOURCE!$Y$2-LEN(SOURCE!J686)), "")&amp;
" | "&amp; IF(SOURCE!$X$2-LEN(SOURCE!I686) &gt;= 0, REPT(" ",SOURCE!$X$2-LEN(SOURCE!I686)), "")&amp;
      SOURCE!K686&amp;      IF(SOURCE!$Y$2-LEN(SOURCE!K686) &gt;= 0, REPT(" ",SOURCE!$Z$2-LEN(SOURCE!K686)), "")&amp;
" | "&amp; SOURCE!L686&amp;      IF(SOURCE!$AB$2-LEN(SOURCE!L686) &gt;= 0, REPT(" ",SOURCE!$AB$2-LEN(SOURCE!L686)), "")&amp;
" | "&amp; SOURCE!M686&amp;      IF(SOURCE!$AC$2-LEN(SOURCE!M686) &gt;= 0, REPT(" ",SOURCE!$AC$2-LEN(SOURCE!M686)), "")&amp;
      "},"&amp;IF(SOURCE!O686&lt;&gt;"",""&amp;SOURCE!O686,"")
 )
)
)</f>
        <v>/*  662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687" spans="1:1">
      <c r="A687" s="133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IF(SOURCE!$R$2-LEN(SOURCE!C687) &gt;= 0, REPT(" ",SOURCE!$R$2-LEN(SOURCE!C687)), "")&amp;
      SOURCE!D687&amp;", "&amp; IF(SOURCE!$S$2-LEN(SOURCE!D687) &gt;= 0, REPT(" ",SOURCE!$S$2-LEN(SOURCE!D687)), "")&amp;
      SOURCE!E687&amp;", "&amp; IF(SOURCE!$T$2-LEN(SOURCE!E687) &gt;=0, REPT(" ",SOURCE!$T$2-LEN(SOURCE!E687)), "")&amp;
      SOURCE!F687&amp;", "&amp; IF(SOURCE!$U$2-LEN(SOURCE!F687) &gt;= 0, REPT(" ",SOURCE!$U$2-LEN(SOURCE!F687)+2), "")&amp;"("&amp;
      SUBSTITUTE(TEXT(SOURCE!G687,"??0"),"  ","")&amp;" &lt;&lt; TAM_MAX_BITS) |"&amp; IF(SOURCE!$V$2-3 &gt;= 0, REPT(" ",MAX(1,SOURCE!$V$2-5+4+1-1-LEN(  IF(ISTEXT(SOURCE!H687),SOURCE!H687,  SUBSTITUTE(SUBSTITUTE(TEXT(SOURCE!H687,"????0"),"  ","")," ",""))   ))), "")&amp;
       IF(ISTEXT(SOURCE!H687),SOURCE!H687, SUBSTITUTE(SUBSTITUTE(TEXT(SOURCE!H687,"????0"),"  ","")," ",""))   &amp;","&amp; IF(SOURCE!$W$2-3 &gt;= 0, REPT(" ",SOURCE!$W$2-3-5), "")&amp;
      SOURCE!I687&amp;
" | "&amp; IF(SOURCE!$X$2-LEN(SOURCE!I687) &gt;= 0, REPT(" ",SOURCE!$X$2-LEN(SOURCE!I687)), "")&amp;
      SOURCE!J687&amp;      IF(SOURCE!$Y$2-LEN(SOURCE!J687) &gt;= 0, REPT(" ",SOURCE!$Y$2-LEN(SOURCE!J687)), "")&amp;
" | "&amp; IF(SOURCE!$X$2-LEN(SOURCE!I687) &gt;= 0, REPT(" ",SOURCE!$X$2-LEN(SOURCE!I687)), "")&amp;
      SOURCE!K687&amp;      IF(SOURCE!$Y$2-LEN(SOURCE!K687) &gt;= 0, REPT(" ",SOURCE!$Z$2-LEN(SOURCE!K687)), "")&amp;
" | "&amp; SOURCE!L687&amp;      IF(SOURCE!$AB$2-LEN(SOURCE!L687) &gt;= 0, REPT(" ",SOURCE!$AB$2-LEN(SOURCE!L687)), "")&amp;
" | "&amp; SOURCE!M687&amp;      IF(SOURCE!$AC$2-LEN(SOURCE!M687) &gt;= 0, REPT(" ",SOURCE!$AC$2-LEN(SOURCE!M687)), "")&amp;
      "},"&amp;IF(SOURCE!O687&lt;&gt;"",""&amp;SOURCE!O687,"")
 )
)
)</f>
        <v>/*  663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688" spans="1:1">
      <c r="A688" s="133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IF(SOURCE!$R$2-LEN(SOURCE!C688) &gt;= 0, REPT(" ",SOURCE!$R$2-LEN(SOURCE!C688)), "")&amp;
      SOURCE!D688&amp;", "&amp; IF(SOURCE!$S$2-LEN(SOURCE!D688) &gt;= 0, REPT(" ",SOURCE!$S$2-LEN(SOURCE!D688)), "")&amp;
      SOURCE!E688&amp;", "&amp; IF(SOURCE!$T$2-LEN(SOURCE!E688) &gt;=0, REPT(" ",SOURCE!$T$2-LEN(SOURCE!E688)), "")&amp;
      SOURCE!F688&amp;", "&amp; IF(SOURCE!$U$2-LEN(SOURCE!F688) &gt;= 0, REPT(" ",SOURCE!$U$2-LEN(SOURCE!F688)+2), "")&amp;"("&amp;
      SUBSTITUTE(TEXT(SOURCE!G688,"??0"),"  ","")&amp;" &lt;&lt; TAM_MAX_BITS) |"&amp; IF(SOURCE!$V$2-3 &gt;= 0, REPT(" ",MAX(1,SOURCE!$V$2-5+4+1-1-LEN(  IF(ISTEXT(SOURCE!H688),SOURCE!H688,  SUBSTITUTE(SUBSTITUTE(TEXT(SOURCE!H688,"????0"),"  ","")," ",""))   ))), "")&amp;
       IF(ISTEXT(SOURCE!H688),SOURCE!H688, SUBSTITUTE(SUBSTITUTE(TEXT(SOURCE!H688,"????0"),"  ","")," ",""))   &amp;","&amp; IF(SOURCE!$W$2-3 &gt;= 0, REPT(" ",SOURCE!$W$2-3-5), "")&amp;
      SOURCE!I688&amp;
" | "&amp; IF(SOURCE!$X$2-LEN(SOURCE!I688) &gt;= 0, REPT(" ",SOURCE!$X$2-LEN(SOURCE!I688)), "")&amp;
      SOURCE!J688&amp;      IF(SOURCE!$Y$2-LEN(SOURCE!J688) &gt;= 0, REPT(" ",SOURCE!$Y$2-LEN(SOURCE!J688)), "")&amp;
" | "&amp; IF(SOURCE!$X$2-LEN(SOURCE!I688) &gt;= 0, REPT(" ",SOURCE!$X$2-LEN(SOURCE!I688)), "")&amp;
      SOURCE!K688&amp;      IF(SOURCE!$Y$2-LEN(SOURCE!K688) &gt;= 0, REPT(" ",SOURCE!$Z$2-LEN(SOURCE!K688)), "")&amp;
" | "&amp; SOURCE!L688&amp;      IF(SOURCE!$AB$2-LEN(SOURCE!L688) &gt;= 0, REPT(" ",SOURCE!$AB$2-LEN(SOURCE!L688)), "")&amp;
" | "&amp; SOURCE!M688&amp;      IF(SOURCE!$AC$2-LEN(SOURCE!M688) &gt;= 0, REPT(" ",SOURCE!$AC$2-LEN(SOURCE!M688)), "")&amp;
      "},"&amp;IF(SOURCE!O688&lt;&gt;"",""&amp;SOURCE!O688,"")
 )
)
)</f>
        <v>/*  664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689" spans="1:1">
      <c r="A689" s="133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IF(SOURCE!$R$2-LEN(SOURCE!C689) &gt;= 0, REPT(" ",SOURCE!$R$2-LEN(SOURCE!C689)), "")&amp;
      SOURCE!D689&amp;", "&amp; IF(SOURCE!$S$2-LEN(SOURCE!D689) &gt;= 0, REPT(" ",SOURCE!$S$2-LEN(SOURCE!D689)), "")&amp;
      SOURCE!E689&amp;", "&amp; IF(SOURCE!$T$2-LEN(SOURCE!E689) &gt;=0, REPT(" ",SOURCE!$T$2-LEN(SOURCE!E689)), "")&amp;
      SOURCE!F689&amp;", "&amp; IF(SOURCE!$U$2-LEN(SOURCE!F689) &gt;= 0, REPT(" ",SOURCE!$U$2-LEN(SOURCE!F689)+2), "")&amp;"("&amp;
      SUBSTITUTE(TEXT(SOURCE!G689,"??0"),"  ","")&amp;" &lt;&lt; TAM_MAX_BITS) |"&amp; IF(SOURCE!$V$2-3 &gt;= 0, REPT(" ",MAX(1,SOURCE!$V$2-5+4+1-1-LEN(  IF(ISTEXT(SOURCE!H689),SOURCE!H689,  SUBSTITUTE(SUBSTITUTE(TEXT(SOURCE!H689,"????0"),"  ","")," ",""))   ))), "")&amp;
       IF(ISTEXT(SOURCE!H689),SOURCE!H689, SUBSTITUTE(SUBSTITUTE(TEXT(SOURCE!H689,"????0"),"  ","")," ",""))   &amp;","&amp; IF(SOURCE!$W$2-3 &gt;= 0, REPT(" ",SOURCE!$W$2-3-5), "")&amp;
      SOURCE!I689&amp;
" | "&amp; IF(SOURCE!$X$2-LEN(SOURCE!I689) &gt;= 0, REPT(" ",SOURCE!$X$2-LEN(SOURCE!I689)), "")&amp;
      SOURCE!J689&amp;      IF(SOURCE!$Y$2-LEN(SOURCE!J689) &gt;= 0, REPT(" ",SOURCE!$Y$2-LEN(SOURCE!J689)), "")&amp;
" | "&amp; IF(SOURCE!$X$2-LEN(SOURCE!I689) &gt;= 0, REPT(" ",SOURCE!$X$2-LEN(SOURCE!I689)), "")&amp;
      SOURCE!K689&amp;      IF(SOURCE!$Y$2-LEN(SOURCE!K689) &gt;= 0, REPT(" ",SOURCE!$Z$2-LEN(SOURCE!K689)), "")&amp;
" | "&amp; SOURCE!L689&amp;      IF(SOURCE!$AB$2-LEN(SOURCE!L689) &gt;= 0, REPT(" ",SOURCE!$AB$2-LEN(SOURCE!L689)), "")&amp;
" | "&amp; SOURCE!M689&amp;      IF(SOURCE!$AC$2-LEN(SOURCE!M689) &gt;= 0, REPT(" ",SOURCE!$AC$2-LEN(SOURCE!M689)), "")&amp;
      "},"&amp;IF(SOURCE!O689&lt;&gt;"",""&amp;SOURCE!O689,"")
 )
)
)</f>
        <v>/*  665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690" spans="1:1">
      <c r="A690" s="133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IF(SOURCE!$R$2-LEN(SOURCE!C690) &gt;= 0, REPT(" ",SOURCE!$R$2-LEN(SOURCE!C690)), "")&amp;
      SOURCE!D690&amp;", "&amp; IF(SOURCE!$S$2-LEN(SOURCE!D690) &gt;= 0, REPT(" ",SOURCE!$S$2-LEN(SOURCE!D690)), "")&amp;
      SOURCE!E690&amp;", "&amp; IF(SOURCE!$T$2-LEN(SOURCE!E690) &gt;=0, REPT(" ",SOURCE!$T$2-LEN(SOURCE!E690)), "")&amp;
      SOURCE!F690&amp;", "&amp; IF(SOURCE!$U$2-LEN(SOURCE!F690) &gt;= 0, REPT(" ",SOURCE!$U$2-LEN(SOURCE!F690)+2), "")&amp;"("&amp;
      SUBSTITUTE(TEXT(SOURCE!G690,"??0"),"  ","")&amp;" &lt;&lt; TAM_MAX_BITS) |"&amp; IF(SOURCE!$V$2-3 &gt;= 0, REPT(" ",MAX(1,SOURCE!$V$2-5+4+1-1-LEN(  IF(ISTEXT(SOURCE!H690),SOURCE!H690,  SUBSTITUTE(SUBSTITUTE(TEXT(SOURCE!H690,"????0"),"  ","")," ",""))   ))), "")&amp;
       IF(ISTEXT(SOURCE!H690),SOURCE!H690, SUBSTITUTE(SUBSTITUTE(TEXT(SOURCE!H690,"????0"),"  ","")," ",""))   &amp;","&amp; IF(SOURCE!$W$2-3 &gt;= 0, REPT(" ",SOURCE!$W$2-3-5), "")&amp;
      SOURCE!I690&amp;
" | "&amp; IF(SOURCE!$X$2-LEN(SOURCE!I690) &gt;= 0, REPT(" ",SOURCE!$X$2-LEN(SOURCE!I690)), "")&amp;
      SOURCE!J690&amp;      IF(SOURCE!$Y$2-LEN(SOURCE!J690) &gt;= 0, REPT(" ",SOURCE!$Y$2-LEN(SOURCE!J690)), "")&amp;
" | "&amp; IF(SOURCE!$X$2-LEN(SOURCE!I690) &gt;= 0, REPT(" ",SOURCE!$X$2-LEN(SOURCE!I690)), "")&amp;
      SOURCE!K690&amp;      IF(SOURCE!$Y$2-LEN(SOURCE!K690) &gt;= 0, REPT(" ",SOURCE!$Z$2-LEN(SOURCE!K690)), "")&amp;
" | "&amp; SOURCE!L690&amp;      IF(SOURCE!$AB$2-LEN(SOURCE!L690) &gt;= 0, REPT(" ",SOURCE!$AB$2-LEN(SOURCE!L690)), "")&amp;
" | "&amp; SOURCE!M690&amp;      IF(SOURCE!$AC$2-LEN(SOURCE!M690) &gt;= 0, REPT(" ",SOURCE!$AC$2-LEN(SOURCE!M690)), "")&amp;
      "},"&amp;IF(SOURCE!O690&lt;&gt;"",""&amp;SOURCE!O690,"")
 )
)
)</f>
        <v>/*  666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691" spans="1:1">
      <c r="A691" s="133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IF(SOURCE!$R$2-LEN(SOURCE!C691) &gt;= 0, REPT(" ",SOURCE!$R$2-LEN(SOURCE!C691)), "")&amp;
      SOURCE!D691&amp;", "&amp; IF(SOURCE!$S$2-LEN(SOURCE!D691) &gt;= 0, REPT(" ",SOURCE!$S$2-LEN(SOURCE!D691)), "")&amp;
      SOURCE!E691&amp;", "&amp; IF(SOURCE!$T$2-LEN(SOURCE!E691) &gt;=0, REPT(" ",SOURCE!$T$2-LEN(SOURCE!E691)), "")&amp;
      SOURCE!F691&amp;", "&amp; IF(SOURCE!$U$2-LEN(SOURCE!F691) &gt;= 0, REPT(" ",SOURCE!$U$2-LEN(SOURCE!F691)+2), "")&amp;"("&amp;
      SUBSTITUTE(TEXT(SOURCE!G691,"??0"),"  ","")&amp;" &lt;&lt; TAM_MAX_BITS) |"&amp; IF(SOURCE!$V$2-3 &gt;= 0, REPT(" ",MAX(1,SOURCE!$V$2-5+4+1-1-LEN(  IF(ISTEXT(SOURCE!H691),SOURCE!H691,  SUBSTITUTE(SUBSTITUTE(TEXT(SOURCE!H691,"????0"),"  ","")," ",""))   ))), "")&amp;
       IF(ISTEXT(SOURCE!H691),SOURCE!H691, SUBSTITUTE(SUBSTITUTE(TEXT(SOURCE!H691,"????0"),"  ","")," ",""))   &amp;","&amp; IF(SOURCE!$W$2-3 &gt;= 0, REPT(" ",SOURCE!$W$2-3-5), "")&amp;
      SOURCE!I691&amp;
" | "&amp; IF(SOURCE!$X$2-LEN(SOURCE!I691) &gt;= 0, REPT(" ",SOURCE!$X$2-LEN(SOURCE!I691)), "")&amp;
      SOURCE!J691&amp;      IF(SOURCE!$Y$2-LEN(SOURCE!J691) &gt;= 0, REPT(" ",SOURCE!$Y$2-LEN(SOURCE!J691)), "")&amp;
" | "&amp; IF(SOURCE!$X$2-LEN(SOURCE!I691) &gt;= 0, REPT(" ",SOURCE!$X$2-LEN(SOURCE!I691)), "")&amp;
      SOURCE!K691&amp;      IF(SOURCE!$Y$2-LEN(SOURCE!K691) &gt;= 0, REPT(" ",SOURCE!$Z$2-LEN(SOURCE!K691)), "")&amp;
" | "&amp; SOURCE!L691&amp;      IF(SOURCE!$AB$2-LEN(SOURCE!L691) &gt;= 0, REPT(" ",SOURCE!$AB$2-LEN(SOURCE!L691)), "")&amp;
" | "&amp; SOURCE!M691&amp;      IF(SOURCE!$AC$2-LEN(SOURCE!M691) &gt;= 0, REPT(" ",SOURCE!$AC$2-LEN(SOURCE!M691)), "")&amp;
      "},"&amp;IF(SOURCE!O691&lt;&gt;"",""&amp;SOURCE!O691,"")
 )
)
)</f>
        <v>/*  667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692" spans="1:1">
      <c r="A692" s="133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IF(SOURCE!$R$2-LEN(SOURCE!C692) &gt;= 0, REPT(" ",SOURCE!$R$2-LEN(SOURCE!C692)), "")&amp;
      SOURCE!D692&amp;", "&amp; IF(SOURCE!$S$2-LEN(SOURCE!D692) &gt;= 0, REPT(" ",SOURCE!$S$2-LEN(SOURCE!D692)), "")&amp;
      SOURCE!E692&amp;", "&amp; IF(SOURCE!$T$2-LEN(SOURCE!E692) &gt;=0, REPT(" ",SOURCE!$T$2-LEN(SOURCE!E692)), "")&amp;
      SOURCE!F692&amp;", "&amp; IF(SOURCE!$U$2-LEN(SOURCE!F692) &gt;= 0, REPT(" ",SOURCE!$U$2-LEN(SOURCE!F692)+2), "")&amp;"("&amp;
      SUBSTITUTE(TEXT(SOURCE!G692,"??0"),"  ","")&amp;" &lt;&lt; TAM_MAX_BITS) |"&amp; IF(SOURCE!$V$2-3 &gt;= 0, REPT(" ",MAX(1,SOURCE!$V$2-5+4+1-1-LEN(  IF(ISTEXT(SOURCE!H692),SOURCE!H692,  SUBSTITUTE(SUBSTITUTE(TEXT(SOURCE!H692,"????0"),"  ","")," ",""))   ))), "")&amp;
       IF(ISTEXT(SOURCE!H692),SOURCE!H692, SUBSTITUTE(SUBSTITUTE(TEXT(SOURCE!H692,"????0"),"  ","")," ",""))   &amp;","&amp; IF(SOURCE!$W$2-3 &gt;= 0, REPT(" ",SOURCE!$W$2-3-5), "")&amp;
      SOURCE!I692&amp;
" | "&amp; IF(SOURCE!$X$2-LEN(SOURCE!I692) &gt;= 0, REPT(" ",SOURCE!$X$2-LEN(SOURCE!I692)), "")&amp;
      SOURCE!J692&amp;      IF(SOURCE!$Y$2-LEN(SOURCE!J692) &gt;= 0, REPT(" ",SOURCE!$Y$2-LEN(SOURCE!J692)), "")&amp;
" | "&amp; IF(SOURCE!$X$2-LEN(SOURCE!I692) &gt;= 0, REPT(" ",SOURCE!$X$2-LEN(SOURCE!I692)), "")&amp;
      SOURCE!K692&amp;      IF(SOURCE!$Y$2-LEN(SOURCE!K692) &gt;= 0, REPT(" ",SOURCE!$Z$2-LEN(SOURCE!K692)), "")&amp;
" | "&amp; SOURCE!L692&amp;      IF(SOURCE!$AB$2-LEN(SOURCE!L692) &gt;= 0, REPT(" ",SOURCE!$AB$2-LEN(SOURCE!L692)), "")&amp;
" | "&amp; SOURCE!M692&amp;      IF(SOURCE!$AC$2-LEN(SOURCE!M692) &gt;= 0, REPT(" ",SOURCE!$AC$2-LEN(SOURCE!M692)), "")&amp;
      "},"&amp;IF(SOURCE!O692&lt;&gt;"",""&amp;SOURCE!O692,"")
 )
)
)</f>
        <v>/*  668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693" spans="1:1">
      <c r="A693" s="133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IF(SOURCE!$R$2-LEN(SOURCE!C693) &gt;= 0, REPT(" ",SOURCE!$R$2-LEN(SOURCE!C693)), "")&amp;
      SOURCE!D693&amp;", "&amp; IF(SOURCE!$S$2-LEN(SOURCE!D693) &gt;= 0, REPT(" ",SOURCE!$S$2-LEN(SOURCE!D693)), "")&amp;
      SOURCE!E693&amp;", "&amp; IF(SOURCE!$T$2-LEN(SOURCE!E693) &gt;=0, REPT(" ",SOURCE!$T$2-LEN(SOURCE!E693)), "")&amp;
      SOURCE!F693&amp;", "&amp; IF(SOURCE!$U$2-LEN(SOURCE!F693) &gt;= 0, REPT(" ",SOURCE!$U$2-LEN(SOURCE!F693)+2), "")&amp;"("&amp;
      SUBSTITUTE(TEXT(SOURCE!G693,"??0"),"  ","")&amp;" &lt;&lt; TAM_MAX_BITS) |"&amp; IF(SOURCE!$V$2-3 &gt;= 0, REPT(" ",MAX(1,SOURCE!$V$2-5+4+1-1-LEN(  IF(ISTEXT(SOURCE!H693),SOURCE!H693,  SUBSTITUTE(SUBSTITUTE(TEXT(SOURCE!H693,"????0"),"  ","")," ",""))   ))), "")&amp;
       IF(ISTEXT(SOURCE!H693),SOURCE!H693, SUBSTITUTE(SUBSTITUTE(TEXT(SOURCE!H693,"????0"),"  ","")," ",""))   &amp;","&amp; IF(SOURCE!$W$2-3 &gt;= 0, REPT(" ",SOURCE!$W$2-3-5), "")&amp;
      SOURCE!I693&amp;
" | "&amp; IF(SOURCE!$X$2-LEN(SOURCE!I693) &gt;= 0, REPT(" ",SOURCE!$X$2-LEN(SOURCE!I693)), "")&amp;
      SOURCE!J693&amp;      IF(SOURCE!$Y$2-LEN(SOURCE!J693) &gt;= 0, REPT(" ",SOURCE!$Y$2-LEN(SOURCE!J693)), "")&amp;
" | "&amp; IF(SOURCE!$X$2-LEN(SOURCE!I693) &gt;= 0, REPT(" ",SOURCE!$X$2-LEN(SOURCE!I693)), "")&amp;
      SOURCE!K693&amp;      IF(SOURCE!$Y$2-LEN(SOURCE!K693) &gt;= 0, REPT(" ",SOURCE!$Z$2-LEN(SOURCE!K693)), "")&amp;
" | "&amp; SOURCE!L693&amp;      IF(SOURCE!$AB$2-LEN(SOURCE!L693) &gt;= 0, REPT(" ",SOURCE!$AB$2-LEN(SOURCE!L693)), "")&amp;
" | "&amp; SOURCE!M693&amp;      IF(SOURCE!$AC$2-LEN(SOURCE!M693) &gt;= 0, REPT(" ",SOURCE!$AC$2-LEN(SOURCE!M693)), "")&amp;
      "},"&amp;IF(SOURCE!O693&lt;&gt;"",""&amp;SOURCE!O693,"")
 )
)
)</f>
        <v>/*  669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694" spans="1:1">
      <c r="A694" s="133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IF(SOURCE!$R$2-LEN(SOURCE!C694) &gt;= 0, REPT(" ",SOURCE!$R$2-LEN(SOURCE!C694)), "")&amp;
      SOURCE!D694&amp;", "&amp; IF(SOURCE!$S$2-LEN(SOURCE!D694) &gt;= 0, REPT(" ",SOURCE!$S$2-LEN(SOURCE!D694)), "")&amp;
      SOURCE!E694&amp;", "&amp; IF(SOURCE!$T$2-LEN(SOURCE!E694) &gt;=0, REPT(" ",SOURCE!$T$2-LEN(SOURCE!E694)), "")&amp;
      SOURCE!F694&amp;", "&amp; IF(SOURCE!$U$2-LEN(SOURCE!F694) &gt;= 0, REPT(" ",SOURCE!$U$2-LEN(SOURCE!F694)+2), "")&amp;"("&amp;
      SUBSTITUTE(TEXT(SOURCE!G694,"??0"),"  ","")&amp;" &lt;&lt; TAM_MAX_BITS) |"&amp; IF(SOURCE!$V$2-3 &gt;= 0, REPT(" ",MAX(1,SOURCE!$V$2-5+4+1-1-LEN(  IF(ISTEXT(SOURCE!H694),SOURCE!H694,  SUBSTITUTE(SUBSTITUTE(TEXT(SOURCE!H694,"????0"),"  ","")," ",""))   ))), "")&amp;
       IF(ISTEXT(SOURCE!H694),SOURCE!H694, SUBSTITUTE(SUBSTITUTE(TEXT(SOURCE!H694,"????0"),"  ","")," ",""))   &amp;","&amp; IF(SOURCE!$W$2-3 &gt;= 0, REPT(" ",SOURCE!$W$2-3-5), "")&amp;
      SOURCE!I694&amp;
" | "&amp; IF(SOURCE!$X$2-LEN(SOURCE!I694) &gt;= 0, REPT(" ",SOURCE!$X$2-LEN(SOURCE!I694)), "")&amp;
      SOURCE!J694&amp;      IF(SOURCE!$Y$2-LEN(SOURCE!J694) &gt;= 0, REPT(" ",SOURCE!$Y$2-LEN(SOURCE!J694)), "")&amp;
" | "&amp; IF(SOURCE!$X$2-LEN(SOURCE!I694) &gt;= 0, REPT(" ",SOURCE!$X$2-LEN(SOURCE!I694)), "")&amp;
      SOURCE!K694&amp;      IF(SOURCE!$Y$2-LEN(SOURCE!K694) &gt;= 0, REPT(" ",SOURCE!$Z$2-LEN(SOURCE!K694)), "")&amp;
" | "&amp; SOURCE!L694&amp;      IF(SOURCE!$AB$2-LEN(SOURCE!L694) &gt;= 0, REPT(" ",SOURCE!$AB$2-LEN(SOURCE!L694)), "")&amp;
" | "&amp; SOURCE!M694&amp;      IF(SOURCE!$AC$2-LEN(SOURCE!M694) &gt;= 0, REPT(" ",SOURCE!$AC$2-LEN(SOURCE!M694)), "")&amp;
      "},"&amp;IF(SOURCE!O694&lt;&gt;"",""&amp;SOURCE!O694,"")
 )
)
)</f>
        <v>/*  670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695" spans="1:1">
      <c r="A695" s="133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IF(SOURCE!$R$2-LEN(SOURCE!C695) &gt;= 0, REPT(" ",SOURCE!$R$2-LEN(SOURCE!C695)), "")&amp;
      SOURCE!D695&amp;", "&amp; IF(SOURCE!$S$2-LEN(SOURCE!D695) &gt;= 0, REPT(" ",SOURCE!$S$2-LEN(SOURCE!D695)), "")&amp;
      SOURCE!E695&amp;", "&amp; IF(SOURCE!$T$2-LEN(SOURCE!E695) &gt;=0, REPT(" ",SOURCE!$T$2-LEN(SOURCE!E695)), "")&amp;
      SOURCE!F695&amp;", "&amp; IF(SOURCE!$U$2-LEN(SOURCE!F695) &gt;= 0, REPT(" ",SOURCE!$U$2-LEN(SOURCE!F695)+2), "")&amp;"("&amp;
      SUBSTITUTE(TEXT(SOURCE!G695,"??0"),"  ","")&amp;" &lt;&lt; TAM_MAX_BITS) |"&amp; IF(SOURCE!$V$2-3 &gt;= 0, REPT(" ",MAX(1,SOURCE!$V$2-5+4+1-1-LEN(  IF(ISTEXT(SOURCE!H695),SOURCE!H695,  SUBSTITUTE(SUBSTITUTE(TEXT(SOURCE!H695,"????0"),"  ","")," ",""))   ))), "")&amp;
       IF(ISTEXT(SOURCE!H695),SOURCE!H695, SUBSTITUTE(SUBSTITUTE(TEXT(SOURCE!H695,"????0"),"  ","")," ",""))   &amp;","&amp; IF(SOURCE!$W$2-3 &gt;= 0, REPT(" ",SOURCE!$W$2-3-5), "")&amp;
      SOURCE!I695&amp;
" | "&amp; IF(SOURCE!$X$2-LEN(SOURCE!I695) &gt;= 0, REPT(" ",SOURCE!$X$2-LEN(SOURCE!I695)), "")&amp;
      SOURCE!J695&amp;      IF(SOURCE!$Y$2-LEN(SOURCE!J695) &gt;= 0, REPT(" ",SOURCE!$Y$2-LEN(SOURCE!J695)), "")&amp;
" | "&amp; IF(SOURCE!$X$2-LEN(SOURCE!I695) &gt;= 0, REPT(" ",SOURCE!$X$2-LEN(SOURCE!I695)), "")&amp;
      SOURCE!K695&amp;      IF(SOURCE!$Y$2-LEN(SOURCE!K695) &gt;= 0, REPT(" ",SOURCE!$Z$2-LEN(SOURCE!K695)), "")&amp;
" | "&amp; SOURCE!L695&amp;      IF(SOURCE!$AB$2-LEN(SOURCE!L695) &gt;= 0, REPT(" ",SOURCE!$AB$2-LEN(SOURCE!L695)), "")&amp;
" | "&amp; SOURCE!M695&amp;      IF(SOURCE!$AC$2-LEN(SOURCE!M695) &gt;= 0, REPT(" ",SOURCE!$AC$2-LEN(SOURCE!M695)), "")&amp;
      "},"&amp;IF(SOURCE!O695&lt;&gt;"",""&amp;SOURCE!O695,"")
 )
)
)</f>
        <v>/*  671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696" spans="1:1">
      <c r="A696" s="133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IF(SOURCE!$R$2-LEN(SOURCE!C696) &gt;= 0, REPT(" ",SOURCE!$R$2-LEN(SOURCE!C696)), "")&amp;
      SOURCE!D696&amp;", "&amp; IF(SOURCE!$S$2-LEN(SOURCE!D696) &gt;= 0, REPT(" ",SOURCE!$S$2-LEN(SOURCE!D696)), "")&amp;
      SOURCE!E696&amp;", "&amp; IF(SOURCE!$T$2-LEN(SOURCE!E696) &gt;=0, REPT(" ",SOURCE!$T$2-LEN(SOURCE!E696)), "")&amp;
      SOURCE!F696&amp;", "&amp; IF(SOURCE!$U$2-LEN(SOURCE!F696) &gt;= 0, REPT(" ",SOURCE!$U$2-LEN(SOURCE!F696)+2), "")&amp;"("&amp;
      SUBSTITUTE(TEXT(SOURCE!G696,"??0"),"  ","")&amp;" &lt;&lt; TAM_MAX_BITS) |"&amp; IF(SOURCE!$V$2-3 &gt;= 0, REPT(" ",MAX(1,SOURCE!$V$2-5+4+1-1-LEN(  IF(ISTEXT(SOURCE!H696),SOURCE!H696,  SUBSTITUTE(SUBSTITUTE(TEXT(SOURCE!H696,"????0"),"  ","")," ",""))   ))), "")&amp;
       IF(ISTEXT(SOURCE!H696),SOURCE!H696, SUBSTITUTE(SUBSTITUTE(TEXT(SOURCE!H696,"????0"),"  ","")," ",""))   &amp;","&amp; IF(SOURCE!$W$2-3 &gt;= 0, REPT(" ",SOURCE!$W$2-3-5), "")&amp;
      SOURCE!I696&amp;
" | "&amp; IF(SOURCE!$X$2-LEN(SOURCE!I696) &gt;= 0, REPT(" ",SOURCE!$X$2-LEN(SOURCE!I696)), "")&amp;
      SOURCE!J696&amp;      IF(SOURCE!$Y$2-LEN(SOURCE!J696) &gt;= 0, REPT(" ",SOURCE!$Y$2-LEN(SOURCE!J696)), "")&amp;
" | "&amp; IF(SOURCE!$X$2-LEN(SOURCE!I696) &gt;= 0, REPT(" ",SOURCE!$X$2-LEN(SOURCE!I696)), "")&amp;
      SOURCE!K696&amp;      IF(SOURCE!$Y$2-LEN(SOURCE!K696) &gt;= 0, REPT(" ",SOURCE!$Z$2-LEN(SOURCE!K696)), "")&amp;
" | "&amp; SOURCE!L696&amp;      IF(SOURCE!$AB$2-LEN(SOURCE!L696) &gt;= 0, REPT(" ",SOURCE!$AB$2-LEN(SOURCE!L696)), "")&amp;
" | "&amp; SOURCE!M696&amp;      IF(SOURCE!$AC$2-LEN(SOURCE!M696) &gt;= 0, REPT(" ",SOURCE!$AC$2-LEN(SOURCE!M696)), "")&amp;
      "},"&amp;IF(SOURCE!O696&lt;&gt;"",""&amp;SOURCE!O696,"")
 )
)
)</f>
        <v>/*  672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697" spans="1:1">
      <c r="A697" s="133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IF(SOURCE!$R$2-LEN(SOURCE!C697) &gt;= 0, REPT(" ",SOURCE!$R$2-LEN(SOURCE!C697)), "")&amp;
      SOURCE!D697&amp;", "&amp; IF(SOURCE!$S$2-LEN(SOURCE!D697) &gt;= 0, REPT(" ",SOURCE!$S$2-LEN(SOURCE!D697)), "")&amp;
      SOURCE!E697&amp;", "&amp; IF(SOURCE!$T$2-LEN(SOURCE!E697) &gt;=0, REPT(" ",SOURCE!$T$2-LEN(SOURCE!E697)), "")&amp;
      SOURCE!F697&amp;", "&amp; IF(SOURCE!$U$2-LEN(SOURCE!F697) &gt;= 0, REPT(" ",SOURCE!$U$2-LEN(SOURCE!F697)+2), "")&amp;"("&amp;
      SUBSTITUTE(TEXT(SOURCE!G697,"??0"),"  ","")&amp;" &lt;&lt; TAM_MAX_BITS) |"&amp; IF(SOURCE!$V$2-3 &gt;= 0, REPT(" ",MAX(1,SOURCE!$V$2-5+4+1-1-LEN(  IF(ISTEXT(SOURCE!H697),SOURCE!H697,  SUBSTITUTE(SUBSTITUTE(TEXT(SOURCE!H697,"????0"),"  ","")," ",""))   ))), "")&amp;
       IF(ISTEXT(SOURCE!H697),SOURCE!H697, SUBSTITUTE(SUBSTITUTE(TEXT(SOURCE!H697,"????0"),"  ","")," ",""))   &amp;","&amp; IF(SOURCE!$W$2-3 &gt;= 0, REPT(" ",SOURCE!$W$2-3-5), "")&amp;
      SOURCE!I697&amp;
" | "&amp; IF(SOURCE!$X$2-LEN(SOURCE!I697) &gt;= 0, REPT(" ",SOURCE!$X$2-LEN(SOURCE!I697)), "")&amp;
      SOURCE!J697&amp;      IF(SOURCE!$Y$2-LEN(SOURCE!J697) &gt;= 0, REPT(" ",SOURCE!$Y$2-LEN(SOURCE!J697)), "")&amp;
" | "&amp; IF(SOURCE!$X$2-LEN(SOURCE!I697) &gt;= 0, REPT(" ",SOURCE!$X$2-LEN(SOURCE!I697)), "")&amp;
      SOURCE!K697&amp;      IF(SOURCE!$Y$2-LEN(SOURCE!K697) &gt;= 0, REPT(" ",SOURCE!$Z$2-LEN(SOURCE!K697)), "")&amp;
" | "&amp; SOURCE!L697&amp;      IF(SOURCE!$AB$2-LEN(SOURCE!L697) &gt;= 0, REPT(" ",SOURCE!$AB$2-LEN(SOURCE!L697)), "")&amp;
" | "&amp; SOURCE!M697&amp;      IF(SOURCE!$AC$2-LEN(SOURCE!M697) &gt;= 0, REPT(" ",SOURCE!$AC$2-LEN(SOURCE!M697)), "")&amp;
      "},"&amp;IF(SOURCE!O697&lt;&gt;"",""&amp;SOURCE!O697,"")
 )
)
)</f>
        <v>/*  673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698" spans="1:1">
      <c r="A698" s="133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IF(SOURCE!$R$2-LEN(SOURCE!C698) &gt;= 0, REPT(" ",SOURCE!$R$2-LEN(SOURCE!C698)), "")&amp;
      SOURCE!D698&amp;", "&amp; IF(SOURCE!$S$2-LEN(SOURCE!D698) &gt;= 0, REPT(" ",SOURCE!$S$2-LEN(SOURCE!D698)), "")&amp;
      SOURCE!E698&amp;", "&amp; IF(SOURCE!$T$2-LEN(SOURCE!E698) &gt;=0, REPT(" ",SOURCE!$T$2-LEN(SOURCE!E698)), "")&amp;
      SOURCE!F698&amp;", "&amp; IF(SOURCE!$U$2-LEN(SOURCE!F698) &gt;= 0, REPT(" ",SOURCE!$U$2-LEN(SOURCE!F698)+2), "")&amp;"("&amp;
      SUBSTITUTE(TEXT(SOURCE!G698,"??0"),"  ","")&amp;" &lt;&lt; TAM_MAX_BITS) |"&amp; IF(SOURCE!$V$2-3 &gt;= 0, REPT(" ",MAX(1,SOURCE!$V$2-5+4+1-1-LEN(  IF(ISTEXT(SOURCE!H698),SOURCE!H698,  SUBSTITUTE(SUBSTITUTE(TEXT(SOURCE!H698,"????0"),"  ","")," ",""))   ))), "")&amp;
       IF(ISTEXT(SOURCE!H698),SOURCE!H698, SUBSTITUTE(SUBSTITUTE(TEXT(SOURCE!H698,"????0"),"  ","")," ",""))   &amp;","&amp; IF(SOURCE!$W$2-3 &gt;= 0, REPT(" ",SOURCE!$W$2-3-5), "")&amp;
      SOURCE!I698&amp;
" | "&amp; IF(SOURCE!$X$2-LEN(SOURCE!I698) &gt;= 0, REPT(" ",SOURCE!$X$2-LEN(SOURCE!I698)), "")&amp;
      SOURCE!J698&amp;      IF(SOURCE!$Y$2-LEN(SOURCE!J698) &gt;= 0, REPT(" ",SOURCE!$Y$2-LEN(SOURCE!J698)), "")&amp;
" | "&amp; IF(SOURCE!$X$2-LEN(SOURCE!I698) &gt;= 0, REPT(" ",SOURCE!$X$2-LEN(SOURCE!I698)), "")&amp;
      SOURCE!K698&amp;      IF(SOURCE!$Y$2-LEN(SOURCE!K698) &gt;= 0, REPT(" ",SOURCE!$Z$2-LEN(SOURCE!K698)), "")&amp;
" | "&amp; SOURCE!L698&amp;      IF(SOURCE!$AB$2-LEN(SOURCE!L698) &gt;= 0, REPT(" ",SOURCE!$AB$2-LEN(SOURCE!L698)), "")&amp;
" | "&amp; SOURCE!M698&amp;      IF(SOURCE!$AC$2-LEN(SOURCE!M698) &gt;= 0, REPT(" ",SOURCE!$AC$2-LEN(SOURCE!M698)), "")&amp;
      "},"&amp;IF(SOURCE!O698&lt;&gt;"",""&amp;SOURCE!O698,"")
 )
)
)</f>
        <v>/*  674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699" spans="1:1">
      <c r="A699" s="133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IF(SOURCE!$R$2-LEN(SOURCE!C699) &gt;= 0, REPT(" ",SOURCE!$R$2-LEN(SOURCE!C699)), "")&amp;
      SOURCE!D699&amp;", "&amp; IF(SOURCE!$S$2-LEN(SOURCE!D699) &gt;= 0, REPT(" ",SOURCE!$S$2-LEN(SOURCE!D699)), "")&amp;
      SOURCE!E699&amp;", "&amp; IF(SOURCE!$T$2-LEN(SOURCE!E699) &gt;=0, REPT(" ",SOURCE!$T$2-LEN(SOURCE!E699)), "")&amp;
      SOURCE!F699&amp;", "&amp; IF(SOURCE!$U$2-LEN(SOURCE!F699) &gt;= 0, REPT(" ",SOURCE!$U$2-LEN(SOURCE!F699)+2), "")&amp;"("&amp;
      SUBSTITUTE(TEXT(SOURCE!G699,"??0"),"  ","")&amp;" &lt;&lt; TAM_MAX_BITS) |"&amp; IF(SOURCE!$V$2-3 &gt;= 0, REPT(" ",MAX(1,SOURCE!$V$2-5+4+1-1-LEN(  IF(ISTEXT(SOURCE!H699),SOURCE!H699,  SUBSTITUTE(SUBSTITUTE(TEXT(SOURCE!H699,"????0"),"  ","")," ",""))   ))), "")&amp;
       IF(ISTEXT(SOURCE!H699),SOURCE!H699, SUBSTITUTE(SUBSTITUTE(TEXT(SOURCE!H699,"????0"),"  ","")," ",""))   &amp;","&amp; IF(SOURCE!$W$2-3 &gt;= 0, REPT(" ",SOURCE!$W$2-3-5), "")&amp;
      SOURCE!I699&amp;
" | "&amp; IF(SOURCE!$X$2-LEN(SOURCE!I699) &gt;= 0, REPT(" ",SOURCE!$X$2-LEN(SOURCE!I699)), "")&amp;
      SOURCE!J699&amp;      IF(SOURCE!$Y$2-LEN(SOURCE!J699) &gt;= 0, REPT(" ",SOURCE!$Y$2-LEN(SOURCE!J699)), "")&amp;
" | "&amp; IF(SOURCE!$X$2-LEN(SOURCE!I699) &gt;= 0, REPT(" ",SOURCE!$X$2-LEN(SOURCE!I699)), "")&amp;
      SOURCE!K699&amp;      IF(SOURCE!$Y$2-LEN(SOURCE!K699) &gt;= 0, REPT(" ",SOURCE!$Z$2-LEN(SOURCE!K699)), "")&amp;
" | "&amp; SOURCE!L699&amp;      IF(SOURCE!$AB$2-LEN(SOURCE!L699) &gt;= 0, REPT(" ",SOURCE!$AB$2-LEN(SOURCE!L699)), "")&amp;
" | "&amp; SOURCE!M699&amp;      IF(SOURCE!$AC$2-LEN(SOURCE!M699) &gt;= 0, REPT(" ",SOURCE!$AC$2-LEN(SOURCE!M699)), "")&amp;
      "},"&amp;IF(SOURCE!O699&lt;&gt;"",""&amp;SOURCE!O699,"")
 )
)
)</f>
        <v>/*  675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00" spans="1:1">
      <c r="A700" s="133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IF(SOURCE!$R$2-LEN(SOURCE!C700) &gt;= 0, REPT(" ",SOURCE!$R$2-LEN(SOURCE!C700)), "")&amp;
      SOURCE!D700&amp;", "&amp; IF(SOURCE!$S$2-LEN(SOURCE!D700) &gt;= 0, REPT(" ",SOURCE!$S$2-LEN(SOURCE!D700)), "")&amp;
      SOURCE!E700&amp;", "&amp; IF(SOURCE!$T$2-LEN(SOURCE!E700) &gt;=0, REPT(" ",SOURCE!$T$2-LEN(SOURCE!E700)), "")&amp;
      SOURCE!F700&amp;", "&amp; IF(SOURCE!$U$2-LEN(SOURCE!F700) &gt;= 0, REPT(" ",SOURCE!$U$2-LEN(SOURCE!F700)+2), "")&amp;"("&amp;
      SUBSTITUTE(TEXT(SOURCE!G700,"??0"),"  ","")&amp;" &lt;&lt; TAM_MAX_BITS) |"&amp; IF(SOURCE!$V$2-3 &gt;= 0, REPT(" ",MAX(1,SOURCE!$V$2-5+4+1-1-LEN(  IF(ISTEXT(SOURCE!H700),SOURCE!H700,  SUBSTITUTE(SUBSTITUTE(TEXT(SOURCE!H700,"????0"),"  ","")," ",""))   ))), "")&amp;
       IF(ISTEXT(SOURCE!H700),SOURCE!H700, SUBSTITUTE(SUBSTITUTE(TEXT(SOURCE!H700,"????0"),"  ","")," ",""))   &amp;","&amp; IF(SOURCE!$W$2-3 &gt;= 0, REPT(" ",SOURCE!$W$2-3-5), "")&amp;
      SOURCE!I700&amp;
" | "&amp; IF(SOURCE!$X$2-LEN(SOURCE!I700) &gt;= 0, REPT(" ",SOURCE!$X$2-LEN(SOURCE!I700)), "")&amp;
      SOURCE!J700&amp;      IF(SOURCE!$Y$2-LEN(SOURCE!J700) &gt;= 0, REPT(" ",SOURCE!$Y$2-LEN(SOURCE!J700)), "")&amp;
" | "&amp; IF(SOURCE!$X$2-LEN(SOURCE!I700) &gt;= 0, REPT(" ",SOURCE!$X$2-LEN(SOURCE!I700)), "")&amp;
      SOURCE!K700&amp;      IF(SOURCE!$Y$2-LEN(SOURCE!K700) &gt;= 0, REPT(" ",SOURCE!$Z$2-LEN(SOURCE!K700)), "")&amp;
" | "&amp; SOURCE!L700&amp;      IF(SOURCE!$AB$2-LEN(SOURCE!L700) &gt;= 0, REPT(" ",SOURCE!$AB$2-LEN(SOURCE!L700)), "")&amp;
" | "&amp; SOURCE!M700&amp;      IF(SOURCE!$AC$2-LEN(SOURCE!M700) &gt;= 0, REPT(" ",SOURCE!$AC$2-LEN(SOURCE!M700)), "")&amp;
      "},"&amp;IF(SOURCE!O700&lt;&gt;"",""&amp;SOURCE!O700,"")
 )
)
)</f>
        <v>/*  676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01" spans="1:1">
      <c r="A701" s="133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IF(SOURCE!$R$2-LEN(SOURCE!C701) &gt;= 0, REPT(" ",SOURCE!$R$2-LEN(SOURCE!C701)), "")&amp;
      SOURCE!D701&amp;", "&amp; IF(SOURCE!$S$2-LEN(SOURCE!D701) &gt;= 0, REPT(" ",SOURCE!$S$2-LEN(SOURCE!D701)), "")&amp;
      SOURCE!E701&amp;", "&amp; IF(SOURCE!$T$2-LEN(SOURCE!E701) &gt;=0, REPT(" ",SOURCE!$T$2-LEN(SOURCE!E701)), "")&amp;
      SOURCE!F701&amp;", "&amp; IF(SOURCE!$U$2-LEN(SOURCE!F701) &gt;= 0, REPT(" ",SOURCE!$U$2-LEN(SOURCE!F701)+2), "")&amp;"("&amp;
      SUBSTITUTE(TEXT(SOURCE!G701,"??0"),"  ","")&amp;" &lt;&lt; TAM_MAX_BITS) |"&amp; IF(SOURCE!$V$2-3 &gt;= 0, REPT(" ",MAX(1,SOURCE!$V$2-5+4+1-1-LEN(  IF(ISTEXT(SOURCE!H701),SOURCE!H701,  SUBSTITUTE(SUBSTITUTE(TEXT(SOURCE!H701,"????0"),"  ","")," ",""))   ))), "")&amp;
       IF(ISTEXT(SOURCE!H701),SOURCE!H701, SUBSTITUTE(SUBSTITUTE(TEXT(SOURCE!H701,"????0"),"  ","")," ",""))   &amp;","&amp; IF(SOURCE!$W$2-3 &gt;= 0, REPT(" ",SOURCE!$W$2-3-5), "")&amp;
      SOURCE!I701&amp;
" | "&amp; IF(SOURCE!$X$2-LEN(SOURCE!I701) &gt;= 0, REPT(" ",SOURCE!$X$2-LEN(SOURCE!I701)), "")&amp;
      SOURCE!J701&amp;      IF(SOURCE!$Y$2-LEN(SOURCE!J701) &gt;= 0, REPT(" ",SOURCE!$Y$2-LEN(SOURCE!J701)), "")&amp;
" | "&amp; IF(SOURCE!$X$2-LEN(SOURCE!I701) &gt;= 0, REPT(" ",SOURCE!$X$2-LEN(SOURCE!I701)), "")&amp;
      SOURCE!K701&amp;      IF(SOURCE!$Y$2-LEN(SOURCE!K701) &gt;= 0, REPT(" ",SOURCE!$Z$2-LEN(SOURCE!K701)), "")&amp;
" | "&amp; SOURCE!L701&amp;      IF(SOURCE!$AB$2-LEN(SOURCE!L701) &gt;= 0, REPT(" ",SOURCE!$AB$2-LEN(SOURCE!L701)), "")&amp;
" | "&amp; SOURCE!M701&amp;      IF(SOURCE!$AC$2-LEN(SOURCE!M701) &gt;= 0, REPT(" ",SOURCE!$AC$2-LEN(SOURCE!M701)), "")&amp;
      "},"&amp;IF(SOURCE!O701&lt;&gt;"",""&amp;SOURCE!O701,"")
 )
)
)</f>
        <v>/*  677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02" spans="1:1">
      <c r="A702" s="133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IF(SOURCE!$R$2-LEN(SOURCE!C702) &gt;= 0, REPT(" ",SOURCE!$R$2-LEN(SOURCE!C702)), "")&amp;
      SOURCE!D702&amp;", "&amp; IF(SOURCE!$S$2-LEN(SOURCE!D702) &gt;= 0, REPT(" ",SOURCE!$S$2-LEN(SOURCE!D702)), "")&amp;
      SOURCE!E702&amp;", "&amp; IF(SOURCE!$T$2-LEN(SOURCE!E702) &gt;=0, REPT(" ",SOURCE!$T$2-LEN(SOURCE!E702)), "")&amp;
      SOURCE!F702&amp;", "&amp; IF(SOURCE!$U$2-LEN(SOURCE!F702) &gt;= 0, REPT(" ",SOURCE!$U$2-LEN(SOURCE!F702)+2), "")&amp;"("&amp;
      SUBSTITUTE(TEXT(SOURCE!G702,"??0"),"  ","")&amp;" &lt;&lt; TAM_MAX_BITS) |"&amp; IF(SOURCE!$V$2-3 &gt;= 0, REPT(" ",MAX(1,SOURCE!$V$2-5+4+1-1-LEN(  IF(ISTEXT(SOURCE!H702),SOURCE!H702,  SUBSTITUTE(SUBSTITUTE(TEXT(SOURCE!H702,"????0"),"  ","")," ",""))   ))), "")&amp;
       IF(ISTEXT(SOURCE!H702),SOURCE!H702, SUBSTITUTE(SUBSTITUTE(TEXT(SOURCE!H702,"????0"),"  ","")," ",""))   &amp;","&amp; IF(SOURCE!$W$2-3 &gt;= 0, REPT(" ",SOURCE!$W$2-3-5), "")&amp;
      SOURCE!I702&amp;
" | "&amp; IF(SOURCE!$X$2-LEN(SOURCE!I702) &gt;= 0, REPT(" ",SOURCE!$X$2-LEN(SOURCE!I702)), "")&amp;
      SOURCE!J702&amp;      IF(SOURCE!$Y$2-LEN(SOURCE!J702) &gt;= 0, REPT(" ",SOURCE!$Y$2-LEN(SOURCE!J702)), "")&amp;
" | "&amp; IF(SOURCE!$X$2-LEN(SOURCE!I702) &gt;= 0, REPT(" ",SOURCE!$X$2-LEN(SOURCE!I702)), "")&amp;
      SOURCE!K702&amp;      IF(SOURCE!$Y$2-LEN(SOURCE!K702) &gt;= 0, REPT(" ",SOURCE!$Z$2-LEN(SOURCE!K702)), "")&amp;
" | "&amp; SOURCE!L702&amp;      IF(SOURCE!$AB$2-LEN(SOURCE!L702) &gt;= 0, REPT(" ",SOURCE!$AB$2-LEN(SOURCE!L702)), "")&amp;
" | "&amp; SOURCE!M702&amp;      IF(SOURCE!$AC$2-LEN(SOURCE!M702) &gt;= 0, REPT(" ",SOURCE!$AC$2-LEN(SOURCE!M702)), "")&amp;
      "},"&amp;IF(SOURCE!O702&lt;&gt;"",""&amp;SOURCE!O702,"")
 )
)
)</f>
        <v>/*  678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03" spans="1:1">
      <c r="A703" s="133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IF(SOURCE!$R$2-LEN(SOURCE!C703) &gt;= 0, REPT(" ",SOURCE!$R$2-LEN(SOURCE!C703)), "")&amp;
      SOURCE!D703&amp;", "&amp; IF(SOURCE!$S$2-LEN(SOURCE!D703) &gt;= 0, REPT(" ",SOURCE!$S$2-LEN(SOURCE!D703)), "")&amp;
      SOURCE!E703&amp;", "&amp; IF(SOURCE!$T$2-LEN(SOURCE!E703) &gt;=0, REPT(" ",SOURCE!$T$2-LEN(SOURCE!E703)), "")&amp;
      SOURCE!F703&amp;", "&amp; IF(SOURCE!$U$2-LEN(SOURCE!F703) &gt;= 0, REPT(" ",SOURCE!$U$2-LEN(SOURCE!F703)+2), "")&amp;"("&amp;
      SUBSTITUTE(TEXT(SOURCE!G703,"??0"),"  ","")&amp;" &lt;&lt; TAM_MAX_BITS) |"&amp; IF(SOURCE!$V$2-3 &gt;= 0, REPT(" ",MAX(1,SOURCE!$V$2-5+4+1-1-LEN(  IF(ISTEXT(SOURCE!H703),SOURCE!H703,  SUBSTITUTE(SUBSTITUTE(TEXT(SOURCE!H703,"????0"),"  ","")," ",""))   ))), "")&amp;
       IF(ISTEXT(SOURCE!H703),SOURCE!H703, SUBSTITUTE(SUBSTITUTE(TEXT(SOURCE!H703,"????0"),"  ","")," ",""))   &amp;","&amp; IF(SOURCE!$W$2-3 &gt;= 0, REPT(" ",SOURCE!$W$2-3-5), "")&amp;
      SOURCE!I703&amp;
" | "&amp; IF(SOURCE!$X$2-LEN(SOURCE!I703) &gt;= 0, REPT(" ",SOURCE!$X$2-LEN(SOURCE!I703)), "")&amp;
      SOURCE!J703&amp;      IF(SOURCE!$Y$2-LEN(SOURCE!J703) &gt;= 0, REPT(" ",SOURCE!$Y$2-LEN(SOURCE!J703)), "")&amp;
" | "&amp; IF(SOURCE!$X$2-LEN(SOURCE!I703) &gt;= 0, REPT(" ",SOURCE!$X$2-LEN(SOURCE!I703)), "")&amp;
      SOURCE!K703&amp;      IF(SOURCE!$Y$2-LEN(SOURCE!K703) &gt;= 0, REPT(" ",SOURCE!$Z$2-LEN(SOURCE!K703)), "")&amp;
" | "&amp; SOURCE!L703&amp;      IF(SOURCE!$AB$2-LEN(SOURCE!L703) &gt;= 0, REPT(" ",SOURCE!$AB$2-LEN(SOURCE!L703)), "")&amp;
" | "&amp; SOURCE!M703&amp;      IF(SOURCE!$AC$2-LEN(SOURCE!M703) &gt;= 0, REPT(" ",SOURCE!$AC$2-LEN(SOURCE!M703)), "")&amp;
      "},"&amp;IF(SOURCE!O703&lt;&gt;"",""&amp;SOURCE!O703,"")
 )
)
)</f>
        <v>/*  679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04" spans="1:1">
      <c r="A704" s="133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IF(SOURCE!$R$2-LEN(SOURCE!C704) &gt;= 0, REPT(" ",SOURCE!$R$2-LEN(SOURCE!C704)), "")&amp;
      SOURCE!D704&amp;", "&amp; IF(SOURCE!$S$2-LEN(SOURCE!D704) &gt;= 0, REPT(" ",SOURCE!$S$2-LEN(SOURCE!D704)), "")&amp;
      SOURCE!E704&amp;", "&amp; IF(SOURCE!$T$2-LEN(SOURCE!E704) &gt;=0, REPT(" ",SOURCE!$T$2-LEN(SOURCE!E704)), "")&amp;
      SOURCE!F704&amp;", "&amp; IF(SOURCE!$U$2-LEN(SOURCE!F704) &gt;= 0, REPT(" ",SOURCE!$U$2-LEN(SOURCE!F704)+2), "")&amp;"("&amp;
      SUBSTITUTE(TEXT(SOURCE!G704,"??0"),"  ","")&amp;" &lt;&lt; TAM_MAX_BITS) |"&amp; IF(SOURCE!$V$2-3 &gt;= 0, REPT(" ",MAX(1,SOURCE!$V$2-5+4+1-1-LEN(  IF(ISTEXT(SOURCE!H704),SOURCE!H704,  SUBSTITUTE(SUBSTITUTE(TEXT(SOURCE!H704,"????0"),"  ","")," ",""))   ))), "")&amp;
       IF(ISTEXT(SOURCE!H704),SOURCE!H704, SUBSTITUTE(SUBSTITUTE(TEXT(SOURCE!H704,"????0"),"  ","")," ",""))   &amp;","&amp; IF(SOURCE!$W$2-3 &gt;= 0, REPT(" ",SOURCE!$W$2-3-5), "")&amp;
      SOURCE!I704&amp;
" | "&amp; IF(SOURCE!$X$2-LEN(SOURCE!I704) &gt;= 0, REPT(" ",SOURCE!$X$2-LEN(SOURCE!I704)), "")&amp;
      SOURCE!J704&amp;      IF(SOURCE!$Y$2-LEN(SOURCE!J704) &gt;= 0, REPT(" ",SOURCE!$Y$2-LEN(SOURCE!J704)), "")&amp;
" | "&amp; IF(SOURCE!$X$2-LEN(SOURCE!I704) &gt;= 0, REPT(" ",SOURCE!$X$2-LEN(SOURCE!I704)), "")&amp;
      SOURCE!K704&amp;      IF(SOURCE!$Y$2-LEN(SOURCE!K704) &gt;= 0, REPT(" ",SOURCE!$Z$2-LEN(SOURCE!K704)), "")&amp;
" | "&amp; SOURCE!L704&amp;      IF(SOURCE!$AB$2-LEN(SOURCE!L704) &gt;= 0, REPT(" ",SOURCE!$AB$2-LEN(SOURCE!L704)), "")&amp;
" | "&amp; SOURCE!M704&amp;      IF(SOURCE!$AC$2-LEN(SOURCE!M704) &gt;= 0, REPT(" ",SOURCE!$AC$2-LEN(SOURCE!M704)), "")&amp;
      "},"&amp;IF(SOURCE!O704&lt;&gt;"",""&amp;SOURCE!O704,"")
 )
)
)</f>
        <v>/*  680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05" spans="1:1">
      <c r="A705" s="133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IF(SOURCE!$R$2-LEN(SOURCE!C705) &gt;= 0, REPT(" ",SOURCE!$R$2-LEN(SOURCE!C705)), "")&amp;
      SOURCE!D705&amp;", "&amp; IF(SOURCE!$S$2-LEN(SOURCE!D705) &gt;= 0, REPT(" ",SOURCE!$S$2-LEN(SOURCE!D705)), "")&amp;
      SOURCE!E705&amp;", "&amp; IF(SOURCE!$T$2-LEN(SOURCE!E705) &gt;=0, REPT(" ",SOURCE!$T$2-LEN(SOURCE!E705)), "")&amp;
      SOURCE!F705&amp;", "&amp; IF(SOURCE!$U$2-LEN(SOURCE!F705) &gt;= 0, REPT(" ",SOURCE!$U$2-LEN(SOURCE!F705)+2), "")&amp;"("&amp;
      SUBSTITUTE(TEXT(SOURCE!G705,"??0"),"  ","")&amp;" &lt;&lt; TAM_MAX_BITS) |"&amp; IF(SOURCE!$V$2-3 &gt;= 0, REPT(" ",MAX(1,SOURCE!$V$2-5+4+1-1-LEN(  IF(ISTEXT(SOURCE!H705),SOURCE!H705,  SUBSTITUTE(SUBSTITUTE(TEXT(SOURCE!H705,"????0"),"  ","")," ",""))   ))), "")&amp;
       IF(ISTEXT(SOURCE!H705),SOURCE!H705, SUBSTITUTE(SUBSTITUTE(TEXT(SOURCE!H705,"????0"),"  ","")," ",""))   &amp;","&amp; IF(SOURCE!$W$2-3 &gt;= 0, REPT(" ",SOURCE!$W$2-3-5), "")&amp;
      SOURCE!I705&amp;
" | "&amp; IF(SOURCE!$X$2-LEN(SOURCE!I705) &gt;= 0, REPT(" ",SOURCE!$X$2-LEN(SOURCE!I705)), "")&amp;
      SOURCE!J705&amp;      IF(SOURCE!$Y$2-LEN(SOURCE!J705) &gt;= 0, REPT(" ",SOURCE!$Y$2-LEN(SOURCE!J705)), "")&amp;
" | "&amp; IF(SOURCE!$X$2-LEN(SOURCE!I705) &gt;= 0, REPT(" ",SOURCE!$X$2-LEN(SOURCE!I705)), "")&amp;
      SOURCE!K705&amp;      IF(SOURCE!$Y$2-LEN(SOURCE!K705) &gt;= 0, REPT(" ",SOURCE!$Z$2-LEN(SOURCE!K705)), "")&amp;
" | "&amp; SOURCE!L705&amp;      IF(SOURCE!$AB$2-LEN(SOURCE!L705) &gt;= 0, REPT(" ",SOURCE!$AB$2-LEN(SOURCE!L705)), "")&amp;
" | "&amp; SOURCE!M705&amp;      IF(SOURCE!$AC$2-LEN(SOURCE!M705) &gt;= 0, REPT(" ",SOURCE!$AC$2-LEN(SOURCE!M705)), "")&amp;
      "},"&amp;IF(SOURCE!O705&lt;&gt;"",""&amp;SOURCE!O705,"")
 )
)
)</f>
        <v>/*  681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06" spans="1:1">
      <c r="A706" s="133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IF(SOURCE!$R$2-LEN(SOURCE!C706) &gt;= 0, REPT(" ",SOURCE!$R$2-LEN(SOURCE!C706)), "")&amp;
      SOURCE!D706&amp;", "&amp; IF(SOURCE!$S$2-LEN(SOURCE!D706) &gt;= 0, REPT(" ",SOURCE!$S$2-LEN(SOURCE!D706)), "")&amp;
      SOURCE!E706&amp;", "&amp; IF(SOURCE!$T$2-LEN(SOURCE!E706) &gt;=0, REPT(" ",SOURCE!$T$2-LEN(SOURCE!E706)), "")&amp;
      SOURCE!F706&amp;", "&amp; IF(SOURCE!$U$2-LEN(SOURCE!F706) &gt;= 0, REPT(" ",SOURCE!$U$2-LEN(SOURCE!F706)+2), "")&amp;"("&amp;
      SUBSTITUTE(TEXT(SOURCE!G706,"??0"),"  ","")&amp;" &lt;&lt; TAM_MAX_BITS) |"&amp; IF(SOURCE!$V$2-3 &gt;= 0, REPT(" ",MAX(1,SOURCE!$V$2-5+4+1-1-LEN(  IF(ISTEXT(SOURCE!H706),SOURCE!H706,  SUBSTITUTE(SUBSTITUTE(TEXT(SOURCE!H706,"????0"),"  ","")," ",""))   ))), "")&amp;
       IF(ISTEXT(SOURCE!H706),SOURCE!H706, SUBSTITUTE(SUBSTITUTE(TEXT(SOURCE!H706,"????0"),"  ","")," ",""))   &amp;","&amp; IF(SOURCE!$W$2-3 &gt;= 0, REPT(" ",SOURCE!$W$2-3-5), "")&amp;
      SOURCE!I706&amp;
" | "&amp; IF(SOURCE!$X$2-LEN(SOURCE!I706) &gt;= 0, REPT(" ",SOURCE!$X$2-LEN(SOURCE!I706)), "")&amp;
      SOURCE!J706&amp;      IF(SOURCE!$Y$2-LEN(SOURCE!J706) &gt;= 0, REPT(" ",SOURCE!$Y$2-LEN(SOURCE!J706)), "")&amp;
" | "&amp; IF(SOURCE!$X$2-LEN(SOURCE!I706) &gt;= 0, REPT(" ",SOURCE!$X$2-LEN(SOURCE!I706)), "")&amp;
      SOURCE!K706&amp;      IF(SOURCE!$Y$2-LEN(SOURCE!K706) &gt;= 0, REPT(" ",SOURCE!$Z$2-LEN(SOURCE!K706)), "")&amp;
" | "&amp; SOURCE!L706&amp;      IF(SOURCE!$AB$2-LEN(SOURCE!L706) &gt;= 0, REPT(" ",SOURCE!$AB$2-LEN(SOURCE!L706)), "")&amp;
" | "&amp; SOURCE!M706&amp;      IF(SOURCE!$AC$2-LEN(SOURCE!M706) &gt;= 0, REPT(" ",SOURCE!$AC$2-LEN(SOURCE!M706)), "")&amp;
      "},"&amp;IF(SOURCE!O706&lt;&gt;"",""&amp;SOURCE!O706,"")
 )
)
)</f>
        <v>/*  682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07" spans="1:1">
      <c r="A707" s="133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IF(SOURCE!$R$2-LEN(SOURCE!C707) &gt;= 0, REPT(" ",SOURCE!$R$2-LEN(SOURCE!C707)), "")&amp;
      SOURCE!D707&amp;", "&amp; IF(SOURCE!$S$2-LEN(SOURCE!D707) &gt;= 0, REPT(" ",SOURCE!$S$2-LEN(SOURCE!D707)), "")&amp;
      SOURCE!E707&amp;", "&amp; IF(SOURCE!$T$2-LEN(SOURCE!E707) &gt;=0, REPT(" ",SOURCE!$T$2-LEN(SOURCE!E707)), "")&amp;
      SOURCE!F707&amp;", "&amp; IF(SOURCE!$U$2-LEN(SOURCE!F707) &gt;= 0, REPT(" ",SOURCE!$U$2-LEN(SOURCE!F707)+2), "")&amp;"("&amp;
      SUBSTITUTE(TEXT(SOURCE!G707,"??0"),"  ","")&amp;" &lt;&lt; TAM_MAX_BITS) |"&amp; IF(SOURCE!$V$2-3 &gt;= 0, REPT(" ",MAX(1,SOURCE!$V$2-5+4+1-1-LEN(  IF(ISTEXT(SOURCE!H707),SOURCE!H707,  SUBSTITUTE(SUBSTITUTE(TEXT(SOURCE!H707,"????0"),"  ","")," ",""))   ))), "")&amp;
       IF(ISTEXT(SOURCE!H707),SOURCE!H707, SUBSTITUTE(SUBSTITUTE(TEXT(SOURCE!H707,"????0"),"  ","")," ",""))   &amp;","&amp; IF(SOURCE!$W$2-3 &gt;= 0, REPT(" ",SOURCE!$W$2-3-5), "")&amp;
      SOURCE!I707&amp;
" | "&amp; IF(SOURCE!$X$2-LEN(SOURCE!I707) &gt;= 0, REPT(" ",SOURCE!$X$2-LEN(SOURCE!I707)), "")&amp;
      SOURCE!J707&amp;      IF(SOURCE!$Y$2-LEN(SOURCE!J707) &gt;= 0, REPT(" ",SOURCE!$Y$2-LEN(SOURCE!J707)), "")&amp;
" | "&amp; IF(SOURCE!$X$2-LEN(SOURCE!I707) &gt;= 0, REPT(" ",SOURCE!$X$2-LEN(SOURCE!I707)), "")&amp;
      SOURCE!K707&amp;      IF(SOURCE!$Y$2-LEN(SOURCE!K707) &gt;= 0, REPT(" ",SOURCE!$Z$2-LEN(SOURCE!K707)), "")&amp;
" | "&amp; SOURCE!L707&amp;      IF(SOURCE!$AB$2-LEN(SOURCE!L707) &gt;= 0, REPT(" ",SOURCE!$AB$2-LEN(SOURCE!L707)), "")&amp;
" | "&amp; SOURCE!M707&amp;      IF(SOURCE!$AC$2-LEN(SOURCE!M707) &gt;= 0, REPT(" ",SOURCE!$AC$2-LEN(SOURCE!M707)), "")&amp;
      "},"&amp;IF(SOURCE!O707&lt;&gt;"",""&amp;SOURCE!O707,"")
 )
)
)</f>
        <v>/*  683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08" spans="1:1">
      <c r="A708" s="133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IF(SOURCE!$R$2-LEN(SOURCE!C708) &gt;= 0, REPT(" ",SOURCE!$R$2-LEN(SOURCE!C708)), "")&amp;
      SOURCE!D708&amp;", "&amp; IF(SOURCE!$S$2-LEN(SOURCE!D708) &gt;= 0, REPT(" ",SOURCE!$S$2-LEN(SOURCE!D708)), "")&amp;
      SOURCE!E708&amp;", "&amp; IF(SOURCE!$T$2-LEN(SOURCE!E708) &gt;=0, REPT(" ",SOURCE!$T$2-LEN(SOURCE!E708)), "")&amp;
      SOURCE!F708&amp;", "&amp; IF(SOURCE!$U$2-LEN(SOURCE!F708) &gt;= 0, REPT(" ",SOURCE!$U$2-LEN(SOURCE!F708)+2), "")&amp;"("&amp;
      SUBSTITUTE(TEXT(SOURCE!G708,"??0"),"  ","")&amp;" &lt;&lt; TAM_MAX_BITS) |"&amp; IF(SOURCE!$V$2-3 &gt;= 0, REPT(" ",MAX(1,SOURCE!$V$2-5+4+1-1-LEN(  IF(ISTEXT(SOURCE!H708),SOURCE!H708,  SUBSTITUTE(SUBSTITUTE(TEXT(SOURCE!H708,"????0"),"  ","")," ",""))   ))), "")&amp;
       IF(ISTEXT(SOURCE!H708),SOURCE!H708, SUBSTITUTE(SUBSTITUTE(TEXT(SOURCE!H708,"????0"),"  ","")," ",""))   &amp;","&amp; IF(SOURCE!$W$2-3 &gt;= 0, REPT(" ",SOURCE!$W$2-3-5), "")&amp;
      SOURCE!I708&amp;
" | "&amp; IF(SOURCE!$X$2-LEN(SOURCE!I708) &gt;= 0, REPT(" ",SOURCE!$X$2-LEN(SOURCE!I708)), "")&amp;
      SOURCE!J708&amp;      IF(SOURCE!$Y$2-LEN(SOURCE!J708) &gt;= 0, REPT(" ",SOURCE!$Y$2-LEN(SOURCE!J708)), "")&amp;
" | "&amp; IF(SOURCE!$X$2-LEN(SOURCE!I708) &gt;= 0, REPT(" ",SOURCE!$X$2-LEN(SOURCE!I708)), "")&amp;
      SOURCE!K708&amp;      IF(SOURCE!$Y$2-LEN(SOURCE!K708) &gt;= 0, REPT(" ",SOURCE!$Z$2-LEN(SOURCE!K708)), "")&amp;
" | "&amp; SOURCE!L708&amp;      IF(SOURCE!$AB$2-LEN(SOURCE!L708) &gt;= 0, REPT(" ",SOURCE!$AB$2-LEN(SOURCE!L708)), "")&amp;
" | "&amp; SOURCE!M708&amp;      IF(SOURCE!$AC$2-LEN(SOURCE!M708) &gt;= 0, REPT(" ",SOURCE!$AC$2-LEN(SOURCE!M708)), "")&amp;
      "},"&amp;IF(SOURCE!O708&lt;&gt;"",""&amp;SOURCE!O708,"")
 )
)
)</f>
        <v>/*  684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09" spans="1:1">
      <c r="A709" s="133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IF(SOURCE!$R$2-LEN(SOURCE!C709) &gt;= 0, REPT(" ",SOURCE!$R$2-LEN(SOURCE!C709)), "")&amp;
      SOURCE!D709&amp;", "&amp; IF(SOURCE!$S$2-LEN(SOURCE!D709) &gt;= 0, REPT(" ",SOURCE!$S$2-LEN(SOURCE!D709)), "")&amp;
      SOURCE!E709&amp;", "&amp; IF(SOURCE!$T$2-LEN(SOURCE!E709) &gt;=0, REPT(" ",SOURCE!$T$2-LEN(SOURCE!E709)), "")&amp;
      SOURCE!F709&amp;", "&amp; IF(SOURCE!$U$2-LEN(SOURCE!F709) &gt;= 0, REPT(" ",SOURCE!$U$2-LEN(SOURCE!F709)+2), "")&amp;"("&amp;
      SUBSTITUTE(TEXT(SOURCE!G709,"??0"),"  ","")&amp;" &lt;&lt; TAM_MAX_BITS) |"&amp; IF(SOURCE!$V$2-3 &gt;= 0, REPT(" ",MAX(1,SOURCE!$V$2-5+4+1-1-LEN(  IF(ISTEXT(SOURCE!H709),SOURCE!H709,  SUBSTITUTE(SUBSTITUTE(TEXT(SOURCE!H709,"????0"),"  ","")," ",""))   ))), "")&amp;
       IF(ISTEXT(SOURCE!H709),SOURCE!H709, SUBSTITUTE(SUBSTITUTE(TEXT(SOURCE!H709,"????0"),"  ","")," ",""))   &amp;","&amp; IF(SOURCE!$W$2-3 &gt;= 0, REPT(" ",SOURCE!$W$2-3-5), "")&amp;
      SOURCE!I709&amp;
" | "&amp; IF(SOURCE!$X$2-LEN(SOURCE!I709) &gt;= 0, REPT(" ",SOURCE!$X$2-LEN(SOURCE!I709)), "")&amp;
      SOURCE!J709&amp;      IF(SOURCE!$Y$2-LEN(SOURCE!J709) &gt;= 0, REPT(" ",SOURCE!$Y$2-LEN(SOURCE!J709)), "")&amp;
" | "&amp; IF(SOURCE!$X$2-LEN(SOURCE!I709) &gt;= 0, REPT(" ",SOURCE!$X$2-LEN(SOURCE!I709)), "")&amp;
      SOURCE!K709&amp;      IF(SOURCE!$Y$2-LEN(SOURCE!K709) &gt;= 0, REPT(" ",SOURCE!$Z$2-LEN(SOURCE!K709)), "")&amp;
" | "&amp; SOURCE!L709&amp;      IF(SOURCE!$AB$2-LEN(SOURCE!L709) &gt;= 0, REPT(" ",SOURCE!$AB$2-LEN(SOURCE!L709)), "")&amp;
" | "&amp; SOURCE!M709&amp;      IF(SOURCE!$AC$2-LEN(SOURCE!M709) &gt;= 0, REPT(" ",SOURCE!$AC$2-LEN(SOURCE!M709)), "")&amp;
      "},"&amp;IF(SOURCE!O709&lt;&gt;"",""&amp;SOURCE!O709,"")
 )
)
)</f>
        <v>/*  685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10" spans="1:1">
      <c r="A710" s="133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IF(SOURCE!$R$2-LEN(SOURCE!C710) &gt;= 0, REPT(" ",SOURCE!$R$2-LEN(SOURCE!C710)), "")&amp;
      SOURCE!D710&amp;", "&amp; IF(SOURCE!$S$2-LEN(SOURCE!D710) &gt;= 0, REPT(" ",SOURCE!$S$2-LEN(SOURCE!D710)), "")&amp;
      SOURCE!E710&amp;", "&amp; IF(SOURCE!$T$2-LEN(SOURCE!E710) &gt;=0, REPT(" ",SOURCE!$T$2-LEN(SOURCE!E710)), "")&amp;
      SOURCE!F710&amp;", "&amp; IF(SOURCE!$U$2-LEN(SOURCE!F710) &gt;= 0, REPT(" ",SOURCE!$U$2-LEN(SOURCE!F710)+2), "")&amp;"("&amp;
      SUBSTITUTE(TEXT(SOURCE!G710,"??0"),"  ","")&amp;" &lt;&lt; TAM_MAX_BITS) |"&amp; IF(SOURCE!$V$2-3 &gt;= 0, REPT(" ",MAX(1,SOURCE!$V$2-5+4+1-1-LEN(  IF(ISTEXT(SOURCE!H710),SOURCE!H710,  SUBSTITUTE(SUBSTITUTE(TEXT(SOURCE!H710,"????0"),"  ","")," ",""))   ))), "")&amp;
       IF(ISTEXT(SOURCE!H710),SOURCE!H710, SUBSTITUTE(SUBSTITUTE(TEXT(SOURCE!H710,"????0"),"  ","")," ",""))   &amp;","&amp; IF(SOURCE!$W$2-3 &gt;= 0, REPT(" ",SOURCE!$W$2-3-5), "")&amp;
      SOURCE!I710&amp;
" | "&amp; IF(SOURCE!$X$2-LEN(SOURCE!I710) &gt;= 0, REPT(" ",SOURCE!$X$2-LEN(SOURCE!I710)), "")&amp;
      SOURCE!J710&amp;      IF(SOURCE!$Y$2-LEN(SOURCE!J710) &gt;= 0, REPT(" ",SOURCE!$Y$2-LEN(SOURCE!J710)), "")&amp;
" | "&amp; IF(SOURCE!$X$2-LEN(SOURCE!I710) &gt;= 0, REPT(" ",SOURCE!$X$2-LEN(SOURCE!I710)), "")&amp;
      SOURCE!K710&amp;      IF(SOURCE!$Y$2-LEN(SOURCE!K710) &gt;= 0, REPT(" ",SOURCE!$Z$2-LEN(SOURCE!K710)), "")&amp;
" | "&amp; SOURCE!L710&amp;      IF(SOURCE!$AB$2-LEN(SOURCE!L710) &gt;= 0, REPT(" ",SOURCE!$AB$2-LEN(SOURCE!L710)), "")&amp;
" | "&amp; SOURCE!M710&amp;      IF(SOURCE!$AC$2-LEN(SOURCE!M710) &gt;= 0, REPT(" ",SOURCE!$AC$2-LEN(SOURCE!M710)), "")&amp;
      "},"&amp;IF(SOURCE!O710&lt;&gt;"",""&amp;SOURCE!O710,"")
 )
)
)</f>
        <v>/*  686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11" spans="1:1">
      <c r="A711" s="133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IF(SOURCE!$R$2-LEN(SOURCE!C711) &gt;= 0, REPT(" ",SOURCE!$R$2-LEN(SOURCE!C711)), "")&amp;
      SOURCE!D711&amp;", "&amp; IF(SOURCE!$S$2-LEN(SOURCE!D711) &gt;= 0, REPT(" ",SOURCE!$S$2-LEN(SOURCE!D711)), "")&amp;
      SOURCE!E711&amp;", "&amp; IF(SOURCE!$T$2-LEN(SOURCE!E711) &gt;=0, REPT(" ",SOURCE!$T$2-LEN(SOURCE!E711)), "")&amp;
      SOURCE!F711&amp;", "&amp; IF(SOURCE!$U$2-LEN(SOURCE!F711) &gt;= 0, REPT(" ",SOURCE!$U$2-LEN(SOURCE!F711)+2), "")&amp;"("&amp;
      SUBSTITUTE(TEXT(SOURCE!G711,"??0"),"  ","")&amp;" &lt;&lt; TAM_MAX_BITS) |"&amp; IF(SOURCE!$V$2-3 &gt;= 0, REPT(" ",MAX(1,SOURCE!$V$2-5+4+1-1-LEN(  IF(ISTEXT(SOURCE!H711),SOURCE!H711,  SUBSTITUTE(SUBSTITUTE(TEXT(SOURCE!H711,"????0"),"  ","")," ",""))   ))), "")&amp;
       IF(ISTEXT(SOURCE!H711),SOURCE!H711, SUBSTITUTE(SUBSTITUTE(TEXT(SOURCE!H711,"????0"),"  ","")," ",""))   &amp;","&amp; IF(SOURCE!$W$2-3 &gt;= 0, REPT(" ",SOURCE!$W$2-3-5), "")&amp;
      SOURCE!I711&amp;
" | "&amp; IF(SOURCE!$X$2-LEN(SOURCE!I711) &gt;= 0, REPT(" ",SOURCE!$X$2-LEN(SOURCE!I711)), "")&amp;
      SOURCE!J711&amp;      IF(SOURCE!$Y$2-LEN(SOURCE!J711) &gt;= 0, REPT(" ",SOURCE!$Y$2-LEN(SOURCE!J711)), "")&amp;
" | "&amp; IF(SOURCE!$X$2-LEN(SOURCE!I711) &gt;= 0, REPT(" ",SOURCE!$X$2-LEN(SOURCE!I711)), "")&amp;
      SOURCE!K711&amp;      IF(SOURCE!$Y$2-LEN(SOURCE!K711) &gt;= 0, REPT(" ",SOURCE!$Z$2-LEN(SOURCE!K711)), "")&amp;
" | "&amp; SOURCE!L711&amp;      IF(SOURCE!$AB$2-LEN(SOURCE!L711) &gt;= 0, REPT(" ",SOURCE!$AB$2-LEN(SOURCE!L711)), "")&amp;
" | "&amp; SOURCE!M711&amp;      IF(SOURCE!$AC$2-LEN(SOURCE!M711) &gt;= 0, REPT(" ",SOURCE!$AC$2-LEN(SOURCE!M711)), "")&amp;
      "},"&amp;IF(SOURCE!O711&lt;&gt;"",""&amp;SOURCE!O711,"")
 )
)
)</f>
        <v>/*  687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12" spans="1:1">
      <c r="A712" s="133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IF(SOURCE!$R$2-LEN(SOURCE!C712) &gt;= 0, REPT(" ",SOURCE!$R$2-LEN(SOURCE!C712)), "")&amp;
      SOURCE!D712&amp;", "&amp; IF(SOURCE!$S$2-LEN(SOURCE!D712) &gt;= 0, REPT(" ",SOURCE!$S$2-LEN(SOURCE!D712)), "")&amp;
      SOURCE!E712&amp;", "&amp; IF(SOURCE!$T$2-LEN(SOURCE!E712) &gt;=0, REPT(" ",SOURCE!$T$2-LEN(SOURCE!E712)), "")&amp;
      SOURCE!F712&amp;", "&amp; IF(SOURCE!$U$2-LEN(SOURCE!F712) &gt;= 0, REPT(" ",SOURCE!$U$2-LEN(SOURCE!F712)+2), "")&amp;"("&amp;
      SUBSTITUTE(TEXT(SOURCE!G712,"??0"),"  ","")&amp;" &lt;&lt; TAM_MAX_BITS) |"&amp; IF(SOURCE!$V$2-3 &gt;= 0, REPT(" ",MAX(1,SOURCE!$V$2-5+4+1-1-LEN(  IF(ISTEXT(SOURCE!H712),SOURCE!H712,  SUBSTITUTE(SUBSTITUTE(TEXT(SOURCE!H712,"????0"),"  ","")," ",""))   ))), "")&amp;
       IF(ISTEXT(SOURCE!H712),SOURCE!H712, SUBSTITUTE(SUBSTITUTE(TEXT(SOURCE!H712,"????0"),"  ","")," ",""))   &amp;","&amp; IF(SOURCE!$W$2-3 &gt;= 0, REPT(" ",SOURCE!$W$2-3-5), "")&amp;
      SOURCE!I712&amp;
" | "&amp; IF(SOURCE!$X$2-LEN(SOURCE!I712) &gt;= 0, REPT(" ",SOURCE!$X$2-LEN(SOURCE!I712)), "")&amp;
      SOURCE!J712&amp;      IF(SOURCE!$Y$2-LEN(SOURCE!J712) &gt;= 0, REPT(" ",SOURCE!$Y$2-LEN(SOURCE!J712)), "")&amp;
" | "&amp; IF(SOURCE!$X$2-LEN(SOURCE!I712) &gt;= 0, REPT(" ",SOURCE!$X$2-LEN(SOURCE!I712)), "")&amp;
      SOURCE!K712&amp;      IF(SOURCE!$Y$2-LEN(SOURCE!K712) &gt;= 0, REPT(" ",SOURCE!$Z$2-LEN(SOURCE!K712)), "")&amp;
" | "&amp; SOURCE!L712&amp;      IF(SOURCE!$AB$2-LEN(SOURCE!L712) &gt;= 0, REPT(" ",SOURCE!$AB$2-LEN(SOURCE!L712)), "")&amp;
" | "&amp; SOURCE!M712&amp;      IF(SOURCE!$AC$2-LEN(SOURCE!M712) &gt;= 0, REPT(" ",SOURCE!$AC$2-LEN(SOURCE!M712)), "")&amp;
      "},"&amp;IF(SOURCE!O712&lt;&gt;"",""&amp;SOURCE!O712,"")
 )
)
)</f>
        <v>/*  688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13" spans="1:1">
      <c r="A713" s="133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IF(SOURCE!$R$2-LEN(SOURCE!C713) &gt;= 0, REPT(" ",SOURCE!$R$2-LEN(SOURCE!C713)), "")&amp;
      SOURCE!D713&amp;", "&amp; IF(SOURCE!$S$2-LEN(SOURCE!D713) &gt;= 0, REPT(" ",SOURCE!$S$2-LEN(SOURCE!D713)), "")&amp;
      SOURCE!E713&amp;", "&amp; IF(SOURCE!$T$2-LEN(SOURCE!E713) &gt;=0, REPT(" ",SOURCE!$T$2-LEN(SOURCE!E713)), "")&amp;
      SOURCE!F713&amp;", "&amp; IF(SOURCE!$U$2-LEN(SOURCE!F713) &gt;= 0, REPT(" ",SOURCE!$U$2-LEN(SOURCE!F713)+2), "")&amp;"("&amp;
      SUBSTITUTE(TEXT(SOURCE!G713,"??0"),"  ","")&amp;" &lt;&lt; TAM_MAX_BITS) |"&amp; IF(SOURCE!$V$2-3 &gt;= 0, REPT(" ",MAX(1,SOURCE!$V$2-5+4+1-1-LEN(  IF(ISTEXT(SOURCE!H713),SOURCE!H713,  SUBSTITUTE(SUBSTITUTE(TEXT(SOURCE!H713,"????0"),"  ","")," ",""))   ))), "")&amp;
       IF(ISTEXT(SOURCE!H713),SOURCE!H713, SUBSTITUTE(SUBSTITUTE(TEXT(SOURCE!H713,"????0"),"  ","")," ",""))   &amp;","&amp; IF(SOURCE!$W$2-3 &gt;= 0, REPT(" ",SOURCE!$W$2-3-5), "")&amp;
      SOURCE!I713&amp;
" | "&amp; IF(SOURCE!$X$2-LEN(SOURCE!I713) &gt;= 0, REPT(" ",SOURCE!$X$2-LEN(SOURCE!I713)), "")&amp;
      SOURCE!J713&amp;      IF(SOURCE!$Y$2-LEN(SOURCE!J713) &gt;= 0, REPT(" ",SOURCE!$Y$2-LEN(SOURCE!J713)), "")&amp;
" | "&amp; IF(SOURCE!$X$2-LEN(SOURCE!I713) &gt;= 0, REPT(" ",SOURCE!$X$2-LEN(SOURCE!I713)), "")&amp;
      SOURCE!K713&amp;      IF(SOURCE!$Y$2-LEN(SOURCE!K713) &gt;= 0, REPT(" ",SOURCE!$Z$2-LEN(SOURCE!K713)), "")&amp;
" | "&amp; SOURCE!L713&amp;      IF(SOURCE!$AB$2-LEN(SOURCE!L713) &gt;= 0, REPT(" ",SOURCE!$AB$2-LEN(SOURCE!L713)), "")&amp;
" | "&amp; SOURCE!M713&amp;      IF(SOURCE!$AC$2-LEN(SOURCE!M713) &gt;= 0, REPT(" ",SOURCE!$AC$2-LEN(SOURCE!M713)), "")&amp;
      "},"&amp;IF(SOURCE!O713&lt;&gt;"",""&amp;SOURCE!O713,"")
 )
)
)</f>
        <v>/*  689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14" spans="1:1">
      <c r="A714" s="133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IF(SOURCE!$R$2-LEN(SOURCE!C714) &gt;= 0, REPT(" ",SOURCE!$R$2-LEN(SOURCE!C714)), "")&amp;
      SOURCE!D714&amp;", "&amp; IF(SOURCE!$S$2-LEN(SOURCE!D714) &gt;= 0, REPT(" ",SOURCE!$S$2-LEN(SOURCE!D714)), "")&amp;
      SOURCE!E714&amp;", "&amp; IF(SOURCE!$T$2-LEN(SOURCE!E714) &gt;=0, REPT(" ",SOURCE!$T$2-LEN(SOURCE!E714)), "")&amp;
      SOURCE!F714&amp;", "&amp; IF(SOURCE!$U$2-LEN(SOURCE!F714) &gt;= 0, REPT(" ",SOURCE!$U$2-LEN(SOURCE!F714)+2), "")&amp;"("&amp;
      SUBSTITUTE(TEXT(SOURCE!G714,"??0"),"  ","")&amp;" &lt;&lt; TAM_MAX_BITS) |"&amp; IF(SOURCE!$V$2-3 &gt;= 0, REPT(" ",MAX(1,SOURCE!$V$2-5+4+1-1-LEN(  IF(ISTEXT(SOURCE!H714),SOURCE!H714,  SUBSTITUTE(SUBSTITUTE(TEXT(SOURCE!H714,"????0"),"  ","")," ",""))   ))), "")&amp;
       IF(ISTEXT(SOURCE!H714),SOURCE!H714, SUBSTITUTE(SUBSTITUTE(TEXT(SOURCE!H714,"????0"),"  ","")," ",""))   &amp;","&amp; IF(SOURCE!$W$2-3 &gt;= 0, REPT(" ",SOURCE!$W$2-3-5), "")&amp;
      SOURCE!I714&amp;
" | "&amp; IF(SOURCE!$X$2-LEN(SOURCE!I714) &gt;= 0, REPT(" ",SOURCE!$X$2-LEN(SOURCE!I714)), "")&amp;
      SOURCE!J714&amp;      IF(SOURCE!$Y$2-LEN(SOURCE!J714) &gt;= 0, REPT(" ",SOURCE!$Y$2-LEN(SOURCE!J714)), "")&amp;
" | "&amp; IF(SOURCE!$X$2-LEN(SOURCE!I714) &gt;= 0, REPT(" ",SOURCE!$X$2-LEN(SOURCE!I714)), "")&amp;
      SOURCE!K714&amp;      IF(SOURCE!$Y$2-LEN(SOURCE!K714) &gt;= 0, REPT(" ",SOURCE!$Z$2-LEN(SOURCE!K714)), "")&amp;
" | "&amp; SOURCE!L714&amp;      IF(SOURCE!$AB$2-LEN(SOURCE!L714) &gt;= 0, REPT(" ",SOURCE!$AB$2-LEN(SOURCE!L714)), "")&amp;
" | "&amp; SOURCE!M714&amp;      IF(SOURCE!$AC$2-LEN(SOURCE!M714) &gt;= 0, REPT(" ",SOURCE!$AC$2-LEN(SOURCE!M714)), "")&amp;
      "},"&amp;IF(SOURCE!O714&lt;&gt;"",""&amp;SOURCE!O714,"")
 )
)
)</f>
        <v>/*  690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15" spans="1:1">
      <c r="A715" s="133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IF(SOURCE!$R$2-LEN(SOURCE!C715) &gt;= 0, REPT(" ",SOURCE!$R$2-LEN(SOURCE!C715)), "")&amp;
      SOURCE!D715&amp;", "&amp; IF(SOURCE!$S$2-LEN(SOURCE!D715) &gt;= 0, REPT(" ",SOURCE!$S$2-LEN(SOURCE!D715)), "")&amp;
      SOURCE!E715&amp;", "&amp; IF(SOURCE!$T$2-LEN(SOURCE!E715) &gt;=0, REPT(" ",SOURCE!$T$2-LEN(SOURCE!E715)), "")&amp;
      SOURCE!F715&amp;", "&amp; IF(SOURCE!$U$2-LEN(SOURCE!F715) &gt;= 0, REPT(" ",SOURCE!$U$2-LEN(SOURCE!F715)+2), "")&amp;"("&amp;
      SUBSTITUTE(TEXT(SOURCE!G715,"??0"),"  ","")&amp;" &lt;&lt; TAM_MAX_BITS) |"&amp; IF(SOURCE!$V$2-3 &gt;= 0, REPT(" ",MAX(1,SOURCE!$V$2-5+4+1-1-LEN(  IF(ISTEXT(SOURCE!H715),SOURCE!H715,  SUBSTITUTE(SUBSTITUTE(TEXT(SOURCE!H715,"????0"),"  ","")," ",""))   ))), "")&amp;
       IF(ISTEXT(SOURCE!H715),SOURCE!H715, SUBSTITUTE(SUBSTITUTE(TEXT(SOURCE!H715,"????0"),"  ","")," ",""))   &amp;","&amp; IF(SOURCE!$W$2-3 &gt;= 0, REPT(" ",SOURCE!$W$2-3-5), "")&amp;
      SOURCE!I715&amp;
" | "&amp; IF(SOURCE!$X$2-LEN(SOURCE!I715) &gt;= 0, REPT(" ",SOURCE!$X$2-LEN(SOURCE!I715)), "")&amp;
      SOURCE!J715&amp;      IF(SOURCE!$Y$2-LEN(SOURCE!J715) &gt;= 0, REPT(" ",SOURCE!$Y$2-LEN(SOURCE!J715)), "")&amp;
" | "&amp; IF(SOURCE!$X$2-LEN(SOURCE!I715) &gt;= 0, REPT(" ",SOURCE!$X$2-LEN(SOURCE!I715)), "")&amp;
      SOURCE!K715&amp;      IF(SOURCE!$Y$2-LEN(SOURCE!K715) &gt;= 0, REPT(" ",SOURCE!$Z$2-LEN(SOURCE!K715)), "")&amp;
" | "&amp; SOURCE!L715&amp;      IF(SOURCE!$AB$2-LEN(SOURCE!L715) &gt;= 0, REPT(" ",SOURCE!$AB$2-LEN(SOURCE!L715)), "")&amp;
" | "&amp; SOURCE!M715&amp;      IF(SOURCE!$AC$2-LEN(SOURCE!M715) &gt;= 0, REPT(" ",SOURCE!$AC$2-LEN(SOURCE!M715)), "")&amp;
      "},"&amp;IF(SOURCE!O715&lt;&gt;"",""&amp;SOURCE!O715,"")
 )
)
)</f>
        <v>/*  691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16" spans="1:1">
      <c r="A716" s="133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IF(SOURCE!$R$2-LEN(SOURCE!C716) &gt;= 0, REPT(" ",SOURCE!$R$2-LEN(SOURCE!C716)), "")&amp;
      SOURCE!D716&amp;", "&amp; IF(SOURCE!$S$2-LEN(SOURCE!D716) &gt;= 0, REPT(" ",SOURCE!$S$2-LEN(SOURCE!D716)), "")&amp;
      SOURCE!E716&amp;", "&amp; IF(SOURCE!$T$2-LEN(SOURCE!E716) &gt;=0, REPT(" ",SOURCE!$T$2-LEN(SOURCE!E716)), "")&amp;
      SOURCE!F716&amp;", "&amp; IF(SOURCE!$U$2-LEN(SOURCE!F716) &gt;= 0, REPT(" ",SOURCE!$U$2-LEN(SOURCE!F716)+2), "")&amp;"("&amp;
      SUBSTITUTE(TEXT(SOURCE!G716,"??0"),"  ","")&amp;" &lt;&lt; TAM_MAX_BITS) |"&amp; IF(SOURCE!$V$2-3 &gt;= 0, REPT(" ",MAX(1,SOURCE!$V$2-5+4+1-1-LEN(  IF(ISTEXT(SOURCE!H716),SOURCE!H716,  SUBSTITUTE(SUBSTITUTE(TEXT(SOURCE!H716,"????0"),"  ","")," ",""))   ))), "")&amp;
       IF(ISTEXT(SOURCE!H716),SOURCE!H716, SUBSTITUTE(SUBSTITUTE(TEXT(SOURCE!H716,"????0"),"  ","")," ",""))   &amp;","&amp; IF(SOURCE!$W$2-3 &gt;= 0, REPT(" ",SOURCE!$W$2-3-5), "")&amp;
      SOURCE!I716&amp;
" | "&amp; IF(SOURCE!$X$2-LEN(SOURCE!I716) &gt;= 0, REPT(" ",SOURCE!$X$2-LEN(SOURCE!I716)), "")&amp;
      SOURCE!J716&amp;      IF(SOURCE!$Y$2-LEN(SOURCE!J716) &gt;= 0, REPT(" ",SOURCE!$Y$2-LEN(SOURCE!J716)), "")&amp;
" | "&amp; IF(SOURCE!$X$2-LEN(SOURCE!I716) &gt;= 0, REPT(" ",SOURCE!$X$2-LEN(SOURCE!I716)), "")&amp;
      SOURCE!K716&amp;      IF(SOURCE!$Y$2-LEN(SOURCE!K716) &gt;= 0, REPT(" ",SOURCE!$Z$2-LEN(SOURCE!K716)), "")&amp;
" | "&amp; SOURCE!L716&amp;      IF(SOURCE!$AB$2-LEN(SOURCE!L716) &gt;= 0, REPT(" ",SOURCE!$AB$2-LEN(SOURCE!L716)), "")&amp;
" | "&amp; SOURCE!M716&amp;      IF(SOURCE!$AC$2-LEN(SOURCE!M716) &gt;= 0, REPT(" ",SOURCE!$AC$2-LEN(SOURCE!M716)), "")&amp;
      "},"&amp;IF(SOURCE!O716&lt;&gt;"",""&amp;SOURCE!O716,"")
 )
)
)</f>
        <v>/*  692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17" spans="1:1">
      <c r="A717" s="133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IF(SOURCE!$R$2-LEN(SOURCE!C717) &gt;= 0, REPT(" ",SOURCE!$R$2-LEN(SOURCE!C717)), "")&amp;
      SOURCE!D717&amp;", "&amp; IF(SOURCE!$S$2-LEN(SOURCE!D717) &gt;= 0, REPT(" ",SOURCE!$S$2-LEN(SOURCE!D717)), "")&amp;
      SOURCE!E717&amp;", "&amp; IF(SOURCE!$T$2-LEN(SOURCE!E717) &gt;=0, REPT(" ",SOURCE!$T$2-LEN(SOURCE!E717)), "")&amp;
      SOURCE!F717&amp;", "&amp; IF(SOURCE!$U$2-LEN(SOURCE!F717) &gt;= 0, REPT(" ",SOURCE!$U$2-LEN(SOURCE!F717)+2), "")&amp;"("&amp;
      SUBSTITUTE(TEXT(SOURCE!G717,"??0"),"  ","")&amp;" &lt;&lt; TAM_MAX_BITS) |"&amp; IF(SOURCE!$V$2-3 &gt;= 0, REPT(" ",MAX(1,SOURCE!$V$2-5+4+1-1-LEN(  IF(ISTEXT(SOURCE!H717),SOURCE!H717,  SUBSTITUTE(SUBSTITUTE(TEXT(SOURCE!H717,"????0"),"  ","")," ",""))   ))), "")&amp;
       IF(ISTEXT(SOURCE!H717),SOURCE!H717, SUBSTITUTE(SUBSTITUTE(TEXT(SOURCE!H717,"????0"),"  ","")," ",""))   &amp;","&amp; IF(SOURCE!$W$2-3 &gt;= 0, REPT(" ",SOURCE!$W$2-3-5), "")&amp;
      SOURCE!I717&amp;
" | "&amp; IF(SOURCE!$X$2-LEN(SOURCE!I717) &gt;= 0, REPT(" ",SOURCE!$X$2-LEN(SOURCE!I717)), "")&amp;
      SOURCE!J717&amp;      IF(SOURCE!$Y$2-LEN(SOURCE!J717) &gt;= 0, REPT(" ",SOURCE!$Y$2-LEN(SOURCE!J717)), "")&amp;
" | "&amp; IF(SOURCE!$X$2-LEN(SOURCE!I717) &gt;= 0, REPT(" ",SOURCE!$X$2-LEN(SOURCE!I717)), "")&amp;
      SOURCE!K717&amp;      IF(SOURCE!$Y$2-LEN(SOURCE!K717) &gt;= 0, REPT(" ",SOURCE!$Z$2-LEN(SOURCE!K717)), "")&amp;
" | "&amp; SOURCE!L717&amp;      IF(SOURCE!$AB$2-LEN(SOURCE!L717) &gt;= 0, REPT(" ",SOURCE!$AB$2-LEN(SOURCE!L717)), "")&amp;
" | "&amp; SOURCE!M717&amp;      IF(SOURCE!$AC$2-LEN(SOURCE!M717) &gt;= 0, REPT(" ",SOURCE!$AC$2-LEN(SOURCE!M717)), "")&amp;
      "},"&amp;IF(SOURCE!O717&lt;&gt;"",""&amp;SOURCE!O717,"")
 )
)
)</f>
        <v>/*  693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18" spans="1:1">
      <c r="A718" s="133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IF(SOURCE!$R$2-LEN(SOURCE!C718) &gt;= 0, REPT(" ",SOURCE!$R$2-LEN(SOURCE!C718)), "")&amp;
      SOURCE!D718&amp;", "&amp; IF(SOURCE!$S$2-LEN(SOURCE!D718) &gt;= 0, REPT(" ",SOURCE!$S$2-LEN(SOURCE!D718)), "")&amp;
      SOURCE!E718&amp;", "&amp; IF(SOURCE!$T$2-LEN(SOURCE!E718) &gt;=0, REPT(" ",SOURCE!$T$2-LEN(SOURCE!E718)), "")&amp;
      SOURCE!F718&amp;", "&amp; IF(SOURCE!$U$2-LEN(SOURCE!F718) &gt;= 0, REPT(" ",SOURCE!$U$2-LEN(SOURCE!F718)+2), "")&amp;"("&amp;
      SUBSTITUTE(TEXT(SOURCE!G718,"??0"),"  ","")&amp;" &lt;&lt; TAM_MAX_BITS) |"&amp; IF(SOURCE!$V$2-3 &gt;= 0, REPT(" ",MAX(1,SOURCE!$V$2-5+4+1-1-LEN(  IF(ISTEXT(SOURCE!H718),SOURCE!H718,  SUBSTITUTE(SUBSTITUTE(TEXT(SOURCE!H718,"????0"),"  ","")," ",""))   ))), "")&amp;
       IF(ISTEXT(SOURCE!H718),SOURCE!H718, SUBSTITUTE(SUBSTITUTE(TEXT(SOURCE!H718,"????0"),"  ","")," ",""))   &amp;","&amp; IF(SOURCE!$W$2-3 &gt;= 0, REPT(" ",SOURCE!$W$2-3-5), "")&amp;
      SOURCE!I718&amp;
" | "&amp; IF(SOURCE!$X$2-LEN(SOURCE!I718) &gt;= 0, REPT(" ",SOURCE!$X$2-LEN(SOURCE!I718)), "")&amp;
      SOURCE!J718&amp;      IF(SOURCE!$Y$2-LEN(SOURCE!J718) &gt;= 0, REPT(" ",SOURCE!$Y$2-LEN(SOURCE!J718)), "")&amp;
" | "&amp; IF(SOURCE!$X$2-LEN(SOURCE!I718) &gt;= 0, REPT(" ",SOURCE!$X$2-LEN(SOURCE!I718)), "")&amp;
      SOURCE!K718&amp;      IF(SOURCE!$Y$2-LEN(SOURCE!K718) &gt;= 0, REPT(" ",SOURCE!$Z$2-LEN(SOURCE!K718)), "")&amp;
" | "&amp; SOURCE!L718&amp;      IF(SOURCE!$AB$2-LEN(SOURCE!L718) &gt;= 0, REPT(" ",SOURCE!$AB$2-LEN(SOURCE!L718)), "")&amp;
" | "&amp; SOURCE!M718&amp;      IF(SOURCE!$AC$2-LEN(SOURCE!M718) &gt;= 0, REPT(" ",SOURCE!$AC$2-LEN(SOURCE!M718)), "")&amp;
      "},"&amp;IF(SOURCE!O718&lt;&gt;"",""&amp;SOURCE!O718,"")
 )
)
)</f>
        <v>/*  694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19" spans="1:1">
      <c r="A719" s="133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IF(SOURCE!$R$2-LEN(SOURCE!C719) &gt;= 0, REPT(" ",SOURCE!$R$2-LEN(SOURCE!C719)), "")&amp;
      SOURCE!D719&amp;", "&amp; IF(SOURCE!$S$2-LEN(SOURCE!D719) &gt;= 0, REPT(" ",SOURCE!$S$2-LEN(SOURCE!D719)), "")&amp;
      SOURCE!E719&amp;", "&amp; IF(SOURCE!$T$2-LEN(SOURCE!E719) &gt;=0, REPT(" ",SOURCE!$T$2-LEN(SOURCE!E719)), "")&amp;
      SOURCE!F719&amp;", "&amp; IF(SOURCE!$U$2-LEN(SOURCE!F719) &gt;= 0, REPT(" ",SOURCE!$U$2-LEN(SOURCE!F719)+2), "")&amp;"("&amp;
      SUBSTITUTE(TEXT(SOURCE!G719,"??0"),"  ","")&amp;" &lt;&lt; TAM_MAX_BITS) |"&amp; IF(SOURCE!$V$2-3 &gt;= 0, REPT(" ",MAX(1,SOURCE!$V$2-5+4+1-1-LEN(  IF(ISTEXT(SOURCE!H719),SOURCE!H719,  SUBSTITUTE(SUBSTITUTE(TEXT(SOURCE!H719,"????0"),"  ","")," ",""))   ))), "")&amp;
       IF(ISTEXT(SOURCE!H719),SOURCE!H719, SUBSTITUTE(SUBSTITUTE(TEXT(SOURCE!H719,"????0"),"  ","")," ",""))   &amp;","&amp; IF(SOURCE!$W$2-3 &gt;= 0, REPT(" ",SOURCE!$W$2-3-5), "")&amp;
      SOURCE!I719&amp;
" | "&amp; IF(SOURCE!$X$2-LEN(SOURCE!I719) &gt;= 0, REPT(" ",SOURCE!$X$2-LEN(SOURCE!I719)), "")&amp;
      SOURCE!J719&amp;      IF(SOURCE!$Y$2-LEN(SOURCE!J719) &gt;= 0, REPT(" ",SOURCE!$Y$2-LEN(SOURCE!J719)), "")&amp;
" | "&amp; IF(SOURCE!$X$2-LEN(SOURCE!I719) &gt;= 0, REPT(" ",SOURCE!$X$2-LEN(SOURCE!I719)), "")&amp;
      SOURCE!K719&amp;      IF(SOURCE!$Y$2-LEN(SOURCE!K719) &gt;= 0, REPT(" ",SOURCE!$Z$2-LEN(SOURCE!K719)), "")&amp;
" | "&amp; SOURCE!L719&amp;      IF(SOURCE!$AB$2-LEN(SOURCE!L719) &gt;= 0, REPT(" ",SOURCE!$AB$2-LEN(SOURCE!L719)), "")&amp;
" | "&amp; SOURCE!M719&amp;      IF(SOURCE!$AC$2-LEN(SOURCE!M719) &gt;= 0, REPT(" ",SOURCE!$AC$2-LEN(SOURCE!M719)), "")&amp;
      "},"&amp;IF(SOURCE!O719&lt;&gt;"",""&amp;SOURCE!O719,"")
 )
)
)</f>
        <v>/*  695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20" spans="1:1">
      <c r="A720" s="133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IF(SOURCE!$R$2-LEN(SOURCE!C720) &gt;= 0, REPT(" ",SOURCE!$R$2-LEN(SOURCE!C720)), "")&amp;
      SOURCE!D720&amp;", "&amp; IF(SOURCE!$S$2-LEN(SOURCE!D720) &gt;= 0, REPT(" ",SOURCE!$S$2-LEN(SOURCE!D720)), "")&amp;
      SOURCE!E720&amp;", "&amp; IF(SOURCE!$T$2-LEN(SOURCE!E720) &gt;=0, REPT(" ",SOURCE!$T$2-LEN(SOURCE!E720)), "")&amp;
      SOURCE!F720&amp;", "&amp; IF(SOURCE!$U$2-LEN(SOURCE!F720) &gt;= 0, REPT(" ",SOURCE!$U$2-LEN(SOURCE!F720)+2), "")&amp;"("&amp;
      SUBSTITUTE(TEXT(SOURCE!G720,"??0"),"  ","")&amp;" &lt;&lt; TAM_MAX_BITS) |"&amp; IF(SOURCE!$V$2-3 &gt;= 0, REPT(" ",MAX(1,SOURCE!$V$2-5+4+1-1-LEN(  IF(ISTEXT(SOURCE!H720),SOURCE!H720,  SUBSTITUTE(SUBSTITUTE(TEXT(SOURCE!H720,"????0"),"  ","")," ",""))   ))), "")&amp;
       IF(ISTEXT(SOURCE!H720),SOURCE!H720, SUBSTITUTE(SUBSTITUTE(TEXT(SOURCE!H720,"????0"),"  ","")," ",""))   &amp;","&amp; IF(SOURCE!$W$2-3 &gt;= 0, REPT(" ",SOURCE!$W$2-3-5), "")&amp;
      SOURCE!I720&amp;
" | "&amp; IF(SOURCE!$X$2-LEN(SOURCE!I720) &gt;= 0, REPT(" ",SOURCE!$X$2-LEN(SOURCE!I720)), "")&amp;
      SOURCE!J720&amp;      IF(SOURCE!$Y$2-LEN(SOURCE!J720) &gt;= 0, REPT(" ",SOURCE!$Y$2-LEN(SOURCE!J720)), "")&amp;
" | "&amp; IF(SOURCE!$X$2-LEN(SOURCE!I720) &gt;= 0, REPT(" ",SOURCE!$X$2-LEN(SOURCE!I720)), "")&amp;
      SOURCE!K720&amp;      IF(SOURCE!$Y$2-LEN(SOURCE!K720) &gt;= 0, REPT(" ",SOURCE!$Z$2-LEN(SOURCE!K720)), "")&amp;
" | "&amp; SOURCE!L720&amp;      IF(SOURCE!$AB$2-LEN(SOURCE!L720) &gt;= 0, REPT(" ",SOURCE!$AB$2-LEN(SOURCE!L720)), "")&amp;
" | "&amp; SOURCE!M720&amp;      IF(SOURCE!$AC$2-LEN(SOURCE!M720) &gt;= 0, REPT(" ",SOURCE!$AC$2-LEN(SOURCE!M720)), "")&amp;
      "},"&amp;IF(SOURCE!O720&lt;&gt;"",""&amp;SOURCE!O720,"")
 )
)
)</f>
        <v>/*  696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21" spans="1:1">
      <c r="A721" s="133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IF(SOURCE!$R$2-LEN(SOURCE!C721) &gt;= 0, REPT(" ",SOURCE!$R$2-LEN(SOURCE!C721)), "")&amp;
      SOURCE!D721&amp;", "&amp; IF(SOURCE!$S$2-LEN(SOURCE!D721) &gt;= 0, REPT(" ",SOURCE!$S$2-LEN(SOURCE!D721)), "")&amp;
      SOURCE!E721&amp;", "&amp; IF(SOURCE!$T$2-LEN(SOURCE!E721) &gt;=0, REPT(" ",SOURCE!$T$2-LEN(SOURCE!E721)), "")&amp;
      SOURCE!F721&amp;", "&amp; IF(SOURCE!$U$2-LEN(SOURCE!F721) &gt;= 0, REPT(" ",SOURCE!$U$2-LEN(SOURCE!F721)+2), "")&amp;"("&amp;
      SUBSTITUTE(TEXT(SOURCE!G721,"??0"),"  ","")&amp;" &lt;&lt; TAM_MAX_BITS) |"&amp; IF(SOURCE!$V$2-3 &gt;= 0, REPT(" ",MAX(1,SOURCE!$V$2-5+4+1-1-LEN(  IF(ISTEXT(SOURCE!H721),SOURCE!H721,  SUBSTITUTE(SUBSTITUTE(TEXT(SOURCE!H721,"????0"),"  ","")," ",""))   ))), "")&amp;
       IF(ISTEXT(SOURCE!H721),SOURCE!H721, SUBSTITUTE(SUBSTITUTE(TEXT(SOURCE!H721,"????0"),"  ","")," ",""))   &amp;","&amp; IF(SOURCE!$W$2-3 &gt;= 0, REPT(" ",SOURCE!$W$2-3-5), "")&amp;
      SOURCE!I721&amp;
" | "&amp; IF(SOURCE!$X$2-LEN(SOURCE!I721) &gt;= 0, REPT(" ",SOURCE!$X$2-LEN(SOURCE!I721)), "")&amp;
      SOURCE!J721&amp;      IF(SOURCE!$Y$2-LEN(SOURCE!J721) &gt;= 0, REPT(" ",SOURCE!$Y$2-LEN(SOURCE!J721)), "")&amp;
" | "&amp; IF(SOURCE!$X$2-LEN(SOURCE!I721) &gt;= 0, REPT(" ",SOURCE!$X$2-LEN(SOURCE!I721)), "")&amp;
      SOURCE!K721&amp;      IF(SOURCE!$Y$2-LEN(SOURCE!K721) &gt;= 0, REPT(" ",SOURCE!$Z$2-LEN(SOURCE!K721)), "")&amp;
" | "&amp; SOURCE!L721&amp;      IF(SOURCE!$AB$2-LEN(SOURCE!L721) &gt;= 0, REPT(" ",SOURCE!$AB$2-LEN(SOURCE!L721)), "")&amp;
" | "&amp; SOURCE!M721&amp;      IF(SOURCE!$AC$2-LEN(SOURCE!M721) &gt;= 0, REPT(" ",SOURCE!$AC$2-LEN(SOURCE!M721)), "")&amp;
      "},"&amp;IF(SOURCE!O721&lt;&gt;"",""&amp;SOURCE!O721,"")
 )
)
)</f>
        <v>/*  697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22" spans="1:1">
      <c r="A722" s="133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IF(SOURCE!$R$2-LEN(SOURCE!C722) &gt;= 0, REPT(" ",SOURCE!$R$2-LEN(SOURCE!C722)), "")&amp;
      SOURCE!D722&amp;", "&amp; IF(SOURCE!$S$2-LEN(SOURCE!D722) &gt;= 0, REPT(" ",SOURCE!$S$2-LEN(SOURCE!D722)), "")&amp;
      SOURCE!E722&amp;", "&amp; IF(SOURCE!$T$2-LEN(SOURCE!E722) &gt;=0, REPT(" ",SOURCE!$T$2-LEN(SOURCE!E722)), "")&amp;
      SOURCE!F722&amp;", "&amp; IF(SOURCE!$U$2-LEN(SOURCE!F722) &gt;= 0, REPT(" ",SOURCE!$U$2-LEN(SOURCE!F722)+2), "")&amp;"("&amp;
      SUBSTITUTE(TEXT(SOURCE!G722,"??0"),"  ","")&amp;" &lt;&lt; TAM_MAX_BITS) |"&amp; IF(SOURCE!$V$2-3 &gt;= 0, REPT(" ",MAX(1,SOURCE!$V$2-5+4+1-1-LEN(  IF(ISTEXT(SOURCE!H722),SOURCE!H722,  SUBSTITUTE(SUBSTITUTE(TEXT(SOURCE!H722,"????0"),"  ","")," ",""))   ))), "")&amp;
       IF(ISTEXT(SOURCE!H722),SOURCE!H722, SUBSTITUTE(SUBSTITUTE(TEXT(SOURCE!H722,"????0"),"  ","")," ",""))   &amp;","&amp; IF(SOURCE!$W$2-3 &gt;= 0, REPT(" ",SOURCE!$W$2-3-5), "")&amp;
      SOURCE!I722&amp;
" | "&amp; IF(SOURCE!$X$2-LEN(SOURCE!I722) &gt;= 0, REPT(" ",SOURCE!$X$2-LEN(SOURCE!I722)), "")&amp;
      SOURCE!J722&amp;      IF(SOURCE!$Y$2-LEN(SOURCE!J722) &gt;= 0, REPT(" ",SOURCE!$Y$2-LEN(SOURCE!J722)), "")&amp;
" | "&amp; IF(SOURCE!$X$2-LEN(SOURCE!I722) &gt;= 0, REPT(" ",SOURCE!$X$2-LEN(SOURCE!I722)), "")&amp;
      SOURCE!K722&amp;      IF(SOURCE!$Y$2-LEN(SOURCE!K722) &gt;= 0, REPT(" ",SOURCE!$Z$2-LEN(SOURCE!K722)), "")&amp;
" | "&amp; SOURCE!L722&amp;      IF(SOURCE!$AB$2-LEN(SOURCE!L722) &gt;= 0, REPT(" ",SOURCE!$AB$2-LEN(SOURCE!L722)), "")&amp;
" | "&amp; SOURCE!M722&amp;      IF(SOURCE!$AC$2-LEN(SOURCE!M722) &gt;= 0, REPT(" ",SOURCE!$AC$2-LEN(SOURCE!M722)), "")&amp;
      "},"&amp;IF(SOURCE!O722&lt;&gt;"",""&amp;SOURCE!O722,"")
 )
)
)</f>
        <v>/*  698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23" spans="1:1">
      <c r="A723" s="133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IF(SOURCE!$R$2-LEN(SOURCE!C723) &gt;= 0, REPT(" ",SOURCE!$R$2-LEN(SOURCE!C723)), "")&amp;
      SOURCE!D723&amp;", "&amp; IF(SOURCE!$S$2-LEN(SOURCE!D723) &gt;= 0, REPT(" ",SOURCE!$S$2-LEN(SOURCE!D723)), "")&amp;
      SOURCE!E723&amp;", "&amp; IF(SOURCE!$T$2-LEN(SOURCE!E723) &gt;=0, REPT(" ",SOURCE!$T$2-LEN(SOURCE!E723)), "")&amp;
      SOURCE!F723&amp;", "&amp; IF(SOURCE!$U$2-LEN(SOURCE!F723) &gt;= 0, REPT(" ",SOURCE!$U$2-LEN(SOURCE!F723)+2), "")&amp;"("&amp;
      SUBSTITUTE(TEXT(SOURCE!G723,"??0"),"  ","")&amp;" &lt;&lt; TAM_MAX_BITS) |"&amp; IF(SOURCE!$V$2-3 &gt;= 0, REPT(" ",MAX(1,SOURCE!$V$2-5+4+1-1-LEN(  IF(ISTEXT(SOURCE!H723),SOURCE!H723,  SUBSTITUTE(SUBSTITUTE(TEXT(SOURCE!H723,"????0"),"  ","")," ",""))   ))), "")&amp;
       IF(ISTEXT(SOURCE!H723),SOURCE!H723, SUBSTITUTE(SUBSTITUTE(TEXT(SOURCE!H723,"????0"),"  ","")," ",""))   &amp;","&amp; IF(SOURCE!$W$2-3 &gt;= 0, REPT(" ",SOURCE!$W$2-3-5), "")&amp;
      SOURCE!I723&amp;
" | "&amp; IF(SOURCE!$X$2-LEN(SOURCE!I723) &gt;= 0, REPT(" ",SOURCE!$X$2-LEN(SOURCE!I723)), "")&amp;
      SOURCE!J723&amp;      IF(SOURCE!$Y$2-LEN(SOURCE!J723) &gt;= 0, REPT(" ",SOURCE!$Y$2-LEN(SOURCE!J723)), "")&amp;
" | "&amp; IF(SOURCE!$X$2-LEN(SOURCE!I723) &gt;= 0, REPT(" ",SOURCE!$X$2-LEN(SOURCE!I723)), "")&amp;
      SOURCE!K723&amp;      IF(SOURCE!$Y$2-LEN(SOURCE!K723) &gt;= 0, REPT(" ",SOURCE!$Z$2-LEN(SOURCE!K723)), "")&amp;
" | "&amp; SOURCE!L723&amp;      IF(SOURCE!$AB$2-LEN(SOURCE!L723) &gt;= 0, REPT(" ",SOURCE!$AB$2-LEN(SOURCE!L723)), "")&amp;
" | "&amp; SOURCE!M723&amp;      IF(SOURCE!$AC$2-LEN(SOURCE!M723) &gt;= 0, REPT(" ",SOURCE!$AC$2-LEN(SOURCE!M723)), "")&amp;
      "},"&amp;IF(SOURCE!O723&lt;&gt;"",""&amp;SOURCE!O723,"")
 )
)
)</f>
        <v>/*  699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24" spans="1:1">
      <c r="A724" s="133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IF(SOURCE!$R$2-LEN(SOURCE!C724) &gt;= 0, REPT(" ",SOURCE!$R$2-LEN(SOURCE!C724)), "")&amp;
      SOURCE!D724&amp;", "&amp; IF(SOURCE!$S$2-LEN(SOURCE!D724) &gt;= 0, REPT(" ",SOURCE!$S$2-LEN(SOURCE!D724)), "")&amp;
      SOURCE!E724&amp;", "&amp; IF(SOURCE!$T$2-LEN(SOURCE!E724) &gt;=0, REPT(" ",SOURCE!$T$2-LEN(SOURCE!E724)), "")&amp;
      SOURCE!F724&amp;", "&amp; IF(SOURCE!$U$2-LEN(SOURCE!F724) &gt;= 0, REPT(" ",SOURCE!$U$2-LEN(SOURCE!F724)+2), "")&amp;"("&amp;
      SUBSTITUTE(TEXT(SOURCE!G724,"??0"),"  ","")&amp;" &lt;&lt; TAM_MAX_BITS) |"&amp; IF(SOURCE!$V$2-3 &gt;= 0, REPT(" ",MAX(1,SOURCE!$V$2-5+4+1-1-LEN(  IF(ISTEXT(SOURCE!H724),SOURCE!H724,  SUBSTITUTE(SUBSTITUTE(TEXT(SOURCE!H724,"????0"),"  ","")," ",""))   ))), "")&amp;
       IF(ISTEXT(SOURCE!H724),SOURCE!H724, SUBSTITUTE(SUBSTITUTE(TEXT(SOURCE!H724,"????0"),"  ","")," ",""))   &amp;","&amp; IF(SOURCE!$W$2-3 &gt;= 0, REPT(" ",SOURCE!$W$2-3-5), "")&amp;
      SOURCE!I724&amp;
" | "&amp; IF(SOURCE!$X$2-LEN(SOURCE!I724) &gt;= 0, REPT(" ",SOURCE!$X$2-LEN(SOURCE!I724)), "")&amp;
      SOURCE!J724&amp;      IF(SOURCE!$Y$2-LEN(SOURCE!J724) &gt;= 0, REPT(" ",SOURCE!$Y$2-LEN(SOURCE!J724)), "")&amp;
" | "&amp; IF(SOURCE!$X$2-LEN(SOURCE!I724) &gt;= 0, REPT(" ",SOURCE!$X$2-LEN(SOURCE!I724)), "")&amp;
      SOURCE!K724&amp;      IF(SOURCE!$Y$2-LEN(SOURCE!K724) &gt;= 0, REPT(" ",SOURCE!$Z$2-LEN(SOURCE!K724)), "")&amp;
" | "&amp; SOURCE!L724&amp;      IF(SOURCE!$AB$2-LEN(SOURCE!L724) &gt;= 0, REPT(" ",SOURCE!$AB$2-LEN(SOURCE!L724)), "")&amp;
" | "&amp; SOURCE!M724&amp;      IF(SOURCE!$AC$2-LEN(SOURCE!M724) &gt;= 0, REPT(" ",SOURCE!$AC$2-LEN(SOURCE!M724)), "")&amp;
      "},"&amp;IF(SOURCE!O724&lt;&gt;"",""&amp;SOURCE!O724,"")
 )
)
)</f>
        <v>/*  700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25" spans="1:1">
      <c r="A725" s="133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IF(SOURCE!$R$2-LEN(SOURCE!C725) &gt;= 0, REPT(" ",SOURCE!$R$2-LEN(SOURCE!C725)), "")&amp;
      SOURCE!D725&amp;", "&amp; IF(SOURCE!$S$2-LEN(SOURCE!D725) &gt;= 0, REPT(" ",SOURCE!$S$2-LEN(SOURCE!D725)), "")&amp;
      SOURCE!E725&amp;", "&amp; IF(SOURCE!$T$2-LEN(SOURCE!E725) &gt;=0, REPT(" ",SOURCE!$T$2-LEN(SOURCE!E725)), "")&amp;
      SOURCE!F725&amp;", "&amp; IF(SOURCE!$U$2-LEN(SOURCE!F725) &gt;= 0, REPT(" ",SOURCE!$U$2-LEN(SOURCE!F725)+2), "")&amp;"("&amp;
      SUBSTITUTE(TEXT(SOURCE!G725,"??0"),"  ","")&amp;" &lt;&lt; TAM_MAX_BITS) |"&amp; IF(SOURCE!$V$2-3 &gt;= 0, REPT(" ",MAX(1,SOURCE!$V$2-5+4+1-1-LEN(  IF(ISTEXT(SOURCE!H725),SOURCE!H725,  SUBSTITUTE(SUBSTITUTE(TEXT(SOURCE!H725,"????0"),"  ","")," ",""))   ))), "")&amp;
       IF(ISTEXT(SOURCE!H725),SOURCE!H725, SUBSTITUTE(SUBSTITUTE(TEXT(SOURCE!H725,"????0"),"  ","")," ",""))   &amp;","&amp; IF(SOURCE!$W$2-3 &gt;= 0, REPT(" ",SOURCE!$W$2-3-5), "")&amp;
      SOURCE!I725&amp;
" | "&amp; IF(SOURCE!$X$2-LEN(SOURCE!I725) &gt;= 0, REPT(" ",SOURCE!$X$2-LEN(SOURCE!I725)), "")&amp;
      SOURCE!J725&amp;      IF(SOURCE!$Y$2-LEN(SOURCE!J725) &gt;= 0, REPT(" ",SOURCE!$Y$2-LEN(SOURCE!J725)), "")&amp;
" | "&amp; IF(SOURCE!$X$2-LEN(SOURCE!I725) &gt;= 0, REPT(" ",SOURCE!$X$2-LEN(SOURCE!I725)), "")&amp;
      SOURCE!K725&amp;      IF(SOURCE!$Y$2-LEN(SOURCE!K725) &gt;= 0, REPT(" ",SOURCE!$Z$2-LEN(SOURCE!K725)), "")&amp;
" | "&amp; SOURCE!L725&amp;      IF(SOURCE!$AB$2-LEN(SOURCE!L725) &gt;= 0, REPT(" ",SOURCE!$AB$2-LEN(SOURCE!L725)), "")&amp;
" | "&amp; SOURCE!M725&amp;      IF(SOURCE!$AC$2-LEN(SOURCE!M725) &gt;= 0, REPT(" ",SOURCE!$AC$2-LEN(SOURCE!M725)), "")&amp;
      "},"&amp;IF(SOURCE!O725&lt;&gt;"",""&amp;SOURCE!O725,"")
 )
)
)</f>
        <v>/*  701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26" spans="1:1">
      <c r="A726" s="133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IF(SOURCE!$R$2-LEN(SOURCE!C726) &gt;= 0, REPT(" ",SOURCE!$R$2-LEN(SOURCE!C726)), "")&amp;
      SOURCE!D726&amp;", "&amp; IF(SOURCE!$S$2-LEN(SOURCE!D726) &gt;= 0, REPT(" ",SOURCE!$S$2-LEN(SOURCE!D726)), "")&amp;
      SOURCE!E726&amp;", "&amp; IF(SOURCE!$T$2-LEN(SOURCE!E726) &gt;=0, REPT(" ",SOURCE!$T$2-LEN(SOURCE!E726)), "")&amp;
      SOURCE!F726&amp;", "&amp; IF(SOURCE!$U$2-LEN(SOURCE!F726) &gt;= 0, REPT(" ",SOURCE!$U$2-LEN(SOURCE!F726)+2), "")&amp;"("&amp;
      SUBSTITUTE(TEXT(SOURCE!G726,"??0"),"  ","")&amp;" &lt;&lt; TAM_MAX_BITS) |"&amp; IF(SOURCE!$V$2-3 &gt;= 0, REPT(" ",MAX(1,SOURCE!$V$2-5+4+1-1-LEN(  IF(ISTEXT(SOURCE!H726),SOURCE!H726,  SUBSTITUTE(SUBSTITUTE(TEXT(SOURCE!H726,"????0"),"  ","")," ",""))   ))), "")&amp;
       IF(ISTEXT(SOURCE!H726),SOURCE!H726, SUBSTITUTE(SUBSTITUTE(TEXT(SOURCE!H726,"????0"),"  ","")," ",""))   &amp;","&amp; IF(SOURCE!$W$2-3 &gt;= 0, REPT(" ",SOURCE!$W$2-3-5), "")&amp;
      SOURCE!I726&amp;
" | "&amp; IF(SOURCE!$X$2-LEN(SOURCE!I726) &gt;= 0, REPT(" ",SOURCE!$X$2-LEN(SOURCE!I726)), "")&amp;
      SOURCE!J726&amp;      IF(SOURCE!$Y$2-LEN(SOURCE!J726) &gt;= 0, REPT(" ",SOURCE!$Y$2-LEN(SOURCE!J726)), "")&amp;
" | "&amp; IF(SOURCE!$X$2-LEN(SOURCE!I726) &gt;= 0, REPT(" ",SOURCE!$X$2-LEN(SOURCE!I726)), "")&amp;
      SOURCE!K726&amp;      IF(SOURCE!$Y$2-LEN(SOURCE!K726) &gt;= 0, REPT(" ",SOURCE!$Z$2-LEN(SOURCE!K726)), "")&amp;
" | "&amp; SOURCE!L726&amp;      IF(SOURCE!$AB$2-LEN(SOURCE!L726) &gt;= 0, REPT(" ",SOURCE!$AB$2-LEN(SOURCE!L726)), "")&amp;
" | "&amp; SOURCE!M726&amp;      IF(SOURCE!$AC$2-LEN(SOURCE!M726) &gt;= 0, REPT(" ",SOURCE!$AC$2-LEN(SOURCE!M726)), "")&amp;
      "},"&amp;IF(SOURCE!O726&lt;&gt;"",""&amp;SOURCE!O726,"")
 )
)
)</f>
        <v>/*  702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27" spans="1:1">
      <c r="A727" s="133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IF(SOURCE!$R$2-LEN(SOURCE!C727) &gt;= 0, REPT(" ",SOURCE!$R$2-LEN(SOURCE!C727)), "")&amp;
      SOURCE!D727&amp;", "&amp; IF(SOURCE!$S$2-LEN(SOURCE!D727) &gt;= 0, REPT(" ",SOURCE!$S$2-LEN(SOURCE!D727)), "")&amp;
      SOURCE!E727&amp;", "&amp; IF(SOURCE!$T$2-LEN(SOURCE!E727) &gt;=0, REPT(" ",SOURCE!$T$2-LEN(SOURCE!E727)), "")&amp;
      SOURCE!F727&amp;", "&amp; IF(SOURCE!$U$2-LEN(SOURCE!F727) &gt;= 0, REPT(" ",SOURCE!$U$2-LEN(SOURCE!F727)+2), "")&amp;"("&amp;
      SUBSTITUTE(TEXT(SOURCE!G727,"??0"),"  ","")&amp;" &lt;&lt; TAM_MAX_BITS) |"&amp; IF(SOURCE!$V$2-3 &gt;= 0, REPT(" ",MAX(1,SOURCE!$V$2-5+4+1-1-LEN(  IF(ISTEXT(SOURCE!H727),SOURCE!H727,  SUBSTITUTE(SUBSTITUTE(TEXT(SOURCE!H727,"????0"),"  ","")," ",""))   ))), "")&amp;
       IF(ISTEXT(SOURCE!H727),SOURCE!H727, SUBSTITUTE(SUBSTITUTE(TEXT(SOURCE!H727,"????0"),"  ","")," ",""))   &amp;","&amp; IF(SOURCE!$W$2-3 &gt;= 0, REPT(" ",SOURCE!$W$2-3-5), "")&amp;
      SOURCE!I727&amp;
" | "&amp; IF(SOURCE!$X$2-LEN(SOURCE!I727) &gt;= 0, REPT(" ",SOURCE!$X$2-LEN(SOURCE!I727)), "")&amp;
      SOURCE!J727&amp;      IF(SOURCE!$Y$2-LEN(SOURCE!J727) &gt;= 0, REPT(" ",SOURCE!$Y$2-LEN(SOURCE!J727)), "")&amp;
" | "&amp; IF(SOURCE!$X$2-LEN(SOURCE!I727) &gt;= 0, REPT(" ",SOURCE!$X$2-LEN(SOURCE!I727)), "")&amp;
      SOURCE!K727&amp;      IF(SOURCE!$Y$2-LEN(SOURCE!K727) &gt;= 0, REPT(" ",SOURCE!$Z$2-LEN(SOURCE!K727)), "")&amp;
" | "&amp; SOURCE!L727&amp;      IF(SOURCE!$AB$2-LEN(SOURCE!L727) &gt;= 0, REPT(" ",SOURCE!$AB$2-LEN(SOURCE!L727)), "")&amp;
" | "&amp; SOURCE!M727&amp;      IF(SOURCE!$AC$2-LEN(SOURCE!M727) &gt;= 0, REPT(" ",SOURCE!$AC$2-LEN(SOURCE!M727)), "")&amp;
      "},"&amp;IF(SOURCE!O727&lt;&gt;"",""&amp;SOURCE!O727,"")
 )
)
)</f>
        <v>/*  703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28" spans="1:1">
      <c r="A728" s="133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IF(SOURCE!$R$2-LEN(SOURCE!C728) &gt;= 0, REPT(" ",SOURCE!$R$2-LEN(SOURCE!C728)), "")&amp;
      SOURCE!D728&amp;", "&amp; IF(SOURCE!$S$2-LEN(SOURCE!D728) &gt;= 0, REPT(" ",SOURCE!$S$2-LEN(SOURCE!D728)), "")&amp;
      SOURCE!E728&amp;", "&amp; IF(SOURCE!$T$2-LEN(SOURCE!E728) &gt;=0, REPT(" ",SOURCE!$T$2-LEN(SOURCE!E728)), "")&amp;
      SOURCE!F728&amp;", "&amp; IF(SOURCE!$U$2-LEN(SOURCE!F728) &gt;= 0, REPT(" ",SOURCE!$U$2-LEN(SOURCE!F728)+2), "")&amp;"("&amp;
      SUBSTITUTE(TEXT(SOURCE!G728,"??0"),"  ","")&amp;" &lt;&lt; TAM_MAX_BITS) |"&amp; IF(SOURCE!$V$2-3 &gt;= 0, REPT(" ",MAX(1,SOURCE!$V$2-5+4+1-1-LEN(  IF(ISTEXT(SOURCE!H728),SOURCE!H728,  SUBSTITUTE(SUBSTITUTE(TEXT(SOURCE!H728,"????0"),"  ","")," ",""))   ))), "")&amp;
       IF(ISTEXT(SOURCE!H728),SOURCE!H728, SUBSTITUTE(SUBSTITUTE(TEXT(SOURCE!H728,"????0"),"  ","")," ",""))   &amp;","&amp; IF(SOURCE!$W$2-3 &gt;= 0, REPT(" ",SOURCE!$W$2-3-5), "")&amp;
      SOURCE!I728&amp;
" | "&amp; IF(SOURCE!$X$2-LEN(SOURCE!I728) &gt;= 0, REPT(" ",SOURCE!$X$2-LEN(SOURCE!I728)), "")&amp;
      SOURCE!J728&amp;      IF(SOURCE!$Y$2-LEN(SOURCE!J728) &gt;= 0, REPT(" ",SOURCE!$Y$2-LEN(SOURCE!J728)), "")&amp;
" | "&amp; IF(SOURCE!$X$2-LEN(SOURCE!I728) &gt;= 0, REPT(" ",SOURCE!$X$2-LEN(SOURCE!I728)), "")&amp;
      SOURCE!K728&amp;      IF(SOURCE!$Y$2-LEN(SOURCE!K728) &gt;= 0, REPT(" ",SOURCE!$Z$2-LEN(SOURCE!K728)), "")&amp;
" | "&amp; SOURCE!L728&amp;      IF(SOURCE!$AB$2-LEN(SOURCE!L728) &gt;= 0, REPT(" ",SOURCE!$AB$2-LEN(SOURCE!L728)), "")&amp;
" | "&amp; SOURCE!M728&amp;      IF(SOURCE!$AC$2-LEN(SOURCE!M728) &gt;= 0, REPT(" ",SOURCE!$AC$2-LEN(SOURCE!M728)), "")&amp;
      "},"&amp;IF(SOURCE!O728&lt;&gt;"",""&amp;SOURCE!O728,"")
 )
)
)</f>
        <v>/*  704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29" spans="1:1">
      <c r="A729" s="133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IF(SOURCE!$R$2-LEN(SOURCE!C729) &gt;= 0, REPT(" ",SOURCE!$R$2-LEN(SOURCE!C729)), "")&amp;
      SOURCE!D729&amp;", "&amp; IF(SOURCE!$S$2-LEN(SOURCE!D729) &gt;= 0, REPT(" ",SOURCE!$S$2-LEN(SOURCE!D729)), "")&amp;
      SOURCE!E729&amp;", "&amp; IF(SOURCE!$T$2-LEN(SOURCE!E729) &gt;=0, REPT(" ",SOURCE!$T$2-LEN(SOURCE!E729)), "")&amp;
      SOURCE!F729&amp;", "&amp; IF(SOURCE!$U$2-LEN(SOURCE!F729) &gt;= 0, REPT(" ",SOURCE!$U$2-LEN(SOURCE!F729)+2), "")&amp;"("&amp;
      SUBSTITUTE(TEXT(SOURCE!G729,"??0"),"  ","")&amp;" &lt;&lt; TAM_MAX_BITS) |"&amp; IF(SOURCE!$V$2-3 &gt;= 0, REPT(" ",MAX(1,SOURCE!$V$2-5+4+1-1-LEN(  IF(ISTEXT(SOURCE!H729),SOURCE!H729,  SUBSTITUTE(SUBSTITUTE(TEXT(SOURCE!H729,"????0"),"  ","")," ",""))   ))), "")&amp;
       IF(ISTEXT(SOURCE!H729),SOURCE!H729, SUBSTITUTE(SUBSTITUTE(TEXT(SOURCE!H729,"????0"),"  ","")," ",""))   &amp;","&amp; IF(SOURCE!$W$2-3 &gt;= 0, REPT(" ",SOURCE!$W$2-3-5), "")&amp;
      SOURCE!I729&amp;
" | "&amp; IF(SOURCE!$X$2-LEN(SOURCE!I729) &gt;= 0, REPT(" ",SOURCE!$X$2-LEN(SOURCE!I729)), "")&amp;
      SOURCE!J729&amp;      IF(SOURCE!$Y$2-LEN(SOURCE!J729) &gt;= 0, REPT(" ",SOURCE!$Y$2-LEN(SOURCE!J729)), "")&amp;
" | "&amp; IF(SOURCE!$X$2-LEN(SOURCE!I729) &gt;= 0, REPT(" ",SOURCE!$X$2-LEN(SOURCE!I729)), "")&amp;
      SOURCE!K729&amp;      IF(SOURCE!$Y$2-LEN(SOURCE!K729) &gt;= 0, REPT(" ",SOURCE!$Z$2-LEN(SOURCE!K729)), "")&amp;
" | "&amp; SOURCE!L729&amp;      IF(SOURCE!$AB$2-LEN(SOURCE!L729) &gt;= 0, REPT(" ",SOURCE!$AB$2-LEN(SOURCE!L729)), "")&amp;
" | "&amp; SOURCE!M729&amp;      IF(SOURCE!$AC$2-LEN(SOURCE!M729) &gt;= 0, REPT(" ",SOURCE!$AC$2-LEN(SOURCE!M729)), "")&amp;
      "},"&amp;IF(SOURCE!O729&lt;&gt;"",""&amp;SOURCE!O729,"")
 )
)
)</f>
        <v>/*  705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30" spans="1:1">
      <c r="A730" s="133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IF(SOURCE!$R$2-LEN(SOURCE!C730) &gt;= 0, REPT(" ",SOURCE!$R$2-LEN(SOURCE!C730)), "")&amp;
      SOURCE!D730&amp;", "&amp; IF(SOURCE!$S$2-LEN(SOURCE!D730) &gt;= 0, REPT(" ",SOURCE!$S$2-LEN(SOURCE!D730)), "")&amp;
      SOURCE!E730&amp;", "&amp; IF(SOURCE!$T$2-LEN(SOURCE!E730) &gt;=0, REPT(" ",SOURCE!$T$2-LEN(SOURCE!E730)), "")&amp;
      SOURCE!F730&amp;", "&amp; IF(SOURCE!$U$2-LEN(SOURCE!F730) &gt;= 0, REPT(" ",SOURCE!$U$2-LEN(SOURCE!F730)+2), "")&amp;"("&amp;
      SUBSTITUTE(TEXT(SOURCE!G730,"??0"),"  ","")&amp;" &lt;&lt; TAM_MAX_BITS) |"&amp; IF(SOURCE!$V$2-3 &gt;= 0, REPT(" ",MAX(1,SOURCE!$V$2-5+4+1-1-LEN(  IF(ISTEXT(SOURCE!H730),SOURCE!H730,  SUBSTITUTE(SUBSTITUTE(TEXT(SOURCE!H730,"????0"),"  ","")," ",""))   ))), "")&amp;
       IF(ISTEXT(SOURCE!H730),SOURCE!H730, SUBSTITUTE(SUBSTITUTE(TEXT(SOURCE!H730,"????0"),"  ","")," ",""))   &amp;","&amp; IF(SOURCE!$W$2-3 &gt;= 0, REPT(" ",SOURCE!$W$2-3-5), "")&amp;
      SOURCE!I730&amp;
" | "&amp; IF(SOURCE!$X$2-LEN(SOURCE!I730) &gt;= 0, REPT(" ",SOURCE!$X$2-LEN(SOURCE!I730)), "")&amp;
      SOURCE!J730&amp;      IF(SOURCE!$Y$2-LEN(SOURCE!J730) &gt;= 0, REPT(" ",SOURCE!$Y$2-LEN(SOURCE!J730)), "")&amp;
" | "&amp; IF(SOURCE!$X$2-LEN(SOURCE!I730) &gt;= 0, REPT(" ",SOURCE!$X$2-LEN(SOURCE!I730)), "")&amp;
      SOURCE!K730&amp;      IF(SOURCE!$Y$2-LEN(SOURCE!K730) &gt;= 0, REPT(" ",SOURCE!$Z$2-LEN(SOURCE!K730)), "")&amp;
" | "&amp; SOURCE!L730&amp;      IF(SOURCE!$AB$2-LEN(SOURCE!L730) &gt;= 0, REPT(" ",SOURCE!$AB$2-LEN(SOURCE!L730)), "")&amp;
" | "&amp; SOURCE!M730&amp;      IF(SOURCE!$AC$2-LEN(SOURCE!M730) &gt;= 0, REPT(" ",SOURCE!$AC$2-LEN(SOURCE!M730)), "")&amp;
      "},"&amp;IF(SOURCE!O730&lt;&gt;"",""&amp;SOURCE!O730,"")
 )
)
)</f>
        <v>/*  706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31" spans="1:1">
      <c r="A731" s="133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IF(SOURCE!$R$2-LEN(SOURCE!C731) &gt;= 0, REPT(" ",SOURCE!$R$2-LEN(SOURCE!C731)), "")&amp;
      SOURCE!D731&amp;", "&amp; IF(SOURCE!$S$2-LEN(SOURCE!D731) &gt;= 0, REPT(" ",SOURCE!$S$2-LEN(SOURCE!D731)), "")&amp;
      SOURCE!E731&amp;", "&amp; IF(SOURCE!$T$2-LEN(SOURCE!E731) &gt;=0, REPT(" ",SOURCE!$T$2-LEN(SOURCE!E731)), "")&amp;
      SOURCE!F731&amp;", "&amp; IF(SOURCE!$U$2-LEN(SOURCE!F731) &gt;= 0, REPT(" ",SOURCE!$U$2-LEN(SOURCE!F731)+2), "")&amp;"("&amp;
      SUBSTITUTE(TEXT(SOURCE!G731,"??0"),"  ","")&amp;" &lt;&lt; TAM_MAX_BITS) |"&amp; IF(SOURCE!$V$2-3 &gt;= 0, REPT(" ",MAX(1,SOURCE!$V$2-5+4+1-1-LEN(  IF(ISTEXT(SOURCE!H731),SOURCE!H731,  SUBSTITUTE(SUBSTITUTE(TEXT(SOURCE!H731,"????0"),"  ","")," ",""))   ))), "")&amp;
       IF(ISTEXT(SOURCE!H731),SOURCE!H731, SUBSTITUTE(SUBSTITUTE(TEXT(SOURCE!H731,"????0"),"  ","")," ",""))   &amp;","&amp; IF(SOURCE!$W$2-3 &gt;= 0, REPT(" ",SOURCE!$W$2-3-5), "")&amp;
      SOURCE!I731&amp;
" | "&amp; IF(SOURCE!$X$2-LEN(SOURCE!I731) &gt;= 0, REPT(" ",SOURCE!$X$2-LEN(SOURCE!I731)), "")&amp;
      SOURCE!J731&amp;      IF(SOURCE!$Y$2-LEN(SOURCE!J731) &gt;= 0, REPT(" ",SOURCE!$Y$2-LEN(SOURCE!J731)), "")&amp;
" | "&amp; IF(SOURCE!$X$2-LEN(SOURCE!I731) &gt;= 0, REPT(" ",SOURCE!$X$2-LEN(SOURCE!I731)), "")&amp;
      SOURCE!K731&amp;      IF(SOURCE!$Y$2-LEN(SOURCE!K731) &gt;= 0, REPT(" ",SOURCE!$Z$2-LEN(SOURCE!K731)), "")&amp;
" | "&amp; SOURCE!L731&amp;      IF(SOURCE!$AB$2-LEN(SOURCE!L731) &gt;= 0, REPT(" ",SOURCE!$AB$2-LEN(SOURCE!L731)), "")&amp;
" | "&amp; SOURCE!M731&amp;      IF(SOURCE!$AC$2-LEN(SOURCE!M731) &gt;= 0, REPT(" ",SOURCE!$AC$2-LEN(SOURCE!M731)), "")&amp;
      "},"&amp;IF(SOURCE!O731&lt;&gt;"",""&amp;SOURCE!O731,"")
 )
)
)</f>
        <v>/*  707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32" spans="1:1">
      <c r="A732" s="133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IF(SOURCE!$R$2-LEN(SOURCE!C732) &gt;= 0, REPT(" ",SOURCE!$R$2-LEN(SOURCE!C732)), "")&amp;
      SOURCE!D732&amp;", "&amp; IF(SOURCE!$S$2-LEN(SOURCE!D732) &gt;= 0, REPT(" ",SOURCE!$S$2-LEN(SOURCE!D732)), "")&amp;
      SOURCE!E732&amp;", "&amp; IF(SOURCE!$T$2-LEN(SOURCE!E732) &gt;=0, REPT(" ",SOURCE!$T$2-LEN(SOURCE!E732)), "")&amp;
      SOURCE!F732&amp;", "&amp; IF(SOURCE!$U$2-LEN(SOURCE!F732) &gt;= 0, REPT(" ",SOURCE!$U$2-LEN(SOURCE!F732)+2), "")&amp;"("&amp;
      SUBSTITUTE(TEXT(SOURCE!G732,"??0"),"  ","")&amp;" &lt;&lt; TAM_MAX_BITS) |"&amp; IF(SOURCE!$V$2-3 &gt;= 0, REPT(" ",MAX(1,SOURCE!$V$2-5+4+1-1-LEN(  IF(ISTEXT(SOURCE!H732),SOURCE!H732,  SUBSTITUTE(SUBSTITUTE(TEXT(SOURCE!H732,"????0"),"  ","")," ",""))   ))), "")&amp;
       IF(ISTEXT(SOURCE!H732),SOURCE!H732, SUBSTITUTE(SUBSTITUTE(TEXT(SOURCE!H732,"????0"),"  ","")," ",""))   &amp;","&amp; IF(SOURCE!$W$2-3 &gt;= 0, REPT(" ",SOURCE!$W$2-3-5), "")&amp;
      SOURCE!I732&amp;
" | "&amp; IF(SOURCE!$X$2-LEN(SOURCE!I732) &gt;= 0, REPT(" ",SOURCE!$X$2-LEN(SOURCE!I732)), "")&amp;
      SOURCE!J732&amp;      IF(SOURCE!$Y$2-LEN(SOURCE!J732) &gt;= 0, REPT(" ",SOURCE!$Y$2-LEN(SOURCE!J732)), "")&amp;
" | "&amp; IF(SOURCE!$X$2-LEN(SOURCE!I732) &gt;= 0, REPT(" ",SOURCE!$X$2-LEN(SOURCE!I732)), "")&amp;
      SOURCE!K732&amp;      IF(SOURCE!$Y$2-LEN(SOURCE!K732) &gt;= 0, REPT(" ",SOURCE!$Z$2-LEN(SOURCE!K732)), "")&amp;
" | "&amp; SOURCE!L732&amp;      IF(SOURCE!$AB$2-LEN(SOURCE!L732) &gt;= 0, REPT(" ",SOURCE!$AB$2-LEN(SOURCE!L732)), "")&amp;
" | "&amp; SOURCE!M732&amp;      IF(SOURCE!$AC$2-LEN(SOURCE!M732) &gt;= 0, REPT(" ",SOURCE!$AC$2-LEN(SOURCE!M732)), "")&amp;
      "},"&amp;IF(SOURCE!O732&lt;&gt;"",""&amp;SOURCE!O732,"")
 )
)
)</f>
        <v>/*  708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33" spans="1:1">
      <c r="A733" s="133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IF(SOURCE!$R$2-LEN(SOURCE!C733) &gt;= 0, REPT(" ",SOURCE!$R$2-LEN(SOURCE!C733)), "")&amp;
      SOURCE!D733&amp;", "&amp; IF(SOURCE!$S$2-LEN(SOURCE!D733) &gt;= 0, REPT(" ",SOURCE!$S$2-LEN(SOURCE!D733)), "")&amp;
      SOURCE!E733&amp;", "&amp; IF(SOURCE!$T$2-LEN(SOURCE!E733) &gt;=0, REPT(" ",SOURCE!$T$2-LEN(SOURCE!E733)), "")&amp;
      SOURCE!F733&amp;", "&amp; IF(SOURCE!$U$2-LEN(SOURCE!F733) &gt;= 0, REPT(" ",SOURCE!$U$2-LEN(SOURCE!F733)+2), "")&amp;"("&amp;
      SUBSTITUTE(TEXT(SOURCE!G733,"??0"),"  ","")&amp;" &lt;&lt; TAM_MAX_BITS) |"&amp; IF(SOURCE!$V$2-3 &gt;= 0, REPT(" ",MAX(1,SOURCE!$V$2-5+4+1-1-LEN(  IF(ISTEXT(SOURCE!H733),SOURCE!H733,  SUBSTITUTE(SUBSTITUTE(TEXT(SOURCE!H733,"????0"),"  ","")," ",""))   ))), "")&amp;
       IF(ISTEXT(SOURCE!H733),SOURCE!H733, SUBSTITUTE(SUBSTITUTE(TEXT(SOURCE!H733,"????0"),"  ","")," ",""))   &amp;","&amp; IF(SOURCE!$W$2-3 &gt;= 0, REPT(" ",SOURCE!$W$2-3-5), "")&amp;
      SOURCE!I733&amp;
" | "&amp; IF(SOURCE!$X$2-LEN(SOURCE!I733) &gt;= 0, REPT(" ",SOURCE!$X$2-LEN(SOURCE!I733)), "")&amp;
      SOURCE!J733&amp;      IF(SOURCE!$Y$2-LEN(SOURCE!J733) &gt;= 0, REPT(" ",SOURCE!$Y$2-LEN(SOURCE!J733)), "")&amp;
" | "&amp; IF(SOURCE!$X$2-LEN(SOURCE!I733) &gt;= 0, REPT(" ",SOURCE!$X$2-LEN(SOURCE!I733)), "")&amp;
      SOURCE!K733&amp;      IF(SOURCE!$Y$2-LEN(SOURCE!K733) &gt;= 0, REPT(" ",SOURCE!$Z$2-LEN(SOURCE!K733)), "")&amp;
" | "&amp; SOURCE!L733&amp;      IF(SOURCE!$AB$2-LEN(SOURCE!L733) &gt;= 0, REPT(" ",SOURCE!$AB$2-LEN(SOURCE!L733)), "")&amp;
" | "&amp; SOURCE!M733&amp;      IF(SOURCE!$AC$2-LEN(SOURCE!M733) &gt;= 0, REPT(" ",SOURCE!$AC$2-LEN(SOURCE!M733)), "")&amp;
      "},"&amp;IF(SOURCE!O733&lt;&gt;"",""&amp;SOURCE!O733,"")
 )
)
)</f>
        <v>/*  709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34" spans="1:1">
      <c r="A734" s="133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IF(SOURCE!$R$2-LEN(SOURCE!C734) &gt;= 0, REPT(" ",SOURCE!$R$2-LEN(SOURCE!C734)), "")&amp;
      SOURCE!D734&amp;", "&amp; IF(SOURCE!$S$2-LEN(SOURCE!D734) &gt;= 0, REPT(" ",SOURCE!$S$2-LEN(SOURCE!D734)), "")&amp;
      SOURCE!E734&amp;", "&amp; IF(SOURCE!$T$2-LEN(SOURCE!E734) &gt;=0, REPT(" ",SOURCE!$T$2-LEN(SOURCE!E734)), "")&amp;
      SOURCE!F734&amp;", "&amp; IF(SOURCE!$U$2-LEN(SOURCE!F734) &gt;= 0, REPT(" ",SOURCE!$U$2-LEN(SOURCE!F734)+2), "")&amp;"("&amp;
      SUBSTITUTE(TEXT(SOURCE!G734,"??0"),"  ","")&amp;" &lt;&lt; TAM_MAX_BITS) |"&amp; IF(SOURCE!$V$2-3 &gt;= 0, REPT(" ",MAX(1,SOURCE!$V$2-5+4+1-1-LEN(  IF(ISTEXT(SOURCE!H734),SOURCE!H734,  SUBSTITUTE(SUBSTITUTE(TEXT(SOURCE!H734,"????0"),"  ","")," ",""))   ))), "")&amp;
       IF(ISTEXT(SOURCE!H734),SOURCE!H734, SUBSTITUTE(SUBSTITUTE(TEXT(SOURCE!H734,"????0"),"  ","")," ",""))   &amp;","&amp; IF(SOURCE!$W$2-3 &gt;= 0, REPT(" ",SOURCE!$W$2-3-5), "")&amp;
      SOURCE!I734&amp;
" | "&amp; IF(SOURCE!$X$2-LEN(SOURCE!I734) &gt;= 0, REPT(" ",SOURCE!$X$2-LEN(SOURCE!I734)), "")&amp;
      SOURCE!J734&amp;      IF(SOURCE!$Y$2-LEN(SOURCE!J734) &gt;= 0, REPT(" ",SOURCE!$Y$2-LEN(SOURCE!J734)), "")&amp;
" | "&amp; IF(SOURCE!$X$2-LEN(SOURCE!I734) &gt;= 0, REPT(" ",SOURCE!$X$2-LEN(SOURCE!I734)), "")&amp;
      SOURCE!K734&amp;      IF(SOURCE!$Y$2-LEN(SOURCE!K734) &gt;= 0, REPT(" ",SOURCE!$Z$2-LEN(SOURCE!K734)), "")&amp;
" | "&amp; SOURCE!L734&amp;      IF(SOURCE!$AB$2-LEN(SOURCE!L734) &gt;= 0, REPT(" ",SOURCE!$AB$2-LEN(SOURCE!L734)), "")&amp;
" | "&amp; SOURCE!M734&amp;      IF(SOURCE!$AC$2-LEN(SOURCE!M734) &gt;= 0, REPT(" ",SOURCE!$AC$2-LEN(SOURCE!M734)), "")&amp;
      "},"&amp;IF(SOURCE!O734&lt;&gt;"",""&amp;SOURCE!O734,"")
 )
)
)</f>
        <v>/*  710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35" spans="1:1">
      <c r="A735" s="133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IF(SOURCE!$R$2-LEN(SOURCE!C735) &gt;= 0, REPT(" ",SOURCE!$R$2-LEN(SOURCE!C735)), "")&amp;
      SOURCE!D735&amp;", "&amp; IF(SOURCE!$S$2-LEN(SOURCE!D735) &gt;= 0, REPT(" ",SOURCE!$S$2-LEN(SOURCE!D735)), "")&amp;
      SOURCE!E735&amp;", "&amp; IF(SOURCE!$T$2-LEN(SOURCE!E735) &gt;=0, REPT(" ",SOURCE!$T$2-LEN(SOURCE!E735)), "")&amp;
      SOURCE!F735&amp;", "&amp; IF(SOURCE!$U$2-LEN(SOURCE!F735) &gt;= 0, REPT(" ",SOURCE!$U$2-LEN(SOURCE!F735)+2), "")&amp;"("&amp;
      SUBSTITUTE(TEXT(SOURCE!G735,"??0"),"  ","")&amp;" &lt;&lt; TAM_MAX_BITS) |"&amp; IF(SOURCE!$V$2-3 &gt;= 0, REPT(" ",MAX(1,SOURCE!$V$2-5+4+1-1-LEN(  IF(ISTEXT(SOURCE!H735),SOURCE!H735,  SUBSTITUTE(SUBSTITUTE(TEXT(SOURCE!H735,"????0"),"  ","")," ",""))   ))), "")&amp;
       IF(ISTEXT(SOURCE!H735),SOURCE!H735, SUBSTITUTE(SUBSTITUTE(TEXT(SOURCE!H735,"????0"),"  ","")," ",""))   &amp;","&amp; IF(SOURCE!$W$2-3 &gt;= 0, REPT(" ",SOURCE!$W$2-3-5), "")&amp;
      SOURCE!I735&amp;
" | "&amp; IF(SOURCE!$X$2-LEN(SOURCE!I735) &gt;= 0, REPT(" ",SOURCE!$X$2-LEN(SOURCE!I735)), "")&amp;
      SOURCE!J735&amp;      IF(SOURCE!$Y$2-LEN(SOURCE!J735) &gt;= 0, REPT(" ",SOURCE!$Y$2-LEN(SOURCE!J735)), "")&amp;
" | "&amp; IF(SOURCE!$X$2-LEN(SOURCE!I735) &gt;= 0, REPT(" ",SOURCE!$X$2-LEN(SOURCE!I735)), "")&amp;
      SOURCE!K735&amp;      IF(SOURCE!$Y$2-LEN(SOURCE!K735) &gt;= 0, REPT(" ",SOURCE!$Z$2-LEN(SOURCE!K735)), "")&amp;
" | "&amp; SOURCE!L735&amp;      IF(SOURCE!$AB$2-LEN(SOURCE!L735) &gt;= 0, REPT(" ",SOURCE!$AB$2-LEN(SOURCE!L735)), "")&amp;
" | "&amp; SOURCE!M735&amp;      IF(SOURCE!$AC$2-LEN(SOURCE!M735) &gt;= 0, REPT(" ",SOURCE!$AC$2-LEN(SOURCE!M735)), "")&amp;
      "},"&amp;IF(SOURCE!O735&lt;&gt;"",""&amp;SOURCE!O735,"")
 )
)
)</f>
        <v>/*  711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36" spans="1:1">
      <c r="A736" s="133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IF(SOURCE!$R$2-LEN(SOURCE!C736) &gt;= 0, REPT(" ",SOURCE!$R$2-LEN(SOURCE!C736)), "")&amp;
      SOURCE!D736&amp;", "&amp; IF(SOURCE!$S$2-LEN(SOURCE!D736) &gt;= 0, REPT(" ",SOURCE!$S$2-LEN(SOURCE!D736)), "")&amp;
      SOURCE!E736&amp;", "&amp; IF(SOURCE!$T$2-LEN(SOURCE!E736) &gt;=0, REPT(" ",SOURCE!$T$2-LEN(SOURCE!E736)), "")&amp;
      SOURCE!F736&amp;", "&amp; IF(SOURCE!$U$2-LEN(SOURCE!F736) &gt;= 0, REPT(" ",SOURCE!$U$2-LEN(SOURCE!F736)+2), "")&amp;"("&amp;
      SUBSTITUTE(TEXT(SOURCE!G736,"??0"),"  ","")&amp;" &lt;&lt; TAM_MAX_BITS) |"&amp; IF(SOURCE!$V$2-3 &gt;= 0, REPT(" ",MAX(1,SOURCE!$V$2-5+4+1-1-LEN(  IF(ISTEXT(SOURCE!H736),SOURCE!H736,  SUBSTITUTE(SUBSTITUTE(TEXT(SOURCE!H736,"????0"),"  ","")," ",""))   ))), "")&amp;
       IF(ISTEXT(SOURCE!H736),SOURCE!H736, SUBSTITUTE(SUBSTITUTE(TEXT(SOURCE!H736,"????0"),"  ","")," ",""))   &amp;","&amp; IF(SOURCE!$W$2-3 &gt;= 0, REPT(" ",SOURCE!$W$2-3-5), "")&amp;
      SOURCE!I736&amp;
" | "&amp; IF(SOURCE!$X$2-LEN(SOURCE!I736) &gt;= 0, REPT(" ",SOURCE!$X$2-LEN(SOURCE!I736)), "")&amp;
      SOURCE!J736&amp;      IF(SOURCE!$Y$2-LEN(SOURCE!J736) &gt;= 0, REPT(" ",SOURCE!$Y$2-LEN(SOURCE!J736)), "")&amp;
" | "&amp; IF(SOURCE!$X$2-LEN(SOURCE!I736) &gt;= 0, REPT(" ",SOURCE!$X$2-LEN(SOURCE!I736)), "")&amp;
      SOURCE!K736&amp;      IF(SOURCE!$Y$2-LEN(SOURCE!K736) &gt;= 0, REPT(" ",SOURCE!$Z$2-LEN(SOURCE!K736)), "")&amp;
" | "&amp; SOURCE!L736&amp;      IF(SOURCE!$AB$2-LEN(SOURCE!L736) &gt;= 0, REPT(" ",SOURCE!$AB$2-LEN(SOURCE!L736)), "")&amp;
" | "&amp; SOURCE!M736&amp;      IF(SOURCE!$AC$2-LEN(SOURCE!M736) &gt;= 0, REPT(" ",SOURCE!$AC$2-LEN(SOURCE!M736)), "")&amp;
      "},"&amp;IF(SOURCE!O736&lt;&gt;"",""&amp;SOURCE!O736,"")
 )
)
)</f>
        <v>/*  712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37" spans="1:1">
      <c r="A737" s="133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IF(SOURCE!$R$2-LEN(SOURCE!C737) &gt;= 0, REPT(" ",SOURCE!$R$2-LEN(SOURCE!C737)), "")&amp;
      SOURCE!D737&amp;", "&amp; IF(SOURCE!$S$2-LEN(SOURCE!D737) &gt;= 0, REPT(" ",SOURCE!$S$2-LEN(SOURCE!D737)), "")&amp;
      SOURCE!E737&amp;", "&amp; IF(SOURCE!$T$2-LEN(SOURCE!E737) &gt;=0, REPT(" ",SOURCE!$T$2-LEN(SOURCE!E737)), "")&amp;
      SOURCE!F737&amp;", "&amp; IF(SOURCE!$U$2-LEN(SOURCE!F737) &gt;= 0, REPT(" ",SOURCE!$U$2-LEN(SOURCE!F737)+2), "")&amp;"("&amp;
      SUBSTITUTE(TEXT(SOURCE!G737,"??0"),"  ","")&amp;" &lt;&lt; TAM_MAX_BITS) |"&amp; IF(SOURCE!$V$2-3 &gt;= 0, REPT(" ",MAX(1,SOURCE!$V$2-5+4+1-1-LEN(  IF(ISTEXT(SOURCE!H737),SOURCE!H737,  SUBSTITUTE(SUBSTITUTE(TEXT(SOURCE!H737,"????0"),"  ","")," ",""))   ))), "")&amp;
       IF(ISTEXT(SOURCE!H737),SOURCE!H737, SUBSTITUTE(SUBSTITUTE(TEXT(SOURCE!H737,"????0"),"  ","")," ",""))   &amp;","&amp; IF(SOURCE!$W$2-3 &gt;= 0, REPT(" ",SOURCE!$W$2-3-5), "")&amp;
      SOURCE!I737&amp;
" | "&amp; IF(SOURCE!$X$2-LEN(SOURCE!I737) &gt;= 0, REPT(" ",SOURCE!$X$2-LEN(SOURCE!I737)), "")&amp;
      SOURCE!J737&amp;      IF(SOURCE!$Y$2-LEN(SOURCE!J737) &gt;= 0, REPT(" ",SOURCE!$Y$2-LEN(SOURCE!J737)), "")&amp;
" | "&amp; IF(SOURCE!$X$2-LEN(SOURCE!I737) &gt;= 0, REPT(" ",SOURCE!$X$2-LEN(SOURCE!I737)), "")&amp;
      SOURCE!K737&amp;      IF(SOURCE!$Y$2-LEN(SOURCE!K737) &gt;= 0, REPT(" ",SOURCE!$Z$2-LEN(SOURCE!K737)), "")&amp;
" | "&amp; SOURCE!L737&amp;      IF(SOURCE!$AB$2-LEN(SOURCE!L737) &gt;= 0, REPT(" ",SOURCE!$AB$2-LEN(SOURCE!L737)), "")&amp;
" | "&amp; SOURCE!M737&amp;      IF(SOURCE!$AC$2-LEN(SOURCE!M737) &gt;= 0, REPT(" ",SOURCE!$AC$2-LEN(SOURCE!M737)), "")&amp;
      "},"&amp;IF(SOURCE!O737&lt;&gt;"",""&amp;SOURCE!O737,"")
 )
)
)</f>
        <v>/*  713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38" spans="1:1">
      <c r="A738" s="133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IF(SOURCE!$R$2-LEN(SOURCE!C738) &gt;= 0, REPT(" ",SOURCE!$R$2-LEN(SOURCE!C738)), "")&amp;
      SOURCE!D738&amp;", "&amp; IF(SOURCE!$S$2-LEN(SOURCE!D738) &gt;= 0, REPT(" ",SOURCE!$S$2-LEN(SOURCE!D738)), "")&amp;
      SOURCE!E738&amp;", "&amp; IF(SOURCE!$T$2-LEN(SOURCE!E738) &gt;=0, REPT(" ",SOURCE!$T$2-LEN(SOURCE!E738)), "")&amp;
      SOURCE!F738&amp;", "&amp; IF(SOURCE!$U$2-LEN(SOURCE!F738) &gt;= 0, REPT(" ",SOURCE!$U$2-LEN(SOURCE!F738)+2), "")&amp;"("&amp;
      SUBSTITUTE(TEXT(SOURCE!G738,"??0"),"  ","")&amp;" &lt;&lt; TAM_MAX_BITS) |"&amp; IF(SOURCE!$V$2-3 &gt;= 0, REPT(" ",MAX(1,SOURCE!$V$2-5+4+1-1-LEN(  IF(ISTEXT(SOURCE!H738),SOURCE!H738,  SUBSTITUTE(SUBSTITUTE(TEXT(SOURCE!H738,"????0"),"  ","")," ",""))   ))), "")&amp;
       IF(ISTEXT(SOURCE!H738),SOURCE!H738, SUBSTITUTE(SUBSTITUTE(TEXT(SOURCE!H738,"????0"),"  ","")," ",""))   &amp;","&amp; IF(SOURCE!$W$2-3 &gt;= 0, REPT(" ",SOURCE!$W$2-3-5), "")&amp;
      SOURCE!I738&amp;
" | "&amp; IF(SOURCE!$X$2-LEN(SOURCE!I738) &gt;= 0, REPT(" ",SOURCE!$X$2-LEN(SOURCE!I738)), "")&amp;
      SOURCE!J738&amp;      IF(SOURCE!$Y$2-LEN(SOURCE!J738) &gt;= 0, REPT(" ",SOURCE!$Y$2-LEN(SOURCE!J738)), "")&amp;
" | "&amp; IF(SOURCE!$X$2-LEN(SOURCE!I738) &gt;= 0, REPT(" ",SOURCE!$X$2-LEN(SOURCE!I738)), "")&amp;
      SOURCE!K738&amp;      IF(SOURCE!$Y$2-LEN(SOURCE!K738) &gt;= 0, REPT(" ",SOURCE!$Z$2-LEN(SOURCE!K738)), "")&amp;
" | "&amp; SOURCE!L738&amp;      IF(SOURCE!$AB$2-LEN(SOURCE!L738) &gt;= 0, REPT(" ",SOURCE!$AB$2-LEN(SOURCE!L738)), "")&amp;
" | "&amp; SOURCE!M738&amp;      IF(SOURCE!$AC$2-LEN(SOURCE!M738) &gt;= 0, REPT(" ",SOURCE!$AC$2-LEN(SOURCE!M738)), "")&amp;
      "},"&amp;IF(SOURCE!O738&lt;&gt;"",""&amp;SOURCE!O738,"")
 )
)
)</f>
        <v>/*  714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39" spans="1:1">
      <c r="A739" s="133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IF(SOURCE!$R$2-LEN(SOURCE!C739) &gt;= 0, REPT(" ",SOURCE!$R$2-LEN(SOURCE!C739)), "")&amp;
      SOURCE!D739&amp;", "&amp; IF(SOURCE!$S$2-LEN(SOURCE!D739) &gt;= 0, REPT(" ",SOURCE!$S$2-LEN(SOURCE!D739)), "")&amp;
      SOURCE!E739&amp;", "&amp; IF(SOURCE!$T$2-LEN(SOURCE!E739) &gt;=0, REPT(" ",SOURCE!$T$2-LEN(SOURCE!E739)), "")&amp;
      SOURCE!F739&amp;", "&amp; IF(SOURCE!$U$2-LEN(SOURCE!F739) &gt;= 0, REPT(" ",SOURCE!$U$2-LEN(SOURCE!F739)+2), "")&amp;"("&amp;
      SUBSTITUTE(TEXT(SOURCE!G739,"??0"),"  ","")&amp;" &lt;&lt; TAM_MAX_BITS) |"&amp; IF(SOURCE!$V$2-3 &gt;= 0, REPT(" ",MAX(1,SOURCE!$V$2-5+4+1-1-LEN(  IF(ISTEXT(SOURCE!H739),SOURCE!H739,  SUBSTITUTE(SUBSTITUTE(TEXT(SOURCE!H739,"????0"),"  ","")," ",""))   ))), "")&amp;
       IF(ISTEXT(SOURCE!H739),SOURCE!H739, SUBSTITUTE(SUBSTITUTE(TEXT(SOURCE!H739,"????0"),"  ","")," ",""))   &amp;","&amp; IF(SOURCE!$W$2-3 &gt;= 0, REPT(" ",SOURCE!$W$2-3-5), "")&amp;
      SOURCE!I739&amp;
" | "&amp; IF(SOURCE!$X$2-LEN(SOURCE!I739) &gt;= 0, REPT(" ",SOURCE!$X$2-LEN(SOURCE!I739)), "")&amp;
      SOURCE!J739&amp;      IF(SOURCE!$Y$2-LEN(SOURCE!J739) &gt;= 0, REPT(" ",SOURCE!$Y$2-LEN(SOURCE!J739)), "")&amp;
" | "&amp; IF(SOURCE!$X$2-LEN(SOURCE!I739) &gt;= 0, REPT(" ",SOURCE!$X$2-LEN(SOURCE!I739)), "")&amp;
      SOURCE!K739&amp;      IF(SOURCE!$Y$2-LEN(SOURCE!K739) &gt;= 0, REPT(" ",SOURCE!$Z$2-LEN(SOURCE!K739)), "")&amp;
" | "&amp; SOURCE!L739&amp;      IF(SOURCE!$AB$2-LEN(SOURCE!L739) &gt;= 0, REPT(" ",SOURCE!$AB$2-LEN(SOURCE!L739)), "")&amp;
" | "&amp; SOURCE!M739&amp;      IF(SOURCE!$AC$2-LEN(SOURCE!M739) &gt;= 0, REPT(" ",SOURCE!$AC$2-LEN(SOURCE!M739)), "")&amp;
      "},"&amp;IF(SOURCE!O739&lt;&gt;"",""&amp;SOURCE!O739,"")
 )
)
)</f>
        <v>/*  715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40" spans="1:1">
      <c r="A740" s="133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IF(SOURCE!$R$2-LEN(SOURCE!C740) &gt;= 0, REPT(" ",SOURCE!$R$2-LEN(SOURCE!C740)), "")&amp;
      SOURCE!D740&amp;", "&amp; IF(SOURCE!$S$2-LEN(SOURCE!D740) &gt;= 0, REPT(" ",SOURCE!$S$2-LEN(SOURCE!D740)), "")&amp;
      SOURCE!E740&amp;", "&amp; IF(SOURCE!$T$2-LEN(SOURCE!E740) &gt;=0, REPT(" ",SOURCE!$T$2-LEN(SOURCE!E740)), "")&amp;
      SOURCE!F740&amp;", "&amp; IF(SOURCE!$U$2-LEN(SOURCE!F740) &gt;= 0, REPT(" ",SOURCE!$U$2-LEN(SOURCE!F740)+2), "")&amp;"("&amp;
      SUBSTITUTE(TEXT(SOURCE!G740,"??0"),"  ","")&amp;" &lt;&lt; TAM_MAX_BITS) |"&amp; IF(SOURCE!$V$2-3 &gt;= 0, REPT(" ",MAX(1,SOURCE!$V$2-5+4+1-1-LEN(  IF(ISTEXT(SOURCE!H740),SOURCE!H740,  SUBSTITUTE(SUBSTITUTE(TEXT(SOURCE!H740,"????0"),"  ","")," ",""))   ))), "")&amp;
       IF(ISTEXT(SOURCE!H740),SOURCE!H740, SUBSTITUTE(SUBSTITUTE(TEXT(SOURCE!H740,"????0"),"  ","")," ",""))   &amp;","&amp; IF(SOURCE!$W$2-3 &gt;= 0, REPT(" ",SOURCE!$W$2-3-5), "")&amp;
      SOURCE!I740&amp;
" | "&amp; IF(SOURCE!$X$2-LEN(SOURCE!I740) &gt;= 0, REPT(" ",SOURCE!$X$2-LEN(SOURCE!I740)), "")&amp;
      SOURCE!J740&amp;      IF(SOURCE!$Y$2-LEN(SOURCE!J740) &gt;= 0, REPT(" ",SOURCE!$Y$2-LEN(SOURCE!J740)), "")&amp;
" | "&amp; IF(SOURCE!$X$2-LEN(SOURCE!I740) &gt;= 0, REPT(" ",SOURCE!$X$2-LEN(SOURCE!I740)), "")&amp;
      SOURCE!K740&amp;      IF(SOURCE!$Y$2-LEN(SOURCE!K740) &gt;= 0, REPT(" ",SOURCE!$Z$2-LEN(SOURCE!K740)), "")&amp;
" | "&amp; SOURCE!L740&amp;      IF(SOURCE!$AB$2-LEN(SOURCE!L740) &gt;= 0, REPT(" ",SOURCE!$AB$2-LEN(SOURCE!L740)), "")&amp;
" | "&amp; SOURCE!M740&amp;      IF(SOURCE!$AC$2-LEN(SOURCE!M740) &gt;= 0, REPT(" ",SOURCE!$AC$2-LEN(SOURCE!M740)), "")&amp;
      "},"&amp;IF(SOURCE!O740&lt;&gt;"",""&amp;SOURCE!O740,"")
 )
)
)</f>
        <v>/*  716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41" spans="1:1">
      <c r="A741" s="133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IF(SOURCE!$R$2-LEN(SOURCE!C741) &gt;= 0, REPT(" ",SOURCE!$R$2-LEN(SOURCE!C741)), "")&amp;
      SOURCE!D741&amp;", "&amp; IF(SOURCE!$S$2-LEN(SOURCE!D741) &gt;= 0, REPT(" ",SOURCE!$S$2-LEN(SOURCE!D741)), "")&amp;
      SOURCE!E741&amp;", "&amp; IF(SOURCE!$T$2-LEN(SOURCE!E741) &gt;=0, REPT(" ",SOURCE!$T$2-LEN(SOURCE!E741)), "")&amp;
      SOURCE!F741&amp;", "&amp; IF(SOURCE!$U$2-LEN(SOURCE!F741) &gt;= 0, REPT(" ",SOURCE!$U$2-LEN(SOURCE!F741)+2), "")&amp;"("&amp;
      SUBSTITUTE(TEXT(SOURCE!G741,"??0"),"  ","")&amp;" &lt;&lt; TAM_MAX_BITS) |"&amp; IF(SOURCE!$V$2-3 &gt;= 0, REPT(" ",MAX(1,SOURCE!$V$2-5+4+1-1-LEN(  IF(ISTEXT(SOURCE!H741),SOURCE!H741,  SUBSTITUTE(SUBSTITUTE(TEXT(SOURCE!H741,"????0"),"  ","")," ",""))   ))), "")&amp;
       IF(ISTEXT(SOURCE!H741),SOURCE!H741, SUBSTITUTE(SUBSTITUTE(TEXT(SOURCE!H741,"????0"),"  ","")," ",""))   &amp;","&amp; IF(SOURCE!$W$2-3 &gt;= 0, REPT(" ",SOURCE!$W$2-3-5), "")&amp;
      SOURCE!I741&amp;
" | "&amp; IF(SOURCE!$X$2-LEN(SOURCE!I741) &gt;= 0, REPT(" ",SOURCE!$X$2-LEN(SOURCE!I741)), "")&amp;
      SOURCE!J741&amp;      IF(SOURCE!$Y$2-LEN(SOURCE!J741) &gt;= 0, REPT(" ",SOURCE!$Y$2-LEN(SOURCE!J741)), "")&amp;
" | "&amp; IF(SOURCE!$X$2-LEN(SOURCE!I741) &gt;= 0, REPT(" ",SOURCE!$X$2-LEN(SOURCE!I741)), "")&amp;
      SOURCE!K741&amp;      IF(SOURCE!$Y$2-LEN(SOURCE!K741) &gt;= 0, REPT(" ",SOURCE!$Z$2-LEN(SOURCE!K741)), "")&amp;
" | "&amp; SOURCE!L741&amp;      IF(SOURCE!$AB$2-LEN(SOURCE!L741) &gt;= 0, REPT(" ",SOURCE!$AB$2-LEN(SOURCE!L741)), "")&amp;
" | "&amp; SOURCE!M741&amp;      IF(SOURCE!$AC$2-LEN(SOURCE!M741) &gt;= 0, REPT(" ",SOURCE!$AC$2-LEN(SOURCE!M741)), "")&amp;
      "},"&amp;IF(SOURCE!O741&lt;&gt;"",""&amp;SOURCE!O741,"")
 )
)
)</f>
        <v>/*  717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42" spans="1:1">
      <c r="A742" s="133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IF(SOURCE!$R$2-LEN(SOURCE!C742) &gt;= 0, REPT(" ",SOURCE!$R$2-LEN(SOURCE!C742)), "")&amp;
      SOURCE!D742&amp;", "&amp; IF(SOURCE!$S$2-LEN(SOURCE!D742) &gt;= 0, REPT(" ",SOURCE!$S$2-LEN(SOURCE!D742)), "")&amp;
      SOURCE!E742&amp;", "&amp; IF(SOURCE!$T$2-LEN(SOURCE!E742) &gt;=0, REPT(" ",SOURCE!$T$2-LEN(SOURCE!E742)), "")&amp;
      SOURCE!F742&amp;", "&amp; IF(SOURCE!$U$2-LEN(SOURCE!F742) &gt;= 0, REPT(" ",SOURCE!$U$2-LEN(SOURCE!F742)+2), "")&amp;"("&amp;
      SUBSTITUTE(TEXT(SOURCE!G742,"??0"),"  ","")&amp;" &lt;&lt; TAM_MAX_BITS) |"&amp; IF(SOURCE!$V$2-3 &gt;= 0, REPT(" ",MAX(1,SOURCE!$V$2-5+4+1-1-LEN(  IF(ISTEXT(SOURCE!H742),SOURCE!H742,  SUBSTITUTE(SUBSTITUTE(TEXT(SOURCE!H742,"????0"),"  ","")," ",""))   ))), "")&amp;
       IF(ISTEXT(SOURCE!H742),SOURCE!H742, SUBSTITUTE(SUBSTITUTE(TEXT(SOURCE!H742,"????0"),"  ","")," ",""))   &amp;","&amp; IF(SOURCE!$W$2-3 &gt;= 0, REPT(" ",SOURCE!$W$2-3-5), "")&amp;
      SOURCE!I742&amp;
" | "&amp; IF(SOURCE!$X$2-LEN(SOURCE!I742) &gt;= 0, REPT(" ",SOURCE!$X$2-LEN(SOURCE!I742)), "")&amp;
      SOURCE!J742&amp;      IF(SOURCE!$Y$2-LEN(SOURCE!J742) &gt;= 0, REPT(" ",SOURCE!$Y$2-LEN(SOURCE!J742)), "")&amp;
" | "&amp; IF(SOURCE!$X$2-LEN(SOURCE!I742) &gt;= 0, REPT(" ",SOURCE!$X$2-LEN(SOURCE!I742)), "")&amp;
      SOURCE!K742&amp;      IF(SOURCE!$Y$2-LEN(SOURCE!K742) &gt;= 0, REPT(" ",SOURCE!$Z$2-LEN(SOURCE!K742)), "")&amp;
" | "&amp; SOURCE!L742&amp;      IF(SOURCE!$AB$2-LEN(SOURCE!L742) &gt;= 0, REPT(" ",SOURCE!$AB$2-LEN(SOURCE!L742)), "")&amp;
" | "&amp; SOURCE!M742&amp;      IF(SOURCE!$AC$2-LEN(SOURCE!M742) &gt;= 0, REPT(" ",SOURCE!$AC$2-LEN(SOURCE!M742)), "")&amp;
      "},"&amp;IF(SOURCE!O742&lt;&gt;"",""&amp;SOURCE!O742,"")
 )
)
)</f>
        <v>/*  718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43" spans="1:1">
      <c r="A743" s="133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IF(SOURCE!$R$2-LEN(SOURCE!C743) &gt;= 0, REPT(" ",SOURCE!$R$2-LEN(SOURCE!C743)), "")&amp;
      SOURCE!D743&amp;", "&amp; IF(SOURCE!$S$2-LEN(SOURCE!D743) &gt;= 0, REPT(" ",SOURCE!$S$2-LEN(SOURCE!D743)), "")&amp;
      SOURCE!E743&amp;", "&amp; IF(SOURCE!$T$2-LEN(SOURCE!E743) &gt;=0, REPT(" ",SOURCE!$T$2-LEN(SOURCE!E743)), "")&amp;
      SOURCE!F743&amp;", "&amp; IF(SOURCE!$U$2-LEN(SOURCE!F743) &gt;= 0, REPT(" ",SOURCE!$U$2-LEN(SOURCE!F743)+2), "")&amp;"("&amp;
      SUBSTITUTE(TEXT(SOURCE!G743,"??0"),"  ","")&amp;" &lt;&lt; TAM_MAX_BITS) |"&amp; IF(SOURCE!$V$2-3 &gt;= 0, REPT(" ",MAX(1,SOURCE!$V$2-5+4+1-1-LEN(  IF(ISTEXT(SOURCE!H743),SOURCE!H743,  SUBSTITUTE(SUBSTITUTE(TEXT(SOURCE!H743,"????0"),"  ","")," ",""))   ))), "")&amp;
       IF(ISTEXT(SOURCE!H743),SOURCE!H743, SUBSTITUTE(SUBSTITUTE(TEXT(SOURCE!H743,"????0"),"  ","")," ",""))   &amp;","&amp; IF(SOURCE!$W$2-3 &gt;= 0, REPT(" ",SOURCE!$W$2-3-5), "")&amp;
      SOURCE!I743&amp;
" | "&amp; IF(SOURCE!$X$2-LEN(SOURCE!I743) &gt;= 0, REPT(" ",SOURCE!$X$2-LEN(SOURCE!I743)), "")&amp;
      SOURCE!J743&amp;      IF(SOURCE!$Y$2-LEN(SOURCE!J743) &gt;= 0, REPT(" ",SOURCE!$Y$2-LEN(SOURCE!J743)), "")&amp;
" | "&amp; IF(SOURCE!$X$2-LEN(SOURCE!I743) &gt;= 0, REPT(" ",SOURCE!$X$2-LEN(SOURCE!I743)), "")&amp;
      SOURCE!K743&amp;      IF(SOURCE!$Y$2-LEN(SOURCE!K743) &gt;= 0, REPT(" ",SOURCE!$Z$2-LEN(SOURCE!K743)), "")&amp;
" | "&amp; SOURCE!L743&amp;      IF(SOURCE!$AB$2-LEN(SOURCE!L743) &gt;= 0, REPT(" ",SOURCE!$AB$2-LEN(SOURCE!L743)), "")&amp;
" | "&amp; SOURCE!M743&amp;      IF(SOURCE!$AC$2-LEN(SOURCE!M743) &gt;= 0, REPT(" ",SOURCE!$AC$2-LEN(SOURCE!M743)), "")&amp;
      "},"&amp;IF(SOURCE!O743&lt;&gt;"",""&amp;SOURCE!O743,"")
 )
)
)</f>
        <v>/*  719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44" spans="1:1">
      <c r="A744" s="133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IF(SOURCE!$R$2-LEN(SOURCE!C744) &gt;= 0, REPT(" ",SOURCE!$R$2-LEN(SOURCE!C744)), "")&amp;
      SOURCE!D744&amp;", "&amp; IF(SOURCE!$S$2-LEN(SOURCE!D744) &gt;= 0, REPT(" ",SOURCE!$S$2-LEN(SOURCE!D744)), "")&amp;
      SOURCE!E744&amp;", "&amp; IF(SOURCE!$T$2-LEN(SOURCE!E744) &gt;=0, REPT(" ",SOURCE!$T$2-LEN(SOURCE!E744)), "")&amp;
      SOURCE!F744&amp;", "&amp; IF(SOURCE!$U$2-LEN(SOURCE!F744) &gt;= 0, REPT(" ",SOURCE!$U$2-LEN(SOURCE!F744)+2), "")&amp;"("&amp;
      SUBSTITUTE(TEXT(SOURCE!G744,"??0"),"  ","")&amp;" &lt;&lt; TAM_MAX_BITS) |"&amp; IF(SOURCE!$V$2-3 &gt;= 0, REPT(" ",MAX(1,SOURCE!$V$2-5+4+1-1-LEN(  IF(ISTEXT(SOURCE!H744),SOURCE!H744,  SUBSTITUTE(SUBSTITUTE(TEXT(SOURCE!H744,"????0"),"  ","")," ",""))   ))), "")&amp;
       IF(ISTEXT(SOURCE!H744),SOURCE!H744, SUBSTITUTE(SUBSTITUTE(TEXT(SOURCE!H744,"????0"),"  ","")," ",""))   &amp;","&amp; IF(SOURCE!$W$2-3 &gt;= 0, REPT(" ",SOURCE!$W$2-3-5), "")&amp;
      SOURCE!I744&amp;
" | "&amp; IF(SOURCE!$X$2-LEN(SOURCE!I744) &gt;= 0, REPT(" ",SOURCE!$X$2-LEN(SOURCE!I744)), "")&amp;
      SOURCE!J744&amp;      IF(SOURCE!$Y$2-LEN(SOURCE!J744) &gt;= 0, REPT(" ",SOURCE!$Y$2-LEN(SOURCE!J744)), "")&amp;
" | "&amp; IF(SOURCE!$X$2-LEN(SOURCE!I744) &gt;= 0, REPT(" ",SOURCE!$X$2-LEN(SOURCE!I744)), "")&amp;
      SOURCE!K744&amp;      IF(SOURCE!$Y$2-LEN(SOURCE!K744) &gt;= 0, REPT(" ",SOURCE!$Z$2-LEN(SOURCE!K744)), "")&amp;
" | "&amp; SOURCE!L744&amp;      IF(SOURCE!$AB$2-LEN(SOURCE!L744) &gt;= 0, REPT(" ",SOURCE!$AB$2-LEN(SOURCE!L744)), "")&amp;
" | "&amp; SOURCE!M744&amp;      IF(SOURCE!$AC$2-LEN(SOURCE!M744) &gt;= 0, REPT(" ",SOURCE!$AC$2-LEN(SOURCE!M744)), "")&amp;
      "},"&amp;IF(SOURCE!O744&lt;&gt;"",""&amp;SOURCE!O744,"")
 )
)
)</f>
        <v>/*  720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45" spans="1:1">
      <c r="A745" s="133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IF(SOURCE!$R$2-LEN(SOURCE!C745) &gt;= 0, REPT(" ",SOURCE!$R$2-LEN(SOURCE!C745)), "")&amp;
      SOURCE!D745&amp;", "&amp; IF(SOURCE!$S$2-LEN(SOURCE!D745) &gt;= 0, REPT(" ",SOURCE!$S$2-LEN(SOURCE!D745)), "")&amp;
      SOURCE!E745&amp;", "&amp; IF(SOURCE!$T$2-LEN(SOURCE!E745) &gt;=0, REPT(" ",SOURCE!$T$2-LEN(SOURCE!E745)), "")&amp;
      SOURCE!F745&amp;", "&amp; IF(SOURCE!$U$2-LEN(SOURCE!F745) &gt;= 0, REPT(" ",SOURCE!$U$2-LEN(SOURCE!F745)+2), "")&amp;"("&amp;
      SUBSTITUTE(TEXT(SOURCE!G745,"??0"),"  ","")&amp;" &lt;&lt; TAM_MAX_BITS) |"&amp; IF(SOURCE!$V$2-3 &gt;= 0, REPT(" ",MAX(1,SOURCE!$V$2-5+4+1-1-LEN(  IF(ISTEXT(SOURCE!H745),SOURCE!H745,  SUBSTITUTE(SUBSTITUTE(TEXT(SOURCE!H745,"????0"),"  ","")," ",""))   ))), "")&amp;
       IF(ISTEXT(SOURCE!H745),SOURCE!H745, SUBSTITUTE(SUBSTITUTE(TEXT(SOURCE!H745,"????0"),"  ","")," ",""))   &amp;","&amp; IF(SOURCE!$W$2-3 &gt;= 0, REPT(" ",SOURCE!$W$2-3-5), "")&amp;
      SOURCE!I745&amp;
" | "&amp; IF(SOURCE!$X$2-LEN(SOURCE!I745) &gt;= 0, REPT(" ",SOURCE!$X$2-LEN(SOURCE!I745)), "")&amp;
      SOURCE!J745&amp;      IF(SOURCE!$Y$2-LEN(SOURCE!J745) &gt;= 0, REPT(" ",SOURCE!$Y$2-LEN(SOURCE!J745)), "")&amp;
" | "&amp; IF(SOURCE!$X$2-LEN(SOURCE!I745) &gt;= 0, REPT(" ",SOURCE!$X$2-LEN(SOURCE!I745)), "")&amp;
      SOURCE!K745&amp;      IF(SOURCE!$Y$2-LEN(SOURCE!K745) &gt;= 0, REPT(" ",SOURCE!$Z$2-LEN(SOURCE!K745)), "")&amp;
" | "&amp; SOURCE!L745&amp;      IF(SOURCE!$AB$2-LEN(SOURCE!L745) &gt;= 0, REPT(" ",SOURCE!$AB$2-LEN(SOURCE!L745)), "")&amp;
" | "&amp; SOURCE!M745&amp;      IF(SOURCE!$AC$2-LEN(SOURCE!M745) &gt;= 0, REPT(" ",SOURCE!$AC$2-LEN(SOURCE!M745)), "")&amp;
      "},"&amp;IF(SOURCE!O745&lt;&gt;"",""&amp;SOURCE!O745,"")
 )
)
)</f>
        <v>/*  721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46" spans="1:1">
      <c r="A746" s="133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IF(SOURCE!$R$2-LEN(SOURCE!C746) &gt;= 0, REPT(" ",SOURCE!$R$2-LEN(SOURCE!C746)), "")&amp;
      SOURCE!D746&amp;", "&amp; IF(SOURCE!$S$2-LEN(SOURCE!D746) &gt;= 0, REPT(" ",SOURCE!$S$2-LEN(SOURCE!D746)), "")&amp;
      SOURCE!E746&amp;", "&amp; IF(SOURCE!$T$2-LEN(SOURCE!E746) &gt;=0, REPT(" ",SOURCE!$T$2-LEN(SOURCE!E746)), "")&amp;
      SOURCE!F746&amp;", "&amp; IF(SOURCE!$U$2-LEN(SOURCE!F746) &gt;= 0, REPT(" ",SOURCE!$U$2-LEN(SOURCE!F746)+2), "")&amp;"("&amp;
      SUBSTITUTE(TEXT(SOURCE!G746,"??0"),"  ","")&amp;" &lt;&lt; TAM_MAX_BITS) |"&amp; IF(SOURCE!$V$2-3 &gt;= 0, REPT(" ",MAX(1,SOURCE!$V$2-5+4+1-1-LEN(  IF(ISTEXT(SOURCE!H746),SOURCE!H746,  SUBSTITUTE(SUBSTITUTE(TEXT(SOURCE!H746,"????0"),"  ","")," ",""))   ))), "")&amp;
       IF(ISTEXT(SOURCE!H746),SOURCE!H746, SUBSTITUTE(SUBSTITUTE(TEXT(SOURCE!H746,"????0"),"  ","")," ",""))   &amp;","&amp; IF(SOURCE!$W$2-3 &gt;= 0, REPT(" ",SOURCE!$W$2-3-5), "")&amp;
      SOURCE!I746&amp;
" | "&amp; IF(SOURCE!$X$2-LEN(SOURCE!I746) &gt;= 0, REPT(" ",SOURCE!$X$2-LEN(SOURCE!I746)), "")&amp;
      SOURCE!J746&amp;      IF(SOURCE!$Y$2-LEN(SOURCE!J746) &gt;= 0, REPT(" ",SOURCE!$Y$2-LEN(SOURCE!J746)), "")&amp;
" | "&amp; IF(SOURCE!$X$2-LEN(SOURCE!I746) &gt;= 0, REPT(" ",SOURCE!$X$2-LEN(SOURCE!I746)), "")&amp;
      SOURCE!K746&amp;      IF(SOURCE!$Y$2-LEN(SOURCE!K746) &gt;= 0, REPT(" ",SOURCE!$Z$2-LEN(SOURCE!K746)), "")&amp;
" | "&amp; SOURCE!L746&amp;      IF(SOURCE!$AB$2-LEN(SOURCE!L746) &gt;= 0, REPT(" ",SOURCE!$AB$2-LEN(SOURCE!L746)), "")&amp;
" | "&amp; SOURCE!M746&amp;      IF(SOURCE!$AC$2-LEN(SOURCE!M746) &gt;= 0, REPT(" ",SOURCE!$AC$2-LEN(SOURCE!M746)), "")&amp;
      "},"&amp;IF(SOURCE!O746&lt;&gt;"",""&amp;SOURCE!O746,"")
 )
)
)</f>
        <v>/*  722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47" spans="1:1">
      <c r="A747" s="133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IF(SOURCE!$R$2-LEN(SOURCE!C747) &gt;= 0, REPT(" ",SOURCE!$R$2-LEN(SOURCE!C747)), "")&amp;
      SOURCE!D747&amp;", "&amp; IF(SOURCE!$S$2-LEN(SOURCE!D747) &gt;= 0, REPT(" ",SOURCE!$S$2-LEN(SOURCE!D747)), "")&amp;
      SOURCE!E747&amp;", "&amp; IF(SOURCE!$T$2-LEN(SOURCE!E747) &gt;=0, REPT(" ",SOURCE!$T$2-LEN(SOURCE!E747)), "")&amp;
      SOURCE!F747&amp;", "&amp; IF(SOURCE!$U$2-LEN(SOURCE!F747) &gt;= 0, REPT(" ",SOURCE!$U$2-LEN(SOURCE!F747)+2), "")&amp;"("&amp;
      SUBSTITUTE(TEXT(SOURCE!G747,"??0"),"  ","")&amp;" &lt;&lt; TAM_MAX_BITS) |"&amp; IF(SOURCE!$V$2-3 &gt;= 0, REPT(" ",MAX(1,SOURCE!$V$2-5+4+1-1-LEN(  IF(ISTEXT(SOURCE!H747),SOURCE!H747,  SUBSTITUTE(SUBSTITUTE(TEXT(SOURCE!H747,"????0"),"  ","")," ",""))   ))), "")&amp;
       IF(ISTEXT(SOURCE!H747),SOURCE!H747, SUBSTITUTE(SUBSTITUTE(TEXT(SOURCE!H747,"????0"),"  ","")," ",""))   &amp;","&amp; IF(SOURCE!$W$2-3 &gt;= 0, REPT(" ",SOURCE!$W$2-3-5), "")&amp;
      SOURCE!I747&amp;
" | "&amp; IF(SOURCE!$X$2-LEN(SOURCE!I747) &gt;= 0, REPT(" ",SOURCE!$X$2-LEN(SOURCE!I747)), "")&amp;
      SOURCE!J747&amp;      IF(SOURCE!$Y$2-LEN(SOURCE!J747) &gt;= 0, REPT(" ",SOURCE!$Y$2-LEN(SOURCE!J747)), "")&amp;
" | "&amp; IF(SOURCE!$X$2-LEN(SOURCE!I747) &gt;= 0, REPT(" ",SOURCE!$X$2-LEN(SOURCE!I747)), "")&amp;
      SOURCE!K747&amp;      IF(SOURCE!$Y$2-LEN(SOURCE!K747) &gt;= 0, REPT(" ",SOURCE!$Z$2-LEN(SOURCE!K747)), "")&amp;
" | "&amp; SOURCE!L747&amp;      IF(SOURCE!$AB$2-LEN(SOURCE!L747) &gt;= 0, REPT(" ",SOURCE!$AB$2-LEN(SOURCE!L747)), "")&amp;
" | "&amp; SOURCE!M747&amp;      IF(SOURCE!$AC$2-LEN(SOURCE!M747) &gt;= 0, REPT(" ",SOURCE!$AC$2-LEN(SOURCE!M747)), "")&amp;
      "},"&amp;IF(SOURCE!O747&lt;&gt;"",""&amp;SOURCE!O747,"")
 )
)
)</f>
        <v>/*  723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48" spans="1:1">
      <c r="A748" s="133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IF(SOURCE!$R$2-LEN(SOURCE!C748) &gt;= 0, REPT(" ",SOURCE!$R$2-LEN(SOURCE!C748)), "")&amp;
      SOURCE!D748&amp;", "&amp; IF(SOURCE!$S$2-LEN(SOURCE!D748) &gt;= 0, REPT(" ",SOURCE!$S$2-LEN(SOURCE!D748)), "")&amp;
      SOURCE!E748&amp;", "&amp; IF(SOURCE!$T$2-LEN(SOURCE!E748) &gt;=0, REPT(" ",SOURCE!$T$2-LEN(SOURCE!E748)), "")&amp;
      SOURCE!F748&amp;", "&amp; IF(SOURCE!$U$2-LEN(SOURCE!F748) &gt;= 0, REPT(" ",SOURCE!$U$2-LEN(SOURCE!F748)+2), "")&amp;"("&amp;
      SUBSTITUTE(TEXT(SOURCE!G748,"??0"),"  ","")&amp;" &lt;&lt; TAM_MAX_BITS) |"&amp; IF(SOURCE!$V$2-3 &gt;= 0, REPT(" ",MAX(1,SOURCE!$V$2-5+4+1-1-LEN(  IF(ISTEXT(SOURCE!H748),SOURCE!H748,  SUBSTITUTE(SUBSTITUTE(TEXT(SOURCE!H748,"????0"),"  ","")," ",""))   ))), "")&amp;
       IF(ISTEXT(SOURCE!H748),SOURCE!H748, SUBSTITUTE(SUBSTITUTE(TEXT(SOURCE!H748,"????0"),"  ","")," ",""))   &amp;","&amp; IF(SOURCE!$W$2-3 &gt;= 0, REPT(" ",SOURCE!$W$2-3-5), "")&amp;
      SOURCE!I748&amp;
" | "&amp; IF(SOURCE!$X$2-LEN(SOURCE!I748) &gt;= 0, REPT(" ",SOURCE!$X$2-LEN(SOURCE!I748)), "")&amp;
      SOURCE!J748&amp;      IF(SOURCE!$Y$2-LEN(SOURCE!J748) &gt;= 0, REPT(" ",SOURCE!$Y$2-LEN(SOURCE!J748)), "")&amp;
" | "&amp; IF(SOURCE!$X$2-LEN(SOURCE!I748) &gt;= 0, REPT(" ",SOURCE!$X$2-LEN(SOURCE!I748)), "")&amp;
      SOURCE!K748&amp;      IF(SOURCE!$Y$2-LEN(SOURCE!K748) &gt;= 0, REPT(" ",SOURCE!$Z$2-LEN(SOURCE!K748)), "")&amp;
" | "&amp; SOURCE!L748&amp;      IF(SOURCE!$AB$2-LEN(SOURCE!L748) &gt;= 0, REPT(" ",SOURCE!$AB$2-LEN(SOURCE!L748)), "")&amp;
" | "&amp; SOURCE!M748&amp;      IF(SOURCE!$AC$2-LEN(SOURCE!M748) &gt;= 0, REPT(" ",SOURCE!$AC$2-LEN(SOURCE!M748)), "")&amp;
      "},"&amp;IF(SOURCE!O748&lt;&gt;"",""&amp;SOURCE!O748,"")
 )
)
)</f>
        <v>/*  724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49" spans="1:1">
      <c r="A749" s="133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IF(SOURCE!$R$2-LEN(SOURCE!C749) &gt;= 0, REPT(" ",SOURCE!$R$2-LEN(SOURCE!C749)), "")&amp;
      SOURCE!D749&amp;", "&amp; IF(SOURCE!$S$2-LEN(SOURCE!D749) &gt;= 0, REPT(" ",SOURCE!$S$2-LEN(SOURCE!D749)), "")&amp;
      SOURCE!E749&amp;", "&amp; IF(SOURCE!$T$2-LEN(SOURCE!E749) &gt;=0, REPT(" ",SOURCE!$T$2-LEN(SOURCE!E749)), "")&amp;
      SOURCE!F749&amp;", "&amp; IF(SOURCE!$U$2-LEN(SOURCE!F749) &gt;= 0, REPT(" ",SOURCE!$U$2-LEN(SOURCE!F749)+2), "")&amp;"("&amp;
      SUBSTITUTE(TEXT(SOURCE!G749,"??0"),"  ","")&amp;" &lt;&lt; TAM_MAX_BITS) |"&amp; IF(SOURCE!$V$2-3 &gt;= 0, REPT(" ",MAX(1,SOURCE!$V$2-5+4+1-1-LEN(  IF(ISTEXT(SOURCE!H749),SOURCE!H749,  SUBSTITUTE(SUBSTITUTE(TEXT(SOURCE!H749,"????0"),"  ","")," ",""))   ))), "")&amp;
       IF(ISTEXT(SOURCE!H749),SOURCE!H749, SUBSTITUTE(SUBSTITUTE(TEXT(SOURCE!H749,"????0"),"  ","")," ",""))   &amp;","&amp; IF(SOURCE!$W$2-3 &gt;= 0, REPT(" ",SOURCE!$W$2-3-5), "")&amp;
      SOURCE!I749&amp;
" | "&amp; IF(SOURCE!$X$2-LEN(SOURCE!I749) &gt;= 0, REPT(" ",SOURCE!$X$2-LEN(SOURCE!I749)), "")&amp;
      SOURCE!J749&amp;      IF(SOURCE!$Y$2-LEN(SOURCE!J749) &gt;= 0, REPT(" ",SOURCE!$Y$2-LEN(SOURCE!J749)), "")&amp;
" | "&amp; IF(SOURCE!$X$2-LEN(SOURCE!I749) &gt;= 0, REPT(" ",SOURCE!$X$2-LEN(SOURCE!I749)), "")&amp;
      SOURCE!K749&amp;      IF(SOURCE!$Y$2-LEN(SOURCE!K749) &gt;= 0, REPT(" ",SOURCE!$Z$2-LEN(SOURCE!K749)), "")&amp;
" | "&amp; SOURCE!L749&amp;      IF(SOURCE!$AB$2-LEN(SOURCE!L749) &gt;= 0, REPT(" ",SOURCE!$AB$2-LEN(SOURCE!L749)), "")&amp;
" | "&amp; SOURCE!M749&amp;      IF(SOURCE!$AC$2-LEN(SOURCE!M749) &gt;= 0, REPT(" ",SOURCE!$AC$2-LEN(SOURCE!M749)), "")&amp;
      "},"&amp;IF(SOURCE!O749&lt;&gt;"",""&amp;SOURCE!O749,"")
 )
)
)</f>
        <v>/*  725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50" spans="1:1">
      <c r="A750" s="133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IF(SOURCE!$R$2-LEN(SOURCE!C750) &gt;= 0, REPT(" ",SOURCE!$R$2-LEN(SOURCE!C750)), "")&amp;
      SOURCE!D750&amp;", "&amp; IF(SOURCE!$S$2-LEN(SOURCE!D750) &gt;= 0, REPT(" ",SOURCE!$S$2-LEN(SOURCE!D750)), "")&amp;
      SOURCE!E750&amp;", "&amp; IF(SOURCE!$T$2-LEN(SOURCE!E750) &gt;=0, REPT(" ",SOURCE!$T$2-LEN(SOURCE!E750)), "")&amp;
      SOURCE!F750&amp;", "&amp; IF(SOURCE!$U$2-LEN(SOURCE!F750) &gt;= 0, REPT(" ",SOURCE!$U$2-LEN(SOURCE!F750)+2), "")&amp;"("&amp;
      SUBSTITUTE(TEXT(SOURCE!G750,"??0"),"  ","")&amp;" &lt;&lt; TAM_MAX_BITS) |"&amp; IF(SOURCE!$V$2-3 &gt;= 0, REPT(" ",MAX(1,SOURCE!$V$2-5+4+1-1-LEN(  IF(ISTEXT(SOURCE!H750),SOURCE!H750,  SUBSTITUTE(SUBSTITUTE(TEXT(SOURCE!H750,"????0"),"  ","")," ",""))   ))), "")&amp;
       IF(ISTEXT(SOURCE!H750),SOURCE!H750, SUBSTITUTE(SUBSTITUTE(TEXT(SOURCE!H750,"????0"),"  ","")," ",""))   &amp;","&amp; IF(SOURCE!$W$2-3 &gt;= 0, REPT(" ",SOURCE!$W$2-3-5), "")&amp;
      SOURCE!I750&amp;
" | "&amp; IF(SOURCE!$X$2-LEN(SOURCE!I750) &gt;= 0, REPT(" ",SOURCE!$X$2-LEN(SOURCE!I750)), "")&amp;
      SOURCE!J750&amp;      IF(SOURCE!$Y$2-LEN(SOURCE!J750) &gt;= 0, REPT(" ",SOURCE!$Y$2-LEN(SOURCE!J750)), "")&amp;
" | "&amp; IF(SOURCE!$X$2-LEN(SOURCE!I750) &gt;= 0, REPT(" ",SOURCE!$X$2-LEN(SOURCE!I750)), "")&amp;
      SOURCE!K750&amp;      IF(SOURCE!$Y$2-LEN(SOURCE!K750) &gt;= 0, REPT(" ",SOURCE!$Z$2-LEN(SOURCE!K750)), "")&amp;
" | "&amp; SOURCE!L750&amp;      IF(SOURCE!$AB$2-LEN(SOURCE!L750) &gt;= 0, REPT(" ",SOURCE!$AB$2-LEN(SOURCE!L750)), "")&amp;
" | "&amp; SOURCE!M750&amp;      IF(SOURCE!$AC$2-LEN(SOURCE!M750) &gt;= 0, REPT(" ",SOURCE!$AC$2-LEN(SOURCE!M750)), "")&amp;
      "},"&amp;IF(SOURCE!O750&lt;&gt;"",""&amp;SOURCE!O750,"")
 )
)
)</f>
        <v>/*  726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51" spans="1:1">
      <c r="A751" s="133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IF(SOURCE!$R$2-LEN(SOURCE!C751) &gt;= 0, REPT(" ",SOURCE!$R$2-LEN(SOURCE!C751)), "")&amp;
      SOURCE!D751&amp;", "&amp; IF(SOURCE!$S$2-LEN(SOURCE!D751) &gt;= 0, REPT(" ",SOURCE!$S$2-LEN(SOURCE!D751)), "")&amp;
      SOURCE!E751&amp;", "&amp; IF(SOURCE!$T$2-LEN(SOURCE!E751) &gt;=0, REPT(" ",SOURCE!$T$2-LEN(SOURCE!E751)), "")&amp;
      SOURCE!F751&amp;", "&amp; IF(SOURCE!$U$2-LEN(SOURCE!F751) &gt;= 0, REPT(" ",SOURCE!$U$2-LEN(SOURCE!F751)+2), "")&amp;"("&amp;
      SUBSTITUTE(TEXT(SOURCE!G751,"??0"),"  ","")&amp;" &lt;&lt; TAM_MAX_BITS) |"&amp; IF(SOURCE!$V$2-3 &gt;= 0, REPT(" ",MAX(1,SOURCE!$V$2-5+4+1-1-LEN(  IF(ISTEXT(SOURCE!H751),SOURCE!H751,  SUBSTITUTE(SUBSTITUTE(TEXT(SOURCE!H751,"????0"),"  ","")," ",""))   ))), "")&amp;
       IF(ISTEXT(SOURCE!H751),SOURCE!H751, SUBSTITUTE(SUBSTITUTE(TEXT(SOURCE!H751,"????0"),"  ","")," ",""))   &amp;","&amp; IF(SOURCE!$W$2-3 &gt;= 0, REPT(" ",SOURCE!$W$2-3-5), "")&amp;
      SOURCE!I751&amp;
" | "&amp; IF(SOURCE!$X$2-LEN(SOURCE!I751) &gt;= 0, REPT(" ",SOURCE!$X$2-LEN(SOURCE!I751)), "")&amp;
      SOURCE!J751&amp;      IF(SOURCE!$Y$2-LEN(SOURCE!J751) &gt;= 0, REPT(" ",SOURCE!$Y$2-LEN(SOURCE!J751)), "")&amp;
" | "&amp; IF(SOURCE!$X$2-LEN(SOURCE!I751) &gt;= 0, REPT(" ",SOURCE!$X$2-LEN(SOURCE!I751)), "")&amp;
      SOURCE!K751&amp;      IF(SOURCE!$Y$2-LEN(SOURCE!K751) &gt;= 0, REPT(" ",SOURCE!$Z$2-LEN(SOURCE!K751)), "")&amp;
" | "&amp; SOURCE!L751&amp;      IF(SOURCE!$AB$2-LEN(SOURCE!L751) &gt;= 0, REPT(" ",SOURCE!$AB$2-LEN(SOURCE!L751)), "")&amp;
" | "&amp; SOURCE!M751&amp;      IF(SOURCE!$AC$2-LEN(SOURCE!M751) &gt;= 0, REPT(" ",SOURCE!$AC$2-LEN(SOURCE!M751)), "")&amp;
      "},"&amp;IF(SOURCE!O751&lt;&gt;"",""&amp;SOURCE!O751,"")
 )
)
)</f>
        <v>/*  727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52" spans="1:1">
      <c r="A752" s="133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IF(SOURCE!$R$2-LEN(SOURCE!C752) &gt;= 0, REPT(" ",SOURCE!$R$2-LEN(SOURCE!C752)), "")&amp;
      SOURCE!D752&amp;", "&amp; IF(SOURCE!$S$2-LEN(SOURCE!D752) &gt;= 0, REPT(" ",SOURCE!$S$2-LEN(SOURCE!D752)), "")&amp;
      SOURCE!E752&amp;", "&amp; IF(SOURCE!$T$2-LEN(SOURCE!E752) &gt;=0, REPT(" ",SOURCE!$T$2-LEN(SOURCE!E752)), "")&amp;
      SOURCE!F752&amp;", "&amp; IF(SOURCE!$U$2-LEN(SOURCE!F752) &gt;= 0, REPT(" ",SOURCE!$U$2-LEN(SOURCE!F752)+2), "")&amp;"("&amp;
      SUBSTITUTE(TEXT(SOURCE!G752,"??0"),"  ","")&amp;" &lt;&lt; TAM_MAX_BITS) |"&amp; IF(SOURCE!$V$2-3 &gt;= 0, REPT(" ",MAX(1,SOURCE!$V$2-5+4+1-1-LEN(  IF(ISTEXT(SOURCE!H752),SOURCE!H752,  SUBSTITUTE(SUBSTITUTE(TEXT(SOURCE!H752,"????0"),"  ","")," ",""))   ))), "")&amp;
       IF(ISTEXT(SOURCE!H752),SOURCE!H752, SUBSTITUTE(SUBSTITUTE(TEXT(SOURCE!H752,"????0"),"  ","")," ",""))   &amp;","&amp; IF(SOURCE!$W$2-3 &gt;= 0, REPT(" ",SOURCE!$W$2-3-5), "")&amp;
      SOURCE!I752&amp;
" | "&amp; IF(SOURCE!$X$2-LEN(SOURCE!I752) &gt;= 0, REPT(" ",SOURCE!$X$2-LEN(SOURCE!I752)), "")&amp;
      SOURCE!J752&amp;      IF(SOURCE!$Y$2-LEN(SOURCE!J752) &gt;= 0, REPT(" ",SOURCE!$Y$2-LEN(SOURCE!J752)), "")&amp;
" | "&amp; IF(SOURCE!$X$2-LEN(SOURCE!I752) &gt;= 0, REPT(" ",SOURCE!$X$2-LEN(SOURCE!I752)), "")&amp;
      SOURCE!K752&amp;      IF(SOURCE!$Y$2-LEN(SOURCE!K752) &gt;= 0, REPT(" ",SOURCE!$Z$2-LEN(SOURCE!K752)), "")&amp;
" | "&amp; SOURCE!L752&amp;      IF(SOURCE!$AB$2-LEN(SOURCE!L752) &gt;= 0, REPT(" ",SOURCE!$AB$2-LEN(SOURCE!L752)), "")&amp;
" | "&amp; SOURCE!M752&amp;      IF(SOURCE!$AC$2-LEN(SOURCE!M752) &gt;= 0, REPT(" ",SOURCE!$AC$2-LEN(SOURCE!M752)), "")&amp;
      "},"&amp;IF(SOURCE!O752&lt;&gt;"",""&amp;SOURCE!O752,"")
 )
)
)</f>
        <v>/*  728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53" spans="1:1">
      <c r="A753" s="133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IF(SOURCE!$R$2-LEN(SOURCE!C753) &gt;= 0, REPT(" ",SOURCE!$R$2-LEN(SOURCE!C753)), "")&amp;
      SOURCE!D753&amp;", "&amp; IF(SOURCE!$S$2-LEN(SOURCE!D753) &gt;= 0, REPT(" ",SOURCE!$S$2-LEN(SOURCE!D753)), "")&amp;
      SOURCE!E753&amp;", "&amp; IF(SOURCE!$T$2-LEN(SOURCE!E753) &gt;=0, REPT(" ",SOURCE!$T$2-LEN(SOURCE!E753)), "")&amp;
      SOURCE!F753&amp;", "&amp; IF(SOURCE!$U$2-LEN(SOURCE!F753) &gt;= 0, REPT(" ",SOURCE!$U$2-LEN(SOURCE!F753)+2), "")&amp;"("&amp;
      SUBSTITUTE(TEXT(SOURCE!G753,"??0"),"  ","")&amp;" &lt;&lt; TAM_MAX_BITS) |"&amp; IF(SOURCE!$V$2-3 &gt;= 0, REPT(" ",MAX(1,SOURCE!$V$2-5+4+1-1-LEN(  IF(ISTEXT(SOURCE!H753),SOURCE!H753,  SUBSTITUTE(SUBSTITUTE(TEXT(SOURCE!H753,"????0"),"  ","")," ",""))   ))), "")&amp;
       IF(ISTEXT(SOURCE!H753),SOURCE!H753, SUBSTITUTE(SUBSTITUTE(TEXT(SOURCE!H753,"????0"),"  ","")," ",""))   &amp;","&amp; IF(SOURCE!$W$2-3 &gt;= 0, REPT(" ",SOURCE!$W$2-3-5), "")&amp;
      SOURCE!I753&amp;
" | "&amp; IF(SOURCE!$X$2-LEN(SOURCE!I753) &gt;= 0, REPT(" ",SOURCE!$X$2-LEN(SOURCE!I753)), "")&amp;
      SOURCE!J753&amp;      IF(SOURCE!$Y$2-LEN(SOURCE!J753) &gt;= 0, REPT(" ",SOURCE!$Y$2-LEN(SOURCE!J753)), "")&amp;
" | "&amp; IF(SOURCE!$X$2-LEN(SOURCE!I753) &gt;= 0, REPT(" ",SOURCE!$X$2-LEN(SOURCE!I753)), "")&amp;
      SOURCE!K753&amp;      IF(SOURCE!$Y$2-LEN(SOURCE!K753) &gt;= 0, REPT(" ",SOURCE!$Z$2-LEN(SOURCE!K753)), "")&amp;
" | "&amp; SOURCE!L753&amp;      IF(SOURCE!$AB$2-LEN(SOURCE!L753) &gt;= 0, REPT(" ",SOURCE!$AB$2-LEN(SOURCE!L753)), "")&amp;
" | "&amp; SOURCE!M753&amp;      IF(SOURCE!$AC$2-LEN(SOURCE!M753) &gt;= 0, REPT(" ",SOURCE!$AC$2-LEN(SOURCE!M753)), "")&amp;
      "},"&amp;IF(SOURCE!O753&lt;&gt;"",""&amp;SOURCE!O753,"")
 )
)
)</f>
        <v>/*  729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54" spans="1:1">
      <c r="A754" s="133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IF(SOURCE!$R$2-LEN(SOURCE!C754) &gt;= 0, REPT(" ",SOURCE!$R$2-LEN(SOURCE!C754)), "")&amp;
      SOURCE!D754&amp;", "&amp; IF(SOURCE!$S$2-LEN(SOURCE!D754) &gt;= 0, REPT(" ",SOURCE!$S$2-LEN(SOURCE!D754)), "")&amp;
      SOURCE!E754&amp;", "&amp; IF(SOURCE!$T$2-LEN(SOURCE!E754) &gt;=0, REPT(" ",SOURCE!$T$2-LEN(SOURCE!E754)), "")&amp;
      SOURCE!F754&amp;", "&amp; IF(SOURCE!$U$2-LEN(SOURCE!F754) &gt;= 0, REPT(" ",SOURCE!$U$2-LEN(SOURCE!F754)+2), "")&amp;"("&amp;
      SUBSTITUTE(TEXT(SOURCE!G754,"??0"),"  ","")&amp;" &lt;&lt; TAM_MAX_BITS) |"&amp; IF(SOURCE!$V$2-3 &gt;= 0, REPT(" ",MAX(1,SOURCE!$V$2-5+4+1-1-LEN(  IF(ISTEXT(SOURCE!H754),SOURCE!H754,  SUBSTITUTE(SUBSTITUTE(TEXT(SOURCE!H754,"????0"),"  ","")," ",""))   ))), "")&amp;
       IF(ISTEXT(SOURCE!H754),SOURCE!H754, SUBSTITUTE(SUBSTITUTE(TEXT(SOURCE!H754,"????0"),"  ","")," ",""))   &amp;","&amp; IF(SOURCE!$W$2-3 &gt;= 0, REPT(" ",SOURCE!$W$2-3-5), "")&amp;
      SOURCE!I754&amp;
" | "&amp; IF(SOURCE!$X$2-LEN(SOURCE!I754) &gt;= 0, REPT(" ",SOURCE!$X$2-LEN(SOURCE!I754)), "")&amp;
      SOURCE!J754&amp;      IF(SOURCE!$Y$2-LEN(SOURCE!J754) &gt;= 0, REPT(" ",SOURCE!$Y$2-LEN(SOURCE!J754)), "")&amp;
" | "&amp; IF(SOURCE!$X$2-LEN(SOURCE!I754) &gt;= 0, REPT(" ",SOURCE!$X$2-LEN(SOURCE!I754)), "")&amp;
      SOURCE!K754&amp;      IF(SOURCE!$Y$2-LEN(SOURCE!K754) &gt;= 0, REPT(" ",SOURCE!$Z$2-LEN(SOURCE!K754)), "")&amp;
" | "&amp; SOURCE!L754&amp;      IF(SOURCE!$AB$2-LEN(SOURCE!L754) &gt;= 0, REPT(" ",SOURCE!$AB$2-LEN(SOURCE!L754)), "")&amp;
" | "&amp; SOURCE!M754&amp;      IF(SOURCE!$AC$2-LEN(SOURCE!M754) &gt;= 0, REPT(" ",SOURCE!$AC$2-LEN(SOURCE!M754)), "")&amp;
      "},"&amp;IF(SOURCE!O754&lt;&gt;"",""&amp;SOURCE!O754,"")
 )
)
)</f>
        <v>/*  730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55" spans="1:1">
      <c r="A755" s="133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IF(SOURCE!$R$2-LEN(SOURCE!C755) &gt;= 0, REPT(" ",SOURCE!$R$2-LEN(SOURCE!C755)), "")&amp;
      SOURCE!D755&amp;", "&amp; IF(SOURCE!$S$2-LEN(SOURCE!D755) &gt;= 0, REPT(" ",SOURCE!$S$2-LEN(SOURCE!D755)), "")&amp;
      SOURCE!E755&amp;", "&amp; IF(SOURCE!$T$2-LEN(SOURCE!E755) &gt;=0, REPT(" ",SOURCE!$T$2-LEN(SOURCE!E755)), "")&amp;
      SOURCE!F755&amp;", "&amp; IF(SOURCE!$U$2-LEN(SOURCE!F755) &gt;= 0, REPT(" ",SOURCE!$U$2-LEN(SOURCE!F755)+2), "")&amp;"("&amp;
      SUBSTITUTE(TEXT(SOURCE!G755,"??0"),"  ","")&amp;" &lt;&lt; TAM_MAX_BITS) |"&amp; IF(SOURCE!$V$2-3 &gt;= 0, REPT(" ",MAX(1,SOURCE!$V$2-5+4+1-1-LEN(  IF(ISTEXT(SOURCE!H755),SOURCE!H755,  SUBSTITUTE(SUBSTITUTE(TEXT(SOURCE!H755,"????0"),"  ","")," ",""))   ))), "")&amp;
       IF(ISTEXT(SOURCE!H755),SOURCE!H755, SUBSTITUTE(SUBSTITUTE(TEXT(SOURCE!H755,"????0"),"  ","")," ",""))   &amp;","&amp; IF(SOURCE!$W$2-3 &gt;= 0, REPT(" ",SOURCE!$W$2-3-5), "")&amp;
      SOURCE!I755&amp;
" | "&amp; IF(SOURCE!$X$2-LEN(SOURCE!I755) &gt;= 0, REPT(" ",SOURCE!$X$2-LEN(SOURCE!I755)), "")&amp;
      SOURCE!J755&amp;      IF(SOURCE!$Y$2-LEN(SOURCE!J755) &gt;= 0, REPT(" ",SOURCE!$Y$2-LEN(SOURCE!J755)), "")&amp;
" | "&amp; IF(SOURCE!$X$2-LEN(SOURCE!I755) &gt;= 0, REPT(" ",SOURCE!$X$2-LEN(SOURCE!I755)), "")&amp;
      SOURCE!K755&amp;      IF(SOURCE!$Y$2-LEN(SOURCE!K755) &gt;= 0, REPT(" ",SOURCE!$Z$2-LEN(SOURCE!K755)), "")&amp;
" | "&amp; SOURCE!L755&amp;      IF(SOURCE!$AB$2-LEN(SOURCE!L755) &gt;= 0, REPT(" ",SOURCE!$AB$2-LEN(SOURCE!L755)), "")&amp;
" | "&amp; SOURCE!M755&amp;      IF(SOURCE!$AC$2-LEN(SOURCE!M755) &gt;= 0, REPT(" ",SOURCE!$AC$2-LEN(SOURCE!M755)), "")&amp;
      "},"&amp;IF(SOURCE!O755&lt;&gt;"",""&amp;SOURCE!O755,"")
 )
)
)</f>
        <v>/*  731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56" spans="1:1">
      <c r="A756" s="133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IF(SOURCE!$R$2-LEN(SOURCE!C756) &gt;= 0, REPT(" ",SOURCE!$R$2-LEN(SOURCE!C756)), "")&amp;
      SOURCE!D756&amp;", "&amp; IF(SOURCE!$S$2-LEN(SOURCE!D756) &gt;= 0, REPT(" ",SOURCE!$S$2-LEN(SOURCE!D756)), "")&amp;
      SOURCE!E756&amp;", "&amp; IF(SOURCE!$T$2-LEN(SOURCE!E756) &gt;=0, REPT(" ",SOURCE!$T$2-LEN(SOURCE!E756)), "")&amp;
      SOURCE!F756&amp;", "&amp; IF(SOURCE!$U$2-LEN(SOURCE!F756) &gt;= 0, REPT(" ",SOURCE!$U$2-LEN(SOURCE!F756)+2), "")&amp;"("&amp;
      SUBSTITUTE(TEXT(SOURCE!G756,"??0"),"  ","")&amp;" &lt;&lt; TAM_MAX_BITS) |"&amp; IF(SOURCE!$V$2-3 &gt;= 0, REPT(" ",MAX(1,SOURCE!$V$2-5+4+1-1-LEN(  IF(ISTEXT(SOURCE!H756),SOURCE!H756,  SUBSTITUTE(SUBSTITUTE(TEXT(SOURCE!H756,"????0"),"  ","")," ",""))   ))), "")&amp;
       IF(ISTEXT(SOURCE!H756),SOURCE!H756, SUBSTITUTE(SUBSTITUTE(TEXT(SOURCE!H756,"????0"),"  ","")," ",""))   &amp;","&amp; IF(SOURCE!$W$2-3 &gt;= 0, REPT(" ",SOURCE!$W$2-3-5), "")&amp;
      SOURCE!I756&amp;
" | "&amp; IF(SOURCE!$X$2-LEN(SOURCE!I756) &gt;= 0, REPT(" ",SOURCE!$X$2-LEN(SOURCE!I756)), "")&amp;
      SOURCE!J756&amp;      IF(SOURCE!$Y$2-LEN(SOURCE!J756) &gt;= 0, REPT(" ",SOURCE!$Y$2-LEN(SOURCE!J756)), "")&amp;
" | "&amp; IF(SOURCE!$X$2-LEN(SOURCE!I756) &gt;= 0, REPT(" ",SOURCE!$X$2-LEN(SOURCE!I756)), "")&amp;
      SOURCE!K756&amp;      IF(SOURCE!$Y$2-LEN(SOURCE!K756) &gt;= 0, REPT(" ",SOURCE!$Z$2-LEN(SOURCE!K756)), "")&amp;
" | "&amp; SOURCE!L756&amp;      IF(SOURCE!$AB$2-LEN(SOURCE!L756) &gt;= 0, REPT(" ",SOURCE!$AB$2-LEN(SOURCE!L756)), "")&amp;
" | "&amp; SOURCE!M756&amp;      IF(SOURCE!$AC$2-LEN(SOURCE!M756) &gt;= 0, REPT(" ",SOURCE!$AC$2-LEN(SOURCE!M756)), "")&amp;
      "},"&amp;IF(SOURCE!O756&lt;&gt;"",""&amp;SOURCE!O756,"")
 )
)
)</f>
        <v>/*  732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57" spans="1:1">
      <c r="A757" s="133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IF(SOURCE!$R$2-LEN(SOURCE!C757) &gt;= 0, REPT(" ",SOURCE!$R$2-LEN(SOURCE!C757)), "")&amp;
      SOURCE!D757&amp;", "&amp; IF(SOURCE!$S$2-LEN(SOURCE!D757) &gt;= 0, REPT(" ",SOURCE!$S$2-LEN(SOURCE!D757)), "")&amp;
      SOURCE!E757&amp;", "&amp; IF(SOURCE!$T$2-LEN(SOURCE!E757) &gt;=0, REPT(" ",SOURCE!$T$2-LEN(SOURCE!E757)), "")&amp;
      SOURCE!F757&amp;", "&amp; IF(SOURCE!$U$2-LEN(SOURCE!F757) &gt;= 0, REPT(" ",SOURCE!$U$2-LEN(SOURCE!F757)+2), "")&amp;"("&amp;
      SUBSTITUTE(TEXT(SOURCE!G757,"??0"),"  ","")&amp;" &lt;&lt; TAM_MAX_BITS) |"&amp; IF(SOURCE!$V$2-3 &gt;= 0, REPT(" ",MAX(1,SOURCE!$V$2-5+4+1-1-LEN(  IF(ISTEXT(SOURCE!H757),SOURCE!H757,  SUBSTITUTE(SUBSTITUTE(TEXT(SOURCE!H757,"????0"),"  ","")," ",""))   ))), "")&amp;
       IF(ISTEXT(SOURCE!H757),SOURCE!H757, SUBSTITUTE(SUBSTITUTE(TEXT(SOURCE!H757,"????0"),"  ","")," ",""))   &amp;","&amp; IF(SOURCE!$W$2-3 &gt;= 0, REPT(" ",SOURCE!$W$2-3-5), "")&amp;
      SOURCE!I757&amp;
" | "&amp; IF(SOURCE!$X$2-LEN(SOURCE!I757) &gt;= 0, REPT(" ",SOURCE!$X$2-LEN(SOURCE!I757)), "")&amp;
      SOURCE!J757&amp;      IF(SOURCE!$Y$2-LEN(SOURCE!J757) &gt;= 0, REPT(" ",SOURCE!$Y$2-LEN(SOURCE!J757)), "")&amp;
" | "&amp; IF(SOURCE!$X$2-LEN(SOURCE!I757) &gt;= 0, REPT(" ",SOURCE!$X$2-LEN(SOURCE!I757)), "")&amp;
      SOURCE!K757&amp;      IF(SOURCE!$Y$2-LEN(SOURCE!K757) &gt;= 0, REPT(" ",SOURCE!$Z$2-LEN(SOURCE!K757)), "")&amp;
" | "&amp; SOURCE!L757&amp;      IF(SOURCE!$AB$2-LEN(SOURCE!L757) &gt;= 0, REPT(" ",SOURCE!$AB$2-LEN(SOURCE!L757)), "")&amp;
" | "&amp; SOURCE!M757&amp;      IF(SOURCE!$AC$2-LEN(SOURCE!M757) &gt;= 0, REPT(" ",SOURCE!$AC$2-LEN(SOURCE!M757)), "")&amp;
      "},"&amp;IF(SOURCE!O757&lt;&gt;"",""&amp;SOURCE!O757,"")
 )
)
)</f>
        <v>/*  733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58" spans="1:1">
      <c r="A758" s="133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IF(SOURCE!$R$2-LEN(SOURCE!C758) &gt;= 0, REPT(" ",SOURCE!$R$2-LEN(SOURCE!C758)), "")&amp;
      SOURCE!D758&amp;", "&amp; IF(SOURCE!$S$2-LEN(SOURCE!D758) &gt;= 0, REPT(" ",SOURCE!$S$2-LEN(SOURCE!D758)), "")&amp;
      SOURCE!E758&amp;", "&amp; IF(SOURCE!$T$2-LEN(SOURCE!E758) &gt;=0, REPT(" ",SOURCE!$T$2-LEN(SOURCE!E758)), "")&amp;
      SOURCE!F758&amp;", "&amp; IF(SOURCE!$U$2-LEN(SOURCE!F758) &gt;= 0, REPT(" ",SOURCE!$U$2-LEN(SOURCE!F758)+2), "")&amp;"("&amp;
      SUBSTITUTE(TEXT(SOURCE!G758,"??0"),"  ","")&amp;" &lt;&lt; TAM_MAX_BITS) |"&amp; IF(SOURCE!$V$2-3 &gt;= 0, REPT(" ",MAX(1,SOURCE!$V$2-5+4+1-1-LEN(  IF(ISTEXT(SOURCE!H758),SOURCE!H758,  SUBSTITUTE(SUBSTITUTE(TEXT(SOURCE!H758,"????0"),"  ","")," ",""))   ))), "")&amp;
       IF(ISTEXT(SOURCE!H758),SOURCE!H758, SUBSTITUTE(SUBSTITUTE(TEXT(SOURCE!H758,"????0"),"  ","")," ",""))   &amp;","&amp; IF(SOURCE!$W$2-3 &gt;= 0, REPT(" ",SOURCE!$W$2-3-5), "")&amp;
      SOURCE!I758&amp;
" | "&amp; IF(SOURCE!$X$2-LEN(SOURCE!I758) &gt;= 0, REPT(" ",SOURCE!$X$2-LEN(SOURCE!I758)), "")&amp;
      SOURCE!J758&amp;      IF(SOURCE!$Y$2-LEN(SOURCE!J758) &gt;= 0, REPT(" ",SOURCE!$Y$2-LEN(SOURCE!J758)), "")&amp;
" | "&amp; IF(SOURCE!$X$2-LEN(SOURCE!I758) &gt;= 0, REPT(" ",SOURCE!$X$2-LEN(SOURCE!I758)), "")&amp;
      SOURCE!K758&amp;      IF(SOURCE!$Y$2-LEN(SOURCE!K758) &gt;= 0, REPT(" ",SOURCE!$Z$2-LEN(SOURCE!K758)), "")&amp;
" | "&amp; SOURCE!L758&amp;      IF(SOURCE!$AB$2-LEN(SOURCE!L758) &gt;= 0, REPT(" ",SOURCE!$AB$2-LEN(SOURCE!L758)), "")&amp;
" | "&amp; SOURCE!M758&amp;      IF(SOURCE!$AC$2-LEN(SOURCE!M758) &gt;= 0, REPT(" ",SOURCE!$AC$2-LEN(SOURCE!M758)), "")&amp;
      "},"&amp;IF(SOURCE!O758&lt;&gt;"",""&amp;SOURCE!O758,"")
 )
)
)</f>
        <v>/*  734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59" spans="1:1">
      <c r="A759" s="133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IF(SOURCE!$R$2-LEN(SOURCE!C759) &gt;= 0, REPT(" ",SOURCE!$R$2-LEN(SOURCE!C759)), "")&amp;
      SOURCE!D759&amp;", "&amp; IF(SOURCE!$S$2-LEN(SOURCE!D759) &gt;= 0, REPT(" ",SOURCE!$S$2-LEN(SOURCE!D759)), "")&amp;
      SOURCE!E759&amp;", "&amp; IF(SOURCE!$T$2-LEN(SOURCE!E759) &gt;=0, REPT(" ",SOURCE!$T$2-LEN(SOURCE!E759)), "")&amp;
      SOURCE!F759&amp;", "&amp; IF(SOURCE!$U$2-LEN(SOURCE!F759) &gt;= 0, REPT(" ",SOURCE!$U$2-LEN(SOURCE!F759)+2), "")&amp;"("&amp;
      SUBSTITUTE(TEXT(SOURCE!G759,"??0"),"  ","")&amp;" &lt;&lt; TAM_MAX_BITS) |"&amp; IF(SOURCE!$V$2-3 &gt;= 0, REPT(" ",MAX(1,SOURCE!$V$2-5+4+1-1-LEN(  IF(ISTEXT(SOURCE!H759),SOURCE!H759,  SUBSTITUTE(SUBSTITUTE(TEXT(SOURCE!H759,"????0"),"  ","")," ",""))   ))), "")&amp;
       IF(ISTEXT(SOURCE!H759),SOURCE!H759, SUBSTITUTE(SUBSTITUTE(TEXT(SOURCE!H759,"????0"),"  ","")," ",""))   &amp;","&amp; IF(SOURCE!$W$2-3 &gt;= 0, REPT(" ",SOURCE!$W$2-3-5), "")&amp;
      SOURCE!I759&amp;
" | "&amp; IF(SOURCE!$X$2-LEN(SOURCE!I759) &gt;= 0, REPT(" ",SOURCE!$X$2-LEN(SOURCE!I759)), "")&amp;
      SOURCE!J759&amp;      IF(SOURCE!$Y$2-LEN(SOURCE!J759) &gt;= 0, REPT(" ",SOURCE!$Y$2-LEN(SOURCE!J759)), "")&amp;
" | "&amp; IF(SOURCE!$X$2-LEN(SOURCE!I759) &gt;= 0, REPT(" ",SOURCE!$X$2-LEN(SOURCE!I759)), "")&amp;
      SOURCE!K759&amp;      IF(SOURCE!$Y$2-LEN(SOURCE!K759) &gt;= 0, REPT(" ",SOURCE!$Z$2-LEN(SOURCE!K759)), "")&amp;
" | "&amp; SOURCE!L759&amp;      IF(SOURCE!$AB$2-LEN(SOURCE!L759) &gt;= 0, REPT(" ",SOURCE!$AB$2-LEN(SOURCE!L759)), "")&amp;
" | "&amp; SOURCE!M759&amp;      IF(SOURCE!$AC$2-LEN(SOURCE!M759) &gt;= 0, REPT(" ",SOURCE!$AC$2-LEN(SOURCE!M759)), "")&amp;
      "},"&amp;IF(SOURCE!O759&lt;&gt;"",""&amp;SOURCE!O759,"")
 )
)
)</f>
        <v>/*  735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60" spans="1:1">
      <c r="A760" s="133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IF(SOURCE!$R$2-LEN(SOURCE!C760) &gt;= 0, REPT(" ",SOURCE!$R$2-LEN(SOURCE!C760)), "")&amp;
      SOURCE!D760&amp;", "&amp; IF(SOURCE!$S$2-LEN(SOURCE!D760) &gt;= 0, REPT(" ",SOURCE!$S$2-LEN(SOURCE!D760)), "")&amp;
      SOURCE!E760&amp;", "&amp; IF(SOURCE!$T$2-LEN(SOURCE!E760) &gt;=0, REPT(" ",SOURCE!$T$2-LEN(SOURCE!E760)), "")&amp;
      SOURCE!F760&amp;", "&amp; IF(SOURCE!$U$2-LEN(SOURCE!F760) &gt;= 0, REPT(" ",SOURCE!$U$2-LEN(SOURCE!F760)+2), "")&amp;"("&amp;
      SUBSTITUTE(TEXT(SOURCE!G760,"??0"),"  ","")&amp;" &lt;&lt; TAM_MAX_BITS) |"&amp; IF(SOURCE!$V$2-3 &gt;= 0, REPT(" ",MAX(1,SOURCE!$V$2-5+4+1-1-LEN(  IF(ISTEXT(SOURCE!H760),SOURCE!H760,  SUBSTITUTE(SUBSTITUTE(TEXT(SOURCE!H760,"????0"),"  ","")," ",""))   ))), "")&amp;
       IF(ISTEXT(SOURCE!H760),SOURCE!H760, SUBSTITUTE(SUBSTITUTE(TEXT(SOURCE!H760,"????0"),"  ","")," ",""))   &amp;","&amp; IF(SOURCE!$W$2-3 &gt;= 0, REPT(" ",SOURCE!$W$2-3-5), "")&amp;
      SOURCE!I760&amp;
" | "&amp; IF(SOURCE!$X$2-LEN(SOURCE!I760) &gt;= 0, REPT(" ",SOURCE!$X$2-LEN(SOURCE!I760)), "")&amp;
      SOURCE!J760&amp;      IF(SOURCE!$Y$2-LEN(SOURCE!J760) &gt;= 0, REPT(" ",SOURCE!$Y$2-LEN(SOURCE!J760)), "")&amp;
" | "&amp; IF(SOURCE!$X$2-LEN(SOURCE!I760) &gt;= 0, REPT(" ",SOURCE!$X$2-LEN(SOURCE!I760)), "")&amp;
      SOURCE!K760&amp;      IF(SOURCE!$Y$2-LEN(SOURCE!K760) &gt;= 0, REPT(" ",SOURCE!$Z$2-LEN(SOURCE!K760)), "")&amp;
" | "&amp; SOURCE!L760&amp;      IF(SOURCE!$AB$2-LEN(SOURCE!L760) &gt;= 0, REPT(" ",SOURCE!$AB$2-LEN(SOURCE!L760)), "")&amp;
" | "&amp; SOURCE!M760&amp;      IF(SOURCE!$AC$2-LEN(SOURCE!M760) &gt;= 0, REPT(" ",SOURCE!$AC$2-LEN(SOURCE!M760)), "")&amp;
      "},"&amp;IF(SOURCE!O760&lt;&gt;"",""&amp;SOURCE!O760,"")
 )
)
)</f>
        <v>/*  736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61" spans="1:1">
      <c r="A761" s="133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IF(SOURCE!$R$2-LEN(SOURCE!C761) &gt;= 0, REPT(" ",SOURCE!$R$2-LEN(SOURCE!C761)), "")&amp;
      SOURCE!D761&amp;", "&amp; IF(SOURCE!$S$2-LEN(SOURCE!D761) &gt;= 0, REPT(" ",SOURCE!$S$2-LEN(SOURCE!D761)), "")&amp;
      SOURCE!E761&amp;", "&amp; IF(SOURCE!$T$2-LEN(SOURCE!E761) &gt;=0, REPT(" ",SOURCE!$T$2-LEN(SOURCE!E761)), "")&amp;
      SOURCE!F761&amp;", "&amp; IF(SOURCE!$U$2-LEN(SOURCE!F761) &gt;= 0, REPT(" ",SOURCE!$U$2-LEN(SOURCE!F761)+2), "")&amp;"("&amp;
      SUBSTITUTE(TEXT(SOURCE!G761,"??0"),"  ","")&amp;" &lt;&lt; TAM_MAX_BITS) |"&amp; IF(SOURCE!$V$2-3 &gt;= 0, REPT(" ",MAX(1,SOURCE!$V$2-5+4+1-1-LEN(  IF(ISTEXT(SOURCE!H761),SOURCE!H761,  SUBSTITUTE(SUBSTITUTE(TEXT(SOURCE!H761,"????0"),"  ","")," ",""))   ))), "")&amp;
       IF(ISTEXT(SOURCE!H761),SOURCE!H761, SUBSTITUTE(SUBSTITUTE(TEXT(SOURCE!H761,"????0"),"  ","")," ",""))   &amp;","&amp; IF(SOURCE!$W$2-3 &gt;= 0, REPT(" ",SOURCE!$W$2-3-5), "")&amp;
      SOURCE!I761&amp;
" | "&amp; IF(SOURCE!$X$2-LEN(SOURCE!I761) &gt;= 0, REPT(" ",SOURCE!$X$2-LEN(SOURCE!I761)), "")&amp;
      SOURCE!J761&amp;      IF(SOURCE!$Y$2-LEN(SOURCE!J761) &gt;= 0, REPT(" ",SOURCE!$Y$2-LEN(SOURCE!J761)), "")&amp;
" | "&amp; IF(SOURCE!$X$2-LEN(SOURCE!I761) &gt;= 0, REPT(" ",SOURCE!$X$2-LEN(SOURCE!I761)), "")&amp;
      SOURCE!K761&amp;      IF(SOURCE!$Y$2-LEN(SOURCE!K761) &gt;= 0, REPT(" ",SOURCE!$Z$2-LEN(SOURCE!K761)), "")&amp;
" | "&amp; SOURCE!L761&amp;      IF(SOURCE!$AB$2-LEN(SOURCE!L761) &gt;= 0, REPT(" ",SOURCE!$AB$2-LEN(SOURCE!L761)), "")&amp;
" | "&amp; SOURCE!M761&amp;      IF(SOURCE!$AC$2-LEN(SOURCE!M761) &gt;= 0, REPT(" ",SOURCE!$AC$2-LEN(SOURCE!M761)), "")&amp;
      "},"&amp;IF(SOURCE!O761&lt;&gt;"",""&amp;SOURCE!O761,"")
 )
)
)</f>
        <v>/*  737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62" spans="1:1">
      <c r="A762" s="133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IF(SOURCE!$R$2-LEN(SOURCE!C762) &gt;= 0, REPT(" ",SOURCE!$R$2-LEN(SOURCE!C762)), "")&amp;
      SOURCE!D762&amp;", "&amp; IF(SOURCE!$S$2-LEN(SOURCE!D762) &gt;= 0, REPT(" ",SOURCE!$S$2-LEN(SOURCE!D762)), "")&amp;
      SOURCE!E762&amp;", "&amp; IF(SOURCE!$T$2-LEN(SOURCE!E762) &gt;=0, REPT(" ",SOURCE!$T$2-LEN(SOURCE!E762)), "")&amp;
      SOURCE!F762&amp;", "&amp; IF(SOURCE!$U$2-LEN(SOURCE!F762) &gt;= 0, REPT(" ",SOURCE!$U$2-LEN(SOURCE!F762)+2), "")&amp;"("&amp;
      SUBSTITUTE(TEXT(SOURCE!G762,"??0"),"  ","")&amp;" &lt;&lt; TAM_MAX_BITS) |"&amp; IF(SOURCE!$V$2-3 &gt;= 0, REPT(" ",MAX(1,SOURCE!$V$2-5+4+1-1-LEN(  IF(ISTEXT(SOURCE!H762),SOURCE!H762,  SUBSTITUTE(SUBSTITUTE(TEXT(SOURCE!H762,"????0"),"  ","")," ",""))   ))), "")&amp;
       IF(ISTEXT(SOURCE!H762),SOURCE!H762, SUBSTITUTE(SUBSTITUTE(TEXT(SOURCE!H762,"????0"),"  ","")," ",""))   &amp;","&amp; IF(SOURCE!$W$2-3 &gt;= 0, REPT(" ",SOURCE!$W$2-3-5), "")&amp;
      SOURCE!I762&amp;
" | "&amp; IF(SOURCE!$X$2-LEN(SOURCE!I762) &gt;= 0, REPT(" ",SOURCE!$X$2-LEN(SOURCE!I762)), "")&amp;
      SOURCE!J762&amp;      IF(SOURCE!$Y$2-LEN(SOURCE!J762) &gt;= 0, REPT(" ",SOURCE!$Y$2-LEN(SOURCE!J762)), "")&amp;
" | "&amp; IF(SOURCE!$X$2-LEN(SOURCE!I762) &gt;= 0, REPT(" ",SOURCE!$X$2-LEN(SOURCE!I762)), "")&amp;
      SOURCE!K762&amp;      IF(SOURCE!$Y$2-LEN(SOURCE!K762) &gt;= 0, REPT(" ",SOURCE!$Z$2-LEN(SOURCE!K762)), "")&amp;
" | "&amp; SOURCE!L762&amp;      IF(SOURCE!$AB$2-LEN(SOURCE!L762) &gt;= 0, REPT(" ",SOURCE!$AB$2-LEN(SOURCE!L762)), "")&amp;
" | "&amp; SOURCE!M762&amp;      IF(SOURCE!$AC$2-LEN(SOURCE!M762) &gt;= 0, REPT(" ",SOURCE!$AC$2-LEN(SOURCE!M762)), "")&amp;
      "},"&amp;IF(SOURCE!O762&lt;&gt;"",""&amp;SOURCE!O762,"")
 )
)
)</f>
        <v>/*  738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63" spans="1:1">
      <c r="A763" s="133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IF(SOURCE!$R$2-LEN(SOURCE!C763) &gt;= 0, REPT(" ",SOURCE!$R$2-LEN(SOURCE!C763)), "")&amp;
      SOURCE!D763&amp;", "&amp; IF(SOURCE!$S$2-LEN(SOURCE!D763) &gt;= 0, REPT(" ",SOURCE!$S$2-LEN(SOURCE!D763)), "")&amp;
      SOURCE!E763&amp;", "&amp; IF(SOURCE!$T$2-LEN(SOURCE!E763) &gt;=0, REPT(" ",SOURCE!$T$2-LEN(SOURCE!E763)), "")&amp;
      SOURCE!F763&amp;", "&amp; IF(SOURCE!$U$2-LEN(SOURCE!F763) &gt;= 0, REPT(" ",SOURCE!$U$2-LEN(SOURCE!F763)+2), "")&amp;"("&amp;
      SUBSTITUTE(TEXT(SOURCE!G763,"??0"),"  ","")&amp;" &lt;&lt; TAM_MAX_BITS) |"&amp; IF(SOURCE!$V$2-3 &gt;= 0, REPT(" ",MAX(1,SOURCE!$V$2-5+4+1-1-LEN(  IF(ISTEXT(SOURCE!H763),SOURCE!H763,  SUBSTITUTE(SUBSTITUTE(TEXT(SOURCE!H763,"????0"),"  ","")," ",""))   ))), "")&amp;
       IF(ISTEXT(SOURCE!H763),SOURCE!H763, SUBSTITUTE(SUBSTITUTE(TEXT(SOURCE!H763,"????0"),"  ","")," ",""))   &amp;","&amp; IF(SOURCE!$W$2-3 &gt;= 0, REPT(" ",SOURCE!$W$2-3-5), "")&amp;
      SOURCE!I763&amp;
" | "&amp; IF(SOURCE!$X$2-LEN(SOURCE!I763) &gt;= 0, REPT(" ",SOURCE!$X$2-LEN(SOURCE!I763)), "")&amp;
      SOURCE!J763&amp;      IF(SOURCE!$Y$2-LEN(SOURCE!J763) &gt;= 0, REPT(" ",SOURCE!$Y$2-LEN(SOURCE!J763)), "")&amp;
" | "&amp; IF(SOURCE!$X$2-LEN(SOURCE!I763) &gt;= 0, REPT(" ",SOURCE!$X$2-LEN(SOURCE!I763)), "")&amp;
      SOURCE!K763&amp;      IF(SOURCE!$Y$2-LEN(SOURCE!K763) &gt;= 0, REPT(" ",SOURCE!$Z$2-LEN(SOURCE!K763)), "")&amp;
" | "&amp; SOURCE!L763&amp;      IF(SOURCE!$AB$2-LEN(SOURCE!L763) &gt;= 0, REPT(" ",SOURCE!$AB$2-LEN(SOURCE!L763)), "")&amp;
" | "&amp; SOURCE!M763&amp;      IF(SOURCE!$AC$2-LEN(SOURCE!M763) &gt;= 0, REPT(" ",SOURCE!$AC$2-LEN(SOURCE!M763)), "")&amp;
      "},"&amp;IF(SOURCE!O763&lt;&gt;"",""&amp;SOURCE!O763,"")
 )
)
)</f>
        <v>/*  739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64" spans="1:1">
      <c r="A764" s="133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IF(SOURCE!$R$2-LEN(SOURCE!C764) &gt;= 0, REPT(" ",SOURCE!$R$2-LEN(SOURCE!C764)), "")&amp;
      SOURCE!D764&amp;", "&amp; IF(SOURCE!$S$2-LEN(SOURCE!D764) &gt;= 0, REPT(" ",SOURCE!$S$2-LEN(SOURCE!D764)), "")&amp;
      SOURCE!E764&amp;", "&amp; IF(SOURCE!$T$2-LEN(SOURCE!E764) &gt;=0, REPT(" ",SOURCE!$T$2-LEN(SOURCE!E764)), "")&amp;
      SOURCE!F764&amp;", "&amp; IF(SOURCE!$U$2-LEN(SOURCE!F764) &gt;= 0, REPT(" ",SOURCE!$U$2-LEN(SOURCE!F764)+2), "")&amp;"("&amp;
      SUBSTITUTE(TEXT(SOURCE!G764,"??0"),"  ","")&amp;" &lt;&lt; TAM_MAX_BITS) |"&amp; IF(SOURCE!$V$2-3 &gt;= 0, REPT(" ",MAX(1,SOURCE!$V$2-5+4+1-1-LEN(  IF(ISTEXT(SOURCE!H764),SOURCE!H764,  SUBSTITUTE(SUBSTITUTE(TEXT(SOURCE!H764,"????0"),"  ","")," ",""))   ))), "")&amp;
       IF(ISTEXT(SOURCE!H764),SOURCE!H764, SUBSTITUTE(SUBSTITUTE(TEXT(SOURCE!H764,"????0"),"  ","")," ",""))   &amp;","&amp; IF(SOURCE!$W$2-3 &gt;= 0, REPT(" ",SOURCE!$W$2-3-5), "")&amp;
      SOURCE!I764&amp;
" | "&amp; IF(SOURCE!$X$2-LEN(SOURCE!I764) &gt;= 0, REPT(" ",SOURCE!$X$2-LEN(SOURCE!I764)), "")&amp;
      SOURCE!J764&amp;      IF(SOURCE!$Y$2-LEN(SOURCE!J764) &gt;= 0, REPT(" ",SOURCE!$Y$2-LEN(SOURCE!J764)), "")&amp;
" | "&amp; IF(SOURCE!$X$2-LEN(SOURCE!I764) &gt;= 0, REPT(" ",SOURCE!$X$2-LEN(SOURCE!I764)), "")&amp;
      SOURCE!K764&amp;      IF(SOURCE!$Y$2-LEN(SOURCE!K764) &gt;= 0, REPT(" ",SOURCE!$Z$2-LEN(SOURCE!K764)), "")&amp;
" | "&amp; SOURCE!L764&amp;      IF(SOURCE!$AB$2-LEN(SOURCE!L764) &gt;= 0, REPT(" ",SOURCE!$AB$2-LEN(SOURCE!L764)), "")&amp;
" | "&amp; SOURCE!M764&amp;      IF(SOURCE!$AC$2-LEN(SOURCE!M764) &gt;= 0, REPT(" ",SOURCE!$AC$2-LEN(SOURCE!M764)), "")&amp;
      "},"&amp;IF(SOURCE!O764&lt;&gt;"",""&amp;SOURCE!O764,"")
 )
)
)</f>
        <v>/*  740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65" spans="1:1">
      <c r="A765" s="133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IF(SOURCE!$R$2-LEN(SOURCE!C765) &gt;= 0, REPT(" ",SOURCE!$R$2-LEN(SOURCE!C765)), "")&amp;
      SOURCE!D765&amp;", "&amp; IF(SOURCE!$S$2-LEN(SOURCE!D765) &gt;= 0, REPT(" ",SOURCE!$S$2-LEN(SOURCE!D765)), "")&amp;
      SOURCE!E765&amp;", "&amp; IF(SOURCE!$T$2-LEN(SOURCE!E765) &gt;=0, REPT(" ",SOURCE!$T$2-LEN(SOURCE!E765)), "")&amp;
      SOURCE!F765&amp;", "&amp; IF(SOURCE!$U$2-LEN(SOURCE!F765) &gt;= 0, REPT(" ",SOURCE!$U$2-LEN(SOURCE!F765)+2), "")&amp;"("&amp;
      SUBSTITUTE(TEXT(SOURCE!G765,"??0"),"  ","")&amp;" &lt;&lt; TAM_MAX_BITS) |"&amp; IF(SOURCE!$V$2-3 &gt;= 0, REPT(" ",MAX(1,SOURCE!$V$2-5+4+1-1-LEN(  IF(ISTEXT(SOURCE!H765),SOURCE!H765,  SUBSTITUTE(SUBSTITUTE(TEXT(SOURCE!H765,"????0"),"  ","")," ",""))   ))), "")&amp;
       IF(ISTEXT(SOURCE!H765),SOURCE!H765, SUBSTITUTE(SUBSTITUTE(TEXT(SOURCE!H765,"????0"),"  ","")," ",""))   &amp;","&amp; IF(SOURCE!$W$2-3 &gt;= 0, REPT(" ",SOURCE!$W$2-3-5), "")&amp;
      SOURCE!I765&amp;
" | "&amp; IF(SOURCE!$X$2-LEN(SOURCE!I765) &gt;= 0, REPT(" ",SOURCE!$X$2-LEN(SOURCE!I765)), "")&amp;
      SOURCE!J765&amp;      IF(SOURCE!$Y$2-LEN(SOURCE!J765) &gt;= 0, REPT(" ",SOURCE!$Y$2-LEN(SOURCE!J765)), "")&amp;
" | "&amp; IF(SOURCE!$X$2-LEN(SOURCE!I765) &gt;= 0, REPT(" ",SOURCE!$X$2-LEN(SOURCE!I765)), "")&amp;
      SOURCE!K765&amp;      IF(SOURCE!$Y$2-LEN(SOURCE!K765) &gt;= 0, REPT(" ",SOURCE!$Z$2-LEN(SOURCE!K765)), "")&amp;
" | "&amp; SOURCE!L765&amp;      IF(SOURCE!$AB$2-LEN(SOURCE!L765) &gt;= 0, REPT(" ",SOURCE!$AB$2-LEN(SOURCE!L765)), "")&amp;
" | "&amp; SOURCE!M765&amp;      IF(SOURCE!$AC$2-LEN(SOURCE!M765) &gt;= 0, REPT(" ",SOURCE!$AC$2-LEN(SOURCE!M765)), "")&amp;
      "},"&amp;IF(SOURCE!O765&lt;&gt;"",""&amp;SOURCE!O765,"")
 )
)
)</f>
        <v>/*  741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66" spans="1:1">
      <c r="A766" s="133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IF(SOURCE!$R$2-LEN(SOURCE!C766) &gt;= 0, REPT(" ",SOURCE!$R$2-LEN(SOURCE!C766)), "")&amp;
      SOURCE!D766&amp;", "&amp; IF(SOURCE!$S$2-LEN(SOURCE!D766) &gt;= 0, REPT(" ",SOURCE!$S$2-LEN(SOURCE!D766)), "")&amp;
      SOURCE!E766&amp;", "&amp; IF(SOURCE!$T$2-LEN(SOURCE!E766) &gt;=0, REPT(" ",SOURCE!$T$2-LEN(SOURCE!E766)), "")&amp;
      SOURCE!F766&amp;", "&amp; IF(SOURCE!$U$2-LEN(SOURCE!F766) &gt;= 0, REPT(" ",SOURCE!$U$2-LEN(SOURCE!F766)+2), "")&amp;"("&amp;
      SUBSTITUTE(TEXT(SOURCE!G766,"??0"),"  ","")&amp;" &lt;&lt; TAM_MAX_BITS) |"&amp; IF(SOURCE!$V$2-3 &gt;= 0, REPT(" ",MAX(1,SOURCE!$V$2-5+4+1-1-LEN(  IF(ISTEXT(SOURCE!H766),SOURCE!H766,  SUBSTITUTE(SUBSTITUTE(TEXT(SOURCE!H766,"????0"),"  ","")," ",""))   ))), "")&amp;
       IF(ISTEXT(SOURCE!H766),SOURCE!H766, SUBSTITUTE(SUBSTITUTE(TEXT(SOURCE!H766,"????0"),"  ","")," ",""))   &amp;","&amp; IF(SOURCE!$W$2-3 &gt;= 0, REPT(" ",SOURCE!$W$2-3-5), "")&amp;
      SOURCE!I766&amp;
" | "&amp; IF(SOURCE!$X$2-LEN(SOURCE!I766) &gt;= 0, REPT(" ",SOURCE!$X$2-LEN(SOURCE!I766)), "")&amp;
      SOURCE!J766&amp;      IF(SOURCE!$Y$2-LEN(SOURCE!J766) &gt;= 0, REPT(" ",SOURCE!$Y$2-LEN(SOURCE!J766)), "")&amp;
" | "&amp; IF(SOURCE!$X$2-LEN(SOURCE!I766) &gt;= 0, REPT(" ",SOURCE!$X$2-LEN(SOURCE!I766)), "")&amp;
      SOURCE!K766&amp;      IF(SOURCE!$Y$2-LEN(SOURCE!K766) &gt;= 0, REPT(" ",SOURCE!$Z$2-LEN(SOURCE!K766)), "")&amp;
" | "&amp; SOURCE!L766&amp;      IF(SOURCE!$AB$2-LEN(SOURCE!L766) &gt;= 0, REPT(" ",SOURCE!$AB$2-LEN(SOURCE!L766)), "")&amp;
" | "&amp; SOURCE!M766&amp;      IF(SOURCE!$AC$2-LEN(SOURCE!M766) &gt;= 0, REPT(" ",SOURCE!$AC$2-LEN(SOURCE!M766)), "")&amp;
      "},"&amp;IF(SOURCE!O766&lt;&gt;"",""&amp;SOURCE!O766,"")
 )
)
)</f>
        <v>/*  742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67" spans="1:1">
      <c r="A767" s="133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IF(SOURCE!$R$2-LEN(SOURCE!C767) &gt;= 0, REPT(" ",SOURCE!$R$2-LEN(SOURCE!C767)), "")&amp;
      SOURCE!D767&amp;", "&amp; IF(SOURCE!$S$2-LEN(SOURCE!D767) &gt;= 0, REPT(" ",SOURCE!$S$2-LEN(SOURCE!D767)), "")&amp;
      SOURCE!E767&amp;", "&amp; IF(SOURCE!$T$2-LEN(SOURCE!E767) &gt;=0, REPT(" ",SOURCE!$T$2-LEN(SOURCE!E767)), "")&amp;
      SOURCE!F767&amp;", "&amp; IF(SOURCE!$U$2-LEN(SOURCE!F767) &gt;= 0, REPT(" ",SOURCE!$U$2-LEN(SOURCE!F767)+2), "")&amp;"("&amp;
      SUBSTITUTE(TEXT(SOURCE!G767,"??0"),"  ","")&amp;" &lt;&lt; TAM_MAX_BITS) |"&amp; IF(SOURCE!$V$2-3 &gt;= 0, REPT(" ",MAX(1,SOURCE!$V$2-5+4+1-1-LEN(  IF(ISTEXT(SOURCE!H767),SOURCE!H767,  SUBSTITUTE(SUBSTITUTE(TEXT(SOURCE!H767,"????0"),"  ","")," ",""))   ))), "")&amp;
       IF(ISTEXT(SOURCE!H767),SOURCE!H767, SUBSTITUTE(SUBSTITUTE(TEXT(SOURCE!H767,"????0"),"  ","")," ",""))   &amp;","&amp; IF(SOURCE!$W$2-3 &gt;= 0, REPT(" ",SOURCE!$W$2-3-5), "")&amp;
      SOURCE!I767&amp;
" | "&amp; IF(SOURCE!$X$2-LEN(SOURCE!I767) &gt;= 0, REPT(" ",SOURCE!$X$2-LEN(SOURCE!I767)), "")&amp;
      SOURCE!J767&amp;      IF(SOURCE!$Y$2-LEN(SOURCE!J767) &gt;= 0, REPT(" ",SOURCE!$Y$2-LEN(SOURCE!J767)), "")&amp;
" | "&amp; IF(SOURCE!$X$2-LEN(SOURCE!I767) &gt;= 0, REPT(" ",SOURCE!$X$2-LEN(SOURCE!I767)), "")&amp;
      SOURCE!K767&amp;      IF(SOURCE!$Y$2-LEN(SOURCE!K767) &gt;= 0, REPT(" ",SOURCE!$Z$2-LEN(SOURCE!K767)), "")&amp;
" | "&amp; SOURCE!L767&amp;      IF(SOURCE!$AB$2-LEN(SOURCE!L767) &gt;= 0, REPT(" ",SOURCE!$AB$2-LEN(SOURCE!L767)), "")&amp;
" | "&amp; SOURCE!M767&amp;      IF(SOURCE!$AC$2-LEN(SOURCE!M767) &gt;= 0, REPT(" ",SOURCE!$AC$2-LEN(SOURCE!M767)), "")&amp;
      "},"&amp;IF(SOURCE!O767&lt;&gt;"",""&amp;SOURCE!O767,"")
 )
)
)</f>
        <v>/*  743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68" spans="1:1">
      <c r="A768" s="133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IF(SOURCE!$R$2-LEN(SOURCE!C768) &gt;= 0, REPT(" ",SOURCE!$R$2-LEN(SOURCE!C768)), "")&amp;
      SOURCE!D768&amp;", "&amp; IF(SOURCE!$S$2-LEN(SOURCE!D768) &gt;= 0, REPT(" ",SOURCE!$S$2-LEN(SOURCE!D768)), "")&amp;
      SOURCE!E768&amp;", "&amp; IF(SOURCE!$T$2-LEN(SOURCE!E768) &gt;=0, REPT(" ",SOURCE!$T$2-LEN(SOURCE!E768)), "")&amp;
      SOURCE!F768&amp;", "&amp; IF(SOURCE!$U$2-LEN(SOURCE!F768) &gt;= 0, REPT(" ",SOURCE!$U$2-LEN(SOURCE!F768)+2), "")&amp;"("&amp;
      SUBSTITUTE(TEXT(SOURCE!G768,"??0"),"  ","")&amp;" &lt;&lt; TAM_MAX_BITS) |"&amp; IF(SOURCE!$V$2-3 &gt;= 0, REPT(" ",MAX(1,SOURCE!$V$2-5+4+1-1-LEN(  IF(ISTEXT(SOURCE!H768),SOURCE!H768,  SUBSTITUTE(SUBSTITUTE(TEXT(SOURCE!H768,"????0"),"  ","")," ",""))   ))), "")&amp;
       IF(ISTEXT(SOURCE!H768),SOURCE!H768, SUBSTITUTE(SUBSTITUTE(TEXT(SOURCE!H768,"????0"),"  ","")," ",""))   &amp;","&amp; IF(SOURCE!$W$2-3 &gt;= 0, REPT(" ",SOURCE!$W$2-3-5), "")&amp;
      SOURCE!I768&amp;
" | "&amp; IF(SOURCE!$X$2-LEN(SOURCE!I768) &gt;= 0, REPT(" ",SOURCE!$X$2-LEN(SOURCE!I768)), "")&amp;
      SOURCE!J768&amp;      IF(SOURCE!$Y$2-LEN(SOURCE!J768) &gt;= 0, REPT(" ",SOURCE!$Y$2-LEN(SOURCE!J768)), "")&amp;
" | "&amp; IF(SOURCE!$X$2-LEN(SOURCE!I768) &gt;= 0, REPT(" ",SOURCE!$X$2-LEN(SOURCE!I768)), "")&amp;
      SOURCE!K768&amp;      IF(SOURCE!$Y$2-LEN(SOURCE!K768) &gt;= 0, REPT(" ",SOURCE!$Z$2-LEN(SOURCE!K768)), "")&amp;
" | "&amp; SOURCE!L768&amp;      IF(SOURCE!$AB$2-LEN(SOURCE!L768) &gt;= 0, REPT(" ",SOURCE!$AB$2-LEN(SOURCE!L768)), "")&amp;
" | "&amp; SOURCE!M768&amp;      IF(SOURCE!$AC$2-LEN(SOURCE!M768) &gt;= 0, REPT(" ",SOURCE!$AC$2-LEN(SOURCE!M768)), "")&amp;
      "},"&amp;IF(SOURCE!O768&lt;&gt;"",""&amp;SOURCE!O768,"")
 )
)
)</f>
        <v>/*  744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69" spans="1:1">
      <c r="A769" s="133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IF(SOURCE!$R$2-LEN(SOURCE!C769) &gt;= 0, REPT(" ",SOURCE!$R$2-LEN(SOURCE!C769)), "")&amp;
      SOURCE!D769&amp;", "&amp; IF(SOURCE!$S$2-LEN(SOURCE!D769) &gt;= 0, REPT(" ",SOURCE!$S$2-LEN(SOURCE!D769)), "")&amp;
      SOURCE!E769&amp;", "&amp; IF(SOURCE!$T$2-LEN(SOURCE!E769) &gt;=0, REPT(" ",SOURCE!$T$2-LEN(SOURCE!E769)), "")&amp;
      SOURCE!F769&amp;", "&amp; IF(SOURCE!$U$2-LEN(SOURCE!F769) &gt;= 0, REPT(" ",SOURCE!$U$2-LEN(SOURCE!F769)+2), "")&amp;"("&amp;
      SUBSTITUTE(TEXT(SOURCE!G769,"??0"),"  ","")&amp;" &lt;&lt; TAM_MAX_BITS) |"&amp; IF(SOURCE!$V$2-3 &gt;= 0, REPT(" ",MAX(1,SOURCE!$V$2-5+4+1-1-LEN(  IF(ISTEXT(SOURCE!H769),SOURCE!H769,  SUBSTITUTE(SUBSTITUTE(TEXT(SOURCE!H769,"????0"),"  ","")," ",""))   ))), "")&amp;
       IF(ISTEXT(SOURCE!H769),SOURCE!H769, SUBSTITUTE(SUBSTITUTE(TEXT(SOURCE!H769,"????0"),"  ","")," ",""))   &amp;","&amp; IF(SOURCE!$W$2-3 &gt;= 0, REPT(" ",SOURCE!$W$2-3-5), "")&amp;
      SOURCE!I769&amp;
" | "&amp; IF(SOURCE!$X$2-LEN(SOURCE!I769) &gt;= 0, REPT(" ",SOURCE!$X$2-LEN(SOURCE!I769)), "")&amp;
      SOURCE!J769&amp;      IF(SOURCE!$Y$2-LEN(SOURCE!J769) &gt;= 0, REPT(" ",SOURCE!$Y$2-LEN(SOURCE!J769)), "")&amp;
" | "&amp; IF(SOURCE!$X$2-LEN(SOURCE!I769) &gt;= 0, REPT(" ",SOURCE!$X$2-LEN(SOURCE!I769)), "")&amp;
      SOURCE!K769&amp;      IF(SOURCE!$Y$2-LEN(SOURCE!K769) &gt;= 0, REPT(" ",SOURCE!$Z$2-LEN(SOURCE!K769)), "")&amp;
" | "&amp; SOURCE!L769&amp;      IF(SOURCE!$AB$2-LEN(SOURCE!L769) &gt;= 0, REPT(" ",SOURCE!$AB$2-LEN(SOURCE!L769)), "")&amp;
" | "&amp; SOURCE!M769&amp;      IF(SOURCE!$AC$2-LEN(SOURCE!M769) &gt;= 0, REPT(" ",SOURCE!$AC$2-LEN(SOURCE!M769)), "")&amp;
      "},"&amp;IF(SOURCE!O769&lt;&gt;"",""&amp;SOURCE!O769,"")
 )
)
)</f>
        <v>/*  745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70" spans="1:1">
      <c r="A770" s="133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IF(SOURCE!$R$2-LEN(SOURCE!C770) &gt;= 0, REPT(" ",SOURCE!$R$2-LEN(SOURCE!C770)), "")&amp;
      SOURCE!D770&amp;", "&amp; IF(SOURCE!$S$2-LEN(SOURCE!D770) &gt;= 0, REPT(" ",SOURCE!$S$2-LEN(SOURCE!D770)), "")&amp;
      SOURCE!E770&amp;", "&amp; IF(SOURCE!$T$2-LEN(SOURCE!E770) &gt;=0, REPT(" ",SOURCE!$T$2-LEN(SOURCE!E770)), "")&amp;
      SOURCE!F770&amp;", "&amp; IF(SOURCE!$U$2-LEN(SOURCE!F770) &gt;= 0, REPT(" ",SOURCE!$U$2-LEN(SOURCE!F770)+2), "")&amp;"("&amp;
      SUBSTITUTE(TEXT(SOURCE!G770,"??0"),"  ","")&amp;" &lt;&lt; TAM_MAX_BITS) |"&amp; IF(SOURCE!$V$2-3 &gt;= 0, REPT(" ",MAX(1,SOURCE!$V$2-5+4+1-1-LEN(  IF(ISTEXT(SOURCE!H770),SOURCE!H770,  SUBSTITUTE(SUBSTITUTE(TEXT(SOURCE!H770,"????0"),"  ","")," ",""))   ))), "")&amp;
       IF(ISTEXT(SOURCE!H770),SOURCE!H770, SUBSTITUTE(SUBSTITUTE(TEXT(SOURCE!H770,"????0"),"  ","")," ",""))   &amp;","&amp; IF(SOURCE!$W$2-3 &gt;= 0, REPT(" ",SOURCE!$W$2-3-5), "")&amp;
      SOURCE!I770&amp;
" | "&amp; IF(SOURCE!$X$2-LEN(SOURCE!I770) &gt;= 0, REPT(" ",SOURCE!$X$2-LEN(SOURCE!I770)), "")&amp;
      SOURCE!J770&amp;      IF(SOURCE!$Y$2-LEN(SOURCE!J770) &gt;= 0, REPT(" ",SOURCE!$Y$2-LEN(SOURCE!J770)), "")&amp;
" | "&amp; IF(SOURCE!$X$2-LEN(SOURCE!I770) &gt;= 0, REPT(" ",SOURCE!$X$2-LEN(SOURCE!I770)), "")&amp;
      SOURCE!K770&amp;      IF(SOURCE!$Y$2-LEN(SOURCE!K770) &gt;= 0, REPT(" ",SOURCE!$Z$2-LEN(SOURCE!K770)), "")&amp;
" | "&amp; SOURCE!L770&amp;      IF(SOURCE!$AB$2-LEN(SOURCE!L770) &gt;= 0, REPT(" ",SOURCE!$AB$2-LEN(SOURCE!L770)), "")&amp;
" | "&amp; SOURCE!M770&amp;      IF(SOURCE!$AC$2-LEN(SOURCE!M770) &gt;= 0, REPT(" ",SOURCE!$AC$2-LEN(SOURCE!M770)), "")&amp;
      "},"&amp;IF(SOURCE!O770&lt;&gt;"",""&amp;SOURCE!O770,"")
 )
)
)</f>
        <v>/*  746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771" spans="1:1">
      <c r="A771" s="133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IF(SOURCE!$R$2-LEN(SOURCE!C771) &gt;= 0, REPT(" ",SOURCE!$R$2-LEN(SOURCE!C771)), "")&amp;
      SOURCE!D771&amp;", "&amp; IF(SOURCE!$S$2-LEN(SOURCE!D771) &gt;= 0, REPT(" ",SOURCE!$S$2-LEN(SOURCE!D771)), "")&amp;
      SOURCE!E771&amp;", "&amp; IF(SOURCE!$T$2-LEN(SOURCE!E771) &gt;=0, REPT(" ",SOURCE!$T$2-LEN(SOURCE!E771)), "")&amp;
      SOURCE!F771&amp;", "&amp; IF(SOURCE!$U$2-LEN(SOURCE!F771) &gt;= 0, REPT(" ",SOURCE!$U$2-LEN(SOURCE!F771)+2), "")&amp;"("&amp;
      SUBSTITUTE(TEXT(SOURCE!G771,"??0"),"  ","")&amp;" &lt;&lt; TAM_MAX_BITS) |"&amp; IF(SOURCE!$V$2-3 &gt;= 0, REPT(" ",MAX(1,SOURCE!$V$2-5+4+1-1-LEN(  IF(ISTEXT(SOURCE!H771),SOURCE!H771,  SUBSTITUTE(SUBSTITUTE(TEXT(SOURCE!H771,"????0"),"  ","")," ",""))   ))), "")&amp;
       IF(ISTEXT(SOURCE!H771),SOURCE!H771, SUBSTITUTE(SUBSTITUTE(TEXT(SOURCE!H771,"????0"),"  ","")," ",""))   &amp;","&amp; IF(SOURCE!$W$2-3 &gt;= 0, REPT(" ",SOURCE!$W$2-3-5), "")&amp;
      SOURCE!I771&amp;
" | "&amp; IF(SOURCE!$X$2-LEN(SOURCE!I771) &gt;= 0, REPT(" ",SOURCE!$X$2-LEN(SOURCE!I771)), "")&amp;
      SOURCE!J771&amp;      IF(SOURCE!$Y$2-LEN(SOURCE!J771) &gt;= 0, REPT(" ",SOURCE!$Y$2-LEN(SOURCE!J771)), "")&amp;
" | "&amp; IF(SOURCE!$X$2-LEN(SOURCE!I771) &gt;= 0, REPT(" ",SOURCE!$X$2-LEN(SOURCE!I771)), "")&amp;
      SOURCE!K771&amp;      IF(SOURCE!$Y$2-LEN(SOURCE!K771) &gt;= 0, REPT(" ",SOURCE!$Z$2-LEN(SOURCE!K771)), "")&amp;
" | "&amp; SOURCE!L771&amp;      IF(SOURCE!$AB$2-LEN(SOURCE!L771) &gt;= 0, REPT(" ",SOURCE!$AB$2-LEN(SOURCE!L771)), "")&amp;
" | "&amp; SOURCE!M771&amp;      IF(SOURCE!$AC$2-LEN(SOURCE!M771) &gt;= 0, REPT(" ",SOURCE!$AC$2-LEN(SOURCE!M771)), "")&amp;
      "},"&amp;IF(SOURCE!O771&lt;&gt;"",""&amp;SOURCE!O771,"")
 )
)
)</f>
        <v>/*  747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72" spans="1:1">
      <c r="A772" s="133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IF(SOURCE!$R$2-LEN(SOURCE!C772) &gt;= 0, REPT(" ",SOURCE!$R$2-LEN(SOURCE!C772)), "")&amp;
      SOURCE!D772&amp;", "&amp; IF(SOURCE!$S$2-LEN(SOURCE!D772) &gt;= 0, REPT(" ",SOURCE!$S$2-LEN(SOURCE!D772)), "")&amp;
      SOURCE!E772&amp;", "&amp; IF(SOURCE!$T$2-LEN(SOURCE!E772) &gt;=0, REPT(" ",SOURCE!$T$2-LEN(SOURCE!E772)), "")&amp;
      SOURCE!F772&amp;", "&amp; IF(SOURCE!$U$2-LEN(SOURCE!F772) &gt;= 0, REPT(" ",SOURCE!$U$2-LEN(SOURCE!F772)+2), "")&amp;"("&amp;
      SUBSTITUTE(TEXT(SOURCE!G772,"??0"),"  ","")&amp;" &lt;&lt; TAM_MAX_BITS) |"&amp; IF(SOURCE!$V$2-3 &gt;= 0, REPT(" ",MAX(1,SOURCE!$V$2-5+4+1-1-LEN(  IF(ISTEXT(SOURCE!H772),SOURCE!H772,  SUBSTITUTE(SUBSTITUTE(TEXT(SOURCE!H772,"????0"),"  ","")," ",""))   ))), "")&amp;
       IF(ISTEXT(SOURCE!H772),SOURCE!H772, SUBSTITUTE(SUBSTITUTE(TEXT(SOURCE!H772,"????0"),"  ","")," ",""))   &amp;","&amp; IF(SOURCE!$W$2-3 &gt;= 0, REPT(" ",SOURCE!$W$2-3-5), "")&amp;
      SOURCE!I772&amp;
" | "&amp; IF(SOURCE!$X$2-LEN(SOURCE!I772) &gt;= 0, REPT(" ",SOURCE!$X$2-LEN(SOURCE!I772)), "")&amp;
      SOURCE!J772&amp;      IF(SOURCE!$Y$2-LEN(SOURCE!J772) &gt;= 0, REPT(" ",SOURCE!$Y$2-LEN(SOURCE!J772)), "")&amp;
" | "&amp; IF(SOURCE!$X$2-LEN(SOURCE!I772) &gt;= 0, REPT(" ",SOURCE!$X$2-LEN(SOURCE!I772)), "")&amp;
      SOURCE!K772&amp;      IF(SOURCE!$Y$2-LEN(SOURCE!K772) &gt;= 0, REPT(" ",SOURCE!$Z$2-LEN(SOURCE!K772)), "")&amp;
" | "&amp; SOURCE!L772&amp;      IF(SOURCE!$AB$2-LEN(SOURCE!L772) &gt;= 0, REPT(" ",SOURCE!$AB$2-LEN(SOURCE!L772)), "")&amp;
" | "&amp; SOURCE!M772&amp;      IF(SOURCE!$AC$2-LEN(SOURCE!M772) &gt;= 0, REPT(" ",SOURCE!$AC$2-LEN(SOURCE!M772)), "")&amp;
      "},"&amp;IF(SOURCE!O772&lt;&gt;"",""&amp;SOURCE!O772,"")
 )
)
)</f>
        <v>/*  748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73" spans="1:1">
      <c r="A773" s="133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IF(SOURCE!$R$2-LEN(SOURCE!C773) &gt;= 0, REPT(" ",SOURCE!$R$2-LEN(SOURCE!C773)), "")&amp;
      SOURCE!D773&amp;", "&amp; IF(SOURCE!$S$2-LEN(SOURCE!D773) &gt;= 0, REPT(" ",SOURCE!$S$2-LEN(SOURCE!D773)), "")&amp;
      SOURCE!E773&amp;", "&amp; IF(SOURCE!$T$2-LEN(SOURCE!E773) &gt;=0, REPT(" ",SOURCE!$T$2-LEN(SOURCE!E773)), "")&amp;
      SOURCE!F773&amp;", "&amp; IF(SOURCE!$U$2-LEN(SOURCE!F773) &gt;= 0, REPT(" ",SOURCE!$U$2-LEN(SOURCE!F773)+2), "")&amp;"("&amp;
      SUBSTITUTE(TEXT(SOURCE!G773,"??0"),"  ","")&amp;" &lt;&lt; TAM_MAX_BITS) |"&amp; IF(SOURCE!$V$2-3 &gt;= 0, REPT(" ",MAX(1,SOURCE!$V$2-5+4+1-1-LEN(  IF(ISTEXT(SOURCE!H773),SOURCE!H773,  SUBSTITUTE(SUBSTITUTE(TEXT(SOURCE!H773,"????0"),"  ","")," ",""))   ))), "")&amp;
       IF(ISTEXT(SOURCE!H773),SOURCE!H773, SUBSTITUTE(SUBSTITUTE(TEXT(SOURCE!H773,"????0"),"  ","")," ",""))   &amp;","&amp; IF(SOURCE!$W$2-3 &gt;= 0, REPT(" ",SOURCE!$W$2-3-5), "")&amp;
      SOURCE!I773&amp;
" | "&amp; IF(SOURCE!$X$2-LEN(SOURCE!I773) &gt;= 0, REPT(" ",SOURCE!$X$2-LEN(SOURCE!I773)), "")&amp;
      SOURCE!J773&amp;      IF(SOURCE!$Y$2-LEN(SOURCE!J773) &gt;= 0, REPT(" ",SOURCE!$Y$2-LEN(SOURCE!J773)), "")&amp;
" | "&amp; IF(SOURCE!$X$2-LEN(SOURCE!I773) &gt;= 0, REPT(" ",SOURCE!$X$2-LEN(SOURCE!I773)), "")&amp;
      SOURCE!K773&amp;      IF(SOURCE!$Y$2-LEN(SOURCE!K773) &gt;= 0, REPT(" ",SOURCE!$Z$2-LEN(SOURCE!K773)), "")&amp;
" | "&amp; SOURCE!L773&amp;      IF(SOURCE!$AB$2-LEN(SOURCE!L773) &gt;= 0, REPT(" ",SOURCE!$AB$2-LEN(SOURCE!L773)), "")&amp;
" | "&amp; SOURCE!M773&amp;      IF(SOURCE!$AC$2-LEN(SOURCE!M773) &gt;= 0, REPT(" ",SOURCE!$AC$2-LEN(SOURCE!M773)), "")&amp;
      "},"&amp;IF(SOURCE!O773&lt;&gt;"",""&amp;SOURCE!O773,"")
 )
)
)</f>
        <v>/*  749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74" spans="1:1">
      <c r="A774" s="133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IF(SOURCE!$R$2-LEN(SOURCE!C774) &gt;= 0, REPT(" ",SOURCE!$R$2-LEN(SOURCE!C774)), "")&amp;
      SOURCE!D774&amp;", "&amp; IF(SOURCE!$S$2-LEN(SOURCE!D774) &gt;= 0, REPT(" ",SOURCE!$S$2-LEN(SOURCE!D774)), "")&amp;
      SOURCE!E774&amp;", "&amp; IF(SOURCE!$T$2-LEN(SOURCE!E774) &gt;=0, REPT(" ",SOURCE!$T$2-LEN(SOURCE!E774)), "")&amp;
      SOURCE!F774&amp;", "&amp; IF(SOURCE!$U$2-LEN(SOURCE!F774) &gt;= 0, REPT(" ",SOURCE!$U$2-LEN(SOURCE!F774)+2), "")&amp;"("&amp;
      SUBSTITUTE(TEXT(SOURCE!G774,"??0"),"  ","")&amp;" &lt;&lt; TAM_MAX_BITS) |"&amp; IF(SOURCE!$V$2-3 &gt;= 0, REPT(" ",MAX(1,SOURCE!$V$2-5+4+1-1-LEN(  IF(ISTEXT(SOURCE!H774),SOURCE!H774,  SUBSTITUTE(SUBSTITUTE(TEXT(SOURCE!H774,"????0"),"  ","")," ",""))   ))), "")&amp;
       IF(ISTEXT(SOURCE!H774),SOURCE!H774, SUBSTITUTE(SUBSTITUTE(TEXT(SOURCE!H774,"????0"),"  ","")," ",""))   &amp;","&amp; IF(SOURCE!$W$2-3 &gt;= 0, REPT(" ",SOURCE!$W$2-3-5), "")&amp;
      SOURCE!I774&amp;
" | "&amp; IF(SOURCE!$X$2-LEN(SOURCE!I774) &gt;= 0, REPT(" ",SOURCE!$X$2-LEN(SOURCE!I774)), "")&amp;
      SOURCE!J774&amp;      IF(SOURCE!$Y$2-LEN(SOURCE!J774) &gt;= 0, REPT(" ",SOURCE!$Y$2-LEN(SOURCE!J774)), "")&amp;
" | "&amp; IF(SOURCE!$X$2-LEN(SOURCE!I774) &gt;= 0, REPT(" ",SOURCE!$X$2-LEN(SOURCE!I774)), "")&amp;
      SOURCE!K774&amp;      IF(SOURCE!$Y$2-LEN(SOURCE!K774) &gt;= 0, REPT(" ",SOURCE!$Z$2-LEN(SOURCE!K774)), "")&amp;
" | "&amp; SOURCE!L774&amp;      IF(SOURCE!$AB$2-LEN(SOURCE!L774) &gt;= 0, REPT(" ",SOURCE!$AB$2-LEN(SOURCE!L774)), "")&amp;
" | "&amp; SOURCE!M774&amp;      IF(SOURCE!$AC$2-LEN(SOURCE!M774) &gt;= 0, REPT(" ",SOURCE!$AC$2-LEN(SOURCE!M774)), "")&amp;
      "},"&amp;IF(SOURCE!O774&lt;&gt;"",""&amp;SOURCE!O774,"")
 )
)
)</f>
        <v>/*  750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75" spans="1:1">
      <c r="A775" s="133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IF(SOURCE!$R$2-LEN(SOURCE!C775) &gt;= 0, REPT(" ",SOURCE!$R$2-LEN(SOURCE!C775)), "")&amp;
      SOURCE!D775&amp;", "&amp; IF(SOURCE!$S$2-LEN(SOURCE!D775) &gt;= 0, REPT(" ",SOURCE!$S$2-LEN(SOURCE!D775)), "")&amp;
      SOURCE!E775&amp;", "&amp; IF(SOURCE!$T$2-LEN(SOURCE!E775) &gt;=0, REPT(" ",SOURCE!$T$2-LEN(SOURCE!E775)), "")&amp;
      SOURCE!F775&amp;", "&amp; IF(SOURCE!$U$2-LEN(SOURCE!F775) &gt;= 0, REPT(" ",SOURCE!$U$2-LEN(SOURCE!F775)+2), "")&amp;"("&amp;
      SUBSTITUTE(TEXT(SOURCE!G775,"??0"),"  ","")&amp;" &lt;&lt; TAM_MAX_BITS) |"&amp; IF(SOURCE!$V$2-3 &gt;= 0, REPT(" ",MAX(1,SOURCE!$V$2-5+4+1-1-LEN(  IF(ISTEXT(SOURCE!H775),SOURCE!H775,  SUBSTITUTE(SUBSTITUTE(TEXT(SOURCE!H775,"????0"),"  ","")," ",""))   ))), "")&amp;
       IF(ISTEXT(SOURCE!H775),SOURCE!H775, SUBSTITUTE(SUBSTITUTE(TEXT(SOURCE!H775,"????0"),"  ","")," ",""))   &amp;","&amp; IF(SOURCE!$W$2-3 &gt;= 0, REPT(" ",SOURCE!$W$2-3-5), "")&amp;
      SOURCE!I775&amp;
" | "&amp; IF(SOURCE!$X$2-LEN(SOURCE!I775) &gt;= 0, REPT(" ",SOURCE!$X$2-LEN(SOURCE!I775)), "")&amp;
      SOURCE!J775&amp;      IF(SOURCE!$Y$2-LEN(SOURCE!J775) &gt;= 0, REPT(" ",SOURCE!$Y$2-LEN(SOURCE!J775)), "")&amp;
" | "&amp; IF(SOURCE!$X$2-LEN(SOURCE!I775) &gt;= 0, REPT(" ",SOURCE!$X$2-LEN(SOURCE!I775)), "")&amp;
      SOURCE!K775&amp;      IF(SOURCE!$Y$2-LEN(SOURCE!K775) &gt;= 0, REPT(" ",SOURCE!$Z$2-LEN(SOURCE!K775)), "")&amp;
" | "&amp; SOURCE!L775&amp;      IF(SOURCE!$AB$2-LEN(SOURCE!L775) &gt;= 0, REPT(" ",SOURCE!$AB$2-LEN(SOURCE!L775)), "")&amp;
" | "&amp; SOURCE!M775&amp;      IF(SOURCE!$AC$2-LEN(SOURCE!M775) &gt;= 0, REPT(" ",SOURCE!$AC$2-LEN(SOURCE!M775)), "")&amp;
      "},"&amp;IF(SOURCE!O775&lt;&gt;"",""&amp;SOURCE!O775,"")
 )
)
)</f>
        <v>/*  751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76" spans="1:1">
      <c r="A776" s="133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IF(SOURCE!$R$2-LEN(SOURCE!C776) &gt;= 0, REPT(" ",SOURCE!$R$2-LEN(SOURCE!C776)), "")&amp;
      SOURCE!D776&amp;", "&amp; IF(SOURCE!$S$2-LEN(SOURCE!D776) &gt;= 0, REPT(" ",SOURCE!$S$2-LEN(SOURCE!D776)), "")&amp;
      SOURCE!E776&amp;", "&amp; IF(SOURCE!$T$2-LEN(SOURCE!E776) &gt;=0, REPT(" ",SOURCE!$T$2-LEN(SOURCE!E776)), "")&amp;
      SOURCE!F776&amp;", "&amp; IF(SOURCE!$U$2-LEN(SOURCE!F776) &gt;= 0, REPT(" ",SOURCE!$U$2-LEN(SOURCE!F776)+2), "")&amp;"("&amp;
      SUBSTITUTE(TEXT(SOURCE!G776,"??0"),"  ","")&amp;" &lt;&lt; TAM_MAX_BITS) |"&amp; IF(SOURCE!$V$2-3 &gt;= 0, REPT(" ",MAX(1,SOURCE!$V$2-5+4+1-1-LEN(  IF(ISTEXT(SOURCE!H776),SOURCE!H776,  SUBSTITUTE(SUBSTITUTE(TEXT(SOURCE!H776,"????0"),"  ","")," ",""))   ))), "")&amp;
       IF(ISTEXT(SOURCE!H776),SOURCE!H776, SUBSTITUTE(SUBSTITUTE(TEXT(SOURCE!H776,"????0"),"  ","")," ",""))   &amp;","&amp; IF(SOURCE!$W$2-3 &gt;= 0, REPT(" ",SOURCE!$W$2-3-5), "")&amp;
      SOURCE!I776&amp;
" | "&amp; IF(SOURCE!$X$2-LEN(SOURCE!I776) &gt;= 0, REPT(" ",SOURCE!$X$2-LEN(SOURCE!I776)), "")&amp;
      SOURCE!J776&amp;      IF(SOURCE!$Y$2-LEN(SOURCE!J776) &gt;= 0, REPT(" ",SOURCE!$Y$2-LEN(SOURCE!J776)), "")&amp;
" | "&amp; IF(SOURCE!$X$2-LEN(SOURCE!I776) &gt;= 0, REPT(" ",SOURCE!$X$2-LEN(SOURCE!I776)), "")&amp;
      SOURCE!K776&amp;      IF(SOURCE!$Y$2-LEN(SOURCE!K776) &gt;= 0, REPT(" ",SOURCE!$Z$2-LEN(SOURCE!K776)), "")&amp;
" | "&amp; SOURCE!L776&amp;      IF(SOURCE!$AB$2-LEN(SOURCE!L776) &gt;= 0, REPT(" ",SOURCE!$AB$2-LEN(SOURCE!L776)), "")&amp;
" | "&amp; SOURCE!M776&amp;      IF(SOURCE!$AC$2-LEN(SOURCE!M776) &gt;= 0, REPT(" ",SOURCE!$AC$2-LEN(SOURCE!M776)), "")&amp;
      "},"&amp;IF(SOURCE!O776&lt;&gt;"",""&amp;SOURCE!O776,"")
 )
)
)</f>
        <v>/*  752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77" spans="1:1">
      <c r="A777" s="133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IF(SOURCE!$R$2-LEN(SOURCE!C777) &gt;= 0, REPT(" ",SOURCE!$R$2-LEN(SOURCE!C777)), "")&amp;
      SOURCE!D777&amp;", "&amp; IF(SOURCE!$S$2-LEN(SOURCE!D777) &gt;= 0, REPT(" ",SOURCE!$S$2-LEN(SOURCE!D777)), "")&amp;
      SOURCE!E777&amp;", "&amp; IF(SOURCE!$T$2-LEN(SOURCE!E777) &gt;=0, REPT(" ",SOURCE!$T$2-LEN(SOURCE!E777)), "")&amp;
      SOURCE!F777&amp;", "&amp; IF(SOURCE!$U$2-LEN(SOURCE!F777) &gt;= 0, REPT(" ",SOURCE!$U$2-LEN(SOURCE!F777)+2), "")&amp;"("&amp;
      SUBSTITUTE(TEXT(SOURCE!G777,"??0"),"  ","")&amp;" &lt;&lt; TAM_MAX_BITS) |"&amp; IF(SOURCE!$V$2-3 &gt;= 0, REPT(" ",MAX(1,SOURCE!$V$2-5+4+1-1-LEN(  IF(ISTEXT(SOURCE!H777),SOURCE!H777,  SUBSTITUTE(SUBSTITUTE(TEXT(SOURCE!H777,"????0"),"  ","")," ",""))   ))), "")&amp;
       IF(ISTEXT(SOURCE!H777),SOURCE!H777, SUBSTITUTE(SUBSTITUTE(TEXT(SOURCE!H777,"????0"),"  ","")," ",""))   &amp;","&amp; IF(SOURCE!$W$2-3 &gt;= 0, REPT(" ",SOURCE!$W$2-3-5), "")&amp;
      SOURCE!I777&amp;
" | "&amp; IF(SOURCE!$X$2-LEN(SOURCE!I777) &gt;= 0, REPT(" ",SOURCE!$X$2-LEN(SOURCE!I777)), "")&amp;
      SOURCE!J777&amp;      IF(SOURCE!$Y$2-LEN(SOURCE!J777) &gt;= 0, REPT(" ",SOURCE!$Y$2-LEN(SOURCE!J777)), "")&amp;
" | "&amp; IF(SOURCE!$X$2-LEN(SOURCE!I777) &gt;= 0, REPT(" ",SOURCE!$X$2-LEN(SOURCE!I777)), "")&amp;
      SOURCE!K777&amp;      IF(SOURCE!$Y$2-LEN(SOURCE!K777) &gt;= 0, REPT(" ",SOURCE!$Z$2-LEN(SOURCE!K777)), "")&amp;
" | "&amp; SOURCE!L777&amp;      IF(SOURCE!$AB$2-LEN(SOURCE!L777) &gt;= 0, REPT(" ",SOURCE!$AB$2-LEN(SOURCE!L777)), "")&amp;
" | "&amp; SOURCE!M777&amp;      IF(SOURCE!$AC$2-LEN(SOURCE!M777) &gt;= 0, REPT(" ",SOURCE!$AC$2-LEN(SOURCE!M777)), "")&amp;
      "},"&amp;IF(SOURCE!O777&lt;&gt;"",""&amp;SOURCE!O777,"")
 )
)
)</f>
        <v>/*  753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78" spans="1:1">
      <c r="A778" s="133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IF(SOURCE!$R$2-LEN(SOURCE!C778) &gt;= 0, REPT(" ",SOURCE!$R$2-LEN(SOURCE!C778)), "")&amp;
      SOURCE!D778&amp;", "&amp; IF(SOURCE!$S$2-LEN(SOURCE!D778) &gt;= 0, REPT(" ",SOURCE!$S$2-LEN(SOURCE!D778)), "")&amp;
      SOURCE!E778&amp;", "&amp; IF(SOURCE!$T$2-LEN(SOURCE!E778) &gt;=0, REPT(" ",SOURCE!$T$2-LEN(SOURCE!E778)), "")&amp;
      SOURCE!F778&amp;", "&amp; IF(SOURCE!$U$2-LEN(SOURCE!F778) &gt;= 0, REPT(" ",SOURCE!$U$2-LEN(SOURCE!F778)+2), "")&amp;"("&amp;
      SUBSTITUTE(TEXT(SOURCE!G778,"??0"),"  ","")&amp;" &lt;&lt; TAM_MAX_BITS) |"&amp; IF(SOURCE!$V$2-3 &gt;= 0, REPT(" ",MAX(1,SOURCE!$V$2-5+4+1-1-LEN(  IF(ISTEXT(SOURCE!H778),SOURCE!H778,  SUBSTITUTE(SUBSTITUTE(TEXT(SOURCE!H778,"????0"),"  ","")," ",""))   ))), "")&amp;
       IF(ISTEXT(SOURCE!H778),SOURCE!H778, SUBSTITUTE(SUBSTITUTE(TEXT(SOURCE!H778,"????0"),"  ","")," ",""))   &amp;","&amp; IF(SOURCE!$W$2-3 &gt;= 0, REPT(" ",SOURCE!$W$2-3-5), "")&amp;
      SOURCE!I778&amp;
" | "&amp; IF(SOURCE!$X$2-LEN(SOURCE!I778) &gt;= 0, REPT(" ",SOURCE!$X$2-LEN(SOURCE!I778)), "")&amp;
      SOURCE!J778&amp;      IF(SOURCE!$Y$2-LEN(SOURCE!J778) &gt;= 0, REPT(" ",SOURCE!$Y$2-LEN(SOURCE!J778)), "")&amp;
" | "&amp; IF(SOURCE!$X$2-LEN(SOURCE!I778) &gt;= 0, REPT(" ",SOURCE!$X$2-LEN(SOURCE!I778)), "")&amp;
      SOURCE!K778&amp;      IF(SOURCE!$Y$2-LEN(SOURCE!K778) &gt;= 0, REPT(" ",SOURCE!$Z$2-LEN(SOURCE!K778)), "")&amp;
" | "&amp; SOURCE!L778&amp;      IF(SOURCE!$AB$2-LEN(SOURCE!L778) &gt;= 0, REPT(" ",SOURCE!$AB$2-LEN(SOURCE!L778)), "")&amp;
" | "&amp; SOURCE!M778&amp;      IF(SOURCE!$AC$2-LEN(SOURCE!M778) &gt;= 0, REPT(" ",SOURCE!$AC$2-LEN(SOURCE!M778)), "")&amp;
      "},"&amp;IF(SOURCE!O778&lt;&gt;"",""&amp;SOURCE!O778,"")
 )
)
)</f>
        <v>/*  754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79" spans="1:1">
      <c r="A779" s="133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IF(SOURCE!$R$2-LEN(SOURCE!C779) &gt;= 0, REPT(" ",SOURCE!$R$2-LEN(SOURCE!C779)), "")&amp;
      SOURCE!D779&amp;", "&amp; IF(SOURCE!$S$2-LEN(SOURCE!D779) &gt;= 0, REPT(" ",SOURCE!$S$2-LEN(SOURCE!D779)), "")&amp;
      SOURCE!E779&amp;", "&amp; IF(SOURCE!$T$2-LEN(SOURCE!E779) &gt;=0, REPT(" ",SOURCE!$T$2-LEN(SOURCE!E779)), "")&amp;
      SOURCE!F779&amp;", "&amp; IF(SOURCE!$U$2-LEN(SOURCE!F779) &gt;= 0, REPT(" ",SOURCE!$U$2-LEN(SOURCE!F779)+2), "")&amp;"("&amp;
      SUBSTITUTE(TEXT(SOURCE!G779,"??0"),"  ","")&amp;" &lt;&lt; TAM_MAX_BITS) |"&amp; IF(SOURCE!$V$2-3 &gt;= 0, REPT(" ",MAX(1,SOURCE!$V$2-5+4+1-1-LEN(  IF(ISTEXT(SOURCE!H779),SOURCE!H779,  SUBSTITUTE(SUBSTITUTE(TEXT(SOURCE!H779,"????0"),"  ","")," ",""))   ))), "")&amp;
       IF(ISTEXT(SOURCE!H779),SOURCE!H779, SUBSTITUTE(SUBSTITUTE(TEXT(SOURCE!H779,"????0"),"  ","")," ",""))   &amp;","&amp; IF(SOURCE!$W$2-3 &gt;= 0, REPT(" ",SOURCE!$W$2-3-5), "")&amp;
      SOURCE!I779&amp;
" | "&amp; IF(SOURCE!$X$2-LEN(SOURCE!I779) &gt;= 0, REPT(" ",SOURCE!$X$2-LEN(SOURCE!I779)), "")&amp;
      SOURCE!J779&amp;      IF(SOURCE!$Y$2-LEN(SOURCE!J779) &gt;= 0, REPT(" ",SOURCE!$Y$2-LEN(SOURCE!J779)), "")&amp;
" | "&amp; IF(SOURCE!$X$2-LEN(SOURCE!I779) &gt;= 0, REPT(" ",SOURCE!$X$2-LEN(SOURCE!I779)), "")&amp;
      SOURCE!K779&amp;      IF(SOURCE!$Y$2-LEN(SOURCE!K779) &gt;= 0, REPT(" ",SOURCE!$Z$2-LEN(SOURCE!K779)), "")&amp;
" | "&amp; SOURCE!L779&amp;      IF(SOURCE!$AB$2-LEN(SOURCE!L779) &gt;= 0, REPT(" ",SOURCE!$AB$2-LEN(SOURCE!L779)), "")&amp;
" | "&amp; SOURCE!M779&amp;      IF(SOURCE!$AC$2-LEN(SOURCE!M779) &gt;= 0, REPT(" ",SOURCE!$AC$2-LEN(SOURCE!M779)), "")&amp;
      "},"&amp;IF(SOURCE!O779&lt;&gt;"",""&amp;SOURCE!O779,"")
 )
)
)</f>
        <v>/*  755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780" spans="1:1">
      <c r="A780" s="133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IF(SOURCE!$R$2-LEN(SOURCE!C780) &gt;= 0, REPT(" ",SOURCE!$R$2-LEN(SOURCE!C780)), "")&amp;
      SOURCE!D780&amp;", "&amp; IF(SOURCE!$S$2-LEN(SOURCE!D780) &gt;= 0, REPT(" ",SOURCE!$S$2-LEN(SOURCE!D780)), "")&amp;
      SOURCE!E780&amp;", "&amp; IF(SOURCE!$T$2-LEN(SOURCE!E780) &gt;=0, REPT(" ",SOURCE!$T$2-LEN(SOURCE!E780)), "")&amp;
      SOURCE!F780&amp;", "&amp; IF(SOURCE!$U$2-LEN(SOURCE!F780) &gt;= 0, REPT(" ",SOURCE!$U$2-LEN(SOURCE!F780)+2), "")&amp;"("&amp;
      SUBSTITUTE(TEXT(SOURCE!G780,"??0"),"  ","")&amp;" &lt;&lt; TAM_MAX_BITS) |"&amp; IF(SOURCE!$V$2-3 &gt;= 0, REPT(" ",MAX(1,SOURCE!$V$2-5+4+1-1-LEN(  IF(ISTEXT(SOURCE!H780),SOURCE!H780,  SUBSTITUTE(SUBSTITUTE(TEXT(SOURCE!H780,"????0"),"  ","")," ",""))   ))), "")&amp;
       IF(ISTEXT(SOURCE!H780),SOURCE!H780, SUBSTITUTE(SUBSTITUTE(TEXT(SOURCE!H780,"????0"),"  ","")," ",""))   &amp;","&amp; IF(SOURCE!$W$2-3 &gt;= 0, REPT(" ",SOURCE!$W$2-3-5), "")&amp;
      SOURCE!I780&amp;
" | "&amp; IF(SOURCE!$X$2-LEN(SOURCE!I780) &gt;= 0, REPT(" ",SOURCE!$X$2-LEN(SOURCE!I780)), "")&amp;
      SOURCE!J780&amp;      IF(SOURCE!$Y$2-LEN(SOURCE!J780) &gt;= 0, REPT(" ",SOURCE!$Y$2-LEN(SOURCE!J780)), "")&amp;
" | "&amp; IF(SOURCE!$X$2-LEN(SOURCE!I780) &gt;= 0, REPT(" ",SOURCE!$X$2-LEN(SOURCE!I780)), "")&amp;
      SOURCE!K780&amp;      IF(SOURCE!$Y$2-LEN(SOURCE!K780) &gt;= 0, REPT(" ",SOURCE!$Z$2-LEN(SOURCE!K780)), "")&amp;
" | "&amp; SOURCE!L780&amp;      IF(SOURCE!$AB$2-LEN(SOURCE!L780) &gt;= 0, REPT(" ",SOURCE!$AB$2-LEN(SOURCE!L780)), "")&amp;
" | "&amp; SOURCE!M780&amp;      IF(SOURCE!$AC$2-LEN(SOURCE!M780) &gt;= 0, REPT(" ",SOURCE!$AC$2-LEN(SOURCE!M780)), "")&amp;
      "},"&amp;IF(SOURCE!O780&lt;&gt;"",""&amp;SOURCE!O780,"")
 )
)
)</f>
        <v>/*  756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81" spans="1:1">
      <c r="A781" s="133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IF(SOURCE!$R$2-LEN(SOURCE!C781) &gt;= 0, REPT(" ",SOURCE!$R$2-LEN(SOURCE!C781)), "")&amp;
      SOURCE!D781&amp;", "&amp; IF(SOURCE!$S$2-LEN(SOURCE!D781) &gt;= 0, REPT(" ",SOURCE!$S$2-LEN(SOURCE!D781)), "")&amp;
      SOURCE!E781&amp;", "&amp; IF(SOURCE!$T$2-LEN(SOURCE!E781) &gt;=0, REPT(" ",SOURCE!$T$2-LEN(SOURCE!E781)), "")&amp;
      SOURCE!F781&amp;", "&amp; IF(SOURCE!$U$2-LEN(SOURCE!F781) &gt;= 0, REPT(" ",SOURCE!$U$2-LEN(SOURCE!F781)+2), "")&amp;"("&amp;
      SUBSTITUTE(TEXT(SOURCE!G781,"??0"),"  ","")&amp;" &lt;&lt; TAM_MAX_BITS) |"&amp; IF(SOURCE!$V$2-3 &gt;= 0, REPT(" ",MAX(1,SOURCE!$V$2-5+4+1-1-LEN(  IF(ISTEXT(SOURCE!H781),SOURCE!H781,  SUBSTITUTE(SUBSTITUTE(TEXT(SOURCE!H781,"????0"),"  ","")," ",""))   ))), "")&amp;
       IF(ISTEXT(SOURCE!H781),SOURCE!H781, SUBSTITUTE(SUBSTITUTE(TEXT(SOURCE!H781,"????0"),"  ","")," ",""))   &amp;","&amp; IF(SOURCE!$W$2-3 &gt;= 0, REPT(" ",SOURCE!$W$2-3-5), "")&amp;
      SOURCE!I781&amp;
" | "&amp; IF(SOURCE!$X$2-LEN(SOURCE!I781) &gt;= 0, REPT(" ",SOURCE!$X$2-LEN(SOURCE!I781)), "")&amp;
      SOURCE!J781&amp;      IF(SOURCE!$Y$2-LEN(SOURCE!J781) &gt;= 0, REPT(" ",SOURCE!$Y$2-LEN(SOURCE!J781)), "")&amp;
" | "&amp; IF(SOURCE!$X$2-LEN(SOURCE!I781) &gt;= 0, REPT(" ",SOURCE!$X$2-LEN(SOURCE!I781)), "")&amp;
      SOURCE!K781&amp;      IF(SOURCE!$Y$2-LEN(SOURCE!K781) &gt;= 0, REPT(" ",SOURCE!$Z$2-LEN(SOURCE!K781)), "")&amp;
" | "&amp; SOURCE!L781&amp;      IF(SOURCE!$AB$2-LEN(SOURCE!L781) &gt;= 0, REPT(" ",SOURCE!$AB$2-LEN(SOURCE!L781)), "")&amp;
" | "&amp; SOURCE!M781&amp;      IF(SOURCE!$AC$2-LEN(SOURCE!M781) &gt;= 0, REPT(" ",SOURCE!$AC$2-LEN(SOURCE!M781)), "")&amp;
      "},"&amp;IF(SOURCE!O781&lt;&gt;"",""&amp;SOURCE!O781,"")
 )
)
)</f>
        <v>/*  757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82" spans="1:1">
      <c r="A782" s="133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IF(SOURCE!$R$2-LEN(SOURCE!C782) &gt;= 0, REPT(" ",SOURCE!$R$2-LEN(SOURCE!C782)), "")&amp;
      SOURCE!D782&amp;", "&amp; IF(SOURCE!$S$2-LEN(SOURCE!D782) &gt;= 0, REPT(" ",SOURCE!$S$2-LEN(SOURCE!D782)), "")&amp;
      SOURCE!E782&amp;", "&amp; IF(SOURCE!$T$2-LEN(SOURCE!E782) &gt;=0, REPT(" ",SOURCE!$T$2-LEN(SOURCE!E782)), "")&amp;
      SOURCE!F782&amp;", "&amp; IF(SOURCE!$U$2-LEN(SOURCE!F782) &gt;= 0, REPT(" ",SOURCE!$U$2-LEN(SOURCE!F782)+2), "")&amp;"("&amp;
      SUBSTITUTE(TEXT(SOURCE!G782,"??0"),"  ","")&amp;" &lt;&lt; TAM_MAX_BITS) |"&amp; IF(SOURCE!$V$2-3 &gt;= 0, REPT(" ",MAX(1,SOURCE!$V$2-5+4+1-1-LEN(  IF(ISTEXT(SOURCE!H782),SOURCE!H782,  SUBSTITUTE(SUBSTITUTE(TEXT(SOURCE!H782,"????0"),"  ","")," ",""))   ))), "")&amp;
       IF(ISTEXT(SOURCE!H782),SOURCE!H782, SUBSTITUTE(SUBSTITUTE(TEXT(SOURCE!H782,"????0"),"  ","")," ",""))   &amp;","&amp; IF(SOURCE!$W$2-3 &gt;= 0, REPT(" ",SOURCE!$W$2-3-5), "")&amp;
      SOURCE!I782&amp;
" | "&amp; IF(SOURCE!$X$2-LEN(SOURCE!I782) &gt;= 0, REPT(" ",SOURCE!$X$2-LEN(SOURCE!I782)), "")&amp;
      SOURCE!J782&amp;      IF(SOURCE!$Y$2-LEN(SOURCE!J782) &gt;= 0, REPT(" ",SOURCE!$Y$2-LEN(SOURCE!J782)), "")&amp;
" | "&amp; IF(SOURCE!$X$2-LEN(SOURCE!I782) &gt;= 0, REPT(" ",SOURCE!$X$2-LEN(SOURCE!I782)), "")&amp;
      SOURCE!K782&amp;      IF(SOURCE!$Y$2-LEN(SOURCE!K782) &gt;= 0, REPT(" ",SOURCE!$Z$2-LEN(SOURCE!K782)), "")&amp;
" | "&amp; SOURCE!L782&amp;      IF(SOURCE!$AB$2-LEN(SOURCE!L782) &gt;= 0, REPT(" ",SOURCE!$AB$2-LEN(SOURCE!L782)), "")&amp;
" | "&amp; SOURCE!M782&amp;      IF(SOURCE!$AC$2-LEN(SOURCE!M782) &gt;= 0, REPT(" ",SOURCE!$AC$2-LEN(SOURCE!M782)), "")&amp;
      "},"&amp;IF(SOURCE!O782&lt;&gt;"",""&amp;SOURCE!O782,"")
 )
)
)</f>
        <v>/*  758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83" spans="1:1">
      <c r="A783" s="133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IF(SOURCE!$R$2-LEN(SOURCE!C783) &gt;= 0, REPT(" ",SOURCE!$R$2-LEN(SOURCE!C783)), "")&amp;
      SOURCE!D783&amp;", "&amp; IF(SOURCE!$S$2-LEN(SOURCE!D783) &gt;= 0, REPT(" ",SOURCE!$S$2-LEN(SOURCE!D783)), "")&amp;
      SOURCE!E783&amp;", "&amp; IF(SOURCE!$T$2-LEN(SOURCE!E783) &gt;=0, REPT(" ",SOURCE!$T$2-LEN(SOURCE!E783)), "")&amp;
      SOURCE!F783&amp;", "&amp; IF(SOURCE!$U$2-LEN(SOURCE!F783) &gt;= 0, REPT(" ",SOURCE!$U$2-LEN(SOURCE!F783)+2), "")&amp;"("&amp;
      SUBSTITUTE(TEXT(SOURCE!G783,"??0"),"  ","")&amp;" &lt;&lt; TAM_MAX_BITS) |"&amp; IF(SOURCE!$V$2-3 &gt;= 0, REPT(" ",MAX(1,SOURCE!$V$2-5+4+1-1-LEN(  IF(ISTEXT(SOURCE!H783),SOURCE!H783,  SUBSTITUTE(SUBSTITUTE(TEXT(SOURCE!H783,"????0"),"  ","")," ",""))   ))), "")&amp;
       IF(ISTEXT(SOURCE!H783),SOURCE!H783, SUBSTITUTE(SUBSTITUTE(TEXT(SOURCE!H783,"????0"),"  ","")," ",""))   &amp;","&amp; IF(SOURCE!$W$2-3 &gt;= 0, REPT(" ",SOURCE!$W$2-3-5), "")&amp;
      SOURCE!I783&amp;
" | "&amp; IF(SOURCE!$X$2-LEN(SOURCE!I783) &gt;= 0, REPT(" ",SOURCE!$X$2-LEN(SOURCE!I783)), "")&amp;
      SOURCE!J783&amp;      IF(SOURCE!$Y$2-LEN(SOURCE!J783) &gt;= 0, REPT(" ",SOURCE!$Y$2-LEN(SOURCE!J783)), "")&amp;
" | "&amp; IF(SOURCE!$X$2-LEN(SOURCE!I783) &gt;= 0, REPT(" ",SOURCE!$X$2-LEN(SOURCE!I783)), "")&amp;
      SOURCE!K783&amp;      IF(SOURCE!$Y$2-LEN(SOURCE!K783) &gt;= 0, REPT(" ",SOURCE!$Z$2-LEN(SOURCE!K783)), "")&amp;
" | "&amp; SOURCE!L783&amp;      IF(SOURCE!$AB$2-LEN(SOURCE!L783) &gt;= 0, REPT(" ",SOURCE!$AB$2-LEN(SOURCE!L783)), "")&amp;
" | "&amp; SOURCE!M783&amp;      IF(SOURCE!$AC$2-LEN(SOURCE!M783) &gt;= 0, REPT(" ",SOURCE!$AC$2-LEN(SOURCE!M783)), "")&amp;
      "},"&amp;IF(SOURCE!O783&lt;&gt;"",""&amp;SOURCE!O783,"")
 )
)
)</f>
        <v>/*  759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84" spans="1:1">
      <c r="A784" s="133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IF(SOURCE!$R$2-LEN(SOURCE!C784) &gt;= 0, REPT(" ",SOURCE!$R$2-LEN(SOURCE!C784)), "")&amp;
      SOURCE!D784&amp;", "&amp; IF(SOURCE!$S$2-LEN(SOURCE!D784) &gt;= 0, REPT(" ",SOURCE!$S$2-LEN(SOURCE!D784)), "")&amp;
      SOURCE!E784&amp;", "&amp; IF(SOURCE!$T$2-LEN(SOURCE!E784) &gt;=0, REPT(" ",SOURCE!$T$2-LEN(SOURCE!E784)), "")&amp;
      SOURCE!F784&amp;", "&amp; IF(SOURCE!$U$2-LEN(SOURCE!F784) &gt;= 0, REPT(" ",SOURCE!$U$2-LEN(SOURCE!F784)+2), "")&amp;"("&amp;
      SUBSTITUTE(TEXT(SOURCE!G784,"??0"),"  ","")&amp;" &lt;&lt; TAM_MAX_BITS) |"&amp; IF(SOURCE!$V$2-3 &gt;= 0, REPT(" ",MAX(1,SOURCE!$V$2-5+4+1-1-LEN(  IF(ISTEXT(SOURCE!H784),SOURCE!H784,  SUBSTITUTE(SUBSTITUTE(TEXT(SOURCE!H784,"????0"),"  ","")," ",""))   ))), "")&amp;
       IF(ISTEXT(SOURCE!H784),SOURCE!H784, SUBSTITUTE(SUBSTITUTE(TEXT(SOURCE!H784,"????0"),"  ","")," ",""))   &amp;","&amp; IF(SOURCE!$W$2-3 &gt;= 0, REPT(" ",SOURCE!$W$2-3-5), "")&amp;
      SOURCE!I784&amp;
" | "&amp; IF(SOURCE!$X$2-LEN(SOURCE!I784) &gt;= 0, REPT(" ",SOURCE!$X$2-LEN(SOURCE!I784)), "")&amp;
      SOURCE!J784&amp;      IF(SOURCE!$Y$2-LEN(SOURCE!J784) &gt;= 0, REPT(" ",SOURCE!$Y$2-LEN(SOURCE!J784)), "")&amp;
" | "&amp; IF(SOURCE!$X$2-LEN(SOURCE!I784) &gt;= 0, REPT(" ",SOURCE!$X$2-LEN(SOURCE!I784)), "")&amp;
      SOURCE!K784&amp;      IF(SOURCE!$Y$2-LEN(SOURCE!K784) &gt;= 0, REPT(" ",SOURCE!$Z$2-LEN(SOURCE!K784)), "")&amp;
" | "&amp; SOURCE!L784&amp;      IF(SOURCE!$AB$2-LEN(SOURCE!L784) &gt;= 0, REPT(" ",SOURCE!$AB$2-LEN(SOURCE!L784)), "")&amp;
" | "&amp; SOURCE!M784&amp;      IF(SOURCE!$AC$2-LEN(SOURCE!M784) &gt;= 0, REPT(" ",SOURCE!$AC$2-LEN(SOURCE!M784)), "")&amp;
      "},"&amp;IF(SOURCE!O784&lt;&gt;"",""&amp;SOURCE!O784,"")
 )
)
)</f>
        <v>/*  760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85" spans="1:1">
      <c r="A785" s="133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IF(SOURCE!$R$2-LEN(SOURCE!C785) &gt;= 0, REPT(" ",SOURCE!$R$2-LEN(SOURCE!C785)), "")&amp;
      SOURCE!D785&amp;", "&amp; IF(SOURCE!$S$2-LEN(SOURCE!D785) &gt;= 0, REPT(" ",SOURCE!$S$2-LEN(SOURCE!D785)), "")&amp;
      SOURCE!E785&amp;", "&amp; IF(SOURCE!$T$2-LEN(SOURCE!E785) &gt;=0, REPT(" ",SOURCE!$T$2-LEN(SOURCE!E785)), "")&amp;
      SOURCE!F785&amp;", "&amp; IF(SOURCE!$U$2-LEN(SOURCE!F785) &gt;= 0, REPT(" ",SOURCE!$U$2-LEN(SOURCE!F785)+2), "")&amp;"("&amp;
      SUBSTITUTE(TEXT(SOURCE!G785,"??0"),"  ","")&amp;" &lt;&lt; TAM_MAX_BITS) |"&amp; IF(SOURCE!$V$2-3 &gt;= 0, REPT(" ",MAX(1,SOURCE!$V$2-5+4+1-1-LEN(  IF(ISTEXT(SOURCE!H785),SOURCE!H785,  SUBSTITUTE(SUBSTITUTE(TEXT(SOURCE!H785,"????0"),"  ","")," ",""))   ))), "")&amp;
       IF(ISTEXT(SOURCE!H785),SOURCE!H785, SUBSTITUTE(SUBSTITUTE(TEXT(SOURCE!H785,"????0"),"  ","")," ",""))   &amp;","&amp; IF(SOURCE!$W$2-3 &gt;= 0, REPT(" ",SOURCE!$W$2-3-5), "")&amp;
      SOURCE!I785&amp;
" | "&amp; IF(SOURCE!$X$2-LEN(SOURCE!I785) &gt;= 0, REPT(" ",SOURCE!$X$2-LEN(SOURCE!I785)), "")&amp;
      SOURCE!J785&amp;      IF(SOURCE!$Y$2-LEN(SOURCE!J785) &gt;= 0, REPT(" ",SOURCE!$Y$2-LEN(SOURCE!J785)), "")&amp;
" | "&amp; IF(SOURCE!$X$2-LEN(SOURCE!I785) &gt;= 0, REPT(" ",SOURCE!$X$2-LEN(SOURCE!I785)), "")&amp;
      SOURCE!K785&amp;      IF(SOURCE!$Y$2-LEN(SOURCE!K785) &gt;= 0, REPT(" ",SOURCE!$Z$2-LEN(SOURCE!K785)), "")&amp;
" | "&amp; SOURCE!L785&amp;      IF(SOURCE!$AB$2-LEN(SOURCE!L785) &gt;= 0, REPT(" ",SOURCE!$AB$2-LEN(SOURCE!L785)), "")&amp;
" | "&amp; SOURCE!M785&amp;      IF(SOURCE!$AC$2-LEN(SOURCE!M785) &gt;= 0, REPT(" ",SOURCE!$AC$2-LEN(SOURCE!M785)), "")&amp;
      "},"&amp;IF(SOURCE!O785&lt;&gt;"",""&amp;SOURCE!O785,"")
 )
)
)</f>
        <v>/*  761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86" spans="1:1">
      <c r="A786" s="133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IF(SOURCE!$R$2-LEN(SOURCE!C786) &gt;= 0, REPT(" ",SOURCE!$R$2-LEN(SOURCE!C786)), "")&amp;
      SOURCE!D786&amp;", "&amp; IF(SOURCE!$S$2-LEN(SOURCE!D786) &gt;= 0, REPT(" ",SOURCE!$S$2-LEN(SOURCE!D786)), "")&amp;
      SOURCE!E786&amp;", "&amp; IF(SOURCE!$T$2-LEN(SOURCE!E786) &gt;=0, REPT(" ",SOURCE!$T$2-LEN(SOURCE!E786)), "")&amp;
      SOURCE!F786&amp;", "&amp; IF(SOURCE!$U$2-LEN(SOURCE!F786) &gt;= 0, REPT(" ",SOURCE!$U$2-LEN(SOURCE!F786)+2), "")&amp;"("&amp;
      SUBSTITUTE(TEXT(SOURCE!G786,"??0"),"  ","")&amp;" &lt;&lt; TAM_MAX_BITS) |"&amp; IF(SOURCE!$V$2-3 &gt;= 0, REPT(" ",MAX(1,SOURCE!$V$2-5+4+1-1-LEN(  IF(ISTEXT(SOURCE!H786),SOURCE!H786,  SUBSTITUTE(SUBSTITUTE(TEXT(SOURCE!H786,"????0"),"  ","")," ",""))   ))), "")&amp;
       IF(ISTEXT(SOURCE!H786),SOURCE!H786, SUBSTITUTE(SUBSTITUTE(TEXT(SOURCE!H786,"????0"),"  ","")," ",""))   &amp;","&amp; IF(SOURCE!$W$2-3 &gt;= 0, REPT(" ",SOURCE!$W$2-3-5), "")&amp;
      SOURCE!I786&amp;
" | "&amp; IF(SOURCE!$X$2-LEN(SOURCE!I786) &gt;= 0, REPT(" ",SOURCE!$X$2-LEN(SOURCE!I786)), "")&amp;
      SOURCE!J786&amp;      IF(SOURCE!$Y$2-LEN(SOURCE!J786) &gt;= 0, REPT(" ",SOURCE!$Y$2-LEN(SOURCE!J786)), "")&amp;
" | "&amp; IF(SOURCE!$X$2-LEN(SOURCE!I786) &gt;= 0, REPT(" ",SOURCE!$X$2-LEN(SOURCE!I786)), "")&amp;
      SOURCE!K786&amp;      IF(SOURCE!$Y$2-LEN(SOURCE!K786) &gt;= 0, REPT(" ",SOURCE!$Z$2-LEN(SOURCE!K786)), "")&amp;
" | "&amp; SOURCE!L786&amp;      IF(SOURCE!$AB$2-LEN(SOURCE!L786) &gt;= 0, REPT(" ",SOURCE!$AB$2-LEN(SOURCE!L786)), "")&amp;
" | "&amp; SOURCE!M786&amp;      IF(SOURCE!$AC$2-LEN(SOURCE!M786) &gt;= 0, REPT(" ",SOURCE!$AC$2-LEN(SOURCE!M786)), "")&amp;
      "},"&amp;IF(SOURCE!O786&lt;&gt;"",""&amp;SOURCE!O786,"")
 )
)
)</f>
        <v>/*  762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87" spans="1:1">
      <c r="A787" s="133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IF(SOURCE!$R$2-LEN(SOURCE!C787) &gt;= 0, REPT(" ",SOURCE!$R$2-LEN(SOURCE!C787)), "")&amp;
      SOURCE!D787&amp;", "&amp; IF(SOURCE!$S$2-LEN(SOURCE!D787) &gt;= 0, REPT(" ",SOURCE!$S$2-LEN(SOURCE!D787)), "")&amp;
      SOURCE!E787&amp;", "&amp; IF(SOURCE!$T$2-LEN(SOURCE!E787) &gt;=0, REPT(" ",SOURCE!$T$2-LEN(SOURCE!E787)), "")&amp;
      SOURCE!F787&amp;", "&amp; IF(SOURCE!$U$2-LEN(SOURCE!F787) &gt;= 0, REPT(" ",SOURCE!$U$2-LEN(SOURCE!F787)+2), "")&amp;"("&amp;
      SUBSTITUTE(TEXT(SOURCE!G787,"??0"),"  ","")&amp;" &lt;&lt; TAM_MAX_BITS) |"&amp; IF(SOURCE!$V$2-3 &gt;= 0, REPT(" ",MAX(1,SOURCE!$V$2-5+4+1-1-LEN(  IF(ISTEXT(SOURCE!H787),SOURCE!H787,  SUBSTITUTE(SUBSTITUTE(TEXT(SOURCE!H787,"????0"),"  ","")," ",""))   ))), "")&amp;
       IF(ISTEXT(SOURCE!H787),SOURCE!H787, SUBSTITUTE(SUBSTITUTE(TEXT(SOURCE!H787,"????0"),"  ","")," ",""))   &amp;","&amp; IF(SOURCE!$W$2-3 &gt;= 0, REPT(" ",SOURCE!$W$2-3-5), "")&amp;
      SOURCE!I787&amp;
" | "&amp; IF(SOURCE!$X$2-LEN(SOURCE!I787) &gt;= 0, REPT(" ",SOURCE!$X$2-LEN(SOURCE!I787)), "")&amp;
      SOURCE!J787&amp;      IF(SOURCE!$Y$2-LEN(SOURCE!J787) &gt;= 0, REPT(" ",SOURCE!$Y$2-LEN(SOURCE!J787)), "")&amp;
" | "&amp; IF(SOURCE!$X$2-LEN(SOURCE!I787) &gt;= 0, REPT(" ",SOURCE!$X$2-LEN(SOURCE!I787)), "")&amp;
      SOURCE!K787&amp;      IF(SOURCE!$Y$2-LEN(SOURCE!K787) &gt;= 0, REPT(" ",SOURCE!$Z$2-LEN(SOURCE!K787)), "")&amp;
" | "&amp; SOURCE!L787&amp;      IF(SOURCE!$AB$2-LEN(SOURCE!L787) &gt;= 0, REPT(" ",SOURCE!$AB$2-LEN(SOURCE!L787)), "")&amp;
" | "&amp; SOURCE!M787&amp;      IF(SOURCE!$AC$2-LEN(SOURCE!M787) &gt;= 0, REPT(" ",SOURCE!$AC$2-LEN(SOURCE!M787)), "")&amp;
      "},"&amp;IF(SOURCE!O787&lt;&gt;"",""&amp;SOURCE!O787,"")
 )
)
)</f>
        <v>/*  763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788" spans="1:1">
      <c r="A788" s="133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IF(SOURCE!$R$2-LEN(SOURCE!C788) &gt;= 0, REPT(" ",SOURCE!$R$2-LEN(SOURCE!C788)), "")&amp;
      SOURCE!D788&amp;", "&amp; IF(SOURCE!$S$2-LEN(SOURCE!D788) &gt;= 0, REPT(" ",SOURCE!$S$2-LEN(SOURCE!D788)), "")&amp;
      SOURCE!E788&amp;", "&amp; IF(SOURCE!$T$2-LEN(SOURCE!E788) &gt;=0, REPT(" ",SOURCE!$T$2-LEN(SOURCE!E788)), "")&amp;
      SOURCE!F788&amp;", "&amp; IF(SOURCE!$U$2-LEN(SOURCE!F788) &gt;= 0, REPT(" ",SOURCE!$U$2-LEN(SOURCE!F788)+2), "")&amp;"("&amp;
      SUBSTITUTE(TEXT(SOURCE!G788,"??0"),"  ","")&amp;" &lt;&lt; TAM_MAX_BITS) |"&amp; IF(SOURCE!$V$2-3 &gt;= 0, REPT(" ",MAX(1,SOURCE!$V$2-5+4+1-1-LEN(  IF(ISTEXT(SOURCE!H788),SOURCE!H788,  SUBSTITUTE(SUBSTITUTE(TEXT(SOURCE!H788,"????0"),"  ","")," ",""))   ))), "")&amp;
       IF(ISTEXT(SOURCE!H788),SOURCE!H788, SUBSTITUTE(SUBSTITUTE(TEXT(SOURCE!H788,"????0"),"  ","")," ",""))   &amp;","&amp; IF(SOURCE!$W$2-3 &gt;= 0, REPT(" ",SOURCE!$W$2-3-5), "")&amp;
      SOURCE!I788&amp;
" | "&amp; IF(SOURCE!$X$2-LEN(SOURCE!I788) &gt;= 0, REPT(" ",SOURCE!$X$2-LEN(SOURCE!I788)), "")&amp;
      SOURCE!J788&amp;      IF(SOURCE!$Y$2-LEN(SOURCE!J788) &gt;= 0, REPT(" ",SOURCE!$Y$2-LEN(SOURCE!J788)), "")&amp;
" | "&amp; IF(SOURCE!$X$2-LEN(SOURCE!I788) &gt;= 0, REPT(" ",SOURCE!$X$2-LEN(SOURCE!I788)), "")&amp;
      SOURCE!K788&amp;      IF(SOURCE!$Y$2-LEN(SOURCE!K788) &gt;= 0, REPT(" ",SOURCE!$Z$2-LEN(SOURCE!K788)), "")&amp;
" | "&amp; SOURCE!L788&amp;      IF(SOURCE!$AB$2-LEN(SOURCE!L788) &gt;= 0, REPT(" ",SOURCE!$AB$2-LEN(SOURCE!L788)), "")&amp;
" | "&amp; SOURCE!M788&amp;      IF(SOURCE!$AC$2-LEN(SOURCE!M788) &gt;= 0, REPT(" ",SOURCE!$AC$2-LEN(SOURCE!M788)), "")&amp;
      "},"&amp;IF(SOURCE!O788&lt;&gt;"",""&amp;SOURCE!O788,"")
 )
)
)</f>
        <v>/*  764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789" spans="1:1">
      <c r="A789" s="133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IF(SOURCE!$R$2-LEN(SOURCE!C789) &gt;= 0, REPT(" ",SOURCE!$R$2-LEN(SOURCE!C789)), "")&amp;
      SOURCE!D789&amp;", "&amp; IF(SOURCE!$S$2-LEN(SOURCE!D789) &gt;= 0, REPT(" ",SOURCE!$S$2-LEN(SOURCE!D789)), "")&amp;
      SOURCE!E789&amp;", "&amp; IF(SOURCE!$T$2-LEN(SOURCE!E789) &gt;=0, REPT(" ",SOURCE!$T$2-LEN(SOURCE!E789)), "")&amp;
      SOURCE!F789&amp;", "&amp; IF(SOURCE!$U$2-LEN(SOURCE!F789) &gt;= 0, REPT(" ",SOURCE!$U$2-LEN(SOURCE!F789)+2), "")&amp;"("&amp;
      SUBSTITUTE(TEXT(SOURCE!G789,"??0"),"  ","")&amp;" &lt;&lt; TAM_MAX_BITS) |"&amp; IF(SOURCE!$V$2-3 &gt;= 0, REPT(" ",MAX(1,SOURCE!$V$2-5+4+1-1-LEN(  IF(ISTEXT(SOURCE!H789),SOURCE!H789,  SUBSTITUTE(SUBSTITUTE(TEXT(SOURCE!H789,"????0"),"  ","")," ",""))   ))), "")&amp;
       IF(ISTEXT(SOURCE!H789),SOURCE!H789, SUBSTITUTE(SUBSTITUTE(TEXT(SOURCE!H789,"????0"),"  ","")," ",""))   &amp;","&amp; IF(SOURCE!$W$2-3 &gt;= 0, REPT(" ",SOURCE!$W$2-3-5), "")&amp;
      SOURCE!I789&amp;
" | "&amp; IF(SOURCE!$X$2-LEN(SOURCE!I789) &gt;= 0, REPT(" ",SOURCE!$X$2-LEN(SOURCE!I789)), "")&amp;
      SOURCE!J789&amp;      IF(SOURCE!$Y$2-LEN(SOURCE!J789) &gt;= 0, REPT(" ",SOURCE!$Y$2-LEN(SOURCE!J789)), "")&amp;
" | "&amp; IF(SOURCE!$X$2-LEN(SOURCE!I789) &gt;= 0, REPT(" ",SOURCE!$X$2-LEN(SOURCE!I789)), "")&amp;
      SOURCE!K789&amp;      IF(SOURCE!$Y$2-LEN(SOURCE!K789) &gt;= 0, REPT(" ",SOURCE!$Z$2-LEN(SOURCE!K789)), "")&amp;
" | "&amp; SOURCE!L789&amp;      IF(SOURCE!$AB$2-LEN(SOURCE!L789) &gt;= 0, REPT(" ",SOURCE!$AB$2-LEN(SOURCE!L789)), "")&amp;
" | "&amp; SOURCE!M789&amp;      IF(SOURCE!$AC$2-LEN(SOURCE!M789) &gt;= 0, REPT(" ",SOURCE!$AC$2-LEN(SOURCE!M789)), "")&amp;
      "},"&amp;IF(SOURCE!O789&lt;&gt;"",""&amp;SOURCE!O789,"")
 )
)
)</f>
        <v>/*  765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90" spans="1:1">
      <c r="A790" s="133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IF(SOURCE!$R$2-LEN(SOURCE!C790) &gt;= 0, REPT(" ",SOURCE!$R$2-LEN(SOURCE!C790)), "")&amp;
      SOURCE!D790&amp;", "&amp; IF(SOURCE!$S$2-LEN(SOURCE!D790) &gt;= 0, REPT(" ",SOURCE!$S$2-LEN(SOURCE!D790)), "")&amp;
      SOURCE!E790&amp;", "&amp; IF(SOURCE!$T$2-LEN(SOURCE!E790) &gt;=0, REPT(" ",SOURCE!$T$2-LEN(SOURCE!E790)), "")&amp;
      SOURCE!F790&amp;", "&amp; IF(SOURCE!$U$2-LEN(SOURCE!F790) &gt;= 0, REPT(" ",SOURCE!$U$2-LEN(SOURCE!F790)+2), "")&amp;"("&amp;
      SUBSTITUTE(TEXT(SOURCE!G790,"??0"),"  ","")&amp;" &lt;&lt; TAM_MAX_BITS) |"&amp; IF(SOURCE!$V$2-3 &gt;= 0, REPT(" ",MAX(1,SOURCE!$V$2-5+4+1-1-LEN(  IF(ISTEXT(SOURCE!H790),SOURCE!H790,  SUBSTITUTE(SUBSTITUTE(TEXT(SOURCE!H790,"????0"),"  ","")," ",""))   ))), "")&amp;
       IF(ISTEXT(SOURCE!H790),SOURCE!H790, SUBSTITUTE(SUBSTITUTE(TEXT(SOURCE!H790,"????0"),"  ","")," ",""))   &amp;","&amp; IF(SOURCE!$W$2-3 &gt;= 0, REPT(" ",SOURCE!$W$2-3-5), "")&amp;
      SOURCE!I790&amp;
" | "&amp; IF(SOURCE!$X$2-LEN(SOURCE!I790) &gt;= 0, REPT(" ",SOURCE!$X$2-LEN(SOURCE!I790)), "")&amp;
      SOURCE!J790&amp;      IF(SOURCE!$Y$2-LEN(SOURCE!J790) &gt;= 0, REPT(" ",SOURCE!$Y$2-LEN(SOURCE!J790)), "")&amp;
" | "&amp; IF(SOURCE!$X$2-LEN(SOURCE!I790) &gt;= 0, REPT(" ",SOURCE!$X$2-LEN(SOURCE!I790)), "")&amp;
      SOURCE!K790&amp;      IF(SOURCE!$Y$2-LEN(SOURCE!K790) &gt;= 0, REPT(" ",SOURCE!$Z$2-LEN(SOURCE!K790)), "")&amp;
" | "&amp; SOURCE!L790&amp;      IF(SOURCE!$AB$2-LEN(SOURCE!L790) &gt;= 0, REPT(" ",SOURCE!$AB$2-LEN(SOURCE!L790)), "")&amp;
" | "&amp; SOURCE!M790&amp;      IF(SOURCE!$AC$2-LEN(SOURCE!M790) &gt;= 0, REPT(" ",SOURCE!$AC$2-LEN(SOURCE!M790)), "")&amp;
      "},"&amp;IF(SOURCE!O790&lt;&gt;"",""&amp;SOURCE!O790,"")
 )
)
)</f>
        <v>/*  766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91" spans="1:1">
      <c r="A791" s="133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IF(SOURCE!$R$2-LEN(SOURCE!C791) &gt;= 0, REPT(" ",SOURCE!$R$2-LEN(SOURCE!C791)), "")&amp;
      SOURCE!D791&amp;", "&amp; IF(SOURCE!$S$2-LEN(SOURCE!D791) &gt;= 0, REPT(" ",SOURCE!$S$2-LEN(SOURCE!D791)), "")&amp;
      SOURCE!E791&amp;", "&amp; IF(SOURCE!$T$2-LEN(SOURCE!E791) &gt;=0, REPT(" ",SOURCE!$T$2-LEN(SOURCE!E791)), "")&amp;
      SOURCE!F791&amp;", "&amp; IF(SOURCE!$U$2-LEN(SOURCE!F791) &gt;= 0, REPT(" ",SOURCE!$U$2-LEN(SOURCE!F791)+2), "")&amp;"("&amp;
      SUBSTITUTE(TEXT(SOURCE!G791,"??0"),"  ","")&amp;" &lt;&lt; TAM_MAX_BITS) |"&amp; IF(SOURCE!$V$2-3 &gt;= 0, REPT(" ",MAX(1,SOURCE!$V$2-5+4+1-1-LEN(  IF(ISTEXT(SOURCE!H791),SOURCE!H791,  SUBSTITUTE(SUBSTITUTE(TEXT(SOURCE!H791,"????0"),"  ","")," ",""))   ))), "")&amp;
       IF(ISTEXT(SOURCE!H791),SOURCE!H791, SUBSTITUTE(SUBSTITUTE(TEXT(SOURCE!H791,"????0"),"  ","")," ",""))   &amp;","&amp; IF(SOURCE!$W$2-3 &gt;= 0, REPT(" ",SOURCE!$W$2-3-5), "")&amp;
      SOURCE!I791&amp;
" | "&amp; IF(SOURCE!$X$2-LEN(SOURCE!I791) &gt;= 0, REPT(" ",SOURCE!$X$2-LEN(SOURCE!I791)), "")&amp;
      SOURCE!J791&amp;      IF(SOURCE!$Y$2-LEN(SOURCE!J791) &gt;= 0, REPT(" ",SOURCE!$Y$2-LEN(SOURCE!J791)), "")&amp;
" | "&amp; IF(SOURCE!$X$2-LEN(SOURCE!I791) &gt;= 0, REPT(" ",SOURCE!$X$2-LEN(SOURCE!I791)), "")&amp;
      SOURCE!K791&amp;      IF(SOURCE!$Y$2-LEN(SOURCE!K791) &gt;= 0, REPT(" ",SOURCE!$Z$2-LEN(SOURCE!K791)), "")&amp;
" | "&amp; SOURCE!L791&amp;      IF(SOURCE!$AB$2-LEN(SOURCE!L791) &gt;= 0, REPT(" ",SOURCE!$AB$2-LEN(SOURCE!L791)), "")&amp;
" | "&amp; SOURCE!M791&amp;      IF(SOURCE!$AC$2-LEN(SOURCE!M791) &gt;= 0, REPT(" ",SOURCE!$AC$2-LEN(SOURCE!M791)), "")&amp;
      "},"&amp;IF(SOURCE!O791&lt;&gt;"",""&amp;SOURCE!O791,"")
 )
)
)</f>
        <v>/*  767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92" spans="1:1">
      <c r="A792" s="133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IF(SOURCE!$R$2-LEN(SOURCE!C792) &gt;= 0, REPT(" ",SOURCE!$R$2-LEN(SOURCE!C792)), "")&amp;
      SOURCE!D792&amp;", "&amp; IF(SOURCE!$S$2-LEN(SOURCE!D792) &gt;= 0, REPT(" ",SOURCE!$S$2-LEN(SOURCE!D792)), "")&amp;
      SOURCE!E792&amp;", "&amp; IF(SOURCE!$T$2-LEN(SOURCE!E792) &gt;=0, REPT(" ",SOURCE!$T$2-LEN(SOURCE!E792)), "")&amp;
      SOURCE!F792&amp;", "&amp; IF(SOURCE!$U$2-LEN(SOURCE!F792) &gt;= 0, REPT(" ",SOURCE!$U$2-LEN(SOURCE!F792)+2), "")&amp;"("&amp;
      SUBSTITUTE(TEXT(SOURCE!G792,"??0"),"  ","")&amp;" &lt;&lt; TAM_MAX_BITS) |"&amp; IF(SOURCE!$V$2-3 &gt;= 0, REPT(" ",MAX(1,SOURCE!$V$2-5+4+1-1-LEN(  IF(ISTEXT(SOURCE!H792),SOURCE!H792,  SUBSTITUTE(SUBSTITUTE(TEXT(SOURCE!H792,"????0"),"  ","")," ",""))   ))), "")&amp;
       IF(ISTEXT(SOURCE!H792),SOURCE!H792, SUBSTITUTE(SUBSTITUTE(TEXT(SOURCE!H792,"????0"),"  ","")," ",""))   &amp;","&amp; IF(SOURCE!$W$2-3 &gt;= 0, REPT(" ",SOURCE!$W$2-3-5), "")&amp;
      SOURCE!I792&amp;
" | "&amp; IF(SOURCE!$X$2-LEN(SOURCE!I792) &gt;= 0, REPT(" ",SOURCE!$X$2-LEN(SOURCE!I792)), "")&amp;
      SOURCE!J792&amp;      IF(SOURCE!$Y$2-LEN(SOURCE!J792) &gt;= 0, REPT(" ",SOURCE!$Y$2-LEN(SOURCE!J792)), "")&amp;
" | "&amp; IF(SOURCE!$X$2-LEN(SOURCE!I792) &gt;= 0, REPT(" ",SOURCE!$X$2-LEN(SOURCE!I792)), "")&amp;
      SOURCE!K792&amp;      IF(SOURCE!$Y$2-LEN(SOURCE!K792) &gt;= 0, REPT(" ",SOURCE!$Z$2-LEN(SOURCE!K792)), "")&amp;
" | "&amp; SOURCE!L792&amp;      IF(SOURCE!$AB$2-LEN(SOURCE!L792) &gt;= 0, REPT(" ",SOURCE!$AB$2-LEN(SOURCE!L792)), "")&amp;
" | "&amp; SOURCE!M792&amp;      IF(SOURCE!$AC$2-LEN(SOURCE!M792) &gt;= 0, REPT(" ",SOURCE!$AC$2-LEN(SOURCE!M792)), "")&amp;
      "},"&amp;IF(SOURCE!O792&lt;&gt;"",""&amp;SOURCE!O792,"")
 )
)
)</f>
        <v>/*  768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93" spans="1:1">
      <c r="A793" s="133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IF(SOURCE!$R$2-LEN(SOURCE!C793) &gt;= 0, REPT(" ",SOURCE!$R$2-LEN(SOURCE!C793)), "")&amp;
      SOURCE!D793&amp;", "&amp; IF(SOURCE!$S$2-LEN(SOURCE!D793) &gt;= 0, REPT(" ",SOURCE!$S$2-LEN(SOURCE!D793)), "")&amp;
      SOURCE!E793&amp;", "&amp; IF(SOURCE!$T$2-LEN(SOURCE!E793) &gt;=0, REPT(" ",SOURCE!$T$2-LEN(SOURCE!E793)), "")&amp;
      SOURCE!F793&amp;", "&amp; IF(SOURCE!$U$2-LEN(SOURCE!F793) &gt;= 0, REPT(" ",SOURCE!$U$2-LEN(SOURCE!F793)+2), "")&amp;"("&amp;
      SUBSTITUTE(TEXT(SOURCE!G793,"??0"),"  ","")&amp;" &lt;&lt; TAM_MAX_BITS) |"&amp; IF(SOURCE!$V$2-3 &gt;= 0, REPT(" ",MAX(1,SOURCE!$V$2-5+4+1-1-LEN(  IF(ISTEXT(SOURCE!H793),SOURCE!H793,  SUBSTITUTE(SUBSTITUTE(TEXT(SOURCE!H793,"????0"),"  ","")," ",""))   ))), "")&amp;
       IF(ISTEXT(SOURCE!H793),SOURCE!H793, SUBSTITUTE(SUBSTITUTE(TEXT(SOURCE!H793,"????0"),"  ","")," ",""))   &amp;","&amp; IF(SOURCE!$W$2-3 &gt;= 0, REPT(" ",SOURCE!$W$2-3-5), "")&amp;
      SOURCE!I793&amp;
" | "&amp; IF(SOURCE!$X$2-LEN(SOURCE!I793) &gt;= 0, REPT(" ",SOURCE!$X$2-LEN(SOURCE!I793)), "")&amp;
      SOURCE!J793&amp;      IF(SOURCE!$Y$2-LEN(SOURCE!J793) &gt;= 0, REPT(" ",SOURCE!$Y$2-LEN(SOURCE!J793)), "")&amp;
" | "&amp; IF(SOURCE!$X$2-LEN(SOURCE!I793) &gt;= 0, REPT(" ",SOURCE!$X$2-LEN(SOURCE!I793)), "")&amp;
      SOURCE!K793&amp;      IF(SOURCE!$Y$2-LEN(SOURCE!K793) &gt;= 0, REPT(" ",SOURCE!$Z$2-LEN(SOURCE!K793)), "")&amp;
" | "&amp; SOURCE!L793&amp;      IF(SOURCE!$AB$2-LEN(SOURCE!L793) &gt;= 0, REPT(" ",SOURCE!$AB$2-LEN(SOURCE!L793)), "")&amp;
" | "&amp; SOURCE!M793&amp;      IF(SOURCE!$AC$2-LEN(SOURCE!M793) &gt;= 0, REPT(" ",SOURCE!$AC$2-LEN(SOURCE!M793)), "")&amp;
      "},"&amp;IF(SOURCE!O793&lt;&gt;"",""&amp;SOURCE!O793,"")
 )
)
)</f>
        <v>/*  769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94" spans="1:1">
      <c r="A794" s="133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IF(SOURCE!$R$2-LEN(SOURCE!C794) &gt;= 0, REPT(" ",SOURCE!$R$2-LEN(SOURCE!C794)), "")&amp;
      SOURCE!D794&amp;", "&amp; IF(SOURCE!$S$2-LEN(SOURCE!D794) &gt;= 0, REPT(" ",SOURCE!$S$2-LEN(SOURCE!D794)), "")&amp;
      SOURCE!E794&amp;", "&amp; IF(SOURCE!$T$2-LEN(SOURCE!E794) &gt;=0, REPT(" ",SOURCE!$T$2-LEN(SOURCE!E794)), "")&amp;
      SOURCE!F794&amp;", "&amp; IF(SOURCE!$U$2-LEN(SOURCE!F794) &gt;= 0, REPT(" ",SOURCE!$U$2-LEN(SOURCE!F794)+2), "")&amp;"("&amp;
      SUBSTITUTE(TEXT(SOURCE!G794,"??0"),"  ","")&amp;" &lt;&lt; TAM_MAX_BITS) |"&amp; IF(SOURCE!$V$2-3 &gt;= 0, REPT(" ",MAX(1,SOURCE!$V$2-5+4+1-1-LEN(  IF(ISTEXT(SOURCE!H794),SOURCE!H794,  SUBSTITUTE(SUBSTITUTE(TEXT(SOURCE!H794,"????0"),"  ","")," ",""))   ))), "")&amp;
       IF(ISTEXT(SOURCE!H794),SOURCE!H794, SUBSTITUTE(SUBSTITUTE(TEXT(SOURCE!H794,"????0"),"  ","")," ",""))   &amp;","&amp; IF(SOURCE!$W$2-3 &gt;= 0, REPT(" ",SOURCE!$W$2-3-5), "")&amp;
      SOURCE!I794&amp;
" | "&amp; IF(SOURCE!$X$2-LEN(SOURCE!I794) &gt;= 0, REPT(" ",SOURCE!$X$2-LEN(SOURCE!I794)), "")&amp;
      SOURCE!J794&amp;      IF(SOURCE!$Y$2-LEN(SOURCE!J794) &gt;= 0, REPT(" ",SOURCE!$Y$2-LEN(SOURCE!J794)), "")&amp;
" | "&amp; IF(SOURCE!$X$2-LEN(SOURCE!I794) &gt;= 0, REPT(" ",SOURCE!$X$2-LEN(SOURCE!I794)), "")&amp;
      SOURCE!K794&amp;      IF(SOURCE!$Y$2-LEN(SOURCE!K794) &gt;= 0, REPT(" ",SOURCE!$Z$2-LEN(SOURCE!K794)), "")&amp;
" | "&amp; SOURCE!L794&amp;      IF(SOURCE!$AB$2-LEN(SOURCE!L794) &gt;= 0, REPT(" ",SOURCE!$AB$2-LEN(SOURCE!L794)), "")&amp;
" | "&amp; SOURCE!M794&amp;      IF(SOURCE!$AC$2-LEN(SOURCE!M794) &gt;= 0, REPT(" ",SOURCE!$AC$2-LEN(SOURCE!M794)), "")&amp;
      "},"&amp;IF(SOURCE!O794&lt;&gt;"",""&amp;SOURCE!O794,"")
 )
)
)</f>
        <v>/*  770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95" spans="1:1">
      <c r="A795" s="133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IF(SOURCE!$R$2-LEN(SOURCE!C795) &gt;= 0, REPT(" ",SOURCE!$R$2-LEN(SOURCE!C795)), "")&amp;
      SOURCE!D795&amp;", "&amp; IF(SOURCE!$S$2-LEN(SOURCE!D795) &gt;= 0, REPT(" ",SOURCE!$S$2-LEN(SOURCE!D795)), "")&amp;
      SOURCE!E795&amp;", "&amp; IF(SOURCE!$T$2-LEN(SOURCE!E795) &gt;=0, REPT(" ",SOURCE!$T$2-LEN(SOURCE!E795)), "")&amp;
      SOURCE!F795&amp;", "&amp; IF(SOURCE!$U$2-LEN(SOURCE!F795) &gt;= 0, REPT(" ",SOURCE!$U$2-LEN(SOURCE!F795)+2), "")&amp;"("&amp;
      SUBSTITUTE(TEXT(SOURCE!G795,"??0"),"  ","")&amp;" &lt;&lt; TAM_MAX_BITS) |"&amp; IF(SOURCE!$V$2-3 &gt;= 0, REPT(" ",MAX(1,SOURCE!$V$2-5+4+1-1-LEN(  IF(ISTEXT(SOURCE!H795),SOURCE!H795,  SUBSTITUTE(SUBSTITUTE(TEXT(SOURCE!H795,"????0"),"  ","")," ",""))   ))), "")&amp;
       IF(ISTEXT(SOURCE!H795),SOURCE!H795, SUBSTITUTE(SUBSTITUTE(TEXT(SOURCE!H795,"????0"),"  ","")," ",""))   &amp;","&amp; IF(SOURCE!$W$2-3 &gt;= 0, REPT(" ",SOURCE!$W$2-3-5), "")&amp;
      SOURCE!I795&amp;
" | "&amp; IF(SOURCE!$X$2-LEN(SOURCE!I795) &gt;= 0, REPT(" ",SOURCE!$X$2-LEN(SOURCE!I795)), "")&amp;
      SOURCE!J795&amp;      IF(SOURCE!$Y$2-LEN(SOURCE!J795) &gt;= 0, REPT(" ",SOURCE!$Y$2-LEN(SOURCE!J795)), "")&amp;
" | "&amp; IF(SOURCE!$X$2-LEN(SOURCE!I795) &gt;= 0, REPT(" ",SOURCE!$X$2-LEN(SOURCE!I795)), "")&amp;
      SOURCE!K795&amp;      IF(SOURCE!$Y$2-LEN(SOURCE!K795) &gt;= 0, REPT(" ",SOURCE!$Z$2-LEN(SOURCE!K795)), "")&amp;
" | "&amp; SOURCE!L795&amp;      IF(SOURCE!$AB$2-LEN(SOURCE!L795) &gt;= 0, REPT(" ",SOURCE!$AB$2-LEN(SOURCE!L795)), "")&amp;
" | "&amp; SOURCE!M795&amp;      IF(SOURCE!$AC$2-LEN(SOURCE!M795) &gt;= 0, REPT(" ",SOURCE!$AC$2-LEN(SOURCE!M795)), "")&amp;
      "},"&amp;IF(SOURCE!O795&lt;&gt;"",""&amp;SOURCE!O795,"")
 )
)
)</f>
        <v>/*  771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96" spans="1:1">
      <c r="A796" s="133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IF(SOURCE!$R$2-LEN(SOURCE!C796) &gt;= 0, REPT(" ",SOURCE!$R$2-LEN(SOURCE!C796)), "")&amp;
      SOURCE!D796&amp;", "&amp; IF(SOURCE!$S$2-LEN(SOURCE!D796) &gt;= 0, REPT(" ",SOURCE!$S$2-LEN(SOURCE!D796)), "")&amp;
      SOURCE!E796&amp;", "&amp; IF(SOURCE!$T$2-LEN(SOURCE!E796) &gt;=0, REPT(" ",SOURCE!$T$2-LEN(SOURCE!E796)), "")&amp;
      SOURCE!F796&amp;", "&amp; IF(SOURCE!$U$2-LEN(SOURCE!F796) &gt;= 0, REPT(" ",SOURCE!$U$2-LEN(SOURCE!F796)+2), "")&amp;"("&amp;
      SUBSTITUTE(TEXT(SOURCE!G796,"??0"),"  ","")&amp;" &lt;&lt; TAM_MAX_BITS) |"&amp; IF(SOURCE!$V$2-3 &gt;= 0, REPT(" ",MAX(1,SOURCE!$V$2-5+4+1-1-LEN(  IF(ISTEXT(SOURCE!H796),SOURCE!H796,  SUBSTITUTE(SUBSTITUTE(TEXT(SOURCE!H796,"????0"),"  ","")," ",""))   ))), "")&amp;
       IF(ISTEXT(SOURCE!H796),SOURCE!H796, SUBSTITUTE(SUBSTITUTE(TEXT(SOURCE!H796,"????0"),"  ","")," ",""))   &amp;","&amp; IF(SOURCE!$W$2-3 &gt;= 0, REPT(" ",SOURCE!$W$2-3-5), "")&amp;
      SOURCE!I796&amp;
" | "&amp; IF(SOURCE!$X$2-LEN(SOURCE!I796) &gt;= 0, REPT(" ",SOURCE!$X$2-LEN(SOURCE!I796)), "")&amp;
      SOURCE!J796&amp;      IF(SOURCE!$Y$2-LEN(SOURCE!J796) &gt;= 0, REPT(" ",SOURCE!$Y$2-LEN(SOURCE!J796)), "")&amp;
" | "&amp; IF(SOURCE!$X$2-LEN(SOURCE!I796) &gt;= 0, REPT(" ",SOURCE!$X$2-LEN(SOURCE!I796)), "")&amp;
      SOURCE!K796&amp;      IF(SOURCE!$Y$2-LEN(SOURCE!K796) &gt;= 0, REPT(" ",SOURCE!$Z$2-LEN(SOURCE!K796)), "")&amp;
" | "&amp; SOURCE!L796&amp;      IF(SOURCE!$AB$2-LEN(SOURCE!L796) &gt;= 0, REPT(" ",SOURCE!$AB$2-LEN(SOURCE!L796)), "")&amp;
" | "&amp; SOURCE!M796&amp;      IF(SOURCE!$AC$2-LEN(SOURCE!M796) &gt;= 0, REPT(" ",SOURCE!$AC$2-LEN(SOURCE!M796)), "")&amp;
      "},"&amp;IF(SOURCE!O796&lt;&gt;"",""&amp;SOURCE!O796,"")
 )
)
)</f>
        <v>/*  772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97" spans="1:1">
      <c r="A797" s="133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IF(SOURCE!$R$2-LEN(SOURCE!C797) &gt;= 0, REPT(" ",SOURCE!$R$2-LEN(SOURCE!C797)), "")&amp;
      SOURCE!D797&amp;", "&amp; IF(SOURCE!$S$2-LEN(SOURCE!D797) &gt;= 0, REPT(" ",SOURCE!$S$2-LEN(SOURCE!D797)), "")&amp;
      SOURCE!E797&amp;", "&amp; IF(SOURCE!$T$2-LEN(SOURCE!E797) &gt;=0, REPT(" ",SOURCE!$T$2-LEN(SOURCE!E797)), "")&amp;
      SOURCE!F797&amp;", "&amp; IF(SOURCE!$U$2-LEN(SOURCE!F797) &gt;= 0, REPT(" ",SOURCE!$U$2-LEN(SOURCE!F797)+2), "")&amp;"("&amp;
      SUBSTITUTE(TEXT(SOURCE!G797,"??0"),"  ","")&amp;" &lt;&lt; TAM_MAX_BITS) |"&amp; IF(SOURCE!$V$2-3 &gt;= 0, REPT(" ",MAX(1,SOURCE!$V$2-5+4+1-1-LEN(  IF(ISTEXT(SOURCE!H797),SOURCE!H797,  SUBSTITUTE(SUBSTITUTE(TEXT(SOURCE!H797,"????0"),"  ","")," ",""))   ))), "")&amp;
       IF(ISTEXT(SOURCE!H797),SOURCE!H797, SUBSTITUTE(SUBSTITUTE(TEXT(SOURCE!H797,"????0"),"  ","")," ",""))   &amp;","&amp; IF(SOURCE!$W$2-3 &gt;= 0, REPT(" ",SOURCE!$W$2-3-5), "")&amp;
      SOURCE!I797&amp;
" | "&amp; IF(SOURCE!$X$2-LEN(SOURCE!I797) &gt;= 0, REPT(" ",SOURCE!$X$2-LEN(SOURCE!I797)), "")&amp;
      SOURCE!J797&amp;      IF(SOURCE!$Y$2-LEN(SOURCE!J797) &gt;= 0, REPT(" ",SOURCE!$Y$2-LEN(SOURCE!J797)), "")&amp;
" | "&amp; IF(SOURCE!$X$2-LEN(SOURCE!I797) &gt;= 0, REPT(" ",SOURCE!$X$2-LEN(SOURCE!I797)), "")&amp;
      SOURCE!K797&amp;      IF(SOURCE!$Y$2-LEN(SOURCE!K797) &gt;= 0, REPT(" ",SOURCE!$Z$2-LEN(SOURCE!K797)), "")&amp;
" | "&amp; SOURCE!L797&amp;      IF(SOURCE!$AB$2-LEN(SOURCE!L797) &gt;= 0, REPT(" ",SOURCE!$AB$2-LEN(SOURCE!L797)), "")&amp;
" | "&amp; SOURCE!M797&amp;      IF(SOURCE!$AC$2-LEN(SOURCE!M797) &gt;= 0, REPT(" ",SOURCE!$AC$2-LEN(SOURCE!M797)), "")&amp;
      "},"&amp;IF(SOURCE!O797&lt;&gt;"",""&amp;SOURCE!O797,"")
 )
)
)</f>
        <v>/*  773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98" spans="1:1">
      <c r="A798" s="133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IF(SOURCE!$R$2-LEN(SOURCE!C798) &gt;= 0, REPT(" ",SOURCE!$R$2-LEN(SOURCE!C798)), "")&amp;
      SOURCE!D798&amp;", "&amp; IF(SOURCE!$S$2-LEN(SOURCE!D798) &gt;= 0, REPT(" ",SOURCE!$S$2-LEN(SOURCE!D798)), "")&amp;
      SOURCE!E798&amp;", "&amp; IF(SOURCE!$T$2-LEN(SOURCE!E798) &gt;=0, REPT(" ",SOURCE!$T$2-LEN(SOURCE!E798)), "")&amp;
      SOURCE!F798&amp;", "&amp; IF(SOURCE!$U$2-LEN(SOURCE!F798) &gt;= 0, REPT(" ",SOURCE!$U$2-LEN(SOURCE!F798)+2), "")&amp;"("&amp;
      SUBSTITUTE(TEXT(SOURCE!G798,"??0"),"  ","")&amp;" &lt;&lt; TAM_MAX_BITS) |"&amp; IF(SOURCE!$V$2-3 &gt;= 0, REPT(" ",MAX(1,SOURCE!$V$2-5+4+1-1-LEN(  IF(ISTEXT(SOURCE!H798),SOURCE!H798,  SUBSTITUTE(SUBSTITUTE(TEXT(SOURCE!H798,"????0"),"  ","")," ",""))   ))), "")&amp;
       IF(ISTEXT(SOURCE!H798),SOURCE!H798, SUBSTITUTE(SUBSTITUTE(TEXT(SOURCE!H798,"????0"),"  ","")," ",""))   &amp;","&amp; IF(SOURCE!$W$2-3 &gt;= 0, REPT(" ",SOURCE!$W$2-3-5), "")&amp;
      SOURCE!I798&amp;
" | "&amp; IF(SOURCE!$X$2-LEN(SOURCE!I798) &gt;= 0, REPT(" ",SOURCE!$X$2-LEN(SOURCE!I798)), "")&amp;
      SOURCE!J798&amp;      IF(SOURCE!$Y$2-LEN(SOURCE!J798) &gt;= 0, REPT(" ",SOURCE!$Y$2-LEN(SOURCE!J798)), "")&amp;
" | "&amp; IF(SOURCE!$X$2-LEN(SOURCE!I798) &gt;= 0, REPT(" ",SOURCE!$X$2-LEN(SOURCE!I798)), "")&amp;
      SOURCE!K798&amp;      IF(SOURCE!$Y$2-LEN(SOURCE!K798) &gt;= 0, REPT(" ",SOURCE!$Z$2-LEN(SOURCE!K798)), "")&amp;
" | "&amp; SOURCE!L798&amp;      IF(SOURCE!$AB$2-LEN(SOURCE!L798) &gt;= 0, REPT(" ",SOURCE!$AB$2-LEN(SOURCE!L798)), "")&amp;
" | "&amp; SOURCE!M798&amp;      IF(SOURCE!$AC$2-LEN(SOURCE!M798) &gt;= 0, REPT(" ",SOURCE!$AC$2-LEN(SOURCE!M798)), "")&amp;
      "},"&amp;IF(SOURCE!O798&lt;&gt;"",""&amp;SOURCE!O798,"")
 )
)
)</f>
        <v>/*  774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99" spans="1:1">
      <c r="A799" s="133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IF(SOURCE!$R$2-LEN(SOURCE!C799) &gt;= 0, REPT(" ",SOURCE!$R$2-LEN(SOURCE!C799)), "")&amp;
      SOURCE!D799&amp;", "&amp; IF(SOURCE!$S$2-LEN(SOURCE!D799) &gt;= 0, REPT(" ",SOURCE!$S$2-LEN(SOURCE!D799)), "")&amp;
      SOURCE!E799&amp;", "&amp; IF(SOURCE!$T$2-LEN(SOURCE!E799) &gt;=0, REPT(" ",SOURCE!$T$2-LEN(SOURCE!E799)), "")&amp;
      SOURCE!F799&amp;", "&amp; IF(SOURCE!$U$2-LEN(SOURCE!F799) &gt;= 0, REPT(" ",SOURCE!$U$2-LEN(SOURCE!F799)+2), "")&amp;"("&amp;
      SUBSTITUTE(TEXT(SOURCE!G799,"??0"),"  ","")&amp;" &lt;&lt; TAM_MAX_BITS) |"&amp; IF(SOURCE!$V$2-3 &gt;= 0, REPT(" ",MAX(1,SOURCE!$V$2-5+4+1-1-LEN(  IF(ISTEXT(SOURCE!H799),SOURCE!H799,  SUBSTITUTE(SUBSTITUTE(TEXT(SOURCE!H799,"????0"),"  ","")," ",""))   ))), "")&amp;
       IF(ISTEXT(SOURCE!H799),SOURCE!H799, SUBSTITUTE(SUBSTITUTE(TEXT(SOURCE!H799,"????0"),"  ","")," ",""))   &amp;","&amp; IF(SOURCE!$W$2-3 &gt;= 0, REPT(" ",SOURCE!$W$2-3-5), "")&amp;
      SOURCE!I799&amp;
" | "&amp; IF(SOURCE!$X$2-LEN(SOURCE!I799) &gt;= 0, REPT(" ",SOURCE!$X$2-LEN(SOURCE!I799)), "")&amp;
      SOURCE!J799&amp;      IF(SOURCE!$Y$2-LEN(SOURCE!J799) &gt;= 0, REPT(" ",SOURCE!$Y$2-LEN(SOURCE!J799)), "")&amp;
" | "&amp; IF(SOURCE!$X$2-LEN(SOURCE!I799) &gt;= 0, REPT(" ",SOURCE!$X$2-LEN(SOURCE!I799)), "")&amp;
      SOURCE!K799&amp;      IF(SOURCE!$Y$2-LEN(SOURCE!K799) &gt;= 0, REPT(" ",SOURCE!$Z$2-LEN(SOURCE!K799)), "")&amp;
" | "&amp; SOURCE!L799&amp;      IF(SOURCE!$AB$2-LEN(SOURCE!L799) &gt;= 0, REPT(" ",SOURCE!$AB$2-LEN(SOURCE!L799)), "")&amp;
" | "&amp; SOURCE!M799&amp;      IF(SOURCE!$AC$2-LEN(SOURCE!M799) &gt;= 0, REPT(" ",SOURCE!$AC$2-LEN(SOURCE!M799)), "")&amp;
      "},"&amp;IF(SOURCE!O799&lt;&gt;"",""&amp;SOURCE!O799,"")
 )
)
)</f>
        <v>/*  775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00" spans="1:1">
      <c r="A800" s="133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IF(SOURCE!$R$2-LEN(SOURCE!C800) &gt;= 0, REPT(" ",SOURCE!$R$2-LEN(SOURCE!C800)), "")&amp;
      SOURCE!D800&amp;", "&amp; IF(SOURCE!$S$2-LEN(SOURCE!D800) &gt;= 0, REPT(" ",SOURCE!$S$2-LEN(SOURCE!D800)), "")&amp;
      SOURCE!E800&amp;", "&amp; IF(SOURCE!$T$2-LEN(SOURCE!E800) &gt;=0, REPT(" ",SOURCE!$T$2-LEN(SOURCE!E800)), "")&amp;
      SOURCE!F800&amp;", "&amp; IF(SOURCE!$U$2-LEN(SOURCE!F800) &gt;= 0, REPT(" ",SOURCE!$U$2-LEN(SOURCE!F800)+2), "")&amp;"("&amp;
      SUBSTITUTE(TEXT(SOURCE!G800,"??0"),"  ","")&amp;" &lt;&lt; TAM_MAX_BITS) |"&amp; IF(SOURCE!$V$2-3 &gt;= 0, REPT(" ",MAX(1,SOURCE!$V$2-5+4+1-1-LEN(  IF(ISTEXT(SOURCE!H800),SOURCE!H800,  SUBSTITUTE(SUBSTITUTE(TEXT(SOURCE!H800,"????0"),"  ","")," ",""))   ))), "")&amp;
       IF(ISTEXT(SOURCE!H800),SOURCE!H800, SUBSTITUTE(SUBSTITUTE(TEXT(SOURCE!H800,"????0"),"  ","")," ",""))   &amp;","&amp; IF(SOURCE!$W$2-3 &gt;= 0, REPT(" ",SOURCE!$W$2-3-5), "")&amp;
      SOURCE!I800&amp;
" | "&amp; IF(SOURCE!$X$2-LEN(SOURCE!I800) &gt;= 0, REPT(" ",SOURCE!$X$2-LEN(SOURCE!I800)), "")&amp;
      SOURCE!J800&amp;      IF(SOURCE!$Y$2-LEN(SOURCE!J800) &gt;= 0, REPT(" ",SOURCE!$Y$2-LEN(SOURCE!J800)), "")&amp;
" | "&amp; IF(SOURCE!$X$2-LEN(SOURCE!I800) &gt;= 0, REPT(" ",SOURCE!$X$2-LEN(SOURCE!I800)), "")&amp;
      SOURCE!K800&amp;      IF(SOURCE!$Y$2-LEN(SOURCE!K800) &gt;= 0, REPT(" ",SOURCE!$Z$2-LEN(SOURCE!K800)), "")&amp;
" | "&amp; SOURCE!L800&amp;      IF(SOURCE!$AB$2-LEN(SOURCE!L800) &gt;= 0, REPT(" ",SOURCE!$AB$2-LEN(SOURCE!L800)), "")&amp;
" | "&amp; SOURCE!M800&amp;      IF(SOURCE!$AC$2-LEN(SOURCE!M800) &gt;= 0, REPT(" ",SOURCE!$AC$2-LEN(SOURCE!M800)), "")&amp;
      "},"&amp;IF(SOURCE!O800&lt;&gt;"",""&amp;SOURCE!O800,"")
 )
)
)</f>
        <v>/*  776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01" spans="1:1">
      <c r="A801" s="133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IF(SOURCE!$R$2-LEN(SOURCE!C801) &gt;= 0, REPT(" ",SOURCE!$R$2-LEN(SOURCE!C801)), "")&amp;
      SOURCE!D801&amp;", "&amp; IF(SOURCE!$S$2-LEN(SOURCE!D801) &gt;= 0, REPT(" ",SOURCE!$S$2-LEN(SOURCE!D801)), "")&amp;
      SOURCE!E801&amp;", "&amp; IF(SOURCE!$T$2-LEN(SOURCE!E801) &gt;=0, REPT(" ",SOURCE!$T$2-LEN(SOURCE!E801)), "")&amp;
      SOURCE!F801&amp;", "&amp; IF(SOURCE!$U$2-LEN(SOURCE!F801) &gt;= 0, REPT(" ",SOURCE!$U$2-LEN(SOURCE!F801)+2), "")&amp;"("&amp;
      SUBSTITUTE(TEXT(SOURCE!G801,"??0"),"  ","")&amp;" &lt;&lt; TAM_MAX_BITS) |"&amp; IF(SOURCE!$V$2-3 &gt;= 0, REPT(" ",MAX(1,SOURCE!$V$2-5+4+1-1-LEN(  IF(ISTEXT(SOURCE!H801),SOURCE!H801,  SUBSTITUTE(SUBSTITUTE(TEXT(SOURCE!H801,"????0"),"  ","")," ",""))   ))), "")&amp;
       IF(ISTEXT(SOURCE!H801),SOURCE!H801, SUBSTITUTE(SUBSTITUTE(TEXT(SOURCE!H801,"????0"),"  ","")," ",""))   &amp;","&amp; IF(SOURCE!$W$2-3 &gt;= 0, REPT(" ",SOURCE!$W$2-3-5), "")&amp;
      SOURCE!I801&amp;
" | "&amp; IF(SOURCE!$X$2-LEN(SOURCE!I801) &gt;= 0, REPT(" ",SOURCE!$X$2-LEN(SOURCE!I801)), "")&amp;
      SOURCE!J801&amp;      IF(SOURCE!$Y$2-LEN(SOURCE!J801) &gt;= 0, REPT(" ",SOURCE!$Y$2-LEN(SOURCE!J801)), "")&amp;
" | "&amp; IF(SOURCE!$X$2-LEN(SOURCE!I801) &gt;= 0, REPT(" ",SOURCE!$X$2-LEN(SOURCE!I801)), "")&amp;
      SOURCE!K801&amp;      IF(SOURCE!$Y$2-LEN(SOURCE!K801) &gt;= 0, REPT(" ",SOURCE!$Z$2-LEN(SOURCE!K801)), "")&amp;
" | "&amp; SOURCE!L801&amp;      IF(SOURCE!$AB$2-LEN(SOURCE!L801) &gt;= 0, REPT(" ",SOURCE!$AB$2-LEN(SOURCE!L801)), "")&amp;
" | "&amp; SOURCE!M801&amp;      IF(SOURCE!$AC$2-LEN(SOURCE!M801) &gt;= 0, REPT(" ",SOURCE!$AC$2-LEN(SOURCE!M801)), "")&amp;
      "},"&amp;IF(SOURCE!O801&lt;&gt;"",""&amp;SOURCE!O801,"")
 )
)
)</f>
        <v>/*  777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02" spans="1:1">
      <c r="A802" s="133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IF(SOURCE!$R$2-LEN(SOURCE!C802) &gt;= 0, REPT(" ",SOURCE!$R$2-LEN(SOURCE!C802)), "")&amp;
      SOURCE!D802&amp;", "&amp; IF(SOURCE!$S$2-LEN(SOURCE!D802) &gt;= 0, REPT(" ",SOURCE!$S$2-LEN(SOURCE!D802)), "")&amp;
      SOURCE!E802&amp;", "&amp; IF(SOURCE!$T$2-LEN(SOURCE!E802) &gt;=0, REPT(" ",SOURCE!$T$2-LEN(SOURCE!E802)), "")&amp;
      SOURCE!F802&amp;", "&amp; IF(SOURCE!$U$2-LEN(SOURCE!F802) &gt;= 0, REPT(" ",SOURCE!$U$2-LEN(SOURCE!F802)+2), "")&amp;"("&amp;
      SUBSTITUTE(TEXT(SOURCE!G802,"??0"),"  ","")&amp;" &lt;&lt; TAM_MAX_BITS) |"&amp; IF(SOURCE!$V$2-3 &gt;= 0, REPT(" ",MAX(1,SOURCE!$V$2-5+4+1-1-LEN(  IF(ISTEXT(SOURCE!H802),SOURCE!H802,  SUBSTITUTE(SUBSTITUTE(TEXT(SOURCE!H802,"????0"),"  ","")," ",""))   ))), "")&amp;
       IF(ISTEXT(SOURCE!H802),SOURCE!H802, SUBSTITUTE(SUBSTITUTE(TEXT(SOURCE!H802,"????0"),"  ","")," ",""))   &amp;","&amp; IF(SOURCE!$W$2-3 &gt;= 0, REPT(" ",SOURCE!$W$2-3-5), "")&amp;
      SOURCE!I802&amp;
" | "&amp; IF(SOURCE!$X$2-LEN(SOURCE!I802) &gt;= 0, REPT(" ",SOURCE!$X$2-LEN(SOURCE!I802)), "")&amp;
      SOURCE!J802&amp;      IF(SOURCE!$Y$2-LEN(SOURCE!J802) &gt;= 0, REPT(" ",SOURCE!$Y$2-LEN(SOURCE!J802)), "")&amp;
" | "&amp; IF(SOURCE!$X$2-LEN(SOURCE!I802) &gt;= 0, REPT(" ",SOURCE!$X$2-LEN(SOURCE!I802)), "")&amp;
      SOURCE!K802&amp;      IF(SOURCE!$Y$2-LEN(SOURCE!K802) &gt;= 0, REPT(" ",SOURCE!$Z$2-LEN(SOURCE!K802)), "")&amp;
" | "&amp; SOURCE!L802&amp;      IF(SOURCE!$AB$2-LEN(SOURCE!L802) &gt;= 0, REPT(" ",SOURCE!$AB$2-LEN(SOURCE!L802)), "")&amp;
" | "&amp; SOURCE!M802&amp;      IF(SOURCE!$AC$2-LEN(SOURCE!M802) &gt;= 0, REPT(" ",SOURCE!$AC$2-LEN(SOURCE!M802)), "")&amp;
      "},"&amp;IF(SOURCE!O802&lt;&gt;"",""&amp;SOURCE!O802,"")
 )
)
)</f>
        <v>/*  778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03" spans="1:1">
      <c r="A803" s="133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IF(SOURCE!$R$2-LEN(SOURCE!C803) &gt;= 0, REPT(" ",SOURCE!$R$2-LEN(SOURCE!C803)), "")&amp;
      SOURCE!D803&amp;", "&amp; IF(SOURCE!$S$2-LEN(SOURCE!D803) &gt;= 0, REPT(" ",SOURCE!$S$2-LEN(SOURCE!D803)), "")&amp;
      SOURCE!E803&amp;", "&amp; IF(SOURCE!$T$2-LEN(SOURCE!E803) &gt;=0, REPT(" ",SOURCE!$T$2-LEN(SOURCE!E803)), "")&amp;
      SOURCE!F803&amp;", "&amp; IF(SOURCE!$U$2-LEN(SOURCE!F803) &gt;= 0, REPT(" ",SOURCE!$U$2-LEN(SOURCE!F803)+2), "")&amp;"("&amp;
      SUBSTITUTE(TEXT(SOURCE!G803,"??0"),"  ","")&amp;" &lt;&lt; TAM_MAX_BITS) |"&amp; IF(SOURCE!$V$2-3 &gt;= 0, REPT(" ",MAX(1,SOURCE!$V$2-5+4+1-1-LEN(  IF(ISTEXT(SOURCE!H803),SOURCE!H803,  SUBSTITUTE(SUBSTITUTE(TEXT(SOURCE!H803,"????0"),"  ","")," ",""))   ))), "")&amp;
       IF(ISTEXT(SOURCE!H803),SOURCE!H803, SUBSTITUTE(SUBSTITUTE(TEXT(SOURCE!H803,"????0"),"  ","")," ",""))   &amp;","&amp; IF(SOURCE!$W$2-3 &gt;= 0, REPT(" ",SOURCE!$W$2-3-5), "")&amp;
      SOURCE!I803&amp;
" | "&amp; IF(SOURCE!$X$2-LEN(SOURCE!I803) &gt;= 0, REPT(" ",SOURCE!$X$2-LEN(SOURCE!I803)), "")&amp;
      SOURCE!J803&amp;      IF(SOURCE!$Y$2-LEN(SOURCE!J803) &gt;= 0, REPT(" ",SOURCE!$Y$2-LEN(SOURCE!J803)), "")&amp;
" | "&amp; IF(SOURCE!$X$2-LEN(SOURCE!I803) &gt;= 0, REPT(" ",SOURCE!$X$2-LEN(SOURCE!I803)), "")&amp;
      SOURCE!K803&amp;      IF(SOURCE!$Y$2-LEN(SOURCE!K803) &gt;= 0, REPT(" ",SOURCE!$Z$2-LEN(SOURCE!K803)), "")&amp;
" | "&amp; SOURCE!L803&amp;      IF(SOURCE!$AB$2-LEN(SOURCE!L803) &gt;= 0, REPT(" ",SOURCE!$AB$2-LEN(SOURCE!L803)), "")&amp;
" | "&amp; SOURCE!M803&amp;      IF(SOURCE!$AC$2-LEN(SOURCE!M803) &gt;= 0, REPT(" ",SOURCE!$AC$2-LEN(SOURCE!M803)), "")&amp;
      "},"&amp;IF(SOURCE!O803&lt;&gt;"",""&amp;SOURCE!O803,"")
 )
)
)</f>
        <v>/*  779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04" spans="1:1">
      <c r="A804" s="133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IF(SOURCE!$R$2-LEN(SOURCE!C804) &gt;= 0, REPT(" ",SOURCE!$R$2-LEN(SOURCE!C804)), "")&amp;
      SOURCE!D804&amp;", "&amp; IF(SOURCE!$S$2-LEN(SOURCE!D804) &gt;= 0, REPT(" ",SOURCE!$S$2-LEN(SOURCE!D804)), "")&amp;
      SOURCE!E804&amp;", "&amp; IF(SOURCE!$T$2-LEN(SOURCE!E804) &gt;=0, REPT(" ",SOURCE!$T$2-LEN(SOURCE!E804)), "")&amp;
      SOURCE!F804&amp;", "&amp; IF(SOURCE!$U$2-LEN(SOURCE!F804) &gt;= 0, REPT(" ",SOURCE!$U$2-LEN(SOURCE!F804)+2), "")&amp;"("&amp;
      SUBSTITUTE(TEXT(SOURCE!G804,"??0"),"  ","")&amp;" &lt;&lt; TAM_MAX_BITS) |"&amp; IF(SOURCE!$V$2-3 &gt;= 0, REPT(" ",MAX(1,SOURCE!$V$2-5+4+1-1-LEN(  IF(ISTEXT(SOURCE!H804),SOURCE!H804,  SUBSTITUTE(SUBSTITUTE(TEXT(SOURCE!H804,"????0"),"  ","")," ",""))   ))), "")&amp;
       IF(ISTEXT(SOURCE!H804),SOURCE!H804, SUBSTITUTE(SUBSTITUTE(TEXT(SOURCE!H804,"????0"),"  ","")," ",""))   &amp;","&amp; IF(SOURCE!$W$2-3 &gt;= 0, REPT(" ",SOURCE!$W$2-3-5), "")&amp;
      SOURCE!I804&amp;
" | "&amp; IF(SOURCE!$X$2-LEN(SOURCE!I804) &gt;= 0, REPT(" ",SOURCE!$X$2-LEN(SOURCE!I804)), "")&amp;
      SOURCE!J804&amp;      IF(SOURCE!$Y$2-LEN(SOURCE!J804) &gt;= 0, REPT(" ",SOURCE!$Y$2-LEN(SOURCE!J804)), "")&amp;
" | "&amp; IF(SOURCE!$X$2-LEN(SOURCE!I804) &gt;= 0, REPT(" ",SOURCE!$X$2-LEN(SOURCE!I804)), "")&amp;
      SOURCE!K804&amp;      IF(SOURCE!$Y$2-LEN(SOURCE!K804) &gt;= 0, REPT(" ",SOURCE!$Z$2-LEN(SOURCE!K804)), "")&amp;
" | "&amp; SOURCE!L804&amp;      IF(SOURCE!$AB$2-LEN(SOURCE!L804) &gt;= 0, REPT(" ",SOURCE!$AB$2-LEN(SOURCE!L804)), "")&amp;
" | "&amp; SOURCE!M804&amp;      IF(SOURCE!$AC$2-LEN(SOURCE!M804) &gt;= 0, REPT(" ",SOURCE!$AC$2-LEN(SOURCE!M804)), "")&amp;
      "},"&amp;IF(SOURCE!O804&lt;&gt;"",""&amp;SOURCE!O804,"")
 )
)
)</f>
        <v>/*  780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05" spans="1:1">
      <c r="A805" s="133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IF(SOURCE!$R$2-LEN(SOURCE!C805) &gt;= 0, REPT(" ",SOURCE!$R$2-LEN(SOURCE!C805)), "")&amp;
      SOURCE!D805&amp;", "&amp; IF(SOURCE!$S$2-LEN(SOURCE!D805) &gt;= 0, REPT(" ",SOURCE!$S$2-LEN(SOURCE!D805)), "")&amp;
      SOURCE!E805&amp;", "&amp; IF(SOURCE!$T$2-LEN(SOURCE!E805) &gt;=0, REPT(" ",SOURCE!$T$2-LEN(SOURCE!E805)), "")&amp;
      SOURCE!F805&amp;", "&amp; IF(SOURCE!$U$2-LEN(SOURCE!F805) &gt;= 0, REPT(" ",SOURCE!$U$2-LEN(SOURCE!F805)+2), "")&amp;"("&amp;
      SUBSTITUTE(TEXT(SOURCE!G805,"??0"),"  ","")&amp;" &lt;&lt; TAM_MAX_BITS) |"&amp; IF(SOURCE!$V$2-3 &gt;= 0, REPT(" ",MAX(1,SOURCE!$V$2-5+4+1-1-LEN(  IF(ISTEXT(SOURCE!H805),SOURCE!H805,  SUBSTITUTE(SUBSTITUTE(TEXT(SOURCE!H805,"????0"),"  ","")," ",""))   ))), "")&amp;
       IF(ISTEXT(SOURCE!H805),SOURCE!H805, SUBSTITUTE(SUBSTITUTE(TEXT(SOURCE!H805,"????0"),"  ","")," ",""))   &amp;","&amp; IF(SOURCE!$W$2-3 &gt;= 0, REPT(" ",SOURCE!$W$2-3-5), "")&amp;
      SOURCE!I805&amp;
" | "&amp; IF(SOURCE!$X$2-LEN(SOURCE!I805) &gt;= 0, REPT(" ",SOURCE!$X$2-LEN(SOURCE!I805)), "")&amp;
      SOURCE!J805&amp;      IF(SOURCE!$Y$2-LEN(SOURCE!J805) &gt;= 0, REPT(" ",SOURCE!$Y$2-LEN(SOURCE!J805)), "")&amp;
" | "&amp; IF(SOURCE!$X$2-LEN(SOURCE!I805) &gt;= 0, REPT(" ",SOURCE!$X$2-LEN(SOURCE!I805)), "")&amp;
      SOURCE!K805&amp;      IF(SOURCE!$Y$2-LEN(SOURCE!K805) &gt;= 0, REPT(" ",SOURCE!$Z$2-LEN(SOURCE!K805)), "")&amp;
" | "&amp; SOURCE!L805&amp;      IF(SOURCE!$AB$2-LEN(SOURCE!L805) &gt;= 0, REPT(" ",SOURCE!$AB$2-LEN(SOURCE!L805)), "")&amp;
" | "&amp; SOURCE!M805&amp;      IF(SOURCE!$AC$2-LEN(SOURCE!M805) &gt;= 0, REPT(" ",SOURCE!$AC$2-LEN(SOURCE!M805)), "")&amp;
      "},"&amp;IF(SOURCE!O805&lt;&gt;"",""&amp;SOURCE!O805,"")
 )
)
)</f>
        <v>/*  781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06" spans="1:1">
      <c r="A806" s="133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IF(SOURCE!$R$2-LEN(SOURCE!C806) &gt;= 0, REPT(" ",SOURCE!$R$2-LEN(SOURCE!C806)), "")&amp;
      SOURCE!D806&amp;", "&amp; IF(SOURCE!$S$2-LEN(SOURCE!D806) &gt;= 0, REPT(" ",SOURCE!$S$2-LEN(SOURCE!D806)), "")&amp;
      SOURCE!E806&amp;", "&amp; IF(SOURCE!$T$2-LEN(SOURCE!E806) &gt;=0, REPT(" ",SOURCE!$T$2-LEN(SOURCE!E806)), "")&amp;
      SOURCE!F806&amp;", "&amp; IF(SOURCE!$U$2-LEN(SOURCE!F806) &gt;= 0, REPT(" ",SOURCE!$U$2-LEN(SOURCE!F806)+2), "")&amp;"("&amp;
      SUBSTITUTE(TEXT(SOURCE!G806,"??0"),"  ","")&amp;" &lt;&lt; TAM_MAX_BITS) |"&amp; IF(SOURCE!$V$2-3 &gt;= 0, REPT(" ",MAX(1,SOURCE!$V$2-5+4+1-1-LEN(  IF(ISTEXT(SOURCE!H806),SOURCE!H806,  SUBSTITUTE(SUBSTITUTE(TEXT(SOURCE!H806,"????0"),"  ","")," ",""))   ))), "")&amp;
       IF(ISTEXT(SOURCE!H806),SOURCE!H806, SUBSTITUTE(SUBSTITUTE(TEXT(SOURCE!H806,"????0"),"  ","")," ",""))   &amp;","&amp; IF(SOURCE!$W$2-3 &gt;= 0, REPT(" ",SOURCE!$W$2-3-5), "")&amp;
      SOURCE!I806&amp;
" | "&amp; IF(SOURCE!$X$2-LEN(SOURCE!I806) &gt;= 0, REPT(" ",SOURCE!$X$2-LEN(SOURCE!I806)), "")&amp;
      SOURCE!J806&amp;      IF(SOURCE!$Y$2-LEN(SOURCE!J806) &gt;= 0, REPT(" ",SOURCE!$Y$2-LEN(SOURCE!J806)), "")&amp;
" | "&amp; IF(SOURCE!$X$2-LEN(SOURCE!I806) &gt;= 0, REPT(" ",SOURCE!$X$2-LEN(SOURCE!I806)), "")&amp;
      SOURCE!K806&amp;      IF(SOURCE!$Y$2-LEN(SOURCE!K806) &gt;= 0, REPT(" ",SOURCE!$Z$2-LEN(SOURCE!K806)), "")&amp;
" | "&amp; SOURCE!L806&amp;      IF(SOURCE!$AB$2-LEN(SOURCE!L806) &gt;= 0, REPT(" ",SOURCE!$AB$2-LEN(SOURCE!L806)), "")&amp;
" | "&amp; SOURCE!M806&amp;      IF(SOURCE!$AC$2-LEN(SOURCE!M806) &gt;= 0, REPT(" ",SOURCE!$AC$2-LEN(SOURCE!M806)), "")&amp;
      "},"&amp;IF(SOURCE!O806&lt;&gt;"",""&amp;SOURCE!O806,"")
 )
)
)</f>
        <v>/*  782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07" spans="1:1">
      <c r="A807" s="133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IF(SOURCE!$R$2-LEN(SOURCE!C807) &gt;= 0, REPT(" ",SOURCE!$R$2-LEN(SOURCE!C807)), "")&amp;
      SOURCE!D807&amp;", "&amp; IF(SOURCE!$S$2-LEN(SOURCE!D807) &gt;= 0, REPT(" ",SOURCE!$S$2-LEN(SOURCE!D807)), "")&amp;
      SOURCE!E807&amp;", "&amp; IF(SOURCE!$T$2-LEN(SOURCE!E807) &gt;=0, REPT(" ",SOURCE!$T$2-LEN(SOURCE!E807)), "")&amp;
      SOURCE!F807&amp;", "&amp; IF(SOURCE!$U$2-LEN(SOURCE!F807) &gt;= 0, REPT(" ",SOURCE!$U$2-LEN(SOURCE!F807)+2), "")&amp;"("&amp;
      SUBSTITUTE(TEXT(SOURCE!G807,"??0"),"  ","")&amp;" &lt;&lt; TAM_MAX_BITS) |"&amp; IF(SOURCE!$V$2-3 &gt;= 0, REPT(" ",MAX(1,SOURCE!$V$2-5+4+1-1-LEN(  IF(ISTEXT(SOURCE!H807),SOURCE!H807,  SUBSTITUTE(SUBSTITUTE(TEXT(SOURCE!H807,"????0"),"  ","")," ",""))   ))), "")&amp;
       IF(ISTEXT(SOURCE!H807),SOURCE!H807, SUBSTITUTE(SUBSTITUTE(TEXT(SOURCE!H807,"????0"),"  ","")," ",""))   &amp;","&amp; IF(SOURCE!$W$2-3 &gt;= 0, REPT(" ",SOURCE!$W$2-3-5), "")&amp;
      SOURCE!I807&amp;
" | "&amp; IF(SOURCE!$X$2-LEN(SOURCE!I807) &gt;= 0, REPT(" ",SOURCE!$X$2-LEN(SOURCE!I807)), "")&amp;
      SOURCE!J807&amp;      IF(SOURCE!$Y$2-LEN(SOURCE!J807) &gt;= 0, REPT(" ",SOURCE!$Y$2-LEN(SOURCE!J807)), "")&amp;
" | "&amp; IF(SOURCE!$X$2-LEN(SOURCE!I807) &gt;= 0, REPT(" ",SOURCE!$X$2-LEN(SOURCE!I807)), "")&amp;
      SOURCE!K807&amp;      IF(SOURCE!$Y$2-LEN(SOURCE!K807) &gt;= 0, REPT(" ",SOURCE!$Z$2-LEN(SOURCE!K807)), "")&amp;
" | "&amp; SOURCE!L807&amp;      IF(SOURCE!$AB$2-LEN(SOURCE!L807) &gt;= 0, REPT(" ",SOURCE!$AB$2-LEN(SOURCE!L807)), "")&amp;
" | "&amp; SOURCE!M807&amp;      IF(SOURCE!$AC$2-LEN(SOURCE!M807) &gt;= 0, REPT(" ",SOURCE!$AC$2-LEN(SOURCE!M807)), "")&amp;
      "},"&amp;IF(SOURCE!O807&lt;&gt;"",""&amp;SOURCE!O807,"")
 )
)
)</f>
        <v>/*  783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08" spans="1:1">
      <c r="A808" s="133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IF(SOURCE!$R$2-LEN(SOURCE!C808) &gt;= 0, REPT(" ",SOURCE!$R$2-LEN(SOURCE!C808)), "")&amp;
      SOURCE!D808&amp;", "&amp; IF(SOURCE!$S$2-LEN(SOURCE!D808) &gt;= 0, REPT(" ",SOURCE!$S$2-LEN(SOURCE!D808)), "")&amp;
      SOURCE!E808&amp;", "&amp; IF(SOURCE!$T$2-LEN(SOURCE!E808) &gt;=0, REPT(" ",SOURCE!$T$2-LEN(SOURCE!E808)), "")&amp;
      SOURCE!F808&amp;", "&amp; IF(SOURCE!$U$2-LEN(SOURCE!F808) &gt;= 0, REPT(" ",SOURCE!$U$2-LEN(SOURCE!F808)+2), "")&amp;"("&amp;
      SUBSTITUTE(TEXT(SOURCE!G808,"??0"),"  ","")&amp;" &lt;&lt; TAM_MAX_BITS) |"&amp; IF(SOURCE!$V$2-3 &gt;= 0, REPT(" ",MAX(1,SOURCE!$V$2-5+4+1-1-LEN(  IF(ISTEXT(SOURCE!H808),SOURCE!H808,  SUBSTITUTE(SUBSTITUTE(TEXT(SOURCE!H808,"????0"),"  ","")," ",""))   ))), "")&amp;
       IF(ISTEXT(SOURCE!H808),SOURCE!H808, SUBSTITUTE(SUBSTITUTE(TEXT(SOURCE!H808,"????0"),"  ","")," ",""))   &amp;","&amp; IF(SOURCE!$W$2-3 &gt;= 0, REPT(" ",SOURCE!$W$2-3-5), "")&amp;
      SOURCE!I808&amp;
" | "&amp; IF(SOURCE!$X$2-LEN(SOURCE!I808) &gt;= 0, REPT(" ",SOURCE!$X$2-LEN(SOURCE!I808)), "")&amp;
      SOURCE!J808&amp;      IF(SOURCE!$Y$2-LEN(SOURCE!J808) &gt;= 0, REPT(" ",SOURCE!$Y$2-LEN(SOURCE!J808)), "")&amp;
" | "&amp; IF(SOURCE!$X$2-LEN(SOURCE!I808) &gt;= 0, REPT(" ",SOURCE!$X$2-LEN(SOURCE!I808)), "")&amp;
      SOURCE!K808&amp;      IF(SOURCE!$Y$2-LEN(SOURCE!K808) &gt;= 0, REPT(" ",SOURCE!$Z$2-LEN(SOURCE!K808)), "")&amp;
" | "&amp; SOURCE!L808&amp;      IF(SOURCE!$AB$2-LEN(SOURCE!L808) &gt;= 0, REPT(" ",SOURCE!$AB$2-LEN(SOURCE!L808)), "")&amp;
" | "&amp; SOURCE!M808&amp;      IF(SOURCE!$AC$2-LEN(SOURCE!M808) &gt;= 0, REPT(" ",SOURCE!$AC$2-LEN(SOURCE!M808)), "")&amp;
      "},"&amp;IF(SOURCE!O808&lt;&gt;"",""&amp;SOURCE!O808,"")
 )
)
)</f>
        <v>/*  784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09" spans="1:1">
      <c r="A809" s="133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IF(SOURCE!$R$2-LEN(SOURCE!C809) &gt;= 0, REPT(" ",SOURCE!$R$2-LEN(SOURCE!C809)), "")&amp;
      SOURCE!D809&amp;", "&amp; IF(SOURCE!$S$2-LEN(SOURCE!D809) &gt;= 0, REPT(" ",SOURCE!$S$2-LEN(SOURCE!D809)), "")&amp;
      SOURCE!E809&amp;", "&amp; IF(SOURCE!$T$2-LEN(SOURCE!E809) &gt;=0, REPT(" ",SOURCE!$T$2-LEN(SOURCE!E809)), "")&amp;
      SOURCE!F809&amp;", "&amp; IF(SOURCE!$U$2-LEN(SOURCE!F809) &gt;= 0, REPT(" ",SOURCE!$U$2-LEN(SOURCE!F809)+2), "")&amp;"("&amp;
      SUBSTITUTE(TEXT(SOURCE!G809,"??0"),"  ","")&amp;" &lt;&lt; TAM_MAX_BITS) |"&amp; IF(SOURCE!$V$2-3 &gt;= 0, REPT(" ",MAX(1,SOURCE!$V$2-5+4+1-1-LEN(  IF(ISTEXT(SOURCE!H809),SOURCE!H809,  SUBSTITUTE(SUBSTITUTE(TEXT(SOURCE!H809,"????0"),"  ","")," ",""))   ))), "")&amp;
       IF(ISTEXT(SOURCE!H809),SOURCE!H809, SUBSTITUTE(SUBSTITUTE(TEXT(SOURCE!H809,"????0"),"  ","")," ",""))   &amp;","&amp; IF(SOURCE!$W$2-3 &gt;= 0, REPT(" ",SOURCE!$W$2-3-5), "")&amp;
      SOURCE!I809&amp;
" | "&amp; IF(SOURCE!$X$2-LEN(SOURCE!I809) &gt;= 0, REPT(" ",SOURCE!$X$2-LEN(SOURCE!I809)), "")&amp;
      SOURCE!J809&amp;      IF(SOURCE!$Y$2-LEN(SOURCE!J809) &gt;= 0, REPT(" ",SOURCE!$Y$2-LEN(SOURCE!J809)), "")&amp;
" | "&amp; IF(SOURCE!$X$2-LEN(SOURCE!I809) &gt;= 0, REPT(" ",SOURCE!$X$2-LEN(SOURCE!I809)), "")&amp;
      SOURCE!K809&amp;      IF(SOURCE!$Y$2-LEN(SOURCE!K809) &gt;= 0, REPT(" ",SOURCE!$Z$2-LEN(SOURCE!K809)), "")&amp;
" | "&amp; SOURCE!L809&amp;      IF(SOURCE!$AB$2-LEN(SOURCE!L809) &gt;= 0, REPT(" ",SOURCE!$AB$2-LEN(SOURCE!L809)), "")&amp;
" | "&amp; SOURCE!M809&amp;      IF(SOURCE!$AC$2-LEN(SOURCE!M809) &gt;= 0, REPT(" ",SOURCE!$AC$2-LEN(SOURCE!M809)), "")&amp;
      "},"&amp;IF(SOURCE!O809&lt;&gt;"",""&amp;SOURCE!O809,"")
 )
)
)</f>
        <v>/*  785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10" spans="1:1">
      <c r="A810" s="133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IF(SOURCE!$R$2-LEN(SOURCE!C810) &gt;= 0, REPT(" ",SOURCE!$R$2-LEN(SOURCE!C810)), "")&amp;
      SOURCE!D810&amp;", "&amp; IF(SOURCE!$S$2-LEN(SOURCE!D810) &gt;= 0, REPT(" ",SOURCE!$S$2-LEN(SOURCE!D810)), "")&amp;
      SOURCE!E810&amp;", "&amp; IF(SOURCE!$T$2-LEN(SOURCE!E810) &gt;=0, REPT(" ",SOURCE!$T$2-LEN(SOURCE!E810)), "")&amp;
      SOURCE!F810&amp;", "&amp; IF(SOURCE!$U$2-LEN(SOURCE!F810) &gt;= 0, REPT(" ",SOURCE!$U$2-LEN(SOURCE!F810)+2), "")&amp;"("&amp;
      SUBSTITUTE(TEXT(SOURCE!G810,"??0"),"  ","")&amp;" &lt;&lt; TAM_MAX_BITS) |"&amp; IF(SOURCE!$V$2-3 &gt;= 0, REPT(" ",MAX(1,SOURCE!$V$2-5+4+1-1-LEN(  IF(ISTEXT(SOURCE!H810),SOURCE!H810,  SUBSTITUTE(SUBSTITUTE(TEXT(SOURCE!H810,"????0"),"  ","")," ",""))   ))), "")&amp;
       IF(ISTEXT(SOURCE!H810),SOURCE!H810, SUBSTITUTE(SUBSTITUTE(TEXT(SOURCE!H810,"????0"),"  ","")," ",""))   &amp;","&amp; IF(SOURCE!$W$2-3 &gt;= 0, REPT(" ",SOURCE!$W$2-3-5), "")&amp;
      SOURCE!I810&amp;
" | "&amp; IF(SOURCE!$X$2-LEN(SOURCE!I810) &gt;= 0, REPT(" ",SOURCE!$X$2-LEN(SOURCE!I810)), "")&amp;
      SOURCE!J810&amp;      IF(SOURCE!$Y$2-LEN(SOURCE!J810) &gt;= 0, REPT(" ",SOURCE!$Y$2-LEN(SOURCE!J810)), "")&amp;
" | "&amp; IF(SOURCE!$X$2-LEN(SOURCE!I810) &gt;= 0, REPT(" ",SOURCE!$X$2-LEN(SOURCE!I810)), "")&amp;
      SOURCE!K810&amp;      IF(SOURCE!$Y$2-LEN(SOURCE!K810) &gt;= 0, REPT(" ",SOURCE!$Z$2-LEN(SOURCE!K810)), "")&amp;
" | "&amp; SOURCE!L810&amp;      IF(SOURCE!$AB$2-LEN(SOURCE!L810) &gt;= 0, REPT(" ",SOURCE!$AB$2-LEN(SOURCE!L810)), "")&amp;
" | "&amp; SOURCE!M810&amp;      IF(SOURCE!$AC$2-LEN(SOURCE!M810) &gt;= 0, REPT(" ",SOURCE!$AC$2-LEN(SOURCE!M810)), "")&amp;
      "},"&amp;IF(SOURCE!O810&lt;&gt;"",""&amp;SOURCE!O810,"")
 )
)
)</f>
        <v>/*  786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11" spans="1:1">
      <c r="A811" s="133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IF(SOURCE!$R$2-LEN(SOURCE!C811) &gt;= 0, REPT(" ",SOURCE!$R$2-LEN(SOURCE!C811)), "")&amp;
      SOURCE!D811&amp;", "&amp; IF(SOURCE!$S$2-LEN(SOURCE!D811) &gt;= 0, REPT(" ",SOURCE!$S$2-LEN(SOURCE!D811)), "")&amp;
      SOURCE!E811&amp;", "&amp; IF(SOURCE!$T$2-LEN(SOURCE!E811) &gt;=0, REPT(" ",SOURCE!$T$2-LEN(SOURCE!E811)), "")&amp;
      SOURCE!F811&amp;", "&amp; IF(SOURCE!$U$2-LEN(SOURCE!F811) &gt;= 0, REPT(" ",SOURCE!$U$2-LEN(SOURCE!F811)+2), "")&amp;"("&amp;
      SUBSTITUTE(TEXT(SOURCE!G811,"??0"),"  ","")&amp;" &lt;&lt; TAM_MAX_BITS) |"&amp; IF(SOURCE!$V$2-3 &gt;= 0, REPT(" ",MAX(1,SOURCE!$V$2-5+4+1-1-LEN(  IF(ISTEXT(SOURCE!H811),SOURCE!H811,  SUBSTITUTE(SUBSTITUTE(TEXT(SOURCE!H811,"????0"),"  ","")," ",""))   ))), "")&amp;
       IF(ISTEXT(SOURCE!H811),SOURCE!H811, SUBSTITUTE(SUBSTITUTE(TEXT(SOURCE!H811,"????0"),"  ","")," ",""))   &amp;","&amp; IF(SOURCE!$W$2-3 &gt;= 0, REPT(" ",SOURCE!$W$2-3-5), "")&amp;
      SOURCE!I811&amp;
" | "&amp; IF(SOURCE!$X$2-LEN(SOURCE!I811) &gt;= 0, REPT(" ",SOURCE!$X$2-LEN(SOURCE!I811)), "")&amp;
      SOURCE!J811&amp;      IF(SOURCE!$Y$2-LEN(SOURCE!J811) &gt;= 0, REPT(" ",SOURCE!$Y$2-LEN(SOURCE!J811)), "")&amp;
" | "&amp; IF(SOURCE!$X$2-LEN(SOURCE!I811) &gt;= 0, REPT(" ",SOURCE!$X$2-LEN(SOURCE!I811)), "")&amp;
      SOURCE!K811&amp;      IF(SOURCE!$Y$2-LEN(SOURCE!K811) &gt;= 0, REPT(" ",SOURCE!$Z$2-LEN(SOURCE!K811)), "")&amp;
" | "&amp; SOURCE!L811&amp;      IF(SOURCE!$AB$2-LEN(SOURCE!L811) &gt;= 0, REPT(" ",SOURCE!$AB$2-LEN(SOURCE!L811)), "")&amp;
" | "&amp; SOURCE!M811&amp;      IF(SOURCE!$AC$2-LEN(SOURCE!M811) &gt;= 0, REPT(" ",SOURCE!$AC$2-LEN(SOURCE!M811)), "")&amp;
      "},"&amp;IF(SOURCE!O811&lt;&gt;"",""&amp;SOURCE!O811,"")
 )
)
)</f>
        <v>/*  787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12" spans="1:1">
      <c r="A812" s="133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IF(SOURCE!$R$2-LEN(SOURCE!C812) &gt;= 0, REPT(" ",SOURCE!$R$2-LEN(SOURCE!C812)), "")&amp;
      SOURCE!D812&amp;", "&amp; IF(SOURCE!$S$2-LEN(SOURCE!D812) &gt;= 0, REPT(" ",SOURCE!$S$2-LEN(SOURCE!D812)), "")&amp;
      SOURCE!E812&amp;", "&amp; IF(SOURCE!$T$2-LEN(SOURCE!E812) &gt;=0, REPT(" ",SOURCE!$T$2-LEN(SOURCE!E812)), "")&amp;
      SOURCE!F812&amp;", "&amp; IF(SOURCE!$U$2-LEN(SOURCE!F812) &gt;= 0, REPT(" ",SOURCE!$U$2-LEN(SOURCE!F812)+2), "")&amp;"("&amp;
      SUBSTITUTE(TEXT(SOURCE!G812,"??0"),"  ","")&amp;" &lt;&lt; TAM_MAX_BITS) |"&amp; IF(SOURCE!$V$2-3 &gt;= 0, REPT(" ",MAX(1,SOURCE!$V$2-5+4+1-1-LEN(  IF(ISTEXT(SOURCE!H812),SOURCE!H812,  SUBSTITUTE(SUBSTITUTE(TEXT(SOURCE!H812,"????0"),"  ","")," ",""))   ))), "")&amp;
       IF(ISTEXT(SOURCE!H812),SOURCE!H812, SUBSTITUTE(SUBSTITUTE(TEXT(SOURCE!H812,"????0"),"  ","")," ",""))   &amp;","&amp; IF(SOURCE!$W$2-3 &gt;= 0, REPT(" ",SOURCE!$W$2-3-5), "")&amp;
      SOURCE!I812&amp;
" | "&amp; IF(SOURCE!$X$2-LEN(SOURCE!I812) &gt;= 0, REPT(" ",SOURCE!$X$2-LEN(SOURCE!I812)), "")&amp;
      SOURCE!J812&amp;      IF(SOURCE!$Y$2-LEN(SOURCE!J812) &gt;= 0, REPT(" ",SOURCE!$Y$2-LEN(SOURCE!J812)), "")&amp;
" | "&amp; IF(SOURCE!$X$2-LEN(SOURCE!I812) &gt;= 0, REPT(" ",SOURCE!$X$2-LEN(SOURCE!I812)), "")&amp;
      SOURCE!K812&amp;      IF(SOURCE!$Y$2-LEN(SOURCE!K812) &gt;= 0, REPT(" ",SOURCE!$Z$2-LEN(SOURCE!K812)), "")&amp;
" | "&amp; SOURCE!L812&amp;      IF(SOURCE!$AB$2-LEN(SOURCE!L812) &gt;= 0, REPT(" ",SOURCE!$AB$2-LEN(SOURCE!L812)), "")&amp;
" | "&amp; SOURCE!M812&amp;      IF(SOURCE!$AC$2-LEN(SOURCE!M812) &gt;= 0, REPT(" ",SOURCE!$AC$2-LEN(SOURCE!M812)), "")&amp;
      "},"&amp;IF(SOURCE!O812&lt;&gt;"",""&amp;SOURCE!O812,"")
 )
)
)</f>
        <v>/*  788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13" spans="1:1">
      <c r="A813" s="133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IF(SOURCE!$R$2-LEN(SOURCE!C813) &gt;= 0, REPT(" ",SOURCE!$R$2-LEN(SOURCE!C813)), "")&amp;
      SOURCE!D813&amp;", "&amp; IF(SOURCE!$S$2-LEN(SOURCE!D813) &gt;= 0, REPT(" ",SOURCE!$S$2-LEN(SOURCE!D813)), "")&amp;
      SOURCE!E813&amp;", "&amp; IF(SOURCE!$T$2-LEN(SOURCE!E813) &gt;=0, REPT(" ",SOURCE!$T$2-LEN(SOURCE!E813)), "")&amp;
      SOURCE!F813&amp;", "&amp; IF(SOURCE!$U$2-LEN(SOURCE!F813) &gt;= 0, REPT(" ",SOURCE!$U$2-LEN(SOURCE!F813)+2), "")&amp;"("&amp;
      SUBSTITUTE(TEXT(SOURCE!G813,"??0"),"  ","")&amp;" &lt;&lt; TAM_MAX_BITS) |"&amp; IF(SOURCE!$V$2-3 &gt;= 0, REPT(" ",MAX(1,SOURCE!$V$2-5+4+1-1-LEN(  IF(ISTEXT(SOURCE!H813),SOURCE!H813,  SUBSTITUTE(SUBSTITUTE(TEXT(SOURCE!H813,"????0"),"  ","")," ",""))   ))), "")&amp;
       IF(ISTEXT(SOURCE!H813),SOURCE!H813, SUBSTITUTE(SUBSTITUTE(TEXT(SOURCE!H813,"????0"),"  ","")," ",""))   &amp;","&amp; IF(SOURCE!$W$2-3 &gt;= 0, REPT(" ",SOURCE!$W$2-3-5), "")&amp;
      SOURCE!I813&amp;
" | "&amp; IF(SOURCE!$X$2-LEN(SOURCE!I813) &gt;= 0, REPT(" ",SOURCE!$X$2-LEN(SOURCE!I813)), "")&amp;
      SOURCE!J813&amp;      IF(SOURCE!$Y$2-LEN(SOURCE!J813) &gt;= 0, REPT(" ",SOURCE!$Y$2-LEN(SOURCE!J813)), "")&amp;
" | "&amp; IF(SOURCE!$X$2-LEN(SOURCE!I813) &gt;= 0, REPT(" ",SOURCE!$X$2-LEN(SOURCE!I813)), "")&amp;
      SOURCE!K813&amp;      IF(SOURCE!$Y$2-LEN(SOURCE!K813) &gt;= 0, REPT(" ",SOURCE!$Z$2-LEN(SOURCE!K813)), "")&amp;
" | "&amp; SOURCE!L813&amp;      IF(SOURCE!$AB$2-LEN(SOURCE!L813) &gt;= 0, REPT(" ",SOURCE!$AB$2-LEN(SOURCE!L813)), "")&amp;
" | "&amp; SOURCE!M813&amp;      IF(SOURCE!$AC$2-LEN(SOURCE!M813) &gt;= 0, REPT(" ",SOURCE!$AC$2-LEN(SOURCE!M813)), "")&amp;
      "},"&amp;IF(SOURCE!O813&lt;&gt;"",""&amp;SOURCE!O813,"")
 )
)
)</f>
        <v>/*  789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14" spans="1:1">
      <c r="A814" s="133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IF(SOURCE!$R$2-LEN(SOURCE!C814) &gt;= 0, REPT(" ",SOURCE!$R$2-LEN(SOURCE!C814)), "")&amp;
      SOURCE!D814&amp;", "&amp; IF(SOURCE!$S$2-LEN(SOURCE!D814) &gt;= 0, REPT(" ",SOURCE!$S$2-LEN(SOURCE!D814)), "")&amp;
      SOURCE!E814&amp;", "&amp; IF(SOURCE!$T$2-LEN(SOURCE!E814) &gt;=0, REPT(" ",SOURCE!$T$2-LEN(SOURCE!E814)), "")&amp;
      SOURCE!F814&amp;", "&amp; IF(SOURCE!$U$2-LEN(SOURCE!F814) &gt;= 0, REPT(" ",SOURCE!$U$2-LEN(SOURCE!F814)+2), "")&amp;"("&amp;
      SUBSTITUTE(TEXT(SOURCE!G814,"??0"),"  ","")&amp;" &lt;&lt; TAM_MAX_BITS) |"&amp; IF(SOURCE!$V$2-3 &gt;= 0, REPT(" ",MAX(1,SOURCE!$V$2-5+4+1-1-LEN(  IF(ISTEXT(SOURCE!H814),SOURCE!H814,  SUBSTITUTE(SUBSTITUTE(TEXT(SOURCE!H814,"????0"),"  ","")," ",""))   ))), "")&amp;
       IF(ISTEXT(SOURCE!H814),SOURCE!H814, SUBSTITUTE(SUBSTITUTE(TEXT(SOURCE!H814,"????0"),"  ","")," ",""))   &amp;","&amp; IF(SOURCE!$W$2-3 &gt;= 0, REPT(" ",SOURCE!$W$2-3-5), "")&amp;
      SOURCE!I814&amp;
" | "&amp; IF(SOURCE!$X$2-LEN(SOURCE!I814) &gt;= 0, REPT(" ",SOURCE!$X$2-LEN(SOURCE!I814)), "")&amp;
      SOURCE!J814&amp;      IF(SOURCE!$Y$2-LEN(SOURCE!J814) &gt;= 0, REPT(" ",SOURCE!$Y$2-LEN(SOURCE!J814)), "")&amp;
" | "&amp; IF(SOURCE!$X$2-LEN(SOURCE!I814) &gt;= 0, REPT(" ",SOURCE!$X$2-LEN(SOURCE!I814)), "")&amp;
      SOURCE!K814&amp;      IF(SOURCE!$Y$2-LEN(SOURCE!K814) &gt;= 0, REPT(" ",SOURCE!$Z$2-LEN(SOURCE!K814)), "")&amp;
" | "&amp; SOURCE!L814&amp;      IF(SOURCE!$AB$2-LEN(SOURCE!L814) &gt;= 0, REPT(" ",SOURCE!$AB$2-LEN(SOURCE!L814)), "")&amp;
" | "&amp; SOURCE!M814&amp;      IF(SOURCE!$AC$2-LEN(SOURCE!M814) &gt;= 0, REPT(" ",SOURCE!$AC$2-LEN(SOURCE!M814)), "")&amp;
      "},"&amp;IF(SOURCE!O814&lt;&gt;"",""&amp;SOURCE!O814,"")
 )
)
)</f>
        <v>/*  790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15" spans="1:1">
      <c r="A815" s="133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IF(SOURCE!$R$2-LEN(SOURCE!C815) &gt;= 0, REPT(" ",SOURCE!$R$2-LEN(SOURCE!C815)), "")&amp;
      SOURCE!D815&amp;", "&amp; IF(SOURCE!$S$2-LEN(SOURCE!D815) &gt;= 0, REPT(" ",SOURCE!$S$2-LEN(SOURCE!D815)), "")&amp;
      SOURCE!E815&amp;", "&amp; IF(SOURCE!$T$2-LEN(SOURCE!E815) &gt;=0, REPT(" ",SOURCE!$T$2-LEN(SOURCE!E815)), "")&amp;
      SOURCE!F815&amp;", "&amp; IF(SOURCE!$U$2-LEN(SOURCE!F815) &gt;= 0, REPT(" ",SOURCE!$U$2-LEN(SOURCE!F815)+2), "")&amp;"("&amp;
      SUBSTITUTE(TEXT(SOURCE!G815,"??0"),"  ","")&amp;" &lt;&lt; TAM_MAX_BITS) |"&amp; IF(SOURCE!$V$2-3 &gt;= 0, REPT(" ",MAX(1,SOURCE!$V$2-5+4+1-1-LEN(  IF(ISTEXT(SOURCE!H815),SOURCE!H815,  SUBSTITUTE(SUBSTITUTE(TEXT(SOURCE!H815,"????0"),"  ","")," ",""))   ))), "")&amp;
       IF(ISTEXT(SOURCE!H815),SOURCE!H815, SUBSTITUTE(SUBSTITUTE(TEXT(SOURCE!H815,"????0"),"  ","")," ",""))   &amp;","&amp; IF(SOURCE!$W$2-3 &gt;= 0, REPT(" ",SOURCE!$W$2-3-5), "")&amp;
      SOURCE!I815&amp;
" | "&amp; IF(SOURCE!$X$2-LEN(SOURCE!I815) &gt;= 0, REPT(" ",SOURCE!$X$2-LEN(SOURCE!I815)), "")&amp;
      SOURCE!J815&amp;      IF(SOURCE!$Y$2-LEN(SOURCE!J815) &gt;= 0, REPT(" ",SOURCE!$Y$2-LEN(SOURCE!J815)), "")&amp;
" | "&amp; IF(SOURCE!$X$2-LEN(SOURCE!I815) &gt;= 0, REPT(" ",SOURCE!$X$2-LEN(SOURCE!I815)), "")&amp;
      SOURCE!K815&amp;      IF(SOURCE!$Y$2-LEN(SOURCE!K815) &gt;= 0, REPT(" ",SOURCE!$Z$2-LEN(SOURCE!K815)), "")&amp;
" | "&amp; SOURCE!L815&amp;      IF(SOURCE!$AB$2-LEN(SOURCE!L815) &gt;= 0, REPT(" ",SOURCE!$AB$2-LEN(SOURCE!L815)), "")&amp;
" | "&amp; SOURCE!M815&amp;      IF(SOURCE!$AC$2-LEN(SOURCE!M815) &gt;= 0, REPT(" ",SOURCE!$AC$2-LEN(SOURCE!M815)), "")&amp;
      "},"&amp;IF(SOURCE!O815&lt;&gt;"",""&amp;SOURCE!O815,"")
 )
)
)</f>
        <v>/*  791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16" spans="1:1">
      <c r="A816" s="133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IF(SOURCE!$R$2-LEN(SOURCE!C816) &gt;= 0, REPT(" ",SOURCE!$R$2-LEN(SOURCE!C816)), "")&amp;
      SOURCE!D816&amp;", "&amp; IF(SOURCE!$S$2-LEN(SOURCE!D816) &gt;= 0, REPT(" ",SOURCE!$S$2-LEN(SOURCE!D816)), "")&amp;
      SOURCE!E816&amp;", "&amp; IF(SOURCE!$T$2-LEN(SOURCE!E816) &gt;=0, REPT(" ",SOURCE!$T$2-LEN(SOURCE!E816)), "")&amp;
      SOURCE!F816&amp;", "&amp; IF(SOURCE!$U$2-LEN(SOURCE!F816) &gt;= 0, REPT(" ",SOURCE!$U$2-LEN(SOURCE!F816)+2), "")&amp;"("&amp;
      SUBSTITUTE(TEXT(SOURCE!G816,"??0"),"  ","")&amp;" &lt;&lt; TAM_MAX_BITS) |"&amp; IF(SOURCE!$V$2-3 &gt;= 0, REPT(" ",MAX(1,SOURCE!$V$2-5+4+1-1-LEN(  IF(ISTEXT(SOURCE!H816),SOURCE!H816,  SUBSTITUTE(SUBSTITUTE(TEXT(SOURCE!H816,"????0"),"  ","")," ",""))   ))), "")&amp;
       IF(ISTEXT(SOURCE!H816),SOURCE!H816, SUBSTITUTE(SUBSTITUTE(TEXT(SOURCE!H816,"????0"),"  ","")," ",""))   &amp;","&amp; IF(SOURCE!$W$2-3 &gt;= 0, REPT(" ",SOURCE!$W$2-3-5), "")&amp;
      SOURCE!I816&amp;
" | "&amp; IF(SOURCE!$X$2-LEN(SOURCE!I816) &gt;= 0, REPT(" ",SOURCE!$X$2-LEN(SOURCE!I816)), "")&amp;
      SOURCE!J816&amp;      IF(SOURCE!$Y$2-LEN(SOURCE!J816) &gt;= 0, REPT(" ",SOURCE!$Y$2-LEN(SOURCE!J816)), "")&amp;
" | "&amp; IF(SOURCE!$X$2-LEN(SOURCE!I816) &gt;= 0, REPT(" ",SOURCE!$X$2-LEN(SOURCE!I816)), "")&amp;
      SOURCE!K816&amp;      IF(SOURCE!$Y$2-LEN(SOURCE!K816) &gt;= 0, REPT(" ",SOURCE!$Z$2-LEN(SOURCE!K816)), "")&amp;
" | "&amp; SOURCE!L816&amp;      IF(SOURCE!$AB$2-LEN(SOURCE!L816) &gt;= 0, REPT(" ",SOURCE!$AB$2-LEN(SOURCE!L816)), "")&amp;
" | "&amp; SOURCE!M816&amp;      IF(SOURCE!$AC$2-LEN(SOURCE!M816) &gt;= 0, REPT(" ",SOURCE!$AC$2-LEN(SOURCE!M816)), "")&amp;
      "},"&amp;IF(SOURCE!O816&lt;&gt;"",""&amp;SOURCE!O816,"")
 )
)
)</f>
        <v>/*  792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17" spans="1:1">
      <c r="A817" s="133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IF(SOURCE!$R$2-LEN(SOURCE!C817) &gt;= 0, REPT(" ",SOURCE!$R$2-LEN(SOURCE!C817)), "")&amp;
      SOURCE!D817&amp;", "&amp; IF(SOURCE!$S$2-LEN(SOURCE!D817) &gt;= 0, REPT(" ",SOURCE!$S$2-LEN(SOURCE!D817)), "")&amp;
      SOURCE!E817&amp;", "&amp; IF(SOURCE!$T$2-LEN(SOURCE!E817) &gt;=0, REPT(" ",SOURCE!$T$2-LEN(SOURCE!E817)), "")&amp;
      SOURCE!F817&amp;", "&amp; IF(SOURCE!$U$2-LEN(SOURCE!F817) &gt;= 0, REPT(" ",SOURCE!$U$2-LEN(SOURCE!F817)+2), "")&amp;"("&amp;
      SUBSTITUTE(TEXT(SOURCE!G817,"??0"),"  ","")&amp;" &lt;&lt; TAM_MAX_BITS) |"&amp; IF(SOURCE!$V$2-3 &gt;= 0, REPT(" ",MAX(1,SOURCE!$V$2-5+4+1-1-LEN(  IF(ISTEXT(SOURCE!H817),SOURCE!H817,  SUBSTITUTE(SUBSTITUTE(TEXT(SOURCE!H817,"????0"),"  ","")," ",""))   ))), "")&amp;
       IF(ISTEXT(SOURCE!H817),SOURCE!H817, SUBSTITUTE(SUBSTITUTE(TEXT(SOURCE!H817,"????0"),"  ","")," ",""))   &amp;","&amp; IF(SOURCE!$W$2-3 &gt;= 0, REPT(" ",SOURCE!$W$2-3-5), "")&amp;
      SOURCE!I817&amp;
" | "&amp; IF(SOURCE!$X$2-LEN(SOURCE!I817) &gt;= 0, REPT(" ",SOURCE!$X$2-LEN(SOURCE!I817)), "")&amp;
      SOURCE!J817&amp;      IF(SOURCE!$Y$2-LEN(SOURCE!J817) &gt;= 0, REPT(" ",SOURCE!$Y$2-LEN(SOURCE!J817)), "")&amp;
" | "&amp; IF(SOURCE!$X$2-LEN(SOURCE!I817) &gt;= 0, REPT(" ",SOURCE!$X$2-LEN(SOURCE!I817)), "")&amp;
      SOURCE!K817&amp;      IF(SOURCE!$Y$2-LEN(SOURCE!K817) &gt;= 0, REPT(" ",SOURCE!$Z$2-LEN(SOURCE!K817)), "")&amp;
" | "&amp; SOURCE!L817&amp;      IF(SOURCE!$AB$2-LEN(SOURCE!L817) &gt;= 0, REPT(" ",SOURCE!$AB$2-LEN(SOURCE!L817)), "")&amp;
" | "&amp; SOURCE!M817&amp;      IF(SOURCE!$AC$2-LEN(SOURCE!M817) &gt;= 0, REPT(" ",SOURCE!$AC$2-LEN(SOURCE!M817)), "")&amp;
      "},"&amp;IF(SOURCE!O817&lt;&gt;"",""&amp;SOURCE!O817,"")
 )
)
)</f>
        <v>/*  793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18" spans="1:1">
      <c r="A818" s="133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IF(SOURCE!$R$2-LEN(SOURCE!C818) &gt;= 0, REPT(" ",SOURCE!$R$2-LEN(SOURCE!C818)), "")&amp;
      SOURCE!D818&amp;", "&amp; IF(SOURCE!$S$2-LEN(SOURCE!D818) &gt;= 0, REPT(" ",SOURCE!$S$2-LEN(SOURCE!D818)), "")&amp;
      SOURCE!E818&amp;", "&amp; IF(SOURCE!$T$2-LEN(SOURCE!E818) &gt;=0, REPT(" ",SOURCE!$T$2-LEN(SOURCE!E818)), "")&amp;
      SOURCE!F818&amp;", "&amp; IF(SOURCE!$U$2-LEN(SOURCE!F818) &gt;= 0, REPT(" ",SOURCE!$U$2-LEN(SOURCE!F818)+2), "")&amp;"("&amp;
      SUBSTITUTE(TEXT(SOURCE!G818,"??0"),"  ","")&amp;" &lt;&lt; TAM_MAX_BITS) |"&amp; IF(SOURCE!$V$2-3 &gt;= 0, REPT(" ",MAX(1,SOURCE!$V$2-5+4+1-1-LEN(  IF(ISTEXT(SOURCE!H818),SOURCE!H818,  SUBSTITUTE(SUBSTITUTE(TEXT(SOURCE!H818,"????0"),"  ","")," ",""))   ))), "")&amp;
       IF(ISTEXT(SOURCE!H818),SOURCE!H818, SUBSTITUTE(SUBSTITUTE(TEXT(SOURCE!H818,"????0"),"  ","")," ",""))   &amp;","&amp; IF(SOURCE!$W$2-3 &gt;= 0, REPT(" ",SOURCE!$W$2-3-5), "")&amp;
      SOURCE!I818&amp;
" | "&amp; IF(SOURCE!$X$2-LEN(SOURCE!I818) &gt;= 0, REPT(" ",SOURCE!$X$2-LEN(SOURCE!I818)), "")&amp;
      SOURCE!J818&amp;      IF(SOURCE!$Y$2-LEN(SOURCE!J818) &gt;= 0, REPT(" ",SOURCE!$Y$2-LEN(SOURCE!J818)), "")&amp;
" | "&amp; IF(SOURCE!$X$2-LEN(SOURCE!I818) &gt;= 0, REPT(" ",SOURCE!$X$2-LEN(SOURCE!I818)), "")&amp;
      SOURCE!K818&amp;      IF(SOURCE!$Y$2-LEN(SOURCE!K818) &gt;= 0, REPT(" ",SOURCE!$Z$2-LEN(SOURCE!K818)), "")&amp;
" | "&amp; SOURCE!L818&amp;      IF(SOURCE!$AB$2-LEN(SOURCE!L818) &gt;= 0, REPT(" ",SOURCE!$AB$2-LEN(SOURCE!L818)), "")&amp;
" | "&amp; SOURCE!M818&amp;      IF(SOURCE!$AC$2-LEN(SOURCE!M818) &gt;= 0, REPT(" ",SOURCE!$AC$2-LEN(SOURCE!M818)), "")&amp;
      "},"&amp;IF(SOURCE!O818&lt;&gt;"",""&amp;SOURCE!O818,"")
 )
)
)</f>
        <v>/*  794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19" spans="1:1">
      <c r="A819" s="133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IF(SOURCE!$R$2-LEN(SOURCE!C819) &gt;= 0, REPT(" ",SOURCE!$R$2-LEN(SOURCE!C819)), "")&amp;
      SOURCE!D819&amp;", "&amp; IF(SOURCE!$S$2-LEN(SOURCE!D819) &gt;= 0, REPT(" ",SOURCE!$S$2-LEN(SOURCE!D819)), "")&amp;
      SOURCE!E819&amp;", "&amp; IF(SOURCE!$T$2-LEN(SOURCE!E819) &gt;=0, REPT(" ",SOURCE!$T$2-LEN(SOURCE!E819)), "")&amp;
      SOURCE!F819&amp;", "&amp; IF(SOURCE!$U$2-LEN(SOURCE!F819) &gt;= 0, REPT(" ",SOURCE!$U$2-LEN(SOURCE!F819)+2), "")&amp;"("&amp;
      SUBSTITUTE(TEXT(SOURCE!G819,"??0"),"  ","")&amp;" &lt;&lt; TAM_MAX_BITS) |"&amp; IF(SOURCE!$V$2-3 &gt;= 0, REPT(" ",MAX(1,SOURCE!$V$2-5+4+1-1-LEN(  IF(ISTEXT(SOURCE!H819),SOURCE!H819,  SUBSTITUTE(SUBSTITUTE(TEXT(SOURCE!H819,"????0"),"  ","")," ",""))   ))), "")&amp;
       IF(ISTEXT(SOURCE!H819),SOURCE!H819, SUBSTITUTE(SUBSTITUTE(TEXT(SOURCE!H819,"????0"),"  ","")," ",""))   &amp;","&amp; IF(SOURCE!$W$2-3 &gt;= 0, REPT(" ",SOURCE!$W$2-3-5), "")&amp;
      SOURCE!I819&amp;
" | "&amp; IF(SOURCE!$X$2-LEN(SOURCE!I819) &gt;= 0, REPT(" ",SOURCE!$X$2-LEN(SOURCE!I819)), "")&amp;
      SOURCE!J819&amp;      IF(SOURCE!$Y$2-LEN(SOURCE!J819) &gt;= 0, REPT(" ",SOURCE!$Y$2-LEN(SOURCE!J819)), "")&amp;
" | "&amp; IF(SOURCE!$X$2-LEN(SOURCE!I819) &gt;= 0, REPT(" ",SOURCE!$X$2-LEN(SOURCE!I819)), "")&amp;
      SOURCE!K819&amp;      IF(SOURCE!$Y$2-LEN(SOURCE!K819) &gt;= 0, REPT(" ",SOURCE!$Z$2-LEN(SOURCE!K819)), "")&amp;
" | "&amp; SOURCE!L819&amp;      IF(SOURCE!$AB$2-LEN(SOURCE!L819) &gt;= 0, REPT(" ",SOURCE!$AB$2-LEN(SOURCE!L819)), "")&amp;
" | "&amp; SOURCE!M819&amp;      IF(SOURCE!$AC$2-LEN(SOURCE!M819) &gt;= 0, REPT(" ",SOURCE!$AC$2-LEN(SOURCE!M819)), "")&amp;
      "},"&amp;IF(SOURCE!O819&lt;&gt;"",""&amp;SOURCE!O819,"")
 )
)
)</f>
        <v>/*  795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20" spans="1:1">
      <c r="A820" s="133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IF(SOURCE!$R$2-LEN(SOURCE!C820) &gt;= 0, REPT(" ",SOURCE!$R$2-LEN(SOURCE!C820)), "")&amp;
      SOURCE!D820&amp;", "&amp; IF(SOURCE!$S$2-LEN(SOURCE!D820) &gt;= 0, REPT(" ",SOURCE!$S$2-LEN(SOURCE!D820)), "")&amp;
      SOURCE!E820&amp;", "&amp; IF(SOURCE!$T$2-LEN(SOURCE!E820) &gt;=0, REPT(" ",SOURCE!$T$2-LEN(SOURCE!E820)), "")&amp;
      SOURCE!F820&amp;", "&amp; IF(SOURCE!$U$2-LEN(SOURCE!F820) &gt;= 0, REPT(" ",SOURCE!$U$2-LEN(SOURCE!F820)+2), "")&amp;"("&amp;
      SUBSTITUTE(TEXT(SOURCE!G820,"??0"),"  ","")&amp;" &lt;&lt; TAM_MAX_BITS) |"&amp; IF(SOURCE!$V$2-3 &gt;= 0, REPT(" ",MAX(1,SOURCE!$V$2-5+4+1-1-LEN(  IF(ISTEXT(SOURCE!H820),SOURCE!H820,  SUBSTITUTE(SUBSTITUTE(TEXT(SOURCE!H820,"????0"),"  ","")," ",""))   ))), "")&amp;
       IF(ISTEXT(SOURCE!H820),SOURCE!H820, SUBSTITUTE(SUBSTITUTE(TEXT(SOURCE!H820,"????0"),"  ","")," ",""))   &amp;","&amp; IF(SOURCE!$W$2-3 &gt;= 0, REPT(" ",SOURCE!$W$2-3-5), "")&amp;
      SOURCE!I820&amp;
" | "&amp; IF(SOURCE!$X$2-LEN(SOURCE!I820) &gt;= 0, REPT(" ",SOURCE!$X$2-LEN(SOURCE!I820)), "")&amp;
      SOURCE!J820&amp;      IF(SOURCE!$Y$2-LEN(SOURCE!J820) &gt;= 0, REPT(" ",SOURCE!$Y$2-LEN(SOURCE!J820)), "")&amp;
" | "&amp; IF(SOURCE!$X$2-LEN(SOURCE!I820) &gt;= 0, REPT(" ",SOURCE!$X$2-LEN(SOURCE!I820)), "")&amp;
      SOURCE!K820&amp;      IF(SOURCE!$Y$2-LEN(SOURCE!K820) &gt;= 0, REPT(" ",SOURCE!$Z$2-LEN(SOURCE!K820)), "")&amp;
" | "&amp; SOURCE!L820&amp;      IF(SOURCE!$AB$2-LEN(SOURCE!L820) &gt;= 0, REPT(" ",SOURCE!$AB$2-LEN(SOURCE!L820)), "")&amp;
" | "&amp; SOURCE!M820&amp;      IF(SOURCE!$AC$2-LEN(SOURCE!M820) &gt;= 0, REPT(" ",SOURCE!$AC$2-LEN(SOURCE!M820)), "")&amp;
      "},"&amp;IF(SOURCE!O820&lt;&gt;"",""&amp;SOURCE!O820,"")
 )
)
)</f>
        <v>/*  796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21" spans="1:1">
      <c r="A821" s="133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IF(SOURCE!$R$2-LEN(SOURCE!C821) &gt;= 0, REPT(" ",SOURCE!$R$2-LEN(SOURCE!C821)), "")&amp;
      SOURCE!D821&amp;", "&amp; IF(SOURCE!$S$2-LEN(SOURCE!D821) &gt;= 0, REPT(" ",SOURCE!$S$2-LEN(SOURCE!D821)), "")&amp;
      SOURCE!E821&amp;", "&amp; IF(SOURCE!$T$2-LEN(SOURCE!E821) &gt;=0, REPT(" ",SOURCE!$T$2-LEN(SOURCE!E821)), "")&amp;
      SOURCE!F821&amp;", "&amp; IF(SOURCE!$U$2-LEN(SOURCE!F821) &gt;= 0, REPT(" ",SOURCE!$U$2-LEN(SOURCE!F821)+2), "")&amp;"("&amp;
      SUBSTITUTE(TEXT(SOURCE!G821,"??0"),"  ","")&amp;" &lt;&lt; TAM_MAX_BITS) |"&amp; IF(SOURCE!$V$2-3 &gt;= 0, REPT(" ",MAX(1,SOURCE!$V$2-5+4+1-1-LEN(  IF(ISTEXT(SOURCE!H821),SOURCE!H821,  SUBSTITUTE(SUBSTITUTE(TEXT(SOURCE!H821,"????0"),"  ","")," ",""))   ))), "")&amp;
       IF(ISTEXT(SOURCE!H821),SOURCE!H821, SUBSTITUTE(SUBSTITUTE(TEXT(SOURCE!H821,"????0"),"  ","")," ",""))   &amp;","&amp; IF(SOURCE!$W$2-3 &gt;= 0, REPT(" ",SOURCE!$W$2-3-5), "")&amp;
      SOURCE!I821&amp;
" | "&amp; IF(SOURCE!$X$2-LEN(SOURCE!I821) &gt;= 0, REPT(" ",SOURCE!$X$2-LEN(SOURCE!I821)), "")&amp;
      SOURCE!J821&amp;      IF(SOURCE!$Y$2-LEN(SOURCE!J821) &gt;= 0, REPT(" ",SOURCE!$Y$2-LEN(SOURCE!J821)), "")&amp;
" | "&amp; IF(SOURCE!$X$2-LEN(SOURCE!I821) &gt;= 0, REPT(" ",SOURCE!$X$2-LEN(SOURCE!I821)), "")&amp;
      SOURCE!K821&amp;      IF(SOURCE!$Y$2-LEN(SOURCE!K821) &gt;= 0, REPT(" ",SOURCE!$Z$2-LEN(SOURCE!K821)), "")&amp;
" | "&amp; SOURCE!L821&amp;      IF(SOURCE!$AB$2-LEN(SOURCE!L821) &gt;= 0, REPT(" ",SOURCE!$AB$2-LEN(SOURCE!L821)), "")&amp;
" | "&amp; SOURCE!M821&amp;      IF(SOURCE!$AC$2-LEN(SOURCE!M821) &gt;= 0, REPT(" ",SOURCE!$AC$2-LEN(SOURCE!M821)), "")&amp;
      "},"&amp;IF(SOURCE!O821&lt;&gt;"",""&amp;SOURCE!O821,"")
 )
)
)</f>
        <v>/*  797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22" spans="1:1">
      <c r="A822" s="133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IF(SOURCE!$R$2-LEN(SOURCE!C822) &gt;= 0, REPT(" ",SOURCE!$R$2-LEN(SOURCE!C822)), "")&amp;
      SOURCE!D822&amp;", "&amp; IF(SOURCE!$S$2-LEN(SOURCE!D822) &gt;= 0, REPT(" ",SOURCE!$S$2-LEN(SOURCE!D822)), "")&amp;
      SOURCE!E822&amp;", "&amp; IF(SOURCE!$T$2-LEN(SOURCE!E822) &gt;=0, REPT(" ",SOURCE!$T$2-LEN(SOURCE!E822)), "")&amp;
      SOURCE!F822&amp;", "&amp; IF(SOURCE!$U$2-LEN(SOURCE!F822) &gt;= 0, REPT(" ",SOURCE!$U$2-LEN(SOURCE!F822)+2), "")&amp;"("&amp;
      SUBSTITUTE(TEXT(SOURCE!G822,"??0"),"  ","")&amp;" &lt;&lt; TAM_MAX_BITS) |"&amp; IF(SOURCE!$V$2-3 &gt;= 0, REPT(" ",MAX(1,SOURCE!$V$2-5+4+1-1-LEN(  IF(ISTEXT(SOURCE!H822),SOURCE!H822,  SUBSTITUTE(SUBSTITUTE(TEXT(SOURCE!H822,"????0"),"  ","")," ",""))   ))), "")&amp;
       IF(ISTEXT(SOURCE!H822),SOURCE!H822, SUBSTITUTE(SUBSTITUTE(TEXT(SOURCE!H822,"????0"),"  ","")," ",""))   &amp;","&amp; IF(SOURCE!$W$2-3 &gt;= 0, REPT(" ",SOURCE!$W$2-3-5), "")&amp;
      SOURCE!I822&amp;
" | "&amp; IF(SOURCE!$X$2-LEN(SOURCE!I822) &gt;= 0, REPT(" ",SOURCE!$X$2-LEN(SOURCE!I822)), "")&amp;
      SOURCE!J822&amp;      IF(SOURCE!$Y$2-LEN(SOURCE!J822) &gt;= 0, REPT(" ",SOURCE!$Y$2-LEN(SOURCE!J822)), "")&amp;
" | "&amp; IF(SOURCE!$X$2-LEN(SOURCE!I822) &gt;= 0, REPT(" ",SOURCE!$X$2-LEN(SOURCE!I822)), "")&amp;
      SOURCE!K822&amp;      IF(SOURCE!$Y$2-LEN(SOURCE!K822) &gt;= 0, REPT(" ",SOURCE!$Z$2-LEN(SOURCE!K822)), "")&amp;
" | "&amp; SOURCE!L822&amp;      IF(SOURCE!$AB$2-LEN(SOURCE!L822) &gt;= 0, REPT(" ",SOURCE!$AB$2-LEN(SOURCE!L822)), "")&amp;
" | "&amp; SOURCE!M822&amp;      IF(SOURCE!$AC$2-LEN(SOURCE!M822) &gt;= 0, REPT(" ",SOURCE!$AC$2-LEN(SOURCE!M822)), "")&amp;
      "},"&amp;IF(SOURCE!O822&lt;&gt;"",""&amp;SOURCE!O822,"")
 )
)
)</f>
        <v>/*  798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23" spans="1:1">
      <c r="A823" s="133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IF(SOURCE!$R$2-LEN(SOURCE!C823) &gt;= 0, REPT(" ",SOURCE!$R$2-LEN(SOURCE!C823)), "")&amp;
      SOURCE!D823&amp;", "&amp; IF(SOURCE!$S$2-LEN(SOURCE!D823) &gt;= 0, REPT(" ",SOURCE!$S$2-LEN(SOURCE!D823)), "")&amp;
      SOURCE!E823&amp;", "&amp; IF(SOURCE!$T$2-LEN(SOURCE!E823) &gt;=0, REPT(" ",SOURCE!$T$2-LEN(SOURCE!E823)), "")&amp;
      SOURCE!F823&amp;", "&amp; IF(SOURCE!$U$2-LEN(SOURCE!F823) &gt;= 0, REPT(" ",SOURCE!$U$2-LEN(SOURCE!F823)+2), "")&amp;"("&amp;
      SUBSTITUTE(TEXT(SOURCE!G823,"??0"),"  ","")&amp;" &lt;&lt; TAM_MAX_BITS) |"&amp; IF(SOURCE!$V$2-3 &gt;= 0, REPT(" ",MAX(1,SOURCE!$V$2-5+4+1-1-LEN(  IF(ISTEXT(SOURCE!H823),SOURCE!H823,  SUBSTITUTE(SUBSTITUTE(TEXT(SOURCE!H823,"????0"),"  ","")," ",""))   ))), "")&amp;
       IF(ISTEXT(SOURCE!H823),SOURCE!H823, SUBSTITUTE(SUBSTITUTE(TEXT(SOURCE!H823,"????0"),"  ","")," ",""))   &amp;","&amp; IF(SOURCE!$W$2-3 &gt;= 0, REPT(" ",SOURCE!$W$2-3-5), "")&amp;
      SOURCE!I823&amp;
" | "&amp; IF(SOURCE!$X$2-LEN(SOURCE!I823) &gt;= 0, REPT(" ",SOURCE!$X$2-LEN(SOURCE!I823)), "")&amp;
      SOURCE!J823&amp;      IF(SOURCE!$Y$2-LEN(SOURCE!J823) &gt;= 0, REPT(" ",SOURCE!$Y$2-LEN(SOURCE!J823)), "")&amp;
" | "&amp; IF(SOURCE!$X$2-LEN(SOURCE!I823) &gt;= 0, REPT(" ",SOURCE!$X$2-LEN(SOURCE!I823)), "")&amp;
      SOURCE!K823&amp;      IF(SOURCE!$Y$2-LEN(SOURCE!K823) &gt;= 0, REPT(" ",SOURCE!$Z$2-LEN(SOURCE!K823)), "")&amp;
" | "&amp; SOURCE!L823&amp;      IF(SOURCE!$AB$2-LEN(SOURCE!L823) &gt;= 0, REPT(" ",SOURCE!$AB$2-LEN(SOURCE!L823)), "")&amp;
" | "&amp; SOURCE!M823&amp;      IF(SOURCE!$AC$2-LEN(SOURCE!M823) &gt;= 0, REPT(" ",SOURCE!$AC$2-LEN(SOURCE!M823)), "")&amp;
      "},"&amp;IF(SOURCE!O823&lt;&gt;"",""&amp;SOURCE!O823,"")
 )
)
)</f>
        <v>/*  799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24" spans="1:1">
      <c r="A824" s="133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IF(SOURCE!$R$2-LEN(SOURCE!C824) &gt;= 0, REPT(" ",SOURCE!$R$2-LEN(SOURCE!C824)), "")&amp;
      SOURCE!D824&amp;", "&amp; IF(SOURCE!$S$2-LEN(SOURCE!D824) &gt;= 0, REPT(" ",SOURCE!$S$2-LEN(SOURCE!D824)), "")&amp;
      SOURCE!E824&amp;", "&amp; IF(SOURCE!$T$2-LEN(SOURCE!E824) &gt;=0, REPT(" ",SOURCE!$T$2-LEN(SOURCE!E824)), "")&amp;
      SOURCE!F824&amp;", "&amp; IF(SOURCE!$U$2-LEN(SOURCE!F824) &gt;= 0, REPT(" ",SOURCE!$U$2-LEN(SOURCE!F824)+2), "")&amp;"("&amp;
      SUBSTITUTE(TEXT(SOURCE!G824,"??0"),"  ","")&amp;" &lt;&lt; TAM_MAX_BITS) |"&amp; IF(SOURCE!$V$2-3 &gt;= 0, REPT(" ",MAX(1,SOURCE!$V$2-5+4+1-1-LEN(  IF(ISTEXT(SOURCE!H824),SOURCE!H824,  SUBSTITUTE(SUBSTITUTE(TEXT(SOURCE!H824,"????0"),"  ","")," ",""))   ))), "")&amp;
       IF(ISTEXT(SOURCE!H824),SOURCE!H824, SUBSTITUTE(SUBSTITUTE(TEXT(SOURCE!H824,"????0"),"  ","")," ",""))   &amp;","&amp; IF(SOURCE!$W$2-3 &gt;= 0, REPT(" ",SOURCE!$W$2-3-5), "")&amp;
      SOURCE!I824&amp;
" | "&amp; IF(SOURCE!$X$2-LEN(SOURCE!I824) &gt;= 0, REPT(" ",SOURCE!$X$2-LEN(SOURCE!I824)), "")&amp;
      SOURCE!J824&amp;      IF(SOURCE!$Y$2-LEN(SOURCE!J824) &gt;= 0, REPT(" ",SOURCE!$Y$2-LEN(SOURCE!J824)), "")&amp;
" | "&amp; IF(SOURCE!$X$2-LEN(SOURCE!I824) &gt;= 0, REPT(" ",SOURCE!$X$2-LEN(SOURCE!I824)), "")&amp;
      SOURCE!K824&amp;      IF(SOURCE!$Y$2-LEN(SOURCE!K824) &gt;= 0, REPT(" ",SOURCE!$Z$2-LEN(SOURCE!K824)), "")&amp;
" | "&amp; SOURCE!L824&amp;      IF(SOURCE!$AB$2-LEN(SOURCE!L824) &gt;= 0, REPT(" ",SOURCE!$AB$2-LEN(SOURCE!L824)), "")&amp;
" | "&amp; SOURCE!M824&amp;      IF(SOURCE!$AC$2-LEN(SOURCE!M824) &gt;= 0, REPT(" ",SOURCE!$AC$2-LEN(SOURCE!M824)), "")&amp;
      "},"&amp;IF(SOURCE!O824&lt;&gt;"",""&amp;SOURCE!O824,"")
 )
)
)</f>
        <v>/*  800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25" spans="1:1">
      <c r="A825" s="133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IF(SOURCE!$R$2-LEN(SOURCE!C825) &gt;= 0, REPT(" ",SOURCE!$R$2-LEN(SOURCE!C825)), "")&amp;
      SOURCE!D825&amp;", "&amp; IF(SOURCE!$S$2-LEN(SOURCE!D825) &gt;= 0, REPT(" ",SOURCE!$S$2-LEN(SOURCE!D825)), "")&amp;
      SOURCE!E825&amp;", "&amp; IF(SOURCE!$T$2-LEN(SOURCE!E825) &gt;=0, REPT(" ",SOURCE!$T$2-LEN(SOURCE!E825)), "")&amp;
      SOURCE!F825&amp;", "&amp; IF(SOURCE!$U$2-LEN(SOURCE!F825) &gt;= 0, REPT(" ",SOURCE!$U$2-LEN(SOURCE!F825)+2), "")&amp;"("&amp;
      SUBSTITUTE(TEXT(SOURCE!G825,"??0"),"  ","")&amp;" &lt;&lt; TAM_MAX_BITS) |"&amp; IF(SOURCE!$V$2-3 &gt;= 0, REPT(" ",MAX(1,SOURCE!$V$2-5+4+1-1-LEN(  IF(ISTEXT(SOURCE!H825),SOURCE!H825,  SUBSTITUTE(SUBSTITUTE(TEXT(SOURCE!H825,"????0"),"  ","")," ",""))   ))), "")&amp;
       IF(ISTEXT(SOURCE!H825),SOURCE!H825, SUBSTITUTE(SUBSTITUTE(TEXT(SOURCE!H825,"????0"),"  ","")," ",""))   &amp;","&amp; IF(SOURCE!$W$2-3 &gt;= 0, REPT(" ",SOURCE!$W$2-3-5), "")&amp;
      SOURCE!I825&amp;
" | "&amp; IF(SOURCE!$X$2-LEN(SOURCE!I825) &gt;= 0, REPT(" ",SOURCE!$X$2-LEN(SOURCE!I825)), "")&amp;
      SOURCE!J825&amp;      IF(SOURCE!$Y$2-LEN(SOURCE!J825) &gt;= 0, REPT(" ",SOURCE!$Y$2-LEN(SOURCE!J825)), "")&amp;
" | "&amp; IF(SOURCE!$X$2-LEN(SOURCE!I825) &gt;= 0, REPT(" ",SOURCE!$X$2-LEN(SOURCE!I825)), "")&amp;
      SOURCE!K825&amp;      IF(SOURCE!$Y$2-LEN(SOURCE!K825) &gt;= 0, REPT(" ",SOURCE!$Z$2-LEN(SOURCE!K825)), "")&amp;
" | "&amp; SOURCE!L825&amp;      IF(SOURCE!$AB$2-LEN(SOURCE!L825) &gt;= 0, REPT(" ",SOURCE!$AB$2-LEN(SOURCE!L825)), "")&amp;
" | "&amp; SOURCE!M825&amp;      IF(SOURCE!$AC$2-LEN(SOURCE!M825) &gt;= 0, REPT(" ",SOURCE!$AC$2-LEN(SOURCE!M825)), "")&amp;
      "},"&amp;IF(SOURCE!O825&lt;&gt;"",""&amp;SOURCE!O825,"")
 )
)
)</f>
        <v>/*  801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26" spans="1:1">
      <c r="A826" s="133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IF(SOURCE!$R$2-LEN(SOURCE!C826) &gt;= 0, REPT(" ",SOURCE!$R$2-LEN(SOURCE!C826)), "")&amp;
      SOURCE!D826&amp;", "&amp; IF(SOURCE!$S$2-LEN(SOURCE!D826) &gt;= 0, REPT(" ",SOURCE!$S$2-LEN(SOURCE!D826)), "")&amp;
      SOURCE!E826&amp;", "&amp; IF(SOURCE!$T$2-LEN(SOURCE!E826) &gt;=0, REPT(" ",SOURCE!$T$2-LEN(SOURCE!E826)), "")&amp;
      SOURCE!F826&amp;", "&amp; IF(SOURCE!$U$2-LEN(SOURCE!F826) &gt;= 0, REPT(" ",SOURCE!$U$2-LEN(SOURCE!F826)+2), "")&amp;"("&amp;
      SUBSTITUTE(TEXT(SOURCE!G826,"??0"),"  ","")&amp;" &lt;&lt; TAM_MAX_BITS) |"&amp; IF(SOURCE!$V$2-3 &gt;= 0, REPT(" ",MAX(1,SOURCE!$V$2-5+4+1-1-LEN(  IF(ISTEXT(SOURCE!H826),SOURCE!H826,  SUBSTITUTE(SUBSTITUTE(TEXT(SOURCE!H826,"????0"),"  ","")," ",""))   ))), "")&amp;
       IF(ISTEXT(SOURCE!H826),SOURCE!H826, SUBSTITUTE(SUBSTITUTE(TEXT(SOURCE!H826,"????0"),"  ","")," ",""))   &amp;","&amp; IF(SOURCE!$W$2-3 &gt;= 0, REPT(" ",SOURCE!$W$2-3-5), "")&amp;
      SOURCE!I826&amp;
" | "&amp; IF(SOURCE!$X$2-LEN(SOURCE!I826) &gt;= 0, REPT(" ",SOURCE!$X$2-LEN(SOURCE!I826)), "")&amp;
      SOURCE!J826&amp;      IF(SOURCE!$Y$2-LEN(SOURCE!J826) &gt;= 0, REPT(" ",SOURCE!$Y$2-LEN(SOURCE!J826)), "")&amp;
" | "&amp; IF(SOURCE!$X$2-LEN(SOURCE!I826) &gt;= 0, REPT(" ",SOURCE!$X$2-LEN(SOURCE!I826)), "")&amp;
      SOURCE!K826&amp;      IF(SOURCE!$Y$2-LEN(SOURCE!K826) &gt;= 0, REPT(" ",SOURCE!$Z$2-LEN(SOURCE!K826)), "")&amp;
" | "&amp; SOURCE!L826&amp;      IF(SOURCE!$AB$2-LEN(SOURCE!L826) &gt;= 0, REPT(" ",SOURCE!$AB$2-LEN(SOURCE!L826)), "")&amp;
" | "&amp; SOURCE!M826&amp;      IF(SOURCE!$AC$2-LEN(SOURCE!M826) &gt;= 0, REPT(" ",SOURCE!$AC$2-LEN(SOURCE!M826)), "")&amp;
      "},"&amp;IF(SOURCE!O826&lt;&gt;"",""&amp;SOURCE!O826,"")
 )
)
)</f>
        <v>/*  802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27" spans="1:1">
      <c r="A827" s="133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IF(SOURCE!$R$2-LEN(SOURCE!C827) &gt;= 0, REPT(" ",SOURCE!$R$2-LEN(SOURCE!C827)), "")&amp;
      SOURCE!D827&amp;", "&amp; IF(SOURCE!$S$2-LEN(SOURCE!D827) &gt;= 0, REPT(" ",SOURCE!$S$2-LEN(SOURCE!D827)), "")&amp;
      SOURCE!E827&amp;", "&amp; IF(SOURCE!$T$2-LEN(SOURCE!E827) &gt;=0, REPT(" ",SOURCE!$T$2-LEN(SOURCE!E827)), "")&amp;
      SOURCE!F827&amp;", "&amp; IF(SOURCE!$U$2-LEN(SOURCE!F827) &gt;= 0, REPT(" ",SOURCE!$U$2-LEN(SOURCE!F827)+2), "")&amp;"("&amp;
      SUBSTITUTE(TEXT(SOURCE!G827,"??0"),"  ","")&amp;" &lt;&lt; TAM_MAX_BITS) |"&amp; IF(SOURCE!$V$2-3 &gt;= 0, REPT(" ",MAX(1,SOURCE!$V$2-5+4+1-1-LEN(  IF(ISTEXT(SOURCE!H827),SOURCE!H827,  SUBSTITUTE(SUBSTITUTE(TEXT(SOURCE!H827,"????0"),"  ","")," ",""))   ))), "")&amp;
       IF(ISTEXT(SOURCE!H827),SOURCE!H827, SUBSTITUTE(SUBSTITUTE(TEXT(SOURCE!H827,"????0"),"  ","")," ",""))   &amp;","&amp; IF(SOURCE!$W$2-3 &gt;= 0, REPT(" ",SOURCE!$W$2-3-5), "")&amp;
      SOURCE!I827&amp;
" | "&amp; IF(SOURCE!$X$2-LEN(SOURCE!I827) &gt;= 0, REPT(" ",SOURCE!$X$2-LEN(SOURCE!I827)), "")&amp;
      SOURCE!J827&amp;      IF(SOURCE!$Y$2-LEN(SOURCE!J827) &gt;= 0, REPT(" ",SOURCE!$Y$2-LEN(SOURCE!J827)), "")&amp;
" | "&amp; IF(SOURCE!$X$2-LEN(SOURCE!I827) &gt;= 0, REPT(" ",SOURCE!$X$2-LEN(SOURCE!I827)), "")&amp;
      SOURCE!K827&amp;      IF(SOURCE!$Y$2-LEN(SOURCE!K827) &gt;= 0, REPT(" ",SOURCE!$Z$2-LEN(SOURCE!K827)), "")&amp;
" | "&amp; SOURCE!L827&amp;      IF(SOURCE!$AB$2-LEN(SOURCE!L827) &gt;= 0, REPT(" ",SOURCE!$AB$2-LEN(SOURCE!L827)), "")&amp;
" | "&amp; SOURCE!M827&amp;      IF(SOURCE!$AC$2-LEN(SOURCE!M827) &gt;= 0, REPT(" ",SOURCE!$AC$2-LEN(SOURCE!M827)), "")&amp;
      "},"&amp;IF(SOURCE!O827&lt;&gt;"",""&amp;SOURCE!O827,"")
 )
)
)</f>
        <v>/*  803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28" spans="1:1">
      <c r="A828" s="133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IF(SOURCE!$R$2-LEN(SOURCE!C828) &gt;= 0, REPT(" ",SOURCE!$R$2-LEN(SOURCE!C828)), "")&amp;
      SOURCE!D828&amp;", "&amp; IF(SOURCE!$S$2-LEN(SOURCE!D828) &gt;= 0, REPT(" ",SOURCE!$S$2-LEN(SOURCE!D828)), "")&amp;
      SOURCE!E828&amp;", "&amp; IF(SOURCE!$T$2-LEN(SOURCE!E828) &gt;=0, REPT(" ",SOURCE!$T$2-LEN(SOURCE!E828)), "")&amp;
      SOURCE!F828&amp;", "&amp; IF(SOURCE!$U$2-LEN(SOURCE!F828) &gt;= 0, REPT(" ",SOURCE!$U$2-LEN(SOURCE!F828)+2), "")&amp;"("&amp;
      SUBSTITUTE(TEXT(SOURCE!G828,"??0"),"  ","")&amp;" &lt;&lt; TAM_MAX_BITS) |"&amp; IF(SOURCE!$V$2-3 &gt;= 0, REPT(" ",MAX(1,SOURCE!$V$2-5+4+1-1-LEN(  IF(ISTEXT(SOURCE!H828),SOURCE!H828,  SUBSTITUTE(SUBSTITUTE(TEXT(SOURCE!H828,"????0"),"  ","")," ",""))   ))), "")&amp;
       IF(ISTEXT(SOURCE!H828),SOURCE!H828, SUBSTITUTE(SUBSTITUTE(TEXT(SOURCE!H828,"????0"),"  ","")," ",""))   &amp;","&amp; IF(SOURCE!$W$2-3 &gt;= 0, REPT(" ",SOURCE!$W$2-3-5), "")&amp;
      SOURCE!I828&amp;
" | "&amp; IF(SOURCE!$X$2-LEN(SOURCE!I828) &gt;= 0, REPT(" ",SOURCE!$X$2-LEN(SOURCE!I828)), "")&amp;
      SOURCE!J828&amp;      IF(SOURCE!$Y$2-LEN(SOURCE!J828) &gt;= 0, REPT(" ",SOURCE!$Y$2-LEN(SOURCE!J828)), "")&amp;
" | "&amp; IF(SOURCE!$X$2-LEN(SOURCE!I828) &gt;= 0, REPT(" ",SOURCE!$X$2-LEN(SOURCE!I828)), "")&amp;
      SOURCE!K828&amp;      IF(SOURCE!$Y$2-LEN(SOURCE!K828) &gt;= 0, REPT(" ",SOURCE!$Z$2-LEN(SOURCE!K828)), "")&amp;
" | "&amp; SOURCE!L828&amp;      IF(SOURCE!$AB$2-LEN(SOURCE!L828) &gt;= 0, REPT(" ",SOURCE!$AB$2-LEN(SOURCE!L828)), "")&amp;
" | "&amp; SOURCE!M828&amp;      IF(SOURCE!$AC$2-LEN(SOURCE!M828) &gt;= 0, REPT(" ",SOURCE!$AC$2-LEN(SOURCE!M828)), "")&amp;
      "},"&amp;IF(SOURCE!O828&lt;&gt;"",""&amp;SOURCE!O828,"")
 )
)
)</f>
        <v>/*  804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29" spans="1:1">
      <c r="A829" s="133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IF(SOURCE!$R$2-LEN(SOURCE!C829) &gt;= 0, REPT(" ",SOURCE!$R$2-LEN(SOURCE!C829)), "")&amp;
      SOURCE!D829&amp;", "&amp; IF(SOURCE!$S$2-LEN(SOURCE!D829) &gt;= 0, REPT(" ",SOURCE!$S$2-LEN(SOURCE!D829)), "")&amp;
      SOURCE!E829&amp;", "&amp; IF(SOURCE!$T$2-LEN(SOURCE!E829) &gt;=0, REPT(" ",SOURCE!$T$2-LEN(SOURCE!E829)), "")&amp;
      SOURCE!F829&amp;", "&amp; IF(SOURCE!$U$2-LEN(SOURCE!F829) &gt;= 0, REPT(" ",SOURCE!$U$2-LEN(SOURCE!F829)+2), "")&amp;"("&amp;
      SUBSTITUTE(TEXT(SOURCE!G829,"??0"),"  ","")&amp;" &lt;&lt; TAM_MAX_BITS) |"&amp; IF(SOURCE!$V$2-3 &gt;= 0, REPT(" ",MAX(1,SOURCE!$V$2-5+4+1-1-LEN(  IF(ISTEXT(SOURCE!H829),SOURCE!H829,  SUBSTITUTE(SUBSTITUTE(TEXT(SOURCE!H829,"????0"),"  ","")," ",""))   ))), "")&amp;
       IF(ISTEXT(SOURCE!H829),SOURCE!H829, SUBSTITUTE(SUBSTITUTE(TEXT(SOURCE!H829,"????0"),"  ","")," ",""))   &amp;","&amp; IF(SOURCE!$W$2-3 &gt;= 0, REPT(" ",SOURCE!$W$2-3-5), "")&amp;
      SOURCE!I829&amp;
" | "&amp; IF(SOURCE!$X$2-LEN(SOURCE!I829) &gt;= 0, REPT(" ",SOURCE!$X$2-LEN(SOURCE!I829)), "")&amp;
      SOURCE!J829&amp;      IF(SOURCE!$Y$2-LEN(SOURCE!J829) &gt;= 0, REPT(" ",SOURCE!$Y$2-LEN(SOURCE!J829)), "")&amp;
" | "&amp; IF(SOURCE!$X$2-LEN(SOURCE!I829) &gt;= 0, REPT(" ",SOURCE!$X$2-LEN(SOURCE!I829)), "")&amp;
      SOURCE!K829&amp;      IF(SOURCE!$Y$2-LEN(SOURCE!K829) &gt;= 0, REPT(" ",SOURCE!$Z$2-LEN(SOURCE!K829)), "")&amp;
" | "&amp; SOURCE!L829&amp;      IF(SOURCE!$AB$2-LEN(SOURCE!L829) &gt;= 0, REPT(" ",SOURCE!$AB$2-LEN(SOURCE!L829)), "")&amp;
" | "&amp; SOURCE!M829&amp;      IF(SOURCE!$AC$2-LEN(SOURCE!M829) &gt;= 0, REPT(" ",SOURCE!$AC$2-LEN(SOURCE!M829)), "")&amp;
      "},"&amp;IF(SOURCE!O829&lt;&gt;"",""&amp;SOURCE!O829,"")
 )
)
)</f>
        <v>/*  805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30" spans="1:1">
      <c r="A830" s="133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IF(SOURCE!$R$2-LEN(SOURCE!C830) &gt;= 0, REPT(" ",SOURCE!$R$2-LEN(SOURCE!C830)), "")&amp;
      SOURCE!D830&amp;", "&amp; IF(SOURCE!$S$2-LEN(SOURCE!D830) &gt;= 0, REPT(" ",SOURCE!$S$2-LEN(SOURCE!D830)), "")&amp;
      SOURCE!E830&amp;", "&amp; IF(SOURCE!$T$2-LEN(SOURCE!E830) &gt;=0, REPT(" ",SOURCE!$T$2-LEN(SOURCE!E830)), "")&amp;
      SOURCE!F830&amp;", "&amp; IF(SOURCE!$U$2-LEN(SOURCE!F830) &gt;= 0, REPT(" ",SOURCE!$U$2-LEN(SOURCE!F830)+2), "")&amp;"("&amp;
      SUBSTITUTE(TEXT(SOURCE!G830,"??0"),"  ","")&amp;" &lt;&lt; TAM_MAX_BITS) |"&amp; IF(SOURCE!$V$2-3 &gt;= 0, REPT(" ",MAX(1,SOURCE!$V$2-5+4+1-1-LEN(  IF(ISTEXT(SOURCE!H830),SOURCE!H830,  SUBSTITUTE(SUBSTITUTE(TEXT(SOURCE!H830,"????0"),"  ","")," ",""))   ))), "")&amp;
       IF(ISTEXT(SOURCE!H830),SOURCE!H830, SUBSTITUTE(SUBSTITUTE(TEXT(SOURCE!H830,"????0"),"  ","")," ",""))   &amp;","&amp; IF(SOURCE!$W$2-3 &gt;= 0, REPT(" ",SOURCE!$W$2-3-5), "")&amp;
      SOURCE!I830&amp;
" | "&amp; IF(SOURCE!$X$2-LEN(SOURCE!I830) &gt;= 0, REPT(" ",SOURCE!$X$2-LEN(SOURCE!I830)), "")&amp;
      SOURCE!J830&amp;      IF(SOURCE!$Y$2-LEN(SOURCE!J830) &gt;= 0, REPT(" ",SOURCE!$Y$2-LEN(SOURCE!J830)), "")&amp;
" | "&amp; IF(SOURCE!$X$2-LEN(SOURCE!I830) &gt;= 0, REPT(" ",SOURCE!$X$2-LEN(SOURCE!I830)), "")&amp;
      SOURCE!K830&amp;      IF(SOURCE!$Y$2-LEN(SOURCE!K830) &gt;= 0, REPT(" ",SOURCE!$Z$2-LEN(SOURCE!K830)), "")&amp;
" | "&amp; SOURCE!L830&amp;      IF(SOURCE!$AB$2-LEN(SOURCE!L830) &gt;= 0, REPT(" ",SOURCE!$AB$2-LEN(SOURCE!L830)), "")&amp;
" | "&amp; SOURCE!M830&amp;      IF(SOURCE!$AC$2-LEN(SOURCE!M830) &gt;= 0, REPT(" ",SOURCE!$AC$2-LEN(SOURCE!M830)), "")&amp;
      "},"&amp;IF(SOURCE!O830&lt;&gt;"",""&amp;SOURCE!O830,"")
 )
)
)</f>
        <v>/*  806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831" spans="1:1">
      <c r="A831" s="133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IF(SOURCE!$R$2-LEN(SOURCE!C831) &gt;= 0, REPT(" ",SOURCE!$R$2-LEN(SOURCE!C831)), "")&amp;
      SOURCE!D831&amp;", "&amp; IF(SOURCE!$S$2-LEN(SOURCE!D831) &gt;= 0, REPT(" ",SOURCE!$S$2-LEN(SOURCE!D831)), "")&amp;
      SOURCE!E831&amp;", "&amp; IF(SOURCE!$T$2-LEN(SOURCE!E831) &gt;=0, REPT(" ",SOURCE!$T$2-LEN(SOURCE!E831)), "")&amp;
      SOURCE!F831&amp;", "&amp; IF(SOURCE!$U$2-LEN(SOURCE!F831) &gt;= 0, REPT(" ",SOURCE!$U$2-LEN(SOURCE!F831)+2), "")&amp;"("&amp;
      SUBSTITUTE(TEXT(SOURCE!G831,"??0"),"  ","")&amp;" &lt;&lt; TAM_MAX_BITS) |"&amp; IF(SOURCE!$V$2-3 &gt;= 0, REPT(" ",MAX(1,SOURCE!$V$2-5+4+1-1-LEN(  IF(ISTEXT(SOURCE!H831),SOURCE!H831,  SUBSTITUTE(SUBSTITUTE(TEXT(SOURCE!H831,"????0"),"  ","")," ",""))   ))), "")&amp;
       IF(ISTEXT(SOURCE!H831),SOURCE!H831, SUBSTITUTE(SUBSTITUTE(TEXT(SOURCE!H831,"????0"),"  ","")," ",""))   &amp;","&amp; IF(SOURCE!$W$2-3 &gt;= 0, REPT(" ",SOURCE!$W$2-3-5), "")&amp;
      SOURCE!I831&amp;
" | "&amp; IF(SOURCE!$X$2-LEN(SOURCE!I831) &gt;= 0, REPT(" ",SOURCE!$X$2-LEN(SOURCE!I831)), "")&amp;
      SOURCE!J831&amp;      IF(SOURCE!$Y$2-LEN(SOURCE!J831) &gt;= 0, REPT(" ",SOURCE!$Y$2-LEN(SOURCE!J831)), "")&amp;
" | "&amp; IF(SOURCE!$X$2-LEN(SOURCE!I831) &gt;= 0, REPT(" ",SOURCE!$X$2-LEN(SOURCE!I831)), "")&amp;
      SOURCE!K831&amp;      IF(SOURCE!$Y$2-LEN(SOURCE!K831) &gt;= 0, REPT(" ",SOURCE!$Z$2-LEN(SOURCE!K831)), "")&amp;
" | "&amp; SOURCE!L831&amp;      IF(SOURCE!$AB$2-LEN(SOURCE!L831) &gt;= 0, REPT(" ",SOURCE!$AB$2-LEN(SOURCE!L831)), "")&amp;
" | "&amp; SOURCE!M831&amp;      IF(SOURCE!$AC$2-LEN(SOURCE!M831) &gt;= 0, REPT(" ",SOURCE!$AC$2-LEN(SOURCE!M831)), "")&amp;
      "},"&amp;IF(SOURCE!O831&lt;&gt;"",""&amp;SOURCE!O831,"")
 )
)
)</f>
        <v>/*  807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832" spans="1:1">
      <c r="A832" s="133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IF(SOURCE!$R$2-LEN(SOURCE!C832) &gt;= 0, REPT(" ",SOURCE!$R$2-LEN(SOURCE!C832)), "")&amp;
      SOURCE!D832&amp;", "&amp; IF(SOURCE!$S$2-LEN(SOURCE!D832) &gt;= 0, REPT(" ",SOURCE!$S$2-LEN(SOURCE!D832)), "")&amp;
      SOURCE!E832&amp;", "&amp; IF(SOURCE!$T$2-LEN(SOURCE!E832) &gt;=0, REPT(" ",SOURCE!$T$2-LEN(SOURCE!E832)), "")&amp;
      SOURCE!F832&amp;", "&amp; IF(SOURCE!$U$2-LEN(SOURCE!F832) &gt;= 0, REPT(" ",SOURCE!$U$2-LEN(SOURCE!F832)+2), "")&amp;"("&amp;
      SUBSTITUTE(TEXT(SOURCE!G832,"??0"),"  ","")&amp;" &lt;&lt; TAM_MAX_BITS) |"&amp; IF(SOURCE!$V$2-3 &gt;= 0, REPT(" ",MAX(1,SOURCE!$V$2-5+4+1-1-LEN(  IF(ISTEXT(SOURCE!H832),SOURCE!H832,  SUBSTITUTE(SUBSTITUTE(TEXT(SOURCE!H832,"????0"),"  ","")," ",""))   ))), "")&amp;
       IF(ISTEXT(SOURCE!H832),SOURCE!H832, SUBSTITUTE(SUBSTITUTE(TEXT(SOURCE!H832,"????0"),"  ","")," ",""))   &amp;","&amp; IF(SOURCE!$W$2-3 &gt;= 0, REPT(" ",SOURCE!$W$2-3-5), "")&amp;
      SOURCE!I832&amp;
" | "&amp; IF(SOURCE!$X$2-LEN(SOURCE!I832) &gt;= 0, REPT(" ",SOURCE!$X$2-LEN(SOURCE!I832)), "")&amp;
      SOURCE!J832&amp;      IF(SOURCE!$Y$2-LEN(SOURCE!J832) &gt;= 0, REPT(" ",SOURCE!$Y$2-LEN(SOURCE!J832)), "")&amp;
" | "&amp; IF(SOURCE!$X$2-LEN(SOURCE!I832) &gt;= 0, REPT(" ",SOURCE!$X$2-LEN(SOURCE!I832)), "")&amp;
      SOURCE!K832&amp;      IF(SOURCE!$Y$2-LEN(SOURCE!K832) &gt;= 0, REPT(" ",SOURCE!$Z$2-LEN(SOURCE!K832)), "")&amp;
" | "&amp; SOURCE!L832&amp;      IF(SOURCE!$AB$2-LEN(SOURCE!L832) &gt;= 0, REPT(" ",SOURCE!$AB$2-LEN(SOURCE!L832)), "")&amp;
" | "&amp; SOURCE!M832&amp;      IF(SOURCE!$AC$2-LEN(SOURCE!M832) &gt;= 0, REPT(" ",SOURCE!$AC$2-LEN(SOURCE!M832)), "")&amp;
      "},"&amp;IF(SOURCE!O832&lt;&gt;"",""&amp;SOURCE!O832,"")
 )
)
)</f>
        <v>/*  808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833" spans="1:1">
      <c r="A833" s="133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IF(SOURCE!$R$2-LEN(SOURCE!C833) &gt;= 0, REPT(" ",SOURCE!$R$2-LEN(SOURCE!C833)), "")&amp;
      SOURCE!D833&amp;", "&amp; IF(SOURCE!$S$2-LEN(SOURCE!D833) &gt;= 0, REPT(" ",SOURCE!$S$2-LEN(SOURCE!D833)), "")&amp;
      SOURCE!E833&amp;", "&amp; IF(SOURCE!$T$2-LEN(SOURCE!E833) &gt;=0, REPT(" ",SOURCE!$T$2-LEN(SOURCE!E833)), "")&amp;
      SOURCE!F833&amp;", "&amp; IF(SOURCE!$U$2-LEN(SOURCE!F833) &gt;= 0, REPT(" ",SOURCE!$U$2-LEN(SOURCE!F833)+2), "")&amp;"("&amp;
      SUBSTITUTE(TEXT(SOURCE!G833,"??0"),"  ","")&amp;" &lt;&lt; TAM_MAX_BITS) |"&amp; IF(SOURCE!$V$2-3 &gt;= 0, REPT(" ",MAX(1,SOURCE!$V$2-5+4+1-1-LEN(  IF(ISTEXT(SOURCE!H833),SOURCE!H833,  SUBSTITUTE(SUBSTITUTE(TEXT(SOURCE!H833,"????0"),"  ","")," ",""))   ))), "")&amp;
       IF(ISTEXT(SOURCE!H833),SOURCE!H833, SUBSTITUTE(SUBSTITUTE(TEXT(SOURCE!H833,"????0"),"  ","")," ",""))   &amp;","&amp; IF(SOURCE!$W$2-3 &gt;= 0, REPT(" ",SOURCE!$W$2-3-5), "")&amp;
      SOURCE!I833&amp;
" | "&amp; IF(SOURCE!$X$2-LEN(SOURCE!I833) &gt;= 0, REPT(" ",SOURCE!$X$2-LEN(SOURCE!I833)), "")&amp;
      SOURCE!J833&amp;      IF(SOURCE!$Y$2-LEN(SOURCE!J833) &gt;= 0, REPT(" ",SOURCE!$Y$2-LEN(SOURCE!J833)), "")&amp;
" | "&amp; IF(SOURCE!$X$2-LEN(SOURCE!I833) &gt;= 0, REPT(" ",SOURCE!$X$2-LEN(SOURCE!I833)), "")&amp;
      SOURCE!K833&amp;      IF(SOURCE!$Y$2-LEN(SOURCE!K833) &gt;= 0, REPT(" ",SOURCE!$Z$2-LEN(SOURCE!K833)), "")&amp;
" | "&amp; SOURCE!L833&amp;      IF(SOURCE!$AB$2-LEN(SOURCE!L833) &gt;= 0, REPT(" ",SOURCE!$AB$2-LEN(SOURCE!L833)), "")&amp;
" | "&amp; SOURCE!M833&amp;      IF(SOURCE!$AC$2-LEN(SOURCE!M833) &gt;= 0, REPT(" ",SOURCE!$AC$2-LEN(SOURCE!M833)), "")&amp;
      "},"&amp;IF(SOURCE!O833&lt;&gt;"",""&amp;SOURCE!O833,"")
 )
)
)</f>
        <v>/*  809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834" spans="1:1">
      <c r="A834" s="133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IF(SOURCE!$R$2-LEN(SOURCE!C834) &gt;= 0, REPT(" ",SOURCE!$R$2-LEN(SOURCE!C834)), "")&amp;
      SOURCE!D834&amp;", "&amp; IF(SOURCE!$S$2-LEN(SOURCE!D834) &gt;= 0, REPT(" ",SOURCE!$S$2-LEN(SOURCE!D834)), "")&amp;
      SOURCE!E834&amp;", "&amp; IF(SOURCE!$T$2-LEN(SOURCE!E834) &gt;=0, REPT(" ",SOURCE!$T$2-LEN(SOURCE!E834)), "")&amp;
      SOURCE!F834&amp;", "&amp; IF(SOURCE!$U$2-LEN(SOURCE!F834) &gt;= 0, REPT(" ",SOURCE!$U$2-LEN(SOURCE!F834)+2), "")&amp;"("&amp;
      SUBSTITUTE(TEXT(SOURCE!G834,"??0"),"  ","")&amp;" &lt;&lt; TAM_MAX_BITS) |"&amp; IF(SOURCE!$V$2-3 &gt;= 0, REPT(" ",MAX(1,SOURCE!$V$2-5+4+1-1-LEN(  IF(ISTEXT(SOURCE!H834),SOURCE!H834,  SUBSTITUTE(SUBSTITUTE(TEXT(SOURCE!H834,"????0"),"  ","")," ",""))   ))), "")&amp;
       IF(ISTEXT(SOURCE!H834),SOURCE!H834, SUBSTITUTE(SUBSTITUTE(TEXT(SOURCE!H834,"????0"),"  ","")," ",""))   &amp;","&amp; IF(SOURCE!$W$2-3 &gt;= 0, REPT(" ",SOURCE!$W$2-3-5), "")&amp;
      SOURCE!I834&amp;
" | "&amp; IF(SOURCE!$X$2-LEN(SOURCE!I834) &gt;= 0, REPT(" ",SOURCE!$X$2-LEN(SOURCE!I834)), "")&amp;
      SOURCE!J834&amp;      IF(SOURCE!$Y$2-LEN(SOURCE!J834) &gt;= 0, REPT(" ",SOURCE!$Y$2-LEN(SOURCE!J834)), "")&amp;
" | "&amp; IF(SOURCE!$X$2-LEN(SOURCE!I834) &gt;= 0, REPT(" ",SOURCE!$X$2-LEN(SOURCE!I834)), "")&amp;
      SOURCE!K834&amp;      IF(SOURCE!$Y$2-LEN(SOURCE!K834) &gt;= 0, REPT(" ",SOURCE!$Z$2-LEN(SOURCE!K834)), "")&amp;
" | "&amp; SOURCE!L834&amp;      IF(SOURCE!$AB$2-LEN(SOURCE!L834) &gt;= 0, REPT(" ",SOURCE!$AB$2-LEN(SOURCE!L834)), "")&amp;
" | "&amp; SOURCE!M834&amp;      IF(SOURCE!$AC$2-LEN(SOURCE!M834) &gt;= 0, REPT(" ",SOURCE!$AC$2-LEN(SOURCE!M834)), "")&amp;
      "},"&amp;IF(SOURCE!O834&lt;&gt;"",""&amp;SOURCE!O834,"")
 )
)
)</f>
        <v>/*  810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835" spans="1:1">
      <c r="A835" s="133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IF(SOURCE!$R$2-LEN(SOURCE!C835) &gt;= 0, REPT(" ",SOURCE!$R$2-LEN(SOURCE!C835)), "")&amp;
      SOURCE!D835&amp;", "&amp; IF(SOURCE!$S$2-LEN(SOURCE!D835) &gt;= 0, REPT(" ",SOURCE!$S$2-LEN(SOURCE!D835)), "")&amp;
      SOURCE!E835&amp;", "&amp; IF(SOURCE!$T$2-LEN(SOURCE!E835) &gt;=0, REPT(" ",SOURCE!$T$2-LEN(SOURCE!E835)), "")&amp;
      SOURCE!F835&amp;", "&amp; IF(SOURCE!$U$2-LEN(SOURCE!F835) &gt;= 0, REPT(" ",SOURCE!$U$2-LEN(SOURCE!F835)+2), "")&amp;"("&amp;
      SUBSTITUTE(TEXT(SOURCE!G835,"??0"),"  ","")&amp;" &lt;&lt; TAM_MAX_BITS) |"&amp; IF(SOURCE!$V$2-3 &gt;= 0, REPT(" ",MAX(1,SOURCE!$V$2-5+4+1-1-LEN(  IF(ISTEXT(SOURCE!H835),SOURCE!H835,  SUBSTITUTE(SUBSTITUTE(TEXT(SOURCE!H835,"????0"),"  ","")," ",""))   ))), "")&amp;
       IF(ISTEXT(SOURCE!H835),SOURCE!H835, SUBSTITUTE(SUBSTITUTE(TEXT(SOURCE!H835,"????0"),"  ","")," ",""))   &amp;","&amp; IF(SOURCE!$W$2-3 &gt;= 0, REPT(" ",SOURCE!$W$2-3-5), "")&amp;
      SOURCE!I835&amp;
" | "&amp; IF(SOURCE!$X$2-LEN(SOURCE!I835) &gt;= 0, REPT(" ",SOURCE!$X$2-LEN(SOURCE!I835)), "")&amp;
      SOURCE!J835&amp;      IF(SOURCE!$Y$2-LEN(SOURCE!J835) &gt;= 0, REPT(" ",SOURCE!$Y$2-LEN(SOURCE!J835)), "")&amp;
" | "&amp; IF(SOURCE!$X$2-LEN(SOURCE!I835) &gt;= 0, REPT(" ",SOURCE!$X$2-LEN(SOURCE!I835)), "")&amp;
      SOURCE!K835&amp;      IF(SOURCE!$Y$2-LEN(SOURCE!K835) &gt;= 0, REPT(" ",SOURCE!$Z$2-LEN(SOURCE!K835)), "")&amp;
" | "&amp; SOURCE!L835&amp;      IF(SOURCE!$AB$2-LEN(SOURCE!L835) &gt;= 0, REPT(" ",SOURCE!$AB$2-LEN(SOURCE!L835)), "")&amp;
" | "&amp; SOURCE!M835&amp;      IF(SOURCE!$AC$2-LEN(SOURCE!M835) &gt;= 0, REPT(" ",SOURCE!$AC$2-LEN(SOURCE!M835)), "")&amp;
      "},"&amp;IF(SOURCE!O835&lt;&gt;"",""&amp;SOURCE!O835,"")
 )
)
)</f>
        <v>/*  811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836" spans="1:1">
      <c r="A836" s="133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IF(SOURCE!$R$2-LEN(SOURCE!C836) &gt;= 0, REPT(" ",SOURCE!$R$2-LEN(SOURCE!C836)), "")&amp;
      SOURCE!D836&amp;", "&amp; IF(SOURCE!$S$2-LEN(SOURCE!D836) &gt;= 0, REPT(" ",SOURCE!$S$2-LEN(SOURCE!D836)), "")&amp;
      SOURCE!E836&amp;", "&amp; IF(SOURCE!$T$2-LEN(SOURCE!E836) &gt;=0, REPT(" ",SOURCE!$T$2-LEN(SOURCE!E836)), "")&amp;
      SOURCE!F836&amp;", "&amp; IF(SOURCE!$U$2-LEN(SOURCE!F836) &gt;= 0, REPT(" ",SOURCE!$U$2-LEN(SOURCE!F836)+2), "")&amp;"("&amp;
      SUBSTITUTE(TEXT(SOURCE!G836,"??0"),"  ","")&amp;" &lt;&lt; TAM_MAX_BITS) |"&amp; IF(SOURCE!$V$2-3 &gt;= 0, REPT(" ",MAX(1,SOURCE!$V$2-5+4+1-1-LEN(  IF(ISTEXT(SOURCE!H836),SOURCE!H836,  SUBSTITUTE(SUBSTITUTE(TEXT(SOURCE!H836,"????0"),"  ","")," ",""))   ))), "")&amp;
       IF(ISTEXT(SOURCE!H836),SOURCE!H836, SUBSTITUTE(SUBSTITUTE(TEXT(SOURCE!H836,"????0"),"  ","")," ",""))   &amp;","&amp; IF(SOURCE!$W$2-3 &gt;= 0, REPT(" ",SOURCE!$W$2-3-5), "")&amp;
      SOURCE!I836&amp;
" | "&amp; IF(SOURCE!$X$2-LEN(SOURCE!I836) &gt;= 0, REPT(" ",SOURCE!$X$2-LEN(SOURCE!I836)), "")&amp;
      SOURCE!J836&amp;      IF(SOURCE!$Y$2-LEN(SOURCE!J836) &gt;= 0, REPT(" ",SOURCE!$Y$2-LEN(SOURCE!J836)), "")&amp;
" | "&amp; IF(SOURCE!$X$2-LEN(SOURCE!I836) &gt;= 0, REPT(" ",SOURCE!$X$2-LEN(SOURCE!I836)), "")&amp;
      SOURCE!K836&amp;      IF(SOURCE!$Y$2-LEN(SOURCE!K836) &gt;= 0, REPT(" ",SOURCE!$Z$2-LEN(SOURCE!K836)), "")&amp;
" | "&amp; SOURCE!L836&amp;      IF(SOURCE!$AB$2-LEN(SOURCE!L836) &gt;= 0, REPT(" ",SOURCE!$AB$2-LEN(SOURCE!L836)), "")&amp;
" | "&amp; SOURCE!M836&amp;      IF(SOURCE!$AC$2-LEN(SOURCE!M836) &gt;= 0, REPT(" ",SOURCE!$AC$2-LEN(SOURCE!M836)), "")&amp;
      "},"&amp;IF(SOURCE!O836&lt;&gt;"",""&amp;SOURCE!O836,"")
 )
)
)</f>
        <v>/*  812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837" spans="1:1">
      <c r="A837" s="133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IF(SOURCE!$R$2-LEN(SOURCE!C837) &gt;= 0, REPT(" ",SOURCE!$R$2-LEN(SOURCE!C837)), "")&amp;
      SOURCE!D837&amp;", "&amp; IF(SOURCE!$S$2-LEN(SOURCE!D837) &gt;= 0, REPT(" ",SOURCE!$S$2-LEN(SOURCE!D837)), "")&amp;
      SOURCE!E837&amp;", "&amp; IF(SOURCE!$T$2-LEN(SOURCE!E837) &gt;=0, REPT(" ",SOURCE!$T$2-LEN(SOURCE!E837)), "")&amp;
      SOURCE!F837&amp;", "&amp; IF(SOURCE!$U$2-LEN(SOURCE!F837) &gt;= 0, REPT(" ",SOURCE!$U$2-LEN(SOURCE!F837)+2), "")&amp;"("&amp;
      SUBSTITUTE(TEXT(SOURCE!G837,"??0"),"  ","")&amp;" &lt;&lt; TAM_MAX_BITS) |"&amp; IF(SOURCE!$V$2-3 &gt;= 0, REPT(" ",MAX(1,SOURCE!$V$2-5+4+1-1-LEN(  IF(ISTEXT(SOURCE!H837),SOURCE!H837,  SUBSTITUTE(SUBSTITUTE(TEXT(SOURCE!H837,"????0"),"  ","")," ",""))   ))), "")&amp;
       IF(ISTEXT(SOURCE!H837),SOURCE!H837, SUBSTITUTE(SUBSTITUTE(TEXT(SOURCE!H837,"????0"),"  ","")," ",""))   &amp;","&amp; IF(SOURCE!$W$2-3 &gt;= 0, REPT(" ",SOURCE!$W$2-3-5), "")&amp;
      SOURCE!I837&amp;
" | "&amp; IF(SOURCE!$X$2-LEN(SOURCE!I837) &gt;= 0, REPT(" ",SOURCE!$X$2-LEN(SOURCE!I837)), "")&amp;
      SOURCE!J837&amp;      IF(SOURCE!$Y$2-LEN(SOURCE!J837) &gt;= 0, REPT(" ",SOURCE!$Y$2-LEN(SOURCE!J837)), "")&amp;
" | "&amp; IF(SOURCE!$X$2-LEN(SOURCE!I837) &gt;= 0, REPT(" ",SOURCE!$X$2-LEN(SOURCE!I837)), "")&amp;
      SOURCE!K837&amp;      IF(SOURCE!$Y$2-LEN(SOURCE!K837) &gt;= 0, REPT(" ",SOURCE!$Z$2-LEN(SOURCE!K837)), "")&amp;
" | "&amp; SOURCE!L837&amp;      IF(SOURCE!$AB$2-LEN(SOURCE!L837) &gt;= 0, REPT(" ",SOURCE!$AB$2-LEN(SOURCE!L837)), "")&amp;
" | "&amp; SOURCE!M837&amp;      IF(SOURCE!$AC$2-LEN(SOURCE!M837) &gt;= 0, REPT(" ",SOURCE!$AC$2-LEN(SOURCE!M837)), "")&amp;
      "},"&amp;IF(SOURCE!O837&lt;&gt;"",""&amp;SOURCE!O837,"")
 )
)
)</f>
        <v>/*  813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838" spans="1:1">
      <c r="A838" s="133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IF(SOURCE!$R$2-LEN(SOURCE!C838) &gt;= 0, REPT(" ",SOURCE!$R$2-LEN(SOURCE!C838)), "")&amp;
      SOURCE!D838&amp;", "&amp; IF(SOURCE!$S$2-LEN(SOURCE!D838) &gt;= 0, REPT(" ",SOURCE!$S$2-LEN(SOURCE!D838)), "")&amp;
      SOURCE!E838&amp;", "&amp; IF(SOURCE!$T$2-LEN(SOURCE!E838) &gt;=0, REPT(" ",SOURCE!$T$2-LEN(SOURCE!E838)), "")&amp;
      SOURCE!F838&amp;", "&amp; IF(SOURCE!$U$2-LEN(SOURCE!F838) &gt;= 0, REPT(" ",SOURCE!$U$2-LEN(SOURCE!F838)+2), "")&amp;"("&amp;
      SUBSTITUTE(TEXT(SOURCE!G838,"??0"),"  ","")&amp;" &lt;&lt; TAM_MAX_BITS) |"&amp; IF(SOURCE!$V$2-3 &gt;= 0, REPT(" ",MAX(1,SOURCE!$V$2-5+4+1-1-LEN(  IF(ISTEXT(SOURCE!H838),SOURCE!H838,  SUBSTITUTE(SUBSTITUTE(TEXT(SOURCE!H838,"????0"),"  ","")," ",""))   ))), "")&amp;
       IF(ISTEXT(SOURCE!H838),SOURCE!H838, SUBSTITUTE(SUBSTITUTE(TEXT(SOURCE!H838,"????0"),"  ","")," ",""))   &amp;","&amp; IF(SOURCE!$W$2-3 &gt;= 0, REPT(" ",SOURCE!$W$2-3-5), "")&amp;
      SOURCE!I838&amp;
" | "&amp; IF(SOURCE!$X$2-LEN(SOURCE!I838) &gt;= 0, REPT(" ",SOURCE!$X$2-LEN(SOURCE!I838)), "")&amp;
      SOURCE!J838&amp;      IF(SOURCE!$Y$2-LEN(SOURCE!J838) &gt;= 0, REPT(" ",SOURCE!$Y$2-LEN(SOURCE!J838)), "")&amp;
" | "&amp; IF(SOURCE!$X$2-LEN(SOURCE!I838) &gt;= 0, REPT(" ",SOURCE!$X$2-LEN(SOURCE!I838)), "")&amp;
      SOURCE!K838&amp;      IF(SOURCE!$Y$2-LEN(SOURCE!K838) &gt;= 0, REPT(" ",SOURCE!$Z$2-LEN(SOURCE!K838)), "")&amp;
" | "&amp; SOURCE!L838&amp;      IF(SOURCE!$AB$2-LEN(SOURCE!L838) &gt;= 0, REPT(" ",SOURCE!$AB$2-LEN(SOURCE!L838)), "")&amp;
" | "&amp; SOURCE!M838&amp;      IF(SOURCE!$AC$2-LEN(SOURCE!M838) &gt;= 0, REPT(" ",SOURCE!$AC$2-LEN(SOURCE!M838)), "")&amp;
      "},"&amp;IF(SOURCE!O838&lt;&gt;"",""&amp;SOURCE!O838,"")
 )
)
)</f>
        <v>/*  814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839" spans="1:1">
      <c r="A839" s="133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IF(SOURCE!$R$2-LEN(SOURCE!C839) &gt;= 0, REPT(" ",SOURCE!$R$2-LEN(SOURCE!C839)), "")&amp;
      SOURCE!D839&amp;", "&amp; IF(SOURCE!$S$2-LEN(SOURCE!D839) &gt;= 0, REPT(" ",SOURCE!$S$2-LEN(SOURCE!D839)), "")&amp;
      SOURCE!E839&amp;", "&amp; IF(SOURCE!$T$2-LEN(SOURCE!E839) &gt;=0, REPT(" ",SOURCE!$T$2-LEN(SOURCE!E839)), "")&amp;
      SOURCE!F839&amp;", "&amp; IF(SOURCE!$U$2-LEN(SOURCE!F839) &gt;= 0, REPT(" ",SOURCE!$U$2-LEN(SOURCE!F839)+2), "")&amp;"("&amp;
      SUBSTITUTE(TEXT(SOURCE!G839,"??0"),"  ","")&amp;" &lt;&lt; TAM_MAX_BITS) |"&amp; IF(SOURCE!$V$2-3 &gt;= 0, REPT(" ",MAX(1,SOURCE!$V$2-5+4+1-1-LEN(  IF(ISTEXT(SOURCE!H839),SOURCE!H839,  SUBSTITUTE(SUBSTITUTE(TEXT(SOURCE!H839,"????0"),"  ","")," ",""))   ))), "")&amp;
       IF(ISTEXT(SOURCE!H839),SOURCE!H839, SUBSTITUTE(SUBSTITUTE(TEXT(SOURCE!H839,"????0"),"  ","")," ",""))   &amp;","&amp; IF(SOURCE!$W$2-3 &gt;= 0, REPT(" ",SOURCE!$W$2-3-5), "")&amp;
      SOURCE!I839&amp;
" | "&amp; IF(SOURCE!$X$2-LEN(SOURCE!I839) &gt;= 0, REPT(" ",SOURCE!$X$2-LEN(SOURCE!I839)), "")&amp;
      SOURCE!J839&amp;      IF(SOURCE!$Y$2-LEN(SOURCE!J839) &gt;= 0, REPT(" ",SOURCE!$Y$2-LEN(SOURCE!J839)), "")&amp;
" | "&amp; IF(SOURCE!$X$2-LEN(SOURCE!I839) &gt;= 0, REPT(" ",SOURCE!$X$2-LEN(SOURCE!I839)), "")&amp;
      SOURCE!K839&amp;      IF(SOURCE!$Y$2-LEN(SOURCE!K839) &gt;= 0, REPT(" ",SOURCE!$Z$2-LEN(SOURCE!K839)), "")&amp;
" | "&amp; SOURCE!L839&amp;      IF(SOURCE!$AB$2-LEN(SOURCE!L839) &gt;= 0, REPT(" ",SOURCE!$AB$2-LEN(SOURCE!L839)), "")&amp;
" | "&amp; SOURCE!M839&amp;      IF(SOURCE!$AC$2-LEN(SOURCE!M839) &gt;= 0, REPT(" ",SOURCE!$AC$2-LEN(SOURCE!M839)), "")&amp;
      "},"&amp;IF(SOURCE!O839&lt;&gt;"",""&amp;SOURCE!O839,"")
 )
)
)</f>
        <v>/*  815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840" spans="1:1">
      <c r="A840" s="133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IF(SOURCE!$R$2-LEN(SOURCE!C840) &gt;= 0, REPT(" ",SOURCE!$R$2-LEN(SOURCE!C840)), "")&amp;
      SOURCE!D840&amp;", "&amp; IF(SOURCE!$S$2-LEN(SOURCE!D840) &gt;= 0, REPT(" ",SOURCE!$S$2-LEN(SOURCE!D840)), "")&amp;
      SOURCE!E840&amp;", "&amp; IF(SOURCE!$T$2-LEN(SOURCE!E840) &gt;=0, REPT(" ",SOURCE!$T$2-LEN(SOURCE!E840)), "")&amp;
      SOURCE!F840&amp;", "&amp; IF(SOURCE!$U$2-LEN(SOURCE!F840) &gt;= 0, REPT(" ",SOURCE!$U$2-LEN(SOURCE!F840)+2), "")&amp;"("&amp;
      SUBSTITUTE(TEXT(SOURCE!G840,"??0"),"  ","")&amp;" &lt;&lt; TAM_MAX_BITS) |"&amp; IF(SOURCE!$V$2-3 &gt;= 0, REPT(" ",MAX(1,SOURCE!$V$2-5+4+1-1-LEN(  IF(ISTEXT(SOURCE!H840),SOURCE!H840,  SUBSTITUTE(SUBSTITUTE(TEXT(SOURCE!H840,"????0"),"  ","")," ",""))   ))), "")&amp;
       IF(ISTEXT(SOURCE!H840),SOURCE!H840, SUBSTITUTE(SUBSTITUTE(TEXT(SOURCE!H840,"????0"),"  ","")," ",""))   &amp;","&amp; IF(SOURCE!$W$2-3 &gt;= 0, REPT(" ",SOURCE!$W$2-3-5), "")&amp;
      SOURCE!I840&amp;
" | "&amp; IF(SOURCE!$X$2-LEN(SOURCE!I840) &gt;= 0, REPT(" ",SOURCE!$X$2-LEN(SOURCE!I840)), "")&amp;
      SOURCE!J840&amp;      IF(SOURCE!$Y$2-LEN(SOURCE!J840) &gt;= 0, REPT(" ",SOURCE!$Y$2-LEN(SOURCE!J840)), "")&amp;
" | "&amp; IF(SOURCE!$X$2-LEN(SOURCE!I840) &gt;= 0, REPT(" ",SOURCE!$X$2-LEN(SOURCE!I840)), "")&amp;
      SOURCE!K840&amp;      IF(SOURCE!$Y$2-LEN(SOURCE!K840) &gt;= 0, REPT(" ",SOURCE!$Z$2-LEN(SOURCE!K840)), "")&amp;
" | "&amp; SOURCE!L840&amp;      IF(SOURCE!$AB$2-LEN(SOURCE!L840) &gt;= 0, REPT(" ",SOURCE!$AB$2-LEN(SOURCE!L840)), "")&amp;
" | "&amp; SOURCE!M840&amp;      IF(SOURCE!$AC$2-LEN(SOURCE!M840) &gt;= 0, REPT(" ",SOURCE!$AC$2-LEN(SOURCE!M840)), "")&amp;
      "},"&amp;IF(SOURCE!O840&lt;&gt;"",""&amp;SOURCE!O840,"")
 )
)
)</f>
        <v>/*  816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841" spans="1:1">
      <c r="A841" s="133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IF(SOURCE!$R$2-LEN(SOURCE!C841) &gt;= 0, REPT(" ",SOURCE!$R$2-LEN(SOURCE!C841)), "")&amp;
      SOURCE!D841&amp;", "&amp; IF(SOURCE!$S$2-LEN(SOURCE!D841) &gt;= 0, REPT(" ",SOURCE!$S$2-LEN(SOURCE!D841)), "")&amp;
      SOURCE!E841&amp;", "&amp; IF(SOURCE!$T$2-LEN(SOURCE!E841) &gt;=0, REPT(" ",SOURCE!$T$2-LEN(SOURCE!E841)), "")&amp;
      SOURCE!F841&amp;", "&amp; IF(SOURCE!$U$2-LEN(SOURCE!F841) &gt;= 0, REPT(" ",SOURCE!$U$2-LEN(SOURCE!F841)+2), "")&amp;"("&amp;
      SUBSTITUTE(TEXT(SOURCE!G841,"??0"),"  ","")&amp;" &lt;&lt; TAM_MAX_BITS) |"&amp; IF(SOURCE!$V$2-3 &gt;= 0, REPT(" ",MAX(1,SOURCE!$V$2-5+4+1-1-LEN(  IF(ISTEXT(SOURCE!H841),SOURCE!H841,  SUBSTITUTE(SUBSTITUTE(TEXT(SOURCE!H841,"????0"),"  ","")," ",""))   ))), "")&amp;
       IF(ISTEXT(SOURCE!H841),SOURCE!H841, SUBSTITUTE(SUBSTITUTE(TEXT(SOURCE!H841,"????0"),"  ","")," ",""))   &amp;","&amp; IF(SOURCE!$W$2-3 &gt;= 0, REPT(" ",SOURCE!$W$2-3-5), "")&amp;
      SOURCE!I841&amp;
" | "&amp; IF(SOURCE!$X$2-LEN(SOURCE!I841) &gt;= 0, REPT(" ",SOURCE!$X$2-LEN(SOURCE!I841)), "")&amp;
      SOURCE!J841&amp;      IF(SOURCE!$Y$2-LEN(SOURCE!J841) &gt;= 0, REPT(" ",SOURCE!$Y$2-LEN(SOURCE!J841)), "")&amp;
" | "&amp; IF(SOURCE!$X$2-LEN(SOURCE!I841) &gt;= 0, REPT(" ",SOURCE!$X$2-LEN(SOURCE!I841)), "")&amp;
      SOURCE!K841&amp;      IF(SOURCE!$Y$2-LEN(SOURCE!K841) &gt;= 0, REPT(" ",SOURCE!$Z$2-LEN(SOURCE!K841)), "")&amp;
" | "&amp; SOURCE!L841&amp;      IF(SOURCE!$AB$2-LEN(SOURCE!L841) &gt;= 0, REPT(" ",SOURCE!$AB$2-LEN(SOURCE!L841)), "")&amp;
" | "&amp; SOURCE!M841&amp;      IF(SOURCE!$AC$2-LEN(SOURCE!M841) &gt;= 0, REPT(" ",SOURCE!$AC$2-LEN(SOURCE!M841)), "")&amp;
      "},"&amp;IF(SOURCE!O841&lt;&gt;"",""&amp;SOURCE!O841,"")
 )
)
)</f>
        <v>/*  817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842" spans="1:1">
      <c r="A842" s="133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IF(SOURCE!$R$2-LEN(SOURCE!C842) &gt;= 0, REPT(" ",SOURCE!$R$2-LEN(SOURCE!C842)), "")&amp;
      SOURCE!D842&amp;", "&amp; IF(SOURCE!$S$2-LEN(SOURCE!D842) &gt;= 0, REPT(" ",SOURCE!$S$2-LEN(SOURCE!D842)), "")&amp;
      SOURCE!E842&amp;", "&amp; IF(SOURCE!$T$2-LEN(SOURCE!E842) &gt;=0, REPT(" ",SOURCE!$T$2-LEN(SOURCE!E842)), "")&amp;
      SOURCE!F842&amp;", "&amp; IF(SOURCE!$U$2-LEN(SOURCE!F842) &gt;= 0, REPT(" ",SOURCE!$U$2-LEN(SOURCE!F842)+2), "")&amp;"("&amp;
      SUBSTITUTE(TEXT(SOURCE!G842,"??0"),"  ","")&amp;" &lt;&lt; TAM_MAX_BITS) |"&amp; IF(SOURCE!$V$2-3 &gt;= 0, REPT(" ",MAX(1,SOURCE!$V$2-5+4+1-1-LEN(  IF(ISTEXT(SOURCE!H842),SOURCE!H842,  SUBSTITUTE(SUBSTITUTE(TEXT(SOURCE!H842,"????0"),"  ","")," ",""))   ))), "")&amp;
       IF(ISTEXT(SOURCE!H842),SOURCE!H842, SUBSTITUTE(SUBSTITUTE(TEXT(SOURCE!H842,"????0"),"  ","")," ",""))   &amp;","&amp; IF(SOURCE!$W$2-3 &gt;= 0, REPT(" ",SOURCE!$W$2-3-5), "")&amp;
      SOURCE!I842&amp;
" | "&amp; IF(SOURCE!$X$2-LEN(SOURCE!I842) &gt;= 0, REPT(" ",SOURCE!$X$2-LEN(SOURCE!I842)), "")&amp;
      SOURCE!J842&amp;      IF(SOURCE!$Y$2-LEN(SOURCE!J842) &gt;= 0, REPT(" ",SOURCE!$Y$2-LEN(SOURCE!J842)), "")&amp;
" | "&amp; IF(SOURCE!$X$2-LEN(SOURCE!I842) &gt;= 0, REPT(" ",SOURCE!$X$2-LEN(SOURCE!I842)), "")&amp;
      SOURCE!K842&amp;      IF(SOURCE!$Y$2-LEN(SOURCE!K842) &gt;= 0, REPT(" ",SOURCE!$Z$2-LEN(SOURCE!K842)), "")&amp;
" | "&amp; SOURCE!L842&amp;      IF(SOURCE!$AB$2-LEN(SOURCE!L842) &gt;= 0, REPT(" ",SOURCE!$AB$2-LEN(SOURCE!L842)), "")&amp;
" | "&amp; SOURCE!M842&amp;      IF(SOURCE!$AC$2-LEN(SOURCE!M842) &gt;= 0, REPT(" ",SOURCE!$AC$2-LEN(SOURCE!M842)), "")&amp;
      "},"&amp;IF(SOURCE!O842&lt;&gt;"",""&amp;SOURCE!O842,"")
 )
)
)</f>
        <v>/*  818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843" spans="1:1">
      <c r="A843" s="133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IF(SOURCE!$R$2-LEN(SOURCE!C843) &gt;= 0, REPT(" ",SOURCE!$R$2-LEN(SOURCE!C843)), "")&amp;
      SOURCE!D843&amp;", "&amp; IF(SOURCE!$S$2-LEN(SOURCE!D843) &gt;= 0, REPT(" ",SOURCE!$S$2-LEN(SOURCE!D843)), "")&amp;
      SOURCE!E843&amp;", "&amp; IF(SOURCE!$T$2-LEN(SOURCE!E843) &gt;=0, REPT(" ",SOURCE!$T$2-LEN(SOURCE!E843)), "")&amp;
      SOURCE!F843&amp;", "&amp; IF(SOURCE!$U$2-LEN(SOURCE!F843) &gt;= 0, REPT(" ",SOURCE!$U$2-LEN(SOURCE!F843)+2), "")&amp;"("&amp;
      SUBSTITUTE(TEXT(SOURCE!G843,"??0"),"  ","")&amp;" &lt;&lt; TAM_MAX_BITS) |"&amp; IF(SOURCE!$V$2-3 &gt;= 0, REPT(" ",MAX(1,SOURCE!$V$2-5+4+1-1-LEN(  IF(ISTEXT(SOURCE!H843),SOURCE!H843,  SUBSTITUTE(SUBSTITUTE(TEXT(SOURCE!H843,"????0"),"  ","")," ",""))   ))), "")&amp;
       IF(ISTEXT(SOURCE!H843),SOURCE!H843, SUBSTITUTE(SUBSTITUTE(TEXT(SOURCE!H843,"????0"),"  ","")," ",""))   &amp;","&amp; IF(SOURCE!$W$2-3 &gt;= 0, REPT(" ",SOURCE!$W$2-3-5), "")&amp;
      SOURCE!I843&amp;
" | "&amp; IF(SOURCE!$X$2-LEN(SOURCE!I843) &gt;= 0, REPT(" ",SOURCE!$X$2-LEN(SOURCE!I843)), "")&amp;
      SOURCE!J843&amp;      IF(SOURCE!$Y$2-LEN(SOURCE!J843) &gt;= 0, REPT(" ",SOURCE!$Y$2-LEN(SOURCE!J843)), "")&amp;
" | "&amp; IF(SOURCE!$X$2-LEN(SOURCE!I843) &gt;= 0, REPT(" ",SOURCE!$X$2-LEN(SOURCE!I843)), "")&amp;
      SOURCE!K843&amp;      IF(SOURCE!$Y$2-LEN(SOURCE!K843) &gt;= 0, REPT(" ",SOURCE!$Z$2-LEN(SOURCE!K843)), "")&amp;
" | "&amp; SOURCE!L843&amp;      IF(SOURCE!$AB$2-LEN(SOURCE!L843) &gt;= 0, REPT(" ",SOURCE!$AB$2-LEN(SOURCE!L843)), "")&amp;
" | "&amp; SOURCE!M843&amp;      IF(SOURCE!$AC$2-LEN(SOURCE!M843) &gt;= 0, REPT(" ",SOURCE!$AC$2-LEN(SOURCE!M843)), "")&amp;
      "},"&amp;IF(SOURCE!O843&lt;&gt;"",""&amp;SOURCE!O843,"")
 )
)
)</f>
        <v>/*  819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844" spans="1:1">
      <c r="A844" s="133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IF(SOURCE!$R$2-LEN(SOURCE!C844) &gt;= 0, REPT(" ",SOURCE!$R$2-LEN(SOURCE!C844)), "")&amp;
      SOURCE!D844&amp;", "&amp; IF(SOURCE!$S$2-LEN(SOURCE!D844) &gt;= 0, REPT(" ",SOURCE!$S$2-LEN(SOURCE!D844)), "")&amp;
      SOURCE!E844&amp;", "&amp; IF(SOURCE!$T$2-LEN(SOURCE!E844) &gt;=0, REPT(" ",SOURCE!$T$2-LEN(SOURCE!E844)), "")&amp;
      SOURCE!F844&amp;", "&amp; IF(SOURCE!$U$2-LEN(SOURCE!F844) &gt;= 0, REPT(" ",SOURCE!$U$2-LEN(SOURCE!F844)+2), "")&amp;"("&amp;
      SUBSTITUTE(TEXT(SOURCE!G844,"??0"),"  ","")&amp;" &lt;&lt; TAM_MAX_BITS) |"&amp; IF(SOURCE!$V$2-3 &gt;= 0, REPT(" ",MAX(1,SOURCE!$V$2-5+4+1-1-LEN(  IF(ISTEXT(SOURCE!H844),SOURCE!H844,  SUBSTITUTE(SUBSTITUTE(TEXT(SOURCE!H844,"????0"),"  ","")," ",""))   ))), "")&amp;
       IF(ISTEXT(SOURCE!H844),SOURCE!H844, SUBSTITUTE(SUBSTITUTE(TEXT(SOURCE!H844,"????0"),"  ","")," ",""))   &amp;","&amp; IF(SOURCE!$W$2-3 &gt;= 0, REPT(" ",SOURCE!$W$2-3-5), "")&amp;
      SOURCE!I844&amp;
" | "&amp; IF(SOURCE!$X$2-LEN(SOURCE!I844) &gt;= 0, REPT(" ",SOURCE!$X$2-LEN(SOURCE!I844)), "")&amp;
      SOURCE!J844&amp;      IF(SOURCE!$Y$2-LEN(SOURCE!J844) &gt;= 0, REPT(" ",SOURCE!$Y$2-LEN(SOURCE!J844)), "")&amp;
" | "&amp; IF(SOURCE!$X$2-LEN(SOURCE!I844) &gt;= 0, REPT(" ",SOURCE!$X$2-LEN(SOURCE!I844)), "")&amp;
      SOURCE!K844&amp;      IF(SOURCE!$Y$2-LEN(SOURCE!K844) &gt;= 0, REPT(" ",SOURCE!$Z$2-LEN(SOURCE!K844)), "")&amp;
" | "&amp; SOURCE!L844&amp;      IF(SOURCE!$AB$2-LEN(SOURCE!L844) &gt;= 0, REPT(" ",SOURCE!$AB$2-LEN(SOURCE!L844)), "")&amp;
" | "&amp; SOURCE!M844&amp;      IF(SOURCE!$AC$2-LEN(SOURCE!M844) &gt;= 0, REPT(" ",SOURCE!$AC$2-LEN(SOURCE!M844)), "")&amp;
      "},"&amp;IF(SOURCE!O844&lt;&gt;"",""&amp;SOURCE!O844,"")
 )
)
)</f>
        <v>/*  820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845" spans="1:1">
      <c r="A845" s="133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IF(SOURCE!$R$2-LEN(SOURCE!C845) &gt;= 0, REPT(" ",SOURCE!$R$2-LEN(SOURCE!C845)), "")&amp;
      SOURCE!D845&amp;", "&amp; IF(SOURCE!$S$2-LEN(SOURCE!D845) &gt;= 0, REPT(" ",SOURCE!$S$2-LEN(SOURCE!D845)), "")&amp;
      SOURCE!E845&amp;", "&amp; IF(SOURCE!$T$2-LEN(SOURCE!E845) &gt;=0, REPT(" ",SOURCE!$T$2-LEN(SOURCE!E845)), "")&amp;
      SOURCE!F845&amp;", "&amp; IF(SOURCE!$U$2-LEN(SOURCE!F845) &gt;= 0, REPT(" ",SOURCE!$U$2-LEN(SOURCE!F845)+2), "")&amp;"("&amp;
      SUBSTITUTE(TEXT(SOURCE!G845,"??0"),"  ","")&amp;" &lt;&lt; TAM_MAX_BITS) |"&amp; IF(SOURCE!$V$2-3 &gt;= 0, REPT(" ",MAX(1,SOURCE!$V$2-5+4+1-1-LEN(  IF(ISTEXT(SOURCE!H845),SOURCE!H845,  SUBSTITUTE(SUBSTITUTE(TEXT(SOURCE!H845,"????0"),"  ","")," ",""))   ))), "")&amp;
       IF(ISTEXT(SOURCE!H845),SOURCE!H845, SUBSTITUTE(SUBSTITUTE(TEXT(SOURCE!H845,"????0"),"  ","")," ",""))   &amp;","&amp; IF(SOURCE!$W$2-3 &gt;= 0, REPT(" ",SOURCE!$W$2-3-5), "")&amp;
      SOURCE!I845&amp;
" | "&amp; IF(SOURCE!$X$2-LEN(SOURCE!I845) &gt;= 0, REPT(" ",SOURCE!$X$2-LEN(SOURCE!I845)), "")&amp;
      SOURCE!J845&amp;      IF(SOURCE!$Y$2-LEN(SOURCE!J845) &gt;= 0, REPT(" ",SOURCE!$Y$2-LEN(SOURCE!J845)), "")&amp;
" | "&amp; IF(SOURCE!$X$2-LEN(SOURCE!I845) &gt;= 0, REPT(" ",SOURCE!$X$2-LEN(SOURCE!I845)), "")&amp;
      SOURCE!K845&amp;      IF(SOURCE!$Y$2-LEN(SOURCE!K845) &gt;= 0, REPT(" ",SOURCE!$Z$2-LEN(SOURCE!K845)), "")&amp;
" | "&amp; SOURCE!L845&amp;      IF(SOURCE!$AB$2-LEN(SOURCE!L845) &gt;= 0, REPT(" ",SOURCE!$AB$2-LEN(SOURCE!L845)), "")&amp;
" | "&amp; SOURCE!M845&amp;      IF(SOURCE!$AC$2-LEN(SOURCE!M845) &gt;= 0, REPT(" ",SOURCE!$AC$2-LEN(SOURCE!M845)), "")&amp;
      "},"&amp;IF(SOURCE!O845&lt;&gt;"",""&amp;SOURCE!O845,"")
 )
)
)</f>
        <v>/*  821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846" spans="1:1">
      <c r="A846" s="133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IF(SOURCE!$R$2-LEN(SOURCE!C846) &gt;= 0, REPT(" ",SOURCE!$R$2-LEN(SOURCE!C846)), "")&amp;
      SOURCE!D846&amp;", "&amp; IF(SOURCE!$S$2-LEN(SOURCE!D846) &gt;= 0, REPT(" ",SOURCE!$S$2-LEN(SOURCE!D846)), "")&amp;
      SOURCE!E846&amp;", "&amp; IF(SOURCE!$T$2-LEN(SOURCE!E846) &gt;=0, REPT(" ",SOURCE!$T$2-LEN(SOURCE!E846)), "")&amp;
      SOURCE!F846&amp;", "&amp; IF(SOURCE!$U$2-LEN(SOURCE!F846) &gt;= 0, REPT(" ",SOURCE!$U$2-LEN(SOURCE!F846)+2), "")&amp;"("&amp;
      SUBSTITUTE(TEXT(SOURCE!G846,"??0"),"  ","")&amp;" &lt;&lt; TAM_MAX_BITS) |"&amp; IF(SOURCE!$V$2-3 &gt;= 0, REPT(" ",MAX(1,SOURCE!$V$2-5+4+1-1-LEN(  IF(ISTEXT(SOURCE!H846),SOURCE!H846,  SUBSTITUTE(SUBSTITUTE(TEXT(SOURCE!H846,"????0"),"  ","")," ",""))   ))), "")&amp;
       IF(ISTEXT(SOURCE!H846),SOURCE!H846, SUBSTITUTE(SUBSTITUTE(TEXT(SOURCE!H846,"????0"),"  ","")," ",""))   &amp;","&amp; IF(SOURCE!$W$2-3 &gt;= 0, REPT(" ",SOURCE!$W$2-3-5), "")&amp;
      SOURCE!I846&amp;
" | "&amp; IF(SOURCE!$X$2-LEN(SOURCE!I846) &gt;= 0, REPT(" ",SOURCE!$X$2-LEN(SOURCE!I846)), "")&amp;
      SOURCE!J846&amp;      IF(SOURCE!$Y$2-LEN(SOURCE!J846) &gt;= 0, REPT(" ",SOURCE!$Y$2-LEN(SOURCE!J846)), "")&amp;
" | "&amp; IF(SOURCE!$X$2-LEN(SOURCE!I846) &gt;= 0, REPT(" ",SOURCE!$X$2-LEN(SOURCE!I846)), "")&amp;
      SOURCE!K846&amp;      IF(SOURCE!$Y$2-LEN(SOURCE!K846) &gt;= 0, REPT(" ",SOURCE!$Z$2-LEN(SOURCE!K846)), "")&amp;
" | "&amp; SOURCE!L846&amp;      IF(SOURCE!$AB$2-LEN(SOURCE!L846) &gt;= 0, REPT(" ",SOURCE!$AB$2-LEN(SOURCE!L846)), "")&amp;
" | "&amp; SOURCE!M846&amp;      IF(SOURCE!$AC$2-LEN(SOURCE!M846) &gt;= 0, REPT(" ",SOURCE!$AC$2-LEN(SOURCE!M846)), "")&amp;
      "},"&amp;IF(SOURCE!O846&lt;&gt;"",""&amp;SOURCE!O846,"")
 )
)
)</f>
        <v>/*  822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847" spans="1:1">
      <c r="A847" s="133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IF(SOURCE!$R$2-LEN(SOURCE!C847) &gt;= 0, REPT(" ",SOURCE!$R$2-LEN(SOURCE!C847)), "")&amp;
      SOURCE!D847&amp;", "&amp; IF(SOURCE!$S$2-LEN(SOURCE!D847) &gt;= 0, REPT(" ",SOURCE!$S$2-LEN(SOURCE!D847)), "")&amp;
      SOURCE!E847&amp;", "&amp; IF(SOURCE!$T$2-LEN(SOURCE!E847) &gt;=0, REPT(" ",SOURCE!$T$2-LEN(SOURCE!E847)), "")&amp;
      SOURCE!F847&amp;", "&amp; IF(SOURCE!$U$2-LEN(SOURCE!F847) &gt;= 0, REPT(" ",SOURCE!$U$2-LEN(SOURCE!F847)+2), "")&amp;"("&amp;
      SUBSTITUTE(TEXT(SOURCE!G847,"??0"),"  ","")&amp;" &lt;&lt; TAM_MAX_BITS) |"&amp; IF(SOURCE!$V$2-3 &gt;= 0, REPT(" ",MAX(1,SOURCE!$V$2-5+4+1-1-LEN(  IF(ISTEXT(SOURCE!H847),SOURCE!H847,  SUBSTITUTE(SUBSTITUTE(TEXT(SOURCE!H847,"????0"),"  ","")," ",""))   ))), "")&amp;
       IF(ISTEXT(SOURCE!H847),SOURCE!H847, SUBSTITUTE(SUBSTITUTE(TEXT(SOURCE!H847,"????0"),"  ","")," ",""))   &amp;","&amp; IF(SOURCE!$W$2-3 &gt;= 0, REPT(" ",SOURCE!$W$2-3-5), "")&amp;
      SOURCE!I847&amp;
" | "&amp; IF(SOURCE!$X$2-LEN(SOURCE!I847) &gt;= 0, REPT(" ",SOURCE!$X$2-LEN(SOURCE!I847)), "")&amp;
      SOURCE!J847&amp;      IF(SOURCE!$Y$2-LEN(SOURCE!J847) &gt;= 0, REPT(" ",SOURCE!$Y$2-LEN(SOURCE!J847)), "")&amp;
" | "&amp; IF(SOURCE!$X$2-LEN(SOURCE!I847) &gt;= 0, REPT(" ",SOURCE!$X$2-LEN(SOURCE!I847)), "")&amp;
      SOURCE!K847&amp;      IF(SOURCE!$Y$2-LEN(SOURCE!K847) &gt;= 0, REPT(" ",SOURCE!$Z$2-LEN(SOURCE!K847)), "")&amp;
" | "&amp; SOURCE!L847&amp;      IF(SOURCE!$AB$2-LEN(SOURCE!L847) &gt;= 0, REPT(" ",SOURCE!$AB$2-LEN(SOURCE!L847)), "")&amp;
" | "&amp; SOURCE!M847&amp;      IF(SOURCE!$AC$2-LEN(SOURCE!M847) &gt;= 0, REPT(" ",SOURCE!$AC$2-LEN(SOURCE!M847)), "")&amp;
      "},"&amp;IF(SOURCE!O847&lt;&gt;"",""&amp;SOURCE!O847,"")
 )
)
)</f>
        <v>/*  823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848" spans="1:1">
      <c r="A848" s="133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IF(SOURCE!$R$2-LEN(SOURCE!C848) &gt;= 0, REPT(" ",SOURCE!$R$2-LEN(SOURCE!C848)), "")&amp;
      SOURCE!D848&amp;", "&amp; IF(SOURCE!$S$2-LEN(SOURCE!D848) &gt;= 0, REPT(" ",SOURCE!$S$2-LEN(SOURCE!D848)), "")&amp;
      SOURCE!E848&amp;", "&amp; IF(SOURCE!$T$2-LEN(SOURCE!E848) &gt;=0, REPT(" ",SOURCE!$T$2-LEN(SOURCE!E848)), "")&amp;
      SOURCE!F848&amp;", "&amp; IF(SOURCE!$U$2-LEN(SOURCE!F848) &gt;= 0, REPT(" ",SOURCE!$U$2-LEN(SOURCE!F848)+2), "")&amp;"("&amp;
      SUBSTITUTE(TEXT(SOURCE!G848,"??0"),"  ","")&amp;" &lt;&lt; TAM_MAX_BITS) |"&amp; IF(SOURCE!$V$2-3 &gt;= 0, REPT(" ",MAX(1,SOURCE!$V$2-5+4+1-1-LEN(  IF(ISTEXT(SOURCE!H848),SOURCE!H848,  SUBSTITUTE(SUBSTITUTE(TEXT(SOURCE!H848,"????0"),"  ","")," ",""))   ))), "")&amp;
       IF(ISTEXT(SOURCE!H848),SOURCE!H848, SUBSTITUTE(SUBSTITUTE(TEXT(SOURCE!H848,"????0"),"  ","")," ",""))   &amp;","&amp; IF(SOURCE!$W$2-3 &gt;= 0, REPT(" ",SOURCE!$W$2-3-5), "")&amp;
      SOURCE!I848&amp;
" | "&amp; IF(SOURCE!$X$2-LEN(SOURCE!I848) &gt;= 0, REPT(" ",SOURCE!$X$2-LEN(SOURCE!I848)), "")&amp;
      SOURCE!J848&amp;      IF(SOURCE!$Y$2-LEN(SOURCE!J848) &gt;= 0, REPT(" ",SOURCE!$Y$2-LEN(SOURCE!J848)), "")&amp;
" | "&amp; IF(SOURCE!$X$2-LEN(SOURCE!I848) &gt;= 0, REPT(" ",SOURCE!$X$2-LEN(SOURCE!I848)), "")&amp;
      SOURCE!K848&amp;      IF(SOURCE!$Y$2-LEN(SOURCE!K848) &gt;= 0, REPT(" ",SOURCE!$Z$2-LEN(SOURCE!K848)), "")&amp;
" | "&amp; SOURCE!L848&amp;      IF(SOURCE!$AB$2-LEN(SOURCE!L848) &gt;= 0, REPT(" ",SOURCE!$AB$2-LEN(SOURCE!L848)), "")&amp;
" | "&amp; SOURCE!M848&amp;      IF(SOURCE!$AC$2-LEN(SOURCE!M848) &gt;= 0, REPT(" ",SOURCE!$AC$2-LEN(SOURCE!M848)), "")&amp;
      "},"&amp;IF(SOURCE!O848&lt;&gt;"",""&amp;SOURCE!O848,"")
 )
)
)</f>
        <v>/*  824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849" spans="1:1">
      <c r="A849" s="133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IF(SOURCE!$R$2-LEN(SOURCE!C849) &gt;= 0, REPT(" ",SOURCE!$R$2-LEN(SOURCE!C849)), "")&amp;
      SOURCE!D849&amp;", "&amp; IF(SOURCE!$S$2-LEN(SOURCE!D849) &gt;= 0, REPT(" ",SOURCE!$S$2-LEN(SOURCE!D849)), "")&amp;
      SOURCE!E849&amp;", "&amp; IF(SOURCE!$T$2-LEN(SOURCE!E849) &gt;=0, REPT(" ",SOURCE!$T$2-LEN(SOURCE!E849)), "")&amp;
      SOURCE!F849&amp;", "&amp; IF(SOURCE!$U$2-LEN(SOURCE!F849) &gt;= 0, REPT(" ",SOURCE!$U$2-LEN(SOURCE!F849)+2), "")&amp;"("&amp;
      SUBSTITUTE(TEXT(SOURCE!G849,"??0"),"  ","")&amp;" &lt;&lt; TAM_MAX_BITS) |"&amp; IF(SOURCE!$V$2-3 &gt;= 0, REPT(" ",MAX(1,SOURCE!$V$2-5+4+1-1-LEN(  IF(ISTEXT(SOURCE!H849),SOURCE!H849,  SUBSTITUTE(SUBSTITUTE(TEXT(SOURCE!H849,"????0"),"  ","")," ",""))   ))), "")&amp;
       IF(ISTEXT(SOURCE!H849),SOURCE!H849, SUBSTITUTE(SUBSTITUTE(TEXT(SOURCE!H849,"????0"),"  ","")," ",""))   &amp;","&amp; IF(SOURCE!$W$2-3 &gt;= 0, REPT(" ",SOURCE!$W$2-3-5), "")&amp;
      SOURCE!I849&amp;
" | "&amp; IF(SOURCE!$X$2-LEN(SOURCE!I849) &gt;= 0, REPT(" ",SOURCE!$X$2-LEN(SOURCE!I849)), "")&amp;
      SOURCE!J849&amp;      IF(SOURCE!$Y$2-LEN(SOURCE!J849) &gt;= 0, REPT(" ",SOURCE!$Y$2-LEN(SOURCE!J849)), "")&amp;
" | "&amp; IF(SOURCE!$X$2-LEN(SOURCE!I849) &gt;= 0, REPT(" ",SOURCE!$X$2-LEN(SOURCE!I849)), "")&amp;
      SOURCE!K849&amp;      IF(SOURCE!$Y$2-LEN(SOURCE!K849) &gt;= 0, REPT(" ",SOURCE!$Z$2-LEN(SOURCE!K849)), "")&amp;
" | "&amp; SOURCE!L849&amp;      IF(SOURCE!$AB$2-LEN(SOURCE!L849) &gt;= 0, REPT(" ",SOURCE!$AB$2-LEN(SOURCE!L849)), "")&amp;
" | "&amp; SOURCE!M849&amp;      IF(SOURCE!$AC$2-LEN(SOURCE!M849) &gt;= 0, REPT(" ",SOURCE!$AC$2-LEN(SOURCE!M849)), "")&amp;
      "},"&amp;IF(SOURCE!O849&lt;&gt;"",""&amp;SOURCE!O849,"")
 )
)
)</f>
        <v>/*  825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850" spans="1:1">
      <c r="A850" s="133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IF(SOURCE!$R$2-LEN(SOURCE!C850) &gt;= 0, REPT(" ",SOURCE!$R$2-LEN(SOURCE!C850)), "")&amp;
      SOURCE!D850&amp;", "&amp; IF(SOURCE!$S$2-LEN(SOURCE!D850) &gt;= 0, REPT(" ",SOURCE!$S$2-LEN(SOURCE!D850)), "")&amp;
      SOURCE!E850&amp;", "&amp; IF(SOURCE!$T$2-LEN(SOURCE!E850) &gt;=0, REPT(" ",SOURCE!$T$2-LEN(SOURCE!E850)), "")&amp;
      SOURCE!F850&amp;", "&amp; IF(SOURCE!$U$2-LEN(SOURCE!F850) &gt;= 0, REPT(" ",SOURCE!$U$2-LEN(SOURCE!F850)+2), "")&amp;"("&amp;
      SUBSTITUTE(TEXT(SOURCE!G850,"??0"),"  ","")&amp;" &lt;&lt; TAM_MAX_BITS) |"&amp; IF(SOURCE!$V$2-3 &gt;= 0, REPT(" ",MAX(1,SOURCE!$V$2-5+4+1-1-LEN(  IF(ISTEXT(SOURCE!H850),SOURCE!H850,  SUBSTITUTE(SUBSTITUTE(TEXT(SOURCE!H850,"????0"),"  ","")," ",""))   ))), "")&amp;
       IF(ISTEXT(SOURCE!H850),SOURCE!H850, SUBSTITUTE(SUBSTITUTE(TEXT(SOURCE!H850,"????0"),"  ","")," ",""))   &amp;","&amp; IF(SOURCE!$W$2-3 &gt;= 0, REPT(" ",SOURCE!$W$2-3-5), "")&amp;
      SOURCE!I850&amp;
" | "&amp; IF(SOURCE!$X$2-LEN(SOURCE!I850) &gt;= 0, REPT(" ",SOURCE!$X$2-LEN(SOURCE!I850)), "")&amp;
      SOURCE!J850&amp;      IF(SOURCE!$Y$2-LEN(SOURCE!J850) &gt;= 0, REPT(" ",SOURCE!$Y$2-LEN(SOURCE!J850)), "")&amp;
" | "&amp; IF(SOURCE!$X$2-LEN(SOURCE!I850) &gt;= 0, REPT(" ",SOURCE!$X$2-LEN(SOURCE!I850)), "")&amp;
      SOURCE!K850&amp;      IF(SOURCE!$Y$2-LEN(SOURCE!K850) &gt;= 0, REPT(" ",SOURCE!$Z$2-LEN(SOURCE!K850)), "")&amp;
" | "&amp; SOURCE!L850&amp;      IF(SOURCE!$AB$2-LEN(SOURCE!L850) &gt;= 0, REPT(" ",SOURCE!$AB$2-LEN(SOURCE!L850)), "")&amp;
" | "&amp; SOURCE!M850&amp;      IF(SOURCE!$AC$2-LEN(SOURCE!M850) &gt;= 0, REPT(" ",SOURCE!$AC$2-LEN(SOURCE!M850)), "")&amp;
      "},"&amp;IF(SOURCE!O850&lt;&gt;"",""&amp;SOURCE!O850,"")
 )
)
)</f>
        <v>/*  826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851" spans="1:1">
      <c r="A851" s="133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IF(SOURCE!$R$2-LEN(SOURCE!C851) &gt;= 0, REPT(" ",SOURCE!$R$2-LEN(SOURCE!C851)), "")&amp;
      SOURCE!D851&amp;", "&amp; IF(SOURCE!$S$2-LEN(SOURCE!D851) &gt;= 0, REPT(" ",SOURCE!$S$2-LEN(SOURCE!D851)), "")&amp;
      SOURCE!E851&amp;", "&amp; IF(SOURCE!$T$2-LEN(SOURCE!E851) &gt;=0, REPT(" ",SOURCE!$T$2-LEN(SOURCE!E851)), "")&amp;
      SOURCE!F851&amp;", "&amp; IF(SOURCE!$U$2-LEN(SOURCE!F851) &gt;= 0, REPT(" ",SOURCE!$U$2-LEN(SOURCE!F851)+2), "")&amp;"("&amp;
      SUBSTITUTE(TEXT(SOURCE!G851,"??0"),"  ","")&amp;" &lt;&lt; TAM_MAX_BITS) |"&amp; IF(SOURCE!$V$2-3 &gt;= 0, REPT(" ",MAX(1,SOURCE!$V$2-5+4+1-1-LEN(  IF(ISTEXT(SOURCE!H851),SOURCE!H851,  SUBSTITUTE(SUBSTITUTE(TEXT(SOURCE!H851,"????0"),"  ","")," ",""))   ))), "")&amp;
       IF(ISTEXT(SOURCE!H851),SOURCE!H851, SUBSTITUTE(SUBSTITUTE(TEXT(SOURCE!H851,"????0"),"  ","")," ",""))   &amp;","&amp; IF(SOURCE!$W$2-3 &gt;= 0, REPT(" ",SOURCE!$W$2-3-5), "")&amp;
      SOURCE!I851&amp;
" | "&amp; IF(SOURCE!$X$2-LEN(SOURCE!I851) &gt;= 0, REPT(" ",SOURCE!$X$2-LEN(SOURCE!I851)), "")&amp;
      SOURCE!J851&amp;      IF(SOURCE!$Y$2-LEN(SOURCE!J851) &gt;= 0, REPT(" ",SOURCE!$Y$2-LEN(SOURCE!J851)), "")&amp;
" | "&amp; IF(SOURCE!$X$2-LEN(SOURCE!I851) &gt;= 0, REPT(" ",SOURCE!$X$2-LEN(SOURCE!I851)), "")&amp;
      SOURCE!K851&amp;      IF(SOURCE!$Y$2-LEN(SOURCE!K851) &gt;= 0, REPT(" ",SOURCE!$Z$2-LEN(SOURCE!K851)), "")&amp;
" | "&amp; SOURCE!L851&amp;      IF(SOURCE!$AB$2-LEN(SOURCE!L851) &gt;= 0, REPT(" ",SOURCE!$AB$2-LEN(SOURCE!L851)), "")&amp;
" | "&amp; SOURCE!M851&amp;      IF(SOURCE!$AC$2-LEN(SOURCE!M851) &gt;= 0, REPT(" ",SOURCE!$AC$2-LEN(SOURCE!M851)), "")&amp;
      "},"&amp;IF(SOURCE!O851&lt;&gt;"",""&amp;SOURCE!O851,"")
 )
)
)</f>
        <v>/*  827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852" spans="1:1">
      <c r="A852" s="133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IF(SOURCE!$R$2-LEN(SOURCE!C852) &gt;= 0, REPT(" ",SOURCE!$R$2-LEN(SOURCE!C852)), "")&amp;
      SOURCE!D852&amp;", "&amp; IF(SOURCE!$S$2-LEN(SOURCE!D852) &gt;= 0, REPT(" ",SOURCE!$S$2-LEN(SOURCE!D852)), "")&amp;
      SOURCE!E852&amp;", "&amp; IF(SOURCE!$T$2-LEN(SOURCE!E852) &gt;=0, REPT(" ",SOURCE!$T$2-LEN(SOURCE!E852)), "")&amp;
      SOURCE!F852&amp;", "&amp; IF(SOURCE!$U$2-LEN(SOURCE!F852) &gt;= 0, REPT(" ",SOURCE!$U$2-LEN(SOURCE!F852)+2), "")&amp;"("&amp;
      SUBSTITUTE(TEXT(SOURCE!G852,"??0"),"  ","")&amp;" &lt;&lt; TAM_MAX_BITS) |"&amp; IF(SOURCE!$V$2-3 &gt;= 0, REPT(" ",MAX(1,SOURCE!$V$2-5+4+1-1-LEN(  IF(ISTEXT(SOURCE!H852),SOURCE!H852,  SUBSTITUTE(SUBSTITUTE(TEXT(SOURCE!H852,"????0"),"  ","")," ",""))   ))), "")&amp;
       IF(ISTEXT(SOURCE!H852),SOURCE!H852, SUBSTITUTE(SUBSTITUTE(TEXT(SOURCE!H852,"????0"),"  ","")," ",""))   &amp;","&amp; IF(SOURCE!$W$2-3 &gt;= 0, REPT(" ",SOURCE!$W$2-3-5), "")&amp;
      SOURCE!I852&amp;
" | "&amp; IF(SOURCE!$X$2-LEN(SOURCE!I852) &gt;= 0, REPT(" ",SOURCE!$X$2-LEN(SOURCE!I852)), "")&amp;
      SOURCE!J852&amp;      IF(SOURCE!$Y$2-LEN(SOURCE!J852) &gt;= 0, REPT(" ",SOURCE!$Y$2-LEN(SOURCE!J852)), "")&amp;
" | "&amp; IF(SOURCE!$X$2-LEN(SOURCE!I852) &gt;= 0, REPT(" ",SOURCE!$X$2-LEN(SOURCE!I852)), "")&amp;
      SOURCE!K852&amp;      IF(SOURCE!$Y$2-LEN(SOURCE!K852) &gt;= 0, REPT(" ",SOURCE!$Z$2-LEN(SOURCE!K852)), "")&amp;
" | "&amp; SOURCE!L852&amp;      IF(SOURCE!$AB$2-LEN(SOURCE!L852) &gt;= 0, REPT(" ",SOURCE!$AB$2-LEN(SOURCE!L852)), "")&amp;
" | "&amp; SOURCE!M852&amp;      IF(SOURCE!$AC$2-LEN(SOURCE!M852) &gt;= 0, REPT(" ",SOURCE!$AC$2-LEN(SOURCE!M852)), "")&amp;
      "},"&amp;IF(SOURCE!O852&lt;&gt;"",""&amp;SOURCE!O852,"")
 )
)
)</f>
        <v>/*  828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853" spans="1:1">
      <c r="A853" s="133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IF(SOURCE!$R$2-LEN(SOURCE!C853) &gt;= 0, REPT(" ",SOURCE!$R$2-LEN(SOURCE!C853)), "")&amp;
      SOURCE!D853&amp;", "&amp; IF(SOURCE!$S$2-LEN(SOURCE!D853) &gt;= 0, REPT(" ",SOURCE!$S$2-LEN(SOURCE!D853)), "")&amp;
      SOURCE!E853&amp;", "&amp; IF(SOURCE!$T$2-LEN(SOURCE!E853) &gt;=0, REPT(" ",SOURCE!$T$2-LEN(SOURCE!E853)), "")&amp;
      SOURCE!F853&amp;", "&amp; IF(SOURCE!$U$2-LEN(SOURCE!F853) &gt;= 0, REPT(" ",SOURCE!$U$2-LEN(SOURCE!F853)+2), "")&amp;"("&amp;
      SUBSTITUTE(TEXT(SOURCE!G853,"??0"),"  ","")&amp;" &lt;&lt; TAM_MAX_BITS) |"&amp; IF(SOURCE!$V$2-3 &gt;= 0, REPT(" ",MAX(1,SOURCE!$V$2-5+4+1-1-LEN(  IF(ISTEXT(SOURCE!H853),SOURCE!H853,  SUBSTITUTE(SUBSTITUTE(TEXT(SOURCE!H853,"????0"),"  ","")," ",""))   ))), "")&amp;
       IF(ISTEXT(SOURCE!H853),SOURCE!H853, SUBSTITUTE(SUBSTITUTE(TEXT(SOURCE!H853,"????0"),"  ","")," ",""))   &amp;","&amp; IF(SOURCE!$W$2-3 &gt;= 0, REPT(" ",SOURCE!$W$2-3-5), "")&amp;
      SOURCE!I853&amp;
" | "&amp; IF(SOURCE!$X$2-LEN(SOURCE!I853) &gt;= 0, REPT(" ",SOURCE!$X$2-LEN(SOURCE!I853)), "")&amp;
      SOURCE!J853&amp;      IF(SOURCE!$Y$2-LEN(SOURCE!J853) &gt;= 0, REPT(" ",SOURCE!$Y$2-LEN(SOURCE!J853)), "")&amp;
" | "&amp; IF(SOURCE!$X$2-LEN(SOURCE!I853) &gt;= 0, REPT(" ",SOURCE!$X$2-LEN(SOURCE!I853)), "")&amp;
      SOURCE!K853&amp;      IF(SOURCE!$Y$2-LEN(SOURCE!K853) &gt;= 0, REPT(" ",SOURCE!$Z$2-LEN(SOURCE!K853)), "")&amp;
" | "&amp; SOURCE!L853&amp;      IF(SOURCE!$AB$2-LEN(SOURCE!L853) &gt;= 0, REPT(" ",SOURCE!$AB$2-LEN(SOURCE!L853)), "")&amp;
" | "&amp; SOURCE!M853&amp;      IF(SOURCE!$AC$2-LEN(SOURCE!M853) &gt;= 0, REPT(" ",SOURCE!$AC$2-LEN(SOURCE!M853)), "")&amp;
      "},"&amp;IF(SOURCE!O853&lt;&gt;"",""&amp;SOURCE!O853,"")
 )
)
)</f>
        <v>/*  829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854" spans="1:1">
      <c r="A854" s="133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IF(SOURCE!$R$2-LEN(SOURCE!C854) &gt;= 0, REPT(" ",SOURCE!$R$2-LEN(SOURCE!C854)), "")&amp;
      SOURCE!D854&amp;", "&amp; IF(SOURCE!$S$2-LEN(SOURCE!D854) &gt;= 0, REPT(" ",SOURCE!$S$2-LEN(SOURCE!D854)), "")&amp;
      SOURCE!E854&amp;", "&amp; IF(SOURCE!$T$2-LEN(SOURCE!E854) &gt;=0, REPT(" ",SOURCE!$T$2-LEN(SOURCE!E854)), "")&amp;
      SOURCE!F854&amp;", "&amp; IF(SOURCE!$U$2-LEN(SOURCE!F854) &gt;= 0, REPT(" ",SOURCE!$U$2-LEN(SOURCE!F854)+2), "")&amp;"("&amp;
      SUBSTITUTE(TEXT(SOURCE!G854,"??0"),"  ","")&amp;" &lt;&lt; TAM_MAX_BITS) |"&amp; IF(SOURCE!$V$2-3 &gt;= 0, REPT(" ",MAX(1,SOURCE!$V$2-5+4+1-1-LEN(  IF(ISTEXT(SOURCE!H854),SOURCE!H854,  SUBSTITUTE(SUBSTITUTE(TEXT(SOURCE!H854,"????0"),"  ","")," ",""))   ))), "")&amp;
       IF(ISTEXT(SOURCE!H854),SOURCE!H854, SUBSTITUTE(SUBSTITUTE(TEXT(SOURCE!H854,"????0"),"  ","")," ",""))   &amp;","&amp; IF(SOURCE!$W$2-3 &gt;= 0, REPT(" ",SOURCE!$W$2-3-5), "")&amp;
      SOURCE!I854&amp;
" | "&amp; IF(SOURCE!$X$2-LEN(SOURCE!I854) &gt;= 0, REPT(" ",SOURCE!$X$2-LEN(SOURCE!I854)), "")&amp;
      SOURCE!J854&amp;      IF(SOURCE!$Y$2-LEN(SOURCE!J854) &gt;= 0, REPT(" ",SOURCE!$Y$2-LEN(SOURCE!J854)), "")&amp;
" | "&amp; IF(SOURCE!$X$2-LEN(SOURCE!I854) &gt;= 0, REPT(" ",SOURCE!$X$2-LEN(SOURCE!I854)), "")&amp;
      SOURCE!K854&amp;      IF(SOURCE!$Y$2-LEN(SOURCE!K854) &gt;= 0, REPT(" ",SOURCE!$Z$2-LEN(SOURCE!K854)), "")&amp;
" | "&amp; SOURCE!L854&amp;      IF(SOURCE!$AB$2-LEN(SOURCE!L854) &gt;= 0, REPT(" ",SOURCE!$AB$2-LEN(SOURCE!L854)), "")&amp;
" | "&amp; SOURCE!M854&amp;      IF(SOURCE!$AC$2-LEN(SOURCE!M854) &gt;= 0, REPT(" ",SOURCE!$AC$2-LEN(SOURCE!M854)), "")&amp;
      "},"&amp;IF(SOURCE!O854&lt;&gt;"",""&amp;SOURCE!O854,"")
 )
)
)</f>
        <v>/*  830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855" spans="1:1">
      <c r="A855" s="133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IF(SOURCE!$R$2-LEN(SOURCE!C855) &gt;= 0, REPT(" ",SOURCE!$R$2-LEN(SOURCE!C855)), "")&amp;
      SOURCE!D855&amp;", "&amp; IF(SOURCE!$S$2-LEN(SOURCE!D855) &gt;= 0, REPT(" ",SOURCE!$S$2-LEN(SOURCE!D855)), "")&amp;
      SOURCE!E855&amp;", "&amp; IF(SOURCE!$T$2-LEN(SOURCE!E855) &gt;=0, REPT(" ",SOURCE!$T$2-LEN(SOURCE!E855)), "")&amp;
      SOURCE!F855&amp;", "&amp; IF(SOURCE!$U$2-LEN(SOURCE!F855) &gt;= 0, REPT(" ",SOURCE!$U$2-LEN(SOURCE!F855)+2), "")&amp;"("&amp;
      SUBSTITUTE(TEXT(SOURCE!G855,"??0"),"  ","")&amp;" &lt;&lt; TAM_MAX_BITS) |"&amp; IF(SOURCE!$V$2-3 &gt;= 0, REPT(" ",MAX(1,SOURCE!$V$2-5+4+1-1-LEN(  IF(ISTEXT(SOURCE!H855),SOURCE!H855,  SUBSTITUTE(SUBSTITUTE(TEXT(SOURCE!H855,"????0"),"  ","")," ",""))   ))), "")&amp;
       IF(ISTEXT(SOURCE!H855),SOURCE!H855, SUBSTITUTE(SUBSTITUTE(TEXT(SOURCE!H855,"????0"),"  ","")," ",""))   &amp;","&amp; IF(SOURCE!$W$2-3 &gt;= 0, REPT(" ",SOURCE!$W$2-3-5), "")&amp;
      SOURCE!I855&amp;
" | "&amp; IF(SOURCE!$X$2-LEN(SOURCE!I855) &gt;= 0, REPT(" ",SOURCE!$X$2-LEN(SOURCE!I855)), "")&amp;
      SOURCE!J855&amp;      IF(SOURCE!$Y$2-LEN(SOURCE!J855) &gt;= 0, REPT(" ",SOURCE!$Y$2-LEN(SOURCE!J855)), "")&amp;
" | "&amp; IF(SOURCE!$X$2-LEN(SOURCE!I855) &gt;= 0, REPT(" ",SOURCE!$X$2-LEN(SOURCE!I855)), "")&amp;
      SOURCE!K855&amp;      IF(SOURCE!$Y$2-LEN(SOURCE!K855) &gt;= 0, REPT(" ",SOURCE!$Z$2-LEN(SOURCE!K855)), "")&amp;
" | "&amp; SOURCE!L855&amp;      IF(SOURCE!$AB$2-LEN(SOURCE!L855) &gt;= 0, REPT(" ",SOURCE!$AB$2-LEN(SOURCE!L855)), "")&amp;
" | "&amp; SOURCE!M855&amp;      IF(SOURCE!$AC$2-LEN(SOURCE!M855) &gt;= 0, REPT(" ",SOURCE!$AC$2-LEN(SOURCE!M855)), "")&amp;
      "},"&amp;IF(SOURCE!O855&lt;&gt;"",""&amp;SOURCE!O855,"")
 )
)
)</f>
        <v>/*  831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856" spans="1:1">
      <c r="A856" s="133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IF(SOURCE!$R$2-LEN(SOURCE!C856) &gt;= 0, REPT(" ",SOURCE!$R$2-LEN(SOURCE!C856)), "")&amp;
      SOURCE!D856&amp;", "&amp; IF(SOURCE!$S$2-LEN(SOURCE!D856) &gt;= 0, REPT(" ",SOURCE!$S$2-LEN(SOURCE!D856)), "")&amp;
      SOURCE!E856&amp;", "&amp; IF(SOURCE!$T$2-LEN(SOURCE!E856) &gt;=0, REPT(" ",SOURCE!$T$2-LEN(SOURCE!E856)), "")&amp;
      SOURCE!F856&amp;", "&amp; IF(SOURCE!$U$2-LEN(SOURCE!F856) &gt;= 0, REPT(" ",SOURCE!$U$2-LEN(SOURCE!F856)+2), "")&amp;"("&amp;
      SUBSTITUTE(TEXT(SOURCE!G856,"??0"),"  ","")&amp;" &lt;&lt; TAM_MAX_BITS) |"&amp; IF(SOURCE!$V$2-3 &gt;= 0, REPT(" ",MAX(1,SOURCE!$V$2-5+4+1-1-LEN(  IF(ISTEXT(SOURCE!H856),SOURCE!H856,  SUBSTITUTE(SUBSTITUTE(TEXT(SOURCE!H856,"????0"),"  ","")," ",""))   ))), "")&amp;
       IF(ISTEXT(SOURCE!H856),SOURCE!H856, SUBSTITUTE(SUBSTITUTE(TEXT(SOURCE!H856,"????0"),"  ","")," ",""))   &amp;","&amp; IF(SOURCE!$W$2-3 &gt;= 0, REPT(" ",SOURCE!$W$2-3-5), "")&amp;
      SOURCE!I856&amp;
" | "&amp; IF(SOURCE!$X$2-LEN(SOURCE!I856) &gt;= 0, REPT(" ",SOURCE!$X$2-LEN(SOURCE!I856)), "")&amp;
      SOURCE!J856&amp;      IF(SOURCE!$Y$2-LEN(SOURCE!J856) &gt;= 0, REPT(" ",SOURCE!$Y$2-LEN(SOURCE!J856)), "")&amp;
" | "&amp; IF(SOURCE!$X$2-LEN(SOURCE!I856) &gt;= 0, REPT(" ",SOURCE!$X$2-LEN(SOURCE!I856)), "")&amp;
      SOURCE!K856&amp;      IF(SOURCE!$Y$2-LEN(SOURCE!K856) &gt;= 0, REPT(" ",SOURCE!$Z$2-LEN(SOURCE!K856)), "")&amp;
" | "&amp; SOURCE!L856&amp;      IF(SOURCE!$AB$2-LEN(SOURCE!L856) &gt;= 0, REPT(" ",SOURCE!$AB$2-LEN(SOURCE!L856)), "")&amp;
" | "&amp; SOURCE!M856&amp;      IF(SOURCE!$AC$2-LEN(SOURCE!M856) &gt;= 0, REPT(" ",SOURCE!$AC$2-LEN(SOURCE!M856)), "")&amp;
      "},"&amp;IF(SOURCE!O856&lt;&gt;"",""&amp;SOURCE!O856,"")
 )
)
)</f>
        <v>/*  832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857" spans="1:1">
      <c r="A857" s="133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IF(SOURCE!$R$2-LEN(SOURCE!C857) &gt;= 0, REPT(" ",SOURCE!$R$2-LEN(SOURCE!C857)), "")&amp;
      SOURCE!D857&amp;", "&amp; IF(SOURCE!$S$2-LEN(SOURCE!D857) &gt;= 0, REPT(" ",SOURCE!$S$2-LEN(SOURCE!D857)), "")&amp;
      SOURCE!E857&amp;", "&amp; IF(SOURCE!$T$2-LEN(SOURCE!E857) &gt;=0, REPT(" ",SOURCE!$T$2-LEN(SOURCE!E857)), "")&amp;
      SOURCE!F857&amp;", "&amp; IF(SOURCE!$U$2-LEN(SOURCE!F857) &gt;= 0, REPT(" ",SOURCE!$U$2-LEN(SOURCE!F857)+2), "")&amp;"("&amp;
      SUBSTITUTE(TEXT(SOURCE!G857,"??0"),"  ","")&amp;" &lt;&lt; TAM_MAX_BITS) |"&amp; IF(SOURCE!$V$2-3 &gt;= 0, REPT(" ",MAX(1,SOURCE!$V$2-5+4+1-1-LEN(  IF(ISTEXT(SOURCE!H857),SOURCE!H857,  SUBSTITUTE(SUBSTITUTE(TEXT(SOURCE!H857,"????0"),"  ","")," ",""))   ))), "")&amp;
       IF(ISTEXT(SOURCE!H857),SOURCE!H857, SUBSTITUTE(SUBSTITUTE(TEXT(SOURCE!H857,"????0"),"  ","")," ",""))   &amp;","&amp; IF(SOURCE!$W$2-3 &gt;= 0, REPT(" ",SOURCE!$W$2-3-5), "")&amp;
      SOURCE!I857&amp;
" | "&amp; IF(SOURCE!$X$2-LEN(SOURCE!I857) &gt;= 0, REPT(" ",SOURCE!$X$2-LEN(SOURCE!I857)), "")&amp;
      SOURCE!J857&amp;      IF(SOURCE!$Y$2-LEN(SOURCE!J857) &gt;= 0, REPT(" ",SOURCE!$Y$2-LEN(SOURCE!J857)), "")&amp;
" | "&amp; IF(SOURCE!$X$2-LEN(SOURCE!I857) &gt;= 0, REPT(" ",SOURCE!$X$2-LEN(SOURCE!I857)), "")&amp;
      SOURCE!K857&amp;      IF(SOURCE!$Y$2-LEN(SOURCE!K857) &gt;= 0, REPT(" ",SOURCE!$Z$2-LEN(SOURCE!K857)), "")&amp;
" | "&amp; SOURCE!L857&amp;      IF(SOURCE!$AB$2-LEN(SOURCE!L857) &gt;= 0, REPT(" ",SOURCE!$AB$2-LEN(SOURCE!L857)), "")&amp;
" | "&amp; SOURCE!M857&amp;      IF(SOURCE!$AC$2-LEN(SOURCE!M857) &gt;= 0, REPT(" ",SOURCE!$AC$2-LEN(SOURCE!M857)), "")&amp;
      "},"&amp;IF(SOURCE!O857&lt;&gt;"",""&amp;SOURCE!O857,"")
 )
)
)</f>
        <v>/*  833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858" spans="1:1">
      <c r="A858" s="133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IF(SOURCE!$R$2-LEN(SOURCE!C858) &gt;= 0, REPT(" ",SOURCE!$R$2-LEN(SOURCE!C858)), "")&amp;
      SOURCE!D858&amp;", "&amp; IF(SOURCE!$S$2-LEN(SOURCE!D858) &gt;= 0, REPT(" ",SOURCE!$S$2-LEN(SOURCE!D858)), "")&amp;
      SOURCE!E858&amp;", "&amp; IF(SOURCE!$T$2-LEN(SOURCE!E858) &gt;=0, REPT(" ",SOURCE!$T$2-LEN(SOURCE!E858)), "")&amp;
      SOURCE!F858&amp;", "&amp; IF(SOURCE!$U$2-LEN(SOURCE!F858) &gt;= 0, REPT(" ",SOURCE!$U$2-LEN(SOURCE!F858)+2), "")&amp;"("&amp;
      SUBSTITUTE(TEXT(SOURCE!G858,"??0"),"  ","")&amp;" &lt;&lt; TAM_MAX_BITS) |"&amp; IF(SOURCE!$V$2-3 &gt;= 0, REPT(" ",MAX(1,SOURCE!$V$2-5+4+1-1-LEN(  IF(ISTEXT(SOURCE!H858),SOURCE!H858,  SUBSTITUTE(SUBSTITUTE(TEXT(SOURCE!H858,"????0"),"  ","")," ",""))   ))), "")&amp;
       IF(ISTEXT(SOURCE!H858),SOURCE!H858, SUBSTITUTE(SUBSTITUTE(TEXT(SOURCE!H858,"????0"),"  ","")," ",""))   &amp;","&amp; IF(SOURCE!$W$2-3 &gt;= 0, REPT(" ",SOURCE!$W$2-3-5), "")&amp;
      SOURCE!I858&amp;
" | "&amp; IF(SOURCE!$X$2-LEN(SOURCE!I858) &gt;= 0, REPT(" ",SOURCE!$X$2-LEN(SOURCE!I858)), "")&amp;
      SOURCE!J858&amp;      IF(SOURCE!$Y$2-LEN(SOURCE!J858) &gt;= 0, REPT(" ",SOURCE!$Y$2-LEN(SOURCE!J858)), "")&amp;
" | "&amp; IF(SOURCE!$X$2-LEN(SOURCE!I858) &gt;= 0, REPT(" ",SOURCE!$X$2-LEN(SOURCE!I858)), "")&amp;
      SOURCE!K858&amp;      IF(SOURCE!$Y$2-LEN(SOURCE!K858) &gt;= 0, REPT(" ",SOURCE!$Z$2-LEN(SOURCE!K858)), "")&amp;
" | "&amp; SOURCE!L858&amp;      IF(SOURCE!$AB$2-LEN(SOURCE!L858) &gt;= 0, REPT(" ",SOURCE!$AB$2-LEN(SOURCE!L858)), "")&amp;
" | "&amp; SOURCE!M858&amp;      IF(SOURCE!$AC$2-LEN(SOURCE!M858) &gt;= 0, REPT(" ",SOURCE!$AC$2-LEN(SOURCE!M858)), "")&amp;
      "},"&amp;IF(SOURCE!O858&lt;&gt;"",""&amp;SOURCE!O858,"")
 )
)
)</f>
        <v>/*  834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859" spans="1:1">
      <c r="A859" s="133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IF(SOURCE!$R$2-LEN(SOURCE!C859) &gt;= 0, REPT(" ",SOURCE!$R$2-LEN(SOURCE!C859)), "")&amp;
      SOURCE!D859&amp;", "&amp; IF(SOURCE!$S$2-LEN(SOURCE!D859) &gt;= 0, REPT(" ",SOURCE!$S$2-LEN(SOURCE!D859)), "")&amp;
      SOURCE!E859&amp;", "&amp; IF(SOURCE!$T$2-LEN(SOURCE!E859) &gt;=0, REPT(" ",SOURCE!$T$2-LEN(SOURCE!E859)), "")&amp;
      SOURCE!F859&amp;", "&amp; IF(SOURCE!$U$2-LEN(SOURCE!F859) &gt;= 0, REPT(" ",SOURCE!$U$2-LEN(SOURCE!F859)+2), "")&amp;"("&amp;
      SUBSTITUTE(TEXT(SOURCE!G859,"??0"),"  ","")&amp;" &lt;&lt; TAM_MAX_BITS) |"&amp; IF(SOURCE!$V$2-3 &gt;= 0, REPT(" ",MAX(1,SOURCE!$V$2-5+4+1-1-LEN(  IF(ISTEXT(SOURCE!H859),SOURCE!H859,  SUBSTITUTE(SUBSTITUTE(TEXT(SOURCE!H859,"????0"),"  ","")," ",""))   ))), "")&amp;
       IF(ISTEXT(SOURCE!H859),SOURCE!H859, SUBSTITUTE(SUBSTITUTE(TEXT(SOURCE!H859,"????0"),"  ","")," ",""))   &amp;","&amp; IF(SOURCE!$W$2-3 &gt;= 0, REPT(" ",SOURCE!$W$2-3-5), "")&amp;
      SOURCE!I859&amp;
" | "&amp; IF(SOURCE!$X$2-LEN(SOURCE!I859) &gt;= 0, REPT(" ",SOURCE!$X$2-LEN(SOURCE!I859)), "")&amp;
      SOURCE!J859&amp;      IF(SOURCE!$Y$2-LEN(SOURCE!J859) &gt;= 0, REPT(" ",SOURCE!$Y$2-LEN(SOURCE!J859)), "")&amp;
" | "&amp; IF(SOURCE!$X$2-LEN(SOURCE!I859) &gt;= 0, REPT(" ",SOURCE!$X$2-LEN(SOURCE!I859)), "")&amp;
      SOURCE!K859&amp;      IF(SOURCE!$Y$2-LEN(SOURCE!K859) &gt;= 0, REPT(" ",SOURCE!$Z$2-LEN(SOURCE!K859)), "")&amp;
" | "&amp; SOURCE!L859&amp;      IF(SOURCE!$AB$2-LEN(SOURCE!L859) &gt;= 0, REPT(" ",SOURCE!$AB$2-LEN(SOURCE!L859)), "")&amp;
" | "&amp; SOURCE!M859&amp;      IF(SOURCE!$AC$2-LEN(SOURCE!M859) &gt;= 0, REPT(" ",SOURCE!$AC$2-LEN(SOURCE!M859)), "")&amp;
      "},"&amp;IF(SOURCE!O859&lt;&gt;"",""&amp;SOURCE!O859,"")
 )
)
)</f>
        <v>/*  835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860" spans="1:1">
      <c r="A860" s="133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IF(SOURCE!$R$2-LEN(SOURCE!C860) &gt;= 0, REPT(" ",SOURCE!$R$2-LEN(SOURCE!C860)), "")&amp;
      SOURCE!D860&amp;", "&amp; IF(SOURCE!$S$2-LEN(SOURCE!D860) &gt;= 0, REPT(" ",SOURCE!$S$2-LEN(SOURCE!D860)), "")&amp;
      SOURCE!E860&amp;", "&amp; IF(SOURCE!$T$2-LEN(SOURCE!E860) &gt;=0, REPT(" ",SOURCE!$T$2-LEN(SOURCE!E860)), "")&amp;
      SOURCE!F860&amp;", "&amp; IF(SOURCE!$U$2-LEN(SOURCE!F860) &gt;= 0, REPT(" ",SOURCE!$U$2-LEN(SOURCE!F860)+2), "")&amp;"("&amp;
      SUBSTITUTE(TEXT(SOURCE!G860,"??0"),"  ","")&amp;" &lt;&lt; TAM_MAX_BITS) |"&amp; IF(SOURCE!$V$2-3 &gt;= 0, REPT(" ",MAX(1,SOURCE!$V$2-5+4+1-1-LEN(  IF(ISTEXT(SOURCE!H860),SOURCE!H860,  SUBSTITUTE(SUBSTITUTE(TEXT(SOURCE!H860,"????0"),"  ","")," ",""))   ))), "")&amp;
       IF(ISTEXT(SOURCE!H860),SOURCE!H860, SUBSTITUTE(SUBSTITUTE(TEXT(SOURCE!H860,"????0"),"  ","")," ",""))   &amp;","&amp; IF(SOURCE!$W$2-3 &gt;= 0, REPT(" ",SOURCE!$W$2-3-5), "")&amp;
      SOURCE!I860&amp;
" | "&amp; IF(SOURCE!$X$2-LEN(SOURCE!I860) &gt;= 0, REPT(" ",SOURCE!$X$2-LEN(SOURCE!I860)), "")&amp;
      SOURCE!J860&amp;      IF(SOURCE!$Y$2-LEN(SOURCE!J860) &gt;= 0, REPT(" ",SOURCE!$Y$2-LEN(SOURCE!J860)), "")&amp;
" | "&amp; IF(SOURCE!$X$2-LEN(SOURCE!I860) &gt;= 0, REPT(" ",SOURCE!$X$2-LEN(SOURCE!I860)), "")&amp;
      SOURCE!K860&amp;      IF(SOURCE!$Y$2-LEN(SOURCE!K860) &gt;= 0, REPT(" ",SOURCE!$Z$2-LEN(SOURCE!K860)), "")&amp;
" | "&amp; SOURCE!L860&amp;      IF(SOURCE!$AB$2-LEN(SOURCE!L860) &gt;= 0, REPT(" ",SOURCE!$AB$2-LEN(SOURCE!L860)), "")&amp;
" | "&amp; SOURCE!M860&amp;      IF(SOURCE!$AC$2-LEN(SOURCE!M860) &gt;= 0, REPT(" ",SOURCE!$AC$2-LEN(SOURCE!M860)), "")&amp;
      "},"&amp;IF(SOURCE!O860&lt;&gt;"",""&amp;SOURCE!O860,"")
 )
)
)</f>
        <v>/*  836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861" spans="1:1">
      <c r="A861" s="133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IF(SOURCE!$R$2-LEN(SOURCE!C861) &gt;= 0, REPT(" ",SOURCE!$R$2-LEN(SOURCE!C861)), "")&amp;
      SOURCE!D861&amp;", "&amp; IF(SOURCE!$S$2-LEN(SOURCE!D861) &gt;= 0, REPT(" ",SOURCE!$S$2-LEN(SOURCE!D861)), "")&amp;
      SOURCE!E861&amp;", "&amp; IF(SOURCE!$T$2-LEN(SOURCE!E861) &gt;=0, REPT(" ",SOURCE!$T$2-LEN(SOURCE!E861)), "")&amp;
      SOURCE!F861&amp;", "&amp; IF(SOURCE!$U$2-LEN(SOURCE!F861) &gt;= 0, REPT(" ",SOURCE!$U$2-LEN(SOURCE!F861)+2), "")&amp;"("&amp;
      SUBSTITUTE(TEXT(SOURCE!G861,"??0"),"  ","")&amp;" &lt;&lt; TAM_MAX_BITS) |"&amp; IF(SOURCE!$V$2-3 &gt;= 0, REPT(" ",MAX(1,SOURCE!$V$2-5+4+1-1-LEN(  IF(ISTEXT(SOURCE!H861),SOURCE!H861,  SUBSTITUTE(SUBSTITUTE(TEXT(SOURCE!H861,"????0"),"  ","")," ",""))   ))), "")&amp;
       IF(ISTEXT(SOURCE!H861),SOURCE!H861, SUBSTITUTE(SUBSTITUTE(TEXT(SOURCE!H861,"????0"),"  ","")," ",""))   &amp;","&amp; IF(SOURCE!$W$2-3 &gt;= 0, REPT(" ",SOURCE!$W$2-3-5), "")&amp;
      SOURCE!I861&amp;
" | "&amp; IF(SOURCE!$X$2-LEN(SOURCE!I861) &gt;= 0, REPT(" ",SOURCE!$X$2-LEN(SOURCE!I861)), "")&amp;
      SOURCE!J861&amp;      IF(SOURCE!$Y$2-LEN(SOURCE!J861) &gt;= 0, REPT(" ",SOURCE!$Y$2-LEN(SOURCE!J861)), "")&amp;
" | "&amp; IF(SOURCE!$X$2-LEN(SOURCE!I861) &gt;= 0, REPT(" ",SOURCE!$X$2-LEN(SOURCE!I861)), "")&amp;
      SOURCE!K861&amp;      IF(SOURCE!$Y$2-LEN(SOURCE!K861) &gt;= 0, REPT(" ",SOURCE!$Z$2-LEN(SOURCE!K861)), "")&amp;
" | "&amp; SOURCE!L861&amp;      IF(SOURCE!$AB$2-LEN(SOURCE!L861) &gt;= 0, REPT(" ",SOURCE!$AB$2-LEN(SOURCE!L861)), "")&amp;
" | "&amp; SOURCE!M861&amp;      IF(SOURCE!$AC$2-LEN(SOURCE!M861) &gt;= 0, REPT(" ",SOURCE!$AC$2-LEN(SOURCE!M861)), "")&amp;
      "},"&amp;IF(SOURCE!O861&lt;&gt;"",""&amp;SOURCE!O861,"")
 )
)
)</f>
        <v>/*  837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862" spans="1:1">
      <c r="A862" s="133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IF(SOURCE!$R$2-LEN(SOURCE!C862) &gt;= 0, REPT(" ",SOURCE!$R$2-LEN(SOURCE!C862)), "")&amp;
      SOURCE!D862&amp;", "&amp; IF(SOURCE!$S$2-LEN(SOURCE!D862) &gt;= 0, REPT(" ",SOURCE!$S$2-LEN(SOURCE!D862)), "")&amp;
      SOURCE!E862&amp;", "&amp; IF(SOURCE!$T$2-LEN(SOURCE!E862) &gt;=0, REPT(" ",SOURCE!$T$2-LEN(SOURCE!E862)), "")&amp;
      SOURCE!F862&amp;", "&amp; IF(SOURCE!$U$2-LEN(SOURCE!F862) &gt;= 0, REPT(" ",SOURCE!$U$2-LEN(SOURCE!F862)+2), "")&amp;"("&amp;
      SUBSTITUTE(TEXT(SOURCE!G862,"??0"),"  ","")&amp;" &lt;&lt; TAM_MAX_BITS) |"&amp; IF(SOURCE!$V$2-3 &gt;= 0, REPT(" ",MAX(1,SOURCE!$V$2-5+4+1-1-LEN(  IF(ISTEXT(SOURCE!H862),SOURCE!H862,  SUBSTITUTE(SUBSTITUTE(TEXT(SOURCE!H862,"????0"),"  ","")," ",""))   ))), "")&amp;
       IF(ISTEXT(SOURCE!H862),SOURCE!H862, SUBSTITUTE(SUBSTITUTE(TEXT(SOURCE!H862,"????0"),"  ","")," ",""))   &amp;","&amp; IF(SOURCE!$W$2-3 &gt;= 0, REPT(" ",SOURCE!$W$2-3-5), "")&amp;
      SOURCE!I862&amp;
" | "&amp; IF(SOURCE!$X$2-LEN(SOURCE!I862) &gt;= 0, REPT(" ",SOURCE!$X$2-LEN(SOURCE!I862)), "")&amp;
      SOURCE!J862&amp;      IF(SOURCE!$Y$2-LEN(SOURCE!J862) &gt;= 0, REPT(" ",SOURCE!$Y$2-LEN(SOURCE!J862)), "")&amp;
" | "&amp; IF(SOURCE!$X$2-LEN(SOURCE!I862) &gt;= 0, REPT(" ",SOURCE!$X$2-LEN(SOURCE!I862)), "")&amp;
      SOURCE!K862&amp;      IF(SOURCE!$Y$2-LEN(SOURCE!K862) &gt;= 0, REPT(" ",SOURCE!$Z$2-LEN(SOURCE!K862)), "")&amp;
" | "&amp; SOURCE!L862&amp;      IF(SOURCE!$AB$2-LEN(SOURCE!L862) &gt;= 0, REPT(" ",SOURCE!$AB$2-LEN(SOURCE!L862)), "")&amp;
" | "&amp; SOURCE!M862&amp;      IF(SOURCE!$AC$2-LEN(SOURCE!M862) &gt;= 0, REPT(" ",SOURCE!$AC$2-LEN(SOURCE!M862)), "")&amp;
      "},"&amp;IF(SOURCE!O862&lt;&gt;"",""&amp;SOURCE!O862,"")
 )
)
)</f>
        <v>/*  838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863" spans="1:1">
      <c r="A863" s="133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IF(SOURCE!$R$2-LEN(SOURCE!C863) &gt;= 0, REPT(" ",SOURCE!$R$2-LEN(SOURCE!C863)), "")&amp;
      SOURCE!D863&amp;", "&amp; IF(SOURCE!$S$2-LEN(SOURCE!D863) &gt;= 0, REPT(" ",SOURCE!$S$2-LEN(SOURCE!D863)), "")&amp;
      SOURCE!E863&amp;", "&amp; IF(SOURCE!$T$2-LEN(SOURCE!E863) &gt;=0, REPT(" ",SOURCE!$T$2-LEN(SOURCE!E863)), "")&amp;
      SOURCE!F863&amp;", "&amp; IF(SOURCE!$U$2-LEN(SOURCE!F863) &gt;= 0, REPT(" ",SOURCE!$U$2-LEN(SOURCE!F863)+2), "")&amp;"("&amp;
      SUBSTITUTE(TEXT(SOURCE!G863,"??0"),"  ","")&amp;" &lt;&lt; TAM_MAX_BITS) |"&amp; IF(SOURCE!$V$2-3 &gt;= 0, REPT(" ",MAX(1,SOURCE!$V$2-5+4+1-1-LEN(  IF(ISTEXT(SOURCE!H863),SOURCE!H863,  SUBSTITUTE(SUBSTITUTE(TEXT(SOURCE!H863,"????0"),"  ","")," ",""))   ))), "")&amp;
       IF(ISTEXT(SOURCE!H863),SOURCE!H863, SUBSTITUTE(SUBSTITUTE(TEXT(SOURCE!H863,"????0"),"  ","")," ",""))   &amp;","&amp; IF(SOURCE!$W$2-3 &gt;= 0, REPT(" ",SOURCE!$W$2-3-5), "")&amp;
      SOURCE!I863&amp;
" | "&amp; IF(SOURCE!$X$2-LEN(SOURCE!I863) &gt;= 0, REPT(" ",SOURCE!$X$2-LEN(SOURCE!I863)), "")&amp;
      SOURCE!J863&amp;      IF(SOURCE!$Y$2-LEN(SOURCE!J863) &gt;= 0, REPT(" ",SOURCE!$Y$2-LEN(SOURCE!J863)), "")&amp;
" | "&amp; IF(SOURCE!$X$2-LEN(SOURCE!I863) &gt;= 0, REPT(" ",SOURCE!$X$2-LEN(SOURCE!I863)), "")&amp;
      SOURCE!K863&amp;      IF(SOURCE!$Y$2-LEN(SOURCE!K863) &gt;= 0, REPT(" ",SOURCE!$Z$2-LEN(SOURCE!K863)), "")&amp;
" | "&amp; SOURCE!L863&amp;      IF(SOURCE!$AB$2-LEN(SOURCE!L863) &gt;= 0, REPT(" ",SOURCE!$AB$2-LEN(SOURCE!L863)), "")&amp;
" | "&amp; SOURCE!M863&amp;      IF(SOURCE!$AC$2-LEN(SOURCE!M863) &gt;= 0, REPT(" ",SOURCE!$AC$2-LEN(SOURCE!M863)), "")&amp;
      "},"&amp;IF(SOURCE!O863&lt;&gt;"",""&amp;SOURCE!O863,"")
 )
)
)</f>
        <v>/*  839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864" spans="1:1">
      <c r="A864" s="133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IF(SOURCE!$R$2-LEN(SOURCE!C864) &gt;= 0, REPT(" ",SOURCE!$R$2-LEN(SOURCE!C864)), "")&amp;
      SOURCE!D864&amp;", "&amp; IF(SOURCE!$S$2-LEN(SOURCE!D864) &gt;= 0, REPT(" ",SOURCE!$S$2-LEN(SOURCE!D864)), "")&amp;
      SOURCE!E864&amp;", "&amp; IF(SOURCE!$T$2-LEN(SOURCE!E864) &gt;=0, REPT(" ",SOURCE!$T$2-LEN(SOURCE!E864)), "")&amp;
      SOURCE!F864&amp;", "&amp; IF(SOURCE!$U$2-LEN(SOURCE!F864) &gt;= 0, REPT(" ",SOURCE!$U$2-LEN(SOURCE!F864)+2), "")&amp;"("&amp;
      SUBSTITUTE(TEXT(SOURCE!G864,"??0"),"  ","")&amp;" &lt;&lt; TAM_MAX_BITS) |"&amp; IF(SOURCE!$V$2-3 &gt;= 0, REPT(" ",MAX(1,SOURCE!$V$2-5+4+1-1-LEN(  IF(ISTEXT(SOURCE!H864),SOURCE!H864,  SUBSTITUTE(SUBSTITUTE(TEXT(SOURCE!H864,"????0"),"  ","")," ",""))   ))), "")&amp;
       IF(ISTEXT(SOURCE!H864),SOURCE!H864, SUBSTITUTE(SUBSTITUTE(TEXT(SOURCE!H864,"????0"),"  ","")," ",""))   &amp;","&amp; IF(SOURCE!$W$2-3 &gt;= 0, REPT(" ",SOURCE!$W$2-3-5), "")&amp;
      SOURCE!I864&amp;
" | "&amp; IF(SOURCE!$X$2-LEN(SOURCE!I864) &gt;= 0, REPT(" ",SOURCE!$X$2-LEN(SOURCE!I864)), "")&amp;
      SOURCE!J864&amp;      IF(SOURCE!$Y$2-LEN(SOURCE!J864) &gt;= 0, REPT(" ",SOURCE!$Y$2-LEN(SOURCE!J864)), "")&amp;
" | "&amp; IF(SOURCE!$X$2-LEN(SOURCE!I864) &gt;= 0, REPT(" ",SOURCE!$X$2-LEN(SOURCE!I864)), "")&amp;
      SOURCE!K864&amp;      IF(SOURCE!$Y$2-LEN(SOURCE!K864) &gt;= 0, REPT(" ",SOURCE!$Z$2-LEN(SOURCE!K864)), "")&amp;
" | "&amp; SOURCE!L864&amp;      IF(SOURCE!$AB$2-LEN(SOURCE!L864) &gt;= 0, REPT(" ",SOURCE!$AB$2-LEN(SOURCE!L864)), "")&amp;
" | "&amp; SOURCE!M864&amp;      IF(SOURCE!$AC$2-LEN(SOURCE!M864) &gt;= 0, REPT(" ",SOURCE!$AC$2-LEN(SOURCE!M864)), "")&amp;
      "},"&amp;IF(SOURCE!O864&lt;&gt;"",""&amp;SOURCE!O864,"")
 )
)
)</f>
        <v>/*  840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865" spans="1:1">
      <c r="A865" s="133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IF(SOURCE!$R$2-LEN(SOURCE!C865) &gt;= 0, REPT(" ",SOURCE!$R$2-LEN(SOURCE!C865)), "")&amp;
      SOURCE!D865&amp;", "&amp; IF(SOURCE!$S$2-LEN(SOURCE!D865) &gt;= 0, REPT(" ",SOURCE!$S$2-LEN(SOURCE!D865)), "")&amp;
      SOURCE!E865&amp;", "&amp; IF(SOURCE!$T$2-LEN(SOURCE!E865) &gt;=0, REPT(" ",SOURCE!$T$2-LEN(SOURCE!E865)), "")&amp;
      SOURCE!F865&amp;", "&amp; IF(SOURCE!$U$2-LEN(SOURCE!F865) &gt;= 0, REPT(" ",SOURCE!$U$2-LEN(SOURCE!F865)+2), "")&amp;"("&amp;
      SUBSTITUTE(TEXT(SOURCE!G865,"??0"),"  ","")&amp;" &lt;&lt; TAM_MAX_BITS) |"&amp; IF(SOURCE!$V$2-3 &gt;= 0, REPT(" ",MAX(1,SOURCE!$V$2-5+4+1-1-LEN(  IF(ISTEXT(SOURCE!H865),SOURCE!H865,  SUBSTITUTE(SUBSTITUTE(TEXT(SOURCE!H865,"????0"),"  ","")," ",""))   ))), "")&amp;
       IF(ISTEXT(SOURCE!H865),SOURCE!H865, SUBSTITUTE(SUBSTITUTE(TEXT(SOURCE!H865,"????0"),"  ","")," ",""))   &amp;","&amp; IF(SOURCE!$W$2-3 &gt;= 0, REPT(" ",SOURCE!$W$2-3-5), "")&amp;
      SOURCE!I865&amp;
" | "&amp; IF(SOURCE!$X$2-LEN(SOURCE!I865) &gt;= 0, REPT(" ",SOURCE!$X$2-LEN(SOURCE!I865)), "")&amp;
      SOURCE!J865&amp;      IF(SOURCE!$Y$2-LEN(SOURCE!J865) &gt;= 0, REPT(" ",SOURCE!$Y$2-LEN(SOURCE!J865)), "")&amp;
" | "&amp; IF(SOURCE!$X$2-LEN(SOURCE!I865) &gt;= 0, REPT(" ",SOURCE!$X$2-LEN(SOURCE!I865)), "")&amp;
      SOURCE!K865&amp;      IF(SOURCE!$Y$2-LEN(SOURCE!K865) &gt;= 0, REPT(" ",SOURCE!$Z$2-LEN(SOURCE!K865)), "")&amp;
" | "&amp; SOURCE!L865&amp;      IF(SOURCE!$AB$2-LEN(SOURCE!L865) &gt;= 0, REPT(" ",SOURCE!$AB$2-LEN(SOURCE!L865)), "")&amp;
" | "&amp; SOURCE!M865&amp;      IF(SOURCE!$AC$2-LEN(SOURCE!M865) &gt;= 0, REPT(" ",SOURCE!$AC$2-LEN(SOURCE!M865)), "")&amp;
      "},"&amp;IF(SOURCE!O865&lt;&gt;"",""&amp;SOURCE!O865,"")
 )
)
)</f>
        <v>/*  841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866" spans="1:1">
      <c r="A866" s="133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IF(SOURCE!$R$2-LEN(SOURCE!C866) &gt;= 0, REPT(" ",SOURCE!$R$2-LEN(SOURCE!C866)), "")&amp;
      SOURCE!D866&amp;", "&amp; IF(SOURCE!$S$2-LEN(SOURCE!D866) &gt;= 0, REPT(" ",SOURCE!$S$2-LEN(SOURCE!D866)), "")&amp;
      SOURCE!E866&amp;", "&amp; IF(SOURCE!$T$2-LEN(SOURCE!E866) &gt;=0, REPT(" ",SOURCE!$T$2-LEN(SOURCE!E866)), "")&amp;
      SOURCE!F866&amp;", "&amp; IF(SOURCE!$U$2-LEN(SOURCE!F866) &gt;= 0, REPT(" ",SOURCE!$U$2-LEN(SOURCE!F866)+2), "")&amp;"("&amp;
      SUBSTITUTE(TEXT(SOURCE!G866,"??0"),"  ","")&amp;" &lt;&lt; TAM_MAX_BITS) |"&amp; IF(SOURCE!$V$2-3 &gt;= 0, REPT(" ",MAX(1,SOURCE!$V$2-5+4+1-1-LEN(  IF(ISTEXT(SOURCE!H866),SOURCE!H866,  SUBSTITUTE(SUBSTITUTE(TEXT(SOURCE!H866,"????0"),"  ","")," ",""))   ))), "")&amp;
       IF(ISTEXT(SOURCE!H866),SOURCE!H866, SUBSTITUTE(SUBSTITUTE(TEXT(SOURCE!H866,"????0"),"  ","")," ",""))   &amp;","&amp; IF(SOURCE!$W$2-3 &gt;= 0, REPT(" ",SOURCE!$W$2-3-5), "")&amp;
      SOURCE!I866&amp;
" | "&amp; IF(SOURCE!$X$2-LEN(SOURCE!I866) &gt;= 0, REPT(" ",SOURCE!$X$2-LEN(SOURCE!I866)), "")&amp;
      SOURCE!J866&amp;      IF(SOURCE!$Y$2-LEN(SOURCE!J866) &gt;= 0, REPT(" ",SOURCE!$Y$2-LEN(SOURCE!J866)), "")&amp;
" | "&amp; IF(SOURCE!$X$2-LEN(SOURCE!I866) &gt;= 0, REPT(" ",SOURCE!$X$2-LEN(SOURCE!I866)), "")&amp;
      SOURCE!K866&amp;      IF(SOURCE!$Y$2-LEN(SOURCE!K866) &gt;= 0, REPT(" ",SOURCE!$Z$2-LEN(SOURCE!K866)), "")&amp;
" | "&amp; SOURCE!L866&amp;      IF(SOURCE!$AB$2-LEN(SOURCE!L866) &gt;= 0, REPT(" ",SOURCE!$AB$2-LEN(SOURCE!L866)), "")&amp;
" | "&amp; SOURCE!M866&amp;      IF(SOURCE!$AC$2-LEN(SOURCE!M866) &gt;= 0, REPT(" ",SOURCE!$AC$2-LEN(SOURCE!M866)), "")&amp;
      "},"&amp;IF(SOURCE!O866&lt;&gt;"",""&amp;SOURCE!O866,"")
 )
)
)</f>
        <v>/*  842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867" spans="1:1">
      <c r="A867" s="133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IF(SOURCE!$R$2-LEN(SOURCE!C867) &gt;= 0, REPT(" ",SOURCE!$R$2-LEN(SOURCE!C867)), "")&amp;
      SOURCE!D867&amp;", "&amp; IF(SOURCE!$S$2-LEN(SOURCE!D867) &gt;= 0, REPT(" ",SOURCE!$S$2-LEN(SOURCE!D867)), "")&amp;
      SOURCE!E867&amp;", "&amp; IF(SOURCE!$T$2-LEN(SOURCE!E867) &gt;=0, REPT(" ",SOURCE!$T$2-LEN(SOURCE!E867)), "")&amp;
      SOURCE!F867&amp;", "&amp; IF(SOURCE!$U$2-LEN(SOURCE!F867) &gt;= 0, REPT(" ",SOURCE!$U$2-LEN(SOURCE!F867)+2), "")&amp;"("&amp;
      SUBSTITUTE(TEXT(SOURCE!G867,"??0"),"  ","")&amp;" &lt;&lt; TAM_MAX_BITS) |"&amp; IF(SOURCE!$V$2-3 &gt;= 0, REPT(" ",MAX(1,SOURCE!$V$2-5+4+1-1-LEN(  IF(ISTEXT(SOURCE!H867),SOURCE!H867,  SUBSTITUTE(SUBSTITUTE(TEXT(SOURCE!H867,"????0"),"  ","")," ",""))   ))), "")&amp;
       IF(ISTEXT(SOURCE!H867),SOURCE!H867, SUBSTITUTE(SUBSTITUTE(TEXT(SOURCE!H867,"????0"),"  ","")," ",""))   &amp;","&amp; IF(SOURCE!$W$2-3 &gt;= 0, REPT(" ",SOURCE!$W$2-3-5), "")&amp;
      SOURCE!I867&amp;
" | "&amp; IF(SOURCE!$X$2-LEN(SOURCE!I867) &gt;= 0, REPT(" ",SOURCE!$X$2-LEN(SOURCE!I867)), "")&amp;
      SOURCE!J867&amp;      IF(SOURCE!$Y$2-LEN(SOURCE!J867) &gt;= 0, REPT(" ",SOURCE!$Y$2-LEN(SOURCE!J867)), "")&amp;
" | "&amp; IF(SOURCE!$X$2-LEN(SOURCE!I867) &gt;= 0, REPT(" ",SOURCE!$X$2-LEN(SOURCE!I867)), "")&amp;
      SOURCE!K867&amp;      IF(SOURCE!$Y$2-LEN(SOURCE!K867) &gt;= 0, REPT(" ",SOURCE!$Z$2-LEN(SOURCE!K867)), "")&amp;
" | "&amp; SOURCE!L867&amp;      IF(SOURCE!$AB$2-LEN(SOURCE!L867) &gt;= 0, REPT(" ",SOURCE!$AB$2-LEN(SOURCE!L867)), "")&amp;
" | "&amp; SOURCE!M867&amp;      IF(SOURCE!$AC$2-LEN(SOURCE!M867) &gt;= 0, REPT(" ",SOURCE!$AC$2-LEN(SOURCE!M867)), "")&amp;
      "},"&amp;IF(SOURCE!O867&lt;&gt;"",""&amp;SOURCE!O867,"")
 )
)
)</f>
        <v>/*  843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868" spans="1:1">
      <c r="A868" s="133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IF(SOURCE!$R$2-LEN(SOURCE!C868) &gt;= 0, REPT(" ",SOURCE!$R$2-LEN(SOURCE!C868)), "")&amp;
      SOURCE!D868&amp;", "&amp; IF(SOURCE!$S$2-LEN(SOURCE!D868) &gt;= 0, REPT(" ",SOURCE!$S$2-LEN(SOURCE!D868)), "")&amp;
      SOURCE!E868&amp;", "&amp; IF(SOURCE!$T$2-LEN(SOURCE!E868) &gt;=0, REPT(" ",SOURCE!$T$2-LEN(SOURCE!E868)), "")&amp;
      SOURCE!F868&amp;", "&amp; IF(SOURCE!$U$2-LEN(SOURCE!F868) &gt;= 0, REPT(" ",SOURCE!$U$2-LEN(SOURCE!F868)+2), "")&amp;"("&amp;
      SUBSTITUTE(TEXT(SOURCE!G868,"??0"),"  ","")&amp;" &lt;&lt; TAM_MAX_BITS) |"&amp; IF(SOURCE!$V$2-3 &gt;= 0, REPT(" ",MAX(1,SOURCE!$V$2-5+4+1-1-LEN(  IF(ISTEXT(SOURCE!H868),SOURCE!H868,  SUBSTITUTE(SUBSTITUTE(TEXT(SOURCE!H868,"????0"),"  ","")," ",""))   ))), "")&amp;
       IF(ISTEXT(SOURCE!H868),SOURCE!H868, SUBSTITUTE(SUBSTITUTE(TEXT(SOURCE!H868,"????0"),"  ","")," ",""))   &amp;","&amp; IF(SOURCE!$W$2-3 &gt;= 0, REPT(" ",SOURCE!$W$2-3-5), "")&amp;
      SOURCE!I868&amp;
" | "&amp; IF(SOURCE!$X$2-LEN(SOURCE!I868) &gt;= 0, REPT(" ",SOURCE!$X$2-LEN(SOURCE!I868)), "")&amp;
      SOURCE!J868&amp;      IF(SOURCE!$Y$2-LEN(SOURCE!J868) &gt;= 0, REPT(" ",SOURCE!$Y$2-LEN(SOURCE!J868)), "")&amp;
" | "&amp; IF(SOURCE!$X$2-LEN(SOURCE!I868) &gt;= 0, REPT(" ",SOURCE!$X$2-LEN(SOURCE!I868)), "")&amp;
      SOURCE!K868&amp;      IF(SOURCE!$Y$2-LEN(SOURCE!K868) &gt;= 0, REPT(" ",SOURCE!$Z$2-LEN(SOURCE!K868)), "")&amp;
" | "&amp; SOURCE!L868&amp;      IF(SOURCE!$AB$2-LEN(SOURCE!L868) &gt;= 0, REPT(" ",SOURCE!$AB$2-LEN(SOURCE!L868)), "")&amp;
" | "&amp; SOURCE!M868&amp;      IF(SOURCE!$AC$2-LEN(SOURCE!M868) &gt;= 0, REPT(" ",SOURCE!$AC$2-LEN(SOURCE!M868)), "")&amp;
      "},"&amp;IF(SOURCE!O868&lt;&gt;"",""&amp;SOURCE!O868,"")
 )
)
)</f>
        <v>/*  844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869" spans="1:1">
      <c r="A869" s="133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IF(SOURCE!$R$2-LEN(SOURCE!C869) &gt;= 0, REPT(" ",SOURCE!$R$2-LEN(SOURCE!C869)), "")&amp;
      SOURCE!D869&amp;", "&amp; IF(SOURCE!$S$2-LEN(SOURCE!D869) &gt;= 0, REPT(" ",SOURCE!$S$2-LEN(SOURCE!D869)), "")&amp;
      SOURCE!E869&amp;", "&amp; IF(SOURCE!$T$2-LEN(SOURCE!E869) &gt;=0, REPT(" ",SOURCE!$T$2-LEN(SOURCE!E869)), "")&amp;
      SOURCE!F869&amp;", "&amp; IF(SOURCE!$U$2-LEN(SOURCE!F869) &gt;= 0, REPT(" ",SOURCE!$U$2-LEN(SOURCE!F869)+2), "")&amp;"("&amp;
      SUBSTITUTE(TEXT(SOURCE!G869,"??0"),"  ","")&amp;" &lt;&lt; TAM_MAX_BITS) |"&amp; IF(SOURCE!$V$2-3 &gt;= 0, REPT(" ",MAX(1,SOURCE!$V$2-5+4+1-1-LEN(  IF(ISTEXT(SOURCE!H869),SOURCE!H869,  SUBSTITUTE(SUBSTITUTE(TEXT(SOURCE!H869,"????0"),"  ","")," ",""))   ))), "")&amp;
       IF(ISTEXT(SOURCE!H869),SOURCE!H869, SUBSTITUTE(SUBSTITUTE(TEXT(SOURCE!H869,"????0"),"  ","")," ",""))   &amp;","&amp; IF(SOURCE!$W$2-3 &gt;= 0, REPT(" ",SOURCE!$W$2-3-5), "")&amp;
      SOURCE!I869&amp;
" | "&amp; IF(SOURCE!$X$2-LEN(SOURCE!I869) &gt;= 0, REPT(" ",SOURCE!$X$2-LEN(SOURCE!I869)), "")&amp;
      SOURCE!J869&amp;      IF(SOURCE!$Y$2-LEN(SOURCE!J869) &gt;= 0, REPT(" ",SOURCE!$Y$2-LEN(SOURCE!J869)), "")&amp;
" | "&amp; IF(SOURCE!$X$2-LEN(SOURCE!I869) &gt;= 0, REPT(" ",SOURCE!$X$2-LEN(SOURCE!I869)), "")&amp;
      SOURCE!K869&amp;      IF(SOURCE!$Y$2-LEN(SOURCE!K869) &gt;= 0, REPT(" ",SOURCE!$Z$2-LEN(SOURCE!K869)), "")&amp;
" | "&amp; SOURCE!L869&amp;      IF(SOURCE!$AB$2-LEN(SOURCE!L869) &gt;= 0, REPT(" ",SOURCE!$AB$2-LEN(SOURCE!L869)), "")&amp;
" | "&amp; SOURCE!M869&amp;      IF(SOURCE!$AC$2-LEN(SOURCE!M869) &gt;= 0, REPT(" ",SOURCE!$AC$2-LEN(SOURCE!M869)), "")&amp;
      "},"&amp;IF(SOURCE!O869&lt;&gt;"",""&amp;SOURCE!O869,"")
 )
)
)</f>
        <v>/*  845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870" spans="1:1">
      <c r="A870" s="133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IF(SOURCE!$R$2-LEN(SOURCE!C870) &gt;= 0, REPT(" ",SOURCE!$R$2-LEN(SOURCE!C870)), "")&amp;
      SOURCE!D870&amp;", "&amp; IF(SOURCE!$S$2-LEN(SOURCE!D870) &gt;= 0, REPT(" ",SOURCE!$S$2-LEN(SOURCE!D870)), "")&amp;
      SOURCE!E870&amp;", "&amp; IF(SOURCE!$T$2-LEN(SOURCE!E870) &gt;=0, REPT(" ",SOURCE!$T$2-LEN(SOURCE!E870)), "")&amp;
      SOURCE!F870&amp;", "&amp; IF(SOURCE!$U$2-LEN(SOURCE!F870) &gt;= 0, REPT(" ",SOURCE!$U$2-LEN(SOURCE!F870)+2), "")&amp;"("&amp;
      SUBSTITUTE(TEXT(SOURCE!G870,"??0"),"  ","")&amp;" &lt;&lt; TAM_MAX_BITS) |"&amp; IF(SOURCE!$V$2-3 &gt;= 0, REPT(" ",MAX(1,SOURCE!$V$2-5+4+1-1-LEN(  IF(ISTEXT(SOURCE!H870),SOURCE!H870,  SUBSTITUTE(SUBSTITUTE(TEXT(SOURCE!H870,"????0"),"  ","")," ",""))   ))), "")&amp;
       IF(ISTEXT(SOURCE!H870),SOURCE!H870, SUBSTITUTE(SUBSTITUTE(TEXT(SOURCE!H870,"????0"),"  ","")," ",""))   &amp;","&amp; IF(SOURCE!$W$2-3 &gt;= 0, REPT(" ",SOURCE!$W$2-3-5), "")&amp;
      SOURCE!I870&amp;
" | "&amp; IF(SOURCE!$X$2-LEN(SOURCE!I870) &gt;= 0, REPT(" ",SOURCE!$X$2-LEN(SOURCE!I870)), "")&amp;
      SOURCE!J870&amp;      IF(SOURCE!$Y$2-LEN(SOURCE!J870) &gt;= 0, REPT(" ",SOURCE!$Y$2-LEN(SOURCE!J870)), "")&amp;
" | "&amp; IF(SOURCE!$X$2-LEN(SOURCE!I870) &gt;= 0, REPT(" ",SOURCE!$X$2-LEN(SOURCE!I870)), "")&amp;
      SOURCE!K870&amp;      IF(SOURCE!$Y$2-LEN(SOURCE!K870) &gt;= 0, REPT(" ",SOURCE!$Z$2-LEN(SOURCE!K870)), "")&amp;
" | "&amp; SOURCE!L870&amp;      IF(SOURCE!$AB$2-LEN(SOURCE!L870) &gt;= 0, REPT(" ",SOURCE!$AB$2-LEN(SOURCE!L870)), "")&amp;
" | "&amp; SOURCE!M870&amp;      IF(SOURCE!$AC$2-LEN(SOURCE!M870) &gt;= 0, REPT(" ",SOURCE!$AC$2-LEN(SOURCE!M870)), "")&amp;
      "},"&amp;IF(SOURCE!O870&lt;&gt;"",""&amp;SOURCE!O870,"")
 )
)
)</f>
        <v>/*  846 */  { itemToBeCoded,                NOPARAM,                     "",                                            STD_DEGREE,                                    (0 &lt;&lt; TAM_MAX_BITS) |     0, CAT_NONE | SLS_UNCHANGED | US_UNCHANGED | EIM_DISABLED | PTP_DISABLED     },</v>
      </c>
    </row>
    <row r="871" spans="1:1">
      <c r="A871" s="133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IF(SOURCE!$R$2-LEN(SOURCE!C871) &gt;= 0, REPT(" ",SOURCE!$R$2-LEN(SOURCE!C871)), "")&amp;
      SOURCE!D871&amp;", "&amp; IF(SOURCE!$S$2-LEN(SOURCE!D871) &gt;= 0, REPT(" ",SOURCE!$S$2-LEN(SOURCE!D871)), "")&amp;
      SOURCE!E871&amp;", "&amp; IF(SOURCE!$T$2-LEN(SOURCE!E871) &gt;=0, REPT(" ",SOURCE!$T$2-LEN(SOURCE!E871)), "")&amp;
      SOURCE!F871&amp;", "&amp; IF(SOURCE!$U$2-LEN(SOURCE!F871) &gt;= 0, REPT(" ",SOURCE!$U$2-LEN(SOURCE!F871)+2), "")&amp;"("&amp;
      SUBSTITUTE(TEXT(SOURCE!G871,"??0"),"  ","")&amp;" &lt;&lt; TAM_MAX_BITS) |"&amp; IF(SOURCE!$V$2-3 &gt;= 0, REPT(" ",MAX(1,SOURCE!$V$2-5+4+1-1-LEN(  IF(ISTEXT(SOURCE!H871),SOURCE!H871,  SUBSTITUTE(SUBSTITUTE(TEXT(SOURCE!H871,"????0"),"  ","")," ",""))   ))), "")&amp;
       IF(ISTEXT(SOURCE!H871),SOURCE!H871, SUBSTITUTE(SUBSTITUTE(TEXT(SOURCE!H871,"????0"),"  ","")," ",""))   &amp;","&amp; IF(SOURCE!$W$2-3 &gt;= 0, REPT(" ",SOURCE!$W$2-3-5), "")&amp;
      SOURCE!I871&amp;
" | "&amp; IF(SOURCE!$X$2-LEN(SOURCE!I871) &gt;= 0, REPT(" ",SOURCE!$X$2-LEN(SOURCE!I871)), "")&amp;
      SOURCE!J871&amp;      IF(SOURCE!$Y$2-LEN(SOURCE!J871) &gt;= 0, REPT(" ",SOURCE!$Y$2-LEN(SOURCE!J871)), "")&amp;
" | "&amp; IF(SOURCE!$X$2-LEN(SOURCE!I871) &gt;= 0, REPT(" ",SOURCE!$X$2-LEN(SOURCE!I871)), "")&amp;
      SOURCE!K871&amp;      IF(SOURCE!$Y$2-LEN(SOURCE!K871) &gt;= 0, REPT(" ",SOURCE!$Z$2-LEN(SOURCE!K871)), "")&amp;
" | "&amp; SOURCE!L871&amp;      IF(SOURCE!$AB$2-LEN(SOURCE!L871) &gt;= 0, REPT(" ",SOURCE!$AB$2-LEN(SOURCE!L871)), "")&amp;
" | "&amp; SOURCE!M871&amp;      IF(SOURCE!$AC$2-LEN(SOURCE!M871) &gt;= 0, REPT(" ",SOURCE!$AC$2-LEN(SOURCE!M871)), "")&amp;
      "},"&amp;IF(SOURCE!O871&lt;&gt;"",""&amp;SOURCE!O871,"")
 )
)
)</f>
        <v>/*  847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872" spans="1:1">
      <c r="A872" s="133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IF(SOURCE!$R$2-LEN(SOURCE!C872) &gt;= 0, REPT(" ",SOURCE!$R$2-LEN(SOURCE!C872)), "")&amp;
      SOURCE!D872&amp;", "&amp; IF(SOURCE!$S$2-LEN(SOURCE!D872) &gt;= 0, REPT(" ",SOURCE!$S$2-LEN(SOURCE!D872)), "")&amp;
      SOURCE!E872&amp;", "&amp; IF(SOURCE!$T$2-LEN(SOURCE!E872) &gt;=0, REPT(" ",SOURCE!$T$2-LEN(SOURCE!E872)), "")&amp;
      SOURCE!F872&amp;", "&amp; IF(SOURCE!$U$2-LEN(SOURCE!F872) &gt;= 0, REPT(" ",SOURCE!$U$2-LEN(SOURCE!F872)+2), "")&amp;"("&amp;
      SUBSTITUTE(TEXT(SOURCE!G872,"??0"),"  ","")&amp;" &lt;&lt; TAM_MAX_BITS) |"&amp; IF(SOURCE!$V$2-3 &gt;= 0, REPT(" ",MAX(1,SOURCE!$V$2-5+4+1-1-LEN(  IF(ISTEXT(SOURCE!H872),SOURCE!H872,  SUBSTITUTE(SUBSTITUTE(TEXT(SOURCE!H872,"????0"),"  ","")," ",""))   ))), "")&amp;
       IF(ISTEXT(SOURCE!H872),SOURCE!H872, SUBSTITUTE(SUBSTITUTE(TEXT(SOURCE!H872,"????0"),"  ","")," ",""))   &amp;","&amp; IF(SOURCE!$W$2-3 &gt;= 0, REPT(" ",SOURCE!$W$2-3-5), "")&amp;
      SOURCE!I872&amp;
" | "&amp; IF(SOURCE!$X$2-LEN(SOURCE!I872) &gt;= 0, REPT(" ",SOURCE!$X$2-LEN(SOURCE!I872)), "")&amp;
      SOURCE!J872&amp;      IF(SOURCE!$Y$2-LEN(SOURCE!J872) &gt;= 0, REPT(" ",SOURCE!$Y$2-LEN(SOURCE!J872)), "")&amp;
" | "&amp; IF(SOURCE!$X$2-LEN(SOURCE!I872) &gt;= 0, REPT(" ",SOURCE!$X$2-LEN(SOURCE!I872)), "")&amp;
      SOURCE!K872&amp;      IF(SOURCE!$Y$2-LEN(SOURCE!K872) &gt;= 0, REPT(" ",SOURCE!$Z$2-LEN(SOURCE!K872)), "")&amp;
" | "&amp; SOURCE!L872&amp;      IF(SOURCE!$AB$2-LEN(SOURCE!L872) &gt;= 0, REPT(" ",SOURCE!$AB$2-LEN(SOURCE!L872)), "")&amp;
" | "&amp; SOURCE!M872&amp;      IF(SOURCE!$AC$2-LEN(SOURCE!M872) &gt;= 0, REPT(" ",SOURCE!$AC$2-LEN(SOURCE!M872)), "")&amp;
      "},"&amp;IF(SOURCE!O872&lt;&gt;"",""&amp;SOURCE!O872,"")
 )
)
)</f>
        <v>/*  848 */  { itemToBeCoded,                NOPARAM,                     "",                                            STD_mu_b,                                      (0 &lt;&lt; TAM_MAX_BITS) |     0, CAT_NONE | SLS_UNCHANGED | US_UNCHANGED | EIM_DISABLED | PTP_DISABLED     },</v>
      </c>
    </row>
    <row r="873" spans="1:1">
      <c r="A873" s="133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IF(SOURCE!$R$2-LEN(SOURCE!C873) &gt;= 0, REPT(" ",SOURCE!$R$2-LEN(SOURCE!C873)), "")&amp;
      SOURCE!D873&amp;", "&amp; IF(SOURCE!$S$2-LEN(SOURCE!D873) &gt;= 0, REPT(" ",SOURCE!$S$2-LEN(SOURCE!D873)), "")&amp;
      SOURCE!E873&amp;", "&amp; IF(SOURCE!$T$2-LEN(SOURCE!E873) &gt;=0, REPT(" ",SOURCE!$T$2-LEN(SOURCE!E873)), "")&amp;
      SOURCE!F873&amp;", "&amp; IF(SOURCE!$U$2-LEN(SOURCE!F873) &gt;= 0, REPT(" ",SOURCE!$U$2-LEN(SOURCE!F873)+2), "")&amp;"("&amp;
      SUBSTITUTE(TEXT(SOURCE!G873,"??0"),"  ","")&amp;" &lt;&lt; TAM_MAX_BITS) |"&amp; IF(SOURCE!$V$2-3 &gt;= 0, REPT(" ",MAX(1,SOURCE!$V$2-5+4+1-1-LEN(  IF(ISTEXT(SOURCE!H873),SOURCE!H873,  SUBSTITUTE(SUBSTITUTE(TEXT(SOURCE!H873,"????0"),"  ","")," ",""))   ))), "")&amp;
       IF(ISTEXT(SOURCE!H873),SOURCE!H873, SUBSTITUTE(SUBSTITUTE(TEXT(SOURCE!H873,"????0"),"  ","")," ",""))   &amp;","&amp; IF(SOURCE!$W$2-3 &gt;= 0, REPT(" ",SOURCE!$W$2-3-5), "")&amp;
      SOURCE!I873&amp;
" | "&amp; IF(SOURCE!$X$2-LEN(SOURCE!I873) &gt;= 0, REPT(" ",SOURCE!$X$2-LEN(SOURCE!I873)), "")&amp;
      SOURCE!J873&amp;      IF(SOURCE!$Y$2-LEN(SOURCE!J873) &gt;= 0, REPT(" ",SOURCE!$Y$2-LEN(SOURCE!J873)), "")&amp;
" | "&amp; IF(SOURCE!$X$2-LEN(SOURCE!I873) &gt;= 0, REPT(" ",SOURCE!$X$2-LEN(SOURCE!I873)), "")&amp;
      SOURCE!K873&amp;      IF(SOURCE!$Y$2-LEN(SOURCE!K873) &gt;= 0, REPT(" ",SOURCE!$Z$2-LEN(SOURCE!K873)), "")&amp;
" | "&amp; SOURCE!L873&amp;      IF(SOURCE!$AB$2-LEN(SOURCE!L873) &gt;= 0, REPT(" ",SOURCE!$AB$2-LEN(SOURCE!L873)), "")&amp;
" | "&amp; SOURCE!M873&amp;      IF(SOURCE!$AC$2-LEN(SOURCE!M873) &gt;= 0, REPT(" ",SOURCE!$AC$2-LEN(SOURCE!M873)), "")&amp;
      "},"&amp;IF(SOURCE!O873&lt;&gt;"",""&amp;SOURCE!O873,"")
 )
)
)</f>
        <v>/*  849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874" spans="1:1">
      <c r="A874" s="133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IF(SOURCE!$R$2-LEN(SOURCE!C874) &gt;= 0, REPT(" ",SOURCE!$R$2-LEN(SOURCE!C874)), "")&amp;
      SOURCE!D874&amp;", "&amp; IF(SOURCE!$S$2-LEN(SOURCE!D874) &gt;= 0, REPT(" ",SOURCE!$S$2-LEN(SOURCE!D874)), "")&amp;
      SOURCE!E874&amp;", "&amp; IF(SOURCE!$T$2-LEN(SOURCE!E874) &gt;=0, REPT(" ",SOURCE!$T$2-LEN(SOURCE!E874)), "")&amp;
      SOURCE!F874&amp;", "&amp; IF(SOURCE!$U$2-LEN(SOURCE!F874) &gt;= 0, REPT(" ",SOURCE!$U$2-LEN(SOURCE!F874)+2), "")&amp;"("&amp;
      SUBSTITUTE(TEXT(SOURCE!G874,"??0"),"  ","")&amp;" &lt;&lt; TAM_MAX_BITS) |"&amp; IF(SOURCE!$V$2-3 &gt;= 0, REPT(" ",MAX(1,SOURCE!$V$2-5+4+1-1-LEN(  IF(ISTEXT(SOURCE!H874),SOURCE!H874,  SUBSTITUTE(SUBSTITUTE(TEXT(SOURCE!H874,"????0"),"  ","")," ",""))   ))), "")&amp;
       IF(ISTEXT(SOURCE!H874),SOURCE!H874, SUBSTITUTE(SUBSTITUTE(TEXT(SOURCE!H874,"????0"),"  ","")," ",""))   &amp;","&amp; IF(SOURCE!$W$2-3 &gt;= 0, REPT(" ",SOURCE!$W$2-3-5), "")&amp;
      SOURCE!I874&amp;
" | "&amp; IF(SOURCE!$X$2-LEN(SOURCE!I874) &gt;= 0, REPT(" ",SOURCE!$X$2-LEN(SOURCE!I874)), "")&amp;
      SOURCE!J874&amp;      IF(SOURCE!$Y$2-LEN(SOURCE!J874) &gt;= 0, REPT(" ",SOURCE!$Y$2-LEN(SOURCE!J874)), "")&amp;
" | "&amp; IF(SOURCE!$X$2-LEN(SOURCE!I874) &gt;= 0, REPT(" ",SOURCE!$X$2-LEN(SOURCE!I874)), "")&amp;
      SOURCE!K874&amp;      IF(SOURCE!$Y$2-LEN(SOURCE!K874) &gt;= 0, REPT(" ",SOURCE!$Z$2-LEN(SOURCE!K874)), "")&amp;
" | "&amp; SOURCE!L874&amp;      IF(SOURCE!$AB$2-LEN(SOURCE!L874) &gt;= 0, REPT(" ",SOURCE!$AB$2-LEN(SOURCE!L874)), "")&amp;
" | "&amp; SOURCE!M874&amp;      IF(SOURCE!$AC$2-LEN(SOURCE!M874) &gt;= 0, REPT(" ",SOURCE!$AC$2-LEN(SOURCE!M874)), "")&amp;
      "},"&amp;IF(SOURCE!O874&lt;&gt;"",""&amp;SOURCE!O874,"")
 )
)
)</f>
        <v>/*  850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875" spans="1:1">
      <c r="A875" s="133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IF(SOURCE!$R$2-LEN(SOURCE!C875) &gt;= 0, REPT(" ",SOURCE!$R$2-LEN(SOURCE!C875)), "")&amp;
      SOURCE!D875&amp;", "&amp; IF(SOURCE!$S$2-LEN(SOURCE!D875) &gt;= 0, REPT(" ",SOURCE!$S$2-LEN(SOURCE!D875)), "")&amp;
      SOURCE!E875&amp;", "&amp; IF(SOURCE!$T$2-LEN(SOURCE!E875) &gt;=0, REPT(" ",SOURCE!$T$2-LEN(SOURCE!E875)), "")&amp;
      SOURCE!F875&amp;", "&amp; IF(SOURCE!$U$2-LEN(SOURCE!F875) &gt;= 0, REPT(" ",SOURCE!$U$2-LEN(SOURCE!F875)+2), "")&amp;"("&amp;
      SUBSTITUTE(TEXT(SOURCE!G875,"??0"),"  ","")&amp;" &lt;&lt; TAM_MAX_BITS) |"&amp; IF(SOURCE!$V$2-3 &gt;= 0, REPT(" ",MAX(1,SOURCE!$V$2-5+4+1-1-LEN(  IF(ISTEXT(SOURCE!H875),SOURCE!H875,  SUBSTITUTE(SUBSTITUTE(TEXT(SOURCE!H875,"????0"),"  ","")," ",""))   ))), "")&amp;
       IF(ISTEXT(SOURCE!H875),SOURCE!H875, SUBSTITUTE(SUBSTITUTE(TEXT(SOURCE!H875,"????0"),"  ","")," ",""))   &amp;","&amp; IF(SOURCE!$W$2-3 &gt;= 0, REPT(" ",SOURCE!$W$2-3-5), "")&amp;
      SOURCE!I875&amp;
" | "&amp; IF(SOURCE!$X$2-LEN(SOURCE!I875) &gt;= 0, REPT(" ",SOURCE!$X$2-LEN(SOURCE!I875)), "")&amp;
      SOURCE!J875&amp;      IF(SOURCE!$Y$2-LEN(SOURCE!J875) &gt;= 0, REPT(" ",SOURCE!$Y$2-LEN(SOURCE!J875)), "")&amp;
" | "&amp; IF(SOURCE!$X$2-LEN(SOURCE!I875) &gt;= 0, REPT(" ",SOURCE!$X$2-LEN(SOURCE!I875)), "")&amp;
      SOURCE!K875&amp;      IF(SOURCE!$Y$2-LEN(SOURCE!K875) &gt;= 0, REPT(" ",SOURCE!$Z$2-LEN(SOURCE!K875)), "")&amp;
" | "&amp; SOURCE!L875&amp;      IF(SOURCE!$AB$2-LEN(SOURCE!L875) &gt;= 0, REPT(" ",SOURCE!$AB$2-LEN(SOURCE!L875)), "")&amp;
" | "&amp; SOURCE!M875&amp;      IF(SOURCE!$AC$2-LEN(SOURCE!M875) &gt;= 0, REPT(" ",SOURCE!$AC$2-LEN(SOURCE!M875)), "")&amp;
      "},"&amp;IF(SOURCE!O875&lt;&gt;"",""&amp;SOURCE!O875,"")
 )
)
)</f>
        <v>/*  851 */  { itemToBeCoded,                NOPARAM,                     "",                                            STD_ONE_HALF,                                  (0 &lt;&lt; TAM_MAX_BITS) |     0, CAT_NONE | SLS_UNCHANGED | US_UNCHANGED | EIM_DISABLED | PTP_DISABLED     },</v>
      </c>
    </row>
    <row r="876" spans="1:1">
      <c r="A876" s="133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IF(SOURCE!$R$2-LEN(SOURCE!C876) &gt;= 0, REPT(" ",SOURCE!$R$2-LEN(SOURCE!C876)), "")&amp;
      SOURCE!D876&amp;", "&amp; IF(SOURCE!$S$2-LEN(SOURCE!D876) &gt;= 0, REPT(" ",SOURCE!$S$2-LEN(SOURCE!D876)), "")&amp;
      SOURCE!E876&amp;", "&amp; IF(SOURCE!$T$2-LEN(SOURCE!E876) &gt;=0, REPT(" ",SOURCE!$T$2-LEN(SOURCE!E876)), "")&amp;
      SOURCE!F876&amp;", "&amp; IF(SOURCE!$U$2-LEN(SOURCE!F876) &gt;= 0, REPT(" ",SOURCE!$U$2-LEN(SOURCE!F876)+2), "")&amp;"("&amp;
      SUBSTITUTE(TEXT(SOURCE!G876,"??0"),"  ","")&amp;" &lt;&lt; TAM_MAX_BITS) |"&amp; IF(SOURCE!$V$2-3 &gt;= 0, REPT(" ",MAX(1,SOURCE!$V$2-5+4+1-1-LEN(  IF(ISTEXT(SOURCE!H876),SOURCE!H876,  SUBSTITUTE(SUBSTITUTE(TEXT(SOURCE!H876,"????0"),"  ","")," ",""))   ))), "")&amp;
       IF(ISTEXT(SOURCE!H876),SOURCE!H876, SUBSTITUTE(SUBSTITUTE(TEXT(SOURCE!H876,"????0"),"  ","")," ",""))   &amp;","&amp; IF(SOURCE!$W$2-3 &gt;= 0, REPT(" ",SOURCE!$W$2-3-5), "")&amp;
      SOURCE!I876&amp;
" | "&amp; IF(SOURCE!$X$2-LEN(SOURCE!I876) &gt;= 0, REPT(" ",SOURCE!$X$2-LEN(SOURCE!I876)), "")&amp;
      SOURCE!J876&amp;      IF(SOURCE!$Y$2-LEN(SOURCE!J876) &gt;= 0, REPT(" ",SOURCE!$Y$2-LEN(SOURCE!J876)), "")&amp;
" | "&amp; IF(SOURCE!$X$2-LEN(SOURCE!I876) &gt;= 0, REPT(" ",SOURCE!$X$2-LEN(SOURCE!I876)), "")&amp;
      SOURCE!K876&amp;      IF(SOURCE!$Y$2-LEN(SOURCE!K876) &gt;= 0, REPT(" ",SOURCE!$Z$2-LEN(SOURCE!K876)), "")&amp;
" | "&amp; SOURCE!L876&amp;      IF(SOURCE!$AB$2-LEN(SOURCE!L876) &gt;= 0, REPT(" ",SOURCE!$AB$2-LEN(SOURCE!L876)), "")&amp;
" | "&amp; SOURCE!M876&amp;      IF(SOURCE!$AC$2-LEN(SOURCE!M876) &gt;= 0, REPT(" ",SOURCE!$AC$2-LEN(SOURCE!M876)), "")&amp;
      "},"&amp;IF(SOURCE!O876&lt;&gt;"",""&amp;SOURCE!O876,"")
 )
)
)</f>
        <v>/*  852 */  { itemToBeCoded,                NOPARAM,                     "",                                            STD_ONE_QUARTER,                               (0 &lt;&lt; TAM_MAX_BITS) |     0, CAT_NONE | SLS_UNCHANGED | US_UNCHANGED | EIM_DISABLED | PTP_DISABLED     },</v>
      </c>
    </row>
    <row r="877" spans="1:1">
      <c r="A877" s="133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IF(SOURCE!$R$2-LEN(SOURCE!C877) &gt;= 0, REPT(" ",SOURCE!$R$2-LEN(SOURCE!C877)), "")&amp;
      SOURCE!D877&amp;", "&amp; IF(SOURCE!$S$2-LEN(SOURCE!D877) &gt;= 0, REPT(" ",SOURCE!$S$2-LEN(SOURCE!D877)), "")&amp;
      SOURCE!E877&amp;", "&amp; IF(SOURCE!$T$2-LEN(SOURCE!E877) &gt;=0, REPT(" ",SOURCE!$T$2-LEN(SOURCE!E877)), "")&amp;
      SOURCE!F877&amp;", "&amp; IF(SOURCE!$U$2-LEN(SOURCE!F877) &gt;= 0, REPT(" ",SOURCE!$U$2-LEN(SOURCE!F877)+2), "")&amp;"("&amp;
      SUBSTITUTE(TEXT(SOURCE!G877,"??0"),"  ","")&amp;" &lt;&lt; TAM_MAX_BITS) |"&amp; IF(SOURCE!$V$2-3 &gt;= 0, REPT(" ",MAX(1,SOURCE!$V$2-5+4+1-1-LEN(  IF(ISTEXT(SOURCE!H877),SOURCE!H877,  SUBSTITUTE(SUBSTITUTE(TEXT(SOURCE!H877,"????0"),"  ","")," ",""))   ))), "")&amp;
       IF(ISTEXT(SOURCE!H877),SOURCE!H877, SUBSTITUTE(SUBSTITUTE(TEXT(SOURCE!H877,"????0"),"  ","")," ",""))   &amp;","&amp; IF(SOURCE!$W$2-3 &gt;= 0, REPT(" ",SOURCE!$W$2-3-5), "")&amp;
      SOURCE!I877&amp;
" | "&amp; IF(SOURCE!$X$2-LEN(SOURCE!I877) &gt;= 0, REPT(" ",SOURCE!$X$2-LEN(SOURCE!I877)), "")&amp;
      SOURCE!J877&amp;      IF(SOURCE!$Y$2-LEN(SOURCE!J877) &gt;= 0, REPT(" ",SOURCE!$Y$2-LEN(SOURCE!J877)), "")&amp;
" | "&amp; IF(SOURCE!$X$2-LEN(SOURCE!I877) &gt;= 0, REPT(" ",SOURCE!$X$2-LEN(SOURCE!I877)), "")&amp;
      SOURCE!K877&amp;      IF(SOURCE!$Y$2-LEN(SOURCE!K877) &gt;= 0, REPT(" ",SOURCE!$Z$2-LEN(SOURCE!K877)), "")&amp;
" | "&amp; SOURCE!L877&amp;      IF(SOURCE!$AB$2-LEN(SOURCE!L877) &gt;= 0, REPT(" ",SOURCE!$AB$2-LEN(SOURCE!L877)), "")&amp;
" | "&amp; SOURCE!M877&amp;      IF(SOURCE!$AC$2-LEN(SOURCE!M877) &gt;= 0, REPT(" ",SOURCE!$AC$2-LEN(SOURCE!M877)), "")&amp;
      "},"&amp;IF(SOURCE!O877&lt;&gt;"",""&amp;SOURCE!O877,"")
 )
)
)</f>
        <v>/*  853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878" spans="1:1">
      <c r="A878" s="133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IF(SOURCE!$R$2-LEN(SOURCE!C878) &gt;= 0, REPT(" ",SOURCE!$R$2-LEN(SOURCE!C878)), "")&amp;
      SOURCE!D878&amp;", "&amp; IF(SOURCE!$S$2-LEN(SOURCE!D878) &gt;= 0, REPT(" ",SOURCE!$S$2-LEN(SOURCE!D878)), "")&amp;
      SOURCE!E878&amp;", "&amp; IF(SOURCE!$T$2-LEN(SOURCE!E878) &gt;=0, REPT(" ",SOURCE!$T$2-LEN(SOURCE!E878)), "")&amp;
      SOURCE!F878&amp;", "&amp; IF(SOURCE!$U$2-LEN(SOURCE!F878) &gt;= 0, REPT(" ",SOURCE!$U$2-LEN(SOURCE!F878)+2), "")&amp;"("&amp;
      SUBSTITUTE(TEXT(SOURCE!G878,"??0"),"  ","")&amp;" &lt;&lt; TAM_MAX_BITS) |"&amp; IF(SOURCE!$V$2-3 &gt;= 0, REPT(" ",MAX(1,SOURCE!$V$2-5+4+1-1-LEN(  IF(ISTEXT(SOURCE!H878),SOURCE!H878,  SUBSTITUTE(SUBSTITUTE(TEXT(SOURCE!H878,"????0"),"  ","")," ",""))   ))), "")&amp;
       IF(ISTEXT(SOURCE!H878),SOURCE!H878, SUBSTITUTE(SUBSTITUTE(TEXT(SOURCE!H878,"????0"),"  ","")," ",""))   &amp;","&amp; IF(SOURCE!$W$2-3 &gt;= 0, REPT(" ",SOURCE!$W$2-3-5), "")&amp;
      SOURCE!I878&amp;
" | "&amp; IF(SOURCE!$X$2-LEN(SOURCE!I878) &gt;= 0, REPT(" ",SOURCE!$X$2-LEN(SOURCE!I878)), "")&amp;
      SOURCE!J878&amp;      IF(SOURCE!$Y$2-LEN(SOURCE!J878) &gt;= 0, REPT(" ",SOURCE!$Y$2-LEN(SOURCE!J878)), "")&amp;
" | "&amp; IF(SOURCE!$X$2-LEN(SOURCE!I878) &gt;= 0, REPT(" ",SOURCE!$X$2-LEN(SOURCE!I878)), "")&amp;
      SOURCE!K878&amp;      IF(SOURCE!$Y$2-LEN(SOURCE!K878) &gt;= 0, REPT(" ",SOURCE!$Z$2-LEN(SOURCE!K878)), "")&amp;
" | "&amp; SOURCE!L878&amp;      IF(SOURCE!$AB$2-LEN(SOURCE!L878) &gt;= 0, REPT(" ",SOURCE!$AB$2-LEN(SOURCE!L878)), "")&amp;
" | "&amp; SOURCE!M878&amp;      IF(SOURCE!$AC$2-LEN(SOURCE!M878) &gt;= 0, REPT(" ",SOURCE!$AC$2-LEN(SOURCE!M878)), "")&amp;
      "},"&amp;IF(SOURCE!O878&lt;&gt;"",""&amp;SOURCE!O878,"")
 )
)
)</f>
        <v>/*  854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79" spans="1:1">
      <c r="A879" s="133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IF(SOURCE!$R$2-LEN(SOURCE!C879) &gt;= 0, REPT(" ",SOURCE!$R$2-LEN(SOURCE!C879)), "")&amp;
      SOURCE!D879&amp;", "&amp; IF(SOURCE!$S$2-LEN(SOURCE!D879) &gt;= 0, REPT(" ",SOURCE!$S$2-LEN(SOURCE!D879)), "")&amp;
      SOURCE!E879&amp;", "&amp; IF(SOURCE!$T$2-LEN(SOURCE!E879) &gt;=0, REPT(" ",SOURCE!$T$2-LEN(SOURCE!E879)), "")&amp;
      SOURCE!F879&amp;", "&amp; IF(SOURCE!$U$2-LEN(SOURCE!F879) &gt;= 0, REPT(" ",SOURCE!$U$2-LEN(SOURCE!F879)+2), "")&amp;"("&amp;
      SUBSTITUTE(TEXT(SOURCE!G879,"??0"),"  ","")&amp;" &lt;&lt; TAM_MAX_BITS) |"&amp; IF(SOURCE!$V$2-3 &gt;= 0, REPT(" ",MAX(1,SOURCE!$V$2-5+4+1-1-LEN(  IF(ISTEXT(SOURCE!H879),SOURCE!H879,  SUBSTITUTE(SUBSTITUTE(TEXT(SOURCE!H879,"????0"),"  ","")," ",""))   ))), "")&amp;
       IF(ISTEXT(SOURCE!H879),SOURCE!H879, SUBSTITUTE(SUBSTITUTE(TEXT(SOURCE!H879,"????0"),"  ","")," ",""))   &amp;","&amp; IF(SOURCE!$W$2-3 &gt;= 0, REPT(" ",SOURCE!$W$2-3-5), "")&amp;
      SOURCE!I879&amp;
" | "&amp; IF(SOURCE!$X$2-LEN(SOURCE!I879) &gt;= 0, REPT(" ",SOURCE!$X$2-LEN(SOURCE!I879)), "")&amp;
      SOURCE!J879&amp;      IF(SOURCE!$Y$2-LEN(SOURCE!J879) &gt;= 0, REPT(" ",SOURCE!$Y$2-LEN(SOURCE!J879)), "")&amp;
" | "&amp; IF(SOURCE!$X$2-LEN(SOURCE!I879) &gt;= 0, REPT(" ",SOURCE!$X$2-LEN(SOURCE!I879)), "")&amp;
      SOURCE!K879&amp;      IF(SOURCE!$Y$2-LEN(SOURCE!K879) &gt;= 0, REPT(" ",SOURCE!$Z$2-LEN(SOURCE!K879)), "")&amp;
" | "&amp; SOURCE!L879&amp;      IF(SOURCE!$AB$2-LEN(SOURCE!L879) &gt;= 0, REPT(" ",SOURCE!$AB$2-LEN(SOURCE!L879)), "")&amp;
" | "&amp; SOURCE!M879&amp;      IF(SOURCE!$AC$2-LEN(SOURCE!M879) &gt;= 0, REPT(" ",SOURCE!$AC$2-LEN(SOURCE!M879)), "")&amp;
      "},"&amp;IF(SOURCE!O879&lt;&gt;"",""&amp;SOURCE!O879,"")
 )
)
)</f>
        <v>/*  855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880" spans="1:1">
      <c r="A880" s="133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IF(SOURCE!$R$2-LEN(SOURCE!C880) &gt;= 0, REPT(" ",SOURCE!$R$2-LEN(SOURCE!C880)), "")&amp;
      SOURCE!D880&amp;", "&amp; IF(SOURCE!$S$2-LEN(SOURCE!D880) &gt;= 0, REPT(" ",SOURCE!$S$2-LEN(SOURCE!D880)), "")&amp;
      SOURCE!E880&amp;", "&amp; IF(SOURCE!$T$2-LEN(SOURCE!E880) &gt;=0, REPT(" ",SOURCE!$T$2-LEN(SOURCE!E880)), "")&amp;
      SOURCE!F880&amp;", "&amp; IF(SOURCE!$U$2-LEN(SOURCE!F880) &gt;= 0, REPT(" ",SOURCE!$U$2-LEN(SOURCE!F880)+2), "")&amp;"("&amp;
      SUBSTITUTE(TEXT(SOURCE!G880,"??0"),"  ","")&amp;" &lt;&lt; TAM_MAX_BITS) |"&amp; IF(SOURCE!$V$2-3 &gt;= 0, REPT(" ",MAX(1,SOURCE!$V$2-5+4+1-1-LEN(  IF(ISTEXT(SOURCE!H880),SOURCE!H880,  SUBSTITUTE(SUBSTITUTE(TEXT(SOURCE!H880,"????0"),"  ","")," ",""))   ))), "")&amp;
       IF(ISTEXT(SOURCE!H880),SOURCE!H880, SUBSTITUTE(SUBSTITUTE(TEXT(SOURCE!H880,"????0"),"  ","")," ",""))   &amp;","&amp; IF(SOURCE!$W$2-3 &gt;= 0, REPT(" ",SOURCE!$W$2-3-5), "")&amp;
      SOURCE!I880&amp;
" | "&amp; IF(SOURCE!$X$2-LEN(SOURCE!I880) &gt;= 0, REPT(" ",SOURCE!$X$2-LEN(SOURCE!I880)), "")&amp;
      SOURCE!J880&amp;      IF(SOURCE!$Y$2-LEN(SOURCE!J880) &gt;= 0, REPT(" ",SOURCE!$Y$2-LEN(SOURCE!J880)), "")&amp;
" | "&amp; IF(SOURCE!$X$2-LEN(SOURCE!I880) &gt;= 0, REPT(" ",SOURCE!$X$2-LEN(SOURCE!I880)), "")&amp;
      SOURCE!K880&amp;      IF(SOURCE!$Y$2-LEN(SOURCE!K880) &gt;= 0, REPT(" ",SOURCE!$Z$2-LEN(SOURCE!K880)), "")&amp;
" | "&amp; SOURCE!L880&amp;      IF(SOURCE!$AB$2-LEN(SOURCE!L880) &gt;= 0, REPT(" ",SOURCE!$AB$2-LEN(SOURCE!L880)), "")&amp;
" | "&amp; SOURCE!M880&amp;      IF(SOURCE!$AC$2-LEN(SOURCE!M880) &gt;= 0, REPT(" ",SOURCE!$AC$2-LEN(SOURCE!M880)), "")&amp;
      "},"&amp;IF(SOURCE!O880&lt;&gt;"",""&amp;SOURCE!O880,"")
 )
)
)</f>
        <v>/*  856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81" spans="1:1">
      <c r="A881" s="133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IF(SOURCE!$R$2-LEN(SOURCE!C881) &gt;= 0, REPT(" ",SOURCE!$R$2-LEN(SOURCE!C881)), "")&amp;
      SOURCE!D881&amp;", "&amp; IF(SOURCE!$S$2-LEN(SOURCE!D881) &gt;= 0, REPT(" ",SOURCE!$S$2-LEN(SOURCE!D881)), "")&amp;
      SOURCE!E881&amp;", "&amp; IF(SOURCE!$T$2-LEN(SOURCE!E881) &gt;=0, REPT(" ",SOURCE!$T$2-LEN(SOURCE!E881)), "")&amp;
      SOURCE!F881&amp;", "&amp; IF(SOURCE!$U$2-LEN(SOURCE!F881) &gt;= 0, REPT(" ",SOURCE!$U$2-LEN(SOURCE!F881)+2), "")&amp;"("&amp;
      SUBSTITUTE(TEXT(SOURCE!G881,"??0"),"  ","")&amp;" &lt;&lt; TAM_MAX_BITS) |"&amp; IF(SOURCE!$V$2-3 &gt;= 0, REPT(" ",MAX(1,SOURCE!$V$2-5+4+1-1-LEN(  IF(ISTEXT(SOURCE!H881),SOURCE!H881,  SUBSTITUTE(SUBSTITUTE(TEXT(SOURCE!H881,"????0"),"  ","")," ",""))   ))), "")&amp;
       IF(ISTEXT(SOURCE!H881),SOURCE!H881, SUBSTITUTE(SUBSTITUTE(TEXT(SOURCE!H881,"????0"),"  ","")," ",""))   &amp;","&amp; IF(SOURCE!$W$2-3 &gt;= 0, REPT(" ",SOURCE!$W$2-3-5), "")&amp;
      SOURCE!I881&amp;
" | "&amp; IF(SOURCE!$X$2-LEN(SOURCE!I881) &gt;= 0, REPT(" ",SOURCE!$X$2-LEN(SOURCE!I881)), "")&amp;
      SOURCE!J881&amp;      IF(SOURCE!$Y$2-LEN(SOURCE!J881) &gt;= 0, REPT(" ",SOURCE!$Y$2-LEN(SOURCE!J881)), "")&amp;
" | "&amp; IF(SOURCE!$X$2-LEN(SOURCE!I881) &gt;= 0, REPT(" ",SOURCE!$X$2-LEN(SOURCE!I881)), "")&amp;
      SOURCE!K881&amp;      IF(SOURCE!$Y$2-LEN(SOURCE!K881) &gt;= 0, REPT(" ",SOURCE!$Z$2-LEN(SOURCE!K881)), "")&amp;
" | "&amp; SOURCE!L881&amp;      IF(SOURCE!$AB$2-LEN(SOURCE!L881) &gt;= 0, REPT(" ",SOURCE!$AB$2-LEN(SOURCE!L881)), "")&amp;
" | "&amp; SOURCE!M881&amp;      IF(SOURCE!$AC$2-LEN(SOURCE!M881) &gt;= 0, REPT(" ",SOURCE!$AC$2-LEN(SOURCE!M881)), "")&amp;
      "},"&amp;IF(SOURCE!O881&lt;&gt;"",""&amp;SOURCE!O881,"")
 )
)
)</f>
        <v>/*  857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882" spans="1:1">
      <c r="A882" s="133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IF(SOURCE!$R$2-LEN(SOURCE!C882) &gt;= 0, REPT(" ",SOURCE!$R$2-LEN(SOURCE!C882)), "")&amp;
      SOURCE!D882&amp;", "&amp; IF(SOURCE!$S$2-LEN(SOURCE!D882) &gt;= 0, REPT(" ",SOURCE!$S$2-LEN(SOURCE!D882)), "")&amp;
      SOURCE!E882&amp;", "&amp; IF(SOURCE!$T$2-LEN(SOURCE!E882) &gt;=0, REPT(" ",SOURCE!$T$2-LEN(SOURCE!E882)), "")&amp;
      SOURCE!F882&amp;", "&amp; IF(SOURCE!$U$2-LEN(SOURCE!F882) &gt;= 0, REPT(" ",SOURCE!$U$2-LEN(SOURCE!F882)+2), "")&amp;"("&amp;
      SUBSTITUTE(TEXT(SOURCE!G882,"??0"),"  ","")&amp;" &lt;&lt; TAM_MAX_BITS) |"&amp; IF(SOURCE!$V$2-3 &gt;= 0, REPT(" ",MAX(1,SOURCE!$V$2-5+4+1-1-LEN(  IF(ISTEXT(SOURCE!H882),SOURCE!H882,  SUBSTITUTE(SUBSTITUTE(TEXT(SOURCE!H882,"????0"),"  ","")," ",""))   ))), "")&amp;
       IF(ISTEXT(SOURCE!H882),SOURCE!H882, SUBSTITUTE(SUBSTITUTE(TEXT(SOURCE!H882,"????0"),"  ","")," ",""))   &amp;","&amp; IF(SOURCE!$W$2-3 &gt;= 0, REPT(" ",SOURCE!$W$2-3-5), "")&amp;
      SOURCE!I882&amp;
" | "&amp; IF(SOURCE!$X$2-LEN(SOURCE!I882) &gt;= 0, REPT(" ",SOURCE!$X$2-LEN(SOURCE!I882)), "")&amp;
      SOURCE!J882&amp;      IF(SOURCE!$Y$2-LEN(SOURCE!J882) &gt;= 0, REPT(" ",SOURCE!$Y$2-LEN(SOURCE!J882)), "")&amp;
" | "&amp; IF(SOURCE!$X$2-LEN(SOURCE!I882) &gt;= 0, REPT(" ",SOURCE!$X$2-LEN(SOURCE!I882)), "")&amp;
      SOURCE!K882&amp;      IF(SOURCE!$Y$2-LEN(SOURCE!K882) &gt;= 0, REPT(" ",SOURCE!$Z$2-LEN(SOURCE!K882)), "")&amp;
" | "&amp; SOURCE!L882&amp;      IF(SOURCE!$AB$2-LEN(SOURCE!L882) &gt;= 0, REPT(" ",SOURCE!$AB$2-LEN(SOURCE!L882)), "")&amp;
" | "&amp; SOURCE!M882&amp;      IF(SOURCE!$AC$2-LEN(SOURCE!M882) &gt;= 0, REPT(" ",SOURCE!$AC$2-LEN(SOURCE!M882)), "")&amp;
      "},"&amp;IF(SOURCE!O882&lt;&gt;"",""&amp;SOURCE!O882,"")
 )
)
)</f>
        <v>/*  858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3" spans="1:1">
      <c r="A883" s="133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IF(SOURCE!$R$2-LEN(SOURCE!C883) &gt;= 0, REPT(" ",SOURCE!$R$2-LEN(SOURCE!C883)), "")&amp;
      SOURCE!D883&amp;", "&amp; IF(SOURCE!$S$2-LEN(SOURCE!D883) &gt;= 0, REPT(" ",SOURCE!$S$2-LEN(SOURCE!D883)), "")&amp;
      SOURCE!E883&amp;", "&amp; IF(SOURCE!$T$2-LEN(SOURCE!E883) &gt;=0, REPT(" ",SOURCE!$T$2-LEN(SOURCE!E883)), "")&amp;
      SOURCE!F883&amp;", "&amp; IF(SOURCE!$U$2-LEN(SOURCE!F883) &gt;= 0, REPT(" ",SOURCE!$U$2-LEN(SOURCE!F883)+2), "")&amp;"("&amp;
      SUBSTITUTE(TEXT(SOURCE!G883,"??0"),"  ","")&amp;" &lt;&lt; TAM_MAX_BITS) |"&amp; IF(SOURCE!$V$2-3 &gt;= 0, REPT(" ",MAX(1,SOURCE!$V$2-5+4+1-1-LEN(  IF(ISTEXT(SOURCE!H883),SOURCE!H883,  SUBSTITUTE(SUBSTITUTE(TEXT(SOURCE!H883,"????0"),"  ","")," ",""))   ))), "")&amp;
       IF(ISTEXT(SOURCE!H883),SOURCE!H883, SUBSTITUTE(SUBSTITUTE(TEXT(SOURCE!H883,"????0"),"  ","")," ",""))   &amp;","&amp; IF(SOURCE!$W$2-3 &gt;= 0, REPT(" ",SOURCE!$W$2-3-5), "")&amp;
      SOURCE!I883&amp;
" | "&amp; IF(SOURCE!$X$2-LEN(SOURCE!I883) &gt;= 0, REPT(" ",SOURCE!$X$2-LEN(SOURCE!I883)), "")&amp;
      SOURCE!J883&amp;      IF(SOURCE!$Y$2-LEN(SOURCE!J883) &gt;= 0, REPT(" ",SOURCE!$Y$2-LEN(SOURCE!J883)), "")&amp;
" | "&amp; IF(SOURCE!$X$2-LEN(SOURCE!I883) &gt;= 0, REPT(" ",SOURCE!$X$2-LEN(SOURCE!I883)), "")&amp;
      SOURCE!K883&amp;      IF(SOURCE!$Y$2-LEN(SOURCE!K883) &gt;= 0, REPT(" ",SOURCE!$Z$2-LEN(SOURCE!K883)), "")&amp;
" | "&amp; SOURCE!L883&amp;      IF(SOURCE!$AB$2-LEN(SOURCE!L883) &gt;= 0, REPT(" ",SOURCE!$AB$2-LEN(SOURCE!L883)), "")&amp;
" | "&amp; SOURCE!M883&amp;      IF(SOURCE!$AC$2-LEN(SOURCE!M883) &gt;= 0, REPT(" ",SOURCE!$AC$2-LEN(SOURCE!M883)), "")&amp;
      "},"&amp;IF(SOURCE!O883&lt;&gt;"",""&amp;SOURCE!O883,"")
 )
)
)</f>
        <v>/*  859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4" spans="1:1">
      <c r="A884" s="133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IF(SOURCE!$R$2-LEN(SOURCE!C884) &gt;= 0, REPT(" ",SOURCE!$R$2-LEN(SOURCE!C884)), "")&amp;
      SOURCE!D884&amp;", "&amp; IF(SOURCE!$S$2-LEN(SOURCE!D884) &gt;= 0, REPT(" ",SOURCE!$S$2-LEN(SOURCE!D884)), "")&amp;
      SOURCE!E884&amp;", "&amp; IF(SOURCE!$T$2-LEN(SOURCE!E884) &gt;=0, REPT(" ",SOURCE!$T$2-LEN(SOURCE!E884)), "")&amp;
      SOURCE!F884&amp;", "&amp; IF(SOURCE!$U$2-LEN(SOURCE!F884) &gt;= 0, REPT(" ",SOURCE!$U$2-LEN(SOURCE!F884)+2), "")&amp;"("&amp;
      SUBSTITUTE(TEXT(SOURCE!G884,"??0"),"  ","")&amp;" &lt;&lt; TAM_MAX_BITS) |"&amp; IF(SOURCE!$V$2-3 &gt;= 0, REPT(" ",MAX(1,SOURCE!$V$2-5+4+1-1-LEN(  IF(ISTEXT(SOURCE!H884),SOURCE!H884,  SUBSTITUTE(SUBSTITUTE(TEXT(SOURCE!H884,"????0"),"  ","")," ",""))   ))), "")&amp;
       IF(ISTEXT(SOURCE!H884),SOURCE!H884, SUBSTITUTE(SUBSTITUTE(TEXT(SOURCE!H884,"????0"),"  ","")," ",""))   &amp;","&amp; IF(SOURCE!$W$2-3 &gt;= 0, REPT(" ",SOURCE!$W$2-3-5), "")&amp;
      SOURCE!I884&amp;
" | "&amp; IF(SOURCE!$X$2-LEN(SOURCE!I884) &gt;= 0, REPT(" ",SOURCE!$X$2-LEN(SOURCE!I884)), "")&amp;
      SOURCE!J884&amp;      IF(SOURCE!$Y$2-LEN(SOURCE!J884) &gt;= 0, REPT(" ",SOURCE!$Y$2-LEN(SOURCE!J884)), "")&amp;
" | "&amp; IF(SOURCE!$X$2-LEN(SOURCE!I884) &gt;= 0, REPT(" ",SOURCE!$X$2-LEN(SOURCE!I884)), "")&amp;
      SOURCE!K884&amp;      IF(SOURCE!$Y$2-LEN(SOURCE!K884) &gt;= 0, REPT(" ",SOURCE!$Z$2-LEN(SOURCE!K884)), "")&amp;
" | "&amp; SOURCE!L884&amp;      IF(SOURCE!$AB$2-LEN(SOURCE!L884) &gt;= 0, REPT(" ",SOURCE!$AB$2-LEN(SOURCE!L884)), "")&amp;
" | "&amp; SOURCE!M884&amp;      IF(SOURCE!$AC$2-LEN(SOURCE!M884) &gt;= 0, REPT(" ",SOURCE!$AC$2-LEN(SOURCE!M884)), "")&amp;
      "},"&amp;IF(SOURCE!O884&lt;&gt;"",""&amp;SOURCE!O884,"")
 )
)
)</f>
        <v>/*  860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5" spans="1:1">
      <c r="A885" s="133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IF(SOURCE!$R$2-LEN(SOURCE!C885) &gt;= 0, REPT(" ",SOURCE!$R$2-LEN(SOURCE!C885)), "")&amp;
      SOURCE!D885&amp;", "&amp; IF(SOURCE!$S$2-LEN(SOURCE!D885) &gt;= 0, REPT(" ",SOURCE!$S$2-LEN(SOURCE!D885)), "")&amp;
      SOURCE!E885&amp;", "&amp; IF(SOURCE!$T$2-LEN(SOURCE!E885) &gt;=0, REPT(" ",SOURCE!$T$2-LEN(SOURCE!E885)), "")&amp;
      SOURCE!F885&amp;", "&amp; IF(SOURCE!$U$2-LEN(SOURCE!F885) &gt;= 0, REPT(" ",SOURCE!$U$2-LEN(SOURCE!F885)+2), "")&amp;"("&amp;
      SUBSTITUTE(TEXT(SOURCE!G885,"??0"),"  ","")&amp;" &lt;&lt; TAM_MAX_BITS) |"&amp; IF(SOURCE!$V$2-3 &gt;= 0, REPT(" ",MAX(1,SOURCE!$V$2-5+4+1-1-LEN(  IF(ISTEXT(SOURCE!H885),SOURCE!H885,  SUBSTITUTE(SUBSTITUTE(TEXT(SOURCE!H885,"????0"),"  ","")," ",""))   ))), "")&amp;
       IF(ISTEXT(SOURCE!H885),SOURCE!H885, SUBSTITUTE(SUBSTITUTE(TEXT(SOURCE!H885,"????0"),"  ","")," ",""))   &amp;","&amp; IF(SOURCE!$W$2-3 &gt;= 0, REPT(" ",SOURCE!$W$2-3-5), "")&amp;
      SOURCE!I885&amp;
" | "&amp; IF(SOURCE!$X$2-LEN(SOURCE!I885) &gt;= 0, REPT(" ",SOURCE!$X$2-LEN(SOURCE!I885)), "")&amp;
      SOURCE!J885&amp;      IF(SOURCE!$Y$2-LEN(SOURCE!J885) &gt;= 0, REPT(" ",SOURCE!$Y$2-LEN(SOURCE!J885)), "")&amp;
" | "&amp; IF(SOURCE!$X$2-LEN(SOURCE!I885) &gt;= 0, REPT(" ",SOURCE!$X$2-LEN(SOURCE!I885)), "")&amp;
      SOURCE!K885&amp;      IF(SOURCE!$Y$2-LEN(SOURCE!K885) &gt;= 0, REPT(" ",SOURCE!$Z$2-LEN(SOURCE!K885)), "")&amp;
" | "&amp; SOURCE!L885&amp;      IF(SOURCE!$AB$2-LEN(SOURCE!L885) &gt;= 0, REPT(" ",SOURCE!$AB$2-LEN(SOURCE!L885)), "")&amp;
" | "&amp; SOURCE!M885&amp;      IF(SOURCE!$AC$2-LEN(SOURCE!M885) &gt;= 0, REPT(" ",SOURCE!$AC$2-LEN(SOURCE!M885)), "")&amp;
      "},"&amp;IF(SOURCE!O885&lt;&gt;"",""&amp;SOURCE!O885,"")
 )
)
)</f>
        <v>/*  861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6" spans="1:1">
      <c r="A886" s="133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IF(SOURCE!$R$2-LEN(SOURCE!C886) &gt;= 0, REPT(" ",SOURCE!$R$2-LEN(SOURCE!C886)), "")&amp;
      SOURCE!D886&amp;", "&amp; IF(SOURCE!$S$2-LEN(SOURCE!D886) &gt;= 0, REPT(" ",SOURCE!$S$2-LEN(SOURCE!D886)), "")&amp;
      SOURCE!E886&amp;", "&amp; IF(SOURCE!$T$2-LEN(SOURCE!E886) &gt;=0, REPT(" ",SOURCE!$T$2-LEN(SOURCE!E886)), "")&amp;
      SOURCE!F886&amp;", "&amp; IF(SOURCE!$U$2-LEN(SOURCE!F886) &gt;= 0, REPT(" ",SOURCE!$U$2-LEN(SOURCE!F886)+2), "")&amp;"("&amp;
      SUBSTITUTE(TEXT(SOURCE!G886,"??0"),"  ","")&amp;" &lt;&lt; TAM_MAX_BITS) |"&amp; IF(SOURCE!$V$2-3 &gt;= 0, REPT(" ",MAX(1,SOURCE!$V$2-5+4+1-1-LEN(  IF(ISTEXT(SOURCE!H886),SOURCE!H886,  SUBSTITUTE(SUBSTITUTE(TEXT(SOURCE!H886,"????0"),"  ","")," ",""))   ))), "")&amp;
       IF(ISTEXT(SOURCE!H886),SOURCE!H886, SUBSTITUTE(SUBSTITUTE(TEXT(SOURCE!H886,"????0"),"  ","")," ",""))   &amp;","&amp; IF(SOURCE!$W$2-3 &gt;= 0, REPT(" ",SOURCE!$W$2-3-5), "")&amp;
      SOURCE!I886&amp;
" | "&amp; IF(SOURCE!$X$2-LEN(SOURCE!I886) &gt;= 0, REPT(" ",SOURCE!$X$2-LEN(SOURCE!I886)), "")&amp;
      SOURCE!J886&amp;      IF(SOURCE!$Y$2-LEN(SOURCE!J886) &gt;= 0, REPT(" ",SOURCE!$Y$2-LEN(SOURCE!J886)), "")&amp;
" | "&amp; IF(SOURCE!$X$2-LEN(SOURCE!I886) &gt;= 0, REPT(" ",SOURCE!$X$2-LEN(SOURCE!I886)), "")&amp;
      SOURCE!K886&amp;      IF(SOURCE!$Y$2-LEN(SOURCE!K886) &gt;= 0, REPT(" ",SOURCE!$Z$2-LEN(SOURCE!K886)), "")&amp;
" | "&amp; SOURCE!L886&amp;      IF(SOURCE!$AB$2-LEN(SOURCE!L886) &gt;= 0, REPT(" ",SOURCE!$AB$2-LEN(SOURCE!L886)), "")&amp;
" | "&amp; SOURCE!M886&amp;      IF(SOURCE!$AC$2-LEN(SOURCE!M886) &gt;= 0, REPT(" ",SOURCE!$AC$2-LEN(SOURCE!M886)), "")&amp;
      "},"&amp;IF(SOURCE!O886&lt;&gt;"",""&amp;SOURCE!O886,"")
 )
)
)</f>
        <v>/*  862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87" spans="1:1">
      <c r="A887" s="133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IF(SOURCE!$R$2-LEN(SOURCE!C887) &gt;= 0, REPT(" ",SOURCE!$R$2-LEN(SOURCE!C887)), "")&amp;
      SOURCE!D887&amp;", "&amp; IF(SOURCE!$S$2-LEN(SOURCE!D887) &gt;= 0, REPT(" ",SOURCE!$S$2-LEN(SOURCE!D887)), "")&amp;
      SOURCE!E887&amp;", "&amp; IF(SOURCE!$T$2-LEN(SOURCE!E887) &gt;=0, REPT(" ",SOURCE!$T$2-LEN(SOURCE!E887)), "")&amp;
      SOURCE!F887&amp;", "&amp; IF(SOURCE!$U$2-LEN(SOURCE!F887) &gt;= 0, REPT(" ",SOURCE!$U$2-LEN(SOURCE!F887)+2), "")&amp;"("&amp;
      SUBSTITUTE(TEXT(SOURCE!G887,"??0"),"  ","")&amp;" &lt;&lt; TAM_MAX_BITS) |"&amp; IF(SOURCE!$V$2-3 &gt;= 0, REPT(" ",MAX(1,SOURCE!$V$2-5+4+1-1-LEN(  IF(ISTEXT(SOURCE!H887),SOURCE!H887,  SUBSTITUTE(SUBSTITUTE(TEXT(SOURCE!H887,"????0"),"  ","")," ",""))   ))), "")&amp;
       IF(ISTEXT(SOURCE!H887),SOURCE!H887, SUBSTITUTE(SUBSTITUTE(TEXT(SOURCE!H887,"????0"),"  ","")," ",""))   &amp;","&amp; IF(SOURCE!$W$2-3 &gt;= 0, REPT(" ",SOURCE!$W$2-3-5), "")&amp;
      SOURCE!I887&amp;
" | "&amp; IF(SOURCE!$X$2-LEN(SOURCE!I887) &gt;= 0, REPT(" ",SOURCE!$X$2-LEN(SOURCE!I887)), "")&amp;
      SOURCE!J887&amp;      IF(SOURCE!$Y$2-LEN(SOURCE!J887) &gt;= 0, REPT(" ",SOURCE!$Y$2-LEN(SOURCE!J887)), "")&amp;
" | "&amp; IF(SOURCE!$X$2-LEN(SOURCE!I887) &gt;= 0, REPT(" ",SOURCE!$X$2-LEN(SOURCE!I887)), "")&amp;
      SOURCE!K887&amp;      IF(SOURCE!$Y$2-LEN(SOURCE!K887) &gt;= 0, REPT(" ",SOURCE!$Z$2-LEN(SOURCE!K887)), "")&amp;
" | "&amp; SOURCE!L887&amp;      IF(SOURCE!$AB$2-LEN(SOURCE!L887) &gt;= 0, REPT(" ",SOURCE!$AB$2-LEN(SOURCE!L887)), "")&amp;
" | "&amp; SOURCE!M887&amp;      IF(SOURCE!$AC$2-LEN(SOURCE!M887) &gt;= 0, REPT(" ",SOURCE!$AC$2-LEN(SOURCE!M887)), "")&amp;
      "},"&amp;IF(SOURCE!O887&lt;&gt;"",""&amp;SOURCE!O887,"")
 )
)
)</f>
        <v>/*  863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88" spans="1:1">
      <c r="A888" s="133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IF(SOURCE!$R$2-LEN(SOURCE!C888) &gt;= 0, REPT(" ",SOURCE!$R$2-LEN(SOURCE!C888)), "")&amp;
      SOURCE!D888&amp;", "&amp; IF(SOURCE!$S$2-LEN(SOURCE!D888) &gt;= 0, REPT(" ",SOURCE!$S$2-LEN(SOURCE!D888)), "")&amp;
      SOURCE!E888&amp;", "&amp; IF(SOURCE!$T$2-LEN(SOURCE!E888) &gt;=0, REPT(" ",SOURCE!$T$2-LEN(SOURCE!E888)), "")&amp;
      SOURCE!F888&amp;", "&amp; IF(SOURCE!$U$2-LEN(SOURCE!F888) &gt;= 0, REPT(" ",SOURCE!$U$2-LEN(SOURCE!F888)+2), "")&amp;"("&amp;
      SUBSTITUTE(TEXT(SOURCE!G888,"??0"),"  ","")&amp;" &lt;&lt; TAM_MAX_BITS) |"&amp; IF(SOURCE!$V$2-3 &gt;= 0, REPT(" ",MAX(1,SOURCE!$V$2-5+4+1-1-LEN(  IF(ISTEXT(SOURCE!H888),SOURCE!H888,  SUBSTITUTE(SUBSTITUTE(TEXT(SOURCE!H888,"????0"),"  ","")," ",""))   ))), "")&amp;
       IF(ISTEXT(SOURCE!H888),SOURCE!H888, SUBSTITUTE(SUBSTITUTE(TEXT(SOURCE!H888,"????0"),"  ","")," ",""))   &amp;","&amp; IF(SOURCE!$W$2-3 &gt;= 0, REPT(" ",SOURCE!$W$2-3-5), "")&amp;
      SOURCE!I888&amp;
" | "&amp; IF(SOURCE!$X$2-LEN(SOURCE!I888) &gt;= 0, REPT(" ",SOURCE!$X$2-LEN(SOURCE!I888)), "")&amp;
      SOURCE!J888&amp;      IF(SOURCE!$Y$2-LEN(SOURCE!J888) &gt;= 0, REPT(" ",SOURCE!$Y$2-LEN(SOURCE!J888)), "")&amp;
" | "&amp; IF(SOURCE!$X$2-LEN(SOURCE!I888) &gt;= 0, REPT(" ",SOURCE!$X$2-LEN(SOURCE!I888)), "")&amp;
      SOURCE!K888&amp;      IF(SOURCE!$Y$2-LEN(SOURCE!K888) &gt;= 0, REPT(" ",SOURCE!$Z$2-LEN(SOURCE!K888)), "")&amp;
" | "&amp; SOURCE!L888&amp;      IF(SOURCE!$AB$2-LEN(SOURCE!L888) &gt;= 0, REPT(" ",SOURCE!$AB$2-LEN(SOURCE!L888)), "")&amp;
" | "&amp; SOURCE!M888&amp;      IF(SOURCE!$AC$2-LEN(SOURCE!M888) &gt;= 0, REPT(" ",SOURCE!$AC$2-LEN(SOURCE!M888)), "")&amp;
      "},"&amp;IF(SOURCE!O888&lt;&gt;"",""&amp;SOURCE!O888,"")
 )
)
)</f>
        <v>/*  864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89" spans="1:1">
      <c r="A889" s="133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IF(SOURCE!$R$2-LEN(SOURCE!C889) &gt;= 0, REPT(" ",SOURCE!$R$2-LEN(SOURCE!C889)), "")&amp;
      SOURCE!D889&amp;", "&amp; IF(SOURCE!$S$2-LEN(SOURCE!D889) &gt;= 0, REPT(" ",SOURCE!$S$2-LEN(SOURCE!D889)), "")&amp;
      SOURCE!E889&amp;", "&amp; IF(SOURCE!$T$2-LEN(SOURCE!E889) &gt;=0, REPT(" ",SOURCE!$T$2-LEN(SOURCE!E889)), "")&amp;
      SOURCE!F889&amp;", "&amp; IF(SOURCE!$U$2-LEN(SOURCE!F889) &gt;= 0, REPT(" ",SOURCE!$U$2-LEN(SOURCE!F889)+2), "")&amp;"("&amp;
      SUBSTITUTE(TEXT(SOURCE!G889,"??0"),"  ","")&amp;" &lt;&lt; TAM_MAX_BITS) |"&amp; IF(SOURCE!$V$2-3 &gt;= 0, REPT(" ",MAX(1,SOURCE!$V$2-5+4+1-1-LEN(  IF(ISTEXT(SOURCE!H889),SOURCE!H889,  SUBSTITUTE(SUBSTITUTE(TEXT(SOURCE!H889,"????0"),"  ","")," ",""))   ))), "")&amp;
       IF(ISTEXT(SOURCE!H889),SOURCE!H889, SUBSTITUTE(SUBSTITUTE(TEXT(SOURCE!H889,"????0"),"  ","")," ",""))   &amp;","&amp; IF(SOURCE!$W$2-3 &gt;= 0, REPT(" ",SOURCE!$W$2-3-5), "")&amp;
      SOURCE!I889&amp;
" | "&amp; IF(SOURCE!$X$2-LEN(SOURCE!I889) &gt;= 0, REPT(" ",SOURCE!$X$2-LEN(SOURCE!I889)), "")&amp;
      SOURCE!J889&amp;      IF(SOURCE!$Y$2-LEN(SOURCE!J889) &gt;= 0, REPT(" ",SOURCE!$Y$2-LEN(SOURCE!J889)), "")&amp;
" | "&amp; IF(SOURCE!$X$2-LEN(SOURCE!I889) &gt;= 0, REPT(" ",SOURCE!$X$2-LEN(SOURCE!I889)), "")&amp;
      SOURCE!K889&amp;      IF(SOURCE!$Y$2-LEN(SOURCE!K889) &gt;= 0, REPT(" ",SOURCE!$Z$2-LEN(SOURCE!K889)), "")&amp;
" | "&amp; SOURCE!L889&amp;      IF(SOURCE!$AB$2-LEN(SOURCE!L889) &gt;= 0, REPT(" ",SOURCE!$AB$2-LEN(SOURCE!L889)), "")&amp;
" | "&amp; SOURCE!M889&amp;      IF(SOURCE!$AC$2-LEN(SOURCE!M889) &gt;= 0, REPT(" ",SOURCE!$AC$2-LEN(SOURCE!M889)), "")&amp;
      "},"&amp;IF(SOURCE!O889&lt;&gt;"",""&amp;SOURCE!O889,"")
 )
)
)</f>
        <v>/*  865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90" spans="1:1">
      <c r="A890" s="133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IF(SOURCE!$R$2-LEN(SOURCE!C890) &gt;= 0, REPT(" ",SOURCE!$R$2-LEN(SOURCE!C890)), "")&amp;
      SOURCE!D890&amp;", "&amp; IF(SOURCE!$S$2-LEN(SOURCE!D890) &gt;= 0, REPT(" ",SOURCE!$S$2-LEN(SOURCE!D890)), "")&amp;
      SOURCE!E890&amp;", "&amp; IF(SOURCE!$T$2-LEN(SOURCE!E890) &gt;=0, REPT(" ",SOURCE!$T$2-LEN(SOURCE!E890)), "")&amp;
      SOURCE!F890&amp;", "&amp; IF(SOURCE!$U$2-LEN(SOURCE!F890) &gt;= 0, REPT(" ",SOURCE!$U$2-LEN(SOURCE!F890)+2), "")&amp;"("&amp;
      SUBSTITUTE(TEXT(SOURCE!G890,"??0"),"  ","")&amp;" &lt;&lt; TAM_MAX_BITS) |"&amp; IF(SOURCE!$V$2-3 &gt;= 0, REPT(" ",MAX(1,SOURCE!$V$2-5+4+1-1-LEN(  IF(ISTEXT(SOURCE!H890),SOURCE!H890,  SUBSTITUTE(SUBSTITUTE(TEXT(SOURCE!H890,"????0"),"  ","")," ",""))   ))), "")&amp;
       IF(ISTEXT(SOURCE!H890),SOURCE!H890, SUBSTITUTE(SUBSTITUTE(TEXT(SOURCE!H890,"????0"),"  ","")," ",""))   &amp;","&amp; IF(SOURCE!$W$2-3 &gt;= 0, REPT(" ",SOURCE!$W$2-3-5), "")&amp;
      SOURCE!I890&amp;
" | "&amp; IF(SOURCE!$X$2-LEN(SOURCE!I890) &gt;= 0, REPT(" ",SOURCE!$X$2-LEN(SOURCE!I890)), "")&amp;
      SOURCE!J890&amp;      IF(SOURCE!$Y$2-LEN(SOURCE!J890) &gt;= 0, REPT(" ",SOURCE!$Y$2-LEN(SOURCE!J890)), "")&amp;
" | "&amp; IF(SOURCE!$X$2-LEN(SOURCE!I890) &gt;= 0, REPT(" ",SOURCE!$X$2-LEN(SOURCE!I890)), "")&amp;
      SOURCE!K890&amp;      IF(SOURCE!$Y$2-LEN(SOURCE!K890) &gt;= 0, REPT(" ",SOURCE!$Z$2-LEN(SOURCE!K890)), "")&amp;
" | "&amp; SOURCE!L890&amp;      IF(SOURCE!$AB$2-LEN(SOURCE!L890) &gt;= 0, REPT(" ",SOURCE!$AB$2-LEN(SOURCE!L890)), "")&amp;
" | "&amp; SOURCE!M890&amp;      IF(SOURCE!$AC$2-LEN(SOURCE!M890) &gt;= 0, REPT(" ",SOURCE!$AC$2-LEN(SOURCE!M890)), "")&amp;
      "},"&amp;IF(SOURCE!O890&lt;&gt;"",""&amp;SOURCE!O890,"")
 )
)
)</f>
        <v>/*  866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891" spans="1:1">
      <c r="A891" s="133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IF(SOURCE!$R$2-LEN(SOURCE!C891) &gt;= 0, REPT(" ",SOURCE!$R$2-LEN(SOURCE!C891)), "")&amp;
      SOURCE!D891&amp;", "&amp; IF(SOURCE!$S$2-LEN(SOURCE!D891) &gt;= 0, REPT(" ",SOURCE!$S$2-LEN(SOURCE!D891)), "")&amp;
      SOURCE!E891&amp;", "&amp; IF(SOURCE!$T$2-LEN(SOURCE!E891) &gt;=0, REPT(" ",SOURCE!$T$2-LEN(SOURCE!E891)), "")&amp;
      SOURCE!F891&amp;", "&amp; IF(SOURCE!$U$2-LEN(SOURCE!F891) &gt;= 0, REPT(" ",SOURCE!$U$2-LEN(SOURCE!F891)+2), "")&amp;"("&amp;
      SUBSTITUTE(TEXT(SOURCE!G891,"??0"),"  ","")&amp;" &lt;&lt; TAM_MAX_BITS) |"&amp; IF(SOURCE!$V$2-3 &gt;= 0, REPT(" ",MAX(1,SOURCE!$V$2-5+4+1-1-LEN(  IF(ISTEXT(SOURCE!H891),SOURCE!H891,  SUBSTITUTE(SUBSTITUTE(TEXT(SOURCE!H891,"????0"),"  ","")," ",""))   ))), "")&amp;
       IF(ISTEXT(SOURCE!H891),SOURCE!H891, SUBSTITUTE(SUBSTITUTE(TEXT(SOURCE!H891,"????0"),"  ","")," ",""))   &amp;","&amp; IF(SOURCE!$W$2-3 &gt;= 0, REPT(" ",SOURCE!$W$2-3-5), "")&amp;
      SOURCE!I891&amp;
" | "&amp; IF(SOURCE!$X$2-LEN(SOURCE!I891) &gt;= 0, REPT(" ",SOURCE!$X$2-LEN(SOURCE!I891)), "")&amp;
      SOURCE!J891&amp;      IF(SOURCE!$Y$2-LEN(SOURCE!J891) &gt;= 0, REPT(" ",SOURCE!$Y$2-LEN(SOURCE!J891)), "")&amp;
" | "&amp; IF(SOURCE!$X$2-LEN(SOURCE!I891) &gt;= 0, REPT(" ",SOURCE!$X$2-LEN(SOURCE!I891)), "")&amp;
      SOURCE!K891&amp;      IF(SOURCE!$Y$2-LEN(SOURCE!K891) &gt;= 0, REPT(" ",SOURCE!$Z$2-LEN(SOURCE!K891)), "")&amp;
" | "&amp; SOURCE!L891&amp;      IF(SOURCE!$AB$2-LEN(SOURCE!L891) &gt;= 0, REPT(" ",SOURCE!$AB$2-LEN(SOURCE!L891)), "")&amp;
" | "&amp; SOURCE!M891&amp;      IF(SOURCE!$AC$2-LEN(SOURCE!M891) &gt;= 0, REPT(" ",SOURCE!$AC$2-LEN(SOURCE!M891)), "")&amp;
      "},"&amp;IF(SOURCE!O891&lt;&gt;"",""&amp;SOURCE!O891,"")
 )
)
)</f>
        <v>/*  867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892" spans="1:1">
      <c r="A892" s="133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IF(SOURCE!$R$2-LEN(SOURCE!C892) &gt;= 0, REPT(" ",SOURCE!$R$2-LEN(SOURCE!C892)), "")&amp;
      SOURCE!D892&amp;", "&amp; IF(SOURCE!$S$2-LEN(SOURCE!D892) &gt;= 0, REPT(" ",SOURCE!$S$2-LEN(SOURCE!D892)), "")&amp;
      SOURCE!E892&amp;", "&amp; IF(SOURCE!$T$2-LEN(SOURCE!E892) &gt;=0, REPT(" ",SOURCE!$T$2-LEN(SOURCE!E892)), "")&amp;
      SOURCE!F892&amp;", "&amp; IF(SOURCE!$U$2-LEN(SOURCE!F892) &gt;= 0, REPT(" ",SOURCE!$U$2-LEN(SOURCE!F892)+2), "")&amp;"("&amp;
      SUBSTITUTE(TEXT(SOURCE!G892,"??0"),"  ","")&amp;" &lt;&lt; TAM_MAX_BITS) |"&amp; IF(SOURCE!$V$2-3 &gt;= 0, REPT(" ",MAX(1,SOURCE!$V$2-5+4+1-1-LEN(  IF(ISTEXT(SOURCE!H892),SOURCE!H892,  SUBSTITUTE(SUBSTITUTE(TEXT(SOURCE!H892,"????0"),"  ","")," ",""))   ))), "")&amp;
       IF(ISTEXT(SOURCE!H892),SOURCE!H892, SUBSTITUTE(SUBSTITUTE(TEXT(SOURCE!H892,"????0"),"  ","")," ",""))   &amp;","&amp; IF(SOURCE!$W$2-3 &gt;= 0, REPT(" ",SOURCE!$W$2-3-5), "")&amp;
      SOURCE!I892&amp;
" | "&amp; IF(SOURCE!$X$2-LEN(SOURCE!I892) &gt;= 0, REPT(" ",SOURCE!$X$2-LEN(SOURCE!I892)), "")&amp;
      SOURCE!J892&amp;      IF(SOURCE!$Y$2-LEN(SOURCE!J892) &gt;= 0, REPT(" ",SOURCE!$Y$2-LEN(SOURCE!J892)), "")&amp;
" | "&amp; IF(SOURCE!$X$2-LEN(SOURCE!I892) &gt;= 0, REPT(" ",SOURCE!$X$2-LEN(SOURCE!I892)), "")&amp;
      SOURCE!K892&amp;      IF(SOURCE!$Y$2-LEN(SOURCE!K892) &gt;= 0, REPT(" ",SOURCE!$Z$2-LEN(SOURCE!K892)), "")&amp;
" | "&amp; SOURCE!L892&amp;      IF(SOURCE!$AB$2-LEN(SOURCE!L892) &gt;= 0, REPT(" ",SOURCE!$AB$2-LEN(SOURCE!L892)), "")&amp;
" | "&amp; SOURCE!M892&amp;      IF(SOURCE!$AC$2-LEN(SOURCE!M892) &gt;= 0, REPT(" ",SOURCE!$AC$2-LEN(SOURCE!M892)), "")&amp;
      "},"&amp;IF(SOURCE!O892&lt;&gt;"",""&amp;SOURCE!O892,"")
 )
)
)</f>
        <v>/*  868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893" spans="1:1">
      <c r="A893" s="133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IF(SOURCE!$R$2-LEN(SOURCE!C893) &gt;= 0, REPT(" ",SOURCE!$R$2-LEN(SOURCE!C893)), "")&amp;
      SOURCE!D893&amp;", "&amp; IF(SOURCE!$S$2-LEN(SOURCE!D893) &gt;= 0, REPT(" ",SOURCE!$S$2-LEN(SOURCE!D893)), "")&amp;
      SOURCE!E893&amp;", "&amp; IF(SOURCE!$T$2-LEN(SOURCE!E893) &gt;=0, REPT(" ",SOURCE!$T$2-LEN(SOURCE!E893)), "")&amp;
      SOURCE!F893&amp;", "&amp; IF(SOURCE!$U$2-LEN(SOURCE!F893) &gt;= 0, REPT(" ",SOURCE!$U$2-LEN(SOURCE!F893)+2), "")&amp;"("&amp;
      SUBSTITUTE(TEXT(SOURCE!G893,"??0"),"  ","")&amp;" &lt;&lt; TAM_MAX_BITS) |"&amp; IF(SOURCE!$V$2-3 &gt;= 0, REPT(" ",MAX(1,SOURCE!$V$2-5+4+1-1-LEN(  IF(ISTEXT(SOURCE!H893),SOURCE!H893,  SUBSTITUTE(SUBSTITUTE(TEXT(SOURCE!H893,"????0"),"  ","")," ",""))   ))), "")&amp;
       IF(ISTEXT(SOURCE!H893),SOURCE!H893, SUBSTITUTE(SUBSTITUTE(TEXT(SOURCE!H893,"????0"),"  ","")," ",""))   &amp;","&amp; IF(SOURCE!$W$2-3 &gt;= 0, REPT(" ",SOURCE!$W$2-3-5), "")&amp;
      SOURCE!I893&amp;
" | "&amp; IF(SOURCE!$X$2-LEN(SOURCE!I893) &gt;= 0, REPT(" ",SOURCE!$X$2-LEN(SOURCE!I893)), "")&amp;
      SOURCE!J893&amp;      IF(SOURCE!$Y$2-LEN(SOURCE!J893) &gt;= 0, REPT(" ",SOURCE!$Y$2-LEN(SOURCE!J893)), "")&amp;
" | "&amp; IF(SOURCE!$X$2-LEN(SOURCE!I893) &gt;= 0, REPT(" ",SOURCE!$X$2-LEN(SOURCE!I893)), "")&amp;
      SOURCE!K893&amp;      IF(SOURCE!$Y$2-LEN(SOURCE!K893) &gt;= 0, REPT(" ",SOURCE!$Z$2-LEN(SOURCE!K893)), "")&amp;
" | "&amp; SOURCE!L893&amp;      IF(SOURCE!$AB$2-LEN(SOURCE!L893) &gt;= 0, REPT(" ",SOURCE!$AB$2-LEN(SOURCE!L893)), "")&amp;
" | "&amp; SOURCE!M893&amp;      IF(SOURCE!$AC$2-LEN(SOURCE!M893) &gt;= 0, REPT(" ",SOURCE!$AC$2-LEN(SOURCE!M893)), "")&amp;
      "},"&amp;IF(SOURCE!O893&lt;&gt;"",""&amp;SOURCE!O893,"")
 )
)
)</f>
        <v>/*  869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894" spans="1:1">
      <c r="A894" s="133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IF(SOURCE!$R$2-LEN(SOURCE!C894) &gt;= 0, REPT(" ",SOURCE!$R$2-LEN(SOURCE!C894)), "")&amp;
      SOURCE!D894&amp;", "&amp; IF(SOURCE!$S$2-LEN(SOURCE!D894) &gt;= 0, REPT(" ",SOURCE!$S$2-LEN(SOURCE!D894)), "")&amp;
      SOURCE!E894&amp;", "&amp; IF(SOURCE!$T$2-LEN(SOURCE!E894) &gt;=0, REPT(" ",SOURCE!$T$2-LEN(SOURCE!E894)), "")&amp;
      SOURCE!F894&amp;", "&amp; IF(SOURCE!$U$2-LEN(SOURCE!F894) &gt;= 0, REPT(" ",SOURCE!$U$2-LEN(SOURCE!F894)+2), "")&amp;"("&amp;
      SUBSTITUTE(TEXT(SOURCE!G894,"??0"),"  ","")&amp;" &lt;&lt; TAM_MAX_BITS) |"&amp; IF(SOURCE!$V$2-3 &gt;= 0, REPT(" ",MAX(1,SOURCE!$V$2-5+4+1-1-LEN(  IF(ISTEXT(SOURCE!H894),SOURCE!H894,  SUBSTITUTE(SUBSTITUTE(TEXT(SOURCE!H894,"????0"),"  ","")," ",""))   ))), "")&amp;
       IF(ISTEXT(SOURCE!H894),SOURCE!H894, SUBSTITUTE(SUBSTITUTE(TEXT(SOURCE!H894,"????0"),"  ","")," ",""))   &amp;","&amp; IF(SOURCE!$W$2-3 &gt;= 0, REPT(" ",SOURCE!$W$2-3-5), "")&amp;
      SOURCE!I894&amp;
" | "&amp; IF(SOURCE!$X$2-LEN(SOURCE!I894) &gt;= 0, REPT(" ",SOURCE!$X$2-LEN(SOURCE!I894)), "")&amp;
      SOURCE!J894&amp;      IF(SOURCE!$Y$2-LEN(SOURCE!J894) &gt;= 0, REPT(" ",SOURCE!$Y$2-LEN(SOURCE!J894)), "")&amp;
" | "&amp; IF(SOURCE!$X$2-LEN(SOURCE!I894) &gt;= 0, REPT(" ",SOURCE!$X$2-LEN(SOURCE!I894)), "")&amp;
      SOURCE!K894&amp;      IF(SOURCE!$Y$2-LEN(SOURCE!K894) &gt;= 0, REPT(" ",SOURCE!$Z$2-LEN(SOURCE!K894)), "")&amp;
" | "&amp; SOURCE!L894&amp;      IF(SOURCE!$AB$2-LEN(SOURCE!L894) &gt;= 0, REPT(" ",SOURCE!$AB$2-LEN(SOURCE!L894)), "")&amp;
" | "&amp; SOURCE!M894&amp;      IF(SOURCE!$AC$2-LEN(SOURCE!M894) &gt;= 0, REPT(" ",SOURCE!$AC$2-LEN(SOURCE!M894)), "")&amp;
      "},"&amp;IF(SOURCE!O894&lt;&gt;"",""&amp;SOURCE!O894,"")
 )
)
)</f>
        <v>/*  870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895" spans="1:1">
      <c r="A895" s="133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IF(SOURCE!$R$2-LEN(SOURCE!C895) &gt;= 0, REPT(" ",SOURCE!$R$2-LEN(SOURCE!C895)), "")&amp;
      SOURCE!D895&amp;", "&amp; IF(SOURCE!$S$2-LEN(SOURCE!D895) &gt;= 0, REPT(" ",SOURCE!$S$2-LEN(SOURCE!D895)), "")&amp;
      SOURCE!E895&amp;", "&amp; IF(SOURCE!$T$2-LEN(SOURCE!E895) &gt;=0, REPT(" ",SOURCE!$T$2-LEN(SOURCE!E895)), "")&amp;
      SOURCE!F895&amp;", "&amp; IF(SOURCE!$U$2-LEN(SOURCE!F895) &gt;= 0, REPT(" ",SOURCE!$U$2-LEN(SOURCE!F895)+2), "")&amp;"("&amp;
      SUBSTITUTE(TEXT(SOURCE!G895,"??0"),"  ","")&amp;" &lt;&lt; TAM_MAX_BITS) |"&amp; IF(SOURCE!$V$2-3 &gt;= 0, REPT(" ",MAX(1,SOURCE!$V$2-5+4+1-1-LEN(  IF(ISTEXT(SOURCE!H895),SOURCE!H895,  SUBSTITUTE(SUBSTITUTE(TEXT(SOURCE!H895,"????0"),"  ","")," ",""))   ))), "")&amp;
       IF(ISTEXT(SOURCE!H895),SOURCE!H895, SUBSTITUTE(SUBSTITUTE(TEXT(SOURCE!H895,"????0"),"  ","")," ",""))   &amp;","&amp; IF(SOURCE!$W$2-3 &gt;= 0, REPT(" ",SOURCE!$W$2-3-5), "")&amp;
      SOURCE!I895&amp;
" | "&amp; IF(SOURCE!$X$2-LEN(SOURCE!I895) &gt;= 0, REPT(" ",SOURCE!$X$2-LEN(SOURCE!I895)), "")&amp;
      SOURCE!J895&amp;      IF(SOURCE!$Y$2-LEN(SOURCE!J895) &gt;= 0, REPT(" ",SOURCE!$Y$2-LEN(SOURCE!J895)), "")&amp;
" | "&amp; IF(SOURCE!$X$2-LEN(SOURCE!I895) &gt;= 0, REPT(" ",SOURCE!$X$2-LEN(SOURCE!I895)), "")&amp;
      SOURCE!K895&amp;      IF(SOURCE!$Y$2-LEN(SOURCE!K895) &gt;= 0, REPT(" ",SOURCE!$Z$2-LEN(SOURCE!K895)), "")&amp;
" | "&amp; SOURCE!L895&amp;      IF(SOURCE!$AB$2-LEN(SOURCE!L895) &gt;= 0, REPT(" ",SOURCE!$AB$2-LEN(SOURCE!L895)), "")&amp;
" | "&amp; SOURCE!M895&amp;      IF(SOURCE!$AC$2-LEN(SOURCE!M895) &gt;= 0, REPT(" ",SOURCE!$AC$2-LEN(SOURCE!M895)), "")&amp;
      "},"&amp;IF(SOURCE!O895&lt;&gt;"",""&amp;SOURCE!O895,"")
 )
)
)</f>
        <v>/*  871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896" spans="1:1">
      <c r="A896" s="133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IF(SOURCE!$R$2-LEN(SOURCE!C896) &gt;= 0, REPT(" ",SOURCE!$R$2-LEN(SOURCE!C896)), "")&amp;
      SOURCE!D896&amp;", "&amp; IF(SOURCE!$S$2-LEN(SOURCE!D896) &gt;= 0, REPT(" ",SOURCE!$S$2-LEN(SOURCE!D896)), "")&amp;
      SOURCE!E896&amp;", "&amp; IF(SOURCE!$T$2-LEN(SOURCE!E896) &gt;=0, REPT(" ",SOURCE!$T$2-LEN(SOURCE!E896)), "")&amp;
      SOURCE!F896&amp;", "&amp; IF(SOURCE!$U$2-LEN(SOURCE!F896) &gt;= 0, REPT(" ",SOURCE!$U$2-LEN(SOURCE!F896)+2), "")&amp;"("&amp;
      SUBSTITUTE(TEXT(SOURCE!G896,"??0"),"  ","")&amp;" &lt;&lt; TAM_MAX_BITS) |"&amp; IF(SOURCE!$V$2-3 &gt;= 0, REPT(" ",MAX(1,SOURCE!$V$2-5+4+1-1-LEN(  IF(ISTEXT(SOURCE!H896),SOURCE!H896,  SUBSTITUTE(SUBSTITUTE(TEXT(SOURCE!H896,"????0"),"  ","")," ",""))   ))), "")&amp;
       IF(ISTEXT(SOURCE!H896),SOURCE!H896, SUBSTITUTE(SUBSTITUTE(TEXT(SOURCE!H896,"????0"),"  ","")," ",""))   &amp;","&amp; IF(SOURCE!$W$2-3 &gt;= 0, REPT(" ",SOURCE!$W$2-3-5), "")&amp;
      SOURCE!I896&amp;
" | "&amp; IF(SOURCE!$X$2-LEN(SOURCE!I896) &gt;= 0, REPT(" ",SOURCE!$X$2-LEN(SOURCE!I896)), "")&amp;
      SOURCE!J896&amp;      IF(SOURCE!$Y$2-LEN(SOURCE!J896) &gt;= 0, REPT(" ",SOURCE!$Y$2-LEN(SOURCE!J896)), "")&amp;
" | "&amp; IF(SOURCE!$X$2-LEN(SOURCE!I896) &gt;= 0, REPT(" ",SOURCE!$X$2-LEN(SOURCE!I896)), "")&amp;
      SOURCE!K896&amp;      IF(SOURCE!$Y$2-LEN(SOURCE!K896) &gt;= 0, REPT(" ",SOURCE!$Z$2-LEN(SOURCE!K896)), "")&amp;
" | "&amp; SOURCE!L896&amp;      IF(SOURCE!$AB$2-LEN(SOURCE!L896) &gt;= 0, REPT(" ",SOURCE!$AB$2-LEN(SOURCE!L896)), "")&amp;
" | "&amp; SOURCE!M896&amp;      IF(SOURCE!$AC$2-LEN(SOURCE!M896) &gt;= 0, REPT(" ",SOURCE!$AC$2-LEN(SOURCE!M896)), "")&amp;
      "},"&amp;IF(SOURCE!O896&lt;&gt;"",""&amp;SOURCE!O896,"")
 )
)
)</f>
        <v>/*  872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897" spans="1:1">
      <c r="A897" s="133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IF(SOURCE!$R$2-LEN(SOURCE!C897) &gt;= 0, REPT(" ",SOURCE!$R$2-LEN(SOURCE!C897)), "")&amp;
      SOURCE!D897&amp;", "&amp; IF(SOURCE!$S$2-LEN(SOURCE!D897) &gt;= 0, REPT(" ",SOURCE!$S$2-LEN(SOURCE!D897)), "")&amp;
      SOURCE!E897&amp;", "&amp; IF(SOURCE!$T$2-LEN(SOURCE!E897) &gt;=0, REPT(" ",SOURCE!$T$2-LEN(SOURCE!E897)), "")&amp;
      SOURCE!F897&amp;", "&amp; IF(SOURCE!$U$2-LEN(SOURCE!F897) &gt;= 0, REPT(" ",SOURCE!$U$2-LEN(SOURCE!F897)+2), "")&amp;"("&amp;
      SUBSTITUTE(TEXT(SOURCE!G897,"??0"),"  ","")&amp;" &lt;&lt; TAM_MAX_BITS) |"&amp; IF(SOURCE!$V$2-3 &gt;= 0, REPT(" ",MAX(1,SOURCE!$V$2-5+4+1-1-LEN(  IF(ISTEXT(SOURCE!H897),SOURCE!H897,  SUBSTITUTE(SUBSTITUTE(TEXT(SOURCE!H897,"????0"),"  ","")," ",""))   ))), "")&amp;
       IF(ISTEXT(SOURCE!H897),SOURCE!H897, SUBSTITUTE(SUBSTITUTE(TEXT(SOURCE!H897,"????0"),"  ","")," ",""))   &amp;","&amp; IF(SOURCE!$W$2-3 &gt;= 0, REPT(" ",SOURCE!$W$2-3-5), "")&amp;
      SOURCE!I897&amp;
" | "&amp; IF(SOURCE!$X$2-LEN(SOURCE!I897) &gt;= 0, REPT(" ",SOURCE!$X$2-LEN(SOURCE!I897)), "")&amp;
      SOURCE!J897&amp;      IF(SOURCE!$Y$2-LEN(SOURCE!J897) &gt;= 0, REPT(" ",SOURCE!$Y$2-LEN(SOURCE!J897)), "")&amp;
" | "&amp; IF(SOURCE!$X$2-LEN(SOURCE!I897) &gt;= 0, REPT(" ",SOURCE!$X$2-LEN(SOURCE!I897)), "")&amp;
      SOURCE!K897&amp;      IF(SOURCE!$Y$2-LEN(SOURCE!K897) &gt;= 0, REPT(" ",SOURCE!$Z$2-LEN(SOURCE!K897)), "")&amp;
" | "&amp; SOURCE!L897&amp;      IF(SOURCE!$AB$2-LEN(SOURCE!L897) &gt;= 0, REPT(" ",SOURCE!$AB$2-LEN(SOURCE!L897)), "")&amp;
" | "&amp; SOURCE!M897&amp;      IF(SOURCE!$AC$2-LEN(SOURCE!M897) &gt;= 0, REPT(" ",SOURCE!$AC$2-LEN(SOURCE!M897)), "")&amp;
      "},"&amp;IF(SOURCE!O897&lt;&gt;"",""&amp;SOURCE!O897,"")
 )
)
)</f>
        <v>/*  873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898" spans="1:1">
      <c r="A898" s="133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IF(SOURCE!$R$2-LEN(SOURCE!C898) &gt;= 0, REPT(" ",SOURCE!$R$2-LEN(SOURCE!C898)), "")&amp;
      SOURCE!D898&amp;", "&amp; IF(SOURCE!$S$2-LEN(SOURCE!D898) &gt;= 0, REPT(" ",SOURCE!$S$2-LEN(SOURCE!D898)), "")&amp;
      SOURCE!E898&amp;", "&amp; IF(SOURCE!$T$2-LEN(SOURCE!E898) &gt;=0, REPT(" ",SOURCE!$T$2-LEN(SOURCE!E898)), "")&amp;
      SOURCE!F898&amp;", "&amp; IF(SOURCE!$U$2-LEN(SOURCE!F898) &gt;= 0, REPT(" ",SOURCE!$U$2-LEN(SOURCE!F898)+2), "")&amp;"("&amp;
      SUBSTITUTE(TEXT(SOURCE!G898,"??0"),"  ","")&amp;" &lt;&lt; TAM_MAX_BITS) |"&amp; IF(SOURCE!$V$2-3 &gt;= 0, REPT(" ",MAX(1,SOURCE!$V$2-5+4+1-1-LEN(  IF(ISTEXT(SOURCE!H898),SOURCE!H898,  SUBSTITUTE(SUBSTITUTE(TEXT(SOURCE!H898,"????0"),"  ","")," ",""))   ))), "")&amp;
       IF(ISTEXT(SOURCE!H898),SOURCE!H898, SUBSTITUTE(SUBSTITUTE(TEXT(SOURCE!H898,"????0"),"  ","")," ",""))   &amp;","&amp; IF(SOURCE!$W$2-3 &gt;= 0, REPT(" ",SOURCE!$W$2-3-5), "")&amp;
      SOURCE!I898&amp;
" | "&amp; IF(SOURCE!$X$2-LEN(SOURCE!I898) &gt;= 0, REPT(" ",SOURCE!$X$2-LEN(SOURCE!I898)), "")&amp;
      SOURCE!J898&amp;      IF(SOURCE!$Y$2-LEN(SOURCE!J898) &gt;= 0, REPT(" ",SOURCE!$Y$2-LEN(SOURCE!J898)), "")&amp;
" | "&amp; IF(SOURCE!$X$2-LEN(SOURCE!I898) &gt;= 0, REPT(" ",SOURCE!$X$2-LEN(SOURCE!I898)), "")&amp;
      SOURCE!K898&amp;      IF(SOURCE!$Y$2-LEN(SOURCE!K898) &gt;= 0, REPT(" ",SOURCE!$Z$2-LEN(SOURCE!K898)), "")&amp;
" | "&amp; SOURCE!L898&amp;      IF(SOURCE!$AB$2-LEN(SOURCE!L898) &gt;= 0, REPT(" ",SOURCE!$AB$2-LEN(SOURCE!L898)), "")&amp;
" | "&amp; SOURCE!M898&amp;      IF(SOURCE!$AC$2-LEN(SOURCE!M898) &gt;= 0, REPT(" ",SOURCE!$AC$2-LEN(SOURCE!M898)), "")&amp;
      "},"&amp;IF(SOURCE!O898&lt;&gt;"",""&amp;SOURCE!O898,"")
 )
)
)</f>
        <v>/*  874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899" spans="1:1">
      <c r="A899" s="133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IF(SOURCE!$R$2-LEN(SOURCE!C899) &gt;= 0, REPT(" ",SOURCE!$R$2-LEN(SOURCE!C899)), "")&amp;
      SOURCE!D899&amp;", "&amp; IF(SOURCE!$S$2-LEN(SOURCE!D899) &gt;= 0, REPT(" ",SOURCE!$S$2-LEN(SOURCE!D899)), "")&amp;
      SOURCE!E899&amp;", "&amp; IF(SOURCE!$T$2-LEN(SOURCE!E899) &gt;=0, REPT(" ",SOURCE!$T$2-LEN(SOURCE!E899)), "")&amp;
      SOURCE!F899&amp;", "&amp; IF(SOURCE!$U$2-LEN(SOURCE!F899) &gt;= 0, REPT(" ",SOURCE!$U$2-LEN(SOURCE!F899)+2), "")&amp;"("&amp;
      SUBSTITUTE(TEXT(SOURCE!G899,"??0"),"  ","")&amp;" &lt;&lt; TAM_MAX_BITS) |"&amp; IF(SOURCE!$V$2-3 &gt;= 0, REPT(" ",MAX(1,SOURCE!$V$2-5+4+1-1-LEN(  IF(ISTEXT(SOURCE!H899),SOURCE!H899,  SUBSTITUTE(SUBSTITUTE(TEXT(SOURCE!H899,"????0"),"  ","")," ",""))   ))), "")&amp;
       IF(ISTEXT(SOURCE!H899),SOURCE!H899, SUBSTITUTE(SUBSTITUTE(TEXT(SOURCE!H899,"????0"),"  ","")," ",""))   &amp;","&amp; IF(SOURCE!$W$2-3 &gt;= 0, REPT(" ",SOURCE!$W$2-3-5), "")&amp;
      SOURCE!I899&amp;
" | "&amp; IF(SOURCE!$X$2-LEN(SOURCE!I899) &gt;= 0, REPT(" ",SOURCE!$X$2-LEN(SOURCE!I899)), "")&amp;
      SOURCE!J899&amp;      IF(SOURCE!$Y$2-LEN(SOURCE!J899) &gt;= 0, REPT(" ",SOURCE!$Y$2-LEN(SOURCE!J899)), "")&amp;
" | "&amp; IF(SOURCE!$X$2-LEN(SOURCE!I899) &gt;= 0, REPT(" ",SOURCE!$X$2-LEN(SOURCE!I899)), "")&amp;
      SOURCE!K899&amp;      IF(SOURCE!$Y$2-LEN(SOURCE!K899) &gt;= 0, REPT(" ",SOURCE!$Z$2-LEN(SOURCE!K899)), "")&amp;
" | "&amp; SOURCE!L899&amp;      IF(SOURCE!$AB$2-LEN(SOURCE!L899) &gt;= 0, REPT(" ",SOURCE!$AB$2-LEN(SOURCE!L899)), "")&amp;
" | "&amp; SOURCE!M899&amp;      IF(SOURCE!$AC$2-LEN(SOURCE!M899) &gt;= 0, REPT(" ",SOURCE!$AC$2-LEN(SOURCE!M899)), "")&amp;
      "},"&amp;IF(SOURCE!O899&lt;&gt;"",""&amp;SOURCE!O899,"")
 )
)
)</f>
        <v>/*  875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900" spans="1:1">
      <c r="A900" s="133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IF(SOURCE!$R$2-LEN(SOURCE!C900) &gt;= 0, REPT(" ",SOURCE!$R$2-LEN(SOURCE!C900)), "")&amp;
      SOURCE!D900&amp;", "&amp; IF(SOURCE!$S$2-LEN(SOURCE!D900) &gt;= 0, REPT(" ",SOURCE!$S$2-LEN(SOURCE!D900)), "")&amp;
      SOURCE!E900&amp;", "&amp; IF(SOURCE!$T$2-LEN(SOURCE!E900) &gt;=0, REPT(" ",SOURCE!$T$2-LEN(SOURCE!E900)), "")&amp;
      SOURCE!F900&amp;", "&amp; IF(SOURCE!$U$2-LEN(SOURCE!F900) &gt;= 0, REPT(" ",SOURCE!$U$2-LEN(SOURCE!F900)+2), "")&amp;"("&amp;
      SUBSTITUTE(TEXT(SOURCE!G900,"??0"),"  ","")&amp;" &lt;&lt; TAM_MAX_BITS) |"&amp; IF(SOURCE!$V$2-3 &gt;= 0, REPT(" ",MAX(1,SOURCE!$V$2-5+4+1-1-LEN(  IF(ISTEXT(SOURCE!H900),SOURCE!H900,  SUBSTITUTE(SUBSTITUTE(TEXT(SOURCE!H900,"????0"),"  ","")," ",""))   ))), "")&amp;
       IF(ISTEXT(SOURCE!H900),SOURCE!H900, SUBSTITUTE(SUBSTITUTE(TEXT(SOURCE!H900,"????0"),"  ","")," ",""))   &amp;","&amp; IF(SOURCE!$W$2-3 &gt;= 0, REPT(" ",SOURCE!$W$2-3-5), "")&amp;
      SOURCE!I900&amp;
" | "&amp; IF(SOURCE!$X$2-LEN(SOURCE!I900) &gt;= 0, REPT(" ",SOURCE!$X$2-LEN(SOURCE!I900)), "")&amp;
      SOURCE!J900&amp;      IF(SOURCE!$Y$2-LEN(SOURCE!J900) &gt;= 0, REPT(" ",SOURCE!$Y$2-LEN(SOURCE!J900)), "")&amp;
" | "&amp; IF(SOURCE!$X$2-LEN(SOURCE!I900) &gt;= 0, REPT(" ",SOURCE!$X$2-LEN(SOURCE!I900)), "")&amp;
      SOURCE!K900&amp;      IF(SOURCE!$Y$2-LEN(SOURCE!K900) &gt;= 0, REPT(" ",SOURCE!$Z$2-LEN(SOURCE!K900)), "")&amp;
" | "&amp; SOURCE!L900&amp;      IF(SOURCE!$AB$2-LEN(SOURCE!L900) &gt;= 0, REPT(" ",SOURCE!$AB$2-LEN(SOURCE!L900)), "")&amp;
" | "&amp; SOURCE!M900&amp;      IF(SOURCE!$AC$2-LEN(SOURCE!M900) &gt;= 0, REPT(" ",SOURCE!$AC$2-LEN(SOURCE!M900)), "")&amp;
      "},"&amp;IF(SOURCE!O900&lt;&gt;"",""&amp;SOURCE!O900,"")
 )
)
)</f>
        <v>/*  876 */  { itemToBeCoded,                NOPARAM,                     "",                                            STD_RIGHT_SINGLE_QUOTE,                        (0 &lt;&lt; TAM_MAX_BITS) |     0, CAT_NONE | SLS_UNCHANGED | US_UNCHANGED | EIM_DISABLED | PTP_DISABLED     },</v>
      </c>
    </row>
    <row r="901" spans="1:1">
      <c r="A901" s="133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IF(SOURCE!$R$2-LEN(SOURCE!C901) &gt;= 0, REPT(" ",SOURCE!$R$2-LEN(SOURCE!C901)), "")&amp;
      SOURCE!D901&amp;", "&amp; IF(SOURCE!$S$2-LEN(SOURCE!D901) &gt;= 0, REPT(" ",SOURCE!$S$2-LEN(SOURCE!D901)), "")&amp;
      SOURCE!E901&amp;", "&amp; IF(SOURCE!$T$2-LEN(SOURCE!E901) &gt;=0, REPT(" ",SOURCE!$T$2-LEN(SOURCE!E901)), "")&amp;
      SOURCE!F901&amp;", "&amp; IF(SOURCE!$U$2-LEN(SOURCE!F901) &gt;= 0, REPT(" ",SOURCE!$U$2-LEN(SOURCE!F901)+2), "")&amp;"("&amp;
      SUBSTITUTE(TEXT(SOURCE!G901,"??0"),"  ","")&amp;" &lt;&lt; TAM_MAX_BITS) |"&amp; IF(SOURCE!$V$2-3 &gt;= 0, REPT(" ",MAX(1,SOURCE!$V$2-5+4+1-1-LEN(  IF(ISTEXT(SOURCE!H901),SOURCE!H901,  SUBSTITUTE(SUBSTITUTE(TEXT(SOURCE!H901,"????0"),"  ","")," ",""))   ))), "")&amp;
       IF(ISTEXT(SOURCE!H901),SOURCE!H901, SUBSTITUTE(SUBSTITUTE(TEXT(SOURCE!H901,"????0"),"  ","")," ",""))   &amp;","&amp; IF(SOURCE!$W$2-3 &gt;= 0, REPT(" ",SOURCE!$W$2-3-5), "")&amp;
      SOURCE!I901&amp;
" | "&amp; IF(SOURCE!$X$2-LEN(SOURCE!I901) &gt;= 0, REPT(" ",SOURCE!$X$2-LEN(SOURCE!I901)), "")&amp;
      SOURCE!J901&amp;      IF(SOURCE!$Y$2-LEN(SOURCE!J901) &gt;= 0, REPT(" ",SOURCE!$Y$2-LEN(SOURCE!J901)), "")&amp;
" | "&amp; IF(SOURCE!$X$2-LEN(SOURCE!I901) &gt;= 0, REPT(" ",SOURCE!$X$2-LEN(SOURCE!I901)), "")&amp;
      SOURCE!K901&amp;      IF(SOURCE!$Y$2-LEN(SOURCE!K901) &gt;= 0, REPT(" ",SOURCE!$Z$2-LEN(SOURCE!K901)), "")&amp;
" | "&amp; SOURCE!L901&amp;      IF(SOURCE!$AB$2-LEN(SOURCE!L901) &gt;= 0, REPT(" ",SOURCE!$AB$2-LEN(SOURCE!L901)), "")&amp;
" | "&amp; SOURCE!M901&amp;      IF(SOURCE!$AC$2-LEN(SOURCE!M901) &gt;= 0, REPT(" ",SOURCE!$AC$2-LEN(SOURCE!M901)), "")&amp;
      "},"&amp;IF(SOURCE!O901&lt;&gt;"",""&amp;SOURCE!O901,"")
 )
)
)</f>
        <v>/*  877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902" spans="1:1">
      <c r="A902" s="133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IF(SOURCE!$R$2-LEN(SOURCE!C902) &gt;= 0, REPT(" ",SOURCE!$R$2-LEN(SOURCE!C902)), "")&amp;
      SOURCE!D902&amp;", "&amp; IF(SOURCE!$S$2-LEN(SOURCE!D902) &gt;= 0, REPT(" ",SOURCE!$S$2-LEN(SOURCE!D902)), "")&amp;
      SOURCE!E902&amp;", "&amp; IF(SOURCE!$T$2-LEN(SOURCE!E902) &gt;=0, REPT(" ",SOURCE!$T$2-LEN(SOURCE!E902)), "")&amp;
      SOURCE!F902&amp;", "&amp; IF(SOURCE!$U$2-LEN(SOURCE!F902) &gt;= 0, REPT(" ",SOURCE!$U$2-LEN(SOURCE!F902)+2), "")&amp;"("&amp;
      SUBSTITUTE(TEXT(SOURCE!G902,"??0"),"  ","")&amp;" &lt;&lt; TAM_MAX_BITS) |"&amp; IF(SOURCE!$V$2-3 &gt;= 0, REPT(" ",MAX(1,SOURCE!$V$2-5+4+1-1-LEN(  IF(ISTEXT(SOURCE!H902),SOURCE!H902,  SUBSTITUTE(SUBSTITUTE(TEXT(SOURCE!H902,"????0"),"  ","")," ",""))   ))), "")&amp;
       IF(ISTEXT(SOURCE!H902),SOURCE!H902, SUBSTITUTE(SUBSTITUTE(TEXT(SOURCE!H902,"????0"),"  ","")," ",""))   &amp;","&amp; IF(SOURCE!$W$2-3 &gt;= 0, REPT(" ",SOURCE!$W$2-3-5), "")&amp;
      SOURCE!I902&amp;
" | "&amp; IF(SOURCE!$X$2-LEN(SOURCE!I902) &gt;= 0, REPT(" ",SOURCE!$X$2-LEN(SOURCE!I902)), "")&amp;
      SOURCE!J902&amp;      IF(SOURCE!$Y$2-LEN(SOURCE!J902) &gt;= 0, REPT(" ",SOURCE!$Y$2-LEN(SOURCE!J902)), "")&amp;
" | "&amp; IF(SOURCE!$X$2-LEN(SOURCE!I902) &gt;= 0, REPT(" ",SOURCE!$X$2-LEN(SOURCE!I902)), "")&amp;
      SOURCE!K902&amp;      IF(SOURCE!$Y$2-LEN(SOURCE!K902) &gt;= 0, REPT(" ",SOURCE!$Z$2-LEN(SOURCE!K902)), "")&amp;
" | "&amp; SOURCE!L902&amp;      IF(SOURCE!$AB$2-LEN(SOURCE!L902) &gt;= 0, REPT(" ",SOURCE!$AB$2-LEN(SOURCE!L902)), "")&amp;
" | "&amp; SOURCE!M902&amp;      IF(SOURCE!$AC$2-LEN(SOURCE!M902) &gt;= 0, REPT(" ",SOURCE!$AC$2-LEN(SOURCE!M902)), "")&amp;
      "},"&amp;IF(SOURCE!O902&lt;&gt;"",""&amp;SOURCE!O902,"")
 )
)
)</f>
        <v>/*  878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903" spans="1:1">
      <c r="A903" s="133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IF(SOURCE!$R$2-LEN(SOURCE!C903) &gt;= 0, REPT(" ",SOURCE!$R$2-LEN(SOURCE!C903)), "")&amp;
      SOURCE!D903&amp;", "&amp; IF(SOURCE!$S$2-LEN(SOURCE!D903) &gt;= 0, REPT(" ",SOURCE!$S$2-LEN(SOURCE!D903)), "")&amp;
      SOURCE!E903&amp;", "&amp; IF(SOURCE!$T$2-LEN(SOURCE!E903) &gt;=0, REPT(" ",SOURCE!$T$2-LEN(SOURCE!E903)), "")&amp;
      SOURCE!F903&amp;", "&amp; IF(SOURCE!$U$2-LEN(SOURCE!F903) &gt;= 0, REPT(" ",SOURCE!$U$2-LEN(SOURCE!F903)+2), "")&amp;"("&amp;
      SUBSTITUTE(TEXT(SOURCE!G903,"??0"),"  ","")&amp;" &lt;&lt; TAM_MAX_BITS) |"&amp; IF(SOURCE!$V$2-3 &gt;= 0, REPT(" ",MAX(1,SOURCE!$V$2-5+4+1-1-LEN(  IF(ISTEXT(SOURCE!H903),SOURCE!H903,  SUBSTITUTE(SUBSTITUTE(TEXT(SOURCE!H903,"????0"),"  ","")," ",""))   ))), "")&amp;
       IF(ISTEXT(SOURCE!H903),SOURCE!H903, SUBSTITUTE(SUBSTITUTE(TEXT(SOURCE!H903,"????0"),"  ","")," ",""))   &amp;","&amp; IF(SOURCE!$W$2-3 &gt;= 0, REPT(" ",SOURCE!$W$2-3-5), "")&amp;
      SOURCE!I903&amp;
" | "&amp; IF(SOURCE!$X$2-LEN(SOURCE!I903) &gt;= 0, REPT(" ",SOURCE!$X$2-LEN(SOURCE!I903)), "")&amp;
      SOURCE!J903&amp;      IF(SOURCE!$Y$2-LEN(SOURCE!J903) &gt;= 0, REPT(" ",SOURCE!$Y$2-LEN(SOURCE!J903)), "")&amp;
" | "&amp; IF(SOURCE!$X$2-LEN(SOURCE!I903) &gt;= 0, REPT(" ",SOURCE!$X$2-LEN(SOURCE!I903)), "")&amp;
      SOURCE!K903&amp;      IF(SOURCE!$Y$2-LEN(SOURCE!K903) &gt;= 0, REPT(" ",SOURCE!$Z$2-LEN(SOURCE!K903)), "")&amp;
" | "&amp; SOURCE!L903&amp;      IF(SOURCE!$AB$2-LEN(SOURCE!L903) &gt;= 0, REPT(" ",SOURCE!$AB$2-LEN(SOURCE!L903)), "")&amp;
" | "&amp; SOURCE!M903&amp;      IF(SOURCE!$AC$2-LEN(SOURCE!M903) &gt;= 0, REPT(" ",SOURCE!$AC$2-LEN(SOURCE!M903)), "")&amp;
      "},"&amp;IF(SOURCE!O903&lt;&gt;"",""&amp;SOURCE!O903,"")
 )
)
)</f>
        <v>/*  879 */  { itemToBeCoded,                NOPARAM,                     "",                                            STD_LEFT_DOUBLE_QUOTE,                         (0 &lt;&lt; TAM_MAX_BITS) |     0, CAT_NONE | SLS_UNCHANGED | US_UNCHANGED | EIM_DISABLED | PTP_DISABLED     },</v>
      </c>
    </row>
    <row r="904" spans="1:1">
      <c r="A904" s="133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IF(SOURCE!$R$2-LEN(SOURCE!C904) &gt;= 0, REPT(" ",SOURCE!$R$2-LEN(SOURCE!C904)), "")&amp;
      SOURCE!D904&amp;", "&amp; IF(SOURCE!$S$2-LEN(SOURCE!D904) &gt;= 0, REPT(" ",SOURCE!$S$2-LEN(SOURCE!D904)), "")&amp;
      SOURCE!E904&amp;", "&amp; IF(SOURCE!$T$2-LEN(SOURCE!E904) &gt;=0, REPT(" ",SOURCE!$T$2-LEN(SOURCE!E904)), "")&amp;
      SOURCE!F904&amp;", "&amp; IF(SOURCE!$U$2-LEN(SOURCE!F904) &gt;= 0, REPT(" ",SOURCE!$U$2-LEN(SOURCE!F904)+2), "")&amp;"("&amp;
      SUBSTITUTE(TEXT(SOURCE!G904,"??0"),"  ","")&amp;" &lt;&lt; TAM_MAX_BITS) |"&amp; IF(SOURCE!$V$2-3 &gt;= 0, REPT(" ",MAX(1,SOURCE!$V$2-5+4+1-1-LEN(  IF(ISTEXT(SOURCE!H904),SOURCE!H904,  SUBSTITUTE(SUBSTITUTE(TEXT(SOURCE!H904,"????0"),"  ","")," ",""))   ))), "")&amp;
       IF(ISTEXT(SOURCE!H904),SOURCE!H904, SUBSTITUTE(SUBSTITUTE(TEXT(SOURCE!H904,"????0"),"  ","")," ",""))   &amp;","&amp; IF(SOURCE!$W$2-3 &gt;= 0, REPT(" ",SOURCE!$W$2-3-5), "")&amp;
      SOURCE!I904&amp;
" | "&amp; IF(SOURCE!$X$2-LEN(SOURCE!I904) &gt;= 0, REPT(" ",SOURCE!$X$2-LEN(SOURCE!I904)), "")&amp;
      SOURCE!J904&amp;      IF(SOURCE!$Y$2-LEN(SOURCE!J904) &gt;= 0, REPT(" ",SOURCE!$Y$2-LEN(SOURCE!J904)), "")&amp;
" | "&amp; IF(SOURCE!$X$2-LEN(SOURCE!I904) &gt;= 0, REPT(" ",SOURCE!$X$2-LEN(SOURCE!I904)), "")&amp;
      SOURCE!K904&amp;      IF(SOURCE!$Y$2-LEN(SOURCE!K904) &gt;= 0, REPT(" ",SOURCE!$Z$2-LEN(SOURCE!K904)), "")&amp;
" | "&amp; SOURCE!L904&amp;      IF(SOURCE!$AB$2-LEN(SOURCE!L904) &gt;= 0, REPT(" ",SOURCE!$AB$2-LEN(SOURCE!L904)), "")&amp;
" | "&amp; SOURCE!M904&amp;      IF(SOURCE!$AC$2-LEN(SOURCE!M904) &gt;= 0, REPT(" ",SOURCE!$AC$2-LEN(SOURCE!M904)), "")&amp;
      "},"&amp;IF(SOURCE!O904&lt;&gt;"",""&amp;SOURCE!O904,"")
 )
)
)</f>
        <v>/*  880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905" spans="1:1">
      <c r="A905" s="133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IF(SOURCE!$R$2-LEN(SOURCE!C905) &gt;= 0, REPT(" ",SOURCE!$R$2-LEN(SOURCE!C905)), "")&amp;
      SOURCE!D905&amp;", "&amp; IF(SOURCE!$S$2-LEN(SOURCE!D905) &gt;= 0, REPT(" ",SOURCE!$S$2-LEN(SOURCE!D905)), "")&amp;
      SOURCE!E905&amp;", "&amp; IF(SOURCE!$T$2-LEN(SOURCE!E905) &gt;=0, REPT(" ",SOURCE!$T$2-LEN(SOURCE!E905)), "")&amp;
      SOURCE!F905&amp;", "&amp; IF(SOURCE!$U$2-LEN(SOURCE!F905) &gt;= 0, REPT(" ",SOURCE!$U$2-LEN(SOURCE!F905)+2), "")&amp;"("&amp;
      SUBSTITUTE(TEXT(SOURCE!G905,"??0"),"  ","")&amp;" &lt;&lt; TAM_MAX_BITS) |"&amp; IF(SOURCE!$V$2-3 &gt;= 0, REPT(" ",MAX(1,SOURCE!$V$2-5+4+1-1-LEN(  IF(ISTEXT(SOURCE!H905),SOURCE!H905,  SUBSTITUTE(SUBSTITUTE(TEXT(SOURCE!H905,"????0"),"  ","")," ",""))   ))), "")&amp;
       IF(ISTEXT(SOURCE!H905),SOURCE!H905, SUBSTITUTE(SUBSTITUTE(TEXT(SOURCE!H905,"????0"),"  ","")," ",""))   &amp;","&amp; IF(SOURCE!$W$2-3 &gt;= 0, REPT(" ",SOURCE!$W$2-3-5), "")&amp;
      SOURCE!I905&amp;
" | "&amp; IF(SOURCE!$X$2-LEN(SOURCE!I905) &gt;= 0, REPT(" ",SOURCE!$X$2-LEN(SOURCE!I905)), "")&amp;
      SOURCE!J905&amp;      IF(SOURCE!$Y$2-LEN(SOURCE!J905) &gt;= 0, REPT(" ",SOURCE!$Y$2-LEN(SOURCE!J905)), "")&amp;
" | "&amp; IF(SOURCE!$X$2-LEN(SOURCE!I905) &gt;= 0, REPT(" ",SOURCE!$X$2-LEN(SOURCE!I905)), "")&amp;
      SOURCE!K905&amp;      IF(SOURCE!$Y$2-LEN(SOURCE!K905) &gt;= 0, REPT(" ",SOURCE!$Z$2-LEN(SOURCE!K905)), "")&amp;
" | "&amp; SOURCE!L905&amp;      IF(SOURCE!$AB$2-LEN(SOURCE!L905) &gt;= 0, REPT(" ",SOURCE!$AB$2-LEN(SOURCE!L905)), "")&amp;
" | "&amp; SOURCE!M905&amp;      IF(SOURCE!$AC$2-LEN(SOURCE!M905) &gt;= 0, REPT(" ",SOURCE!$AC$2-LEN(SOURCE!M905)), "")&amp;
      "},"&amp;IF(SOURCE!O905&lt;&gt;"",""&amp;SOURCE!O905,"")
 )
)
)</f>
        <v>/*  881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906" spans="1:1">
      <c r="A906" s="133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IF(SOURCE!$R$2-LEN(SOURCE!C906) &gt;= 0, REPT(" ",SOURCE!$R$2-LEN(SOURCE!C906)), "")&amp;
      SOURCE!D906&amp;", "&amp; IF(SOURCE!$S$2-LEN(SOURCE!D906) &gt;= 0, REPT(" ",SOURCE!$S$2-LEN(SOURCE!D906)), "")&amp;
      SOURCE!E906&amp;", "&amp; IF(SOURCE!$T$2-LEN(SOURCE!E906) &gt;=0, REPT(" ",SOURCE!$T$2-LEN(SOURCE!E906)), "")&amp;
      SOURCE!F906&amp;", "&amp; IF(SOURCE!$U$2-LEN(SOURCE!F906) &gt;= 0, REPT(" ",SOURCE!$U$2-LEN(SOURCE!F906)+2), "")&amp;"("&amp;
      SUBSTITUTE(TEXT(SOURCE!G906,"??0"),"  ","")&amp;" &lt;&lt; TAM_MAX_BITS) |"&amp; IF(SOURCE!$V$2-3 &gt;= 0, REPT(" ",MAX(1,SOURCE!$V$2-5+4+1-1-LEN(  IF(ISTEXT(SOURCE!H906),SOURCE!H906,  SUBSTITUTE(SUBSTITUTE(TEXT(SOURCE!H906,"????0"),"  ","")," ",""))   ))), "")&amp;
       IF(ISTEXT(SOURCE!H906),SOURCE!H906, SUBSTITUTE(SUBSTITUTE(TEXT(SOURCE!H906,"????0"),"  ","")," ",""))   &amp;","&amp; IF(SOURCE!$W$2-3 &gt;= 0, REPT(" ",SOURCE!$W$2-3-5), "")&amp;
      SOURCE!I906&amp;
" | "&amp; IF(SOURCE!$X$2-LEN(SOURCE!I906) &gt;= 0, REPT(" ",SOURCE!$X$2-LEN(SOURCE!I906)), "")&amp;
      SOURCE!J906&amp;      IF(SOURCE!$Y$2-LEN(SOURCE!J906) &gt;= 0, REPT(" ",SOURCE!$Y$2-LEN(SOURCE!J906)), "")&amp;
" | "&amp; IF(SOURCE!$X$2-LEN(SOURCE!I906) &gt;= 0, REPT(" ",SOURCE!$X$2-LEN(SOURCE!I906)), "")&amp;
      SOURCE!K906&amp;      IF(SOURCE!$Y$2-LEN(SOURCE!K906) &gt;= 0, REPT(" ",SOURCE!$Z$2-LEN(SOURCE!K906)), "")&amp;
" | "&amp; SOURCE!L906&amp;      IF(SOURCE!$AB$2-LEN(SOURCE!L906) &gt;= 0, REPT(" ",SOURCE!$AB$2-LEN(SOURCE!L906)), "")&amp;
" | "&amp; SOURCE!M906&amp;      IF(SOURCE!$AC$2-LEN(SOURCE!M906) &gt;= 0, REPT(" ",SOURCE!$AC$2-LEN(SOURCE!M906)), "")&amp;
      "},"&amp;IF(SOURCE!O906&lt;&gt;"",""&amp;SOURCE!O906,"")
 )
)
)</f>
        <v>/*  882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907" spans="1:1">
      <c r="A907" s="133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IF(SOURCE!$R$2-LEN(SOURCE!C907) &gt;= 0, REPT(" ",SOURCE!$R$2-LEN(SOURCE!C907)), "")&amp;
      SOURCE!D907&amp;", "&amp; IF(SOURCE!$S$2-LEN(SOURCE!D907) &gt;= 0, REPT(" ",SOURCE!$S$2-LEN(SOURCE!D907)), "")&amp;
      SOURCE!E907&amp;", "&amp; IF(SOURCE!$T$2-LEN(SOURCE!E907) &gt;=0, REPT(" ",SOURCE!$T$2-LEN(SOURCE!E907)), "")&amp;
      SOURCE!F907&amp;", "&amp; IF(SOURCE!$U$2-LEN(SOURCE!F907) &gt;= 0, REPT(" ",SOURCE!$U$2-LEN(SOURCE!F907)+2), "")&amp;"("&amp;
      SUBSTITUTE(TEXT(SOURCE!G907,"??0"),"  ","")&amp;" &lt;&lt; TAM_MAX_BITS) |"&amp; IF(SOURCE!$V$2-3 &gt;= 0, REPT(" ",MAX(1,SOURCE!$V$2-5+4+1-1-LEN(  IF(ISTEXT(SOURCE!H907),SOURCE!H907,  SUBSTITUTE(SUBSTITUTE(TEXT(SOURCE!H907,"????0"),"  ","")," ",""))   ))), "")&amp;
       IF(ISTEXT(SOURCE!H907),SOURCE!H907, SUBSTITUTE(SUBSTITUTE(TEXT(SOURCE!H907,"????0"),"  ","")," ",""))   &amp;","&amp; IF(SOURCE!$W$2-3 &gt;= 0, REPT(" ",SOURCE!$W$2-3-5), "")&amp;
      SOURCE!I907&amp;
" | "&amp; IF(SOURCE!$X$2-LEN(SOURCE!I907) &gt;= 0, REPT(" ",SOURCE!$X$2-LEN(SOURCE!I907)), "")&amp;
      SOURCE!J907&amp;      IF(SOURCE!$Y$2-LEN(SOURCE!J907) &gt;= 0, REPT(" ",SOURCE!$Y$2-LEN(SOURCE!J907)), "")&amp;
" | "&amp; IF(SOURCE!$X$2-LEN(SOURCE!I907) &gt;= 0, REPT(" ",SOURCE!$X$2-LEN(SOURCE!I907)), "")&amp;
      SOURCE!K907&amp;      IF(SOURCE!$Y$2-LEN(SOURCE!K907) &gt;= 0, REPT(" ",SOURCE!$Z$2-LEN(SOURCE!K907)), "")&amp;
" | "&amp; SOURCE!L907&amp;      IF(SOURCE!$AB$2-LEN(SOURCE!L907) &gt;= 0, REPT(" ",SOURCE!$AB$2-LEN(SOURCE!L907)), "")&amp;
" | "&amp; SOURCE!M907&amp;      IF(SOURCE!$AC$2-LEN(SOURCE!M907) &gt;= 0, REPT(" ",SOURCE!$AC$2-LEN(SOURCE!M907)), "")&amp;
      "},"&amp;IF(SOURCE!O907&lt;&gt;"",""&amp;SOURCE!O907,"")
 )
)
)</f>
        <v>/*  883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908" spans="1:1">
      <c r="A908" s="133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IF(SOURCE!$R$2-LEN(SOURCE!C908) &gt;= 0, REPT(" ",SOURCE!$R$2-LEN(SOURCE!C908)), "")&amp;
      SOURCE!D908&amp;", "&amp; IF(SOURCE!$S$2-LEN(SOURCE!D908) &gt;= 0, REPT(" ",SOURCE!$S$2-LEN(SOURCE!D908)), "")&amp;
      SOURCE!E908&amp;", "&amp; IF(SOURCE!$T$2-LEN(SOURCE!E908) &gt;=0, REPT(" ",SOURCE!$T$2-LEN(SOURCE!E908)), "")&amp;
      SOURCE!F908&amp;", "&amp; IF(SOURCE!$U$2-LEN(SOURCE!F908) &gt;= 0, REPT(" ",SOURCE!$U$2-LEN(SOURCE!F908)+2), "")&amp;"("&amp;
      SUBSTITUTE(TEXT(SOURCE!G908,"??0"),"  ","")&amp;" &lt;&lt; TAM_MAX_BITS) |"&amp; IF(SOURCE!$V$2-3 &gt;= 0, REPT(" ",MAX(1,SOURCE!$V$2-5+4+1-1-LEN(  IF(ISTEXT(SOURCE!H908),SOURCE!H908,  SUBSTITUTE(SUBSTITUTE(TEXT(SOURCE!H908,"????0"),"  ","")," ",""))   ))), "")&amp;
       IF(ISTEXT(SOURCE!H908),SOURCE!H908, SUBSTITUTE(SUBSTITUTE(TEXT(SOURCE!H908,"????0"),"  ","")," ",""))   &amp;","&amp; IF(SOURCE!$W$2-3 &gt;= 0, REPT(" ",SOURCE!$W$2-3-5), "")&amp;
      SOURCE!I908&amp;
" | "&amp; IF(SOURCE!$X$2-LEN(SOURCE!I908) &gt;= 0, REPT(" ",SOURCE!$X$2-LEN(SOURCE!I908)), "")&amp;
      SOURCE!J908&amp;      IF(SOURCE!$Y$2-LEN(SOURCE!J908) &gt;= 0, REPT(" ",SOURCE!$Y$2-LEN(SOURCE!J908)), "")&amp;
" | "&amp; IF(SOURCE!$X$2-LEN(SOURCE!I908) &gt;= 0, REPT(" ",SOURCE!$X$2-LEN(SOURCE!I908)), "")&amp;
      SOURCE!K908&amp;      IF(SOURCE!$Y$2-LEN(SOURCE!K908) &gt;= 0, REPT(" ",SOURCE!$Z$2-LEN(SOURCE!K908)), "")&amp;
" | "&amp; SOURCE!L908&amp;      IF(SOURCE!$AB$2-LEN(SOURCE!L908) &gt;= 0, REPT(" ",SOURCE!$AB$2-LEN(SOURCE!L908)), "")&amp;
" | "&amp; SOURCE!M908&amp;      IF(SOURCE!$AC$2-LEN(SOURCE!M908) &gt;= 0, REPT(" ",SOURCE!$AC$2-LEN(SOURCE!M908)), "")&amp;
      "},"&amp;IF(SOURCE!O908&lt;&gt;"",""&amp;SOURCE!O908,"")
 )
)
)</f>
        <v>/*  884 */  { itemToBeCoded,                NOPARAM,                     "",                                            STD_BINARY_ONE,                                (0 &lt;&lt; TAM_MAX_BITS) |     0, CAT_NONE | SLS_UNCHANGED | US_UNCHANGED | EIM_DISABLED | PTP_DISABLED     },</v>
      </c>
    </row>
    <row r="909" spans="1:1">
      <c r="A909" s="133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IF(SOURCE!$R$2-LEN(SOURCE!C909) &gt;= 0, REPT(" ",SOURCE!$R$2-LEN(SOURCE!C909)), "")&amp;
      SOURCE!D909&amp;", "&amp; IF(SOURCE!$S$2-LEN(SOURCE!D909) &gt;= 0, REPT(" ",SOURCE!$S$2-LEN(SOURCE!D909)), "")&amp;
      SOURCE!E909&amp;", "&amp; IF(SOURCE!$T$2-LEN(SOURCE!E909) &gt;=0, REPT(" ",SOURCE!$T$2-LEN(SOURCE!E909)), "")&amp;
      SOURCE!F909&amp;", "&amp; IF(SOURCE!$U$2-LEN(SOURCE!F909) &gt;= 0, REPT(" ",SOURCE!$U$2-LEN(SOURCE!F909)+2), "")&amp;"("&amp;
      SUBSTITUTE(TEXT(SOURCE!G909,"??0"),"  ","")&amp;" &lt;&lt; TAM_MAX_BITS) |"&amp; IF(SOURCE!$V$2-3 &gt;= 0, REPT(" ",MAX(1,SOURCE!$V$2-5+4+1-1-LEN(  IF(ISTEXT(SOURCE!H909),SOURCE!H909,  SUBSTITUTE(SUBSTITUTE(TEXT(SOURCE!H909,"????0"),"  ","")," ",""))   ))), "")&amp;
       IF(ISTEXT(SOURCE!H909),SOURCE!H909, SUBSTITUTE(SUBSTITUTE(TEXT(SOURCE!H909,"????0"),"  ","")," ",""))   &amp;","&amp; IF(SOURCE!$W$2-3 &gt;= 0, REPT(" ",SOURCE!$W$2-3-5), "")&amp;
      SOURCE!I909&amp;
" | "&amp; IF(SOURCE!$X$2-LEN(SOURCE!I909) &gt;= 0, REPT(" ",SOURCE!$X$2-LEN(SOURCE!I909)), "")&amp;
      SOURCE!J909&amp;      IF(SOURCE!$Y$2-LEN(SOURCE!J909) &gt;= 0, REPT(" ",SOURCE!$Y$2-LEN(SOURCE!J909)), "")&amp;
" | "&amp; IF(SOURCE!$X$2-LEN(SOURCE!I909) &gt;= 0, REPT(" ",SOURCE!$X$2-LEN(SOURCE!I909)), "")&amp;
      SOURCE!K909&amp;      IF(SOURCE!$Y$2-LEN(SOURCE!K909) &gt;= 0, REPT(" ",SOURCE!$Z$2-LEN(SOURCE!K909)), "")&amp;
" | "&amp; SOURCE!L909&amp;      IF(SOURCE!$AB$2-LEN(SOURCE!L909) &gt;= 0, REPT(" ",SOURCE!$AB$2-LEN(SOURCE!L909)), "")&amp;
" | "&amp; SOURCE!M909&amp;      IF(SOURCE!$AC$2-LEN(SOURCE!M909) &gt;= 0, REPT(" ",SOURCE!$AC$2-LEN(SOURCE!M909)), "")&amp;
      "},"&amp;IF(SOURCE!O909&lt;&gt;"",""&amp;SOURCE!O909,"")
 )
)
)</f>
        <v>/*  885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910" spans="1:1">
      <c r="A910" s="133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IF(SOURCE!$R$2-LEN(SOURCE!C910) &gt;= 0, REPT(" ",SOURCE!$R$2-LEN(SOURCE!C910)), "")&amp;
      SOURCE!D910&amp;", "&amp; IF(SOURCE!$S$2-LEN(SOURCE!D910) &gt;= 0, REPT(" ",SOURCE!$S$2-LEN(SOURCE!D910)), "")&amp;
      SOURCE!E910&amp;", "&amp; IF(SOURCE!$T$2-LEN(SOURCE!E910) &gt;=0, REPT(" ",SOURCE!$T$2-LEN(SOURCE!E910)), "")&amp;
      SOURCE!F910&amp;", "&amp; IF(SOURCE!$U$2-LEN(SOURCE!F910) &gt;= 0, REPT(" ",SOURCE!$U$2-LEN(SOURCE!F910)+2), "")&amp;"("&amp;
      SUBSTITUTE(TEXT(SOURCE!G910,"??0"),"  ","")&amp;" &lt;&lt; TAM_MAX_BITS) |"&amp; IF(SOURCE!$V$2-3 &gt;= 0, REPT(" ",MAX(1,SOURCE!$V$2-5+4+1-1-LEN(  IF(ISTEXT(SOURCE!H910),SOURCE!H910,  SUBSTITUTE(SUBSTITUTE(TEXT(SOURCE!H910,"????0"),"  ","")," ",""))   ))), "")&amp;
       IF(ISTEXT(SOURCE!H910),SOURCE!H910, SUBSTITUTE(SUBSTITUTE(TEXT(SOURCE!H910,"????0"),"  ","")," ",""))   &amp;","&amp; IF(SOURCE!$W$2-3 &gt;= 0, REPT(" ",SOURCE!$W$2-3-5), "")&amp;
      SOURCE!I910&amp;
" | "&amp; IF(SOURCE!$X$2-LEN(SOURCE!I910) &gt;= 0, REPT(" ",SOURCE!$X$2-LEN(SOURCE!I910)), "")&amp;
      SOURCE!J910&amp;      IF(SOURCE!$Y$2-LEN(SOURCE!J910) &gt;= 0, REPT(" ",SOURCE!$Y$2-LEN(SOURCE!J910)), "")&amp;
" | "&amp; IF(SOURCE!$X$2-LEN(SOURCE!I910) &gt;= 0, REPT(" ",SOURCE!$X$2-LEN(SOURCE!I910)), "")&amp;
      SOURCE!K910&amp;      IF(SOURCE!$Y$2-LEN(SOURCE!K910) &gt;= 0, REPT(" ",SOURCE!$Z$2-LEN(SOURCE!K910)), "")&amp;
" | "&amp; SOURCE!L910&amp;      IF(SOURCE!$AB$2-LEN(SOURCE!L910) &gt;= 0, REPT(" ",SOURCE!$AB$2-LEN(SOURCE!L910)), "")&amp;
" | "&amp; SOURCE!M910&amp;      IF(SOURCE!$AC$2-LEN(SOURCE!M910) &gt;= 0, REPT(" ",SOURCE!$AC$2-LEN(SOURCE!M910)), "")&amp;
      "},"&amp;IF(SOURCE!O910&lt;&gt;"",""&amp;SOURCE!O910,"")
 )
)
)</f>
        <v>/*  886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911" spans="1:1">
      <c r="A911" s="133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IF(SOURCE!$R$2-LEN(SOURCE!C911) &gt;= 0, REPT(" ",SOURCE!$R$2-LEN(SOURCE!C911)), "")&amp;
      SOURCE!D911&amp;", "&amp; IF(SOURCE!$S$2-LEN(SOURCE!D911) &gt;= 0, REPT(" ",SOURCE!$S$2-LEN(SOURCE!D911)), "")&amp;
      SOURCE!E911&amp;", "&amp; IF(SOURCE!$T$2-LEN(SOURCE!E911) &gt;=0, REPT(" ",SOURCE!$T$2-LEN(SOURCE!E911)), "")&amp;
      SOURCE!F911&amp;", "&amp; IF(SOURCE!$U$2-LEN(SOURCE!F911) &gt;= 0, REPT(" ",SOURCE!$U$2-LEN(SOURCE!F911)+2), "")&amp;"("&amp;
      SUBSTITUTE(TEXT(SOURCE!G911,"??0"),"  ","")&amp;" &lt;&lt; TAM_MAX_BITS) |"&amp; IF(SOURCE!$V$2-3 &gt;= 0, REPT(" ",MAX(1,SOURCE!$V$2-5+4+1-1-LEN(  IF(ISTEXT(SOURCE!H911),SOURCE!H911,  SUBSTITUTE(SUBSTITUTE(TEXT(SOURCE!H911,"????0"),"  ","")," ",""))   ))), "")&amp;
       IF(ISTEXT(SOURCE!H911),SOURCE!H911, SUBSTITUTE(SUBSTITUTE(TEXT(SOURCE!H911,"????0"),"  ","")," ",""))   &amp;","&amp; IF(SOURCE!$W$2-3 &gt;= 0, REPT(" ",SOURCE!$W$2-3-5), "")&amp;
      SOURCE!I911&amp;
" | "&amp; IF(SOURCE!$X$2-LEN(SOURCE!I911) &gt;= 0, REPT(" ",SOURCE!$X$2-LEN(SOURCE!I911)), "")&amp;
      SOURCE!J911&amp;      IF(SOURCE!$Y$2-LEN(SOURCE!J911) &gt;= 0, REPT(" ",SOURCE!$Y$2-LEN(SOURCE!J911)), "")&amp;
" | "&amp; IF(SOURCE!$X$2-LEN(SOURCE!I911) &gt;= 0, REPT(" ",SOURCE!$X$2-LEN(SOURCE!I911)), "")&amp;
      SOURCE!K911&amp;      IF(SOURCE!$Y$2-LEN(SOURCE!K911) &gt;= 0, REPT(" ",SOURCE!$Z$2-LEN(SOURCE!K911)), "")&amp;
" | "&amp; SOURCE!L911&amp;      IF(SOURCE!$AB$2-LEN(SOURCE!L911) &gt;= 0, REPT(" ",SOURCE!$AB$2-LEN(SOURCE!L911)), "")&amp;
" | "&amp; SOURCE!M911&amp;      IF(SOURCE!$AC$2-LEN(SOURCE!M911) &gt;= 0, REPT(" ",SOURCE!$AC$2-LEN(SOURCE!M911)), "")&amp;
      "},"&amp;IF(SOURCE!O911&lt;&gt;"",""&amp;SOURCE!O911,"")
 )
)
)</f>
        <v>/*  887 */  { itemToBeCoded,                NOPARAM,                     "",                                            STD_PLANCK,                                    (0 &lt;&lt; TAM_MAX_BITS) |     0, CAT_NONE | SLS_UNCHANGED | US_UNCHANGED | EIM_DISABLED | PTP_DISABLED     },</v>
      </c>
    </row>
    <row r="912" spans="1:1">
      <c r="A912" s="133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IF(SOURCE!$R$2-LEN(SOURCE!C912) &gt;= 0, REPT(" ",SOURCE!$R$2-LEN(SOURCE!C912)), "")&amp;
      SOURCE!D912&amp;", "&amp; IF(SOURCE!$S$2-LEN(SOURCE!D912) &gt;= 0, REPT(" ",SOURCE!$S$2-LEN(SOURCE!D912)), "")&amp;
      SOURCE!E912&amp;", "&amp; IF(SOURCE!$T$2-LEN(SOURCE!E912) &gt;=0, REPT(" ",SOURCE!$T$2-LEN(SOURCE!E912)), "")&amp;
      SOURCE!F912&amp;", "&amp; IF(SOURCE!$U$2-LEN(SOURCE!F912) &gt;= 0, REPT(" ",SOURCE!$U$2-LEN(SOURCE!F912)+2), "")&amp;"("&amp;
      SUBSTITUTE(TEXT(SOURCE!G912,"??0"),"  ","")&amp;" &lt;&lt; TAM_MAX_BITS) |"&amp; IF(SOURCE!$V$2-3 &gt;= 0, REPT(" ",MAX(1,SOURCE!$V$2-5+4+1-1-LEN(  IF(ISTEXT(SOURCE!H912),SOURCE!H912,  SUBSTITUTE(SUBSTITUTE(TEXT(SOURCE!H912,"????0"),"  ","")," ",""))   ))), "")&amp;
       IF(ISTEXT(SOURCE!H912),SOURCE!H912, SUBSTITUTE(SUBSTITUTE(TEXT(SOURCE!H912,"????0"),"  ","")," ",""))   &amp;","&amp; IF(SOURCE!$W$2-3 &gt;= 0, REPT(" ",SOURCE!$W$2-3-5), "")&amp;
      SOURCE!I912&amp;
" | "&amp; IF(SOURCE!$X$2-LEN(SOURCE!I912) &gt;= 0, REPT(" ",SOURCE!$X$2-LEN(SOURCE!I912)), "")&amp;
      SOURCE!J912&amp;      IF(SOURCE!$Y$2-LEN(SOURCE!J912) &gt;= 0, REPT(" ",SOURCE!$Y$2-LEN(SOURCE!J912)), "")&amp;
" | "&amp; IF(SOURCE!$X$2-LEN(SOURCE!I912) &gt;= 0, REPT(" ",SOURCE!$X$2-LEN(SOURCE!I912)), "")&amp;
      SOURCE!K912&amp;      IF(SOURCE!$Y$2-LEN(SOURCE!K912) &gt;= 0, REPT(" ",SOURCE!$Z$2-LEN(SOURCE!K912)), "")&amp;
" | "&amp; SOURCE!L912&amp;      IF(SOURCE!$AB$2-LEN(SOURCE!L912) &gt;= 0, REPT(" ",SOURCE!$AB$2-LEN(SOURCE!L912)), "")&amp;
" | "&amp; SOURCE!M912&amp;      IF(SOURCE!$AC$2-LEN(SOURCE!M912) &gt;= 0, REPT(" ",SOURCE!$AC$2-LEN(SOURCE!M912)), "")&amp;
      "},"&amp;IF(SOURCE!O912&lt;&gt;"",""&amp;SOURCE!O912,"")
 )
)
)</f>
        <v>/*  888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913" spans="1:1">
      <c r="A913" s="133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IF(SOURCE!$R$2-LEN(SOURCE!C913) &gt;= 0, REPT(" ",SOURCE!$R$2-LEN(SOURCE!C913)), "")&amp;
      SOURCE!D913&amp;", "&amp; IF(SOURCE!$S$2-LEN(SOURCE!D913) &gt;= 0, REPT(" ",SOURCE!$S$2-LEN(SOURCE!D913)), "")&amp;
      SOURCE!E913&amp;", "&amp; IF(SOURCE!$T$2-LEN(SOURCE!E913) &gt;=0, REPT(" ",SOURCE!$T$2-LEN(SOURCE!E913)), "")&amp;
      SOURCE!F913&amp;", "&amp; IF(SOURCE!$U$2-LEN(SOURCE!F913) &gt;= 0, REPT(" ",SOURCE!$U$2-LEN(SOURCE!F913)+2), "")&amp;"("&amp;
      SUBSTITUTE(TEXT(SOURCE!G913,"??0"),"  ","")&amp;" &lt;&lt; TAM_MAX_BITS) |"&amp; IF(SOURCE!$V$2-3 &gt;= 0, REPT(" ",MAX(1,SOURCE!$V$2-5+4+1-1-LEN(  IF(ISTEXT(SOURCE!H913),SOURCE!H913,  SUBSTITUTE(SUBSTITUTE(TEXT(SOURCE!H913,"????0"),"  ","")," ",""))   ))), "")&amp;
       IF(ISTEXT(SOURCE!H913),SOURCE!H913, SUBSTITUTE(SUBSTITUTE(TEXT(SOURCE!H913,"????0"),"  ","")," ",""))   &amp;","&amp; IF(SOURCE!$W$2-3 &gt;= 0, REPT(" ",SOURCE!$W$2-3-5), "")&amp;
      SOURCE!I913&amp;
" | "&amp; IF(SOURCE!$X$2-LEN(SOURCE!I913) &gt;= 0, REPT(" ",SOURCE!$X$2-LEN(SOURCE!I913)), "")&amp;
      SOURCE!J913&amp;      IF(SOURCE!$Y$2-LEN(SOURCE!J913) &gt;= 0, REPT(" ",SOURCE!$Y$2-LEN(SOURCE!J913)), "")&amp;
" | "&amp; IF(SOURCE!$X$2-LEN(SOURCE!I913) &gt;= 0, REPT(" ",SOURCE!$X$2-LEN(SOURCE!I913)), "")&amp;
      SOURCE!K913&amp;      IF(SOURCE!$Y$2-LEN(SOURCE!K913) &gt;= 0, REPT(" ",SOURCE!$Z$2-LEN(SOURCE!K913)), "")&amp;
" | "&amp; SOURCE!L913&amp;      IF(SOURCE!$AB$2-LEN(SOURCE!L913) &gt;= 0, REPT(" ",SOURCE!$AB$2-LEN(SOURCE!L913)), "")&amp;
" | "&amp; SOURCE!M913&amp;      IF(SOURCE!$AC$2-LEN(SOURCE!M913) &gt;= 0, REPT(" ",SOURCE!$AC$2-LEN(SOURCE!M913)), "")&amp;
      "},"&amp;IF(SOURCE!O913&lt;&gt;"",""&amp;SOURCE!O913,"")
 )
)
)</f>
        <v>/*  889 */  { itemToBeCoded,                NOPARAM,                     "",                                            STD_NATURAL_N,                                 (0 &lt;&lt; TAM_MAX_BITS) |     0, CAT_NONE | SLS_UNCHANGED | US_UNCHANGED | EIM_DISABLED | PTP_DISABLED     },</v>
      </c>
    </row>
    <row r="914" spans="1:1">
      <c r="A914" s="133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IF(SOURCE!$R$2-LEN(SOURCE!C914) &gt;= 0, REPT(" ",SOURCE!$R$2-LEN(SOURCE!C914)), "")&amp;
      SOURCE!D914&amp;", "&amp; IF(SOURCE!$S$2-LEN(SOURCE!D914) &gt;= 0, REPT(" ",SOURCE!$S$2-LEN(SOURCE!D914)), "")&amp;
      SOURCE!E914&amp;", "&amp; IF(SOURCE!$T$2-LEN(SOURCE!E914) &gt;=0, REPT(" ",SOURCE!$T$2-LEN(SOURCE!E914)), "")&amp;
      SOURCE!F914&amp;", "&amp; IF(SOURCE!$U$2-LEN(SOURCE!F914) &gt;= 0, REPT(" ",SOURCE!$U$2-LEN(SOURCE!F914)+2), "")&amp;"("&amp;
      SUBSTITUTE(TEXT(SOURCE!G914,"??0"),"  ","")&amp;" &lt;&lt; TAM_MAX_BITS) |"&amp; IF(SOURCE!$V$2-3 &gt;= 0, REPT(" ",MAX(1,SOURCE!$V$2-5+4+1-1-LEN(  IF(ISTEXT(SOURCE!H914),SOURCE!H914,  SUBSTITUTE(SUBSTITUTE(TEXT(SOURCE!H914,"????0"),"  ","")," ",""))   ))), "")&amp;
       IF(ISTEXT(SOURCE!H914),SOURCE!H914, SUBSTITUTE(SUBSTITUTE(TEXT(SOURCE!H914,"????0"),"  ","")," ",""))   &amp;","&amp; IF(SOURCE!$W$2-3 &gt;= 0, REPT(" ",SOURCE!$W$2-3-5), "")&amp;
      SOURCE!I914&amp;
" | "&amp; IF(SOURCE!$X$2-LEN(SOURCE!I914) &gt;= 0, REPT(" ",SOURCE!$X$2-LEN(SOURCE!I914)), "")&amp;
      SOURCE!J914&amp;      IF(SOURCE!$Y$2-LEN(SOURCE!J914) &gt;= 0, REPT(" ",SOURCE!$Y$2-LEN(SOURCE!J914)), "")&amp;
" | "&amp; IF(SOURCE!$X$2-LEN(SOURCE!I914) &gt;= 0, REPT(" ",SOURCE!$X$2-LEN(SOURCE!I914)), "")&amp;
      SOURCE!K914&amp;      IF(SOURCE!$Y$2-LEN(SOURCE!K914) &gt;= 0, REPT(" ",SOURCE!$Z$2-LEN(SOURCE!K914)), "")&amp;
" | "&amp; SOURCE!L914&amp;      IF(SOURCE!$AB$2-LEN(SOURCE!L914) &gt;= 0, REPT(" ",SOURCE!$AB$2-LEN(SOURCE!L914)), "")&amp;
" | "&amp; SOURCE!M914&amp;      IF(SOURCE!$AC$2-LEN(SOURCE!M914) &gt;= 0, REPT(" ",SOURCE!$AC$2-LEN(SOURCE!M914)), "")&amp;
      "},"&amp;IF(SOURCE!O914&lt;&gt;"",""&amp;SOURCE!O914,"")
 )
)
)</f>
        <v>/*  890 */  { itemToBeCoded,                NOPARAM,                     "",                                            STD_RATIONAL_Q,                                (0 &lt;&lt; TAM_MAX_BITS) |     0, CAT_NONE | SLS_UNCHANGED | US_UNCHANGED | EIM_DISABLED | PTP_DISABLED     },</v>
      </c>
    </row>
    <row r="915" spans="1:1">
      <c r="A915" s="133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IF(SOURCE!$R$2-LEN(SOURCE!C915) &gt;= 0, REPT(" ",SOURCE!$R$2-LEN(SOURCE!C915)), "")&amp;
      SOURCE!D915&amp;", "&amp; IF(SOURCE!$S$2-LEN(SOURCE!D915) &gt;= 0, REPT(" ",SOURCE!$S$2-LEN(SOURCE!D915)), "")&amp;
      SOURCE!E915&amp;", "&amp; IF(SOURCE!$T$2-LEN(SOURCE!E915) &gt;=0, REPT(" ",SOURCE!$T$2-LEN(SOURCE!E915)), "")&amp;
      SOURCE!F915&amp;", "&amp; IF(SOURCE!$U$2-LEN(SOURCE!F915) &gt;= 0, REPT(" ",SOURCE!$U$2-LEN(SOURCE!F915)+2), "")&amp;"("&amp;
      SUBSTITUTE(TEXT(SOURCE!G915,"??0"),"  ","")&amp;" &lt;&lt; TAM_MAX_BITS) |"&amp; IF(SOURCE!$V$2-3 &gt;= 0, REPT(" ",MAX(1,SOURCE!$V$2-5+4+1-1-LEN(  IF(ISTEXT(SOURCE!H915),SOURCE!H915,  SUBSTITUTE(SUBSTITUTE(TEXT(SOURCE!H915,"????0"),"  ","")," ",""))   ))), "")&amp;
       IF(ISTEXT(SOURCE!H915),SOURCE!H915, SUBSTITUTE(SUBSTITUTE(TEXT(SOURCE!H915,"????0"),"  ","")," ",""))   &amp;","&amp; IF(SOURCE!$W$2-3 &gt;= 0, REPT(" ",SOURCE!$W$2-3-5), "")&amp;
      SOURCE!I915&amp;
" | "&amp; IF(SOURCE!$X$2-LEN(SOURCE!I915) &gt;= 0, REPT(" ",SOURCE!$X$2-LEN(SOURCE!I915)), "")&amp;
      SOURCE!J915&amp;      IF(SOURCE!$Y$2-LEN(SOURCE!J915) &gt;= 0, REPT(" ",SOURCE!$Y$2-LEN(SOURCE!J915)), "")&amp;
" | "&amp; IF(SOURCE!$X$2-LEN(SOURCE!I915) &gt;= 0, REPT(" ",SOURCE!$X$2-LEN(SOURCE!I915)), "")&amp;
      SOURCE!K915&amp;      IF(SOURCE!$Y$2-LEN(SOURCE!K915) &gt;= 0, REPT(" ",SOURCE!$Z$2-LEN(SOURCE!K915)), "")&amp;
" | "&amp; SOURCE!L915&amp;      IF(SOURCE!$AB$2-LEN(SOURCE!L915) &gt;= 0, REPT(" ",SOURCE!$AB$2-LEN(SOURCE!L915)), "")&amp;
" | "&amp; SOURCE!M915&amp;      IF(SOURCE!$AC$2-LEN(SOURCE!M915) &gt;= 0, REPT(" ",SOURCE!$AC$2-LEN(SOURCE!M915)), "")&amp;
      "},"&amp;IF(SOURCE!O915&lt;&gt;"",""&amp;SOURCE!O915,"")
 )
)
)</f>
        <v>/*  891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916" spans="1:1">
      <c r="A916" s="133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IF(SOURCE!$R$2-LEN(SOURCE!C916) &gt;= 0, REPT(" ",SOURCE!$R$2-LEN(SOURCE!C916)), "")&amp;
      SOURCE!D916&amp;", "&amp; IF(SOURCE!$S$2-LEN(SOURCE!D916) &gt;= 0, REPT(" ",SOURCE!$S$2-LEN(SOURCE!D916)), "")&amp;
      SOURCE!E916&amp;", "&amp; IF(SOURCE!$T$2-LEN(SOURCE!E916) &gt;=0, REPT(" ",SOURCE!$T$2-LEN(SOURCE!E916)), "")&amp;
      SOURCE!F916&amp;", "&amp; IF(SOURCE!$U$2-LEN(SOURCE!F916) &gt;= 0, REPT(" ",SOURCE!$U$2-LEN(SOURCE!F916)+2), "")&amp;"("&amp;
      SUBSTITUTE(TEXT(SOURCE!G916,"??0"),"  ","")&amp;" &lt;&lt; TAM_MAX_BITS) |"&amp; IF(SOURCE!$V$2-3 &gt;= 0, REPT(" ",MAX(1,SOURCE!$V$2-5+4+1-1-LEN(  IF(ISTEXT(SOURCE!H916),SOURCE!H916,  SUBSTITUTE(SUBSTITUTE(TEXT(SOURCE!H916,"????0"),"  ","")," ",""))   ))), "")&amp;
       IF(ISTEXT(SOURCE!H916),SOURCE!H916, SUBSTITUTE(SUBSTITUTE(TEXT(SOURCE!H916,"????0"),"  ","")," ",""))   &amp;","&amp; IF(SOURCE!$W$2-3 &gt;= 0, REPT(" ",SOURCE!$W$2-3-5), "")&amp;
      SOURCE!I916&amp;
" | "&amp; IF(SOURCE!$X$2-LEN(SOURCE!I916) &gt;= 0, REPT(" ",SOURCE!$X$2-LEN(SOURCE!I916)), "")&amp;
      SOURCE!J916&amp;      IF(SOURCE!$Y$2-LEN(SOURCE!J916) &gt;= 0, REPT(" ",SOURCE!$Y$2-LEN(SOURCE!J916)), "")&amp;
" | "&amp; IF(SOURCE!$X$2-LEN(SOURCE!I916) &gt;= 0, REPT(" ",SOURCE!$X$2-LEN(SOURCE!I916)), "")&amp;
      SOURCE!K916&amp;      IF(SOURCE!$Y$2-LEN(SOURCE!K916) &gt;= 0, REPT(" ",SOURCE!$Z$2-LEN(SOURCE!K916)), "")&amp;
" | "&amp; SOURCE!L916&amp;      IF(SOURCE!$AB$2-LEN(SOURCE!L916) &gt;= 0, REPT(" ",SOURCE!$AB$2-LEN(SOURCE!L916)), "")&amp;
" | "&amp; SOURCE!M916&amp;      IF(SOURCE!$AC$2-LEN(SOURCE!M916) &gt;= 0, REPT(" ",SOURCE!$AC$2-LEN(SOURCE!M916)), "")&amp;
      "},"&amp;IF(SOURCE!O916&lt;&gt;"",""&amp;SOURCE!O916,"")
 )
)
)</f>
        <v>/*  892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917" spans="1:1">
      <c r="A917" s="133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IF(SOURCE!$R$2-LEN(SOURCE!C917) &gt;= 0, REPT(" ",SOURCE!$R$2-LEN(SOURCE!C917)), "")&amp;
      SOURCE!D917&amp;", "&amp; IF(SOURCE!$S$2-LEN(SOURCE!D917) &gt;= 0, REPT(" ",SOURCE!$S$2-LEN(SOURCE!D917)), "")&amp;
      SOURCE!E917&amp;", "&amp; IF(SOURCE!$T$2-LEN(SOURCE!E917) &gt;=0, REPT(" ",SOURCE!$T$2-LEN(SOURCE!E917)), "")&amp;
      SOURCE!F917&amp;", "&amp; IF(SOURCE!$U$2-LEN(SOURCE!F917) &gt;= 0, REPT(" ",SOURCE!$U$2-LEN(SOURCE!F917)+2), "")&amp;"("&amp;
      SUBSTITUTE(TEXT(SOURCE!G917,"??0"),"  ","")&amp;" &lt;&lt; TAM_MAX_BITS) |"&amp; IF(SOURCE!$V$2-3 &gt;= 0, REPT(" ",MAX(1,SOURCE!$V$2-5+4+1-1-LEN(  IF(ISTEXT(SOURCE!H917),SOURCE!H917,  SUBSTITUTE(SUBSTITUTE(TEXT(SOURCE!H917,"????0"),"  ","")," ",""))   ))), "")&amp;
       IF(ISTEXT(SOURCE!H917),SOURCE!H917, SUBSTITUTE(SUBSTITUTE(TEXT(SOURCE!H917,"????0"),"  ","")," ",""))   &amp;","&amp; IF(SOURCE!$W$2-3 &gt;= 0, REPT(" ",SOURCE!$W$2-3-5), "")&amp;
      SOURCE!I917&amp;
" | "&amp; IF(SOURCE!$X$2-LEN(SOURCE!I917) &gt;= 0, REPT(" ",SOURCE!$X$2-LEN(SOURCE!I917)), "")&amp;
      SOURCE!J917&amp;      IF(SOURCE!$Y$2-LEN(SOURCE!J917) &gt;= 0, REPT(" ",SOURCE!$Y$2-LEN(SOURCE!J917)), "")&amp;
" | "&amp; IF(SOURCE!$X$2-LEN(SOURCE!I917) &gt;= 0, REPT(" ",SOURCE!$X$2-LEN(SOURCE!I917)), "")&amp;
      SOURCE!K917&amp;      IF(SOURCE!$Y$2-LEN(SOURCE!K917) &gt;= 0, REPT(" ",SOURCE!$Z$2-LEN(SOURCE!K917)), "")&amp;
" | "&amp; SOURCE!L917&amp;      IF(SOURCE!$AB$2-LEN(SOURCE!L917) &gt;= 0, REPT(" ",SOURCE!$AB$2-LEN(SOURCE!L917)), "")&amp;
" | "&amp; SOURCE!M917&amp;      IF(SOURCE!$AC$2-LEN(SOURCE!M917) &gt;= 0, REPT(" ",SOURCE!$AC$2-LEN(SOURCE!M917)), "")&amp;
      "},"&amp;IF(SOURCE!O917&lt;&gt;"",""&amp;SOURCE!O917,"")
 )
)
)</f>
        <v>/*  893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918" spans="1:1">
      <c r="A918" s="133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IF(SOURCE!$R$2-LEN(SOURCE!C918) &gt;= 0, REPT(" ",SOURCE!$R$2-LEN(SOURCE!C918)), "")&amp;
      SOURCE!D918&amp;", "&amp; IF(SOURCE!$S$2-LEN(SOURCE!D918) &gt;= 0, REPT(" ",SOURCE!$S$2-LEN(SOURCE!D918)), "")&amp;
      SOURCE!E918&amp;", "&amp; IF(SOURCE!$T$2-LEN(SOURCE!E918) &gt;=0, REPT(" ",SOURCE!$T$2-LEN(SOURCE!E918)), "")&amp;
      SOURCE!F918&amp;", "&amp; IF(SOURCE!$U$2-LEN(SOURCE!F918) &gt;= 0, REPT(" ",SOURCE!$U$2-LEN(SOURCE!F918)+2), "")&amp;"("&amp;
      SUBSTITUTE(TEXT(SOURCE!G918,"??0"),"  ","")&amp;" &lt;&lt; TAM_MAX_BITS) |"&amp; IF(SOURCE!$V$2-3 &gt;= 0, REPT(" ",MAX(1,SOURCE!$V$2-5+4+1-1-LEN(  IF(ISTEXT(SOURCE!H918),SOURCE!H918,  SUBSTITUTE(SUBSTITUTE(TEXT(SOURCE!H918,"????0"),"  ","")," ",""))   ))), "")&amp;
       IF(ISTEXT(SOURCE!H918),SOURCE!H918, SUBSTITUTE(SUBSTITUTE(TEXT(SOURCE!H918,"????0"),"  ","")," ",""))   &amp;","&amp; IF(SOURCE!$W$2-3 &gt;= 0, REPT(" ",SOURCE!$W$2-3-5), "")&amp;
      SOURCE!I918&amp;
" | "&amp; IF(SOURCE!$X$2-LEN(SOURCE!I918) &gt;= 0, REPT(" ",SOURCE!$X$2-LEN(SOURCE!I918)), "")&amp;
      SOURCE!J918&amp;      IF(SOURCE!$Y$2-LEN(SOURCE!J918) &gt;= 0, REPT(" ",SOURCE!$Y$2-LEN(SOURCE!J918)), "")&amp;
" | "&amp; IF(SOURCE!$X$2-LEN(SOURCE!I918) &gt;= 0, REPT(" ",SOURCE!$X$2-LEN(SOURCE!I918)), "")&amp;
      SOURCE!K918&amp;      IF(SOURCE!$Y$2-LEN(SOURCE!K918) &gt;= 0, REPT(" ",SOURCE!$Z$2-LEN(SOURCE!K918)), "")&amp;
" | "&amp; SOURCE!L918&amp;      IF(SOURCE!$AB$2-LEN(SOURCE!L918) &gt;= 0, REPT(" ",SOURCE!$AB$2-LEN(SOURCE!L918)), "")&amp;
" | "&amp; SOURCE!M918&amp;      IF(SOURCE!$AC$2-LEN(SOURCE!M918) &gt;= 0, REPT(" ",SOURCE!$AC$2-LEN(SOURCE!M918)), "")&amp;
      "},"&amp;IF(SOURCE!O918&lt;&gt;"",""&amp;SOURCE!O918,"")
 )
)
)</f>
        <v>/*  894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919" spans="1:1">
      <c r="A919" s="133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IF(SOURCE!$R$2-LEN(SOURCE!C919) &gt;= 0, REPT(" ",SOURCE!$R$2-LEN(SOURCE!C919)), "")&amp;
      SOURCE!D919&amp;", "&amp; IF(SOURCE!$S$2-LEN(SOURCE!D919) &gt;= 0, REPT(" ",SOURCE!$S$2-LEN(SOURCE!D919)), "")&amp;
      SOURCE!E919&amp;", "&amp; IF(SOURCE!$T$2-LEN(SOURCE!E919) &gt;=0, REPT(" ",SOURCE!$T$2-LEN(SOURCE!E919)), "")&amp;
      SOURCE!F919&amp;", "&amp; IF(SOURCE!$U$2-LEN(SOURCE!F919) &gt;= 0, REPT(" ",SOURCE!$U$2-LEN(SOURCE!F919)+2), "")&amp;"("&amp;
      SUBSTITUTE(TEXT(SOURCE!G919,"??0"),"  ","")&amp;" &lt;&lt; TAM_MAX_BITS) |"&amp; IF(SOURCE!$V$2-3 &gt;= 0, REPT(" ",MAX(1,SOURCE!$V$2-5+4+1-1-LEN(  IF(ISTEXT(SOURCE!H919),SOURCE!H919,  SUBSTITUTE(SUBSTITUTE(TEXT(SOURCE!H919,"????0"),"  ","")," ",""))   ))), "")&amp;
       IF(ISTEXT(SOURCE!H919),SOURCE!H919, SUBSTITUTE(SUBSTITUTE(TEXT(SOURCE!H919,"????0"),"  ","")," ",""))   &amp;","&amp; IF(SOURCE!$W$2-3 &gt;= 0, REPT(" ",SOURCE!$W$2-3-5), "")&amp;
      SOURCE!I919&amp;
" | "&amp; IF(SOURCE!$X$2-LEN(SOURCE!I919) &gt;= 0, REPT(" ",SOURCE!$X$2-LEN(SOURCE!I919)), "")&amp;
      SOURCE!J919&amp;      IF(SOURCE!$Y$2-LEN(SOURCE!J919) &gt;= 0, REPT(" ",SOURCE!$Y$2-LEN(SOURCE!J919)), "")&amp;
" | "&amp; IF(SOURCE!$X$2-LEN(SOURCE!I919) &gt;= 0, REPT(" ",SOURCE!$X$2-LEN(SOURCE!I919)), "")&amp;
      SOURCE!K919&amp;      IF(SOURCE!$Y$2-LEN(SOURCE!K919) &gt;= 0, REPT(" ",SOURCE!$Z$2-LEN(SOURCE!K919)), "")&amp;
" | "&amp; SOURCE!L919&amp;      IF(SOURCE!$AB$2-LEN(SOURCE!L919) &gt;= 0, REPT(" ",SOURCE!$AB$2-LEN(SOURCE!L919)), "")&amp;
" | "&amp; SOURCE!M919&amp;      IF(SOURCE!$AC$2-LEN(SOURCE!M919) &gt;= 0, REPT(" ",SOURCE!$AC$2-LEN(SOURCE!M919)), "")&amp;
      "},"&amp;IF(SOURCE!O919&lt;&gt;"",""&amp;SOURCE!O919,"")
 )
)
)</f>
        <v>/*  895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920" spans="1:1">
      <c r="A920" s="133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IF(SOURCE!$R$2-LEN(SOURCE!C920) &gt;= 0, REPT(" ",SOURCE!$R$2-LEN(SOURCE!C920)), "")&amp;
      SOURCE!D920&amp;", "&amp; IF(SOURCE!$S$2-LEN(SOURCE!D920) &gt;= 0, REPT(" ",SOURCE!$S$2-LEN(SOURCE!D920)), "")&amp;
      SOURCE!E920&amp;", "&amp; IF(SOURCE!$T$2-LEN(SOURCE!E920) &gt;=0, REPT(" ",SOURCE!$T$2-LEN(SOURCE!E920)), "")&amp;
      SOURCE!F920&amp;", "&amp; IF(SOURCE!$U$2-LEN(SOURCE!F920) &gt;= 0, REPT(" ",SOURCE!$U$2-LEN(SOURCE!F920)+2), "")&amp;"("&amp;
      SUBSTITUTE(TEXT(SOURCE!G920,"??0"),"  ","")&amp;" &lt;&lt; TAM_MAX_BITS) |"&amp; IF(SOURCE!$V$2-3 &gt;= 0, REPT(" ",MAX(1,SOURCE!$V$2-5+4+1-1-LEN(  IF(ISTEXT(SOURCE!H920),SOURCE!H920,  SUBSTITUTE(SUBSTITUTE(TEXT(SOURCE!H920,"????0"),"  ","")," ",""))   ))), "")&amp;
       IF(ISTEXT(SOURCE!H920),SOURCE!H920, SUBSTITUTE(SUBSTITUTE(TEXT(SOURCE!H920,"????0"),"  ","")," ",""))   &amp;","&amp; IF(SOURCE!$W$2-3 &gt;= 0, REPT(" ",SOURCE!$W$2-3-5), "")&amp;
      SOURCE!I920&amp;
" | "&amp; IF(SOURCE!$X$2-LEN(SOURCE!I920) &gt;= 0, REPT(" ",SOURCE!$X$2-LEN(SOURCE!I920)), "")&amp;
      SOURCE!J920&amp;      IF(SOURCE!$Y$2-LEN(SOURCE!J920) &gt;= 0, REPT(" ",SOURCE!$Y$2-LEN(SOURCE!J920)), "")&amp;
" | "&amp; IF(SOURCE!$X$2-LEN(SOURCE!I920) &gt;= 0, REPT(" ",SOURCE!$X$2-LEN(SOURCE!I920)), "")&amp;
      SOURCE!K920&amp;      IF(SOURCE!$Y$2-LEN(SOURCE!K920) &gt;= 0, REPT(" ",SOURCE!$Z$2-LEN(SOURCE!K920)), "")&amp;
" | "&amp; SOURCE!L920&amp;      IF(SOURCE!$AB$2-LEN(SOURCE!L920) &gt;= 0, REPT(" ",SOURCE!$AB$2-LEN(SOURCE!L920)), "")&amp;
" | "&amp; SOURCE!M920&amp;      IF(SOURCE!$AC$2-LEN(SOURCE!M920) &gt;= 0, REPT(" ",SOURCE!$AC$2-LEN(SOURCE!M920)), "")&amp;
      "},"&amp;IF(SOURCE!O920&lt;&gt;"",""&amp;SOURCE!O920,"")
 )
)
)</f>
        <v>/*  896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921" spans="1:1">
      <c r="A921" s="133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IF(SOURCE!$R$2-LEN(SOURCE!C921) &gt;= 0, REPT(" ",SOURCE!$R$2-LEN(SOURCE!C921)), "")&amp;
      SOURCE!D921&amp;", "&amp; IF(SOURCE!$S$2-LEN(SOURCE!D921) &gt;= 0, REPT(" ",SOURCE!$S$2-LEN(SOURCE!D921)), "")&amp;
      SOURCE!E921&amp;", "&amp; IF(SOURCE!$T$2-LEN(SOURCE!E921) &gt;=0, REPT(" ",SOURCE!$T$2-LEN(SOURCE!E921)), "")&amp;
      SOURCE!F921&amp;", "&amp; IF(SOURCE!$U$2-LEN(SOURCE!F921) &gt;= 0, REPT(" ",SOURCE!$U$2-LEN(SOURCE!F921)+2), "")&amp;"("&amp;
      SUBSTITUTE(TEXT(SOURCE!G921,"??0"),"  ","")&amp;" &lt;&lt; TAM_MAX_BITS) |"&amp; IF(SOURCE!$V$2-3 &gt;= 0, REPT(" ",MAX(1,SOURCE!$V$2-5+4+1-1-LEN(  IF(ISTEXT(SOURCE!H921),SOURCE!H921,  SUBSTITUTE(SUBSTITUTE(TEXT(SOURCE!H921,"????0"),"  ","")," ",""))   ))), "")&amp;
       IF(ISTEXT(SOURCE!H921),SOURCE!H921, SUBSTITUTE(SUBSTITUTE(TEXT(SOURCE!H921,"????0"),"  ","")," ",""))   &amp;","&amp; IF(SOURCE!$W$2-3 &gt;= 0, REPT(" ",SOURCE!$W$2-3-5), "")&amp;
      SOURCE!I921&amp;
" | "&amp; IF(SOURCE!$X$2-LEN(SOURCE!I921) &gt;= 0, REPT(" ",SOURCE!$X$2-LEN(SOURCE!I921)), "")&amp;
      SOURCE!J921&amp;      IF(SOURCE!$Y$2-LEN(SOURCE!J921) &gt;= 0, REPT(" ",SOURCE!$Y$2-LEN(SOURCE!J921)), "")&amp;
" | "&amp; IF(SOURCE!$X$2-LEN(SOURCE!I921) &gt;= 0, REPT(" ",SOURCE!$X$2-LEN(SOURCE!I921)), "")&amp;
      SOURCE!K921&amp;      IF(SOURCE!$Y$2-LEN(SOURCE!K921) &gt;= 0, REPT(" ",SOURCE!$Z$2-LEN(SOURCE!K921)), "")&amp;
" | "&amp; SOURCE!L921&amp;      IF(SOURCE!$AB$2-LEN(SOURCE!L921) &gt;= 0, REPT(" ",SOURCE!$AB$2-LEN(SOURCE!L921)), "")&amp;
" | "&amp; SOURCE!M921&amp;      IF(SOURCE!$AC$2-LEN(SOURCE!M921) &gt;= 0, REPT(" ",SOURCE!$AC$2-LEN(SOURCE!M921)), "")&amp;
      "},"&amp;IF(SOURCE!O921&lt;&gt;"",""&amp;SOURCE!O921,"")
 )
)
)</f>
        <v>/*  897 */  { itemToBeCoded,                NOPARAM,                     "",                                            STD_RIGHT_SHORT_ARROW,                         (0 &lt;&lt; TAM_MAX_BITS) |     0, CAT_NONE | SLS_UNCHANGED | US_UNCHANGED | EIM_DISABLED | PTP_DISABLED     },</v>
      </c>
    </row>
    <row r="922" spans="1:1">
      <c r="A922" s="133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IF(SOURCE!$R$2-LEN(SOURCE!C922) &gt;= 0, REPT(" ",SOURCE!$R$2-LEN(SOURCE!C922)), "")&amp;
      SOURCE!D922&amp;", "&amp; IF(SOURCE!$S$2-LEN(SOURCE!D922) &gt;= 0, REPT(" ",SOURCE!$S$2-LEN(SOURCE!D922)), "")&amp;
      SOURCE!E922&amp;", "&amp; IF(SOURCE!$T$2-LEN(SOURCE!E922) &gt;=0, REPT(" ",SOURCE!$T$2-LEN(SOURCE!E922)), "")&amp;
      SOURCE!F922&amp;", "&amp; IF(SOURCE!$U$2-LEN(SOURCE!F922) &gt;= 0, REPT(" ",SOURCE!$U$2-LEN(SOURCE!F922)+2), "")&amp;"("&amp;
      SUBSTITUTE(TEXT(SOURCE!G922,"??0"),"  ","")&amp;" &lt;&lt; TAM_MAX_BITS) |"&amp; IF(SOURCE!$V$2-3 &gt;= 0, REPT(" ",MAX(1,SOURCE!$V$2-5+4+1-1-LEN(  IF(ISTEXT(SOURCE!H922),SOURCE!H922,  SUBSTITUTE(SUBSTITUTE(TEXT(SOURCE!H922,"????0"),"  ","")," ",""))   ))), "")&amp;
       IF(ISTEXT(SOURCE!H922),SOURCE!H922, SUBSTITUTE(SUBSTITUTE(TEXT(SOURCE!H922,"????0"),"  ","")," ",""))   &amp;","&amp; IF(SOURCE!$W$2-3 &gt;= 0, REPT(" ",SOURCE!$W$2-3-5), "")&amp;
      SOURCE!I922&amp;
" | "&amp; IF(SOURCE!$X$2-LEN(SOURCE!I922) &gt;= 0, REPT(" ",SOURCE!$X$2-LEN(SOURCE!I922)), "")&amp;
      SOURCE!J922&amp;      IF(SOURCE!$Y$2-LEN(SOURCE!J922) &gt;= 0, REPT(" ",SOURCE!$Y$2-LEN(SOURCE!J922)), "")&amp;
" | "&amp; IF(SOURCE!$X$2-LEN(SOURCE!I922) &gt;= 0, REPT(" ",SOURCE!$X$2-LEN(SOURCE!I922)), "")&amp;
      SOURCE!K922&amp;      IF(SOURCE!$Y$2-LEN(SOURCE!K922) &gt;= 0, REPT(" ",SOURCE!$Z$2-LEN(SOURCE!K922)), "")&amp;
" | "&amp; SOURCE!L922&amp;      IF(SOURCE!$AB$2-LEN(SOURCE!L922) &gt;= 0, REPT(" ",SOURCE!$AB$2-LEN(SOURCE!L922)), "")&amp;
" | "&amp; SOURCE!M922&amp;      IF(SOURCE!$AC$2-LEN(SOURCE!M922) &gt;= 0, REPT(" ",SOURCE!$AC$2-LEN(SOURCE!M922)), "")&amp;
      "},"&amp;IF(SOURCE!O922&lt;&gt;"",""&amp;SOURCE!O922,"")
 )
)
)</f>
        <v>/*  898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923" spans="1:1">
      <c r="A923" s="133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IF(SOURCE!$R$2-LEN(SOURCE!C923) &gt;= 0, REPT(" ",SOURCE!$R$2-LEN(SOURCE!C923)), "")&amp;
      SOURCE!D923&amp;", "&amp; IF(SOURCE!$S$2-LEN(SOURCE!D923) &gt;= 0, REPT(" ",SOURCE!$S$2-LEN(SOURCE!D923)), "")&amp;
      SOURCE!E923&amp;", "&amp; IF(SOURCE!$T$2-LEN(SOURCE!E923) &gt;=0, REPT(" ",SOURCE!$T$2-LEN(SOURCE!E923)), "")&amp;
      SOURCE!F923&amp;", "&amp; IF(SOURCE!$U$2-LEN(SOURCE!F923) &gt;= 0, REPT(" ",SOURCE!$U$2-LEN(SOURCE!F923)+2), "")&amp;"("&amp;
      SUBSTITUTE(TEXT(SOURCE!G923,"??0"),"  ","")&amp;" &lt;&lt; TAM_MAX_BITS) |"&amp; IF(SOURCE!$V$2-3 &gt;= 0, REPT(" ",MAX(1,SOURCE!$V$2-5+4+1-1-LEN(  IF(ISTEXT(SOURCE!H923),SOURCE!H923,  SUBSTITUTE(SUBSTITUTE(TEXT(SOURCE!H923,"????0"),"  ","")," ",""))   ))), "")&amp;
       IF(ISTEXT(SOURCE!H923),SOURCE!H923, SUBSTITUTE(SUBSTITUTE(TEXT(SOURCE!H923,"????0"),"  ","")," ",""))   &amp;","&amp; IF(SOURCE!$W$2-3 &gt;= 0, REPT(" ",SOURCE!$W$2-3-5), "")&amp;
      SOURCE!I923&amp;
" | "&amp; IF(SOURCE!$X$2-LEN(SOURCE!I923) &gt;= 0, REPT(" ",SOURCE!$X$2-LEN(SOURCE!I923)), "")&amp;
      SOURCE!J923&amp;      IF(SOURCE!$Y$2-LEN(SOURCE!J923) &gt;= 0, REPT(" ",SOURCE!$Y$2-LEN(SOURCE!J923)), "")&amp;
" | "&amp; IF(SOURCE!$X$2-LEN(SOURCE!I923) &gt;= 0, REPT(" ",SOURCE!$X$2-LEN(SOURCE!I923)), "")&amp;
      SOURCE!K923&amp;      IF(SOURCE!$Y$2-LEN(SOURCE!K923) &gt;= 0, REPT(" ",SOURCE!$Z$2-LEN(SOURCE!K923)), "")&amp;
" | "&amp; SOURCE!L923&amp;      IF(SOURCE!$AB$2-LEN(SOURCE!L923) &gt;= 0, REPT(" ",SOURCE!$AB$2-LEN(SOURCE!L923)), "")&amp;
" | "&amp; SOURCE!M923&amp;      IF(SOURCE!$AC$2-LEN(SOURCE!M923) &gt;= 0, REPT(" ",SOURCE!$AC$2-LEN(SOURCE!M923)), "")&amp;
      "},"&amp;IF(SOURCE!O923&lt;&gt;"",""&amp;SOURCE!O923,"")
 )
)
)</f>
        <v>/*  899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924" spans="1:1">
      <c r="A924" s="133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IF(SOURCE!$R$2-LEN(SOURCE!C924) &gt;= 0, REPT(" ",SOURCE!$R$2-LEN(SOURCE!C924)), "")&amp;
      SOURCE!D924&amp;", "&amp; IF(SOURCE!$S$2-LEN(SOURCE!D924) &gt;= 0, REPT(" ",SOURCE!$S$2-LEN(SOURCE!D924)), "")&amp;
      SOURCE!E924&amp;", "&amp; IF(SOURCE!$T$2-LEN(SOURCE!E924) &gt;=0, REPT(" ",SOURCE!$T$2-LEN(SOURCE!E924)), "")&amp;
      SOURCE!F924&amp;", "&amp; IF(SOURCE!$U$2-LEN(SOURCE!F924) &gt;= 0, REPT(" ",SOURCE!$U$2-LEN(SOURCE!F924)+2), "")&amp;"("&amp;
      SUBSTITUTE(TEXT(SOURCE!G924,"??0"),"  ","")&amp;" &lt;&lt; TAM_MAX_BITS) |"&amp; IF(SOURCE!$V$2-3 &gt;= 0, REPT(" ",MAX(1,SOURCE!$V$2-5+4+1-1-LEN(  IF(ISTEXT(SOURCE!H924),SOURCE!H924,  SUBSTITUTE(SUBSTITUTE(TEXT(SOURCE!H924,"????0"),"  ","")," ",""))   ))), "")&amp;
       IF(ISTEXT(SOURCE!H924),SOURCE!H924, SUBSTITUTE(SUBSTITUTE(TEXT(SOURCE!H924,"????0"),"  ","")," ",""))   &amp;","&amp; IF(SOURCE!$W$2-3 &gt;= 0, REPT(" ",SOURCE!$W$2-3-5), "")&amp;
      SOURCE!I924&amp;
" | "&amp; IF(SOURCE!$X$2-LEN(SOURCE!I924) &gt;= 0, REPT(" ",SOURCE!$X$2-LEN(SOURCE!I924)), "")&amp;
      SOURCE!J924&amp;      IF(SOURCE!$Y$2-LEN(SOURCE!J924) &gt;= 0, REPT(" ",SOURCE!$Y$2-LEN(SOURCE!J924)), "")&amp;
" | "&amp; IF(SOURCE!$X$2-LEN(SOURCE!I924) &gt;= 0, REPT(" ",SOURCE!$X$2-LEN(SOURCE!I924)), "")&amp;
      SOURCE!K924&amp;      IF(SOURCE!$Y$2-LEN(SOURCE!K924) &gt;= 0, REPT(" ",SOURCE!$Z$2-LEN(SOURCE!K924)), "")&amp;
" | "&amp; SOURCE!L924&amp;      IF(SOURCE!$AB$2-LEN(SOURCE!L924) &gt;= 0, REPT(" ",SOURCE!$AB$2-LEN(SOURCE!L924)), "")&amp;
" | "&amp; SOURCE!M924&amp;      IF(SOURCE!$AC$2-LEN(SOURCE!M924) &gt;= 0, REPT(" ",SOURCE!$AC$2-LEN(SOURCE!M924)), "")&amp;
      "},"&amp;IF(SOURCE!O924&lt;&gt;"",""&amp;SOURCE!O924,"")
 )
)
)</f>
        <v>/*  900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925" spans="1:1">
      <c r="A925" s="133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IF(SOURCE!$R$2-LEN(SOURCE!C925) &gt;= 0, REPT(" ",SOURCE!$R$2-LEN(SOURCE!C925)), "")&amp;
      SOURCE!D925&amp;", "&amp; IF(SOURCE!$S$2-LEN(SOURCE!D925) &gt;= 0, REPT(" ",SOURCE!$S$2-LEN(SOURCE!D925)), "")&amp;
      SOURCE!E925&amp;", "&amp; IF(SOURCE!$T$2-LEN(SOURCE!E925) &gt;=0, REPT(" ",SOURCE!$T$2-LEN(SOURCE!E925)), "")&amp;
      SOURCE!F925&amp;", "&amp; IF(SOURCE!$U$2-LEN(SOURCE!F925) &gt;= 0, REPT(" ",SOURCE!$U$2-LEN(SOURCE!F925)+2), "")&amp;"("&amp;
      SUBSTITUTE(TEXT(SOURCE!G925,"??0"),"  ","")&amp;" &lt;&lt; TAM_MAX_BITS) |"&amp; IF(SOURCE!$V$2-3 &gt;= 0, REPT(" ",MAX(1,SOURCE!$V$2-5+4+1-1-LEN(  IF(ISTEXT(SOURCE!H925),SOURCE!H925,  SUBSTITUTE(SUBSTITUTE(TEXT(SOURCE!H925,"????0"),"  ","")," ",""))   ))), "")&amp;
       IF(ISTEXT(SOURCE!H925),SOURCE!H925, SUBSTITUTE(SUBSTITUTE(TEXT(SOURCE!H925,"????0"),"  ","")," ",""))   &amp;","&amp; IF(SOURCE!$W$2-3 &gt;= 0, REPT(" ",SOURCE!$W$2-3-5), "")&amp;
      SOURCE!I925&amp;
" | "&amp; IF(SOURCE!$X$2-LEN(SOURCE!I925) &gt;= 0, REPT(" ",SOURCE!$X$2-LEN(SOURCE!I925)), "")&amp;
      SOURCE!J925&amp;      IF(SOURCE!$Y$2-LEN(SOURCE!J925) &gt;= 0, REPT(" ",SOURCE!$Y$2-LEN(SOURCE!J925)), "")&amp;
" | "&amp; IF(SOURCE!$X$2-LEN(SOURCE!I925) &gt;= 0, REPT(" ",SOURCE!$X$2-LEN(SOURCE!I925)), "")&amp;
      SOURCE!K925&amp;      IF(SOURCE!$Y$2-LEN(SOURCE!K925) &gt;= 0, REPT(" ",SOURCE!$Z$2-LEN(SOURCE!K925)), "")&amp;
" | "&amp; SOURCE!L925&amp;      IF(SOURCE!$AB$2-LEN(SOURCE!L925) &gt;= 0, REPT(" ",SOURCE!$AB$2-LEN(SOURCE!L925)), "")&amp;
" | "&amp; SOURCE!M925&amp;      IF(SOURCE!$AC$2-LEN(SOURCE!M925) &gt;= 0, REPT(" ",SOURCE!$AC$2-LEN(SOURCE!M925)), "")&amp;
      "},"&amp;IF(SOURCE!O925&lt;&gt;"",""&amp;SOURCE!O925,"")
 )
)
)</f>
        <v>/*  901 */  { itemToBeCoded,                NOPARAM,                     "",                                            STD_HAMBURGER,                                 (0 &lt;&lt; TAM_MAX_BITS) |     0, CAT_NONE | SLS_UNCHANGED | US_UNCHANGED | EIM_DISABLED | PTP_DISABLED     },</v>
      </c>
    </row>
    <row r="926" spans="1:1">
      <c r="A926" s="133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IF(SOURCE!$R$2-LEN(SOURCE!C926) &gt;= 0, REPT(" ",SOURCE!$R$2-LEN(SOURCE!C926)), "")&amp;
      SOURCE!D926&amp;", "&amp; IF(SOURCE!$S$2-LEN(SOURCE!D926) &gt;= 0, REPT(" ",SOURCE!$S$2-LEN(SOURCE!D926)), "")&amp;
      SOURCE!E926&amp;", "&amp; IF(SOURCE!$T$2-LEN(SOURCE!E926) &gt;=0, REPT(" ",SOURCE!$T$2-LEN(SOURCE!E926)), "")&amp;
      SOURCE!F926&amp;", "&amp; IF(SOURCE!$U$2-LEN(SOURCE!F926) &gt;= 0, REPT(" ",SOURCE!$U$2-LEN(SOURCE!F926)+2), "")&amp;"("&amp;
      SUBSTITUTE(TEXT(SOURCE!G926,"??0"),"  ","")&amp;" &lt;&lt; TAM_MAX_BITS) |"&amp; IF(SOURCE!$V$2-3 &gt;= 0, REPT(" ",MAX(1,SOURCE!$V$2-5+4+1-1-LEN(  IF(ISTEXT(SOURCE!H926),SOURCE!H926,  SUBSTITUTE(SUBSTITUTE(TEXT(SOURCE!H926,"????0"),"  ","")," ",""))   ))), "")&amp;
       IF(ISTEXT(SOURCE!H926),SOURCE!H926, SUBSTITUTE(SUBSTITUTE(TEXT(SOURCE!H926,"????0"),"  ","")," ",""))   &amp;","&amp; IF(SOURCE!$W$2-3 &gt;= 0, REPT(" ",SOURCE!$W$2-3-5), "")&amp;
      SOURCE!I926&amp;
" | "&amp; IF(SOURCE!$X$2-LEN(SOURCE!I926) &gt;= 0, REPT(" ",SOURCE!$X$2-LEN(SOURCE!I926)), "")&amp;
      SOURCE!J926&amp;      IF(SOURCE!$Y$2-LEN(SOURCE!J926) &gt;= 0, REPT(" ",SOURCE!$Y$2-LEN(SOURCE!J926)), "")&amp;
" | "&amp; IF(SOURCE!$X$2-LEN(SOURCE!I926) &gt;= 0, REPT(" ",SOURCE!$X$2-LEN(SOURCE!I926)), "")&amp;
      SOURCE!K926&amp;      IF(SOURCE!$Y$2-LEN(SOURCE!K926) &gt;= 0, REPT(" ",SOURCE!$Z$2-LEN(SOURCE!K926)), "")&amp;
" | "&amp; SOURCE!L926&amp;      IF(SOURCE!$AB$2-LEN(SOURCE!L926) &gt;= 0, REPT(" ",SOURCE!$AB$2-LEN(SOURCE!L926)), "")&amp;
" | "&amp; SOURCE!M926&amp;      IF(SOURCE!$AC$2-LEN(SOURCE!M926) &gt;= 0, REPT(" ",SOURCE!$AC$2-LEN(SOURCE!M926)), "")&amp;
      "},"&amp;IF(SOURCE!O926&lt;&gt;"",""&amp;SOURCE!O926,"")
 )
)
)</f>
        <v>/*  902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927" spans="1:1">
      <c r="A927" s="133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IF(SOURCE!$R$2-LEN(SOURCE!C927) &gt;= 0, REPT(" ",SOURCE!$R$2-LEN(SOURCE!C927)), "")&amp;
      SOURCE!D927&amp;", "&amp; IF(SOURCE!$S$2-LEN(SOURCE!D927) &gt;= 0, REPT(" ",SOURCE!$S$2-LEN(SOURCE!D927)), "")&amp;
      SOURCE!E927&amp;", "&amp; IF(SOURCE!$T$2-LEN(SOURCE!E927) &gt;=0, REPT(" ",SOURCE!$T$2-LEN(SOURCE!E927)), "")&amp;
      SOURCE!F927&amp;", "&amp; IF(SOURCE!$U$2-LEN(SOURCE!F927) &gt;= 0, REPT(" ",SOURCE!$U$2-LEN(SOURCE!F927)+2), "")&amp;"("&amp;
      SUBSTITUTE(TEXT(SOURCE!G927,"??0"),"  ","")&amp;" &lt;&lt; TAM_MAX_BITS) |"&amp; IF(SOURCE!$V$2-3 &gt;= 0, REPT(" ",MAX(1,SOURCE!$V$2-5+4+1-1-LEN(  IF(ISTEXT(SOURCE!H927),SOURCE!H927,  SUBSTITUTE(SUBSTITUTE(TEXT(SOURCE!H927,"????0"),"  ","")," ",""))   ))), "")&amp;
       IF(ISTEXT(SOURCE!H927),SOURCE!H927, SUBSTITUTE(SUBSTITUTE(TEXT(SOURCE!H927,"????0"),"  ","")," ",""))   &amp;","&amp; IF(SOURCE!$W$2-3 &gt;= 0, REPT(" ",SOURCE!$W$2-3-5), "")&amp;
      SOURCE!I927&amp;
" | "&amp; IF(SOURCE!$X$2-LEN(SOURCE!I927) &gt;= 0, REPT(" ",SOURCE!$X$2-LEN(SOURCE!I927)), "")&amp;
      SOURCE!J927&amp;      IF(SOURCE!$Y$2-LEN(SOURCE!J927) &gt;= 0, REPT(" ",SOURCE!$Y$2-LEN(SOURCE!J927)), "")&amp;
" | "&amp; IF(SOURCE!$X$2-LEN(SOURCE!I927) &gt;= 0, REPT(" ",SOURCE!$X$2-LEN(SOURCE!I927)), "")&amp;
      SOURCE!K927&amp;      IF(SOURCE!$Y$2-LEN(SOURCE!K927) &gt;= 0, REPT(" ",SOURCE!$Z$2-LEN(SOURCE!K927)), "")&amp;
" | "&amp; SOURCE!L927&amp;      IF(SOURCE!$AB$2-LEN(SOURCE!L927) &gt;= 0, REPT(" ",SOURCE!$AB$2-LEN(SOURCE!L927)), "")&amp;
" | "&amp; SOURCE!M927&amp;      IF(SOURCE!$AC$2-LEN(SOURCE!M927) &gt;= 0, REPT(" ",SOURCE!$AC$2-LEN(SOURCE!M927)), "")&amp;
      "},"&amp;IF(SOURCE!O927&lt;&gt;"",""&amp;SOURCE!O927,"")
 )
)
)</f>
        <v>/*  903 */  { itemToBeCoded,                NOPARAM,                     "",                                            STD_FOR_ALL,                                   (0 &lt;&lt; TAM_MAX_BITS) |     0, CAT_NONE | SLS_UNCHANGED | US_UNCHANGED | EIM_DISABLED | PTP_DISABLED     },</v>
      </c>
    </row>
    <row r="928" spans="1:1">
      <c r="A928" s="133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IF(SOURCE!$R$2-LEN(SOURCE!C928) &gt;= 0, REPT(" ",SOURCE!$R$2-LEN(SOURCE!C928)), "")&amp;
      SOURCE!D928&amp;", "&amp; IF(SOURCE!$S$2-LEN(SOURCE!D928) &gt;= 0, REPT(" ",SOURCE!$S$2-LEN(SOURCE!D928)), "")&amp;
      SOURCE!E928&amp;", "&amp; IF(SOURCE!$T$2-LEN(SOURCE!E928) &gt;=0, REPT(" ",SOURCE!$T$2-LEN(SOURCE!E928)), "")&amp;
      SOURCE!F928&amp;", "&amp; IF(SOURCE!$U$2-LEN(SOURCE!F928) &gt;= 0, REPT(" ",SOURCE!$U$2-LEN(SOURCE!F928)+2), "")&amp;"("&amp;
      SUBSTITUTE(TEXT(SOURCE!G928,"??0"),"  ","")&amp;" &lt;&lt; TAM_MAX_BITS) |"&amp; IF(SOURCE!$V$2-3 &gt;= 0, REPT(" ",MAX(1,SOURCE!$V$2-5+4+1-1-LEN(  IF(ISTEXT(SOURCE!H928),SOURCE!H928,  SUBSTITUTE(SUBSTITUTE(TEXT(SOURCE!H928,"????0"),"  ","")," ",""))   ))), "")&amp;
       IF(ISTEXT(SOURCE!H928),SOURCE!H928, SUBSTITUTE(SUBSTITUTE(TEXT(SOURCE!H928,"????0"),"  ","")," ",""))   &amp;","&amp; IF(SOURCE!$W$2-3 &gt;= 0, REPT(" ",SOURCE!$W$2-3-5), "")&amp;
      SOURCE!I928&amp;
" | "&amp; IF(SOURCE!$X$2-LEN(SOURCE!I928) &gt;= 0, REPT(" ",SOURCE!$X$2-LEN(SOURCE!I928)), "")&amp;
      SOURCE!J928&amp;      IF(SOURCE!$Y$2-LEN(SOURCE!J928) &gt;= 0, REPT(" ",SOURCE!$Y$2-LEN(SOURCE!J928)), "")&amp;
" | "&amp; IF(SOURCE!$X$2-LEN(SOURCE!I928) &gt;= 0, REPT(" ",SOURCE!$X$2-LEN(SOURCE!I928)), "")&amp;
      SOURCE!K928&amp;      IF(SOURCE!$Y$2-LEN(SOURCE!K928) &gt;= 0, REPT(" ",SOURCE!$Z$2-LEN(SOURCE!K928)), "")&amp;
" | "&amp; SOURCE!L928&amp;      IF(SOURCE!$AB$2-LEN(SOURCE!L928) &gt;= 0, REPT(" ",SOURCE!$AB$2-LEN(SOURCE!L928)), "")&amp;
" | "&amp; SOURCE!M928&amp;      IF(SOURCE!$AC$2-LEN(SOURCE!M928) &gt;= 0, REPT(" ",SOURCE!$AC$2-LEN(SOURCE!M928)), "")&amp;
      "},"&amp;IF(SOURCE!O928&lt;&gt;"",""&amp;SOURCE!O928,"")
 )
)
)</f>
        <v>/*  904 */  { itemToBeCoded,                NOPARAM,                     "",                                            STD_COMPLEMENT,                                (0 &lt;&lt; TAM_MAX_BITS) |     0, CAT_NONE | SLS_UNCHANGED | US_UNCHANGED | EIM_DISABLED | PTP_DISABLED     },</v>
      </c>
    </row>
    <row r="929" spans="1:1">
      <c r="A929" s="133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IF(SOURCE!$R$2-LEN(SOURCE!C929) &gt;= 0, REPT(" ",SOURCE!$R$2-LEN(SOURCE!C929)), "")&amp;
      SOURCE!D929&amp;", "&amp; IF(SOURCE!$S$2-LEN(SOURCE!D929) &gt;= 0, REPT(" ",SOURCE!$S$2-LEN(SOURCE!D929)), "")&amp;
      SOURCE!E929&amp;", "&amp; IF(SOURCE!$T$2-LEN(SOURCE!E929) &gt;=0, REPT(" ",SOURCE!$T$2-LEN(SOURCE!E929)), "")&amp;
      SOURCE!F929&amp;", "&amp; IF(SOURCE!$U$2-LEN(SOURCE!F929) &gt;= 0, REPT(" ",SOURCE!$U$2-LEN(SOURCE!F929)+2), "")&amp;"("&amp;
      SUBSTITUTE(TEXT(SOURCE!G929,"??0"),"  ","")&amp;" &lt;&lt; TAM_MAX_BITS) |"&amp; IF(SOURCE!$V$2-3 &gt;= 0, REPT(" ",MAX(1,SOURCE!$V$2-5+4+1-1-LEN(  IF(ISTEXT(SOURCE!H929),SOURCE!H929,  SUBSTITUTE(SUBSTITUTE(TEXT(SOURCE!H929,"????0"),"  ","")," ",""))   ))), "")&amp;
       IF(ISTEXT(SOURCE!H929),SOURCE!H929, SUBSTITUTE(SUBSTITUTE(TEXT(SOURCE!H929,"????0"),"  ","")," ",""))   &amp;","&amp; IF(SOURCE!$W$2-3 &gt;= 0, REPT(" ",SOURCE!$W$2-3-5), "")&amp;
      SOURCE!I929&amp;
" | "&amp; IF(SOURCE!$X$2-LEN(SOURCE!I929) &gt;= 0, REPT(" ",SOURCE!$X$2-LEN(SOURCE!I929)), "")&amp;
      SOURCE!J929&amp;      IF(SOURCE!$Y$2-LEN(SOURCE!J929) &gt;= 0, REPT(" ",SOURCE!$Y$2-LEN(SOURCE!J929)), "")&amp;
" | "&amp; IF(SOURCE!$X$2-LEN(SOURCE!I929) &gt;= 0, REPT(" ",SOURCE!$X$2-LEN(SOURCE!I929)), "")&amp;
      SOURCE!K929&amp;      IF(SOURCE!$Y$2-LEN(SOURCE!K929) &gt;= 0, REPT(" ",SOURCE!$Z$2-LEN(SOURCE!K929)), "")&amp;
" | "&amp; SOURCE!L929&amp;      IF(SOURCE!$AB$2-LEN(SOURCE!L929) &gt;= 0, REPT(" ",SOURCE!$AB$2-LEN(SOURCE!L929)), "")&amp;
" | "&amp; SOURCE!M929&amp;      IF(SOURCE!$AC$2-LEN(SOURCE!M929) &gt;= 0, REPT(" ",SOURCE!$AC$2-LEN(SOURCE!M929)), "")&amp;
      "},"&amp;IF(SOURCE!O929&lt;&gt;"",""&amp;SOURCE!O929,"")
 )
)
)</f>
        <v>/*  905 */  { itemToBeCoded,                NOPARAM,                     "",                                            STD_PARTIAL_DIFF,                              (0 &lt;&lt; TAM_MAX_BITS) |     0, CAT_NONE | SLS_UNCHANGED | US_UNCHANGED | EIM_DISABLED | PTP_DISABLED     },</v>
      </c>
    </row>
    <row r="930" spans="1:1">
      <c r="A930" s="133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IF(SOURCE!$R$2-LEN(SOURCE!C930) &gt;= 0, REPT(" ",SOURCE!$R$2-LEN(SOURCE!C930)), "")&amp;
      SOURCE!D930&amp;", "&amp; IF(SOURCE!$S$2-LEN(SOURCE!D930) &gt;= 0, REPT(" ",SOURCE!$S$2-LEN(SOURCE!D930)), "")&amp;
      SOURCE!E930&amp;", "&amp; IF(SOURCE!$T$2-LEN(SOURCE!E930) &gt;=0, REPT(" ",SOURCE!$T$2-LEN(SOURCE!E930)), "")&amp;
      SOURCE!F930&amp;", "&amp; IF(SOURCE!$U$2-LEN(SOURCE!F930) &gt;= 0, REPT(" ",SOURCE!$U$2-LEN(SOURCE!F930)+2), "")&amp;"("&amp;
      SUBSTITUTE(TEXT(SOURCE!G930,"??0"),"  ","")&amp;" &lt;&lt; TAM_MAX_BITS) |"&amp; IF(SOURCE!$V$2-3 &gt;= 0, REPT(" ",MAX(1,SOURCE!$V$2-5+4+1-1-LEN(  IF(ISTEXT(SOURCE!H930),SOURCE!H930,  SUBSTITUTE(SUBSTITUTE(TEXT(SOURCE!H930,"????0"),"  ","")," ",""))   ))), "")&amp;
       IF(ISTEXT(SOURCE!H930),SOURCE!H930, SUBSTITUTE(SUBSTITUTE(TEXT(SOURCE!H930,"????0"),"  ","")," ",""))   &amp;","&amp; IF(SOURCE!$W$2-3 &gt;= 0, REPT(" ",SOURCE!$W$2-3-5), "")&amp;
      SOURCE!I930&amp;
" | "&amp; IF(SOURCE!$X$2-LEN(SOURCE!I930) &gt;= 0, REPT(" ",SOURCE!$X$2-LEN(SOURCE!I930)), "")&amp;
      SOURCE!J930&amp;      IF(SOURCE!$Y$2-LEN(SOURCE!J930) &gt;= 0, REPT(" ",SOURCE!$Y$2-LEN(SOURCE!J930)), "")&amp;
" | "&amp; IF(SOURCE!$X$2-LEN(SOURCE!I930) &gt;= 0, REPT(" ",SOURCE!$X$2-LEN(SOURCE!I930)), "")&amp;
      SOURCE!K930&amp;      IF(SOURCE!$Y$2-LEN(SOURCE!K930) &gt;= 0, REPT(" ",SOURCE!$Z$2-LEN(SOURCE!K930)), "")&amp;
" | "&amp; SOURCE!L930&amp;      IF(SOURCE!$AB$2-LEN(SOURCE!L930) &gt;= 0, REPT(" ",SOURCE!$AB$2-LEN(SOURCE!L930)), "")&amp;
" | "&amp; SOURCE!M930&amp;      IF(SOURCE!$AC$2-LEN(SOURCE!M930) &gt;= 0, REPT(" ",SOURCE!$AC$2-LEN(SOURCE!M930)), "")&amp;
      "},"&amp;IF(SOURCE!O930&lt;&gt;"",""&amp;SOURCE!O930,"")
 )
)
)</f>
        <v>/*  906 */  { itemToBeCoded,                NOPARAM,                     "",                                            STD_THERE_EXISTS,                              (0 &lt;&lt; TAM_MAX_BITS) |     0, CAT_NONE | SLS_UNCHANGED | US_UNCHANGED | EIM_DISABLED | PTP_DISABLED     },</v>
      </c>
    </row>
    <row r="931" spans="1:1">
      <c r="A931" s="133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IF(SOURCE!$R$2-LEN(SOURCE!C931) &gt;= 0, REPT(" ",SOURCE!$R$2-LEN(SOURCE!C931)), "")&amp;
      SOURCE!D931&amp;", "&amp; IF(SOURCE!$S$2-LEN(SOURCE!D931) &gt;= 0, REPT(" ",SOURCE!$S$2-LEN(SOURCE!D931)), "")&amp;
      SOURCE!E931&amp;", "&amp; IF(SOURCE!$T$2-LEN(SOURCE!E931) &gt;=0, REPT(" ",SOURCE!$T$2-LEN(SOURCE!E931)), "")&amp;
      SOURCE!F931&amp;", "&amp; IF(SOURCE!$U$2-LEN(SOURCE!F931) &gt;= 0, REPT(" ",SOURCE!$U$2-LEN(SOURCE!F931)+2), "")&amp;"("&amp;
      SUBSTITUTE(TEXT(SOURCE!G931,"??0"),"  ","")&amp;" &lt;&lt; TAM_MAX_BITS) |"&amp; IF(SOURCE!$V$2-3 &gt;= 0, REPT(" ",MAX(1,SOURCE!$V$2-5+4+1-1-LEN(  IF(ISTEXT(SOURCE!H931),SOURCE!H931,  SUBSTITUTE(SUBSTITUTE(TEXT(SOURCE!H931,"????0"),"  ","")," ",""))   ))), "")&amp;
       IF(ISTEXT(SOURCE!H931),SOURCE!H931, SUBSTITUTE(SUBSTITUTE(TEXT(SOURCE!H931,"????0"),"  ","")," ",""))   &amp;","&amp; IF(SOURCE!$W$2-3 &gt;= 0, REPT(" ",SOURCE!$W$2-3-5), "")&amp;
      SOURCE!I931&amp;
" | "&amp; IF(SOURCE!$X$2-LEN(SOURCE!I931) &gt;= 0, REPT(" ",SOURCE!$X$2-LEN(SOURCE!I931)), "")&amp;
      SOURCE!J931&amp;      IF(SOURCE!$Y$2-LEN(SOURCE!J931) &gt;= 0, REPT(" ",SOURCE!$Y$2-LEN(SOURCE!J931)), "")&amp;
" | "&amp; IF(SOURCE!$X$2-LEN(SOURCE!I931) &gt;= 0, REPT(" ",SOURCE!$X$2-LEN(SOURCE!I931)), "")&amp;
      SOURCE!K931&amp;      IF(SOURCE!$Y$2-LEN(SOURCE!K931) &gt;= 0, REPT(" ",SOURCE!$Z$2-LEN(SOURCE!K931)), "")&amp;
" | "&amp; SOURCE!L931&amp;      IF(SOURCE!$AB$2-LEN(SOURCE!L931) &gt;= 0, REPT(" ",SOURCE!$AB$2-LEN(SOURCE!L931)), "")&amp;
" | "&amp; SOURCE!M931&amp;      IF(SOURCE!$AC$2-LEN(SOURCE!M931) &gt;= 0, REPT(" ",SOURCE!$AC$2-LEN(SOURCE!M931)), "")&amp;
      "},"&amp;IF(SOURCE!O931&lt;&gt;"",""&amp;SOURCE!O931,"")
 )
)
)</f>
        <v>/*  907 */  { itemToBeCoded,                NOPARAM,                     "",                                            STD_THERE_DOES_NOT_EXIST,                      (0 &lt;&lt; TAM_MAX_BITS) |     0, CAT_NONE | SLS_UNCHANGED | US_UNCHANGED | EIM_DISABLED | PTP_DISABLED     },</v>
      </c>
    </row>
    <row r="932" spans="1:1">
      <c r="A932" s="133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IF(SOURCE!$R$2-LEN(SOURCE!C932) &gt;= 0, REPT(" ",SOURCE!$R$2-LEN(SOURCE!C932)), "")&amp;
      SOURCE!D932&amp;", "&amp; IF(SOURCE!$S$2-LEN(SOURCE!D932) &gt;= 0, REPT(" ",SOURCE!$S$2-LEN(SOURCE!D932)), "")&amp;
      SOURCE!E932&amp;", "&amp; IF(SOURCE!$T$2-LEN(SOURCE!E932) &gt;=0, REPT(" ",SOURCE!$T$2-LEN(SOURCE!E932)), "")&amp;
      SOURCE!F932&amp;", "&amp; IF(SOURCE!$U$2-LEN(SOURCE!F932) &gt;= 0, REPT(" ",SOURCE!$U$2-LEN(SOURCE!F932)+2), "")&amp;"("&amp;
      SUBSTITUTE(TEXT(SOURCE!G932,"??0"),"  ","")&amp;" &lt;&lt; TAM_MAX_BITS) |"&amp; IF(SOURCE!$V$2-3 &gt;= 0, REPT(" ",MAX(1,SOURCE!$V$2-5+4+1-1-LEN(  IF(ISTEXT(SOURCE!H932),SOURCE!H932,  SUBSTITUTE(SUBSTITUTE(TEXT(SOURCE!H932,"????0"),"  ","")," ",""))   ))), "")&amp;
       IF(ISTEXT(SOURCE!H932),SOURCE!H932, SUBSTITUTE(SUBSTITUTE(TEXT(SOURCE!H932,"????0"),"  ","")," ",""))   &amp;","&amp; IF(SOURCE!$W$2-3 &gt;= 0, REPT(" ",SOURCE!$W$2-3-5), "")&amp;
      SOURCE!I932&amp;
" | "&amp; IF(SOURCE!$X$2-LEN(SOURCE!I932) &gt;= 0, REPT(" ",SOURCE!$X$2-LEN(SOURCE!I932)), "")&amp;
      SOURCE!J932&amp;      IF(SOURCE!$Y$2-LEN(SOURCE!J932) &gt;= 0, REPT(" ",SOURCE!$Y$2-LEN(SOURCE!J932)), "")&amp;
" | "&amp; IF(SOURCE!$X$2-LEN(SOURCE!I932) &gt;= 0, REPT(" ",SOURCE!$X$2-LEN(SOURCE!I932)), "")&amp;
      SOURCE!K932&amp;      IF(SOURCE!$Y$2-LEN(SOURCE!K932) &gt;= 0, REPT(" ",SOURCE!$Z$2-LEN(SOURCE!K932)), "")&amp;
" | "&amp; SOURCE!L932&amp;      IF(SOURCE!$AB$2-LEN(SOURCE!L932) &gt;= 0, REPT(" ",SOURCE!$AB$2-LEN(SOURCE!L932)), "")&amp;
" | "&amp; SOURCE!M932&amp;      IF(SOURCE!$AC$2-LEN(SOURCE!M932) &gt;= 0, REPT(" ",SOURCE!$AC$2-LEN(SOURCE!M932)), "")&amp;
      "},"&amp;IF(SOURCE!O932&lt;&gt;"",""&amp;SOURCE!O932,"")
 )
)
)</f>
        <v>/*  908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933" spans="1:1">
      <c r="A933" s="133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IF(SOURCE!$R$2-LEN(SOURCE!C933) &gt;= 0, REPT(" ",SOURCE!$R$2-LEN(SOURCE!C933)), "")&amp;
      SOURCE!D933&amp;", "&amp; IF(SOURCE!$S$2-LEN(SOURCE!D933) &gt;= 0, REPT(" ",SOURCE!$S$2-LEN(SOURCE!D933)), "")&amp;
      SOURCE!E933&amp;", "&amp; IF(SOURCE!$T$2-LEN(SOURCE!E933) &gt;=0, REPT(" ",SOURCE!$T$2-LEN(SOURCE!E933)), "")&amp;
      SOURCE!F933&amp;", "&amp; IF(SOURCE!$U$2-LEN(SOURCE!F933) &gt;= 0, REPT(" ",SOURCE!$U$2-LEN(SOURCE!F933)+2), "")&amp;"("&amp;
      SUBSTITUTE(TEXT(SOURCE!G933,"??0"),"  ","")&amp;" &lt;&lt; TAM_MAX_BITS) |"&amp; IF(SOURCE!$V$2-3 &gt;= 0, REPT(" ",MAX(1,SOURCE!$V$2-5+4+1-1-LEN(  IF(ISTEXT(SOURCE!H933),SOURCE!H933,  SUBSTITUTE(SUBSTITUTE(TEXT(SOURCE!H933,"????0"),"  ","")," ",""))   ))), "")&amp;
       IF(ISTEXT(SOURCE!H933),SOURCE!H933, SUBSTITUTE(SUBSTITUTE(TEXT(SOURCE!H933,"????0"),"  ","")," ",""))   &amp;","&amp; IF(SOURCE!$W$2-3 &gt;= 0, REPT(" ",SOURCE!$W$2-3-5), "")&amp;
      SOURCE!I933&amp;
" | "&amp; IF(SOURCE!$X$2-LEN(SOURCE!I933) &gt;= 0, REPT(" ",SOURCE!$X$2-LEN(SOURCE!I933)), "")&amp;
      SOURCE!J933&amp;      IF(SOURCE!$Y$2-LEN(SOURCE!J933) &gt;= 0, REPT(" ",SOURCE!$Y$2-LEN(SOURCE!J933)), "")&amp;
" | "&amp; IF(SOURCE!$X$2-LEN(SOURCE!I933) &gt;= 0, REPT(" ",SOURCE!$X$2-LEN(SOURCE!I933)), "")&amp;
      SOURCE!K933&amp;      IF(SOURCE!$Y$2-LEN(SOURCE!K933) &gt;= 0, REPT(" ",SOURCE!$Z$2-LEN(SOURCE!K933)), "")&amp;
" | "&amp; SOURCE!L933&amp;      IF(SOURCE!$AB$2-LEN(SOURCE!L933) &gt;= 0, REPT(" ",SOURCE!$AB$2-LEN(SOURCE!L933)), "")&amp;
" | "&amp; SOURCE!M933&amp;      IF(SOURCE!$AC$2-LEN(SOURCE!M933) &gt;= 0, REPT(" ",SOURCE!$AC$2-LEN(SOURCE!M933)), "")&amp;
      "},"&amp;IF(SOURCE!O933&lt;&gt;"",""&amp;SOURCE!O933,"")
 )
)
)</f>
        <v>/*  909 */  { itemToBeCoded,                NOPARAM,                     "",                                            STD_INCREMENT,                                 (0 &lt;&lt; TAM_MAX_BITS) |     0, CAT_NONE | SLS_UNCHANGED | US_UNCHANGED | EIM_DISABLED | PTP_DISABLED     },</v>
      </c>
    </row>
    <row r="934" spans="1:1">
      <c r="A934" s="133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IF(SOURCE!$R$2-LEN(SOURCE!C934) &gt;= 0, REPT(" ",SOURCE!$R$2-LEN(SOURCE!C934)), "")&amp;
      SOURCE!D934&amp;", "&amp; IF(SOURCE!$S$2-LEN(SOURCE!D934) &gt;= 0, REPT(" ",SOURCE!$S$2-LEN(SOURCE!D934)), "")&amp;
      SOURCE!E934&amp;", "&amp; IF(SOURCE!$T$2-LEN(SOURCE!E934) &gt;=0, REPT(" ",SOURCE!$T$2-LEN(SOURCE!E934)), "")&amp;
      SOURCE!F934&amp;", "&amp; IF(SOURCE!$U$2-LEN(SOURCE!F934) &gt;= 0, REPT(" ",SOURCE!$U$2-LEN(SOURCE!F934)+2), "")&amp;"("&amp;
      SUBSTITUTE(TEXT(SOURCE!G934,"??0"),"  ","")&amp;" &lt;&lt; TAM_MAX_BITS) |"&amp; IF(SOURCE!$V$2-3 &gt;= 0, REPT(" ",MAX(1,SOURCE!$V$2-5+4+1-1-LEN(  IF(ISTEXT(SOURCE!H934),SOURCE!H934,  SUBSTITUTE(SUBSTITUTE(TEXT(SOURCE!H934,"????0"),"  ","")," ",""))   ))), "")&amp;
       IF(ISTEXT(SOURCE!H934),SOURCE!H934, SUBSTITUTE(SUBSTITUTE(TEXT(SOURCE!H934,"????0"),"  ","")," ",""))   &amp;","&amp; IF(SOURCE!$W$2-3 &gt;= 0, REPT(" ",SOURCE!$W$2-3-5), "")&amp;
      SOURCE!I934&amp;
" | "&amp; IF(SOURCE!$X$2-LEN(SOURCE!I934) &gt;= 0, REPT(" ",SOURCE!$X$2-LEN(SOURCE!I934)), "")&amp;
      SOURCE!J934&amp;      IF(SOURCE!$Y$2-LEN(SOURCE!J934) &gt;= 0, REPT(" ",SOURCE!$Y$2-LEN(SOURCE!J934)), "")&amp;
" | "&amp; IF(SOURCE!$X$2-LEN(SOURCE!I934) &gt;= 0, REPT(" ",SOURCE!$X$2-LEN(SOURCE!I934)), "")&amp;
      SOURCE!K934&amp;      IF(SOURCE!$Y$2-LEN(SOURCE!K934) &gt;= 0, REPT(" ",SOURCE!$Z$2-LEN(SOURCE!K934)), "")&amp;
" | "&amp; SOURCE!L934&amp;      IF(SOURCE!$AB$2-LEN(SOURCE!L934) &gt;= 0, REPT(" ",SOURCE!$AB$2-LEN(SOURCE!L934)), "")&amp;
" | "&amp; SOURCE!M934&amp;      IF(SOURCE!$AC$2-LEN(SOURCE!M934) &gt;= 0, REPT(" ",SOURCE!$AC$2-LEN(SOURCE!M934)), "")&amp;
      "},"&amp;IF(SOURCE!O934&lt;&gt;"",""&amp;SOURCE!O934,"")
 )
)
)</f>
        <v>/*  910 */  { itemToBeCoded,                NOPARAM,                     "",                                            STD_NABLA,                                     (0 &lt;&lt; TAM_MAX_BITS) |     0, CAT_NONE | SLS_UNCHANGED | US_UNCHANGED | EIM_DISABLED | PTP_DISABLED     },</v>
      </c>
    </row>
    <row r="935" spans="1:1">
      <c r="A935" s="133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IF(SOURCE!$R$2-LEN(SOURCE!C935) &gt;= 0, REPT(" ",SOURCE!$R$2-LEN(SOURCE!C935)), "")&amp;
      SOURCE!D935&amp;", "&amp; IF(SOURCE!$S$2-LEN(SOURCE!D935) &gt;= 0, REPT(" ",SOURCE!$S$2-LEN(SOURCE!D935)), "")&amp;
      SOURCE!E935&amp;", "&amp; IF(SOURCE!$T$2-LEN(SOURCE!E935) &gt;=0, REPT(" ",SOURCE!$T$2-LEN(SOURCE!E935)), "")&amp;
      SOURCE!F935&amp;", "&amp; IF(SOURCE!$U$2-LEN(SOURCE!F935) &gt;= 0, REPT(" ",SOURCE!$U$2-LEN(SOURCE!F935)+2), "")&amp;"("&amp;
      SUBSTITUTE(TEXT(SOURCE!G935,"??0"),"  ","")&amp;" &lt;&lt; TAM_MAX_BITS) |"&amp; IF(SOURCE!$V$2-3 &gt;= 0, REPT(" ",MAX(1,SOURCE!$V$2-5+4+1-1-LEN(  IF(ISTEXT(SOURCE!H935),SOURCE!H935,  SUBSTITUTE(SUBSTITUTE(TEXT(SOURCE!H935,"????0"),"  ","")," ",""))   ))), "")&amp;
       IF(ISTEXT(SOURCE!H935),SOURCE!H935, SUBSTITUTE(SUBSTITUTE(TEXT(SOURCE!H935,"????0"),"  ","")," ",""))   &amp;","&amp; IF(SOURCE!$W$2-3 &gt;= 0, REPT(" ",SOURCE!$W$2-3-5), "")&amp;
      SOURCE!I935&amp;
" | "&amp; IF(SOURCE!$X$2-LEN(SOURCE!I935) &gt;= 0, REPT(" ",SOURCE!$X$2-LEN(SOURCE!I935)), "")&amp;
      SOURCE!J935&amp;      IF(SOURCE!$Y$2-LEN(SOURCE!J935) &gt;= 0, REPT(" ",SOURCE!$Y$2-LEN(SOURCE!J935)), "")&amp;
" | "&amp; IF(SOURCE!$X$2-LEN(SOURCE!I935) &gt;= 0, REPT(" ",SOURCE!$X$2-LEN(SOURCE!I935)), "")&amp;
      SOURCE!K935&amp;      IF(SOURCE!$Y$2-LEN(SOURCE!K935) &gt;= 0, REPT(" ",SOURCE!$Z$2-LEN(SOURCE!K935)), "")&amp;
" | "&amp; SOURCE!L935&amp;      IF(SOURCE!$AB$2-LEN(SOURCE!L935) &gt;= 0, REPT(" ",SOURCE!$AB$2-LEN(SOURCE!L935)), "")&amp;
" | "&amp; SOURCE!M935&amp;      IF(SOURCE!$AC$2-LEN(SOURCE!M935) &gt;= 0, REPT(" ",SOURCE!$AC$2-LEN(SOURCE!M935)), "")&amp;
      "},"&amp;IF(SOURCE!O935&lt;&gt;"",""&amp;SOURCE!O935,"")
 )
)
)</f>
        <v>/*  911 */  { itemToBeCoded,                NOPARAM,                     "",                                            STD_ELEMENT_OF,                                (0 &lt;&lt; TAM_MAX_BITS) |     0, CAT_NONE | SLS_UNCHANGED | US_UNCHANGED | EIM_DISABLED | PTP_DISABLED     },</v>
      </c>
    </row>
    <row r="936" spans="1:1">
      <c r="A936" s="133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IF(SOURCE!$R$2-LEN(SOURCE!C936) &gt;= 0, REPT(" ",SOURCE!$R$2-LEN(SOURCE!C936)), "")&amp;
      SOURCE!D936&amp;", "&amp; IF(SOURCE!$S$2-LEN(SOURCE!D936) &gt;= 0, REPT(" ",SOURCE!$S$2-LEN(SOURCE!D936)), "")&amp;
      SOURCE!E936&amp;", "&amp; IF(SOURCE!$T$2-LEN(SOURCE!E936) &gt;=0, REPT(" ",SOURCE!$T$2-LEN(SOURCE!E936)), "")&amp;
      SOURCE!F936&amp;", "&amp; IF(SOURCE!$U$2-LEN(SOURCE!F936) &gt;= 0, REPT(" ",SOURCE!$U$2-LEN(SOURCE!F936)+2), "")&amp;"("&amp;
      SUBSTITUTE(TEXT(SOURCE!G936,"??0"),"  ","")&amp;" &lt;&lt; TAM_MAX_BITS) |"&amp; IF(SOURCE!$V$2-3 &gt;= 0, REPT(" ",MAX(1,SOURCE!$V$2-5+4+1-1-LEN(  IF(ISTEXT(SOURCE!H936),SOURCE!H936,  SUBSTITUTE(SUBSTITUTE(TEXT(SOURCE!H936,"????0"),"  ","")," ",""))   ))), "")&amp;
       IF(ISTEXT(SOURCE!H936),SOURCE!H936, SUBSTITUTE(SUBSTITUTE(TEXT(SOURCE!H936,"????0"),"  ","")," ",""))   &amp;","&amp; IF(SOURCE!$W$2-3 &gt;= 0, REPT(" ",SOURCE!$W$2-3-5), "")&amp;
      SOURCE!I936&amp;
" | "&amp; IF(SOURCE!$X$2-LEN(SOURCE!I936) &gt;= 0, REPT(" ",SOURCE!$X$2-LEN(SOURCE!I936)), "")&amp;
      SOURCE!J936&amp;      IF(SOURCE!$Y$2-LEN(SOURCE!J936) &gt;= 0, REPT(" ",SOURCE!$Y$2-LEN(SOURCE!J936)), "")&amp;
" | "&amp; IF(SOURCE!$X$2-LEN(SOURCE!I936) &gt;= 0, REPT(" ",SOURCE!$X$2-LEN(SOURCE!I936)), "")&amp;
      SOURCE!K936&amp;      IF(SOURCE!$Y$2-LEN(SOURCE!K936) &gt;= 0, REPT(" ",SOURCE!$Z$2-LEN(SOURCE!K936)), "")&amp;
" | "&amp; SOURCE!L936&amp;      IF(SOURCE!$AB$2-LEN(SOURCE!L936) &gt;= 0, REPT(" ",SOURCE!$AB$2-LEN(SOURCE!L936)), "")&amp;
" | "&amp; SOURCE!M936&amp;      IF(SOURCE!$AC$2-LEN(SOURCE!M936) &gt;= 0, REPT(" ",SOURCE!$AC$2-LEN(SOURCE!M936)), "")&amp;
      "},"&amp;IF(SOURCE!O936&lt;&gt;"",""&amp;SOURCE!O936,"")
 )
)
)</f>
        <v>/*  912 */  { itemToBeCoded,                NOPARAM,                     "",                                            STD_NOT_ELEMENT_OF,                            (0 &lt;&lt; TAM_MAX_BITS) |     0, CAT_NONE | SLS_UNCHANGED | US_UNCHANGED | EIM_DISABLED | PTP_DISABLED     },</v>
      </c>
    </row>
    <row r="937" spans="1:1">
      <c r="A937" s="133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IF(SOURCE!$R$2-LEN(SOURCE!C937) &gt;= 0, REPT(" ",SOURCE!$R$2-LEN(SOURCE!C937)), "")&amp;
      SOURCE!D937&amp;", "&amp; IF(SOURCE!$S$2-LEN(SOURCE!D937) &gt;= 0, REPT(" ",SOURCE!$S$2-LEN(SOURCE!D937)), "")&amp;
      SOURCE!E937&amp;", "&amp; IF(SOURCE!$T$2-LEN(SOURCE!E937) &gt;=0, REPT(" ",SOURCE!$T$2-LEN(SOURCE!E937)), "")&amp;
      SOURCE!F937&amp;", "&amp; IF(SOURCE!$U$2-LEN(SOURCE!F937) &gt;= 0, REPT(" ",SOURCE!$U$2-LEN(SOURCE!F937)+2), "")&amp;"("&amp;
      SUBSTITUTE(TEXT(SOURCE!G937,"??0"),"  ","")&amp;" &lt;&lt; TAM_MAX_BITS) |"&amp; IF(SOURCE!$V$2-3 &gt;= 0, REPT(" ",MAX(1,SOURCE!$V$2-5+4+1-1-LEN(  IF(ISTEXT(SOURCE!H937),SOURCE!H937,  SUBSTITUTE(SUBSTITUTE(TEXT(SOURCE!H937,"????0"),"  ","")," ",""))   ))), "")&amp;
       IF(ISTEXT(SOURCE!H937),SOURCE!H937, SUBSTITUTE(SUBSTITUTE(TEXT(SOURCE!H937,"????0"),"  ","")," ",""))   &amp;","&amp; IF(SOURCE!$W$2-3 &gt;= 0, REPT(" ",SOURCE!$W$2-3-5), "")&amp;
      SOURCE!I937&amp;
" | "&amp; IF(SOURCE!$X$2-LEN(SOURCE!I937) &gt;= 0, REPT(" ",SOURCE!$X$2-LEN(SOURCE!I937)), "")&amp;
      SOURCE!J937&amp;      IF(SOURCE!$Y$2-LEN(SOURCE!J937) &gt;= 0, REPT(" ",SOURCE!$Y$2-LEN(SOURCE!J937)), "")&amp;
" | "&amp; IF(SOURCE!$X$2-LEN(SOURCE!I937) &gt;= 0, REPT(" ",SOURCE!$X$2-LEN(SOURCE!I937)), "")&amp;
      SOURCE!K937&amp;      IF(SOURCE!$Y$2-LEN(SOURCE!K937) &gt;= 0, REPT(" ",SOURCE!$Z$2-LEN(SOURCE!K937)), "")&amp;
" | "&amp; SOURCE!L937&amp;      IF(SOURCE!$AB$2-LEN(SOURCE!L937) &gt;= 0, REPT(" ",SOURCE!$AB$2-LEN(SOURCE!L937)), "")&amp;
" | "&amp; SOURCE!M937&amp;      IF(SOURCE!$AC$2-LEN(SOURCE!M937) &gt;= 0, REPT(" ",SOURCE!$AC$2-LEN(SOURCE!M937)), "")&amp;
      "},"&amp;IF(SOURCE!O937&lt;&gt;"",""&amp;SOURCE!O937,"")
 )
)
)</f>
        <v>/*  913 */  { itemToBeCoded,                NOPARAM,                     "",                                            STD_CONTAINS,                                  (0 &lt;&lt; TAM_MAX_BITS) |     0, CAT_NONE | SLS_UNCHANGED | US_UNCHANGED | EIM_DISABLED | PTP_DISABLED     },</v>
      </c>
    </row>
    <row r="938" spans="1:1">
      <c r="A938" s="133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IF(SOURCE!$R$2-LEN(SOURCE!C938) &gt;= 0, REPT(" ",SOURCE!$R$2-LEN(SOURCE!C938)), "")&amp;
      SOURCE!D938&amp;", "&amp; IF(SOURCE!$S$2-LEN(SOURCE!D938) &gt;= 0, REPT(" ",SOURCE!$S$2-LEN(SOURCE!D938)), "")&amp;
      SOURCE!E938&amp;", "&amp; IF(SOURCE!$T$2-LEN(SOURCE!E938) &gt;=0, REPT(" ",SOURCE!$T$2-LEN(SOURCE!E938)), "")&amp;
      SOURCE!F938&amp;", "&amp; IF(SOURCE!$U$2-LEN(SOURCE!F938) &gt;= 0, REPT(" ",SOURCE!$U$2-LEN(SOURCE!F938)+2), "")&amp;"("&amp;
      SUBSTITUTE(TEXT(SOURCE!G938,"??0"),"  ","")&amp;" &lt;&lt; TAM_MAX_BITS) |"&amp; IF(SOURCE!$V$2-3 &gt;= 0, REPT(" ",MAX(1,SOURCE!$V$2-5+4+1-1-LEN(  IF(ISTEXT(SOURCE!H938),SOURCE!H938,  SUBSTITUTE(SUBSTITUTE(TEXT(SOURCE!H938,"????0"),"  ","")," ",""))   ))), "")&amp;
       IF(ISTEXT(SOURCE!H938),SOURCE!H938, SUBSTITUTE(SUBSTITUTE(TEXT(SOURCE!H938,"????0"),"  ","")," ",""))   &amp;","&amp; IF(SOURCE!$W$2-3 &gt;= 0, REPT(" ",SOURCE!$W$2-3-5), "")&amp;
      SOURCE!I938&amp;
" | "&amp; IF(SOURCE!$X$2-LEN(SOURCE!I938) &gt;= 0, REPT(" ",SOURCE!$X$2-LEN(SOURCE!I938)), "")&amp;
      SOURCE!J938&amp;      IF(SOURCE!$Y$2-LEN(SOURCE!J938) &gt;= 0, REPT(" ",SOURCE!$Y$2-LEN(SOURCE!J938)), "")&amp;
" | "&amp; IF(SOURCE!$X$2-LEN(SOURCE!I938) &gt;= 0, REPT(" ",SOURCE!$X$2-LEN(SOURCE!I938)), "")&amp;
      SOURCE!K938&amp;      IF(SOURCE!$Y$2-LEN(SOURCE!K938) &gt;= 0, REPT(" ",SOURCE!$Z$2-LEN(SOURCE!K938)), "")&amp;
" | "&amp; SOURCE!L938&amp;      IF(SOURCE!$AB$2-LEN(SOURCE!L938) &gt;= 0, REPT(" ",SOURCE!$AB$2-LEN(SOURCE!L938)), "")&amp;
" | "&amp; SOURCE!M938&amp;      IF(SOURCE!$AC$2-LEN(SOURCE!M938) &gt;= 0, REPT(" ",SOURCE!$AC$2-LEN(SOURCE!M938)), "")&amp;
      "},"&amp;IF(SOURCE!O938&lt;&gt;"",""&amp;SOURCE!O938,"")
 )
)
)</f>
        <v>/*  914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939" spans="1:1">
      <c r="A939" s="133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IF(SOURCE!$R$2-LEN(SOURCE!C939) &gt;= 0, REPT(" ",SOURCE!$R$2-LEN(SOURCE!C939)), "")&amp;
      SOURCE!D939&amp;", "&amp; IF(SOURCE!$S$2-LEN(SOURCE!D939) &gt;= 0, REPT(" ",SOURCE!$S$2-LEN(SOURCE!D939)), "")&amp;
      SOURCE!E939&amp;", "&amp; IF(SOURCE!$T$2-LEN(SOURCE!E939) &gt;=0, REPT(" ",SOURCE!$T$2-LEN(SOURCE!E939)), "")&amp;
      SOURCE!F939&amp;", "&amp; IF(SOURCE!$U$2-LEN(SOURCE!F939) &gt;= 0, REPT(" ",SOURCE!$U$2-LEN(SOURCE!F939)+2), "")&amp;"("&amp;
      SUBSTITUTE(TEXT(SOURCE!G939,"??0"),"  ","")&amp;" &lt;&lt; TAM_MAX_BITS) |"&amp; IF(SOURCE!$V$2-3 &gt;= 0, REPT(" ",MAX(1,SOURCE!$V$2-5+4+1-1-LEN(  IF(ISTEXT(SOURCE!H939),SOURCE!H939,  SUBSTITUTE(SUBSTITUTE(TEXT(SOURCE!H939,"????0"),"  ","")," ",""))   ))), "")&amp;
       IF(ISTEXT(SOURCE!H939),SOURCE!H939, SUBSTITUTE(SUBSTITUTE(TEXT(SOURCE!H939,"????0"),"  ","")," ",""))   &amp;","&amp; IF(SOURCE!$W$2-3 &gt;= 0, REPT(" ",SOURCE!$W$2-3-5), "")&amp;
      SOURCE!I939&amp;
" | "&amp; IF(SOURCE!$X$2-LEN(SOURCE!I939) &gt;= 0, REPT(" ",SOURCE!$X$2-LEN(SOURCE!I939)), "")&amp;
      SOURCE!J939&amp;      IF(SOURCE!$Y$2-LEN(SOURCE!J939) &gt;= 0, REPT(" ",SOURCE!$Y$2-LEN(SOURCE!J939)), "")&amp;
" | "&amp; IF(SOURCE!$X$2-LEN(SOURCE!I939) &gt;= 0, REPT(" ",SOURCE!$X$2-LEN(SOURCE!I939)), "")&amp;
      SOURCE!K939&amp;      IF(SOURCE!$Y$2-LEN(SOURCE!K939) &gt;= 0, REPT(" ",SOURCE!$Z$2-LEN(SOURCE!K939)), "")&amp;
" | "&amp; SOURCE!L939&amp;      IF(SOURCE!$AB$2-LEN(SOURCE!L939) &gt;= 0, REPT(" ",SOURCE!$AB$2-LEN(SOURCE!L939)), "")&amp;
" | "&amp; SOURCE!M939&amp;      IF(SOURCE!$AC$2-LEN(SOURCE!M939) &gt;= 0, REPT(" ",SOURCE!$AC$2-LEN(SOURCE!M939)), "")&amp;
      "},"&amp;IF(SOURCE!O939&lt;&gt;"",""&amp;SOURCE!O939,"")
 )
)
)</f>
        <v>/*  915 */  { itemToBeCoded,                NOPARAM,                     "",                                            STD_BINARY_ZERO,                               (0 &lt;&lt; TAM_MAX_BITS) |     0, CAT_NONE | SLS_UNCHANGED | US_UNCHANGED | EIM_DISABLED | PTP_DISABLED     },</v>
      </c>
    </row>
    <row r="940" spans="1:1">
      <c r="A940" s="133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IF(SOURCE!$R$2-LEN(SOURCE!C940) &gt;= 0, REPT(" ",SOURCE!$R$2-LEN(SOURCE!C940)), "")&amp;
      SOURCE!D940&amp;", "&amp; IF(SOURCE!$S$2-LEN(SOURCE!D940) &gt;= 0, REPT(" ",SOURCE!$S$2-LEN(SOURCE!D940)), "")&amp;
      SOURCE!E940&amp;", "&amp; IF(SOURCE!$T$2-LEN(SOURCE!E940) &gt;=0, REPT(" ",SOURCE!$T$2-LEN(SOURCE!E940)), "")&amp;
      SOURCE!F940&amp;", "&amp; IF(SOURCE!$U$2-LEN(SOURCE!F940) &gt;= 0, REPT(" ",SOURCE!$U$2-LEN(SOURCE!F940)+2), "")&amp;"("&amp;
      SUBSTITUTE(TEXT(SOURCE!G940,"??0"),"  ","")&amp;" &lt;&lt; TAM_MAX_BITS) |"&amp; IF(SOURCE!$V$2-3 &gt;= 0, REPT(" ",MAX(1,SOURCE!$V$2-5+4+1-1-LEN(  IF(ISTEXT(SOURCE!H940),SOURCE!H940,  SUBSTITUTE(SUBSTITUTE(TEXT(SOURCE!H940,"????0"),"  ","")," ",""))   ))), "")&amp;
       IF(ISTEXT(SOURCE!H940),SOURCE!H940, SUBSTITUTE(SUBSTITUTE(TEXT(SOURCE!H940,"????0"),"  ","")," ",""))   &amp;","&amp; IF(SOURCE!$W$2-3 &gt;= 0, REPT(" ",SOURCE!$W$2-3-5), "")&amp;
      SOURCE!I940&amp;
" | "&amp; IF(SOURCE!$X$2-LEN(SOURCE!I940) &gt;= 0, REPT(" ",SOURCE!$X$2-LEN(SOURCE!I940)), "")&amp;
      SOURCE!J940&amp;      IF(SOURCE!$Y$2-LEN(SOURCE!J940) &gt;= 0, REPT(" ",SOURCE!$Y$2-LEN(SOURCE!J940)), "")&amp;
" | "&amp; IF(SOURCE!$X$2-LEN(SOURCE!I940) &gt;= 0, REPT(" ",SOURCE!$X$2-LEN(SOURCE!I940)), "")&amp;
      SOURCE!K940&amp;      IF(SOURCE!$Y$2-LEN(SOURCE!K940) &gt;= 0, REPT(" ",SOURCE!$Z$2-LEN(SOURCE!K940)), "")&amp;
" | "&amp; SOURCE!L940&amp;      IF(SOURCE!$AB$2-LEN(SOURCE!L940) &gt;= 0, REPT(" ",SOURCE!$AB$2-LEN(SOURCE!L940)), "")&amp;
" | "&amp; SOURCE!M940&amp;      IF(SOURCE!$AC$2-LEN(SOURCE!M940) &gt;= 0, REPT(" ",SOURCE!$AC$2-LEN(SOURCE!M940)), "")&amp;
      "},"&amp;IF(SOURCE!O940&lt;&gt;"",""&amp;SOURCE!O940,"")
 )
)
)</f>
        <v>/*  916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941" spans="1:1">
      <c r="A941" s="133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IF(SOURCE!$R$2-LEN(SOURCE!C941) &gt;= 0, REPT(" ",SOURCE!$R$2-LEN(SOURCE!C941)), "")&amp;
      SOURCE!D941&amp;", "&amp; IF(SOURCE!$S$2-LEN(SOURCE!D941) &gt;= 0, REPT(" ",SOURCE!$S$2-LEN(SOURCE!D941)), "")&amp;
      SOURCE!E941&amp;", "&amp; IF(SOURCE!$T$2-LEN(SOURCE!E941) &gt;=0, REPT(" ",SOURCE!$T$2-LEN(SOURCE!E941)), "")&amp;
      SOURCE!F941&amp;", "&amp; IF(SOURCE!$U$2-LEN(SOURCE!F941) &gt;= 0, REPT(" ",SOURCE!$U$2-LEN(SOURCE!F941)+2), "")&amp;"("&amp;
      SUBSTITUTE(TEXT(SOURCE!G941,"??0"),"  ","")&amp;" &lt;&lt; TAM_MAX_BITS) |"&amp; IF(SOURCE!$V$2-3 &gt;= 0, REPT(" ",MAX(1,SOURCE!$V$2-5+4+1-1-LEN(  IF(ISTEXT(SOURCE!H941),SOURCE!H941,  SUBSTITUTE(SUBSTITUTE(TEXT(SOURCE!H941,"????0"),"  ","")," ",""))   ))), "")&amp;
       IF(ISTEXT(SOURCE!H941),SOURCE!H941, SUBSTITUTE(SUBSTITUTE(TEXT(SOURCE!H941,"????0"),"  ","")," ",""))   &amp;","&amp; IF(SOURCE!$W$2-3 &gt;= 0, REPT(" ",SOURCE!$W$2-3-5), "")&amp;
      SOURCE!I941&amp;
" | "&amp; IF(SOURCE!$X$2-LEN(SOURCE!I941) &gt;= 0, REPT(" ",SOURCE!$X$2-LEN(SOURCE!I941)), "")&amp;
      SOURCE!J941&amp;      IF(SOURCE!$Y$2-LEN(SOURCE!J941) &gt;= 0, REPT(" ",SOURCE!$Y$2-LEN(SOURCE!J941)), "")&amp;
" | "&amp; IF(SOURCE!$X$2-LEN(SOURCE!I941) &gt;= 0, REPT(" ",SOURCE!$X$2-LEN(SOURCE!I941)), "")&amp;
      SOURCE!K941&amp;      IF(SOURCE!$Y$2-LEN(SOURCE!K941) &gt;= 0, REPT(" ",SOURCE!$Z$2-LEN(SOURCE!K941)), "")&amp;
" | "&amp; SOURCE!L941&amp;      IF(SOURCE!$AB$2-LEN(SOURCE!L941) &gt;= 0, REPT(" ",SOURCE!$AB$2-LEN(SOURCE!L941)), "")&amp;
" | "&amp; SOURCE!M941&amp;      IF(SOURCE!$AC$2-LEN(SOURCE!M941) &gt;= 0, REPT(" ",SOURCE!$AC$2-LEN(SOURCE!M941)), "")&amp;
      "},"&amp;IF(SOURCE!O941&lt;&gt;"",""&amp;SOURCE!O941,"")
 )
)
)</f>
        <v>/*  917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942" spans="1:1">
      <c r="A942" s="133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IF(SOURCE!$R$2-LEN(SOURCE!C942) &gt;= 0, REPT(" ",SOURCE!$R$2-LEN(SOURCE!C942)), "")&amp;
      SOURCE!D942&amp;", "&amp; IF(SOURCE!$S$2-LEN(SOURCE!D942) &gt;= 0, REPT(" ",SOURCE!$S$2-LEN(SOURCE!D942)), "")&amp;
      SOURCE!E942&amp;", "&amp; IF(SOURCE!$T$2-LEN(SOURCE!E942) &gt;=0, REPT(" ",SOURCE!$T$2-LEN(SOURCE!E942)), "")&amp;
      SOURCE!F942&amp;", "&amp; IF(SOURCE!$U$2-LEN(SOURCE!F942) &gt;= 0, REPT(" ",SOURCE!$U$2-LEN(SOURCE!F942)+2), "")&amp;"("&amp;
      SUBSTITUTE(TEXT(SOURCE!G942,"??0"),"  ","")&amp;" &lt;&lt; TAM_MAX_BITS) |"&amp; IF(SOURCE!$V$2-3 &gt;= 0, REPT(" ",MAX(1,SOURCE!$V$2-5+4+1-1-LEN(  IF(ISTEXT(SOURCE!H942),SOURCE!H942,  SUBSTITUTE(SUBSTITUTE(TEXT(SOURCE!H942,"????0"),"  ","")," ",""))   ))), "")&amp;
       IF(ISTEXT(SOURCE!H942),SOURCE!H942, SUBSTITUTE(SUBSTITUTE(TEXT(SOURCE!H942,"????0"),"  ","")," ",""))   &amp;","&amp; IF(SOURCE!$W$2-3 &gt;= 0, REPT(" ",SOURCE!$W$2-3-5), "")&amp;
      SOURCE!I942&amp;
" | "&amp; IF(SOURCE!$X$2-LEN(SOURCE!I942) &gt;= 0, REPT(" ",SOURCE!$X$2-LEN(SOURCE!I942)), "")&amp;
      SOURCE!J942&amp;      IF(SOURCE!$Y$2-LEN(SOURCE!J942) &gt;= 0, REPT(" ",SOURCE!$Y$2-LEN(SOURCE!J942)), "")&amp;
" | "&amp; IF(SOURCE!$X$2-LEN(SOURCE!I942) &gt;= 0, REPT(" ",SOURCE!$X$2-LEN(SOURCE!I942)), "")&amp;
      SOURCE!K942&amp;      IF(SOURCE!$Y$2-LEN(SOURCE!K942) &gt;= 0, REPT(" ",SOURCE!$Z$2-LEN(SOURCE!K942)), "")&amp;
" | "&amp; SOURCE!L942&amp;      IF(SOURCE!$AB$2-LEN(SOURCE!L942) &gt;= 0, REPT(" ",SOURCE!$AB$2-LEN(SOURCE!L942)), "")&amp;
" | "&amp; SOURCE!M942&amp;      IF(SOURCE!$AC$2-LEN(SOURCE!M942) &gt;= 0, REPT(" ",SOURCE!$AC$2-LEN(SOURCE!M942)), "")&amp;
      "},"&amp;IF(SOURCE!O942&lt;&gt;"",""&amp;SOURCE!O942,"")
 )
)
)</f>
        <v>/*  918 */  { itemToBeCoded,                NOPARAM,                     "",                                            STD_RING,                                      (0 &lt;&lt; TAM_MAX_BITS) |     0, CAT_NONE | SLS_UNCHANGED | US_UNCHANGED | EIM_DISABLED | PTP_DISABLED     },</v>
      </c>
    </row>
    <row r="943" spans="1:1">
      <c r="A943" s="133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IF(SOURCE!$R$2-LEN(SOURCE!C943) &gt;= 0, REPT(" ",SOURCE!$R$2-LEN(SOURCE!C943)), "")&amp;
      SOURCE!D943&amp;", "&amp; IF(SOURCE!$S$2-LEN(SOURCE!D943) &gt;= 0, REPT(" ",SOURCE!$S$2-LEN(SOURCE!D943)), "")&amp;
      SOURCE!E943&amp;", "&amp; IF(SOURCE!$T$2-LEN(SOURCE!E943) &gt;=0, REPT(" ",SOURCE!$T$2-LEN(SOURCE!E943)), "")&amp;
      SOURCE!F943&amp;", "&amp; IF(SOURCE!$U$2-LEN(SOURCE!F943) &gt;= 0, REPT(" ",SOURCE!$U$2-LEN(SOURCE!F943)+2), "")&amp;"("&amp;
      SUBSTITUTE(TEXT(SOURCE!G943,"??0"),"  ","")&amp;" &lt;&lt; TAM_MAX_BITS) |"&amp; IF(SOURCE!$V$2-3 &gt;= 0, REPT(" ",MAX(1,SOURCE!$V$2-5+4+1-1-LEN(  IF(ISTEXT(SOURCE!H943),SOURCE!H943,  SUBSTITUTE(SUBSTITUTE(TEXT(SOURCE!H943,"????0"),"  ","")," ",""))   ))), "")&amp;
       IF(ISTEXT(SOURCE!H943),SOURCE!H943, SUBSTITUTE(SUBSTITUTE(TEXT(SOURCE!H943,"????0"),"  ","")," ",""))   &amp;","&amp; IF(SOURCE!$W$2-3 &gt;= 0, REPT(" ",SOURCE!$W$2-3-5), "")&amp;
      SOURCE!I943&amp;
" | "&amp; IF(SOURCE!$X$2-LEN(SOURCE!I943) &gt;= 0, REPT(" ",SOURCE!$X$2-LEN(SOURCE!I943)), "")&amp;
      SOURCE!J943&amp;      IF(SOURCE!$Y$2-LEN(SOURCE!J943) &gt;= 0, REPT(" ",SOURCE!$Y$2-LEN(SOURCE!J943)), "")&amp;
" | "&amp; IF(SOURCE!$X$2-LEN(SOURCE!I943) &gt;= 0, REPT(" ",SOURCE!$X$2-LEN(SOURCE!I943)), "")&amp;
      SOURCE!K943&amp;      IF(SOURCE!$Y$2-LEN(SOURCE!K943) &gt;= 0, REPT(" ",SOURCE!$Z$2-LEN(SOURCE!K943)), "")&amp;
" | "&amp; SOURCE!L943&amp;      IF(SOURCE!$AB$2-LEN(SOURCE!L943) &gt;= 0, REPT(" ",SOURCE!$AB$2-LEN(SOURCE!L943)), "")&amp;
" | "&amp; SOURCE!M943&amp;      IF(SOURCE!$AC$2-LEN(SOURCE!M943) &gt;= 0, REPT(" ",SOURCE!$AC$2-LEN(SOURCE!M943)), "")&amp;
      "},"&amp;IF(SOURCE!O943&lt;&gt;"",""&amp;SOURCE!O943,"")
 )
)
)</f>
        <v>/*  919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944" spans="1:1">
      <c r="A944" s="133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IF(SOURCE!$R$2-LEN(SOURCE!C944) &gt;= 0, REPT(" ",SOURCE!$R$2-LEN(SOURCE!C944)), "")&amp;
      SOURCE!D944&amp;", "&amp; IF(SOURCE!$S$2-LEN(SOURCE!D944) &gt;= 0, REPT(" ",SOURCE!$S$2-LEN(SOURCE!D944)), "")&amp;
      SOURCE!E944&amp;", "&amp; IF(SOURCE!$T$2-LEN(SOURCE!E944) &gt;=0, REPT(" ",SOURCE!$T$2-LEN(SOURCE!E944)), "")&amp;
      SOURCE!F944&amp;", "&amp; IF(SOURCE!$U$2-LEN(SOURCE!F944) &gt;= 0, REPT(" ",SOURCE!$U$2-LEN(SOURCE!F944)+2), "")&amp;"("&amp;
      SUBSTITUTE(TEXT(SOURCE!G944,"??0"),"  ","")&amp;" &lt;&lt; TAM_MAX_BITS) |"&amp; IF(SOURCE!$V$2-3 &gt;= 0, REPT(" ",MAX(1,SOURCE!$V$2-5+4+1-1-LEN(  IF(ISTEXT(SOURCE!H944),SOURCE!H944,  SUBSTITUTE(SUBSTITUTE(TEXT(SOURCE!H944,"????0"),"  ","")," ",""))   ))), "")&amp;
       IF(ISTEXT(SOURCE!H944),SOURCE!H944, SUBSTITUTE(SUBSTITUTE(TEXT(SOURCE!H944,"????0"),"  ","")," ",""))   &amp;","&amp; IF(SOURCE!$W$2-3 &gt;= 0, REPT(" ",SOURCE!$W$2-3-5), "")&amp;
      SOURCE!I944&amp;
" | "&amp; IF(SOURCE!$X$2-LEN(SOURCE!I944) &gt;= 0, REPT(" ",SOURCE!$X$2-LEN(SOURCE!I944)), "")&amp;
      SOURCE!J944&amp;      IF(SOURCE!$Y$2-LEN(SOURCE!J944) &gt;= 0, REPT(" ",SOURCE!$Y$2-LEN(SOURCE!J944)), "")&amp;
" | "&amp; IF(SOURCE!$X$2-LEN(SOURCE!I944) &gt;= 0, REPT(" ",SOURCE!$X$2-LEN(SOURCE!I944)), "")&amp;
      SOURCE!K944&amp;      IF(SOURCE!$Y$2-LEN(SOURCE!K944) &gt;= 0, REPT(" ",SOURCE!$Z$2-LEN(SOURCE!K944)), "")&amp;
" | "&amp; SOURCE!L944&amp;      IF(SOURCE!$AB$2-LEN(SOURCE!L944) &gt;= 0, REPT(" ",SOURCE!$AB$2-LEN(SOURCE!L944)), "")&amp;
" | "&amp; SOURCE!M944&amp;      IF(SOURCE!$AC$2-LEN(SOURCE!M944) &gt;= 0, REPT(" ",SOURCE!$AC$2-LEN(SOURCE!M944)), "")&amp;
      "},"&amp;IF(SOURCE!O944&lt;&gt;"",""&amp;SOURCE!O944,"")
 )
)
)</f>
        <v>/*  920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945" spans="1:1">
      <c r="A945" s="133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IF(SOURCE!$R$2-LEN(SOURCE!C945) &gt;= 0, REPT(" ",SOURCE!$R$2-LEN(SOURCE!C945)), "")&amp;
      SOURCE!D945&amp;", "&amp; IF(SOURCE!$S$2-LEN(SOURCE!D945) &gt;= 0, REPT(" ",SOURCE!$S$2-LEN(SOURCE!D945)), "")&amp;
      SOURCE!E945&amp;", "&amp; IF(SOURCE!$T$2-LEN(SOURCE!E945) &gt;=0, REPT(" ",SOURCE!$T$2-LEN(SOURCE!E945)), "")&amp;
      SOURCE!F945&amp;", "&amp; IF(SOURCE!$U$2-LEN(SOURCE!F945) &gt;= 0, REPT(" ",SOURCE!$U$2-LEN(SOURCE!F945)+2), "")&amp;"("&amp;
      SUBSTITUTE(TEXT(SOURCE!G945,"??0"),"  ","")&amp;" &lt;&lt; TAM_MAX_BITS) |"&amp; IF(SOURCE!$V$2-3 &gt;= 0, REPT(" ",MAX(1,SOURCE!$V$2-5+4+1-1-LEN(  IF(ISTEXT(SOURCE!H945),SOURCE!H945,  SUBSTITUTE(SUBSTITUTE(TEXT(SOURCE!H945,"????0"),"  ","")," ",""))   ))), "")&amp;
       IF(ISTEXT(SOURCE!H945),SOURCE!H945, SUBSTITUTE(SUBSTITUTE(TEXT(SOURCE!H945,"????0"),"  ","")," ",""))   &amp;","&amp; IF(SOURCE!$W$2-3 &gt;= 0, REPT(" ",SOURCE!$W$2-3-5), "")&amp;
      SOURCE!I945&amp;
" | "&amp; IF(SOURCE!$X$2-LEN(SOURCE!I945) &gt;= 0, REPT(" ",SOURCE!$X$2-LEN(SOURCE!I945)), "")&amp;
      SOURCE!J945&amp;      IF(SOURCE!$Y$2-LEN(SOURCE!J945) &gt;= 0, REPT(" ",SOURCE!$Y$2-LEN(SOURCE!J945)), "")&amp;
" | "&amp; IF(SOURCE!$X$2-LEN(SOURCE!I945) &gt;= 0, REPT(" ",SOURCE!$X$2-LEN(SOURCE!I945)), "")&amp;
      SOURCE!K945&amp;      IF(SOURCE!$Y$2-LEN(SOURCE!K945) &gt;= 0, REPT(" ",SOURCE!$Z$2-LEN(SOURCE!K945)), "")&amp;
" | "&amp; SOURCE!L945&amp;      IF(SOURCE!$AB$2-LEN(SOURCE!L945) &gt;= 0, REPT(" ",SOURCE!$AB$2-LEN(SOURCE!L945)), "")&amp;
" | "&amp; SOURCE!M945&amp;      IF(SOURCE!$AC$2-LEN(SOURCE!M945) &gt;= 0, REPT(" ",SOURCE!$AC$2-LEN(SOURCE!M945)), "")&amp;
      "},"&amp;IF(SOURCE!O945&lt;&gt;"",""&amp;SOURCE!O945,"")
 )
)
)</f>
        <v>/*  921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946" spans="1:1">
      <c r="A946" s="133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IF(SOURCE!$R$2-LEN(SOURCE!C946) &gt;= 0, REPT(" ",SOURCE!$R$2-LEN(SOURCE!C946)), "")&amp;
      SOURCE!D946&amp;", "&amp; IF(SOURCE!$S$2-LEN(SOURCE!D946) &gt;= 0, REPT(" ",SOURCE!$S$2-LEN(SOURCE!D946)), "")&amp;
      SOURCE!E946&amp;", "&amp; IF(SOURCE!$T$2-LEN(SOURCE!E946) &gt;=0, REPT(" ",SOURCE!$T$2-LEN(SOURCE!E946)), "")&amp;
      SOURCE!F946&amp;", "&amp; IF(SOURCE!$U$2-LEN(SOURCE!F946) &gt;= 0, REPT(" ",SOURCE!$U$2-LEN(SOURCE!F946)+2), "")&amp;"("&amp;
      SUBSTITUTE(TEXT(SOURCE!G946,"??0"),"  ","")&amp;" &lt;&lt; TAM_MAX_BITS) |"&amp; IF(SOURCE!$V$2-3 &gt;= 0, REPT(" ",MAX(1,SOURCE!$V$2-5+4+1-1-LEN(  IF(ISTEXT(SOURCE!H946),SOURCE!H946,  SUBSTITUTE(SUBSTITUTE(TEXT(SOURCE!H946,"????0"),"  ","")," ",""))   ))), "")&amp;
       IF(ISTEXT(SOURCE!H946),SOURCE!H946, SUBSTITUTE(SUBSTITUTE(TEXT(SOURCE!H946,"????0"),"  ","")," ",""))   &amp;","&amp; IF(SOURCE!$W$2-3 &gt;= 0, REPT(" ",SOURCE!$W$2-3-5), "")&amp;
      SOURCE!I946&amp;
" | "&amp; IF(SOURCE!$X$2-LEN(SOURCE!I946) &gt;= 0, REPT(" ",SOURCE!$X$2-LEN(SOURCE!I946)), "")&amp;
      SOURCE!J946&amp;      IF(SOURCE!$Y$2-LEN(SOURCE!J946) &gt;= 0, REPT(" ",SOURCE!$Y$2-LEN(SOURCE!J946)), "")&amp;
" | "&amp; IF(SOURCE!$X$2-LEN(SOURCE!I946) &gt;= 0, REPT(" ",SOURCE!$X$2-LEN(SOURCE!I946)), "")&amp;
      SOURCE!K946&amp;      IF(SOURCE!$Y$2-LEN(SOURCE!K946) &gt;= 0, REPT(" ",SOURCE!$Z$2-LEN(SOURCE!K946)), "")&amp;
" | "&amp; SOURCE!L946&amp;      IF(SOURCE!$AB$2-LEN(SOURCE!L946) &gt;= 0, REPT(" ",SOURCE!$AB$2-LEN(SOURCE!L946)), "")&amp;
" | "&amp; SOURCE!M946&amp;      IF(SOURCE!$AC$2-LEN(SOURCE!M946) &gt;= 0, REPT(" ",SOURCE!$AC$2-LEN(SOURCE!M946)), "")&amp;
      "},"&amp;IF(SOURCE!O946&lt;&gt;"",""&amp;SOURCE!O946,"")
 )
)
)</f>
        <v>/*  922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947" spans="1:1">
      <c r="A947" s="133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IF(SOURCE!$R$2-LEN(SOURCE!C947) &gt;= 0, REPT(" ",SOURCE!$R$2-LEN(SOURCE!C947)), "")&amp;
      SOURCE!D947&amp;", "&amp; IF(SOURCE!$S$2-LEN(SOURCE!D947) &gt;= 0, REPT(" ",SOURCE!$S$2-LEN(SOURCE!D947)), "")&amp;
      SOURCE!E947&amp;", "&amp; IF(SOURCE!$T$2-LEN(SOURCE!E947) &gt;=0, REPT(" ",SOURCE!$T$2-LEN(SOURCE!E947)), "")&amp;
      SOURCE!F947&amp;", "&amp; IF(SOURCE!$U$2-LEN(SOURCE!F947) &gt;= 0, REPT(" ",SOURCE!$U$2-LEN(SOURCE!F947)+2), "")&amp;"("&amp;
      SUBSTITUTE(TEXT(SOURCE!G947,"??0"),"  ","")&amp;" &lt;&lt; TAM_MAX_BITS) |"&amp; IF(SOURCE!$V$2-3 &gt;= 0, REPT(" ",MAX(1,SOURCE!$V$2-5+4+1-1-LEN(  IF(ISTEXT(SOURCE!H947),SOURCE!H947,  SUBSTITUTE(SUBSTITUTE(TEXT(SOURCE!H947,"????0"),"  ","")," ",""))   ))), "")&amp;
       IF(ISTEXT(SOURCE!H947),SOURCE!H947, SUBSTITUTE(SUBSTITUTE(TEXT(SOURCE!H947,"????0"),"  ","")," ",""))   &amp;","&amp; IF(SOURCE!$W$2-3 &gt;= 0, REPT(" ",SOURCE!$W$2-3-5), "")&amp;
      SOURCE!I947&amp;
" | "&amp; IF(SOURCE!$X$2-LEN(SOURCE!I947) &gt;= 0, REPT(" ",SOURCE!$X$2-LEN(SOURCE!I947)), "")&amp;
      SOURCE!J947&amp;      IF(SOURCE!$Y$2-LEN(SOURCE!J947) &gt;= 0, REPT(" ",SOURCE!$Y$2-LEN(SOURCE!J947)), "")&amp;
" | "&amp; IF(SOURCE!$X$2-LEN(SOURCE!I947) &gt;= 0, REPT(" ",SOURCE!$X$2-LEN(SOURCE!I947)), "")&amp;
      SOURCE!K947&amp;      IF(SOURCE!$Y$2-LEN(SOURCE!K947) &gt;= 0, REPT(" ",SOURCE!$Z$2-LEN(SOURCE!K947)), "")&amp;
" | "&amp; SOURCE!L947&amp;      IF(SOURCE!$AB$2-LEN(SOURCE!L947) &gt;= 0, REPT(" ",SOURCE!$AB$2-LEN(SOURCE!L947)), "")&amp;
" | "&amp; SOURCE!M947&amp;      IF(SOURCE!$AC$2-LEN(SOURCE!M947) &gt;= 0, REPT(" ",SOURCE!$AC$2-LEN(SOURCE!M947)), "")&amp;
      "},"&amp;IF(SOURCE!O947&lt;&gt;"",""&amp;SOURCE!O947,"")
 )
)
)</f>
        <v>/*  923 */  { itemToBeCoded,                NOPARAM,                     "",                                            STD_PROPORTIONAL,                              (0 &lt;&lt; TAM_MAX_BITS) |     0, CAT_NONE | SLS_UNCHANGED | US_UNCHANGED | EIM_DISABLED | PTP_DISABLED     },</v>
      </c>
    </row>
    <row r="948" spans="1:1">
      <c r="A948" s="133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IF(SOURCE!$R$2-LEN(SOURCE!C948) &gt;= 0, REPT(" ",SOURCE!$R$2-LEN(SOURCE!C948)), "")&amp;
      SOURCE!D948&amp;", "&amp; IF(SOURCE!$S$2-LEN(SOURCE!D948) &gt;= 0, REPT(" ",SOURCE!$S$2-LEN(SOURCE!D948)), "")&amp;
      SOURCE!E948&amp;", "&amp; IF(SOURCE!$T$2-LEN(SOURCE!E948) &gt;=0, REPT(" ",SOURCE!$T$2-LEN(SOURCE!E948)), "")&amp;
      SOURCE!F948&amp;", "&amp; IF(SOURCE!$U$2-LEN(SOURCE!F948) &gt;= 0, REPT(" ",SOURCE!$U$2-LEN(SOURCE!F948)+2), "")&amp;"("&amp;
      SUBSTITUTE(TEXT(SOURCE!G948,"??0"),"  ","")&amp;" &lt;&lt; TAM_MAX_BITS) |"&amp; IF(SOURCE!$V$2-3 &gt;= 0, REPT(" ",MAX(1,SOURCE!$V$2-5+4+1-1-LEN(  IF(ISTEXT(SOURCE!H948),SOURCE!H948,  SUBSTITUTE(SUBSTITUTE(TEXT(SOURCE!H948,"????0"),"  ","")," ",""))   ))), "")&amp;
       IF(ISTEXT(SOURCE!H948),SOURCE!H948, SUBSTITUTE(SUBSTITUTE(TEXT(SOURCE!H948,"????0"),"  ","")," ",""))   &amp;","&amp; IF(SOURCE!$W$2-3 &gt;= 0, REPT(" ",SOURCE!$W$2-3-5), "")&amp;
      SOURCE!I948&amp;
" | "&amp; IF(SOURCE!$X$2-LEN(SOURCE!I948) &gt;= 0, REPT(" ",SOURCE!$X$2-LEN(SOURCE!I948)), "")&amp;
      SOURCE!J948&amp;      IF(SOURCE!$Y$2-LEN(SOURCE!J948) &gt;= 0, REPT(" ",SOURCE!$Y$2-LEN(SOURCE!J948)), "")&amp;
" | "&amp; IF(SOURCE!$X$2-LEN(SOURCE!I948) &gt;= 0, REPT(" ",SOURCE!$X$2-LEN(SOURCE!I948)), "")&amp;
      SOURCE!K948&amp;      IF(SOURCE!$Y$2-LEN(SOURCE!K948) &gt;= 0, REPT(" ",SOURCE!$Z$2-LEN(SOURCE!K948)), "")&amp;
" | "&amp; SOURCE!L948&amp;      IF(SOURCE!$AB$2-LEN(SOURCE!L948) &gt;= 0, REPT(" ",SOURCE!$AB$2-LEN(SOURCE!L948)), "")&amp;
" | "&amp; SOURCE!M948&amp;      IF(SOURCE!$AC$2-LEN(SOURCE!M948) &gt;= 0, REPT(" ",SOURCE!$AC$2-LEN(SOURCE!M948)), "")&amp;
      "},"&amp;IF(SOURCE!O948&lt;&gt;"",""&amp;SOURCE!O948,"")
 )
)
)</f>
        <v>/*  924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949" spans="1:1">
      <c r="A949" s="133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IF(SOURCE!$R$2-LEN(SOURCE!C949) &gt;= 0, REPT(" ",SOURCE!$R$2-LEN(SOURCE!C949)), "")&amp;
      SOURCE!D949&amp;", "&amp; IF(SOURCE!$S$2-LEN(SOURCE!D949) &gt;= 0, REPT(" ",SOURCE!$S$2-LEN(SOURCE!D949)), "")&amp;
      SOURCE!E949&amp;", "&amp; IF(SOURCE!$T$2-LEN(SOURCE!E949) &gt;=0, REPT(" ",SOURCE!$T$2-LEN(SOURCE!E949)), "")&amp;
      SOURCE!F949&amp;", "&amp; IF(SOURCE!$U$2-LEN(SOURCE!F949) &gt;= 0, REPT(" ",SOURCE!$U$2-LEN(SOURCE!F949)+2), "")&amp;"("&amp;
      SUBSTITUTE(TEXT(SOURCE!G949,"??0"),"  ","")&amp;" &lt;&lt; TAM_MAX_BITS) |"&amp; IF(SOURCE!$V$2-3 &gt;= 0, REPT(" ",MAX(1,SOURCE!$V$2-5+4+1-1-LEN(  IF(ISTEXT(SOURCE!H949),SOURCE!H949,  SUBSTITUTE(SUBSTITUTE(TEXT(SOURCE!H949,"????0"),"  ","")," ",""))   ))), "")&amp;
       IF(ISTEXT(SOURCE!H949),SOURCE!H949, SUBSTITUTE(SUBSTITUTE(TEXT(SOURCE!H949,"????0"),"  ","")," ",""))   &amp;","&amp; IF(SOURCE!$W$2-3 &gt;= 0, REPT(" ",SOURCE!$W$2-3-5), "")&amp;
      SOURCE!I949&amp;
" | "&amp; IF(SOURCE!$X$2-LEN(SOURCE!I949) &gt;= 0, REPT(" ",SOURCE!$X$2-LEN(SOURCE!I949)), "")&amp;
      SOURCE!J949&amp;      IF(SOURCE!$Y$2-LEN(SOURCE!J949) &gt;= 0, REPT(" ",SOURCE!$Y$2-LEN(SOURCE!J949)), "")&amp;
" | "&amp; IF(SOURCE!$X$2-LEN(SOURCE!I949) &gt;= 0, REPT(" ",SOURCE!$X$2-LEN(SOURCE!I949)), "")&amp;
      SOURCE!K949&amp;      IF(SOURCE!$Y$2-LEN(SOURCE!K949) &gt;= 0, REPT(" ",SOURCE!$Z$2-LEN(SOURCE!K949)), "")&amp;
" | "&amp; SOURCE!L949&amp;      IF(SOURCE!$AB$2-LEN(SOURCE!L949) &gt;= 0, REPT(" ",SOURCE!$AB$2-LEN(SOURCE!L949)), "")&amp;
" | "&amp; SOURCE!M949&amp;      IF(SOURCE!$AC$2-LEN(SOURCE!M949) &gt;= 0, REPT(" ",SOURCE!$AC$2-LEN(SOURCE!M949)), "")&amp;
      "},"&amp;IF(SOURCE!O949&lt;&gt;"",""&amp;SOURCE!O949,"")
 )
)
)</f>
        <v>/*  925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950" spans="1:1">
      <c r="A950" s="133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IF(SOURCE!$R$2-LEN(SOURCE!C950) &gt;= 0, REPT(" ",SOURCE!$R$2-LEN(SOURCE!C950)), "")&amp;
      SOURCE!D950&amp;", "&amp; IF(SOURCE!$S$2-LEN(SOURCE!D950) &gt;= 0, REPT(" ",SOURCE!$S$2-LEN(SOURCE!D950)), "")&amp;
      SOURCE!E950&amp;", "&amp; IF(SOURCE!$T$2-LEN(SOURCE!E950) &gt;=0, REPT(" ",SOURCE!$T$2-LEN(SOURCE!E950)), "")&amp;
      SOURCE!F950&amp;", "&amp; IF(SOURCE!$U$2-LEN(SOURCE!F950) &gt;= 0, REPT(" ",SOURCE!$U$2-LEN(SOURCE!F950)+2), "")&amp;"("&amp;
      SUBSTITUTE(TEXT(SOURCE!G950,"??0"),"  ","")&amp;" &lt;&lt; TAM_MAX_BITS) |"&amp; IF(SOURCE!$V$2-3 &gt;= 0, REPT(" ",MAX(1,SOURCE!$V$2-5+4+1-1-LEN(  IF(ISTEXT(SOURCE!H950),SOURCE!H950,  SUBSTITUTE(SUBSTITUTE(TEXT(SOURCE!H950,"????0"),"  ","")," ",""))   ))), "")&amp;
       IF(ISTEXT(SOURCE!H950),SOURCE!H950, SUBSTITUTE(SUBSTITUTE(TEXT(SOURCE!H950,"????0"),"  ","")," ",""))   &amp;","&amp; IF(SOURCE!$W$2-3 &gt;= 0, REPT(" ",SOURCE!$W$2-3-5), "")&amp;
      SOURCE!I950&amp;
" | "&amp; IF(SOURCE!$X$2-LEN(SOURCE!I950) &gt;= 0, REPT(" ",SOURCE!$X$2-LEN(SOURCE!I950)), "")&amp;
      SOURCE!J950&amp;      IF(SOURCE!$Y$2-LEN(SOURCE!J950) &gt;= 0, REPT(" ",SOURCE!$Y$2-LEN(SOURCE!J950)), "")&amp;
" | "&amp; IF(SOURCE!$X$2-LEN(SOURCE!I950) &gt;= 0, REPT(" ",SOURCE!$X$2-LEN(SOURCE!I950)), "")&amp;
      SOURCE!K950&amp;      IF(SOURCE!$Y$2-LEN(SOURCE!K950) &gt;= 0, REPT(" ",SOURCE!$Z$2-LEN(SOURCE!K950)), "")&amp;
" | "&amp; SOURCE!L950&amp;      IF(SOURCE!$AB$2-LEN(SOURCE!L950) &gt;= 0, REPT(" ",SOURCE!$AB$2-LEN(SOURCE!L950)), "")&amp;
" | "&amp; SOURCE!M950&amp;      IF(SOURCE!$AC$2-LEN(SOURCE!M950) &gt;= 0, REPT(" ",SOURCE!$AC$2-LEN(SOURCE!M950)), "")&amp;
      "},"&amp;IF(SOURCE!O950&lt;&gt;"",""&amp;SOURCE!O950,"")
 )
)
)</f>
        <v>/*  926 */  { itemToBeCoded,                NOPARAM,                     "",                                            STD_ANGLE,                                     (0 &lt;&lt; TAM_MAX_BITS) |     0, CAT_NONE | SLS_UNCHANGED | US_UNCHANGED | EIM_DISABLED | PTP_DISABLED     },</v>
      </c>
    </row>
    <row r="951" spans="1:1">
      <c r="A951" s="133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IF(SOURCE!$R$2-LEN(SOURCE!C951) &gt;= 0, REPT(" ",SOURCE!$R$2-LEN(SOURCE!C951)), "")&amp;
      SOURCE!D951&amp;", "&amp; IF(SOURCE!$S$2-LEN(SOURCE!D951) &gt;= 0, REPT(" ",SOURCE!$S$2-LEN(SOURCE!D951)), "")&amp;
      SOURCE!E951&amp;", "&amp; IF(SOURCE!$T$2-LEN(SOURCE!E951) &gt;=0, REPT(" ",SOURCE!$T$2-LEN(SOURCE!E951)), "")&amp;
      SOURCE!F951&amp;", "&amp; IF(SOURCE!$U$2-LEN(SOURCE!F951) &gt;= 0, REPT(" ",SOURCE!$U$2-LEN(SOURCE!F951)+2), "")&amp;"("&amp;
      SUBSTITUTE(TEXT(SOURCE!G951,"??0"),"  ","")&amp;" &lt;&lt; TAM_MAX_BITS) |"&amp; IF(SOURCE!$V$2-3 &gt;= 0, REPT(" ",MAX(1,SOURCE!$V$2-5+4+1-1-LEN(  IF(ISTEXT(SOURCE!H951),SOURCE!H951,  SUBSTITUTE(SUBSTITUTE(TEXT(SOURCE!H951,"????0"),"  ","")," ",""))   ))), "")&amp;
       IF(ISTEXT(SOURCE!H951),SOURCE!H951, SUBSTITUTE(SUBSTITUTE(TEXT(SOURCE!H951,"????0"),"  ","")," ",""))   &amp;","&amp; IF(SOURCE!$W$2-3 &gt;= 0, REPT(" ",SOURCE!$W$2-3-5), "")&amp;
      SOURCE!I951&amp;
" | "&amp; IF(SOURCE!$X$2-LEN(SOURCE!I951) &gt;= 0, REPT(" ",SOURCE!$X$2-LEN(SOURCE!I951)), "")&amp;
      SOURCE!J951&amp;      IF(SOURCE!$Y$2-LEN(SOURCE!J951) &gt;= 0, REPT(" ",SOURCE!$Y$2-LEN(SOURCE!J951)), "")&amp;
" | "&amp; IF(SOURCE!$X$2-LEN(SOURCE!I951) &gt;= 0, REPT(" ",SOURCE!$X$2-LEN(SOURCE!I951)), "")&amp;
      SOURCE!K951&amp;      IF(SOURCE!$Y$2-LEN(SOURCE!K951) &gt;= 0, REPT(" ",SOURCE!$Z$2-LEN(SOURCE!K951)), "")&amp;
" | "&amp; SOURCE!L951&amp;      IF(SOURCE!$AB$2-LEN(SOURCE!L951) &gt;= 0, REPT(" ",SOURCE!$AB$2-LEN(SOURCE!L951)), "")&amp;
" | "&amp; SOURCE!M951&amp;      IF(SOURCE!$AC$2-LEN(SOURCE!M951) &gt;= 0, REPT(" ",SOURCE!$AC$2-LEN(SOURCE!M951)), "")&amp;
      "},"&amp;IF(SOURCE!O951&lt;&gt;"",""&amp;SOURCE!O951,"")
 )
)
)</f>
        <v>/*  927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952" spans="1:1">
      <c r="A952" s="133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IF(SOURCE!$R$2-LEN(SOURCE!C952) &gt;= 0, REPT(" ",SOURCE!$R$2-LEN(SOURCE!C952)), "")&amp;
      SOURCE!D952&amp;", "&amp; IF(SOURCE!$S$2-LEN(SOURCE!D952) &gt;= 0, REPT(" ",SOURCE!$S$2-LEN(SOURCE!D952)), "")&amp;
      SOURCE!E952&amp;", "&amp; IF(SOURCE!$T$2-LEN(SOURCE!E952) &gt;=0, REPT(" ",SOURCE!$T$2-LEN(SOURCE!E952)), "")&amp;
      SOURCE!F952&amp;", "&amp; IF(SOURCE!$U$2-LEN(SOURCE!F952) &gt;= 0, REPT(" ",SOURCE!$U$2-LEN(SOURCE!F952)+2), "")&amp;"("&amp;
      SUBSTITUTE(TEXT(SOURCE!G952,"??0"),"  ","")&amp;" &lt;&lt; TAM_MAX_BITS) |"&amp; IF(SOURCE!$V$2-3 &gt;= 0, REPT(" ",MAX(1,SOURCE!$V$2-5+4+1-1-LEN(  IF(ISTEXT(SOURCE!H952),SOURCE!H952,  SUBSTITUTE(SUBSTITUTE(TEXT(SOURCE!H952,"????0"),"  ","")," ",""))   ))), "")&amp;
       IF(ISTEXT(SOURCE!H952),SOURCE!H952, SUBSTITUTE(SUBSTITUTE(TEXT(SOURCE!H952,"????0"),"  ","")," ",""))   &amp;","&amp; IF(SOURCE!$W$2-3 &gt;= 0, REPT(" ",SOURCE!$W$2-3-5), "")&amp;
      SOURCE!I952&amp;
" | "&amp; IF(SOURCE!$X$2-LEN(SOURCE!I952) &gt;= 0, REPT(" ",SOURCE!$X$2-LEN(SOURCE!I952)), "")&amp;
      SOURCE!J952&amp;      IF(SOURCE!$Y$2-LEN(SOURCE!J952) &gt;= 0, REPT(" ",SOURCE!$Y$2-LEN(SOURCE!J952)), "")&amp;
" | "&amp; IF(SOURCE!$X$2-LEN(SOURCE!I952) &gt;= 0, REPT(" ",SOURCE!$X$2-LEN(SOURCE!I952)), "")&amp;
      SOURCE!K952&amp;      IF(SOURCE!$Y$2-LEN(SOURCE!K952) &gt;= 0, REPT(" ",SOURCE!$Z$2-LEN(SOURCE!K952)), "")&amp;
" | "&amp; SOURCE!L952&amp;      IF(SOURCE!$AB$2-LEN(SOURCE!L952) &gt;= 0, REPT(" ",SOURCE!$AB$2-LEN(SOURCE!L952)), "")&amp;
" | "&amp; SOURCE!M952&amp;      IF(SOURCE!$AC$2-LEN(SOURCE!M952) &gt;= 0, REPT(" ",SOURCE!$AC$2-LEN(SOURCE!M952)), "")&amp;
      "},"&amp;IF(SOURCE!O952&lt;&gt;"",""&amp;SOURCE!O952,"")
 )
)
)</f>
        <v>/*  928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953" spans="1:1">
      <c r="A953" s="133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IF(SOURCE!$R$2-LEN(SOURCE!C953) &gt;= 0, REPT(" ",SOURCE!$R$2-LEN(SOURCE!C953)), "")&amp;
      SOURCE!D953&amp;", "&amp; IF(SOURCE!$S$2-LEN(SOURCE!D953) &gt;= 0, REPT(" ",SOURCE!$S$2-LEN(SOURCE!D953)), "")&amp;
      SOURCE!E953&amp;", "&amp; IF(SOURCE!$T$2-LEN(SOURCE!E953) &gt;=0, REPT(" ",SOURCE!$T$2-LEN(SOURCE!E953)), "")&amp;
      SOURCE!F953&amp;", "&amp; IF(SOURCE!$U$2-LEN(SOURCE!F953) &gt;= 0, REPT(" ",SOURCE!$U$2-LEN(SOURCE!F953)+2), "")&amp;"("&amp;
      SUBSTITUTE(TEXT(SOURCE!G953,"??0"),"  ","")&amp;" &lt;&lt; TAM_MAX_BITS) |"&amp; IF(SOURCE!$V$2-3 &gt;= 0, REPT(" ",MAX(1,SOURCE!$V$2-5+4+1-1-LEN(  IF(ISTEXT(SOURCE!H953),SOURCE!H953,  SUBSTITUTE(SUBSTITUTE(TEXT(SOURCE!H953,"????0"),"  ","")," ",""))   ))), "")&amp;
       IF(ISTEXT(SOURCE!H953),SOURCE!H953, SUBSTITUTE(SUBSTITUTE(TEXT(SOURCE!H953,"????0"),"  ","")," ",""))   &amp;","&amp; IF(SOURCE!$W$2-3 &gt;= 0, REPT(" ",SOURCE!$W$2-3-5), "")&amp;
      SOURCE!I953&amp;
" | "&amp; IF(SOURCE!$X$2-LEN(SOURCE!I953) &gt;= 0, REPT(" ",SOURCE!$X$2-LEN(SOURCE!I953)), "")&amp;
      SOURCE!J953&amp;      IF(SOURCE!$Y$2-LEN(SOURCE!J953) &gt;= 0, REPT(" ",SOURCE!$Y$2-LEN(SOURCE!J953)), "")&amp;
" | "&amp; IF(SOURCE!$X$2-LEN(SOURCE!I953) &gt;= 0, REPT(" ",SOURCE!$X$2-LEN(SOURCE!I953)), "")&amp;
      SOURCE!K953&amp;      IF(SOURCE!$Y$2-LEN(SOURCE!K953) &gt;= 0, REPT(" ",SOURCE!$Z$2-LEN(SOURCE!K953)), "")&amp;
" | "&amp; SOURCE!L953&amp;      IF(SOURCE!$AB$2-LEN(SOURCE!L953) &gt;= 0, REPT(" ",SOURCE!$AB$2-LEN(SOURCE!L953)), "")&amp;
" | "&amp; SOURCE!M953&amp;      IF(SOURCE!$AC$2-LEN(SOURCE!M953) &gt;= 0, REPT(" ",SOURCE!$AC$2-LEN(SOURCE!M953)), "")&amp;
      "},"&amp;IF(SOURCE!O953&lt;&gt;"",""&amp;SOURCE!O953,"")
 )
)
)</f>
        <v>/*  929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954" spans="1:1">
      <c r="A954" s="133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IF(SOURCE!$R$2-LEN(SOURCE!C954) &gt;= 0, REPT(" ",SOURCE!$R$2-LEN(SOURCE!C954)), "")&amp;
      SOURCE!D954&amp;", "&amp; IF(SOURCE!$S$2-LEN(SOURCE!D954) &gt;= 0, REPT(" ",SOURCE!$S$2-LEN(SOURCE!D954)), "")&amp;
      SOURCE!E954&amp;", "&amp; IF(SOURCE!$T$2-LEN(SOURCE!E954) &gt;=0, REPT(" ",SOURCE!$T$2-LEN(SOURCE!E954)), "")&amp;
      SOURCE!F954&amp;", "&amp; IF(SOURCE!$U$2-LEN(SOURCE!F954) &gt;= 0, REPT(" ",SOURCE!$U$2-LEN(SOURCE!F954)+2), "")&amp;"("&amp;
      SUBSTITUTE(TEXT(SOURCE!G954,"??0"),"  ","")&amp;" &lt;&lt; TAM_MAX_BITS) |"&amp; IF(SOURCE!$V$2-3 &gt;= 0, REPT(" ",MAX(1,SOURCE!$V$2-5+4+1-1-LEN(  IF(ISTEXT(SOURCE!H954),SOURCE!H954,  SUBSTITUTE(SUBSTITUTE(TEXT(SOURCE!H954,"????0"),"  ","")," ",""))   ))), "")&amp;
       IF(ISTEXT(SOURCE!H954),SOURCE!H954, SUBSTITUTE(SUBSTITUTE(TEXT(SOURCE!H954,"????0"),"  ","")," ",""))   &amp;","&amp; IF(SOURCE!$W$2-3 &gt;= 0, REPT(" ",SOURCE!$W$2-3-5), "")&amp;
      SOURCE!I954&amp;
" | "&amp; IF(SOURCE!$X$2-LEN(SOURCE!I954) &gt;= 0, REPT(" ",SOURCE!$X$2-LEN(SOURCE!I954)), "")&amp;
      SOURCE!J954&amp;      IF(SOURCE!$Y$2-LEN(SOURCE!J954) &gt;= 0, REPT(" ",SOURCE!$Y$2-LEN(SOURCE!J954)), "")&amp;
" | "&amp; IF(SOURCE!$X$2-LEN(SOURCE!I954) &gt;= 0, REPT(" ",SOURCE!$X$2-LEN(SOURCE!I954)), "")&amp;
      SOURCE!K954&amp;      IF(SOURCE!$Y$2-LEN(SOURCE!K954) &gt;= 0, REPT(" ",SOURCE!$Z$2-LEN(SOURCE!K954)), "")&amp;
" | "&amp; SOURCE!L954&amp;      IF(SOURCE!$AB$2-LEN(SOURCE!L954) &gt;= 0, REPT(" ",SOURCE!$AB$2-LEN(SOURCE!L954)), "")&amp;
" | "&amp; SOURCE!M954&amp;      IF(SOURCE!$AC$2-LEN(SOURCE!M954) &gt;= 0, REPT(" ",SOURCE!$AC$2-LEN(SOURCE!M954)), "")&amp;
      "},"&amp;IF(SOURCE!O954&lt;&gt;"",""&amp;SOURCE!O954,"")
 )
)
)</f>
        <v>/*  930 */  { itemToBeCoded,                NOPARAM,                     "",                                            STD_PARALLEL,                                  (0 &lt;&lt; TAM_MAX_BITS) |     0, CAT_NONE | SLS_UNCHANGED | US_UNCHANGED | EIM_DISABLED | PTP_DISABLED     },</v>
      </c>
    </row>
    <row r="955" spans="1:1">
      <c r="A955" s="133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IF(SOURCE!$R$2-LEN(SOURCE!C955) &gt;= 0, REPT(" ",SOURCE!$R$2-LEN(SOURCE!C955)), "")&amp;
      SOURCE!D955&amp;", "&amp; IF(SOURCE!$S$2-LEN(SOURCE!D955) &gt;= 0, REPT(" ",SOURCE!$S$2-LEN(SOURCE!D955)), "")&amp;
      SOURCE!E955&amp;", "&amp; IF(SOURCE!$T$2-LEN(SOURCE!E955) &gt;=0, REPT(" ",SOURCE!$T$2-LEN(SOURCE!E955)), "")&amp;
      SOURCE!F955&amp;", "&amp; IF(SOURCE!$U$2-LEN(SOURCE!F955) &gt;= 0, REPT(" ",SOURCE!$U$2-LEN(SOURCE!F955)+2), "")&amp;"("&amp;
      SUBSTITUTE(TEXT(SOURCE!G955,"??0"),"  ","")&amp;" &lt;&lt; TAM_MAX_BITS) |"&amp; IF(SOURCE!$V$2-3 &gt;= 0, REPT(" ",MAX(1,SOURCE!$V$2-5+4+1-1-LEN(  IF(ISTEXT(SOURCE!H955),SOURCE!H955,  SUBSTITUTE(SUBSTITUTE(TEXT(SOURCE!H955,"????0"),"  ","")," ",""))   ))), "")&amp;
       IF(ISTEXT(SOURCE!H955),SOURCE!H955, SUBSTITUTE(SUBSTITUTE(TEXT(SOURCE!H955,"????0"),"  ","")," ",""))   &amp;","&amp; IF(SOURCE!$W$2-3 &gt;= 0, REPT(" ",SOURCE!$W$2-3-5), "")&amp;
      SOURCE!I955&amp;
" | "&amp; IF(SOURCE!$X$2-LEN(SOURCE!I955) &gt;= 0, REPT(" ",SOURCE!$X$2-LEN(SOURCE!I955)), "")&amp;
      SOURCE!J955&amp;      IF(SOURCE!$Y$2-LEN(SOURCE!J955) &gt;= 0, REPT(" ",SOURCE!$Y$2-LEN(SOURCE!J955)), "")&amp;
" | "&amp; IF(SOURCE!$X$2-LEN(SOURCE!I955) &gt;= 0, REPT(" ",SOURCE!$X$2-LEN(SOURCE!I955)), "")&amp;
      SOURCE!K955&amp;      IF(SOURCE!$Y$2-LEN(SOURCE!K955) &gt;= 0, REPT(" ",SOURCE!$Z$2-LEN(SOURCE!K955)), "")&amp;
" | "&amp; SOURCE!L955&amp;      IF(SOURCE!$AB$2-LEN(SOURCE!L955) &gt;= 0, REPT(" ",SOURCE!$AB$2-LEN(SOURCE!L955)), "")&amp;
" | "&amp; SOURCE!M955&amp;      IF(SOURCE!$AC$2-LEN(SOURCE!M955) &gt;= 0, REPT(" ",SOURCE!$AC$2-LEN(SOURCE!M955)), "")&amp;
      "},"&amp;IF(SOURCE!O955&lt;&gt;"",""&amp;SOURCE!O955,"")
 )
)
)</f>
        <v>/*  931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956" spans="1:1">
      <c r="A956" s="133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IF(SOURCE!$R$2-LEN(SOURCE!C956) &gt;= 0, REPT(" ",SOURCE!$R$2-LEN(SOURCE!C956)), "")&amp;
      SOURCE!D956&amp;", "&amp; IF(SOURCE!$S$2-LEN(SOURCE!D956) &gt;= 0, REPT(" ",SOURCE!$S$2-LEN(SOURCE!D956)), "")&amp;
      SOURCE!E956&amp;", "&amp; IF(SOURCE!$T$2-LEN(SOURCE!E956) &gt;=0, REPT(" ",SOURCE!$T$2-LEN(SOURCE!E956)), "")&amp;
      SOURCE!F956&amp;", "&amp; IF(SOURCE!$U$2-LEN(SOURCE!F956) &gt;= 0, REPT(" ",SOURCE!$U$2-LEN(SOURCE!F956)+2), "")&amp;"("&amp;
      SUBSTITUTE(TEXT(SOURCE!G956,"??0"),"  ","")&amp;" &lt;&lt; TAM_MAX_BITS) |"&amp; IF(SOURCE!$V$2-3 &gt;= 0, REPT(" ",MAX(1,SOURCE!$V$2-5+4+1-1-LEN(  IF(ISTEXT(SOURCE!H956),SOURCE!H956,  SUBSTITUTE(SUBSTITUTE(TEXT(SOURCE!H956,"????0"),"  ","")," ",""))   ))), "")&amp;
       IF(ISTEXT(SOURCE!H956),SOURCE!H956, SUBSTITUTE(SUBSTITUTE(TEXT(SOURCE!H956,"????0"),"  ","")," ",""))   &amp;","&amp; IF(SOURCE!$W$2-3 &gt;= 0, REPT(" ",SOURCE!$W$2-3-5), "")&amp;
      SOURCE!I956&amp;
" | "&amp; IF(SOURCE!$X$2-LEN(SOURCE!I956) &gt;= 0, REPT(" ",SOURCE!$X$2-LEN(SOURCE!I956)), "")&amp;
      SOURCE!J956&amp;      IF(SOURCE!$Y$2-LEN(SOURCE!J956) &gt;= 0, REPT(" ",SOURCE!$Y$2-LEN(SOURCE!J956)), "")&amp;
" | "&amp; IF(SOURCE!$X$2-LEN(SOURCE!I956) &gt;= 0, REPT(" ",SOURCE!$X$2-LEN(SOURCE!I956)), "")&amp;
      SOURCE!K956&amp;      IF(SOURCE!$Y$2-LEN(SOURCE!K956) &gt;= 0, REPT(" ",SOURCE!$Z$2-LEN(SOURCE!K956)), "")&amp;
" | "&amp; SOURCE!L956&amp;      IF(SOURCE!$AB$2-LEN(SOURCE!L956) &gt;= 0, REPT(" ",SOURCE!$AB$2-LEN(SOURCE!L956)), "")&amp;
" | "&amp; SOURCE!M956&amp;      IF(SOURCE!$AC$2-LEN(SOURCE!M956) &gt;= 0, REPT(" ",SOURCE!$AC$2-LEN(SOURCE!M956)), "")&amp;
      "},"&amp;IF(SOURCE!O956&lt;&gt;"",""&amp;SOURCE!O956,"")
 )
)
)</f>
        <v>/*  932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957" spans="1:1">
      <c r="A957" s="133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IF(SOURCE!$R$2-LEN(SOURCE!C957) &gt;= 0, REPT(" ",SOURCE!$R$2-LEN(SOURCE!C957)), "")&amp;
      SOURCE!D957&amp;", "&amp; IF(SOURCE!$S$2-LEN(SOURCE!D957) &gt;= 0, REPT(" ",SOURCE!$S$2-LEN(SOURCE!D957)), "")&amp;
      SOURCE!E957&amp;", "&amp; IF(SOURCE!$T$2-LEN(SOURCE!E957) &gt;=0, REPT(" ",SOURCE!$T$2-LEN(SOURCE!E957)), "")&amp;
      SOURCE!F957&amp;", "&amp; IF(SOURCE!$U$2-LEN(SOURCE!F957) &gt;= 0, REPT(" ",SOURCE!$U$2-LEN(SOURCE!F957)+2), "")&amp;"("&amp;
      SUBSTITUTE(TEXT(SOURCE!G957,"??0"),"  ","")&amp;" &lt;&lt; TAM_MAX_BITS) |"&amp; IF(SOURCE!$V$2-3 &gt;= 0, REPT(" ",MAX(1,SOURCE!$V$2-5+4+1-1-LEN(  IF(ISTEXT(SOURCE!H957),SOURCE!H957,  SUBSTITUTE(SUBSTITUTE(TEXT(SOURCE!H957,"????0"),"  ","")," ",""))   ))), "")&amp;
       IF(ISTEXT(SOURCE!H957),SOURCE!H957, SUBSTITUTE(SUBSTITUTE(TEXT(SOURCE!H957,"????0"),"  ","")," ",""))   &amp;","&amp; IF(SOURCE!$W$2-3 &gt;= 0, REPT(" ",SOURCE!$W$2-3-5), "")&amp;
      SOURCE!I957&amp;
" | "&amp; IF(SOURCE!$X$2-LEN(SOURCE!I957) &gt;= 0, REPT(" ",SOURCE!$X$2-LEN(SOURCE!I957)), "")&amp;
      SOURCE!J957&amp;      IF(SOURCE!$Y$2-LEN(SOURCE!J957) &gt;= 0, REPT(" ",SOURCE!$Y$2-LEN(SOURCE!J957)), "")&amp;
" | "&amp; IF(SOURCE!$X$2-LEN(SOURCE!I957) &gt;= 0, REPT(" ",SOURCE!$X$2-LEN(SOURCE!I957)), "")&amp;
      SOURCE!K957&amp;      IF(SOURCE!$Y$2-LEN(SOURCE!K957) &gt;= 0, REPT(" ",SOURCE!$Z$2-LEN(SOURCE!K957)), "")&amp;
" | "&amp; SOURCE!L957&amp;      IF(SOURCE!$AB$2-LEN(SOURCE!L957) &gt;= 0, REPT(" ",SOURCE!$AB$2-LEN(SOURCE!L957)), "")&amp;
" | "&amp; SOURCE!M957&amp;      IF(SOURCE!$AC$2-LEN(SOURCE!M957) &gt;= 0, REPT(" ",SOURCE!$AC$2-LEN(SOURCE!M957)), "")&amp;
      "},"&amp;IF(SOURCE!O957&lt;&gt;"",""&amp;SOURCE!O957,"")
 )
)
)</f>
        <v>/*  933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958" spans="1:1">
      <c r="A958" s="133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IF(SOURCE!$R$2-LEN(SOURCE!C958) &gt;= 0, REPT(" ",SOURCE!$R$2-LEN(SOURCE!C958)), "")&amp;
      SOURCE!D958&amp;", "&amp; IF(SOURCE!$S$2-LEN(SOURCE!D958) &gt;= 0, REPT(" ",SOURCE!$S$2-LEN(SOURCE!D958)), "")&amp;
      SOURCE!E958&amp;", "&amp; IF(SOURCE!$T$2-LEN(SOURCE!E958) &gt;=0, REPT(" ",SOURCE!$T$2-LEN(SOURCE!E958)), "")&amp;
      SOURCE!F958&amp;", "&amp; IF(SOURCE!$U$2-LEN(SOURCE!F958) &gt;= 0, REPT(" ",SOURCE!$U$2-LEN(SOURCE!F958)+2), "")&amp;"("&amp;
      SUBSTITUTE(TEXT(SOURCE!G958,"??0"),"  ","")&amp;" &lt;&lt; TAM_MAX_BITS) |"&amp; IF(SOURCE!$V$2-3 &gt;= 0, REPT(" ",MAX(1,SOURCE!$V$2-5+4+1-1-LEN(  IF(ISTEXT(SOURCE!H958),SOURCE!H958,  SUBSTITUTE(SUBSTITUTE(TEXT(SOURCE!H958,"????0"),"  ","")," ",""))   ))), "")&amp;
       IF(ISTEXT(SOURCE!H958),SOURCE!H958, SUBSTITUTE(SUBSTITUTE(TEXT(SOURCE!H958,"????0"),"  ","")," ",""))   &amp;","&amp; IF(SOURCE!$W$2-3 &gt;= 0, REPT(" ",SOURCE!$W$2-3-5), "")&amp;
      SOURCE!I958&amp;
" | "&amp; IF(SOURCE!$X$2-LEN(SOURCE!I958) &gt;= 0, REPT(" ",SOURCE!$X$2-LEN(SOURCE!I958)), "")&amp;
      SOURCE!J958&amp;      IF(SOURCE!$Y$2-LEN(SOURCE!J958) &gt;= 0, REPT(" ",SOURCE!$Y$2-LEN(SOURCE!J958)), "")&amp;
" | "&amp; IF(SOURCE!$X$2-LEN(SOURCE!I958) &gt;= 0, REPT(" ",SOURCE!$X$2-LEN(SOURCE!I958)), "")&amp;
      SOURCE!K958&amp;      IF(SOURCE!$Y$2-LEN(SOURCE!K958) &gt;= 0, REPT(" ",SOURCE!$Z$2-LEN(SOURCE!K958)), "")&amp;
" | "&amp; SOURCE!L958&amp;      IF(SOURCE!$AB$2-LEN(SOURCE!L958) &gt;= 0, REPT(" ",SOURCE!$AB$2-LEN(SOURCE!L958)), "")&amp;
" | "&amp; SOURCE!M958&amp;      IF(SOURCE!$AC$2-LEN(SOURCE!M958) &gt;= 0, REPT(" ",SOURCE!$AC$2-LEN(SOURCE!M958)), "")&amp;
      "},"&amp;IF(SOURCE!O958&lt;&gt;"",""&amp;SOURCE!O958,"")
 )
)
)</f>
        <v>/*  934 */  { itemToBeCoded,                NOPARAM,                     "",                                            STD_INTERSECTION,                              (0 &lt;&lt; TAM_MAX_BITS) |     0, CAT_NONE | SLS_UNCHANGED | US_UNCHANGED | EIM_DISABLED | PTP_DISABLED     },</v>
      </c>
    </row>
    <row r="959" spans="1:1">
      <c r="A959" s="133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IF(SOURCE!$R$2-LEN(SOURCE!C959) &gt;= 0, REPT(" ",SOURCE!$R$2-LEN(SOURCE!C959)), "")&amp;
      SOURCE!D959&amp;", "&amp; IF(SOURCE!$S$2-LEN(SOURCE!D959) &gt;= 0, REPT(" ",SOURCE!$S$2-LEN(SOURCE!D959)), "")&amp;
      SOURCE!E959&amp;", "&amp; IF(SOURCE!$T$2-LEN(SOURCE!E959) &gt;=0, REPT(" ",SOURCE!$T$2-LEN(SOURCE!E959)), "")&amp;
      SOURCE!F959&amp;", "&amp; IF(SOURCE!$U$2-LEN(SOURCE!F959) &gt;= 0, REPT(" ",SOURCE!$U$2-LEN(SOURCE!F959)+2), "")&amp;"("&amp;
      SUBSTITUTE(TEXT(SOURCE!G959,"??0"),"  ","")&amp;" &lt;&lt; TAM_MAX_BITS) |"&amp; IF(SOURCE!$V$2-3 &gt;= 0, REPT(" ",MAX(1,SOURCE!$V$2-5+4+1-1-LEN(  IF(ISTEXT(SOURCE!H959),SOURCE!H959,  SUBSTITUTE(SUBSTITUTE(TEXT(SOURCE!H959,"????0"),"  ","")," ",""))   ))), "")&amp;
       IF(ISTEXT(SOURCE!H959),SOURCE!H959, SUBSTITUTE(SUBSTITUTE(TEXT(SOURCE!H959,"????0"),"  ","")," ",""))   &amp;","&amp; IF(SOURCE!$W$2-3 &gt;= 0, REPT(" ",SOURCE!$W$2-3-5), "")&amp;
      SOURCE!I959&amp;
" | "&amp; IF(SOURCE!$X$2-LEN(SOURCE!I959) &gt;= 0, REPT(" ",SOURCE!$X$2-LEN(SOURCE!I959)), "")&amp;
      SOURCE!J959&amp;      IF(SOURCE!$Y$2-LEN(SOURCE!J959) &gt;= 0, REPT(" ",SOURCE!$Y$2-LEN(SOURCE!J959)), "")&amp;
" | "&amp; IF(SOURCE!$X$2-LEN(SOURCE!I959) &gt;= 0, REPT(" ",SOURCE!$X$2-LEN(SOURCE!I959)), "")&amp;
      SOURCE!K959&amp;      IF(SOURCE!$Y$2-LEN(SOURCE!K959) &gt;= 0, REPT(" ",SOURCE!$Z$2-LEN(SOURCE!K959)), "")&amp;
" | "&amp; SOURCE!L959&amp;      IF(SOURCE!$AB$2-LEN(SOURCE!L959) &gt;= 0, REPT(" ",SOURCE!$AB$2-LEN(SOURCE!L959)), "")&amp;
" | "&amp; SOURCE!M959&amp;      IF(SOURCE!$AC$2-LEN(SOURCE!M959) &gt;= 0, REPT(" ",SOURCE!$AC$2-LEN(SOURCE!M959)), "")&amp;
      "},"&amp;IF(SOURCE!O959&lt;&gt;"",""&amp;SOURCE!O959,"")
 )
)
)</f>
        <v>/*  935 */  { itemToBeCoded,                NOPARAM,                     "",                                            STD_UNION,                                     (0 &lt;&lt; TAM_MAX_BITS) |     0, CAT_NONE | SLS_UNCHANGED | US_UNCHANGED | EIM_DISABLED | PTP_DISABLED     },</v>
      </c>
    </row>
    <row r="960" spans="1:1">
      <c r="A960" s="133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IF(SOURCE!$R$2-LEN(SOURCE!C960) &gt;= 0, REPT(" ",SOURCE!$R$2-LEN(SOURCE!C960)), "")&amp;
      SOURCE!D960&amp;", "&amp; IF(SOURCE!$S$2-LEN(SOURCE!D960) &gt;= 0, REPT(" ",SOURCE!$S$2-LEN(SOURCE!D960)), "")&amp;
      SOURCE!E960&amp;", "&amp; IF(SOURCE!$T$2-LEN(SOURCE!E960) &gt;=0, REPT(" ",SOURCE!$T$2-LEN(SOURCE!E960)), "")&amp;
      SOURCE!F960&amp;", "&amp; IF(SOURCE!$U$2-LEN(SOURCE!F960) &gt;= 0, REPT(" ",SOURCE!$U$2-LEN(SOURCE!F960)+2), "")&amp;"("&amp;
      SUBSTITUTE(TEXT(SOURCE!G960,"??0"),"  ","")&amp;" &lt;&lt; TAM_MAX_BITS) |"&amp; IF(SOURCE!$V$2-3 &gt;= 0, REPT(" ",MAX(1,SOURCE!$V$2-5+4+1-1-LEN(  IF(ISTEXT(SOURCE!H960),SOURCE!H960,  SUBSTITUTE(SUBSTITUTE(TEXT(SOURCE!H960,"????0"),"  ","")," ",""))   ))), "")&amp;
       IF(ISTEXT(SOURCE!H960),SOURCE!H960, SUBSTITUTE(SUBSTITUTE(TEXT(SOURCE!H960,"????0"),"  ","")," ",""))   &amp;","&amp; IF(SOURCE!$W$2-3 &gt;= 0, REPT(" ",SOURCE!$W$2-3-5), "")&amp;
      SOURCE!I960&amp;
" | "&amp; IF(SOURCE!$X$2-LEN(SOURCE!I960) &gt;= 0, REPT(" ",SOURCE!$X$2-LEN(SOURCE!I960)), "")&amp;
      SOURCE!J960&amp;      IF(SOURCE!$Y$2-LEN(SOURCE!J960) &gt;= 0, REPT(" ",SOURCE!$Y$2-LEN(SOURCE!J960)), "")&amp;
" | "&amp; IF(SOURCE!$X$2-LEN(SOURCE!I960) &gt;= 0, REPT(" ",SOURCE!$X$2-LEN(SOURCE!I960)), "")&amp;
      SOURCE!K960&amp;      IF(SOURCE!$Y$2-LEN(SOURCE!K960) &gt;= 0, REPT(" ",SOURCE!$Z$2-LEN(SOURCE!K960)), "")&amp;
" | "&amp; SOURCE!L960&amp;      IF(SOURCE!$AB$2-LEN(SOURCE!L960) &gt;= 0, REPT(" ",SOURCE!$AB$2-LEN(SOURCE!L960)), "")&amp;
" | "&amp; SOURCE!M960&amp;      IF(SOURCE!$AC$2-LEN(SOURCE!M960) &gt;= 0, REPT(" ",SOURCE!$AC$2-LEN(SOURCE!M960)), "")&amp;
      "},"&amp;IF(SOURCE!O960&lt;&gt;"",""&amp;SOURCE!O960,"")
 )
)
)</f>
        <v>/*  936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961" spans="1:1">
      <c r="A961" s="133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IF(SOURCE!$R$2-LEN(SOURCE!C961) &gt;= 0, REPT(" ",SOURCE!$R$2-LEN(SOURCE!C961)), "")&amp;
      SOURCE!D961&amp;", "&amp; IF(SOURCE!$S$2-LEN(SOURCE!D961) &gt;= 0, REPT(" ",SOURCE!$S$2-LEN(SOURCE!D961)), "")&amp;
      SOURCE!E961&amp;", "&amp; IF(SOURCE!$T$2-LEN(SOURCE!E961) &gt;=0, REPT(" ",SOURCE!$T$2-LEN(SOURCE!E961)), "")&amp;
      SOURCE!F961&amp;", "&amp; IF(SOURCE!$U$2-LEN(SOURCE!F961) &gt;= 0, REPT(" ",SOURCE!$U$2-LEN(SOURCE!F961)+2), "")&amp;"("&amp;
      SUBSTITUTE(TEXT(SOURCE!G961,"??0"),"  ","")&amp;" &lt;&lt; TAM_MAX_BITS) |"&amp; IF(SOURCE!$V$2-3 &gt;= 0, REPT(" ",MAX(1,SOURCE!$V$2-5+4+1-1-LEN(  IF(ISTEXT(SOURCE!H961),SOURCE!H961,  SUBSTITUTE(SUBSTITUTE(TEXT(SOURCE!H961,"????0"),"  ","")," ",""))   ))), "")&amp;
       IF(ISTEXT(SOURCE!H961),SOURCE!H961, SUBSTITUTE(SUBSTITUTE(TEXT(SOURCE!H961,"????0"),"  ","")," ",""))   &amp;","&amp; IF(SOURCE!$W$2-3 &gt;= 0, REPT(" ",SOURCE!$W$2-3-5), "")&amp;
      SOURCE!I961&amp;
" | "&amp; IF(SOURCE!$X$2-LEN(SOURCE!I961) &gt;= 0, REPT(" ",SOURCE!$X$2-LEN(SOURCE!I961)), "")&amp;
      SOURCE!J961&amp;      IF(SOURCE!$Y$2-LEN(SOURCE!J961) &gt;= 0, REPT(" ",SOURCE!$Y$2-LEN(SOURCE!J961)), "")&amp;
" | "&amp; IF(SOURCE!$X$2-LEN(SOURCE!I961) &gt;= 0, REPT(" ",SOURCE!$X$2-LEN(SOURCE!I961)), "")&amp;
      SOURCE!K961&amp;      IF(SOURCE!$Y$2-LEN(SOURCE!K961) &gt;= 0, REPT(" ",SOURCE!$Z$2-LEN(SOURCE!K961)), "")&amp;
" | "&amp; SOURCE!L961&amp;      IF(SOURCE!$AB$2-LEN(SOURCE!L961) &gt;= 0, REPT(" ",SOURCE!$AB$2-LEN(SOURCE!L961)), "")&amp;
" | "&amp; SOURCE!M961&amp;      IF(SOURCE!$AC$2-LEN(SOURCE!M961) &gt;= 0, REPT(" ",SOURCE!$AC$2-LEN(SOURCE!M961)), "")&amp;
      "},"&amp;IF(SOURCE!O961&lt;&gt;"",""&amp;SOURCE!O961,"")
 )
)
)</f>
        <v>/*  937 */  { itemToBeCoded,                NOPARAM,                     "",                                            STD_DOUBLE_INTEGRAL,                           (0 &lt;&lt; TAM_MAX_BITS) |     0, CAT_NONE | SLS_UNCHANGED | US_UNCHANGED | EIM_DISABLED | PTP_DISABLED     },</v>
      </c>
    </row>
    <row r="962" spans="1:1">
      <c r="A962" s="133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IF(SOURCE!$R$2-LEN(SOURCE!C962) &gt;= 0, REPT(" ",SOURCE!$R$2-LEN(SOURCE!C962)), "")&amp;
      SOURCE!D962&amp;", "&amp; IF(SOURCE!$S$2-LEN(SOURCE!D962) &gt;= 0, REPT(" ",SOURCE!$S$2-LEN(SOURCE!D962)), "")&amp;
      SOURCE!E962&amp;", "&amp; IF(SOURCE!$T$2-LEN(SOURCE!E962) &gt;=0, REPT(" ",SOURCE!$T$2-LEN(SOURCE!E962)), "")&amp;
      SOURCE!F962&amp;", "&amp; IF(SOURCE!$U$2-LEN(SOURCE!F962) &gt;= 0, REPT(" ",SOURCE!$U$2-LEN(SOURCE!F962)+2), "")&amp;"("&amp;
      SUBSTITUTE(TEXT(SOURCE!G962,"??0"),"  ","")&amp;" &lt;&lt; TAM_MAX_BITS) |"&amp; IF(SOURCE!$V$2-3 &gt;= 0, REPT(" ",MAX(1,SOURCE!$V$2-5+4+1-1-LEN(  IF(ISTEXT(SOURCE!H962),SOURCE!H962,  SUBSTITUTE(SUBSTITUTE(TEXT(SOURCE!H962,"????0"),"  ","")," ",""))   ))), "")&amp;
       IF(ISTEXT(SOURCE!H962),SOURCE!H962, SUBSTITUTE(SUBSTITUTE(TEXT(SOURCE!H962,"????0"),"  ","")," ",""))   &amp;","&amp; IF(SOURCE!$W$2-3 &gt;= 0, REPT(" ",SOURCE!$W$2-3-5), "")&amp;
      SOURCE!I962&amp;
" | "&amp; IF(SOURCE!$X$2-LEN(SOURCE!I962) &gt;= 0, REPT(" ",SOURCE!$X$2-LEN(SOURCE!I962)), "")&amp;
      SOURCE!J962&amp;      IF(SOURCE!$Y$2-LEN(SOURCE!J962) &gt;= 0, REPT(" ",SOURCE!$Y$2-LEN(SOURCE!J962)), "")&amp;
" | "&amp; IF(SOURCE!$X$2-LEN(SOURCE!I962) &gt;= 0, REPT(" ",SOURCE!$X$2-LEN(SOURCE!I962)), "")&amp;
      SOURCE!K962&amp;      IF(SOURCE!$Y$2-LEN(SOURCE!K962) &gt;= 0, REPT(" ",SOURCE!$Z$2-LEN(SOURCE!K962)), "")&amp;
" | "&amp; SOURCE!L962&amp;      IF(SOURCE!$AB$2-LEN(SOURCE!L962) &gt;= 0, REPT(" ",SOURCE!$AB$2-LEN(SOURCE!L962)), "")&amp;
" | "&amp; SOURCE!M962&amp;      IF(SOURCE!$AC$2-LEN(SOURCE!M962) &gt;= 0, REPT(" ",SOURCE!$AC$2-LEN(SOURCE!M962)), "")&amp;
      "},"&amp;IF(SOURCE!O962&lt;&gt;"",""&amp;SOURCE!O962,"")
 )
)
)</f>
        <v>/*  938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963" spans="1:1">
      <c r="A963" s="133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IF(SOURCE!$R$2-LEN(SOURCE!C963) &gt;= 0, REPT(" ",SOURCE!$R$2-LEN(SOURCE!C963)), "")&amp;
      SOURCE!D963&amp;", "&amp; IF(SOURCE!$S$2-LEN(SOURCE!D963) &gt;= 0, REPT(" ",SOURCE!$S$2-LEN(SOURCE!D963)), "")&amp;
      SOURCE!E963&amp;", "&amp; IF(SOURCE!$T$2-LEN(SOURCE!E963) &gt;=0, REPT(" ",SOURCE!$T$2-LEN(SOURCE!E963)), "")&amp;
      SOURCE!F963&amp;", "&amp; IF(SOURCE!$U$2-LEN(SOURCE!F963) &gt;= 0, REPT(" ",SOURCE!$U$2-LEN(SOURCE!F963)+2), "")&amp;"("&amp;
      SUBSTITUTE(TEXT(SOURCE!G963,"??0"),"  ","")&amp;" &lt;&lt; TAM_MAX_BITS) |"&amp; IF(SOURCE!$V$2-3 &gt;= 0, REPT(" ",MAX(1,SOURCE!$V$2-5+4+1-1-LEN(  IF(ISTEXT(SOURCE!H963),SOURCE!H963,  SUBSTITUTE(SUBSTITUTE(TEXT(SOURCE!H963,"????0"),"  ","")," ",""))   ))), "")&amp;
       IF(ISTEXT(SOURCE!H963),SOURCE!H963, SUBSTITUTE(SUBSTITUTE(TEXT(SOURCE!H963,"????0"),"  ","")," ",""))   &amp;","&amp; IF(SOURCE!$W$2-3 &gt;= 0, REPT(" ",SOURCE!$W$2-3-5), "")&amp;
      SOURCE!I963&amp;
" | "&amp; IF(SOURCE!$X$2-LEN(SOURCE!I963) &gt;= 0, REPT(" ",SOURCE!$X$2-LEN(SOURCE!I963)), "")&amp;
      SOURCE!J963&amp;      IF(SOURCE!$Y$2-LEN(SOURCE!J963) &gt;= 0, REPT(" ",SOURCE!$Y$2-LEN(SOURCE!J963)), "")&amp;
" | "&amp; IF(SOURCE!$X$2-LEN(SOURCE!I963) &gt;= 0, REPT(" ",SOURCE!$X$2-LEN(SOURCE!I963)), "")&amp;
      SOURCE!K963&amp;      IF(SOURCE!$Y$2-LEN(SOURCE!K963) &gt;= 0, REPT(" ",SOURCE!$Z$2-LEN(SOURCE!K963)), "")&amp;
" | "&amp; SOURCE!L963&amp;      IF(SOURCE!$AB$2-LEN(SOURCE!L963) &gt;= 0, REPT(" ",SOURCE!$AB$2-LEN(SOURCE!L963)), "")&amp;
" | "&amp; SOURCE!M963&amp;      IF(SOURCE!$AC$2-LEN(SOURCE!M963) &gt;= 0, REPT(" ",SOURCE!$AC$2-LEN(SOURCE!M963)), "")&amp;
      "},"&amp;IF(SOURCE!O963&lt;&gt;"",""&amp;SOURCE!O963,"")
 )
)
)</f>
        <v>/*  939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964" spans="1:1">
      <c r="A964" s="133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IF(SOURCE!$R$2-LEN(SOURCE!C964) &gt;= 0, REPT(" ",SOURCE!$R$2-LEN(SOURCE!C964)), "")&amp;
      SOURCE!D964&amp;", "&amp; IF(SOURCE!$S$2-LEN(SOURCE!D964) &gt;= 0, REPT(" ",SOURCE!$S$2-LEN(SOURCE!D964)), "")&amp;
      SOURCE!E964&amp;", "&amp; IF(SOURCE!$T$2-LEN(SOURCE!E964) &gt;=0, REPT(" ",SOURCE!$T$2-LEN(SOURCE!E964)), "")&amp;
      SOURCE!F964&amp;", "&amp; IF(SOURCE!$U$2-LEN(SOURCE!F964) &gt;= 0, REPT(" ",SOURCE!$U$2-LEN(SOURCE!F964)+2), "")&amp;"("&amp;
      SUBSTITUTE(TEXT(SOURCE!G964,"??0"),"  ","")&amp;" &lt;&lt; TAM_MAX_BITS) |"&amp; IF(SOURCE!$V$2-3 &gt;= 0, REPT(" ",MAX(1,SOURCE!$V$2-5+4+1-1-LEN(  IF(ISTEXT(SOURCE!H964),SOURCE!H964,  SUBSTITUTE(SUBSTITUTE(TEXT(SOURCE!H964,"????0"),"  ","")," ",""))   ))), "")&amp;
       IF(ISTEXT(SOURCE!H964),SOURCE!H964, SUBSTITUTE(SUBSTITUTE(TEXT(SOURCE!H964,"????0"),"  ","")," ",""))   &amp;","&amp; IF(SOURCE!$W$2-3 &gt;= 0, REPT(" ",SOURCE!$W$2-3-5), "")&amp;
      SOURCE!I964&amp;
" | "&amp; IF(SOURCE!$X$2-LEN(SOURCE!I964) &gt;= 0, REPT(" ",SOURCE!$X$2-LEN(SOURCE!I964)), "")&amp;
      SOURCE!J964&amp;      IF(SOURCE!$Y$2-LEN(SOURCE!J964) &gt;= 0, REPT(" ",SOURCE!$Y$2-LEN(SOURCE!J964)), "")&amp;
" | "&amp; IF(SOURCE!$X$2-LEN(SOURCE!I964) &gt;= 0, REPT(" ",SOURCE!$X$2-LEN(SOURCE!I964)), "")&amp;
      SOURCE!K964&amp;      IF(SOURCE!$Y$2-LEN(SOURCE!K964) &gt;= 0, REPT(" ",SOURCE!$Z$2-LEN(SOURCE!K964)), "")&amp;
" | "&amp; SOURCE!L964&amp;      IF(SOURCE!$AB$2-LEN(SOURCE!L964) &gt;= 0, REPT(" ",SOURCE!$AB$2-LEN(SOURCE!L964)), "")&amp;
" | "&amp; SOURCE!M964&amp;      IF(SOURCE!$AC$2-LEN(SOURCE!M964) &gt;= 0, REPT(" ",SOURCE!$AC$2-LEN(SOURCE!M964)), "")&amp;
      "},"&amp;IF(SOURCE!O964&lt;&gt;"",""&amp;SOURCE!O964,"")
 )
)
)</f>
        <v>/*  940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965" spans="1:1">
      <c r="A965" s="133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IF(SOURCE!$R$2-LEN(SOURCE!C965) &gt;= 0, REPT(" ",SOURCE!$R$2-LEN(SOURCE!C965)), "")&amp;
      SOURCE!D965&amp;", "&amp; IF(SOURCE!$S$2-LEN(SOURCE!D965) &gt;= 0, REPT(" ",SOURCE!$S$2-LEN(SOURCE!D965)), "")&amp;
      SOURCE!E965&amp;", "&amp; IF(SOURCE!$T$2-LEN(SOURCE!E965) &gt;=0, REPT(" ",SOURCE!$T$2-LEN(SOURCE!E965)), "")&amp;
      SOURCE!F965&amp;", "&amp; IF(SOURCE!$U$2-LEN(SOURCE!F965) &gt;= 0, REPT(" ",SOURCE!$U$2-LEN(SOURCE!F965)+2), "")&amp;"("&amp;
      SUBSTITUTE(TEXT(SOURCE!G965,"??0"),"  ","")&amp;" &lt;&lt; TAM_MAX_BITS) |"&amp; IF(SOURCE!$V$2-3 &gt;= 0, REPT(" ",MAX(1,SOURCE!$V$2-5+4+1-1-LEN(  IF(ISTEXT(SOURCE!H965),SOURCE!H965,  SUBSTITUTE(SUBSTITUTE(TEXT(SOURCE!H965,"????0"),"  ","")," ",""))   ))), "")&amp;
       IF(ISTEXT(SOURCE!H965),SOURCE!H965, SUBSTITUTE(SUBSTITUTE(TEXT(SOURCE!H965,"????0"),"  ","")," ",""))   &amp;","&amp; IF(SOURCE!$W$2-3 &gt;= 0, REPT(" ",SOURCE!$W$2-3-5), "")&amp;
      SOURCE!I965&amp;
" | "&amp; IF(SOURCE!$X$2-LEN(SOURCE!I965) &gt;= 0, REPT(" ",SOURCE!$X$2-LEN(SOURCE!I965)), "")&amp;
      SOURCE!J965&amp;      IF(SOURCE!$Y$2-LEN(SOURCE!J965) &gt;= 0, REPT(" ",SOURCE!$Y$2-LEN(SOURCE!J965)), "")&amp;
" | "&amp; IF(SOURCE!$X$2-LEN(SOURCE!I965) &gt;= 0, REPT(" ",SOURCE!$X$2-LEN(SOURCE!I965)), "")&amp;
      SOURCE!K965&amp;      IF(SOURCE!$Y$2-LEN(SOURCE!K965) &gt;= 0, REPT(" ",SOURCE!$Z$2-LEN(SOURCE!K965)), "")&amp;
" | "&amp; SOURCE!L965&amp;      IF(SOURCE!$AB$2-LEN(SOURCE!L965) &gt;= 0, REPT(" ",SOURCE!$AB$2-LEN(SOURCE!L965)), "")&amp;
" | "&amp; SOURCE!M965&amp;      IF(SOURCE!$AC$2-LEN(SOURCE!M965) &gt;= 0, REPT(" ",SOURCE!$AC$2-LEN(SOURCE!M965)), "")&amp;
      "},"&amp;IF(SOURCE!O965&lt;&gt;"",""&amp;SOURCE!O965,"")
 )
)
)</f>
        <v>/*  941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966" spans="1:1">
      <c r="A966" s="133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IF(SOURCE!$R$2-LEN(SOURCE!C966) &gt;= 0, REPT(" ",SOURCE!$R$2-LEN(SOURCE!C966)), "")&amp;
      SOURCE!D966&amp;", "&amp; IF(SOURCE!$S$2-LEN(SOURCE!D966) &gt;= 0, REPT(" ",SOURCE!$S$2-LEN(SOURCE!D966)), "")&amp;
      SOURCE!E966&amp;", "&amp; IF(SOURCE!$T$2-LEN(SOURCE!E966) &gt;=0, REPT(" ",SOURCE!$T$2-LEN(SOURCE!E966)), "")&amp;
      SOURCE!F966&amp;", "&amp; IF(SOURCE!$U$2-LEN(SOURCE!F966) &gt;= 0, REPT(" ",SOURCE!$U$2-LEN(SOURCE!F966)+2), "")&amp;"("&amp;
      SUBSTITUTE(TEXT(SOURCE!G966,"??0"),"  ","")&amp;" &lt;&lt; TAM_MAX_BITS) |"&amp; IF(SOURCE!$V$2-3 &gt;= 0, REPT(" ",MAX(1,SOURCE!$V$2-5+4+1-1-LEN(  IF(ISTEXT(SOURCE!H966),SOURCE!H966,  SUBSTITUTE(SUBSTITUTE(TEXT(SOURCE!H966,"????0"),"  ","")," ",""))   ))), "")&amp;
       IF(ISTEXT(SOURCE!H966),SOURCE!H966, SUBSTITUTE(SUBSTITUTE(TEXT(SOURCE!H966,"????0"),"  ","")," ",""))   &amp;","&amp; IF(SOURCE!$W$2-3 &gt;= 0, REPT(" ",SOURCE!$W$2-3-5), "")&amp;
      SOURCE!I966&amp;
" | "&amp; IF(SOURCE!$X$2-LEN(SOURCE!I966) &gt;= 0, REPT(" ",SOURCE!$X$2-LEN(SOURCE!I966)), "")&amp;
      SOURCE!J966&amp;      IF(SOURCE!$Y$2-LEN(SOURCE!J966) &gt;= 0, REPT(" ",SOURCE!$Y$2-LEN(SOURCE!J966)), "")&amp;
" | "&amp; IF(SOURCE!$X$2-LEN(SOURCE!I966) &gt;= 0, REPT(" ",SOURCE!$X$2-LEN(SOURCE!I966)), "")&amp;
      SOURCE!K966&amp;      IF(SOURCE!$Y$2-LEN(SOURCE!K966) &gt;= 0, REPT(" ",SOURCE!$Z$2-LEN(SOURCE!K966)), "")&amp;
" | "&amp; SOURCE!L966&amp;      IF(SOURCE!$AB$2-LEN(SOURCE!L966) &gt;= 0, REPT(" ",SOURCE!$AB$2-LEN(SOURCE!L966)), "")&amp;
" | "&amp; SOURCE!M966&amp;      IF(SOURCE!$AC$2-LEN(SOURCE!M966) &gt;= 0, REPT(" ",SOURCE!$AC$2-LEN(SOURCE!M966)), "")&amp;
      "},"&amp;IF(SOURCE!O966&lt;&gt;"",""&amp;SOURCE!O966,"")
 )
)
)</f>
        <v>/*  942 */  { itemToBeCoded,                NOPARAM,                     "",                                            STD_ASYMPOTICALLY_EQUAL,                       (0 &lt;&lt; TAM_MAX_BITS) |     0, CAT_NONE | SLS_UNCHANGED | US_UNCHANGED | EIM_DISABLED | PTP_DISABLED     },</v>
      </c>
    </row>
    <row r="967" spans="1:1">
      <c r="A967" s="133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IF(SOURCE!$R$2-LEN(SOURCE!C967) &gt;= 0, REPT(" ",SOURCE!$R$2-LEN(SOURCE!C967)), "")&amp;
      SOURCE!D967&amp;", "&amp; IF(SOURCE!$S$2-LEN(SOURCE!D967) &gt;= 0, REPT(" ",SOURCE!$S$2-LEN(SOURCE!D967)), "")&amp;
      SOURCE!E967&amp;", "&amp; IF(SOURCE!$T$2-LEN(SOURCE!E967) &gt;=0, REPT(" ",SOURCE!$T$2-LEN(SOURCE!E967)), "")&amp;
      SOURCE!F967&amp;", "&amp; IF(SOURCE!$U$2-LEN(SOURCE!F967) &gt;= 0, REPT(" ",SOURCE!$U$2-LEN(SOURCE!F967)+2), "")&amp;"("&amp;
      SUBSTITUTE(TEXT(SOURCE!G967,"??0"),"  ","")&amp;" &lt;&lt; TAM_MAX_BITS) |"&amp; IF(SOURCE!$V$2-3 &gt;= 0, REPT(" ",MAX(1,SOURCE!$V$2-5+4+1-1-LEN(  IF(ISTEXT(SOURCE!H967),SOURCE!H967,  SUBSTITUTE(SUBSTITUTE(TEXT(SOURCE!H967,"????0"),"  ","")," ",""))   ))), "")&amp;
       IF(ISTEXT(SOURCE!H967),SOURCE!H967, SUBSTITUTE(SUBSTITUTE(TEXT(SOURCE!H967,"????0"),"  ","")," ",""))   &amp;","&amp; IF(SOURCE!$W$2-3 &gt;= 0, REPT(" ",SOURCE!$W$2-3-5), "")&amp;
      SOURCE!I967&amp;
" | "&amp; IF(SOURCE!$X$2-LEN(SOURCE!I967) &gt;= 0, REPT(" ",SOURCE!$X$2-LEN(SOURCE!I967)), "")&amp;
      SOURCE!J967&amp;      IF(SOURCE!$Y$2-LEN(SOURCE!J967) &gt;= 0, REPT(" ",SOURCE!$Y$2-LEN(SOURCE!J967)), "")&amp;
" | "&amp; IF(SOURCE!$X$2-LEN(SOURCE!I967) &gt;= 0, REPT(" ",SOURCE!$X$2-LEN(SOURCE!I967)), "")&amp;
      SOURCE!K967&amp;      IF(SOURCE!$Y$2-LEN(SOURCE!K967) &gt;= 0, REPT(" ",SOURCE!$Z$2-LEN(SOURCE!K967)), "")&amp;
" | "&amp; SOURCE!L967&amp;      IF(SOURCE!$AB$2-LEN(SOURCE!L967) &gt;= 0, REPT(" ",SOURCE!$AB$2-LEN(SOURCE!L967)), "")&amp;
" | "&amp; SOURCE!M967&amp;      IF(SOURCE!$AC$2-LEN(SOURCE!M967) &gt;= 0, REPT(" ",SOURCE!$AC$2-LEN(SOURCE!M967)), "")&amp;
      "},"&amp;IF(SOURCE!O967&lt;&gt;"",""&amp;SOURCE!O967,"")
 )
)
)</f>
        <v>/*  943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968" spans="1:1">
      <c r="A968" s="133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IF(SOURCE!$R$2-LEN(SOURCE!C968) &gt;= 0, REPT(" ",SOURCE!$R$2-LEN(SOURCE!C968)), "")&amp;
      SOURCE!D968&amp;", "&amp; IF(SOURCE!$S$2-LEN(SOURCE!D968) &gt;= 0, REPT(" ",SOURCE!$S$2-LEN(SOURCE!D968)), "")&amp;
      SOURCE!E968&amp;", "&amp; IF(SOURCE!$T$2-LEN(SOURCE!E968) &gt;=0, REPT(" ",SOURCE!$T$2-LEN(SOURCE!E968)), "")&amp;
      SOURCE!F968&amp;", "&amp; IF(SOURCE!$U$2-LEN(SOURCE!F968) &gt;= 0, REPT(" ",SOURCE!$U$2-LEN(SOURCE!F968)+2), "")&amp;"("&amp;
      SUBSTITUTE(TEXT(SOURCE!G968,"??0"),"  ","")&amp;" &lt;&lt; TAM_MAX_BITS) |"&amp; IF(SOURCE!$V$2-3 &gt;= 0, REPT(" ",MAX(1,SOURCE!$V$2-5+4+1-1-LEN(  IF(ISTEXT(SOURCE!H968),SOURCE!H968,  SUBSTITUTE(SUBSTITUTE(TEXT(SOURCE!H968,"????0"),"  ","")," ",""))   ))), "")&amp;
       IF(ISTEXT(SOURCE!H968),SOURCE!H968, SUBSTITUTE(SUBSTITUTE(TEXT(SOURCE!H968,"????0"),"  ","")," ",""))   &amp;","&amp; IF(SOURCE!$W$2-3 &gt;= 0, REPT(" ",SOURCE!$W$2-3-5), "")&amp;
      SOURCE!I968&amp;
" | "&amp; IF(SOURCE!$X$2-LEN(SOURCE!I968) &gt;= 0, REPT(" ",SOURCE!$X$2-LEN(SOURCE!I968)), "")&amp;
      SOURCE!J968&amp;      IF(SOURCE!$Y$2-LEN(SOURCE!J968) &gt;= 0, REPT(" ",SOURCE!$Y$2-LEN(SOURCE!J968)), "")&amp;
" | "&amp; IF(SOURCE!$X$2-LEN(SOURCE!I968) &gt;= 0, REPT(" ",SOURCE!$X$2-LEN(SOURCE!I968)), "")&amp;
      SOURCE!K968&amp;      IF(SOURCE!$Y$2-LEN(SOURCE!K968) &gt;= 0, REPT(" ",SOURCE!$Z$2-LEN(SOURCE!K968)), "")&amp;
" | "&amp; SOURCE!L968&amp;      IF(SOURCE!$AB$2-LEN(SOURCE!L968) &gt;= 0, REPT(" ",SOURCE!$AB$2-LEN(SOURCE!L968)), "")&amp;
" | "&amp; SOURCE!M968&amp;      IF(SOURCE!$AC$2-LEN(SOURCE!M968) &gt;= 0, REPT(" ",SOURCE!$AC$2-LEN(SOURCE!M968)), "")&amp;
      "},"&amp;IF(SOURCE!O968&lt;&gt;"",""&amp;SOURCE!O968,"")
 )
)
)</f>
        <v>/*  944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969" spans="1:1">
      <c r="A969" s="133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IF(SOURCE!$R$2-LEN(SOURCE!C969) &gt;= 0, REPT(" ",SOURCE!$R$2-LEN(SOURCE!C969)), "")&amp;
      SOURCE!D969&amp;", "&amp; IF(SOURCE!$S$2-LEN(SOURCE!D969) &gt;= 0, REPT(" ",SOURCE!$S$2-LEN(SOURCE!D969)), "")&amp;
      SOURCE!E969&amp;", "&amp; IF(SOURCE!$T$2-LEN(SOURCE!E969) &gt;=0, REPT(" ",SOURCE!$T$2-LEN(SOURCE!E969)), "")&amp;
      SOURCE!F969&amp;", "&amp; IF(SOURCE!$U$2-LEN(SOURCE!F969) &gt;= 0, REPT(" ",SOURCE!$U$2-LEN(SOURCE!F969)+2), "")&amp;"("&amp;
      SUBSTITUTE(TEXT(SOURCE!G969,"??0"),"  ","")&amp;" &lt;&lt; TAM_MAX_BITS) |"&amp; IF(SOURCE!$V$2-3 &gt;= 0, REPT(" ",MAX(1,SOURCE!$V$2-5+4+1-1-LEN(  IF(ISTEXT(SOURCE!H969),SOURCE!H969,  SUBSTITUTE(SUBSTITUTE(TEXT(SOURCE!H969,"????0"),"  ","")," ",""))   ))), "")&amp;
       IF(ISTEXT(SOURCE!H969),SOURCE!H969, SUBSTITUTE(SUBSTITUTE(TEXT(SOURCE!H969,"????0"),"  ","")," ",""))   &amp;","&amp; IF(SOURCE!$W$2-3 &gt;= 0, REPT(" ",SOURCE!$W$2-3-5), "")&amp;
      SOURCE!I969&amp;
" | "&amp; IF(SOURCE!$X$2-LEN(SOURCE!I969) &gt;= 0, REPT(" ",SOURCE!$X$2-LEN(SOURCE!I969)), "")&amp;
      SOURCE!J969&amp;      IF(SOURCE!$Y$2-LEN(SOURCE!J969) &gt;= 0, REPT(" ",SOURCE!$Y$2-LEN(SOURCE!J969)), "")&amp;
" | "&amp; IF(SOURCE!$X$2-LEN(SOURCE!I969) &gt;= 0, REPT(" ",SOURCE!$X$2-LEN(SOURCE!I969)), "")&amp;
      SOURCE!K969&amp;      IF(SOURCE!$Y$2-LEN(SOURCE!K969) &gt;= 0, REPT(" ",SOURCE!$Z$2-LEN(SOURCE!K969)), "")&amp;
" | "&amp; SOURCE!L969&amp;      IF(SOURCE!$AB$2-LEN(SOURCE!L969) &gt;= 0, REPT(" ",SOURCE!$AB$2-LEN(SOURCE!L969)), "")&amp;
" | "&amp; SOURCE!M969&amp;      IF(SOURCE!$AC$2-LEN(SOURCE!M969) &gt;= 0, REPT(" ",SOURCE!$AC$2-LEN(SOURCE!M969)), "")&amp;
      "},"&amp;IF(SOURCE!O969&lt;&gt;"",""&amp;SOURCE!O969,"")
 )
)
)</f>
        <v>/*  945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970" spans="1:1">
      <c r="A970" s="133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IF(SOURCE!$R$2-LEN(SOURCE!C970) &gt;= 0, REPT(" ",SOURCE!$R$2-LEN(SOURCE!C970)), "")&amp;
      SOURCE!D970&amp;", "&amp; IF(SOURCE!$S$2-LEN(SOURCE!D970) &gt;= 0, REPT(" ",SOURCE!$S$2-LEN(SOURCE!D970)), "")&amp;
      SOURCE!E970&amp;", "&amp; IF(SOURCE!$T$2-LEN(SOURCE!E970) &gt;=0, REPT(" ",SOURCE!$T$2-LEN(SOURCE!E970)), "")&amp;
      SOURCE!F970&amp;", "&amp; IF(SOURCE!$U$2-LEN(SOURCE!F970) &gt;= 0, REPT(" ",SOURCE!$U$2-LEN(SOURCE!F970)+2), "")&amp;"("&amp;
      SUBSTITUTE(TEXT(SOURCE!G970,"??0"),"  ","")&amp;" &lt;&lt; TAM_MAX_BITS) |"&amp; IF(SOURCE!$V$2-3 &gt;= 0, REPT(" ",MAX(1,SOURCE!$V$2-5+4+1-1-LEN(  IF(ISTEXT(SOURCE!H970),SOURCE!H970,  SUBSTITUTE(SUBSTITUTE(TEXT(SOURCE!H970,"????0"),"  ","")," ",""))   ))), "")&amp;
       IF(ISTEXT(SOURCE!H970),SOURCE!H970, SUBSTITUTE(SUBSTITUTE(TEXT(SOURCE!H970,"????0"),"  ","")," ",""))   &amp;","&amp; IF(SOURCE!$W$2-3 &gt;= 0, REPT(" ",SOURCE!$W$2-3-5), "")&amp;
      SOURCE!I970&amp;
" | "&amp; IF(SOURCE!$X$2-LEN(SOURCE!I970) &gt;= 0, REPT(" ",SOURCE!$X$2-LEN(SOURCE!I970)), "")&amp;
      SOURCE!J970&amp;      IF(SOURCE!$Y$2-LEN(SOURCE!J970) &gt;= 0, REPT(" ",SOURCE!$Y$2-LEN(SOURCE!J970)), "")&amp;
" | "&amp; IF(SOURCE!$X$2-LEN(SOURCE!I970) &gt;= 0, REPT(" ",SOURCE!$X$2-LEN(SOURCE!I970)), "")&amp;
      SOURCE!K970&amp;      IF(SOURCE!$Y$2-LEN(SOURCE!K970) &gt;= 0, REPT(" ",SOURCE!$Z$2-LEN(SOURCE!K970)), "")&amp;
" | "&amp; SOURCE!L970&amp;      IF(SOURCE!$AB$2-LEN(SOURCE!L970) &gt;= 0, REPT(" ",SOURCE!$AB$2-LEN(SOURCE!L970)), "")&amp;
" | "&amp; SOURCE!M970&amp;      IF(SOURCE!$AC$2-LEN(SOURCE!M970) &gt;= 0, REPT(" ",SOURCE!$AC$2-LEN(SOURCE!M970)), "")&amp;
      "},"&amp;IF(SOURCE!O970&lt;&gt;"",""&amp;SOURCE!O970,"")
 )
)
)</f>
        <v>/*  946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971" spans="1:1">
      <c r="A971" s="133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IF(SOURCE!$R$2-LEN(SOURCE!C971) &gt;= 0, REPT(" ",SOURCE!$R$2-LEN(SOURCE!C971)), "")&amp;
      SOURCE!D971&amp;", "&amp; IF(SOURCE!$S$2-LEN(SOURCE!D971) &gt;= 0, REPT(" ",SOURCE!$S$2-LEN(SOURCE!D971)), "")&amp;
      SOURCE!E971&amp;", "&amp; IF(SOURCE!$T$2-LEN(SOURCE!E971) &gt;=0, REPT(" ",SOURCE!$T$2-LEN(SOURCE!E971)), "")&amp;
      SOURCE!F971&amp;", "&amp; IF(SOURCE!$U$2-LEN(SOURCE!F971) &gt;= 0, REPT(" ",SOURCE!$U$2-LEN(SOURCE!F971)+2), "")&amp;"("&amp;
      SUBSTITUTE(TEXT(SOURCE!G971,"??0"),"  ","")&amp;" &lt;&lt; TAM_MAX_BITS) |"&amp; IF(SOURCE!$V$2-3 &gt;= 0, REPT(" ",MAX(1,SOURCE!$V$2-5+4+1-1-LEN(  IF(ISTEXT(SOURCE!H971),SOURCE!H971,  SUBSTITUTE(SUBSTITUTE(TEXT(SOURCE!H971,"????0"),"  ","")," ",""))   ))), "")&amp;
       IF(ISTEXT(SOURCE!H971),SOURCE!H971, SUBSTITUTE(SUBSTITUTE(TEXT(SOURCE!H971,"????0"),"  ","")," ",""))   &amp;","&amp; IF(SOURCE!$W$2-3 &gt;= 0, REPT(" ",SOURCE!$W$2-3-5), "")&amp;
      SOURCE!I971&amp;
" | "&amp; IF(SOURCE!$X$2-LEN(SOURCE!I971) &gt;= 0, REPT(" ",SOURCE!$X$2-LEN(SOURCE!I971)), "")&amp;
      SOURCE!J971&amp;      IF(SOURCE!$Y$2-LEN(SOURCE!J971) &gt;= 0, REPT(" ",SOURCE!$Y$2-LEN(SOURCE!J971)), "")&amp;
" | "&amp; IF(SOURCE!$X$2-LEN(SOURCE!I971) &gt;= 0, REPT(" ",SOURCE!$X$2-LEN(SOURCE!I971)), "")&amp;
      SOURCE!K971&amp;      IF(SOURCE!$Y$2-LEN(SOURCE!K971) &gt;= 0, REPT(" ",SOURCE!$Z$2-LEN(SOURCE!K971)), "")&amp;
" | "&amp; SOURCE!L971&amp;      IF(SOURCE!$AB$2-LEN(SOURCE!L971) &gt;= 0, REPT(" ",SOURCE!$AB$2-LEN(SOURCE!L971)), "")&amp;
" | "&amp; SOURCE!M971&amp;      IF(SOURCE!$AC$2-LEN(SOURCE!M971) &gt;= 0, REPT(" ",SOURCE!$AC$2-LEN(SOURCE!M971)), "")&amp;
      "},"&amp;IF(SOURCE!O971&lt;&gt;"",""&amp;SOURCE!O971,"")
 )
)
)</f>
        <v>/*  947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972" spans="1:1">
      <c r="A972" s="133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IF(SOURCE!$R$2-LEN(SOURCE!C972) &gt;= 0, REPT(" ",SOURCE!$R$2-LEN(SOURCE!C972)), "")&amp;
      SOURCE!D972&amp;", "&amp; IF(SOURCE!$S$2-LEN(SOURCE!D972) &gt;= 0, REPT(" ",SOURCE!$S$2-LEN(SOURCE!D972)), "")&amp;
      SOURCE!E972&amp;", "&amp; IF(SOURCE!$T$2-LEN(SOURCE!E972) &gt;=0, REPT(" ",SOURCE!$T$2-LEN(SOURCE!E972)), "")&amp;
      SOURCE!F972&amp;", "&amp; IF(SOURCE!$U$2-LEN(SOURCE!F972) &gt;= 0, REPT(" ",SOURCE!$U$2-LEN(SOURCE!F972)+2), "")&amp;"("&amp;
      SUBSTITUTE(TEXT(SOURCE!G972,"??0"),"  ","")&amp;" &lt;&lt; TAM_MAX_BITS) |"&amp; IF(SOURCE!$V$2-3 &gt;= 0, REPT(" ",MAX(1,SOURCE!$V$2-5+4+1-1-LEN(  IF(ISTEXT(SOURCE!H972),SOURCE!H972,  SUBSTITUTE(SUBSTITUTE(TEXT(SOURCE!H972,"????0"),"  ","")," ",""))   ))), "")&amp;
       IF(ISTEXT(SOURCE!H972),SOURCE!H972, SUBSTITUTE(SUBSTITUTE(TEXT(SOURCE!H972,"????0"),"  ","")," ",""))   &amp;","&amp; IF(SOURCE!$W$2-3 &gt;= 0, REPT(" ",SOURCE!$W$2-3-5), "")&amp;
      SOURCE!I972&amp;
" | "&amp; IF(SOURCE!$X$2-LEN(SOURCE!I972) &gt;= 0, REPT(" ",SOURCE!$X$2-LEN(SOURCE!I972)), "")&amp;
      SOURCE!J972&amp;      IF(SOURCE!$Y$2-LEN(SOURCE!J972) &gt;= 0, REPT(" ",SOURCE!$Y$2-LEN(SOURCE!J972)), "")&amp;
" | "&amp; IF(SOURCE!$X$2-LEN(SOURCE!I972) &gt;= 0, REPT(" ",SOURCE!$X$2-LEN(SOURCE!I972)), "")&amp;
      SOURCE!K972&amp;      IF(SOURCE!$Y$2-LEN(SOURCE!K972) &gt;= 0, REPT(" ",SOURCE!$Z$2-LEN(SOURCE!K972)), "")&amp;
" | "&amp; SOURCE!L972&amp;      IF(SOURCE!$AB$2-LEN(SOURCE!L972) &gt;= 0, REPT(" ",SOURCE!$AB$2-LEN(SOURCE!L972)), "")&amp;
" | "&amp; SOURCE!M972&amp;      IF(SOURCE!$AC$2-LEN(SOURCE!M972) &gt;= 0, REPT(" ",SOURCE!$AC$2-LEN(SOURCE!M972)), "")&amp;
      "},"&amp;IF(SOURCE!O972&lt;&gt;"",""&amp;SOURCE!O972,"")
 )
)
)</f>
        <v>/*  948 */  { itemToBeCoded,                NOPARAM,                     "",                                            STD_IDENTICAL_TO,                              (0 &lt;&lt; TAM_MAX_BITS) |     0, CAT_NONE | SLS_UNCHANGED | US_UNCHANGED | EIM_DISABLED | PTP_DISABLED     },</v>
      </c>
    </row>
    <row r="973" spans="1:1">
      <c r="A973" s="133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IF(SOURCE!$R$2-LEN(SOURCE!C973) &gt;= 0, REPT(" ",SOURCE!$R$2-LEN(SOURCE!C973)), "")&amp;
      SOURCE!D973&amp;", "&amp; IF(SOURCE!$S$2-LEN(SOURCE!D973) &gt;= 0, REPT(" ",SOURCE!$S$2-LEN(SOURCE!D973)), "")&amp;
      SOURCE!E973&amp;", "&amp; IF(SOURCE!$T$2-LEN(SOURCE!E973) &gt;=0, REPT(" ",SOURCE!$T$2-LEN(SOURCE!E973)), "")&amp;
      SOURCE!F973&amp;", "&amp; IF(SOURCE!$U$2-LEN(SOURCE!F973) &gt;= 0, REPT(" ",SOURCE!$U$2-LEN(SOURCE!F973)+2), "")&amp;"("&amp;
      SUBSTITUTE(TEXT(SOURCE!G973,"??0"),"  ","")&amp;" &lt;&lt; TAM_MAX_BITS) |"&amp; IF(SOURCE!$V$2-3 &gt;= 0, REPT(" ",MAX(1,SOURCE!$V$2-5+4+1-1-LEN(  IF(ISTEXT(SOURCE!H973),SOURCE!H973,  SUBSTITUTE(SUBSTITUTE(TEXT(SOURCE!H973,"????0"),"  ","")," ",""))   ))), "")&amp;
       IF(ISTEXT(SOURCE!H973),SOURCE!H973, SUBSTITUTE(SUBSTITUTE(TEXT(SOURCE!H973,"????0"),"  ","")," ",""))   &amp;","&amp; IF(SOURCE!$W$2-3 &gt;= 0, REPT(" ",SOURCE!$W$2-3-5), "")&amp;
      SOURCE!I973&amp;
" | "&amp; IF(SOURCE!$X$2-LEN(SOURCE!I973) &gt;= 0, REPT(" ",SOURCE!$X$2-LEN(SOURCE!I973)), "")&amp;
      SOURCE!J973&amp;      IF(SOURCE!$Y$2-LEN(SOURCE!J973) &gt;= 0, REPT(" ",SOURCE!$Y$2-LEN(SOURCE!J973)), "")&amp;
" | "&amp; IF(SOURCE!$X$2-LEN(SOURCE!I973) &gt;= 0, REPT(" ",SOURCE!$X$2-LEN(SOURCE!I973)), "")&amp;
      SOURCE!K973&amp;      IF(SOURCE!$Y$2-LEN(SOURCE!K973) &gt;= 0, REPT(" ",SOURCE!$Z$2-LEN(SOURCE!K973)), "")&amp;
" | "&amp; SOURCE!L973&amp;      IF(SOURCE!$AB$2-LEN(SOURCE!L973) &gt;= 0, REPT(" ",SOURCE!$AB$2-LEN(SOURCE!L973)), "")&amp;
" | "&amp; SOURCE!M973&amp;      IF(SOURCE!$AC$2-LEN(SOURCE!M973) &gt;= 0, REPT(" ",SOURCE!$AC$2-LEN(SOURCE!M973)), "")&amp;
      "},"&amp;IF(SOURCE!O973&lt;&gt;"",""&amp;SOURCE!O973,"")
 )
)
)</f>
        <v>/*  949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974" spans="1:1">
      <c r="A974" s="133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IF(SOURCE!$R$2-LEN(SOURCE!C974) &gt;= 0, REPT(" ",SOURCE!$R$2-LEN(SOURCE!C974)), "")&amp;
      SOURCE!D974&amp;", "&amp; IF(SOURCE!$S$2-LEN(SOURCE!D974) &gt;= 0, REPT(" ",SOURCE!$S$2-LEN(SOURCE!D974)), "")&amp;
      SOURCE!E974&amp;", "&amp; IF(SOURCE!$T$2-LEN(SOURCE!E974) &gt;=0, REPT(" ",SOURCE!$T$2-LEN(SOURCE!E974)), "")&amp;
      SOURCE!F974&amp;", "&amp; IF(SOURCE!$U$2-LEN(SOURCE!F974) &gt;= 0, REPT(" ",SOURCE!$U$2-LEN(SOURCE!F974)+2), "")&amp;"("&amp;
      SUBSTITUTE(TEXT(SOURCE!G974,"??0"),"  ","")&amp;" &lt;&lt; TAM_MAX_BITS) |"&amp; IF(SOURCE!$V$2-3 &gt;= 0, REPT(" ",MAX(1,SOURCE!$V$2-5+4+1-1-LEN(  IF(ISTEXT(SOURCE!H974),SOURCE!H974,  SUBSTITUTE(SUBSTITUTE(TEXT(SOURCE!H974,"????0"),"  ","")," ",""))   ))), "")&amp;
       IF(ISTEXT(SOURCE!H974),SOURCE!H974, SUBSTITUTE(SUBSTITUTE(TEXT(SOURCE!H974,"????0"),"  ","")," ",""))   &amp;","&amp; IF(SOURCE!$W$2-3 &gt;= 0, REPT(" ",SOURCE!$W$2-3-5), "")&amp;
      SOURCE!I974&amp;
" | "&amp; IF(SOURCE!$X$2-LEN(SOURCE!I974) &gt;= 0, REPT(" ",SOURCE!$X$2-LEN(SOURCE!I974)), "")&amp;
      SOURCE!J974&amp;      IF(SOURCE!$Y$2-LEN(SOURCE!J974) &gt;= 0, REPT(" ",SOURCE!$Y$2-LEN(SOURCE!J974)), "")&amp;
" | "&amp; IF(SOURCE!$X$2-LEN(SOURCE!I974) &gt;= 0, REPT(" ",SOURCE!$X$2-LEN(SOURCE!I974)), "")&amp;
      SOURCE!K974&amp;      IF(SOURCE!$Y$2-LEN(SOURCE!K974) &gt;= 0, REPT(" ",SOURCE!$Z$2-LEN(SOURCE!K974)), "")&amp;
" | "&amp; SOURCE!L974&amp;      IF(SOURCE!$AB$2-LEN(SOURCE!L974) &gt;= 0, REPT(" ",SOURCE!$AB$2-LEN(SOURCE!L974)), "")&amp;
" | "&amp; SOURCE!M974&amp;      IF(SOURCE!$AC$2-LEN(SOURCE!M974) &gt;= 0, REPT(" ",SOURCE!$AC$2-LEN(SOURCE!M974)), "")&amp;
      "},"&amp;IF(SOURCE!O974&lt;&gt;"",""&amp;SOURCE!O974,"")
 )
)
)</f>
        <v>/*  950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975" spans="1:1">
      <c r="A975" s="133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IF(SOURCE!$R$2-LEN(SOURCE!C975) &gt;= 0, REPT(" ",SOURCE!$R$2-LEN(SOURCE!C975)), "")&amp;
      SOURCE!D975&amp;", "&amp; IF(SOURCE!$S$2-LEN(SOURCE!D975) &gt;= 0, REPT(" ",SOURCE!$S$2-LEN(SOURCE!D975)), "")&amp;
      SOURCE!E975&amp;", "&amp; IF(SOURCE!$T$2-LEN(SOURCE!E975) &gt;=0, REPT(" ",SOURCE!$T$2-LEN(SOURCE!E975)), "")&amp;
      SOURCE!F975&amp;", "&amp; IF(SOURCE!$U$2-LEN(SOURCE!F975) &gt;= 0, REPT(" ",SOURCE!$U$2-LEN(SOURCE!F975)+2), "")&amp;"("&amp;
      SUBSTITUTE(TEXT(SOURCE!G975,"??0"),"  ","")&amp;" &lt;&lt; TAM_MAX_BITS) |"&amp; IF(SOURCE!$V$2-3 &gt;= 0, REPT(" ",MAX(1,SOURCE!$V$2-5+4+1-1-LEN(  IF(ISTEXT(SOURCE!H975),SOURCE!H975,  SUBSTITUTE(SUBSTITUTE(TEXT(SOURCE!H975,"????0"),"  ","")," ",""))   ))), "")&amp;
       IF(ISTEXT(SOURCE!H975),SOURCE!H975, SUBSTITUTE(SUBSTITUTE(TEXT(SOURCE!H975,"????0"),"  ","")," ",""))   &amp;","&amp; IF(SOURCE!$W$2-3 &gt;= 0, REPT(" ",SOURCE!$W$2-3-5), "")&amp;
      SOURCE!I975&amp;
" | "&amp; IF(SOURCE!$X$2-LEN(SOURCE!I975) &gt;= 0, REPT(" ",SOURCE!$X$2-LEN(SOURCE!I975)), "")&amp;
      SOURCE!J975&amp;      IF(SOURCE!$Y$2-LEN(SOURCE!J975) &gt;= 0, REPT(" ",SOURCE!$Y$2-LEN(SOURCE!J975)), "")&amp;
" | "&amp; IF(SOURCE!$X$2-LEN(SOURCE!I975) &gt;= 0, REPT(" ",SOURCE!$X$2-LEN(SOURCE!I975)), "")&amp;
      SOURCE!K975&amp;      IF(SOURCE!$Y$2-LEN(SOURCE!K975) &gt;= 0, REPT(" ",SOURCE!$Z$2-LEN(SOURCE!K975)), "")&amp;
" | "&amp; SOURCE!L975&amp;      IF(SOURCE!$AB$2-LEN(SOURCE!L975) &gt;= 0, REPT(" ",SOURCE!$AB$2-LEN(SOURCE!L975)), "")&amp;
" | "&amp; SOURCE!M975&amp;      IF(SOURCE!$AC$2-LEN(SOURCE!M975) &gt;= 0, REPT(" ",SOURCE!$AC$2-LEN(SOURCE!M975)), "")&amp;
      "},"&amp;IF(SOURCE!O975&lt;&gt;"",""&amp;SOURCE!O975,"")
 )
)
)</f>
        <v>/*  951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976" spans="1:1">
      <c r="A976" s="133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IF(SOURCE!$R$2-LEN(SOURCE!C976) &gt;= 0, REPT(" ",SOURCE!$R$2-LEN(SOURCE!C976)), "")&amp;
      SOURCE!D976&amp;", "&amp; IF(SOURCE!$S$2-LEN(SOURCE!D976) &gt;= 0, REPT(" ",SOURCE!$S$2-LEN(SOURCE!D976)), "")&amp;
      SOURCE!E976&amp;", "&amp; IF(SOURCE!$T$2-LEN(SOURCE!E976) &gt;=0, REPT(" ",SOURCE!$T$2-LEN(SOURCE!E976)), "")&amp;
      SOURCE!F976&amp;", "&amp; IF(SOURCE!$U$2-LEN(SOURCE!F976) &gt;= 0, REPT(" ",SOURCE!$U$2-LEN(SOURCE!F976)+2), "")&amp;"("&amp;
      SUBSTITUTE(TEXT(SOURCE!G976,"??0"),"  ","")&amp;" &lt;&lt; TAM_MAX_BITS) |"&amp; IF(SOURCE!$V$2-3 &gt;= 0, REPT(" ",MAX(1,SOURCE!$V$2-5+4+1-1-LEN(  IF(ISTEXT(SOURCE!H976),SOURCE!H976,  SUBSTITUTE(SUBSTITUTE(TEXT(SOURCE!H976,"????0"),"  ","")," ",""))   ))), "")&amp;
       IF(ISTEXT(SOURCE!H976),SOURCE!H976, SUBSTITUTE(SUBSTITUTE(TEXT(SOURCE!H976,"????0"),"  ","")," ",""))   &amp;","&amp; IF(SOURCE!$W$2-3 &gt;= 0, REPT(" ",SOURCE!$W$2-3-5), "")&amp;
      SOURCE!I976&amp;
" | "&amp; IF(SOURCE!$X$2-LEN(SOURCE!I976) &gt;= 0, REPT(" ",SOURCE!$X$2-LEN(SOURCE!I976)), "")&amp;
      SOURCE!J976&amp;      IF(SOURCE!$Y$2-LEN(SOURCE!J976) &gt;= 0, REPT(" ",SOURCE!$Y$2-LEN(SOURCE!J976)), "")&amp;
" | "&amp; IF(SOURCE!$X$2-LEN(SOURCE!I976) &gt;= 0, REPT(" ",SOURCE!$X$2-LEN(SOURCE!I976)), "")&amp;
      SOURCE!K976&amp;      IF(SOURCE!$Y$2-LEN(SOURCE!K976) &gt;= 0, REPT(" ",SOURCE!$Z$2-LEN(SOURCE!K976)), "")&amp;
" | "&amp; SOURCE!L976&amp;      IF(SOURCE!$AB$2-LEN(SOURCE!L976) &gt;= 0, REPT(" ",SOURCE!$AB$2-LEN(SOURCE!L976)), "")&amp;
" | "&amp; SOURCE!M976&amp;      IF(SOURCE!$AC$2-LEN(SOURCE!M976) &gt;= 0, REPT(" ",SOURCE!$AC$2-LEN(SOURCE!M976)), "")&amp;
      "},"&amp;IF(SOURCE!O976&lt;&gt;"",""&amp;SOURCE!O976,"")
 )
)
)</f>
        <v>/*  952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977" spans="1:1">
      <c r="A977" s="133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IF(SOURCE!$R$2-LEN(SOURCE!C977) &gt;= 0, REPT(" ",SOURCE!$R$2-LEN(SOURCE!C977)), "")&amp;
      SOURCE!D977&amp;", "&amp; IF(SOURCE!$S$2-LEN(SOURCE!D977) &gt;= 0, REPT(" ",SOURCE!$S$2-LEN(SOURCE!D977)), "")&amp;
      SOURCE!E977&amp;", "&amp; IF(SOURCE!$T$2-LEN(SOURCE!E977) &gt;=0, REPT(" ",SOURCE!$T$2-LEN(SOURCE!E977)), "")&amp;
      SOURCE!F977&amp;", "&amp; IF(SOURCE!$U$2-LEN(SOURCE!F977) &gt;= 0, REPT(" ",SOURCE!$U$2-LEN(SOURCE!F977)+2), "")&amp;"("&amp;
      SUBSTITUTE(TEXT(SOURCE!G977,"??0"),"  ","")&amp;" &lt;&lt; TAM_MAX_BITS) |"&amp; IF(SOURCE!$V$2-3 &gt;= 0, REPT(" ",MAX(1,SOURCE!$V$2-5+4+1-1-LEN(  IF(ISTEXT(SOURCE!H977),SOURCE!H977,  SUBSTITUTE(SUBSTITUTE(TEXT(SOURCE!H977,"????0"),"  ","")," ",""))   ))), "")&amp;
       IF(ISTEXT(SOURCE!H977),SOURCE!H977, SUBSTITUTE(SUBSTITUTE(TEXT(SOURCE!H977,"????0"),"  ","")," ",""))   &amp;","&amp; IF(SOURCE!$W$2-3 &gt;= 0, REPT(" ",SOURCE!$W$2-3-5), "")&amp;
      SOURCE!I977&amp;
" | "&amp; IF(SOURCE!$X$2-LEN(SOURCE!I977) &gt;= 0, REPT(" ",SOURCE!$X$2-LEN(SOURCE!I977)), "")&amp;
      SOURCE!J977&amp;      IF(SOURCE!$Y$2-LEN(SOURCE!J977) &gt;= 0, REPT(" ",SOURCE!$Y$2-LEN(SOURCE!J977)), "")&amp;
" | "&amp; IF(SOURCE!$X$2-LEN(SOURCE!I977) &gt;= 0, REPT(" ",SOURCE!$X$2-LEN(SOURCE!I977)), "")&amp;
      SOURCE!K977&amp;      IF(SOURCE!$Y$2-LEN(SOURCE!K977) &gt;= 0, REPT(" ",SOURCE!$Z$2-LEN(SOURCE!K977)), "")&amp;
" | "&amp; SOURCE!L977&amp;      IF(SOURCE!$AB$2-LEN(SOURCE!L977) &gt;= 0, REPT(" ",SOURCE!$AB$2-LEN(SOURCE!L977)), "")&amp;
" | "&amp; SOURCE!M977&amp;      IF(SOURCE!$AC$2-LEN(SOURCE!M977) &gt;= 0, REPT(" ",SOURCE!$AC$2-LEN(SOURCE!M977)), "")&amp;
      "},"&amp;IF(SOURCE!O977&lt;&gt;"",""&amp;SOURCE!O977,"")
 )
)
)</f>
        <v>/*  953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978" spans="1:1">
      <c r="A978" s="133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IF(SOURCE!$R$2-LEN(SOURCE!C978) &gt;= 0, REPT(" ",SOURCE!$R$2-LEN(SOURCE!C978)), "")&amp;
      SOURCE!D978&amp;", "&amp; IF(SOURCE!$S$2-LEN(SOURCE!D978) &gt;= 0, REPT(" ",SOURCE!$S$2-LEN(SOURCE!D978)), "")&amp;
      SOURCE!E978&amp;", "&amp; IF(SOURCE!$T$2-LEN(SOURCE!E978) &gt;=0, REPT(" ",SOURCE!$T$2-LEN(SOURCE!E978)), "")&amp;
      SOURCE!F978&amp;", "&amp; IF(SOURCE!$U$2-LEN(SOURCE!F978) &gt;= 0, REPT(" ",SOURCE!$U$2-LEN(SOURCE!F978)+2), "")&amp;"("&amp;
      SUBSTITUTE(TEXT(SOURCE!G978,"??0"),"  ","")&amp;" &lt;&lt; TAM_MAX_BITS) |"&amp; IF(SOURCE!$V$2-3 &gt;= 0, REPT(" ",MAX(1,SOURCE!$V$2-5+4+1-1-LEN(  IF(ISTEXT(SOURCE!H978),SOURCE!H978,  SUBSTITUTE(SUBSTITUTE(TEXT(SOURCE!H978,"????0"),"  ","")," ",""))   ))), "")&amp;
       IF(ISTEXT(SOURCE!H978),SOURCE!H978, SUBSTITUTE(SUBSTITUTE(TEXT(SOURCE!H978,"????0"),"  ","")," ",""))   &amp;","&amp; IF(SOURCE!$W$2-3 &gt;= 0, REPT(" ",SOURCE!$W$2-3-5), "")&amp;
      SOURCE!I978&amp;
" | "&amp; IF(SOURCE!$X$2-LEN(SOURCE!I978) &gt;= 0, REPT(" ",SOURCE!$X$2-LEN(SOURCE!I978)), "")&amp;
      SOURCE!J978&amp;      IF(SOURCE!$Y$2-LEN(SOURCE!J978) &gt;= 0, REPT(" ",SOURCE!$Y$2-LEN(SOURCE!J978)), "")&amp;
" | "&amp; IF(SOURCE!$X$2-LEN(SOURCE!I978) &gt;= 0, REPT(" ",SOURCE!$X$2-LEN(SOURCE!I978)), "")&amp;
      SOURCE!K978&amp;      IF(SOURCE!$Y$2-LEN(SOURCE!K978) &gt;= 0, REPT(" ",SOURCE!$Z$2-LEN(SOURCE!K978)), "")&amp;
" | "&amp; SOURCE!L978&amp;      IF(SOURCE!$AB$2-LEN(SOURCE!L978) &gt;= 0, REPT(" ",SOURCE!$AB$2-LEN(SOURCE!L978)), "")&amp;
" | "&amp; SOURCE!M978&amp;      IF(SOURCE!$AC$2-LEN(SOURCE!M978) &gt;= 0, REPT(" ",SOURCE!$AC$2-LEN(SOURCE!M978)), "")&amp;
      "},"&amp;IF(SOURCE!O978&lt;&gt;"",""&amp;SOURCE!O978,"")
 )
)
)</f>
        <v>/*  954 */  { itemToBeCoded,                NOPARAM,                     "",                                            STD_DOWN_TACK,                                 (0 &lt;&lt; TAM_MAX_BITS) |     0, CAT_NONE | SLS_UNCHANGED | US_UNCHANGED | EIM_DISABLED | PTP_DISABLED     },</v>
      </c>
    </row>
    <row r="979" spans="1:1">
      <c r="A979" s="133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IF(SOURCE!$R$2-LEN(SOURCE!C979) &gt;= 0, REPT(" ",SOURCE!$R$2-LEN(SOURCE!C979)), "")&amp;
      SOURCE!D979&amp;", "&amp; IF(SOURCE!$S$2-LEN(SOURCE!D979) &gt;= 0, REPT(" ",SOURCE!$S$2-LEN(SOURCE!D979)), "")&amp;
      SOURCE!E979&amp;", "&amp; IF(SOURCE!$T$2-LEN(SOURCE!E979) &gt;=0, REPT(" ",SOURCE!$T$2-LEN(SOURCE!E979)), "")&amp;
      SOURCE!F979&amp;", "&amp; IF(SOURCE!$U$2-LEN(SOURCE!F979) &gt;= 0, REPT(" ",SOURCE!$U$2-LEN(SOURCE!F979)+2), "")&amp;"("&amp;
      SUBSTITUTE(TEXT(SOURCE!G979,"??0"),"  ","")&amp;" &lt;&lt; TAM_MAX_BITS) |"&amp; IF(SOURCE!$V$2-3 &gt;= 0, REPT(" ",MAX(1,SOURCE!$V$2-5+4+1-1-LEN(  IF(ISTEXT(SOURCE!H979),SOURCE!H979,  SUBSTITUTE(SUBSTITUTE(TEXT(SOURCE!H979,"????0"),"  ","")," ",""))   ))), "")&amp;
       IF(ISTEXT(SOURCE!H979),SOURCE!H979, SUBSTITUTE(SUBSTITUTE(TEXT(SOURCE!H979,"????0"),"  ","")," ",""))   &amp;","&amp; IF(SOURCE!$W$2-3 &gt;= 0, REPT(" ",SOURCE!$W$2-3-5), "")&amp;
      SOURCE!I979&amp;
" | "&amp; IF(SOURCE!$X$2-LEN(SOURCE!I979) &gt;= 0, REPT(" ",SOURCE!$X$2-LEN(SOURCE!I979)), "")&amp;
      SOURCE!J979&amp;      IF(SOURCE!$Y$2-LEN(SOURCE!J979) &gt;= 0, REPT(" ",SOURCE!$Y$2-LEN(SOURCE!J979)), "")&amp;
" | "&amp; IF(SOURCE!$X$2-LEN(SOURCE!I979) &gt;= 0, REPT(" ",SOURCE!$X$2-LEN(SOURCE!I979)), "")&amp;
      SOURCE!K979&amp;      IF(SOURCE!$Y$2-LEN(SOURCE!K979) &gt;= 0, REPT(" ",SOURCE!$Z$2-LEN(SOURCE!K979)), "")&amp;
" | "&amp; SOURCE!L979&amp;      IF(SOURCE!$AB$2-LEN(SOURCE!L979) &gt;= 0, REPT(" ",SOURCE!$AB$2-LEN(SOURCE!L979)), "")&amp;
" | "&amp; SOURCE!M979&amp;      IF(SOURCE!$AC$2-LEN(SOURCE!M979) &gt;= 0, REPT(" ",SOURCE!$AC$2-LEN(SOURCE!M979)), "")&amp;
      "},"&amp;IF(SOURCE!O979&lt;&gt;"",""&amp;SOURCE!O979,"")
 )
)
)</f>
        <v>/*  955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980" spans="1:1">
      <c r="A980" s="133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IF(SOURCE!$R$2-LEN(SOURCE!C980) &gt;= 0, REPT(" ",SOURCE!$R$2-LEN(SOURCE!C980)), "")&amp;
      SOURCE!D980&amp;", "&amp; IF(SOURCE!$S$2-LEN(SOURCE!D980) &gt;= 0, REPT(" ",SOURCE!$S$2-LEN(SOURCE!D980)), "")&amp;
      SOURCE!E980&amp;", "&amp; IF(SOURCE!$T$2-LEN(SOURCE!E980) &gt;=0, REPT(" ",SOURCE!$T$2-LEN(SOURCE!E980)), "")&amp;
      SOURCE!F980&amp;", "&amp; IF(SOURCE!$U$2-LEN(SOURCE!F980) &gt;= 0, REPT(" ",SOURCE!$U$2-LEN(SOURCE!F980)+2), "")&amp;"("&amp;
      SUBSTITUTE(TEXT(SOURCE!G980,"??0"),"  ","")&amp;" &lt;&lt; TAM_MAX_BITS) |"&amp; IF(SOURCE!$V$2-3 &gt;= 0, REPT(" ",MAX(1,SOURCE!$V$2-5+4+1-1-LEN(  IF(ISTEXT(SOURCE!H980),SOURCE!H980,  SUBSTITUTE(SUBSTITUTE(TEXT(SOURCE!H980,"????0"),"  ","")," ",""))   ))), "")&amp;
       IF(ISTEXT(SOURCE!H980),SOURCE!H980, SUBSTITUTE(SUBSTITUTE(TEXT(SOURCE!H980,"????0"),"  ","")," ",""))   &amp;","&amp; IF(SOURCE!$W$2-3 &gt;= 0, REPT(" ",SOURCE!$W$2-3-5), "")&amp;
      SOURCE!I980&amp;
" | "&amp; IF(SOURCE!$X$2-LEN(SOURCE!I980) &gt;= 0, REPT(" ",SOURCE!$X$2-LEN(SOURCE!I980)), "")&amp;
      SOURCE!J980&amp;      IF(SOURCE!$Y$2-LEN(SOURCE!J980) &gt;= 0, REPT(" ",SOURCE!$Y$2-LEN(SOURCE!J980)), "")&amp;
" | "&amp; IF(SOURCE!$X$2-LEN(SOURCE!I980) &gt;= 0, REPT(" ",SOURCE!$X$2-LEN(SOURCE!I980)), "")&amp;
      SOURCE!K980&amp;      IF(SOURCE!$Y$2-LEN(SOURCE!K980) &gt;= 0, REPT(" ",SOURCE!$Z$2-LEN(SOURCE!K980)), "")&amp;
" | "&amp; SOURCE!L980&amp;      IF(SOURCE!$AB$2-LEN(SOURCE!L980) &gt;= 0, REPT(" ",SOURCE!$AB$2-LEN(SOURCE!L980)), "")&amp;
" | "&amp; SOURCE!M980&amp;      IF(SOURCE!$AC$2-LEN(SOURCE!M980) &gt;= 0, REPT(" ",SOURCE!$AC$2-LEN(SOURCE!M980)), "")&amp;
      "},"&amp;IF(SOURCE!O980&lt;&gt;"",""&amp;SOURCE!O980,"")
 )
)
)</f>
        <v>/*  956 */  { itemToBeCoded,                NOPARAM,                     "",                                            STD_XOR,                                       (0 &lt;&lt; TAM_MAX_BITS) |     0, CAT_NONE | SLS_UNCHANGED | US_UNCHANGED | EIM_DISABLED | PTP_DISABLED     },</v>
      </c>
    </row>
    <row r="981" spans="1:1">
      <c r="A981" s="133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IF(SOURCE!$R$2-LEN(SOURCE!C981) &gt;= 0, REPT(" ",SOURCE!$R$2-LEN(SOURCE!C981)), "")&amp;
      SOURCE!D981&amp;", "&amp; IF(SOURCE!$S$2-LEN(SOURCE!D981) &gt;= 0, REPT(" ",SOURCE!$S$2-LEN(SOURCE!D981)), "")&amp;
      SOURCE!E981&amp;", "&amp; IF(SOURCE!$T$2-LEN(SOURCE!E981) &gt;=0, REPT(" ",SOURCE!$T$2-LEN(SOURCE!E981)), "")&amp;
      SOURCE!F981&amp;", "&amp; IF(SOURCE!$U$2-LEN(SOURCE!F981) &gt;= 0, REPT(" ",SOURCE!$U$2-LEN(SOURCE!F981)+2), "")&amp;"("&amp;
      SUBSTITUTE(TEXT(SOURCE!G981,"??0"),"  ","")&amp;" &lt;&lt; TAM_MAX_BITS) |"&amp; IF(SOURCE!$V$2-3 &gt;= 0, REPT(" ",MAX(1,SOURCE!$V$2-5+4+1-1-LEN(  IF(ISTEXT(SOURCE!H981),SOURCE!H981,  SUBSTITUTE(SUBSTITUTE(TEXT(SOURCE!H981,"????0"),"  ","")," ",""))   ))), "")&amp;
       IF(ISTEXT(SOURCE!H981),SOURCE!H981, SUBSTITUTE(SUBSTITUTE(TEXT(SOURCE!H981,"????0"),"  ","")," ",""))   &amp;","&amp; IF(SOURCE!$W$2-3 &gt;= 0, REPT(" ",SOURCE!$W$2-3-5), "")&amp;
      SOURCE!I981&amp;
" | "&amp; IF(SOURCE!$X$2-LEN(SOURCE!I981) &gt;= 0, REPT(" ",SOURCE!$X$2-LEN(SOURCE!I981)), "")&amp;
      SOURCE!J981&amp;      IF(SOURCE!$Y$2-LEN(SOURCE!J981) &gt;= 0, REPT(" ",SOURCE!$Y$2-LEN(SOURCE!J981)), "")&amp;
" | "&amp; IF(SOURCE!$X$2-LEN(SOURCE!I981) &gt;= 0, REPT(" ",SOURCE!$X$2-LEN(SOURCE!I981)), "")&amp;
      SOURCE!K981&amp;      IF(SOURCE!$Y$2-LEN(SOURCE!K981) &gt;= 0, REPT(" ",SOURCE!$Z$2-LEN(SOURCE!K981)), "")&amp;
" | "&amp; SOURCE!L981&amp;      IF(SOURCE!$AB$2-LEN(SOURCE!L981) &gt;= 0, REPT(" ",SOURCE!$AB$2-LEN(SOURCE!L981)), "")&amp;
" | "&amp; SOURCE!M981&amp;      IF(SOURCE!$AC$2-LEN(SOURCE!M981) &gt;= 0, REPT(" ",SOURCE!$AC$2-LEN(SOURCE!M981)), "")&amp;
      "},"&amp;IF(SOURCE!O981&lt;&gt;"",""&amp;SOURCE!O981,"")
 )
)
)</f>
        <v>/*  957 */  { itemToBeCoded,                NOPARAM,                     "",                                            STD_NAND,                                      (0 &lt;&lt; TAM_MAX_BITS) |     0, CAT_NONE | SLS_UNCHANGED | US_UNCHANGED | EIM_DISABLED | PTP_DISABLED     },</v>
      </c>
    </row>
    <row r="982" spans="1:1">
      <c r="A982" s="133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IF(SOURCE!$R$2-LEN(SOURCE!C982) &gt;= 0, REPT(" ",SOURCE!$R$2-LEN(SOURCE!C982)), "")&amp;
      SOURCE!D982&amp;", "&amp; IF(SOURCE!$S$2-LEN(SOURCE!D982) &gt;= 0, REPT(" ",SOURCE!$S$2-LEN(SOURCE!D982)), "")&amp;
      SOURCE!E982&amp;", "&amp; IF(SOURCE!$T$2-LEN(SOURCE!E982) &gt;=0, REPT(" ",SOURCE!$T$2-LEN(SOURCE!E982)), "")&amp;
      SOURCE!F982&amp;", "&amp; IF(SOURCE!$U$2-LEN(SOURCE!F982) &gt;= 0, REPT(" ",SOURCE!$U$2-LEN(SOURCE!F982)+2), "")&amp;"("&amp;
      SUBSTITUTE(TEXT(SOURCE!G982,"??0"),"  ","")&amp;" &lt;&lt; TAM_MAX_BITS) |"&amp; IF(SOURCE!$V$2-3 &gt;= 0, REPT(" ",MAX(1,SOURCE!$V$2-5+4+1-1-LEN(  IF(ISTEXT(SOURCE!H982),SOURCE!H982,  SUBSTITUTE(SUBSTITUTE(TEXT(SOURCE!H982,"????0"),"  ","")," ",""))   ))), "")&amp;
       IF(ISTEXT(SOURCE!H982),SOURCE!H982, SUBSTITUTE(SUBSTITUTE(TEXT(SOURCE!H982,"????0"),"  ","")," ",""))   &amp;","&amp; IF(SOURCE!$W$2-3 &gt;= 0, REPT(" ",SOURCE!$W$2-3-5), "")&amp;
      SOURCE!I982&amp;
" | "&amp; IF(SOURCE!$X$2-LEN(SOURCE!I982) &gt;= 0, REPT(" ",SOURCE!$X$2-LEN(SOURCE!I982)), "")&amp;
      SOURCE!J982&amp;      IF(SOURCE!$Y$2-LEN(SOURCE!J982) &gt;= 0, REPT(" ",SOURCE!$Y$2-LEN(SOURCE!J982)), "")&amp;
" | "&amp; IF(SOURCE!$X$2-LEN(SOURCE!I982) &gt;= 0, REPT(" ",SOURCE!$X$2-LEN(SOURCE!I982)), "")&amp;
      SOURCE!K982&amp;      IF(SOURCE!$Y$2-LEN(SOURCE!K982) &gt;= 0, REPT(" ",SOURCE!$Z$2-LEN(SOURCE!K982)), "")&amp;
" | "&amp; SOURCE!L982&amp;      IF(SOURCE!$AB$2-LEN(SOURCE!L982) &gt;= 0, REPT(" ",SOURCE!$AB$2-LEN(SOURCE!L982)), "")&amp;
" | "&amp; SOURCE!M982&amp;      IF(SOURCE!$AC$2-LEN(SOURCE!M982) &gt;= 0, REPT(" ",SOURCE!$AC$2-LEN(SOURCE!M982)), "")&amp;
      "},"&amp;IF(SOURCE!O982&lt;&gt;"",""&amp;SOURCE!O982,"")
 )
)
)</f>
        <v>/*  958 */  { itemToBeCoded,                NOPARAM,                     "",                                            STD_NOR,                                       (0 &lt;&lt; TAM_MAX_BITS) |     0, CAT_NONE | SLS_UNCHANGED | US_UNCHANGED | EIM_DISABLED | PTP_DISABLED     },</v>
      </c>
    </row>
    <row r="983" spans="1:1">
      <c r="A983" s="133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IF(SOURCE!$R$2-LEN(SOURCE!C983) &gt;= 0, REPT(" ",SOURCE!$R$2-LEN(SOURCE!C983)), "")&amp;
      SOURCE!D983&amp;", "&amp; IF(SOURCE!$S$2-LEN(SOURCE!D983) &gt;= 0, REPT(" ",SOURCE!$S$2-LEN(SOURCE!D983)), "")&amp;
      SOURCE!E983&amp;", "&amp; IF(SOURCE!$T$2-LEN(SOURCE!E983) &gt;=0, REPT(" ",SOURCE!$T$2-LEN(SOURCE!E983)), "")&amp;
      SOURCE!F983&amp;", "&amp; IF(SOURCE!$U$2-LEN(SOURCE!F983) &gt;= 0, REPT(" ",SOURCE!$U$2-LEN(SOURCE!F983)+2), "")&amp;"("&amp;
      SUBSTITUTE(TEXT(SOURCE!G983,"??0"),"  ","")&amp;" &lt;&lt; TAM_MAX_BITS) |"&amp; IF(SOURCE!$V$2-3 &gt;= 0, REPT(" ",MAX(1,SOURCE!$V$2-5+4+1-1-LEN(  IF(ISTEXT(SOURCE!H983),SOURCE!H983,  SUBSTITUTE(SUBSTITUTE(TEXT(SOURCE!H983,"????0"),"  ","")," ",""))   ))), "")&amp;
       IF(ISTEXT(SOURCE!H983),SOURCE!H983, SUBSTITUTE(SUBSTITUTE(TEXT(SOURCE!H983,"????0"),"  ","")," ",""))   &amp;","&amp; IF(SOURCE!$W$2-3 &gt;= 0, REPT(" ",SOURCE!$W$2-3-5), "")&amp;
      SOURCE!I983&amp;
" | "&amp; IF(SOURCE!$X$2-LEN(SOURCE!I983) &gt;= 0, REPT(" ",SOURCE!$X$2-LEN(SOURCE!I983)), "")&amp;
      SOURCE!J983&amp;      IF(SOURCE!$Y$2-LEN(SOURCE!J983) &gt;= 0, REPT(" ",SOURCE!$Y$2-LEN(SOURCE!J983)), "")&amp;
" | "&amp; IF(SOURCE!$X$2-LEN(SOURCE!I983) &gt;= 0, REPT(" ",SOURCE!$X$2-LEN(SOURCE!I983)), "")&amp;
      SOURCE!K983&amp;      IF(SOURCE!$Y$2-LEN(SOURCE!K983) &gt;= 0, REPT(" ",SOURCE!$Z$2-LEN(SOURCE!K983)), "")&amp;
" | "&amp; SOURCE!L983&amp;      IF(SOURCE!$AB$2-LEN(SOURCE!L983) &gt;= 0, REPT(" ",SOURCE!$AB$2-LEN(SOURCE!L983)), "")&amp;
" | "&amp; SOURCE!M983&amp;      IF(SOURCE!$AC$2-LEN(SOURCE!M983) &gt;= 0, REPT(" ",SOURCE!$AC$2-LEN(SOURCE!M983)), "")&amp;
      "},"&amp;IF(SOURCE!O983&lt;&gt;"",""&amp;SOURCE!O983,"")
 )
)
)</f>
        <v>/*  959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984" spans="1:1">
      <c r="A984" s="133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IF(SOURCE!$R$2-LEN(SOURCE!C984) &gt;= 0, REPT(" ",SOURCE!$R$2-LEN(SOURCE!C984)), "")&amp;
      SOURCE!D984&amp;", "&amp; IF(SOURCE!$S$2-LEN(SOURCE!D984) &gt;= 0, REPT(" ",SOURCE!$S$2-LEN(SOURCE!D984)), "")&amp;
      SOURCE!E984&amp;", "&amp; IF(SOURCE!$T$2-LEN(SOURCE!E984) &gt;=0, REPT(" ",SOURCE!$T$2-LEN(SOURCE!E984)), "")&amp;
      SOURCE!F984&amp;", "&amp; IF(SOURCE!$U$2-LEN(SOURCE!F984) &gt;= 0, REPT(" ",SOURCE!$U$2-LEN(SOURCE!F984)+2), "")&amp;"("&amp;
      SUBSTITUTE(TEXT(SOURCE!G984,"??0"),"  ","")&amp;" &lt;&lt; TAM_MAX_BITS) |"&amp; IF(SOURCE!$V$2-3 &gt;= 0, REPT(" ",MAX(1,SOURCE!$V$2-5+4+1-1-LEN(  IF(ISTEXT(SOURCE!H984),SOURCE!H984,  SUBSTITUTE(SUBSTITUTE(TEXT(SOURCE!H984,"????0"),"  ","")," ",""))   ))), "")&amp;
       IF(ISTEXT(SOURCE!H984),SOURCE!H984, SUBSTITUTE(SUBSTITUTE(TEXT(SOURCE!H984,"????0"),"  ","")," ",""))   &amp;","&amp; IF(SOURCE!$W$2-3 &gt;= 0, REPT(" ",SOURCE!$W$2-3-5), "")&amp;
      SOURCE!I984&amp;
" | "&amp; IF(SOURCE!$X$2-LEN(SOURCE!I984) &gt;= 0, REPT(" ",SOURCE!$X$2-LEN(SOURCE!I984)), "")&amp;
      SOURCE!J984&amp;      IF(SOURCE!$Y$2-LEN(SOURCE!J984) &gt;= 0, REPT(" ",SOURCE!$Y$2-LEN(SOURCE!J984)), "")&amp;
" | "&amp; IF(SOURCE!$X$2-LEN(SOURCE!I984) &gt;= 0, REPT(" ",SOURCE!$X$2-LEN(SOURCE!I984)), "")&amp;
      SOURCE!K984&amp;      IF(SOURCE!$Y$2-LEN(SOURCE!K984) &gt;= 0, REPT(" ",SOURCE!$Z$2-LEN(SOURCE!K984)), "")&amp;
" | "&amp; SOURCE!L984&amp;      IF(SOURCE!$AB$2-LEN(SOURCE!L984) &gt;= 0, REPT(" ",SOURCE!$AB$2-LEN(SOURCE!L984)), "")&amp;
" | "&amp; SOURCE!M984&amp;      IF(SOURCE!$AC$2-LEN(SOURCE!M984) &gt;= 0, REPT(" ",SOURCE!$AC$2-LEN(SOURCE!M984)), "")&amp;
      "},"&amp;IF(SOURCE!O984&lt;&gt;"",""&amp;SOURCE!O984,"")
 )
)
)</f>
        <v>/*  960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985" spans="1:1">
      <c r="A985" s="133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IF(SOURCE!$R$2-LEN(SOURCE!C985) &gt;= 0, REPT(" ",SOURCE!$R$2-LEN(SOURCE!C985)), "")&amp;
      SOURCE!D985&amp;", "&amp; IF(SOURCE!$S$2-LEN(SOURCE!D985) &gt;= 0, REPT(" ",SOURCE!$S$2-LEN(SOURCE!D985)), "")&amp;
      SOURCE!E985&amp;", "&amp; IF(SOURCE!$T$2-LEN(SOURCE!E985) &gt;=0, REPT(" ",SOURCE!$T$2-LEN(SOURCE!E985)), "")&amp;
      SOURCE!F985&amp;", "&amp; IF(SOURCE!$U$2-LEN(SOURCE!F985) &gt;= 0, REPT(" ",SOURCE!$U$2-LEN(SOURCE!F985)+2), "")&amp;"("&amp;
      SUBSTITUTE(TEXT(SOURCE!G985,"??0"),"  ","")&amp;" &lt;&lt; TAM_MAX_BITS) |"&amp; IF(SOURCE!$V$2-3 &gt;= 0, REPT(" ",MAX(1,SOURCE!$V$2-5+4+1-1-LEN(  IF(ISTEXT(SOURCE!H985),SOURCE!H985,  SUBSTITUTE(SUBSTITUTE(TEXT(SOURCE!H985,"????0"),"  ","")," ",""))   ))), "")&amp;
       IF(ISTEXT(SOURCE!H985),SOURCE!H985, SUBSTITUTE(SUBSTITUTE(TEXT(SOURCE!H985,"????0"),"  ","")," ",""))   &amp;","&amp; IF(SOURCE!$W$2-3 &gt;= 0, REPT(" ",SOURCE!$W$2-3-5), "")&amp;
      SOURCE!I985&amp;
" | "&amp; IF(SOURCE!$X$2-LEN(SOURCE!I985) &gt;= 0, REPT(" ",SOURCE!$X$2-LEN(SOURCE!I985)), "")&amp;
      SOURCE!J985&amp;      IF(SOURCE!$Y$2-LEN(SOURCE!J985) &gt;= 0, REPT(" ",SOURCE!$Y$2-LEN(SOURCE!J985)), "")&amp;
" | "&amp; IF(SOURCE!$X$2-LEN(SOURCE!I985) &gt;= 0, REPT(" ",SOURCE!$X$2-LEN(SOURCE!I985)), "")&amp;
      SOURCE!K985&amp;      IF(SOURCE!$Y$2-LEN(SOURCE!K985) &gt;= 0, REPT(" ",SOURCE!$Z$2-LEN(SOURCE!K985)), "")&amp;
" | "&amp; SOURCE!L985&amp;      IF(SOURCE!$AB$2-LEN(SOURCE!L985) &gt;= 0, REPT(" ",SOURCE!$AB$2-LEN(SOURCE!L985)), "")&amp;
" | "&amp; SOURCE!M985&amp;      IF(SOURCE!$AC$2-LEN(SOURCE!M985) &gt;= 0, REPT(" ",SOURCE!$AC$2-LEN(SOURCE!M985)), "")&amp;
      "},"&amp;IF(SOURCE!O985&lt;&gt;"",""&amp;SOURCE!O985,"")
 )
)
)</f>
        <v>/*  961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986" spans="1:1">
      <c r="A986" s="133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IF(SOURCE!$R$2-LEN(SOURCE!C986) &gt;= 0, REPT(" ",SOURCE!$R$2-LEN(SOURCE!C986)), "")&amp;
      SOURCE!D986&amp;", "&amp; IF(SOURCE!$S$2-LEN(SOURCE!D986) &gt;= 0, REPT(" ",SOURCE!$S$2-LEN(SOURCE!D986)), "")&amp;
      SOURCE!E986&amp;", "&amp; IF(SOURCE!$T$2-LEN(SOURCE!E986) &gt;=0, REPT(" ",SOURCE!$T$2-LEN(SOURCE!E986)), "")&amp;
      SOURCE!F986&amp;", "&amp; IF(SOURCE!$U$2-LEN(SOURCE!F986) &gt;= 0, REPT(" ",SOURCE!$U$2-LEN(SOURCE!F986)+2), "")&amp;"("&amp;
      SUBSTITUTE(TEXT(SOURCE!G986,"??0"),"  ","")&amp;" &lt;&lt; TAM_MAX_BITS) |"&amp; IF(SOURCE!$V$2-3 &gt;= 0, REPT(" ",MAX(1,SOURCE!$V$2-5+4+1-1-LEN(  IF(ISTEXT(SOURCE!H986),SOURCE!H986,  SUBSTITUTE(SUBSTITUTE(TEXT(SOURCE!H986,"????0"),"  ","")," ",""))   ))), "")&amp;
       IF(ISTEXT(SOURCE!H986),SOURCE!H986, SUBSTITUTE(SUBSTITUTE(TEXT(SOURCE!H986,"????0"),"  ","")," ",""))   &amp;","&amp; IF(SOURCE!$W$2-3 &gt;= 0, REPT(" ",SOURCE!$W$2-3-5), "")&amp;
      SOURCE!I986&amp;
" | "&amp; IF(SOURCE!$X$2-LEN(SOURCE!I986) &gt;= 0, REPT(" ",SOURCE!$X$2-LEN(SOURCE!I986)), "")&amp;
      SOURCE!J986&amp;      IF(SOURCE!$Y$2-LEN(SOURCE!J986) &gt;= 0, REPT(" ",SOURCE!$Y$2-LEN(SOURCE!J986)), "")&amp;
" | "&amp; IF(SOURCE!$X$2-LEN(SOURCE!I986) &gt;= 0, REPT(" ",SOURCE!$X$2-LEN(SOURCE!I986)), "")&amp;
      SOURCE!K986&amp;      IF(SOURCE!$Y$2-LEN(SOURCE!K986) &gt;= 0, REPT(" ",SOURCE!$Z$2-LEN(SOURCE!K986)), "")&amp;
" | "&amp; SOURCE!L986&amp;      IF(SOURCE!$AB$2-LEN(SOURCE!L986) &gt;= 0, REPT(" ",SOURCE!$AB$2-LEN(SOURCE!L986)), "")&amp;
" | "&amp; SOURCE!M986&amp;      IF(SOURCE!$AC$2-LEN(SOURCE!M986) &gt;= 0, REPT(" ",SOURCE!$AC$2-LEN(SOURCE!M986)), "")&amp;
      "},"&amp;IF(SOURCE!O986&lt;&gt;"",""&amp;SOURCE!O986,"")
 )
)
)</f>
        <v>/*  962 */  { itemToBeCoded,                NOPARAM,                     "",                                            STD_MAT_TL,                                    (0 &lt;&lt; TAM_MAX_BITS) |     0, CAT_NONE | SLS_UNCHANGED | US_UNCHANGED | EIM_DISABLED | PTP_DISABLED     },</v>
      </c>
    </row>
    <row r="987" spans="1:1">
      <c r="A987" s="133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IF(SOURCE!$R$2-LEN(SOURCE!C987) &gt;= 0, REPT(" ",SOURCE!$R$2-LEN(SOURCE!C987)), "")&amp;
      SOURCE!D987&amp;", "&amp; IF(SOURCE!$S$2-LEN(SOURCE!D987) &gt;= 0, REPT(" ",SOURCE!$S$2-LEN(SOURCE!D987)), "")&amp;
      SOURCE!E987&amp;", "&amp; IF(SOURCE!$T$2-LEN(SOURCE!E987) &gt;=0, REPT(" ",SOURCE!$T$2-LEN(SOURCE!E987)), "")&amp;
      SOURCE!F987&amp;", "&amp; IF(SOURCE!$U$2-LEN(SOURCE!F987) &gt;= 0, REPT(" ",SOURCE!$U$2-LEN(SOURCE!F987)+2), "")&amp;"("&amp;
      SUBSTITUTE(TEXT(SOURCE!G987,"??0"),"  ","")&amp;" &lt;&lt; TAM_MAX_BITS) |"&amp; IF(SOURCE!$V$2-3 &gt;= 0, REPT(" ",MAX(1,SOURCE!$V$2-5+4+1-1-LEN(  IF(ISTEXT(SOURCE!H987),SOURCE!H987,  SUBSTITUTE(SUBSTITUTE(TEXT(SOURCE!H987,"????0"),"  ","")," ",""))   ))), "")&amp;
       IF(ISTEXT(SOURCE!H987),SOURCE!H987, SUBSTITUTE(SUBSTITUTE(TEXT(SOURCE!H987,"????0"),"  ","")," ",""))   &amp;","&amp; IF(SOURCE!$W$2-3 &gt;= 0, REPT(" ",SOURCE!$W$2-3-5), "")&amp;
      SOURCE!I987&amp;
" | "&amp; IF(SOURCE!$X$2-LEN(SOURCE!I987) &gt;= 0, REPT(" ",SOURCE!$X$2-LEN(SOURCE!I987)), "")&amp;
      SOURCE!J987&amp;      IF(SOURCE!$Y$2-LEN(SOURCE!J987) &gt;= 0, REPT(" ",SOURCE!$Y$2-LEN(SOURCE!J987)), "")&amp;
" | "&amp; IF(SOURCE!$X$2-LEN(SOURCE!I987) &gt;= 0, REPT(" ",SOURCE!$X$2-LEN(SOURCE!I987)), "")&amp;
      SOURCE!K987&amp;      IF(SOURCE!$Y$2-LEN(SOURCE!K987) &gt;= 0, REPT(" ",SOURCE!$Z$2-LEN(SOURCE!K987)), "")&amp;
" | "&amp; SOURCE!L987&amp;      IF(SOURCE!$AB$2-LEN(SOURCE!L987) &gt;= 0, REPT(" ",SOURCE!$AB$2-LEN(SOURCE!L987)), "")&amp;
" | "&amp; SOURCE!M987&amp;      IF(SOURCE!$AC$2-LEN(SOURCE!M987) &gt;= 0, REPT(" ",SOURCE!$AC$2-LEN(SOURCE!M987)), "")&amp;
      "},"&amp;IF(SOURCE!O987&lt;&gt;"",""&amp;SOURCE!O987,"")
 )
)
)</f>
        <v>/*  963 */  { itemToBeCoded,                NOPARAM,                     "",                                            STD_MAT_ML,                                    (0 &lt;&lt; TAM_MAX_BITS) |     0, CAT_NONE | SLS_UNCHANGED | US_UNCHANGED | EIM_DISABLED | PTP_DISABLED     },</v>
      </c>
    </row>
    <row r="988" spans="1:1">
      <c r="A988" s="133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IF(SOURCE!$R$2-LEN(SOURCE!C988) &gt;= 0, REPT(" ",SOURCE!$R$2-LEN(SOURCE!C988)), "")&amp;
      SOURCE!D988&amp;", "&amp; IF(SOURCE!$S$2-LEN(SOURCE!D988) &gt;= 0, REPT(" ",SOURCE!$S$2-LEN(SOURCE!D988)), "")&amp;
      SOURCE!E988&amp;", "&amp; IF(SOURCE!$T$2-LEN(SOURCE!E988) &gt;=0, REPT(" ",SOURCE!$T$2-LEN(SOURCE!E988)), "")&amp;
      SOURCE!F988&amp;", "&amp; IF(SOURCE!$U$2-LEN(SOURCE!F988) &gt;= 0, REPT(" ",SOURCE!$U$2-LEN(SOURCE!F988)+2), "")&amp;"("&amp;
      SUBSTITUTE(TEXT(SOURCE!G988,"??0"),"  ","")&amp;" &lt;&lt; TAM_MAX_BITS) |"&amp; IF(SOURCE!$V$2-3 &gt;= 0, REPT(" ",MAX(1,SOURCE!$V$2-5+4+1-1-LEN(  IF(ISTEXT(SOURCE!H988),SOURCE!H988,  SUBSTITUTE(SUBSTITUTE(TEXT(SOURCE!H988,"????0"),"  ","")," ",""))   ))), "")&amp;
       IF(ISTEXT(SOURCE!H988),SOURCE!H988, SUBSTITUTE(SUBSTITUTE(TEXT(SOURCE!H988,"????0"),"  ","")," ",""))   &amp;","&amp; IF(SOURCE!$W$2-3 &gt;= 0, REPT(" ",SOURCE!$W$2-3-5), "")&amp;
      SOURCE!I988&amp;
" | "&amp; IF(SOURCE!$X$2-LEN(SOURCE!I988) &gt;= 0, REPT(" ",SOURCE!$X$2-LEN(SOURCE!I988)), "")&amp;
      SOURCE!J988&amp;      IF(SOURCE!$Y$2-LEN(SOURCE!J988) &gt;= 0, REPT(" ",SOURCE!$Y$2-LEN(SOURCE!J988)), "")&amp;
" | "&amp; IF(SOURCE!$X$2-LEN(SOURCE!I988) &gt;= 0, REPT(" ",SOURCE!$X$2-LEN(SOURCE!I988)), "")&amp;
      SOURCE!K988&amp;      IF(SOURCE!$Y$2-LEN(SOURCE!K988) &gt;= 0, REPT(" ",SOURCE!$Z$2-LEN(SOURCE!K988)), "")&amp;
" | "&amp; SOURCE!L988&amp;      IF(SOURCE!$AB$2-LEN(SOURCE!L988) &gt;= 0, REPT(" ",SOURCE!$AB$2-LEN(SOURCE!L988)), "")&amp;
" | "&amp; SOURCE!M988&amp;      IF(SOURCE!$AC$2-LEN(SOURCE!M988) &gt;= 0, REPT(" ",SOURCE!$AC$2-LEN(SOURCE!M988)), "")&amp;
      "},"&amp;IF(SOURCE!O988&lt;&gt;"",""&amp;SOURCE!O988,"")
 )
)
)</f>
        <v>/*  964 */  { itemToBeCoded,                NOPARAM,                     "",                                            STD_MAT_BL,                                    (0 &lt;&lt; TAM_MAX_BITS) |     0, CAT_NONE | SLS_UNCHANGED | US_UNCHANGED | EIM_DISABLED | PTP_DISABLED     },</v>
      </c>
    </row>
    <row r="989" spans="1:1">
      <c r="A989" s="133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IF(SOURCE!$R$2-LEN(SOURCE!C989) &gt;= 0, REPT(" ",SOURCE!$R$2-LEN(SOURCE!C989)), "")&amp;
      SOURCE!D989&amp;", "&amp; IF(SOURCE!$S$2-LEN(SOURCE!D989) &gt;= 0, REPT(" ",SOURCE!$S$2-LEN(SOURCE!D989)), "")&amp;
      SOURCE!E989&amp;", "&amp; IF(SOURCE!$T$2-LEN(SOURCE!E989) &gt;=0, REPT(" ",SOURCE!$T$2-LEN(SOURCE!E989)), "")&amp;
      SOURCE!F989&amp;", "&amp; IF(SOURCE!$U$2-LEN(SOURCE!F989) &gt;= 0, REPT(" ",SOURCE!$U$2-LEN(SOURCE!F989)+2), "")&amp;"("&amp;
      SUBSTITUTE(TEXT(SOURCE!G989,"??0"),"  ","")&amp;" &lt;&lt; TAM_MAX_BITS) |"&amp; IF(SOURCE!$V$2-3 &gt;= 0, REPT(" ",MAX(1,SOURCE!$V$2-5+4+1-1-LEN(  IF(ISTEXT(SOURCE!H989),SOURCE!H989,  SUBSTITUTE(SUBSTITUTE(TEXT(SOURCE!H989,"????0"),"  ","")," ",""))   ))), "")&amp;
       IF(ISTEXT(SOURCE!H989),SOURCE!H989, SUBSTITUTE(SUBSTITUTE(TEXT(SOURCE!H989,"????0"),"  ","")," ",""))   &amp;","&amp; IF(SOURCE!$W$2-3 &gt;= 0, REPT(" ",SOURCE!$W$2-3-5), "")&amp;
      SOURCE!I989&amp;
" | "&amp; IF(SOURCE!$X$2-LEN(SOURCE!I989) &gt;= 0, REPT(" ",SOURCE!$X$2-LEN(SOURCE!I989)), "")&amp;
      SOURCE!J989&amp;      IF(SOURCE!$Y$2-LEN(SOURCE!J989) &gt;= 0, REPT(" ",SOURCE!$Y$2-LEN(SOURCE!J989)), "")&amp;
" | "&amp; IF(SOURCE!$X$2-LEN(SOURCE!I989) &gt;= 0, REPT(" ",SOURCE!$X$2-LEN(SOURCE!I989)), "")&amp;
      SOURCE!K989&amp;      IF(SOURCE!$Y$2-LEN(SOURCE!K989) &gt;= 0, REPT(" ",SOURCE!$Z$2-LEN(SOURCE!K989)), "")&amp;
" | "&amp; SOURCE!L989&amp;      IF(SOURCE!$AB$2-LEN(SOURCE!L989) &gt;= 0, REPT(" ",SOURCE!$AB$2-LEN(SOURCE!L989)), "")&amp;
" | "&amp; SOURCE!M989&amp;      IF(SOURCE!$AC$2-LEN(SOURCE!M989) &gt;= 0, REPT(" ",SOURCE!$AC$2-LEN(SOURCE!M989)), "")&amp;
      "},"&amp;IF(SOURCE!O989&lt;&gt;"",""&amp;SOURCE!O989,"")
 )
)
)</f>
        <v>/*  965 */  { itemToBeCoded,                NOPARAM,                     "",                                            STD_MAT_TR,                                    (0 &lt;&lt; TAM_MAX_BITS) |     0, CAT_NONE | SLS_UNCHANGED | US_UNCHANGED | EIM_DISABLED | PTP_DISABLED     },</v>
      </c>
    </row>
    <row r="990" spans="1:1">
      <c r="A990" s="133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IF(SOURCE!$R$2-LEN(SOURCE!C990) &gt;= 0, REPT(" ",SOURCE!$R$2-LEN(SOURCE!C990)), "")&amp;
      SOURCE!D990&amp;", "&amp; IF(SOURCE!$S$2-LEN(SOURCE!D990) &gt;= 0, REPT(" ",SOURCE!$S$2-LEN(SOURCE!D990)), "")&amp;
      SOURCE!E990&amp;", "&amp; IF(SOURCE!$T$2-LEN(SOURCE!E990) &gt;=0, REPT(" ",SOURCE!$T$2-LEN(SOURCE!E990)), "")&amp;
      SOURCE!F990&amp;", "&amp; IF(SOURCE!$U$2-LEN(SOURCE!F990) &gt;= 0, REPT(" ",SOURCE!$U$2-LEN(SOURCE!F990)+2), "")&amp;"("&amp;
      SUBSTITUTE(TEXT(SOURCE!G990,"??0"),"  ","")&amp;" &lt;&lt; TAM_MAX_BITS) |"&amp; IF(SOURCE!$V$2-3 &gt;= 0, REPT(" ",MAX(1,SOURCE!$V$2-5+4+1-1-LEN(  IF(ISTEXT(SOURCE!H990),SOURCE!H990,  SUBSTITUTE(SUBSTITUTE(TEXT(SOURCE!H990,"????0"),"  ","")," ",""))   ))), "")&amp;
       IF(ISTEXT(SOURCE!H990),SOURCE!H990, SUBSTITUTE(SUBSTITUTE(TEXT(SOURCE!H990,"????0"),"  ","")," ",""))   &amp;","&amp; IF(SOURCE!$W$2-3 &gt;= 0, REPT(" ",SOURCE!$W$2-3-5), "")&amp;
      SOURCE!I990&amp;
" | "&amp; IF(SOURCE!$X$2-LEN(SOURCE!I990) &gt;= 0, REPT(" ",SOURCE!$X$2-LEN(SOURCE!I990)), "")&amp;
      SOURCE!J990&amp;      IF(SOURCE!$Y$2-LEN(SOURCE!J990) &gt;= 0, REPT(" ",SOURCE!$Y$2-LEN(SOURCE!J990)), "")&amp;
" | "&amp; IF(SOURCE!$X$2-LEN(SOURCE!I990) &gt;= 0, REPT(" ",SOURCE!$X$2-LEN(SOURCE!I990)), "")&amp;
      SOURCE!K990&amp;      IF(SOURCE!$Y$2-LEN(SOURCE!K990) &gt;= 0, REPT(" ",SOURCE!$Z$2-LEN(SOURCE!K990)), "")&amp;
" | "&amp; SOURCE!L990&amp;      IF(SOURCE!$AB$2-LEN(SOURCE!L990) &gt;= 0, REPT(" ",SOURCE!$AB$2-LEN(SOURCE!L990)), "")&amp;
" | "&amp; SOURCE!M990&amp;      IF(SOURCE!$AC$2-LEN(SOURCE!M990) &gt;= 0, REPT(" ",SOURCE!$AC$2-LEN(SOURCE!M990)), "")&amp;
      "},"&amp;IF(SOURCE!O990&lt;&gt;"",""&amp;SOURCE!O990,"")
 )
)
)</f>
        <v>/*  966 */  { itemToBeCoded,                NOPARAM,                     "",                                            STD_MAT_MR,                                    (0 &lt;&lt; TAM_MAX_BITS) |     0, CAT_NONE | SLS_UNCHANGED | US_UNCHANGED | EIM_DISABLED | PTP_DISABLED     },</v>
      </c>
    </row>
    <row r="991" spans="1:1">
      <c r="A991" s="133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IF(SOURCE!$R$2-LEN(SOURCE!C991) &gt;= 0, REPT(" ",SOURCE!$R$2-LEN(SOURCE!C991)), "")&amp;
      SOURCE!D991&amp;", "&amp; IF(SOURCE!$S$2-LEN(SOURCE!D991) &gt;= 0, REPT(" ",SOURCE!$S$2-LEN(SOURCE!D991)), "")&amp;
      SOURCE!E991&amp;", "&amp; IF(SOURCE!$T$2-LEN(SOURCE!E991) &gt;=0, REPT(" ",SOURCE!$T$2-LEN(SOURCE!E991)), "")&amp;
      SOURCE!F991&amp;", "&amp; IF(SOURCE!$U$2-LEN(SOURCE!F991) &gt;= 0, REPT(" ",SOURCE!$U$2-LEN(SOURCE!F991)+2), "")&amp;"("&amp;
      SUBSTITUTE(TEXT(SOURCE!G991,"??0"),"  ","")&amp;" &lt;&lt; TAM_MAX_BITS) |"&amp; IF(SOURCE!$V$2-3 &gt;= 0, REPT(" ",MAX(1,SOURCE!$V$2-5+4+1-1-LEN(  IF(ISTEXT(SOURCE!H991),SOURCE!H991,  SUBSTITUTE(SUBSTITUTE(TEXT(SOURCE!H991,"????0"),"  ","")," ",""))   ))), "")&amp;
       IF(ISTEXT(SOURCE!H991),SOURCE!H991, SUBSTITUTE(SUBSTITUTE(TEXT(SOURCE!H991,"????0"),"  ","")," ",""))   &amp;","&amp; IF(SOURCE!$W$2-3 &gt;= 0, REPT(" ",SOURCE!$W$2-3-5), "")&amp;
      SOURCE!I991&amp;
" | "&amp; IF(SOURCE!$X$2-LEN(SOURCE!I991) &gt;= 0, REPT(" ",SOURCE!$X$2-LEN(SOURCE!I991)), "")&amp;
      SOURCE!J991&amp;      IF(SOURCE!$Y$2-LEN(SOURCE!J991) &gt;= 0, REPT(" ",SOURCE!$Y$2-LEN(SOURCE!J991)), "")&amp;
" | "&amp; IF(SOURCE!$X$2-LEN(SOURCE!I991) &gt;= 0, REPT(" ",SOURCE!$X$2-LEN(SOURCE!I991)), "")&amp;
      SOURCE!K991&amp;      IF(SOURCE!$Y$2-LEN(SOURCE!K991) &gt;= 0, REPT(" ",SOURCE!$Z$2-LEN(SOURCE!K991)), "")&amp;
" | "&amp; SOURCE!L991&amp;      IF(SOURCE!$AB$2-LEN(SOURCE!L991) &gt;= 0, REPT(" ",SOURCE!$AB$2-LEN(SOURCE!L991)), "")&amp;
" | "&amp; SOURCE!M991&amp;      IF(SOURCE!$AC$2-LEN(SOURCE!M991) &gt;= 0, REPT(" ",SOURCE!$AC$2-LEN(SOURCE!M991)), "")&amp;
      "},"&amp;IF(SOURCE!O991&lt;&gt;"",""&amp;SOURCE!O991,"")
 )
)
)</f>
        <v>/*  967 */  { itemToBeCoded,                NOPARAM,                     "",                                            STD_MAT_BR,                                    (0 &lt;&lt; TAM_MAX_BITS) |     0, CAT_NONE | SLS_UNCHANGED | US_UNCHANGED | EIM_DISABLED | PTP_DISABLED     },</v>
      </c>
    </row>
    <row r="992" spans="1:1">
      <c r="A992" s="133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IF(SOURCE!$R$2-LEN(SOURCE!C992) &gt;= 0, REPT(" ",SOURCE!$R$2-LEN(SOURCE!C992)), "")&amp;
      SOURCE!D992&amp;", "&amp; IF(SOURCE!$S$2-LEN(SOURCE!D992) &gt;= 0, REPT(" ",SOURCE!$S$2-LEN(SOURCE!D992)), "")&amp;
      SOURCE!E992&amp;", "&amp; IF(SOURCE!$T$2-LEN(SOURCE!E992) &gt;=0, REPT(" ",SOURCE!$T$2-LEN(SOURCE!E992)), "")&amp;
      SOURCE!F992&amp;", "&amp; IF(SOURCE!$U$2-LEN(SOURCE!F992) &gt;= 0, REPT(" ",SOURCE!$U$2-LEN(SOURCE!F992)+2), "")&amp;"("&amp;
      SUBSTITUTE(TEXT(SOURCE!G992,"??0"),"  ","")&amp;" &lt;&lt; TAM_MAX_BITS) |"&amp; IF(SOURCE!$V$2-3 &gt;= 0, REPT(" ",MAX(1,SOURCE!$V$2-5+4+1-1-LEN(  IF(ISTEXT(SOURCE!H992),SOURCE!H992,  SUBSTITUTE(SUBSTITUTE(TEXT(SOURCE!H992,"????0"),"  ","")," ",""))   ))), "")&amp;
       IF(ISTEXT(SOURCE!H992),SOURCE!H992, SUBSTITUTE(SUBSTITUTE(TEXT(SOURCE!H992,"????0"),"  ","")," ",""))   &amp;","&amp; IF(SOURCE!$W$2-3 &gt;= 0, REPT(" ",SOURCE!$W$2-3-5), "")&amp;
      SOURCE!I992&amp;
" | "&amp; IF(SOURCE!$X$2-LEN(SOURCE!I992) &gt;= 0, REPT(" ",SOURCE!$X$2-LEN(SOURCE!I992)), "")&amp;
      SOURCE!J992&amp;      IF(SOURCE!$Y$2-LEN(SOURCE!J992) &gt;= 0, REPT(" ",SOURCE!$Y$2-LEN(SOURCE!J992)), "")&amp;
" | "&amp; IF(SOURCE!$X$2-LEN(SOURCE!I992) &gt;= 0, REPT(" ",SOURCE!$X$2-LEN(SOURCE!I992)), "")&amp;
      SOURCE!K992&amp;      IF(SOURCE!$Y$2-LEN(SOURCE!K992) &gt;= 0, REPT(" ",SOURCE!$Z$2-LEN(SOURCE!K992)), "")&amp;
" | "&amp; SOURCE!L992&amp;      IF(SOURCE!$AB$2-LEN(SOURCE!L992) &gt;= 0, REPT(" ",SOURCE!$AB$2-LEN(SOURCE!L992)), "")&amp;
" | "&amp; SOURCE!M992&amp;      IF(SOURCE!$AC$2-LEN(SOURCE!M992) &gt;= 0, REPT(" ",SOURCE!$AC$2-LEN(SOURCE!M992)), "")&amp;
      "},"&amp;IF(SOURCE!O992&lt;&gt;"",""&amp;SOURCE!O992,"")
 )
)
)</f>
        <v>/*  968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993" spans="1:1">
      <c r="A993" s="133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IF(SOURCE!$R$2-LEN(SOURCE!C993) &gt;= 0, REPT(" ",SOURCE!$R$2-LEN(SOURCE!C993)), "")&amp;
      SOURCE!D993&amp;", "&amp; IF(SOURCE!$S$2-LEN(SOURCE!D993) &gt;= 0, REPT(" ",SOURCE!$S$2-LEN(SOURCE!D993)), "")&amp;
      SOURCE!E993&amp;", "&amp; IF(SOURCE!$T$2-LEN(SOURCE!E993) &gt;=0, REPT(" ",SOURCE!$T$2-LEN(SOURCE!E993)), "")&amp;
      SOURCE!F993&amp;", "&amp; IF(SOURCE!$U$2-LEN(SOURCE!F993) &gt;= 0, REPT(" ",SOURCE!$U$2-LEN(SOURCE!F993)+2), "")&amp;"("&amp;
      SUBSTITUTE(TEXT(SOURCE!G993,"??0"),"  ","")&amp;" &lt;&lt; TAM_MAX_BITS) |"&amp; IF(SOURCE!$V$2-3 &gt;= 0, REPT(" ",MAX(1,SOURCE!$V$2-5+4+1-1-LEN(  IF(ISTEXT(SOURCE!H993),SOURCE!H993,  SUBSTITUTE(SUBSTITUTE(TEXT(SOURCE!H993,"????0"),"  ","")," ",""))   ))), "")&amp;
       IF(ISTEXT(SOURCE!H993),SOURCE!H993, SUBSTITUTE(SUBSTITUTE(TEXT(SOURCE!H993,"????0"),"  ","")," ",""))   &amp;","&amp; IF(SOURCE!$W$2-3 &gt;= 0, REPT(" ",SOURCE!$W$2-3-5), "")&amp;
      SOURCE!I993&amp;
" | "&amp; IF(SOURCE!$X$2-LEN(SOURCE!I993) &gt;= 0, REPT(" ",SOURCE!$X$2-LEN(SOURCE!I993)), "")&amp;
      SOURCE!J993&amp;      IF(SOURCE!$Y$2-LEN(SOURCE!J993) &gt;= 0, REPT(" ",SOURCE!$Y$2-LEN(SOURCE!J993)), "")&amp;
" | "&amp; IF(SOURCE!$X$2-LEN(SOURCE!I993) &gt;= 0, REPT(" ",SOURCE!$X$2-LEN(SOURCE!I993)), "")&amp;
      SOURCE!K993&amp;      IF(SOURCE!$Y$2-LEN(SOURCE!K993) &gt;= 0, REPT(" ",SOURCE!$Z$2-LEN(SOURCE!K993)), "")&amp;
" | "&amp; SOURCE!L993&amp;      IF(SOURCE!$AB$2-LEN(SOURCE!L993) &gt;= 0, REPT(" ",SOURCE!$AB$2-LEN(SOURCE!L993)), "")&amp;
" | "&amp; SOURCE!M993&amp;      IF(SOURCE!$AC$2-LEN(SOURCE!M993) &gt;= 0, REPT(" ",SOURCE!$AC$2-LEN(SOURCE!M993)), "")&amp;
      "},"&amp;IF(SOURCE!O993&lt;&gt;"",""&amp;SOURCE!O993,"")
 )
)
)</f>
        <v>/*  969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994" spans="1:1">
      <c r="A994" s="133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IF(SOURCE!$R$2-LEN(SOURCE!C994) &gt;= 0, REPT(" ",SOURCE!$R$2-LEN(SOURCE!C994)), "")&amp;
      SOURCE!D994&amp;", "&amp; IF(SOURCE!$S$2-LEN(SOURCE!D994) &gt;= 0, REPT(" ",SOURCE!$S$2-LEN(SOURCE!D994)), "")&amp;
      SOURCE!E994&amp;", "&amp; IF(SOURCE!$T$2-LEN(SOURCE!E994) &gt;=0, REPT(" ",SOURCE!$T$2-LEN(SOURCE!E994)), "")&amp;
      SOURCE!F994&amp;", "&amp; IF(SOURCE!$U$2-LEN(SOURCE!F994) &gt;= 0, REPT(" ",SOURCE!$U$2-LEN(SOURCE!F994)+2), "")&amp;"("&amp;
      SUBSTITUTE(TEXT(SOURCE!G994,"??0"),"  ","")&amp;" &lt;&lt; TAM_MAX_BITS) |"&amp; IF(SOURCE!$V$2-3 &gt;= 0, REPT(" ",MAX(1,SOURCE!$V$2-5+4+1-1-LEN(  IF(ISTEXT(SOURCE!H994),SOURCE!H994,  SUBSTITUTE(SUBSTITUTE(TEXT(SOURCE!H994,"????0"),"  ","")," ",""))   ))), "")&amp;
       IF(ISTEXT(SOURCE!H994),SOURCE!H994, SUBSTITUTE(SUBSTITUTE(TEXT(SOURCE!H994,"????0"),"  ","")," ",""))   &amp;","&amp; IF(SOURCE!$W$2-3 &gt;= 0, REPT(" ",SOURCE!$W$2-3-5), "")&amp;
      SOURCE!I994&amp;
" | "&amp; IF(SOURCE!$X$2-LEN(SOURCE!I994) &gt;= 0, REPT(" ",SOURCE!$X$2-LEN(SOURCE!I994)), "")&amp;
      SOURCE!J994&amp;      IF(SOURCE!$Y$2-LEN(SOURCE!J994) &gt;= 0, REPT(" ",SOURCE!$Y$2-LEN(SOURCE!J994)), "")&amp;
" | "&amp; IF(SOURCE!$X$2-LEN(SOURCE!I994) &gt;= 0, REPT(" ",SOURCE!$X$2-LEN(SOURCE!I994)), "")&amp;
      SOURCE!K994&amp;      IF(SOURCE!$Y$2-LEN(SOURCE!K994) &gt;= 0, REPT(" ",SOURCE!$Z$2-LEN(SOURCE!K994)), "")&amp;
" | "&amp; SOURCE!L994&amp;      IF(SOURCE!$AB$2-LEN(SOURCE!L994) &gt;= 0, REPT(" ",SOURCE!$AB$2-LEN(SOURCE!L994)), "")&amp;
" | "&amp; SOURCE!M994&amp;      IF(SOURCE!$AC$2-LEN(SOURCE!M994) &gt;= 0, REPT(" ",SOURCE!$AC$2-LEN(SOURCE!M994)), "")&amp;
      "},"&amp;IF(SOURCE!O994&lt;&gt;"",""&amp;SOURCE!O994,"")
 )
)
)</f>
        <v>/*  970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995" spans="1:1">
      <c r="A995" s="133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IF(SOURCE!$R$2-LEN(SOURCE!C995) &gt;= 0, REPT(" ",SOURCE!$R$2-LEN(SOURCE!C995)), "")&amp;
      SOURCE!D995&amp;", "&amp; IF(SOURCE!$S$2-LEN(SOURCE!D995) &gt;= 0, REPT(" ",SOURCE!$S$2-LEN(SOURCE!D995)), "")&amp;
      SOURCE!E995&amp;", "&amp; IF(SOURCE!$T$2-LEN(SOURCE!E995) &gt;=0, REPT(" ",SOURCE!$T$2-LEN(SOURCE!E995)), "")&amp;
      SOURCE!F995&amp;", "&amp; IF(SOURCE!$U$2-LEN(SOURCE!F995) &gt;= 0, REPT(" ",SOURCE!$U$2-LEN(SOURCE!F995)+2), "")&amp;"("&amp;
      SUBSTITUTE(TEXT(SOURCE!G995,"??0"),"  ","")&amp;" &lt;&lt; TAM_MAX_BITS) |"&amp; IF(SOURCE!$V$2-3 &gt;= 0, REPT(" ",MAX(1,SOURCE!$V$2-5+4+1-1-LEN(  IF(ISTEXT(SOURCE!H995),SOURCE!H995,  SUBSTITUTE(SUBSTITUTE(TEXT(SOURCE!H995,"????0"),"  ","")," ",""))   ))), "")&amp;
       IF(ISTEXT(SOURCE!H995),SOURCE!H995, SUBSTITUTE(SUBSTITUTE(TEXT(SOURCE!H995,"????0"),"  ","")," ",""))   &amp;","&amp; IF(SOURCE!$W$2-3 &gt;= 0, REPT(" ",SOURCE!$W$2-3-5), "")&amp;
      SOURCE!I995&amp;
" | "&amp; IF(SOURCE!$X$2-LEN(SOURCE!I995) &gt;= 0, REPT(" ",SOURCE!$X$2-LEN(SOURCE!I995)), "")&amp;
      SOURCE!J995&amp;      IF(SOURCE!$Y$2-LEN(SOURCE!J995) &gt;= 0, REPT(" ",SOURCE!$Y$2-LEN(SOURCE!J995)), "")&amp;
" | "&amp; IF(SOURCE!$X$2-LEN(SOURCE!I995) &gt;= 0, REPT(" ",SOURCE!$X$2-LEN(SOURCE!I995)), "")&amp;
      SOURCE!K995&amp;      IF(SOURCE!$Y$2-LEN(SOURCE!K995) &gt;= 0, REPT(" ",SOURCE!$Z$2-LEN(SOURCE!K995)), "")&amp;
" | "&amp; SOURCE!L995&amp;      IF(SOURCE!$AB$2-LEN(SOURCE!L995) &gt;= 0, REPT(" ",SOURCE!$AB$2-LEN(SOURCE!L995)), "")&amp;
" | "&amp; SOURCE!M995&amp;      IF(SOURCE!$AC$2-LEN(SOURCE!M995) &gt;= 0, REPT(" ",SOURCE!$AC$2-LEN(SOURCE!M995)), "")&amp;
      "},"&amp;IF(SOURCE!O995&lt;&gt;"",""&amp;SOURCE!O995,"")
 )
)
)</f>
        <v>/*  971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996" spans="1:1">
      <c r="A996" s="133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IF(SOURCE!$R$2-LEN(SOURCE!C996) &gt;= 0, REPT(" ",SOURCE!$R$2-LEN(SOURCE!C996)), "")&amp;
      SOURCE!D996&amp;", "&amp; IF(SOURCE!$S$2-LEN(SOURCE!D996) &gt;= 0, REPT(" ",SOURCE!$S$2-LEN(SOURCE!D996)), "")&amp;
      SOURCE!E996&amp;", "&amp; IF(SOURCE!$T$2-LEN(SOURCE!E996) &gt;=0, REPT(" ",SOURCE!$T$2-LEN(SOURCE!E996)), "")&amp;
      SOURCE!F996&amp;", "&amp; IF(SOURCE!$U$2-LEN(SOURCE!F996) &gt;= 0, REPT(" ",SOURCE!$U$2-LEN(SOURCE!F996)+2), "")&amp;"("&amp;
      SUBSTITUTE(TEXT(SOURCE!G996,"??0"),"  ","")&amp;" &lt;&lt; TAM_MAX_BITS) |"&amp; IF(SOURCE!$V$2-3 &gt;= 0, REPT(" ",MAX(1,SOURCE!$V$2-5+4+1-1-LEN(  IF(ISTEXT(SOURCE!H996),SOURCE!H996,  SUBSTITUTE(SUBSTITUTE(TEXT(SOURCE!H996,"????0"),"  ","")," ",""))   ))), "")&amp;
       IF(ISTEXT(SOURCE!H996),SOURCE!H996, SUBSTITUTE(SUBSTITUTE(TEXT(SOURCE!H996,"????0"),"  ","")," ",""))   &amp;","&amp; IF(SOURCE!$W$2-3 &gt;= 0, REPT(" ",SOURCE!$W$2-3-5), "")&amp;
      SOURCE!I996&amp;
" | "&amp; IF(SOURCE!$X$2-LEN(SOURCE!I996) &gt;= 0, REPT(" ",SOURCE!$X$2-LEN(SOURCE!I996)), "")&amp;
      SOURCE!J996&amp;      IF(SOURCE!$Y$2-LEN(SOURCE!J996) &gt;= 0, REPT(" ",SOURCE!$Y$2-LEN(SOURCE!J996)), "")&amp;
" | "&amp; IF(SOURCE!$X$2-LEN(SOURCE!I996) &gt;= 0, REPT(" ",SOURCE!$X$2-LEN(SOURCE!I996)), "")&amp;
      SOURCE!K996&amp;      IF(SOURCE!$Y$2-LEN(SOURCE!K996) &gt;= 0, REPT(" ",SOURCE!$Z$2-LEN(SOURCE!K996)), "")&amp;
" | "&amp; SOURCE!L996&amp;      IF(SOURCE!$AB$2-LEN(SOURCE!L996) &gt;= 0, REPT(" ",SOURCE!$AB$2-LEN(SOURCE!L996)), "")&amp;
" | "&amp; SOURCE!M996&amp;      IF(SOURCE!$AC$2-LEN(SOURCE!M996) &gt;= 0, REPT(" ",SOURCE!$AC$2-LEN(SOURCE!M996)), "")&amp;
      "},"&amp;IF(SOURCE!O996&lt;&gt;"",""&amp;SOURCE!O996,"")
 )
)
)</f>
        <v>/*  972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997" spans="1:1">
      <c r="A997" s="133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IF(SOURCE!$R$2-LEN(SOURCE!C997) &gt;= 0, REPT(" ",SOURCE!$R$2-LEN(SOURCE!C997)), "")&amp;
      SOURCE!D997&amp;", "&amp; IF(SOURCE!$S$2-LEN(SOURCE!D997) &gt;= 0, REPT(" ",SOURCE!$S$2-LEN(SOURCE!D997)), "")&amp;
      SOURCE!E997&amp;", "&amp; IF(SOURCE!$T$2-LEN(SOURCE!E997) &gt;=0, REPT(" ",SOURCE!$T$2-LEN(SOURCE!E997)), "")&amp;
      SOURCE!F997&amp;", "&amp; IF(SOURCE!$U$2-LEN(SOURCE!F997) &gt;= 0, REPT(" ",SOURCE!$U$2-LEN(SOURCE!F997)+2), "")&amp;"("&amp;
      SUBSTITUTE(TEXT(SOURCE!G997,"??0"),"  ","")&amp;" &lt;&lt; TAM_MAX_BITS) |"&amp; IF(SOURCE!$V$2-3 &gt;= 0, REPT(" ",MAX(1,SOURCE!$V$2-5+4+1-1-LEN(  IF(ISTEXT(SOURCE!H997),SOURCE!H997,  SUBSTITUTE(SUBSTITUTE(TEXT(SOURCE!H997,"????0"),"  ","")," ",""))   ))), "")&amp;
       IF(ISTEXT(SOURCE!H997),SOURCE!H997, SUBSTITUTE(SUBSTITUTE(TEXT(SOURCE!H997,"????0"),"  ","")," ",""))   &amp;","&amp; IF(SOURCE!$W$2-3 &gt;= 0, REPT(" ",SOURCE!$W$2-3-5), "")&amp;
      SOURCE!I997&amp;
" | "&amp; IF(SOURCE!$X$2-LEN(SOURCE!I997) &gt;= 0, REPT(" ",SOURCE!$X$2-LEN(SOURCE!I997)), "")&amp;
      SOURCE!J997&amp;      IF(SOURCE!$Y$2-LEN(SOURCE!J997) &gt;= 0, REPT(" ",SOURCE!$Y$2-LEN(SOURCE!J997)), "")&amp;
" | "&amp; IF(SOURCE!$X$2-LEN(SOURCE!I997) &gt;= 0, REPT(" ",SOURCE!$X$2-LEN(SOURCE!I997)), "")&amp;
      SOURCE!K997&amp;      IF(SOURCE!$Y$2-LEN(SOURCE!K997) &gt;= 0, REPT(" ",SOURCE!$Z$2-LEN(SOURCE!K997)), "")&amp;
" | "&amp; SOURCE!L997&amp;      IF(SOURCE!$AB$2-LEN(SOURCE!L997) &gt;= 0, REPT(" ",SOURCE!$AB$2-LEN(SOURCE!L997)), "")&amp;
" | "&amp; SOURCE!M997&amp;      IF(SOURCE!$AC$2-LEN(SOURCE!M997) &gt;= 0, REPT(" ",SOURCE!$AC$2-LEN(SOURCE!M997)), "")&amp;
      "},"&amp;IF(SOURCE!O997&lt;&gt;"",""&amp;SOURCE!O997,"")
 )
)
)</f>
        <v>/*  973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998" spans="1:1">
      <c r="A998" s="133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IF(SOURCE!$R$2-LEN(SOURCE!C998) &gt;= 0, REPT(" ",SOURCE!$R$2-LEN(SOURCE!C998)), "")&amp;
      SOURCE!D998&amp;", "&amp; IF(SOURCE!$S$2-LEN(SOURCE!D998) &gt;= 0, REPT(" ",SOURCE!$S$2-LEN(SOURCE!D998)), "")&amp;
      SOURCE!E998&amp;", "&amp; IF(SOURCE!$T$2-LEN(SOURCE!E998) &gt;=0, REPT(" ",SOURCE!$T$2-LEN(SOURCE!E998)), "")&amp;
      SOURCE!F998&amp;", "&amp; IF(SOURCE!$U$2-LEN(SOURCE!F998) &gt;= 0, REPT(" ",SOURCE!$U$2-LEN(SOURCE!F998)+2), "")&amp;"("&amp;
      SUBSTITUTE(TEXT(SOURCE!G998,"??0"),"  ","")&amp;" &lt;&lt; TAM_MAX_BITS) |"&amp; IF(SOURCE!$V$2-3 &gt;= 0, REPT(" ",MAX(1,SOURCE!$V$2-5+4+1-1-LEN(  IF(ISTEXT(SOURCE!H998),SOURCE!H998,  SUBSTITUTE(SUBSTITUTE(TEXT(SOURCE!H998,"????0"),"  ","")," ",""))   ))), "")&amp;
       IF(ISTEXT(SOURCE!H998),SOURCE!H998, SUBSTITUTE(SUBSTITUTE(TEXT(SOURCE!H998,"????0"),"  ","")," ",""))   &amp;","&amp; IF(SOURCE!$W$2-3 &gt;= 0, REPT(" ",SOURCE!$W$2-3-5), "")&amp;
      SOURCE!I998&amp;
" | "&amp; IF(SOURCE!$X$2-LEN(SOURCE!I998) &gt;= 0, REPT(" ",SOURCE!$X$2-LEN(SOURCE!I998)), "")&amp;
      SOURCE!J998&amp;      IF(SOURCE!$Y$2-LEN(SOURCE!J998) &gt;= 0, REPT(" ",SOURCE!$Y$2-LEN(SOURCE!J998)), "")&amp;
" | "&amp; IF(SOURCE!$X$2-LEN(SOURCE!I998) &gt;= 0, REPT(" ",SOURCE!$X$2-LEN(SOURCE!I998)), "")&amp;
      SOURCE!K998&amp;      IF(SOURCE!$Y$2-LEN(SOURCE!K998) &gt;= 0, REPT(" ",SOURCE!$Z$2-LEN(SOURCE!K998)), "")&amp;
" | "&amp; SOURCE!L998&amp;      IF(SOURCE!$AB$2-LEN(SOURCE!L998) &gt;= 0, REPT(" ",SOURCE!$AB$2-LEN(SOURCE!L998)), "")&amp;
" | "&amp; SOURCE!M998&amp;      IF(SOURCE!$AC$2-LEN(SOURCE!M998) &gt;= 0, REPT(" ",SOURCE!$AC$2-LEN(SOURCE!M998)), "")&amp;
      "},"&amp;IF(SOURCE!O998&lt;&gt;"",""&amp;SOURCE!O998,"")
 )
)
)</f>
        <v>/*  974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999" spans="1:1">
      <c r="A999" s="133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IF(SOURCE!$R$2-LEN(SOURCE!C999) &gt;= 0, REPT(" ",SOURCE!$R$2-LEN(SOURCE!C999)), "")&amp;
      SOURCE!D999&amp;", "&amp; IF(SOURCE!$S$2-LEN(SOURCE!D999) &gt;= 0, REPT(" ",SOURCE!$S$2-LEN(SOURCE!D999)), "")&amp;
      SOURCE!E999&amp;", "&amp; IF(SOURCE!$T$2-LEN(SOURCE!E999) &gt;=0, REPT(" ",SOURCE!$T$2-LEN(SOURCE!E999)), "")&amp;
      SOURCE!F999&amp;", "&amp; IF(SOURCE!$U$2-LEN(SOURCE!F999) &gt;= 0, REPT(" ",SOURCE!$U$2-LEN(SOURCE!F999)+2), "")&amp;"("&amp;
      SUBSTITUTE(TEXT(SOURCE!G999,"??0"),"  ","")&amp;" &lt;&lt; TAM_MAX_BITS) |"&amp; IF(SOURCE!$V$2-3 &gt;= 0, REPT(" ",MAX(1,SOURCE!$V$2-5+4+1-1-LEN(  IF(ISTEXT(SOURCE!H999),SOURCE!H999,  SUBSTITUTE(SUBSTITUTE(TEXT(SOURCE!H999,"????0"),"  ","")," ",""))   ))), "")&amp;
       IF(ISTEXT(SOURCE!H999),SOURCE!H999, SUBSTITUTE(SUBSTITUTE(TEXT(SOURCE!H999,"????0"),"  ","")," ",""))   &amp;","&amp; IF(SOURCE!$W$2-3 &gt;= 0, REPT(" ",SOURCE!$W$2-3-5), "")&amp;
      SOURCE!I999&amp;
" | "&amp; IF(SOURCE!$X$2-LEN(SOURCE!I999) &gt;= 0, REPT(" ",SOURCE!$X$2-LEN(SOURCE!I999)), "")&amp;
      SOURCE!J999&amp;      IF(SOURCE!$Y$2-LEN(SOURCE!J999) &gt;= 0, REPT(" ",SOURCE!$Y$2-LEN(SOURCE!J999)), "")&amp;
" | "&amp; IF(SOURCE!$X$2-LEN(SOURCE!I999) &gt;= 0, REPT(" ",SOURCE!$X$2-LEN(SOURCE!I999)), "")&amp;
      SOURCE!K999&amp;      IF(SOURCE!$Y$2-LEN(SOURCE!K999) &gt;= 0, REPT(" ",SOURCE!$Z$2-LEN(SOURCE!K999)), "")&amp;
" | "&amp; SOURCE!L999&amp;      IF(SOURCE!$AB$2-LEN(SOURCE!L999) &gt;= 0, REPT(" ",SOURCE!$AB$2-LEN(SOURCE!L999)), "")&amp;
" | "&amp; SOURCE!M999&amp;      IF(SOURCE!$AC$2-LEN(SOURCE!M999) &gt;= 0, REPT(" ",SOURCE!$AC$2-LEN(SOURCE!M999)), "")&amp;
      "},"&amp;IF(SOURCE!O999&lt;&gt;"",""&amp;SOURCE!O999,"")
 )
)
)</f>
        <v>/*  975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000" spans="1:1">
      <c r="A1000" s="133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IF(SOURCE!$R$2-LEN(SOURCE!C1000) &gt;= 0, REPT(" ",SOURCE!$R$2-LEN(SOURCE!C1000)), "")&amp;
      SOURCE!D1000&amp;", "&amp; IF(SOURCE!$S$2-LEN(SOURCE!D1000) &gt;= 0, REPT(" ",SOURCE!$S$2-LEN(SOURCE!D1000)), "")&amp;
      SOURCE!E1000&amp;", "&amp; IF(SOURCE!$T$2-LEN(SOURCE!E1000) &gt;=0, REPT(" ",SOURCE!$T$2-LEN(SOURCE!E1000)), "")&amp;
      SOURCE!F1000&amp;", "&amp; IF(SOURCE!$U$2-LEN(SOURCE!F1000) &gt;= 0, REPT(" ",SOURCE!$U$2-LEN(SOURCE!F1000)+2), "")&amp;"("&amp;
      SUBSTITUTE(TEXT(SOURCE!G1000,"??0"),"  ","")&amp;" &lt;&lt; TAM_MAX_BITS) |"&amp; IF(SOURCE!$V$2-3 &gt;= 0, REPT(" ",MAX(1,SOURCE!$V$2-5+4+1-1-LEN(  IF(ISTEXT(SOURCE!H1000),SOURCE!H1000,  SUBSTITUTE(SUBSTITUTE(TEXT(SOURCE!H1000,"????0"),"  ","")," ",""))   ))), "")&amp;
       IF(ISTEXT(SOURCE!H1000),SOURCE!H1000, SUBSTITUTE(SUBSTITUTE(TEXT(SOURCE!H1000,"????0"),"  ","")," ",""))   &amp;","&amp; IF(SOURCE!$W$2-3 &gt;= 0, REPT(" ",SOURCE!$W$2-3-5), "")&amp;
      SOURCE!I1000&amp;
" | "&amp; IF(SOURCE!$X$2-LEN(SOURCE!I1000) &gt;= 0, REPT(" ",SOURCE!$X$2-LEN(SOURCE!I1000)), "")&amp;
      SOURCE!J1000&amp;      IF(SOURCE!$Y$2-LEN(SOURCE!J1000) &gt;= 0, REPT(" ",SOURCE!$Y$2-LEN(SOURCE!J1000)), "")&amp;
" | "&amp; IF(SOURCE!$X$2-LEN(SOURCE!I1000) &gt;= 0, REPT(" ",SOURCE!$X$2-LEN(SOURCE!I1000)), "")&amp;
      SOURCE!K1000&amp;      IF(SOURCE!$Y$2-LEN(SOURCE!K1000) &gt;= 0, REPT(" ",SOURCE!$Z$2-LEN(SOURCE!K1000)), "")&amp;
" | "&amp; SOURCE!L1000&amp;      IF(SOURCE!$AB$2-LEN(SOURCE!L1000) &gt;= 0, REPT(" ",SOURCE!$AB$2-LEN(SOURCE!L1000)), "")&amp;
" | "&amp; SOURCE!M1000&amp;      IF(SOURCE!$AC$2-LEN(SOURCE!M1000) &gt;= 0, REPT(" ",SOURCE!$AC$2-LEN(SOURCE!M1000)), "")&amp;
      "},"&amp;IF(SOURCE!O1000&lt;&gt;"",""&amp;SOURCE!O1000,"")
 )
)
)</f>
        <v>/*  976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001" spans="1:1">
      <c r="A1001" s="133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IF(SOURCE!$R$2-LEN(SOURCE!C1001) &gt;= 0, REPT(" ",SOURCE!$R$2-LEN(SOURCE!C1001)), "")&amp;
      SOURCE!D1001&amp;", "&amp; IF(SOURCE!$S$2-LEN(SOURCE!D1001) &gt;= 0, REPT(" ",SOURCE!$S$2-LEN(SOURCE!D1001)), "")&amp;
      SOURCE!E1001&amp;", "&amp; IF(SOURCE!$T$2-LEN(SOURCE!E1001) &gt;=0, REPT(" ",SOURCE!$T$2-LEN(SOURCE!E1001)), "")&amp;
      SOURCE!F1001&amp;", "&amp; IF(SOURCE!$U$2-LEN(SOURCE!F1001) &gt;= 0, REPT(" ",SOURCE!$U$2-LEN(SOURCE!F1001)+2), "")&amp;"("&amp;
      SUBSTITUTE(TEXT(SOURCE!G1001,"??0"),"  ","")&amp;" &lt;&lt; TAM_MAX_BITS) |"&amp; IF(SOURCE!$V$2-3 &gt;= 0, REPT(" ",MAX(1,SOURCE!$V$2-5+4+1-1-LEN(  IF(ISTEXT(SOURCE!H1001),SOURCE!H1001,  SUBSTITUTE(SUBSTITUTE(TEXT(SOURCE!H1001,"????0"),"  ","")," ",""))   ))), "")&amp;
       IF(ISTEXT(SOURCE!H1001),SOURCE!H1001, SUBSTITUTE(SUBSTITUTE(TEXT(SOURCE!H1001,"????0"),"  ","")," ",""))   &amp;","&amp; IF(SOURCE!$W$2-3 &gt;= 0, REPT(" ",SOURCE!$W$2-3-5), "")&amp;
      SOURCE!I1001&amp;
" | "&amp; IF(SOURCE!$X$2-LEN(SOURCE!I1001) &gt;= 0, REPT(" ",SOURCE!$X$2-LEN(SOURCE!I1001)), "")&amp;
      SOURCE!J1001&amp;      IF(SOURCE!$Y$2-LEN(SOURCE!J1001) &gt;= 0, REPT(" ",SOURCE!$Y$2-LEN(SOURCE!J1001)), "")&amp;
" | "&amp; IF(SOURCE!$X$2-LEN(SOURCE!I1001) &gt;= 0, REPT(" ",SOURCE!$X$2-LEN(SOURCE!I1001)), "")&amp;
      SOURCE!K1001&amp;      IF(SOURCE!$Y$2-LEN(SOURCE!K1001) &gt;= 0, REPT(" ",SOURCE!$Z$2-LEN(SOURCE!K1001)), "")&amp;
" | "&amp; SOURCE!L1001&amp;      IF(SOURCE!$AB$2-LEN(SOURCE!L1001) &gt;= 0, REPT(" ",SOURCE!$AB$2-LEN(SOURCE!L1001)), "")&amp;
" | "&amp; SOURCE!M1001&amp;      IF(SOURCE!$AC$2-LEN(SOURCE!M1001) &gt;= 0, REPT(" ",SOURCE!$AC$2-LEN(SOURCE!M1001)), "")&amp;
      "},"&amp;IF(SOURCE!O1001&lt;&gt;"",""&amp;SOURCE!O1001,"")
 )
)
)</f>
        <v>/*  977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002" spans="1:1">
      <c r="A1002" s="133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IF(SOURCE!$R$2-LEN(SOURCE!C1002) &gt;= 0, REPT(" ",SOURCE!$R$2-LEN(SOURCE!C1002)), "")&amp;
      SOURCE!D1002&amp;", "&amp; IF(SOURCE!$S$2-LEN(SOURCE!D1002) &gt;= 0, REPT(" ",SOURCE!$S$2-LEN(SOURCE!D1002)), "")&amp;
      SOURCE!E1002&amp;", "&amp; IF(SOURCE!$T$2-LEN(SOURCE!E1002) &gt;=0, REPT(" ",SOURCE!$T$2-LEN(SOURCE!E1002)), "")&amp;
      SOURCE!F1002&amp;", "&amp; IF(SOURCE!$U$2-LEN(SOURCE!F1002) &gt;= 0, REPT(" ",SOURCE!$U$2-LEN(SOURCE!F1002)+2), "")&amp;"("&amp;
      SUBSTITUTE(TEXT(SOURCE!G1002,"??0"),"  ","")&amp;" &lt;&lt; TAM_MAX_BITS) |"&amp; IF(SOURCE!$V$2-3 &gt;= 0, REPT(" ",MAX(1,SOURCE!$V$2-5+4+1-1-LEN(  IF(ISTEXT(SOURCE!H1002),SOURCE!H1002,  SUBSTITUTE(SUBSTITUTE(TEXT(SOURCE!H1002,"????0"),"  ","")," ",""))   ))), "")&amp;
       IF(ISTEXT(SOURCE!H1002),SOURCE!H1002, SUBSTITUTE(SUBSTITUTE(TEXT(SOURCE!H1002,"????0"),"  ","")," ",""))   &amp;","&amp; IF(SOURCE!$W$2-3 &gt;= 0, REPT(" ",SOURCE!$W$2-3-5), "")&amp;
      SOURCE!I1002&amp;
" | "&amp; IF(SOURCE!$X$2-LEN(SOURCE!I1002) &gt;= 0, REPT(" ",SOURCE!$X$2-LEN(SOURCE!I1002)), "")&amp;
      SOURCE!J1002&amp;      IF(SOURCE!$Y$2-LEN(SOURCE!J1002) &gt;= 0, REPT(" ",SOURCE!$Y$2-LEN(SOURCE!J1002)), "")&amp;
" | "&amp; IF(SOURCE!$X$2-LEN(SOURCE!I1002) &gt;= 0, REPT(" ",SOURCE!$X$2-LEN(SOURCE!I1002)), "")&amp;
      SOURCE!K1002&amp;      IF(SOURCE!$Y$2-LEN(SOURCE!K1002) &gt;= 0, REPT(" ",SOURCE!$Z$2-LEN(SOURCE!K1002)), "")&amp;
" | "&amp; SOURCE!L1002&amp;      IF(SOURCE!$AB$2-LEN(SOURCE!L1002) &gt;= 0, REPT(" ",SOURCE!$AB$2-LEN(SOURCE!L1002)), "")&amp;
" | "&amp; SOURCE!M1002&amp;      IF(SOURCE!$AC$2-LEN(SOURCE!M1002) &gt;= 0, REPT(" ",SOURCE!$AC$2-LEN(SOURCE!M1002)), "")&amp;
      "},"&amp;IF(SOURCE!O1002&lt;&gt;"",""&amp;SOURCE!O1002,"")
 )
)
)</f>
        <v>/*  978 */  { itemToBeCoded,                NOPARAM,                     "",                                            STD_UK,                                        (0 &lt;&lt; TAM_MAX_BITS) |     0, CAT_NONE | SLS_UNCHANGED | US_UNCHANGED | EIM_DISABLED | PTP_DISABLED     },</v>
      </c>
    </row>
    <row r="1003" spans="1:1">
      <c r="A1003" s="133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IF(SOURCE!$R$2-LEN(SOURCE!C1003) &gt;= 0, REPT(" ",SOURCE!$R$2-LEN(SOURCE!C1003)), "")&amp;
      SOURCE!D1003&amp;", "&amp; IF(SOURCE!$S$2-LEN(SOURCE!D1003) &gt;= 0, REPT(" ",SOURCE!$S$2-LEN(SOURCE!D1003)), "")&amp;
      SOURCE!E1003&amp;", "&amp; IF(SOURCE!$T$2-LEN(SOURCE!E1003) &gt;=0, REPT(" ",SOURCE!$T$2-LEN(SOURCE!E1003)), "")&amp;
      SOURCE!F1003&amp;", "&amp; IF(SOURCE!$U$2-LEN(SOURCE!F1003) &gt;= 0, REPT(" ",SOURCE!$U$2-LEN(SOURCE!F1003)+2), "")&amp;"("&amp;
      SUBSTITUTE(TEXT(SOURCE!G1003,"??0"),"  ","")&amp;" &lt;&lt; TAM_MAX_BITS) |"&amp; IF(SOURCE!$V$2-3 &gt;= 0, REPT(" ",MAX(1,SOURCE!$V$2-5+4+1-1-LEN(  IF(ISTEXT(SOURCE!H1003),SOURCE!H1003,  SUBSTITUTE(SUBSTITUTE(TEXT(SOURCE!H1003,"????0"),"  ","")," ",""))   ))), "")&amp;
       IF(ISTEXT(SOURCE!H1003),SOURCE!H1003, SUBSTITUTE(SUBSTITUTE(TEXT(SOURCE!H1003,"????0"),"  ","")," ",""))   &amp;","&amp; IF(SOURCE!$W$2-3 &gt;= 0, REPT(" ",SOURCE!$W$2-3-5), "")&amp;
      SOURCE!I1003&amp;
" | "&amp; IF(SOURCE!$X$2-LEN(SOURCE!I1003) &gt;= 0, REPT(" ",SOURCE!$X$2-LEN(SOURCE!I1003)), "")&amp;
      SOURCE!J1003&amp;      IF(SOURCE!$Y$2-LEN(SOURCE!J1003) &gt;= 0, REPT(" ",SOURCE!$Y$2-LEN(SOURCE!J1003)), "")&amp;
" | "&amp; IF(SOURCE!$X$2-LEN(SOURCE!I1003) &gt;= 0, REPT(" ",SOURCE!$X$2-LEN(SOURCE!I1003)), "")&amp;
      SOURCE!K1003&amp;      IF(SOURCE!$Y$2-LEN(SOURCE!K1003) &gt;= 0, REPT(" ",SOURCE!$Z$2-LEN(SOURCE!K1003)), "")&amp;
" | "&amp; SOURCE!L1003&amp;      IF(SOURCE!$AB$2-LEN(SOURCE!L1003) &gt;= 0, REPT(" ",SOURCE!$AB$2-LEN(SOURCE!L1003)), "")&amp;
" | "&amp; SOURCE!M1003&amp;      IF(SOURCE!$AC$2-LEN(SOURCE!M1003) &gt;= 0, REPT(" ",SOURCE!$AC$2-LEN(SOURCE!M1003)), "")&amp;
      "},"&amp;IF(SOURCE!O1003&lt;&gt;"",""&amp;SOURCE!O1003,"")
 )
)
)</f>
        <v>/*  979 */  { itemToBeCoded,                NOPARAM,                     "",                                            STD_US,                                        (0 &lt;&lt; TAM_MAX_BITS) |     0, CAT_NONE | SLS_UNCHANGED | US_UNCHANGED | EIM_DISABLED | PTP_DISABLED     },</v>
      </c>
    </row>
    <row r="1004" spans="1:1">
      <c r="A1004" s="133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IF(SOURCE!$R$2-LEN(SOURCE!C1004) &gt;= 0, REPT(" ",SOURCE!$R$2-LEN(SOURCE!C1004)), "")&amp;
      SOURCE!D1004&amp;", "&amp; IF(SOURCE!$S$2-LEN(SOURCE!D1004) &gt;= 0, REPT(" ",SOURCE!$S$2-LEN(SOURCE!D1004)), "")&amp;
      SOURCE!E1004&amp;", "&amp; IF(SOURCE!$T$2-LEN(SOURCE!E1004) &gt;=0, REPT(" ",SOURCE!$T$2-LEN(SOURCE!E1004)), "")&amp;
      SOURCE!F1004&amp;", "&amp; IF(SOURCE!$U$2-LEN(SOURCE!F1004) &gt;= 0, REPT(" ",SOURCE!$U$2-LEN(SOURCE!F1004)+2), "")&amp;"("&amp;
      SUBSTITUTE(TEXT(SOURCE!G1004,"??0"),"  ","")&amp;" &lt;&lt; TAM_MAX_BITS) |"&amp; IF(SOURCE!$V$2-3 &gt;= 0, REPT(" ",MAX(1,SOURCE!$V$2-5+4+1-1-LEN(  IF(ISTEXT(SOURCE!H1004),SOURCE!H1004,  SUBSTITUTE(SUBSTITUTE(TEXT(SOURCE!H1004,"????0"),"  ","")," ",""))   ))), "")&amp;
       IF(ISTEXT(SOURCE!H1004),SOURCE!H1004, SUBSTITUTE(SUBSTITUTE(TEXT(SOURCE!H1004,"????0"),"  ","")," ",""))   &amp;","&amp; IF(SOURCE!$W$2-3 &gt;= 0, REPT(" ",SOURCE!$W$2-3-5), "")&amp;
      SOURCE!I1004&amp;
" | "&amp; IF(SOURCE!$X$2-LEN(SOURCE!I1004) &gt;= 0, REPT(" ",SOURCE!$X$2-LEN(SOURCE!I1004)), "")&amp;
      SOURCE!J1004&amp;      IF(SOURCE!$Y$2-LEN(SOURCE!J1004) &gt;= 0, REPT(" ",SOURCE!$Y$2-LEN(SOURCE!J1004)), "")&amp;
" | "&amp; IF(SOURCE!$X$2-LEN(SOURCE!I1004) &gt;= 0, REPT(" ",SOURCE!$X$2-LEN(SOURCE!I1004)), "")&amp;
      SOURCE!K1004&amp;      IF(SOURCE!$Y$2-LEN(SOURCE!K1004) &gt;= 0, REPT(" ",SOURCE!$Z$2-LEN(SOURCE!K1004)), "")&amp;
" | "&amp; SOURCE!L1004&amp;      IF(SOURCE!$AB$2-LEN(SOURCE!L1004) &gt;= 0, REPT(" ",SOURCE!$AB$2-LEN(SOURCE!L1004)), "")&amp;
" | "&amp; SOURCE!M1004&amp;      IF(SOURCE!$AC$2-LEN(SOURCE!M1004) &gt;= 0, REPT(" ",SOURCE!$AC$2-LEN(SOURCE!M1004)), "")&amp;
      "},"&amp;IF(SOURCE!O1004&lt;&gt;"",""&amp;SOURCE!O1004,"")
 )
)
)</f>
        <v>/*  980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005" spans="1:1">
      <c r="A1005" s="133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IF(SOURCE!$R$2-LEN(SOURCE!C1005) &gt;= 0, REPT(" ",SOURCE!$R$2-LEN(SOURCE!C1005)), "")&amp;
      SOURCE!D1005&amp;", "&amp; IF(SOURCE!$S$2-LEN(SOURCE!D1005) &gt;= 0, REPT(" ",SOURCE!$S$2-LEN(SOURCE!D1005)), "")&amp;
      SOURCE!E1005&amp;", "&amp; IF(SOURCE!$T$2-LEN(SOURCE!E1005) &gt;=0, REPT(" ",SOURCE!$T$2-LEN(SOURCE!E1005)), "")&amp;
      SOURCE!F1005&amp;", "&amp; IF(SOURCE!$U$2-LEN(SOURCE!F1005) &gt;= 0, REPT(" ",SOURCE!$U$2-LEN(SOURCE!F1005)+2), "")&amp;"("&amp;
      SUBSTITUTE(TEXT(SOURCE!G1005,"??0"),"  ","")&amp;" &lt;&lt; TAM_MAX_BITS) |"&amp; IF(SOURCE!$V$2-3 &gt;= 0, REPT(" ",MAX(1,SOURCE!$V$2-5+4+1-1-LEN(  IF(ISTEXT(SOURCE!H1005),SOURCE!H1005,  SUBSTITUTE(SUBSTITUTE(TEXT(SOURCE!H1005,"????0"),"  ","")," ",""))   ))), "")&amp;
       IF(ISTEXT(SOURCE!H1005),SOURCE!H1005, SUBSTITUTE(SUBSTITUTE(TEXT(SOURCE!H1005,"????0"),"  ","")," ",""))   &amp;","&amp; IF(SOURCE!$W$2-3 &gt;= 0, REPT(" ",SOURCE!$W$2-3-5), "")&amp;
      SOURCE!I1005&amp;
" | "&amp; IF(SOURCE!$X$2-LEN(SOURCE!I1005) &gt;= 0, REPT(" ",SOURCE!$X$2-LEN(SOURCE!I1005)), "")&amp;
      SOURCE!J1005&amp;      IF(SOURCE!$Y$2-LEN(SOURCE!J1005) &gt;= 0, REPT(" ",SOURCE!$Y$2-LEN(SOURCE!J1005)), "")&amp;
" | "&amp; IF(SOURCE!$X$2-LEN(SOURCE!I1005) &gt;= 0, REPT(" ",SOURCE!$X$2-LEN(SOURCE!I1005)), "")&amp;
      SOURCE!K1005&amp;      IF(SOURCE!$Y$2-LEN(SOURCE!K1005) &gt;= 0, REPT(" ",SOURCE!$Z$2-LEN(SOURCE!K1005)), "")&amp;
" | "&amp; SOURCE!L1005&amp;      IF(SOURCE!$AB$2-LEN(SOURCE!L1005) &gt;= 0, REPT(" ",SOURCE!$AB$2-LEN(SOURCE!L1005)), "")&amp;
" | "&amp; SOURCE!M1005&amp;      IF(SOURCE!$AC$2-LEN(SOURCE!M1005) &gt;= 0, REPT(" ",SOURCE!$AC$2-LEN(SOURCE!M1005)), "")&amp;
      "},"&amp;IF(SOURCE!O1005&lt;&gt;"",""&amp;SOURCE!O1005,"")
 )
)
)</f>
        <v>/*  981 */  { addItemToBuffer,              ITM_ex,                      "",                                            STD_LEFT_RIGHT_ARROWS,                         (0 &lt;&lt; TAM_MAX_BITS) |     0, CAT_NONE | SLS_UNCHANGED | US_UNCHANGED | EIM_DISABLED | PTP_DISABLED     },</v>
      </c>
    </row>
    <row r="1006" spans="1:1">
      <c r="A1006" s="133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IF(SOURCE!$R$2-LEN(SOURCE!C1006) &gt;= 0, REPT(" ",SOURCE!$R$2-LEN(SOURCE!C1006)), "")&amp;
      SOURCE!D1006&amp;", "&amp; IF(SOURCE!$S$2-LEN(SOURCE!D1006) &gt;= 0, REPT(" ",SOURCE!$S$2-LEN(SOURCE!D1006)), "")&amp;
      SOURCE!E1006&amp;", "&amp; IF(SOURCE!$T$2-LEN(SOURCE!E1006) &gt;=0, REPT(" ",SOURCE!$T$2-LEN(SOURCE!E1006)), "")&amp;
      SOURCE!F1006&amp;", "&amp; IF(SOURCE!$U$2-LEN(SOURCE!F1006) &gt;= 0, REPT(" ",SOURCE!$U$2-LEN(SOURCE!F1006)+2), "")&amp;"("&amp;
      SUBSTITUTE(TEXT(SOURCE!G1006,"??0"),"  ","")&amp;" &lt;&lt; TAM_MAX_BITS) |"&amp; IF(SOURCE!$V$2-3 &gt;= 0, REPT(" ",MAX(1,SOURCE!$V$2-5+4+1-1-LEN(  IF(ISTEXT(SOURCE!H1006),SOURCE!H1006,  SUBSTITUTE(SUBSTITUTE(TEXT(SOURCE!H1006,"????0"),"  ","")," ",""))   ))), "")&amp;
       IF(ISTEXT(SOURCE!H1006),SOURCE!H1006, SUBSTITUTE(SUBSTITUTE(TEXT(SOURCE!H1006,"????0"),"  ","")," ",""))   &amp;","&amp; IF(SOURCE!$W$2-3 &gt;= 0, REPT(" ",SOURCE!$W$2-3-5), "")&amp;
      SOURCE!I1006&amp;
" | "&amp; IF(SOURCE!$X$2-LEN(SOURCE!I1006) &gt;= 0, REPT(" ",SOURCE!$X$2-LEN(SOURCE!I1006)), "")&amp;
      SOURCE!J1006&amp;      IF(SOURCE!$Y$2-LEN(SOURCE!J1006) &gt;= 0, REPT(" ",SOURCE!$Y$2-LEN(SOURCE!J1006)), "")&amp;
" | "&amp; IF(SOURCE!$X$2-LEN(SOURCE!I1006) &gt;= 0, REPT(" ",SOURCE!$X$2-LEN(SOURCE!I1006)), "")&amp;
      SOURCE!K1006&amp;      IF(SOURCE!$Y$2-LEN(SOURCE!K1006) &gt;= 0, REPT(" ",SOURCE!$Z$2-LEN(SOURCE!K1006)), "")&amp;
" | "&amp; SOURCE!L1006&amp;      IF(SOURCE!$AB$2-LEN(SOURCE!L1006) &gt;= 0, REPT(" ",SOURCE!$AB$2-LEN(SOURCE!L1006)), "")&amp;
" | "&amp; SOURCE!M1006&amp;      IF(SOURCE!$AC$2-LEN(SOURCE!M1006) &gt;= 0, REPT(" ",SOURCE!$AC$2-LEN(SOURCE!M1006)), "")&amp;
      "},"&amp;IF(SOURCE!O1006&lt;&gt;"",""&amp;SOURCE!O1006,"")
 )
)
)</f>
        <v>/*  982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007" spans="1:1">
      <c r="A1007" s="133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IF(SOURCE!$R$2-LEN(SOURCE!C1007) &gt;= 0, REPT(" ",SOURCE!$R$2-LEN(SOURCE!C1007)), "")&amp;
      SOURCE!D1007&amp;", "&amp; IF(SOURCE!$S$2-LEN(SOURCE!D1007) &gt;= 0, REPT(" ",SOURCE!$S$2-LEN(SOURCE!D1007)), "")&amp;
      SOURCE!E1007&amp;", "&amp; IF(SOURCE!$T$2-LEN(SOURCE!E1007) &gt;=0, REPT(" ",SOURCE!$T$2-LEN(SOURCE!E1007)), "")&amp;
      SOURCE!F1007&amp;", "&amp; IF(SOURCE!$U$2-LEN(SOURCE!F1007) &gt;= 0, REPT(" ",SOURCE!$U$2-LEN(SOURCE!F1007)+2), "")&amp;"("&amp;
      SUBSTITUTE(TEXT(SOURCE!G1007,"??0"),"  ","")&amp;" &lt;&lt; TAM_MAX_BITS) |"&amp; IF(SOURCE!$V$2-3 &gt;= 0, REPT(" ",MAX(1,SOURCE!$V$2-5+4+1-1-LEN(  IF(ISTEXT(SOURCE!H1007),SOURCE!H1007,  SUBSTITUTE(SUBSTITUTE(TEXT(SOURCE!H1007,"????0"),"  ","")," ",""))   ))), "")&amp;
       IF(ISTEXT(SOURCE!H1007),SOURCE!H1007, SUBSTITUTE(SUBSTITUTE(TEXT(SOURCE!H1007,"????0"),"  ","")," ",""))   &amp;","&amp; IF(SOURCE!$W$2-3 &gt;= 0, REPT(" ",SOURCE!$W$2-3-5), "")&amp;
      SOURCE!I1007&amp;
" | "&amp; IF(SOURCE!$X$2-LEN(SOURCE!I1007) &gt;= 0, REPT(" ",SOURCE!$X$2-LEN(SOURCE!I1007)), "")&amp;
      SOURCE!J1007&amp;      IF(SOURCE!$Y$2-LEN(SOURCE!J1007) &gt;= 0, REPT(" ",SOURCE!$Y$2-LEN(SOURCE!J1007)), "")&amp;
" | "&amp; IF(SOURCE!$X$2-LEN(SOURCE!I1007) &gt;= 0, REPT(" ",SOURCE!$X$2-LEN(SOURCE!I1007)), "")&amp;
      SOURCE!K1007&amp;      IF(SOURCE!$Y$2-LEN(SOURCE!K1007) &gt;= 0, REPT(" ",SOURCE!$Z$2-LEN(SOURCE!K1007)), "")&amp;
" | "&amp; SOURCE!L1007&amp;      IF(SOURCE!$AB$2-LEN(SOURCE!L1007) &gt;= 0, REPT(" ",SOURCE!$AB$2-LEN(SOURCE!L1007)), "")&amp;
" | "&amp; SOURCE!M1007&amp;      IF(SOURCE!$AC$2-LEN(SOURCE!M1007) &gt;= 0, REPT(" ",SOURCE!$AC$2-LEN(SOURCE!M1007)), "")&amp;
      "},"&amp;IF(SOURCE!O1007&lt;&gt;"",""&amp;SOURCE!O1007,"")
 )
)
)</f>
        <v>/*  983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008" spans="1:1">
      <c r="A1008" s="133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IF(SOURCE!$R$2-LEN(SOURCE!C1008) &gt;= 0, REPT(" ",SOURCE!$R$2-LEN(SOURCE!C1008)), "")&amp;
      SOURCE!D1008&amp;", "&amp; IF(SOURCE!$S$2-LEN(SOURCE!D1008) &gt;= 0, REPT(" ",SOURCE!$S$2-LEN(SOURCE!D1008)), "")&amp;
      SOURCE!E1008&amp;", "&amp; IF(SOURCE!$T$2-LEN(SOURCE!E1008) &gt;=0, REPT(" ",SOURCE!$T$2-LEN(SOURCE!E1008)), "")&amp;
      SOURCE!F1008&amp;", "&amp; IF(SOURCE!$U$2-LEN(SOURCE!F1008) &gt;= 0, REPT(" ",SOURCE!$U$2-LEN(SOURCE!F1008)+2), "")&amp;"("&amp;
      SUBSTITUTE(TEXT(SOURCE!G1008,"??0"),"  ","")&amp;" &lt;&lt; TAM_MAX_BITS) |"&amp; IF(SOURCE!$V$2-3 &gt;= 0, REPT(" ",MAX(1,SOURCE!$V$2-5+4+1-1-LEN(  IF(ISTEXT(SOURCE!H1008),SOURCE!H1008,  SUBSTITUTE(SUBSTITUTE(TEXT(SOURCE!H1008,"????0"),"  ","")," ",""))   ))), "")&amp;
       IF(ISTEXT(SOURCE!H1008),SOURCE!H1008, SUBSTITUTE(SUBSTITUTE(TEXT(SOURCE!H1008,"????0"),"  ","")," ",""))   &amp;","&amp; IF(SOURCE!$W$2-3 &gt;= 0, REPT(" ",SOURCE!$W$2-3-5), "")&amp;
      SOURCE!I1008&amp;
" | "&amp; IF(SOURCE!$X$2-LEN(SOURCE!I1008) &gt;= 0, REPT(" ",SOURCE!$X$2-LEN(SOURCE!I1008)), "")&amp;
      SOURCE!J1008&amp;      IF(SOURCE!$Y$2-LEN(SOURCE!J1008) &gt;= 0, REPT(" ",SOURCE!$Y$2-LEN(SOURCE!J1008)), "")&amp;
" | "&amp; IF(SOURCE!$X$2-LEN(SOURCE!I1008) &gt;= 0, REPT(" ",SOURCE!$X$2-LEN(SOURCE!I1008)), "")&amp;
      SOURCE!K1008&amp;      IF(SOURCE!$Y$2-LEN(SOURCE!K1008) &gt;= 0, REPT(" ",SOURCE!$Z$2-LEN(SOURCE!K1008)), "")&amp;
" | "&amp; SOURCE!L1008&amp;      IF(SOURCE!$AB$2-LEN(SOURCE!L1008) &gt;= 0, REPT(" ",SOURCE!$AB$2-LEN(SOURCE!L1008)), "")&amp;
" | "&amp; SOURCE!M1008&amp;      IF(SOURCE!$AC$2-LEN(SOURCE!M1008) &gt;= 0, REPT(" ",SOURCE!$AC$2-LEN(SOURCE!M1008)), "")&amp;
      "},"&amp;IF(SOURCE!O1008&lt;&gt;"",""&amp;SOURCE!O1008,"")
 )
)
)</f>
        <v>/*  984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009" spans="1:1">
      <c r="A1009" s="133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IF(SOURCE!$R$2-LEN(SOURCE!C1009) &gt;= 0, REPT(" ",SOURCE!$R$2-LEN(SOURCE!C1009)), "")&amp;
      SOURCE!D1009&amp;", "&amp; IF(SOURCE!$S$2-LEN(SOURCE!D1009) &gt;= 0, REPT(" ",SOURCE!$S$2-LEN(SOURCE!D1009)), "")&amp;
      SOURCE!E1009&amp;", "&amp; IF(SOURCE!$T$2-LEN(SOURCE!E1009) &gt;=0, REPT(" ",SOURCE!$T$2-LEN(SOURCE!E1009)), "")&amp;
      SOURCE!F1009&amp;", "&amp; IF(SOURCE!$U$2-LEN(SOURCE!F1009) &gt;= 0, REPT(" ",SOURCE!$U$2-LEN(SOURCE!F1009)+2), "")&amp;"("&amp;
      SUBSTITUTE(TEXT(SOURCE!G1009,"??0"),"  ","")&amp;" &lt;&lt; TAM_MAX_BITS) |"&amp; IF(SOURCE!$V$2-3 &gt;= 0, REPT(" ",MAX(1,SOURCE!$V$2-5+4+1-1-LEN(  IF(ISTEXT(SOURCE!H1009),SOURCE!H1009,  SUBSTITUTE(SUBSTITUTE(TEXT(SOURCE!H1009,"????0"),"  ","")," ",""))   ))), "")&amp;
       IF(ISTEXT(SOURCE!H1009),SOURCE!H1009, SUBSTITUTE(SUBSTITUTE(TEXT(SOURCE!H1009,"????0"),"  ","")," ",""))   &amp;","&amp; IF(SOURCE!$W$2-3 &gt;= 0, REPT(" ",SOURCE!$W$2-3-5), "")&amp;
      SOURCE!I1009&amp;
" | "&amp; IF(SOURCE!$X$2-LEN(SOURCE!I1009) &gt;= 0, REPT(" ",SOURCE!$X$2-LEN(SOURCE!I1009)), "")&amp;
      SOURCE!J1009&amp;      IF(SOURCE!$Y$2-LEN(SOURCE!J1009) &gt;= 0, REPT(" ",SOURCE!$Y$2-LEN(SOURCE!J1009)), "")&amp;
" | "&amp; IF(SOURCE!$X$2-LEN(SOURCE!I1009) &gt;= 0, REPT(" ",SOURCE!$X$2-LEN(SOURCE!I1009)), "")&amp;
      SOURCE!K1009&amp;      IF(SOURCE!$Y$2-LEN(SOURCE!K1009) &gt;= 0, REPT(" ",SOURCE!$Z$2-LEN(SOURCE!K1009)), "")&amp;
" | "&amp; SOURCE!L1009&amp;      IF(SOURCE!$AB$2-LEN(SOURCE!L1009) &gt;= 0, REPT(" ",SOURCE!$AB$2-LEN(SOURCE!L1009)), "")&amp;
" | "&amp; SOURCE!M1009&amp;      IF(SOURCE!$AC$2-LEN(SOURCE!M1009) &gt;= 0, REPT(" ",SOURCE!$AC$2-LEN(SOURCE!M1009)), "")&amp;
      "},"&amp;IF(SOURCE!O1009&lt;&gt;"",""&amp;SOURCE!O1009,"")
 )
)
)</f>
        <v>/*  985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010" spans="1:1">
      <c r="A1010" s="133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IF(SOURCE!$R$2-LEN(SOURCE!C1010) &gt;= 0, REPT(" ",SOURCE!$R$2-LEN(SOURCE!C1010)), "")&amp;
      SOURCE!D1010&amp;", "&amp; IF(SOURCE!$S$2-LEN(SOURCE!D1010) &gt;= 0, REPT(" ",SOURCE!$S$2-LEN(SOURCE!D1010)), "")&amp;
      SOURCE!E1010&amp;", "&amp; IF(SOURCE!$T$2-LEN(SOURCE!E1010) &gt;=0, REPT(" ",SOURCE!$T$2-LEN(SOURCE!E1010)), "")&amp;
      SOURCE!F1010&amp;", "&amp; IF(SOURCE!$U$2-LEN(SOURCE!F1010) &gt;= 0, REPT(" ",SOURCE!$U$2-LEN(SOURCE!F1010)+2), "")&amp;"("&amp;
      SUBSTITUTE(TEXT(SOURCE!G1010,"??0"),"  ","")&amp;" &lt;&lt; TAM_MAX_BITS) |"&amp; IF(SOURCE!$V$2-3 &gt;= 0, REPT(" ",MAX(1,SOURCE!$V$2-5+4+1-1-LEN(  IF(ISTEXT(SOURCE!H1010),SOURCE!H1010,  SUBSTITUTE(SUBSTITUTE(TEXT(SOURCE!H1010,"????0"),"  ","")," ",""))   ))), "")&amp;
       IF(ISTEXT(SOURCE!H1010),SOURCE!H1010, SUBSTITUTE(SUBSTITUTE(TEXT(SOURCE!H1010,"????0"),"  ","")," ",""))   &amp;","&amp; IF(SOURCE!$W$2-3 &gt;= 0, REPT(" ",SOURCE!$W$2-3-5), "")&amp;
      SOURCE!I1010&amp;
" | "&amp; IF(SOURCE!$X$2-LEN(SOURCE!I1010) &gt;= 0, REPT(" ",SOURCE!$X$2-LEN(SOURCE!I1010)), "")&amp;
      SOURCE!J1010&amp;      IF(SOURCE!$Y$2-LEN(SOURCE!J1010) &gt;= 0, REPT(" ",SOURCE!$Y$2-LEN(SOURCE!J1010)), "")&amp;
" | "&amp; IF(SOURCE!$X$2-LEN(SOURCE!I1010) &gt;= 0, REPT(" ",SOURCE!$X$2-LEN(SOURCE!I1010)), "")&amp;
      SOURCE!K1010&amp;      IF(SOURCE!$Y$2-LEN(SOURCE!K1010) &gt;= 0, REPT(" ",SOURCE!$Z$2-LEN(SOURCE!K1010)), "")&amp;
" | "&amp; SOURCE!L1010&amp;      IF(SOURCE!$AB$2-LEN(SOURCE!L1010) &gt;= 0, REPT(" ",SOURCE!$AB$2-LEN(SOURCE!L1010)), "")&amp;
" | "&amp; SOURCE!M1010&amp;      IF(SOURCE!$AC$2-LEN(SOURCE!M1010) &gt;= 0, REPT(" ",SOURCE!$AC$2-LEN(SOURCE!M1010)), "")&amp;
      "},"&amp;IF(SOURCE!O1010&lt;&gt;"",""&amp;SOURCE!O1010,"")
 )
)
)</f>
        <v>/*  986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011" spans="1:1">
      <c r="A1011" s="133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IF(SOURCE!$R$2-LEN(SOURCE!C1011) &gt;= 0, REPT(" ",SOURCE!$R$2-LEN(SOURCE!C1011)), "")&amp;
      SOURCE!D1011&amp;", "&amp; IF(SOURCE!$S$2-LEN(SOURCE!D1011) &gt;= 0, REPT(" ",SOURCE!$S$2-LEN(SOURCE!D1011)), "")&amp;
      SOURCE!E1011&amp;", "&amp; IF(SOURCE!$T$2-LEN(SOURCE!E1011) &gt;=0, REPT(" ",SOURCE!$T$2-LEN(SOURCE!E1011)), "")&amp;
      SOURCE!F1011&amp;", "&amp; IF(SOURCE!$U$2-LEN(SOURCE!F1011) &gt;= 0, REPT(" ",SOURCE!$U$2-LEN(SOURCE!F1011)+2), "")&amp;"("&amp;
      SUBSTITUTE(TEXT(SOURCE!G1011,"??0"),"  ","")&amp;" &lt;&lt; TAM_MAX_BITS) |"&amp; IF(SOURCE!$V$2-3 &gt;= 0, REPT(" ",MAX(1,SOURCE!$V$2-5+4+1-1-LEN(  IF(ISTEXT(SOURCE!H1011),SOURCE!H1011,  SUBSTITUTE(SUBSTITUTE(TEXT(SOURCE!H1011,"????0"),"  ","")," ",""))   ))), "")&amp;
       IF(ISTEXT(SOURCE!H1011),SOURCE!H1011, SUBSTITUTE(SUBSTITUTE(TEXT(SOURCE!H1011,"????0"),"  ","")," ",""))   &amp;","&amp; IF(SOURCE!$W$2-3 &gt;= 0, REPT(" ",SOURCE!$W$2-3-5), "")&amp;
      SOURCE!I1011&amp;
" | "&amp; IF(SOURCE!$X$2-LEN(SOURCE!I1011) &gt;= 0, REPT(" ",SOURCE!$X$2-LEN(SOURCE!I1011)), "")&amp;
      SOURCE!J1011&amp;      IF(SOURCE!$Y$2-LEN(SOURCE!J1011) &gt;= 0, REPT(" ",SOURCE!$Y$2-LEN(SOURCE!J1011)), "")&amp;
" | "&amp; IF(SOURCE!$X$2-LEN(SOURCE!I1011) &gt;= 0, REPT(" ",SOURCE!$X$2-LEN(SOURCE!I1011)), "")&amp;
      SOURCE!K1011&amp;      IF(SOURCE!$Y$2-LEN(SOURCE!K1011) &gt;= 0, REPT(" ",SOURCE!$Z$2-LEN(SOURCE!K1011)), "")&amp;
" | "&amp; SOURCE!L1011&amp;      IF(SOURCE!$AB$2-LEN(SOURCE!L1011) &gt;= 0, REPT(" ",SOURCE!$AB$2-LEN(SOURCE!L1011)), "")&amp;
" | "&amp; SOURCE!M1011&amp;      IF(SOURCE!$AC$2-LEN(SOURCE!M1011) &gt;= 0, REPT(" ",SOURCE!$AC$2-LEN(SOURCE!M1011)), "")&amp;
      "},"&amp;IF(SOURCE!O1011&lt;&gt;"",""&amp;SOURCE!O1011,"")
 )
)
)</f>
        <v>/*  987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012" spans="1:1">
      <c r="A1012" s="133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IF(SOURCE!$R$2-LEN(SOURCE!C1012) &gt;= 0, REPT(" ",SOURCE!$R$2-LEN(SOURCE!C1012)), "")&amp;
      SOURCE!D1012&amp;", "&amp; IF(SOURCE!$S$2-LEN(SOURCE!D1012) &gt;= 0, REPT(" ",SOURCE!$S$2-LEN(SOURCE!D1012)), "")&amp;
      SOURCE!E1012&amp;", "&amp; IF(SOURCE!$T$2-LEN(SOURCE!E1012) &gt;=0, REPT(" ",SOURCE!$T$2-LEN(SOURCE!E1012)), "")&amp;
      SOURCE!F1012&amp;", "&amp; IF(SOURCE!$U$2-LEN(SOURCE!F1012) &gt;= 0, REPT(" ",SOURCE!$U$2-LEN(SOURCE!F1012)+2), "")&amp;"("&amp;
      SUBSTITUTE(TEXT(SOURCE!G1012,"??0"),"  ","")&amp;" &lt;&lt; TAM_MAX_BITS) |"&amp; IF(SOURCE!$V$2-3 &gt;= 0, REPT(" ",MAX(1,SOURCE!$V$2-5+4+1-1-LEN(  IF(ISTEXT(SOURCE!H1012),SOURCE!H1012,  SUBSTITUTE(SUBSTITUTE(TEXT(SOURCE!H1012,"????0"),"  ","")," ",""))   ))), "")&amp;
       IF(ISTEXT(SOURCE!H1012),SOURCE!H1012, SUBSTITUTE(SUBSTITUTE(TEXT(SOURCE!H1012,"????0"),"  ","")," ",""))   &amp;","&amp; IF(SOURCE!$W$2-3 &gt;= 0, REPT(" ",SOURCE!$W$2-3-5), "")&amp;
      SOURCE!I1012&amp;
" | "&amp; IF(SOURCE!$X$2-LEN(SOURCE!I1012) &gt;= 0, REPT(" ",SOURCE!$X$2-LEN(SOURCE!I1012)), "")&amp;
      SOURCE!J1012&amp;      IF(SOURCE!$Y$2-LEN(SOURCE!J1012) &gt;= 0, REPT(" ",SOURCE!$Y$2-LEN(SOURCE!J1012)), "")&amp;
" | "&amp; IF(SOURCE!$X$2-LEN(SOURCE!I1012) &gt;= 0, REPT(" ",SOURCE!$X$2-LEN(SOURCE!I1012)), "")&amp;
      SOURCE!K1012&amp;      IF(SOURCE!$Y$2-LEN(SOURCE!K1012) &gt;= 0, REPT(" ",SOURCE!$Z$2-LEN(SOURCE!K1012)), "")&amp;
" | "&amp; SOURCE!L1012&amp;      IF(SOURCE!$AB$2-LEN(SOURCE!L1012) &gt;= 0, REPT(" ",SOURCE!$AB$2-LEN(SOURCE!L1012)), "")&amp;
" | "&amp; SOURCE!M1012&amp;      IF(SOURCE!$AC$2-LEN(SOURCE!M1012) &gt;= 0, REPT(" ",SOURCE!$AC$2-LEN(SOURCE!M1012)), "")&amp;
      "},"&amp;IF(SOURCE!O1012&lt;&gt;"",""&amp;SOURCE!O1012,"")
 )
)
)</f>
        <v>/*  988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013" spans="1:1">
      <c r="A1013" s="133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IF(SOURCE!$R$2-LEN(SOURCE!C1013) &gt;= 0, REPT(" ",SOURCE!$R$2-LEN(SOURCE!C1013)), "")&amp;
      SOURCE!D1013&amp;", "&amp; IF(SOURCE!$S$2-LEN(SOURCE!D1013) &gt;= 0, REPT(" ",SOURCE!$S$2-LEN(SOURCE!D1013)), "")&amp;
      SOURCE!E1013&amp;", "&amp; IF(SOURCE!$T$2-LEN(SOURCE!E1013) &gt;=0, REPT(" ",SOURCE!$T$2-LEN(SOURCE!E1013)), "")&amp;
      SOURCE!F1013&amp;", "&amp; IF(SOURCE!$U$2-LEN(SOURCE!F1013) &gt;= 0, REPT(" ",SOURCE!$U$2-LEN(SOURCE!F1013)+2), "")&amp;"("&amp;
      SUBSTITUTE(TEXT(SOURCE!G1013,"??0"),"  ","")&amp;" &lt;&lt; TAM_MAX_BITS) |"&amp; IF(SOURCE!$V$2-3 &gt;= 0, REPT(" ",MAX(1,SOURCE!$V$2-5+4+1-1-LEN(  IF(ISTEXT(SOURCE!H1013),SOURCE!H1013,  SUBSTITUTE(SUBSTITUTE(TEXT(SOURCE!H1013,"????0"),"  ","")," ",""))   ))), "")&amp;
       IF(ISTEXT(SOURCE!H1013),SOURCE!H1013, SUBSTITUTE(SUBSTITUTE(TEXT(SOURCE!H1013,"????0"),"  ","")," ",""))   &amp;","&amp; IF(SOURCE!$W$2-3 &gt;= 0, REPT(" ",SOURCE!$W$2-3-5), "")&amp;
      SOURCE!I1013&amp;
" | "&amp; IF(SOURCE!$X$2-LEN(SOURCE!I1013) &gt;= 0, REPT(" ",SOURCE!$X$2-LEN(SOURCE!I1013)), "")&amp;
      SOURCE!J1013&amp;      IF(SOURCE!$Y$2-LEN(SOURCE!J1013) &gt;= 0, REPT(" ",SOURCE!$Y$2-LEN(SOURCE!J1013)), "")&amp;
" | "&amp; IF(SOURCE!$X$2-LEN(SOURCE!I1013) &gt;= 0, REPT(" ",SOURCE!$X$2-LEN(SOURCE!I1013)), "")&amp;
      SOURCE!K1013&amp;      IF(SOURCE!$Y$2-LEN(SOURCE!K1013) &gt;= 0, REPT(" ",SOURCE!$Z$2-LEN(SOURCE!K1013)), "")&amp;
" | "&amp; SOURCE!L1013&amp;      IF(SOURCE!$AB$2-LEN(SOURCE!L1013) &gt;= 0, REPT(" ",SOURCE!$AB$2-LEN(SOURCE!L1013)), "")&amp;
" | "&amp; SOURCE!M1013&amp;      IF(SOURCE!$AC$2-LEN(SOURCE!M1013) &gt;= 0, REPT(" ",SOURCE!$AC$2-LEN(SOURCE!M1013)), "")&amp;
      "},"&amp;IF(SOURCE!O1013&lt;&gt;"",""&amp;SOURCE!O1013,"")
 )
)
)</f>
        <v>/*  989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014" spans="1:1">
      <c r="A1014" s="133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IF(SOURCE!$R$2-LEN(SOURCE!C1014) &gt;= 0, REPT(" ",SOURCE!$R$2-LEN(SOURCE!C1014)), "")&amp;
      SOURCE!D1014&amp;", "&amp; IF(SOURCE!$S$2-LEN(SOURCE!D1014) &gt;= 0, REPT(" ",SOURCE!$S$2-LEN(SOURCE!D1014)), "")&amp;
      SOURCE!E1014&amp;", "&amp; IF(SOURCE!$T$2-LEN(SOURCE!E1014) &gt;=0, REPT(" ",SOURCE!$T$2-LEN(SOURCE!E1014)), "")&amp;
      SOURCE!F1014&amp;", "&amp; IF(SOURCE!$U$2-LEN(SOURCE!F1014) &gt;= 0, REPT(" ",SOURCE!$U$2-LEN(SOURCE!F1014)+2), "")&amp;"("&amp;
      SUBSTITUTE(TEXT(SOURCE!G1014,"??0"),"  ","")&amp;" &lt;&lt; TAM_MAX_BITS) |"&amp; IF(SOURCE!$V$2-3 &gt;= 0, REPT(" ",MAX(1,SOURCE!$V$2-5+4+1-1-LEN(  IF(ISTEXT(SOURCE!H1014),SOURCE!H1014,  SUBSTITUTE(SUBSTITUTE(TEXT(SOURCE!H1014,"????0"),"  ","")," ",""))   ))), "")&amp;
       IF(ISTEXT(SOURCE!H1014),SOURCE!H1014, SUBSTITUTE(SUBSTITUTE(TEXT(SOURCE!H1014,"????0"),"  ","")," ",""))   &amp;","&amp; IF(SOURCE!$W$2-3 &gt;= 0, REPT(" ",SOURCE!$W$2-3-5), "")&amp;
      SOURCE!I1014&amp;
" | "&amp; IF(SOURCE!$X$2-LEN(SOURCE!I1014) &gt;= 0, REPT(" ",SOURCE!$X$2-LEN(SOURCE!I1014)), "")&amp;
      SOURCE!J1014&amp;      IF(SOURCE!$Y$2-LEN(SOURCE!J1014) &gt;= 0, REPT(" ",SOURCE!$Y$2-LEN(SOURCE!J1014)), "")&amp;
" | "&amp; IF(SOURCE!$X$2-LEN(SOURCE!I1014) &gt;= 0, REPT(" ",SOURCE!$X$2-LEN(SOURCE!I1014)), "")&amp;
      SOURCE!K1014&amp;      IF(SOURCE!$Y$2-LEN(SOURCE!K1014) &gt;= 0, REPT(" ",SOURCE!$Z$2-LEN(SOURCE!K1014)), "")&amp;
" | "&amp; SOURCE!L1014&amp;      IF(SOURCE!$AB$2-LEN(SOURCE!L1014) &gt;= 0, REPT(" ",SOURCE!$AB$2-LEN(SOURCE!L1014)), "")&amp;
" | "&amp; SOURCE!M1014&amp;      IF(SOURCE!$AC$2-LEN(SOURCE!M1014) &gt;= 0, REPT(" ",SOURCE!$AC$2-LEN(SOURCE!M1014)), "")&amp;
      "},"&amp;IF(SOURCE!O1014&lt;&gt;"",""&amp;SOURCE!O1014,"")
 )
)
)</f>
        <v>/*  990 */  { addItemToBuffer,              ITM_EXPONENT/*jmok*/,        "",                                            "EEX",                                         (0 &lt;&lt; TAM_MAX_BITS) |     0, CAT_NONE | SLS_UNCHANGED | US_UNCHANGED | EIM_DISABLED | PTP_DISABLED     },</v>
      </c>
    </row>
    <row r="1015" spans="1:1">
      <c r="A1015" s="133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IF(SOURCE!$R$2-LEN(SOURCE!C1015) &gt;= 0, REPT(" ",SOURCE!$R$2-LEN(SOURCE!C1015)), "")&amp;
      SOURCE!D1015&amp;", "&amp; IF(SOURCE!$S$2-LEN(SOURCE!D1015) &gt;= 0, REPT(" ",SOURCE!$S$2-LEN(SOURCE!D1015)), "")&amp;
      SOURCE!E1015&amp;", "&amp; IF(SOURCE!$T$2-LEN(SOURCE!E1015) &gt;=0, REPT(" ",SOURCE!$T$2-LEN(SOURCE!E1015)), "")&amp;
      SOURCE!F1015&amp;", "&amp; IF(SOURCE!$U$2-LEN(SOURCE!F1015) &gt;= 0, REPT(" ",SOURCE!$U$2-LEN(SOURCE!F1015)+2), "")&amp;"("&amp;
      SUBSTITUTE(TEXT(SOURCE!G1015,"??0"),"  ","")&amp;" &lt;&lt; TAM_MAX_BITS) |"&amp; IF(SOURCE!$V$2-3 &gt;= 0, REPT(" ",MAX(1,SOURCE!$V$2-5+4+1-1-LEN(  IF(ISTEXT(SOURCE!H1015),SOURCE!H1015,  SUBSTITUTE(SUBSTITUTE(TEXT(SOURCE!H1015,"????0"),"  ","")," ",""))   ))), "")&amp;
       IF(ISTEXT(SOURCE!H1015),SOURCE!H1015, SUBSTITUTE(SUBSTITUTE(TEXT(SOURCE!H1015,"????0"),"  ","")," ",""))   &amp;","&amp; IF(SOURCE!$W$2-3 &gt;= 0, REPT(" ",SOURCE!$W$2-3-5), "")&amp;
      SOURCE!I1015&amp;
" | "&amp; IF(SOURCE!$X$2-LEN(SOURCE!I1015) &gt;= 0, REPT(" ",SOURCE!$X$2-LEN(SOURCE!I1015)), "")&amp;
      SOURCE!J1015&amp;      IF(SOURCE!$Y$2-LEN(SOURCE!J1015) &gt;= 0, REPT(" ",SOURCE!$Y$2-LEN(SOURCE!J1015)), "")&amp;
" | "&amp; IF(SOURCE!$X$2-LEN(SOURCE!I1015) &gt;= 0, REPT(" ",SOURCE!$X$2-LEN(SOURCE!I1015)), "")&amp;
      SOURCE!K1015&amp;      IF(SOURCE!$Y$2-LEN(SOURCE!K1015) &gt;= 0, REPT(" ",SOURCE!$Z$2-LEN(SOURCE!K1015)), "")&amp;
" | "&amp; SOURCE!L1015&amp;      IF(SOURCE!$AB$2-LEN(SOURCE!L1015) &gt;= 0, REPT(" ",SOURCE!$AB$2-LEN(SOURCE!L1015)), "")&amp;
" | "&amp; SOURCE!M1015&amp;      IF(SOURCE!$AC$2-LEN(SOURCE!M1015) &gt;= 0, REPT(" ",SOURCE!$AC$2-LEN(SOURCE!M1015)), "")&amp;
      "},"&amp;IF(SOURCE!O1015&lt;&gt;"",""&amp;SOURCE!O1015,"")
 )
)
)</f>
        <v>/*  991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016" spans="1:1">
      <c r="A1016" s="133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IF(SOURCE!$R$2-LEN(SOURCE!C1016) &gt;= 0, REPT(" ",SOURCE!$R$2-LEN(SOURCE!C1016)), "")&amp;
      SOURCE!D1016&amp;", "&amp; IF(SOURCE!$S$2-LEN(SOURCE!D1016) &gt;= 0, REPT(" ",SOURCE!$S$2-LEN(SOURCE!D1016)), "")&amp;
      SOURCE!E1016&amp;", "&amp; IF(SOURCE!$T$2-LEN(SOURCE!E1016) &gt;=0, REPT(" ",SOURCE!$T$2-LEN(SOURCE!E1016)), "")&amp;
      SOURCE!F1016&amp;", "&amp; IF(SOURCE!$U$2-LEN(SOURCE!F1016) &gt;= 0, REPT(" ",SOURCE!$U$2-LEN(SOURCE!F1016)+2), "")&amp;"("&amp;
      SUBSTITUTE(TEXT(SOURCE!G1016,"??0"),"  ","")&amp;" &lt;&lt; TAM_MAX_BITS) |"&amp; IF(SOURCE!$V$2-3 &gt;= 0, REPT(" ",MAX(1,SOURCE!$V$2-5+4+1-1-LEN(  IF(ISTEXT(SOURCE!H1016),SOURCE!H1016,  SUBSTITUTE(SUBSTITUTE(TEXT(SOURCE!H1016,"????0"),"  ","")," ",""))   ))), "")&amp;
       IF(ISTEXT(SOURCE!H1016),SOURCE!H1016, SUBSTITUTE(SUBSTITUTE(TEXT(SOURCE!H1016,"????0"),"  ","")," ",""))   &amp;","&amp; IF(SOURCE!$W$2-3 &gt;= 0, REPT(" ",SOURCE!$W$2-3-5), "")&amp;
      SOURCE!I1016&amp;
" | "&amp; IF(SOURCE!$X$2-LEN(SOURCE!I1016) &gt;= 0, REPT(" ",SOURCE!$X$2-LEN(SOURCE!I1016)), "")&amp;
      SOURCE!J1016&amp;      IF(SOURCE!$Y$2-LEN(SOURCE!J1016) &gt;= 0, REPT(" ",SOURCE!$Y$2-LEN(SOURCE!J1016)), "")&amp;
" | "&amp; IF(SOURCE!$X$2-LEN(SOURCE!I1016) &gt;= 0, REPT(" ",SOURCE!$X$2-LEN(SOURCE!I1016)), "")&amp;
      SOURCE!K1016&amp;      IF(SOURCE!$Y$2-LEN(SOURCE!K1016) &gt;= 0, REPT(" ",SOURCE!$Z$2-LEN(SOURCE!K1016)), "")&amp;
" | "&amp; SOURCE!L1016&amp;      IF(SOURCE!$AB$2-LEN(SOURCE!L1016) &gt;= 0, REPT(" ",SOURCE!$AB$2-LEN(SOURCE!L1016)), "")&amp;
" | "&amp; SOURCE!M1016&amp;      IF(SOURCE!$AC$2-LEN(SOURCE!M1016) &gt;= 0, REPT(" ",SOURCE!$AC$2-LEN(SOURCE!M1016)), "")&amp;
      "},"&amp;IF(SOURCE!O1016&lt;&gt;"",""&amp;SOURCE!O1016,"")
 )
)
)</f>
        <v>/*  992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017" spans="1:1">
      <c r="A1017" s="133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IF(SOURCE!$R$2-LEN(SOURCE!C1017) &gt;= 0, REPT(" ",SOURCE!$R$2-LEN(SOURCE!C1017)), "")&amp;
      SOURCE!D1017&amp;", "&amp; IF(SOURCE!$S$2-LEN(SOURCE!D1017) &gt;= 0, REPT(" ",SOURCE!$S$2-LEN(SOURCE!D1017)), "")&amp;
      SOURCE!E1017&amp;", "&amp; IF(SOURCE!$T$2-LEN(SOURCE!E1017) &gt;=0, REPT(" ",SOURCE!$T$2-LEN(SOURCE!E1017)), "")&amp;
      SOURCE!F1017&amp;", "&amp; IF(SOURCE!$U$2-LEN(SOURCE!F1017) &gt;= 0, REPT(" ",SOURCE!$U$2-LEN(SOURCE!F1017)+2), "")&amp;"("&amp;
      SUBSTITUTE(TEXT(SOURCE!G1017,"??0"),"  ","")&amp;" &lt;&lt; TAM_MAX_BITS) |"&amp; IF(SOURCE!$V$2-3 &gt;= 0, REPT(" ",MAX(1,SOURCE!$V$2-5+4+1-1-LEN(  IF(ISTEXT(SOURCE!H1017),SOURCE!H1017,  SUBSTITUTE(SUBSTITUTE(TEXT(SOURCE!H1017,"????0"),"  ","")," ",""))   ))), "")&amp;
       IF(ISTEXT(SOURCE!H1017),SOURCE!H1017, SUBSTITUTE(SUBSTITUTE(TEXT(SOURCE!H1017,"????0"),"  ","")," ",""))   &amp;","&amp; IF(SOURCE!$W$2-3 &gt;= 0, REPT(" ",SOURCE!$W$2-3-5), "")&amp;
      SOURCE!I1017&amp;
" | "&amp; IF(SOURCE!$X$2-LEN(SOURCE!I1017) &gt;= 0, REPT(" ",SOURCE!$X$2-LEN(SOURCE!I1017)), "")&amp;
      SOURCE!J1017&amp;      IF(SOURCE!$Y$2-LEN(SOURCE!J1017) &gt;= 0, REPT(" ",SOURCE!$Y$2-LEN(SOURCE!J1017)), "")&amp;
" | "&amp; IF(SOURCE!$X$2-LEN(SOURCE!I1017) &gt;= 0, REPT(" ",SOURCE!$X$2-LEN(SOURCE!I1017)), "")&amp;
      SOURCE!K1017&amp;      IF(SOURCE!$Y$2-LEN(SOURCE!K1017) &gt;= 0, REPT(" ",SOURCE!$Z$2-LEN(SOURCE!K1017)), "")&amp;
" | "&amp; SOURCE!L1017&amp;      IF(SOURCE!$AB$2-LEN(SOURCE!L1017) &gt;= 0, REPT(" ",SOURCE!$AB$2-LEN(SOURCE!L1017)), "")&amp;
" | "&amp; SOURCE!M1017&amp;      IF(SOURCE!$AC$2-LEN(SOURCE!M1017) &gt;= 0, REPT(" ",SOURCE!$AC$2-LEN(SOURCE!M1017)), "")&amp;
      "},"&amp;IF(SOURCE!O1017&lt;&gt;"",""&amp;SOURCE!O1017,"")
 )
)
)</f>
        <v>/*  993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018" spans="1:1">
      <c r="A1018" s="133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IF(SOURCE!$R$2-LEN(SOURCE!C1018) &gt;= 0, REPT(" ",SOURCE!$R$2-LEN(SOURCE!C1018)), "")&amp;
      SOURCE!D1018&amp;", "&amp; IF(SOURCE!$S$2-LEN(SOURCE!D1018) &gt;= 0, REPT(" ",SOURCE!$S$2-LEN(SOURCE!D1018)), "")&amp;
      SOURCE!E1018&amp;", "&amp; IF(SOURCE!$T$2-LEN(SOURCE!E1018) &gt;=0, REPT(" ",SOURCE!$T$2-LEN(SOURCE!E1018)), "")&amp;
      SOURCE!F1018&amp;", "&amp; IF(SOURCE!$U$2-LEN(SOURCE!F1018) &gt;= 0, REPT(" ",SOURCE!$U$2-LEN(SOURCE!F1018)+2), "")&amp;"("&amp;
      SUBSTITUTE(TEXT(SOURCE!G1018,"??0"),"  ","")&amp;" &lt;&lt; TAM_MAX_BITS) |"&amp; IF(SOURCE!$V$2-3 &gt;= 0, REPT(" ",MAX(1,SOURCE!$V$2-5+4+1-1-LEN(  IF(ISTEXT(SOURCE!H1018),SOURCE!H1018,  SUBSTITUTE(SUBSTITUTE(TEXT(SOURCE!H1018,"????0"),"  ","")," ",""))   ))), "")&amp;
       IF(ISTEXT(SOURCE!H1018),SOURCE!H1018, SUBSTITUTE(SUBSTITUTE(TEXT(SOURCE!H1018,"????0"),"  ","")," ",""))   &amp;","&amp; IF(SOURCE!$W$2-3 &gt;= 0, REPT(" ",SOURCE!$W$2-3-5), "")&amp;
      SOURCE!I1018&amp;
" | "&amp; IF(SOURCE!$X$2-LEN(SOURCE!I1018) &gt;= 0, REPT(" ",SOURCE!$X$2-LEN(SOURCE!I1018)), "")&amp;
      SOURCE!J1018&amp;      IF(SOURCE!$Y$2-LEN(SOURCE!J1018) &gt;= 0, REPT(" ",SOURCE!$Y$2-LEN(SOURCE!J1018)), "")&amp;
" | "&amp; IF(SOURCE!$X$2-LEN(SOURCE!I1018) &gt;= 0, REPT(" ",SOURCE!$X$2-LEN(SOURCE!I1018)), "")&amp;
      SOURCE!K1018&amp;      IF(SOURCE!$Y$2-LEN(SOURCE!K1018) &gt;= 0, REPT(" ",SOURCE!$Z$2-LEN(SOURCE!K1018)), "")&amp;
" | "&amp; SOURCE!L1018&amp;      IF(SOURCE!$AB$2-LEN(SOURCE!L1018) &gt;= 0, REPT(" ",SOURCE!$AB$2-LEN(SOURCE!L1018)), "")&amp;
" | "&amp; SOURCE!M1018&amp;      IF(SOURCE!$AC$2-LEN(SOURCE!M1018) &gt;= 0, REPT(" ",SOURCE!$AC$2-LEN(SOURCE!M1018)), "")&amp;
      "},"&amp;IF(SOURCE!O1018&lt;&gt;"",""&amp;SOURCE!O1018,"")
 )
)
)</f>
        <v>/*  994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019" spans="1:1">
      <c r="A1019" s="133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IF(SOURCE!$R$2-LEN(SOURCE!C1019) &gt;= 0, REPT(" ",SOURCE!$R$2-LEN(SOURCE!C1019)), "")&amp;
      SOURCE!D1019&amp;", "&amp; IF(SOURCE!$S$2-LEN(SOURCE!D1019) &gt;= 0, REPT(" ",SOURCE!$S$2-LEN(SOURCE!D1019)), "")&amp;
      SOURCE!E1019&amp;", "&amp; IF(SOURCE!$T$2-LEN(SOURCE!E1019) &gt;=0, REPT(" ",SOURCE!$T$2-LEN(SOURCE!E1019)), "")&amp;
      SOURCE!F1019&amp;", "&amp; IF(SOURCE!$U$2-LEN(SOURCE!F1019) &gt;= 0, REPT(" ",SOURCE!$U$2-LEN(SOURCE!F1019)+2), "")&amp;"("&amp;
      SUBSTITUTE(TEXT(SOURCE!G1019,"??0"),"  ","")&amp;" &lt;&lt; TAM_MAX_BITS) |"&amp; IF(SOURCE!$V$2-3 &gt;= 0, REPT(" ",MAX(1,SOURCE!$V$2-5+4+1-1-LEN(  IF(ISTEXT(SOURCE!H1019),SOURCE!H1019,  SUBSTITUTE(SUBSTITUTE(TEXT(SOURCE!H1019,"????0"),"  ","")," ",""))   ))), "")&amp;
       IF(ISTEXT(SOURCE!H1019),SOURCE!H1019, SUBSTITUTE(SUBSTITUTE(TEXT(SOURCE!H1019,"????0"),"  ","")," ",""))   &amp;","&amp; IF(SOURCE!$W$2-3 &gt;= 0, REPT(" ",SOURCE!$W$2-3-5), "")&amp;
      SOURCE!I1019&amp;
" | "&amp; IF(SOURCE!$X$2-LEN(SOURCE!I1019) &gt;= 0, REPT(" ",SOURCE!$X$2-LEN(SOURCE!I1019)), "")&amp;
      SOURCE!J1019&amp;      IF(SOURCE!$Y$2-LEN(SOURCE!J1019) &gt;= 0, REPT(" ",SOURCE!$Y$2-LEN(SOURCE!J1019)), "")&amp;
" | "&amp; IF(SOURCE!$X$2-LEN(SOURCE!I1019) &gt;= 0, REPT(" ",SOURCE!$X$2-LEN(SOURCE!I1019)), "")&amp;
      SOURCE!K1019&amp;      IF(SOURCE!$Y$2-LEN(SOURCE!K1019) &gt;= 0, REPT(" ",SOURCE!$Z$2-LEN(SOURCE!K1019)), "")&amp;
" | "&amp; SOURCE!L1019&amp;      IF(SOURCE!$AB$2-LEN(SOURCE!L1019) &gt;= 0, REPT(" ",SOURCE!$AB$2-LEN(SOURCE!L1019)), "")&amp;
" | "&amp; SOURCE!M1019&amp;      IF(SOURCE!$AC$2-LEN(SOURCE!M1019) &gt;= 0, REPT(" ",SOURCE!$AC$2-LEN(SOURCE!M1019)), "")&amp;
      "},"&amp;IF(SOURCE!O1019&lt;&gt;"",""&amp;SOURCE!O1019,"")
 )
)
)</f>
        <v>/*  995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020" spans="1:1">
      <c r="A1020" s="133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IF(SOURCE!$R$2-LEN(SOURCE!C1020) &gt;= 0, REPT(" ",SOURCE!$R$2-LEN(SOURCE!C1020)), "")&amp;
      SOURCE!D1020&amp;", "&amp; IF(SOURCE!$S$2-LEN(SOURCE!D1020) &gt;= 0, REPT(" ",SOURCE!$S$2-LEN(SOURCE!D1020)), "")&amp;
      SOURCE!E1020&amp;", "&amp; IF(SOURCE!$T$2-LEN(SOURCE!E1020) &gt;=0, REPT(" ",SOURCE!$T$2-LEN(SOURCE!E1020)), "")&amp;
      SOURCE!F1020&amp;", "&amp; IF(SOURCE!$U$2-LEN(SOURCE!F1020) &gt;= 0, REPT(" ",SOURCE!$U$2-LEN(SOURCE!F1020)+2), "")&amp;"("&amp;
      SUBSTITUTE(TEXT(SOURCE!G1020,"??0"),"  ","")&amp;" &lt;&lt; TAM_MAX_BITS) |"&amp; IF(SOURCE!$V$2-3 &gt;= 0, REPT(" ",MAX(1,SOURCE!$V$2-5+4+1-1-LEN(  IF(ISTEXT(SOURCE!H1020),SOURCE!H1020,  SUBSTITUTE(SUBSTITUTE(TEXT(SOURCE!H1020,"????0"),"  ","")," ",""))   ))), "")&amp;
       IF(ISTEXT(SOURCE!H1020),SOURCE!H1020, SUBSTITUTE(SUBSTITUTE(TEXT(SOURCE!H1020,"????0"),"  ","")," ",""))   &amp;","&amp; IF(SOURCE!$W$2-3 &gt;= 0, REPT(" ",SOURCE!$W$2-3-5), "")&amp;
      SOURCE!I1020&amp;
" | "&amp; IF(SOURCE!$X$2-LEN(SOURCE!I1020) &gt;= 0, REPT(" ",SOURCE!$X$2-LEN(SOURCE!I1020)), "")&amp;
      SOURCE!J1020&amp;      IF(SOURCE!$Y$2-LEN(SOURCE!J1020) &gt;= 0, REPT(" ",SOURCE!$Y$2-LEN(SOURCE!J1020)), "")&amp;
" | "&amp; IF(SOURCE!$X$2-LEN(SOURCE!I1020) &gt;= 0, REPT(" ",SOURCE!$X$2-LEN(SOURCE!I1020)), "")&amp;
      SOURCE!K1020&amp;      IF(SOURCE!$Y$2-LEN(SOURCE!K1020) &gt;= 0, REPT(" ",SOURCE!$Z$2-LEN(SOURCE!K1020)), "")&amp;
" | "&amp; SOURCE!L1020&amp;      IF(SOURCE!$AB$2-LEN(SOURCE!L1020) &gt;= 0, REPT(" ",SOURCE!$AB$2-LEN(SOURCE!L1020)), "")&amp;
" | "&amp; SOURCE!M1020&amp;      IF(SOURCE!$AC$2-LEN(SOURCE!M1020) &gt;= 0, REPT(" ",SOURCE!$AC$2-LEN(SOURCE!M1020)), "")&amp;
      "},"&amp;IF(SOURCE!O1020&lt;&gt;"",""&amp;SOURCE!O1020,"")
 )
)
)</f>
        <v>/*  996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021" spans="1:1">
      <c r="A1021" s="133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IF(SOURCE!$R$2-LEN(SOURCE!C1021) &gt;= 0, REPT(" ",SOURCE!$R$2-LEN(SOURCE!C1021)), "")&amp;
      SOURCE!D1021&amp;", "&amp; IF(SOURCE!$S$2-LEN(SOURCE!D1021) &gt;= 0, REPT(" ",SOURCE!$S$2-LEN(SOURCE!D1021)), "")&amp;
      SOURCE!E1021&amp;", "&amp; IF(SOURCE!$T$2-LEN(SOURCE!E1021) &gt;=0, REPT(" ",SOURCE!$T$2-LEN(SOURCE!E1021)), "")&amp;
      SOURCE!F1021&amp;", "&amp; IF(SOURCE!$U$2-LEN(SOURCE!F1021) &gt;= 0, REPT(" ",SOURCE!$U$2-LEN(SOURCE!F1021)+2), "")&amp;"("&amp;
      SUBSTITUTE(TEXT(SOURCE!G1021,"??0"),"  ","")&amp;" &lt;&lt; TAM_MAX_BITS) |"&amp; IF(SOURCE!$V$2-3 &gt;= 0, REPT(" ",MAX(1,SOURCE!$V$2-5+4+1-1-LEN(  IF(ISTEXT(SOURCE!H1021),SOURCE!H1021,  SUBSTITUTE(SUBSTITUTE(TEXT(SOURCE!H1021,"????0"),"  ","")," ",""))   ))), "")&amp;
       IF(ISTEXT(SOURCE!H1021),SOURCE!H1021, SUBSTITUTE(SUBSTITUTE(TEXT(SOURCE!H1021,"????0"),"  ","")," ",""))   &amp;","&amp; IF(SOURCE!$W$2-3 &gt;= 0, REPT(" ",SOURCE!$W$2-3-5), "")&amp;
      SOURCE!I1021&amp;
" | "&amp; IF(SOURCE!$X$2-LEN(SOURCE!I1021) &gt;= 0, REPT(" ",SOURCE!$X$2-LEN(SOURCE!I1021)), "")&amp;
      SOURCE!J1021&amp;      IF(SOURCE!$Y$2-LEN(SOURCE!J1021) &gt;= 0, REPT(" ",SOURCE!$Y$2-LEN(SOURCE!J1021)), "")&amp;
" | "&amp; IF(SOURCE!$X$2-LEN(SOURCE!I1021) &gt;= 0, REPT(" ",SOURCE!$X$2-LEN(SOURCE!I1021)), "")&amp;
      SOURCE!K1021&amp;      IF(SOURCE!$Y$2-LEN(SOURCE!K1021) &gt;= 0, REPT(" ",SOURCE!$Z$2-LEN(SOURCE!K1021)), "")&amp;
" | "&amp; SOURCE!L1021&amp;      IF(SOURCE!$AB$2-LEN(SOURCE!L1021) &gt;= 0, REPT(" ",SOURCE!$AB$2-LEN(SOURCE!L1021)), "")&amp;
" | "&amp; SOURCE!M1021&amp;      IF(SOURCE!$AC$2-LEN(SOURCE!M1021) &gt;= 0, REPT(" ",SOURCE!$AC$2-LEN(SOURCE!M1021)), "")&amp;
      "},"&amp;IF(SOURCE!O1021&lt;&gt;"",""&amp;SOURCE!O1021,"")
 )
)
)</f>
        <v>/*  997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022" spans="1:1">
      <c r="A1022" s="133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IF(SOURCE!$R$2-LEN(SOURCE!C1022) &gt;= 0, REPT(" ",SOURCE!$R$2-LEN(SOURCE!C1022)), "")&amp;
      SOURCE!D1022&amp;", "&amp; IF(SOURCE!$S$2-LEN(SOURCE!D1022) &gt;= 0, REPT(" ",SOURCE!$S$2-LEN(SOURCE!D1022)), "")&amp;
      SOURCE!E1022&amp;", "&amp; IF(SOURCE!$T$2-LEN(SOURCE!E1022) &gt;=0, REPT(" ",SOURCE!$T$2-LEN(SOURCE!E1022)), "")&amp;
      SOURCE!F1022&amp;", "&amp; IF(SOURCE!$U$2-LEN(SOURCE!F1022) &gt;= 0, REPT(" ",SOURCE!$U$2-LEN(SOURCE!F1022)+2), "")&amp;"("&amp;
      SUBSTITUTE(TEXT(SOURCE!G1022,"??0"),"  ","")&amp;" &lt;&lt; TAM_MAX_BITS) |"&amp; IF(SOURCE!$V$2-3 &gt;= 0, REPT(" ",MAX(1,SOURCE!$V$2-5+4+1-1-LEN(  IF(ISTEXT(SOURCE!H1022),SOURCE!H1022,  SUBSTITUTE(SUBSTITUTE(TEXT(SOURCE!H1022,"????0"),"  ","")," ",""))   ))), "")&amp;
       IF(ISTEXT(SOURCE!H1022),SOURCE!H1022, SUBSTITUTE(SUBSTITUTE(TEXT(SOURCE!H1022,"????0"),"  ","")," ",""))   &amp;","&amp; IF(SOURCE!$W$2-3 &gt;= 0, REPT(" ",SOURCE!$W$2-3-5), "")&amp;
      SOURCE!I1022&amp;
" | "&amp; IF(SOURCE!$X$2-LEN(SOURCE!I1022) &gt;= 0, REPT(" ",SOURCE!$X$2-LEN(SOURCE!I1022)), "")&amp;
      SOURCE!J1022&amp;      IF(SOURCE!$Y$2-LEN(SOURCE!J1022) &gt;= 0, REPT(" ",SOURCE!$Y$2-LEN(SOURCE!J1022)), "")&amp;
" | "&amp; IF(SOURCE!$X$2-LEN(SOURCE!I1022) &gt;= 0, REPT(" ",SOURCE!$X$2-LEN(SOURCE!I1022)), "")&amp;
      SOURCE!K1022&amp;      IF(SOURCE!$Y$2-LEN(SOURCE!K1022) &gt;= 0, REPT(" ",SOURCE!$Z$2-LEN(SOURCE!K1022)), "")&amp;
" | "&amp; SOURCE!L1022&amp;      IF(SOURCE!$AB$2-LEN(SOURCE!L1022) &gt;= 0, REPT(" ",SOURCE!$AB$2-LEN(SOURCE!L1022)), "")&amp;
" | "&amp; SOURCE!M1022&amp;      IF(SOURCE!$AC$2-LEN(SOURCE!M1022) &gt;= 0, REPT(" ",SOURCE!$AC$2-LEN(SOURCE!M1022)), "")&amp;
      "},"&amp;IF(SOURCE!O1022&lt;&gt;"",""&amp;SOURCE!O1022,"")
 )
)
)</f>
        <v>/*  998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023" spans="1:1">
      <c r="A1023" s="133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IF(SOURCE!$R$2-LEN(SOURCE!C1023) &gt;= 0, REPT(" ",SOURCE!$R$2-LEN(SOURCE!C1023)), "")&amp;
      SOURCE!D1023&amp;", "&amp; IF(SOURCE!$S$2-LEN(SOURCE!D1023) &gt;= 0, REPT(" ",SOURCE!$S$2-LEN(SOURCE!D1023)), "")&amp;
      SOURCE!E1023&amp;", "&amp; IF(SOURCE!$T$2-LEN(SOURCE!E1023) &gt;=0, REPT(" ",SOURCE!$T$2-LEN(SOURCE!E1023)), "")&amp;
      SOURCE!F1023&amp;", "&amp; IF(SOURCE!$U$2-LEN(SOURCE!F1023) &gt;= 0, REPT(" ",SOURCE!$U$2-LEN(SOURCE!F1023)+2), "")&amp;"("&amp;
      SUBSTITUTE(TEXT(SOURCE!G1023,"??0"),"  ","")&amp;" &lt;&lt; TAM_MAX_BITS) |"&amp; IF(SOURCE!$V$2-3 &gt;= 0, REPT(" ",MAX(1,SOURCE!$V$2-5+4+1-1-LEN(  IF(ISTEXT(SOURCE!H1023),SOURCE!H1023,  SUBSTITUTE(SUBSTITUTE(TEXT(SOURCE!H1023,"????0"),"  ","")," ",""))   ))), "")&amp;
       IF(ISTEXT(SOURCE!H1023),SOURCE!H1023, SUBSTITUTE(SUBSTITUTE(TEXT(SOURCE!H1023,"????0"),"  ","")," ",""))   &amp;","&amp; IF(SOURCE!$W$2-3 &gt;= 0, REPT(" ",SOURCE!$W$2-3-5), "")&amp;
      SOURCE!I1023&amp;
" | "&amp; IF(SOURCE!$X$2-LEN(SOURCE!I1023) &gt;= 0, REPT(" ",SOURCE!$X$2-LEN(SOURCE!I1023)), "")&amp;
      SOURCE!J1023&amp;      IF(SOURCE!$Y$2-LEN(SOURCE!J1023) &gt;= 0, REPT(" ",SOURCE!$Y$2-LEN(SOURCE!J1023)), "")&amp;
" | "&amp; IF(SOURCE!$X$2-LEN(SOURCE!I1023) &gt;= 0, REPT(" ",SOURCE!$X$2-LEN(SOURCE!I1023)), "")&amp;
      SOURCE!K1023&amp;      IF(SOURCE!$Y$2-LEN(SOURCE!K1023) &gt;= 0, REPT(" ",SOURCE!$Z$2-LEN(SOURCE!K1023)), "")&amp;
" | "&amp; SOURCE!L1023&amp;      IF(SOURCE!$AB$2-LEN(SOURCE!L1023) &gt;= 0, REPT(" ",SOURCE!$AB$2-LEN(SOURCE!L1023)), "")&amp;
" | "&amp; SOURCE!M1023&amp;      IF(SOURCE!$AC$2-LEN(SOURCE!M1023) &gt;= 0, REPT(" ",SOURCE!$AC$2-LEN(SOURCE!M1023)), "")&amp;
      "},"&amp;IF(SOURCE!O1023&lt;&gt;"",""&amp;SOURCE!O1023,"")
 )
)
)</f>
        <v>/*  999 */  { addItemToBuffer,              ITM_ALOG_SYMBOL,             "",                                            "e" STD_SUB_E,                                 (0 &lt;&lt; TAM_MAX_BITS) |     0, CAT_NONE | SLS_UNCHANGED | US_UNCHANGED | EIM_DISABLED | PTP_DISABLED     },</v>
      </c>
    </row>
    <row r="1024" spans="1:1">
      <c r="A1024" s="133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IF(SOURCE!$R$2-LEN(SOURCE!C1024) &gt;= 0, REPT(" ",SOURCE!$R$2-LEN(SOURCE!C1024)), "")&amp;
      SOURCE!D1024&amp;", "&amp; IF(SOURCE!$S$2-LEN(SOURCE!D1024) &gt;= 0, REPT(" ",SOURCE!$S$2-LEN(SOURCE!D1024)), "")&amp;
      SOURCE!E1024&amp;", "&amp; IF(SOURCE!$T$2-LEN(SOURCE!E1024) &gt;=0, REPT(" ",SOURCE!$T$2-LEN(SOURCE!E1024)), "")&amp;
      SOURCE!F1024&amp;", "&amp; IF(SOURCE!$U$2-LEN(SOURCE!F1024) &gt;= 0, REPT(" ",SOURCE!$U$2-LEN(SOURCE!F1024)+2), "")&amp;"("&amp;
      SUBSTITUTE(TEXT(SOURCE!G1024,"??0"),"  ","")&amp;" &lt;&lt; TAM_MAX_BITS) |"&amp; IF(SOURCE!$V$2-3 &gt;= 0, REPT(" ",MAX(1,SOURCE!$V$2-5+4+1-1-LEN(  IF(ISTEXT(SOURCE!H1024),SOURCE!H1024,  SUBSTITUTE(SUBSTITUTE(TEXT(SOURCE!H1024,"????0"),"  ","")," ",""))   ))), "")&amp;
       IF(ISTEXT(SOURCE!H1024),SOURCE!H1024, SUBSTITUTE(SUBSTITUTE(TEXT(SOURCE!H1024,"????0"),"  ","")," ",""))   &amp;","&amp; IF(SOURCE!$W$2-3 &gt;= 0, REPT(" ",SOURCE!$W$2-3-5), "")&amp;
      SOURCE!I1024&amp;
" | "&amp; IF(SOURCE!$X$2-LEN(SOURCE!I1024) &gt;= 0, REPT(" ",SOURCE!$X$2-LEN(SOURCE!I1024)), "")&amp;
      SOURCE!J1024&amp;      IF(SOURCE!$Y$2-LEN(SOURCE!J1024) &gt;= 0, REPT(" ",SOURCE!$Y$2-LEN(SOURCE!J1024)), "")&amp;
" | "&amp; IF(SOURCE!$X$2-LEN(SOURCE!I1024) &gt;= 0, REPT(" ",SOURCE!$X$2-LEN(SOURCE!I1024)), "")&amp;
      SOURCE!K1024&amp;      IF(SOURCE!$Y$2-LEN(SOURCE!K1024) &gt;= 0, REPT(" ",SOURCE!$Z$2-LEN(SOURCE!K1024)), "")&amp;
" | "&amp; SOURCE!L1024&amp;      IF(SOURCE!$AB$2-LEN(SOURCE!L1024) &gt;= 0, REPT(" ",SOURCE!$AB$2-LEN(SOURCE!L1024)), "")&amp;
" | "&amp; SOURCE!M1024&amp;      IF(SOURCE!$AC$2-LEN(SOURCE!M1024) &gt;= 0, REPT(" ",SOURCE!$AC$2-LEN(SOURCE!M1024)), "")&amp;
      "},"&amp;IF(SOURCE!O1024&lt;&gt;"",""&amp;SOURCE!O1024,"")
 )
)
)</f>
        <v>/* 1000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025" spans="1:1">
      <c r="A1025" s="133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IF(SOURCE!$R$2-LEN(SOURCE!C1025) &gt;= 0, REPT(" ",SOURCE!$R$2-LEN(SOURCE!C1025)), "")&amp;
      SOURCE!D1025&amp;", "&amp; IF(SOURCE!$S$2-LEN(SOURCE!D1025) &gt;= 0, REPT(" ",SOURCE!$S$2-LEN(SOURCE!D1025)), "")&amp;
      SOURCE!E1025&amp;", "&amp; IF(SOURCE!$T$2-LEN(SOURCE!E1025) &gt;=0, REPT(" ",SOURCE!$T$2-LEN(SOURCE!E1025)), "")&amp;
      SOURCE!F1025&amp;", "&amp; IF(SOURCE!$U$2-LEN(SOURCE!F1025) &gt;= 0, REPT(" ",SOURCE!$U$2-LEN(SOURCE!F1025)+2), "")&amp;"("&amp;
      SUBSTITUTE(TEXT(SOURCE!G1025,"??0"),"  ","")&amp;" &lt;&lt; TAM_MAX_BITS) |"&amp; IF(SOURCE!$V$2-3 &gt;= 0, REPT(" ",MAX(1,SOURCE!$V$2-5+4+1-1-LEN(  IF(ISTEXT(SOURCE!H1025),SOURCE!H1025,  SUBSTITUTE(SUBSTITUTE(TEXT(SOURCE!H1025,"????0"),"  ","")," ",""))   ))), "")&amp;
       IF(ISTEXT(SOURCE!H1025),SOURCE!H1025, SUBSTITUTE(SUBSTITUTE(TEXT(SOURCE!H1025,"????0"),"  ","")," ",""))   &amp;","&amp; IF(SOURCE!$W$2-3 &gt;= 0, REPT(" ",SOURCE!$W$2-3-5), "")&amp;
      SOURCE!I1025&amp;
" | "&amp; IF(SOURCE!$X$2-LEN(SOURCE!I1025) &gt;= 0, REPT(" ",SOURCE!$X$2-LEN(SOURCE!I1025)), "")&amp;
      SOURCE!J1025&amp;      IF(SOURCE!$Y$2-LEN(SOURCE!J1025) &gt;= 0, REPT(" ",SOURCE!$Y$2-LEN(SOURCE!J1025)), "")&amp;
" | "&amp; IF(SOURCE!$X$2-LEN(SOURCE!I1025) &gt;= 0, REPT(" ",SOURCE!$X$2-LEN(SOURCE!I1025)), "")&amp;
      SOURCE!K1025&amp;      IF(SOURCE!$Y$2-LEN(SOURCE!K1025) &gt;= 0, REPT(" ",SOURCE!$Z$2-LEN(SOURCE!K1025)), "")&amp;
" | "&amp; SOURCE!L1025&amp;      IF(SOURCE!$AB$2-LEN(SOURCE!L1025) &gt;= 0, REPT(" ",SOURCE!$AB$2-LEN(SOURCE!L1025)), "")&amp;
" | "&amp; SOURCE!M1025&amp;      IF(SOURCE!$AC$2-LEN(SOURCE!M1025) &gt;= 0, REPT(" ",SOURCE!$AC$2-LEN(SOURCE!M1025)), "")&amp;
      "},"&amp;IF(SOURCE!O1025&lt;&gt;"",""&amp;SOURCE!O1025,"")
 )
)
)</f>
        <v>/* 1001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026" spans="1:1">
      <c r="A1026" s="133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IF(SOURCE!$R$2-LEN(SOURCE!C1026) &gt;= 0, REPT(" ",SOURCE!$R$2-LEN(SOURCE!C1026)), "")&amp;
      SOURCE!D1026&amp;", "&amp; IF(SOURCE!$S$2-LEN(SOURCE!D1026) &gt;= 0, REPT(" ",SOURCE!$S$2-LEN(SOURCE!D1026)), "")&amp;
      SOURCE!E1026&amp;", "&amp; IF(SOURCE!$T$2-LEN(SOURCE!E1026) &gt;=0, REPT(" ",SOURCE!$T$2-LEN(SOURCE!E1026)), "")&amp;
      SOURCE!F1026&amp;", "&amp; IF(SOURCE!$U$2-LEN(SOURCE!F1026) &gt;= 0, REPT(" ",SOURCE!$U$2-LEN(SOURCE!F1026)+2), "")&amp;"("&amp;
      SUBSTITUTE(TEXT(SOURCE!G1026,"??0"),"  ","")&amp;" &lt;&lt; TAM_MAX_BITS) |"&amp; IF(SOURCE!$V$2-3 &gt;= 0, REPT(" ",MAX(1,SOURCE!$V$2-5+4+1-1-LEN(  IF(ISTEXT(SOURCE!H1026),SOURCE!H1026,  SUBSTITUTE(SUBSTITUTE(TEXT(SOURCE!H1026,"????0"),"  ","")," ",""))   ))), "")&amp;
       IF(ISTEXT(SOURCE!H1026),SOURCE!H1026, SUBSTITUTE(SUBSTITUTE(TEXT(SOURCE!H1026,"????0"),"  ","")," ",""))   &amp;","&amp; IF(SOURCE!$W$2-3 &gt;= 0, REPT(" ",SOURCE!$W$2-3-5), "")&amp;
      SOURCE!I1026&amp;
" | "&amp; IF(SOURCE!$X$2-LEN(SOURCE!I1026) &gt;= 0, REPT(" ",SOURCE!$X$2-LEN(SOURCE!I1026)), "")&amp;
      SOURCE!J1026&amp;      IF(SOURCE!$Y$2-LEN(SOURCE!J1026) &gt;= 0, REPT(" ",SOURCE!$Y$2-LEN(SOURCE!J1026)), "")&amp;
" | "&amp; IF(SOURCE!$X$2-LEN(SOURCE!I1026) &gt;= 0, REPT(" ",SOURCE!$X$2-LEN(SOURCE!I1026)), "")&amp;
      SOURCE!K1026&amp;      IF(SOURCE!$Y$2-LEN(SOURCE!K1026) &gt;= 0, REPT(" ",SOURCE!$Z$2-LEN(SOURCE!K1026)), "")&amp;
" | "&amp; SOURCE!L1026&amp;      IF(SOURCE!$AB$2-LEN(SOURCE!L1026) &gt;= 0, REPT(" ",SOURCE!$AB$2-LEN(SOURCE!L1026)), "")&amp;
" | "&amp; SOURCE!M1026&amp;      IF(SOURCE!$AC$2-LEN(SOURCE!M1026) &gt;= 0, REPT(" ",SOURCE!$AC$2-LEN(SOURCE!M1026)), "")&amp;
      "},"&amp;IF(SOURCE!O1026&lt;&gt;"",""&amp;SOURCE!O1026,"")
 )
)
)</f>
        <v>/* 1002 */  { fnIntVar,                     NOPARAM,                     STD_INTEGRAL "fdx Var",                        STD_INTEGRAL "fdx",                            (0 &lt;&lt; TAM_MAX_BITS) |     0, CAT_NONE | SLS_UNCHANGED | US_UNCHANGED | EIM_DISABLED | PTP_DISABLED     },</v>
      </c>
    </row>
    <row r="1027" spans="1:1">
      <c r="A1027" s="133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IF(SOURCE!$R$2-LEN(SOURCE!C1027) &gt;= 0, REPT(" ",SOURCE!$R$2-LEN(SOURCE!C1027)), "")&amp;
      SOURCE!D1027&amp;", "&amp; IF(SOURCE!$S$2-LEN(SOURCE!D1027) &gt;= 0, REPT(" ",SOURCE!$S$2-LEN(SOURCE!D1027)), "")&amp;
      SOURCE!E1027&amp;", "&amp; IF(SOURCE!$T$2-LEN(SOURCE!E1027) &gt;=0, REPT(" ",SOURCE!$T$2-LEN(SOURCE!E1027)), "")&amp;
      SOURCE!F1027&amp;", "&amp; IF(SOURCE!$U$2-LEN(SOURCE!F1027) &gt;= 0, REPT(" ",SOURCE!$U$2-LEN(SOURCE!F1027)+2), "")&amp;"("&amp;
      SUBSTITUTE(TEXT(SOURCE!G1027,"??0"),"  ","")&amp;" &lt;&lt; TAM_MAX_BITS) |"&amp; IF(SOURCE!$V$2-3 &gt;= 0, REPT(" ",MAX(1,SOURCE!$V$2-5+4+1-1-LEN(  IF(ISTEXT(SOURCE!H1027),SOURCE!H1027,  SUBSTITUTE(SUBSTITUTE(TEXT(SOURCE!H1027,"????0"),"  ","")," ",""))   ))), "")&amp;
       IF(ISTEXT(SOURCE!H1027),SOURCE!H1027, SUBSTITUTE(SUBSTITUTE(TEXT(SOURCE!H1027,"????0"),"  ","")," ",""))   &amp;","&amp; IF(SOURCE!$W$2-3 &gt;= 0, REPT(" ",SOURCE!$W$2-3-5), "")&amp;
      SOURCE!I1027&amp;
" | "&amp; IF(SOURCE!$X$2-LEN(SOURCE!I1027) &gt;= 0, REPT(" ",SOURCE!$X$2-LEN(SOURCE!I1027)), "")&amp;
      SOURCE!J1027&amp;      IF(SOURCE!$Y$2-LEN(SOURCE!J1027) &gt;= 0, REPT(" ",SOURCE!$Y$2-LEN(SOURCE!J1027)), "")&amp;
" | "&amp; IF(SOURCE!$X$2-LEN(SOURCE!I1027) &gt;= 0, REPT(" ",SOURCE!$X$2-LEN(SOURCE!I1027)), "")&amp;
      SOURCE!K1027&amp;      IF(SOURCE!$Y$2-LEN(SOURCE!K1027) &gt;= 0, REPT(" ",SOURCE!$Z$2-LEN(SOURCE!K1027)), "")&amp;
" | "&amp; SOURCE!L1027&amp;      IF(SOURCE!$AB$2-LEN(SOURCE!L1027) &gt;= 0, REPT(" ",SOURCE!$AB$2-LEN(SOURCE!L1027)), "")&amp;
" | "&amp; SOURCE!M1027&amp;      IF(SOURCE!$AC$2-LEN(SOURCE!M1027) &gt;= 0, REPT(" ",SOURCE!$AC$2-LEN(SOURCE!M1027)), "")&amp;
      "},"&amp;IF(SOURCE!O1027&lt;&gt;"",""&amp;SOURCE!O1027,"")
 )
)
)</f>
        <v>/* 1003 */  { itemToBeCoded,                NOPARAM,                     "",                                            STD_SUP_PLUS,                                  (0 &lt;&lt; TAM_MAX_BITS) |     0, CAT_NONE | SLS_UNCHANGED | US_UNCHANGED | EIM_DISABLED | PTP_DISABLED     },</v>
      </c>
    </row>
    <row r="1028" spans="1:1">
      <c r="A1028" s="133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IF(SOURCE!$R$2-LEN(SOURCE!C1028) &gt;= 0, REPT(" ",SOURCE!$R$2-LEN(SOURCE!C1028)), "")&amp;
      SOURCE!D1028&amp;", "&amp; IF(SOURCE!$S$2-LEN(SOURCE!D1028) &gt;= 0, REPT(" ",SOURCE!$S$2-LEN(SOURCE!D1028)), "")&amp;
      SOURCE!E1028&amp;", "&amp; IF(SOURCE!$T$2-LEN(SOURCE!E1028) &gt;=0, REPT(" ",SOURCE!$T$2-LEN(SOURCE!E1028)), "")&amp;
      SOURCE!F1028&amp;", "&amp; IF(SOURCE!$U$2-LEN(SOURCE!F1028) &gt;= 0, REPT(" ",SOURCE!$U$2-LEN(SOURCE!F1028)+2), "")&amp;"("&amp;
      SUBSTITUTE(TEXT(SOURCE!G1028,"??0"),"  ","")&amp;" &lt;&lt; TAM_MAX_BITS) |"&amp; IF(SOURCE!$V$2-3 &gt;= 0, REPT(" ",MAX(1,SOURCE!$V$2-5+4+1-1-LEN(  IF(ISTEXT(SOURCE!H1028),SOURCE!H1028,  SUBSTITUTE(SUBSTITUTE(TEXT(SOURCE!H1028,"????0"),"  ","")," ",""))   ))), "")&amp;
       IF(ISTEXT(SOURCE!H1028),SOURCE!H1028, SUBSTITUTE(SUBSTITUTE(TEXT(SOURCE!H1028,"????0"),"  ","")," ",""))   &amp;","&amp; IF(SOURCE!$W$2-3 &gt;= 0, REPT(" ",SOURCE!$W$2-3-5), "")&amp;
      SOURCE!I1028&amp;
" | "&amp; IF(SOURCE!$X$2-LEN(SOURCE!I1028) &gt;= 0, REPT(" ",SOURCE!$X$2-LEN(SOURCE!I1028)), "")&amp;
      SOURCE!J1028&amp;      IF(SOURCE!$Y$2-LEN(SOURCE!J1028) &gt;= 0, REPT(" ",SOURCE!$Y$2-LEN(SOURCE!J1028)), "")&amp;
" | "&amp; IF(SOURCE!$X$2-LEN(SOURCE!I1028) &gt;= 0, REPT(" ",SOURCE!$X$2-LEN(SOURCE!I1028)), "")&amp;
      SOURCE!K1028&amp;      IF(SOURCE!$Y$2-LEN(SOURCE!K1028) &gt;= 0, REPT(" ",SOURCE!$Z$2-LEN(SOURCE!K1028)), "")&amp;
" | "&amp; SOURCE!L1028&amp;      IF(SOURCE!$AB$2-LEN(SOURCE!L1028) &gt;= 0, REPT(" ",SOURCE!$AB$2-LEN(SOURCE!L1028)), "")&amp;
" | "&amp; SOURCE!M1028&amp;      IF(SOURCE!$AC$2-LEN(SOURCE!M1028) &gt;= 0, REPT(" ",SOURCE!$AC$2-LEN(SOURCE!M1028)), "")&amp;
      "},"&amp;IF(SOURCE!O1028&lt;&gt;"",""&amp;SOURCE!O1028,"")
 )
)
)</f>
        <v>/* 1004 */  { itemToBeCoded,                NOPARAM,                     "",                                            STD_SUP_MINUS,                                 (0 &lt;&lt; TAM_MAX_BITS) |     0, CAT_NONE | SLS_UNCHANGED | US_UNCHANGED | EIM_DISABLED | PTP_DISABLED     },</v>
      </c>
    </row>
    <row r="1029" spans="1:1">
      <c r="A1029" s="133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IF(SOURCE!$R$2-LEN(SOURCE!C1029) &gt;= 0, REPT(" ",SOURCE!$R$2-LEN(SOURCE!C1029)), "")&amp;
      SOURCE!D1029&amp;", "&amp; IF(SOURCE!$S$2-LEN(SOURCE!D1029) &gt;= 0, REPT(" ",SOURCE!$S$2-LEN(SOURCE!D1029)), "")&amp;
      SOURCE!E1029&amp;", "&amp; IF(SOURCE!$T$2-LEN(SOURCE!E1029) &gt;=0, REPT(" ",SOURCE!$T$2-LEN(SOURCE!E1029)), "")&amp;
      SOURCE!F1029&amp;", "&amp; IF(SOURCE!$U$2-LEN(SOURCE!F1029) &gt;= 0, REPT(" ",SOURCE!$U$2-LEN(SOURCE!F1029)+2), "")&amp;"("&amp;
      SUBSTITUTE(TEXT(SOURCE!G1029,"??0"),"  ","")&amp;" &lt;&lt; TAM_MAX_BITS) |"&amp; IF(SOURCE!$V$2-3 &gt;= 0, REPT(" ",MAX(1,SOURCE!$V$2-5+4+1-1-LEN(  IF(ISTEXT(SOURCE!H1029),SOURCE!H1029,  SUBSTITUTE(SUBSTITUTE(TEXT(SOURCE!H1029,"????0"),"  ","")," ",""))   ))), "")&amp;
       IF(ISTEXT(SOURCE!H1029),SOURCE!H1029, SUBSTITUTE(SUBSTITUTE(TEXT(SOURCE!H1029,"????0"),"  ","")," ",""))   &amp;","&amp; IF(SOURCE!$W$2-3 &gt;= 0, REPT(" ",SOURCE!$W$2-3-5), "")&amp;
      SOURCE!I1029&amp;
" | "&amp; IF(SOURCE!$X$2-LEN(SOURCE!I1029) &gt;= 0, REPT(" ",SOURCE!$X$2-LEN(SOURCE!I1029)), "")&amp;
      SOURCE!J1029&amp;      IF(SOURCE!$Y$2-LEN(SOURCE!J1029) &gt;= 0, REPT(" ",SOURCE!$Y$2-LEN(SOURCE!J1029)), "")&amp;
" | "&amp; IF(SOURCE!$X$2-LEN(SOURCE!I1029) &gt;= 0, REPT(" ",SOURCE!$X$2-LEN(SOURCE!I1029)), "")&amp;
      SOURCE!K1029&amp;      IF(SOURCE!$Y$2-LEN(SOURCE!K1029) &gt;= 0, REPT(" ",SOURCE!$Z$2-LEN(SOURCE!K1029)), "")&amp;
" | "&amp; SOURCE!L1029&amp;      IF(SOURCE!$AB$2-LEN(SOURCE!L1029) &gt;= 0, REPT(" ",SOURCE!$AB$2-LEN(SOURCE!L1029)), "")&amp;
" | "&amp; SOURCE!M1029&amp;      IF(SOURCE!$AC$2-LEN(SOURCE!M1029) &gt;= 0, REPT(" ",SOURCE!$AC$2-LEN(SOURCE!M1029)), "")&amp;
      "},"&amp;IF(SOURCE!O1029&lt;&gt;"",""&amp;SOURCE!O1029,"")
 )
)
)</f>
        <v>/* 1005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1030" spans="1:1">
      <c r="A1030" s="133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IF(SOURCE!$R$2-LEN(SOURCE!C1030) &gt;= 0, REPT(" ",SOURCE!$R$2-LEN(SOURCE!C1030)), "")&amp;
      SOURCE!D1030&amp;", "&amp; IF(SOURCE!$S$2-LEN(SOURCE!D1030) &gt;= 0, REPT(" ",SOURCE!$S$2-LEN(SOURCE!D1030)), "")&amp;
      SOURCE!E1030&amp;", "&amp; IF(SOURCE!$T$2-LEN(SOURCE!E1030) &gt;=0, REPT(" ",SOURCE!$T$2-LEN(SOURCE!E1030)), "")&amp;
      SOURCE!F1030&amp;", "&amp; IF(SOURCE!$U$2-LEN(SOURCE!F1030) &gt;= 0, REPT(" ",SOURCE!$U$2-LEN(SOURCE!F1030)+2), "")&amp;"("&amp;
      SUBSTITUTE(TEXT(SOURCE!G1030,"??0"),"  ","")&amp;" &lt;&lt; TAM_MAX_BITS) |"&amp; IF(SOURCE!$V$2-3 &gt;= 0, REPT(" ",MAX(1,SOURCE!$V$2-5+4+1-1-LEN(  IF(ISTEXT(SOURCE!H1030),SOURCE!H1030,  SUBSTITUTE(SUBSTITUTE(TEXT(SOURCE!H1030,"????0"),"  ","")," ",""))   ))), "")&amp;
       IF(ISTEXT(SOURCE!H1030),SOURCE!H1030, SUBSTITUTE(SUBSTITUTE(TEXT(SOURCE!H1030,"????0"),"  ","")," ",""))   &amp;","&amp; IF(SOURCE!$W$2-3 &gt;= 0, REPT(" ",SOURCE!$W$2-3-5), "")&amp;
      SOURCE!I1030&amp;
" | "&amp; IF(SOURCE!$X$2-LEN(SOURCE!I1030) &gt;= 0, REPT(" ",SOURCE!$X$2-LEN(SOURCE!I1030)), "")&amp;
      SOURCE!J1030&amp;      IF(SOURCE!$Y$2-LEN(SOURCE!J1030) &gt;= 0, REPT(" ",SOURCE!$Y$2-LEN(SOURCE!J1030)), "")&amp;
" | "&amp; IF(SOURCE!$X$2-LEN(SOURCE!I1030) &gt;= 0, REPT(" ",SOURCE!$X$2-LEN(SOURCE!I1030)), "")&amp;
      SOURCE!K1030&amp;      IF(SOURCE!$Y$2-LEN(SOURCE!K1030) &gt;= 0, REPT(" ",SOURCE!$Z$2-LEN(SOURCE!K1030)), "")&amp;
" | "&amp; SOURCE!L1030&amp;      IF(SOURCE!$AB$2-LEN(SOURCE!L1030) &gt;= 0, REPT(" ",SOURCE!$AB$2-LEN(SOURCE!L1030)), "")&amp;
" | "&amp; SOURCE!M1030&amp;      IF(SOURCE!$AC$2-LEN(SOURCE!M1030) &gt;= 0, REPT(" ",SOURCE!$AC$2-LEN(SOURCE!M1030)), "")&amp;
      "},"&amp;IF(SOURCE!O1030&lt;&gt;"",""&amp;SOURCE!O1030,"")
 )
)
)</f>
        <v>/* 1006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1031" spans="1:1">
      <c r="A1031" s="133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IF(SOURCE!$R$2-LEN(SOURCE!C1031) &gt;= 0, REPT(" ",SOURCE!$R$2-LEN(SOURCE!C1031)), "")&amp;
      SOURCE!D1031&amp;", "&amp; IF(SOURCE!$S$2-LEN(SOURCE!D1031) &gt;= 0, REPT(" ",SOURCE!$S$2-LEN(SOURCE!D1031)), "")&amp;
      SOURCE!E1031&amp;", "&amp; IF(SOURCE!$T$2-LEN(SOURCE!E1031) &gt;=0, REPT(" ",SOURCE!$T$2-LEN(SOURCE!E1031)), "")&amp;
      SOURCE!F1031&amp;", "&amp; IF(SOURCE!$U$2-LEN(SOURCE!F1031) &gt;= 0, REPT(" ",SOURCE!$U$2-LEN(SOURCE!F1031)+2), "")&amp;"("&amp;
      SUBSTITUTE(TEXT(SOURCE!G1031,"??0"),"  ","")&amp;" &lt;&lt; TAM_MAX_BITS) |"&amp; IF(SOURCE!$V$2-3 &gt;= 0, REPT(" ",MAX(1,SOURCE!$V$2-5+4+1-1-LEN(  IF(ISTEXT(SOURCE!H1031),SOURCE!H1031,  SUBSTITUTE(SUBSTITUTE(TEXT(SOURCE!H1031,"????0"),"  ","")," ",""))   ))), "")&amp;
       IF(ISTEXT(SOURCE!H1031),SOURCE!H1031, SUBSTITUTE(SUBSTITUTE(TEXT(SOURCE!H1031,"????0"),"  ","")," ",""))   &amp;","&amp; IF(SOURCE!$W$2-3 &gt;= 0, REPT(" ",SOURCE!$W$2-3-5), "")&amp;
      SOURCE!I1031&amp;
" | "&amp; IF(SOURCE!$X$2-LEN(SOURCE!I1031) &gt;= 0, REPT(" ",SOURCE!$X$2-LEN(SOURCE!I1031)), "")&amp;
      SOURCE!J1031&amp;      IF(SOURCE!$Y$2-LEN(SOURCE!J1031) &gt;= 0, REPT(" ",SOURCE!$Y$2-LEN(SOURCE!J1031)), "")&amp;
" | "&amp; IF(SOURCE!$X$2-LEN(SOURCE!I1031) &gt;= 0, REPT(" ",SOURCE!$X$2-LEN(SOURCE!I1031)), "")&amp;
      SOURCE!K1031&amp;      IF(SOURCE!$Y$2-LEN(SOURCE!K1031) &gt;= 0, REPT(" ",SOURCE!$Z$2-LEN(SOURCE!K1031)), "")&amp;
" | "&amp; SOURCE!L1031&amp;      IF(SOURCE!$AB$2-LEN(SOURCE!L1031) &gt;= 0, REPT(" ",SOURCE!$AB$2-LEN(SOURCE!L1031)), "")&amp;
" | "&amp; SOURCE!M1031&amp;      IF(SOURCE!$AC$2-LEN(SOURCE!M1031) &gt;= 0, REPT(" ",SOURCE!$AC$2-LEN(SOURCE!M1031)), "")&amp;
      "},"&amp;IF(SOURCE!O1031&lt;&gt;"",""&amp;SOURCE!O1031,"")
 )
)
)</f>
        <v>/* 1007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1032" spans="1:1">
      <c r="A1032" s="133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IF(SOURCE!$R$2-LEN(SOURCE!C1032) &gt;= 0, REPT(" ",SOURCE!$R$2-LEN(SOURCE!C1032)), "")&amp;
      SOURCE!D1032&amp;", "&amp; IF(SOURCE!$S$2-LEN(SOURCE!D1032) &gt;= 0, REPT(" ",SOURCE!$S$2-LEN(SOURCE!D1032)), "")&amp;
      SOURCE!E1032&amp;", "&amp; IF(SOURCE!$T$2-LEN(SOURCE!E1032) &gt;=0, REPT(" ",SOURCE!$T$2-LEN(SOURCE!E1032)), "")&amp;
      SOURCE!F1032&amp;", "&amp; IF(SOURCE!$U$2-LEN(SOURCE!F1032) &gt;= 0, REPT(" ",SOURCE!$U$2-LEN(SOURCE!F1032)+2), "")&amp;"("&amp;
      SUBSTITUTE(TEXT(SOURCE!G1032,"??0"),"  ","")&amp;" &lt;&lt; TAM_MAX_BITS) |"&amp; IF(SOURCE!$V$2-3 &gt;= 0, REPT(" ",MAX(1,SOURCE!$V$2-5+4+1-1-LEN(  IF(ISTEXT(SOURCE!H1032),SOURCE!H1032,  SUBSTITUTE(SUBSTITUTE(TEXT(SOURCE!H1032,"????0"),"  ","")," ",""))   ))), "")&amp;
       IF(ISTEXT(SOURCE!H1032),SOURCE!H1032, SUBSTITUTE(SUBSTITUTE(TEXT(SOURCE!H1032,"????0"),"  ","")," ",""))   &amp;","&amp; IF(SOURCE!$W$2-3 &gt;= 0, REPT(" ",SOURCE!$W$2-3-5), "")&amp;
      SOURCE!I1032&amp;
" | "&amp; IF(SOURCE!$X$2-LEN(SOURCE!I1032) &gt;= 0, REPT(" ",SOURCE!$X$2-LEN(SOURCE!I1032)), "")&amp;
      SOURCE!J1032&amp;      IF(SOURCE!$Y$2-LEN(SOURCE!J1032) &gt;= 0, REPT(" ",SOURCE!$Y$2-LEN(SOURCE!J1032)), "")&amp;
" | "&amp; IF(SOURCE!$X$2-LEN(SOURCE!I1032) &gt;= 0, REPT(" ",SOURCE!$X$2-LEN(SOURCE!I1032)), "")&amp;
      SOURCE!K1032&amp;      IF(SOURCE!$Y$2-LEN(SOURCE!K1032) &gt;= 0, REPT(" ",SOURCE!$Z$2-LEN(SOURCE!K1032)), "")&amp;
" | "&amp; SOURCE!L1032&amp;      IF(SOURCE!$AB$2-LEN(SOURCE!L1032) &gt;= 0, REPT(" ",SOURCE!$AB$2-LEN(SOURCE!L1032)), "")&amp;
" | "&amp; SOURCE!M1032&amp;      IF(SOURCE!$AC$2-LEN(SOURCE!M1032) &gt;= 0, REPT(" ",SOURCE!$AC$2-LEN(SOURCE!M1032)), "")&amp;
      "},"&amp;IF(SOURCE!O1032&lt;&gt;"",""&amp;SOURCE!O1032,"")
 )
)
)</f>
        <v>/* 1008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1033" spans="1:1">
      <c r="A1033" s="133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IF(SOURCE!$R$2-LEN(SOURCE!C1033) &gt;= 0, REPT(" ",SOURCE!$R$2-LEN(SOURCE!C1033)), "")&amp;
      SOURCE!D1033&amp;", "&amp; IF(SOURCE!$S$2-LEN(SOURCE!D1033) &gt;= 0, REPT(" ",SOURCE!$S$2-LEN(SOURCE!D1033)), "")&amp;
      SOURCE!E1033&amp;", "&amp; IF(SOURCE!$T$2-LEN(SOURCE!E1033) &gt;=0, REPT(" ",SOURCE!$T$2-LEN(SOURCE!E1033)), "")&amp;
      SOURCE!F1033&amp;", "&amp; IF(SOURCE!$U$2-LEN(SOURCE!F1033) &gt;= 0, REPT(" ",SOURCE!$U$2-LEN(SOURCE!F1033)+2), "")&amp;"("&amp;
      SUBSTITUTE(TEXT(SOURCE!G1033,"??0"),"  ","")&amp;" &lt;&lt; TAM_MAX_BITS) |"&amp; IF(SOURCE!$V$2-3 &gt;= 0, REPT(" ",MAX(1,SOURCE!$V$2-5+4+1-1-LEN(  IF(ISTEXT(SOURCE!H1033),SOURCE!H1033,  SUBSTITUTE(SUBSTITUTE(TEXT(SOURCE!H1033,"????0"),"  ","")," ",""))   ))), "")&amp;
       IF(ISTEXT(SOURCE!H1033),SOURCE!H1033, SUBSTITUTE(SUBSTITUTE(TEXT(SOURCE!H1033,"????0"),"  ","")," ",""))   &amp;","&amp; IF(SOURCE!$W$2-3 &gt;= 0, REPT(" ",SOURCE!$W$2-3-5), "")&amp;
      SOURCE!I1033&amp;
" | "&amp; IF(SOURCE!$X$2-LEN(SOURCE!I1033) &gt;= 0, REPT(" ",SOURCE!$X$2-LEN(SOURCE!I1033)), "")&amp;
      SOURCE!J1033&amp;      IF(SOURCE!$Y$2-LEN(SOURCE!J1033) &gt;= 0, REPT(" ",SOURCE!$Y$2-LEN(SOURCE!J1033)), "")&amp;
" | "&amp; IF(SOURCE!$X$2-LEN(SOURCE!I1033) &gt;= 0, REPT(" ",SOURCE!$X$2-LEN(SOURCE!I1033)), "")&amp;
      SOURCE!K1033&amp;      IF(SOURCE!$Y$2-LEN(SOURCE!K1033) &gt;= 0, REPT(" ",SOURCE!$Z$2-LEN(SOURCE!K1033)), "")&amp;
" | "&amp; SOURCE!L1033&amp;      IF(SOURCE!$AB$2-LEN(SOURCE!L1033) &gt;= 0, REPT(" ",SOURCE!$AB$2-LEN(SOURCE!L1033)), "")&amp;
" | "&amp; SOURCE!M1033&amp;      IF(SOURCE!$AC$2-LEN(SOURCE!M1033) &gt;= 0, REPT(" ",SOURCE!$AC$2-LEN(SOURCE!M1033)), "")&amp;
      "},"&amp;IF(SOURCE!O1033&lt;&gt;"",""&amp;SOURCE!O1033,"")
 )
)
)</f>
        <v>/* 1009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1034" spans="1:1">
      <c r="A1034" s="133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IF(SOURCE!$R$2-LEN(SOURCE!C1034) &gt;= 0, REPT(" ",SOURCE!$R$2-LEN(SOURCE!C1034)), "")&amp;
      SOURCE!D1034&amp;", "&amp; IF(SOURCE!$S$2-LEN(SOURCE!D1034) &gt;= 0, REPT(" ",SOURCE!$S$2-LEN(SOURCE!D1034)), "")&amp;
      SOURCE!E1034&amp;", "&amp; IF(SOURCE!$T$2-LEN(SOURCE!E1034) &gt;=0, REPT(" ",SOURCE!$T$2-LEN(SOURCE!E1034)), "")&amp;
      SOURCE!F1034&amp;", "&amp; IF(SOURCE!$U$2-LEN(SOURCE!F1034) &gt;= 0, REPT(" ",SOURCE!$U$2-LEN(SOURCE!F1034)+2), "")&amp;"("&amp;
      SUBSTITUTE(TEXT(SOURCE!G1034,"??0"),"  ","")&amp;" &lt;&lt; TAM_MAX_BITS) |"&amp; IF(SOURCE!$V$2-3 &gt;= 0, REPT(" ",MAX(1,SOURCE!$V$2-5+4+1-1-LEN(  IF(ISTEXT(SOURCE!H1034),SOURCE!H1034,  SUBSTITUTE(SUBSTITUTE(TEXT(SOURCE!H1034,"????0"),"  ","")," ",""))   ))), "")&amp;
       IF(ISTEXT(SOURCE!H1034),SOURCE!H1034, SUBSTITUTE(SUBSTITUTE(TEXT(SOURCE!H1034,"????0"),"  ","")," ",""))   &amp;","&amp; IF(SOURCE!$W$2-3 &gt;= 0, REPT(" ",SOURCE!$W$2-3-5), "")&amp;
      SOURCE!I1034&amp;
" | "&amp; IF(SOURCE!$X$2-LEN(SOURCE!I1034) &gt;= 0, REPT(" ",SOURCE!$X$2-LEN(SOURCE!I1034)), "")&amp;
      SOURCE!J1034&amp;      IF(SOURCE!$Y$2-LEN(SOURCE!J1034) &gt;= 0, REPT(" ",SOURCE!$Y$2-LEN(SOURCE!J1034)), "")&amp;
" | "&amp; IF(SOURCE!$X$2-LEN(SOURCE!I1034) &gt;= 0, REPT(" ",SOURCE!$X$2-LEN(SOURCE!I1034)), "")&amp;
      SOURCE!K1034&amp;      IF(SOURCE!$Y$2-LEN(SOURCE!K1034) &gt;= 0, REPT(" ",SOURCE!$Z$2-LEN(SOURCE!K1034)), "")&amp;
" | "&amp; SOURCE!L1034&amp;      IF(SOURCE!$AB$2-LEN(SOURCE!L1034) &gt;= 0, REPT(" ",SOURCE!$AB$2-LEN(SOURCE!L1034)), "")&amp;
" | "&amp; SOURCE!M1034&amp;      IF(SOURCE!$AC$2-LEN(SOURCE!M1034) &gt;= 0, REPT(" ",SOURCE!$AC$2-LEN(SOURCE!M1034)), "")&amp;
      "},"&amp;IF(SOURCE!O1034&lt;&gt;"",""&amp;SOURCE!O1034,"")
 )
)
)</f>
        <v>/* 1010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1035" spans="1:1">
      <c r="A1035" s="133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IF(SOURCE!$R$2-LEN(SOURCE!C1035) &gt;= 0, REPT(" ",SOURCE!$R$2-LEN(SOURCE!C1035)), "")&amp;
      SOURCE!D1035&amp;", "&amp; IF(SOURCE!$S$2-LEN(SOURCE!D1035) &gt;= 0, REPT(" ",SOURCE!$S$2-LEN(SOURCE!D1035)), "")&amp;
      SOURCE!E1035&amp;", "&amp; IF(SOURCE!$T$2-LEN(SOURCE!E1035) &gt;=0, REPT(" ",SOURCE!$T$2-LEN(SOURCE!E1035)), "")&amp;
      SOURCE!F1035&amp;", "&amp; IF(SOURCE!$U$2-LEN(SOURCE!F1035) &gt;= 0, REPT(" ",SOURCE!$U$2-LEN(SOURCE!F1035)+2), "")&amp;"("&amp;
      SUBSTITUTE(TEXT(SOURCE!G1035,"??0"),"  ","")&amp;" &lt;&lt; TAM_MAX_BITS) |"&amp; IF(SOURCE!$V$2-3 &gt;= 0, REPT(" ",MAX(1,SOURCE!$V$2-5+4+1-1-LEN(  IF(ISTEXT(SOURCE!H1035),SOURCE!H1035,  SUBSTITUTE(SUBSTITUTE(TEXT(SOURCE!H1035,"????0"),"  ","")," ",""))   ))), "")&amp;
       IF(ISTEXT(SOURCE!H1035),SOURCE!H1035, SUBSTITUTE(SUBSTITUTE(TEXT(SOURCE!H1035,"????0"),"  ","")," ",""))   &amp;","&amp; IF(SOURCE!$W$2-3 &gt;= 0, REPT(" ",SOURCE!$W$2-3-5), "")&amp;
      SOURCE!I1035&amp;
" | "&amp; IF(SOURCE!$X$2-LEN(SOURCE!I1035) &gt;= 0, REPT(" ",SOURCE!$X$2-LEN(SOURCE!I1035)), "")&amp;
      SOURCE!J1035&amp;      IF(SOURCE!$Y$2-LEN(SOURCE!J1035) &gt;= 0, REPT(" ",SOURCE!$Y$2-LEN(SOURCE!J1035)), "")&amp;
" | "&amp; IF(SOURCE!$X$2-LEN(SOURCE!I1035) &gt;= 0, REPT(" ",SOURCE!$X$2-LEN(SOURCE!I1035)), "")&amp;
      SOURCE!K1035&amp;      IF(SOURCE!$Y$2-LEN(SOURCE!K1035) &gt;= 0, REPT(" ",SOURCE!$Z$2-LEN(SOURCE!K1035)), "")&amp;
" | "&amp; SOURCE!L1035&amp;      IF(SOURCE!$AB$2-LEN(SOURCE!L1035) &gt;= 0, REPT(" ",SOURCE!$AB$2-LEN(SOURCE!L1035)), "")&amp;
" | "&amp; SOURCE!M1035&amp;      IF(SOURCE!$AC$2-LEN(SOURCE!M1035) &gt;= 0, REPT(" ",SOURCE!$AC$2-LEN(SOURCE!M1035)), "")&amp;
      "},"&amp;IF(SOURCE!O1035&lt;&gt;"",""&amp;SOURCE!O1035,"")
 )
)
)</f>
        <v>/* 1011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1036" spans="1:1">
      <c r="A1036" s="133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IF(SOURCE!$R$2-LEN(SOURCE!C1036) &gt;= 0, REPT(" ",SOURCE!$R$2-LEN(SOURCE!C1036)), "")&amp;
      SOURCE!D1036&amp;", "&amp; IF(SOURCE!$S$2-LEN(SOURCE!D1036) &gt;= 0, REPT(" ",SOURCE!$S$2-LEN(SOURCE!D1036)), "")&amp;
      SOURCE!E1036&amp;", "&amp; IF(SOURCE!$T$2-LEN(SOURCE!E1036) &gt;=0, REPT(" ",SOURCE!$T$2-LEN(SOURCE!E1036)), "")&amp;
      SOURCE!F1036&amp;", "&amp; IF(SOURCE!$U$2-LEN(SOURCE!F1036) &gt;= 0, REPT(" ",SOURCE!$U$2-LEN(SOURCE!F1036)+2), "")&amp;"("&amp;
      SUBSTITUTE(TEXT(SOURCE!G1036,"??0"),"  ","")&amp;" &lt;&lt; TAM_MAX_BITS) |"&amp; IF(SOURCE!$V$2-3 &gt;= 0, REPT(" ",MAX(1,SOURCE!$V$2-5+4+1-1-LEN(  IF(ISTEXT(SOURCE!H1036),SOURCE!H1036,  SUBSTITUTE(SUBSTITUTE(TEXT(SOURCE!H1036,"????0"),"  ","")," ",""))   ))), "")&amp;
       IF(ISTEXT(SOURCE!H1036),SOURCE!H1036, SUBSTITUTE(SUBSTITUTE(TEXT(SOURCE!H1036,"????0"),"  ","")," ",""))   &amp;","&amp; IF(SOURCE!$W$2-3 &gt;= 0, REPT(" ",SOURCE!$W$2-3-5), "")&amp;
      SOURCE!I1036&amp;
" | "&amp; IF(SOURCE!$X$2-LEN(SOURCE!I1036) &gt;= 0, REPT(" ",SOURCE!$X$2-LEN(SOURCE!I1036)), "")&amp;
      SOURCE!J1036&amp;      IF(SOURCE!$Y$2-LEN(SOURCE!J1036) &gt;= 0, REPT(" ",SOURCE!$Y$2-LEN(SOURCE!J1036)), "")&amp;
" | "&amp; IF(SOURCE!$X$2-LEN(SOURCE!I1036) &gt;= 0, REPT(" ",SOURCE!$X$2-LEN(SOURCE!I1036)), "")&amp;
      SOURCE!K1036&amp;      IF(SOURCE!$Y$2-LEN(SOURCE!K1036) &gt;= 0, REPT(" ",SOURCE!$Z$2-LEN(SOURCE!K1036)), "")&amp;
" | "&amp; SOURCE!L1036&amp;      IF(SOURCE!$AB$2-LEN(SOURCE!L1036) &gt;= 0, REPT(" ",SOURCE!$AB$2-LEN(SOURCE!L1036)), "")&amp;
" | "&amp; SOURCE!M1036&amp;      IF(SOURCE!$AC$2-LEN(SOURCE!M1036) &gt;= 0, REPT(" ",SOURCE!$AC$2-LEN(SOURCE!M1036)), "")&amp;
      "},"&amp;IF(SOURCE!O1036&lt;&gt;"",""&amp;SOURCE!O1036,"")
 )
)
)</f>
        <v>/* 1012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1037" spans="1:1">
      <c r="A1037" s="133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IF(SOURCE!$R$2-LEN(SOURCE!C1037) &gt;= 0, REPT(" ",SOURCE!$R$2-LEN(SOURCE!C1037)), "")&amp;
      SOURCE!D1037&amp;", "&amp; IF(SOURCE!$S$2-LEN(SOURCE!D1037) &gt;= 0, REPT(" ",SOURCE!$S$2-LEN(SOURCE!D1037)), "")&amp;
      SOURCE!E1037&amp;", "&amp; IF(SOURCE!$T$2-LEN(SOURCE!E1037) &gt;=0, REPT(" ",SOURCE!$T$2-LEN(SOURCE!E1037)), "")&amp;
      SOURCE!F1037&amp;", "&amp; IF(SOURCE!$U$2-LEN(SOURCE!F1037) &gt;= 0, REPT(" ",SOURCE!$U$2-LEN(SOURCE!F1037)+2), "")&amp;"("&amp;
      SUBSTITUTE(TEXT(SOURCE!G1037,"??0"),"  ","")&amp;" &lt;&lt; TAM_MAX_BITS) |"&amp; IF(SOURCE!$V$2-3 &gt;= 0, REPT(" ",MAX(1,SOURCE!$V$2-5+4+1-1-LEN(  IF(ISTEXT(SOURCE!H1037),SOURCE!H1037,  SUBSTITUTE(SUBSTITUTE(TEXT(SOURCE!H1037,"????0"),"  ","")," ",""))   ))), "")&amp;
       IF(ISTEXT(SOURCE!H1037),SOURCE!H1037, SUBSTITUTE(SUBSTITUTE(TEXT(SOURCE!H1037,"????0"),"  ","")," ",""))   &amp;","&amp; IF(SOURCE!$W$2-3 &gt;= 0, REPT(" ",SOURCE!$W$2-3-5), "")&amp;
      SOURCE!I1037&amp;
" | "&amp; IF(SOURCE!$X$2-LEN(SOURCE!I1037) &gt;= 0, REPT(" ",SOURCE!$X$2-LEN(SOURCE!I1037)), "")&amp;
      SOURCE!J1037&amp;      IF(SOURCE!$Y$2-LEN(SOURCE!J1037) &gt;= 0, REPT(" ",SOURCE!$Y$2-LEN(SOURCE!J1037)), "")&amp;
" | "&amp; IF(SOURCE!$X$2-LEN(SOURCE!I1037) &gt;= 0, REPT(" ",SOURCE!$X$2-LEN(SOURCE!I1037)), "")&amp;
      SOURCE!K1037&amp;      IF(SOURCE!$Y$2-LEN(SOURCE!K1037) &gt;= 0, REPT(" ",SOURCE!$Z$2-LEN(SOURCE!K1037)), "")&amp;
" | "&amp; SOURCE!L1037&amp;      IF(SOURCE!$AB$2-LEN(SOURCE!L1037) &gt;= 0, REPT(" ",SOURCE!$AB$2-LEN(SOURCE!L1037)), "")&amp;
" | "&amp; SOURCE!M1037&amp;      IF(SOURCE!$AC$2-LEN(SOURCE!M1037) &gt;= 0, REPT(" ",SOURCE!$AC$2-LEN(SOURCE!M1037)), "")&amp;
      "},"&amp;IF(SOURCE!O1037&lt;&gt;"",""&amp;SOURCE!O1037,"")
 )
)
)</f>
        <v>/* 1013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1038" spans="1:1">
      <c r="A1038" s="133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IF(SOURCE!$R$2-LEN(SOURCE!C1038) &gt;= 0, REPT(" ",SOURCE!$R$2-LEN(SOURCE!C1038)), "")&amp;
      SOURCE!D1038&amp;", "&amp; IF(SOURCE!$S$2-LEN(SOURCE!D1038) &gt;= 0, REPT(" ",SOURCE!$S$2-LEN(SOURCE!D1038)), "")&amp;
      SOURCE!E1038&amp;", "&amp; IF(SOURCE!$T$2-LEN(SOURCE!E1038) &gt;=0, REPT(" ",SOURCE!$T$2-LEN(SOURCE!E1038)), "")&amp;
      SOURCE!F1038&amp;", "&amp; IF(SOURCE!$U$2-LEN(SOURCE!F1038) &gt;= 0, REPT(" ",SOURCE!$U$2-LEN(SOURCE!F1038)+2), "")&amp;"("&amp;
      SUBSTITUTE(TEXT(SOURCE!G1038,"??0"),"  ","")&amp;" &lt;&lt; TAM_MAX_BITS) |"&amp; IF(SOURCE!$V$2-3 &gt;= 0, REPT(" ",MAX(1,SOURCE!$V$2-5+4+1-1-LEN(  IF(ISTEXT(SOURCE!H1038),SOURCE!H1038,  SUBSTITUTE(SUBSTITUTE(TEXT(SOURCE!H1038,"????0"),"  ","")," ",""))   ))), "")&amp;
       IF(ISTEXT(SOURCE!H1038),SOURCE!H1038, SUBSTITUTE(SUBSTITUTE(TEXT(SOURCE!H1038,"????0"),"  ","")," ",""))   &amp;","&amp; IF(SOURCE!$W$2-3 &gt;= 0, REPT(" ",SOURCE!$W$2-3-5), "")&amp;
      SOURCE!I1038&amp;
" | "&amp; IF(SOURCE!$X$2-LEN(SOURCE!I1038) &gt;= 0, REPT(" ",SOURCE!$X$2-LEN(SOURCE!I1038)), "")&amp;
      SOURCE!J1038&amp;      IF(SOURCE!$Y$2-LEN(SOURCE!J1038) &gt;= 0, REPT(" ",SOURCE!$Y$2-LEN(SOURCE!J1038)), "")&amp;
" | "&amp; IF(SOURCE!$X$2-LEN(SOURCE!I1038) &gt;= 0, REPT(" ",SOURCE!$X$2-LEN(SOURCE!I1038)), "")&amp;
      SOURCE!K1038&amp;      IF(SOURCE!$Y$2-LEN(SOURCE!K1038) &gt;= 0, REPT(" ",SOURCE!$Z$2-LEN(SOURCE!K1038)), "")&amp;
" | "&amp; SOURCE!L1038&amp;      IF(SOURCE!$AB$2-LEN(SOURCE!L1038) &gt;= 0, REPT(" ",SOURCE!$AB$2-LEN(SOURCE!L1038)), "")&amp;
" | "&amp; SOURCE!M1038&amp;      IF(SOURCE!$AC$2-LEN(SOURCE!M1038) &gt;= 0, REPT(" ",SOURCE!$AC$2-LEN(SOURCE!M1038)), "")&amp;
      "},"&amp;IF(SOURCE!O1038&lt;&gt;"",""&amp;SOURCE!O1038,"")
 )
)
)</f>
        <v>/* 1014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1039" spans="1:1">
      <c r="A1039" s="133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IF(SOURCE!$R$2-LEN(SOURCE!C1039) &gt;= 0, REPT(" ",SOURCE!$R$2-LEN(SOURCE!C1039)), "")&amp;
      SOURCE!D1039&amp;", "&amp; IF(SOURCE!$S$2-LEN(SOURCE!D1039) &gt;= 0, REPT(" ",SOURCE!$S$2-LEN(SOURCE!D1039)), "")&amp;
      SOURCE!E1039&amp;", "&amp; IF(SOURCE!$T$2-LEN(SOURCE!E1039) &gt;=0, REPT(" ",SOURCE!$T$2-LEN(SOURCE!E1039)), "")&amp;
      SOURCE!F1039&amp;", "&amp; IF(SOURCE!$U$2-LEN(SOURCE!F1039) &gt;= 0, REPT(" ",SOURCE!$U$2-LEN(SOURCE!F1039)+2), "")&amp;"("&amp;
      SUBSTITUTE(TEXT(SOURCE!G1039,"??0"),"  ","")&amp;" &lt;&lt; TAM_MAX_BITS) |"&amp; IF(SOURCE!$V$2-3 &gt;= 0, REPT(" ",MAX(1,SOURCE!$V$2-5+4+1-1-LEN(  IF(ISTEXT(SOURCE!H1039),SOURCE!H1039,  SUBSTITUTE(SUBSTITUTE(TEXT(SOURCE!H1039,"????0"),"  ","")," ",""))   ))), "")&amp;
       IF(ISTEXT(SOURCE!H1039),SOURCE!H1039, SUBSTITUTE(SUBSTITUTE(TEXT(SOURCE!H1039,"????0"),"  ","")," ",""))   &amp;","&amp; IF(SOURCE!$W$2-3 &gt;= 0, REPT(" ",SOURCE!$W$2-3-5), "")&amp;
      SOURCE!I1039&amp;
" | "&amp; IF(SOURCE!$X$2-LEN(SOURCE!I1039) &gt;= 0, REPT(" ",SOURCE!$X$2-LEN(SOURCE!I1039)), "")&amp;
      SOURCE!J1039&amp;      IF(SOURCE!$Y$2-LEN(SOURCE!J1039) &gt;= 0, REPT(" ",SOURCE!$Y$2-LEN(SOURCE!J1039)), "")&amp;
" | "&amp; IF(SOURCE!$X$2-LEN(SOURCE!I1039) &gt;= 0, REPT(" ",SOURCE!$X$2-LEN(SOURCE!I1039)), "")&amp;
      SOURCE!K1039&amp;      IF(SOURCE!$Y$2-LEN(SOURCE!K1039) &gt;= 0, REPT(" ",SOURCE!$Z$2-LEN(SOURCE!K1039)), "")&amp;
" | "&amp; SOURCE!L1039&amp;      IF(SOURCE!$AB$2-LEN(SOURCE!L1039) &gt;= 0, REPT(" ",SOURCE!$AB$2-LEN(SOURCE!L1039)), "")&amp;
" | "&amp; SOURCE!M1039&amp;      IF(SOURCE!$AC$2-LEN(SOURCE!M1039) &gt;= 0, REPT(" ",SOURCE!$AC$2-LEN(SOURCE!M1039)), "")&amp;
      "},"&amp;IF(SOURCE!O1039&lt;&gt;"",""&amp;SOURCE!O1039,"")
 )
)
)</f>
        <v>/* 1015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1040" spans="1:1">
      <c r="A1040" s="133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IF(SOURCE!$R$2-LEN(SOURCE!C1040) &gt;= 0, REPT(" ",SOURCE!$R$2-LEN(SOURCE!C1040)), "")&amp;
      SOURCE!D1040&amp;", "&amp; IF(SOURCE!$S$2-LEN(SOURCE!D1040) &gt;= 0, REPT(" ",SOURCE!$S$2-LEN(SOURCE!D1040)), "")&amp;
      SOURCE!E1040&amp;", "&amp; IF(SOURCE!$T$2-LEN(SOURCE!E1040) &gt;=0, REPT(" ",SOURCE!$T$2-LEN(SOURCE!E1040)), "")&amp;
      SOURCE!F1040&amp;", "&amp; IF(SOURCE!$U$2-LEN(SOURCE!F1040) &gt;= 0, REPT(" ",SOURCE!$U$2-LEN(SOURCE!F1040)+2), "")&amp;"("&amp;
      SUBSTITUTE(TEXT(SOURCE!G1040,"??0"),"  ","")&amp;" &lt;&lt; TAM_MAX_BITS) |"&amp; IF(SOURCE!$V$2-3 &gt;= 0, REPT(" ",MAX(1,SOURCE!$V$2-5+4+1-1-LEN(  IF(ISTEXT(SOURCE!H1040),SOURCE!H1040,  SUBSTITUTE(SUBSTITUTE(TEXT(SOURCE!H1040,"????0"),"  ","")," ",""))   ))), "")&amp;
       IF(ISTEXT(SOURCE!H1040),SOURCE!H1040, SUBSTITUTE(SUBSTITUTE(TEXT(SOURCE!H1040,"????0"),"  ","")," ",""))   &amp;","&amp; IF(SOURCE!$W$2-3 &gt;= 0, REPT(" ",SOURCE!$W$2-3-5), "")&amp;
      SOURCE!I1040&amp;
" | "&amp; IF(SOURCE!$X$2-LEN(SOURCE!I1040) &gt;= 0, REPT(" ",SOURCE!$X$2-LEN(SOURCE!I1040)), "")&amp;
      SOURCE!J1040&amp;      IF(SOURCE!$Y$2-LEN(SOURCE!J1040) &gt;= 0, REPT(" ",SOURCE!$Y$2-LEN(SOURCE!J1040)), "")&amp;
" | "&amp; IF(SOURCE!$X$2-LEN(SOURCE!I1040) &gt;= 0, REPT(" ",SOURCE!$X$2-LEN(SOURCE!I1040)), "")&amp;
      SOURCE!K1040&amp;      IF(SOURCE!$Y$2-LEN(SOURCE!K1040) &gt;= 0, REPT(" ",SOURCE!$Z$2-LEN(SOURCE!K1040)), "")&amp;
" | "&amp; SOURCE!L1040&amp;      IF(SOURCE!$AB$2-LEN(SOURCE!L1040) &gt;= 0, REPT(" ",SOURCE!$AB$2-LEN(SOURCE!L1040)), "")&amp;
" | "&amp; SOURCE!M1040&amp;      IF(SOURCE!$AC$2-LEN(SOURCE!M1040) &gt;= 0, REPT(" ",SOURCE!$AC$2-LEN(SOURCE!M1040)), "")&amp;
      "},"&amp;IF(SOURCE!O1040&lt;&gt;"",""&amp;SOURCE!O1040,"")
 )
)
)</f>
        <v>/* 1016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1041" spans="1:1">
      <c r="A1041" s="133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IF(SOURCE!$R$2-LEN(SOURCE!C1041) &gt;= 0, REPT(" ",SOURCE!$R$2-LEN(SOURCE!C1041)), "")&amp;
      SOURCE!D1041&amp;", "&amp; IF(SOURCE!$S$2-LEN(SOURCE!D1041) &gt;= 0, REPT(" ",SOURCE!$S$2-LEN(SOURCE!D1041)), "")&amp;
      SOURCE!E1041&amp;", "&amp; IF(SOURCE!$T$2-LEN(SOURCE!E1041) &gt;=0, REPT(" ",SOURCE!$T$2-LEN(SOURCE!E1041)), "")&amp;
      SOURCE!F1041&amp;", "&amp; IF(SOURCE!$U$2-LEN(SOURCE!F1041) &gt;= 0, REPT(" ",SOURCE!$U$2-LEN(SOURCE!F1041)+2), "")&amp;"("&amp;
      SUBSTITUTE(TEXT(SOURCE!G1041,"??0"),"  ","")&amp;" &lt;&lt; TAM_MAX_BITS) |"&amp; IF(SOURCE!$V$2-3 &gt;= 0, REPT(" ",MAX(1,SOURCE!$V$2-5+4+1-1-LEN(  IF(ISTEXT(SOURCE!H1041),SOURCE!H1041,  SUBSTITUTE(SUBSTITUTE(TEXT(SOURCE!H1041,"????0"),"  ","")," ",""))   ))), "")&amp;
       IF(ISTEXT(SOURCE!H1041),SOURCE!H1041, SUBSTITUTE(SUBSTITUTE(TEXT(SOURCE!H1041,"????0"),"  ","")," ",""))   &amp;","&amp; IF(SOURCE!$W$2-3 &gt;= 0, REPT(" ",SOURCE!$W$2-3-5), "")&amp;
      SOURCE!I1041&amp;
" | "&amp; IF(SOURCE!$X$2-LEN(SOURCE!I1041) &gt;= 0, REPT(" ",SOURCE!$X$2-LEN(SOURCE!I1041)), "")&amp;
      SOURCE!J1041&amp;      IF(SOURCE!$Y$2-LEN(SOURCE!J1041) &gt;= 0, REPT(" ",SOURCE!$Y$2-LEN(SOURCE!J1041)), "")&amp;
" | "&amp; IF(SOURCE!$X$2-LEN(SOURCE!I1041) &gt;= 0, REPT(" ",SOURCE!$X$2-LEN(SOURCE!I1041)), "")&amp;
      SOURCE!K1041&amp;      IF(SOURCE!$Y$2-LEN(SOURCE!K1041) &gt;= 0, REPT(" ",SOURCE!$Z$2-LEN(SOURCE!K1041)), "")&amp;
" | "&amp; SOURCE!L1041&amp;      IF(SOURCE!$AB$2-LEN(SOURCE!L1041) &gt;= 0, REPT(" ",SOURCE!$AB$2-LEN(SOURCE!L1041)), "")&amp;
" | "&amp; SOURCE!M1041&amp;      IF(SOURCE!$AC$2-LEN(SOURCE!M1041) &gt;= 0, REPT(" ",SOURCE!$AC$2-LEN(SOURCE!M1041)), "")&amp;
      "},"&amp;IF(SOURCE!O1041&lt;&gt;"",""&amp;SOURCE!O1041,"")
 )
)
)</f>
        <v>/* 1017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1042" spans="1:1">
      <c r="A1042" s="133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IF(SOURCE!$R$2-LEN(SOURCE!C1042) &gt;= 0, REPT(" ",SOURCE!$R$2-LEN(SOURCE!C1042)), "")&amp;
      SOURCE!D1042&amp;", "&amp; IF(SOURCE!$S$2-LEN(SOURCE!D1042) &gt;= 0, REPT(" ",SOURCE!$S$2-LEN(SOURCE!D1042)), "")&amp;
      SOURCE!E1042&amp;", "&amp; IF(SOURCE!$T$2-LEN(SOURCE!E1042) &gt;=0, REPT(" ",SOURCE!$T$2-LEN(SOURCE!E1042)), "")&amp;
      SOURCE!F1042&amp;", "&amp; IF(SOURCE!$U$2-LEN(SOURCE!F1042) &gt;= 0, REPT(" ",SOURCE!$U$2-LEN(SOURCE!F1042)+2), "")&amp;"("&amp;
      SUBSTITUTE(TEXT(SOURCE!G1042,"??0"),"  ","")&amp;" &lt;&lt; TAM_MAX_BITS) |"&amp; IF(SOURCE!$V$2-3 &gt;= 0, REPT(" ",MAX(1,SOURCE!$V$2-5+4+1-1-LEN(  IF(ISTEXT(SOURCE!H1042),SOURCE!H1042,  SUBSTITUTE(SUBSTITUTE(TEXT(SOURCE!H1042,"????0"),"  ","")," ",""))   ))), "")&amp;
       IF(ISTEXT(SOURCE!H1042),SOURCE!H1042, SUBSTITUTE(SUBSTITUTE(TEXT(SOURCE!H1042,"????0"),"  ","")," ",""))   &amp;","&amp; IF(SOURCE!$W$2-3 &gt;= 0, REPT(" ",SOURCE!$W$2-3-5), "")&amp;
      SOURCE!I1042&amp;
" | "&amp; IF(SOURCE!$X$2-LEN(SOURCE!I1042) &gt;= 0, REPT(" ",SOURCE!$X$2-LEN(SOURCE!I1042)), "")&amp;
      SOURCE!J1042&amp;      IF(SOURCE!$Y$2-LEN(SOURCE!J1042) &gt;= 0, REPT(" ",SOURCE!$Y$2-LEN(SOURCE!J1042)), "")&amp;
" | "&amp; IF(SOURCE!$X$2-LEN(SOURCE!I1042) &gt;= 0, REPT(" ",SOURCE!$X$2-LEN(SOURCE!I1042)), "")&amp;
      SOURCE!K1042&amp;      IF(SOURCE!$Y$2-LEN(SOURCE!K1042) &gt;= 0, REPT(" ",SOURCE!$Z$2-LEN(SOURCE!K1042)), "")&amp;
" | "&amp; SOURCE!L1042&amp;      IF(SOURCE!$AB$2-LEN(SOURCE!L1042) &gt;= 0, REPT(" ",SOURCE!$AB$2-LEN(SOURCE!L1042)), "")&amp;
" | "&amp; SOURCE!M1042&amp;      IF(SOURCE!$AC$2-LEN(SOURCE!M1042) &gt;= 0, REPT(" ",SOURCE!$AC$2-LEN(SOURCE!M1042)), "")&amp;
      "},"&amp;IF(SOURCE!O1042&lt;&gt;"",""&amp;SOURCE!O1042,"")
 )
)
)</f>
        <v>/* 1018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43" spans="1:1">
      <c r="A1043" s="133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IF(SOURCE!$R$2-LEN(SOURCE!C1043) &gt;= 0, REPT(" ",SOURCE!$R$2-LEN(SOURCE!C1043)), "")&amp;
      SOURCE!D1043&amp;", "&amp; IF(SOURCE!$S$2-LEN(SOURCE!D1043) &gt;= 0, REPT(" ",SOURCE!$S$2-LEN(SOURCE!D1043)), "")&amp;
      SOURCE!E1043&amp;", "&amp; IF(SOURCE!$T$2-LEN(SOURCE!E1043) &gt;=0, REPT(" ",SOURCE!$T$2-LEN(SOURCE!E1043)), "")&amp;
      SOURCE!F1043&amp;", "&amp; IF(SOURCE!$U$2-LEN(SOURCE!F1043) &gt;= 0, REPT(" ",SOURCE!$U$2-LEN(SOURCE!F1043)+2), "")&amp;"("&amp;
      SUBSTITUTE(TEXT(SOURCE!G1043,"??0"),"  ","")&amp;" &lt;&lt; TAM_MAX_BITS) |"&amp; IF(SOURCE!$V$2-3 &gt;= 0, REPT(" ",MAX(1,SOURCE!$V$2-5+4+1-1-LEN(  IF(ISTEXT(SOURCE!H1043),SOURCE!H1043,  SUBSTITUTE(SUBSTITUTE(TEXT(SOURCE!H1043,"????0"),"  ","")," ",""))   ))), "")&amp;
       IF(ISTEXT(SOURCE!H1043),SOURCE!H1043, SUBSTITUTE(SUBSTITUTE(TEXT(SOURCE!H1043,"????0"),"  ","")," ",""))   &amp;","&amp; IF(SOURCE!$W$2-3 &gt;= 0, REPT(" ",SOURCE!$W$2-3-5), "")&amp;
      SOURCE!I1043&amp;
" | "&amp; IF(SOURCE!$X$2-LEN(SOURCE!I1043) &gt;= 0, REPT(" ",SOURCE!$X$2-LEN(SOURCE!I1043)), "")&amp;
      SOURCE!J1043&amp;      IF(SOURCE!$Y$2-LEN(SOURCE!J1043) &gt;= 0, REPT(" ",SOURCE!$Y$2-LEN(SOURCE!J1043)), "")&amp;
" | "&amp; IF(SOURCE!$X$2-LEN(SOURCE!I1043) &gt;= 0, REPT(" ",SOURCE!$X$2-LEN(SOURCE!I1043)), "")&amp;
      SOURCE!K1043&amp;      IF(SOURCE!$Y$2-LEN(SOURCE!K1043) &gt;= 0, REPT(" ",SOURCE!$Z$2-LEN(SOURCE!K1043)), "")&amp;
" | "&amp; SOURCE!L1043&amp;      IF(SOURCE!$AB$2-LEN(SOURCE!L1043) &gt;= 0, REPT(" ",SOURCE!$AB$2-LEN(SOURCE!L1043)), "")&amp;
" | "&amp; SOURCE!M1043&amp;      IF(SOURCE!$AC$2-LEN(SOURCE!M1043) &gt;= 0, REPT(" ",SOURCE!$AC$2-LEN(SOURCE!M1043)), "")&amp;
      "},"&amp;IF(SOURCE!O1043&lt;&gt;"",""&amp;SOURCE!O1043,"")
 )
)
)</f>
        <v>/* 1019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44" spans="1:1">
      <c r="A1044" s="133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IF(SOURCE!$R$2-LEN(SOURCE!C1044) &gt;= 0, REPT(" ",SOURCE!$R$2-LEN(SOURCE!C1044)), "")&amp;
      SOURCE!D1044&amp;", "&amp; IF(SOURCE!$S$2-LEN(SOURCE!D1044) &gt;= 0, REPT(" ",SOURCE!$S$2-LEN(SOURCE!D1044)), "")&amp;
      SOURCE!E1044&amp;", "&amp; IF(SOURCE!$T$2-LEN(SOURCE!E1044) &gt;=0, REPT(" ",SOURCE!$T$2-LEN(SOURCE!E1044)), "")&amp;
      SOURCE!F1044&amp;", "&amp; IF(SOURCE!$U$2-LEN(SOURCE!F1044) &gt;= 0, REPT(" ",SOURCE!$U$2-LEN(SOURCE!F1044)+2), "")&amp;"("&amp;
      SUBSTITUTE(TEXT(SOURCE!G1044,"??0"),"  ","")&amp;" &lt;&lt; TAM_MAX_BITS) |"&amp; IF(SOURCE!$V$2-3 &gt;= 0, REPT(" ",MAX(1,SOURCE!$V$2-5+4+1-1-LEN(  IF(ISTEXT(SOURCE!H1044),SOURCE!H1044,  SUBSTITUTE(SUBSTITUTE(TEXT(SOURCE!H1044,"????0"),"  ","")," ",""))   ))), "")&amp;
       IF(ISTEXT(SOURCE!H1044),SOURCE!H1044, SUBSTITUTE(SUBSTITUTE(TEXT(SOURCE!H1044,"????0"),"  ","")," ",""))   &amp;","&amp; IF(SOURCE!$W$2-3 &gt;= 0, REPT(" ",SOURCE!$W$2-3-5), "")&amp;
      SOURCE!I1044&amp;
" | "&amp; IF(SOURCE!$X$2-LEN(SOURCE!I1044) &gt;= 0, REPT(" ",SOURCE!$X$2-LEN(SOURCE!I1044)), "")&amp;
      SOURCE!J1044&amp;      IF(SOURCE!$Y$2-LEN(SOURCE!J1044) &gt;= 0, REPT(" ",SOURCE!$Y$2-LEN(SOURCE!J1044)), "")&amp;
" | "&amp; IF(SOURCE!$X$2-LEN(SOURCE!I1044) &gt;= 0, REPT(" ",SOURCE!$X$2-LEN(SOURCE!I1044)), "")&amp;
      SOURCE!K1044&amp;      IF(SOURCE!$Y$2-LEN(SOURCE!K1044) &gt;= 0, REPT(" ",SOURCE!$Z$2-LEN(SOURCE!K1044)), "")&amp;
" | "&amp; SOURCE!L1044&amp;      IF(SOURCE!$AB$2-LEN(SOURCE!L1044) &gt;= 0, REPT(" ",SOURCE!$AB$2-LEN(SOURCE!L1044)), "")&amp;
" | "&amp; SOURCE!M1044&amp;      IF(SOURCE!$AC$2-LEN(SOURCE!M1044) &gt;= 0, REPT(" ",SOURCE!$AC$2-LEN(SOURCE!M1044)), "")&amp;
      "},"&amp;IF(SOURCE!O1044&lt;&gt;"",""&amp;SOURCE!O1044,"")
 )
)
)</f>
        <v>/* 1020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45" spans="1:1">
      <c r="A1045" s="133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IF(SOURCE!$R$2-LEN(SOURCE!C1045) &gt;= 0, REPT(" ",SOURCE!$R$2-LEN(SOURCE!C1045)), "")&amp;
      SOURCE!D1045&amp;", "&amp; IF(SOURCE!$S$2-LEN(SOURCE!D1045) &gt;= 0, REPT(" ",SOURCE!$S$2-LEN(SOURCE!D1045)), "")&amp;
      SOURCE!E1045&amp;", "&amp; IF(SOURCE!$T$2-LEN(SOURCE!E1045) &gt;=0, REPT(" ",SOURCE!$T$2-LEN(SOURCE!E1045)), "")&amp;
      SOURCE!F1045&amp;", "&amp; IF(SOURCE!$U$2-LEN(SOURCE!F1045) &gt;= 0, REPT(" ",SOURCE!$U$2-LEN(SOURCE!F1045)+2), "")&amp;"("&amp;
      SUBSTITUTE(TEXT(SOURCE!G1045,"??0"),"  ","")&amp;" &lt;&lt; TAM_MAX_BITS) |"&amp; IF(SOURCE!$V$2-3 &gt;= 0, REPT(" ",MAX(1,SOURCE!$V$2-5+4+1-1-LEN(  IF(ISTEXT(SOURCE!H1045),SOURCE!H1045,  SUBSTITUTE(SUBSTITUTE(TEXT(SOURCE!H1045,"????0"),"  ","")," ",""))   ))), "")&amp;
       IF(ISTEXT(SOURCE!H1045),SOURCE!H1045, SUBSTITUTE(SUBSTITUTE(TEXT(SOURCE!H1045,"????0"),"  ","")," ",""))   &amp;","&amp; IF(SOURCE!$W$2-3 &gt;= 0, REPT(" ",SOURCE!$W$2-3-5), "")&amp;
      SOURCE!I1045&amp;
" | "&amp; IF(SOURCE!$X$2-LEN(SOURCE!I1045) &gt;= 0, REPT(" ",SOURCE!$X$2-LEN(SOURCE!I1045)), "")&amp;
      SOURCE!J1045&amp;      IF(SOURCE!$Y$2-LEN(SOURCE!J1045) &gt;= 0, REPT(" ",SOURCE!$Y$2-LEN(SOURCE!J1045)), "")&amp;
" | "&amp; IF(SOURCE!$X$2-LEN(SOURCE!I1045) &gt;= 0, REPT(" ",SOURCE!$X$2-LEN(SOURCE!I1045)), "")&amp;
      SOURCE!K1045&amp;      IF(SOURCE!$Y$2-LEN(SOURCE!K1045) &gt;= 0, REPT(" ",SOURCE!$Z$2-LEN(SOURCE!K1045)), "")&amp;
" | "&amp; SOURCE!L1045&amp;      IF(SOURCE!$AB$2-LEN(SOURCE!L1045) &gt;= 0, REPT(" ",SOURCE!$AB$2-LEN(SOURCE!L1045)), "")&amp;
" | "&amp; SOURCE!M1045&amp;      IF(SOURCE!$AC$2-LEN(SOURCE!M1045) &gt;= 0, REPT(" ",SOURCE!$AC$2-LEN(SOURCE!M1045)), "")&amp;
      "},"&amp;IF(SOURCE!O1045&lt;&gt;"",""&amp;SOURCE!O1045,"")
 )
)
)</f>
        <v>/* 1021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46" spans="1:1">
      <c r="A1046" s="133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IF(SOURCE!$R$2-LEN(SOURCE!C1046) &gt;= 0, REPT(" ",SOURCE!$R$2-LEN(SOURCE!C1046)), "")&amp;
      SOURCE!D1046&amp;", "&amp; IF(SOURCE!$S$2-LEN(SOURCE!D1046) &gt;= 0, REPT(" ",SOURCE!$S$2-LEN(SOURCE!D1046)), "")&amp;
      SOURCE!E1046&amp;", "&amp; IF(SOURCE!$T$2-LEN(SOURCE!E1046) &gt;=0, REPT(" ",SOURCE!$T$2-LEN(SOURCE!E1046)), "")&amp;
      SOURCE!F1046&amp;", "&amp; IF(SOURCE!$U$2-LEN(SOURCE!F1046) &gt;= 0, REPT(" ",SOURCE!$U$2-LEN(SOURCE!F1046)+2), "")&amp;"("&amp;
      SUBSTITUTE(TEXT(SOURCE!G1046,"??0"),"  ","")&amp;" &lt;&lt; TAM_MAX_BITS) |"&amp; IF(SOURCE!$V$2-3 &gt;= 0, REPT(" ",MAX(1,SOURCE!$V$2-5+4+1-1-LEN(  IF(ISTEXT(SOURCE!H1046),SOURCE!H1046,  SUBSTITUTE(SUBSTITUTE(TEXT(SOURCE!H1046,"????0"),"  ","")," ",""))   ))), "")&amp;
       IF(ISTEXT(SOURCE!H1046),SOURCE!H1046, SUBSTITUTE(SUBSTITUTE(TEXT(SOURCE!H1046,"????0"),"  ","")," ",""))   &amp;","&amp; IF(SOURCE!$W$2-3 &gt;= 0, REPT(" ",SOURCE!$W$2-3-5), "")&amp;
      SOURCE!I1046&amp;
" | "&amp; IF(SOURCE!$X$2-LEN(SOURCE!I1046) &gt;= 0, REPT(" ",SOURCE!$X$2-LEN(SOURCE!I1046)), "")&amp;
      SOURCE!J1046&amp;      IF(SOURCE!$Y$2-LEN(SOURCE!J1046) &gt;= 0, REPT(" ",SOURCE!$Y$2-LEN(SOURCE!J1046)), "")&amp;
" | "&amp; IF(SOURCE!$X$2-LEN(SOURCE!I1046) &gt;= 0, REPT(" ",SOURCE!$X$2-LEN(SOURCE!I1046)), "")&amp;
      SOURCE!K1046&amp;      IF(SOURCE!$Y$2-LEN(SOURCE!K1046) &gt;= 0, REPT(" ",SOURCE!$Z$2-LEN(SOURCE!K1046)), "")&amp;
" | "&amp; SOURCE!L1046&amp;      IF(SOURCE!$AB$2-LEN(SOURCE!L1046) &gt;= 0, REPT(" ",SOURCE!$AB$2-LEN(SOURCE!L1046)), "")&amp;
" | "&amp; SOURCE!M1046&amp;      IF(SOURCE!$AC$2-LEN(SOURCE!M1046) &gt;= 0, REPT(" ",SOURCE!$AC$2-LEN(SOURCE!M1046)), "")&amp;
      "},"&amp;IF(SOURCE!O1046&lt;&gt;"",""&amp;SOURCE!O1046,"")
 )
)
)</f>
        <v>/* 1022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47" spans="1:1">
      <c r="A1047" s="133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IF(SOURCE!$R$2-LEN(SOURCE!C1047) &gt;= 0, REPT(" ",SOURCE!$R$2-LEN(SOURCE!C1047)), "")&amp;
      SOURCE!D1047&amp;", "&amp; IF(SOURCE!$S$2-LEN(SOURCE!D1047) &gt;= 0, REPT(" ",SOURCE!$S$2-LEN(SOURCE!D1047)), "")&amp;
      SOURCE!E1047&amp;", "&amp; IF(SOURCE!$T$2-LEN(SOURCE!E1047) &gt;=0, REPT(" ",SOURCE!$T$2-LEN(SOURCE!E1047)), "")&amp;
      SOURCE!F1047&amp;", "&amp; IF(SOURCE!$U$2-LEN(SOURCE!F1047) &gt;= 0, REPT(" ",SOURCE!$U$2-LEN(SOURCE!F1047)+2), "")&amp;"("&amp;
      SUBSTITUTE(TEXT(SOURCE!G1047,"??0"),"  ","")&amp;" &lt;&lt; TAM_MAX_BITS) |"&amp; IF(SOURCE!$V$2-3 &gt;= 0, REPT(" ",MAX(1,SOURCE!$V$2-5+4+1-1-LEN(  IF(ISTEXT(SOURCE!H1047),SOURCE!H1047,  SUBSTITUTE(SUBSTITUTE(TEXT(SOURCE!H1047,"????0"),"  ","")," ",""))   ))), "")&amp;
       IF(ISTEXT(SOURCE!H1047),SOURCE!H1047, SUBSTITUTE(SUBSTITUTE(TEXT(SOURCE!H1047,"????0"),"  ","")," ",""))   &amp;","&amp; IF(SOURCE!$W$2-3 &gt;= 0, REPT(" ",SOURCE!$W$2-3-5), "")&amp;
      SOURCE!I1047&amp;
" | "&amp; IF(SOURCE!$X$2-LEN(SOURCE!I1047) &gt;= 0, REPT(" ",SOURCE!$X$2-LEN(SOURCE!I1047)), "")&amp;
      SOURCE!J1047&amp;      IF(SOURCE!$Y$2-LEN(SOURCE!J1047) &gt;= 0, REPT(" ",SOURCE!$Y$2-LEN(SOURCE!J1047)), "")&amp;
" | "&amp; IF(SOURCE!$X$2-LEN(SOURCE!I1047) &gt;= 0, REPT(" ",SOURCE!$X$2-LEN(SOURCE!I1047)), "")&amp;
      SOURCE!K1047&amp;      IF(SOURCE!$Y$2-LEN(SOURCE!K1047) &gt;= 0, REPT(" ",SOURCE!$Z$2-LEN(SOURCE!K1047)), "")&amp;
" | "&amp; SOURCE!L1047&amp;      IF(SOURCE!$AB$2-LEN(SOURCE!L1047) &gt;= 0, REPT(" ",SOURCE!$AB$2-LEN(SOURCE!L1047)), "")&amp;
" | "&amp; SOURCE!M1047&amp;      IF(SOURCE!$AC$2-LEN(SOURCE!M1047) &gt;= 0, REPT(" ",SOURCE!$AC$2-LEN(SOURCE!M1047)), "")&amp;
      "},"&amp;IF(SOURCE!O1047&lt;&gt;"",""&amp;SOURCE!O1047,"")
 )
)
)</f>
        <v>/* 1023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48" spans="1:1">
      <c r="A1048" s="133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IF(SOURCE!$R$2-LEN(SOURCE!C1048) &gt;= 0, REPT(" ",SOURCE!$R$2-LEN(SOURCE!C1048)), "")&amp;
      SOURCE!D1048&amp;", "&amp; IF(SOURCE!$S$2-LEN(SOURCE!D1048) &gt;= 0, REPT(" ",SOURCE!$S$2-LEN(SOURCE!D1048)), "")&amp;
      SOURCE!E1048&amp;", "&amp; IF(SOURCE!$T$2-LEN(SOURCE!E1048) &gt;=0, REPT(" ",SOURCE!$T$2-LEN(SOURCE!E1048)), "")&amp;
      SOURCE!F1048&amp;", "&amp; IF(SOURCE!$U$2-LEN(SOURCE!F1048) &gt;= 0, REPT(" ",SOURCE!$U$2-LEN(SOURCE!F1048)+2), "")&amp;"("&amp;
      SUBSTITUTE(TEXT(SOURCE!G1048,"??0"),"  ","")&amp;" &lt;&lt; TAM_MAX_BITS) |"&amp; IF(SOURCE!$V$2-3 &gt;= 0, REPT(" ",MAX(1,SOURCE!$V$2-5+4+1-1-LEN(  IF(ISTEXT(SOURCE!H1048),SOURCE!H1048,  SUBSTITUTE(SUBSTITUTE(TEXT(SOURCE!H1048,"????0"),"  ","")," ",""))   ))), "")&amp;
       IF(ISTEXT(SOURCE!H1048),SOURCE!H1048, SUBSTITUTE(SUBSTITUTE(TEXT(SOURCE!H1048,"????0"),"  ","")," ",""))   &amp;","&amp; IF(SOURCE!$W$2-3 &gt;= 0, REPT(" ",SOURCE!$W$2-3-5), "")&amp;
      SOURCE!I1048&amp;
" | "&amp; IF(SOURCE!$X$2-LEN(SOURCE!I1048) &gt;= 0, REPT(" ",SOURCE!$X$2-LEN(SOURCE!I1048)), "")&amp;
      SOURCE!J1048&amp;      IF(SOURCE!$Y$2-LEN(SOURCE!J1048) &gt;= 0, REPT(" ",SOURCE!$Y$2-LEN(SOURCE!J1048)), "")&amp;
" | "&amp; IF(SOURCE!$X$2-LEN(SOURCE!I1048) &gt;= 0, REPT(" ",SOURCE!$X$2-LEN(SOURCE!I1048)), "")&amp;
      SOURCE!K1048&amp;      IF(SOURCE!$Y$2-LEN(SOURCE!K1048) &gt;= 0, REPT(" ",SOURCE!$Z$2-LEN(SOURCE!K1048)), "")&amp;
" | "&amp; SOURCE!L1048&amp;      IF(SOURCE!$AB$2-LEN(SOURCE!L1048) &gt;= 0, REPT(" ",SOURCE!$AB$2-LEN(SOURCE!L1048)), "")&amp;
" | "&amp; SOURCE!M1048&amp;      IF(SOURCE!$AC$2-LEN(SOURCE!M1048) &gt;= 0, REPT(" ",SOURCE!$AC$2-LEN(SOURCE!M1048)), "")&amp;
      "},"&amp;IF(SOURCE!O1048&lt;&gt;"",""&amp;SOURCE!O1048,"")
 )
)
)</f>
        <v>/* 1024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49" spans="1:1">
      <c r="A1049" s="133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IF(SOURCE!$R$2-LEN(SOURCE!C1049) &gt;= 0, REPT(" ",SOURCE!$R$2-LEN(SOURCE!C1049)), "")&amp;
      SOURCE!D1049&amp;", "&amp; IF(SOURCE!$S$2-LEN(SOURCE!D1049) &gt;= 0, REPT(" ",SOURCE!$S$2-LEN(SOURCE!D1049)), "")&amp;
      SOURCE!E1049&amp;", "&amp; IF(SOURCE!$T$2-LEN(SOURCE!E1049) &gt;=0, REPT(" ",SOURCE!$T$2-LEN(SOURCE!E1049)), "")&amp;
      SOURCE!F1049&amp;", "&amp; IF(SOURCE!$U$2-LEN(SOURCE!F1049) &gt;= 0, REPT(" ",SOURCE!$U$2-LEN(SOURCE!F1049)+2), "")&amp;"("&amp;
      SUBSTITUTE(TEXT(SOURCE!G1049,"??0"),"  ","")&amp;" &lt;&lt; TAM_MAX_BITS) |"&amp; IF(SOURCE!$V$2-3 &gt;= 0, REPT(" ",MAX(1,SOURCE!$V$2-5+4+1-1-LEN(  IF(ISTEXT(SOURCE!H1049),SOURCE!H1049,  SUBSTITUTE(SUBSTITUTE(TEXT(SOURCE!H1049,"????0"),"  ","")," ",""))   ))), "")&amp;
       IF(ISTEXT(SOURCE!H1049),SOURCE!H1049, SUBSTITUTE(SUBSTITUTE(TEXT(SOURCE!H1049,"????0"),"  ","")," ",""))   &amp;","&amp; IF(SOURCE!$W$2-3 &gt;= 0, REPT(" ",SOURCE!$W$2-3-5), "")&amp;
      SOURCE!I1049&amp;
" | "&amp; IF(SOURCE!$X$2-LEN(SOURCE!I1049) &gt;= 0, REPT(" ",SOURCE!$X$2-LEN(SOURCE!I1049)), "")&amp;
      SOURCE!J1049&amp;      IF(SOURCE!$Y$2-LEN(SOURCE!J1049) &gt;= 0, REPT(" ",SOURCE!$Y$2-LEN(SOURCE!J1049)), "")&amp;
" | "&amp; IF(SOURCE!$X$2-LEN(SOURCE!I1049) &gt;= 0, REPT(" ",SOURCE!$X$2-LEN(SOURCE!I1049)), "")&amp;
      SOURCE!K1049&amp;      IF(SOURCE!$Y$2-LEN(SOURCE!K1049) &gt;= 0, REPT(" ",SOURCE!$Z$2-LEN(SOURCE!K1049)), "")&amp;
" | "&amp; SOURCE!L1049&amp;      IF(SOURCE!$AB$2-LEN(SOURCE!L1049) &gt;= 0, REPT(" ",SOURCE!$AB$2-LEN(SOURCE!L1049)), "")&amp;
" | "&amp; SOURCE!M1049&amp;      IF(SOURCE!$AC$2-LEN(SOURCE!M1049) &gt;= 0, REPT(" ",SOURCE!$AC$2-LEN(SOURCE!M1049)), "")&amp;
      "},"&amp;IF(SOURCE!O1049&lt;&gt;"",""&amp;SOURCE!O1049,"")
 )
)
)</f>
        <v>/* 1025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50" spans="1:1">
      <c r="A1050" s="133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IF(SOURCE!$R$2-LEN(SOURCE!C1050) &gt;= 0, REPT(" ",SOURCE!$R$2-LEN(SOURCE!C1050)), "")&amp;
      SOURCE!D1050&amp;", "&amp; IF(SOURCE!$S$2-LEN(SOURCE!D1050) &gt;= 0, REPT(" ",SOURCE!$S$2-LEN(SOURCE!D1050)), "")&amp;
      SOURCE!E1050&amp;", "&amp; IF(SOURCE!$T$2-LEN(SOURCE!E1050) &gt;=0, REPT(" ",SOURCE!$T$2-LEN(SOURCE!E1050)), "")&amp;
      SOURCE!F1050&amp;", "&amp; IF(SOURCE!$U$2-LEN(SOURCE!F1050) &gt;= 0, REPT(" ",SOURCE!$U$2-LEN(SOURCE!F1050)+2), "")&amp;"("&amp;
      SUBSTITUTE(TEXT(SOURCE!G1050,"??0"),"  ","")&amp;" &lt;&lt; TAM_MAX_BITS) |"&amp; IF(SOURCE!$V$2-3 &gt;= 0, REPT(" ",MAX(1,SOURCE!$V$2-5+4+1-1-LEN(  IF(ISTEXT(SOURCE!H1050),SOURCE!H1050,  SUBSTITUTE(SUBSTITUTE(TEXT(SOURCE!H1050,"????0"),"  ","")," ",""))   ))), "")&amp;
       IF(ISTEXT(SOURCE!H1050),SOURCE!H1050, SUBSTITUTE(SUBSTITUTE(TEXT(SOURCE!H1050,"????0"),"  ","")," ",""))   &amp;","&amp; IF(SOURCE!$W$2-3 &gt;= 0, REPT(" ",SOURCE!$W$2-3-5), "")&amp;
      SOURCE!I1050&amp;
" | "&amp; IF(SOURCE!$X$2-LEN(SOURCE!I1050) &gt;= 0, REPT(" ",SOURCE!$X$2-LEN(SOURCE!I1050)), "")&amp;
      SOURCE!J1050&amp;      IF(SOURCE!$Y$2-LEN(SOURCE!J1050) &gt;= 0, REPT(" ",SOURCE!$Y$2-LEN(SOURCE!J1050)), "")&amp;
" | "&amp; IF(SOURCE!$X$2-LEN(SOURCE!I1050) &gt;= 0, REPT(" ",SOURCE!$X$2-LEN(SOURCE!I1050)), "")&amp;
      SOURCE!K1050&amp;      IF(SOURCE!$Y$2-LEN(SOURCE!K1050) &gt;= 0, REPT(" ",SOURCE!$Z$2-LEN(SOURCE!K1050)), "")&amp;
" | "&amp; SOURCE!L1050&amp;      IF(SOURCE!$AB$2-LEN(SOURCE!L1050) &gt;= 0, REPT(" ",SOURCE!$AB$2-LEN(SOURCE!L1050)), "")&amp;
" | "&amp; SOURCE!M1050&amp;      IF(SOURCE!$AC$2-LEN(SOURCE!M1050) &gt;= 0, REPT(" ",SOURCE!$AC$2-LEN(SOURCE!M1050)), "")&amp;
      "},"&amp;IF(SOURCE!O1050&lt;&gt;"",""&amp;SOURCE!O1050,"")
 )
)
)</f>
        <v>/* 1026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51" spans="1:1">
      <c r="A1051" s="133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IF(SOURCE!$R$2-LEN(SOURCE!C1051) &gt;= 0, REPT(" ",SOURCE!$R$2-LEN(SOURCE!C1051)), "")&amp;
      SOURCE!D1051&amp;", "&amp; IF(SOURCE!$S$2-LEN(SOURCE!D1051) &gt;= 0, REPT(" ",SOURCE!$S$2-LEN(SOURCE!D1051)), "")&amp;
      SOURCE!E1051&amp;", "&amp; IF(SOURCE!$T$2-LEN(SOURCE!E1051) &gt;=0, REPT(" ",SOURCE!$T$2-LEN(SOURCE!E1051)), "")&amp;
      SOURCE!F1051&amp;", "&amp; IF(SOURCE!$U$2-LEN(SOURCE!F1051) &gt;= 0, REPT(" ",SOURCE!$U$2-LEN(SOURCE!F1051)+2), "")&amp;"("&amp;
      SUBSTITUTE(TEXT(SOURCE!G1051,"??0"),"  ","")&amp;" &lt;&lt; TAM_MAX_BITS) |"&amp; IF(SOURCE!$V$2-3 &gt;= 0, REPT(" ",MAX(1,SOURCE!$V$2-5+4+1-1-LEN(  IF(ISTEXT(SOURCE!H1051),SOURCE!H1051,  SUBSTITUTE(SUBSTITUTE(TEXT(SOURCE!H1051,"????0"),"  ","")," ",""))   ))), "")&amp;
       IF(ISTEXT(SOURCE!H1051),SOURCE!H1051, SUBSTITUTE(SUBSTITUTE(TEXT(SOURCE!H1051,"????0"),"  ","")," ",""))   &amp;","&amp; IF(SOURCE!$W$2-3 &gt;= 0, REPT(" ",SOURCE!$W$2-3-5), "")&amp;
      SOURCE!I1051&amp;
" | "&amp; IF(SOURCE!$X$2-LEN(SOURCE!I1051) &gt;= 0, REPT(" ",SOURCE!$X$2-LEN(SOURCE!I1051)), "")&amp;
      SOURCE!J1051&amp;      IF(SOURCE!$Y$2-LEN(SOURCE!J1051) &gt;= 0, REPT(" ",SOURCE!$Y$2-LEN(SOURCE!J1051)), "")&amp;
" | "&amp; IF(SOURCE!$X$2-LEN(SOURCE!I1051) &gt;= 0, REPT(" ",SOURCE!$X$2-LEN(SOURCE!I1051)), "")&amp;
      SOURCE!K1051&amp;      IF(SOURCE!$Y$2-LEN(SOURCE!K1051) &gt;= 0, REPT(" ",SOURCE!$Z$2-LEN(SOURCE!K1051)), "")&amp;
" | "&amp; SOURCE!L1051&amp;      IF(SOURCE!$AB$2-LEN(SOURCE!L1051) &gt;= 0, REPT(" ",SOURCE!$AB$2-LEN(SOURCE!L1051)), "")&amp;
" | "&amp; SOURCE!M1051&amp;      IF(SOURCE!$AC$2-LEN(SOURCE!M1051) &gt;= 0, REPT(" ",SOURCE!$AC$2-LEN(SOURCE!M1051)), "")&amp;
      "},"&amp;IF(SOURCE!O1051&lt;&gt;"",""&amp;SOURCE!O1051,"")
 )
)
)</f>
        <v>/* 1027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52" spans="1:1">
      <c r="A1052" s="133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IF(SOURCE!$R$2-LEN(SOURCE!C1052) &gt;= 0, REPT(" ",SOURCE!$R$2-LEN(SOURCE!C1052)), "")&amp;
      SOURCE!D1052&amp;", "&amp; IF(SOURCE!$S$2-LEN(SOURCE!D1052) &gt;= 0, REPT(" ",SOURCE!$S$2-LEN(SOURCE!D1052)), "")&amp;
      SOURCE!E1052&amp;", "&amp; IF(SOURCE!$T$2-LEN(SOURCE!E1052) &gt;=0, REPT(" ",SOURCE!$T$2-LEN(SOURCE!E1052)), "")&amp;
      SOURCE!F1052&amp;", "&amp; IF(SOURCE!$U$2-LEN(SOURCE!F1052) &gt;= 0, REPT(" ",SOURCE!$U$2-LEN(SOURCE!F1052)+2), "")&amp;"("&amp;
      SUBSTITUTE(TEXT(SOURCE!G1052,"??0"),"  ","")&amp;" &lt;&lt; TAM_MAX_BITS) |"&amp; IF(SOURCE!$V$2-3 &gt;= 0, REPT(" ",MAX(1,SOURCE!$V$2-5+4+1-1-LEN(  IF(ISTEXT(SOURCE!H1052),SOURCE!H1052,  SUBSTITUTE(SUBSTITUTE(TEXT(SOURCE!H1052,"????0"),"  ","")," ",""))   ))), "")&amp;
       IF(ISTEXT(SOURCE!H1052),SOURCE!H1052, SUBSTITUTE(SUBSTITUTE(TEXT(SOURCE!H1052,"????0"),"  ","")," ",""))   &amp;","&amp; IF(SOURCE!$W$2-3 &gt;= 0, REPT(" ",SOURCE!$W$2-3-5), "")&amp;
      SOURCE!I1052&amp;
" | "&amp; IF(SOURCE!$X$2-LEN(SOURCE!I1052) &gt;= 0, REPT(" ",SOURCE!$X$2-LEN(SOURCE!I1052)), "")&amp;
      SOURCE!J1052&amp;      IF(SOURCE!$Y$2-LEN(SOURCE!J1052) &gt;= 0, REPT(" ",SOURCE!$Y$2-LEN(SOURCE!J1052)), "")&amp;
" | "&amp; IF(SOURCE!$X$2-LEN(SOURCE!I1052) &gt;= 0, REPT(" ",SOURCE!$X$2-LEN(SOURCE!I1052)), "")&amp;
      SOURCE!K1052&amp;      IF(SOURCE!$Y$2-LEN(SOURCE!K1052) &gt;= 0, REPT(" ",SOURCE!$Z$2-LEN(SOURCE!K1052)), "")&amp;
" | "&amp; SOURCE!L1052&amp;      IF(SOURCE!$AB$2-LEN(SOURCE!L1052) &gt;= 0, REPT(" ",SOURCE!$AB$2-LEN(SOURCE!L1052)), "")&amp;
" | "&amp; SOURCE!M1052&amp;      IF(SOURCE!$AC$2-LEN(SOURCE!M1052) &gt;= 0, REPT(" ",SOURCE!$AC$2-LEN(SOURCE!M1052)), "")&amp;
      "},"&amp;IF(SOURCE!O1052&lt;&gt;"",""&amp;SOURCE!O1052,"")
 )
)
)</f>
        <v>/* 1028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53" spans="1:1">
      <c r="A1053" s="133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IF(SOURCE!$R$2-LEN(SOURCE!C1053) &gt;= 0, REPT(" ",SOURCE!$R$2-LEN(SOURCE!C1053)), "")&amp;
      SOURCE!D1053&amp;", "&amp; IF(SOURCE!$S$2-LEN(SOURCE!D1053) &gt;= 0, REPT(" ",SOURCE!$S$2-LEN(SOURCE!D1053)), "")&amp;
      SOURCE!E1053&amp;", "&amp; IF(SOURCE!$T$2-LEN(SOURCE!E1053) &gt;=0, REPT(" ",SOURCE!$T$2-LEN(SOURCE!E1053)), "")&amp;
      SOURCE!F1053&amp;", "&amp; IF(SOURCE!$U$2-LEN(SOURCE!F1053) &gt;= 0, REPT(" ",SOURCE!$U$2-LEN(SOURCE!F1053)+2), "")&amp;"("&amp;
      SUBSTITUTE(TEXT(SOURCE!G1053,"??0"),"  ","")&amp;" &lt;&lt; TAM_MAX_BITS) |"&amp; IF(SOURCE!$V$2-3 &gt;= 0, REPT(" ",MAX(1,SOURCE!$V$2-5+4+1-1-LEN(  IF(ISTEXT(SOURCE!H1053),SOURCE!H1053,  SUBSTITUTE(SUBSTITUTE(TEXT(SOURCE!H1053,"????0"),"  ","")," ",""))   ))), "")&amp;
       IF(ISTEXT(SOURCE!H1053),SOURCE!H1053, SUBSTITUTE(SUBSTITUTE(TEXT(SOURCE!H1053,"????0"),"  ","")," ",""))   &amp;","&amp; IF(SOURCE!$W$2-3 &gt;= 0, REPT(" ",SOURCE!$W$2-3-5), "")&amp;
      SOURCE!I1053&amp;
" | "&amp; IF(SOURCE!$X$2-LEN(SOURCE!I1053) &gt;= 0, REPT(" ",SOURCE!$X$2-LEN(SOURCE!I1053)), "")&amp;
      SOURCE!J1053&amp;      IF(SOURCE!$Y$2-LEN(SOURCE!J1053) &gt;= 0, REPT(" ",SOURCE!$Y$2-LEN(SOURCE!J1053)), "")&amp;
" | "&amp; IF(SOURCE!$X$2-LEN(SOURCE!I1053) &gt;= 0, REPT(" ",SOURCE!$X$2-LEN(SOURCE!I1053)), "")&amp;
      SOURCE!K1053&amp;      IF(SOURCE!$Y$2-LEN(SOURCE!K1053) &gt;= 0, REPT(" ",SOURCE!$Z$2-LEN(SOURCE!K1053)), "")&amp;
" | "&amp; SOURCE!L1053&amp;      IF(SOURCE!$AB$2-LEN(SOURCE!L1053) &gt;= 0, REPT(" ",SOURCE!$AB$2-LEN(SOURCE!L1053)), "")&amp;
" | "&amp; SOURCE!M1053&amp;      IF(SOURCE!$AC$2-LEN(SOURCE!M1053) &gt;= 0, REPT(" ",SOURCE!$AC$2-LEN(SOURCE!M1053)), "")&amp;
      "},"&amp;IF(SOURCE!O1053&lt;&gt;"",""&amp;SOURCE!O1053,"")
 )
)
)</f>
        <v>/* 1029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54" spans="1:1">
      <c r="A1054" s="133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IF(SOURCE!$R$2-LEN(SOURCE!C1054) &gt;= 0, REPT(" ",SOURCE!$R$2-LEN(SOURCE!C1054)), "")&amp;
      SOURCE!D1054&amp;", "&amp; IF(SOURCE!$S$2-LEN(SOURCE!D1054) &gt;= 0, REPT(" ",SOURCE!$S$2-LEN(SOURCE!D1054)), "")&amp;
      SOURCE!E1054&amp;", "&amp; IF(SOURCE!$T$2-LEN(SOURCE!E1054) &gt;=0, REPT(" ",SOURCE!$T$2-LEN(SOURCE!E1054)), "")&amp;
      SOURCE!F1054&amp;", "&amp; IF(SOURCE!$U$2-LEN(SOURCE!F1054) &gt;= 0, REPT(" ",SOURCE!$U$2-LEN(SOURCE!F1054)+2), "")&amp;"("&amp;
      SUBSTITUTE(TEXT(SOURCE!G1054,"??0"),"  ","")&amp;" &lt;&lt; TAM_MAX_BITS) |"&amp; IF(SOURCE!$V$2-3 &gt;= 0, REPT(" ",MAX(1,SOURCE!$V$2-5+4+1-1-LEN(  IF(ISTEXT(SOURCE!H1054),SOURCE!H1054,  SUBSTITUTE(SUBSTITUTE(TEXT(SOURCE!H1054,"????0"),"  ","")," ",""))   ))), "")&amp;
       IF(ISTEXT(SOURCE!H1054),SOURCE!H1054, SUBSTITUTE(SUBSTITUTE(TEXT(SOURCE!H1054,"????0"),"  ","")," ",""))   &amp;","&amp; IF(SOURCE!$W$2-3 &gt;= 0, REPT(" ",SOURCE!$W$2-3-5), "")&amp;
      SOURCE!I1054&amp;
" | "&amp; IF(SOURCE!$X$2-LEN(SOURCE!I1054) &gt;= 0, REPT(" ",SOURCE!$X$2-LEN(SOURCE!I1054)), "")&amp;
      SOURCE!J1054&amp;      IF(SOURCE!$Y$2-LEN(SOURCE!J1054) &gt;= 0, REPT(" ",SOURCE!$Y$2-LEN(SOURCE!J1054)), "")&amp;
" | "&amp; IF(SOURCE!$X$2-LEN(SOURCE!I1054) &gt;= 0, REPT(" ",SOURCE!$X$2-LEN(SOURCE!I1054)), "")&amp;
      SOURCE!K1054&amp;      IF(SOURCE!$Y$2-LEN(SOURCE!K1054) &gt;= 0, REPT(" ",SOURCE!$Z$2-LEN(SOURCE!K1054)), "")&amp;
" | "&amp; SOURCE!L1054&amp;      IF(SOURCE!$AB$2-LEN(SOURCE!L1054) &gt;= 0, REPT(" ",SOURCE!$AB$2-LEN(SOURCE!L1054)), "")&amp;
" | "&amp; SOURCE!M1054&amp;      IF(SOURCE!$AC$2-LEN(SOURCE!M1054) &gt;= 0, REPT(" ",SOURCE!$AC$2-LEN(SOURCE!M1054)), "")&amp;
      "},"&amp;IF(SOURCE!O1054&lt;&gt;"",""&amp;SOURCE!O1054,"")
 )
)
)</f>
        <v>/* 1030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55" spans="1:1">
      <c r="A1055" s="133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IF(SOURCE!$R$2-LEN(SOURCE!C1055) &gt;= 0, REPT(" ",SOURCE!$R$2-LEN(SOURCE!C1055)), "")&amp;
      SOURCE!D1055&amp;", "&amp; IF(SOURCE!$S$2-LEN(SOURCE!D1055) &gt;= 0, REPT(" ",SOURCE!$S$2-LEN(SOURCE!D1055)), "")&amp;
      SOURCE!E1055&amp;", "&amp; IF(SOURCE!$T$2-LEN(SOURCE!E1055) &gt;=0, REPT(" ",SOURCE!$T$2-LEN(SOURCE!E1055)), "")&amp;
      SOURCE!F1055&amp;", "&amp; IF(SOURCE!$U$2-LEN(SOURCE!F1055) &gt;= 0, REPT(" ",SOURCE!$U$2-LEN(SOURCE!F1055)+2), "")&amp;"("&amp;
      SUBSTITUTE(TEXT(SOURCE!G1055,"??0"),"  ","")&amp;" &lt;&lt; TAM_MAX_BITS) |"&amp; IF(SOURCE!$V$2-3 &gt;= 0, REPT(" ",MAX(1,SOURCE!$V$2-5+4+1-1-LEN(  IF(ISTEXT(SOURCE!H1055),SOURCE!H1055,  SUBSTITUTE(SUBSTITUTE(TEXT(SOURCE!H1055,"????0"),"  ","")," ",""))   ))), "")&amp;
       IF(ISTEXT(SOURCE!H1055),SOURCE!H1055, SUBSTITUTE(SUBSTITUTE(TEXT(SOURCE!H1055,"????0"),"  ","")," ",""))   &amp;","&amp; IF(SOURCE!$W$2-3 &gt;= 0, REPT(" ",SOURCE!$W$2-3-5), "")&amp;
      SOURCE!I1055&amp;
" | "&amp; IF(SOURCE!$X$2-LEN(SOURCE!I1055) &gt;= 0, REPT(" ",SOURCE!$X$2-LEN(SOURCE!I1055)), "")&amp;
      SOURCE!J1055&amp;      IF(SOURCE!$Y$2-LEN(SOURCE!J1055) &gt;= 0, REPT(" ",SOURCE!$Y$2-LEN(SOURCE!J1055)), "")&amp;
" | "&amp; IF(SOURCE!$X$2-LEN(SOURCE!I1055) &gt;= 0, REPT(" ",SOURCE!$X$2-LEN(SOURCE!I1055)), "")&amp;
      SOURCE!K1055&amp;      IF(SOURCE!$Y$2-LEN(SOURCE!K1055) &gt;= 0, REPT(" ",SOURCE!$Z$2-LEN(SOURCE!K1055)), "")&amp;
" | "&amp; SOURCE!L1055&amp;      IF(SOURCE!$AB$2-LEN(SOURCE!L1055) &gt;= 0, REPT(" ",SOURCE!$AB$2-LEN(SOURCE!L1055)), "")&amp;
" | "&amp; SOURCE!M1055&amp;      IF(SOURCE!$AC$2-LEN(SOURCE!M1055) &gt;= 0, REPT(" ",SOURCE!$AC$2-LEN(SOURCE!M1055)), "")&amp;
      "},"&amp;IF(SOURCE!O1055&lt;&gt;"",""&amp;SOURCE!O1055,"")
 )
)
)</f>
        <v>/* 1031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56" spans="1:1">
      <c r="A1056" s="133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IF(SOURCE!$R$2-LEN(SOURCE!C1056) &gt;= 0, REPT(" ",SOURCE!$R$2-LEN(SOURCE!C1056)), "")&amp;
      SOURCE!D1056&amp;", "&amp; IF(SOURCE!$S$2-LEN(SOURCE!D1056) &gt;= 0, REPT(" ",SOURCE!$S$2-LEN(SOURCE!D1056)), "")&amp;
      SOURCE!E1056&amp;", "&amp; IF(SOURCE!$T$2-LEN(SOURCE!E1056) &gt;=0, REPT(" ",SOURCE!$T$2-LEN(SOURCE!E1056)), "")&amp;
      SOURCE!F1056&amp;", "&amp; IF(SOURCE!$U$2-LEN(SOURCE!F1056) &gt;= 0, REPT(" ",SOURCE!$U$2-LEN(SOURCE!F1056)+2), "")&amp;"("&amp;
      SUBSTITUTE(TEXT(SOURCE!G1056,"??0"),"  ","")&amp;" &lt;&lt; TAM_MAX_BITS) |"&amp; IF(SOURCE!$V$2-3 &gt;= 0, REPT(" ",MAX(1,SOURCE!$V$2-5+4+1-1-LEN(  IF(ISTEXT(SOURCE!H1056),SOURCE!H1056,  SUBSTITUTE(SUBSTITUTE(TEXT(SOURCE!H1056,"????0"),"  ","")," ",""))   ))), "")&amp;
       IF(ISTEXT(SOURCE!H1056),SOURCE!H1056, SUBSTITUTE(SUBSTITUTE(TEXT(SOURCE!H1056,"????0"),"  ","")," ",""))   &amp;","&amp; IF(SOURCE!$W$2-3 &gt;= 0, REPT(" ",SOURCE!$W$2-3-5), "")&amp;
      SOURCE!I1056&amp;
" | "&amp; IF(SOURCE!$X$2-LEN(SOURCE!I1056) &gt;= 0, REPT(" ",SOURCE!$X$2-LEN(SOURCE!I1056)), "")&amp;
      SOURCE!J1056&amp;      IF(SOURCE!$Y$2-LEN(SOURCE!J1056) &gt;= 0, REPT(" ",SOURCE!$Y$2-LEN(SOURCE!J1056)), "")&amp;
" | "&amp; IF(SOURCE!$X$2-LEN(SOURCE!I1056) &gt;= 0, REPT(" ",SOURCE!$X$2-LEN(SOURCE!I1056)), "")&amp;
      SOURCE!K1056&amp;      IF(SOURCE!$Y$2-LEN(SOURCE!K1056) &gt;= 0, REPT(" ",SOURCE!$Z$2-LEN(SOURCE!K1056)), "")&amp;
" | "&amp; SOURCE!L1056&amp;      IF(SOURCE!$AB$2-LEN(SOURCE!L1056) &gt;= 0, REPT(" ",SOURCE!$AB$2-LEN(SOURCE!L1056)), "")&amp;
" | "&amp; SOURCE!M1056&amp;      IF(SOURCE!$AC$2-LEN(SOURCE!M1056) &gt;= 0, REPT(" ",SOURCE!$AC$2-LEN(SOURCE!M1056)), "")&amp;
      "},"&amp;IF(SOURCE!O1056&lt;&gt;"",""&amp;SOURCE!O1056,"")
 )
)
)</f>
        <v>/* 1032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57" spans="1:1">
      <c r="A1057" s="133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IF(SOURCE!$R$2-LEN(SOURCE!C1057) &gt;= 0, REPT(" ",SOURCE!$R$2-LEN(SOURCE!C1057)), "")&amp;
      SOURCE!D1057&amp;", "&amp; IF(SOURCE!$S$2-LEN(SOURCE!D1057) &gt;= 0, REPT(" ",SOURCE!$S$2-LEN(SOURCE!D1057)), "")&amp;
      SOURCE!E1057&amp;", "&amp; IF(SOURCE!$T$2-LEN(SOURCE!E1057) &gt;=0, REPT(" ",SOURCE!$T$2-LEN(SOURCE!E1057)), "")&amp;
      SOURCE!F1057&amp;", "&amp; IF(SOURCE!$U$2-LEN(SOURCE!F1057) &gt;= 0, REPT(" ",SOURCE!$U$2-LEN(SOURCE!F1057)+2), "")&amp;"("&amp;
      SUBSTITUTE(TEXT(SOURCE!G1057,"??0"),"  ","")&amp;" &lt;&lt; TAM_MAX_BITS) |"&amp; IF(SOURCE!$V$2-3 &gt;= 0, REPT(" ",MAX(1,SOURCE!$V$2-5+4+1-1-LEN(  IF(ISTEXT(SOURCE!H1057),SOURCE!H1057,  SUBSTITUTE(SUBSTITUTE(TEXT(SOURCE!H1057,"????0"),"  ","")," ",""))   ))), "")&amp;
       IF(ISTEXT(SOURCE!H1057),SOURCE!H1057, SUBSTITUTE(SUBSTITUTE(TEXT(SOURCE!H1057,"????0"),"  ","")," ",""))   &amp;","&amp; IF(SOURCE!$W$2-3 &gt;= 0, REPT(" ",SOURCE!$W$2-3-5), "")&amp;
      SOURCE!I1057&amp;
" | "&amp; IF(SOURCE!$X$2-LEN(SOURCE!I1057) &gt;= 0, REPT(" ",SOURCE!$X$2-LEN(SOURCE!I1057)), "")&amp;
      SOURCE!J1057&amp;      IF(SOURCE!$Y$2-LEN(SOURCE!J1057) &gt;= 0, REPT(" ",SOURCE!$Y$2-LEN(SOURCE!J1057)), "")&amp;
" | "&amp; IF(SOURCE!$X$2-LEN(SOURCE!I1057) &gt;= 0, REPT(" ",SOURCE!$X$2-LEN(SOURCE!I1057)), "")&amp;
      SOURCE!K1057&amp;      IF(SOURCE!$Y$2-LEN(SOURCE!K1057) &gt;= 0, REPT(" ",SOURCE!$Z$2-LEN(SOURCE!K1057)), "")&amp;
" | "&amp; SOURCE!L1057&amp;      IF(SOURCE!$AB$2-LEN(SOURCE!L1057) &gt;= 0, REPT(" ",SOURCE!$AB$2-LEN(SOURCE!L1057)), "")&amp;
" | "&amp; SOURCE!M1057&amp;      IF(SOURCE!$AC$2-LEN(SOURCE!M1057) &gt;= 0, REPT(" ",SOURCE!$AC$2-LEN(SOURCE!M1057)), "")&amp;
      "},"&amp;IF(SOURCE!O1057&lt;&gt;"",""&amp;SOURCE!O1057,"")
 )
)
)</f>
        <v>/* 1033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58" spans="1:1">
      <c r="A1058" s="133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IF(SOURCE!$R$2-LEN(SOURCE!C1058) &gt;= 0, REPT(" ",SOURCE!$R$2-LEN(SOURCE!C1058)), "")&amp;
      SOURCE!D1058&amp;", "&amp; IF(SOURCE!$S$2-LEN(SOURCE!D1058) &gt;= 0, REPT(" ",SOURCE!$S$2-LEN(SOURCE!D1058)), "")&amp;
      SOURCE!E1058&amp;", "&amp; IF(SOURCE!$T$2-LEN(SOURCE!E1058) &gt;=0, REPT(" ",SOURCE!$T$2-LEN(SOURCE!E1058)), "")&amp;
      SOURCE!F1058&amp;", "&amp; IF(SOURCE!$U$2-LEN(SOURCE!F1058) &gt;= 0, REPT(" ",SOURCE!$U$2-LEN(SOURCE!F1058)+2), "")&amp;"("&amp;
      SUBSTITUTE(TEXT(SOURCE!G1058,"??0"),"  ","")&amp;" &lt;&lt; TAM_MAX_BITS) |"&amp; IF(SOURCE!$V$2-3 &gt;= 0, REPT(" ",MAX(1,SOURCE!$V$2-5+4+1-1-LEN(  IF(ISTEXT(SOURCE!H1058),SOURCE!H1058,  SUBSTITUTE(SUBSTITUTE(TEXT(SOURCE!H1058,"????0"),"  ","")," ",""))   ))), "")&amp;
       IF(ISTEXT(SOURCE!H1058),SOURCE!H1058, SUBSTITUTE(SUBSTITUTE(TEXT(SOURCE!H1058,"????0"),"  ","")," ",""))   &amp;","&amp; IF(SOURCE!$W$2-3 &gt;= 0, REPT(" ",SOURCE!$W$2-3-5), "")&amp;
      SOURCE!I1058&amp;
" | "&amp; IF(SOURCE!$X$2-LEN(SOURCE!I1058) &gt;= 0, REPT(" ",SOURCE!$X$2-LEN(SOURCE!I1058)), "")&amp;
      SOURCE!J1058&amp;      IF(SOURCE!$Y$2-LEN(SOURCE!J1058) &gt;= 0, REPT(" ",SOURCE!$Y$2-LEN(SOURCE!J1058)), "")&amp;
" | "&amp; IF(SOURCE!$X$2-LEN(SOURCE!I1058) &gt;= 0, REPT(" ",SOURCE!$X$2-LEN(SOURCE!I1058)), "")&amp;
      SOURCE!K1058&amp;      IF(SOURCE!$Y$2-LEN(SOURCE!K1058) &gt;= 0, REPT(" ",SOURCE!$Z$2-LEN(SOURCE!K1058)), "")&amp;
" | "&amp; SOURCE!L1058&amp;      IF(SOURCE!$AB$2-LEN(SOURCE!L1058) &gt;= 0, REPT(" ",SOURCE!$AB$2-LEN(SOURCE!L1058)), "")&amp;
" | "&amp; SOURCE!M1058&amp;      IF(SOURCE!$AC$2-LEN(SOURCE!M1058) &gt;= 0, REPT(" ",SOURCE!$AC$2-LEN(SOURCE!M1058)), "")&amp;
      "},"&amp;IF(SOURCE!O1058&lt;&gt;"",""&amp;SOURCE!O1058,"")
 )
)
)</f>
        <v>/* 1034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59" spans="1:1">
      <c r="A1059" s="133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IF(SOURCE!$R$2-LEN(SOURCE!C1059) &gt;= 0, REPT(" ",SOURCE!$R$2-LEN(SOURCE!C1059)), "")&amp;
      SOURCE!D1059&amp;", "&amp; IF(SOURCE!$S$2-LEN(SOURCE!D1059) &gt;= 0, REPT(" ",SOURCE!$S$2-LEN(SOURCE!D1059)), "")&amp;
      SOURCE!E1059&amp;", "&amp; IF(SOURCE!$T$2-LEN(SOURCE!E1059) &gt;=0, REPT(" ",SOURCE!$T$2-LEN(SOURCE!E1059)), "")&amp;
      SOURCE!F1059&amp;", "&amp; IF(SOURCE!$U$2-LEN(SOURCE!F1059) &gt;= 0, REPT(" ",SOURCE!$U$2-LEN(SOURCE!F1059)+2), "")&amp;"("&amp;
      SUBSTITUTE(TEXT(SOURCE!G1059,"??0"),"  ","")&amp;" &lt;&lt; TAM_MAX_BITS) |"&amp; IF(SOURCE!$V$2-3 &gt;= 0, REPT(" ",MAX(1,SOURCE!$V$2-5+4+1-1-LEN(  IF(ISTEXT(SOURCE!H1059),SOURCE!H1059,  SUBSTITUTE(SUBSTITUTE(TEXT(SOURCE!H1059,"????0"),"  ","")," ",""))   ))), "")&amp;
       IF(ISTEXT(SOURCE!H1059),SOURCE!H1059, SUBSTITUTE(SUBSTITUTE(TEXT(SOURCE!H1059,"????0"),"  ","")," ",""))   &amp;","&amp; IF(SOURCE!$W$2-3 &gt;= 0, REPT(" ",SOURCE!$W$2-3-5), "")&amp;
      SOURCE!I1059&amp;
" | "&amp; IF(SOURCE!$X$2-LEN(SOURCE!I1059) &gt;= 0, REPT(" ",SOURCE!$X$2-LEN(SOURCE!I1059)), "")&amp;
      SOURCE!J1059&amp;      IF(SOURCE!$Y$2-LEN(SOURCE!J1059) &gt;= 0, REPT(" ",SOURCE!$Y$2-LEN(SOURCE!J1059)), "")&amp;
" | "&amp; IF(SOURCE!$X$2-LEN(SOURCE!I1059) &gt;= 0, REPT(" ",SOURCE!$X$2-LEN(SOURCE!I1059)), "")&amp;
      SOURCE!K1059&amp;      IF(SOURCE!$Y$2-LEN(SOURCE!K1059) &gt;= 0, REPT(" ",SOURCE!$Z$2-LEN(SOURCE!K1059)), "")&amp;
" | "&amp; SOURCE!L1059&amp;      IF(SOURCE!$AB$2-LEN(SOURCE!L1059) &gt;= 0, REPT(" ",SOURCE!$AB$2-LEN(SOURCE!L1059)), "")&amp;
" | "&amp; SOURCE!M1059&amp;      IF(SOURCE!$AC$2-LEN(SOURCE!M1059) &gt;= 0, REPT(" ",SOURCE!$AC$2-LEN(SOURCE!M1059)), "")&amp;
      "},"&amp;IF(SOURCE!O1059&lt;&gt;"",""&amp;SOURCE!O1059,"")
 )
)
)</f>
        <v>/* 1035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60" spans="1:1">
      <c r="A1060" s="133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IF(SOURCE!$R$2-LEN(SOURCE!C1060) &gt;= 0, REPT(" ",SOURCE!$R$2-LEN(SOURCE!C1060)), "")&amp;
      SOURCE!D1060&amp;", "&amp; IF(SOURCE!$S$2-LEN(SOURCE!D1060) &gt;= 0, REPT(" ",SOURCE!$S$2-LEN(SOURCE!D1060)), "")&amp;
      SOURCE!E1060&amp;", "&amp; IF(SOURCE!$T$2-LEN(SOURCE!E1060) &gt;=0, REPT(" ",SOURCE!$T$2-LEN(SOURCE!E1060)), "")&amp;
      SOURCE!F1060&amp;", "&amp; IF(SOURCE!$U$2-LEN(SOURCE!F1060) &gt;= 0, REPT(" ",SOURCE!$U$2-LEN(SOURCE!F1060)+2), "")&amp;"("&amp;
      SUBSTITUTE(TEXT(SOURCE!G1060,"??0"),"  ","")&amp;" &lt;&lt; TAM_MAX_BITS) |"&amp; IF(SOURCE!$V$2-3 &gt;= 0, REPT(" ",MAX(1,SOURCE!$V$2-5+4+1-1-LEN(  IF(ISTEXT(SOURCE!H1060),SOURCE!H1060,  SUBSTITUTE(SUBSTITUTE(TEXT(SOURCE!H1060,"????0"),"  ","")," ",""))   ))), "")&amp;
       IF(ISTEXT(SOURCE!H1060),SOURCE!H1060, SUBSTITUTE(SUBSTITUTE(TEXT(SOURCE!H1060,"????0"),"  ","")," ",""))   &amp;","&amp; IF(SOURCE!$W$2-3 &gt;= 0, REPT(" ",SOURCE!$W$2-3-5), "")&amp;
      SOURCE!I1060&amp;
" | "&amp; IF(SOURCE!$X$2-LEN(SOURCE!I1060) &gt;= 0, REPT(" ",SOURCE!$X$2-LEN(SOURCE!I1060)), "")&amp;
      SOURCE!J1060&amp;      IF(SOURCE!$Y$2-LEN(SOURCE!J1060) &gt;= 0, REPT(" ",SOURCE!$Y$2-LEN(SOURCE!J1060)), "")&amp;
" | "&amp; IF(SOURCE!$X$2-LEN(SOURCE!I1060) &gt;= 0, REPT(" ",SOURCE!$X$2-LEN(SOURCE!I1060)), "")&amp;
      SOURCE!K1060&amp;      IF(SOURCE!$Y$2-LEN(SOURCE!K1060) &gt;= 0, REPT(" ",SOURCE!$Z$2-LEN(SOURCE!K1060)), "")&amp;
" | "&amp; SOURCE!L1060&amp;      IF(SOURCE!$AB$2-LEN(SOURCE!L1060) &gt;= 0, REPT(" ",SOURCE!$AB$2-LEN(SOURCE!L1060)), "")&amp;
" | "&amp; SOURCE!M1060&amp;      IF(SOURCE!$AC$2-LEN(SOURCE!M1060) &gt;= 0, REPT(" ",SOURCE!$AC$2-LEN(SOURCE!M1060)), "")&amp;
      "},"&amp;IF(SOURCE!O1060&lt;&gt;"",""&amp;SOURCE!O1060,"")
 )
)
)</f>
        <v>/* 1036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61" spans="1:1">
      <c r="A1061" s="133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IF(SOURCE!$R$2-LEN(SOURCE!C1061) &gt;= 0, REPT(" ",SOURCE!$R$2-LEN(SOURCE!C1061)), "")&amp;
      SOURCE!D1061&amp;", "&amp; IF(SOURCE!$S$2-LEN(SOURCE!D1061) &gt;= 0, REPT(" ",SOURCE!$S$2-LEN(SOURCE!D1061)), "")&amp;
      SOURCE!E1061&amp;", "&amp; IF(SOURCE!$T$2-LEN(SOURCE!E1061) &gt;=0, REPT(" ",SOURCE!$T$2-LEN(SOURCE!E1061)), "")&amp;
      SOURCE!F1061&amp;", "&amp; IF(SOURCE!$U$2-LEN(SOURCE!F1061) &gt;= 0, REPT(" ",SOURCE!$U$2-LEN(SOURCE!F1061)+2), "")&amp;"("&amp;
      SUBSTITUTE(TEXT(SOURCE!G1061,"??0"),"  ","")&amp;" &lt;&lt; TAM_MAX_BITS) |"&amp; IF(SOURCE!$V$2-3 &gt;= 0, REPT(" ",MAX(1,SOURCE!$V$2-5+4+1-1-LEN(  IF(ISTEXT(SOURCE!H1061),SOURCE!H1061,  SUBSTITUTE(SUBSTITUTE(TEXT(SOURCE!H1061,"????0"),"  ","")," ",""))   ))), "")&amp;
       IF(ISTEXT(SOURCE!H1061),SOURCE!H1061, SUBSTITUTE(SUBSTITUTE(TEXT(SOURCE!H1061,"????0"),"  ","")," ",""))   &amp;","&amp; IF(SOURCE!$W$2-3 &gt;= 0, REPT(" ",SOURCE!$W$2-3-5), "")&amp;
      SOURCE!I1061&amp;
" | "&amp; IF(SOURCE!$X$2-LEN(SOURCE!I1061) &gt;= 0, REPT(" ",SOURCE!$X$2-LEN(SOURCE!I1061)), "")&amp;
      SOURCE!J1061&amp;      IF(SOURCE!$Y$2-LEN(SOURCE!J1061) &gt;= 0, REPT(" ",SOURCE!$Y$2-LEN(SOURCE!J1061)), "")&amp;
" | "&amp; IF(SOURCE!$X$2-LEN(SOURCE!I1061) &gt;= 0, REPT(" ",SOURCE!$X$2-LEN(SOURCE!I1061)), "")&amp;
      SOURCE!K1061&amp;      IF(SOURCE!$Y$2-LEN(SOURCE!K1061) &gt;= 0, REPT(" ",SOURCE!$Z$2-LEN(SOURCE!K1061)), "")&amp;
" | "&amp; SOURCE!L1061&amp;      IF(SOURCE!$AB$2-LEN(SOURCE!L1061) &gt;= 0, REPT(" ",SOURCE!$AB$2-LEN(SOURCE!L1061)), "")&amp;
" | "&amp; SOURCE!M1061&amp;      IF(SOURCE!$AC$2-LEN(SOURCE!M1061) &gt;= 0, REPT(" ",SOURCE!$AC$2-LEN(SOURCE!M1061)), "")&amp;
      "},"&amp;IF(SOURCE!O1061&lt;&gt;"",""&amp;SOURCE!O1061,"")
 )
)
)</f>
        <v>/* 1037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1062" spans="1:1">
      <c r="A1062" s="133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IF(SOURCE!$R$2-LEN(SOURCE!C1062) &gt;= 0, REPT(" ",SOURCE!$R$2-LEN(SOURCE!C1062)), "")&amp;
      SOURCE!D1062&amp;", "&amp; IF(SOURCE!$S$2-LEN(SOURCE!D1062) &gt;= 0, REPT(" ",SOURCE!$S$2-LEN(SOURCE!D1062)), "")&amp;
      SOURCE!E1062&amp;", "&amp; IF(SOURCE!$T$2-LEN(SOURCE!E1062) &gt;=0, REPT(" ",SOURCE!$T$2-LEN(SOURCE!E1062)), "")&amp;
      SOURCE!F1062&amp;", "&amp; IF(SOURCE!$U$2-LEN(SOURCE!F1062) &gt;= 0, REPT(" ",SOURCE!$U$2-LEN(SOURCE!F1062)+2), "")&amp;"("&amp;
      SUBSTITUTE(TEXT(SOURCE!G1062,"??0"),"  ","")&amp;" &lt;&lt; TAM_MAX_BITS) |"&amp; IF(SOURCE!$V$2-3 &gt;= 0, REPT(" ",MAX(1,SOURCE!$V$2-5+4+1-1-LEN(  IF(ISTEXT(SOURCE!H1062),SOURCE!H1062,  SUBSTITUTE(SUBSTITUTE(TEXT(SOURCE!H1062,"????0"),"  ","")," ",""))   ))), "")&amp;
       IF(ISTEXT(SOURCE!H1062),SOURCE!H1062, SUBSTITUTE(SUBSTITUTE(TEXT(SOURCE!H1062,"????0"),"  ","")," ",""))   &amp;","&amp; IF(SOURCE!$W$2-3 &gt;= 0, REPT(" ",SOURCE!$W$2-3-5), "")&amp;
      SOURCE!I1062&amp;
" | "&amp; IF(SOURCE!$X$2-LEN(SOURCE!I1062) &gt;= 0, REPT(" ",SOURCE!$X$2-LEN(SOURCE!I1062)), "")&amp;
      SOURCE!J1062&amp;      IF(SOURCE!$Y$2-LEN(SOURCE!J1062) &gt;= 0, REPT(" ",SOURCE!$Y$2-LEN(SOURCE!J1062)), "")&amp;
" | "&amp; IF(SOURCE!$X$2-LEN(SOURCE!I1062) &gt;= 0, REPT(" ",SOURCE!$X$2-LEN(SOURCE!I1062)), "")&amp;
      SOURCE!K1062&amp;      IF(SOURCE!$Y$2-LEN(SOURCE!K1062) &gt;= 0, REPT(" ",SOURCE!$Z$2-LEN(SOURCE!K1062)), "")&amp;
" | "&amp; SOURCE!L1062&amp;      IF(SOURCE!$AB$2-LEN(SOURCE!L1062) &gt;= 0, REPT(" ",SOURCE!$AB$2-LEN(SOURCE!L1062)), "")&amp;
" | "&amp; SOURCE!M1062&amp;      IF(SOURCE!$AC$2-LEN(SOURCE!M1062) &gt;= 0, REPT(" ",SOURCE!$AC$2-LEN(SOURCE!M1062)), "")&amp;
      "},"&amp;IF(SOURCE!O1062&lt;&gt;"",""&amp;SOURCE!O1062,"")
 )
)
)</f>
        <v>/* 1038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63" spans="1:1">
      <c r="A1063" s="133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IF(SOURCE!$R$2-LEN(SOURCE!C1063) &gt;= 0, REPT(" ",SOURCE!$R$2-LEN(SOURCE!C1063)), "")&amp;
      SOURCE!D1063&amp;", "&amp; IF(SOURCE!$S$2-LEN(SOURCE!D1063) &gt;= 0, REPT(" ",SOURCE!$S$2-LEN(SOURCE!D1063)), "")&amp;
      SOURCE!E1063&amp;", "&amp; IF(SOURCE!$T$2-LEN(SOURCE!E1063) &gt;=0, REPT(" ",SOURCE!$T$2-LEN(SOURCE!E1063)), "")&amp;
      SOURCE!F1063&amp;", "&amp; IF(SOURCE!$U$2-LEN(SOURCE!F1063) &gt;= 0, REPT(" ",SOURCE!$U$2-LEN(SOURCE!F1063)+2), "")&amp;"("&amp;
      SUBSTITUTE(TEXT(SOURCE!G1063,"??0"),"  ","")&amp;" &lt;&lt; TAM_MAX_BITS) |"&amp; IF(SOURCE!$V$2-3 &gt;= 0, REPT(" ",MAX(1,SOURCE!$V$2-5+4+1-1-LEN(  IF(ISTEXT(SOURCE!H1063),SOURCE!H1063,  SUBSTITUTE(SUBSTITUTE(TEXT(SOURCE!H1063,"????0"),"  ","")," ",""))   ))), "")&amp;
       IF(ISTEXT(SOURCE!H1063),SOURCE!H1063, SUBSTITUTE(SUBSTITUTE(TEXT(SOURCE!H1063,"????0"),"  ","")," ",""))   &amp;","&amp; IF(SOURCE!$W$2-3 &gt;= 0, REPT(" ",SOURCE!$W$2-3-5), "")&amp;
      SOURCE!I1063&amp;
" | "&amp; IF(SOURCE!$X$2-LEN(SOURCE!I1063) &gt;= 0, REPT(" ",SOURCE!$X$2-LEN(SOURCE!I1063)), "")&amp;
      SOURCE!J1063&amp;      IF(SOURCE!$Y$2-LEN(SOURCE!J1063) &gt;= 0, REPT(" ",SOURCE!$Y$2-LEN(SOURCE!J1063)), "")&amp;
" | "&amp; IF(SOURCE!$X$2-LEN(SOURCE!I1063) &gt;= 0, REPT(" ",SOURCE!$X$2-LEN(SOURCE!I1063)), "")&amp;
      SOURCE!K1063&amp;      IF(SOURCE!$Y$2-LEN(SOURCE!K1063) &gt;= 0, REPT(" ",SOURCE!$Z$2-LEN(SOURCE!K1063)), "")&amp;
" | "&amp; SOURCE!L1063&amp;      IF(SOURCE!$AB$2-LEN(SOURCE!L1063) &gt;= 0, REPT(" ",SOURCE!$AB$2-LEN(SOURCE!L1063)), "")&amp;
" | "&amp; SOURCE!M1063&amp;      IF(SOURCE!$AC$2-LEN(SOURCE!M1063) &gt;= 0, REPT(" ",SOURCE!$AC$2-LEN(SOURCE!M1063)), "")&amp;
      "},"&amp;IF(SOURCE!O1063&lt;&gt;"",""&amp;SOURCE!O1063,"")
 )
)
)</f>
        <v>/* 1039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64" spans="1:1">
      <c r="A1064" s="133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IF(SOURCE!$R$2-LEN(SOURCE!C1064) &gt;= 0, REPT(" ",SOURCE!$R$2-LEN(SOURCE!C1064)), "")&amp;
      SOURCE!D1064&amp;", "&amp; IF(SOURCE!$S$2-LEN(SOURCE!D1064) &gt;= 0, REPT(" ",SOURCE!$S$2-LEN(SOURCE!D1064)), "")&amp;
      SOURCE!E1064&amp;", "&amp; IF(SOURCE!$T$2-LEN(SOURCE!E1064) &gt;=0, REPT(" ",SOURCE!$T$2-LEN(SOURCE!E1064)), "")&amp;
      SOURCE!F1064&amp;", "&amp; IF(SOURCE!$U$2-LEN(SOURCE!F1064) &gt;= 0, REPT(" ",SOURCE!$U$2-LEN(SOURCE!F1064)+2), "")&amp;"("&amp;
      SUBSTITUTE(TEXT(SOURCE!G1064,"??0"),"  ","")&amp;" &lt;&lt; TAM_MAX_BITS) |"&amp; IF(SOURCE!$V$2-3 &gt;= 0, REPT(" ",MAX(1,SOURCE!$V$2-5+4+1-1-LEN(  IF(ISTEXT(SOURCE!H1064),SOURCE!H1064,  SUBSTITUTE(SUBSTITUTE(TEXT(SOURCE!H1064,"????0"),"  ","")," ",""))   ))), "")&amp;
       IF(ISTEXT(SOURCE!H1064),SOURCE!H1064, SUBSTITUTE(SUBSTITUTE(TEXT(SOURCE!H1064,"????0"),"  ","")," ",""))   &amp;","&amp; IF(SOURCE!$W$2-3 &gt;= 0, REPT(" ",SOURCE!$W$2-3-5), "")&amp;
      SOURCE!I1064&amp;
" | "&amp; IF(SOURCE!$X$2-LEN(SOURCE!I1064) &gt;= 0, REPT(" ",SOURCE!$X$2-LEN(SOURCE!I1064)), "")&amp;
      SOURCE!J1064&amp;      IF(SOURCE!$Y$2-LEN(SOURCE!J1064) &gt;= 0, REPT(" ",SOURCE!$Y$2-LEN(SOURCE!J1064)), "")&amp;
" | "&amp; IF(SOURCE!$X$2-LEN(SOURCE!I1064) &gt;= 0, REPT(" ",SOURCE!$X$2-LEN(SOURCE!I1064)), "")&amp;
      SOURCE!K1064&amp;      IF(SOURCE!$Y$2-LEN(SOURCE!K1064) &gt;= 0, REPT(" ",SOURCE!$Z$2-LEN(SOURCE!K1064)), "")&amp;
" | "&amp; SOURCE!L1064&amp;      IF(SOURCE!$AB$2-LEN(SOURCE!L1064) &gt;= 0, REPT(" ",SOURCE!$AB$2-LEN(SOURCE!L1064)), "")&amp;
" | "&amp; SOURCE!M1064&amp;      IF(SOURCE!$AC$2-LEN(SOURCE!M1064) &gt;= 0, REPT(" ",SOURCE!$AC$2-LEN(SOURCE!M1064)), "")&amp;
      "},"&amp;IF(SOURCE!O1064&lt;&gt;"",""&amp;SOURCE!O1064,"")
 )
)
)</f>
        <v>/* 1040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65" spans="1:1">
      <c r="A1065" s="133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IF(SOURCE!$R$2-LEN(SOURCE!C1065) &gt;= 0, REPT(" ",SOURCE!$R$2-LEN(SOURCE!C1065)), "")&amp;
      SOURCE!D1065&amp;", "&amp; IF(SOURCE!$S$2-LEN(SOURCE!D1065) &gt;= 0, REPT(" ",SOURCE!$S$2-LEN(SOURCE!D1065)), "")&amp;
      SOURCE!E1065&amp;", "&amp; IF(SOURCE!$T$2-LEN(SOURCE!E1065) &gt;=0, REPT(" ",SOURCE!$T$2-LEN(SOURCE!E1065)), "")&amp;
      SOURCE!F1065&amp;", "&amp; IF(SOURCE!$U$2-LEN(SOURCE!F1065) &gt;= 0, REPT(" ",SOURCE!$U$2-LEN(SOURCE!F1065)+2), "")&amp;"("&amp;
      SUBSTITUTE(TEXT(SOURCE!G1065,"??0"),"  ","")&amp;" &lt;&lt; TAM_MAX_BITS) |"&amp; IF(SOURCE!$V$2-3 &gt;= 0, REPT(" ",MAX(1,SOURCE!$V$2-5+4+1-1-LEN(  IF(ISTEXT(SOURCE!H1065),SOURCE!H1065,  SUBSTITUTE(SUBSTITUTE(TEXT(SOURCE!H1065,"????0"),"  ","")," ",""))   ))), "")&amp;
       IF(ISTEXT(SOURCE!H1065),SOURCE!H1065, SUBSTITUTE(SUBSTITUTE(TEXT(SOURCE!H1065,"????0"),"  ","")," ",""))   &amp;","&amp; IF(SOURCE!$W$2-3 &gt;= 0, REPT(" ",SOURCE!$W$2-3-5), "")&amp;
      SOURCE!I1065&amp;
" | "&amp; IF(SOURCE!$X$2-LEN(SOURCE!I1065) &gt;= 0, REPT(" ",SOURCE!$X$2-LEN(SOURCE!I1065)), "")&amp;
      SOURCE!J1065&amp;      IF(SOURCE!$Y$2-LEN(SOURCE!J1065) &gt;= 0, REPT(" ",SOURCE!$Y$2-LEN(SOURCE!J1065)), "")&amp;
" | "&amp; IF(SOURCE!$X$2-LEN(SOURCE!I1065) &gt;= 0, REPT(" ",SOURCE!$X$2-LEN(SOURCE!I1065)), "")&amp;
      SOURCE!K1065&amp;      IF(SOURCE!$Y$2-LEN(SOURCE!K1065) &gt;= 0, REPT(" ",SOURCE!$Z$2-LEN(SOURCE!K1065)), "")&amp;
" | "&amp; SOURCE!L1065&amp;      IF(SOURCE!$AB$2-LEN(SOURCE!L1065) &gt;= 0, REPT(" ",SOURCE!$AB$2-LEN(SOURCE!L1065)), "")&amp;
" | "&amp; SOURCE!M1065&amp;      IF(SOURCE!$AC$2-LEN(SOURCE!M1065) &gt;= 0, REPT(" ",SOURCE!$AC$2-LEN(SOURCE!M1065)), "")&amp;
      "},"&amp;IF(SOURCE!O1065&lt;&gt;"",""&amp;SOURCE!O1065,"")
 )
)
)</f>
        <v>/* 1041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66" spans="1:1">
      <c r="A1066" s="133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IF(SOURCE!$R$2-LEN(SOURCE!C1066) &gt;= 0, REPT(" ",SOURCE!$R$2-LEN(SOURCE!C1066)), "")&amp;
      SOURCE!D1066&amp;", "&amp; IF(SOURCE!$S$2-LEN(SOURCE!D1066) &gt;= 0, REPT(" ",SOURCE!$S$2-LEN(SOURCE!D1066)), "")&amp;
      SOURCE!E1066&amp;", "&amp; IF(SOURCE!$T$2-LEN(SOURCE!E1066) &gt;=0, REPT(" ",SOURCE!$T$2-LEN(SOURCE!E1066)), "")&amp;
      SOURCE!F1066&amp;", "&amp; IF(SOURCE!$U$2-LEN(SOURCE!F1066) &gt;= 0, REPT(" ",SOURCE!$U$2-LEN(SOURCE!F1066)+2), "")&amp;"("&amp;
      SUBSTITUTE(TEXT(SOURCE!G1066,"??0"),"  ","")&amp;" &lt;&lt; TAM_MAX_BITS) |"&amp; IF(SOURCE!$V$2-3 &gt;= 0, REPT(" ",MAX(1,SOURCE!$V$2-5+4+1-1-LEN(  IF(ISTEXT(SOURCE!H1066),SOURCE!H1066,  SUBSTITUTE(SUBSTITUTE(TEXT(SOURCE!H1066,"????0"),"  ","")," ",""))   ))), "")&amp;
       IF(ISTEXT(SOURCE!H1066),SOURCE!H1066, SUBSTITUTE(SUBSTITUTE(TEXT(SOURCE!H1066,"????0"),"  ","")," ",""))   &amp;","&amp; IF(SOURCE!$W$2-3 &gt;= 0, REPT(" ",SOURCE!$W$2-3-5), "")&amp;
      SOURCE!I1066&amp;
" | "&amp; IF(SOURCE!$X$2-LEN(SOURCE!I1066) &gt;= 0, REPT(" ",SOURCE!$X$2-LEN(SOURCE!I1066)), "")&amp;
      SOURCE!J1066&amp;      IF(SOURCE!$Y$2-LEN(SOURCE!J1066) &gt;= 0, REPT(" ",SOURCE!$Y$2-LEN(SOURCE!J1066)), "")&amp;
" | "&amp; IF(SOURCE!$X$2-LEN(SOURCE!I1066) &gt;= 0, REPT(" ",SOURCE!$X$2-LEN(SOURCE!I1066)), "")&amp;
      SOURCE!K1066&amp;      IF(SOURCE!$Y$2-LEN(SOURCE!K1066) &gt;= 0, REPT(" ",SOURCE!$Z$2-LEN(SOURCE!K1066)), "")&amp;
" | "&amp; SOURCE!L1066&amp;      IF(SOURCE!$AB$2-LEN(SOURCE!L1066) &gt;= 0, REPT(" ",SOURCE!$AB$2-LEN(SOURCE!L1066)), "")&amp;
" | "&amp; SOURCE!M1066&amp;      IF(SOURCE!$AC$2-LEN(SOURCE!M1066) &gt;= 0, REPT(" ",SOURCE!$AC$2-LEN(SOURCE!M1066)), "")&amp;
      "},"&amp;IF(SOURCE!O1066&lt;&gt;"",""&amp;SOURCE!O1066,"")
 )
)
)</f>
        <v>/* 1042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67" spans="1:1">
      <c r="A1067" s="133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IF(SOURCE!$R$2-LEN(SOURCE!C1067) &gt;= 0, REPT(" ",SOURCE!$R$2-LEN(SOURCE!C1067)), "")&amp;
      SOURCE!D1067&amp;", "&amp; IF(SOURCE!$S$2-LEN(SOURCE!D1067) &gt;= 0, REPT(" ",SOURCE!$S$2-LEN(SOURCE!D1067)), "")&amp;
      SOURCE!E1067&amp;", "&amp; IF(SOURCE!$T$2-LEN(SOURCE!E1067) &gt;=0, REPT(" ",SOURCE!$T$2-LEN(SOURCE!E1067)), "")&amp;
      SOURCE!F1067&amp;", "&amp; IF(SOURCE!$U$2-LEN(SOURCE!F1067) &gt;= 0, REPT(" ",SOURCE!$U$2-LEN(SOURCE!F1067)+2), "")&amp;"("&amp;
      SUBSTITUTE(TEXT(SOURCE!G1067,"??0"),"  ","")&amp;" &lt;&lt; TAM_MAX_BITS) |"&amp; IF(SOURCE!$V$2-3 &gt;= 0, REPT(" ",MAX(1,SOURCE!$V$2-5+4+1-1-LEN(  IF(ISTEXT(SOURCE!H1067),SOURCE!H1067,  SUBSTITUTE(SUBSTITUTE(TEXT(SOURCE!H1067,"????0"),"  ","")," ",""))   ))), "")&amp;
       IF(ISTEXT(SOURCE!H1067),SOURCE!H1067, SUBSTITUTE(SUBSTITUTE(TEXT(SOURCE!H1067,"????0"),"  ","")," ",""))   &amp;","&amp; IF(SOURCE!$W$2-3 &gt;= 0, REPT(" ",SOURCE!$W$2-3-5), "")&amp;
      SOURCE!I1067&amp;
" | "&amp; IF(SOURCE!$X$2-LEN(SOURCE!I1067) &gt;= 0, REPT(" ",SOURCE!$X$2-LEN(SOURCE!I1067)), "")&amp;
      SOURCE!J1067&amp;      IF(SOURCE!$Y$2-LEN(SOURCE!J1067) &gt;= 0, REPT(" ",SOURCE!$Y$2-LEN(SOURCE!J1067)), "")&amp;
" | "&amp; IF(SOURCE!$X$2-LEN(SOURCE!I1067) &gt;= 0, REPT(" ",SOURCE!$X$2-LEN(SOURCE!I1067)), "")&amp;
      SOURCE!K1067&amp;      IF(SOURCE!$Y$2-LEN(SOURCE!K1067) &gt;= 0, REPT(" ",SOURCE!$Z$2-LEN(SOURCE!K1067)), "")&amp;
" | "&amp; SOURCE!L1067&amp;      IF(SOURCE!$AB$2-LEN(SOURCE!L1067) &gt;= 0, REPT(" ",SOURCE!$AB$2-LEN(SOURCE!L1067)), "")&amp;
" | "&amp; SOURCE!M1067&amp;      IF(SOURCE!$AC$2-LEN(SOURCE!M1067) &gt;= 0, REPT(" ",SOURCE!$AC$2-LEN(SOURCE!M1067)), "")&amp;
      "},"&amp;IF(SOURCE!O1067&lt;&gt;"",""&amp;SOURCE!O1067,"")
 )
)
)</f>
        <v>/* 1043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68" spans="1:1">
      <c r="A1068" s="133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IF(SOURCE!$R$2-LEN(SOURCE!C1068) &gt;= 0, REPT(" ",SOURCE!$R$2-LEN(SOURCE!C1068)), "")&amp;
      SOURCE!D1068&amp;", "&amp; IF(SOURCE!$S$2-LEN(SOURCE!D1068) &gt;= 0, REPT(" ",SOURCE!$S$2-LEN(SOURCE!D1068)), "")&amp;
      SOURCE!E1068&amp;", "&amp; IF(SOURCE!$T$2-LEN(SOURCE!E1068) &gt;=0, REPT(" ",SOURCE!$T$2-LEN(SOURCE!E1068)), "")&amp;
      SOURCE!F1068&amp;", "&amp; IF(SOURCE!$U$2-LEN(SOURCE!F1068) &gt;= 0, REPT(" ",SOURCE!$U$2-LEN(SOURCE!F1068)+2), "")&amp;"("&amp;
      SUBSTITUTE(TEXT(SOURCE!G1068,"??0"),"  ","")&amp;" &lt;&lt; TAM_MAX_BITS) |"&amp; IF(SOURCE!$V$2-3 &gt;= 0, REPT(" ",MAX(1,SOURCE!$V$2-5+4+1-1-LEN(  IF(ISTEXT(SOURCE!H1068),SOURCE!H1068,  SUBSTITUTE(SUBSTITUTE(TEXT(SOURCE!H1068,"????0"),"  ","")," ",""))   ))), "")&amp;
       IF(ISTEXT(SOURCE!H1068),SOURCE!H1068, SUBSTITUTE(SUBSTITUTE(TEXT(SOURCE!H1068,"????0"),"  ","")," ",""))   &amp;","&amp; IF(SOURCE!$W$2-3 &gt;= 0, REPT(" ",SOURCE!$W$2-3-5), "")&amp;
      SOURCE!I1068&amp;
" | "&amp; IF(SOURCE!$X$2-LEN(SOURCE!I1068) &gt;= 0, REPT(" ",SOURCE!$X$2-LEN(SOURCE!I1068)), "")&amp;
      SOURCE!J1068&amp;      IF(SOURCE!$Y$2-LEN(SOURCE!J1068) &gt;= 0, REPT(" ",SOURCE!$Y$2-LEN(SOURCE!J1068)), "")&amp;
" | "&amp; IF(SOURCE!$X$2-LEN(SOURCE!I1068) &gt;= 0, REPT(" ",SOURCE!$X$2-LEN(SOURCE!I1068)), "")&amp;
      SOURCE!K1068&amp;      IF(SOURCE!$Y$2-LEN(SOURCE!K1068) &gt;= 0, REPT(" ",SOURCE!$Z$2-LEN(SOURCE!K1068)), "")&amp;
" | "&amp; SOURCE!L1068&amp;      IF(SOURCE!$AB$2-LEN(SOURCE!L1068) &gt;= 0, REPT(" ",SOURCE!$AB$2-LEN(SOURCE!L1068)), "")&amp;
" | "&amp; SOURCE!M1068&amp;      IF(SOURCE!$AC$2-LEN(SOURCE!M1068) &gt;= 0, REPT(" ",SOURCE!$AC$2-LEN(SOURCE!M1068)), "")&amp;
      "},"&amp;IF(SOURCE!O1068&lt;&gt;"",""&amp;SOURCE!O1068,"")
 )
)
)</f>
        <v>/* 1044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69" spans="1:1">
      <c r="A1069" s="133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IF(SOURCE!$R$2-LEN(SOURCE!C1069) &gt;= 0, REPT(" ",SOURCE!$R$2-LEN(SOURCE!C1069)), "")&amp;
      SOURCE!D1069&amp;", "&amp; IF(SOURCE!$S$2-LEN(SOURCE!D1069) &gt;= 0, REPT(" ",SOURCE!$S$2-LEN(SOURCE!D1069)), "")&amp;
      SOURCE!E1069&amp;", "&amp; IF(SOURCE!$T$2-LEN(SOURCE!E1069) &gt;=0, REPT(" ",SOURCE!$T$2-LEN(SOURCE!E1069)), "")&amp;
      SOURCE!F1069&amp;", "&amp; IF(SOURCE!$U$2-LEN(SOURCE!F1069) &gt;= 0, REPT(" ",SOURCE!$U$2-LEN(SOURCE!F1069)+2), "")&amp;"("&amp;
      SUBSTITUTE(TEXT(SOURCE!G1069,"??0"),"  ","")&amp;" &lt;&lt; TAM_MAX_BITS) |"&amp; IF(SOURCE!$V$2-3 &gt;= 0, REPT(" ",MAX(1,SOURCE!$V$2-5+4+1-1-LEN(  IF(ISTEXT(SOURCE!H1069),SOURCE!H1069,  SUBSTITUTE(SUBSTITUTE(TEXT(SOURCE!H1069,"????0"),"  ","")," ",""))   ))), "")&amp;
       IF(ISTEXT(SOURCE!H1069),SOURCE!H1069, SUBSTITUTE(SUBSTITUTE(TEXT(SOURCE!H1069,"????0"),"  ","")," ",""))   &amp;","&amp; IF(SOURCE!$W$2-3 &gt;= 0, REPT(" ",SOURCE!$W$2-3-5), "")&amp;
      SOURCE!I1069&amp;
" | "&amp; IF(SOURCE!$X$2-LEN(SOURCE!I1069) &gt;= 0, REPT(" ",SOURCE!$X$2-LEN(SOURCE!I1069)), "")&amp;
      SOURCE!J1069&amp;      IF(SOURCE!$Y$2-LEN(SOURCE!J1069) &gt;= 0, REPT(" ",SOURCE!$Y$2-LEN(SOURCE!J1069)), "")&amp;
" | "&amp; IF(SOURCE!$X$2-LEN(SOURCE!I1069) &gt;= 0, REPT(" ",SOURCE!$X$2-LEN(SOURCE!I1069)), "")&amp;
      SOURCE!K1069&amp;      IF(SOURCE!$Y$2-LEN(SOURCE!K1069) &gt;= 0, REPT(" ",SOURCE!$Z$2-LEN(SOURCE!K1069)), "")&amp;
" | "&amp; SOURCE!L1069&amp;      IF(SOURCE!$AB$2-LEN(SOURCE!L1069) &gt;= 0, REPT(" ",SOURCE!$AB$2-LEN(SOURCE!L1069)), "")&amp;
" | "&amp; SOURCE!M1069&amp;      IF(SOURCE!$AC$2-LEN(SOURCE!M1069) &gt;= 0, REPT(" ",SOURCE!$AC$2-LEN(SOURCE!M1069)), "")&amp;
      "},"&amp;IF(SOURCE!O1069&lt;&gt;"",""&amp;SOURCE!O1069,"")
 )
)
)</f>
        <v>/* 1045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70" spans="1:1">
      <c r="A1070" s="133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IF(SOURCE!$R$2-LEN(SOURCE!C1070) &gt;= 0, REPT(" ",SOURCE!$R$2-LEN(SOURCE!C1070)), "")&amp;
      SOURCE!D1070&amp;", "&amp; IF(SOURCE!$S$2-LEN(SOURCE!D1070) &gt;= 0, REPT(" ",SOURCE!$S$2-LEN(SOURCE!D1070)), "")&amp;
      SOURCE!E1070&amp;", "&amp; IF(SOURCE!$T$2-LEN(SOURCE!E1070) &gt;=0, REPT(" ",SOURCE!$T$2-LEN(SOURCE!E1070)), "")&amp;
      SOURCE!F1070&amp;", "&amp; IF(SOURCE!$U$2-LEN(SOURCE!F1070) &gt;= 0, REPT(" ",SOURCE!$U$2-LEN(SOURCE!F1070)+2), "")&amp;"("&amp;
      SUBSTITUTE(TEXT(SOURCE!G1070,"??0"),"  ","")&amp;" &lt;&lt; TAM_MAX_BITS) |"&amp; IF(SOURCE!$V$2-3 &gt;= 0, REPT(" ",MAX(1,SOURCE!$V$2-5+4+1-1-LEN(  IF(ISTEXT(SOURCE!H1070),SOURCE!H1070,  SUBSTITUTE(SUBSTITUTE(TEXT(SOURCE!H1070,"????0"),"  ","")," ",""))   ))), "")&amp;
       IF(ISTEXT(SOURCE!H1070),SOURCE!H1070, SUBSTITUTE(SUBSTITUTE(TEXT(SOURCE!H1070,"????0"),"  ","")," ",""))   &amp;","&amp; IF(SOURCE!$W$2-3 &gt;= 0, REPT(" ",SOURCE!$W$2-3-5), "")&amp;
      SOURCE!I1070&amp;
" | "&amp; IF(SOURCE!$X$2-LEN(SOURCE!I1070) &gt;= 0, REPT(" ",SOURCE!$X$2-LEN(SOURCE!I1070)), "")&amp;
      SOURCE!J1070&amp;      IF(SOURCE!$Y$2-LEN(SOURCE!J1070) &gt;= 0, REPT(" ",SOURCE!$Y$2-LEN(SOURCE!J1070)), "")&amp;
" | "&amp; IF(SOURCE!$X$2-LEN(SOURCE!I1070) &gt;= 0, REPT(" ",SOURCE!$X$2-LEN(SOURCE!I1070)), "")&amp;
      SOURCE!K1070&amp;      IF(SOURCE!$Y$2-LEN(SOURCE!K1070) &gt;= 0, REPT(" ",SOURCE!$Z$2-LEN(SOURCE!K1070)), "")&amp;
" | "&amp; SOURCE!L1070&amp;      IF(SOURCE!$AB$2-LEN(SOURCE!L1070) &gt;= 0, REPT(" ",SOURCE!$AB$2-LEN(SOURCE!L1070)), "")&amp;
" | "&amp; SOURCE!M1070&amp;      IF(SOURCE!$AC$2-LEN(SOURCE!M1070) &gt;= 0, REPT(" ",SOURCE!$AC$2-LEN(SOURCE!M1070)), "")&amp;
      "},"&amp;IF(SOURCE!O1070&lt;&gt;"",""&amp;SOURCE!O1070,"")
 )
)
)</f>
        <v>/* 1046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71" spans="1:1">
      <c r="A1071" s="133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IF(SOURCE!$R$2-LEN(SOURCE!C1071) &gt;= 0, REPT(" ",SOURCE!$R$2-LEN(SOURCE!C1071)), "")&amp;
      SOURCE!D1071&amp;", "&amp; IF(SOURCE!$S$2-LEN(SOURCE!D1071) &gt;= 0, REPT(" ",SOURCE!$S$2-LEN(SOURCE!D1071)), "")&amp;
      SOURCE!E1071&amp;", "&amp; IF(SOURCE!$T$2-LEN(SOURCE!E1071) &gt;=0, REPT(" ",SOURCE!$T$2-LEN(SOURCE!E1071)), "")&amp;
      SOURCE!F1071&amp;", "&amp; IF(SOURCE!$U$2-LEN(SOURCE!F1071) &gt;= 0, REPT(" ",SOURCE!$U$2-LEN(SOURCE!F1071)+2), "")&amp;"("&amp;
      SUBSTITUTE(TEXT(SOURCE!G1071,"??0"),"  ","")&amp;" &lt;&lt; TAM_MAX_BITS) |"&amp; IF(SOURCE!$V$2-3 &gt;= 0, REPT(" ",MAX(1,SOURCE!$V$2-5+4+1-1-LEN(  IF(ISTEXT(SOURCE!H1071),SOURCE!H1071,  SUBSTITUTE(SUBSTITUTE(TEXT(SOURCE!H1071,"????0"),"  ","")," ",""))   ))), "")&amp;
       IF(ISTEXT(SOURCE!H1071),SOURCE!H1071, SUBSTITUTE(SUBSTITUTE(TEXT(SOURCE!H1071,"????0"),"  ","")," ",""))   &amp;","&amp; IF(SOURCE!$W$2-3 &gt;= 0, REPT(" ",SOURCE!$W$2-3-5), "")&amp;
      SOURCE!I1071&amp;
" | "&amp; IF(SOURCE!$X$2-LEN(SOURCE!I1071) &gt;= 0, REPT(" ",SOURCE!$X$2-LEN(SOURCE!I1071)), "")&amp;
      SOURCE!J1071&amp;      IF(SOURCE!$Y$2-LEN(SOURCE!J1071) &gt;= 0, REPT(" ",SOURCE!$Y$2-LEN(SOURCE!J1071)), "")&amp;
" | "&amp; IF(SOURCE!$X$2-LEN(SOURCE!I1071) &gt;= 0, REPT(" ",SOURCE!$X$2-LEN(SOURCE!I1071)), "")&amp;
      SOURCE!K1071&amp;      IF(SOURCE!$Y$2-LEN(SOURCE!K1071) &gt;= 0, REPT(" ",SOURCE!$Z$2-LEN(SOURCE!K1071)), "")&amp;
" | "&amp; SOURCE!L1071&amp;      IF(SOURCE!$AB$2-LEN(SOURCE!L1071) &gt;= 0, REPT(" ",SOURCE!$AB$2-LEN(SOURCE!L1071)), "")&amp;
" | "&amp; SOURCE!M1071&amp;      IF(SOURCE!$AC$2-LEN(SOURCE!M1071) &gt;= 0, REPT(" ",SOURCE!$AC$2-LEN(SOURCE!M1071)), "")&amp;
      "},"&amp;IF(SOURCE!O1071&lt;&gt;"",""&amp;SOURCE!O1071,"")
 )
)
)</f>
        <v>/* 1047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72" spans="1:1">
      <c r="A1072" s="133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IF(SOURCE!$R$2-LEN(SOURCE!C1072) &gt;= 0, REPT(" ",SOURCE!$R$2-LEN(SOURCE!C1072)), "")&amp;
      SOURCE!D1072&amp;", "&amp; IF(SOURCE!$S$2-LEN(SOURCE!D1072) &gt;= 0, REPT(" ",SOURCE!$S$2-LEN(SOURCE!D1072)), "")&amp;
      SOURCE!E1072&amp;", "&amp; IF(SOURCE!$T$2-LEN(SOURCE!E1072) &gt;=0, REPT(" ",SOURCE!$T$2-LEN(SOURCE!E1072)), "")&amp;
      SOURCE!F1072&amp;", "&amp; IF(SOURCE!$U$2-LEN(SOURCE!F1072) &gt;= 0, REPT(" ",SOURCE!$U$2-LEN(SOURCE!F1072)+2), "")&amp;"("&amp;
      SUBSTITUTE(TEXT(SOURCE!G1072,"??0"),"  ","")&amp;" &lt;&lt; TAM_MAX_BITS) |"&amp; IF(SOURCE!$V$2-3 &gt;= 0, REPT(" ",MAX(1,SOURCE!$V$2-5+4+1-1-LEN(  IF(ISTEXT(SOURCE!H1072),SOURCE!H1072,  SUBSTITUTE(SUBSTITUTE(TEXT(SOURCE!H1072,"????0"),"  ","")," ",""))   ))), "")&amp;
       IF(ISTEXT(SOURCE!H1072),SOURCE!H1072, SUBSTITUTE(SUBSTITUTE(TEXT(SOURCE!H1072,"????0"),"  ","")," ",""))   &amp;","&amp; IF(SOURCE!$W$2-3 &gt;= 0, REPT(" ",SOURCE!$W$2-3-5), "")&amp;
      SOURCE!I1072&amp;
" | "&amp; IF(SOURCE!$X$2-LEN(SOURCE!I1072) &gt;= 0, REPT(" ",SOURCE!$X$2-LEN(SOURCE!I1072)), "")&amp;
      SOURCE!J1072&amp;      IF(SOURCE!$Y$2-LEN(SOURCE!J1072) &gt;= 0, REPT(" ",SOURCE!$Y$2-LEN(SOURCE!J1072)), "")&amp;
" | "&amp; IF(SOURCE!$X$2-LEN(SOURCE!I1072) &gt;= 0, REPT(" ",SOURCE!$X$2-LEN(SOURCE!I1072)), "")&amp;
      SOURCE!K1072&amp;      IF(SOURCE!$Y$2-LEN(SOURCE!K1072) &gt;= 0, REPT(" ",SOURCE!$Z$2-LEN(SOURCE!K1072)), "")&amp;
" | "&amp; SOURCE!L1072&amp;      IF(SOURCE!$AB$2-LEN(SOURCE!L1072) &gt;= 0, REPT(" ",SOURCE!$AB$2-LEN(SOURCE!L1072)), "")&amp;
" | "&amp; SOURCE!M1072&amp;      IF(SOURCE!$AC$2-LEN(SOURCE!M1072) &gt;= 0, REPT(" ",SOURCE!$AC$2-LEN(SOURCE!M1072)), "")&amp;
      "},"&amp;IF(SOURCE!O1072&lt;&gt;"",""&amp;SOURCE!O1072,"")
 )
)
)</f>
        <v>/* 1048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73" spans="1:1">
      <c r="A1073" s="133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IF(SOURCE!$R$2-LEN(SOURCE!C1073) &gt;= 0, REPT(" ",SOURCE!$R$2-LEN(SOURCE!C1073)), "")&amp;
      SOURCE!D1073&amp;", "&amp; IF(SOURCE!$S$2-LEN(SOURCE!D1073) &gt;= 0, REPT(" ",SOURCE!$S$2-LEN(SOURCE!D1073)), "")&amp;
      SOURCE!E1073&amp;", "&amp; IF(SOURCE!$T$2-LEN(SOURCE!E1073) &gt;=0, REPT(" ",SOURCE!$T$2-LEN(SOURCE!E1073)), "")&amp;
      SOURCE!F1073&amp;", "&amp; IF(SOURCE!$U$2-LEN(SOURCE!F1073) &gt;= 0, REPT(" ",SOURCE!$U$2-LEN(SOURCE!F1073)+2), "")&amp;"("&amp;
      SUBSTITUTE(TEXT(SOURCE!G1073,"??0"),"  ","")&amp;" &lt;&lt; TAM_MAX_BITS) |"&amp; IF(SOURCE!$V$2-3 &gt;= 0, REPT(" ",MAX(1,SOURCE!$V$2-5+4+1-1-LEN(  IF(ISTEXT(SOURCE!H1073),SOURCE!H1073,  SUBSTITUTE(SUBSTITUTE(TEXT(SOURCE!H1073,"????0"),"  ","")," ",""))   ))), "")&amp;
       IF(ISTEXT(SOURCE!H1073),SOURCE!H1073, SUBSTITUTE(SUBSTITUTE(TEXT(SOURCE!H1073,"????0"),"  ","")," ",""))   &amp;","&amp; IF(SOURCE!$W$2-3 &gt;= 0, REPT(" ",SOURCE!$W$2-3-5), "")&amp;
      SOURCE!I1073&amp;
" | "&amp; IF(SOURCE!$X$2-LEN(SOURCE!I1073) &gt;= 0, REPT(" ",SOURCE!$X$2-LEN(SOURCE!I1073)), "")&amp;
      SOURCE!J1073&amp;      IF(SOURCE!$Y$2-LEN(SOURCE!J1073) &gt;= 0, REPT(" ",SOURCE!$Y$2-LEN(SOURCE!J1073)), "")&amp;
" | "&amp; IF(SOURCE!$X$2-LEN(SOURCE!I1073) &gt;= 0, REPT(" ",SOURCE!$X$2-LEN(SOURCE!I1073)), "")&amp;
      SOURCE!K1073&amp;      IF(SOURCE!$Y$2-LEN(SOURCE!K1073) &gt;= 0, REPT(" ",SOURCE!$Z$2-LEN(SOURCE!K1073)), "")&amp;
" | "&amp; SOURCE!L1073&amp;      IF(SOURCE!$AB$2-LEN(SOURCE!L1073) &gt;= 0, REPT(" ",SOURCE!$AB$2-LEN(SOURCE!L1073)), "")&amp;
" | "&amp; SOURCE!M1073&amp;      IF(SOURCE!$AC$2-LEN(SOURCE!M1073) &gt;= 0, REPT(" ",SOURCE!$AC$2-LEN(SOURCE!M1073)), "")&amp;
      "},"&amp;IF(SOURCE!O1073&lt;&gt;"",""&amp;SOURCE!O1073,"")
 )
)
)</f>
        <v>/* 1049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74" spans="1:1">
      <c r="A1074" s="133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IF(SOURCE!$R$2-LEN(SOURCE!C1074) &gt;= 0, REPT(" ",SOURCE!$R$2-LEN(SOURCE!C1074)), "")&amp;
      SOURCE!D1074&amp;", "&amp; IF(SOURCE!$S$2-LEN(SOURCE!D1074) &gt;= 0, REPT(" ",SOURCE!$S$2-LEN(SOURCE!D1074)), "")&amp;
      SOURCE!E1074&amp;", "&amp; IF(SOURCE!$T$2-LEN(SOURCE!E1074) &gt;=0, REPT(" ",SOURCE!$T$2-LEN(SOURCE!E1074)), "")&amp;
      SOURCE!F1074&amp;", "&amp; IF(SOURCE!$U$2-LEN(SOURCE!F1074) &gt;= 0, REPT(" ",SOURCE!$U$2-LEN(SOURCE!F1074)+2), "")&amp;"("&amp;
      SUBSTITUTE(TEXT(SOURCE!G1074,"??0"),"  ","")&amp;" &lt;&lt; TAM_MAX_BITS) |"&amp; IF(SOURCE!$V$2-3 &gt;= 0, REPT(" ",MAX(1,SOURCE!$V$2-5+4+1-1-LEN(  IF(ISTEXT(SOURCE!H1074),SOURCE!H1074,  SUBSTITUTE(SUBSTITUTE(TEXT(SOURCE!H1074,"????0"),"  ","")," ",""))   ))), "")&amp;
       IF(ISTEXT(SOURCE!H1074),SOURCE!H1074, SUBSTITUTE(SUBSTITUTE(TEXT(SOURCE!H1074,"????0"),"  ","")," ",""))   &amp;","&amp; IF(SOURCE!$W$2-3 &gt;= 0, REPT(" ",SOURCE!$W$2-3-5), "")&amp;
      SOURCE!I1074&amp;
" | "&amp; IF(SOURCE!$X$2-LEN(SOURCE!I1074) &gt;= 0, REPT(" ",SOURCE!$X$2-LEN(SOURCE!I1074)), "")&amp;
      SOURCE!J1074&amp;      IF(SOURCE!$Y$2-LEN(SOURCE!J1074) &gt;= 0, REPT(" ",SOURCE!$Y$2-LEN(SOURCE!J1074)), "")&amp;
" | "&amp; IF(SOURCE!$X$2-LEN(SOURCE!I1074) &gt;= 0, REPT(" ",SOURCE!$X$2-LEN(SOURCE!I1074)), "")&amp;
      SOURCE!K1074&amp;      IF(SOURCE!$Y$2-LEN(SOURCE!K1074) &gt;= 0, REPT(" ",SOURCE!$Z$2-LEN(SOURCE!K1074)), "")&amp;
" | "&amp; SOURCE!L1074&amp;      IF(SOURCE!$AB$2-LEN(SOURCE!L1074) &gt;= 0, REPT(" ",SOURCE!$AB$2-LEN(SOURCE!L1074)), "")&amp;
" | "&amp; SOURCE!M1074&amp;      IF(SOURCE!$AC$2-LEN(SOURCE!M1074) &gt;= 0, REPT(" ",SOURCE!$AC$2-LEN(SOURCE!M1074)), "")&amp;
      "},"&amp;IF(SOURCE!O1074&lt;&gt;"",""&amp;SOURCE!O1074,"")
 )
)
)</f>
        <v>/* 1050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75" spans="1:1">
      <c r="A1075" s="133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IF(SOURCE!$R$2-LEN(SOURCE!C1075) &gt;= 0, REPT(" ",SOURCE!$R$2-LEN(SOURCE!C1075)), "")&amp;
      SOURCE!D1075&amp;", "&amp; IF(SOURCE!$S$2-LEN(SOURCE!D1075) &gt;= 0, REPT(" ",SOURCE!$S$2-LEN(SOURCE!D1075)), "")&amp;
      SOURCE!E1075&amp;", "&amp; IF(SOURCE!$T$2-LEN(SOURCE!E1075) &gt;=0, REPT(" ",SOURCE!$T$2-LEN(SOURCE!E1075)), "")&amp;
      SOURCE!F1075&amp;", "&amp; IF(SOURCE!$U$2-LEN(SOURCE!F1075) &gt;= 0, REPT(" ",SOURCE!$U$2-LEN(SOURCE!F1075)+2), "")&amp;"("&amp;
      SUBSTITUTE(TEXT(SOURCE!G1075,"??0"),"  ","")&amp;" &lt;&lt; TAM_MAX_BITS) |"&amp; IF(SOURCE!$V$2-3 &gt;= 0, REPT(" ",MAX(1,SOURCE!$V$2-5+4+1-1-LEN(  IF(ISTEXT(SOURCE!H1075),SOURCE!H1075,  SUBSTITUTE(SUBSTITUTE(TEXT(SOURCE!H1075,"????0"),"  ","")," ",""))   ))), "")&amp;
       IF(ISTEXT(SOURCE!H1075),SOURCE!H1075, SUBSTITUTE(SUBSTITUTE(TEXT(SOURCE!H1075,"????0"),"  ","")," ",""))   &amp;","&amp; IF(SOURCE!$W$2-3 &gt;= 0, REPT(" ",SOURCE!$W$2-3-5), "")&amp;
      SOURCE!I1075&amp;
" | "&amp; IF(SOURCE!$X$2-LEN(SOURCE!I1075) &gt;= 0, REPT(" ",SOURCE!$X$2-LEN(SOURCE!I1075)), "")&amp;
      SOURCE!J1075&amp;      IF(SOURCE!$Y$2-LEN(SOURCE!J1075) &gt;= 0, REPT(" ",SOURCE!$Y$2-LEN(SOURCE!J1075)), "")&amp;
" | "&amp; IF(SOURCE!$X$2-LEN(SOURCE!I1075) &gt;= 0, REPT(" ",SOURCE!$X$2-LEN(SOURCE!I1075)), "")&amp;
      SOURCE!K1075&amp;      IF(SOURCE!$Y$2-LEN(SOURCE!K1075) &gt;= 0, REPT(" ",SOURCE!$Z$2-LEN(SOURCE!K1075)), "")&amp;
" | "&amp; SOURCE!L1075&amp;      IF(SOURCE!$AB$2-LEN(SOURCE!L1075) &gt;= 0, REPT(" ",SOURCE!$AB$2-LEN(SOURCE!L1075)), "")&amp;
" | "&amp; SOURCE!M1075&amp;      IF(SOURCE!$AC$2-LEN(SOURCE!M1075) &gt;= 0, REPT(" ",SOURCE!$AC$2-LEN(SOURCE!M1075)), "")&amp;
      "},"&amp;IF(SOURCE!O1075&lt;&gt;"",""&amp;SOURCE!O1075,"")
 )
)
)</f>
        <v>/* 1051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76" spans="1:1">
      <c r="A1076" s="133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IF(SOURCE!$R$2-LEN(SOURCE!C1076) &gt;= 0, REPT(" ",SOURCE!$R$2-LEN(SOURCE!C1076)), "")&amp;
      SOURCE!D1076&amp;", "&amp; IF(SOURCE!$S$2-LEN(SOURCE!D1076) &gt;= 0, REPT(" ",SOURCE!$S$2-LEN(SOURCE!D1076)), "")&amp;
      SOURCE!E1076&amp;", "&amp; IF(SOURCE!$T$2-LEN(SOURCE!E1076) &gt;=0, REPT(" ",SOURCE!$T$2-LEN(SOURCE!E1076)), "")&amp;
      SOURCE!F1076&amp;", "&amp; IF(SOURCE!$U$2-LEN(SOURCE!F1076) &gt;= 0, REPT(" ",SOURCE!$U$2-LEN(SOURCE!F1076)+2), "")&amp;"("&amp;
      SUBSTITUTE(TEXT(SOURCE!G1076,"??0"),"  ","")&amp;" &lt;&lt; TAM_MAX_BITS) |"&amp; IF(SOURCE!$V$2-3 &gt;= 0, REPT(" ",MAX(1,SOURCE!$V$2-5+4+1-1-LEN(  IF(ISTEXT(SOURCE!H1076),SOURCE!H1076,  SUBSTITUTE(SUBSTITUTE(TEXT(SOURCE!H1076,"????0"),"  ","")," ",""))   ))), "")&amp;
       IF(ISTEXT(SOURCE!H1076),SOURCE!H1076, SUBSTITUTE(SUBSTITUTE(TEXT(SOURCE!H1076,"????0"),"  ","")," ",""))   &amp;","&amp; IF(SOURCE!$W$2-3 &gt;= 0, REPT(" ",SOURCE!$W$2-3-5), "")&amp;
      SOURCE!I1076&amp;
" | "&amp; IF(SOURCE!$X$2-LEN(SOURCE!I1076) &gt;= 0, REPT(" ",SOURCE!$X$2-LEN(SOURCE!I1076)), "")&amp;
      SOURCE!J1076&amp;      IF(SOURCE!$Y$2-LEN(SOURCE!J1076) &gt;= 0, REPT(" ",SOURCE!$Y$2-LEN(SOURCE!J1076)), "")&amp;
" | "&amp; IF(SOURCE!$X$2-LEN(SOURCE!I1076) &gt;= 0, REPT(" ",SOURCE!$X$2-LEN(SOURCE!I1076)), "")&amp;
      SOURCE!K1076&amp;      IF(SOURCE!$Y$2-LEN(SOURCE!K1076) &gt;= 0, REPT(" ",SOURCE!$Z$2-LEN(SOURCE!K1076)), "")&amp;
" | "&amp; SOURCE!L1076&amp;      IF(SOURCE!$AB$2-LEN(SOURCE!L1076) &gt;= 0, REPT(" ",SOURCE!$AB$2-LEN(SOURCE!L1076)), "")&amp;
" | "&amp; SOURCE!M1076&amp;      IF(SOURCE!$AC$2-LEN(SOURCE!M1076) &gt;= 0, REPT(" ",SOURCE!$AC$2-LEN(SOURCE!M1076)), "")&amp;
      "},"&amp;IF(SOURCE!O1076&lt;&gt;"",""&amp;SOURCE!O1076,"")
 )
)
)</f>
        <v>/* 1052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77" spans="1:1">
      <c r="A1077" s="133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IF(SOURCE!$R$2-LEN(SOURCE!C1077) &gt;= 0, REPT(" ",SOURCE!$R$2-LEN(SOURCE!C1077)), "")&amp;
      SOURCE!D1077&amp;", "&amp; IF(SOURCE!$S$2-LEN(SOURCE!D1077) &gt;= 0, REPT(" ",SOURCE!$S$2-LEN(SOURCE!D1077)), "")&amp;
      SOURCE!E1077&amp;", "&amp; IF(SOURCE!$T$2-LEN(SOURCE!E1077) &gt;=0, REPT(" ",SOURCE!$T$2-LEN(SOURCE!E1077)), "")&amp;
      SOURCE!F1077&amp;", "&amp; IF(SOURCE!$U$2-LEN(SOURCE!F1077) &gt;= 0, REPT(" ",SOURCE!$U$2-LEN(SOURCE!F1077)+2), "")&amp;"("&amp;
      SUBSTITUTE(TEXT(SOURCE!G1077,"??0"),"  ","")&amp;" &lt;&lt; TAM_MAX_BITS) |"&amp; IF(SOURCE!$V$2-3 &gt;= 0, REPT(" ",MAX(1,SOURCE!$V$2-5+4+1-1-LEN(  IF(ISTEXT(SOURCE!H1077),SOURCE!H1077,  SUBSTITUTE(SUBSTITUTE(TEXT(SOURCE!H1077,"????0"),"  ","")," ",""))   ))), "")&amp;
       IF(ISTEXT(SOURCE!H1077),SOURCE!H1077, SUBSTITUTE(SUBSTITUTE(TEXT(SOURCE!H1077,"????0"),"  ","")," ",""))   &amp;","&amp; IF(SOURCE!$W$2-3 &gt;= 0, REPT(" ",SOURCE!$W$2-3-5), "")&amp;
      SOURCE!I1077&amp;
" | "&amp; IF(SOURCE!$X$2-LEN(SOURCE!I1077) &gt;= 0, REPT(" ",SOURCE!$X$2-LEN(SOURCE!I1077)), "")&amp;
      SOURCE!J1077&amp;      IF(SOURCE!$Y$2-LEN(SOURCE!J1077) &gt;= 0, REPT(" ",SOURCE!$Y$2-LEN(SOURCE!J1077)), "")&amp;
" | "&amp; IF(SOURCE!$X$2-LEN(SOURCE!I1077) &gt;= 0, REPT(" ",SOURCE!$X$2-LEN(SOURCE!I1077)), "")&amp;
      SOURCE!K1077&amp;      IF(SOURCE!$Y$2-LEN(SOURCE!K1077) &gt;= 0, REPT(" ",SOURCE!$Z$2-LEN(SOURCE!K1077)), "")&amp;
" | "&amp; SOURCE!L1077&amp;      IF(SOURCE!$AB$2-LEN(SOURCE!L1077) &gt;= 0, REPT(" ",SOURCE!$AB$2-LEN(SOURCE!L1077)), "")&amp;
" | "&amp; SOURCE!M1077&amp;      IF(SOURCE!$AC$2-LEN(SOURCE!M1077) &gt;= 0, REPT(" ",SOURCE!$AC$2-LEN(SOURCE!M1077)), "")&amp;
      "},"&amp;IF(SOURCE!O1077&lt;&gt;"",""&amp;SOURCE!O1077,"")
 )
)
)</f>
        <v>/* 1053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78" spans="1:1">
      <c r="A1078" s="133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IF(SOURCE!$R$2-LEN(SOURCE!C1078) &gt;= 0, REPT(" ",SOURCE!$R$2-LEN(SOURCE!C1078)), "")&amp;
      SOURCE!D1078&amp;", "&amp; IF(SOURCE!$S$2-LEN(SOURCE!D1078) &gt;= 0, REPT(" ",SOURCE!$S$2-LEN(SOURCE!D1078)), "")&amp;
      SOURCE!E1078&amp;", "&amp; IF(SOURCE!$T$2-LEN(SOURCE!E1078) &gt;=0, REPT(" ",SOURCE!$T$2-LEN(SOURCE!E1078)), "")&amp;
      SOURCE!F1078&amp;", "&amp; IF(SOURCE!$U$2-LEN(SOURCE!F1078) &gt;= 0, REPT(" ",SOURCE!$U$2-LEN(SOURCE!F1078)+2), "")&amp;"("&amp;
      SUBSTITUTE(TEXT(SOURCE!G1078,"??0"),"  ","")&amp;" &lt;&lt; TAM_MAX_BITS) |"&amp; IF(SOURCE!$V$2-3 &gt;= 0, REPT(" ",MAX(1,SOURCE!$V$2-5+4+1-1-LEN(  IF(ISTEXT(SOURCE!H1078),SOURCE!H1078,  SUBSTITUTE(SUBSTITUTE(TEXT(SOURCE!H1078,"????0"),"  ","")," ",""))   ))), "")&amp;
       IF(ISTEXT(SOURCE!H1078),SOURCE!H1078, SUBSTITUTE(SUBSTITUTE(TEXT(SOURCE!H1078,"????0"),"  ","")," ",""))   &amp;","&amp; IF(SOURCE!$W$2-3 &gt;= 0, REPT(" ",SOURCE!$W$2-3-5), "")&amp;
      SOURCE!I1078&amp;
" | "&amp; IF(SOURCE!$X$2-LEN(SOURCE!I1078) &gt;= 0, REPT(" ",SOURCE!$X$2-LEN(SOURCE!I1078)), "")&amp;
      SOURCE!J1078&amp;      IF(SOURCE!$Y$2-LEN(SOURCE!J1078) &gt;= 0, REPT(" ",SOURCE!$Y$2-LEN(SOURCE!J1078)), "")&amp;
" | "&amp; IF(SOURCE!$X$2-LEN(SOURCE!I1078) &gt;= 0, REPT(" ",SOURCE!$X$2-LEN(SOURCE!I1078)), "")&amp;
      SOURCE!K1078&amp;      IF(SOURCE!$Y$2-LEN(SOURCE!K1078) &gt;= 0, REPT(" ",SOURCE!$Z$2-LEN(SOURCE!K1078)), "")&amp;
" | "&amp; SOURCE!L1078&amp;      IF(SOURCE!$AB$2-LEN(SOURCE!L1078) &gt;= 0, REPT(" ",SOURCE!$AB$2-LEN(SOURCE!L1078)), "")&amp;
" | "&amp; SOURCE!M1078&amp;      IF(SOURCE!$AC$2-LEN(SOURCE!M1078) &gt;= 0, REPT(" ",SOURCE!$AC$2-LEN(SOURCE!M1078)), "")&amp;
      "},"&amp;IF(SOURCE!O1078&lt;&gt;"",""&amp;SOURCE!O1078,"")
 )
)
)</f>
        <v>/* 1054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79" spans="1:1">
      <c r="A1079" s="133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IF(SOURCE!$R$2-LEN(SOURCE!C1079) &gt;= 0, REPT(" ",SOURCE!$R$2-LEN(SOURCE!C1079)), "")&amp;
      SOURCE!D1079&amp;", "&amp; IF(SOURCE!$S$2-LEN(SOURCE!D1079) &gt;= 0, REPT(" ",SOURCE!$S$2-LEN(SOURCE!D1079)), "")&amp;
      SOURCE!E1079&amp;", "&amp; IF(SOURCE!$T$2-LEN(SOURCE!E1079) &gt;=0, REPT(" ",SOURCE!$T$2-LEN(SOURCE!E1079)), "")&amp;
      SOURCE!F1079&amp;", "&amp; IF(SOURCE!$U$2-LEN(SOURCE!F1079) &gt;= 0, REPT(" ",SOURCE!$U$2-LEN(SOURCE!F1079)+2), "")&amp;"("&amp;
      SUBSTITUTE(TEXT(SOURCE!G1079,"??0"),"  ","")&amp;" &lt;&lt; TAM_MAX_BITS) |"&amp; IF(SOURCE!$V$2-3 &gt;= 0, REPT(" ",MAX(1,SOURCE!$V$2-5+4+1-1-LEN(  IF(ISTEXT(SOURCE!H1079),SOURCE!H1079,  SUBSTITUTE(SUBSTITUTE(TEXT(SOURCE!H1079,"????0"),"  ","")," ",""))   ))), "")&amp;
       IF(ISTEXT(SOURCE!H1079),SOURCE!H1079, SUBSTITUTE(SUBSTITUTE(TEXT(SOURCE!H1079,"????0"),"  ","")," ",""))   &amp;","&amp; IF(SOURCE!$W$2-3 &gt;= 0, REPT(" ",SOURCE!$W$2-3-5), "")&amp;
      SOURCE!I1079&amp;
" | "&amp; IF(SOURCE!$X$2-LEN(SOURCE!I1079) &gt;= 0, REPT(" ",SOURCE!$X$2-LEN(SOURCE!I1079)), "")&amp;
      SOURCE!J1079&amp;      IF(SOURCE!$Y$2-LEN(SOURCE!J1079) &gt;= 0, REPT(" ",SOURCE!$Y$2-LEN(SOURCE!J1079)), "")&amp;
" | "&amp; IF(SOURCE!$X$2-LEN(SOURCE!I1079) &gt;= 0, REPT(" ",SOURCE!$X$2-LEN(SOURCE!I1079)), "")&amp;
      SOURCE!K1079&amp;      IF(SOURCE!$Y$2-LEN(SOURCE!K1079) &gt;= 0, REPT(" ",SOURCE!$Z$2-LEN(SOURCE!K1079)), "")&amp;
" | "&amp; SOURCE!L1079&amp;      IF(SOURCE!$AB$2-LEN(SOURCE!L1079) &gt;= 0, REPT(" ",SOURCE!$AB$2-LEN(SOURCE!L1079)), "")&amp;
" | "&amp; SOURCE!M1079&amp;      IF(SOURCE!$AC$2-LEN(SOURCE!M1079) &gt;= 0, REPT(" ",SOURCE!$AC$2-LEN(SOURCE!M1079)), "")&amp;
      "},"&amp;IF(SOURCE!O1079&lt;&gt;"",""&amp;SOURCE!O1079,"")
 )
)
)</f>
        <v>/* 1055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80" spans="1:1">
      <c r="A1080" s="133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IF(SOURCE!$R$2-LEN(SOURCE!C1080) &gt;= 0, REPT(" ",SOURCE!$R$2-LEN(SOURCE!C1080)), "")&amp;
      SOURCE!D1080&amp;", "&amp; IF(SOURCE!$S$2-LEN(SOURCE!D1080) &gt;= 0, REPT(" ",SOURCE!$S$2-LEN(SOURCE!D1080)), "")&amp;
      SOURCE!E1080&amp;", "&amp; IF(SOURCE!$T$2-LEN(SOURCE!E1080) &gt;=0, REPT(" ",SOURCE!$T$2-LEN(SOURCE!E1080)), "")&amp;
      SOURCE!F1080&amp;", "&amp; IF(SOURCE!$U$2-LEN(SOURCE!F1080) &gt;= 0, REPT(" ",SOURCE!$U$2-LEN(SOURCE!F1080)+2), "")&amp;"("&amp;
      SUBSTITUTE(TEXT(SOURCE!G1080,"??0"),"  ","")&amp;" &lt;&lt; TAM_MAX_BITS) |"&amp; IF(SOURCE!$V$2-3 &gt;= 0, REPT(" ",MAX(1,SOURCE!$V$2-5+4+1-1-LEN(  IF(ISTEXT(SOURCE!H1080),SOURCE!H1080,  SUBSTITUTE(SUBSTITUTE(TEXT(SOURCE!H1080,"????0"),"  ","")," ",""))   ))), "")&amp;
       IF(ISTEXT(SOURCE!H1080),SOURCE!H1080, SUBSTITUTE(SUBSTITUTE(TEXT(SOURCE!H1080,"????0"),"  ","")," ",""))   &amp;","&amp; IF(SOURCE!$W$2-3 &gt;= 0, REPT(" ",SOURCE!$W$2-3-5), "")&amp;
      SOURCE!I1080&amp;
" | "&amp; IF(SOURCE!$X$2-LEN(SOURCE!I1080) &gt;= 0, REPT(" ",SOURCE!$X$2-LEN(SOURCE!I1080)), "")&amp;
      SOURCE!J1080&amp;      IF(SOURCE!$Y$2-LEN(SOURCE!J1080) &gt;= 0, REPT(" ",SOURCE!$Y$2-LEN(SOURCE!J1080)), "")&amp;
" | "&amp; IF(SOURCE!$X$2-LEN(SOURCE!I1080) &gt;= 0, REPT(" ",SOURCE!$X$2-LEN(SOURCE!I1080)), "")&amp;
      SOURCE!K1080&amp;      IF(SOURCE!$Y$2-LEN(SOURCE!K1080) &gt;= 0, REPT(" ",SOURCE!$Z$2-LEN(SOURCE!K1080)), "")&amp;
" | "&amp; SOURCE!L1080&amp;      IF(SOURCE!$AB$2-LEN(SOURCE!L1080) &gt;= 0, REPT(" ",SOURCE!$AB$2-LEN(SOURCE!L1080)), "")&amp;
" | "&amp; SOURCE!M1080&amp;      IF(SOURCE!$AC$2-LEN(SOURCE!M1080) &gt;= 0, REPT(" ",SOURCE!$AC$2-LEN(SOURCE!M1080)), "")&amp;
      "},"&amp;IF(SOURCE!O1080&lt;&gt;"",""&amp;SOURCE!O1080,"")
 )
)
)</f>
        <v>/* 1056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81" spans="1:1">
      <c r="A1081" s="133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IF(SOURCE!$R$2-LEN(SOURCE!C1081) &gt;= 0, REPT(" ",SOURCE!$R$2-LEN(SOURCE!C1081)), "")&amp;
      SOURCE!D1081&amp;", "&amp; IF(SOURCE!$S$2-LEN(SOURCE!D1081) &gt;= 0, REPT(" ",SOURCE!$S$2-LEN(SOURCE!D1081)), "")&amp;
      SOURCE!E1081&amp;", "&amp; IF(SOURCE!$T$2-LEN(SOURCE!E1081) &gt;=0, REPT(" ",SOURCE!$T$2-LEN(SOURCE!E1081)), "")&amp;
      SOURCE!F1081&amp;", "&amp; IF(SOURCE!$U$2-LEN(SOURCE!F1081) &gt;= 0, REPT(" ",SOURCE!$U$2-LEN(SOURCE!F1081)+2), "")&amp;"("&amp;
      SUBSTITUTE(TEXT(SOURCE!G1081,"??0"),"  ","")&amp;" &lt;&lt; TAM_MAX_BITS) |"&amp; IF(SOURCE!$V$2-3 &gt;= 0, REPT(" ",MAX(1,SOURCE!$V$2-5+4+1-1-LEN(  IF(ISTEXT(SOURCE!H1081),SOURCE!H1081,  SUBSTITUTE(SUBSTITUTE(TEXT(SOURCE!H1081,"????0"),"  ","")," ",""))   ))), "")&amp;
       IF(ISTEXT(SOURCE!H1081),SOURCE!H1081, SUBSTITUTE(SUBSTITUTE(TEXT(SOURCE!H1081,"????0"),"  ","")," ",""))   &amp;","&amp; IF(SOURCE!$W$2-3 &gt;= 0, REPT(" ",SOURCE!$W$2-3-5), "")&amp;
      SOURCE!I1081&amp;
" | "&amp; IF(SOURCE!$X$2-LEN(SOURCE!I1081) &gt;= 0, REPT(" ",SOURCE!$X$2-LEN(SOURCE!I1081)), "")&amp;
      SOURCE!J1081&amp;      IF(SOURCE!$Y$2-LEN(SOURCE!J1081) &gt;= 0, REPT(" ",SOURCE!$Y$2-LEN(SOURCE!J1081)), "")&amp;
" | "&amp; IF(SOURCE!$X$2-LEN(SOURCE!I1081) &gt;= 0, REPT(" ",SOURCE!$X$2-LEN(SOURCE!I1081)), "")&amp;
      SOURCE!K1081&amp;      IF(SOURCE!$Y$2-LEN(SOURCE!K1081) &gt;= 0, REPT(" ",SOURCE!$Z$2-LEN(SOURCE!K1081)), "")&amp;
" | "&amp; SOURCE!L1081&amp;      IF(SOURCE!$AB$2-LEN(SOURCE!L1081) &gt;= 0, REPT(" ",SOURCE!$AB$2-LEN(SOURCE!L1081)), "")&amp;
" | "&amp; SOURCE!M1081&amp;      IF(SOURCE!$AC$2-LEN(SOURCE!M1081) &gt;= 0, REPT(" ",SOURCE!$AC$2-LEN(SOURCE!M1081)), "")&amp;
      "},"&amp;IF(SOURCE!O1081&lt;&gt;"",""&amp;SOURCE!O1081,"")
 )
)
)</f>
        <v>/* 1057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82" spans="1:1">
      <c r="A1082" s="133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IF(SOURCE!$R$2-LEN(SOURCE!C1082) &gt;= 0, REPT(" ",SOURCE!$R$2-LEN(SOURCE!C1082)), "")&amp;
      SOURCE!D1082&amp;", "&amp; IF(SOURCE!$S$2-LEN(SOURCE!D1082) &gt;= 0, REPT(" ",SOURCE!$S$2-LEN(SOURCE!D1082)), "")&amp;
      SOURCE!E1082&amp;", "&amp; IF(SOURCE!$T$2-LEN(SOURCE!E1082) &gt;=0, REPT(" ",SOURCE!$T$2-LEN(SOURCE!E1082)), "")&amp;
      SOURCE!F1082&amp;", "&amp; IF(SOURCE!$U$2-LEN(SOURCE!F1082) &gt;= 0, REPT(" ",SOURCE!$U$2-LEN(SOURCE!F1082)+2), "")&amp;"("&amp;
      SUBSTITUTE(TEXT(SOURCE!G1082,"??0"),"  ","")&amp;" &lt;&lt; TAM_MAX_BITS) |"&amp; IF(SOURCE!$V$2-3 &gt;= 0, REPT(" ",MAX(1,SOURCE!$V$2-5+4+1-1-LEN(  IF(ISTEXT(SOURCE!H1082),SOURCE!H1082,  SUBSTITUTE(SUBSTITUTE(TEXT(SOURCE!H1082,"????0"),"  ","")," ",""))   ))), "")&amp;
       IF(ISTEXT(SOURCE!H1082),SOURCE!H1082, SUBSTITUTE(SUBSTITUTE(TEXT(SOURCE!H1082,"????0"),"  ","")," ",""))   &amp;","&amp; IF(SOURCE!$W$2-3 &gt;= 0, REPT(" ",SOURCE!$W$2-3-5), "")&amp;
      SOURCE!I1082&amp;
" | "&amp; IF(SOURCE!$X$2-LEN(SOURCE!I1082) &gt;= 0, REPT(" ",SOURCE!$X$2-LEN(SOURCE!I1082)), "")&amp;
      SOURCE!J1082&amp;      IF(SOURCE!$Y$2-LEN(SOURCE!J1082) &gt;= 0, REPT(" ",SOURCE!$Y$2-LEN(SOURCE!J1082)), "")&amp;
" | "&amp; IF(SOURCE!$X$2-LEN(SOURCE!I1082) &gt;= 0, REPT(" ",SOURCE!$X$2-LEN(SOURCE!I1082)), "")&amp;
      SOURCE!K1082&amp;      IF(SOURCE!$Y$2-LEN(SOURCE!K1082) &gt;= 0, REPT(" ",SOURCE!$Z$2-LEN(SOURCE!K1082)), "")&amp;
" | "&amp; SOURCE!L1082&amp;      IF(SOURCE!$AB$2-LEN(SOURCE!L1082) &gt;= 0, REPT(" ",SOURCE!$AB$2-LEN(SOURCE!L1082)), "")&amp;
" | "&amp; SOURCE!M1082&amp;      IF(SOURCE!$AC$2-LEN(SOURCE!M1082) &gt;= 0, REPT(" ",SOURCE!$AC$2-LEN(SOURCE!M1082)), "")&amp;
      "},"&amp;IF(SOURCE!O1082&lt;&gt;"",""&amp;SOURCE!O1082,"")
 )
)
)</f>
        <v>/* 1058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83" spans="1:1">
      <c r="A1083" s="133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IF(SOURCE!$R$2-LEN(SOURCE!C1083) &gt;= 0, REPT(" ",SOURCE!$R$2-LEN(SOURCE!C1083)), "")&amp;
      SOURCE!D1083&amp;", "&amp; IF(SOURCE!$S$2-LEN(SOURCE!D1083) &gt;= 0, REPT(" ",SOURCE!$S$2-LEN(SOURCE!D1083)), "")&amp;
      SOURCE!E1083&amp;", "&amp; IF(SOURCE!$T$2-LEN(SOURCE!E1083) &gt;=0, REPT(" ",SOURCE!$T$2-LEN(SOURCE!E1083)), "")&amp;
      SOURCE!F1083&amp;", "&amp; IF(SOURCE!$U$2-LEN(SOURCE!F1083) &gt;= 0, REPT(" ",SOURCE!$U$2-LEN(SOURCE!F1083)+2), "")&amp;"("&amp;
      SUBSTITUTE(TEXT(SOURCE!G1083,"??0"),"  ","")&amp;" &lt;&lt; TAM_MAX_BITS) |"&amp; IF(SOURCE!$V$2-3 &gt;= 0, REPT(" ",MAX(1,SOURCE!$V$2-5+4+1-1-LEN(  IF(ISTEXT(SOURCE!H1083),SOURCE!H1083,  SUBSTITUTE(SUBSTITUTE(TEXT(SOURCE!H1083,"????0"),"  ","")," ",""))   ))), "")&amp;
       IF(ISTEXT(SOURCE!H1083),SOURCE!H1083, SUBSTITUTE(SUBSTITUTE(TEXT(SOURCE!H1083,"????0"),"  ","")," ",""))   &amp;","&amp; IF(SOURCE!$W$2-3 &gt;= 0, REPT(" ",SOURCE!$W$2-3-5), "")&amp;
      SOURCE!I1083&amp;
" | "&amp; IF(SOURCE!$X$2-LEN(SOURCE!I1083) &gt;= 0, REPT(" ",SOURCE!$X$2-LEN(SOURCE!I1083)), "")&amp;
      SOURCE!J1083&amp;      IF(SOURCE!$Y$2-LEN(SOURCE!J1083) &gt;= 0, REPT(" ",SOURCE!$Y$2-LEN(SOURCE!J1083)), "")&amp;
" | "&amp; IF(SOURCE!$X$2-LEN(SOURCE!I1083) &gt;= 0, REPT(" ",SOURCE!$X$2-LEN(SOURCE!I1083)), "")&amp;
      SOURCE!K1083&amp;      IF(SOURCE!$Y$2-LEN(SOURCE!K1083) &gt;= 0, REPT(" ",SOURCE!$Z$2-LEN(SOURCE!K1083)), "")&amp;
" | "&amp; SOURCE!L1083&amp;      IF(SOURCE!$AB$2-LEN(SOURCE!L1083) &gt;= 0, REPT(" ",SOURCE!$AB$2-LEN(SOURCE!L1083)), "")&amp;
" | "&amp; SOURCE!M1083&amp;      IF(SOURCE!$AC$2-LEN(SOURCE!M1083) &gt;= 0, REPT(" ",SOURCE!$AC$2-LEN(SOURCE!M1083)), "")&amp;
      "},"&amp;IF(SOURCE!O1083&lt;&gt;"",""&amp;SOURCE!O1083,"")
 )
)
)</f>
        <v>/* 1059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84" spans="1:1">
      <c r="A1084" s="133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IF(SOURCE!$R$2-LEN(SOURCE!C1084) &gt;= 0, REPT(" ",SOURCE!$R$2-LEN(SOURCE!C1084)), "")&amp;
      SOURCE!D1084&amp;", "&amp; IF(SOURCE!$S$2-LEN(SOURCE!D1084) &gt;= 0, REPT(" ",SOURCE!$S$2-LEN(SOURCE!D1084)), "")&amp;
      SOURCE!E1084&amp;", "&amp; IF(SOURCE!$T$2-LEN(SOURCE!E1084) &gt;=0, REPT(" ",SOURCE!$T$2-LEN(SOURCE!E1084)), "")&amp;
      SOURCE!F1084&amp;", "&amp; IF(SOURCE!$U$2-LEN(SOURCE!F1084) &gt;= 0, REPT(" ",SOURCE!$U$2-LEN(SOURCE!F1084)+2), "")&amp;"("&amp;
      SUBSTITUTE(TEXT(SOURCE!G1084,"??0"),"  ","")&amp;" &lt;&lt; TAM_MAX_BITS) |"&amp; IF(SOURCE!$V$2-3 &gt;= 0, REPT(" ",MAX(1,SOURCE!$V$2-5+4+1-1-LEN(  IF(ISTEXT(SOURCE!H1084),SOURCE!H1084,  SUBSTITUTE(SUBSTITUTE(TEXT(SOURCE!H1084,"????0"),"  ","")," ",""))   ))), "")&amp;
       IF(ISTEXT(SOURCE!H1084),SOURCE!H1084, SUBSTITUTE(SUBSTITUTE(TEXT(SOURCE!H1084,"????0"),"  ","")," ",""))   &amp;","&amp; IF(SOURCE!$W$2-3 &gt;= 0, REPT(" ",SOURCE!$W$2-3-5), "")&amp;
      SOURCE!I1084&amp;
" | "&amp; IF(SOURCE!$X$2-LEN(SOURCE!I1084) &gt;= 0, REPT(" ",SOURCE!$X$2-LEN(SOURCE!I1084)), "")&amp;
      SOURCE!J1084&amp;      IF(SOURCE!$Y$2-LEN(SOURCE!J1084) &gt;= 0, REPT(" ",SOURCE!$Y$2-LEN(SOURCE!J1084)), "")&amp;
" | "&amp; IF(SOURCE!$X$2-LEN(SOURCE!I1084) &gt;= 0, REPT(" ",SOURCE!$X$2-LEN(SOURCE!I1084)), "")&amp;
      SOURCE!K1084&amp;      IF(SOURCE!$Y$2-LEN(SOURCE!K1084) &gt;= 0, REPT(" ",SOURCE!$Z$2-LEN(SOURCE!K1084)), "")&amp;
" | "&amp; SOURCE!L1084&amp;      IF(SOURCE!$AB$2-LEN(SOURCE!L1084) &gt;= 0, REPT(" ",SOURCE!$AB$2-LEN(SOURCE!L1084)), "")&amp;
" | "&amp; SOURCE!M1084&amp;      IF(SOURCE!$AC$2-LEN(SOURCE!M1084) &gt;= 0, REPT(" ",SOURCE!$AC$2-LEN(SOURCE!M1084)), "")&amp;
      "},"&amp;IF(SOURCE!O1084&lt;&gt;"",""&amp;SOURCE!O1084,"")
 )
)
)</f>
        <v>/* 1060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85" spans="1:1">
      <c r="A1085" s="133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IF(SOURCE!$R$2-LEN(SOURCE!C1085) &gt;= 0, REPT(" ",SOURCE!$R$2-LEN(SOURCE!C1085)), "")&amp;
      SOURCE!D1085&amp;", "&amp; IF(SOURCE!$S$2-LEN(SOURCE!D1085) &gt;= 0, REPT(" ",SOURCE!$S$2-LEN(SOURCE!D1085)), "")&amp;
      SOURCE!E1085&amp;", "&amp; IF(SOURCE!$T$2-LEN(SOURCE!E1085) &gt;=0, REPT(" ",SOURCE!$T$2-LEN(SOURCE!E1085)), "")&amp;
      SOURCE!F1085&amp;", "&amp; IF(SOURCE!$U$2-LEN(SOURCE!F1085) &gt;= 0, REPT(" ",SOURCE!$U$2-LEN(SOURCE!F1085)+2), "")&amp;"("&amp;
      SUBSTITUTE(TEXT(SOURCE!G1085,"??0"),"  ","")&amp;" &lt;&lt; TAM_MAX_BITS) |"&amp; IF(SOURCE!$V$2-3 &gt;= 0, REPT(" ",MAX(1,SOURCE!$V$2-5+4+1-1-LEN(  IF(ISTEXT(SOURCE!H1085),SOURCE!H1085,  SUBSTITUTE(SUBSTITUTE(TEXT(SOURCE!H1085,"????0"),"  ","")," ",""))   ))), "")&amp;
       IF(ISTEXT(SOURCE!H1085),SOURCE!H1085, SUBSTITUTE(SUBSTITUTE(TEXT(SOURCE!H1085,"????0"),"  ","")," ",""))   &amp;","&amp; IF(SOURCE!$W$2-3 &gt;= 0, REPT(" ",SOURCE!$W$2-3-5), "")&amp;
      SOURCE!I1085&amp;
" | "&amp; IF(SOURCE!$X$2-LEN(SOURCE!I1085) &gt;= 0, REPT(" ",SOURCE!$X$2-LEN(SOURCE!I1085)), "")&amp;
      SOURCE!J1085&amp;      IF(SOURCE!$Y$2-LEN(SOURCE!J1085) &gt;= 0, REPT(" ",SOURCE!$Y$2-LEN(SOURCE!J1085)), "")&amp;
" | "&amp; IF(SOURCE!$X$2-LEN(SOURCE!I1085) &gt;= 0, REPT(" ",SOURCE!$X$2-LEN(SOURCE!I1085)), "")&amp;
      SOURCE!K1085&amp;      IF(SOURCE!$Y$2-LEN(SOURCE!K1085) &gt;= 0, REPT(" ",SOURCE!$Z$2-LEN(SOURCE!K1085)), "")&amp;
" | "&amp; SOURCE!L1085&amp;      IF(SOURCE!$AB$2-LEN(SOURCE!L1085) &gt;= 0, REPT(" ",SOURCE!$AB$2-LEN(SOURCE!L1085)), "")&amp;
" | "&amp; SOURCE!M1085&amp;      IF(SOURCE!$AC$2-LEN(SOURCE!M1085) &gt;= 0, REPT(" ",SOURCE!$AC$2-LEN(SOURCE!M1085)), "")&amp;
      "},"&amp;IF(SOURCE!O1085&lt;&gt;"",""&amp;SOURCE!O1085,"")
 )
)
)</f>
        <v>/* 1061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86" spans="1:1">
      <c r="A1086" s="133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IF(SOURCE!$R$2-LEN(SOURCE!C1086) &gt;= 0, REPT(" ",SOURCE!$R$2-LEN(SOURCE!C1086)), "")&amp;
      SOURCE!D1086&amp;", "&amp; IF(SOURCE!$S$2-LEN(SOURCE!D1086) &gt;= 0, REPT(" ",SOURCE!$S$2-LEN(SOURCE!D1086)), "")&amp;
      SOURCE!E1086&amp;", "&amp; IF(SOURCE!$T$2-LEN(SOURCE!E1086) &gt;=0, REPT(" ",SOURCE!$T$2-LEN(SOURCE!E1086)), "")&amp;
      SOURCE!F1086&amp;", "&amp; IF(SOURCE!$U$2-LEN(SOURCE!F1086) &gt;= 0, REPT(" ",SOURCE!$U$2-LEN(SOURCE!F1086)+2), "")&amp;"("&amp;
      SUBSTITUTE(TEXT(SOURCE!G1086,"??0"),"  ","")&amp;" &lt;&lt; TAM_MAX_BITS) |"&amp; IF(SOURCE!$V$2-3 &gt;= 0, REPT(" ",MAX(1,SOURCE!$V$2-5+4+1-1-LEN(  IF(ISTEXT(SOURCE!H1086),SOURCE!H1086,  SUBSTITUTE(SUBSTITUTE(TEXT(SOURCE!H1086,"????0"),"  ","")," ",""))   ))), "")&amp;
       IF(ISTEXT(SOURCE!H1086),SOURCE!H1086, SUBSTITUTE(SUBSTITUTE(TEXT(SOURCE!H1086,"????0"),"  ","")," ",""))   &amp;","&amp; IF(SOURCE!$W$2-3 &gt;= 0, REPT(" ",SOURCE!$W$2-3-5), "")&amp;
      SOURCE!I1086&amp;
" | "&amp; IF(SOURCE!$X$2-LEN(SOURCE!I1086) &gt;= 0, REPT(" ",SOURCE!$X$2-LEN(SOURCE!I1086)), "")&amp;
      SOURCE!J1086&amp;      IF(SOURCE!$Y$2-LEN(SOURCE!J1086) &gt;= 0, REPT(" ",SOURCE!$Y$2-LEN(SOURCE!J1086)), "")&amp;
" | "&amp; IF(SOURCE!$X$2-LEN(SOURCE!I1086) &gt;= 0, REPT(" ",SOURCE!$X$2-LEN(SOURCE!I1086)), "")&amp;
      SOURCE!K1086&amp;      IF(SOURCE!$Y$2-LEN(SOURCE!K1086) &gt;= 0, REPT(" ",SOURCE!$Z$2-LEN(SOURCE!K1086)), "")&amp;
" | "&amp; SOURCE!L1086&amp;      IF(SOURCE!$AB$2-LEN(SOURCE!L1086) &gt;= 0, REPT(" ",SOURCE!$AB$2-LEN(SOURCE!L1086)), "")&amp;
" | "&amp; SOURCE!M1086&amp;      IF(SOURCE!$AC$2-LEN(SOURCE!M1086) &gt;= 0, REPT(" ",SOURCE!$AC$2-LEN(SOURCE!M1086)), "")&amp;
      "},"&amp;IF(SOURCE!O1086&lt;&gt;"",""&amp;SOURCE!O1086,"")
 )
)
)</f>
        <v>/* 1062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87" spans="1:1">
      <c r="A1087" s="133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IF(SOURCE!$R$2-LEN(SOURCE!C1087) &gt;= 0, REPT(" ",SOURCE!$R$2-LEN(SOURCE!C1087)), "")&amp;
      SOURCE!D1087&amp;", "&amp; IF(SOURCE!$S$2-LEN(SOURCE!D1087) &gt;= 0, REPT(" ",SOURCE!$S$2-LEN(SOURCE!D1087)), "")&amp;
      SOURCE!E1087&amp;", "&amp; IF(SOURCE!$T$2-LEN(SOURCE!E1087) &gt;=0, REPT(" ",SOURCE!$T$2-LEN(SOURCE!E1087)), "")&amp;
      SOURCE!F1087&amp;", "&amp; IF(SOURCE!$U$2-LEN(SOURCE!F1087) &gt;= 0, REPT(" ",SOURCE!$U$2-LEN(SOURCE!F1087)+2), "")&amp;"("&amp;
      SUBSTITUTE(TEXT(SOURCE!G1087,"??0"),"  ","")&amp;" &lt;&lt; TAM_MAX_BITS) |"&amp; IF(SOURCE!$V$2-3 &gt;= 0, REPT(" ",MAX(1,SOURCE!$V$2-5+4+1-1-LEN(  IF(ISTEXT(SOURCE!H1087),SOURCE!H1087,  SUBSTITUTE(SUBSTITUTE(TEXT(SOURCE!H1087,"????0"),"  ","")," ",""))   ))), "")&amp;
       IF(ISTEXT(SOURCE!H1087),SOURCE!H1087, SUBSTITUTE(SUBSTITUTE(TEXT(SOURCE!H1087,"????0"),"  ","")," ",""))   &amp;","&amp; IF(SOURCE!$W$2-3 &gt;= 0, REPT(" ",SOURCE!$W$2-3-5), "")&amp;
      SOURCE!I1087&amp;
" | "&amp; IF(SOURCE!$X$2-LEN(SOURCE!I1087) &gt;= 0, REPT(" ",SOURCE!$X$2-LEN(SOURCE!I1087)), "")&amp;
      SOURCE!J1087&amp;      IF(SOURCE!$Y$2-LEN(SOURCE!J1087) &gt;= 0, REPT(" ",SOURCE!$Y$2-LEN(SOURCE!J1087)), "")&amp;
" | "&amp; IF(SOURCE!$X$2-LEN(SOURCE!I1087) &gt;= 0, REPT(" ",SOURCE!$X$2-LEN(SOURCE!I1087)), "")&amp;
      SOURCE!K1087&amp;      IF(SOURCE!$Y$2-LEN(SOURCE!K1087) &gt;= 0, REPT(" ",SOURCE!$Z$2-LEN(SOURCE!K1087)), "")&amp;
" | "&amp; SOURCE!L1087&amp;      IF(SOURCE!$AB$2-LEN(SOURCE!L1087) &gt;= 0, REPT(" ",SOURCE!$AB$2-LEN(SOURCE!L1087)), "")&amp;
" | "&amp; SOURCE!M1087&amp;      IF(SOURCE!$AC$2-LEN(SOURCE!M1087) &gt;= 0, REPT(" ",SOURCE!$AC$2-LEN(SOURCE!M1087)), "")&amp;
      "},"&amp;IF(SOURCE!O1087&lt;&gt;"",""&amp;SOURCE!O1087,"")
 )
)
)</f>
        <v>/* 1063 */  { itemToBeCoded,                NOPARAM,                     "",                                            STD_SUP_t,                                     (0 &lt;&lt; TAM_MAX_BITS) |     0, CAT_NONE | SLS_UNCHANGED | US_UNCHANGED | EIM_DISABLED | PTP_DISABLED     },</v>
      </c>
    </row>
    <row r="1088" spans="1:1">
      <c r="A1088" s="133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IF(SOURCE!$R$2-LEN(SOURCE!C1088) &gt;= 0, REPT(" ",SOURCE!$R$2-LEN(SOURCE!C1088)), "")&amp;
      SOURCE!D1088&amp;", "&amp; IF(SOURCE!$S$2-LEN(SOURCE!D1088) &gt;= 0, REPT(" ",SOURCE!$S$2-LEN(SOURCE!D1088)), "")&amp;
      SOURCE!E1088&amp;", "&amp; IF(SOURCE!$T$2-LEN(SOURCE!E1088) &gt;=0, REPT(" ",SOURCE!$T$2-LEN(SOURCE!E1088)), "")&amp;
      SOURCE!F1088&amp;", "&amp; IF(SOURCE!$U$2-LEN(SOURCE!F1088) &gt;= 0, REPT(" ",SOURCE!$U$2-LEN(SOURCE!F1088)+2), "")&amp;"("&amp;
      SUBSTITUTE(TEXT(SOURCE!G1088,"??0"),"  ","")&amp;" &lt;&lt; TAM_MAX_BITS) |"&amp; IF(SOURCE!$V$2-3 &gt;= 0, REPT(" ",MAX(1,SOURCE!$V$2-5+4+1-1-LEN(  IF(ISTEXT(SOURCE!H1088),SOURCE!H1088,  SUBSTITUTE(SUBSTITUTE(TEXT(SOURCE!H1088,"????0"),"  ","")," ",""))   ))), "")&amp;
       IF(ISTEXT(SOURCE!H1088),SOURCE!H1088, SUBSTITUTE(SUBSTITUTE(TEXT(SOURCE!H1088,"????0"),"  ","")," ",""))   &amp;","&amp; IF(SOURCE!$W$2-3 &gt;= 0, REPT(" ",SOURCE!$W$2-3-5), "")&amp;
      SOURCE!I1088&amp;
" | "&amp; IF(SOURCE!$X$2-LEN(SOURCE!I1088) &gt;= 0, REPT(" ",SOURCE!$X$2-LEN(SOURCE!I1088)), "")&amp;
      SOURCE!J1088&amp;      IF(SOURCE!$Y$2-LEN(SOURCE!J1088) &gt;= 0, REPT(" ",SOURCE!$Y$2-LEN(SOURCE!J1088)), "")&amp;
" | "&amp; IF(SOURCE!$X$2-LEN(SOURCE!I1088) &gt;= 0, REPT(" ",SOURCE!$X$2-LEN(SOURCE!I1088)), "")&amp;
      SOURCE!K1088&amp;      IF(SOURCE!$Y$2-LEN(SOURCE!K1088) &gt;= 0, REPT(" ",SOURCE!$Z$2-LEN(SOURCE!K1088)), "")&amp;
" | "&amp; SOURCE!L1088&amp;      IF(SOURCE!$AB$2-LEN(SOURCE!L1088) &gt;= 0, REPT(" ",SOURCE!$AB$2-LEN(SOURCE!L1088)), "")&amp;
" | "&amp; SOURCE!M1088&amp;      IF(SOURCE!$AC$2-LEN(SOURCE!M1088) &gt;= 0, REPT(" ",SOURCE!$AC$2-LEN(SOURCE!M1088)), "")&amp;
      "},"&amp;IF(SOURCE!O1088&lt;&gt;"",""&amp;SOURCE!O1088,"")
 )
)
)</f>
        <v>/* 1064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89" spans="1:1">
      <c r="A1089" s="133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IF(SOURCE!$R$2-LEN(SOURCE!C1089) &gt;= 0, REPT(" ",SOURCE!$R$2-LEN(SOURCE!C1089)), "")&amp;
      SOURCE!D1089&amp;", "&amp; IF(SOURCE!$S$2-LEN(SOURCE!D1089) &gt;= 0, REPT(" ",SOURCE!$S$2-LEN(SOURCE!D1089)), "")&amp;
      SOURCE!E1089&amp;", "&amp; IF(SOURCE!$T$2-LEN(SOURCE!E1089) &gt;=0, REPT(" ",SOURCE!$T$2-LEN(SOURCE!E1089)), "")&amp;
      SOURCE!F1089&amp;", "&amp; IF(SOURCE!$U$2-LEN(SOURCE!F1089) &gt;= 0, REPT(" ",SOURCE!$U$2-LEN(SOURCE!F1089)+2), "")&amp;"("&amp;
      SUBSTITUTE(TEXT(SOURCE!G1089,"??0"),"  ","")&amp;" &lt;&lt; TAM_MAX_BITS) |"&amp; IF(SOURCE!$V$2-3 &gt;= 0, REPT(" ",MAX(1,SOURCE!$V$2-5+4+1-1-LEN(  IF(ISTEXT(SOURCE!H1089),SOURCE!H1089,  SUBSTITUTE(SUBSTITUTE(TEXT(SOURCE!H1089,"????0"),"  ","")," ",""))   ))), "")&amp;
       IF(ISTEXT(SOURCE!H1089),SOURCE!H1089, SUBSTITUTE(SUBSTITUTE(TEXT(SOURCE!H1089,"????0"),"  ","")," ",""))   &amp;","&amp; IF(SOURCE!$W$2-3 &gt;= 0, REPT(" ",SOURCE!$W$2-3-5), "")&amp;
      SOURCE!I1089&amp;
" | "&amp; IF(SOURCE!$X$2-LEN(SOURCE!I1089) &gt;= 0, REPT(" ",SOURCE!$X$2-LEN(SOURCE!I1089)), "")&amp;
      SOURCE!J1089&amp;      IF(SOURCE!$Y$2-LEN(SOURCE!J1089) &gt;= 0, REPT(" ",SOURCE!$Y$2-LEN(SOURCE!J1089)), "")&amp;
" | "&amp; IF(SOURCE!$X$2-LEN(SOURCE!I1089) &gt;= 0, REPT(" ",SOURCE!$X$2-LEN(SOURCE!I1089)), "")&amp;
      SOURCE!K1089&amp;      IF(SOURCE!$Y$2-LEN(SOURCE!K1089) &gt;= 0, REPT(" ",SOURCE!$Z$2-LEN(SOURCE!K1089)), "")&amp;
" | "&amp; SOURCE!L1089&amp;      IF(SOURCE!$AB$2-LEN(SOURCE!L1089) &gt;= 0, REPT(" ",SOURCE!$AB$2-LEN(SOURCE!L1089)), "")&amp;
" | "&amp; SOURCE!M1089&amp;      IF(SOURCE!$AC$2-LEN(SOURCE!M1089) &gt;= 0, REPT(" ",SOURCE!$AC$2-LEN(SOURCE!M1089)), "")&amp;
      "},"&amp;IF(SOURCE!O1089&lt;&gt;"",""&amp;SOURCE!O1089,"")
 )
)
)</f>
        <v>/* 1065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90" spans="1:1">
      <c r="A1090" s="133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IF(SOURCE!$R$2-LEN(SOURCE!C1090) &gt;= 0, REPT(" ",SOURCE!$R$2-LEN(SOURCE!C1090)), "")&amp;
      SOURCE!D1090&amp;", "&amp; IF(SOURCE!$S$2-LEN(SOURCE!D1090) &gt;= 0, REPT(" ",SOURCE!$S$2-LEN(SOURCE!D1090)), "")&amp;
      SOURCE!E1090&amp;", "&amp; IF(SOURCE!$T$2-LEN(SOURCE!E1090) &gt;=0, REPT(" ",SOURCE!$T$2-LEN(SOURCE!E1090)), "")&amp;
      SOURCE!F1090&amp;", "&amp; IF(SOURCE!$U$2-LEN(SOURCE!F1090) &gt;= 0, REPT(" ",SOURCE!$U$2-LEN(SOURCE!F1090)+2), "")&amp;"("&amp;
      SUBSTITUTE(TEXT(SOURCE!G1090,"??0"),"  ","")&amp;" &lt;&lt; TAM_MAX_BITS) |"&amp; IF(SOURCE!$V$2-3 &gt;= 0, REPT(" ",MAX(1,SOURCE!$V$2-5+4+1-1-LEN(  IF(ISTEXT(SOURCE!H1090),SOURCE!H1090,  SUBSTITUTE(SUBSTITUTE(TEXT(SOURCE!H1090,"????0"),"  ","")," ",""))   ))), "")&amp;
       IF(ISTEXT(SOURCE!H1090),SOURCE!H1090, SUBSTITUTE(SUBSTITUTE(TEXT(SOURCE!H1090,"????0"),"  ","")," ",""))   &amp;","&amp; IF(SOURCE!$W$2-3 &gt;= 0, REPT(" ",SOURCE!$W$2-3-5), "")&amp;
      SOURCE!I1090&amp;
" | "&amp; IF(SOURCE!$X$2-LEN(SOURCE!I1090) &gt;= 0, REPT(" ",SOURCE!$X$2-LEN(SOURCE!I1090)), "")&amp;
      SOURCE!J1090&amp;      IF(SOURCE!$Y$2-LEN(SOURCE!J1090) &gt;= 0, REPT(" ",SOURCE!$Y$2-LEN(SOURCE!J1090)), "")&amp;
" | "&amp; IF(SOURCE!$X$2-LEN(SOURCE!I1090) &gt;= 0, REPT(" ",SOURCE!$X$2-LEN(SOURCE!I1090)), "")&amp;
      SOURCE!K1090&amp;      IF(SOURCE!$Y$2-LEN(SOURCE!K1090) &gt;= 0, REPT(" ",SOURCE!$Z$2-LEN(SOURCE!K1090)), "")&amp;
" | "&amp; SOURCE!L1090&amp;      IF(SOURCE!$AB$2-LEN(SOURCE!L1090) &gt;= 0, REPT(" ",SOURCE!$AB$2-LEN(SOURCE!L1090)), "")&amp;
" | "&amp; SOURCE!M1090&amp;      IF(SOURCE!$AC$2-LEN(SOURCE!M1090) &gt;= 0, REPT(" ",SOURCE!$AC$2-LEN(SOURCE!M1090)), "")&amp;
      "},"&amp;IF(SOURCE!O1090&lt;&gt;"",""&amp;SOURCE!O1090,"")
 )
)
)</f>
        <v>/* 1066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91" spans="1:1">
      <c r="A1091" s="133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IF(SOURCE!$R$2-LEN(SOURCE!C1091) &gt;= 0, REPT(" ",SOURCE!$R$2-LEN(SOURCE!C1091)), "")&amp;
      SOURCE!D1091&amp;", "&amp; IF(SOURCE!$S$2-LEN(SOURCE!D1091) &gt;= 0, REPT(" ",SOURCE!$S$2-LEN(SOURCE!D1091)), "")&amp;
      SOURCE!E1091&amp;", "&amp; IF(SOURCE!$T$2-LEN(SOURCE!E1091) &gt;=0, REPT(" ",SOURCE!$T$2-LEN(SOURCE!E1091)), "")&amp;
      SOURCE!F1091&amp;", "&amp; IF(SOURCE!$U$2-LEN(SOURCE!F1091) &gt;= 0, REPT(" ",SOURCE!$U$2-LEN(SOURCE!F1091)+2), "")&amp;"("&amp;
      SUBSTITUTE(TEXT(SOURCE!G1091,"??0"),"  ","")&amp;" &lt;&lt; TAM_MAX_BITS) |"&amp; IF(SOURCE!$V$2-3 &gt;= 0, REPT(" ",MAX(1,SOURCE!$V$2-5+4+1-1-LEN(  IF(ISTEXT(SOURCE!H1091),SOURCE!H1091,  SUBSTITUTE(SUBSTITUTE(TEXT(SOURCE!H1091,"????0"),"  ","")," ",""))   ))), "")&amp;
       IF(ISTEXT(SOURCE!H1091),SOURCE!H1091, SUBSTITUTE(SUBSTITUTE(TEXT(SOURCE!H1091,"????0"),"  ","")," ",""))   &amp;","&amp; IF(SOURCE!$W$2-3 &gt;= 0, REPT(" ",SOURCE!$W$2-3-5), "")&amp;
      SOURCE!I1091&amp;
" | "&amp; IF(SOURCE!$X$2-LEN(SOURCE!I1091) &gt;= 0, REPT(" ",SOURCE!$X$2-LEN(SOURCE!I1091)), "")&amp;
      SOURCE!J1091&amp;      IF(SOURCE!$Y$2-LEN(SOURCE!J1091) &gt;= 0, REPT(" ",SOURCE!$Y$2-LEN(SOURCE!J1091)), "")&amp;
" | "&amp; IF(SOURCE!$X$2-LEN(SOURCE!I1091) &gt;= 0, REPT(" ",SOURCE!$X$2-LEN(SOURCE!I1091)), "")&amp;
      SOURCE!K1091&amp;      IF(SOURCE!$Y$2-LEN(SOURCE!K1091) &gt;= 0, REPT(" ",SOURCE!$Z$2-LEN(SOURCE!K1091)), "")&amp;
" | "&amp; SOURCE!L1091&amp;      IF(SOURCE!$AB$2-LEN(SOURCE!L1091) &gt;= 0, REPT(" ",SOURCE!$AB$2-LEN(SOURCE!L1091)), "")&amp;
" | "&amp; SOURCE!M1091&amp;      IF(SOURCE!$AC$2-LEN(SOURCE!M1091) &gt;= 0, REPT(" ",SOURCE!$AC$2-LEN(SOURCE!M1091)), "")&amp;
      "},"&amp;IF(SOURCE!O1091&lt;&gt;"",""&amp;SOURCE!O1091,"")
 )
)
)</f>
        <v>/* 1067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92" spans="1:1">
      <c r="A1092" s="133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IF(SOURCE!$R$2-LEN(SOURCE!C1092) &gt;= 0, REPT(" ",SOURCE!$R$2-LEN(SOURCE!C1092)), "")&amp;
      SOURCE!D1092&amp;", "&amp; IF(SOURCE!$S$2-LEN(SOURCE!D1092) &gt;= 0, REPT(" ",SOURCE!$S$2-LEN(SOURCE!D1092)), "")&amp;
      SOURCE!E1092&amp;", "&amp; IF(SOURCE!$T$2-LEN(SOURCE!E1092) &gt;=0, REPT(" ",SOURCE!$T$2-LEN(SOURCE!E1092)), "")&amp;
      SOURCE!F1092&amp;", "&amp; IF(SOURCE!$U$2-LEN(SOURCE!F1092) &gt;= 0, REPT(" ",SOURCE!$U$2-LEN(SOURCE!F1092)+2), "")&amp;"("&amp;
      SUBSTITUTE(TEXT(SOURCE!G1092,"??0"),"  ","")&amp;" &lt;&lt; TAM_MAX_BITS) |"&amp; IF(SOURCE!$V$2-3 &gt;= 0, REPT(" ",MAX(1,SOURCE!$V$2-5+4+1-1-LEN(  IF(ISTEXT(SOURCE!H1092),SOURCE!H1092,  SUBSTITUTE(SUBSTITUTE(TEXT(SOURCE!H1092,"????0"),"  ","")," ",""))   ))), "")&amp;
       IF(ISTEXT(SOURCE!H1092),SOURCE!H1092, SUBSTITUTE(SUBSTITUTE(TEXT(SOURCE!H1092,"????0"),"  ","")," ",""))   &amp;","&amp; IF(SOURCE!$W$2-3 &gt;= 0, REPT(" ",SOURCE!$W$2-3-5), "")&amp;
      SOURCE!I1092&amp;
" | "&amp; IF(SOURCE!$X$2-LEN(SOURCE!I1092) &gt;= 0, REPT(" ",SOURCE!$X$2-LEN(SOURCE!I1092)), "")&amp;
      SOURCE!J1092&amp;      IF(SOURCE!$Y$2-LEN(SOURCE!J1092) &gt;= 0, REPT(" ",SOURCE!$Y$2-LEN(SOURCE!J1092)), "")&amp;
" | "&amp; IF(SOURCE!$X$2-LEN(SOURCE!I1092) &gt;= 0, REPT(" ",SOURCE!$X$2-LEN(SOURCE!I1092)), "")&amp;
      SOURCE!K1092&amp;      IF(SOURCE!$Y$2-LEN(SOURCE!K1092) &gt;= 0, REPT(" ",SOURCE!$Z$2-LEN(SOURCE!K1092)), "")&amp;
" | "&amp; SOURCE!L1092&amp;      IF(SOURCE!$AB$2-LEN(SOURCE!L1092) &gt;= 0, REPT(" ",SOURCE!$AB$2-LEN(SOURCE!L1092)), "")&amp;
" | "&amp; SOURCE!M1092&amp;      IF(SOURCE!$AC$2-LEN(SOURCE!M1092) &gt;= 0, REPT(" ",SOURCE!$AC$2-LEN(SOURCE!M1092)), "")&amp;
      "},"&amp;IF(SOURCE!O1092&lt;&gt;"",""&amp;SOURCE!O1092,"")
 )
)
)</f>
        <v>/* 1068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93" spans="1:1">
      <c r="A1093" s="133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IF(SOURCE!$R$2-LEN(SOURCE!C1093) &gt;= 0, REPT(" ",SOURCE!$R$2-LEN(SOURCE!C1093)), "")&amp;
      SOURCE!D1093&amp;", "&amp; IF(SOURCE!$S$2-LEN(SOURCE!D1093) &gt;= 0, REPT(" ",SOURCE!$S$2-LEN(SOURCE!D1093)), "")&amp;
      SOURCE!E1093&amp;", "&amp; IF(SOURCE!$T$2-LEN(SOURCE!E1093) &gt;=0, REPT(" ",SOURCE!$T$2-LEN(SOURCE!E1093)), "")&amp;
      SOURCE!F1093&amp;", "&amp; IF(SOURCE!$U$2-LEN(SOURCE!F1093) &gt;= 0, REPT(" ",SOURCE!$U$2-LEN(SOURCE!F1093)+2), "")&amp;"("&amp;
      SUBSTITUTE(TEXT(SOURCE!G1093,"??0"),"  ","")&amp;" &lt;&lt; TAM_MAX_BITS) |"&amp; IF(SOURCE!$V$2-3 &gt;= 0, REPT(" ",MAX(1,SOURCE!$V$2-5+4+1-1-LEN(  IF(ISTEXT(SOURCE!H1093),SOURCE!H1093,  SUBSTITUTE(SUBSTITUTE(TEXT(SOURCE!H1093,"????0"),"  ","")," ",""))   ))), "")&amp;
       IF(ISTEXT(SOURCE!H1093),SOURCE!H1093, SUBSTITUTE(SUBSTITUTE(TEXT(SOURCE!H1093,"????0"),"  ","")," ",""))   &amp;","&amp; IF(SOURCE!$W$2-3 &gt;= 0, REPT(" ",SOURCE!$W$2-3-5), "")&amp;
      SOURCE!I1093&amp;
" | "&amp; IF(SOURCE!$X$2-LEN(SOURCE!I1093) &gt;= 0, REPT(" ",SOURCE!$X$2-LEN(SOURCE!I1093)), "")&amp;
      SOURCE!J1093&amp;      IF(SOURCE!$Y$2-LEN(SOURCE!J1093) &gt;= 0, REPT(" ",SOURCE!$Y$2-LEN(SOURCE!J1093)), "")&amp;
" | "&amp; IF(SOURCE!$X$2-LEN(SOURCE!I1093) &gt;= 0, REPT(" ",SOURCE!$X$2-LEN(SOURCE!I1093)), "")&amp;
      SOURCE!K1093&amp;      IF(SOURCE!$Y$2-LEN(SOURCE!K1093) &gt;= 0, REPT(" ",SOURCE!$Z$2-LEN(SOURCE!K1093)), "")&amp;
" | "&amp; SOURCE!L1093&amp;      IF(SOURCE!$AB$2-LEN(SOURCE!L1093) &gt;= 0, REPT(" ",SOURCE!$AB$2-LEN(SOURCE!L1093)), "")&amp;
" | "&amp; SOURCE!M1093&amp;      IF(SOURCE!$AC$2-LEN(SOURCE!M1093) &gt;= 0, REPT(" ",SOURCE!$AC$2-LEN(SOURCE!M1093)), "")&amp;
      "},"&amp;IF(SOURCE!O1093&lt;&gt;"",""&amp;SOURCE!O1093,"")
 )
)
)</f>
        <v>/* 1069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94" spans="1:1">
      <c r="A1094" s="133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IF(SOURCE!$R$2-LEN(SOURCE!C1094) &gt;= 0, REPT(" ",SOURCE!$R$2-LEN(SOURCE!C1094)), "")&amp;
      SOURCE!D1094&amp;", "&amp; IF(SOURCE!$S$2-LEN(SOURCE!D1094) &gt;= 0, REPT(" ",SOURCE!$S$2-LEN(SOURCE!D1094)), "")&amp;
      SOURCE!E1094&amp;", "&amp; IF(SOURCE!$T$2-LEN(SOURCE!E1094) &gt;=0, REPT(" ",SOURCE!$T$2-LEN(SOURCE!E1094)), "")&amp;
      SOURCE!F1094&amp;", "&amp; IF(SOURCE!$U$2-LEN(SOURCE!F1094) &gt;= 0, REPT(" ",SOURCE!$U$2-LEN(SOURCE!F1094)+2), "")&amp;"("&amp;
      SUBSTITUTE(TEXT(SOURCE!G1094,"??0"),"  ","")&amp;" &lt;&lt; TAM_MAX_BITS) |"&amp; IF(SOURCE!$V$2-3 &gt;= 0, REPT(" ",MAX(1,SOURCE!$V$2-5+4+1-1-LEN(  IF(ISTEXT(SOURCE!H1094),SOURCE!H1094,  SUBSTITUTE(SUBSTITUTE(TEXT(SOURCE!H1094,"????0"),"  ","")," ",""))   ))), "")&amp;
       IF(ISTEXT(SOURCE!H1094),SOURCE!H1094, SUBSTITUTE(SUBSTITUTE(TEXT(SOURCE!H1094,"????0"),"  ","")," ",""))   &amp;","&amp; IF(SOURCE!$W$2-3 &gt;= 0, REPT(" ",SOURCE!$W$2-3-5), "")&amp;
      SOURCE!I1094&amp;
" | "&amp; IF(SOURCE!$X$2-LEN(SOURCE!I1094) &gt;= 0, REPT(" ",SOURCE!$X$2-LEN(SOURCE!I1094)), "")&amp;
      SOURCE!J1094&amp;      IF(SOURCE!$Y$2-LEN(SOURCE!J1094) &gt;= 0, REPT(" ",SOURCE!$Y$2-LEN(SOURCE!J1094)), "")&amp;
" | "&amp; IF(SOURCE!$X$2-LEN(SOURCE!I1094) &gt;= 0, REPT(" ",SOURCE!$X$2-LEN(SOURCE!I1094)), "")&amp;
      SOURCE!K1094&amp;      IF(SOURCE!$Y$2-LEN(SOURCE!K1094) &gt;= 0, REPT(" ",SOURCE!$Z$2-LEN(SOURCE!K1094)), "")&amp;
" | "&amp; SOURCE!L1094&amp;      IF(SOURCE!$AB$2-LEN(SOURCE!L1094) &gt;= 0, REPT(" ",SOURCE!$AB$2-LEN(SOURCE!L1094)), "")&amp;
" | "&amp; SOURCE!M1094&amp;      IF(SOURCE!$AC$2-LEN(SOURCE!M1094) &gt;= 0, REPT(" ",SOURCE!$AC$2-LEN(SOURCE!M1094)), "")&amp;
      "},"&amp;IF(SOURCE!O1094&lt;&gt;"",""&amp;SOURCE!O1094,"")
 )
)
)</f>
        <v>/* 1070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1095" spans="1:1">
      <c r="A1095" s="133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IF(SOURCE!$R$2-LEN(SOURCE!C1095) &gt;= 0, REPT(" ",SOURCE!$R$2-LEN(SOURCE!C1095)), "")&amp;
      SOURCE!D1095&amp;", "&amp; IF(SOURCE!$S$2-LEN(SOURCE!D1095) &gt;= 0, REPT(" ",SOURCE!$S$2-LEN(SOURCE!D1095)), "")&amp;
      SOURCE!E1095&amp;", "&amp; IF(SOURCE!$T$2-LEN(SOURCE!E1095) &gt;=0, REPT(" ",SOURCE!$T$2-LEN(SOURCE!E1095)), "")&amp;
      SOURCE!F1095&amp;", "&amp; IF(SOURCE!$U$2-LEN(SOURCE!F1095) &gt;= 0, REPT(" ",SOURCE!$U$2-LEN(SOURCE!F1095)+2), "")&amp;"("&amp;
      SUBSTITUTE(TEXT(SOURCE!G1095,"??0"),"  ","")&amp;" &lt;&lt; TAM_MAX_BITS) |"&amp; IF(SOURCE!$V$2-3 &gt;= 0, REPT(" ",MAX(1,SOURCE!$V$2-5+4+1-1-LEN(  IF(ISTEXT(SOURCE!H1095),SOURCE!H1095,  SUBSTITUTE(SUBSTITUTE(TEXT(SOURCE!H1095,"????0"),"  ","")," ",""))   ))), "")&amp;
       IF(ISTEXT(SOURCE!H1095),SOURCE!H1095, SUBSTITUTE(SUBSTITUTE(TEXT(SOURCE!H1095,"????0"),"  ","")," ",""))   &amp;","&amp; IF(SOURCE!$W$2-3 &gt;= 0, REPT(" ",SOURCE!$W$2-3-5), "")&amp;
      SOURCE!I1095&amp;
" | "&amp; IF(SOURCE!$X$2-LEN(SOURCE!I1095) &gt;= 0, REPT(" ",SOURCE!$X$2-LEN(SOURCE!I1095)), "")&amp;
      SOURCE!J1095&amp;      IF(SOURCE!$Y$2-LEN(SOURCE!J1095) &gt;= 0, REPT(" ",SOURCE!$Y$2-LEN(SOURCE!J1095)), "")&amp;
" | "&amp; IF(SOURCE!$X$2-LEN(SOURCE!I1095) &gt;= 0, REPT(" ",SOURCE!$X$2-LEN(SOURCE!I1095)), "")&amp;
      SOURCE!K1095&amp;      IF(SOURCE!$Y$2-LEN(SOURCE!K1095) &gt;= 0, REPT(" ",SOURCE!$Z$2-LEN(SOURCE!K1095)), "")&amp;
" | "&amp; SOURCE!L1095&amp;      IF(SOURCE!$AB$2-LEN(SOURCE!L1095) &gt;= 0, REPT(" ",SOURCE!$AB$2-LEN(SOURCE!L1095)), "")&amp;
" | "&amp; SOURCE!M1095&amp;      IF(SOURCE!$AC$2-LEN(SOURCE!M1095) &gt;= 0, REPT(" ",SOURCE!$AC$2-LEN(SOURCE!M1095)), "")&amp;
      "},"&amp;IF(SOURCE!O1095&lt;&gt;"",""&amp;SOURCE!O1095,"")
 )
)
)</f>
        <v>/* 1071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1096" spans="1:1">
      <c r="A1096" s="133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IF(SOURCE!$R$2-LEN(SOURCE!C1096) &gt;= 0, REPT(" ",SOURCE!$R$2-LEN(SOURCE!C1096)), "")&amp;
      SOURCE!D1096&amp;", "&amp; IF(SOURCE!$S$2-LEN(SOURCE!D1096) &gt;= 0, REPT(" ",SOURCE!$S$2-LEN(SOURCE!D1096)), "")&amp;
      SOURCE!E1096&amp;", "&amp; IF(SOURCE!$T$2-LEN(SOURCE!E1096) &gt;=0, REPT(" ",SOURCE!$T$2-LEN(SOURCE!E1096)), "")&amp;
      SOURCE!F1096&amp;", "&amp; IF(SOURCE!$U$2-LEN(SOURCE!F1096) &gt;= 0, REPT(" ",SOURCE!$U$2-LEN(SOURCE!F1096)+2), "")&amp;"("&amp;
      SUBSTITUTE(TEXT(SOURCE!G1096,"??0"),"  ","")&amp;" &lt;&lt; TAM_MAX_BITS) |"&amp; IF(SOURCE!$V$2-3 &gt;= 0, REPT(" ",MAX(1,SOURCE!$V$2-5+4+1-1-LEN(  IF(ISTEXT(SOURCE!H1096),SOURCE!H1096,  SUBSTITUTE(SUBSTITUTE(TEXT(SOURCE!H1096,"????0"),"  ","")," ",""))   ))), "")&amp;
       IF(ISTEXT(SOURCE!H1096),SOURCE!H1096, SUBSTITUTE(SUBSTITUTE(TEXT(SOURCE!H1096,"????0"),"  ","")," ",""))   &amp;","&amp; IF(SOURCE!$W$2-3 &gt;= 0, REPT(" ",SOURCE!$W$2-3-5), "")&amp;
      SOURCE!I1096&amp;
" | "&amp; IF(SOURCE!$X$2-LEN(SOURCE!I1096) &gt;= 0, REPT(" ",SOURCE!$X$2-LEN(SOURCE!I1096)), "")&amp;
      SOURCE!J1096&amp;      IF(SOURCE!$Y$2-LEN(SOURCE!J1096) &gt;= 0, REPT(" ",SOURCE!$Y$2-LEN(SOURCE!J1096)), "")&amp;
" | "&amp; IF(SOURCE!$X$2-LEN(SOURCE!I1096) &gt;= 0, REPT(" ",SOURCE!$X$2-LEN(SOURCE!I1096)), "")&amp;
      SOURCE!K1096&amp;      IF(SOURCE!$Y$2-LEN(SOURCE!K1096) &gt;= 0, REPT(" ",SOURCE!$Z$2-LEN(SOURCE!K1096)), "")&amp;
" | "&amp; SOURCE!L1096&amp;      IF(SOURCE!$AB$2-LEN(SOURCE!L1096) &gt;= 0, REPT(" ",SOURCE!$AB$2-LEN(SOURCE!L1096)), "")&amp;
" | "&amp; SOURCE!M1096&amp;      IF(SOURCE!$AC$2-LEN(SOURCE!M1096) &gt;= 0, REPT(" ",SOURCE!$AC$2-LEN(SOURCE!M1096)), "")&amp;
      "},"&amp;IF(SOURCE!O1096&lt;&gt;"",""&amp;SOURCE!O1096,"")
 )
)
)</f>
        <v>/* 1072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1097" spans="1:1">
      <c r="A1097" s="133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IF(SOURCE!$R$2-LEN(SOURCE!C1097) &gt;= 0, REPT(" ",SOURCE!$R$2-LEN(SOURCE!C1097)), "")&amp;
      SOURCE!D1097&amp;", "&amp; IF(SOURCE!$S$2-LEN(SOURCE!D1097) &gt;= 0, REPT(" ",SOURCE!$S$2-LEN(SOURCE!D1097)), "")&amp;
      SOURCE!E1097&amp;", "&amp; IF(SOURCE!$T$2-LEN(SOURCE!E1097) &gt;=0, REPT(" ",SOURCE!$T$2-LEN(SOURCE!E1097)), "")&amp;
      SOURCE!F1097&amp;", "&amp; IF(SOURCE!$U$2-LEN(SOURCE!F1097) &gt;= 0, REPT(" ",SOURCE!$U$2-LEN(SOURCE!F1097)+2), "")&amp;"("&amp;
      SUBSTITUTE(TEXT(SOURCE!G1097,"??0"),"  ","")&amp;" &lt;&lt; TAM_MAX_BITS) |"&amp; IF(SOURCE!$V$2-3 &gt;= 0, REPT(" ",MAX(1,SOURCE!$V$2-5+4+1-1-LEN(  IF(ISTEXT(SOURCE!H1097),SOURCE!H1097,  SUBSTITUTE(SUBSTITUTE(TEXT(SOURCE!H1097,"????0"),"  ","")," ",""))   ))), "")&amp;
       IF(ISTEXT(SOURCE!H1097),SOURCE!H1097, SUBSTITUTE(SUBSTITUTE(TEXT(SOURCE!H1097,"????0"),"  ","")," ",""))   &amp;","&amp; IF(SOURCE!$W$2-3 &gt;= 0, REPT(" ",SOURCE!$W$2-3-5), "")&amp;
      SOURCE!I1097&amp;
" | "&amp; IF(SOURCE!$X$2-LEN(SOURCE!I1097) &gt;= 0, REPT(" ",SOURCE!$X$2-LEN(SOURCE!I1097)), "")&amp;
      SOURCE!J1097&amp;      IF(SOURCE!$Y$2-LEN(SOURCE!J1097) &gt;= 0, REPT(" ",SOURCE!$Y$2-LEN(SOURCE!J1097)), "")&amp;
" | "&amp; IF(SOURCE!$X$2-LEN(SOURCE!I1097) &gt;= 0, REPT(" ",SOURCE!$X$2-LEN(SOURCE!I1097)), "")&amp;
      SOURCE!K1097&amp;      IF(SOURCE!$Y$2-LEN(SOURCE!K1097) &gt;= 0, REPT(" ",SOURCE!$Z$2-LEN(SOURCE!K1097)), "")&amp;
" | "&amp; SOURCE!L1097&amp;      IF(SOURCE!$AB$2-LEN(SOURCE!L1097) &gt;= 0, REPT(" ",SOURCE!$AB$2-LEN(SOURCE!L1097)), "")&amp;
" | "&amp; SOURCE!M1097&amp;      IF(SOURCE!$AC$2-LEN(SOURCE!M1097) &gt;= 0, REPT(" ",SOURCE!$AC$2-LEN(SOURCE!M1097)), "")&amp;
      "},"&amp;IF(SOURCE!O1097&lt;&gt;"",""&amp;SOURCE!O1097,"")
 )
)
)</f>
        <v>/* 1073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1098" spans="1:1">
      <c r="A1098" s="133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IF(SOURCE!$R$2-LEN(SOURCE!C1098) &gt;= 0, REPT(" ",SOURCE!$R$2-LEN(SOURCE!C1098)), "")&amp;
      SOURCE!D1098&amp;", "&amp; IF(SOURCE!$S$2-LEN(SOURCE!D1098) &gt;= 0, REPT(" ",SOURCE!$S$2-LEN(SOURCE!D1098)), "")&amp;
      SOURCE!E1098&amp;", "&amp; IF(SOURCE!$T$2-LEN(SOURCE!E1098) &gt;=0, REPT(" ",SOURCE!$T$2-LEN(SOURCE!E1098)), "")&amp;
      SOURCE!F1098&amp;", "&amp; IF(SOURCE!$U$2-LEN(SOURCE!F1098) &gt;= 0, REPT(" ",SOURCE!$U$2-LEN(SOURCE!F1098)+2), "")&amp;"("&amp;
      SUBSTITUTE(TEXT(SOURCE!G1098,"??0"),"  ","")&amp;" &lt;&lt; TAM_MAX_BITS) |"&amp; IF(SOURCE!$V$2-3 &gt;= 0, REPT(" ",MAX(1,SOURCE!$V$2-5+4+1-1-LEN(  IF(ISTEXT(SOURCE!H1098),SOURCE!H1098,  SUBSTITUTE(SUBSTITUTE(TEXT(SOURCE!H1098,"????0"),"  ","")," ",""))   ))), "")&amp;
       IF(ISTEXT(SOURCE!H1098),SOURCE!H1098, SUBSTITUTE(SUBSTITUTE(TEXT(SOURCE!H1098,"????0"),"  ","")," ",""))   &amp;","&amp; IF(SOURCE!$W$2-3 &gt;= 0, REPT(" ",SOURCE!$W$2-3-5), "")&amp;
      SOURCE!I1098&amp;
" | "&amp; IF(SOURCE!$X$2-LEN(SOURCE!I1098) &gt;= 0, REPT(" ",SOURCE!$X$2-LEN(SOURCE!I1098)), "")&amp;
      SOURCE!J1098&amp;      IF(SOURCE!$Y$2-LEN(SOURCE!J1098) &gt;= 0, REPT(" ",SOURCE!$Y$2-LEN(SOURCE!J1098)), "")&amp;
" | "&amp; IF(SOURCE!$X$2-LEN(SOURCE!I1098) &gt;= 0, REPT(" ",SOURCE!$X$2-LEN(SOURCE!I1098)), "")&amp;
      SOURCE!K1098&amp;      IF(SOURCE!$Y$2-LEN(SOURCE!K1098) &gt;= 0, REPT(" ",SOURCE!$Z$2-LEN(SOURCE!K1098)), "")&amp;
" | "&amp; SOURCE!L1098&amp;      IF(SOURCE!$AB$2-LEN(SOURCE!L1098) &gt;= 0, REPT(" ",SOURCE!$AB$2-LEN(SOURCE!L1098)), "")&amp;
" | "&amp; SOURCE!M1098&amp;      IF(SOURCE!$AC$2-LEN(SOURCE!M1098) &gt;= 0, REPT(" ",SOURCE!$AC$2-LEN(SOURCE!M1098)), "")&amp;
      "},"&amp;IF(SOURCE!O1098&lt;&gt;"",""&amp;SOURCE!O1098,"")
 )
)
)</f>
        <v>/* 1074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1099" spans="1:1">
      <c r="A1099" s="133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IF(SOURCE!$R$2-LEN(SOURCE!C1099) &gt;= 0, REPT(" ",SOURCE!$R$2-LEN(SOURCE!C1099)), "")&amp;
      SOURCE!D1099&amp;", "&amp; IF(SOURCE!$S$2-LEN(SOURCE!D1099) &gt;= 0, REPT(" ",SOURCE!$S$2-LEN(SOURCE!D1099)), "")&amp;
      SOURCE!E1099&amp;", "&amp; IF(SOURCE!$T$2-LEN(SOURCE!E1099) &gt;=0, REPT(" ",SOURCE!$T$2-LEN(SOURCE!E1099)), "")&amp;
      SOURCE!F1099&amp;", "&amp; IF(SOURCE!$U$2-LEN(SOURCE!F1099) &gt;= 0, REPT(" ",SOURCE!$U$2-LEN(SOURCE!F1099)+2), "")&amp;"("&amp;
      SUBSTITUTE(TEXT(SOURCE!G1099,"??0"),"  ","")&amp;" &lt;&lt; TAM_MAX_BITS) |"&amp; IF(SOURCE!$V$2-3 &gt;= 0, REPT(" ",MAX(1,SOURCE!$V$2-5+4+1-1-LEN(  IF(ISTEXT(SOURCE!H1099),SOURCE!H1099,  SUBSTITUTE(SUBSTITUTE(TEXT(SOURCE!H1099,"????0"),"  ","")," ",""))   ))), "")&amp;
       IF(ISTEXT(SOURCE!H1099),SOURCE!H1099, SUBSTITUTE(SUBSTITUTE(TEXT(SOURCE!H1099,"????0"),"  ","")," ",""))   &amp;","&amp; IF(SOURCE!$W$2-3 &gt;= 0, REPT(" ",SOURCE!$W$2-3-5), "")&amp;
      SOURCE!I1099&amp;
" | "&amp; IF(SOURCE!$X$2-LEN(SOURCE!I1099) &gt;= 0, REPT(" ",SOURCE!$X$2-LEN(SOURCE!I1099)), "")&amp;
      SOURCE!J1099&amp;      IF(SOURCE!$Y$2-LEN(SOURCE!J1099) &gt;= 0, REPT(" ",SOURCE!$Y$2-LEN(SOURCE!J1099)), "")&amp;
" | "&amp; IF(SOURCE!$X$2-LEN(SOURCE!I1099) &gt;= 0, REPT(" ",SOURCE!$X$2-LEN(SOURCE!I1099)), "")&amp;
      SOURCE!K1099&amp;      IF(SOURCE!$Y$2-LEN(SOURCE!K1099) &gt;= 0, REPT(" ",SOURCE!$Z$2-LEN(SOURCE!K1099)), "")&amp;
" | "&amp; SOURCE!L1099&amp;      IF(SOURCE!$AB$2-LEN(SOURCE!L1099) &gt;= 0, REPT(" ",SOURCE!$AB$2-LEN(SOURCE!L1099)), "")&amp;
" | "&amp; SOURCE!M1099&amp;      IF(SOURCE!$AC$2-LEN(SOURCE!M1099) &gt;= 0, REPT(" ",SOURCE!$AC$2-LEN(SOURCE!M1099)), "")&amp;
      "},"&amp;IF(SOURCE!O1099&lt;&gt;"",""&amp;SOURCE!O1099,"")
 )
)
)</f>
        <v>/* 1075 */  { itemToBeCoded,                NOPARAM,                     "",                                            STD_SUB_PLUS,                                  (0 &lt;&lt; TAM_MAX_BITS) |     0, CAT_NONE | SLS_UNCHANGED | US_UNCHANGED | EIM_DISABLED | PTP_DISABLED     },</v>
      </c>
    </row>
    <row r="1100" spans="1:1">
      <c r="A1100" s="133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IF(SOURCE!$R$2-LEN(SOURCE!C1100) &gt;= 0, REPT(" ",SOURCE!$R$2-LEN(SOURCE!C1100)), "")&amp;
      SOURCE!D1100&amp;", "&amp; IF(SOURCE!$S$2-LEN(SOURCE!D1100) &gt;= 0, REPT(" ",SOURCE!$S$2-LEN(SOURCE!D1100)), "")&amp;
      SOURCE!E1100&amp;", "&amp; IF(SOURCE!$T$2-LEN(SOURCE!E1100) &gt;=0, REPT(" ",SOURCE!$T$2-LEN(SOURCE!E1100)), "")&amp;
      SOURCE!F1100&amp;", "&amp; IF(SOURCE!$U$2-LEN(SOURCE!F1100) &gt;= 0, REPT(" ",SOURCE!$U$2-LEN(SOURCE!F1100)+2), "")&amp;"("&amp;
      SUBSTITUTE(TEXT(SOURCE!G1100,"??0"),"  ","")&amp;" &lt;&lt; TAM_MAX_BITS) |"&amp; IF(SOURCE!$V$2-3 &gt;= 0, REPT(" ",MAX(1,SOURCE!$V$2-5+4+1-1-LEN(  IF(ISTEXT(SOURCE!H1100),SOURCE!H1100,  SUBSTITUTE(SUBSTITUTE(TEXT(SOURCE!H1100,"????0"),"  ","")," ",""))   ))), "")&amp;
       IF(ISTEXT(SOURCE!H1100),SOURCE!H1100, SUBSTITUTE(SUBSTITUTE(TEXT(SOURCE!H1100,"????0"),"  ","")," ",""))   &amp;","&amp; IF(SOURCE!$W$2-3 &gt;= 0, REPT(" ",SOURCE!$W$2-3-5), "")&amp;
      SOURCE!I1100&amp;
" | "&amp; IF(SOURCE!$X$2-LEN(SOURCE!I1100) &gt;= 0, REPT(" ",SOURCE!$X$2-LEN(SOURCE!I1100)), "")&amp;
      SOURCE!J1100&amp;      IF(SOURCE!$Y$2-LEN(SOURCE!J1100) &gt;= 0, REPT(" ",SOURCE!$Y$2-LEN(SOURCE!J1100)), "")&amp;
" | "&amp; IF(SOURCE!$X$2-LEN(SOURCE!I1100) &gt;= 0, REPT(" ",SOURCE!$X$2-LEN(SOURCE!I1100)), "")&amp;
      SOURCE!K1100&amp;      IF(SOURCE!$Y$2-LEN(SOURCE!K1100) &gt;= 0, REPT(" ",SOURCE!$Z$2-LEN(SOURCE!K1100)), "")&amp;
" | "&amp; SOURCE!L1100&amp;      IF(SOURCE!$AB$2-LEN(SOURCE!L1100) &gt;= 0, REPT(" ",SOURCE!$AB$2-LEN(SOURCE!L1100)), "")&amp;
" | "&amp; SOURCE!M1100&amp;      IF(SOURCE!$AC$2-LEN(SOURCE!M1100) &gt;= 0, REPT(" ",SOURCE!$AC$2-LEN(SOURCE!M1100)), "")&amp;
      "},"&amp;IF(SOURCE!O1100&lt;&gt;"",""&amp;SOURCE!O1100,"")
 )
)
)</f>
        <v>/* 1076 */  { itemToBeCoded,                NOPARAM,                     "",                                            STD_SUB_MINUS,                                 (0 &lt;&lt; TAM_MAX_BITS) |     0, CAT_NONE | SLS_UNCHANGED | US_UNCHANGED | EIM_DISABLED | PTP_DISABLED     },</v>
      </c>
    </row>
    <row r="1101" spans="1:1">
      <c r="A1101" s="133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IF(SOURCE!$R$2-LEN(SOURCE!C1101) &gt;= 0, REPT(" ",SOURCE!$R$2-LEN(SOURCE!C1101)), "")&amp;
      SOURCE!D1101&amp;", "&amp; IF(SOURCE!$S$2-LEN(SOURCE!D1101) &gt;= 0, REPT(" ",SOURCE!$S$2-LEN(SOURCE!D1101)), "")&amp;
      SOURCE!E1101&amp;", "&amp; IF(SOURCE!$T$2-LEN(SOURCE!E1101) &gt;=0, REPT(" ",SOURCE!$T$2-LEN(SOURCE!E1101)), "")&amp;
      SOURCE!F1101&amp;", "&amp; IF(SOURCE!$U$2-LEN(SOURCE!F1101) &gt;= 0, REPT(" ",SOURCE!$U$2-LEN(SOURCE!F1101)+2), "")&amp;"("&amp;
      SUBSTITUTE(TEXT(SOURCE!G1101,"??0"),"  ","")&amp;" &lt;&lt; TAM_MAX_BITS) |"&amp; IF(SOURCE!$V$2-3 &gt;= 0, REPT(" ",MAX(1,SOURCE!$V$2-5+4+1-1-LEN(  IF(ISTEXT(SOURCE!H1101),SOURCE!H1101,  SUBSTITUTE(SUBSTITUTE(TEXT(SOURCE!H1101,"????0"),"  ","")," ",""))   ))), "")&amp;
       IF(ISTEXT(SOURCE!H1101),SOURCE!H1101, SUBSTITUTE(SUBSTITUTE(TEXT(SOURCE!H1101,"????0"),"  ","")," ",""))   &amp;","&amp; IF(SOURCE!$W$2-3 &gt;= 0, REPT(" ",SOURCE!$W$2-3-5), "")&amp;
      SOURCE!I1101&amp;
" | "&amp; IF(SOURCE!$X$2-LEN(SOURCE!I1101) &gt;= 0, REPT(" ",SOURCE!$X$2-LEN(SOURCE!I1101)), "")&amp;
      SOURCE!J1101&amp;      IF(SOURCE!$Y$2-LEN(SOURCE!J1101) &gt;= 0, REPT(" ",SOURCE!$Y$2-LEN(SOURCE!J1101)), "")&amp;
" | "&amp; IF(SOURCE!$X$2-LEN(SOURCE!I1101) &gt;= 0, REPT(" ",SOURCE!$X$2-LEN(SOURCE!I1101)), "")&amp;
      SOURCE!K1101&amp;      IF(SOURCE!$Y$2-LEN(SOURCE!K1101) &gt;= 0, REPT(" ",SOURCE!$Z$2-LEN(SOURCE!K1101)), "")&amp;
" | "&amp; SOURCE!L1101&amp;      IF(SOURCE!$AB$2-LEN(SOURCE!L1101) &gt;= 0, REPT(" ",SOURCE!$AB$2-LEN(SOURCE!L1101)), "")&amp;
" | "&amp; SOURCE!M1101&amp;      IF(SOURCE!$AC$2-LEN(SOURCE!M1101) &gt;= 0, REPT(" ",SOURCE!$AC$2-LEN(SOURCE!M1101)), "")&amp;
      "},"&amp;IF(SOURCE!O1101&lt;&gt;"",""&amp;SOURCE!O1101,"")
 )
)
)</f>
        <v>/* 1077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1102" spans="1:1">
      <c r="A1102" s="133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IF(SOURCE!$R$2-LEN(SOURCE!C1102) &gt;= 0, REPT(" ",SOURCE!$R$2-LEN(SOURCE!C1102)), "")&amp;
      SOURCE!D1102&amp;", "&amp; IF(SOURCE!$S$2-LEN(SOURCE!D1102) &gt;= 0, REPT(" ",SOURCE!$S$2-LEN(SOURCE!D1102)), "")&amp;
      SOURCE!E1102&amp;", "&amp; IF(SOURCE!$T$2-LEN(SOURCE!E1102) &gt;=0, REPT(" ",SOURCE!$T$2-LEN(SOURCE!E1102)), "")&amp;
      SOURCE!F1102&amp;", "&amp; IF(SOURCE!$U$2-LEN(SOURCE!F1102) &gt;= 0, REPT(" ",SOURCE!$U$2-LEN(SOURCE!F1102)+2), "")&amp;"("&amp;
      SUBSTITUTE(TEXT(SOURCE!G1102,"??0"),"  ","")&amp;" &lt;&lt; TAM_MAX_BITS) |"&amp; IF(SOURCE!$V$2-3 &gt;= 0, REPT(" ",MAX(1,SOURCE!$V$2-5+4+1-1-LEN(  IF(ISTEXT(SOURCE!H1102),SOURCE!H1102,  SUBSTITUTE(SUBSTITUTE(TEXT(SOURCE!H1102,"????0"),"  ","")," ",""))   ))), "")&amp;
       IF(ISTEXT(SOURCE!H1102),SOURCE!H1102, SUBSTITUTE(SUBSTITUTE(TEXT(SOURCE!H1102,"????0"),"  ","")," ",""))   &amp;","&amp; IF(SOURCE!$W$2-3 &gt;= 0, REPT(" ",SOURCE!$W$2-3-5), "")&amp;
      SOURCE!I1102&amp;
" | "&amp; IF(SOURCE!$X$2-LEN(SOURCE!I1102) &gt;= 0, REPT(" ",SOURCE!$X$2-LEN(SOURCE!I1102)), "")&amp;
      SOURCE!J1102&amp;      IF(SOURCE!$Y$2-LEN(SOURCE!J1102) &gt;= 0, REPT(" ",SOURCE!$Y$2-LEN(SOURCE!J1102)), "")&amp;
" | "&amp; IF(SOURCE!$X$2-LEN(SOURCE!I1102) &gt;= 0, REPT(" ",SOURCE!$X$2-LEN(SOURCE!I1102)), "")&amp;
      SOURCE!K1102&amp;      IF(SOURCE!$Y$2-LEN(SOURCE!K1102) &gt;= 0, REPT(" ",SOURCE!$Z$2-LEN(SOURCE!K1102)), "")&amp;
" | "&amp; SOURCE!L1102&amp;      IF(SOURCE!$AB$2-LEN(SOURCE!L1102) &gt;= 0, REPT(" ",SOURCE!$AB$2-LEN(SOURCE!L1102)), "")&amp;
" | "&amp; SOURCE!M1102&amp;      IF(SOURCE!$AC$2-LEN(SOURCE!M1102) &gt;= 0, REPT(" ",SOURCE!$AC$2-LEN(SOURCE!M1102)), "")&amp;
      "},"&amp;IF(SOURCE!O1102&lt;&gt;"",""&amp;SOURCE!O1102,"")
 )
)
)</f>
        <v>/* 1078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1103" spans="1:1">
      <c r="A1103" s="133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IF(SOURCE!$R$2-LEN(SOURCE!C1103) &gt;= 0, REPT(" ",SOURCE!$R$2-LEN(SOURCE!C1103)), "")&amp;
      SOURCE!D1103&amp;", "&amp; IF(SOURCE!$S$2-LEN(SOURCE!D1103) &gt;= 0, REPT(" ",SOURCE!$S$2-LEN(SOURCE!D1103)), "")&amp;
      SOURCE!E1103&amp;", "&amp; IF(SOURCE!$T$2-LEN(SOURCE!E1103) &gt;=0, REPT(" ",SOURCE!$T$2-LEN(SOURCE!E1103)), "")&amp;
      SOURCE!F1103&amp;", "&amp; IF(SOURCE!$U$2-LEN(SOURCE!F1103) &gt;= 0, REPT(" ",SOURCE!$U$2-LEN(SOURCE!F1103)+2), "")&amp;"("&amp;
      SUBSTITUTE(TEXT(SOURCE!G1103,"??0"),"  ","")&amp;" &lt;&lt; TAM_MAX_BITS) |"&amp; IF(SOURCE!$V$2-3 &gt;= 0, REPT(" ",MAX(1,SOURCE!$V$2-5+4+1-1-LEN(  IF(ISTEXT(SOURCE!H1103),SOURCE!H1103,  SUBSTITUTE(SUBSTITUTE(TEXT(SOURCE!H1103,"????0"),"  ","")," ",""))   ))), "")&amp;
       IF(ISTEXT(SOURCE!H1103),SOURCE!H1103, SUBSTITUTE(SUBSTITUTE(TEXT(SOURCE!H1103,"????0"),"  ","")," ",""))   &amp;","&amp; IF(SOURCE!$W$2-3 &gt;= 0, REPT(" ",SOURCE!$W$2-3-5), "")&amp;
      SOURCE!I1103&amp;
" | "&amp; IF(SOURCE!$X$2-LEN(SOURCE!I1103) &gt;= 0, REPT(" ",SOURCE!$X$2-LEN(SOURCE!I1103)), "")&amp;
      SOURCE!J1103&amp;      IF(SOURCE!$Y$2-LEN(SOURCE!J1103) &gt;= 0, REPT(" ",SOURCE!$Y$2-LEN(SOURCE!J1103)), "")&amp;
" | "&amp; IF(SOURCE!$X$2-LEN(SOURCE!I1103) &gt;= 0, REPT(" ",SOURCE!$X$2-LEN(SOURCE!I1103)), "")&amp;
      SOURCE!K1103&amp;      IF(SOURCE!$Y$2-LEN(SOURCE!K1103) &gt;= 0, REPT(" ",SOURCE!$Z$2-LEN(SOURCE!K1103)), "")&amp;
" | "&amp; SOURCE!L1103&amp;      IF(SOURCE!$AB$2-LEN(SOURCE!L1103) &gt;= 0, REPT(" ",SOURCE!$AB$2-LEN(SOURCE!L1103)), "")&amp;
" | "&amp; SOURCE!M1103&amp;      IF(SOURCE!$AC$2-LEN(SOURCE!M1103) &gt;= 0, REPT(" ",SOURCE!$AC$2-LEN(SOURCE!M1103)), "")&amp;
      "},"&amp;IF(SOURCE!O1103&lt;&gt;"",""&amp;SOURCE!O1103,"")
 )
)
)</f>
        <v>/* 1079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1104" spans="1:1">
      <c r="A1104" s="133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IF(SOURCE!$R$2-LEN(SOURCE!C1104) &gt;= 0, REPT(" ",SOURCE!$R$2-LEN(SOURCE!C1104)), "")&amp;
      SOURCE!D1104&amp;", "&amp; IF(SOURCE!$S$2-LEN(SOURCE!D1104) &gt;= 0, REPT(" ",SOURCE!$S$2-LEN(SOURCE!D1104)), "")&amp;
      SOURCE!E1104&amp;", "&amp; IF(SOURCE!$T$2-LEN(SOURCE!E1104) &gt;=0, REPT(" ",SOURCE!$T$2-LEN(SOURCE!E1104)), "")&amp;
      SOURCE!F1104&amp;", "&amp; IF(SOURCE!$U$2-LEN(SOURCE!F1104) &gt;= 0, REPT(" ",SOURCE!$U$2-LEN(SOURCE!F1104)+2), "")&amp;"("&amp;
      SUBSTITUTE(TEXT(SOURCE!G1104,"??0"),"  ","")&amp;" &lt;&lt; TAM_MAX_BITS) |"&amp; IF(SOURCE!$V$2-3 &gt;= 0, REPT(" ",MAX(1,SOURCE!$V$2-5+4+1-1-LEN(  IF(ISTEXT(SOURCE!H1104),SOURCE!H1104,  SUBSTITUTE(SUBSTITUTE(TEXT(SOURCE!H1104,"????0"),"  ","")," ",""))   ))), "")&amp;
       IF(ISTEXT(SOURCE!H1104),SOURCE!H1104, SUBSTITUTE(SUBSTITUTE(TEXT(SOURCE!H1104,"????0"),"  ","")," ",""))   &amp;","&amp; IF(SOURCE!$W$2-3 &gt;= 0, REPT(" ",SOURCE!$W$2-3-5), "")&amp;
      SOURCE!I1104&amp;
" | "&amp; IF(SOURCE!$X$2-LEN(SOURCE!I1104) &gt;= 0, REPT(" ",SOURCE!$X$2-LEN(SOURCE!I1104)), "")&amp;
      SOURCE!J1104&amp;      IF(SOURCE!$Y$2-LEN(SOURCE!J1104) &gt;= 0, REPT(" ",SOURCE!$Y$2-LEN(SOURCE!J1104)), "")&amp;
" | "&amp; IF(SOURCE!$X$2-LEN(SOURCE!I1104) &gt;= 0, REPT(" ",SOURCE!$X$2-LEN(SOURCE!I1104)), "")&amp;
      SOURCE!K1104&amp;      IF(SOURCE!$Y$2-LEN(SOURCE!K1104) &gt;= 0, REPT(" ",SOURCE!$Z$2-LEN(SOURCE!K1104)), "")&amp;
" | "&amp; SOURCE!L1104&amp;      IF(SOURCE!$AB$2-LEN(SOURCE!L1104) &gt;= 0, REPT(" ",SOURCE!$AB$2-LEN(SOURCE!L1104)), "")&amp;
" | "&amp; SOURCE!M1104&amp;      IF(SOURCE!$AC$2-LEN(SOURCE!M1104) &gt;= 0, REPT(" ",SOURCE!$AC$2-LEN(SOURCE!M1104)), "")&amp;
      "},"&amp;IF(SOURCE!O1104&lt;&gt;"",""&amp;SOURCE!O1104,"")
 )
)
)</f>
        <v>/* 1080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1105" spans="1:1">
      <c r="A1105" s="133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IF(SOURCE!$R$2-LEN(SOURCE!C1105) &gt;= 0, REPT(" ",SOURCE!$R$2-LEN(SOURCE!C1105)), "")&amp;
      SOURCE!D1105&amp;", "&amp; IF(SOURCE!$S$2-LEN(SOURCE!D1105) &gt;= 0, REPT(" ",SOURCE!$S$2-LEN(SOURCE!D1105)), "")&amp;
      SOURCE!E1105&amp;", "&amp; IF(SOURCE!$T$2-LEN(SOURCE!E1105) &gt;=0, REPT(" ",SOURCE!$T$2-LEN(SOURCE!E1105)), "")&amp;
      SOURCE!F1105&amp;", "&amp; IF(SOURCE!$U$2-LEN(SOURCE!F1105) &gt;= 0, REPT(" ",SOURCE!$U$2-LEN(SOURCE!F1105)+2), "")&amp;"("&amp;
      SUBSTITUTE(TEXT(SOURCE!G1105,"??0"),"  ","")&amp;" &lt;&lt; TAM_MAX_BITS) |"&amp; IF(SOURCE!$V$2-3 &gt;= 0, REPT(" ",MAX(1,SOURCE!$V$2-5+4+1-1-LEN(  IF(ISTEXT(SOURCE!H1105),SOURCE!H1105,  SUBSTITUTE(SUBSTITUTE(TEXT(SOURCE!H1105,"????0"),"  ","")," ",""))   ))), "")&amp;
       IF(ISTEXT(SOURCE!H1105),SOURCE!H1105, SUBSTITUTE(SUBSTITUTE(TEXT(SOURCE!H1105,"????0"),"  ","")," ",""))   &amp;","&amp; IF(SOURCE!$W$2-3 &gt;= 0, REPT(" ",SOURCE!$W$2-3-5), "")&amp;
      SOURCE!I1105&amp;
" | "&amp; IF(SOURCE!$X$2-LEN(SOURCE!I1105) &gt;= 0, REPT(" ",SOURCE!$X$2-LEN(SOURCE!I1105)), "")&amp;
      SOURCE!J1105&amp;      IF(SOURCE!$Y$2-LEN(SOURCE!J1105) &gt;= 0, REPT(" ",SOURCE!$Y$2-LEN(SOURCE!J1105)), "")&amp;
" | "&amp; IF(SOURCE!$X$2-LEN(SOURCE!I1105) &gt;= 0, REPT(" ",SOURCE!$X$2-LEN(SOURCE!I1105)), "")&amp;
      SOURCE!K1105&amp;      IF(SOURCE!$Y$2-LEN(SOURCE!K1105) &gt;= 0, REPT(" ",SOURCE!$Z$2-LEN(SOURCE!K1105)), "")&amp;
" | "&amp; SOURCE!L1105&amp;      IF(SOURCE!$AB$2-LEN(SOURCE!L1105) &gt;= 0, REPT(" ",SOURCE!$AB$2-LEN(SOURCE!L1105)), "")&amp;
" | "&amp; SOURCE!M1105&amp;      IF(SOURCE!$AC$2-LEN(SOURCE!M1105) &gt;= 0, REPT(" ",SOURCE!$AC$2-LEN(SOURCE!M1105)), "")&amp;
      "},"&amp;IF(SOURCE!O1105&lt;&gt;"",""&amp;SOURCE!O1105,"")
 )
)
)</f>
        <v>/* 1081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1106" spans="1:1">
      <c r="A1106" s="133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IF(SOURCE!$R$2-LEN(SOURCE!C1106) &gt;= 0, REPT(" ",SOURCE!$R$2-LEN(SOURCE!C1106)), "")&amp;
      SOURCE!D1106&amp;", "&amp; IF(SOURCE!$S$2-LEN(SOURCE!D1106) &gt;= 0, REPT(" ",SOURCE!$S$2-LEN(SOURCE!D1106)), "")&amp;
      SOURCE!E1106&amp;", "&amp; IF(SOURCE!$T$2-LEN(SOURCE!E1106) &gt;=0, REPT(" ",SOURCE!$T$2-LEN(SOURCE!E1106)), "")&amp;
      SOURCE!F1106&amp;", "&amp; IF(SOURCE!$U$2-LEN(SOURCE!F1106) &gt;= 0, REPT(" ",SOURCE!$U$2-LEN(SOURCE!F1106)+2), "")&amp;"("&amp;
      SUBSTITUTE(TEXT(SOURCE!G1106,"??0"),"  ","")&amp;" &lt;&lt; TAM_MAX_BITS) |"&amp; IF(SOURCE!$V$2-3 &gt;= 0, REPT(" ",MAX(1,SOURCE!$V$2-5+4+1-1-LEN(  IF(ISTEXT(SOURCE!H1106),SOURCE!H1106,  SUBSTITUTE(SUBSTITUTE(TEXT(SOURCE!H1106,"????0"),"  ","")," ",""))   ))), "")&amp;
       IF(ISTEXT(SOURCE!H1106),SOURCE!H1106, SUBSTITUTE(SUBSTITUTE(TEXT(SOURCE!H1106,"????0"),"  ","")," ",""))   &amp;","&amp; IF(SOURCE!$W$2-3 &gt;= 0, REPT(" ",SOURCE!$W$2-3-5), "")&amp;
      SOURCE!I1106&amp;
" | "&amp; IF(SOURCE!$X$2-LEN(SOURCE!I1106) &gt;= 0, REPT(" ",SOURCE!$X$2-LEN(SOURCE!I1106)), "")&amp;
      SOURCE!J1106&amp;      IF(SOURCE!$Y$2-LEN(SOURCE!J1106) &gt;= 0, REPT(" ",SOURCE!$Y$2-LEN(SOURCE!J1106)), "")&amp;
" | "&amp; IF(SOURCE!$X$2-LEN(SOURCE!I1106) &gt;= 0, REPT(" ",SOURCE!$X$2-LEN(SOURCE!I1106)), "")&amp;
      SOURCE!K1106&amp;      IF(SOURCE!$Y$2-LEN(SOURCE!K1106) &gt;= 0, REPT(" ",SOURCE!$Z$2-LEN(SOURCE!K1106)), "")&amp;
" | "&amp; SOURCE!L1106&amp;      IF(SOURCE!$AB$2-LEN(SOURCE!L1106) &gt;= 0, REPT(" ",SOURCE!$AB$2-LEN(SOURCE!L1106)), "")&amp;
" | "&amp; SOURCE!M1106&amp;      IF(SOURCE!$AC$2-LEN(SOURCE!M1106) &gt;= 0, REPT(" ",SOURCE!$AC$2-LEN(SOURCE!M1106)), "")&amp;
      "},"&amp;IF(SOURCE!O1106&lt;&gt;"",""&amp;SOURCE!O1106,"")
 )
)
)</f>
        <v>/* 1082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1107" spans="1:1">
      <c r="A1107" s="133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IF(SOURCE!$R$2-LEN(SOURCE!C1107) &gt;= 0, REPT(" ",SOURCE!$R$2-LEN(SOURCE!C1107)), "")&amp;
      SOURCE!D1107&amp;", "&amp; IF(SOURCE!$S$2-LEN(SOURCE!D1107) &gt;= 0, REPT(" ",SOURCE!$S$2-LEN(SOURCE!D1107)), "")&amp;
      SOURCE!E1107&amp;", "&amp; IF(SOURCE!$T$2-LEN(SOURCE!E1107) &gt;=0, REPT(" ",SOURCE!$T$2-LEN(SOURCE!E1107)), "")&amp;
      SOURCE!F1107&amp;", "&amp; IF(SOURCE!$U$2-LEN(SOURCE!F1107) &gt;= 0, REPT(" ",SOURCE!$U$2-LEN(SOURCE!F1107)+2), "")&amp;"("&amp;
      SUBSTITUTE(TEXT(SOURCE!G1107,"??0"),"  ","")&amp;" &lt;&lt; TAM_MAX_BITS) |"&amp; IF(SOURCE!$V$2-3 &gt;= 0, REPT(" ",MAX(1,SOURCE!$V$2-5+4+1-1-LEN(  IF(ISTEXT(SOURCE!H1107),SOURCE!H1107,  SUBSTITUTE(SUBSTITUTE(TEXT(SOURCE!H1107,"????0"),"  ","")," ",""))   ))), "")&amp;
       IF(ISTEXT(SOURCE!H1107),SOURCE!H1107, SUBSTITUTE(SUBSTITUTE(TEXT(SOURCE!H1107,"????0"),"  ","")," ",""))   &amp;","&amp; IF(SOURCE!$W$2-3 &gt;= 0, REPT(" ",SOURCE!$W$2-3-5), "")&amp;
      SOURCE!I1107&amp;
" | "&amp; IF(SOURCE!$X$2-LEN(SOURCE!I1107) &gt;= 0, REPT(" ",SOURCE!$X$2-LEN(SOURCE!I1107)), "")&amp;
      SOURCE!J1107&amp;      IF(SOURCE!$Y$2-LEN(SOURCE!J1107) &gt;= 0, REPT(" ",SOURCE!$Y$2-LEN(SOURCE!J1107)), "")&amp;
" | "&amp; IF(SOURCE!$X$2-LEN(SOURCE!I1107) &gt;= 0, REPT(" ",SOURCE!$X$2-LEN(SOURCE!I1107)), "")&amp;
      SOURCE!K1107&amp;      IF(SOURCE!$Y$2-LEN(SOURCE!K1107) &gt;= 0, REPT(" ",SOURCE!$Z$2-LEN(SOURCE!K1107)), "")&amp;
" | "&amp; SOURCE!L1107&amp;      IF(SOURCE!$AB$2-LEN(SOURCE!L1107) &gt;= 0, REPT(" ",SOURCE!$AB$2-LEN(SOURCE!L1107)), "")&amp;
" | "&amp; SOURCE!M1107&amp;      IF(SOURCE!$AC$2-LEN(SOURCE!M1107) &gt;= 0, REPT(" ",SOURCE!$AC$2-LEN(SOURCE!M1107)), "")&amp;
      "},"&amp;IF(SOURCE!O1107&lt;&gt;"",""&amp;SOURCE!O1107,"")
 )
)
)</f>
        <v>/* 1083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1108" spans="1:1">
      <c r="A1108" s="133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IF(SOURCE!$R$2-LEN(SOURCE!C1108) &gt;= 0, REPT(" ",SOURCE!$R$2-LEN(SOURCE!C1108)), "")&amp;
      SOURCE!D1108&amp;", "&amp; IF(SOURCE!$S$2-LEN(SOURCE!D1108) &gt;= 0, REPT(" ",SOURCE!$S$2-LEN(SOURCE!D1108)), "")&amp;
      SOURCE!E1108&amp;", "&amp; IF(SOURCE!$T$2-LEN(SOURCE!E1108) &gt;=0, REPT(" ",SOURCE!$T$2-LEN(SOURCE!E1108)), "")&amp;
      SOURCE!F1108&amp;", "&amp; IF(SOURCE!$U$2-LEN(SOURCE!F1108) &gt;= 0, REPT(" ",SOURCE!$U$2-LEN(SOURCE!F1108)+2), "")&amp;"("&amp;
      SUBSTITUTE(TEXT(SOURCE!G1108,"??0"),"  ","")&amp;" &lt;&lt; TAM_MAX_BITS) |"&amp; IF(SOURCE!$V$2-3 &gt;= 0, REPT(" ",MAX(1,SOURCE!$V$2-5+4+1-1-LEN(  IF(ISTEXT(SOURCE!H1108),SOURCE!H1108,  SUBSTITUTE(SUBSTITUTE(TEXT(SOURCE!H1108,"????0"),"  ","")," ",""))   ))), "")&amp;
       IF(ISTEXT(SOURCE!H1108),SOURCE!H1108, SUBSTITUTE(SUBSTITUTE(TEXT(SOURCE!H1108,"????0"),"  ","")," ",""))   &amp;","&amp; IF(SOURCE!$W$2-3 &gt;= 0, REPT(" ",SOURCE!$W$2-3-5), "")&amp;
      SOURCE!I1108&amp;
" | "&amp; IF(SOURCE!$X$2-LEN(SOURCE!I1108) &gt;= 0, REPT(" ",SOURCE!$X$2-LEN(SOURCE!I1108)), "")&amp;
      SOURCE!J1108&amp;      IF(SOURCE!$Y$2-LEN(SOURCE!J1108) &gt;= 0, REPT(" ",SOURCE!$Y$2-LEN(SOURCE!J1108)), "")&amp;
" | "&amp; IF(SOURCE!$X$2-LEN(SOURCE!I1108) &gt;= 0, REPT(" ",SOURCE!$X$2-LEN(SOURCE!I1108)), "")&amp;
      SOURCE!K1108&amp;      IF(SOURCE!$Y$2-LEN(SOURCE!K1108) &gt;= 0, REPT(" ",SOURCE!$Z$2-LEN(SOURCE!K1108)), "")&amp;
" | "&amp; SOURCE!L1108&amp;      IF(SOURCE!$AB$2-LEN(SOURCE!L1108) &gt;= 0, REPT(" ",SOURCE!$AB$2-LEN(SOURCE!L1108)), "")&amp;
" | "&amp; SOURCE!M1108&amp;      IF(SOURCE!$AC$2-LEN(SOURCE!M1108) &gt;= 0, REPT(" ",SOURCE!$AC$2-LEN(SOURCE!M1108)), "")&amp;
      "},"&amp;IF(SOURCE!O1108&lt;&gt;"",""&amp;SOURCE!O1108,"")
 )
)
)</f>
        <v>/* 1084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1109" spans="1:1">
      <c r="A1109" s="133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IF(SOURCE!$R$2-LEN(SOURCE!C1109) &gt;= 0, REPT(" ",SOURCE!$R$2-LEN(SOURCE!C1109)), "")&amp;
      SOURCE!D1109&amp;", "&amp; IF(SOURCE!$S$2-LEN(SOURCE!D1109) &gt;= 0, REPT(" ",SOURCE!$S$2-LEN(SOURCE!D1109)), "")&amp;
      SOURCE!E1109&amp;", "&amp; IF(SOURCE!$T$2-LEN(SOURCE!E1109) &gt;=0, REPT(" ",SOURCE!$T$2-LEN(SOURCE!E1109)), "")&amp;
      SOURCE!F1109&amp;", "&amp; IF(SOURCE!$U$2-LEN(SOURCE!F1109) &gt;= 0, REPT(" ",SOURCE!$U$2-LEN(SOURCE!F1109)+2), "")&amp;"("&amp;
      SUBSTITUTE(TEXT(SOURCE!G1109,"??0"),"  ","")&amp;" &lt;&lt; TAM_MAX_BITS) |"&amp; IF(SOURCE!$V$2-3 &gt;= 0, REPT(" ",MAX(1,SOURCE!$V$2-5+4+1-1-LEN(  IF(ISTEXT(SOURCE!H1109),SOURCE!H1109,  SUBSTITUTE(SUBSTITUTE(TEXT(SOURCE!H1109,"????0"),"  ","")," ",""))   ))), "")&amp;
       IF(ISTEXT(SOURCE!H1109),SOURCE!H1109, SUBSTITUTE(SUBSTITUTE(TEXT(SOURCE!H1109,"????0"),"  ","")," ",""))   &amp;","&amp; IF(SOURCE!$W$2-3 &gt;= 0, REPT(" ",SOURCE!$W$2-3-5), "")&amp;
      SOURCE!I1109&amp;
" | "&amp; IF(SOURCE!$X$2-LEN(SOURCE!I1109) &gt;= 0, REPT(" ",SOURCE!$X$2-LEN(SOURCE!I1109)), "")&amp;
      SOURCE!J1109&amp;      IF(SOURCE!$Y$2-LEN(SOURCE!J1109) &gt;= 0, REPT(" ",SOURCE!$Y$2-LEN(SOURCE!J1109)), "")&amp;
" | "&amp; IF(SOURCE!$X$2-LEN(SOURCE!I1109) &gt;= 0, REPT(" ",SOURCE!$X$2-LEN(SOURCE!I1109)), "")&amp;
      SOURCE!K1109&amp;      IF(SOURCE!$Y$2-LEN(SOURCE!K1109) &gt;= 0, REPT(" ",SOURCE!$Z$2-LEN(SOURCE!K1109)), "")&amp;
" | "&amp; SOURCE!L1109&amp;      IF(SOURCE!$AB$2-LEN(SOURCE!L1109) &gt;= 0, REPT(" ",SOURCE!$AB$2-LEN(SOURCE!L1109)), "")&amp;
" | "&amp; SOURCE!M1109&amp;      IF(SOURCE!$AC$2-LEN(SOURCE!M1109) &gt;= 0, REPT(" ",SOURCE!$AC$2-LEN(SOURCE!M1109)), "")&amp;
      "},"&amp;IF(SOURCE!O1109&lt;&gt;"",""&amp;SOURCE!O1109,"")
 )
)
)</f>
        <v>/* 1085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1110" spans="1:1">
      <c r="A1110" s="133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IF(SOURCE!$R$2-LEN(SOURCE!C1110) &gt;= 0, REPT(" ",SOURCE!$R$2-LEN(SOURCE!C1110)), "")&amp;
      SOURCE!D1110&amp;", "&amp; IF(SOURCE!$S$2-LEN(SOURCE!D1110) &gt;= 0, REPT(" ",SOURCE!$S$2-LEN(SOURCE!D1110)), "")&amp;
      SOURCE!E1110&amp;", "&amp; IF(SOURCE!$T$2-LEN(SOURCE!E1110) &gt;=0, REPT(" ",SOURCE!$T$2-LEN(SOURCE!E1110)), "")&amp;
      SOURCE!F1110&amp;", "&amp; IF(SOURCE!$U$2-LEN(SOURCE!F1110) &gt;= 0, REPT(" ",SOURCE!$U$2-LEN(SOURCE!F1110)+2), "")&amp;"("&amp;
      SUBSTITUTE(TEXT(SOURCE!G1110,"??0"),"  ","")&amp;" &lt;&lt; TAM_MAX_BITS) |"&amp; IF(SOURCE!$V$2-3 &gt;= 0, REPT(" ",MAX(1,SOURCE!$V$2-5+4+1-1-LEN(  IF(ISTEXT(SOURCE!H1110),SOURCE!H1110,  SUBSTITUTE(SUBSTITUTE(TEXT(SOURCE!H1110,"????0"),"  ","")," ",""))   ))), "")&amp;
       IF(ISTEXT(SOURCE!H1110),SOURCE!H1110, SUBSTITUTE(SUBSTITUTE(TEXT(SOURCE!H1110,"????0"),"  ","")," ",""))   &amp;","&amp; IF(SOURCE!$W$2-3 &gt;= 0, REPT(" ",SOURCE!$W$2-3-5), "")&amp;
      SOURCE!I1110&amp;
" | "&amp; IF(SOURCE!$X$2-LEN(SOURCE!I1110) &gt;= 0, REPT(" ",SOURCE!$X$2-LEN(SOURCE!I1110)), "")&amp;
      SOURCE!J1110&amp;      IF(SOURCE!$Y$2-LEN(SOURCE!J1110) &gt;= 0, REPT(" ",SOURCE!$Y$2-LEN(SOURCE!J1110)), "")&amp;
" | "&amp; IF(SOURCE!$X$2-LEN(SOURCE!I1110) &gt;= 0, REPT(" ",SOURCE!$X$2-LEN(SOURCE!I1110)), "")&amp;
      SOURCE!K1110&amp;      IF(SOURCE!$Y$2-LEN(SOURCE!K1110) &gt;= 0, REPT(" ",SOURCE!$Z$2-LEN(SOURCE!K1110)), "")&amp;
" | "&amp; SOURCE!L1110&amp;      IF(SOURCE!$AB$2-LEN(SOURCE!L1110) &gt;= 0, REPT(" ",SOURCE!$AB$2-LEN(SOURCE!L1110)), "")&amp;
" | "&amp; SOURCE!M1110&amp;      IF(SOURCE!$AC$2-LEN(SOURCE!M1110) &gt;= 0, REPT(" ",SOURCE!$AC$2-LEN(SOURCE!M1110)), "")&amp;
      "},"&amp;IF(SOURCE!O1110&lt;&gt;"",""&amp;SOURCE!O1110,"")
 )
)
)</f>
        <v>/* 1086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1111" spans="1:1">
      <c r="A1111" s="133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IF(SOURCE!$R$2-LEN(SOURCE!C1111) &gt;= 0, REPT(" ",SOURCE!$R$2-LEN(SOURCE!C1111)), "")&amp;
      SOURCE!D1111&amp;", "&amp; IF(SOURCE!$S$2-LEN(SOURCE!D1111) &gt;= 0, REPT(" ",SOURCE!$S$2-LEN(SOURCE!D1111)), "")&amp;
      SOURCE!E1111&amp;", "&amp; IF(SOURCE!$T$2-LEN(SOURCE!E1111) &gt;=0, REPT(" ",SOURCE!$T$2-LEN(SOURCE!E1111)), "")&amp;
      SOURCE!F1111&amp;", "&amp; IF(SOURCE!$U$2-LEN(SOURCE!F1111) &gt;= 0, REPT(" ",SOURCE!$U$2-LEN(SOURCE!F1111)+2), "")&amp;"("&amp;
      SUBSTITUTE(TEXT(SOURCE!G1111,"??0"),"  ","")&amp;" &lt;&lt; TAM_MAX_BITS) |"&amp; IF(SOURCE!$V$2-3 &gt;= 0, REPT(" ",MAX(1,SOURCE!$V$2-5+4+1-1-LEN(  IF(ISTEXT(SOURCE!H1111),SOURCE!H1111,  SUBSTITUTE(SUBSTITUTE(TEXT(SOURCE!H1111,"????0"),"  ","")," ",""))   ))), "")&amp;
       IF(ISTEXT(SOURCE!H1111),SOURCE!H1111, SUBSTITUTE(SUBSTITUTE(TEXT(SOURCE!H1111,"????0"),"  ","")," ",""))   &amp;","&amp; IF(SOURCE!$W$2-3 &gt;= 0, REPT(" ",SOURCE!$W$2-3-5), "")&amp;
      SOURCE!I1111&amp;
" | "&amp; IF(SOURCE!$X$2-LEN(SOURCE!I1111) &gt;= 0, REPT(" ",SOURCE!$X$2-LEN(SOURCE!I1111)), "")&amp;
      SOURCE!J1111&amp;      IF(SOURCE!$Y$2-LEN(SOURCE!J1111) &gt;= 0, REPT(" ",SOURCE!$Y$2-LEN(SOURCE!J1111)), "")&amp;
" | "&amp; IF(SOURCE!$X$2-LEN(SOURCE!I1111) &gt;= 0, REPT(" ",SOURCE!$X$2-LEN(SOURCE!I1111)), "")&amp;
      SOURCE!K1111&amp;      IF(SOURCE!$Y$2-LEN(SOURCE!K1111) &gt;= 0, REPT(" ",SOURCE!$Z$2-LEN(SOURCE!K1111)), "")&amp;
" | "&amp; SOURCE!L1111&amp;      IF(SOURCE!$AB$2-LEN(SOURCE!L1111) &gt;= 0, REPT(" ",SOURCE!$AB$2-LEN(SOURCE!L1111)), "")&amp;
" | "&amp; SOURCE!M1111&amp;      IF(SOURCE!$AC$2-LEN(SOURCE!M1111) &gt;= 0, REPT(" ",SOURCE!$AC$2-LEN(SOURCE!M1111)), "")&amp;
      "},"&amp;IF(SOURCE!O1111&lt;&gt;"",""&amp;SOURCE!O1111,"")
 )
)
)</f>
        <v>/* 1087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1112" spans="1:1">
      <c r="A1112" s="133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IF(SOURCE!$R$2-LEN(SOURCE!C1112) &gt;= 0, REPT(" ",SOURCE!$R$2-LEN(SOURCE!C1112)), "")&amp;
      SOURCE!D1112&amp;", "&amp; IF(SOURCE!$S$2-LEN(SOURCE!D1112) &gt;= 0, REPT(" ",SOURCE!$S$2-LEN(SOURCE!D1112)), "")&amp;
      SOURCE!E1112&amp;", "&amp; IF(SOURCE!$T$2-LEN(SOURCE!E1112) &gt;=0, REPT(" ",SOURCE!$T$2-LEN(SOURCE!E1112)), "")&amp;
      SOURCE!F1112&amp;", "&amp; IF(SOURCE!$U$2-LEN(SOURCE!F1112) &gt;= 0, REPT(" ",SOURCE!$U$2-LEN(SOURCE!F1112)+2), "")&amp;"("&amp;
      SUBSTITUTE(TEXT(SOURCE!G1112,"??0"),"  ","")&amp;" &lt;&lt; TAM_MAX_BITS) |"&amp; IF(SOURCE!$V$2-3 &gt;= 0, REPT(" ",MAX(1,SOURCE!$V$2-5+4+1-1-LEN(  IF(ISTEXT(SOURCE!H1112),SOURCE!H1112,  SUBSTITUTE(SUBSTITUTE(TEXT(SOURCE!H1112,"????0"),"  ","")," ",""))   ))), "")&amp;
       IF(ISTEXT(SOURCE!H1112),SOURCE!H1112, SUBSTITUTE(SUBSTITUTE(TEXT(SOURCE!H1112,"????0"),"  ","")," ",""))   &amp;","&amp; IF(SOURCE!$W$2-3 &gt;= 0, REPT(" ",SOURCE!$W$2-3-5), "")&amp;
      SOURCE!I1112&amp;
" | "&amp; IF(SOURCE!$X$2-LEN(SOURCE!I1112) &gt;= 0, REPT(" ",SOURCE!$X$2-LEN(SOURCE!I1112)), "")&amp;
      SOURCE!J1112&amp;      IF(SOURCE!$Y$2-LEN(SOURCE!J1112) &gt;= 0, REPT(" ",SOURCE!$Y$2-LEN(SOURCE!J1112)), "")&amp;
" | "&amp; IF(SOURCE!$X$2-LEN(SOURCE!I1112) &gt;= 0, REPT(" ",SOURCE!$X$2-LEN(SOURCE!I1112)), "")&amp;
      SOURCE!K1112&amp;      IF(SOURCE!$Y$2-LEN(SOURCE!K1112) &gt;= 0, REPT(" ",SOURCE!$Z$2-LEN(SOURCE!K1112)), "")&amp;
" | "&amp; SOURCE!L1112&amp;      IF(SOURCE!$AB$2-LEN(SOURCE!L1112) &gt;= 0, REPT(" ",SOURCE!$AB$2-LEN(SOURCE!L1112)), "")&amp;
" | "&amp; SOURCE!M1112&amp;      IF(SOURCE!$AC$2-LEN(SOURCE!M1112) &gt;= 0, REPT(" ",SOURCE!$AC$2-LEN(SOURCE!M1112)), "")&amp;
      "},"&amp;IF(SOURCE!O1112&lt;&gt;"",""&amp;SOURCE!O1112,"")
 )
)
)</f>
        <v>/* 1088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1113" spans="1:1">
      <c r="A1113" s="133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IF(SOURCE!$R$2-LEN(SOURCE!C1113) &gt;= 0, REPT(" ",SOURCE!$R$2-LEN(SOURCE!C1113)), "")&amp;
      SOURCE!D1113&amp;", "&amp; IF(SOURCE!$S$2-LEN(SOURCE!D1113) &gt;= 0, REPT(" ",SOURCE!$S$2-LEN(SOURCE!D1113)), "")&amp;
      SOURCE!E1113&amp;", "&amp; IF(SOURCE!$T$2-LEN(SOURCE!E1113) &gt;=0, REPT(" ",SOURCE!$T$2-LEN(SOURCE!E1113)), "")&amp;
      SOURCE!F1113&amp;", "&amp; IF(SOURCE!$U$2-LEN(SOURCE!F1113) &gt;= 0, REPT(" ",SOURCE!$U$2-LEN(SOURCE!F1113)+2), "")&amp;"("&amp;
      SUBSTITUTE(TEXT(SOURCE!G1113,"??0"),"  ","")&amp;" &lt;&lt; TAM_MAX_BITS) |"&amp; IF(SOURCE!$V$2-3 &gt;= 0, REPT(" ",MAX(1,SOURCE!$V$2-5+4+1-1-LEN(  IF(ISTEXT(SOURCE!H1113),SOURCE!H1113,  SUBSTITUTE(SUBSTITUTE(TEXT(SOURCE!H1113,"????0"),"  ","")," ",""))   ))), "")&amp;
       IF(ISTEXT(SOURCE!H1113),SOURCE!H1113, SUBSTITUTE(SUBSTITUTE(TEXT(SOURCE!H1113,"????0"),"  ","")," ",""))   &amp;","&amp; IF(SOURCE!$W$2-3 &gt;= 0, REPT(" ",SOURCE!$W$2-3-5), "")&amp;
      SOURCE!I1113&amp;
" | "&amp; IF(SOURCE!$X$2-LEN(SOURCE!I1113) &gt;= 0, REPT(" ",SOURCE!$X$2-LEN(SOURCE!I1113)), "")&amp;
      SOURCE!J1113&amp;      IF(SOURCE!$Y$2-LEN(SOURCE!J1113) &gt;= 0, REPT(" ",SOURCE!$Y$2-LEN(SOURCE!J1113)), "")&amp;
" | "&amp; IF(SOURCE!$X$2-LEN(SOURCE!I1113) &gt;= 0, REPT(" ",SOURCE!$X$2-LEN(SOURCE!I1113)), "")&amp;
      SOURCE!K1113&amp;      IF(SOURCE!$Y$2-LEN(SOURCE!K1113) &gt;= 0, REPT(" ",SOURCE!$Z$2-LEN(SOURCE!K1113)), "")&amp;
" | "&amp; SOURCE!L1113&amp;      IF(SOURCE!$AB$2-LEN(SOURCE!L1113) &gt;= 0, REPT(" ",SOURCE!$AB$2-LEN(SOURCE!L1113)), "")&amp;
" | "&amp; SOURCE!M1113&amp;      IF(SOURCE!$AC$2-LEN(SOURCE!M1113) &gt;= 0, REPT(" ",SOURCE!$AC$2-LEN(SOURCE!M1113)), "")&amp;
      "},"&amp;IF(SOURCE!O1113&lt;&gt;"",""&amp;SOURCE!O1113,"")
 )
)
)</f>
        <v>/* 1089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1114" spans="1:1">
      <c r="A1114" s="133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IF(SOURCE!$R$2-LEN(SOURCE!C1114) &gt;= 0, REPT(" ",SOURCE!$R$2-LEN(SOURCE!C1114)), "")&amp;
      SOURCE!D1114&amp;", "&amp; IF(SOURCE!$S$2-LEN(SOURCE!D1114) &gt;= 0, REPT(" ",SOURCE!$S$2-LEN(SOURCE!D1114)), "")&amp;
      SOURCE!E1114&amp;", "&amp; IF(SOURCE!$T$2-LEN(SOURCE!E1114) &gt;=0, REPT(" ",SOURCE!$T$2-LEN(SOURCE!E1114)), "")&amp;
      SOURCE!F1114&amp;", "&amp; IF(SOURCE!$U$2-LEN(SOURCE!F1114) &gt;= 0, REPT(" ",SOURCE!$U$2-LEN(SOURCE!F1114)+2), "")&amp;"("&amp;
      SUBSTITUTE(TEXT(SOURCE!G1114,"??0"),"  ","")&amp;" &lt;&lt; TAM_MAX_BITS) |"&amp; IF(SOURCE!$V$2-3 &gt;= 0, REPT(" ",MAX(1,SOURCE!$V$2-5+4+1-1-LEN(  IF(ISTEXT(SOURCE!H1114),SOURCE!H1114,  SUBSTITUTE(SUBSTITUTE(TEXT(SOURCE!H1114,"????0"),"  ","")," ",""))   ))), "")&amp;
       IF(ISTEXT(SOURCE!H1114),SOURCE!H1114, SUBSTITUTE(SUBSTITUTE(TEXT(SOURCE!H1114,"????0"),"  ","")," ",""))   &amp;","&amp; IF(SOURCE!$W$2-3 &gt;= 0, REPT(" ",SOURCE!$W$2-3-5), "")&amp;
      SOURCE!I1114&amp;
" | "&amp; IF(SOURCE!$X$2-LEN(SOURCE!I1114) &gt;= 0, REPT(" ",SOURCE!$X$2-LEN(SOURCE!I1114)), "")&amp;
      SOURCE!J1114&amp;      IF(SOURCE!$Y$2-LEN(SOURCE!J1114) &gt;= 0, REPT(" ",SOURCE!$Y$2-LEN(SOURCE!J1114)), "")&amp;
" | "&amp; IF(SOURCE!$X$2-LEN(SOURCE!I1114) &gt;= 0, REPT(" ",SOURCE!$X$2-LEN(SOURCE!I1114)), "")&amp;
      SOURCE!K1114&amp;      IF(SOURCE!$Y$2-LEN(SOURCE!K1114) &gt;= 0, REPT(" ",SOURCE!$Z$2-LEN(SOURCE!K1114)), "")&amp;
" | "&amp; SOURCE!L1114&amp;      IF(SOURCE!$AB$2-LEN(SOURCE!L1114) &gt;= 0, REPT(" ",SOURCE!$AB$2-LEN(SOURCE!L1114)), "")&amp;
" | "&amp; SOURCE!M1114&amp;      IF(SOURCE!$AC$2-LEN(SOURCE!M1114) &gt;= 0, REPT(" ",SOURCE!$AC$2-LEN(SOURCE!M1114)), "")&amp;
      "},"&amp;IF(SOURCE!O1114&lt;&gt;"",""&amp;SOURCE!O1114,"")
 )
)
)</f>
        <v>/* 1090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15" spans="1:1">
      <c r="A1115" s="133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IF(SOURCE!$R$2-LEN(SOURCE!C1115) &gt;= 0, REPT(" ",SOURCE!$R$2-LEN(SOURCE!C1115)), "")&amp;
      SOURCE!D1115&amp;", "&amp; IF(SOURCE!$S$2-LEN(SOURCE!D1115) &gt;= 0, REPT(" ",SOURCE!$S$2-LEN(SOURCE!D1115)), "")&amp;
      SOURCE!E1115&amp;", "&amp; IF(SOURCE!$T$2-LEN(SOURCE!E1115) &gt;=0, REPT(" ",SOURCE!$T$2-LEN(SOURCE!E1115)), "")&amp;
      SOURCE!F1115&amp;", "&amp; IF(SOURCE!$U$2-LEN(SOURCE!F1115) &gt;= 0, REPT(" ",SOURCE!$U$2-LEN(SOURCE!F1115)+2), "")&amp;"("&amp;
      SUBSTITUTE(TEXT(SOURCE!G1115,"??0"),"  ","")&amp;" &lt;&lt; TAM_MAX_BITS) |"&amp; IF(SOURCE!$V$2-3 &gt;= 0, REPT(" ",MAX(1,SOURCE!$V$2-5+4+1-1-LEN(  IF(ISTEXT(SOURCE!H1115),SOURCE!H1115,  SUBSTITUTE(SUBSTITUTE(TEXT(SOURCE!H1115,"????0"),"  ","")," ",""))   ))), "")&amp;
       IF(ISTEXT(SOURCE!H1115),SOURCE!H1115, SUBSTITUTE(SUBSTITUTE(TEXT(SOURCE!H1115,"????0"),"  ","")," ",""))   &amp;","&amp; IF(SOURCE!$W$2-3 &gt;= 0, REPT(" ",SOURCE!$W$2-3-5), "")&amp;
      SOURCE!I1115&amp;
" | "&amp; IF(SOURCE!$X$2-LEN(SOURCE!I1115) &gt;= 0, REPT(" ",SOURCE!$X$2-LEN(SOURCE!I1115)), "")&amp;
      SOURCE!J1115&amp;      IF(SOURCE!$Y$2-LEN(SOURCE!J1115) &gt;= 0, REPT(" ",SOURCE!$Y$2-LEN(SOURCE!J1115)), "")&amp;
" | "&amp; IF(SOURCE!$X$2-LEN(SOURCE!I1115) &gt;= 0, REPT(" ",SOURCE!$X$2-LEN(SOURCE!I1115)), "")&amp;
      SOURCE!K1115&amp;      IF(SOURCE!$Y$2-LEN(SOURCE!K1115) &gt;= 0, REPT(" ",SOURCE!$Z$2-LEN(SOURCE!K1115)), "")&amp;
" | "&amp; SOURCE!L1115&amp;      IF(SOURCE!$AB$2-LEN(SOURCE!L1115) &gt;= 0, REPT(" ",SOURCE!$AB$2-LEN(SOURCE!L1115)), "")&amp;
" | "&amp; SOURCE!M1115&amp;      IF(SOURCE!$AC$2-LEN(SOURCE!M1115) &gt;= 0, REPT(" ",SOURCE!$AC$2-LEN(SOURCE!M1115)), "")&amp;
      "},"&amp;IF(SOURCE!O1115&lt;&gt;"",""&amp;SOURCE!O1115,"")
 )
)
)</f>
        <v>/* 1091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16" spans="1:1">
      <c r="A1116" s="133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IF(SOURCE!$R$2-LEN(SOURCE!C1116) &gt;= 0, REPT(" ",SOURCE!$R$2-LEN(SOURCE!C1116)), "")&amp;
      SOURCE!D1116&amp;", "&amp; IF(SOURCE!$S$2-LEN(SOURCE!D1116) &gt;= 0, REPT(" ",SOURCE!$S$2-LEN(SOURCE!D1116)), "")&amp;
      SOURCE!E1116&amp;", "&amp; IF(SOURCE!$T$2-LEN(SOURCE!E1116) &gt;=0, REPT(" ",SOURCE!$T$2-LEN(SOURCE!E1116)), "")&amp;
      SOURCE!F1116&amp;", "&amp; IF(SOURCE!$U$2-LEN(SOURCE!F1116) &gt;= 0, REPT(" ",SOURCE!$U$2-LEN(SOURCE!F1116)+2), "")&amp;"("&amp;
      SUBSTITUTE(TEXT(SOURCE!G1116,"??0"),"  ","")&amp;" &lt;&lt; TAM_MAX_BITS) |"&amp; IF(SOURCE!$V$2-3 &gt;= 0, REPT(" ",MAX(1,SOURCE!$V$2-5+4+1-1-LEN(  IF(ISTEXT(SOURCE!H1116),SOURCE!H1116,  SUBSTITUTE(SUBSTITUTE(TEXT(SOURCE!H1116,"????0"),"  ","")," ",""))   ))), "")&amp;
       IF(ISTEXT(SOURCE!H1116),SOURCE!H1116, SUBSTITUTE(SUBSTITUTE(TEXT(SOURCE!H1116,"????0"),"  ","")," ",""))   &amp;","&amp; IF(SOURCE!$W$2-3 &gt;= 0, REPT(" ",SOURCE!$W$2-3-5), "")&amp;
      SOURCE!I1116&amp;
" | "&amp; IF(SOURCE!$X$2-LEN(SOURCE!I1116) &gt;= 0, REPT(" ",SOURCE!$X$2-LEN(SOURCE!I1116)), "")&amp;
      SOURCE!J1116&amp;      IF(SOURCE!$Y$2-LEN(SOURCE!J1116) &gt;= 0, REPT(" ",SOURCE!$Y$2-LEN(SOURCE!J1116)), "")&amp;
" | "&amp; IF(SOURCE!$X$2-LEN(SOURCE!I1116) &gt;= 0, REPT(" ",SOURCE!$X$2-LEN(SOURCE!I1116)), "")&amp;
      SOURCE!K1116&amp;      IF(SOURCE!$Y$2-LEN(SOURCE!K1116) &gt;= 0, REPT(" ",SOURCE!$Z$2-LEN(SOURCE!K1116)), "")&amp;
" | "&amp; SOURCE!L1116&amp;      IF(SOURCE!$AB$2-LEN(SOURCE!L1116) &gt;= 0, REPT(" ",SOURCE!$AB$2-LEN(SOURCE!L1116)), "")&amp;
" | "&amp; SOURCE!M1116&amp;      IF(SOURCE!$AC$2-LEN(SOURCE!M1116) &gt;= 0, REPT(" ",SOURCE!$AC$2-LEN(SOURCE!M1116)), "")&amp;
      "},"&amp;IF(SOURCE!O1116&lt;&gt;"",""&amp;SOURCE!O1116,"")
 )
)
)</f>
        <v>/* 1092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17" spans="1:1">
      <c r="A1117" s="133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IF(SOURCE!$R$2-LEN(SOURCE!C1117) &gt;= 0, REPT(" ",SOURCE!$R$2-LEN(SOURCE!C1117)), "")&amp;
      SOURCE!D1117&amp;", "&amp; IF(SOURCE!$S$2-LEN(SOURCE!D1117) &gt;= 0, REPT(" ",SOURCE!$S$2-LEN(SOURCE!D1117)), "")&amp;
      SOURCE!E1117&amp;", "&amp; IF(SOURCE!$T$2-LEN(SOURCE!E1117) &gt;=0, REPT(" ",SOURCE!$T$2-LEN(SOURCE!E1117)), "")&amp;
      SOURCE!F1117&amp;", "&amp; IF(SOURCE!$U$2-LEN(SOURCE!F1117) &gt;= 0, REPT(" ",SOURCE!$U$2-LEN(SOURCE!F1117)+2), "")&amp;"("&amp;
      SUBSTITUTE(TEXT(SOURCE!G1117,"??0"),"  ","")&amp;" &lt;&lt; TAM_MAX_BITS) |"&amp; IF(SOURCE!$V$2-3 &gt;= 0, REPT(" ",MAX(1,SOURCE!$V$2-5+4+1-1-LEN(  IF(ISTEXT(SOURCE!H1117),SOURCE!H1117,  SUBSTITUTE(SUBSTITUTE(TEXT(SOURCE!H1117,"????0"),"  ","")," ",""))   ))), "")&amp;
       IF(ISTEXT(SOURCE!H1117),SOURCE!H1117, SUBSTITUTE(SUBSTITUTE(TEXT(SOURCE!H1117,"????0"),"  ","")," ",""))   &amp;","&amp; IF(SOURCE!$W$2-3 &gt;= 0, REPT(" ",SOURCE!$W$2-3-5), "")&amp;
      SOURCE!I1117&amp;
" | "&amp; IF(SOURCE!$X$2-LEN(SOURCE!I1117) &gt;= 0, REPT(" ",SOURCE!$X$2-LEN(SOURCE!I1117)), "")&amp;
      SOURCE!J1117&amp;      IF(SOURCE!$Y$2-LEN(SOURCE!J1117) &gt;= 0, REPT(" ",SOURCE!$Y$2-LEN(SOURCE!J1117)), "")&amp;
" | "&amp; IF(SOURCE!$X$2-LEN(SOURCE!I1117) &gt;= 0, REPT(" ",SOURCE!$X$2-LEN(SOURCE!I1117)), "")&amp;
      SOURCE!K1117&amp;      IF(SOURCE!$Y$2-LEN(SOURCE!K1117) &gt;= 0, REPT(" ",SOURCE!$Z$2-LEN(SOURCE!K1117)), "")&amp;
" | "&amp; SOURCE!L1117&amp;      IF(SOURCE!$AB$2-LEN(SOURCE!L1117) &gt;= 0, REPT(" ",SOURCE!$AB$2-LEN(SOURCE!L1117)), "")&amp;
" | "&amp; SOURCE!M1117&amp;      IF(SOURCE!$AC$2-LEN(SOURCE!M1117) &gt;= 0, REPT(" ",SOURCE!$AC$2-LEN(SOURCE!M1117)), "")&amp;
      "},"&amp;IF(SOURCE!O1117&lt;&gt;"",""&amp;SOURCE!O1117,"")
 )
)
)</f>
        <v>/* 1093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18" spans="1:1">
      <c r="A1118" s="133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IF(SOURCE!$R$2-LEN(SOURCE!C1118) &gt;= 0, REPT(" ",SOURCE!$R$2-LEN(SOURCE!C1118)), "")&amp;
      SOURCE!D1118&amp;", "&amp; IF(SOURCE!$S$2-LEN(SOURCE!D1118) &gt;= 0, REPT(" ",SOURCE!$S$2-LEN(SOURCE!D1118)), "")&amp;
      SOURCE!E1118&amp;", "&amp; IF(SOURCE!$T$2-LEN(SOURCE!E1118) &gt;=0, REPT(" ",SOURCE!$T$2-LEN(SOURCE!E1118)), "")&amp;
      SOURCE!F1118&amp;", "&amp; IF(SOURCE!$U$2-LEN(SOURCE!F1118) &gt;= 0, REPT(" ",SOURCE!$U$2-LEN(SOURCE!F1118)+2), "")&amp;"("&amp;
      SUBSTITUTE(TEXT(SOURCE!G1118,"??0"),"  ","")&amp;" &lt;&lt; TAM_MAX_BITS) |"&amp; IF(SOURCE!$V$2-3 &gt;= 0, REPT(" ",MAX(1,SOURCE!$V$2-5+4+1-1-LEN(  IF(ISTEXT(SOURCE!H1118),SOURCE!H1118,  SUBSTITUTE(SUBSTITUTE(TEXT(SOURCE!H1118,"????0"),"  ","")," ",""))   ))), "")&amp;
       IF(ISTEXT(SOURCE!H1118),SOURCE!H1118, SUBSTITUTE(SUBSTITUTE(TEXT(SOURCE!H1118,"????0"),"  ","")," ",""))   &amp;","&amp; IF(SOURCE!$W$2-3 &gt;= 0, REPT(" ",SOURCE!$W$2-3-5), "")&amp;
      SOURCE!I1118&amp;
" | "&amp; IF(SOURCE!$X$2-LEN(SOURCE!I1118) &gt;= 0, REPT(" ",SOURCE!$X$2-LEN(SOURCE!I1118)), "")&amp;
      SOURCE!J1118&amp;      IF(SOURCE!$Y$2-LEN(SOURCE!J1118) &gt;= 0, REPT(" ",SOURCE!$Y$2-LEN(SOURCE!J1118)), "")&amp;
" | "&amp; IF(SOURCE!$X$2-LEN(SOURCE!I1118) &gt;= 0, REPT(" ",SOURCE!$X$2-LEN(SOURCE!I1118)), "")&amp;
      SOURCE!K1118&amp;      IF(SOURCE!$Y$2-LEN(SOURCE!K1118) &gt;= 0, REPT(" ",SOURCE!$Z$2-LEN(SOURCE!K1118)), "")&amp;
" | "&amp; SOURCE!L1118&amp;      IF(SOURCE!$AB$2-LEN(SOURCE!L1118) &gt;= 0, REPT(" ",SOURCE!$AB$2-LEN(SOURCE!L1118)), "")&amp;
" | "&amp; SOURCE!M1118&amp;      IF(SOURCE!$AC$2-LEN(SOURCE!M1118) &gt;= 0, REPT(" ",SOURCE!$AC$2-LEN(SOURCE!M1118)), "")&amp;
      "},"&amp;IF(SOURCE!O1118&lt;&gt;"",""&amp;SOURCE!O1118,"")
 )
)
)</f>
        <v>/* 1094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19" spans="1:1">
      <c r="A1119" s="133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IF(SOURCE!$R$2-LEN(SOURCE!C1119) &gt;= 0, REPT(" ",SOURCE!$R$2-LEN(SOURCE!C1119)), "")&amp;
      SOURCE!D1119&amp;", "&amp; IF(SOURCE!$S$2-LEN(SOURCE!D1119) &gt;= 0, REPT(" ",SOURCE!$S$2-LEN(SOURCE!D1119)), "")&amp;
      SOURCE!E1119&amp;", "&amp; IF(SOURCE!$T$2-LEN(SOURCE!E1119) &gt;=0, REPT(" ",SOURCE!$T$2-LEN(SOURCE!E1119)), "")&amp;
      SOURCE!F1119&amp;", "&amp; IF(SOURCE!$U$2-LEN(SOURCE!F1119) &gt;= 0, REPT(" ",SOURCE!$U$2-LEN(SOURCE!F1119)+2), "")&amp;"("&amp;
      SUBSTITUTE(TEXT(SOURCE!G1119,"??0"),"  ","")&amp;" &lt;&lt; TAM_MAX_BITS) |"&amp; IF(SOURCE!$V$2-3 &gt;= 0, REPT(" ",MAX(1,SOURCE!$V$2-5+4+1-1-LEN(  IF(ISTEXT(SOURCE!H1119),SOURCE!H1119,  SUBSTITUTE(SUBSTITUTE(TEXT(SOURCE!H1119,"????0"),"  ","")," ",""))   ))), "")&amp;
       IF(ISTEXT(SOURCE!H1119),SOURCE!H1119, SUBSTITUTE(SUBSTITUTE(TEXT(SOURCE!H1119,"????0"),"  ","")," ",""))   &amp;","&amp; IF(SOURCE!$W$2-3 &gt;= 0, REPT(" ",SOURCE!$W$2-3-5), "")&amp;
      SOURCE!I1119&amp;
" | "&amp; IF(SOURCE!$X$2-LEN(SOURCE!I1119) &gt;= 0, REPT(" ",SOURCE!$X$2-LEN(SOURCE!I1119)), "")&amp;
      SOURCE!J1119&amp;      IF(SOURCE!$Y$2-LEN(SOURCE!J1119) &gt;= 0, REPT(" ",SOURCE!$Y$2-LEN(SOURCE!J1119)), "")&amp;
" | "&amp; IF(SOURCE!$X$2-LEN(SOURCE!I1119) &gt;= 0, REPT(" ",SOURCE!$X$2-LEN(SOURCE!I1119)), "")&amp;
      SOURCE!K1119&amp;      IF(SOURCE!$Y$2-LEN(SOURCE!K1119) &gt;= 0, REPT(" ",SOURCE!$Z$2-LEN(SOURCE!K1119)), "")&amp;
" | "&amp; SOURCE!L1119&amp;      IF(SOURCE!$AB$2-LEN(SOURCE!L1119) &gt;= 0, REPT(" ",SOURCE!$AB$2-LEN(SOURCE!L1119)), "")&amp;
" | "&amp; SOURCE!M1119&amp;      IF(SOURCE!$AC$2-LEN(SOURCE!M1119) &gt;= 0, REPT(" ",SOURCE!$AC$2-LEN(SOURCE!M1119)), "")&amp;
      "},"&amp;IF(SOURCE!O1119&lt;&gt;"",""&amp;SOURCE!O1119,"")
 )
)
)</f>
        <v>/* 1095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20" spans="1:1">
      <c r="A1120" s="133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IF(SOURCE!$R$2-LEN(SOURCE!C1120) &gt;= 0, REPT(" ",SOURCE!$R$2-LEN(SOURCE!C1120)), "")&amp;
      SOURCE!D1120&amp;", "&amp; IF(SOURCE!$S$2-LEN(SOURCE!D1120) &gt;= 0, REPT(" ",SOURCE!$S$2-LEN(SOURCE!D1120)), "")&amp;
      SOURCE!E1120&amp;", "&amp; IF(SOURCE!$T$2-LEN(SOURCE!E1120) &gt;=0, REPT(" ",SOURCE!$T$2-LEN(SOURCE!E1120)), "")&amp;
      SOURCE!F1120&amp;", "&amp; IF(SOURCE!$U$2-LEN(SOURCE!F1120) &gt;= 0, REPT(" ",SOURCE!$U$2-LEN(SOURCE!F1120)+2), "")&amp;"("&amp;
      SUBSTITUTE(TEXT(SOURCE!G1120,"??0"),"  ","")&amp;" &lt;&lt; TAM_MAX_BITS) |"&amp; IF(SOURCE!$V$2-3 &gt;= 0, REPT(" ",MAX(1,SOURCE!$V$2-5+4+1-1-LEN(  IF(ISTEXT(SOURCE!H1120),SOURCE!H1120,  SUBSTITUTE(SUBSTITUTE(TEXT(SOURCE!H1120,"????0"),"  ","")," ",""))   ))), "")&amp;
       IF(ISTEXT(SOURCE!H1120),SOURCE!H1120, SUBSTITUTE(SUBSTITUTE(TEXT(SOURCE!H1120,"????0"),"  ","")," ",""))   &amp;","&amp; IF(SOURCE!$W$2-3 &gt;= 0, REPT(" ",SOURCE!$W$2-3-5), "")&amp;
      SOURCE!I1120&amp;
" | "&amp; IF(SOURCE!$X$2-LEN(SOURCE!I1120) &gt;= 0, REPT(" ",SOURCE!$X$2-LEN(SOURCE!I1120)), "")&amp;
      SOURCE!J1120&amp;      IF(SOURCE!$Y$2-LEN(SOURCE!J1120) &gt;= 0, REPT(" ",SOURCE!$Y$2-LEN(SOURCE!J1120)), "")&amp;
" | "&amp; IF(SOURCE!$X$2-LEN(SOURCE!I1120) &gt;= 0, REPT(" ",SOURCE!$X$2-LEN(SOURCE!I1120)), "")&amp;
      SOURCE!K1120&amp;      IF(SOURCE!$Y$2-LEN(SOURCE!K1120) &gt;= 0, REPT(" ",SOURCE!$Z$2-LEN(SOURCE!K1120)), "")&amp;
" | "&amp; SOURCE!L1120&amp;      IF(SOURCE!$AB$2-LEN(SOURCE!L1120) &gt;= 0, REPT(" ",SOURCE!$AB$2-LEN(SOURCE!L1120)), "")&amp;
" | "&amp; SOURCE!M1120&amp;      IF(SOURCE!$AC$2-LEN(SOURCE!M1120) &gt;= 0, REPT(" ",SOURCE!$AC$2-LEN(SOURCE!M1120)), "")&amp;
      "},"&amp;IF(SOURCE!O1120&lt;&gt;"",""&amp;SOURCE!O1120,"")
 )
)
)</f>
        <v>/* 1096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21" spans="1:1">
      <c r="A1121" s="133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IF(SOURCE!$R$2-LEN(SOURCE!C1121) &gt;= 0, REPT(" ",SOURCE!$R$2-LEN(SOURCE!C1121)), "")&amp;
      SOURCE!D1121&amp;", "&amp; IF(SOURCE!$S$2-LEN(SOURCE!D1121) &gt;= 0, REPT(" ",SOURCE!$S$2-LEN(SOURCE!D1121)), "")&amp;
      SOURCE!E1121&amp;", "&amp; IF(SOURCE!$T$2-LEN(SOURCE!E1121) &gt;=0, REPT(" ",SOURCE!$T$2-LEN(SOURCE!E1121)), "")&amp;
      SOURCE!F1121&amp;", "&amp; IF(SOURCE!$U$2-LEN(SOURCE!F1121) &gt;= 0, REPT(" ",SOURCE!$U$2-LEN(SOURCE!F1121)+2), "")&amp;"("&amp;
      SUBSTITUTE(TEXT(SOURCE!G1121,"??0"),"  ","")&amp;" &lt;&lt; TAM_MAX_BITS) |"&amp; IF(SOURCE!$V$2-3 &gt;= 0, REPT(" ",MAX(1,SOURCE!$V$2-5+4+1-1-LEN(  IF(ISTEXT(SOURCE!H1121),SOURCE!H1121,  SUBSTITUTE(SUBSTITUTE(TEXT(SOURCE!H1121,"????0"),"  ","")," ",""))   ))), "")&amp;
       IF(ISTEXT(SOURCE!H1121),SOURCE!H1121, SUBSTITUTE(SUBSTITUTE(TEXT(SOURCE!H1121,"????0"),"  ","")," ",""))   &amp;","&amp; IF(SOURCE!$W$2-3 &gt;= 0, REPT(" ",SOURCE!$W$2-3-5), "")&amp;
      SOURCE!I1121&amp;
" | "&amp; IF(SOURCE!$X$2-LEN(SOURCE!I1121) &gt;= 0, REPT(" ",SOURCE!$X$2-LEN(SOURCE!I1121)), "")&amp;
      SOURCE!J1121&amp;      IF(SOURCE!$Y$2-LEN(SOURCE!J1121) &gt;= 0, REPT(" ",SOURCE!$Y$2-LEN(SOURCE!J1121)), "")&amp;
" | "&amp; IF(SOURCE!$X$2-LEN(SOURCE!I1121) &gt;= 0, REPT(" ",SOURCE!$X$2-LEN(SOURCE!I1121)), "")&amp;
      SOURCE!K1121&amp;      IF(SOURCE!$Y$2-LEN(SOURCE!K1121) &gt;= 0, REPT(" ",SOURCE!$Z$2-LEN(SOURCE!K1121)), "")&amp;
" | "&amp; SOURCE!L1121&amp;      IF(SOURCE!$AB$2-LEN(SOURCE!L1121) &gt;= 0, REPT(" ",SOURCE!$AB$2-LEN(SOURCE!L1121)), "")&amp;
" | "&amp; SOURCE!M1121&amp;      IF(SOURCE!$AC$2-LEN(SOURCE!M1121) &gt;= 0, REPT(" ",SOURCE!$AC$2-LEN(SOURCE!M1121)), "")&amp;
      "},"&amp;IF(SOURCE!O1121&lt;&gt;"",""&amp;SOURCE!O1121,"")
 )
)
)</f>
        <v>/* 1097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22" spans="1:1">
      <c r="A1122" s="133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IF(SOURCE!$R$2-LEN(SOURCE!C1122) &gt;= 0, REPT(" ",SOURCE!$R$2-LEN(SOURCE!C1122)), "")&amp;
      SOURCE!D1122&amp;", "&amp; IF(SOURCE!$S$2-LEN(SOURCE!D1122) &gt;= 0, REPT(" ",SOURCE!$S$2-LEN(SOURCE!D1122)), "")&amp;
      SOURCE!E1122&amp;", "&amp; IF(SOURCE!$T$2-LEN(SOURCE!E1122) &gt;=0, REPT(" ",SOURCE!$T$2-LEN(SOURCE!E1122)), "")&amp;
      SOURCE!F1122&amp;", "&amp; IF(SOURCE!$U$2-LEN(SOURCE!F1122) &gt;= 0, REPT(" ",SOURCE!$U$2-LEN(SOURCE!F1122)+2), "")&amp;"("&amp;
      SUBSTITUTE(TEXT(SOURCE!G1122,"??0"),"  ","")&amp;" &lt;&lt; TAM_MAX_BITS) |"&amp; IF(SOURCE!$V$2-3 &gt;= 0, REPT(" ",MAX(1,SOURCE!$V$2-5+4+1-1-LEN(  IF(ISTEXT(SOURCE!H1122),SOURCE!H1122,  SUBSTITUTE(SUBSTITUTE(TEXT(SOURCE!H1122,"????0"),"  ","")," ",""))   ))), "")&amp;
       IF(ISTEXT(SOURCE!H1122),SOURCE!H1122, SUBSTITUTE(SUBSTITUTE(TEXT(SOURCE!H1122,"????0"),"  ","")," ",""))   &amp;","&amp; IF(SOURCE!$W$2-3 &gt;= 0, REPT(" ",SOURCE!$W$2-3-5), "")&amp;
      SOURCE!I1122&amp;
" | "&amp; IF(SOURCE!$X$2-LEN(SOURCE!I1122) &gt;= 0, REPT(" ",SOURCE!$X$2-LEN(SOURCE!I1122)), "")&amp;
      SOURCE!J1122&amp;      IF(SOURCE!$Y$2-LEN(SOURCE!J1122) &gt;= 0, REPT(" ",SOURCE!$Y$2-LEN(SOURCE!J1122)), "")&amp;
" | "&amp; IF(SOURCE!$X$2-LEN(SOURCE!I1122) &gt;= 0, REPT(" ",SOURCE!$X$2-LEN(SOURCE!I1122)), "")&amp;
      SOURCE!K1122&amp;      IF(SOURCE!$Y$2-LEN(SOURCE!K1122) &gt;= 0, REPT(" ",SOURCE!$Z$2-LEN(SOURCE!K1122)), "")&amp;
" | "&amp; SOURCE!L1122&amp;      IF(SOURCE!$AB$2-LEN(SOURCE!L1122) &gt;= 0, REPT(" ",SOURCE!$AB$2-LEN(SOURCE!L1122)), "")&amp;
" | "&amp; SOURCE!M1122&amp;      IF(SOURCE!$AC$2-LEN(SOURCE!M1122) &gt;= 0, REPT(" ",SOURCE!$AC$2-LEN(SOURCE!M1122)), "")&amp;
      "},"&amp;IF(SOURCE!O1122&lt;&gt;"",""&amp;SOURCE!O1122,"")
 )
)
)</f>
        <v>/* 1098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23" spans="1:1">
      <c r="A1123" s="133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IF(SOURCE!$R$2-LEN(SOURCE!C1123) &gt;= 0, REPT(" ",SOURCE!$R$2-LEN(SOURCE!C1123)), "")&amp;
      SOURCE!D1123&amp;", "&amp; IF(SOURCE!$S$2-LEN(SOURCE!D1123) &gt;= 0, REPT(" ",SOURCE!$S$2-LEN(SOURCE!D1123)), "")&amp;
      SOURCE!E1123&amp;", "&amp; IF(SOURCE!$T$2-LEN(SOURCE!E1123) &gt;=0, REPT(" ",SOURCE!$T$2-LEN(SOURCE!E1123)), "")&amp;
      SOURCE!F1123&amp;", "&amp; IF(SOURCE!$U$2-LEN(SOURCE!F1123) &gt;= 0, REPT(" ",SOURCE!$U$2-LEN(SOURCE!F1123)+2), "")&amp;"("&amp;
      SUBSTITUTE(TEXT(SOURCE!G1123,"??0"),"  ","")&amp;" &lt;&lt; TAM_MAX_BITS) |"&amp; IF(SOURCE!$V$2-3 &gt;= 0, REPT(" ",MAX(1,SOURCE!$V$2-5+4+1-1-LEN(  IF(ISTEXT(SOURCE!H1123),SOURCE!H1123,  SUBSTITUTE(SUBSTITUTE(TEXT(SOURCE!H1123,"????0"),"  ","")," ",""))   ))), "")&amp;
       IF(ISTEXT(SOURCE!H1123),SOURCE!H1123, SUBSTITUTE(SUBSTITUTE(TEXT(SOURCE!H1123,"????0"),"  ","")," ",""))   &amp;","&amp; IF(SOURCE!$W$2-3 &gt;= 0, REPT(" ",SOURCE!$W$2-3-5), "")&amp;
      SOURCE!I1123&amp;
" | "&amp; IF(SOURCE!$X$2-LEN(SOURCE!I1123) &gt;= 0, REPT(" ",SOURCE!$X$2-LEN(SOURCE!I1123)), "")&amp;
      SOURCE!J1123&amp;      IF(SOURCE!$Y$2-LEN(SOURCE!J1123) &gt;= 0, REPT(" ",SOURCE!$Y$2-LEN(SOURCE!J1123)), "")&amp;
" | "&amp; IF(SOURCE!$X$2-LEN(SOURCE!I1123) &gt;= 0, REPT(" ",SOURCE!$X$2-LEN(SOURCE!I1123)), "")&amp;
      SOURCE!K1123&amp;      IF(SOURCE!$Y$2-LEN(SOURCE!K1123) &gt;= 0, REPT(" ",SOURCE!$Z$2-LEN(SOURCE!K1123)), "")&amp;
" | "&amp; SOURCE!L1123&amp;      IF(SOURCE!$AB$2-LEN(SOURCE!L1123) &gt;= 0, REPT(" ",SOURCE!$AB$2-LEN(SOURCE!L1123)), "")&amp;
" | "&amp; SOURCE!M1123&amp;      IF(SOURCE!$AC$2-LEN(SOURCE!M1123) &gt;= 0, REPT(" ",SOURCE!$AC$2-LEN(SOURCE!M1123)), "")&amp;
      "},"&amp;IF(SOURCE!O1123&lt;&gt;"",""&amp;SOURCE!O1123,"")
 )
)
)</f>
        <v>/* 1099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24" spans="1:1">
      <c r="A1124" s="133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IF(SOURCE!$R$2-LEN(SOURCE!C1124) &gt;= 0, REPT(" ",SOURCE!$R$2-LEN(SOURCE!C1124)), "")&amp;
      SOURCE!D1124&amp;", "&amp; IF(SOURCE!$S$2-LEN(SOURCE!D1124) &gt;= 0, REPT(" ",SOURCE!$S$2-LEN(SOURCE!D1124)), "")&amp;
      SOURCE!E1124&amp;", "&amp; IF(SOURCE!$T$2-LEN(SOURCE!E1124) &gt;=0, REPT(" ",SOURCE!$T$2-LEN(SOURCE!E1124)), "")&amp;
      SOURCE!F1124&amp;", "&amp; IF(SOURCE!$U$2-LEN(SOURCE!F1124) &gt;= 0, REPT(" ",SOURCE!$U$2-LEN(SOURCE!F1124)+2), "")&amp;"("&amp;
      SUBSTITUTE(TEXT(SOURCE!G1124,"??0"),"  ","")&amp;" &lt;&lt; TAM_MAX_BITS) |"&amp; IF(SOURCE!$V$2-3 &gt;= 0, REPT(" ",MAX(1,SOURCE!$V$2-5+4+1-1-LEN(  IF(ISTEXT(SOURCE!H1124),SOURCE!H1124,  SUBSTITUTE(SUBSTITUTE(TEXT(SOURCE!H1124,"????0"),"  ","")," ",""))   ))), "")&amp;
       IF(ISTEXT(SOURCE!H1124),SOURCE!H1124, SUBSTITUTE(SUBSTITUTE(TEXT(SOURCE!H1124,"????0"),"  ","")," ",""))   &amp;","&amp; IF(SOURCE!$W$2-3 &gt;= 0, REPT(" ",SOURCE!$W$2-3-5), "")&amp;
      SOURCE!I1124&amp;
" | "&amp; IF(SOURCE!$X$2-LEN(SOURCE!I1124) &gt;= 0, REPT(" ",SOURCE!$X$2-LEN(SOURCE!I1124)), "")&amp;
      SOURCE!J1124&amp;      IF(SOURCE!$Y$2-LEN(SOURCE!J1124) &gt;= 0, REPT(" ",SOURCE!$Y$2-LEN(SOURCE!J1124)), "")&amp;
" | "&amp; IF(SOURCE!$X$2-LEN(SOURCE!I1124) &gt;= 0, REPT(" ",SOURCE!$X$2-LEN(SOURCE!I1124)), "")&amp;
      SOURCE!K1124&amp;      IF(SOURCE!$Y$2-LEN(SOURCE!K1124) &gt;= 0, REPT(" ",SOURCE!$Z$2-LEN(SOURCE!K1124)), "")&amp;
" | "&amp; SOURCE!L1124&amp;      IF(SOURCE!$AB$2-LEN(SOURCE!L1124) &gt;= 0, REPT(" ",SOURCE!$AB$2-LEN(SOURCE!L1124)), "")&amp;
" | "&amp; SOURCE!M1124&amp;      IF(SOURCE!$AC$2-LEN(SOURCE!M1124) &gt;= 0, REPT(" ",SOURCE!$AC$2-LEN(SOURCE!M1124)), "")&amp;
      "},"&amp;IF(SOURCE!O1124&lt;&gt;"",""&amp;SOURCE!O1124,"")
 )
)
)</f>
        <v>/* 1100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25" spans="1:1">
      <c r="A1125" s="133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IF(SOURCE!$R$2-LEN(SOURCE!C1125) &gt;= 0, REPT(" ",SOURCE!$R$2-LEN(SOURCE!C1125)), "")&amp;
      SOURCE!D1125&amp;", "&amp; IF(SOURCE!$S$2-LEN(SOURCE!D1125) &gt;= 0, REPT(" ",SOURCE!$S$2-LEN(SOURCE!D1125)), "")&amp;
      SOURCE!E1125&amp;", "&amp; IF(SOURCE!$T$2-LEN(SOURCE!E1125) &gt;=0, REPT(" ",SOURCE!$T$2-LEN(SOURCE!E1125)), "")&amp;
      SOURCE!F1125&amp;", "&amp; IF(SOURCE!$U$2-LEN(SOURCE!F1125) &gt;= 0, REPT(" ",SOURCE!$U$2-LEN(SOURCE!F1125)+2), "")&amp;"("&amp;
      SUBSTITUTE(TEXT(SOURCE!G1125,"??0"),"  ","")&amp;" &lt;&lt; TAM_MAX_BITS) |"&amp; IF(SOURCE!$V$2-3 &gt;= 0, REPT(" ",MAX(1,SOURCE!$V$2-5+4+1-1-LEN(  IF(ISTEXT(SOURCE!H1125),SOURCE!H1125,  SUBSTITUTE(SUBSTITUTE(TEXT(SOURCE!H1125,"????0"),"  ","")," ",""))   ))), "")&amp;
       IF(ISTEXT(SOURCE!H1125),SOURCE!H1125, SUBSTITUTE(SUBSTITUTE(TEXT(SOURCE!H1125,"????0"),"  ","")," ",""))   &amp;","&amp; IF(SOURCE!$W$2-3 &gt;= 0, REPT(" ",SOURCE!$W$2-3-5), "")&amp;
      SOURCE!I1125&amp;
" | "&amp; IF(SOURCE!$X$2-LEN(SOURCE!I1125) &gt;= 0, REPT(" ",SOURCE!$X$2-LEN(SOURCE!I1125)), "")&amp;
      SOURCE!J1125&amp;      IF(SOURCE!$Y$2-LEN(SOURCE!J1125) &gt;= 0, REPT(" ",SOURCE!$Y$2-LEN(SOURCE!J1125)), "")&amp;
" | "&amp; IF(SOURCE!$X$2-LEN(SOURCE!I1125) &gt;= 0, REPT(" ",SOURCE!$X$2-LEN(SOURCE!I1125)), "")&amp;
      SOURCE!K1125&amp;      IF(SOURCE!$Y$2-LEN(SOURCE!K1125) &gt;= 0, REPT(" ",SOURCE!$Z$2-LEN(SOURCE!K1125)), "")&amp;
" | "&amp; SOURCE!L1125&amp;      IF(SOURCE!$AB$2-LEN(SOURCE!L1125) &gt;= 0, REPT(" ",SOURCE!$AB$2-LEN(SOURCE!L1125)), "")&amp;
" | "&amp; SOURCE!M1125&amp;      IF(SOURCE!$AC$2-LEN(SOURCE!M1125) &gt;= 0, REPT(" ",SOURCE!$AC$2-LEN(SOURCE!M1125)), "")&amp;
      "},"&amp;IF(SOURCE!O1125&lt;&gt;"",""&amp;SOURCE!O1125,"")
 )
)
)</f>
        <v>/* 1101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26" spans="1:1">
      <c r="A1126" s="133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IF(SOURCE!$R$2-LEN(SOURCE!C1126) &gt;= 0, REPT(" ",SOURCE!$R$2-LEN(SOURCE!C1126)), "")&amp;
      SOURCE!D1126&amp;", "&amp; IF(SOURCE!$S$2-LEN(SOURCE!D1126) &gt;= 0, REPT(" ",SOURCE!$S$2-LEN(SOURCE!D1126)), "")&amp;
      SOURCE!E1126&amp;", "&amp; IF(SOURCE!$T$2-LEN(SOURCE!E1126) &gt;=0, REPT(" ",SOURCE!$T$2-LEN(SOURCE!E1126)), "")&amp;
      SOURCE!F1126&amp;", "&amp; IF(SOURCE!$U$2-LEN(SOURCE!F1126) &gt;= 0, REPT(" ",SOURCE!$U$2-LEN(SOURCE!F1126)+2), "")&amp;"("&amp;
      SUBSTITUTE(TEXT(SOURCE!G1126,"??0"),"  ","")&amp;" &lt;&lt; TAM_MAX_BITS) |"&amp; IF(SOURCE!$V$2-3 &gt;= 0, REPT(" ",MAX(1,SOURCE!$V$2-5+4+1-1-LEN(  IF(ISTEXT(SOURCE!H1126),SOURCE!H1126,  SUBSTITUTE(SUBSTITUTE(TEXT(SOURCE!H1126,"????0"),"  ","")," ",""))   ))), "")&amp;
       IF(ISTEXT(SOURCE!H1126),SOURCE!H1126, SUBSTITUTE(SUBSTITUTE(TEXT(SOURCE!H1126,"????0"),"  ","")," ",""))   &amp;","&amp; IF(SOURCE!$W$2-3 &gt;= 0, REPT(" ",SOURCE!$W$2-3-5), "")&amp;
      SOURCE!I1126&amp;
" | "&amp; IF(SOURCE!$X$2-LEN(SOURCE!I1126) &gt;= 0, REPT(" ",SOURCE!$X$2-LEN(SOURCE!I1126)), "")&amp;
      SOURCE!J1126&amp;      IF(SOURCE!$Y$2-LEN(SOURCE!J1126) &gt;= 0, REPT(" ",SOURCE!$Y$2-LEN(SOURCE!J1126)), "")&amp;
" | "&amp; IF(SOURCE!$X$2-LEN(SOURCE!I1126) &gt;= 0, REPT(" ",SOURCE!$X$2-LEN(SOURCE!I1126)), "")&amp;
      SOURCE!K1126&amp;      IF(SOURCE!$Y$2-LEN(SOURCE!K1126) &gt;= 0, REPT(" ",SOURCE!$Z$2-LEN(SOURCE!K1126)), "")&amp;
" | "&amp; SOURCE!L1126&amp;      IF(SOURCE!$AB$2-LEN(SOURCE!L1126) &gt;= 0, REPT(" ",SOURCE!$AB$2-LEN(SOURCE!L1126)), "")&amp;
" | "&amp; SOURCE!M1126&amp;      IF(SOURCE!$AC$2-LEN(SOURCE!M1126) &gt;= 0, REPT(" ",SOURCE!$AC$2-LEN(SOURCE!M1126)), "")&amp;
      "},"&amp;IF(SOURCE!O1126&lt;&gt;"",""&amp;SOURCE!O1126,"")
 )
)
)</f>
        <v>/* 1102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27" spans="1:1">
      <c r="A1127" s="133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IF(SOURCE!$R$2-LEN(SOURCE!C1127) &gt;= 0, REPT(" ",SOURCE!$R$2-LEN(SOURCE!C1127)), "")&amp;
      SOURCE!D1127&amp;", "&amp; IF(SOURCE!$S$2-LEN(SOURCE!D1127) &gt;= 0, REPT(" ",SOURCE!$S$2-LEN(SOURCE!D1127)), "")&amp;
      SOURCE!E1127&amp;", "&amp; IF(SOURCE!$T$2-LEN(SOURCE!E1127) &gt;=0, REPT(" ",SOURCE!$T$2-LEN(SOURCE!E1127)), "")&amp;
      SOURCE!F1127&amp;", "&amp; IF(SOURCE!$U$2-LEN(SOURCE!F1127) &gt;= 0, REPT(" ",SOURCE!$U$2-LEN(SOURCE!F1127)+2), "")&amp;"("&amp;
      SUBSTITUTE(TEXT(SOURCE!G1127,"??0"),"  ","")&amp;" &lt;&lt; TAM_MAX_BITS) |"&amp; IF(SOURCE!$V$2-3 &gt;= 0, REPT(" ",MAX(1,SOURCE!$V$2-5+4+1-1-LEN(  IF(ISTEXT(SOURCE!H1127),SOURCE!H1127,  SUBSTITUTE(SUBSTITUTE(TEXT(SOURCE!H1127,"????0"),"  ","")," ",""))   ))), "")&amp;
       IF(ISTEXT(SOURCE!H1127),SOURCE!H1127, SUBSTITUTE(SUBSTITUTE(TEXT(SOURCE!H1127,"????0"),"  ","")," ",""))   &amp;","&amp; IF(SOURCE!$W$2-3 &gt;= 0, REPT(" ",SOURCE!$W$2-3-5), "")&amp;
      SOURCE!I1127&amp;
" | "&amp; IF(SOURCE!$X$2-LEN(SOURCE!I1127) &gt;= 0, REPT(" ",SOURCE!$X$2-LEN(SOURCE!I1127)), "")&amp;
      SOURCE!J1127&amp;      IF(SOURCE!$Y$2-LEN(SOURCE!J1127) &gt;= 0, REPT(" ",SOURCE!$Y$2-LEN(SOURCE!J1127)), "")&amp;
" | "&amp; IF(SOURCE!$X$2-LEN(SOURCE!I1127) &gt;= 0, REPT(" ",SOURCE!$X$2-LEN(SOURCE!I1127)), "")&amp;
      SOURCE!K1127&amp;      IF(SOURCE!$Y$2-LEN(SOURCE!K1127) &gt;= 0, REPT(" ",SOURCE!$Z$2-LEN(SOURCE!K1127)), "")&amp;
" | "&amp; SOURCE!L1127&amp;      IF(SOURCE!$AB$2-LEN(SOURCE!L1127) &gt;= 0, REPT(" ",SOURCE!$AB$2-LEN(SOURCE!L1127)), "")&amp;
" | "&amp; SOURCE!M1127&amp;      IF(SOURCE!$AC$2-LEN(SOURCE!M1127) &gt;= 0, REPT(" ",SOURCE!$AC$2-LEN(SOURCE!M1127)), "")&amp;
      "},"&amp;IF(SOURCE!O1127&lt;&gt;"",""&amp;SOURCE!O1127,"")
 )
)
)</f>
        <v>/* 1103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28" spans="1:1">
      <c r="A1128" s="133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IF(SOURCE!$R$2-LEN(SOURCE!C1128) &gt;= 0, REPT(" ",SOURCE!$R$2-LEN(SOURCE!C1128)), "")&amp;
      SOURCE!D1128&amp;", "&amp; IF(SOURCE!$S$2-LEN(SOURCE!D1128) &gt;= 0, REPT(" ",SOURCE!$S$2-LEN(SOURCE!D1128)), "")&amp;
      SOURCE!E1128&amp;", "&amp; IF(SOURCE!$T$2-LEN(SOURCE!E1128) &gt;=0, REPT(" ",SOURCE!$T$2-LEN(SOURCE!E1128)), "")&amp;
      SOURCE!F1128&amp;", "&amp; IF(SOURCE!$U$2-LEN(SOURCE!F1128) &gt;= 0, REPT(" ",SOURCE!$U$2-LEN(SOURCE!F1128)+2), "")&amp;"("&amp;
      SUBSTITUTE(TEXT(SOURCE!G1128,"??0"),"  ","")&amp;" &lt;&lt; TAM_MAX_BITS) |"&amp; IF(SOURCE!$V$2-3 &gt;= 0, REPT(" ",MAX(1,SOURCE!$V$2-5+4+1-1-LEN(  IF(ISTEXT(SOURCE!H1128),SOURCE!H1128,  SUBSTITUTE(SUBSTITUTE(TEXT(SOURCE!H1128,"????0"),"  ","")," ",""))   ))), "")&amp;
       IF(ISTEXT(SOURCE!H1128),SOURCE!H1128, SUBSTITUTE(SUBSTITUTE(TEXT(SOURCE!H1128,"????0"),"  ","")," ",""))   &amp;","&amp; IF(SOURCE!$W$2-3 &gt;= 0, REPT(" ",SOURCE!$W$2-3-5), "")&amp;
      SOURCE!I1128&amp;
" | "&amp; IF(SOURCE!$X$2-LEN(SOURCE!I1128) &gt;= 0, REPT(" ",SOURCE!$X$2-LEN(SOURCE!I1128)), "")&amp;
      SOURCE!J1128&amp;      IF(SOURCE!$Y$2-LEN(SOURCE!J1128) &gt;= 0, REPT(" ",SOURCE!$Y$2-LEN(SOURCE!J1128)), "")&amp;
" | "&amp; IF(SOURCE!$X$2-LEN(SOURCE!I1128) &gt;= 0, REPT(" ",SOURCE!$X$2-LEN(SOURCE!I1128)), "")&amp;
      SOURCE!K1128&amp;      IF(SOURCE!$Y$2-LEN(SOURCE!K1128) &gt;= 0, REPT(" ",SOURCE!$Z$2-LEN(SOURCE!K1128)), "")&amp;
" | "&amp; SOURCE!L1128&amp;      IF(SOURCE!$AB$2-LEN(SOURCE!L1128) &gt;= 0, REPT(" ",SOURCE!$AB$2-LEN(SOURCE!L1128)), "")&amp;
" | "&amp; SOURCE!M1128&amp;      IF(SOURCE!$AC$2-LEN(SOURCE!M1128) &gt;= 0, REPT(" ",SOURCE!$AC$2-LEN(SOURCE!M1128)), "")&amp;
      "},"&amp;IF(SOURCE!O1128&lt;&gt;"",""&amp;SOURCE!O1128,"")
 )
)
)</f>
        <v>/* 1104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29" spans="1:1">
      <c r="A1129" s="133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IF(SOURCE!$R$2-LEN(SOURCE!C1129) &gt;= 0, REPT(" ",SOURCE!$R$2-LEN(SOURCE!C1129)), "")&amp;
      SOURCE!D1129&amp;", "&amp; IF(SOURCE!$S$2-LEN(SOURCE!D1129) &gt;= 0, REPT(" ",SOURCE!$S$2-LEN(SOURCE!D1129)), "")&amp;
      SOURCE!E1129&amp;", "&amp; IF(SOURCE!$T$2-LEN(SOURCE!E1129) &gt;=0, REPT(" ",SOURCE!$T$2-LEN(SOURCE!E1129)), "")&amp;
      SOURCE!F1129&amp;", "&amp; IF(SOURCE!$U$2-LEN(SOURCE!F1129) &gt;= 0, REPT(" ",SOURCE!$U$2-LEN(SOURCE!F1129)+2), "")&amp;"("&amp;
      SUBSTITUTE(TEXT(SOURCE!G1129,"??0"),"  ","")&amp;" &lt;&lt; TAM_MAX_BITS) |"&amp; IF(SOURCE!$V$2-3 &gt;= 0, REPT(" ",MAX(1,SOURCE!$V$2-5+4+1-1-LEN(  IF(ISTEXT(SOURCE!H1129),SOURCE!H1129,  SUBSTITUTE(SUBSTITUTE(TEXT(SOURCE!H1129,"????0"),"  ","")," ",""))   ))), "")&amp;
       IF(ISTEXT(SOURCE!H1129),SOURCE!H1129, SUBSTITUTE(SUBSTITUTE(TEXT(SOURCE!H1129,"????0"),"  ","")," ",""))   &amp;","&amp; IF(SOURCE!$W$2-3 &gt;= 0, REPT(" ",SOURCE!$W$2-3-5), "")&amp;
      SOURCE!I1129&amp;
" | "&amp; IF(SOURCE!$X$2-LEN(SOURCE!I1129) &gt;= 0, REPT(" ",SOURCE!$X$2-LEN(SOURCE!I1129)), "")&amp;
      SOURCE!J1129&amp;      IF(SOURCE!$Y$2-LEN(SOURCE!J1129) &gt;= 0, REPT(" ",SOURCE!$Y$2-LEN(SOURCE!J1129)), "")&amp;
" | "&amp; IF(SOURCE!$X$2-LEN(SOURCE!I1129) &gt;= 0, REPT(" ",SOURCE!$X$2-LEN(SOURCE!I1129)), "")&amp;
      SOURCE!K1129&amp;      IF(SOURCE!$Y$2-LEN(SOURCE!K1129) &gt;= 0, REPT(" ",SOURCE!$Z$2-LEN(SOURCE!K1129)), "")&amp;
" | "&amp; SOURCE!L1129&amp;      IF(SOURCE!$AB$2-LEN(SOURCE!L1129) &gt;= 0, REPT(" ",SOURCE!$AB$2-LEN(SOURCE!L1129)), "")&amp;
" | "&amp; SOURCE!M1129&amp;      IF(SOURCE!$AC$2-LEN(SOURCE!M1129) &gt;= 0, REPT(" ",SOURCE!$AC$2-LEN(SOURCE!M1129)), "")&amp;
      "},"&amp;IF(SOURCE!O1129&lt;&gt;"",""&amp;SOURCE!O1129,"")
 )
)
)</f>
        <v>/* 1105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30" spans="1:1">
      <c r="A1130" s="133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IF(SOURCE!$R$2-LEN(SOURCE!C1130) &gt;= 0, REPT(" ",SOURCE!$R$2-LEN(SOURCE!C1130)), "")&amp;
      SOURCE!D1130&amp;", "&amp; IF(SOURCE!$S$2-LEN(SOURCE!D1130) &gt;= 0, REPT(" ",SOURCE!$S$2-LEN(SOURCE!D1130)), "")&amp;
      SOURCE!E1130&amp;", "&amp; IF(SOURCE!$T$2-LEN(SOURCE!E1130) &gt;=0, REPT(" ",SOURCE!$T$2-LEN(SOURCE!E1130)), "")&amp;
      SOURCE!F1130&amp;", "&amp; IF(SOURCE!$U$2-LEN(SOURCE!F1130) &gt;= 0, REPT(" ",SOURCE!$U$2-LEN(SOURCE!F1130)+2), "")&amp;"("&amp;
      SUBSTITUTE(TEXT(SOURCE!G1130,"??0"),"  ","")&amp;" &lt;&lt; TAM_MAX_BITS) |"&amp; IF(SOURCE!$V$2-3 &gt;= 0, REPT(" ",MAX(1,SOURCE!$V$2-5+4+1-1-LEN(  IF(ISTEXT(SOURCE!H1130),SOURCE!H1130,  SUBSTITUTE(SUBSTITUTE(TEXT(SOURCE!H1130,"????0"),"  ","")," ",""))   ))), "")&amp;
       IF(ISTEXT(SOURCE!H1130),SOURCE!H1130, SUBSTITUTE(SUBSTITUTE(TEXT(SOURCE!H1130,"????0"),"  ","")," ",""))   &amp;","&amp; IF(SOURCE!$W$2-3 &gt;= 0, REPT(" ",SOURCE!$W$2-3-5), "")&amp;
      SOURCE!I1130&amp;
" | "&amp; IF(SOURCE!$X$2-LEN(SOURCE!I1130) &gt;= 0, REPT(" ",SOURCE!$X$2-LEN(SOURCE!I1130)), "")&amp;
      SOURCE!J1130&amp;      IF(SOURCE!$Y$2-LEN(SOURCE!J1130) &gt;= 0, REPT(" ",SOURCE!$Y$2-LEN(SOURCE!J1130)), "")&amp;
" | "&amp; IF(SOURCE!$X$2-LEN(SOURCE!I1130) &gt;= 0, REPT(" ",SOURCE!$X$2-LEN(SOURCE!I1130)), "")&amp;
      SOURCE!K1130&amp;      IF(SOURCE!$Y$2-LEN(SOURCE!K1130) &gt;= 0, REPT(" ",SOURCE!$Z$2-LEN(SOURCE!K1130)), "")&amp;
" | "&amp; SOURCE!L1130&amp;      IF(SOURCE!$AB$2-LEN(SOURCE!L1130) &gt;= 0, REPT(" ",SOURCE!$AB$2-LEN(SOURCE!L1130)), "")&amp;
" | "&amp; SOURCE!M1130&amp;      IF(SOURCE!$AC$2-LEN(SOURCE!M1130) &gt;= 0, REPT(" ",SOURCE!$AC$2-LEN(SOURCE!M1130)), "")&amp;
      "},"&amp;IF(SOURCE!O1130&lt;&gt;"",""&amp;SOURCE!O1130,"")
 )
)
)</f>
        <v>/* 1106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31" spans="1:1">
      <c r="A1131" s="133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IF(SOURCE!$R$2-LEN(SOURCE!C1131) &gt;= 0, REPT(" ",SOURCE!$R$2-LEN(SOURCE!C1131)), "")&amp;
      SOURCE!D1131&amp;", "&amp; IF(SOURCE!$S$2-LEN(SOURCE!D1131) &gt;= 0, REPT(" ",SOURCE!$S$2-LEN(SOURCE!D1131)), "")&amp;
      SOURCE!E1131&amp;", "&amp; IF(SOURCE!$T$2-LEN(SOURCE!E1131) &gt;=0, REPT(" ",SOURCE!$T$2-LEN(SOURCE!E1131)), "")&amp;
      SOURCE!F1131&amp;", "&amp; IF(SOURCE!$U$2-LEN(SOURCE!F1131) &gt;= 0, REPT(" ",SOURCE!$U$2-LEN(SOURCE!F1131)+2), "")&amp;"("&amp;
      SUBSTITUTE(TEXT(SOURCE!G1131,"??0"),"  ","")&amp;" &lt;&lt; TAM_MAX_BITS) |"&amp; IF(SOURCE!$V$2-3 &gt;= 0, REPT(" ",MAX(1,SOURCE!$V$2-5+4+1-1-LEN(  IF(ISTEXT(SOURCE!H1131),SOURCE!H1131,  SUBSTITUTE(SUBSTITUTE(TEXT(SOURCE!H1131,"????0"),"  ","")," ",""))   ))), "")&amp;
       IF(ISTEXT(SOURCE!H1131),SOURCE!H1131, SUBSTITUTE(SUBSTITUTE(TEXT(SOURCE!H1131,"????0"),"  ","")," ",""))   &amp;","&amp; IF(SOURCE!$W$2-3 &gt;= 0, REPT(" ",SOURCE!$W$2-3-5), "")&amp;
      SOURCE!I1131&amp;
" | "&amp; IF(SOURCE!$X$2-LEN(SOURCE!I1131) &gt;= 0, REPT(" ",SOURCE!$X$2-LEN(SOURCE!I1131)), "")&amp;
      SOURCE!J1131&amp;      IF(SOURCE!$Y$2-LEN(SOURCE!J1131) &gt;= 0, REPT(" ",SOURCE!$Y$2-LEN(SOURCE!J1131)), "")&amp;
" | "&amp; IF(SOURCE!$X$2-LEN(SOURCE!I1131) &gt;= 0, REPT(" ",SOURCE!$X$2-LEN(SOURCE!I1131)), "")&amp;
      SOURCE!K1131&amp;      IF(SOURCE!$Y$2-LEN(SOURCE!K1131) &gt;= 0, REPT(" ",SOURCE!$Z$2-LEN(SOURCE!K1131)), "")&amp;
" | "&amp; SOURCE!L1131&amp;      IF(SOURCE!$AB$2-LEN(SOURCE!L1131) &gt;= 0, REPT(" ",SOURCE!$AB$2-LEN(SOURCE!L1131)), "")&amp;
" | "&amp; SOURCE!M1131&amp;      IF(SOURCE!$AC$2-LEN(SOURCE!M1131) &gt;= 0, REPT(" ",SOURCE!$AC$2-LEN(SOURCE!M1131)), "")&amp;
      "},"&amp;IF(SOURCE!O1131&lt;&gt;"",""&amp;SOURCE!O1131,"")
 )
)
)</f>
        <v>/* 1107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32" spans="1:1">
      <c r="A1132" s="133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IF(SOURCE!$R$2-LEN(SOURCE!C1132) &gt;= 0, REPT(" ",SOURCE!$R$2-LEN(SOURCE!C1132)), "")&amp;
      SOURCE!D1132&amp;", "&amp; IF(SOURCE!$S$2-LEN(SOURCE!D1132) &gt;= 0, REPT(" ",SOURCE!$S$2-LEN(SOURCE!D1132)), "")&amp;
      SOURCE!E1132&amp;", "&amp; IF(SOURCE!$T$2-LEN(SOURCE!E1132) &gt;=0, REPT(" ",SOURCE!$T$2-LEN(SOURCE!E1132)), "")&amp;
      SOURCE!F1132&amp;", "&amp; IF(SOURCE!$U$2-LEN(SOURCE!F1132) &gt;= 0, REPT(" ",SOURCE!$U$2-LEN(SOURCE!F1132)+2), "")&amp;"("&amp;
      SUBSTITUTE(TEXT(SOURCE!G1132,"??0"),"  ","")&amp;" &lt;&lt; TAM_MAX_BITS) |"&amp; IF(SOURCE!$V$2-3 &gt;= 0, REPT(" ",MAX(1,SOURCE!$V$2-5+4+1-1-LEN(  IF(ISTEXT(SOURCE!H1132),SOURCE!H1132,  SUBSTITUTE(SUBSTITUTE(TEXT(SOURCE!H1132,"????0"),"  ","")," ",""))   ))), "")&amp;
       IF(ISTEXT(SOURCE!H1132),SOURCE!H1132, SUBSTITUTE(SUBSTITUTE(TEXT(SOURCE!H1132,"????0"),"  ","")," ",""))   &amp;","&amp; IF(SOURCE!$W$2-3 &gt;= 0, REPT(" ",SOURCE!$W$2-3-5), "")&amp;
      SOURCE!I1132&amp;
" | "&amp; IF(SOURCE!$X$2-LEN(SOURCE!I1132) &gt;= 0, REPT(" ",SOURCE!$X$2-LEN(SOURCE!I1132)), "")&amp;
      SOURCE!J1132&amp;      IF(SOURCE!$Y$2-LEN(SOURCE!J1132) &gt;= 0, REPT(" ",SOURCE!$Y$2-LEN(SOURCE!J1132)), "")&amp;
" | "&amp; IF(SOURCE!$X$2-LEN(SOURCE!I1132) &gt;= 0, REPT(" ",SOURCE!$X$2-LEN(SOURCE!I1132)), "")&amp;
      SOURCE!K1132&amp;      IF(SOURCE!$Y$2-LEN(SOURCE!K1132) &gt;= 0, REPT(" ",SOURCE!$Z$2-LEN(SOURCE!K1132)), "")&amp;
" | "&amp; SOURCE!L1132&amp;      IF(SOURCE!$AB$2-LEN(SOURCE!L1132) &gt;= 0, REPT(" ",SOURCE!$AB$2-LEN(SOURCE!L1132)), "")&amp;
" | "&amp; SOURCE!M1132&amp;      IF(SOURCE!$AC$2-LEN(SOURCE!M1132) &gt;= 0, REPT(" ",SOURCE!$AC$2-LEN(SOURCE!M1132)), "")&amp;
      "},"&amp;IF(SOURCE!O1132&lt;&gt;"",""&amp;SOURCE!O1132,"")
 )
)
)</f>
        <v>/* 1108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33" spans="1:1">
      <c r="A1133" s="133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IF(SOURCE!$R$2-LEN(SOURCE!C1133) &gt;= 0, REPT(" ",SOURCE!$R$2-LEN(SOURCE!C1133)), "")&amp;
      SOURCE!D1133&amp;", "&amp; IF(SOURCE!$S$2-LEN(SOURCE!D1133) &gt;= 0, REPT(" ",SOURCE!$S$2-LEN(SOURCE!D1133)), "")&amp;
      SOURCE!E1133&amp;", "&amp; IF(SOURCE!$T$2-LEN(SOURCE!E1133) &gt;=0, REPT(" ",SOURCE!$T$2-LEN(SOURCE!E1133)), "")&amp;
      SOURCE!F1133&amp;", "&amp; IF(SOURCE!$U$2-LEN(SOURCE!F1133) &gt;= 0, REPT(" ",SOURCE!$U$2-LEN(SOURCE!F1133)+2), "")&amp;"("&amp;
      SUBSTITUTE(TEXT(SOURCE!G1133,"??0"),"  ","")&amp;" &lt;&lt; TAM_MAX_BITS) |"&amp; IF(SOURCE!$V$2-3 &gt;= 0, REPT(" ",MAX(1,SOURCE!$V$2-5+4+1-1-LEN(  IF(ISTEXT(SOURCE!H1133),SOURCE!H1133,  SUBSTITUTE(SUBSTITUTE(TEXT(SOURCE!H1133,"????0"),"  ","")," ",""))   ))), "")&amp;
       IF(ISTEXT(SOURCE!H1133),SOURCE!H1133, SUBSTITUTE(SUBSTITUTE(TEXT(SOURCE!H1133,"????0"),"  ","")," ",""))   &amp;","&amp; IF(SOURCE!$W$2-3 &gt;= 0, REPT(" ",SOURCE!$W$2-3-5), "")&amp;
      SOURCE!I1133&amp;
" | "&amp; IF(SOURCE!$X$2-LEN(SOURCE!I1133) &gt;= 0, REPT(" ",SOURCE!$X$2-LEN(SOURCE!I1133)), "")&amp;
      SOURCE!J1133&amp;      IF(SOURCE!$Y$2-LEN(SOURCE!J1133) &gt;= 0, REPT(" ",SOURCE!$Y$2-LEN(SOURCE!J1133)), "")&amp;
" | "&amp; IF(SOURCE!$X$2-LEN(SOURCE!I1133) &gt;= 0, REPT(" ",SOURCE!$X$2-LEN(SOURCE!I1133)), "")&amp;
      SOURCE!K1133&amp;      IF(SOURCE!$Y$2-LEN(SOURCE!K1133) &gt;= 0, REPT(" ",SOURCE!$Z$2-LEN(SOURCE!K1133)), "")&amp;
" | "&amp; SOURCE!L1133&amp;      IF(SOURCE!$AB$2-LEN(SOURCE!L1133) &gt;= 0, REPT(" ",SOURCE!$AB$2-LEN(SOURCE!L1133)), "")&amp;
" | "&amp; SOURCE!M1133&amp;      IF(SOURCE!$AC$2-LEN(SOURCE!M1133) &gt;= 0, REPT(" ",SOURCE!$AC$2-LEN(SOURCE!M1133)), "")&amp;
      "},"&amp;IF(SOURCE!O1133&lt;&gt;"",""&amp;SOURCE!O1133,"")
 )
)
)</f>
        <v>/* 1109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34" spans="1:1">
      <c r="A1134" s="133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IF(SOURCE!$R$2-LEN(SOURCE!C1134) &gt;= 0, REPT(" ",SOURCE!$R$2-LEN(SOURCE!C1134)), "")&amp;
      SOURCE!D1134&amp;", "&amp; IF(SOURCE!$S$2-LEN(SOURCE!D1134) &gt;= 0, REPT(" ",SOURCE!$S$2-LEN(SOURCE!D1134)), "")&amp;
      SOURCE!E1134&amp;", "&amp; IF(SOURCE!$T$2-LEN(SOURCE!E1134) &gt;=0, REPT(" ",SOURCE!$T$2-LEN(SOURCE!E1134)), "")&amp;
      SOURCE!F1134&amp;", "&amp; IF(SOURCE!$U$2-LEN(SOURCE!F1134) &gt;= 0, REPT(" ",SOURCE!$U$2-LEN(SOURCE!F1134)+2), "")&amp;"("&amp;
      SUBSTITUTE(TEXT(SOURCE!G1134,"??0"),"  ","")&amp;" &lt;&lt; TAM_MAX_BITS) |"&amp; IF(SOURCE!$V$2-3 &gt;= 0, REPT(" ",MAX(1,SOURCE!$V$2-5+4+1-1-LEN(  IF(ISTEXT(SOURCE!H1134),SOURCE!H1134,  SUBSTITUTE(SUBSTITUTE(TEXT(SOURCE!H1134,"????0"),"  ","")," ",""))   ))), "")&amp;
       IF(ISTEXT(SOURCE!H1134),SOURCE!H1134, SUBSTITUTE(SUBSTITUTE(TEXT(SOURCE!H1134,"????0"),"  ","")," ",""))   &amp;","&amp; IF(SOURCE!$W$2-3 &gt;= 0, REPT(" ",SOURCE!$W$2-3-5), "")&amp;
      SOURCE!I1134&amp;
" | "&amp; IF(SOURCE!$X$2-LEN(SOURCE!I1134) &gt;= 0, REPT(" ",SOURCE!$X$2-LEN(SOURCE!I1134)), "")&amp;
      SOURCE!J1134&amp;      IF(SOURCE!$Y$2-LEN(SOURCE!J1134) &gt;= 0, REPT(" ",SOURCE!$Y$2-LEN(SOURCE!J1134)), "")&amp;
" | "&amp; IF(SOURCE!$X$2-LEN(SOURCE!I1134) &gt;= 0, REPT(" ",SOURCE!$X$2-LEN(SOURCE!I1134)), "")&amp;
      SOURCE!K1134&amp;      IF(SOURCE!$Y$2-LEN(SOURCE!K1134) &gt;= 0, REPT(" ",SOURCE!$Z$2-LEN(SOURCE!K1134)), "")&amp;
" | "&amp; SOURCE!L1134&amp;      IF(SOURCE!$AB$2-LEN(SOURCE!L1134) &gt;= 0, REPT(" ",SOURCE!$AB$2-LEN(SOURCE!L1134)), "")&amp;
" | "&amp; SOURCE!M1134&amp;      IF(SOURCE!$AC$2-LEN(SOURCE!M1134) &gt;= 0, REPT(" ",SOURCE!$AC$2-LEN(SOURCE!M1134)), "")&amp;
      "},"&amp;IF(SOURCE!O1134&lt;&gt;"",""&amp;SOURCE!O1134,"")
 )
)
)</f>
        <v>/* 1110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35" spans="1:1">
      <c r="A1135" s="133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IF(SOURCE!$R$2-LEN(SOURCE!C1135) &gt;= 0, REPT(" ",SOURCE!$R$2-LEN(SOURCE!C1135)), "")&amp;
      SOURCE!D1135&amp;", "&amp; IF(SOURCE!$S$2-LEN(SOURCE!D1135) &gt;= 0, REPT(" ",SOURCE!$S$2-LEN(SOURCE!D1135)), "")&amp;
      SOURCE!E1135&amp;", "&amp; IF(SOURCE!$T$2-LEN(SOURCE!E1135) &gt;=0, REPT(" ",SOURCE!$T$2-LEN(SOURCE!E1135)), "")&amp;
      SOURCE!F1135&amp;", "&amp; IF(SOURCE!$U$2-LEN(SOURCE!F1135) &gt;= 0, REPT(" ",SOURCE!$U$2-LEN(SOURCE!F1135)+2), "")&amp;"("&amp;
      SUBSTITUTE(TEXT(SOURCE!G1135,"??0"),"  ","")&amp;" &lt;&lt; TAM_MAX_BITS) |"&amp; IF(SOURCE!$V$2-3 &gt;= 0, REPT(" ",MAX(1,SOURCE!$V$2-5+4+1-1-LEN(  IF(ISTEXT(SOURCE!H1135),SOURCE!H1135,  SUBSTITUTE(SUBSTITUTE(TEXT(SOURCE!H1135,"????0"),"  ","")," ",""))   ))), "")&amp;
       IF(ISTEXT(SOURCE!H1135),SOURCE!H1135, SUBSTITUTE(SUBSTITUTE(TEXT(SOURCE!H1135,"????0"),"  ","")," ",""))   &amp;","&amp; IF(SOURCE!$W$2-3 &gt;= 0, REPT(" ",SOURCE!$W$2-3-5), "")&amp;
      SOURCE!I1135&amp;
" | "&amp; IF(SOURCE!$X$2-LEN(SOURCE!I1135) &gt;= 0, REPT(" ",SOURCE!$X$2-LEN(SOURCE!I1135)), "")&amp;
      SOURCE!J1135&amp;      IF(SOURCE!$Y$2-LEN(SOURCE!J1135) &gt;= 0, REPT(" ",SOURCE!$Y$2-LEN(SOURCE!J1135)), "")&amp;
" | "&amp; IF(SOURCE!$X$2-LEN(SOURCE!I1135) &gt;= 0, REPT(" ",SOURCE!$X$2-LEN(SOURCE!I1135)), "")&amp;
      SOURCE!K1135&amp;      IF(SOURCE!$Y$2-LEN(SOURCE!K1135) &gt;= 0, REPT(" ",SOURCE!$Z$2-LEN(SOURCE!K1135)), "")&amp;
" | "&amp; SOURCE!L1135&amp;      IF(SOURCE!$AB$2-LEN(SOURCE!L1135) &gt;= 0, REPT(" ",SOURCE!$AB$2-LEN(SOURCE!L1135)), "")&amp;
" | "&amp; SOURCE!M1135&amp;      IF(SOURCE!$AC$2-LEN(SOURCE!M1135) &gt;= 0, REPT(" ",SOURCE!$AC$2-LEN(SOURCE!M1135)), "")&amp;
      "},"&amp;IF(SOURCE!O1135&lt;&gt;"",""&amp;SOURCE!O1135,"")
 )
)
)</f>
        <v>/* 1111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36" spans="1:1">
      <c r="A1136" s="133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IF(SOURCE!$R$2-LEN(SOURCE!C1136) &gt;= 0, REPT(" ",SOURCE!$R$2-LEN(SOURCE!C1136)), "")&amp;
      SOURCE!D1136&amp;", "&amp; IF(SOURCE!$S$2-LEN(SOURCE!D1136) &gt;= 0, REPT(" ",SOURCE!$S$2-LEN(SOURCE!D1136)), "")&amp;
      SOURCE!E1136&amp;", "&amp; IF(SOURCE!$T$2-LEN(SOURCE!E1136) &gt;=0, REPT(" ",SOURCE!$T$2-LEN(SOURCE!E1136)), "")&amp;
      SOURCE!F1136&amp;", "&amp; IF(SOURCE!$U$2-LEN(SOURCE!F1136) &gt;= 0, REPT(" ",SOURCE!$U$2-LEN(SOURCE!F1136)+2), "")&amp;"("&amp;
      SUBSTITUTE(TEXT(SOURCE!G1136,"??0"),"  ","")&amp;" &lt;&lt; TAM_MAX_BITS) |"&amp; IF(SOURCE!$V$2-3 &gt;= 0, REPT(" ",MAX(1,SOURCE!$V$2-5+4+1-1-LEN(  IF(ISTEXT(SOURCE!H1136),SOURCE!H1136,  SUBSTITUTE(SUBSTITUTE(TEXT(SOURCE!H1136,"????0"),"  ","")," ",""))   ))), "")&amp;
       IF(ISTEXT(SOURCE!H1136),SOURCE!H1136, SUBSTITUTE(SUBSTITUTE(TEXT(SOURCE!H1136,"????0"),"  ","")," ",""))   &amp;","&amp; IF(SOURCE!$W$2-3 &gt;= 0, REPT(" ",SOURCE!$W$2-3-5), "")&amp;
      SOURCE!I1136&amp;
" | "&amp; IF(SOURCE!$X$2-LEN(SOURCE!I1136) &gt;= 0, REPT(" ",SOURCE!$X$2-LEN(SOURCE!I1136)), "")&amp;
      SOURCE!J1136&amp;      IF(SOURCE!$Y$2-LEN(SOURCE!J1136) &gt;= 0, REPT(" ",SOURCE!$Y$2-LEN(SOURCE!J1136)), "")&amp;
" | "&amp; IF(SOURCE!$X$2-LEN(SOURCE!I1136) &gt;= 0, REPT(" ",SOURCE!$X$2-LEN(SOURCE!I1136)), "")&amp;
      SOURCE!K1136&amp;      IF(SOURCE!$Y$2-LEN(SOURCE!K1136) &gt;= 0, REPT(" ",SOURCE!$Z$2-LEN(SOURCE!K1136)), "")&amp;
" | "&amp; SOURCE!L1136&amp;      IF(SOURCE!$AB$2-LEN(SOURCE!L1136) &gt;= 0, REPT(" ",SOURCE!$AB$2-LEN(SOURCE!L1136)), "")&amp;
" | "&amp; SOURCE!M1136&amp;      IF(SOURCE!$AC$2-LEN(SOURCE!M1136) &gt;= 0, REPT(" ",SOURCE!$AC$2-LEN(SOURCE!M1136)), "")&amp;
      "},"&amp;IF(SOURCE!O1136&lt;&gt;"",""&amp;SOURCE!O1136,"")
 )
)
)</f>
        <v>/* 1112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37" spans="1:1">
      <c r="A1137" s="133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IF(SOURCE!$R$2-LEN(SOURCE!C1137) &gt;= 0, REPT(" ",SOURCE!$R$2-LEN(SOURCE!C1137)), "")&amp;
      SOURCE!D1137&amp;", "&amp; IF(SOURCE!$S$2-LEN(SOURCE!D1137) &gt;= 0, REPT(" ",SOURCE!$S$2-LEN(SOURCE!D1137)), "")&amp;
      SOURCE!E1137&amp;", "&amp; IF(SOURCE!$T$2-LEN(SOURCE!E1137) &gt;=0, REPT(" ",SOURCE!$T$2-LEN(SOURCE!E1137)), "")&amp;
      SOURCE!F1137&amp;", "&amp; IF(SOURCE!$U$2-LEN(SOURCE!F1137) &gt;= 0, REPT(" ",SOURCE!$U$2-LEN(SOURCE!F1137)+2), "")&amp;"("&amp;
      SUBSTITUTE(TEXT(SOURCE!G1137,"??0"),"  ","")&amp;" &lt;&lt; TAM_MAX_BITS) |"&amp; IF(SOURCE!$V$2-3 &gt;= 0, REPT(" ",MAX(1,SOURCE!$V$2-5+4+1-1-LEN(  IF(ISTEXT(SOURCE!H1137),SOURCE!H1137,  SUBSTITUTE(SUBSTITUTE(TEXT(SOURCE!H1137,"????0"),"  ","")," ",""))   ))), "")&amp;
       IF(ISTEXT(SOURCE!H1137),SOURCE!H1137, SUBSTITUTE(SUBSTITUTE(TEXT(SOURCE!H1137,"????0"),"  ","")," ",""))   &amp;","&amp; IF(SOURCE!$W$2-3 &gt;= 0, REPT(" ",SOURCE!$W$2-3-5), "")&amp;
      SOURCE!I1137&amp;
" | "&amp; IF(SOURCE!$X$2-LEN(SOURCE!I1137) &gt;= 0, REPT(" ",SOURCE!$X$2-LEN(SOURCE!I1137)), "")&amp;
      SOURCE!J1137&amp;      IF(SOURCE!$Y$2-LEN(SOURCE!J1137) &gt;= 0, REPT(" ",SOURCE!$Y$2-LEN(SOURCE!J1137)), "")&amp;
" | "&amp; IF(SOURCE!$X$2-LEN(SOURCE!I1137) &gt;= 0, REPT(" ",SOURCE!$X$2-LEN(SOURCE!I1137)), "")&amp;
      SOURCE!K1137&amp;      IF(SOURCE!$Y$2-LEN(SOURCE!K1137) &gt;= 0, REPT(" ",SOURCE!$Z$2-LEN(SOURCE!K1137)), "")&amp;
" | "&amp; SOURCE!L1137&amp;      IF(SOURCE!$AB$2-LEN(SOURCE!L1137) &gt;= 0, REPT(" ",SOURCE!$AB$2-LEN(SOURCE!L1137)), "")&amp;
" | "&amp; SOURCE!M1137&amp;      IF(SOURCE!$AC$2-LEN(SOURCE!M1137) &gt;= 0, REPT(" ",SOURCE!$AC$2-LEN(SOURCE!M1137)), "")&amp;
      "},"&amp;IF(SOURCE!O1137&lt;&gt;"",""&amp;SOURCE!O1137,"")
 )
)
)</f>
        <v>/* 1113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38" spans="1:1">
      <c r="A1138" s="133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IF(SOURCE!$R$2-LEN(SOURCE!C1138) &gt;= 0, REPT(" ",SOURCE!$R$2-LEN(SOURCE!C1138)), "")&amp;
      SOURCE!D1138&amp;", "&amp; IF(SOURCE!$S$2-LEN(SOURCE!D1138) &gt;= 0, REPT(" ",SOURCE!$S$2-LEN(SOURCE!D1138)), "")&amp;
      SOURCE!E1138&amp;", "&amp; IF(SOURCE!$T$2-LEN(SOURCE!E1138) &gt;=0, REPT(" ",SOURCE!$T$2-LEN(SOURCE!E1138)), "")&amp;
      SOURCE!F1138&amp;", "&amp; IF(SOURCE!$U$2-LEN(SOURCE!F1138) &gt;= 0, REPT(" ",SOURCE!$U$2-LEN(SOURCE!F1138)+2), "")&amp;"("&amp;
      SUBSTITUTE(TEXT(SOURCE!G1138,"??0"),"  ","")&amp;" &lt;&lt; TAM_MAX_BITS) |"&amp; IF(SOURCE!$V$2-3 &gt;= 0, REPT(" ",MAX(1,SOURCE!$V$2-5+4+1-1-LEN(  IF(ISTEXT(SOURCE!H1138),SOURCE!H1138,  SUBSTITUTE(SUBSTITUTE(TEXT(SOURCE!H1138,"????0"),"  ","")," ",""))   ))), "")&amp;
       IF(ISTEXT(SOURCE!H1138),SOURCE!H1138, SUBSTITUTE(SUBSTITUTE(TEXT(SOURCE!H1138,"????0"),"  ","")," ",""))   &amp;","&amp; IF(SOURCE!$W$2-3 &gt;= 0, REPT(" ",SOURCE!$W$2-3-5), "")&amp;
      SOURCE!I1138&amp;
" | "&amp; IF(SOURCE!$X$2-LEN(SOURCE!I1138) &gt;= 0, REPT(" ",SOURCE!$X$2-LEN(SOURCE!I1138)), "")&amp;
      SOURCE!J1138&amp;      IF(SOURCE!$Y$2-LEN(SOURCE!J1138) &gt;= 0, REPT(" ",SOURCE!$Y$2-LEN(SOURCE!J1138)), "")&amp;
" | "&amp; IF(SOURCE!$X$2-LEN(SOURCE!I1138) &gt;= 0, REPT(" ",SOURCE!$X$2-LEN(SOURCE!I1138)), "")&amp;
      SOURCE!K1138&amp;      IF(SOURCE!$Y$2-LEN(SOURCE!K1138) &gt;= 0, REPT(" ",SOURCE!$Z$2-LEN(SOURCE!K1138)), "")&amp;
" | "&amp; SOURCE!L1138&amp;      IF(SOURCE!$AB$2-LEN(SOURCE!L1138) &gt;= 0, REPT(" ",SOURCE!$AB$2-LEN(SOURCE!L1138)), "")&amp;
" | "&amp; SOURCE!M1138&amp;      IF(SOURCE!$AC$2-LEN(SOURCE!M1138) &gt;= 0, REPT(" ",SOURCE!$AC$2-LEN(SOURCE!M1138)), "")&amp;
      "},"&amp;IF(SOURCE!O1138&lt;&gt;"",""&amp;SOURCE!O1138,"")
 )
)
)</f>
        <v>/* 1114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39" spans="1:1">
      <c r="A1139" s="133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IF(SOURCE!$R$2-LEN(SOURCE!C1139) &gt;= 0, REPT(" ",SOURCE!$R$2-LEN(SOURCE!C1139)), "")&amp;
      SOURCE!D1139&amp;", "&amp; IF(SOURCE!$S$2-LEN(SOURCE!D1139) &gt;= 0, REPT(" ",SOURCE!$S$2-LEN(SOURCE!D1139)), "")&amp;
      SOURCE!E1139&amp;", "&amp; IF(SOURCE!$T$2-LEN(SOURCE!E1139) &gt;=0, REPT(" ",SOURCE!$T$2-LEN(SOURCE!E1139)), "")&amp;
      SOURCE!F1139&amp;", "&amp; IF(SOURCE!$U$2-LEN(SOURCE!F1139) &gt;= 0, REPT(" ",SOURCE!$U$2-LEN(SOURCE!F1139)+2), "")&amp;"("&amp;
      SUBSTITUTE(TEXT(SOURCE!G1139,"??0"),"  ","")&amp;" &lt;&lt; TAM_MAX_BITS) |"&amp; IF(SOURCE!$V$2-3 &gt;= 0, REPT(" ",MAX(1,SOURCE!$V$2-5+4+1-1-LEN(  IF(ISTEXT(SOURCE!H1139),SOURCE!H1139,  SUBSTITUTE(SUBSTITUTE(TEXT(SOURCE!H1139,"????0"),"  ","")," ",""))   ))), "")&amp;
       IF(ISTEXT(SOURCE!H1139),SOURCE!H1139, SUBSTITUTE(SUBSTITUTE(TEXT(SOURCE!H1139,"????0"),"  ","")," ",""))   &amp;","&amp; IF(SOURCE!$W$2-3 &gt;= 0, REPT(" ",SOURCE!$W$2-3-5), "")&amp;
      SOURCE!I1139&amp;
" | "&amp; IF(SOURCE!$X$2-LEN(SOURCE!I1139) &gt;= 0, REPT(" ",SOURCE!$X$2-LEN(SOURCE!I1139)), "")&amp;
      SOURCE!J1139&amp;      IF(SOURCE!$Y$2-LEN(SOURCE!J1139) &gt;= 0, REPT(" ",SOURCE!$Y$2-LEN(SOURCE!J1139)), "")&amp;
" | "&amp; IF(SOURCE!$X$2-LEN(SOURCE!I1139) &gt;= 0, REPT(" ",SOURCE!$X$2-LEN(SOURCE!I1139)), "")&amp;
      SOURCE!K1139&amp;      IF(SOURCE!$Y$2-LEN(SOURCE!K1139) &gt;= 0, REPT(" ",SOURCE!$Z$2-LEN(SOURCE!K1139)), "")&amp;
" | "&amp; SOURCE!L1139&amp;      IF(SOURCE!$AB$2-LEN(SOURCE!L1139) &gt;= 0, REPT(" ",SOURCE!$AB$2-LEN(SOURCE!L1139)), "")&amp;
" | "&amp; SOURCE!M1139&amp;      IF(SOURCE!$AC$2-LEN(SOURCE!M1139) &gt;= 0, REPT(" ",SOURCE!$AC$2-LEN(SOURCE!M1139)), "")&amp;
      "},"&amp;IF(SOURCE!O1139&lt;&gt;"",""&amp;SOURCE!O1139,"")
 )
)
)</f>
        <v>/* 1115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40" spans="1:1">
      <c r="A1140" s="133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IF(SOURCE!$R$2-LEN(SOURCE!C1140) &gt;= 0, REPT(" ",SOURCE!$R$2-LEN(SOURCE!C1140)), "")&amp;
      SOURCE!D1140&amp;", "&amp; IF(SOURCE!$S$2-LEN(SOURCE!D1140) &gt;= 0, REPT(" ",SOURCE!$S$2-LEN(SOURCE!D1140)), "")&amp;
      SOURCE!E1140&amp;", "&amp; IF(SOURCE!$T$2-LEN(SOURCE!E1140) &gt;=0, REPT(" ",SOURCE!$T$2-LEN(SOURCE!E1140)), "")&amp;
      SOURCE!F1140&amp;", "&amp; IF(SOURCE!$U$2-LEN(SOURCE!F1140) &gt;= 0, REPT(" ",SOURCE!$U$2-LEN(SOURCE!F1140)+2), "")&amp;"("&amp;
      SUBSTITUTE(TEXT(SOURCE!G1140,"??0"),"  ","")&amp;" &lt;&lt; TAM_MAX_BITS) |"&amp; IF(SOURCE!$V$2-3 &gt;= 0, REPT(" ",MAX(1,SOURCE!$V$2-5+4+1-1-LEN(  IF(ISTEXT(SOURCE!H1140),SOURCE!H1140,  SUBSTITUTE(SUBSTITUTE(TEXT(SOURCE!H1140,"????0"),"  ","")," ",""))   ))), "")&amp;
       IF(ISTEXT(SOURCE!H1140),SOURCE!H1140, SUBSTITUTE(SUBSTITUTE(TEXT(SOURCE!H1140,"????0"),"  ","")," ",""))   &amp;","&amp; IF(SOURCE!$W$2-3 &gt;= 0, REPT(" ",SOURCE!$W$2-3-5), "")&amp;
      SOURCE!I1140&amp;
" | "&amp; IF(SOURCE!$X$2-LEN(SOURCE!I1140) &gt;= 0, REPT(" ",SOURCE!$X$2-LEN(SOURCE!I1140)), "")&amp;
      SOURCE!J1140&amp;      IF(SOURCE!$Y$2-LEN(SOURCE!J1140) &gt;= 0, REPT(" ",SOURCE!$Y$2-LEN(SOURCE!J1140)), "")&amp;
" | "&amp; IF(SOURCE!$X$2-LEN(SOURCE!I1140) &gt;= 0, REPT(" ",SOURCE!$X$2-LEN(SOURCE!I1140)), "")&amp;
      SOURCE!K1140&amp;      IF(SOURCE!$Y$2-LEN(SOURCE!K1140) &gt;= 0, REPT(" ",SOURCE!$Z$2-LEN(SOURCE!K1140)), "")&amp;
" | "&amp; SOURCE!L1140&amp;      IF(SOURCE!$AB$2-LEN(SOURCE!L1140) &gt;= 0, REPT(" ",SOURCE!$AB$2-LEN(SOURCE!L1140)), "")&amp;
" | "&amp; SOURCE!M1140&amp;      IF(SOURCE!$AC$2-LEN(SOURCE!M1140) &gt;= 0, REPT(" ",SOURCE!$AC$2-LEN(SOURCE!M1140)), "")&amp;
      "},"&amp;IF(SOURCE!O1140&lt;&gt;"",""&amp;SOURCE!O1140,"")
 )
)
)</f>
        <v>/* 1116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41" spans="1:1">
      <c r="A1141" s="133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IF(SOURCE!$R$2-LEN(SOURCE!C1141) &gt;= 0, REPT(" ",SOURCE!$R$2-LEN(SOURCE!C1141)), "")&amp;
      SOURCE!D1141&amp;", "&amp; IF(SOURCE!$S$2-LEN(SOURCE!D1141) &gt;= 0, REPT(" ",SOURCE!$S$2-LEN(SOURCE!D1141)), "")&amp;
      SOURCE!E1141&amp;", "&amp; IF(SOURCE!$T$2-LEN(SOURCE!E1141) &gt;=0, REPT(" ",SOURCE!$T$2-LEN(SOURCE!E1141)), "")&amp;
      SOURCE!F1141&amp;", "&amp; IF(SOURCE!$U$2-LEN(SOURCE!F1141) &gt;= 0, REPT(" ",SOURCE!$U$2-LEN(SOURCE!F1141)+2), "")&amp;"("&amp;
      SUBSTITUTE(TEXT(SOURCE!G1141,"??0"),"  ","")&amp;" &lt;&lt; TAM_MAX_BITS) |"&amp; IF(SOURCE!$V$2-3 &gt;= 0, REPT(" ",MAX(1,SOURCE!$V$2-5+4+1-1-LEN(  IF(ISTEXT(SOURCE!H1141),SOURCE!H1141,  SUBSTITUTE(SUBSTITUTE(TEXT(SOURCE!H1141,"????0"),"  ","")," ",""))   ))), "")&amp;
       IF(ISTEXT(SOURCE!H1141),SOURCE!H1141, SUBSTITUTE(SUBSTITUTE(TEXT(SOURCE!H1141,"????0"),"  ","")," ",""))   &amp;","&amp; IF(SOURCE!$W$2-3 &gt;= 0, REPT(" ",SOURCE!$W$2-3-5), "")&amp;
      SOURCE!I1141&amp;
" | "&amp; IF(SOURCE!$X$2-LEN(SOURCE!I1141) &gt;= 0, REPT(" ",SOURCE!$X$2-LEN(SOURCE!I1141)), "")&amp;
      SOURCE!J1141&amp;      IF(SOURCE!$Y$2-LEN(SOURCE!J1141) &gt;= 0, REPT(" ",SOURCE!$Y$2-LEN(SOURCE!J1141)), "")&amp;
" | "&amp; IF(SOURCE!$X$2-LEN(SOURCE!I1141) &gt;= 0, REPT(" ",SOURCE!$X$2-LEN(SOURCE!I1141)), "")&amp;
      SOURCE!K1141&amp;      IF(SOURCE!$Y$2-LEN(SOURCE!K1141) &gt;= 0, REPT(" ",SOURCE!$Z$2-LEN(SOURCE!K1141)), "")&amp;
" | "&amp; SOURCE!L1141&amp;      IF(SOURCE!$AB$2-LEN(SOURCE!L1141) &gt;= 0, REPT(" ",SOURCE!$AB$2-LEN(SOURCE!L1141)), "")&amp;
" | "&amp; SOURCE!M1141&amp;      IF(SOURCE!$AC$2-LEN(SOURCE!M1141) &gt;= 0, REPT(" ",SOURCE!$AC$2-LEN(SOURCE!M1141)), "")&amp;
      "},"&amp;IF(SOURCE!O1141&lt;&gt;"",""&amp;SOURCE!O1141,"")
 )
)
)</f>
        <v>/* 1117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42" spans="1:1">
      <c r="A1142" s="133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IF(SOURCE!$R$2-LEN(SOURCE!C1142) &gt;= 0, REPT(" ",SOURCE!$R$2-LEN(SOURCE!C1142)), "")&amp;
      SOURCE!D1142&amp;", "&amp; IF(SOURCE!$S$2-LEN(SOURCE!D1142) &gt;= 0, REPT(" ",SOURCE!$S$2-LEN(SOURCE!D1142)), "")&amp;
      SOURCE!E1142&amp;", "&amp; IF(SOURCE!$T$2-LEN(SOURCE!E1142) &gt;=0, REPT(" ",SOURCE!$T$2-LEN(SOURCE!E1142)), "")&amp;
      SOURCE!F1142&amp;", "&amp; IF(SOURCE!$U$2-LEN(SOURCE!F1142) &gt;= 0, REPT(" ",SOURCE!$U$2-LEN(SOURCE!F1142)+2), "")&amp;"("&amp;
      SUBSTITUTE(TEXT(SOURCE!G1142,"??0"),"  ","")&amp;" &lt;&lt; TAM_MAX_BITS) |"&amp; IF(SOURCE!$V$2-3 &gt;= 0, REPT(" ",MAX(1,SOURCE!$V$2-5+4+1-1-LEN(  IF(ISTEXT(SOURCE!H1142),SOURCE!H1142,  SUBSTITUTE(SUBSTITUTE(TEXT(SOURCE!H1142,"????0"),"  ","")," ",""))   ))), "")&amp;
       IF(ISTEXT(SOURCE!H1142),SOURCE!H1142, SUBSTITUTE(SUBSTITUTE(TEXT(SOURCE!H1142,"????0"),"  ","")," ",""))   &amp;","&amp; IF(SOURCE!$W$2-3 &gt;= 0, REPT(" ",SOURCE!$W$2-3-5), "")&amp;
      SOURCE!I1142&amp;
" | "&amp; IF(SOURCE!$X$2-LEN(SOURCE!I1142) &gt;= 0, REPT(" ",SOURCE!$X$2-LEN(SOURCE!I1142)), "")&amp;
      SOURCE!J1142&amp;      IF(SOURCE!$Y$2-LEN(SOURCE!J1142) &gt;= 0, REPT(" ",SOURCE!$Y$2-LEN(SOURCE!J1142)), "")&amp;
" | "&amp; IF(SOURCE!$X$2-LEN(SOURCE!I1142) &gt;= 0, REPT(" ",SOURCE!$X$2-LEN(SOURCE!I1142)), "")&amp;
      SOURCE!K1142&amp;      IF(SOURCE!$Y$2-LEN(SOURCE!K1142) &gt;= 0, REPT(" ",SOURCE!$Z$2-LEN(SOURCE!K1142)), "")&amp;
" | "&amp; SOURCE!L1142&amp;      IF(SOURCE!$AB$2-LEN(SOURCE!L1142) &gt;= 0, REPT(" ",SOURCE!$AB$2-LEN(SOURCE!L1142)), "")&amp;
" | "&amp; SOURCE!M1142&amp;      IF(SOURCE!$AC$2-LEN(SOURCE!M1142) &gt;= 0, REPT(" ",SOURCE!$AC$2-LEN(SOURCE!M1142)), "")&amp;
      "},"&amp;IF(SOURCE!O1142&lt;&gt;"",""&amp;SOURCE!O1142,"")
 )
)
)</f>
        <v>/* 1118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43" spans="1:1">
      <c r="A1143" s="133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IF(SOURCE!$R$2-LEN(SOURCE!C1143) &gt;= 0, REPT(" ",SOURCE!$R$2-LEN(SOURCE!C1143)), "")&amp;
      SOURCE!D1143&amp;", "&amp; IF(SOURCE!$S$2-LEN(SOURCE!D1143) &gt;= 0, REPT(" ",SOURCE!$S$2-LEN(SOURCE!D1143)), "")&amp;
      SOURCE!E1143&amp;", "&amp; IF(SOURCE!$T$2-LEN(SOURCE!E1143) &gt;=0, REPT(" ",SOURCE!$T$2-LEN(SOURCE!E1143)), "")&amp;
      SOURCE!F1143&amp;", "&amp; IF(SOURCE!$U$2-LEN(SOURCE!F1143) &gt;= 0, REPT(" ",SOURCE!$U$2-LEN(SOURCE!F1143)+2), "")&amp;"("&amp;
      SUBSTITUTE(TEXT(SOURCE!G1143,"??0"),"  ","")&amp;" &lt;&lt; TAM_MAX_BITS) |"&amp; IF(SOURCE!$V$2-3 &gt;= 0, REPT(" ",MAX(1,SOURCE!$V$2-5+4+1-1-LEN(  IF(ISTEXT(SOURCE!H1143),SOURCE!H1143,  SUBSTITUTE(SUBSTITUTE(TEXT(SOURCE!H1143,"????0"),"  ","")," ",""))   ))), "")&amp;
       IF(ISTEXT(SOURCE!H1143),SOURCE!H1143, SUBSTITUTE(SUBSTITUTE(TEXT(SOURCE!H1143,"????0"),"  ","")," ",""))   &amp;","&amp; IF(SOURCE!$W$2-3 &gt;= 0, REPT(" ",SOURCE!$W$2-3-5), "")&amp;
      SOURCE!I1143&amp;
" | "&amp; IF(SOURCE!$X$2-LEN(SOURCE!I1143) &gt;= 0, REPT(" ",SOURCE!$X$2-LEN(SOURCE!I1143)), "")&amp;
      SOURCE!J1143&amp;      IF(SOURCE!$Y$2-LEN(SOURCE!J1143) &gt;= 0, REPT(" ",SOURCE!$Y$2-LEN(SOURCE!J1143)), "")&amp;
" | "&amp; IF(SOURCE!$X$2-LEN(SOURCE!I1143) &gt;= 0, REPT(" ",SOURCE!$X$2-LEN(SOURCE!I1143)), "")&amp;
      SOURCE!K1143&amp;      IF(SOURCE!$Y$2-LEN(SOURCE!K1143) &gt;= 0, REPT(" ",SOURCE!$Z$2-LEN(SOURCE!K1143)), "")&amp;
" | "&amp; SOURCE!L1143&amp;      IF(SOURCE!$AB$2-LEN(SOURCE!L1143) &gt;= 0, REPT(" ",SOURCE!$AB$2-LEN(SOURCE!L1143)), "")&amp;
" | "&amp; SOURCE!M1143&amp;      IF(SOURCE!$AC$2-LEN(SOURCE!M1143) &gt;= 0, REPT(" ",SOURCE!$AC$2-LEN(SOURCE!M1143)), "")&amp;
      "},"&amp;IF(SOURCE!O1143&lt;&gt;"",""&amp;SOURCE!O1143,"")
 )
)
)</f>
        <v>/* 1119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44" spans="1:1">
      <c r="A1144" s="133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IF(SOURCE!$R$2-LEN(SOURCE!C1144) &gt;= 0, REPT(" ",SOURCE!$R$2-LEN(SOURCE!C1144)), "")&amp;
      SOURCE!D1144&amp;", "&amp; IF(SOURCE!$S$2-LEN(SOURCE!D1144) &gt;= 0, REPT(" ",SOURCE!$S$2-LEN(SOURCE!D1144)), "")&amp;
      SOURCE!E1144&amp;", "&amp; IF(SOURCE!$T$2-LEN(SOURCE!E1144) &gt;=0, REPT(" ",SOURCE!$T$2-LEN(SOURCE!E1144)), "")&amp;
      SOURCE!F1144&amp;", "&amp; IF(SOURCE!$U$2-LEN(SOURCE!F1144) &gt;= 0, REPT(" ",SOURCE!$U$2-LEN(SOURCE!F1144)+2), "")&amp;"("&amp;
      SUBSTITUTE(TEXT(SOURCE!G1144,"??0"),"  ","")&amp;" &lt;&lt; TAM_MAX_BITS) |"&amp; IF(SOURCE!$V$2-3 &gt;= 0, REPT(" ",MAX(1,SOURCE!$V$2-5+4+1-1-LEN(  IF(ISTEXT(SOURCE!H1144),SOURCE!H1144,  SUBSTITUTE(SUBSTITUTE(TEXT(SOURCE!H1144,"????0"),"  ","")," ",""))   ))), "")&amp;
       IF(ISTEXT(SOURCE!H1144),SOURCE!H1144, SUBSTITUTE(SUBSTITUTE(TEXT(SOURCE!H1144,"????0"),"  ","")," ",""))   &amp;","&amp; IF(SOURCE!$W$2-3 &gt;= 0, REPT(" ",SOURCE!$W$2-3-5), "")&amp;
      SOURCE!I1144&amp;
" | "&amp; IF(SOURCE!$X$2-LEN(SOURCE!I1144) &gt;= 0, REPT(" ",SOURCE!$X$2-LEN(SOURCE!I1144)), "")&amp;
      SOURCE!J1144&amp;      IF(SOURCE!$Y$2-LEN(SOURCE!J1144) &gt;= 0, REPT(" ",SOURCE!$Y$2-LEN(SOURCE!J1144)), "")&amp;
" | "&amp; IF(SOURCE!$X$2-LEN(SOURCE!I1144) &gt;= 0, REPT(" ",SOURCE!$X$2-LEN(SOURCE!I1144)), "")&amp;
      SOURCE!K1144&amp;      IF(SOURCE!$Y$2-LEN(SOURCE!K1144) &gt;= 0, REPT(" ",SOURCE!$Z$2-LEN(SOURCE!K1144)), "")&amp;
" | "&amp; SOURCE!L1144&amp;      IF(SOURCE!$AB$2-LEN(SOURCE!L1144) &gt;= 0, REPT(" ",SOURCE!$AB$2-LEN(SOURCE!L1144)), "")&amp;
" | "&amp; SOURCE!M1144&amp;      IF(SOURCE!$AC$2-LEN(SOURCE!M1144) &gt;= 0, REPT(" ",SOURCE!$AC$2-LEN(SOURCE!M1144)), "")&amp;
      "},"&amp;IF(SOURCE!O1144&lt;&gt;"",""&amp;SOURCE!O1144,"")
 )
)
)</f>
        <v>/* 1120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45" spans="1:1">
      <c r="A1145" s="133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IF(SOURCE!$R$2-LEN(SOURCE!C1145) &gt;= 0, REPT(" ",SOURCE!$R$2-LEN(SOURCE!C1145)), "")&amp;
      SOURCE!D1145&amp;", "&amp; IF(SOURCE!$S$2-LEN(SOURCE!D1145) &gt;= 0, REPT(" ",SOURCE!$S$2-LEN(SOURCE!D1145)), "")&amp;
      SOURCE!E1145&amp;", "&amp; IF(SOURCE!$T$2-LEN(SOURCE!E1145) &gt;=0, REPT(" ",SOURCE!$T$2-LEN(SOURCE!E1145)), "")&amp;
      SOURCE!F1145&amp;", "&amp; IF(SOURCE!$U$2-LEN(SOURCE!F1145) &gt;= 0, REPT(" ",SOURCE!$U$2-LEN(SOURCE!F1145)+2), "")&amp;"("&amp;
      SUBSTITUTE(TEXT(SOURCE!G1145,"??0"),"  ","")&amp;" &lt;&lt; TAM_MAX_BITS) |"&amp; IF(SOURCE!$V$2-3 &gt;= 0, REPT(" ",MAX(1,SOURCE!$V$2-5+4+1-1-LEN(  IF(ISTEXT(SOURCE!H1145),SOURCE!H1145,  SUBSTITUTE(SUBSTITUTE(TEXT(SOURCE!H1145,"????0"),"  ","")," ",""))   ))), "")&amp;
       IF(ISTEXT(SOURCE!H1145),SOURCE!H1145, SUBSTITUTE(SUBSTITUTE(TEXT(SOURCE!H1145,"????0"),"  ","")," ",""))   &amp;","&amp; IF(SOURCE!$W$2-3 &gt;= 0, REPT(" ",SOURCE!$W$2-3-5), "")&amp;
      SOURCE!I1145&amp;
" | "&amp; IF(SOURCE!$X$2-LEN(SOURCE!I1145) &gt;= 0, REPT(" ",SOURCE!$X$2-LEN(SOURCE!I1145)), "")&amp;
      SOURCE!J1145&amp;      IF(SOURCE!$Y$2-LEN(SOURCE!J1145) &gt;= 0, REPT(" ",SOURCE!$Y$2-LEN(SOURCE!J1145)), "")&amp;
" | "&amp; IF(SOURCE!$X$2-LEN(SOURCE!I1145) &gt;= 0, REPT(" ",SOURCE!$X$2-LEN(SOURCE!I1145)), "")&amp;
      SOURCE!K1145&amp;      IF(SOURCE!$Y$2-LEN(SOURCE!K1145) &gt;= 0, REPT(" ",SOURCE!$Z$2-LEN(SOURCE!K1145)), "")&amp;
" | "&amp; SOURCE!L1145&amp;      IF(SOURCE!$AB$2-LEN(SOURCE!L1145) &gt;= 0, REPT(" ",SOURCE!$AB$2-LEN(SOURCE!L1145)), "")&amp;
" | "&amp; SOURCE!M1145&amp;      IF(SOURCE!$AC$2-LEN(SOURCE!M1145) &gt;= 0, REPT(" ",SOURCE!$AC$2-LEN(SOURCE!M1145)), "")&amp;
      "},"&amp;IF(SOURCE!O1145&lt;&gt;"",""&amp;SOURCE!O1145,"")
 )
)
)</f>
        <v>/* 1121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46" spans="1:1">
      <c r="A1146" s="133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IF(SOURCE!$R$2-LEN(SOURCE!C1146) &gt;= 0, REPT(" ",SOURCE!$R$2-LEN(SOURCE!C1146)), "")&amp;
      SOURCE!D1146&amp;", "&amp; IF(SOURCE!$S$2-LEN(SOURCE!D1146) &gt;= 0, REPT(" ",SOURCE!$S$2-LEN(SOURCE!D1146)), "")&amp;
      SOURCE!E1146&amp;", "&amp; IF(SOURCE!$T$2-LEN(SOURCE!E1146) &gt;=0, REPT(" ",SOURCE!$T$2-LEN(SOURCE!E1146)), "")&amp;
      SOURCE!F1146&amp;", "&amp; IF(SOURCE!$U$2-LEN(SOURCE!F1146) &gt;= 0, REPT(" ",SOURCE!$U$2-LEN(SOURCE!F1146)+2), "")&amp;"("&amp;
      SUBSTITUTE(TEXT(SOURCE!G1146,"??0"),"  ","")&amp;" &lt;&lt; TAM_MAX_BITS) |"&amp; IF(SOURCE!$V$2-3 &gt;= 0, REPT(" ",MAX(1,SOURCE!$V$2-5+4+1-1-LEN(  IF(ISTEXT(SOURCE!H1146),SOURCE!H1146,  SUBSTITUTE(SUBSTITUTE(TEXT(SOURCE!H1146,"????0"),"  ","")," ",""))   ))), "")&amp;
       IF(ISTEXT(SOURCE!H1146),SOURCE!H1146, SUBSTITUTE(SUBSTITUTE(TEXT(SOURCE!H1146,"????0"),"  ","")," ",""))   &amp;","&amp; IF(SOURCE!$W$2-3 &gt;= 0, REPT(" ",SOURCE!$W$2-3-5), "")&amp;
      SOURCE!I1146&amp;
" | "&amp; IF(SOURCE!$X$2-LEN(SOURCE!I1146) &gt;= 0, REPT(" ",SOURCE!$X$2-LEN(SOURCE!I1146)), "")&amp;
      SOURCE!J1146&amp;      IF(SOURCE!$Y$2-LEN(SOURCE!J1146) &gt;= 0, REPT(" ",SOURCE!$Y$2-LEN(SOURCE!J1146)), "")&amp;
" | "&amp; IF(SOURCE!$X$2-LEN(SOURCE!I1146) &gt;= 0, REPT(" ",SOURCE!$X$2-LEN(SOURCE!I1146)), "")&amp;
      SOURCE!K1146&amp;      IF(SOURCE!$Y$2-LEN(SOURCE!K1146) &gt;= 0, REPT(" ",SOURCE!$Z$2-LEN(SOURCE!K1146)), "")&amp;
" | "&amp; SOURCE!L1146&amp;      IF(SOURCE!$AB$2-LEN(SOURCE!L1146) &gt;= 0, REPT(" ",SOURCE!$AB$2-LEN(SOURCE!L1146)), "")&amp;
" | "&amp; SOURCE!M1146&amp;      IF(SOURCE!$AC$2-LEN(SOURCE!M1146) &gt;= 0, REPT(" ",SOURCE!$AC$2-LEN(SOURCE!M1146)), "")&amp;
      "},"&amp;IF(SOURCE!O1146&lt;&gt;"",""&amp;SOURCE!O1146,"")
 )
)
)</f>
        <v>/* 1122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47" spans="1:1">
      <c r="A1147" s="133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IF(SOURCE!$R$2-LEN(SOURCE!C1147) &gt;= 0, REPT(" ",SOURCE!$R$2-LEN(SOURCE!C1147)), "")&amp;
      SOURCE!D1147&amp;", "&amp; IF(SOURCE!$S$2-LEN(SOURCE!D1147) &gt;= 0, REPT(" ",SOURCE!$S$2-LEN(SOURCE!D1147)), "")&amp;
      SOURCE!E1147&amp;", "&amp; IF(SOURCE!$T$2-LEN(SOURCE!E1147) &gt;=0, REPT(" ",SOURCE!$T$2-LEN(SOURCE!E1147)), "")&amp;
      SOURCE!F1147&amp;", "&amp; IF(SOURCE!$U$2-LEN(SOURCE!F1147) &gt;= 0, REPT(" ",SOURCE!$U$2-LEN(SOURCE!F1147)+2), "")&amp;"("&amp;
      SUBSTITUTE(TEXT(SOURCE!G1147,"??0"),"  ","")&amp;" &lt;&lt; TAM_MAX_BITS) |"&amp; IF(SOURCE!$V$2-3 &gt;= 0, REPT(" ",MAX(1,SOURCE!$V$2-5+4+1-1-LEN(  IF(ISTEXT(SOURCE!H1147),SOURCE!H1147,  SUBSTITUTE(SUBSTITUTE(TEXT(SOURCE!H1147,"????0"),"  ","")," ",""))   ))), "")&amp;
       IF(ISTEXT(SOURCE!H1147),SOURCE!H1147, SUBSTITUTE(SUBSTITUTE(TEXT(SOURCE!H1147,"????0"),"  ","")," ",""))   &amp;","&amp; IF(SOURCE!$W$2-3 &gt;= 0, REPT(" ",SOURCE!$W$2-3-5), "")&amp;
      SOURCE!I1147&amp;
" | "&amp; IF(SOURCE!$X$2-LEN(SOURCE!I1147) &gt;= 0, REPT(" ",SOURCE!$X$2-LEN(SOURCE!I1147)), "")&amp;
      SOURCE!J1147&amp;      IF(SOURCE!$Y$2-LEN(SOURCE!J1147) &gt;= 0, REPT(" ",SOURCE!$Y$2-LEN(SOURCE!J1147)), "")&amp;
" | "&amp; IF(SOURCE!$X$2-LEN(SOURCE!I1147) &gt;= 0, REPT(" ",SOURCE!$X$2-LEN(SOURCE!I1147)), "")&amp;
      SOURCE!K1147&amp;      IF(SOURCE!$Y$2-LEN(SOURCE!K1147) &gt;= 0, REPT(" ",SOURCE!$Z$2-LEN(SOURCE!K1147)), "")&amp;
" | "&amp; SOURCE!L1147&amp;      IF(SOURCE!$AB$2-LEN(SOURCE!L1147) &gt;= 0, REPT(" ",SOURCE!$AB$2-LEN(SOURCE!L1147)), "")&amp;
" | "&amp; SOURCE!M1147&amp;      IF(SOURCE!$AC$2-LEN(SOURCE!M1147) &gt;= 0, REPT(" ",SOURCE!$AC$2-LEN(SOURCE!M1147)), "")&amp;
      "},"&amp;IF(SOURCE!O1147&lt;&gt;"",""&amp;SOURCE!O1147,"")
 )
)
)</f>
        <v>/* 1123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48" spans="1:1">
      <c r="A1148" s="133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IF(SOURCE!$R$2-LEN(SOURCE!C1148) &gt;= 0, REPT(" ",SOURCE!$R$2-LEN(SOURCE!C1148)), "")&amp;
      SOURCE!D1148&amp;", "&amp; IF(SOURCE!$S$2-LEN(SOURCE!D1148) &gt;= 0, REPT(" ",SOURCE!$S$2-LEN(SOURCE!D1148)), "")&amp;
      SOURCE!E1148&amp;", "&amp; IF(SOURCE!$T$2-LEN(SOURCE!E1148) &gt;=0, REPT(" ",SOURCE!$T$2-LEN(SOURCE!E1148)), "")&amp;
      SOURCE!F1148&amp;", "&amp; IF(SOURCE!$U$2-LEN(SOURCE!F1148) &gt;= 0, REPT(" ",SOURCE!$U$2-LEN(SOURCE!F1148)+2), "")&amp;"("&amp;
      SUBSTITUTE(TEXT(SOURCE!G1148,"??0"),"  ","")&amp;" &lt;&lt; TAM_MAX_BITS) |"&amp; IF(SOURCE!$V$2-3 &gt;= 0, REPT(" ",MAX(1,SOURCE!$V$2-5+4+1-1-LEN(  IF(ISTEXT(SOURCE!H1148),SOURCE!H1148,  SUBSTITUTE(SUBSTITUTE(TEXT(SOURCE!H1148,"????0"),"  ","")," ",""))   ))), "")&amp;
       IF(ISTEXT(SOURCE!H1148),SOURCE!H1148, SUBSTITUTE(SUBSTITUTE(TEXT(SOURCE!H1148,"????0"),"  ","")," ",""))   &amp;","&amp; IF(SOURCE!$W$2-3 &gt;= 0, REPT(" ",SOURCE!$W$2-3-5), "")&amp;
      SOURCE!I1148&amp;
" | "&amp; IF(SOURCE!$X$2-LEN(SOURCE!I1148) &gt;= 0, REPT(" ",SOURCE!$X$2-LEN(SOURCE!I1148)), "")&amp;
      SOURCE!J1148&amp;      IF(SOURCE!$Y$2-LEN(SOURCE!J1148) &gt;= 0, REPT(" ",SOURCE!$Y$2-LEN(SOURCE!J1148)), "")&amp;
" | "&amp; IF(SOURCE!$X$2-LEN(SOURCE!I1148) &gt;= 0, REPT(" ",SOURCE!$X$2-LEN(SOURCE!I1148)), "")&amp;
      SOURCE!K1148&amp;      IF(SOURCE!$Y$2-LEN(SOURCE!K1148) &gt;= 0, REPT(" ",SOURCE!$Z$2-LEN(SOURCE!K1148)), "")&amp;
" | "&amp; SOURCE!L1148&amp;      IF(SOURCE!$AB$2-LEN(SOURCE!L1148) &gt;= 0, REPT(" ",SOURCE!$AB$2-LEN(SOURCE!L1148)), "")&amp;
" | "&amp; SOURCE!M1148&amp;      IF(SOURCE!$AC$2-LEN(SOURCE!M1148) &gt;= 0, REPT(" ",SOURCE!$AC$2-LEN(SOURCE!M1148)), "")&amp;
      "},"&amp;IF(SOURCE!O1148&lt;&gt;"",""&amp;SOURCE!O1148,"")
 )
)
)</f>
        <v>/* 1124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49" spans="1:1">
      <c r="A1149" s="133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IF(SOURCE!$R$2-LEN(SOURCE!C1149) &gt;= 0, REPT(" ",SOURCE!$R$2-LEN(SOURCE!C1149)), "")&amp;
      SOURCE!D1149&amp;", "&amp; IF(SOURCE!$S$2-LEN(SOURCE!D1149) &gt;= 0, REPT(" ",SOURCE!$S$2-LEN(SOURCE!D1149)), "")&amp;
      SOURCE!E1149&amp;", "&amp; IF(SOURCE!$T$2-LEN(SOURCE!E1149) &gt;=0, REPT(" ",SOURCE!$T$2-LEN(SOURCE!E1149)), "")&amp;
      SOURCE!F1149&amp;", "&amp; IF(SOURCE!$U$2-LEN(SOURCE!F1149) &gt;= 0, REPT(" ",SOURCE!$U$2-LEN(SOURCE!F1149)+2), "")&amp;"("&amp;
      SUBSTITUTE(TEXT(SOURCE!G1149,"??0"),"  ","")&amp;" &lt;&lt; TAM_MAX_BITS) |"&amp; IF(SOURCE!$V$2-3 &gt;= 0, REPT(" ",MAX(1,SOURCE!$V$2-5+4+1-1-LEN(  IF(ISTEXT(SOURCE!H1149),SOURCE!H1149,  SUBSTITUTE(SUBSTITUTE(TEXT(SOURCE!H1149,"????0"),"  ","")," ",""))   ))), "")&amp;
       IF(ISTEXT(SOURCE!H1149),SOURCE!H1149, SUBSTITUTE(SUBSTITUTE(TEXT(SOURCE!H1149,"????0"),"  ","")," ",""))   &amp;","&amp; IF(SOURCE!$W$2-3 &gt;= 0, REPT(" ",SOURCE!$W$2-3-5), "")&amp;
      SOURCE!I1149&amp;
" | "&amp; IF(SOURCE!$X$2-LEN(SOURCE!I1149) &gt;= 0, REPT(" ",SOURCE!$X$2-LEN(SOURCE!I1149)), "")&amp;
      SOURCE!J1149&amp;      IF(SOURCE!$Y$2-LEN(SOURCE!J1149) &gt;= 0, REPT(" ",SOURCE!$Y$2-LEN(SOURCE!J1149)), "")&amp;
" | "&amp; IF(SOURCE!$X$2-LEN(SOURCE!I1149) &gt;= 0, REPT(" ",SOURCE!$X$2-LEN(SOURCE!I1149)), "")&amp;
      SOURCE!K1149&amp;      IF(SOURCE!$Y$2-LEN(SOURCE!K1149) &gt;= 0, REPT(" ",SOURCE!$Z$2-LEN(SOURCE!K1149)), "")&amp;
" | "&amp; SOURCE!L1149&amp;      IF(SOURCE!$AB$2-LEN(SOURCE!L1149) &gt;= 0, REPT(" ",SOURCE!$AB$2-LEN(SOURCE!L1149)), "")&amp;
" | "&amp; SOURCE!M1149&amp;      IF(SOURCE!$AC$2-LEN(SOURCE!M1149) &gt;= 0, REPT(" ",SOURCE!$AC$2-LEN(SOURCE!M1149)), "")&amp;
      "},"&amp;IF(SOURCE!O1149&lt;&gt;"",""&amp;SOURCE!O1149,"")
 )
)
)</f>
        <v>/* 1125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50" spans="1:1">
      <c r="A1150" s="133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IF(SOURCE!$R$2-LEN(SOURCE!C1150) &gt;= 0, REPT(" ",SOURCE!$R$2-LEN(SOURCE!C1150)), "")&amp;
      SOURCE!D1150&amp;", "&amp; IF(SOURCE!$S$2-LEN(SOURCE!D1150) &gt;= 0, REPT(" ",SOURCE!$S$2-LEN(SOURCE!D1150)), "")&amp;
      SOURCE!E1150&amp;", "&amp; IF(SOURCE!$T$2-LEN(SOURCE!E1150) &gt;=0, REPT(" ",SOURCE!$T$2-LEN(SOURCE!E1150)), "")&amp;
      SOURCE!F1150&amp;", "&amp; IF(SOURCE!$U$2-LEN(SOURCE!F1150) &gt;= 0, REPT(" ",SOURCE!$U$2-LEN(SOURCE!F1150)+2), "")&amp;"("&amp;
      SUBSTITUTE(TEXT(SOURCE!G1150,"??0"),"  ","")&amp;" &lt;&lt; TAM_MAX_BITS) |"&amp; IF(SOURCE!$V$2-3 &gt;= 0, REPT(" ",MAX(1,SOURCE!$V$2-5+4+1-1-LEN(  IF(ISTEXT(SOURCE!H1150),SOURCE!H1150,  SUBSTITUTE(SUBSTITUTE(TEXT(SOURCE!H1150,"????0"),"  ","")," ",""))   ))), "")&amp;
       IF(ISTEXT(SOURCE!H1150),SOURCE!H1150, SUBSTITUTE(SUBSTITUTE(TEXT(SOURCE!H1150,"????0"),"  ","")," ",""))   &amp;","&amp; IF(SOURCE!$W$2-3 &gt;= 0, REPT(" ",SOURCE!$W$2-3-5), "")&amp;
      SOURCE!I1150&amp;
" | "&amp; IF(SOURCE!$X$2-LEN(SOURCE!I1150) &gt;= 0, REPT(" ",SOURCE!$X$2-LEN(SOURCE!I1150)), "")&amp;
      SOURCE!J1150&amp;      IF(SOURCE!$Y$2-LEN(SOURCE!J1150) &gt;= 0, REPT(" ",SOURCE!$Y$2-LEN(SOURCE!J1150)), "")&amp;
" | "&amp; IF(SOURCE!$X$2-LEN(SOURCE!I1150) &gt;= 0, REPT(" ",SOURCE!$X$2-LEN(SOURCE!I1150)), "")&amp;
      SOURCE!K1150&amp;      IF(SOURCE!$Y$2-LEN(SOURCE!K1150) &gt;= 0, REPT(" ",SOURCE!$Z$2-LEN(SOURCE!K1150)), "")&amp;
" | "&amp; SOURCE!L1150&amp;      IF(SOURCE!$AB$2-LEN(SOURCE!L1150) &gt;= 0, REPT(" ",SOURCE!$AB$2-LEN(SOURCE!L1150)), "")&amp;
" | "&amp; SOURCE!M1150&amp;      IF(SOURCE!$AC$2-LEN(SOURCE!M1150) &gt;= 0, REPT(" ",SOURCE!$AC$2-LEN(SOURCE!M1150)), "")&amp;
      "},"&amp;IF(SOURCE!O1150&lt;&gt;"",""&amp;SOURCE!O1150,"")
 )
)
)</f>
        <v>/* 1126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51" spans="1:1">
      <c r="A1151" s="133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IF(SOURCE!$R$2-LEN(SOURCE!C1151) &gt;= 0, REPT(" ",SOURCE!$R$2-LEN(SOURCE!C1151)), "")&amp;
      SOURCE!D1151&amp;", "&amp; IF(SOURCE!$S$2-LEN(SOURCE!D1151) &gt;= 0, REPT(" ",SOURCE!$S$2-LEN(SOURCE!D1151)), "")&amp;
      SOURCE!E1151&amp;", "&amp; IF(SOURCE!$T$2-LEN(SOURCE!E1151) &gt;=0, REPT(" ",SOURCE!$T$2-LEN(SOURCE!E1151)), "")&amp;
      SOURCE!F1151&amp;", "&amp; IF(SOURCE!$U$2-LEN(SOURCE!F1151) &gt;= 0, REPT(" ",SOURCE!$U$2-LEN(SOURCE!F1151)+2), "")&amp;"("&amp;
      SUBSTITUTE(TEXT(SOURCE!G1151,"??0"),"  ","")&amp;" &lt;&lt; TAM_MAX_BITS) |"&amp; IF(SOURCE!$V$2-3 &gt;= 0, REPT(" ",MAX(1,SOURCE!$V$2-5+4+1-1-LEN(  IF(ISTEXT(SOURCE!H1151),SOURCE!H1151,  SUBSTITUTE(SUBSTITUTE(TEXT(SOURCE!H1151,"????0"),"  ","")," ",""))   ))), "")&amp;
       IF(ISTEXT(SOURCE!H1151),SOURCE!H1151, SUBSTITUTE(SUBSTITUTE(TEXT(SOURCE!H1151,"????0"),"  ","")," ",""))   &amp;","&amp; IF(SOURCE!$W$2-3 &gt;= 0, REPT(" ",SOURCE!$W$2-3-5), "")&amp;
      SOURCE!I1151&amp;
" | "&amp; IF(SOURCE!$X$2-LEN(SOURCE!I1151) &gt;= 0, REPT(" ",SOURCE!$X$2-LEN(SOURCE!I1151)), "")&amp;
      SOURCE!J1151&amp;      IF(SOURCE!$Y$2-LEN(SOURCE!J1151) &gt;= 0, REPT(" ",SOURCE!$Y$2-LEN(SOURCE!J1151)), "")&amp;
" | "&amp; IF(SOURCE!$X$2-LEN(SOURCE!I1151) &gt;= 0, REPT(" ",SOURCE!$X$2-LEN(SOURCE!I1151)), "")&amp;
      SOURCE!K1151&amp;      IF(SOURCE!$Y$2-LEN(SOURCE!K1151) &gt;= 0, REPT(" ",SOURCE!$Z$2-LEN(SOURCE!K1151)), "")&amp;
" | "&amp; SOURCE!L1151&amp;      IF(SOURCE!$AB$2-LEN(SOURCE!L1151) &gt;= 0, REPT(" ",SOURCE!$AB$2-LEN(SOURCE!L1151)), "")&amp;
" | "&amp; SOURCE!M1151&amp;      IF(SOURCE!$AC$2-LEN(SOURCE!M1151) &gt;= 0, REPT(" ",SOURCE!$AC$2-LEN(SOURCE!M1151)), "")&amp;
      "},"&amp;IF(SOURCE!O1151&lt;&gt;"",""&amp;SOURCE!O1151,"")
 )
)
)</f>
        <v>/* 1127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52" spans="1:1">
      <c r="A1152" s="133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IF(SOURCE!$R$2-LEN(SOURCE!C1152) &gt;= 0, REPT(" ",SOURCE!$R$2-LEN(SOURCE!C1152)), "")&amp;
      SOURCE!D1152&amp;", "&amp; IF(SOURCE!$S$2-LEN(SOURCE!D1152) &gt;= 0, REPT(" ",SOURCE!$S$2-LEN(SOURCE!D1152)), "")&amp;
      SOURCE!E1152&amp;", "&amp; IF(SOURCE!$T$2-LEN(SOURCE!E1152) &gt;=0, REPT(" ",SOURCE!$T$2-LEN(SOURCE!E1152)), "")&amp;
      SOURCE!F1152&amp;", "&amp; IF(SOURCE!$U$2-LEN(SOURCE!F1152) &gt;= 0, REPT(" ",SOURCE!$U$2-LEN(SOURCE!F1152)+2), "")&amp;"("&amp;
      SUBSTITUTE(TEXT(SOURCE!G1152,"??0"),"  ","")&amp;" &lt;&lt; TAM_MAX_BITS) |"&amp; IF(SOURCE!$V$2-3 &gt;= 0, REPT(" ",MAX(1,SOURCE!$V$2-5+4+1-1-LEN(  IF(ISTEXT(SOURCE!H1152),SOURCE!H1152,  SUBSTITUTE(SUBSTITUTE(TEXT(SOURCE!H1152,"????0"),"  ","")," ",""))   ))), "")&amp;
       IF(ISTEXT(SOURCE!H1152),SOURCE!H1152, SUBSTITUTE(SUBSTITUTE(TEXT(SOURCE!H1152,"????0"),"  ","")," ",""))   &amp;","&amp; IF(SOURCE!$W$2-3 &gt;= 0, REPT(" ",SOURCE!$W$2-3-5), "")&amp;
      SOURCE!I1152&amp;
" | "&amp; IF(SOURCE!$X$2-LEN(SOURCE!I1152) &gt;= 0, REPT(" ",SOURCE!$X$2-LEN(SOURCE!I1152)), "")&amp;
      SOURCE!J1152&amp;      IF(SOURCE!$Y$2-LEN(SOURCE!J1152) &gt;= 0, REPT(" ",SOURCE!$Y$2-LEN(SOURCE!J1152)), "")&amp;
" | "&amp; IF(SOURCE!$X$2-LEN(SOURCE!I1152) &gt;= 0, REPT(" ",SOURCE!$X$2-LEN(SOURCE!I1152)), "")&amp;
      SOURCE!K1152&amp;      IF(SOURCE!$Y$2-LEN(SOURCE!K1152) &gt;= 0, REPT(" ",SOURCE!$Z$2-LEN(SOURCE!K1152)), "")&amp;
" | "&amp; SOURCE!L1152&amp;      IF(SOURCE!$AB$2-LEN(SOURCE!L1152) &gt;= 0, REPT(" ",SOURCE!$AB$2-LEN(SOURCE!L1152)), "")&amp;
" | "&amp; SOURCE!M1152&amp;      IF(SOURCE!$AC$2-LEN(SOURCE!M1152) &gt;= 0, REPT(" ",SOURCE!$AC$2-LEN(SOURCE!M1152)), "")&amp;
      "},"&amp;IF(SOURCE!O1152&lt;&gt;"",""&amp;SOURCE!O1152,"")
 )
)
)</f>
        <v>/* 1128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53" spans="1:1">
      <c r="A1153" s="133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IF(SOURCE!$R$2-LEN(SOURCE!C1153) &gt;= 0, REPT(" ",SOURCE!$R$2-LEN(SOURCE!C1153)), "")&amp;
      SOURCE!D1153&amp;", "&amp; IF(SOURCE!$S$2-LEN(SOURCE!D1153) &gt;= 0, REPT(" ",SOURCE!$S$2-LEN(SOURCE!D1153)), "")&amp;
      SOURCE!E1153&amp;", "&amp; IF(SOURCE!$T$2-LEN(SOURCE!E1153) &gt;=0, REPT(" ",SOURCE!$T$2-LEN(SOURCE!E1153)), "")&amp;
      SOURCE!F1153&amp;", "&amp; IF(SOURCE!$U$2-LEN(SOURCE!F1153) &gt;= 0, REPT(" ",SOURCE!$U$2-LEN(SOURCE!F1153)+2), "")&amp;"("&amp;
      SUBSTITUTE(TEXT(SOURCE!G1153,"??0"),"  ","")&amp;" &lt;&lt; TAM_MAX_BITS) |"&amp; IF(SOURCE!$V$2-3 &gt;= 0, REPT(" ",MAX(1,SOURCE!$V$2-5+4+1-1-LEN(  IF(ISTEXT(SOURCE!H1153),SOURCE!H1153,  SUBSTITUTE(SUBSTITUTE(TEXT(SOURCE!H1153,"????0"),"  ","")," ",""))   ))), "")&amp;
       IF(ISTEXT(SOURCE!H1153),SOURCE!H1153, SUBSTITUTE(SUBSTITUTE(TEXT(SOURCE!H1153,"????0"),"  ","")," ",""))   &amp;","&amp; IF(SOURCE!$W$2-3 &gt;= 0, REPT(" ",SOURCE!$W$2-3-5), "")&amp;
      SOURCE!I1153&amp;
" | "&amp; IF(SOURCE!$X$2-LEN(SOURCE!I1153) &gt;= 0, REPT(" ",SOURCE!$X$2-LEN(SOURCE!I1153)), "")&amp;
      SOURCE!J1153&amp;      IF(SOURCE!$Y$2-LEN(SOURCE!J1153) &gt;= 0, REPT(" ",SOURCE!$Y$2-LEN(SOURCE!J1153)), "")&amp;
" | "&amp; IF(SOURCE!$X$2-LEN(SOURCE!I1153) &gt;= 0, REPT(" ",SOURCE!$X$2-LEN(SOURCE!I1153)), "")&amp;
      SOURCE!K1153&amp;      IF(SOURCE!$Y$2-LEN(SOURCE!K1153) &gt;= 0, REPT(" ",SOURCE!$Z$2-LEN(SOURCE!K1153)), "")&amp;
" | "&amp; SOURCE!L1153&amp;      IF(SOURCE!$AB$2-LEN(SOURCE!L1153) &gt;= 0, REPT(" ",SOURCE!$AB$2-LEN(SOURCE!L1153)), "")&amp;
" | "&amp; SOURCE!M1153&amp;      IF(SOURCE!$AC$2-LEN(SOURCE!M1153) &gt;= 0, REPT(" ",SOURCE!$AC$2-LEN(SOURCE!M1153)), "")&amp;
      "},"&amp;IF(SOURCE!O1153&lt;&gt;"",""&amp;SOURCE!O1153,"")
 )
)
)</f>
        <v>/* 1129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54" spans="1:1">
      <c r="A1154" s="133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IF(SOURCE!$R$2-LEN(SOURCE!C1154) &gt;= 0, REPT(" ",SOURCE!$R$2-LEN(SOURCE!C1154)), "")&amp;
      SOURCE!D1154&amp;", "&amp; IF(SOURCE!$S$2-LEN(SOURCE!D1154) &gt;= 0, REPT(" ",SOURCE!$S$2-LEN(SOURCE!D1154)), "")&amp;
      SOURCE!E1154&amp;", "&amp; IF(SOURCE!$T$2-LEN(SOURCE!E1154) &gt;=0, REPT(" ",SOURCE!$T$2-LEN(SOURCE!E1154)), "")&amp;
      SOURCE!F1154&amp;", "&amp; IF(SOURCE!$U$2-LEN(SOURCE!F1154) &gt;= 0, REPT(" ",SOURCE!$U$2-LEN(SOURCE!F1154)+2), "")&amp;"("&amp;
      SUBSTITUTE(TEXT(SOURCE!G1154,"??0"),"  ","")&amp;" &lt;&lt; TAM_MAX_BITS) |"&amp; IF(SOURCE!$V$2-3 &gt;= 0, REPT(" ",MAX(1,SOURCE!$V$2-5+4+1-1-LEN(  IF(ISTEXT(SOURCE!H1154),SOURCE!H1154,  SUBSTITUTE(SUBSTITUTE(TEXT(SOURCE!H1154,"????0"),"  ","")," ",""))   ))), "")&amp;
       IF(ISTEXT(SOURCE!H1154),SOURCE!H1154, SUBSTITUTE(SUBSTITUTE(TEXT(SOURCE!H1154,"????0"),"  ","")," ",""))   &amp;","&amp; IF(SOURCE!$W$2-3 &gt;= 0, REPT(" ",SOURCE!$W$2-3-5), "")&amp;
      SOURCE!I1154&amp;
" | "&amp; IF(SOURCE!$X$2-LEN(SOURCE!I1154) &gt;= 0, REPT(" ",SOURCE!$X$2-LEN(SOURCE!I1154)), "")&amp;
      SOURCE!J1154&amp;      IF(SOURCE!$Y$2-LEN(SOURCE!J1154) &gt;= 0, REPT(" ",SOURCE!$Y$2-LEN(SOURCE!J1154)), "")&amp;
" | "&amp; IF(SOURCE!$X$2-LEN(SOURCE!I1154) &gt;= 0, REPT(" ",SOURCE!$X$2-LEN(SOURCE!I1154)), "")&amp;
      SOURCE!K1154&amp;      IF(SOURCE!$Y$2-LEN(SOURCE!K1154) &gt;= 0, REPT(" ",SOURCE!$Z$2-LEN(SOURCE!K1154)), "")&amp;
" | "&amp; SOURCE!L1154&amp;      IF(SOURCE!$AB$2-LEN(SOURCE!L1154) &gt;= 0, REPT(" ",SOURCE!$AB$2-LEN(SOURCE!L1154)), "")&amp;
" | "&amp; SOURCE!M1154&amp;      IF(SOURCE!$AC$2-LEN(SOURCE!M1154) &gt;= 0, REPT(" ",SOURCE!$AC$2-LEN(SOURCE!M1154)), "")&amp;
      "},"&amp;IF(SOURCE!O1154&lt;&gt;"",""&amp;SOURCE!O1154,"")
 )
)
)</f>
        <v>/* 1130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55" spans="1:1">
      <c r="A1155" s="133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IF(SOURCE!$R$2-LEN(SOURCE!C1155) &gt;= 0, REPT(" ",SOURCE!$R$2-LEN(SOURCE!C1155)), "")&amp;
      SOURCE!D1155&amp;", "&amp; IF(SOURCE!$S$2-LEN(SOURCE!D1155) &gt;= 0, REPT(" ",SOURCE!$S$2-LEN(SOURCE!D1155)), "")&amp;
      SOURCE!E1155&amp;", "&amp; IF(SOURCE!$T$2-LEN(SOURCE!E1155) &gt;=0, REPT(" ",SOURCE!$T$2-LEN(SOURCE!E1155)), "")&amp;
      SOURCE!F1155&amp;", "&amp; IF(SOURCE!$U$2-LEN(SOURCE!F1155) &gt;= 0, REPT(" ",SOURCE!$U$2-LEN(SOURCE!F1155)+2), "")&amp;"("&amp;
      SUBSTITUTE(TEXT(SOURCE!G1155,"??0"),"  ","")&amp;" &lt;&lt; TAM_MAX_BITS) |"&amp; IF(SOURCE!$V$2-3 &gt;= 0, REPT(" ",MAX(1,SOURCE!$V$2-5+4+1-1-LEN(  IF(ISTEXT(SOURCE!H1155),SOURCE!H1155,  SUBSTITUTE(SUBSTITUTE(TEXT(SOURCE!H1155,"????0"),"  ","")," ",""))   ))), "")&amp;
       IF(ISTEXT(SOURCE!H1155),SOURCE!H1155, SUBSTITUTE(SUBSTITUTE(TEXT(SOURCE!H1155,"????0"),"  ","")," ",""))   &amp;","&amp; IF(SOURCE!$W$2-3 &gt;= 0, REPT(" ",SOURCE!$W$2-3-5), "")&amp;
      SOURCE!I1155&amp;
" | "&amp; IF(SOURCE!$X$2-LEN(SOURCE!I1155) &gt;= 0, REPT(" ",SOURCE!$X$2-LEN(SOURCE!I1155)), "")&amp;
      SOURCE!J1155&amp;      IF(SOURCE!$Y$2-LEN(SOURCE!J1155) &gt;= 0, REPT(" ",SOURCE!$Y$2-LEN(SOURCE!J1155)), "")&amp;
" | "&amp; IF(SOURCE!$X$2-LEN(SOURCE!I1155) &gt;= 0, REPT(" ",SOURCE!$X$2-LEN(SOURCE!I1155)), "")&amp;
      SOURCE!K1155&amp;      IF(SOURCE!$Y$2-LEN(SOURCE!K1155) &gt;= 0, REPT(" ",SOURCE!$Z$2-LEN(SOURCE!K1155)), "")&amp;
" | "&amp; SOURCE!L1155&amp;      IF(SOURCE!$AB$2-LEN(SOURCE!L1155) &gt;= 0, REPT(" ",SOURCE!$AB$2-LEN(SOURCE!L1155)), "")&amp;
" | "&amp; SOURCE!M1155&amp;      IF(SOURCE!$AC$2-LEN(SOURCE!M1155) &gt;= 0, REPT(" ",SOURCE!$AC$2-LEN(SOURCE!M1155)), "")&amp;
      "},"&amp;IF(SOURCE!O1155&lt;&gt;"",""&amp;SOURCE!O1155,"")
 )
)
)</f>
        <v>/* 1131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56" spans="1:1">
      <c r="A1156" s="133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IF(SOURCE!$R$2-LEN(SOURCE!C1156) &gt;= 0, REPT(" ",SOURCE!$R$2-LEN(SOURCE!C1156)), "")&amp;
      SOURCE!D1156&amp;", "&amp; IF(SOURCE!$S$2-LEN(SOURCE!D1156) &gt;= 0, REPT(" ",SOURCE!$S$2-LEN(SOURCE!D1156)), "")&amp;
      SOURCE!E1156&amp;", "&amp; IF(SOURCE!$T$2-LEN(SOURCE!E1156) &gt;=0, REPT(" ",SOURCE!$T$2-LEN(SOURCE!E1156)), "")&amp;
      SOURCE!F1156&amp;", "&amp; IF(SOURCE!$U$2-LEN(SOURCE!F1156) &gt;= 0, REPT(" ",SOURCE!$U$2-LEN(SOURCE!F1156)+2), "")&amp;"("&amp;
      SUBSTITUTE(TEXT(SOURCE!G1156,"??0"),"  ","")&amp;" &lt;&lt; TAM_MAX_BITS) |"&amp; IF(SOURCE!$V$2-3 &gt;= 0, REPT(" ",MAX(1,SOURCE!$V$2-5+4+1-1-LEN(  IF(ISTEXT(SOURCE!H1156),SOURCE!H1156,  SUBSTITUTE(SUBSTITUTE(TEXT(SOURCE!H1156,"????0"),"  ","")," ",""))   ))), "")&amp;
       IF(ISTEXT(SOURCE!H1156),SOURCE!H1156, SUBSTITUTE(SUBSTITUTE(TEXT(SOURCE!H1156,"????0"),"  ","")," ",""))   &amp;","&amp; IF(SOURCE!$W$2-3 &gt;= 0, REPT(" ",SOURCE!$W$2-3-5), "")&amp;
      SOURCE!I1156&amp;
" | "&amp; IF(SOURCE!$X$2-LEN(SOURCE!I1156) &gt;= 0, REPT(" ",SOURCE!$X$2-LEN(SOURCE!I1156)), "")&amp;
      SOURCE!J1156&amp;      IF(SOURCE!$Y$2-LEN(SOURCE!J1156) &gt;= 0, REPT(" ",SOURCE!$Y$2-LEN(SOURCE!J1156)), "")&amp;
" | "&amp; IF(SOURCE!$X$2-LEN(SOURCE!I1156) &gt;= 0, REPT(" ",SOURCE!$X$2-LEN(SOURCE!I1156)), "")&amp;
      SOURCE!K1156&amp;      IF(SOURCE!$Y$2-LEN(SOURCE!K1156) &gt;= 0, REPT(" ",SOURCE!$Z$2-LEN(SOURCE!K1156)), "")&amp;
" | "&amp; SOURCE!L1156&amp;      IF(SOURCE!$AB$2-LEN(SOURCE!L1156) &gt;= 0, REPT(" ",SOURCE!$AB$2-LEN(SOURCE!L1156)), "")&amp;
" | "&amp; SOURCE!M1156&amp;      IF(SOURCE!$AC$2-LEN(SOURCE!M1156) &gt;= 0, REPT(" ",SOURCE!$AC$2-LEN(SOURCE!M1156)), "")&amp;
      "},"&amp;IF(SOURCE!O1156&lt;&gt;"",""&amp;SOURCE!O1156,"")
 )
)
)</f>
        <v>/* 1132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57" spans="1:1">
      <c r="A1157" s="133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IF(SOURCE!$R$2-LEN(SOURCE!C1157) &gt;= 0, REPT(" ",SOURCE!$R$2-LEN(SOURCE!C1157)), "")&amp;
      SOURCE!D1157&amp;", "&amp; IF(SOURCE!$S$2-LEN(SOURCE!D1157) &gt;= 0, REPT(" ",SOURCE!$S$2-LEN(SOURCE!D1157)), "")&amp;
      SOURCE!E1157&amp;", "&amp; IF(SOURCE!$T$2-LEN(SOURCE!E1157) &gt;=0, REPT(" ",SOURCE!$T$2-LEN(SOURCE!E1157)), "")&amp;
      SOURCE!F1157&amp;", "&amp; IF(SOURCE!$U$2-LEN(SOURCE!F1157) &gt;= 0, REPT(" ",SOURCE!$U$2-LEN(SOURCE!F1157)+2), "")&amp;"("&amp;
      SUBSTITUTE(TEXT(SOURCE!G1157,"??0"),"  ","")&amp;" &lt;&lt; TAM_MAX_BITS) |"&amp; IF(SOURCE!$V$2-3 &gt;= 0, REPT(" ",MAX(1,SOURCE!$V$2-5+4+1-1-LEN(  IF(ISTEXT(SOURCE!H1157),SOURCE!H1157,  SUBSTITUTE(SUBSTITUTE(TEXT(SOURCE!H1157,"????0"),"  ","")," ",""))   ))), "")&amp;
       IF(ISTEXT(SOURCE!H1157),SOURCE!H1157, SUBSTITUTE(SUBSTITUTE(TEXT(SOURCE!H1157,"????0"),"  ","")," ",""))   &amp;","&amp; IF(SOURCE!$W$2-3 &gt;= 0, REPT(" ",SOURCE!$W$2-3-5), "")&amp;
      SOURCE!I1157&amp;
" | "&amp; IF(SOURCE!$X$2-LEN(SOURCE!I1157) &gt;= 0, REPT(" ",SOURCE!$X$2-LEN(SOURCE!I1157)), "")&amp;
      SOURCE!J1157&amp;      IF(SOURCE!$Y$2-LEN(SOURCE!J1157) &gt;= 0, REPT(" ",SOURCE!$Y$2-LEN(SOURCE!J1157)), "")&amp;
" | "&amp; IF(SOURCE!$X$2-LEN(SOURCE!I1157) &gt;= 0, REPT(" ",SOURCE!$X$2-LEN(SOURCE!I1157)), "")&amp;
      SOURCE!K1157&amp;      IF(SOURCE!$Y$2-LEN(SOURCE!K1157) &gt;= 0, REPT(" ",SOURCE!$Z$2-LEN(SOURCE!K1157)), "")&amp;
" | "&amp; SOURCE!L1157&amp;      IF(SOURCE!$AB$2-LEN(SOURCE!L1157) &gt;= 0, REPT(" ",SOURCE!$AB$2-LEN(SOURCE!L1157)), "")&amp;
" | "&amp; SOURCE!M1157&amp;      IF(SOURCE!$AC$2-LEN(SOURCE!M1157) &gt;= 0, REPT(" ",SOURCE!$AC$2-LEN(SOURCE!M1157)), "")&amp;
      "},"&amp;IF(SOURCE!O1157&lt;&gt;"",""&amp;SOURCE!O1157,"")
 )
)
)</f>
        <v>/* 1133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58" spans="1:1">
      <c r="A1158" s="133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IF(SOURCE!$R$2-LEN(SOURCE!C1158) &gt;= 0, REPT(" ",SOURCE!$R$2-LEN(SOURCE!C1158)), "")&amp;
      SOURCE!D1158&amp;", "&amp; IF(SOURCE!$S$2-LEN(SOURCE!D1158) &gt;= 0, REPT(" ",SOURCE!$S$2-LEN(SOURCE!D1158)), "")&amp;
      SOURCE!E1158&amp;", "&amp; IF(SOURCE!$T$2-LEN(SOURCE!E1158) &gt;=0, REPT(" ",SOURCE!$T$2-LEN(SOURCE!E1158)), "")&amp;
      SOURCE!F1158&amp;", "&amp; IF(SOURCE!$U$2-LEN(SOURCE!F1158) &gt;= 0, REPT(" ",SOURCE!$U$2-LEN(SOURCE!F1158)+2), "")&amp;"("&amp;
      SUBSTITUTE(TEXT(SOURCE!G1158,"??0"),"  ","")&amp;" &lt;&lt; TAM_MAX_BITS) |"&amp; IF(SOURCE!$V$2-3 &gt;= 0, REPT(" ",MAX(1,SOURCE!$V$2-5+4+1-1-LEN(  IF(ISTEXT(SOURCE!H1158),SOURCE!H1158,  SUBSTITUTE(SUBSTITUTE(TEXT(SOURCE!H1158,"????0"),"  ","")," ",""))   ))), "")&amp;
       IF(ISTEXT(SOURCE!H1158),SOURCE!H1158, SUBSTITUTE(SUBSTITUTE(TEXT(SOURCE!H1158,"????0"),"  ","")," ",""))   &amp;","&amp; IF(SOURCE!$W$2-3 &gt;= 0, REPT(" ",SOURCE!$W$2-3-5), "")&amp;
      SOURCE!I1158&amp;
" | "&amp; IF(SOURCE!$X$2-LEN(SOURCE!I1158) &gt;= 0, REPT(" ",SOURCE!$X$2-LEN(SOURCE!I1158)), "")&amp;
      SOURCE!J1158&amp;      IF(SOURCE!$Y$2-LEN(SOURCE!J1158) &gt;= 0, REPT(" ",SOURCE!$Y$2-LEN(SOURCE!J1158)), "")&amp;
" | "&amp; IF(SOURCE!$X$2-LEN(SOURCE!I1158) &gt;= 0, REPT(" ",SOURCE!$X$2-LEN(SOURCE!I1158)), "")&amp;
      SOURCE!K1158&amp;      IF(SOURCE!$Y$2-LEN(SOURCE!K1158) &gt;= 0, REPT(" ",SOURCE!$Z$2-LEN(SOURCE!K1158)), "")&amp;
" | "&amp; SOURCE!L1158&amp;      IF(SOURCE!$AB$2-LEN(SOURCE!L1158) &gt;= 0, REPT(" ",SOURCE!$AB$2-LEN(SOURCE!L1158)), "")&amp;
" | "&amp; SOURCE!M1158&amp;      IF(SOURCE!$AC$2-LEN(SOURCE!M1158) &gt;= 0, REPT(" ",SOURCE!$AC$2-LEN(SOURCE!M1158)), "")&amp;
      "},"&amp;IF(SOURCE!O1158&lt;&gt;"",""&amp;SOURCE!O1158,"")
 )
)
)</f>
        <v>/* 1134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59" spans="1:1">
      <c r="A1159" s="133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IF(SOURCE!$R$2-LEN(SOURCE!C1159) &gt;= 0, REPT(" ",SOURCE!$R$2-LEN(SOURCE!C1159)), "")&amp;
      SOURCE!D1159&amp;", "&amp; IF(SOURCE!$S$2-LEN(SOURCE!D1159) &gt;= 0, REPT(" ",SOURCE!$S$2-LEN(SOURCE!D1159)), "")&amp;
      SOURCE!E1159&amp;", "&amp; IF(SOURCE!$T$2-LEN(SOURCE!E1159) &gt;=0, REPT(" ",SOURCE!$T$2-LEN(SOURCE!E1159)), "")&amp;
      SOURCE!F1159&amp;", "&amp; IF(SOURCE!$U$2-LEN(SOURCE!F1159) &gt;= 0, REPT(" ",SOURCE!$U$2-LEN(SOURCE!F1159)+2), "")&amp;"("&amp;
      SUBSTITUTE(TEXT(SOURCE!G1159,"??0"),"  ","")&amp;" &lt;&lt; TAM_MAX_BITS) |"&amp; IF(SOURCE!$V$2-3 &gt;= 0, REPT(" ",MAX(1,SOURCE!$V$2-5+4+1-1-LEN(  IF(ISTEXT(SOURCE!H1159),SOURCE!H1159,  SUBSTITUTE(SUBSTITUTE(TEXT(SOURCE!H1159,"????0"),"  ","")," ",""))   ))), "")&amp;
       IF(ISTEXT(SOURCE!H1159),SOURCE!H1159, SUBSTITUTE(SUBSTITUTE(TEXT(SOURCE!H1159,"????0"),"  ","")," ",""))   &amp;","&amp; IF(SOURCE!$W$2-3 &gt;= 0, REPT(" ",SOURCE!$W$2-3-5), "")&amp;
      SOURCE!I1159&amp;
" | "&amp; IF(SOURCE!$X$2-LEN(SOURCE!I1159) &gt;= 0, REPT(" ",SOURCE!$X$2-LEN(SOURCE!I1159)), "")&amp;
      SOURCE!J1159&amp;      IF(SOURCE!$Y$2-LEN(SOURCE!J1159) &gt;= 0, REPT(" ",SOURCE!$Y$2-LEN(SOURCE!J1159)), "")&amp;
" | "&amp; IF(SOURCE!$X$2-LEN(SOURCE!I1159) &gt;= 0, REPT(" ",SOURCE!$X$2-LEN(SOURCE!I1159)), "")&amp;
      SOURCE!K1159&amp;      IF(SOURCE!$Y$2-LEN(SOURCE!K1159) &gt;= 0, REPT(" ",SOURCE!$Z$2-LEN(SOURCE!K1159)), "")&amp;
" | "&amp; SOURCE!L1159&amp;      IF(SOURCE!$AB$2-LEN(SOURCE!L1159) &gt;= 0, REPT(" ",SOURCE!$AB$2-LEN(SOURCE!L1159)), "")&amp;
" | "&amp; SOURCE!M1159&amp;      IF(SOURCE!$AC$2-LEN(SOURCE!M1159) &gt;= 0, REPT(" ",SOURCE!$AC$2-LEN(SOURCE!M1159)), "")&amp;
      "},"&amp;IF(SOURCE!O1159&lt;&gt;"",""&amp;SOURCE!O1159,"")
 )
)
)</f>
        <v>/* 1135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60" spans="1:1">
      <c r="A1160" s="133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IF(SOURCE!$R$2-LEN(SOURCE!C1160) &gt;= 0, REPT(" ",SOURCE!$R$2-LEN(SOURCE!C1160)), "")&amp;
      SOURCE!D1160&amp;", "&amp; IF(SOURCE!$S$2-LEN(SOURCE!D1160) &gt;= 0, REPT(" ",SOURCE!$S$2-LEN(SOURCE!D1160)), "")&amp;
      SOURCE!E1160&amp;", "&amp; IF(SOURCE!$T$2-LEN(SOURCE!E1160) &gt;=0, REPT(" ",SOURCE!$T$2-LEN(SOURCE!E1160)), "")&amp;
      SOURCE!F1160&amp;", "&amp; IF(SOURCE!$U$2-LEN(SOURCE!F1160) &gt;= 0, REPT(" ",SOURCE!$U$2-LEN(SOURCE!F1160)+2), "")&amp;"("&amp;
      SUBSTITUTE(TEXT(SOURCE!G1160,"??0"),"  ","")&amp;" &lt;&lt; TAM_MAX_BITS) |"&amp; IF(SOURCE!$V$2-3 &gt;= 0, REPT(" ",MAX(1,SOURCE!$V$2-5+4+1-1-LEN(  IF(ISTEXT(SOURCE!H1160),SOURCE!H1160,  SUBSTITUTE(SUBSTITUTE(TEXT(SOURCE!H1160,"????0"),"  ","")," ",""))   ))), "")&amp;
       IF(ISTEXT(SOURCE!H1160),SOURCE!H1160, SUBSTITUTE(SUBSTITUTE(TEXT(SOURCE!H1160,"????0"),"  ","")," ",""))   &amp;","&amp; IF(SOURCE!$W$2-3 &gt;= 0, REPT(" ",SOURCE!$W$2-3-5), "")&amp;
      SOURCE!I1160&amp;
" | "&amp; IF(SOURCE!$X$2-LEN(SOURCE!I1160) &gt;= 0, REPT(" ",SOURCE!$X$2-LEN(SOURCE!I1160)), "")&amp;
      SOURCE!J1160&amp;      IF(SOURCE!$Y$2-LEN(SOURCE!J1160) &gt;= 0, REPT(" ",SOURCE!$Y$2-LEN(SOURCE!J1160)), "")&amp;
" | "&amp; IF(SOURCE!$X$2-LEN(SOURCE!I1160) &gt;= 0, REPT(" ",SOURCE!$X$2-LEN(SOURCE!I1160)), "")&amp;
      SOURCE!K1160&amp;      IF(SOURCE!$Y$2-LEN(SOURCE!K1160) &gt;= 0, REPT(" ",SOURCE!$Z$2-LEN(SOURCE!K1160)), "")&amp;
" | "&amp; SOURCE!L1160&amp;      IF(SOURCE!$AB$2-LEN(SOURCE!L1160) &gt;= 0, REPT(" ",SOURCE!$AB$2-LEN(SOURCE!L1160)), "")&amp;
" | "&amp; SOURCE!M1160&amp;      IF(SOURCE!$AC$2-LEN(SOURCE!M1160) &gt;= 0, REPT(" ",SOURCE!$AC$2-LEN(SOURCE!M1160)), "")&amp;
      "},"&amp;IF(SOURCE!O1160&lt;&gt;"",""&amp;SOURCE!O1160,"")
 )
)
)</f>
        <v>/* 1136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61" spans="1:1">
      <c r="A1161" s="133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IF(SOURCE!$R$2-LEN(SOURCE!C1161) &gt;= 0, REPT(" ",SOURCE!$R$2-LEN(SOURCE!C1161)), "")&amp;
      SOURCE!D1161&amp;", "&amp; IF(SOURCE!$S$2-LEN(SOURCE!D1161) &gt;= 0, REPT(" ",SOURCE!$S$2-LEN(SOURCE!D1161)), "")&amp;
      SOURCE!E1161&amp;", "&amp; IF(SOURCE!$T$2-LEN(SOURCE!E1161) &gt;=0, REPT(" ",SOURCE!$T$2-LEN(SOURCE!E1161)), "")&amp;
      SOURCE!F1161&amp;", "&amp; IF(SOURCE!$U$2-LEN(SOURCE!F1161) &gt;= 0, REPT(" ",SOURCE!$U$2-LEN(SOURCE!F1161)+2), "")&amp;"("&amp;
      SUBSTITUTE(TEXT(SOURCE!G1161,"??0"),"  ","")&amp;" &lt;&lt; TAM_MAX_BITS) |"&amp; IF(SOURCE!$V$2-3 &gt;= 0, REPT(" ",MAX(1,SOURCE!$V$2-5+4+1-1-LEN(  IF(ISTEXT(SOURCE!H1161),SOURCE!H1161,  SUBSTITUTE(SUBSTITUTE(TEXT(SOURCE!H1161,"????0"),"  ","")," ",""))   ))), "")&amp;
       IF(ISTEXT(SOURCE!H1161),SOURCE!H1161, SUBSTITUTE(SUBSTITUTE(TEXT(SOURCE!H1161,"????0"),"  ","")," ",""))   &amp;","&amp; IF(SOURCE!$W$2-3 &gt;= 0, REPT(" ",SOURCE!$W$2-3-5), "")&amp;
      SOURCE!I1161&amp;
" | "&amp; IF(SOURCE!$X$2-LEN(SOURCE!I1161) &gt;= 0, REPT(" ",SOURCE!$X$2-LEN(SOURCE!I1161)), "")&amp;
      SOURCE!J1161&amp;      IF(SOURCE!$Y$2-LEN(SOURCE!J1161) &gt;= 0, REPT(" ",SOURCE!$Y$2-LEN(SOURCE!J1161)), "")&amp;
" | "&amp; IF(SOURCE!$X$2-LEN(SOURCE!I1161) &gt;= 0, REPT(" ",SOURCE!$X$2-LEN(SOURCE!I1161)), "")&amp;
      SOURCE!K1161&amp;      IF(SOURCE!$Y$2-LEN(SOURCE!K1161) &gt;= 0, REPT(" ",SOURCE!$Z$2-LEN(SOURCE!K1161)), "")&amp;
" | "&amp; SOURCE!L1161&amp;      IF(SOURCE!$AB$2-LEN(SOURCE!L1161) &gt;= 0, REPT(" ",SOURCE!$AB$2-LEN(SOURCE!L1161)), "")&amp;
" | "&amp; SOURCE!M1161&amp;      IF(SOURCE!$AC$2-LEN(SOURCE!M1161) &gt;= 0, REPT(" ",SOURCE!$AC$2-LEN(SOURCE!M1161)), "")&amp;
      "},"&amp;IF(SOURCE!O1161&lt;&gt;"",""&amp;SOURCE!O1161,"")
 )
)
)</f>
        <v>/* 1137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62" spans="1:1">
      <c r="A1162" s="133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IF(SOURCE!$R$2-LEN(SOURCE!C1162) &gt;= 0, REPT(" ",SOURCE!$R$2-LEN(SOURCE!C1162)), "")&amp;
      SOURCE!D1162&amp;", "&amp; IF(SOURCE!$S$2-LEN(SOURCE!D1162) &gt;= 0, REPT(" ",SOURCE!$S$2-LEN(SOURCE!D1162)), "")&amp;
      SOURCE!E1162&amp;", "&amp; IF(SOURCE!$T$2-LEN(SOURCE!E1162) &gt;=0, REPT(" ",SOURCE!$T$2-LEN(SOURCE!E1162)), "")&amp;
      SOURCE!F1162&amp;", "&amp; IF(SOURCE!$U$2-LEN(SOURCE!F1162) &gt;= 0, REPT(" ",SOURCE!$U$2-LEN(SOURCE!F1162)+2), "")&amp;"("&amp;
      SUBSTITUTE(TEXT(SOURCE!G1162,"??0"),"  ","")&amp;" &lt;&lt; TAM_MAX_BITS) |"&amp; IF(SOURCE!$V$2-3 &gt;= 0, REPT(" ",MAX(1,SOURCE!$V$2-5+4+1-1-LEN(  IF(ISTEXT(SOURCE!H1162),SOURCE!H1162,  SUBSTITUTE(SUBSTITUTE(TEXT(SOURCE!H1162,"????0"),"  ","")," ",""))   ))), "")&amp;
       IF(ISTEXT(SOURCE!H1162),SOURCE!H1162, SUBSTITUTE(SUBSTITUTE(TEXT(SOURCE!H1162,"????0"),"  ","")," ",""))   &amp;","&amp; IF(SOURCE!$W$2-3 &gt;= 0, REPT(" ",SOURCE!$W$2-3-5), "")&amp;
      SOURCE!I1162&amp;
" | "&amp; IF(SOURCE!$X$2-LEN(SOURCE!I1162) &gt;= 0, REPT(" ",SOURCE!$X$2-LEN(SOURCE!I1162)), "")&amp;
      SOURCE!J1162&amp;      IF(SOURCE!$Y$2-LEN(SOURCE!J1162) &gt;= 0, REPT(" ",SOURCE!$Y$2-LEN(SOURCE!J1162)), "")&amp;
" | "&amp; IF(SOURCE!$X$2-LEN(SOURCE!I1162) &gt;= 0, REPT(" ",SOURCE!$X$2-LEN(SOURCE!I1162)), "")&amp;
      SOURCE!K1162&amp;      IF(SOURCE!$Y$2-LEN(SOURCE!K1162) &gt;= 0, REPT(" ",SOURCE!$Z$2-LEN(SOURCE!K1162)), "")&amp;
" | "&amp; SOURCE!L1162&amp;      IF(SOURCE!$AB$2-LEN(SOURCE!L1162) &gt;= 0, REPT(" ",SOURCE!$AB$2-LEN(SOURCE!L1162)), "")&amp;
" | "&amp; SOURCE!M1162&amp;      IF(SOURCE!$AC$2-LEN(SOURCE!M1162) &gt;= 0, REPT(" ",SOURCE!$AC$2-LEN(SOURCE!M1162)), "")&amp;
      "},"&amp;IF(SOURCE!O1162&lt;&gt;"",""&amp;SOURCE!O1162,"")
 )
)
)</f>
        <v>/* 1138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63" spans="1:1">
      <c r="A1163" s="133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IF(SOURCE!$R$2-LEN(SOURCE!C1163) &gt;= 0, REPT(" ",SOURCE!$R$2-LEN(SOURCE!C1163)), "")&amp;
      SOURCE!D1163&amp;", "&amp; IF(SOURCE!$S$2-LEN(SOURCE!D1163) &gt;= 0, REPT(" ",SOURCE!$S$2-LEN(SOURCE!D1163)), "")&amp;
      SOURCE!E1163&amp;", "&amp; IF(SOURCE!$T$2-LEN(SOURCE!E1163) &gt;=0, REPT(" ",SOURCE!$T$2-LEN(SOURCE!E1163)), "")&amp;
      SOURCE!F1163&amp;", "&amp; IF(SOURCE!$U$2-LEN(SOURCE!F1163) &gt;= 0, REPT(" ",SOURCE!$U$2-LEN(SOURCE!F1163)+2), "")&amp;"("&amp;
      SUBSTITUTE(TEXT(SOURCE!G1163,"??0"),"  ","")&amp;" &lt;&lt; TAM_MAX_BITS) |"&amp; IF(SOURCE!$V$2-3 &gt;= 0, REPT(" ",MAX(1,SOURCE!$V$2-5+4+1-1-LEN(  IF(ISTEXT(SOURCE!H1163),SOURCE!H1163,  SUBSTITUTE(SUBSTITUTE(TEXT(SOURCE!H1163,"????0"),"  ","")," ",""))   ))), "")&amp;
       IF(ISTEXT(SOURCE!H1163),SOURCE!H1163, SUBSTITUTE(SUBSTITUTE(TEXT(SOURCE!H1163,"????0"),"  ","")," ",""))   &amp;","&amp; IF(SOURCE!$W$2-3 &gt;= 0, REPT(" ",SOURCE!$W$2-3-5), "")&amp;
      SOURCE!I1163&amp;
" | "&amp; IF(SOURCE!$X$2-LEN(SOURCE!I1163) &gt;= 0, REPT(" ",SOURCE!$X$2-LEN(SOURCE!I1163)), "")&amp;
      SOURCE!J1163&amp;      IF(SOURCE!$Y$2-LEN(SOURCE!J1163) &gt;= 0, REPT(" ",SOURCE!$Y$2-LEN(SOURCE!J1163)), "")&amp;
" | "&amp; IF(SOURCE!$X$2-LEN(SOURCE!I1163) &gt;= 0, REPT(" ",SOURCE!$X$2-LEN(SOURCE!I1163)), "")&amp;
      SOURCE!K1163&amp;      IF(SOURCE!$Y$2-LEN(SOURCE!K1163) &gt;= 0, REPT(" ",SOURCE!$Z$2-LEN(SOURCE!K1163)), "")&amp;
" | "&amp; SOURCE!L1163&amp;      IF(SOURCE!$AB$2-LEN(SOURCE!L1163) &gt;= 0, REPT(" ",SOURCE!$AB$2-LEN(SOURCE!L1163)), "")&amp;
" | "&amp; SOURCE!M1163&amp;      IF(SOURCE!$AC$2-LEN(SOURCE!M1163) &gt;= 0, REPT(" ",SOURCE!$AC$2-LEN(SOURCE!M1163)), "")&amp;
      "},"&amp;IF(SOURCE!O1163&lt;&gt;"",""&amp;SOURCE!O1163,"")
 )
)
)</f>
        <v>/* 1139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64" spans="1:1">
      <c r="A1164" s="133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IF(SOURCE!$R$2-LEN(SOURCE!C1164) &gt;= 0, REPT(" ",SOURCE!$R$2-LEN(SOURCE!C1164)), "")&amp;
      SOURCE!D1164&amp;", "&amp; IF(SOURCE!$S$2-LEN(SOURCE!D1164) &gt;= 0, REPT(" ",SOURCE!$S$2-LEN(SOURCE!D1164)), "")&amp;
      SOURCE!E1164&amp;", "&amp; IF(SOURCE!$T$2-LEN(SOURCE!E1164) &gt;=0, REPT(" ",SOURCE!$T$2-LEN(SOURCE!E1164)), "")&amp;
      SOURCE!F1164&amp;", "&amp; IF(SOURCE!$U$2-LEN(SOURCE!F1164) &gt;= 0, REPT(" ",SOURCE!$U$2-LEN(SOURCE!F1164)+2), "")&amp;"("&amp;
      SUBSTITUTE(TEXT(SOURCE!G1164,"??0"),"  ","")&amp;" &lt;&lt; TAM_MAX_BITS) |"&amp; IF(SOURCE!$V$2-3 &gt;= 0, REPT(" ",MAX(1,SOURCE!$V$2-5+4+1-1-LEN(  IF(ISTEXT(SOURCE!H1164),SOURCE!H1164,  SUBSTITUTE(SUBSTITUTE(TEXT(SOURCE!H1164,"????0"),"  ","")," ",""))   ))), "")&amp;
       IF(ISTEXT(SOURCE!H1164),SOURCE!H1164, SUBSTITUTE(SUBSTITUTE(TEXT(SOURCE!H1164,"????0"),"  ","")," ",""))   &amp;","&amp; IF(SOURCE!$W$2-3 &gt;= 0, REPT(" ",SOURCE!$W$2-3-5), "")&amp;
      SOURCE!I1164&amp;
" | "&amp; IF(SOURCE!$X$2-LEN(SOURCE!I1164) &gt;= 0, REPT(" ",SOURCE!$X$2-LEN(SOURCE!I1164)), "")&amp;
      SOURCE!J1164&amp;      IF(SOURCE!$Y$2-LEN(SOURCE!J1164) &gt;= 0, REPT(" ",SOURCE!$Y$2-LEN(SOURCE!J1164)), "")&amp;
" | "&amp; IF(SOURCE!$X$2-LEN(SOURCE!I1164) &gt;= 0, REPT(" ",SOURCE!$X$2-LEN(SOURCE!I1164)), "")&amp;
      SOURCE!K1164&amp;      IF(SOURCE!$Y$2-LEN(SOURCE!K1164) &gt;= 0, REPT(" ",SOURCE!$Z$2-LEN(SOURCE!K1164)), "")&amp;
" | "&amp; SOURCE!L1164&amp;      IF(SOURCE!$AB$2-LEN(SOURCE!L1164) &gt;= 0, REPT(" ",SOURCE!$AB$2-LEN(SOURCE!L1164)), "")&amp;
" | "&amp; SOURCE!M1164&amp;      IF(SOURCE!$AC$2-LEN(SOURCE!M1164) &gt;= 0, REPT(" ",SOURCE!$AC$2-LEN(SOURCE!M1164)), "")&amp;
      "},"&amp;IF(SOURCE!O1164&lt;&gt;"",""&amp;SOURCE!O1164,"")
 )
)
)</f>
        <v>/* 1140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65" spans="1:1">
      <c r="A1165" s="133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IF(SOURCE!$R$2-LEN(SOURCE!C1165) &gt;= 0, REPT(" ",SOURCE!$R$2-LEN(SOURCE!C1165)), "")&amp;
      SOURCE!D1165&amp;", "&amp; IF(SOURCE!$S$2-LEN(SOURCE!D1165) &gt;= 0, REPT(" ",SOURCE!$S$2-LEN(SOURCE!D1165)), "")&amp;
      SOURCE!E1165&amp;", "&amp; IF(SOURCE!$T$2-LEN(SOURCE!E1165) &gt;=0, REPT(" ",SOURCE!$T$2-LEN(SOURCE!E1165)), "")&amp;
      SOURCE!F1165&amp;", "&amp; IF(SOURCE!$U$2-LEN(SOURCE!F1165) &gt;= 0, REPT(" ",SOURCE!$U$2-LEN(SOURCE!F1165)+2), "")&amp;"("&amp;
      SUBSTITUTE(TEXT(SOURCE!G1165,"??0"),"  ","")&amp;" &lt;&lt; TAM_MAX_BITS) |"&amp; IF(SOURCE!$V$2-3 &gt;= 0, REPT(" ",MAX(1,SOURCE!$V$2-5+4+1-1-LEN(  IF(ISTEXT(SOURCE!H1165),SOURCE!H1165,  SUBSTITUTE(SUBSTITUTE(TEXT(SOURCE!H1165,"????0"),"  ","")," ",""))   ))), "")&amp;
       IF(ISTEXT(SOURCE!H1165),SOURCE!H1165, SUBSTITUTE(SUBSTITUTE(TEXT(SOURCE!H1165,"????0"),"  ","")," ",""))   &amp;","&amp; IF(SOURCE!$W$2-3 &gt;= 0, REPT(" ",SOURCE!$W$2-3-5), "")&amp;
      SOURCE!I1165&amp;
" | "&amp; IF(SOURCE!$X$2-LEN(SOURCE!I1165) &gt;= 0, REPT(" ",SOURCE!$X$2-LEN(SOURCE!I1165)), "")&amp;
      SOURCE!J1165&amp;      IF(SOURCE!$Y$2-LEN(SOURCE!J1165) &gt;= 0, REPT(" ",SOURCE!$Y$2-LEN(SOURCE!J1165)), "")&amp;
" | "&amp; IF(SOURCE!$X$2-LEN(SOURCE!I1165) &gt;= 0, REPT(" ",SOURCE!$X$2-LEN(SOURCE!I1165)), "")&amp;
      SOURCE!K1165&amp;      IF(SOURCE!$Y$2-LEN(SOURCE!K1165) &gt;= 0, REPT(" ",SOURCE!$Z$2-LEN(SOURCE!K1165)), "")&amp;
" | "&amp; SOURCE!L1165&amp;      IF(SOURCE!$AB$2-LEN(SOURCE!L1165) &gt;= 0, REPT(" ",SOURCE!$AB$2-LEN(SOURCE!L1165)), "")&amp;
" | "&amp; SOURCE!M1165&amp;      IF(SOURCE!$AC$2-LEN(SOURCE!M1165) &gt;= 0, REPT(" ",SOURCE!$AC$2-LEN(SOURCE!M1165)), "")&amp;
      "},"&amp;IF(SOURCE!O1165&lt;&gt;"",""&amp;SOURCE!O1165,"")
 )
)
)</f>
        <v>/* 1141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66" spans="1:1">
      <c r="A1166" s="133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IF(SOURCE!$R$2-LEN(SOURCE!C1166) &gt;= 0, REPT(" ",SOURCE!$R$2-LEN(SOURCE!C1166)), "")&amp;
      SOURCE!D1166&amp;", "&amp; IF(SOURCE!$S$2-LEN(SOURCE!D1166) &gt;= 0, REPT(" ",SOURCE!$S$2-LEN(SOURCE!D1166)), "")&amp;
      SOURCE!E1166&amp;", "&amp; IF(SOURCE!$T$2-LEN(SOURCE!E1166) &gt;=0, REPT(" ",SOURCE!$T$2-LEN(SOURCE!E1166)), "")&amp;
      SOURCE!F1166&amp;", "&amp; IF(SOURCE!$U$2-LEN(SOURCE!F1166) &gt;= 0, REPT(" ",SOURCE!$U$2-LEN(SOURCE!F1166)+2), "")&amp;"("&amp;
      SUBSTITUTE(TEXT(SOURCE!G1166,"??0"),"  ","")&amp;" &lt;&lt; TAM_MAX_BITS) |"&amp; IF(SOURCE!$V$2-3 &gt;= 0, REPT(" ",MAX(1,SOURCE!$V$2-5+4+1-1-LEN(  IF(ISTEXT(SOURCE!H1166),SOURCE!H1166,  SUBSTITUTE(SUBSTITUTE(TEXT(SOURCE!H1166,"????0"),"  ","")," ",""))   ))), "")&amp;
       IF(ISTEXT(SOURCE!H1166),SOURCE!H1166, SUBSTITUTE(SUBSTITUTE(TEXT(SOURCE!H1166,"????0"),"  ","")," ",""))   &amp;","&amp; IF(SOURCE!$W$2-3 &gt;= 0, REPT(" ",SOURCE!$W$2-3-5), "")&amp;
      SOURCE!I1166&amp;
" | "&amp; IF(SOURCE!$X$2-LEN(SOURCE!I1166) &gt;= 0, REPT(" ",SOURCE!$X$2-LEN(SOURCE!I1166)), "")&amp;
      SOURCE!J1166&amp;      IF(SOURCE!$Y$2-LEN(SOURCE!J1166) &gt;= 0, REPT(" ",SOURCE!$Y$2-LEN(SOURCE!J1166)), "")&amp;
" | "&amp; IF(SOURCE!$X$2-LEN(SOURCE!I1166) &gt;= 0, REPT(" ",SOURCE!$X$2-LEN(SOURCE!I1166)), "")&amp;
      SOURCE!K1166&amp;      IF(SOURCE!$Y$2-LEN(SOURCE!K1166) &gt;= 0, REPT(" ",SOURCE!$Z$2-LEN(SOURCE!K1166)), "")&amp;
" | "&amp; SOURCE!L1166&amp;      IF(SOURCE!$AB$2-LEN(SOURCE!L1166) &gt;= 0, REPT(" ",SOURCE!$AB$2-LEN(SOURCE!L1166)), "")&amp;
" | "&amp; SOURCE!M1166&amp;      IF(SOURCE!$AC$2-LEN(SOURCE!M1166) &gt;= 0, REPT(" ",SOURCE!$AC$2-LEN(SOURCE!M1166)), "")&amp;
      "},"&amp;IF(SOURCE!O1166&lt;&gt;"",""&amp;SOURCE!O1166,"")
 )
)
)</f>
        <v>/* 1142 */  { itemToBeCoded,                NOPARAM,                     "1142",                                        "1142",                                        (0 &lt;&lt; TAM_MAX_BITS) |     0, CAT_NONE | SLS_UNCHANGED | US_UNCHANGED | EIM_DISABLED | PTP_DISABLED     },</v>
      </c>
    </row>
    <row r="1167" spans="1:1">
      <c r="A1167" s="133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IF(SOURCE!$R$2-LEN(SOURCE!C1167) &gt;= 0, REPT(" ",SOURCE!$R$2-LEN(SOURCE!C1167)), "")&amp;
      SOURCE!D1167&amp;", "&amp; IF(SOURCE!$S$2-LEN(SOURCE!D1167) &gt;= 0, REPT(" ",SOURCE!$S$2-LEN(SOURCE!D1167)), "")&amp;
      SOURCE!E1167&amp;", "&amp; IF(SOURCE!$T$2-LEN(SOURCE!E1167) &gt;=0, REPT(" ",SOURCE!$T$2-LEN(SOURCE!E1167)), "")&amp;
      SOURCE!F1167&amp;", "&amp; IF(SOURCE!$U$2-LEN(SOURCE!F1167) &gt;= 0, REPT(" ",SOURCE!$U$2-LEN(SOURCE!F1167)+2), "")&amp;"("&amp;
      SUBSTITUTE(TEXT(SOURCE!G1167,"??0"),"  ","")&amp;" &lt;&lt; TAM_MAX_BITS) |"&amp; IF(SOURCE!$V$2-3 &gt;= 0, REPT(" ",MAX(1,SOURCE!$V$2-5+4+1-1-LEN(  IF(ISTEXT(SOURCE!H1167),SOURCE!H1167,  SUBSTITUTE(SUBSTITUTE(TEXT(SOURCE!H1167,"????0"),"  ","")," ",""))   ))), "")&amp;
       IF(ISTEXT(SOURCE!H1167),SOURCE!H1167, SUBSTITUTE(SUBSTITUTE(TEXT(SOURCE!H1167,"????0"),"  ","")," ",""))   &amp;","&amp; IF(SOURCE!$W$2-3 &gt;= 0, REPT(" ",SOURCE!$W$2-3-5), "")&amp;
      SOURCE!I1167&amp;
" | "&amp; IF(SOURCE!$X$2-LEN(SOURCE!I1167) &gt;= 0, REPT(" ",SOURCE!$X$2-LEN(SOURCE!I1167)), "")&amp;
      SOURCE!J1167&amp;      IF(SOURCE!$Y$2-LEN(SOURCE!J1167) &gt;= 0, REPT(" ",SOURCE!$Y$2-LEN(SOURCE!J1167)), "")&amp;
" | "&amp; IF(SOURCE!$X$2-LEN(SOURCE!I1167) &gt;= 0, REPT(" ",SOURCE!$X$2-LEN(SOURCE!I1167)), "")&amp;
      SOURCE!K1167&amp;      IF(SOURCE!$Y$2-LEN(SOURCE!K1167) &gt;= 0, REPT(" ",SOURCE!$Z$2-LEN(SOURCE!K1167)), "")&amp;
" | "&amp; SOURCE!L1167&amp;      IF(SOURCE!$AB$2-LEN(SOURCE!L1167) &gt;= 0, REPT(" ",SOURCE!$AB$2-LEN(SOURCE!L1167)), "")&amp;
" | "&amp; SOURCE!M1167&amp;      IF(SOURCE!$AC$2-LEN(SOURCE!M1167) &gt;= 0, REPT(" ",SOURCE!$AC$2-LEN(SOURCE!M1167)), "")&amp;
      "},"&amp;IF(SOURCE!O1167&lt;&gt;"",""&amp;SOURCE!O1167,"")
 )
)
)</f>
        <v>/* 1143 */  { itemToBeCoded,                NOPARAM,                     "1143",                                        "1143",                                        (0 &lt;&lt; TAM_MAX_BITS) |     0, CAT_NONE | SLS_UNCHANGED | US_UNCHANGED | EIM_DISABLED | PTP_DISABLED     },</v>
      </c>
    </row>
    <row r="1168" spans="1:1">
      <c r="A1168" s="133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IF(SOURCE!$R$2-LEN(SOURCE!C1168) &gt;= 0, REPT(" ",SOURCE!$R$2-LEN(SOURCE!C1168)), "")&amp;
      SOURCE!D1168&amp;", "&amp; IF(SOURCE!$S$2-LEN(SOURCE!D1168) &gt;= 0, REPT(" ",SOURCE!$S$2-LEN(SOURCE!D1168)), "")&amp;
      SOURCE!E1168&amp;", "&amp; IF(SOURCE!$T$2-LEN(SOURCE!E1168) &gt;=0, REPT(" ",SOURCE!$T$2-LEN(SOURCE!E1168)), "")&amp;
      SOURCE!F1168&amp;", "&amp; IF(SOURCE!$U$2-LEN(SOURCE!F1168) &gt;= 0, REPT(" ",SOURCE!$U$2-LEN(SOURCE!F1168)+2), "")&amp;"("&amp;
      SUBSTITUTE(TEXT(SOURCE!G1168,"??0"),"  ","")&amp;" &lt;&lt; TAM_MAX_BITS) |"&amp; IF(SOURCE!$V$2-3 &gt;= 0, REPT(" ",MAX(1,SOURCE!$V$2-5+4+1-1-LEN(  IF(ISTEXT(SOURCE!H1168),SOURCE!H1168,  SUBSTITUTE(SUBSTITUTE(TEXT(SOURCE!H1168,"????0"),"  ","")," ",""))   ))), "")&amp;
       IF(ISTEXT(SOURCE!H1168),SOURCE!H1168, SUBSTITUTE(SUBSTITUTE(TEXT(SOURCE!H1168,"????0"),"  ","")," ",""))   &amp;","&amp; IF(SOURCE!$W$2-3 &gt;= 0, REPT(" ",SOURCE!$W$2-3-5), "")&amp;
      SOURCE!I1168&amp;
" | "&amp; IF(SOURCE!$X$2-LEN(SOURCE!I1168) &gt;= 0, REPT(" ",SOURCE!$X$2-LEN(SOURCE!I1168)), "")&amp;
      SOURCE!J1168&amp;      IF(SOURCE!$Y$2-LEN(SOURCE!J1168) &gt;= 0, REPT(" ",SOURCE!$Y$2-LEN(SOURCE!J1168)), "")&amp;
" | "&amp; IF(SOURCE!$X$2-LEN(SOURCE!I1168) &gt;= 0, REPT(" ",SOURCE!$X$2-LEN(SOURCE!I1168)), "")&amp;
      SOURCE!K1168&amp;      IF(SOURCE!$Y$2-LEN(SOURCE!K1168) &gt;= 0, REPT(" ",SOURCE!$Z$2-LEN(SOURCE!K1168)), "")&amp;
" | "&amp; SOURCE!L1168&amp;      IF(SOURCE!$AB$2-LEN(SOURCE!L1168) &gt;= 0, REPT(" ",SOURCE!$AB$2-LEN(SOURCE!L1168)), "")&amp;
" | "&amp; SOURCE!M1168&amp;      IF(SOURCE!$AC$2-LEN(SOURCE!M1168) &gt;= 0, REPT(" ",SOURCE!$AC$2-LEN(SOURCE!M1168)), "")&amp;
      "},"&amp;IF(SOURCE!O1168&lt;&gt;"",""&amp;SOURCE!O1168,"")
 )
)
)</f>
        <v>/* 1144 */  { itemToBeCoded,                NOPARAM,                     "1144",                                        "1144",                                        (0 &lt;&lt; TAM_MAX_BITS) |     0, CAT_NONE | SLS_UNCHANGED | US_UNCHANGED | EIM_DISABLED | PTP_DISABLED     },</v>
      </c>
    </row>
    <row r="1169" spans="1:1">
      <c r="A1169" s="133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IF(SOURCE!$R$2-LEN(SOURCE!C1169) &gt;= 0, REPT(" ",SOURCE!$R$2-LEN(SOURCE!C1169)), "")&amp;
      SOURCE!D1169&amp;", "&amp; IF(SOURCE!$S$2-LEN(SOURCE!D1169) &gt;= 0, REPT(" ",SOURCE!$S$2-LEN(SOURCE!D1169)), "")&amp;
      SOURCE!E1169&amp;", "&amp; IF(SOURCE!$T$2-LEN(SOURCE!E1169) &gt;=0, REPT(" ",SOURCE!$T$2-LEN(SOURCE!E1169)), "")&amp;
      SOURCE!F1169&amp;", "&amp; IF(SOURCE!$U$2-LEN(SOURCE!F1169) &gt;= 0, REPT(" ",SOURCE!$U$2-LEN(SOURCE!F1169)+2), "")&amp;"("&amp;
      SUBSTITUTE(TEXT(SOURCE!G1169,"??0"),"  ","")&amp;" &lt;&lt; TAM_MAX_BITS) |"&amp; IF(SOURCE!$V$2-3 &gt;= 0, REPT(" ",MAX(1,SOURCE!$V$2-5+4+1-1-LEN(  IF(ISTEXT(SOURCE!H1169),SOURCE!H1169,  SUBSTITUTE(SUBSTITUTE(TEXT(SOURCE!H1169,"????0"),"  ","")," ",""))   ))), "")&amp;
       IF(ISTEXT(SOURCE!H1169),SOURCE!H1169, SUBSTITUTE(SUBSTITUTE(TEXT(SOURCE!H1169,"????0"),"  ","")," ",""))   &amp;","&amp; IF(SOURCE!$W$2-3 &gt;= 0, REPT(" ",SOURCE!$W$2-3-5), "")&amp;
      SOURCE!I1169&amp;
" | "&amp; IF(SOURCE!$X$2-LEN(SOURCE!I1169) &gt;= 0, REPT(" ",SOURCE!$X$2-LEN(SOURCE!I1169)), "")&amp;
      SOURCE!J1169&amp;      IF(SOURCE!$Y$2-LEN(SOURCE!J1169) &gt;= 0, REPT(" ",SOURCE!$Y$2-LEN(SOURCE!J1169)), "")&amp;
" | "&amp; IF(SOURCE!$X$2-LEN(SOURCE!I1169) &gt;= 0, REPT(" ",SOURCE!$X$2-LEN(SOURCE!I1169)), "")&amp;
      SOURCE!K1169&amp;      IF(SOURCE!$Y$2-LEN(SOURCE!K1169) &gt;= 0, REPT(" ",SOURCE!$Z$2-LEN(SOURCE!K1169)), "")&amp;
" | "&amp; SOURCE!L1169&amp;      IF(SOURCE!$AB$2-LEN(SOURCE!L1169) &gt;= 0, REPT(" ",SOURCE!$AB$2-LEN(SOURCE!L1169)), "")&amp;
" | "&amp; SOURCE!M1169&amp;      IF(SOURCE!$AC$2-LEN(SOURCE!M1169) &gt;= 0, REPT(" ",SOURCE!$AC$2-LEN(SOURCE!M1169)), "")&amp;
      "},"&amp;IF(SOURCE!O1169&lt;&gt;"",""&amp;SOURCE!O1169,"")
 )
)
)</f>
        <v>/* 1145 */  { itemToBeCoded,                NOPARAM,                     "1145",                                        "1145",                                        (0 &lt;&lt; TAM_MAX_BITS) |     0, CAT_NONE | SLS_UNCHANGED | US_UNCHANGED | EIM_DISABLED | PTP_DISABLED     },</v>
      </c>
    </row>
    <row r="1170" spans="1:1">
      <c r="A1170" s="133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IF(SOURCE!$R$2-LEN(SOURCE!C1170) &gt;= 0, REPT(" ",SOURCE!$R$2-LEN(SOURCE!C1170)), "")&amp;
      SOURCE!D1170&amp;", "&amp; IF(SOURCE!$S$2-LEN(SOURCE!D1170) &gt;= 0, REPT(" ",SOURCE!$S$2-LEN(SOURCE!D1170)), "")&amp;
      SOURCE!E1170&amp;", "&amp; IF(SOURCE!$T$2-LEN(SOURCE!E1170) &gt;=0, REPT(" ",SOURCE!$T$2-LEN(SOURCE!E1170)), "")&amp;
      SOURCE!F1170&amp;", "&amp; IF(SOURCE!$U$2-LEN(SOURCE!F1170) &gt;= 0, REPT(" ",SOURCE!$U$2-LEN(SOURCE!F1170)+2), "")&amp;"("&amp;
      SUBSTITUTE(TEXT(SOURCE!G1170,"??0"),"  ","")&amp;" &lt;&lt; TAM_MAX_BITS) |"&amp; IF(SOURCE!$V$2-3 &gt;= 0, REPT(" ",MAX(1,SOURCE!$V$2-5+4+1-1-LEN(  IF(ISTEXT(SOURCE!H1170),SOURCE!H1170,  SUBSTITUTE(SUBSTITUTE(TEXT(SOURCE!H1170,"????0"),"  ","")," ",""))   ))), "")&amp;
       IF(ISTEXT(SOURCE!H1170),SOURCE!H1170, SUBSTITUTE(SUBSTITUTE(TEXT(SOURCE!H1170,"????0"),"  ","")," ",""))   &amp;","&amp; IF(SOURCE!$W$2-3 &gt;= 0, REPT(" ",SOURCE!$W$2-3-5), "")&amp;
      SOURCE!I1170&amp;
" | "&amp; IF(SOURCE!$X$2-LEN(SOURCE!I1170) &gt;= 0, REPT(" ",SOURCE!$X$2-LEN(SOURCE!I1170)), "")&amp;
      SOURCE!J1170&amp;      IF(SOURCE!$Y$2-LEN(SOURCE!J1170) &gt;= 0, REPT(" ",SOURCE!$Y$2-LEN(SOURCE!J1170)), "")&amp;
" | "&amp; IF(SOURCE!$X$2-LEN(SOURCE!I1170) &gt;= 0, REPT(" ",SOURCE!$X$2-LEN(SOURCE!I1170)), "")&amp;
      SOURCE!K1170&amp;      IF(SOURCE!$Y$2-LEN(SOURCE!K1170) &gt;= 0, REPT(" ",SOURCE!$Z$2-LEN(SOURCE!K1170)), "")&amp;
" | "&amp; SOURCE!L1170&amp;      IF(SOURCE!$AB$2-LEN(SOURCE!L1170) &gt;= 0, REPT(" ",SOURCE!$AB$2-LEN(SOURCE!L1170)), "")&amp;
" | "&amp; SOURCE!M1170&amp;      IF(SOURCE!$AC$2-LEN(SOURCE!M1170) &gt;= 0, REPT(" ",SOURCE!$AC$2-LEN(SOURCE!M1170)), "")&amp;
      "},"&amp;IF(SOURCE!O1170&lt;&gt;"",""&amp;SOURCE!O1170,"")
 )
)
)</f>
        <v>/* 1146 */  { itemToBeCoded,                NOPARAM,                     "1146",                                        "1146",                                        (0 &lt;&lt; TAM_MAX_BITS) |     0, CAT_NONE | SLS_UNCHANGED | US_UNCHANGED | EIM_DISABLED | PTP_DISABLED     },</v>
      </c>
    </row>
    <row r="1171" spans="1:1">
      <c r="A1171" s="133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IF(SOURCE!$R$2-LEN(SOURCE!C1171) &gt;= 0, REPT(" ",SOURCE!$R$2-LEN(SOURCE!C1171)), "")&amp;
      SOURCE!D1171&amp;", "&amp; IF(SOURCE!$S$2-LEN(SOURCE!D1171) &gt;= 0, REPT(" ",SOURCE!$S$2-LEN(SOURCE!D1171)), "")&amp;
      SOURCE!E1171&amp;", "&amp; IF(SOURCE!$T$2-LEN(SOURCE!E1171) &gt;=0, REPT(" ",SOURCE!$T$2-LEN(SOURCE!E1171)), "")&amp;
      SOURCE!F1171&amp;", "&amp; IF(SOURCE!$U$2-LEN(SOURCE!F1171) &gt;= 0, REPT(" ",SOURCE!$U$2-LEN(SOURCE!F1171)+2), "")&amp;"("&amp;
      SUBSTITUTE(TEXT(SOURCE!G1171,"??0"),"  ","")&amp;" &lt;&lt; TAM_MAX_BITS) |"&amp; IF(SOURCE!$V$2-3 &gt;= 0, REPT(" ",MAX(1,SOURCE!$V$2-5+4+1-1-LEN(  IF(ISTEXT(SOURCE!H1171),SOURCE!H1171,  SUBSTITUTE(SUBSTITUTE(TEXT(SOURCE!H1171,"????0"),"  ","")," ",""))   ))), "")&amp;
       IF(ISTEXT(SOURCE!H1171),SOURCE!H1171, SUBSTITUTE(SUBSTITUTE(TEXT(SOURCE!H1171,"????0"),"  ","")," ",""))   &amp;","&amp; IF(SOURCE!$W$2-3 &gt;= 0, REPT(" ",SOURCE!$W$2-3-5), "")&amp;
      SOURCE!I1171&amp;
" | "&amp; IF(SOURCE!$X$2-LEN(SOURCE!I1171) &gt;= 0, REPT(" ",SOURCE!$X$2-LEN(SOURCE!I1171)), "")&amp;
      SOURCE!J1171&amp;      IF(SOURCE!$Y$2-LEN(SOURCE!J1171) &gt;= 0, REPT(" ",SOURCE!$Y$2-LEN(SOURCE!J1171)), "")&amp;
" | "&amp; IF(SOURCE!$X$2-LEN(SOURCE!I1171) &gt;= 0, REPT(" ",SOURCE!$X$2-LEN(SOURCE!I1171)), "")&amp;
      SOURCE!K1171&amp;      IF(SOURCE!$Y$2-LEN(SOURCE!K1171) &gt;= 0, REPT(" ",SOURCE!$Z$2-LEN(SOURCE!K1171)), "")&amp;
" | "&amp; SOURCE!L1171&amp;      IF(SOURCE!$AB$2-LEN(SOURCE!L1171) &gt;= 0, REPT(" ",SOURCE!$AB$2-LEN(SOURCE!L1171)), "")&amp;
" | "&amp; SOURCE!M1171&amp;      IF(SOURCE!$AC$2-LEN(SOURCE!M1171) &gt;= 0, REPT(" ",SOURCE!$AC$2-LEN(SOURCE!M1171)), "")&amp;
      "},"&amp;IF(SOURCE!O1171&lt;&gt;"",""&amp;SOURCE!O1171,"")
 )
)
)</f>
        <v>/* 1147 */  { itemToBeCoded,                NOPARAM,                     "1147",                                        "1147",                                        (0 &lt;&lt; TAM_MAX_BITS) |     0, CAT_NONE | SLS_UNCHANGED | US_UNCHANGED | EIM_DISABLED | PTP_DISABLED     },</v>
      </c>
    </row>
    <row r="1172" spans="1:1">
      <c r="A1172" s="133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IF(SOURCE!$R$2-LEN(SOURCE!C1172) &gt;= 0, REPT(" ",SOURCE!$R$2-LEN(SOURCE!C1172)), "")&amp;
      SOURCE!D1172&amp;", "&amp; IF(SOURCE!$S$2-LEN(SOURCE!D1172) &gt;= 0, REPT(" ",SOURCE!$S$2-LEN(SOURCE!D1172)), "")&amp;
      SOURCE!E1172&amp;", "&amp; IF(SOURCE!$T$2-LEN(SOURCE!E1172) &gt;=0, REPT(" ",SOURCE!$T$2-LEN(SOURCE!E1172)), "")&amp;
      SOURCE!F1172&amp;", "&amp; IF(SOURCE!$U$2-LEN(SOURCE!F1172) &gt;= 0, REPT(" ",SOURCE!$U$2-LEN(SOURCE!F1172)+2), "")&amp;"("&amp;
      SUBSTITUTE(TEXT(SOURCE!G1172,"??0"),"  ","")&amp;" &lt;&lt; TAM_MAX_BITS) |"&amp; IF(SOURCE!$V$2-3 &gt;= 0, REPT(" ",MAX(1,SOURCE!$V$2-5+4+1-1-LEN(  IF(ISTEXT(SOURCE!H1172),SOURCE!H1172,  SUBSTITUTE(SUBSTITUTE(TEXT(SOURCE!H1172,"????0"),"  ","")," ",""))   ))), "")&amp;
       IF(ISTEXT(SOURCE!H1172),SOURCE!H1172, SUBSTITUTE(SUBSTITUTE(TEXT(SOURCE!H1172,"????0"),"  ","")," ",""))   &amp;","&amp; IF(SOURCE!$W$2-3 &gt;= 0, REPT(" ",SOURCE!$W$2-3-5), "")&amp;
      SOURCE!I1172&amp;
" | "&amp; IF(SOURCE!$X$2-LEN(SOURCE!I1172) &gt;= 0, REPT(" ",SOURCE!$X$2-LEN(SOURCE!I1172)), "")&amp;
      SOURCE!J1172&amp;      IF(SOURCE!$Y$2-LEN(SOURCE!J1172) &gt;= 0, REPT(" ",SOURCE!$Y$2-LEN(SOURCE!J1172)), "")&amp;
" | "&amp; IF(SOURCE!$X$2-LEN(SOURCE!I1172) &gt;= 0, REPT(" ",SOURCE!$X$2-LEN(SOURCE!I1172)), "")&amp;
      SOURCE!K1172&amp;      IF(SOURCE!$Y$2-LEN(SOURCE!K1172) &gt;= 0, REPT(" ",SOURCE!$Z$2-LEN(SOURCE!K1172)), "")&amp;
" | "&amp; SOURCE!L1172&amp;      IF(SOURCE!$AB$2-LEN(SOURCE!L1172) &gt;= 0, REPT(" ",SOURCE!$AB$2-LEN(SOURCE!L1172)), "")&amp;
" | "&amp; SOURCE!M1172&amp;      IF(SOURCE!$AC$2-LEN(SOURCE!M1172) &gt;= 0, REPT(" ",SOURCE!$AC$2-LEN(SOURCE!M1172)), "")&amp;
      "},"&amp;IF(SOURCE!O1172&lt;&gt;"",""&amp;SOURCE!O1172,"")
 )
)
)</f>
        <v>/* 1148 */  { itemToBeCoded,                NOPARAM,                     "1148",                                        "1148",                                        (0 &lt;&lt; TAM_MAX_BITS) |     0, CAT_NONE | SLS_UNCHANGED | US_UNCHANGED | EIM_DISABLED | PTP_DISABLED     },</v>
      </c>
    </row>
    <row r="1173" spans="1:1">
      <c r="A1173" s="133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IF(SOURCE!$R$2-LEN(SOURCE!C1173) &gt;= 0, REPT(" ",SOURCE!$R$2-LEN(SOURCE!C1173)), "")&amp;
      SOURCE!D1173&amp;", "&amp; IF(SOURCE!$S$2-LEN(SOURCE!D1173) &gt;= 0, REPT(" ",SOURCE!$S$2-LEN(SOURCE!D1173)), "")&amp;
      SOURCE!E1173&amp;", "&amp; IF(SOURCE!$T$2-LEN(SOURCE!E1173) &gt;=0, REPT(" ",SOURCE!$T$2-LEN(SOURCE!E1173)), "")&amp;
      SOURCE!F1173&amp;", "&amp; IF(SOURCE!$U$2-LEN(SOURCE!F1173) &gt;= 0, REPT(" ",SOURCE!$U$2-LEN(SOURCE!F1173)+2), "")&amp;"("&amp;
      SUBSTITUTE(TEXT(SOURCE!G1173,"??0"),"  ","")&amp;" &lt;&lt; TAM_MAX_BITS) |"&amp; IF(SOURCE!$V$2-3 &gt;= 0, REPT(" ",MAX(1,SOURCE!$V$2-5+4+1-1-LEN(  IF(ISTEXT(SOURCE!H1173),SOURCE!H1173,  SUBSTITUTE(SUBSTITUTE(TEXT(SOURCE!H1173,"????0"),"  ","")," ",""))   ))), "")&amp;
       IF(ISTEXT(SOURCE!H1173),SOURCE!H1173, SUBSTITUTE(SUBSTITUTE(TEXT(SOURCE!H1173,"????0"),"  ","")," ",""))   &amp;","&amp; IF(SOURCE!$W$2-3 &gt;= 0, REPT(" ",SOURCE!$W$2-3-5), "")&amp;
      SOURCE!I1173&amp;
" | "&amp; IF(SOURCE!$X$2-LEN(SOURCE!I1173) &gt;= 0, REPT(" ",SOURCE!$X$2-LEN(SOURCE!I1173)), "")&amp;
      SOURCE!J1173&amp;      IF(SOURCE!$Y$2-LEN(SOURCE!J1173) &gt;= 0, REPT(" ",SOURCE!$Y$2-LEN(SOURCE!J1173)), "")&amp;
" | "&amp; IF(SOURCE!$X$2-LEN(SOURCE!I1173) &gt;= 0, REPT(" ",SOURCE!$X$2-LEN(SOURCE!I1173)), "")&amp;
      SOURCE!K1173&amp;      IF(SOURCE!$Y$2-LEN(SOURCE!K1173) &gt;= 0, REPT(" ",SOURCE!$Z$2-LEN(SOURCE!K1173)), "")&amp;
" | "&amp; SOURCE!L1173&amp;      IF(SOURCE!$AB$2-LEN(SOURCE!L1173) &gt;= 0, REPT(" ",SOURCE!$AB$2-LEN(SOURCE!L1173)), "")&amp;
" | "&amp; SOURCE!M1173&amp;      IF(SOURCE!$AC$2-LEN(SOURCE!M1173) &gt;= 0, REPT(" ",SOURCE!$AC$2-LEN(SOURCE!M1173)), "")&amp;
      "},"&amp;IF(SOURCE!O1173&lt;&gt;"",""&amp;SOURCE!O1173,"")
 )
)
)</f>
        <v>/* 1149 */  { itemToBeCoded,                NOPARAM,                     "1149",                                        "1149",                                        (0 &lt;&lt; TAM_MAX_BITS) |     0, CAT_FREE | SLS_UNCHANGED | US_UNCHANGED | EIM_DISABLED | PTP_DISABLED     },</v>
      </c>
    </row>
    <row r="1174" spans="1:1">
      <c r="A1174" s="133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IF(SOURCE!$R$2-LEN(SOURCE!C1174) &gt;= 0, REPT(" ",SOURCE!$R$2-LEN(SOURCE!C1174)), "")&amp;
      SOURCE!D1174&amp;", "&amp; IF(SOURCE!$S$2-LEN(SOURCE!D1174) &gt;= 0, REPT(" ",SOURCE!$S$2-LEN(SOURCE!D1174)), "")&amp;
      SOURCE!E1174&amp;", "&amp; IF(SOURCE!$T$2-LEN(SOURCE!E1174) &gt;=0, REPT(" ",SOURCE!$T$2-LEN(SOURCE!E1174)), "")&amp;
      SOURCE!F1174&amp;", "&amp; IF(SOURCE!$U$2-LEN(SOURCE!F1174) &gt;= 0, REPT(" ",SOURCE!$U$2-LEN(SOURCE!F1174)+2), "")&amp;"("&amp;
      SUBSTITUTE(TEXT(SOURCE!G1174,"??0"),"  ","")&amp;" &lt;&lt; TAM_MAX_BITS) |"&amp; IF(SOURCE!$V$2-3 &gt;= 0, REPT(" ",MAX(1,SOURCE!$V$2-5+4+1-1-LEN(  IF(ISTEXT(SOURCE!H1174),SOURCE!H1174,  SUBSTITUTE(SUBSTITUTE(TEXT(SOURCE!H1174,"????0"),"  ","")," ",""))   ))), "")&amp;
       IF(ISTEXT(SOURCE!H1174),SOURCE!H1174, SUBSTITUTE(SUBSTITUTE(TEXT(SOURCE!H1174,"????0"),"  ","")," ",""))   &amp;","&amp; IF(SOURCE!$W$2-3 &gt;= 0, REPT(" ",SOURCE!$W$2-3-5), "")&amp;
      SOURCE!I1174&amp;
" | "&amp; IF(SOURCE!$X$2-LEN(SOURCE!I1174) &gt;= 0, REPT(" ",SOURCE!$X$2-LEN(SOURCE!I1174)), "")&amp;
      SOURCE!J1174&amp;      IF(SOURCE!$Y$2-LEN(SOURCE!J1174) &gt;= 0, REPT(" ",SOURCE!$Y$2-LEN(SOURCE!J1174)), "")&amp;
" | "&amp; IF(SOURCE!$X$2-LEN(SOURCE!I1174) &gt;= 0, REPT(" ",SOURCE!$X$2-LEN(SOURCE!I1174)), "")&amp;
      SOURCE!K1174&amp;      IF(SOURCE!$Y$2-LEN(SOURCE!K1174) &gt;= 0, REPT(" ",SOURCE!$Z$2-LEN(SOURCE!K1174)), "")&amp;
" | "&amp; SOURCE!L1174&amp;      IF(SOURCE!$AB$2-LEN(SOURCE!L1174) &gt;= 0, REPT(" ",SOURCE!$AB$2-LEN(SOURCE!L1174)), "")&amp;
" | "&amp; SOURCE!M1174&amp;      IF(SOURCE!$AC$2-LEN(SOURCE!M1174) &gt;= 0, REPT(" ",SOURCE!$AC$2-LEN(SOURCE!M1174)), "")&amp;
      "},"&amp;IF(SOURCE!O1174&lt;&gt;"",""&amp;SOURCE!O1174,"")
 )
)
)</f>
        <v>/* 1150 */  { itemToBeCoded,                NOPARAM,                     "1150",                                        "1150",                                        (0 &lt;&lt; TAM_MAX_BITS) |     0, CAT_FREE | SLS_UNCHANGED | US_UNCHANGED | EIM_DISABLED | PTP_DISABLED     },</v>
      </c>
    </row>
    <row r="1175" spans="1:1">
      <c r="A1175" s="133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IF(SOURCE!$R$2-LEN(SOURCE!C1175) &gt;= 0, REPT(" ",SOURCE!$R$2-LEN(SOURCE!C1175)), "")&amp;
      SOURCE!D1175&amp;", "&amp; IF(SOURCE!$S$2-LEN(SOURCE!D1175) &gt;= 0, REPT(" ",SOURCE!$S$2-LEN(SOURCE!D1175)), "")&amp;
      SOURCE!E1175&amp;", "&amp; IF(SOURCE!$T$2-LEN(SOURCE!E1175) &gt;=0, REPT(" ",SOURCE!$T$2-LEN(SOURCE!E1175)), "")&amp;
      SOURCE!F1175&amp;", "&amp; IF(SOURCE!$U$2-LEN(SOURCE!F1175) &gt;= 0, REPT(" ",SOURCE!$U$2-LEN(SOURCE!F1175)+2), "")&amp;"("&amp;
      SUBSTITUTE(TEXT(SOURCE!G1175,"??0"),"  ","")&amp;" &lt;&lt; TAM_MAX_BITS) |"&amp; IF(SOURCE!$V$2-3 &gt;= 0, REPT(" ",MAX(1,SOURCE!$V$2-5+4+1-1-LEN(  IF(ISTEXT(SOURCE!H1175),SOURCE!H1175,  SUBSTITUTE(SUBSTITUTE(TEXT(SOURCE!H1175,"????0"),"  ","")," ",""))   ))), "")&amp;
       IF(ISTEXT(SOURCE!H1175),SOURCE!H1175, SUBSTITUTE(SUBSTITUTE(TEXT(SOURCE!H1175,"????0"),"  ","")," ",""))   &amp;","&amp; IF(SOURCE!$W$2-3 &gt;= 0, REPT(" ",SOURCE!$W$2-3-5), "")&amp;
      SOURCE!I1175&amp;
" | "&amp; IF(SOURCE!$X$2-LEN(SOURCE!I1175) &gt;= 0, REPT(" ",SOURCE!$X$2-LEN(SOURCE!I1175)), "")&amp;
      SOURCE!J1175&amp;      IF(SOURCE!$Y$2-LEN(SOURCE!J1175) &gt;= 0, REPT(" ",SOURCE!$Y$2-LEN(SOURCE!J1175)), "")&amp;
" | "&amp; IF(SOURCE!$X$2-LEN(SOURCE!I1175) &gt;= 0, REPT(" ",SOURCE!$X$2-LEN(SOURCE!I1175)), "")&amp;
      SOURCE!K1175&amp;      IF(SOURCE!$Y$2-LEN(SOURCE!K1175) &gt;= 0, REPT(" ",SOURCE!$Z$2-LEN(SOURCE!K1175)), "")&amp;
" | "&amp; SOURCE!L1175&amp;      IF(SOURCE!$AB$2-LEN(SOURCE!L1175) &gt;= 0, REPT(" ",SOURCE!$AB$2-LEN(SOURCE!L1175)), "")&amp;
" | "&amp; SOURCE!M1175&amp;      IF(SOURCE!$AC$2-LEN(SOURCE!M1175) &gt;= 0, REPT(" ",SOURCE!$AC$2-LEN(SOURCE!M1175)), "")&amp;
      "},"&amp;IF(SOURCE!O1175&lt;&gt;"",""&amp;SOURCE!O1175,"")
 )
)
)</f>
        <v>/* 1151 */  { itemToBeCoded,                NOPARAM,                     "1151",                                        "1151",                                        (0 &lt;&lt; TAM_MAX_BITS) |     0, CAT_FREE | SLS_UNCHANGED | US_UNCHANGED | EIM_DISABLED | PTP_DISABLED     },</v>
      </c>
    </row>
    <row r="1176" spans="1:1">
      <c r="A1176" s="133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IF(SOURCE!$R$2-LEN(SOURCE!C1176) &gt;= 0, REPT(" ",SOURCE!$R$2-LEN(SOURCE!C1176)), "")&amp;
      SOURCE!D1176&amp;", "&amp; IF(SOURCE!$S$2-LEN(SOURCE!D1176) &gt;= 0, REPT(" ",SOURCE!$S$2-LEN(SOURCE!D1176)), "")&amp;
      SOURCE!E1176&amp;", "&amp; IF(SOURCE!$T$2-LEN(SOURCE!E1176) &gt;=0, REPT(" ",SOURCE!$T$2-LEN(SOURCE!E1176)), "")&amp;
      SOURCE!F1176&amp;", "&amp; IF(SOURCE!$U$2-LEN(SOURCE!F1176) &gt;= 0, REPT(" ",SOURCE!$U$2-LEN(SOURCE!F1176)+2), "")&amp;"("&amp;
      SUBSTITUTE(TEXT(SOURCE!G1176,"??0"),"  ","")&amp;" &lt;&lt; TAM_MAX_BITS) |"&amp; IF(SOURCE!$V$2-3 &gt;= 0, REPT(" ",MAX(1,SOURCE!$V$2-5+4+1-1-LEN(  IF(ISTEXT(SOURCE!H1176),SOURCE!H1176,  SUBSTITUTE(SUBSTITUTE(TEXT(SOURCE!H1176,"????0"),"  ","")," ",""))   ))), "")&amp;
       IF(ISTEXT(SOURCE!H1176),SOURCE!H1176, SUBSTITUTE(SUBSTITUTE(TEXT(SOURCE!H1176,"????0"),"  ","")," ",""))   &amp;","&amp; IF(SOURCE!$W$2-3 &gt;= 0, REPT(" ",SOURCE!$W$2-3-5), "")&amp;
      SOURCE!I1176&amp;
" | "&amp; IF(SOURCE!$X$2-LEN(SOURCE!I1176) &gt;= 0, REPT(" ",SOURCE!$X$2-LEN(SOURCE!I1176)), "")&amp;
      SOURCE!J1176&amp;      IF(SOURCE!$Y$2-LEN(SOURCE!J1176) &gt;= 0, REPT(" ",SOURCE!$Y$2-LEN(SOURCE!J1176)), "")&amp;
" | "&amp; IF(SOURCE!$X$2-LEN(SOURCE!I1176) &gt;= 0, REPT(" ",SOURCE!$X$2-LEN(SOURCE!I1176)), "")&amp;
      SOURCE!K1176&amp;      IF(SOURCE!$Y$2-LEN(SOURCE!K1176) &gt;= 0, REPT(" ",SOURCE!$Z$2-LEN(SOURCE!K1176)), "")&amp;
" | "&amp; SOURCE!L1176&amp;      IF(SOURCE!$AB$2-LEN(SOURCE!L1176) &gt;= 0, REPT(" ",SOURCE!$AB$2-LEN(SOURCE!L1176)), "")&amp;
" | "&amp; SOURCE!M1176&amp;      IF(SOURCE!$AC$2-LEN(SOURCE!M1176) &gt;= 0, REPT(" ",SOURCE!$AC$2-LEN(SOURCE!M1176)), "")&amp;
      "},"&amp;IF(SOURCE!O1176&lt;&gt;"",""&amp;SOURCE!O1176,"")
 )
)
)</f>
        <v>/* 1152 */  { itemToBeCoded,                NOPARAM,                     "1152",                                        "1152",                                        (0 &lt;&lt; TAM_MAX_BITS) |     0, CAT_FREE | SLS_UNCHANGED | US_UNCHANGED | EIM_DISABLED | PTP_DISABLED     },</v>
      </c>
    </row>
    <row r="1177" spans="1:1">
      <c r="A1177" s="133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IF(SOURCE!$R$2-LEN(SOURCE!C1177) &gt;= 0, REPT(" ",SOURCE!$R$2-LEN(SOURCE!C1177)), "")&amp;
      SOURCE!D1177&amp;", "&amp; IF(SOURCE!$S$2-LEN(SOURCE!D1177) &gt;= 0, REPT(" ",SOURCE!$S$2-LEN(SOURCE!D1177)), "")&amp;
      SOURCE!E1177&amp;", "&amp; IF(SOURCE!$T$2-LEN(SOURCE!E1177) &gt;=0, REPT(" ",SOURCE!$T$2-LEN(SOURCE!E1177)), "")&amp;
      SOURCE!F1177&amp;", "&amp; IF(SOURCE!$U$2-LEN(SOURCE!F1177) &gt;= 0, REPT(" ",SOURCE!$U$2-LEN(SOURCE!F1177)+2), "")&amp;"("&amp;
      SUBSTITUTE(TEXT(SOURCE!G1177,"??0"),"  ","")&amp;" &lt;&lt; TAM_MAX_BITS) |"&amp; IF(SOURCE!$V$2-3 &gt;= 0, REPT(" ",MAX(1,SOURCE!$V$2-5+4+1-1-LEN(  IF(ISTEXT(SOURCE!H1177),SOURCE!H1177,  SUBSTITUTE(SUBSTITUTE(TEXT(SOURCE!H1177,"????0"),"  ","")," ",""))   ))), "")&amp;
       IF(ISTEXT(SOURCE!H1177),SOURCE!H1177, SUBSTITUTE(SUBSTITUTE(TEXT(SOURCE!H1177,"????0"),"  ","")," ",""))   &amp;","&amp; IF(SOURCE!$W$2-3 &gt;= 0, REPT(" ",SOURCE!$W$2-3-5), "")&amp;
      SOURCE!I1177&amp;
" | "&amp; IF(SOURCE!$X$2-LEN(SOURCE!I1177) &gt;= 0, REPT(" ",SOURCE!$X$2-LEN(SOURCE!I1177)), "")&amp;
      SOURCE!J1177&amp;      IF(SOURCE!$Y$2-LEN(SOURCE!J1177) &gt;= 0, REPT(" ",SOURCE!$Y$2-LEN(SOURCE!J1177)), "")&amp;
" | "&amp; IF(SOURCE!$X$2-LEN(SOURCE!I1177) &gt;= 0, REPT(" ",SOURCE!$X$2-LEN(SOURCE!I1177)), "")&amp;
      SOURCE!K1177&amp;      IF(SOURCE!$Y$2-LEN(SOURCE!K1177) &gt;= 0, REPT(" ",SOURCE!$Z$2-LEN(SOURCE!K1177)), "")&amp;
" | "&amp; SOURCE!L1177&amp;      IF(SOURCE!$AB$2-LEN(SOURCE!L1177) &gt;= 0, REPT(" ",SOURCE!$AB$2-LEN(SOURCE!L1177)), "")&amp;
" | "&amp; SOURCE!M1177&amp;      IF(SOURCE!$AC$2-LEN(SOURCE!M1177) &gt;= 0, REPT(" ",SOURCE!$AC$2-LEN(SOURCE!M1177)), "")&amp;
      "},"&amp;IF(SOURCE!O1177&lt;&gt;"",""&amp;SOURCE!O1177,"")
 )
)
)</f>
        <v>/* 1153 */  { itemToBeCoded,                NOPARAM,                     "1153",                                        "1153",                                        (0 &lt;&lt; TAM_MAX_BITS) |     0, CAT_FREE | SLS_UNCHANGED | US_UNCHANGED | EIM_DISABLED | PTP_DISABLED     },</v>
      </c>
    </row>
    <row r="1178" spans="1:1">
      <c r="A1178" s="133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IF(SOURCE!$R$2-LEN(SOURCE!C1178) &gt;= 0, REPT(" ",SOURCE!$R$2-LEN(SOURCE!C1178)), "")&amp;
      SOURCE!D1178&amp;", "&amp; IF(SOURCE!$S$2-LEN(SOURCE!D1178) &gt;= 0, REPT(" ",SOURCE!$S$2-LEN(SOURCE!D1178)), "")&amp;
      SOURCE!E1178&amp;", "&amp; IF(SOURCE!$T$2-LEN(SOURCE!E1178) &gt;=0, REPT(" ",SOURCE!$T$2-LEN(SOURCE!E1178)), "")&amp;
      SOURCE!F1178&amp;", "&amp; IF(SOURCE!$U$2-LEN(SOURCE!F1178) &gt;= 0, REPT(" ",SOURCE!$U$2-LEN(SOURCE!F1178)+2), "")&amp;"("&amp;
      SUBSTITUTE(TEXT(SOURCE!G1178,"??0"),"  ","")&amp;" &lt;&lt; TAM_MAX_BITS) |"&amp; IF(SOURCE!$V$2-3 &gt;= 0, REPT(" ",MAX(1,SOURCE!$V$2-5+4+1-1-LEN(  IF(ISTEXT(SOURCE!H1178),SOURCE!H1178,  SUBSTITUTE(SUBSTITUTE(TEXT(SOURCE!H1178,"????0"),"  ","")," ",""))   ))), "")&amp;
       IF(ISTEXT(SOURCE!H1178),SOURCE!H1178, SUBSTITUTE(SUBSTITUTE(TEXT(SOURCE!H1178,"????0"),"  ","")," ",""))   &amp;","&amp; IF(SOURCE!$W$2-3 &gt;= 0, REPT(" ",SOURCE!$W$2-3-5), "")&amp;
      SOURCE!I1178&amp;
" | "&amp; IF(SOURCE!$X$2-LEN(SOURCE!I1178) &gt;= 0, REPT(" ",SOURCE!$X$2-LEN(SOURCE!I1178)), "")&amp;
      SOURCE!J1178&amp;      IF(SOURCE!$Y$2-LEN(SOURCE!J1178) &gt;= 0, REPT(" ",SOURCE!$Y$2-LEN(SOURCE!J1178)), "")&amp;
" | "&amp; IF(SOURCE!$X$2-LEN(SOURCE!I1178) &gt;= 0, REPT(" ",SOURCE!$X$2-LEN(SOURCE!I1178)), "")&amp;
      SOURCE!K1178&amp;      IF(SOURCE!$Y$2-LEN(SOURCE!K1178) &gt;= 0, REPT(" ",SOURCE!$Z$2-LEN(SOURCE!K1178)), "")&amp;
" | "&amp; SOURCE!L1178&amp;      IF(SOURCE!$AB$2-LEN(SOURCE!L1178) &gt;= 0, REPT(" ",SOURCE!$AB$2-LEN(SOURCE!L1178)), "")&amp;
" | "&amp; SOURCE!M1178&amp;      IF(SOURCE!$AC$2-LEN(SOURCE!M1178) &gt;= 0, REPT(" ",SOURCE!$AC$2-LEN(SOURCE!M1178)), "")&amp;
      "},"&amp;IF(SOURCE!O1178&lt;&gt;"",""&amp;SOURCE!O1178,"")
 )
)
)</f>
        <v>/* 1154 */  { itemToBeCoded,                NOPARAM,                     "1154",                                        "1154",                                        (0 &lt;&lt; TAM_MAX_BITS) |     0, CAT_FREE | SLS_UNCHANGED | US_UNCHANGED | EIM_DISABLED | PTP_DISABLED     },</v>
      </c>
    </row>
    <row r="1179" spans="1:1">
      <c r="A1179" s="133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IF(SOURCE!$R$2-LEN(SOURCE!C1179) &gt;= 0, REPT(" ",SOURCE!$R$2-LEN(SOURCE!C1179)), "")&amp;
      SOURCE!D1179&amp;", "&amp; IF(SOURCE!$S$2-LEN(SOURCE!D1179) &gt;= 0, REPT(" ",SOURCE!$S$2-LEN(SOURCE!D1179)), "")&amp;
      SOURCE!E1179&amp;", "&amp; IF(SOURCE!$T$2-LEN(SOURCE!E1179) &gt;=0, REPT(" ",SOURCE!$T$2-LEN(SOURCE!E1179)), "")&amp;
      SOURCE!F1179&amp;", "&amp; IF(SOURCE!$U$2-LEN(SOURCE!F1179) &gt;= 0, REPT(" ",SOURCE!$U$2-LEN(SOURCE!F1179)+2), "")&amp;"("&amp;
      SUBSTITUTE(TEXT(SOURCE!G1179,"??0"),"  ","")&amp;" &lt;&lt; TAM_MAX_BITS) |"&amp; IF(SOURCE!$V$2-3 &gt;= 0, REPT(" ",MAX(1,SOURCE!$V$2-5+4+1-1-LEN(  IF(ISTEXT(SOURCE!H1179),SOURCE!H1179,  SUBSTITUTE(SUBSTITUTE(TEXT(SOURCE!H1179,"????0"),"  ","")," ",""))   ))), "")&amp;
       IF(ISTEXT(SOURCE!H1179),SOURCE!H1179, SUBSTITUTE(SUBSTITUTE(TEXT(SOURCE!H1179,"????0"),"  ","")," ",""))   &amp;","&amp; IF(SOURCE!$W$2-3 &gt;= 0, REPT(" ",SOURCE!$W$2-3-5), "")&amp;
      SOURCE!I1179&amp;
" | "&amp; IF(SOURCE!$X$2-LEN(SOURCE!I1179) &gt;= 0, REPT(" ",SOURCE!$X$2-LEN(SOURCE!I1179)), "")&amp;
      SOURCE!J1179&amp;      IF(SOURCE!$Y$2-LEN(SOURCE!J1179) &gt;= 0, REPT(" ",SOURCE!$Y$2-LEN(SOURCE!J1179)), "")&amp;
" | "&amp; IF(SOURCE!$X$2-LEN(SOURCE!I1179) &gt;= 0, REPT(" ",SOURCE!$X$2-LEN(SOURCE!I1179)), "")&amp;
      SOURCE!K1179&amp;      IF(SOURCE!$Y$2-LEN(SOURCE!K1179) &gt;= 0, REPT(" ",SOURCE!$Z$2-LEN(SOURCE!K1179)), "")&amp;
" | "&amp; SOURCE!L1179&amp;      IF(SOURCE!$AB$2-LEN(SOURCE!L1179) &gt;= 0, REPT(" ",SOURCE!$AB$2-LEN(SOURCE!L1179)), "")&amp;
" | "&amp; SOURCE!M1179&amp;      IF(SOURCE!$AC$2-LEN(SOURCE!M1179) &gt;= 0, REPT(" ",SOURCE!$AC$2-LEN(SOURCE!M1179)), "")&amp;
      "},"&amp;IF(SOURCE!O1179&lt;&gt;"",""&amp;SOURCE!O1179,"")
 )
)
)</f>
        <v>/* 1155 */  { itemToBeCoded,                NOPARAM,                     "1155",                                        "1155",                                        (0 &lt;&lt; TAM_MAX_BITS) |     0, CAT_FREE | SLS_UNCHANGED | US_UNCHANGED | EIM_DISABLED | PTP_DISABLED     },</v>
      </c>
    </row>
    <row r="1180" spans="1:1">
      <c r="A1180" s="133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IF(SOURCE!$R$2-LEN(SOURCE!C1180) &gt;= 0, REPT(" ",SOURCE!$R$2-LEN(SOURCE!C1180)), "")&amp;
      SOURCE!D1180&amp;", "&amp; IF(SOURCE!$S$2-LEN(SOURCE!D1180) &gt;= 0, REPT(" ",SOURCE!$S$2-LEN(SOURCE!D1180)), "")&amp;
      SOURCE!E1180&amp;", "&amp; IF(SOURCE!$T$2-LEN(SOURCE!E1180) &gt;=0, REPT(" ",SOURCE!$T$2-LEN(SOURCE!E1180)), "")&amp;
      SOURCE!F1180&amp;", "&amp; IF(SOURCE!$U$2-LEN(SOURCE!F1180) &gt;= 0, REPT(" ",SOURCE!$U$2-LEN(SOURCE!F1180)+2), "")&amp;"("&amp;
      SUBSTITUTE(TEXT(SOURCE!G1180,"??0"),"  ","")&amp;" &lt;&lt; TAM_MAX_BITS) |"&amp; IF(SOURCE!$V$2-3 &gt;= 0, REPT(" ",MAX(1,SOURCE!$V$2-5+4+1-1-LEN(  IF(ISTEXT(SOURCE!H1180),SOURCE!H1180,  SUBSTITUTE(SUBSTITUTE(TEXT(SOURCE!H1180,"????0"),"  ","")," ",""))   ))), "")&amp;
       IF(ISTEXT(SOURCE!H1180),SOURCE!H1180, SUBSTITUTE(SUBSTITUTE(TEXT(SOURCE!H1180,"????0"),"  ","")," ",""))   &amp;","&amp; IF(SOURCE!$W$2-3 &gt;= 0, REPT(" ",SOURCE!$W$2-3-5), "")&amp;
      SOURCE!I1180&amp;
" | "&amp; IF(SOURCE!$X$2-LEN(SOURCE!I1180) &gt;= 0, REPT(" ",SOURCE!$X$2-LEN(SOURCE!I1180)), "")&amp;
      SOURCE!J1180&amp;      IF(SOURCE!$Y$2-LEN(SOURCE!J1180) &gt;= 0, REPT(" ",SOURCE!$Y$2-LEN(SOURCE!J1180)), "")&amp;
" | "&amp; IF(SOURCE!$X$2-LEN(SOURCE!I1180) &gt;= 0, REPT(" ",SOURCE!$X$2-LEN(SOURCE!I1180)), "")&amp;
      SOURCE!K1180&amp;      IF(SOURCE!$Y$2-LEN(SOURCE!K1180) &gt;= 0, REPT(" ",SOURCE!$Z$2-LEN(SOURCE!K1180)), "")&amp;
" | "&amp; SOURCE!L1180&amp;      IF(SOURCE!$AB$2-LEN(SOURCE!L1180) &gt;= 0, REPT(" ",SOURCE!$AB$2-LEN(SOURCE!L1180)), "")&amp;
" | "&amp; SOURCE!M1180&amp;      IF(SOURCE!$AC$2-LEN(SOURCE!M1180) &gt;= 0, REPT(" ",SOURCE!$AC$2-LEN(SOURCE!M1180)), "")&amp;
      "},"&amp;IF(SOURCE!O1180&lt;&gt;"",""&amp;SOURCE!O1180,"")
 )
)
)</f>
        <v>/* 1156 */  { itemToBeCoded,                NOPARAM,                     "1156",                                        "1156",                                        (0 &lt;&lt; TAM_MAX_BITS) |     0, CAT_FREE | SLS_UNCHANGED | US_UNCHANGED | EIM_DISABLED | PTP_DISABLED     },</v>
      </c>
    </row>
    <row r="1181" spans="1:1">
      <c r="A1181" s="133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IF(SOURCE!$R$2-LEN(SOURCE!C1181) &gt;= 0, REPT(" ",SOURCE!$R$2-LEN(SOURCE!C1181)), "")&amp;
      SOURCE!D1181&amp;", "&amp; IF(SOURCE!$S$2-LEN(SOURCE!D1181) &gt;= 0, REPT(" ",SOURCE!$S$2-LEN(SOURCE!D1181)), "")&amp;
      SOURCE!E1181&amp;", "&amp; IF(SOURCE!$T$2-LEN(SOURCE!E1181) &gt;=0, REPT(" ",SOURCE!$T$2-LEN(SOURCE!E1181)), "")&amp;
      SOURCE!F1181&amp;", "&amp; IF(SOURCE!$U$2-LEN(SOURCE!F1181) &gt;= 0, REPT(" ",SOURCE!$U$2-LEN(SOURCE!F1181)+2), "")&amp;"("&amp;
      SUBSTITUTE(TEXT(SOURCE!G1181,"??0"),"  ","")&amp;" &lt;&lt; TAM_MAX_BITS) |"&amp; IF(SOURCE!$V$2-3 &gt;= 0, REPT(" ",MAX(1,SOURCE!$V$2-5+4+1-1-LEN(  IF(ISTEXT(SOURCE!H1181),SOURCE!H1181,  SUBSTITUTE(SUBSTITUTE(TEXT(SOURCE!H1181,"????0"),"  ","")," ",""))   ))), "")&amp;
       IF(ISTEXT(SOURCE!H1181),SOURCE!H1181, SUBSTITUTE(SUBSTITUTE(TEXT(SOURCE!H1181,"????0"),"  ","")," ",""))   &amp;","&amp; IF(SOURCE!$W$2-3 &gt;= 0, REPT(" ",SOURCE!$W$2-3-5), "")&amp;
      SOURCE!I1181&amp;
" | "&amp; IF(SOURCE!$X$2-LEN(SOURCE!I1181) &gt;= 0, REPT(" ",SOURCE!$X$2-LEN(SOURCE!I1181)), "")&amp;
      SOURCE!J1181&amp;      IF(SOURCE!$Y$2-LEN(SOURCE!J1181) &gt;= 0, REPT(" ",SOURCE!$Y$2-LEN(SOURCE!J1181)), "")&amp;
" | "&amp; IF(SOURCE!$X$2-LEN(SOURCE!I1181) &gt;= 0, REPT(" ",SOURCE!$X$2-LEN(SOURCE!I1181)), "")&amp;
      SOURCE!K1181&amp;      IF(SOURCE!$Y$2-LEN(SOURCE!K1181) &gt;= 0, REPT(" ",SOURCE!$Z$2-LEN(SOURCE!K1181)), "")&amp;
" | "&amp; SOURCE!L1181&amp;      IF(SOURCE!$AB$2-LEN(SOURCE!L1181) &gt;= 0, REPT(" ",SOURCE!$AB$2-LEN(SOURCE!L1181)), "")&amp;
" | "&amp; SOURCE!M1181&amp;      IF(SOURCE!$AC$2-LEN(SOURCE!M1181) &gt;= 0, REPT(" ",SOURCE!$AC$2-LEN(SOURCE!M1181)), "")&amp;
      "},"&amp;IF(SOURCE!O1181&lt;&gt;"",""&amp;SOURCE!O1181,"")
 )
)
)</f>
        <v>/* 1157 */  { itemToBeCoded,                NOPARAM,                     "1157",                                        "1157",                                        (0 &lt;&lt; TAM_MAX_BITS) |     0, CAT_FREE | SLS_UNCHANGED | US_UNCHANGED | EIM_DISABLED | PTP_DISABLED     },</v>
      </c>
    </row>
    <row r="1182" spans="1:1">
      <c r="A1182" s="133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IF(SOURCE!$R$2-LEN(SOURCE!C1182) &gt;= 0, REPT(" ",SOURCE!$R$2-LEN(SOURCE!C1182)), "")&amp;
      SOURCE!D1182&amp;", "&amp; IF(SOURCE!$S$2-LEN(SOURCE!D1182) &gt;= 0, REPT(" ",SOURCE!$S$2-LEN(SOURCE!D1182)), "")&amp;
      SOURCE!E1182&amp;", "&amp; IF(SOURCE!$T$2-LEN(SOURCE!E1182) &gt;=0, REPT(" ",SOURCE!$T$2-LEN(SOURCE!E1182)), "")&amp;
      SOURCE!F1182&amp;", "&amp; IF(SOURCE!$U$2-LEN(SOURCE!F1182) &gt;= 0, REPT(" ",SOURCE!$U$2-LEN(SOURCE!F1182)+2), "")&amp;"("&amp;
      SUBSTITUTE(TEXT(SOURCE!G1182,"??0"),"  ","")&amp;" &lt;&lt; TAM_MAX_BITS) |"&amp; IF(SOURCE!$V$2-3 &gt;= 0, REPT(" ",MAX(1,SOURCE!$V$2-5+4+1-1-LEN(  IF(ISTEXT(SOURCE!H1182),SOURCE!H1182,  SUBSTITUTE(SUBSTITUTE(TEXT(SOURCE!H1182,"????0"),"  ","")," ",""))   ))), "")&amp;
       IF(ISTEXT(SOURCE!H1182),SOURCE!H1182, SUBSTITUTE(SUBSTITUTE(TEXT(SOURCE!H1182,"????0"),"  ","")," ",""))   &amp;","&amp; IF(SOURCE!$W$2-3 &gt;= 0, REPT(" ",SOURCE!$W$2-3-5), "")&amp;
      SOURCE!I1182&amp;
" | "&amp; IF(SOURCE!$X$2-LEN(SOURCE!I1182) &gt;= 0, REPT(" ",SOURCE!$X$2-LEN(SOURCE!I1182)), "")&amp;
      SOURCE!J1182&amp;      IF(SOURCE!$Y$2-LEN(SOURCE!J1182) &gt;= 0, REPT(" ",SOURCE!$Y$2-LEN(SOURCE!J1182)), "")&amp;
" | "&amp; IF(SOURCE!$X$2-LEN(SOURCE!I1182) &gt;= 0, REPT(" ",SOURCE!$X$2-LEN(SOURCE!I1182)), "")&amp;
      SOURCE!K1182&amp;      IF(SOURCE!$Y$2-LEN(SOURCE!K1182) &gt;= 0, REPT(" ",SOURCE!$Z$2-LEN(SOURCE!K1182)), "")&amp;
" | "&amp; SOURCE!L1182&amp;      IF(SOURCE!$AB$2-LEN(SOURCE!L1182) &gt;= 0, REPT(" ",SOURCE!$AB$2-LEN(SOURCE!L1182)), "")&amp;
" | "&amp; SOURCE!M1182&amp;      IF(SOURCE!$AC$2-LEN(SOURCE!M1182) &gt;= 0, REPT(" ",SOURCE!$AC$2-LEN(SOURCE!M1182)), "")&amp;
      "},"&amp;IF(SOURCE!O1182&lt;&gt;"",""&amp;SOURCE!O1182,"")
 )
)
)</f>
        <v>/* 1158 */  { itemToBeCoded,                NOPARAM,                     "1158",                                        "1158",                                        (0 &lt;&lt; TAM_MAX_BITS) |     0, CAT_FREE | SLS_UNCHANGED | US_UNCHANGED | EIM_DISABLED | PTP_DISABLED     },</v>
      </c>
    </row>
    <row r="1183" spans="1:1">
      <c r="A1183" s="133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IF(SOURCE!$R$2-LEN(SOURCE!C1183) &gt;= 0, REPT(" ",SOURCE!$R$2-LEN(SOURCE!C1183)), "")&amp;
      SOURCE!D1183&amp;", "&amp; IF(SOURCE!$S$2-LEN(SOURCE!D1183) &gt;= 0, REPT(" ",SOURCE!$S$2-LEN(SOURCE!D1183)), "")&amp;
      SOURCE!E1183&amp;", "&amp; IF(SOURCE!$T$2-LEN(SOURCE!E1183) &gt;=0, REPT(" ",SOURCE!$T$2-LEN(SOURCE!E1183)), "")&amp;
      SOURCE!F1183&amp;", "&amp; IF(SOURCE!$U$2-LEN(SOURCE!F1183) &gt;= 0, REPT(" ",SOURCE!$U$2-LEN(SOURCE!F1183)+2), "")&amp;"("&amp;
      SUBSTITUTE(TEXT(SOURCE!G1183,"??0"),"  ","")&amp;" &lt;&lt; TAM_MAX_BITS) |"&amp; IF(SOURCE!$V$2-3 &gt;= 0, REPT(" ",MAX(1,SOURCE!$V$2-5+4+1-1-LEN(  IF(ISTEXT(SOURCE!H1183),SOURCE!H1183,  SUBSTITUTE(SUBSTITUTE(TEXT(SOURCE!H1183,"????0"),"  ","")," ",""))   ))), "")&amp;
       IF(ISTEXT(SOURCE!H1183),SOURCE!H1183, SUBSTITUTE(SUBSTITUTE(TEXT(SOURCE!H1183,"????0"),"  ","")," ",""))   &amp;","&amp; IF(SOURCE!$W$2-3 &gt;= 0, REPT(" ",SOURCE!$W$2-3-5), "")&amp;
      SOURCE!I1183&amp;
" | "&amp; IF(SOURCE!$X$2-LEN(SOURCE!I1183) &gt;= 0, REPT(" ",SOURCE!$X$2-LEN(SOURCE!I1183)), "")&amp;
      SOURCE!J1183&amp;      IF(SOURCE!$Y$2-LEN(SOURCE!J1183) &gt;= 0, REPT(" ",SOURCE!$Y$2-LEN(SOURCE!J1183)), "")&amp;
" | "&amp; IF(SOURCE!$X$2-LEN(SOURCE!I1183) &gt;= 0, REPT(" ",SOURCE!$X$2-LEN(SOURCE!I1183)), "")&amp;
      SOURCE!K1183&amp;      IF(SOURCE!$Y$2-LEN(SOURCE!K1183) &gt;= 0, REPT(" ",SOURCE!$Z$2-LEN(SOURCE!K1183)), "")&amp;
" | "&amp; SOURCE!L1183&amp;      IF(SOURCE!$AB$2-LEN(SOURCE!L1183) &gt;= 0, REPT(" ",SOURCE!$AB$2-LEN(SOURCE!L1183)), "")&amp;
" | "&amp; SOURCE!M1183&amp;      IF(SOURCE!$AC$2-LEN(SOURCE!M1183) &gt;= 0, REPT(" ",SOURCE!$AC$2-LEN(SOURCE!M1183)), "")&amp;
      "},"&amp;IF(SOURCE!O1183&lt;&gt;"",""&amp;SOURCE!O1183,"")
 )
)
)</f>
        <v>/* 1159 */  { itemToBeCoded,                NOPARAM,                     "1159",                                        "1159",                                        (0 &lt;&lt; TAM_MAX_BITS) |     0, CAT_FREE | SLS_UNCHANGED | US_UNCHANGED | EIM_DISABLED | PTP_DISABLED     },</v>
      </c>
    </row>
    <row r="1184" spans="1:1">
      <c r="A1184" s="133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IF(SOURCE!$R$2-LEN(SOURCE!C1184) &gt;= 0, REPT(" ",SOURCE!$R$2-LEN(SOURCE!C1184)), "")&amp;
      SOURCE!D1184&amp;", "&amp; IF(SOURCE!$S$2-LEN(SOURCE!D1184) &gt;= 0, REPT(" ",SOURCE!$S$2-LEN(SOURCE!D1184)), "")&amp;
      SOURCE!E1184&amp;", "&amp; IF(SOURCE!$T$2-LEN(SOURCE!E1184) &gt;=0, REPT(" ",SOURCE!$T$2-LEN(SOURCE!E1184)), "")&amp;
      SOURCE!F1184&amp;", "&amp; IF(SOURCE!$U$2-LEN(SOURCE!F1184) &gt;= 0, REPT(" ",SOURCE!$U$2-LEN(SOURCE!F1184)+2), "")&amp;"("&amp;
      SUBSTITUTE(TEXT(SOURCE!G1184,"??0"),"  ","")&amp;" &lt;&lt; TAM_MAX_BITS) |"&amp; IF(SOURCE!$V$2-3 &gt;= 0, REPT(" ",MAX(1,SOURCE!$V$2-5+4+1-1-LEN(  IF(ISTEXT(SOURCE!H1184),SOURCE!H1184,  SUBSTITUTE(SUBSTITUTE(TEXT(SOURCE!H1184,"????0"),"  ","")," ",""))   ))), "")&amp;
       IF(ISTEXT(SOURCE!H1184),SOURCE!H1184, SUBSTITUTE(SUBSTITUTE(TEXT(SOURCE!H1184,"????0"),"  ","")," ",""))   &amp;","&amp; IF(SOURCE!$W$2-3 &gt;= 0, REPT(" ",SOURCE!$W$2-3-5), "")&amp;
      SOURCE!I1184&amp;
" | "&amp; IF(SOURCE!$X$2-LEN(SOURCE!I1184) &gt;= 0, REPT(" ",SOURCE!$X$2-LEN(SOURCE!I1184)), "")&amp;
      SOURCE!J1184&amp;      IF(SOURCE!$Y$2-LEN(SOURCE!J1184) &gt;= 0, REPT(" ",SOURCE!$Y$2-LEN(SOURCE!J1184)), "")&amp;
" | "&amp; IF(SOURCE!$X$2-LEN(SOURCE!I1184) &gt;= 0, REPT(" ",SOURCE!$X$2-LEN(SOURCE!I1184)), "")&amp;
      SOURCE!K1184&amp;      IF(SOURCE!$Y$2-LEN(SOURCE!K1184) &gt;= 0, REPT(" ",SOURCE!$Z$2-LEN(SOURCE!K1184)), "")&amp;
" | "&amp; SOURCE!L1184&amp;      IF(SOURCE!$AB$2-LEN(SOURCE!L1184) &gt;= 0, REPT(" ",SOURCE!$AB$2-LEN(SOURCE!L1184)), "")&amp;
" | "&amp; SOURCE!M1184&amp;      IF(SOURCE!$AC$2-LEN(SOURCE!M1184) &gt;= 0, REPT(" ",SOURCE!$AC$2-LEN(SOURCE!M1184)), "")&amp;
      "},"&amp;IF(SOURCE!O1184&lt;&gt;"",""&amp;SOURCE!O1184,"")
 )
)
)</f>
        <v>/* 1160 */  { itemToBeCoded,                NOPARAM,                     "1160",                                        "1160",                                        (0 &lt;&lt; TAM_MAX_BITS) |     0, CAT_FREE | SLS_UNCHANGED | US_UNCHANGED | EIM_DISABLED | PTP_DISABLED     },</v>
      </c>
    </row>
    <row r="1185" spans="1:1">
      <c r="A1185" s="133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IF(SOURCE!$R$2-LEN(SOURCE!C1185) &gt;= 0, REPT(" ",SOURCE!$R$2-LEN(SOURCE!C1185)), "")&amp;
      SOURCE!D1185&amp;", "&amp; IF(SOURCE!$S$2-LEN(SOURCE!D1185) &gt;= 0, REPT(" ",SOURCE!$S$2-LEN(SOURCE!D1185)), "")&amp;
      SOURCE!E1185&amp;", "&amp; IF(SOURCE!$T$2-LEN(SOURCE!E1185) &gt;=0, REPT(" ",SOURCE!$T$2-LEN(SOURCE!E1185)), "")&amp;
      SOURCE!F1185&amp;", "&amp; IF(SOURCE!$U$2-LEN(SOURCE!F1185) &gt;= 0, REPT(" ",SOURCE!$U$2-LEN(SOURCE!F1185)+2), "")&amp;"("&amp;
      SUBSTITUTE(TEXT(SOURCE!G1185,"??0"),"  ","")&amp;" &lt;&lt; TAM_MAX_BITS) |"&amp; IF(SOURCE!$V$2-3 &gt;= 0, REPT(" ",MAX(1,SOURCE!$V$2-5+4+1-1-LEN(  IF(ISTEXT(SOURCE!H1185),SOURCE!H1185,  SUBSTITUTE(SUBSTITUTE(TEXT(SOURCE!H1185,"????0"),"  ","")," ",""))   ))), "")&amp;
       IF(ISTEXT(SOURCE!H1185),SOURCE!H1185, SUBSTITUTE(SUBSTITUTE(TEXT(SOURCE!H1185,"????0"),"  ","")," ",""))   &amp;","&amp; IF(SOURCE!$W$2-3 &gt;= 0, REPT(" ",SOURCE!$W$2-3-5), "")&amp;
      SOURCE!I1185&amp;
" | "&amp; IF(SOURCE!$X$2-LEN(SOURCE!I1185) &gt;= 0, REPT(" ",SOURCE!$X$2-LEN(SOURCE!I1185)), "")&amp;
      SOURCE!J1185&amp;      IF(SOURCE!$Y$2-LEN(SOURCE!J1185) &gt;= 0, REPT(" ",SOURCE!$Y$2-LEN(SOURCE!J1185)), "")&amp;
" | "&amp; IF(SOURCE!$X$2-LEN(SOURCE!I1185) &gt;= 0, REPT(" ",SOURCE!$X$2-LEN(SOURCE!I1185)), "")&amp;
      SOURCE!K1185&amp;      IF(SOURCE!$Y$2-LEN(SOURCE!K1185) &gt;= 0, REPT(" ",SOURCE!$Z$2-LEN(SOURCE!K1185)), "")&amp;
" | "&amp; SOURCE!L1185&amp;      IF(SOURCE!$AB$2-LEN(SOURCE!L1185) &gt;= 0, REPT(" ",SOURCE!$AB$2-LEN(SOURCE!L1185)), "")&amp;
" | "&amp; SOURCE!M1185&amp;      IF(SOURCE!$AC$2-LEN(SOURCE!M1185) &gt;= 0, REPT(" ",SOURCE!$AC$2-LEN(SOURCE!M1185)), "")&amp;
      "},"&amp;IF(SOURCE!O1185&lt;&gt;"",""&amp;SOURCE!O1185,"")
 )
)
)</f>
        <v>/* 1161 */  { itemToBeCoded,                NOPARAM,                     "1161",                                        "1161",                                        (0 &lt;&lt; TAM_MAX_BITS) |     0, CAT_FREE | SLS_UNCHANGED | US_UNCHANGED | EIM_DISABLED | PTP_DISABLED     },</v>
      </c>
    </row>
    <row r="1186" spans="1:1">
      <c r="A1186" s="133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IF(SOURCE!$R$2-LEN(SOURCE!C1186) &gt;= 0, REPT(" ",SOURCE!$R$2-LEN(SOURCE!C1186)), "")&amp;
      SOURCE!D1186&amp;", "&amp; IF(SOURCE!$S$2-LEN(SOURCE!D1186) &gt;= 0, REPT(" ",SOURCE!$S$2-LEN(SOURCE!D1186)), "")&amp;
      SOURCE!E1186&amp;", "&amp; IF(SOURCE!$T$2-LEN(SOURCE!E1186) &gt;=0, REPT(" ",SOURCE!$T$2-LEN(SOURCE!E1186)), "")&amp;
      SOURCE!F1186&amp;", "&amp; IF(SOURCE!$U$2-LEN(SOURCE!F1186) &gt;= 0, REPT(" ",SOURCE!$U$2-LEN(SOURCE!F1186)+2), "")&amp;"("&amp;
      SUBSTITUTE(TEXT(SOURCE!G1186,"??0"),"  ","")&amp;" &lt;&lt; TAM_MAX_BITS) |"&amp; IF(SOURCE!$V$2-3 &gt;= 0, REPT(" ",MAX(1,SOURCE!$V$2-5+4+1-1-LEN(  IF(ISTEXT(SOURCE!H1186),SOURCE!H1186,  SUBSTITUTE(SUBSTITUTE(TEXT(SOURCE!H1186,"????0"),"  ","")," ",""))   ))), "")&amp;
       IF(ISTEXT(SOURCE!H1186),SOURCE!H1186, SUBSTITUTE(SUBSTITUTE(TEXT(SOURCE!H1186,"????0"),"  ","")," ",""))   &amp;","&amp; IF(SOURCE!$W$2-3 &gt;= 0, REPT(" ",SOURCE!$W$2-3-5), "")&amp;
      SOURCE!I1186&amp;
" | "&amp; IF(SOURCE!$X$2-LEN(SOURCE!I1186) &gt;= 0, REPT(" ",SOURCE!$X$2-LEN(SOURCE!I1186)), "")&amp;
      SOURCE!J1186&amp;      IF(SOURCE!$Y$2-LEN(SOURCE!J1186) &gt;= 0, REPT(" ",SOURCE!$Y$2-LEN(SOURCE!J1186)), "")&amp;
" | "&amp; IF(SOURCE!$X$2-LEN(SOURCE!I1186) &gt;= 0, REPT(" ",SOURCE!$X$2-LEN(SOURCE!I1186)), "")&amp;
      SOURCE!K1186&amp;      IF(SOURCE!$Y$2-LEN(SOURCE!K1186) &gt;= 0, REPT(" ",SOURCE!$Z$2-LEN(SOURCE!K1186)), "")&amp;
" | "&amp; SOURCE!L1186&amp;      IF(SOURCE!$AB$2-LEN(SOURCE!L1186) &gt;= 0, REPT(" ",SOURCE!$AB$2-LEN(SOURCE!L1186)), "")&amp;
" | "&amp; SOURCE!M1186&amp;      IF(SOURCE!$AC$2-LEN(SOURCE!M1186) &gt;= 0, REPT(" ",SOURCE!$AC$2-LEN(SOURCE!M1186)), "")&amp;
      "},"&amp;IF(SOURCE!O1186&lt;&gt;"",""&amp;SOURCE!O1186,"")
 )
)
)</f>
        <v>/* 1162 */  { itemToBeCoded,                NOPARAM,                     "1162",                                        "1162",                                        (0 &lt;&lt; TAM_MAX_BITS) |     0, CAT_FREE | SLS_UNCHANGED | US_UNCHANGED | EIM_DISABLED | PTP_DISABLED     },</v>
      </c>
    </row>
    <row r="1187" spans="1:1">
      <c r="A1187" s="133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IF(SOURCE!$R$2-LEN(SOURCE!C1187) &gt;= 0, REPT(" ",SOURCE!$R$2-LEN(SOURCE!C1187)), "")&amp;
      SOURCE!D1187&amp;", "&amp; IF(SOURCE!$S$2-LEN(SOURCE!D1187) &gt;= 0, REPT(" ",SOURCE!$S$2-LEN(SOURCE!D1187)), "")&amp;
      SOURCE!E1187&amp;", "&amp; IF(SOURCE!$T$2-LEN(SOURCE!E1187) &gt;=0, REPT(" ",SOURCE!$T$2-LEN(SOURCE!E1187)), "")&amp;
      SOURCE!F1187&amp;", "&amp; IF(SOURCE!$U$2-LEN(SOURCE!F1187) &gt;= 0, REPT(" ",SOURCE!$U$2-LEN(SOURCE!F1187)+2), "")&amp;"("&amp;
      SUBSTITUTE(TEXT(SOURCE!G1187,"??0"),"  ","")&amp;" &lt;&lt; TAM_MAX_BITS) |"&amp; IF(SOURCE!$V$2-3 &gt;= 0, REPT(" ",MAX(1,SOURCE!$V$2-5+4+1-1-LEN(  IF(ISTEXT(SOURCE!H1187),SOURCE!H1187,  SUBSTITUTE(SUBSTITUTE(TEXT(SOURCE!H1187,"????0"),"  ","")," ",""))   ))), "")&amp;
       IF(ISTEXT(SOURCE!H1187),SOURCE!H1187, SUBSTITUTE(SUBSTITUTE(TEXT(SOURCE!H1187,"????0"),"  ","")," ",""))   &amp;","&amp; IF(SOURCE!$W$2-3 &gt;= 0, REPT(" ",SOURCE!$W$2-3-5), "")&amp;
      SOURCE!I1187&amp;
" | "&amp; IF(SOURCE!$X$2-LEN(SOURCE!I1187) &gt;= 0, REPT(" ",SOURCE!$X$2-LEN(SOURCE!I1187)), "")&amp;
      SOURCE!J1187&amp;      IF(SOURCE!$Y$2-LEN(SOURCE!J1187) &gt;= 0, REPT(" ",SOURCE!$Y$2-LEN(SOURCE!J1187)), "")&amp;
" | "&amp; IF(SOURCE!$X$2-LEN(SOURCE!I1187) &gt;= 0, REPT(" ",SOURCE!$X$2-LEN(SOURCE!I1187)), "")&amp;
      SOURCE!K1187&amp;      IF(SOURCE!$Y$2-LEN(SOURCE!K1187) &gt;= 0, REPT(" ",SOURCE!$Z$2-LEN(SOURCE!K1187)), "")&amp;
" | "&amp; SOURCE!L1187&amp;      IF(SOURCE!$AB$2-LEN(SOURCE!L1187) &gt;= 0, REPT(" ",SOURCE!$AB$2-LEN(SOURCE!L1187)), "")&amp;
" | "&amp; SOURCE!M1187&amp;      IF(SOURCE!$AC$2-LEN(SOURCE!M1187) &gt;= 0, REPT(" ",SOURCE!$AC$2-LEN(SOURCE!M1187)), "")&amp;
      "},"&amp;IF(SOURCE!O1187&lt;&gt;"",""&amp;SOURCE!O1187,"")
 )
)
)</f>
        <v>/* 1163 */  { itemToBeCoded,                NOPARAM,                     "1163",                                        "1163",                                        (0 &lt;&lt; TAM_MAX_BITS) |     0, CAT_FREE | SLS_UNCHANGED | US_UNCHANGED | EIM_DISABLED | PTP_DISABLED     },</v>
      </c>
    </row>
    <row r="1188" spans="1:1">
      <c r="A1188" s="133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IF(SOURCE!$R$2-LEN(SOURCE!C1188) &gt;= 0, REPT(" ",SOURCE!$R$2-LEN(SOURCE!C1188)), "")&amp;
      SOURCE!D1188&amp;", "&amp; IF(SOURCE!$S$2-LEN(SOURCE!D1188) &gt;= 0, REPT(" ",SOURCE!$S$2-LEN(SOURCE!D1188)), "")&amp;
      SOURCE!E1188&amp;", "&amp; IF(SOURCE!$T$2-LEN(SOURCE!E1188) &gt;=0, REPT(" ",SOURCE!$T$2-LEN(SOURCE!E1188)), "")&amp;
      SOURCE!F1188&amp;", "&amp; IF(SOURCE!$U$2-LEN(SOURCE!F1188) &gt;= 0, REPT(" ",SOURCE!$U$2-LEN(SOURCE!F1188)+2), "")&amp;"("&amp;
      SUBSTITUTE(TEXT(SOURCE!G1188,"??0"),"  ","")&amp;" &lt;&lt; TAM_MAX_BITS) |"&amp; IF(SOURCE!$V$2-3 &gt;= 0, REPT(" ",MAX(1,SOURCE!$V$2-5+4+1-1-LEN(  IF(ISTEXT(SOURCE!H1188),SOURCE!H1188,  SUBSTITUTE(SUBSTITUTE(TEXT(SOURCE!H1188,"????0"),"  ","")," ",""))   ))), "")&amp;
       IF(ISTEXT(SOURCE!H1188),SOURCE!H1188, SUBSTITUTE(SUBSTITUTE(TEXT(SOURCE!H1188,"????0"),"  ","")," ",""))   &amp;","&amp; IF(SOURCE!$W$2-3 &gt;= 0, REPT(" ",SOURCE!$W$2-3-5), "")&amp;
      SOURCE!I1188&amp;
" | "&amp; IF(SOURCE!$X$2-LEN(SOURCE!I1188) &gt;= 0, REPT(" ",SOURCE!$X$2-LEN(SOURCE!I1188)), "")&amp;
      SOURCE!J1188&amp;      IF(SOURCE!$Y$2-LEN(SOURCE!J1188) &gt;= 0, REPT(" ",SOURCE!$Y$2-LEN(SOURCE!J1188)), "")&amp;
" | "&amp; IF(SOURCE!$X$2-LEN(SOURCE!I1188) &gt;= 0, REPT(" ",SOURCE!$X$2-LEN(SOURCE!I1188)), "")&amp;
      SOURCE!K1188&amp;      IF(SOURCE!$Y$2-LEN(SOURCE!K1188) &gt;= 0, REPT(" ",SOURCE!$Z$2-LEN(SOURCE!K1188)), "")&amp;
" | "&amp; SOURCE!L1188&amp;      IF(SOURCE!$AB$2-LEN(SOURCE!L1188) &gt;= 0, REPT(" ",SOURCE!$AB$2-LEN(SOURCE!L1188)), "")&amp;
" | "&amp; SOURCE!M1188&amp;      IF(SOURCE!$AC$2-LEN(SOURCE!M1188) &gt;= 0, REPT(" ",SOURCE!$AC$2-LEN(SOURCE!M1188)), "")&amp;
      "},"&amp;IF(SOURCE!O1188&lt;&gt;"",""&amp;SOURCE!O1188,"")
 )
)
)</f>
        <v>/* 1164 */  { itemToBeCoded,                NOPARAM,                     "1164",                                        "1164",                                        (0 &lt;&lt; TAM_MAX_BITS) |     0, CAT_FREE | SLS_UNCHANGED | US_UNCHANGED | EIM_DISABLED | PTP_DISABLED     },</v>
      </c>
    </row>
    <row r="1189" spans="1:1">
      <c r="A1189" s="133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IF(SOURCE!$R$2-LEN(SOURCE!C1189) &gt;= 0, REPT(" ",SOURCE!$R$2-LEN(SOURCE!C1189)), "")&amp;
      SOURCE!D1189&amp;", "&amp; IF(SOURCE!$S$2-LEN(SOURCE!D1189) &gt;= 0, REPT(" ",SOURCE!$S$2-LEN(SOURCE!D1189)), "")&amp;
      SOURCE!E1189&amp;", "&amp; IF(SOURCE!$T$2-LEN(SOURCE!E1189) &gt;=0, REPT(" ",SOURCE!$T$2-LEN(SOURCE!E1189)), "")&amp;
      SOURCE!F1189&amp;", "&amp; IF(SOURCE!$U$2-LEN(SOURCE!F1189) &gt;= 0, REPT(" ",SOURCE!$U$2-LEN(SOURCE!F1189)+2), "")&amp;"("&amp;
      SUBSTITUTE(TEXT(SOURCE!G1189,"??0"),"  ","")&amp;" &lt;&lt; TAM_MAX_BITS) |"&amp; IF(SOURCE!$V$2-3 &gt;= 0, REPT(" ",MAX(1,SOURCE!$V$2-5+4+1-1-LEN(  IF(ISTEXT(SOURCE!H1189),SOURCE!H1189,  SUBSTITUTE(SUBSTITUTE(TEXT(SOURCE!H1189,"????0"),"  ","")," ",""))   ))), "")&amp;
       IF(ISTEXT(SOURCE!H1189),SOURCE!H1189, SUBSTITUTE(SUBSTITUTE(TEXT(SOURCE!H1189,"????0"),"  ","")," ",""))   &amp;","&amp; IF(SOURCE!$W$2-3 &gt;= 0, REPT(" ",SOURCE!$W$2-3-5), "")&amp;
      SOURCE!I1189&amp;
" | "&amp; IF(SOURCE!$X$2-LEN(SOURCE!I1189) &gt;= 0, REPT(" ",SOURCE!$X$2-LEN(SOURCE!I1189)), "")&amp;
      SOURCE!J1189&amp;      IF(SOURCE!$Y$2-LEN(SOURCE!J1189) &gt;= 0, REPT(" ",SOURCE!$Y$2-LEN(SOURCE!J1189)), "")&amp;
" | "&amp; IF(SOURCE!$X$2-LEN(SOURCE!I1189) &gt;= 0, REPT(" ",SOURCE!$X$2-LEN(SOURCE!I1189)), "")&amp;
      SOURCE!K1189&amp;      IF(SOURCE!$Y$2-LEN(SOURCE!K1189) &gt;= 0, REPT(" ",SOURCE!$Z$2-LEN(SOURCE!K1189)), "")&amp;
" | "&amp; SOURCE!L1189&amp;      IF(SOURCE!$AB$2-LEN(SOURCE!L1189) &gt;= 0, REPT(" ",SOURCE!$AB$2-LEN(SOURCE!L1189)), "")&amp;
" | "&amp; SOURCE!M1189&amp;      IF(SOURCE!$AC$2-LEN(SOURCE!M1189) &gt;= 0, REPT(" ",SOURCE!$AC$2-LEN(SOURCE!M1189)), "")&amp;
      "},"&amp;IF(SOURCE!O1189&lt;&gt;"",""&amp;SOURCE!O1189,"")
 )
)
)</f>
        <v>/* 1165 */  { itemToBeCoded,                NOPARAM,                     "1165",                                        "1165",                                        (0 &lt;&lt; TAM_MAX_BITS) |     0, CAT_FREE | SLS_UNCHANGED | US_UNCHANGED | EIM_DISABLED | PTP_DISABLED     },</v>
      </c>
    </row>
    <row r="1190" spans="1:1">
      <c r="A1190" s="133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IF(SOURCE!$R$2-LEN(SOURCE!C1190) &gt;= 0, REPT(" ",SOURCE!$R$2-LEN(SOURCE!C1190)), "")&amp;
      SOURCE!D1190&amp;", "&amp; IF(SOURCE!$S$2-LEN(SOURCE!D1190) &gt;= 0, REPT(" ",SOURCE!$S$2-LEN(SOURCE!D1190)), "")&amp;
      SOURCE!E1190&amp;", "&amp; IF(SOURCE!$T$2-LEN(SOURCE!E1190) &gt;=0, REPT(" ",SOURCE!$T$2-LEN(SOURCE!E1190)), "")&amp;
      SOURCE!F1190&amp;", "&amp; IF(SOURCE!$U$2-LEN(SOURCE!F1190) &gt;= 0, REPT(" ",SOURCE!$U$2-LEN(SOURCE!F1190)+2), "")&amp;"("&amp;
      SUBSTITUTE(TEXT(SOURCE!G1190,"??0"),"  ","")&amp;" &lt;&lt; TAM_MAX_BITS) |"&amp; IF(SOURCE!$V$2-3 &gt;= 0, REPT(" ",MAX(1,SOURCE!$V$2-5+4+1-1-LEN(  IF(ISTEXT(SOURCE!H1190),SOURCE!H1190,  SUBSTITUTE(SUBSTITUTE(TEXT(SOURCE!H1190,"????0"),"  ","")," ",""))   ))), "")&amp;
       IF(ISTEXT(SOURCE!H1190),SOURCE!H1190, SUBSTITUTE(SUBSTITUTE(TEXT(SOURCE!H1190,"????0"),"  ","")," ",""))   &amp;","&amp; IF(SOURCE!$W$2-3 &gt;= 0, REPT(" ",SOURCE!$W$2-3-5), "")&amp;
      SOURCE!I1190&amp;
" | "&amp; IF(SOURCE!$X$2-LEN(SOURCE!I1190) &gt;= 0, REPT(" ",SOURCE!$X$2-LEN(SOURCE!I1190)), "")&amp;
      SOURCE!J1190&amp;      IF(SOURCE!$Y$2-LEN(SOURCE!J1190) &gt;= 0, REPT(" ",SOURCE!$Y$2-LEN(SOURCE!J1190)), "")&amp;
" | "&amp; IF(SOURCE!$X$2-LEN(SOURCE!I1190) &gt;= 0, REPT(" ",SOURCE!$X$2-LEN(SOURCE!I1190)), "")&amp;
      SOURCE!K1190&amp;      IF(SOURCE!$Y$2-LEN(SOURCE!K1190) &gt;= 0, REPT(" ",SOURCE!$Z$2-LEN(SOURCE!K1190)), "")&amp;
" | "&amp; SOURCE!L1190&amp;      IF(SOURCE!$AB$2-LEN(SOURCE!L1190) &gt;= 0, REPT(" ",SOURCE!$AB$2-LEN(SOURCE!L1190)), "")&amp;
" | "&amp; SOURCE!M1190&amp;      IF(SOURCE!$AC$2-LEN(SOURCE!M1190) &gt;= 0, REPT(" ",SOURCE!$AC$2-LEN(SOURCE!M1190)), "")&amp;
      "},"&amp;IF(SOURCE!O1190&lt;&gt;"",""&amp;SOURCE!O1190,"")
 )
)
)</f>
        <v>/* 1166 */  { itemToBeCoded,                NOPARAM,                     "1166",                                        "1166",                                        (0 &lt;&lt; TAM_MAX_BITS) |     0, CAT_FREE | SLS_UNCHANGED | US_UNCHANGED | EIM_DISABLED | PTP_DISABLED     },</v>
      </c>
    </row>
    <row r="1191" spans="1:1">
      <c r="A1191" s="133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IF(SOURCE!$R$2-LEN(SOURCE!C1191) &gt;= 0, REPT(" ",SOURCE!$R$2-LEN(SOURCE!C1191)), "")&amp;
      SOURCE!D1191&amp;", "&amp; IF(SOURCE!$S$2-LEN(SOURCE!D1191) &gt;= 0, REPT(" ",SOURCE!$S$2-LEN(SOURCE!D1191)), "")&amp;
      SOURCE!E1191&amp;", "&amp; IF(SOURCE!$T$2-LEN(SOURCE!E1191) &gt;=0, REPT(" ",SOURCE!$T$2-LEN(SOURCE!E1191)), "")&amp;
      SOURCE!F1191&amp;", "&amp; IF(SOURCE!$U$2-LEN(SOURCE!F1191) &gt;= 0, REPT(" ",SOURCE!$U$2-LEN(SOURCE!F1191)+2), "")&amp;"("&amp;
      SUBSTITUTE(TEXT(SOURCE!G1191,"??0"),"  ","")&amp;" &lt;&lt; TAM_MAX_BITS) |"&amp; IF(SOURCE!$V$2-3 &gt;= 0, REPT(" ",MAX(1,SOURCE!$V$2-5+4+1-1-LEN(  IF(ISTEXT(SOURCE!H1191),SOURCE!H1191,  SUBSTITUTE(SUBSTITUTE(TEXT(SOURCE!H1191,"????0"),"  ","")," ",""))   ))), "")&amp;
       IF(ISTEXT(SOURCE!H1191),SOURCE!H1191, SUBSTITUTE(SUBSTITUTE(TEXT(SOURCE!H1191,"????0"),"  ","")," ",""))   &amp;","&amp; IF(SOURCE!$W$2-3 &gt;= 0, REPT(" ",SOURCE!$W$2-3-5), "")&amp;
      SOURCE!I1191&amp;
" | "&amp; IF(SOURCE!$X$2-LEN(SOURCE!I1191) &gt;= 0, REPT(" ",SOURCE!$X$2-LEN(SOURCE!I1191)), "")&amp;
      SOURCE!J1191&amp;      IF(SOURCE!$Y$2-LEN(SOURCE!J1191) &gt;= 0, REPT(" ",SOURCE!$Y$2-LEN(SOURCE!J1191)), "")&amp;
" | "&amp; IF(SOURCE!$X$2-LEN(SOURCE!I1191) &gt;= 0, REPT(" ",SOURCE!$X$2-LEN(SOURCE!I1191)), "")&amp;
      SOURCE!K1191&amp;      IF(SOURCE!$Y$2-LEN(SOURCE!K1191) &gt;= 0, REPT(" ",SOURCE!$Z$2-LEN(SOURCE!K1191)), "")&amp;
" | "&amp; SOURCE!L1191&amp;      IF(SOURCE!$AB$2-LEN(SOURCE!L1191) &gt;= 0, REPT(" ",SOURCE!$AB$2-LEN(SOURCE!L1191)), "")&amp;
" | "&amp; SOURCE!M1191&amp;      IF(SOURCE!$AC$2-LEN(SOURCE!M1191) &gt;= 0, REPT(" ",SOURCE!$AC$2-LEN(SOURCE!M1191)), "")&amp;
      "},"&amp;IF(SOURCE!O1191&lt;&gt;"",""&amp;SOURCE!O1191,"")
 )
)
)</f>
        <v>/* 1167 */  { itemToBeCoded,                NOPARAM,                     "1167",                                        "1167",                                        (0 &lt;&lt; TAM_MAX_BITS) |     0, CAT_FREE | SLS_UNCHANGED | US_UNCHANGED | EIM_DISABLED | PTP_DISABLED     },</v>
      </c>
    </row>
    <row r="1192" spans="1:1">
      <c r="A1192" s="133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IF(SOURCE!$R$2-LEN(SOURCE!C1192) &gt;= 0, REPT(" ",SOURCE!$R$2-LEN(SOURCE!C1192)), "")&amp;
      SOURCE!D1192&amp;", "&amp; IF(SOURCE!$S$2-LEN(SOURCE!D1192) &gt;= 0, REPT(" ",SOURCE!$S$2-LEN(SOURCE!D1192)), "")&amp;
      SOURCE!E1192&amp;", "&amp; IF(SOURCE!$T$2-LEN(SOURCE!E1192) &gt;=0, REPT(" ",SOURCE!$T$2-LEN(SOURCE!E1192)), "")&amp;
      SOURCE!F1192&amp;", "&amp; IF(SOURCE!$U$2-LEN(SOURCE!F1192) &gt;= 0, REPT(" ",SOURCE!$U$2-LEN(SOURCE!F1192)+2), "")&amp;"("&amp;
      SUBSTITUTE(TEXT(SOURCE!G1192,"??0"),"  ","")&amp;" &lt;&lt; TAM_MAX_BITS) |"&amp; IF(SOURCE!$V$2-3 &gt;= 0, REPT(" ",MAX(1,SOURCE!$V$2-5+4+1-1-LEN(  IF(ISTEXT(SOURCE!H1192),SOURCE!H1192,  SUBSTITUTE(SUBSTITUTE(TEXT(SOURCE!H1192,"????0"),"  ","")," ",""))   ))), "")&amp;
       IF(ISTEXT(SOURCE!H1192),SOURCE!H1192, SUBSTITUTE(SUBSTITUTE(TEXT(SOURCE!H1192,"????0"),"  ","")," ",""))   &amp;","&amp; IF(SOURCE!$W$2-3 &gt;= 0, REPT(" ",SOURCE!$W$2-3-5), "")&amp;
      SOURCE!I1192&amp;
" | "&amp; IF(SOURCE!$X$2-LEN(SOURCE!I1192) &gt;= 0, REPT(" ",SOURCE!$X$2-LEN(SOURCE!I1192)), "")&amp;
      SOURCE!J1192&amp;      IF(SOURCE!$Y$2-LEN(SOURCE!J1192) &gt;= 0, REPT(" ",SOURCE!$Y$2-LEN(SOURCE!J1192)), "")&amp;
" | "&amp; IF(SOURCE!$X$2-LEN(SOURCE!I1192) &gt;= 0, REPT(" ",SOURCE!$X$2-LEN(SOURCE!I1192)), "")&amp;
      SOURCE!K1192&amp;      IF(SOURCE!$Y$2-LEN(SOURCE!K1192) &gt;= 0, REPT(" ",SOURCE!$Z$2-LEN(SOURCE!K1192)), "")&amp;
" | "&amp; SOURCE!L1192&amp;      IF(SOURCE!$AB$2-LEN(SOURCE!L1192) &gt;= 0, REPT(" ",SOURCE!$AB$2-LEN(SOURCE!L1192)), "")&amp;
" | "&amp; SOURCE!M1192&amp;      IF(SOURCE!$AC$2-LEN(SOURCE!M1192) &gt;= 0, REPT(" ",SOURCE!$AC$2-LEN(SOURCE!M1192)), "")&amp;
      "},"&amp;IF(SOURCE!O1192&lt;&gt;"",""&amp;SOURCE!O1192,"")
 )
)
)</f>
        <v>/* 1168 */  { itemToBeCoded,                NOPARAM,                     "1168",                                        "1168",                                        (0 &lt;&lt; TAM_MAX_BITS) |     0, CAT_FREE | SLS_UNCHANGED | US_UNCHANGED | EIM_DISABLED | PTP_DISABLED     },</v>
      </c>
    </row>
    <row r="1193" spans="1:1">
      <c r="A1193" s="133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IF(SOURCE!$R$2-LEN(SOURCE!C1193) &gt;= 0, REPT(" ",SOURCE!$R$2-LEN(SOURCE!C1193)), "")&amp;
      SOURCE!D1193&amp;", "&amp; IF(SOURCE!$S$2-LEN(SOURCE!D1193) &gt;= 0, REPT(" ",SOURCE!$S$2-LEN(SOURCE!D1193)), "")&amp;
      SOURCE!E1193&amp;", "&amp; IF(SOURCE!$T$2-LEN(SOURCE!E1193) &gt;=0, REPT(" ",SOURCE!$T$2-LEN(SOURCE!E1193)), "")&amp;
      SOURCE!F1193&amp;", "&amp; IF(SOURCE!$U$2-LEN(SOURCE!F1193) &gt;= 0, REPT(" ",SOURCE!$U$2-LEN(SOURCE!F1193)+2), "")&amp;"("&amp;
      SUBSTITUTE(TEXT(SOURCE!G1193,"??0"),"  ","")&amp;" &lt;&lt; TAM_MAX_BITS) |"&amp; IF(SOURCE!$V$2-3 &gt;= 0, REPT(" ",MAX(1,SOURCE!$V$2-5+4+1-1-LEN(  IF(ISTEXT(SOURCE!H1193),SOURCE!H1193,  SUBSTITUTE(SUBSTITUTE(TEXT(SOURCE!H1193,"????0"),"  ","")," ",""))   ))), "")&amp;
       IF(ISTEXT(SOURCE!H1193),SOURCE!H1193, SUBSTITUTE(SUBSTITUTE(TEXT(SOURCE!H1193,"????0"),"  ","")," ",""))   &amp;","&amp; IF(SOURCE!$W$2-3 &gt;= 0, REPT(" ",SOURCE!$W$2-3-5), "")&amp;
      SOURCE!I1193&amp;
" | "&amp; IF(SOURCE!$X$2-LEN(SOURCE!I1193) &gt;= 0, REPT(" ",SOURCE!$X$2-LEN(SOURCE!I1193)), "")&amp;
      SOURCE!J1193&amp;      IF(SOURCE!$Y$2-LEN(SOURCE!J1193) &gt;= 0, REPT(" ",SOURCE!$Y$2-LEN(SOURCE!J1193)), "")&amp;
" | "&amp; IF(SOURCE!$X$2-LEN(SOURCE!I1193) &gt;= 0, REPT(" ",SOURCE!$X$2-LEN(SOURCE!I1193)), "")&amp;
      SOURCE!K1193&amp;      IF(SOURCE!$Y$2-LEN(SOURCE!K1193) &gt;= 0, REPT(" ",SOURCE!$Z$2-LEN(SOURCE!K1193)), "")&amp;
" | "&amp; SOURCE!L1193&amp;      IF(SOURCE!$AB$2-LEN(SOURCE!L1193) &gt;= 0, REPT(" ",SOURCE!$AB$2-LEN(SOURCE!L1193)), "")&amp;
" | "&amp; SOURCE!M1193&amp;      IF(SOURCE!$AC$2-LEN(SOURCE!M1193) &gt;= 0, REPT(" ",SOURCE!$AC$2-LEN(SOURCE!M1193)), "")&amp;
      "},"&amp;IF(SOURCE!O1193&lt;&gt;"",""&amp;SOURCE!O1193,"")
 )
)
)</f>
        <v>/* 1169 */  { itemToBeCoded,                NOPARAM,                     "1169",                                        "1169",                                        (0 &lt;&lt; TAM_MAX_BITS) |     0, CAT_FREE | SLS_UNCHANGED | US_UNCHANGED | EIM_DISABLED | PTP_DISABLED     },</v>
      </c>
    </row>
    <row r="1194" spans="1:1">
      <c r="A1194" s="133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IF(SOURCE!$R$2-LEN(SOURCE!C1194) &gt;= 0, REPT(" ",SOURCE!$R$2-LEN(SOURCE!C1194)), "")&amp;
      SOURCE!D1194&amp;", "&amp; IF(SOURCE!$S$2-LEN(SOURCE!D1194) &gt;= 0, REPT(" ",SOURCE!$S$2-LEN(SOURCE!D1194)), "")&amp;
      SOURCE!E1194&amp;", "&amp; IF(SOURCE!$T$2-LEN(SOURCE!E1194) &gt;=0, REPT(" ",SOURCE!$T$2-LEN(SOURCE!E1194)), "")&amp;
      SOURCE!F1194&amp;", "&amp; IF(SOURCE!$U$2-LEN(SOURCE!F1194) &gt;= 0, REPT(" ",SOURCE!$U$2-LEN(SOURCE!F1194)+2), "")&amp;"("&amp;
      SUBSTITUTE(TEXT(SOURCE!G1194,"??0"),"  ","")&amp;" &lt;&lt; TAM_MAX_BITS) |"&amp; IF(SOURCE!$V$2-3 &gt;= 0, REPT(" ",MAX(1,SOURCE!$V$2-5+4+1-1-LEN(  IF(ISTEXT(SOURCE!H1194),SOURCE!H1194,  SUBSTITUTE(SUBSTITUTE(TEXT(SOURCE!H1194,"????0"),"  ","")," ",""))   ))), "")&amp;
       IF(ISTEXT(SOURCE!H1194),SOURCE!H1194, SUBSTITUTE(SUBSTITUTE(TEXT(SOURCE!H1194,"????0"),"  ","")," ",""))   &amp;","&amp; IF(SOURCE!$W$2-3 &gt;= 0, REPT(" ",SOURCE!$W$2-3-5), "")&amp;
      SOURCE!I1194&amp;
" | "&amp; IF(SOURCE!$X$2-LEN(SOURCE!I1194) &gt;= 0, REPT(" ",SOURCE!$X$2-LEN(SOURCE!I1194)), "")&amp;
      SOURCE!J1194&amp;      IF(SOURCE!$Y$2-LEN(SOURCE!J1194) &gt;= 0, REPT(" ",SOURCE!$Y$2-LEN(SOURCE!J1194)), "")&amp;
" | "&amp; IF(SOURCE!$X$2-LEN(SOURCE!I1194) &gt;= 0, REPT(" ",SOURCE!$X$2-LEN(SOURCE!I1194)), "")&amp;
      SOURCE!K1194&amp;      IF(SOURCE!$Y$2-LEN(SOURCE!K1194) &gt;= 0, REPT(" ",SOURCE!$Z$2-LEN(SOURCE!K1194)), "")&amp;
" | "&amp; SOURCE!L1194&amp;      IF(SOURCE!$AB$2-LEN(SOURCE!L1194) &gt;= 0, REPT(" ",SOURCE!$AB$2-LEN(SOURCE!L1194)), "")&amp;
" | "&amp; SOURCE!M1194&amp;      IF(SOURCE!$AC$2-LEN(SOURCE!M1194) &gt;= 0, REPT(" ",SOURCE!$AC$2-LEN(SOURCE!M1194)), "")&amp;
      "},"&amp;IF(SOURCE!O1194&lt;&gt;"",""&amp;SOURCE!O1194,"")
 )
)
)</f>
        <v>/* 1170 */  { itemToBeCoded,                NOPARAM,                     "1170",                                        "1170",                                        (0 &lt;&lt; TAM_MAX_BITS) |     0, CAT_FREE | SLS_UNCHANGED | US_UNCHANGED | EIM_DISABLED | PTP_DISABLED     },</v>
      </c>
    </row>
    <row r="1195" spans="1:1">
      <c r="A1195" s="133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IF(SOURCE!$R$2-LEN(SOURCE!C1195) &gt;= 0, REPT(" ",SOURCE!$R$2-LEN(SOURCE!C1195)), "")&amp;
      SOURCE!D1195&amp;", "&amp; IF(SOURCE!$S$2-LEN(SOURCE!D1195) &gt;= 0, REPT(" ",SOURCE!$S$2-LEN(SOURCE!D1195)), "")&amp;
      SOURCE!E1195&amp;", "&amp; IF(SOURCE!$T$2-LEN(SOURCE!E1195) &gt;=0, REPT(" ",SOURCE!$T$2-LEN(SOURCE!E1195)), "")&amp;
      SOURCE!F1195&amp;", "&amp; IF(SOURCE!$U$2-LEN(SOURCE!F1195) &gt;= 0, REPT(" ",SOURCE!$U$2-LEN(SOURCE!F1195)+2), "")&amp;"("&amp;
      SUBSTITUTE(TEXT(SOURCE!G1195,"??0"),"  ","")&amp;" &lt;&lt; TAM_MAX_BITS) |"&amp; IF(SOURCE!$V$2-3 &gt;= 0, REPT(" ",MAX(1,SOURCE!$V$2-5+4+1-1-LEN(  IF(ISTEXT(SOURCE!H1195),SOURCE!H1195,  SUBSTITUTE(SUBSTITUTE(TEXT(SOURCE!H1195,"????0"),"  ","")," ",""))   ))), "")&amp;
       IF(ISTEXT(SOURCE!H1195),SOURCE!H1195, SUBSTITUTE(SUBSTITUTE(TEXT(SOURCE!H1195,"????0"),"  ","")," ",""))   &amp;","&amp; IF(SOURCE!$W$2-3 &gt;= 0, REPT(" ",SOURCE!$W$2-3-5), "")&amp;
      SOURCE!I1195&amp;
" | "&amp; IF(SOURCE!$X$2-LEN(SOURCE!I1195) &gt;= 0, REPT(" ",SOURCE!$X$2-LEN(SOURCE!I1195)), "")&amp;
      SOURCE!J1195&amp;      IF(SOURCE!$Y$2-LEN(SOURCE!J1195) &gt;= 0, REPT(" ",SOURCE!$Y$2-LEN(SOURCE!J1195)), "")&amp;
" | "&amp; IF(SOURCE!$X$2-LEN(SOURCE!I1195) &gt;= 0, REPT(" ",SOURCE!$X$2-LEN(SOURCE!I1195)), "")&amp;
      SOURCE!K1195&amp;      IF(SOURCE!$Y$2-LEN(SOURCE!K1195) &gt;= 0, REPT(" ",SOURCE!$Z$2-LEN(SOURCE!K1195)), "")&amp;
" | "&amp; SOURCE!L1195&amp;      IF(SOURCE!$AB$2-LEN(SOURCE!L1195) &gt;= 0, REPT(" ",SOURCE!$AB$2-LEN(SOURCE!L1195)), "")&amp;
" | "&amp; SOURCE!M1195&amp;      IF(SOURCE!$AC$2-LEN(SOURCE!M1195) &gt;= 0, REPT(" ",SOURCE!$AC$2-LEN(SOURCE!M1195)), "")&amp;
      "},"&amp;IF(SOURCE!O1195&lt;&gt;"",""&amp;SOURCE!O1195,"")
 )
)
)</f>
        <v>/* 1171 */  { itemToBeCoded,                NOPARAM,                     "1171",                                        "1171",                                        (0 &lt;&lt; TAM_MAX_BITS) |     0, CAT_FREE | SLS_UNCHANGED | US_UNCHANGED | EIM_DISABLED | PTP_DISABLED     },</v>
      </c>
    </row>
    <row r="1196" spans="1:1">
      <c r="A1196" s="133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IF(SOURCE!$R$2-LEN(SOURCE!C1196) &gt;= 0, REPT(" ",SOURCE!$R$2-LEN(SOURCE!C1196)), "")&amp;
      SOURCE!D1196&amp;", "&amp; IF(SOURCE!$S$2-LEN(SOURCE!D1196) &gt;= 0, REPT(" ",SOURCE!$S$2-LEN(SOURCE!D1196)), "")&amp;
      SOURCE!E1196&amp;", "&amp; IF(SOURCE!$T$2-LEN(SOURCE!E1196) &gt;=0, REPT(" ",SOURCE!$T$2-LEN(SOURCE!E1196)), "")&amp;
      SOURCE!F1196&amp;", "&amp; IF(SOURCE!$U$2-LEN(SOURCE!F1196) &gt;= 0, REPT(" ",SOURCE!$U$2-LEN(SOURCE!F1196)+2), "")&amp;"("&amp;
      SUBSTITUTE(TEXT(SOURCE!G1196,"??0"),"  ","")&amp;" &lt;&lt; TAM_MAX_BITS) |"&amp; IF(SOURCE!$V$2-3 &gt;= 0, REPT(" ",MAX(1,SOURCE!$V$2-5+4+1-1-LEN(  IF(ISTEXT(SOURCE!H1196),SOURCE!H1196,  SUBSTITUTE(SUBSTITUTE(TEXT(SOURCE!H1196,"????0"),"  ","")," ",""))   ))), "")&amp;
       IF(ISTEXT(SOURCE!H1196),SOURCE!H1196, SUBSTITUTE(SUBSTITUTE(TEXT(SOURCE!H1196,"????0"),"  ","")," ",""))   &amp;","&amp; IF(SOURCE!$W$2-3 &gt;= 0, REPT(" ",SOURCE!$W$2-3-5), "")&amp;
      SOURCE!I1196&amp;
" | "&amp; IF(SOURCE!$X$2-LEN(SOURCE!I1196) &gt;= 0, REPT(" ",SOURCE!$X$2-LEN(SOURCE!I1196)), "")&amp;
      SOURCE!J1196&amp;      IF(SOURCE!$Y$2-LEN(SOURCE!J1196) &gt;= 0, REPT(" ",SOURCE!$Y$2-LEN(SOURCE!J1196)), "")&amp;
" | "&amp; IF(SOURCE!$X$2-LEN(SOURCE!I1196) &gt;= 0, REPT(" ",SOURCE!$X$2-LEN(SOURCE!I1196)), "")&amp;
      SOURCE!K1196&amp;      IF(SOURCE!$Y$2-LEN(SOURCE!K1196) &gt;= 0, REPT(" ",SOURCE!$Z$2-LEN(SOURCE!K1196)), "")&amp;
" | "&amp; SOURCE!L1196&amp;      IF(SOURCE!$AB$2-LEN(SOURCE!L1196) &gt;= 0, REPT(" ",SOURCE!$AB$2-LEN(SOURCE!L1196)), "")&amp;
" | "&amp; SOURCE!M1196&amp;      IF(SOURCE!$AC$2-LEN(SOURCE!M1196) &gt;= 0, REPT(" ",SOURCE!$AC$2-LEN(SOURCE!M1196)),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133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IF(SOURCE!$R$2-LEN(SOURCE!C1197) &gt;= 0, REPT(" ",SOURCE!$R$2-LEN(SOURCE!C1197)), "")&amp;
      SOURCE!D1197&amp;", "&amp; IF(SOURCE!$S$2-LEN(SOURCE!D1197) &gt;= 0, REPT(" ",SOURCE!$S$2-LEN(SOURCE!D1197)), "")&amp;
      SOURCE!E1197&amp;", "&amp; IF(SOURCE!$T$2-LEN(SOURCE!E1197) &gt;=0, REPT(" ",SOURCE!$T$2-LEN(SOURCE!E1197)), "")&amp;
      SOURCE!F1197&amp;", "&amp; IF(SOURCE!$U$2-LEN(SOURCE!F1197) &gt;= 0, REPT(" ",SOURCE!$U$2-LEN(SOURCE!F1197)+2), "")&amp;"("&amp;
      SUBSTITUTE(TEXT(SOURCE!G1197,"??0"),"  ","")&amp;" &lt;&lt; TAM_MAX_BITS) |"&amp; IF(SOURCE!$V$2-3 &gt;= 0, REPT(" ",MAX(1,SOURCE!$V$2-5+4+1-1-LEN(  IF(ISTEXT(SOURCE!H1197),SOURCE!H1197,  SUBSTITUTE(SUBSTITUTE(TEXT(SOURCE!H1197,"????0"),"  ","")," ",""))   ))), "")&amp;
       IF(ISTEXT(SOURCE!H1197),SOURCE!H1197, SUBSTITUTE(SUBSTITUTE(TEXT(SOURCE!H1197,"????0"),"  ","")," ",""))   &amp;","&amp; IF(SOURCE!$W$2-3 &gt;= 0, REPT(" ",SOURCE!$W$2-3-5), "")&amp;
      SOURCE!I1197&amp;
" | "&amp; IF(SOURCE!$X$2-LEN(SOURCE!I1197) &gt;= 0, REPT(" ",SOURCE!$X$2-LEN(SOURCE!I1197)), "")&amp;
      SOURCE!J1197&amp;      IF(SOURCE!$Y$2-LEN(SOURCE!J1197) &gt;= 0, REPT(" ",SOURCE!$Y$2-LEN(SOURCE!J1197)), "")&amp;
" | "&amp; IF(SOURCE!$X$2-LEN(SOURCE!I1197) &gt;= 0, REPT(" ",SOURCE!$X$2-LEN(SOURCE!I1197)), "")&amp;
      SOURCE!K1197&amp;      IF(SOURCE!$Y$2-LEN(SOURCE!K1197) &gt;= 0, REPT(" ",SOURCE!$Z$2-LEN(SOURCE!K1197)), "")&amp;
" | "&amp; SOURCE!L1197&amp;      IF(SOURCE!$AB$2-LEN(SOURCE!L1197) &gt;= 0, REPT(" ",SOURCE!$AB$2-LEN(SOURCE!L1197)), "")&amp;
" | "&amp; SOURCE!M1197&amp;      IF(SOURCE!$AC$2-LEN(SOURCE!M1197) &gt;= 0, REPT(" ",SOURCE!$AC$2-LEN(SOURCE!M1197)),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133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IF(SOURCE!$R$2-LEN(SOURCE!C1198) &gt;= 0, REPT(" ",SOURCE!$R$2-LEN(SOURCE!C1198)), "")&amp;
      SOURCE!D1198&amp;", "&amp; IF(SOURCE!$S$2-LEN(SOURCE!D1198) &gt;= 0, REPT(" ",SOURCE!$S$2-LEN(SOURCE!D1198)), "")&amp;
      SOURCE!E1198&amp;", "&amp; IF(SOURCE!$T$2-LEN(SOURCE!E1198) &gt;=0, REPT(" ",SOURCE!$T$2-LEN(SOURCE!E1198)), "")&amp;
      SOURCE!F1198&amp;", "&amp; IF(SOURCE!$U$2-LEN(SOURCE!F1198) &gt;= 0, REPT(" ",SOURCE!$U$2-LEN(SOURCE!F1198)+2), "")&amp;"("&amp;
      SUBSTITUTE(TEXT(SOURCE!G1198,"??0"),"  ","")&amp;" &lt;&lt; TAM_MAX_BITS) |"&amp; IF(SOURCE!$V$2-3 &gt;= 0, REPT(" ",MAX(1,SOURCE!$V$2-5+4+1-1-LEN(  IF(ISTEXT(SOURCE!H1198),SOURCE!H1198,  SUBSTITUTE(SUBSTITUTE(TEXT(SOURCE!H1198,"????0"),"  ","")," ",""))   ))), "")&amp;
       IF(ISTEXT(SOURCE!H1198),SOURCE!H1198, SUBSTITUTE(SUBSTITUTE(TEXT(SOURCE!H1198,"????0"),"  ","")," ",""))   &amp;","&amp; IF(SOURCE!$W$2-3 &gt;= 0, REPT(" ",SOURCE!$W$2-3-5), "")&amp;
      SOURCE!I1198&amp;
" | "&amp; IF(SOURCE!$X$2-LEN(SOURCE!I1198) &gt;= 0, REPT(" ",SOURCE!$X$2-LEN(SOURCE!I1198)), "")&amp;
      SOURCE!J1198&amp;      IF(SOURCE!$Y$2-LEN(SOURCE!J1198) &gt;= 0, REPT(" ",SOURCE!$Y$2-LEN(SOURCE!J1198)), "")&amp;
" | "&amp; IF(SOURCE!$X$2-LEN(SOURCE!I1198) &gt;= 0, REPT(" ",SOURCE!$X$2-LEN(SOURCE!I1198)), "")&amp;
      SOURCE!K1198&amp;      IF(SOURCE!$Y$2-LEN(SOURCE!K1198) &gt;= 0, REPT(" ",SOURCE!$Z$2-LEN(SOURCE!K1198)), "")&amp;
" | "&amp; SOURCE!L1198&amp;      IF(SOURCE!$AB$2-LEN(SOURCE!L1198) &gt;= 0, REPT(" ",SOURCE!$AB$2-LEN(SOURCE!L1198)), "")&amp;
" | "&amp; SOURCE!M1198&amp;      IF(SOURCE!$AC$2-LEN(SOURCE!M1198) &gt;= 0, REPT(" ",SOURCE!$AC$2-LEN(SOURCE!M1198)),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133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IF(SOURCE!$R$2-LEN(SOURCE!C1199) &gt;= 0, REPT(" ",SOURCE!$R$2-LEN(SOURCE!C1199)), "")&amp;
      SOURCE!D1199&amp;", "&amp; IF(SOURCE!$S$2-LEN(SOURCE!D1199) &gt;= 0, REPT(" ",SOURCE!$S$2-LEN(SOURCE!D1199)), "")&amp;
      SOURCE!E1199&amp;", "&amp; IF(SOURCE!$T$2-LEN(SOURCE!E1199) &gt;=0, REPT(" ",SOURCE!$T$2-LEN(SOURCE!E1199)), "")&amp;
      SOURCE!F1199&amp;", "&amp; IF(SOURCE!$U$2-LEN(SOURCE!F1199) &gt;= 0, REPT(" ",SOURCE!$U$2-LEN(SOURCE!F1199)+2), "")&amp;"("&amp;
      SUBSTITUTE(TEXT(SOURCE!G1199,"??0"),"  ","")&amp;" &lt;&lt; TAM_MAX_BITS) |"&amp; IF(SOURCE!$V$2-3 &gt;= 0, REPT(" ",MAX(1,SOURCE!$V$2-5+4+1-1-LEN(  IF(ISTEXT(SOURCE!H1199),SOURCE!H1199,  SUBSTITUTE(SUBSTITUTE(TEXT(SOURCE!H1199,"????0"),"  ","")," ",""))   ))), "")&amp;
       IF(ISTEXT(SOURCE!H1199),SOURCE!H1199, SUBSTITUTE(SUBSTITUTE(TEXT(SOURCE!H1199,"????0"),"  ","")," ",""))   &amp;","&amp; IF(SOURCE!$W$2-3 &gt;= 0, REPT(" ",SOURCE!$W$2-3-5), "")&amp;
      SOURCE!I1199&amp;
" | "&amp; IF(SOURCE!$X$2-LEN(SOURCE!I1199) &gt;= 0, REPT(" ",SOURCE!$X$2-LEN(SOURCE!I1199)), "")&amp;
      SOURCE!J1199&amp;      IF(SOURCE!$Y$2-LEN(SOURCE!J1199) &gt;= 0, REPT(" ",SOURCE!$Y$2-LEN(SOURCE!J1199)), "")&amp;
" | "&amp; IF(SOURCE!$X$2-LEN(SOURCE!I1199) &gt;= 0, REPT(" ",SOURCE!$X$2-LEN(SOURCE!I1199)), "")&amp;
      SOURCE!K1199&amp;      IF(SOURCE!$Y$2-LEN(SOURCE!K1199) &gt;= 0, REPT(" ",SOURCE!$Z$2-LEN(SOURCE!K1199)), "")&amp;
" | "&amp; SOURCE!L1199&amp;      IF(SOURCE!$AB$2-LEN(SOURCE!L1199) &gt;= 0, REPT(" ",SOURCE!$AB$2-LEN(SOURCE!L1199)), "")&amp;
" | "&amp; SOURCE!M1199&amp;      IF(SOURCE!$AC$2-LEN(SOURCE!M1199) &gt;= 0, REPT(" ",SOURCE!$AC$2-LEN(SOURCE!M1199)), "")&amp;
      "},"&amp;IF(SOURCE!O1199&lt;&gt;"",""&amp;SOURCE!O1199,"")
 )
)
)</f>
        <v/>
      </c>
    </row>
    <row r="1200" spans="1:1">
      <c r="A1200" s="133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IF(SOURCE!$R$2-LEN(SOURCE!C1200) &gt;= 0, REPT(" ",SOURCE!$R$2-LEN(SOURCE!C1200)), "")&amp;
      SOURCE!D1200&amp;", "&amp; IF(SOURCE!$S$2-LEN(SOURCE!D1200) &gt;= 0, REPT(" ",SOURCE!$S$2-LEN(SOURCE!D1200)), "")&amp;
      SOURCE!E1200&amp;", "&amp; IF(SOURCE!$T$2-LEN(SOURCE!E1200) &gt;=0, REPT(" ",SOURCE!$T$2-LEN(SOURCE!E1200)), "")&amp;
      SOURCE!F1200&amp;", "&amp; IF(SOURCE!$U$2-LEN(SOURCE!F1200) &gt;= 0, REPT(" ",SOURCE!$U$2-LEN(SOURCE!F1200)+2), "")&amp;"("&amp;
      SUBSTITUTE(TEXT(SOURCE!G1200,"??0"),"  ","")&amp;" &lt;&lt; TAM_MAX_BITS) |"&amp; IF(SOURCE!$V$2-3 &gt;= 0, REPT(" ",MAX(1,SOURCE!$V$2-5+4+1-1-LEN(  IF(ISTEXT(SOURCE!H1200),SOURCE!H1200,  SUBSTITUTE(SUBSTITUTE(TEXT(SOURCE!H1200,"????0"),"  ","")," ",""))   ))), "")&amp;
       IF(ISTEXT(SOURCE!H1200),SOURCE!H1200, SUBSTITUTE(SUBSTITUTE(TEXT(SOURCE!H1200,"????0"),"  ","")," ",""))   &amp;","&amp; IF(SOURCE!$W$2-3 &gt;= 0, REPT(" ",SOURCE!$W$2-3-5), "")&amp;
      SOURCE!I1200&amp;
" | "&amp; IF(SOURCE!$X$2-LEN(SOURCE!I1200) &gt;= 0, REPT(" ",SOURCE!$X$2-LEN(SOURCE!I1200)), "")&amp;
      SOURCE!J1200&amp;      IF(SOURCE!$Y$2-LEN(SOURCE!J1200) &gt;= 0, REPT(" ",SOURCE!$Y$2-LEN(SOURCE!J1200)), "")&amp;
" | "&amp; IF(SOURCE!$X$2-LEN(SOURCE!I1200) &gt;= 0, REPT(" ",SOURCE!$X$2-LEN(SOURCE!I1200)), "")&amp;
      SOURCE!K1200&amp;      IF(SOURCE!$Y$2-LEN(SOURCE!K1200) &gt;= 0, REPT(" ",SOURCE!$Z$2-LEN(SOURCE!K1200)), "")&amp;
" | "&amp; SOURCE!L1200&amp;      IF(SOURCE!$AB$2-LEN(SOURCE!L1200) &gt;= 0, REPT(" ",SOURCE!$AB$2-LEN(SOURCE!L1200)), "")&amp;
" | "&amp; SOURCE!M1200&amp;      IF(SOURCE!$AC$2-LEN(SOURCE!M1200) &gt;= 0, REPT(" ",SOURCE!$AC$2-LEN(SOURCE!M1200)), "")&amp;
      "},"&amp;IF(SOURCE!O1200&lt;&gt;"",""&amp;SOURCE!O1200,"")
 )
)
)</f>
        <v/>
      </c>
    </row>
    <row r="1201" spans="1:1">
      <c r="A1201" s="133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IF(SOURCE!$R$2-LEN(SOURCE!C1201) &gt;= 0, REPT(" ",SOURCE!$R$2-LEN(SOURCE!C1201)), "")&amp;
      SOURCE!D1201&amp;", "&amp; IF(SOURCE!$S$2-LEN(SOURCE!D1201) &gt;= 0, REPT(" ",SOURCE!$S$2-LEN(SOURCE!D1201)), "")&amp;
      SOURCE!E1201&amp;", "&amp; IF(SOURCE!$T$2-LEN(SOURCE!E1201) &gt;=0, REPT(" ",SOURCE!$T$2-LEN(SOURCE!E1201)), "")&amp;
      SOURCE!F1201&amp;", "&amp; IF(SOURCE!$U$2-LEN(SOURCE!F1201) &gt;= 0, REPT(" ",SOURCE!$U$2-LEN(SOURCE!F1201)+2), "")&amp;"("&amp;
      SUBSTITUTE(TEXT(SOURCE!G1201,"??0"),"  ","")&amp;" &lt;&lt; TAM_MAX_BITS) |"&amp; IF(SOURCE!$V$2-3 &gt;= 0, REPT(" ",MAX(1,SOURCE!$V$2-5+4+1-1-LEN(  IF(ISTEXT(SOURCE!H1201),SOURCE!H1201,  SUBSTITUTE(SUBSTITUTE(TEXT(SOURCE!H1201,"????0"),"  ","")," ",""))   ))), "")&amp;
       IF(ISTEXT(SOURCE!H1201),SOURCE!H1201, SUBSTITUTE(SUBSTITUTE(TEXT(SOURCE!H1201,"????0"),"  ","")," ",""))   &amp;","&amp; IF(SOURCE!$W$2-3 &gt;= 0, REPT(" ",SOURCE!$W$2-3-5), "")&amp;
      SOURCE!I1201&amp;
" | "&amp; IF(SOURCE!$X$2-LEN(SOURCE!I1201) &gt;= 0, REPT(" ",SOURCE!$X$2-LEN(SOURCE!I1201)), "")&amp;
      SOURCE!J1201&amp;      IF(SOURCE!$Y$2-LEN(SOURCE!J1201) &gt;= 0, REPT(" ",SOURCE!$Y$2-LEN(SOURCE!J1201)), "")&amp;
" | "&amp; IF(SOURCE!$X$2-LEN(SOURCE!I1201) &gt;= 0, REPT(" ",SOURCE!$X$2-LEN(SOURCE!I1201)), "")&amp;
      SOURCE!K1201&amp;      IF(SOURCE!$Y$2-LEN(SOURCE!K1201) &gt;= 0, REPT(" ",SOURCE!$Z$2-LEN(SOURCE!K1201)), "")&amp;
" | "&amp; SOURCE!L1201&amp;      IF(SOURCE!$AB$2-LEN(SOURCE!L1201) &gt;= 0, REPT(" ",SOURCE!$AB$2-LEN(SOURCE!L1201)), "")&amp;
" | "&amp; SOURCE!M1201&amp;      IF(SOURCE!$AC$2-LEN(SOURCE!M1201) &gt;= 0, REPT(" ",SOURCE!$AC$2-LEN(SOURCE!M1201)), "")&amp;
      "},"&amp;IF(SOURCE!O1201&lt;&gt;"",""&amp;SOURCE!O1201,"")
 )
)
)</f>
        <v>// Reserved variables</v>
      </c>
    </row>
    <row r="1202" spans="1:1">
      <c r="A1202" s="133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IF(SOURCE!$R$2-LEN(SOURCE!C1202) &gt;= 0, REPT(" ",SOURCE!$R$2-LEN(SOURCE!C1202)), "")&amp;
      SOURCE!D1202&amp;", "&amp; IF(SOURCE!$S$2-LEN(SOURCE!D1202) &gt;= 0, REPT(" ",SOURCE!$S$2-LEN(SOURCE!D1202)), "")&amp;
      SOURCE!E1202&amp;", "&amp; IF(SOURCE!$T$2-LEN(SOURCE!E1202) &gt;=0, REPT(" ",SOURCE!$T$2-LEN(SOURCE!E1202)), "")&amp;
      SOURCE!F1202&amp;", "&amp; IF(SOURCE!$U$2-LEN(SOURCE!F1202) &gt;= 0, REPT(" ",SOURCE!$U$2-LEN(SOURCE!F1202)+2), "")&amp;"("&amp;
      SUBSTITUTE(TEXT(SOURCE!G1202,"??0"),"  ","")&amp;" &lt;&lt; TAM_MAX_BITS) |"&amp; IF(SOURCE!$V$2-3 &gt;= 0, REPT(" ",MAX(1,SOURCE!$V$2-5+4+1-1-LEN(  IF(ISTEXT(SOURCE!H1202),SOURCE!H1202,  SUBSTITUTE(SUBSTITUTE(TEXT(SOURCE!H1202,"????0"),"  ","")," ",""))   ))), "")&amp;
       IF(ISTEXT(SOURCE!H1202),SOURCE!H1202, SUBSTITUTE(SUBSTITUTE(TEXT(SOURCE!H1202,"????0"),"  ","")," ",""))   &amp;","&amp; IF(SOURCE!$W$2-3 &gt;= 0, REPT(" ",SOURCE!$W$2-3-5), "")&amp;
      SOURCE!I1202&amp;
" | "&amp; IF(SOURCE!$X$2-LEN(SOURCE!I1202) &gt;= 0, REPT(" ",SOURCE!$X$2-LEN(SOURCE!I1202)), "")&amp;
      SOURCE!J1202&amp;      IF(SOURCE!$Y$2-LEN(SOURCE!J1202) &gt;= 0, REPT(" ",SOURCE!$Y$2-LEN(SOURCE!J1202)), "")&amp;
" | "&amp; IF(SOURCE!$X$2-LEN(SOURCE!I1202) &gt;= 0, REPT(" ",SOURCE!$X$2-LEN(SOURCE!I1202)), "")&amp;
      SOURCE!K1202&amp;      IF(SOURCE!$Y$2-LEN(SOURCE!K1202) &gt;= 0, REPT(" ",SOURCE!$Z$2-LEN(SOURCE!K1202)), "")&amp;
" | "&amp; SOURCE!L1202&amp;      IF(SOURCE!$AB$2-LEN(SOURCE!L1202) &gt;= 0, REPT(" ",SOURCE!$AB$2-LEN(SOURCE!L1202)), "")&amp;
" | "&amp; SOURCE!M1202&amp;      IF(SOURCE!$AC$2-LEN(SOURCE!M1202) &gt;= 0, REPT(" ",SOURCE!$AC$2-LEN(SOURCE!M1202)),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133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IF(SOURCE!$R$2-LEN(SOURCE!C1203) &gt;= 0, REPT(" ",SOURCE!$R$2-LEN(SOURCE!C1203)), "")&amp;
      SOURCE!D1203&amp;", "&amp; IF(SOURCE!$S$2-LEN(SOURCE!D1203) &gt;= 0, REPT(" ",SOURCE!$S$2-LEN(SOURCE!D1203)), "")&amp;
      SOURCE!E1203&amp;", "&amp; IF(SOURCE!$T$2-LEN(SOURCE!E1203) &gt;=0, REPT(" ",SOURCE!$T$2-LEN(SOURCE!E1203)), "")&amp;
      SOURCE!F1203&amp;", "&amp; IF(SOURCE!$U$2-LEN(SOURCE!F1203) &gt;= 0, REPT(" ",SOURCE!$U$2-LEN(SOURCE!F1203)+2), "")&amp;"("&amp;
      SUBSTITUTE(TEXT(SOURCE!G1203,"??0"),"  ","")&amp;" &lt;&lt; TAM_MAX_BITS) |"&amp; IF(SOURCE!$V$2-3 &gt;= 0, REPT(" ",MAX(1,SOURCE!$V$2-5+4+1-1-LEN(  IF(ISTEXT(SOURCE!H1203),SOURCE!H1203,  SUBSTITUTE(SUBSTITUTE(TEXT(SOURCE!H1203,"????0"),"  ","")," ",""))   ))), "")&amp;
       IF(ISTEXT(SOURCE!H1203),SOURCE!H1203, SUBSTITUTE(SUBSTITUTE(TEXT(SOURCE!H1203,"????0"),"  ","")," ",""))   &amp;","&amp; IF(SOURCE!$W$2-3 &gt;= 0, REPT(" ",SOURCE!$W$2-3-5), "")&amp;
      SOURCE!I1203&amp;
" | "&amp; IF(SOURCE!$X$2-LEN(SOURCE!I1203) &gt;= 0, REPT(" ",SOURCE!$X$2-LEN(SOURCE!I1203)), "")&amp;
      SOURCE!J1203&amp;      IF(SOURCE!$Y$2-LEN(SOURCE!J1203) &gt;= 0, REPT(" ",SOURCE!$Y$2-LEN(SOURCE!J1203)), "")&amp;
" | "&amp; IF(SOURCE!$X$2-LEN(SOURCE!I1203) &gt;= 0, REPT(" ",SOURCE!$X$2-LEN(SOURCE!I1203)), "")&amp;
      SOURCE!K1203&amp;      IF(SOURCE!$Y$2-LEN(SOURCE!K1203) &gt;= 0, REPT(" ",SOURCE!$Z$2-LEN(SOURCE!K1203)), "")&amp;
" | "&amp; SOURCE!L1203&amp;      IF(SOURCE!$AB$2-LEN(SOURCE!L1203) &gt;= 0, REPT(" ",SOURCE!$AB$2-LEN(SOURCE!L1203)), "")&amp;
" | "&amp; SOURCE!M1203&amp;      IF(SOURCE!$AC$2-LEN(SOURCE!M1203) &gt;= 0, REPT(" ",SOURCE!$AC$2-LEN(SOURCE!M1203)),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133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IF(SOURCE!$R$2-LEN(SOURCE!C1204) &gt;= 0, REPT(" ",SOURCE!$R$2-LEN(SOURCE!C1204)), "")&amp;
      SOURCE!D1204&amp;", "&amp; IF(SOURCE!$S$2-LEN(SOURCE!D1204) &gt;= 0, REPT(" ",SOURCE!$S$2-LEN(SOURCE!D1204)), "")&amp;
      SOURCE!E1204&amp;", "&amp; IF(SOURCE!$T$2-LEN(SOURCE!E1204) &gt;=0, REPT(" ",SOURCE!$T$2-LEN(SOURCE!E1204)), "")&amp;
      SOURCE!F1204&amp;", "&amp; IF(SOURCE!$U$2-LEN(SOURCE!F1204) &gt;= 0, REPT(" ",SOURCE!$U$2-LEN(SOURCE!F1204)+2), "")&amp;"("&amp;
      SUBSTITUTE(TEXT(SOURCE!G1204,"??0"),"  ","")&amp;" &lt;&lt; TAM_MAX_BITS) |"&amp; IF(SOURCE!$V$2-3 &gt;= 0, REPT(" ",MAX(1,SOURCE!$V$2-5+4+1-1-LEN(  IF(ISTEXT(SOURCE!H1204),SOURCE!H1204,  SUBSTITUTE(SUBSTITUTE(TEXT(SOURCE!H1204,"????0"),"  ","")," ",""))   ))), "")&amp;
       IF(ISTEXT(SOURCE!H1204),SOURCE!H1204, SUBSTITUTE(SUBSTITUTE(TEXT(SOURCE!H1204,"????0"),"  ","")," ",""))   &amp;","&amp; IF(SOURCE!$W$2-3 &gt;= 0, REPT(" ",SOURCE!$W$2-3-5), "")&amp;
      SOURCE!I1204&amp;
" | "&amp; IF(SOURCE!$X$2-LEN(SOURCE!I1204) &gt;= 0, REPT(" ",SOURCE!$X$2-LEN(SOURCE!I1204)), "")&amp;
      SOURCE!J1204&amp;      IF(SOURCE!$Y$2-LEN(SOURCE!J1204) &gt;= 0, REPT(" ",SOURCE!$Y$2-LEN(SOURCE!J1204)), "")&amp;
" | "&amp; IF(SOURCE!$X$2-LEN(SOURCE!I1204) &gt;= 0, REPT(" ",SOURCE!$X$2-LEN(SOURCE!I1204)), "")&amp;
      SOURCE!K1204&amp;      IF(SOURCE!$Y$2-LEN(SOURCE!K1204) &gt;= 0, REPT(" ",SOURCE!$Z$2-LEN(SOURCE!K1204)), "")&amp;
" | "&amp; SOURCE!L1204&amp;      IF(SOURCE!$AB$2-LEN(SOURCE!L1204) &gt;= 0, REPT(" ",SOURCE!$AB$2-LEN(SOURCE!L1204)), "")&amp;
" | "&amp; SOURCE!M1204&amp;      IF(SOURCE!$AC$2-LEN(SOURCE!M1204) &gt;= 0, REPT(" ",SOURCE!$AC$2-LEN(SOURCE!M1204)),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133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IF(SOURCE!$R$2-LEN(SOURCE!C1205) &gt;= 0, REPT(" ",SOURCE!$R$2-LEN(SOURCE!C1205)), "")&amp;
      SOURCE!D1205&amp;", "&amp; IF(SOURCE!$S$2-LEN(SOURCE!D1205) &gt;= 0, REPT(" ",SOURCE!$S$2-LEN(SOURCE!D1205)), "")&amp;
      SOURCE!E1205&amp;", "&amp; IF(SOURCE!$T$2-LEN(SOURCE!E1205) &gt;=0, REPT(" ",SOURCE!$T$2-LEN(SOURCE!E1205)), "")&amp;
      SOURCE!F1205&amp;", "&amp; IF(SOURCE!$U$2-LEN(SOURCE!F1205) &gt;= 0, REPT(" ",SOURCE!$U$2-LEN(SOURCE!F1205)+2), "")&amp;"("&amp;
      SUBSTITUTE(TEXT(SOURCE!G1205,"??0"),"  ","")&amp;" &lt;&lt; TAM_MAX_BITS) |"&amp; IF(SOURCE!$V$2-3 &gt;= 0, REPT(" ",MAX(1,SOURCE!$V$2-5+4+1-1-LEN(  IF(ISTEXT(SOURCE!H1205),SOURCE!H1205,  SUBSTITUTE(SUBSTITUTE(TEXT(SOURCE!H1205,"????0"),"  ","")," ",""))   ))), "")&amp;
       IF(ISTEXT(SOURCE!H1205),SOURCE!H1205, SUBSTITUTE(SUBSTITUTE(TEXT(SOURCE!H1205,"????0"),"  ","")," ",""))   &amp;","&amp; IF(SOURCE!$W$2-3 &gt;= 0, REPT(" ",SOURCE!$W$2-3-5), "")&amp;
      SOURCE!I1205&amp;
" | "&amp; IF(SOURCE!$X$2-LEN(SOURCE!I1205) &gt;= 0, REPT(" ",SOURCE!$X$2-LEN(SOURCE!I1205)), "")&amp;
      SOURCE!J1205&amp;      IF(SOURCE!$Y$2-LEN(SOURCE!J1205) &gt;= 0, REPT(" ",SOURCE!$Y$2-LEN(SOURCE!J1205)), "")&amp;
" | "&amp; IF(SOURCE!$X$2-LEN(SOURCE!I1205) &gt;= 0, REPT(" ",SOURCE!$X$2-LEN(SOURCE!I1205)), "")&amp;
      SOURCE!K1205&amp;      IF(SOURCE!$Y$2-LEN(SOURCE!K1205) &gt;= 0, REPT(" ",SOURCE!$Z$2-LEN(SOURCE!K1205)), "")&amp;
" | "&amp; SOURCE!L1205&amp;      IF(SOURCE!$AB$2-LEN(SOURCE!L1205) &gt;= 0, REPT(" ",SOURCE!$AB$2-LEN(SOURCE!L1205)), "")&amp;
" | "&amp; SOURCE!M1205&amp;      IF(SOURCE!$AC$2-LEN(SOURCE!M1205) &gt;= 0, REPT(" ",SOURCE!$AC$2-LEN(SOURCE!M1205)),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133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IF(SOURCE!$R$2-LEN(SOURCE!C1206) &gt;= 0, REPT(" ",SOURCE!$R$2-LEN(SOURCE!C1206)), "")&amp;
      SOURCE!D1206&amp;", "&amp; IF(SOURCE!$S$2-LEN(SOURCE!D1206) &gt;= 0, REPT(" ",SOURCE!$S$2-LEN(SOURCE!D1206)), "")&amp;
      SOURCE!E1206&amp;", "&amp; IF(SOURCE!$T$2-LEN(SOURCE!E1206) &gt;=0, REPT(" ",SOURCE!$T$2-LEN(SOURCE!E1206)), "")&amp;
      SOURCE!F1206&amp;", "&amp; IF(SOURCE!$U$2-LEN(SOURCE!F1206) &gt;= 0, REPT(" ",SOURCE!$U$2-LEN(SOURCE!F1206)+2), "")&amp;"("&amp;
      SUBSTITUTE(TEXT(SOURCE!G1206,"??0"),"  ","")&amp;" &lt;&lt; TAM_MAX_BITS) |"&amp; IF(SOURCE!$V$2-3 &gt;= 0, REPT(" ",MAX(1,SOURCE!$V$2-5+4+1-1-LEN(  IF(ISTEXT(SOURCE!H1206),SOURCE!H1206,  SUBSTITUTE(SUBSTITUTE(TEXT(SOURCE!H1206,"????0"),"  ","")," ",""))   ))), "")&amp;
       IF(ISTEXT(SOURCE!H1206),SOURCE!H1206, SUBSTITUTE(SUBSTITUTE(TEXT(SOURCE!H1206,"????0"),"  ","")," ",""))   &amp;","&amp; IF(SOURCE!$W$2-3 &gt;= 0, REPT(" ",SOURCE!$W$2-3-5), "")&amp;
      SOURCE!I1206&amp;
" | "&amp; IF(SOURCE!$X$2-LEN(SOURCE!I1206) &gt;= 0, REPT(" ",SOURCE!$X$2-LEN(SOURCE!I1206)), "")&amp;
      SOURCE!J1206&amp;      IF(SOURCE!$Y$2-LEN(SOURCE!J1206) &gt;= 0, REPT(" ",SOURCE!$Y$2-LEN(SOURCE!J1206)), "")&amp;
" | "&amp; IF(SOURCE!$X$2-LEN(SOURCE!I1206) &gt;= 0, REPT(" ",SOURCE!$X$2-LEN(SOURCE!I1206)), "")&amp;
      SOURCE!K1206&amp;      IF(SOURCE!$Y$2-LEN(SOURCE!K1206) &gt;= 0, REPT(" ",SOURCE!$Z$2-LEN(SOURCE!K1206)), "")&amp;
" | "&amp; SOURCE!L1206&amp;      IF(SOURCE!$AB$2-LEN(SOURCE!L1206) &gt;= 0, REPT(" ",SOURCE!$AB$2-LEN(SOURCE!L1206)), "")&amp;
" | "&amp; SOURCE!M1206&amp;      IF(SOURCE!$AC$2-LEN(SOURCE!M1206) &gt;= 0, REPT(" ",SOURCE!$AC$2-LEN(SOURCE!M1206)),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133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IF(SOURCE!$R$2-LEN(SOURCE!C1207) &gt;= 0, REPT(" ",SOURCE!$R$2-LEN(SOURCE!C1207)), "")&amp;
      SOURCE!D1207&amp;", "&amp; IF(SOURCE!$S$2-LEN(SOURCE!D1207) &gt;= 0, REPT(" ",SOURCE!$S$2-LEN(SOURCE!D1207)), "")&amp;
      SOURCE!E1207&amp;", "&amp; IF(SOURCE!$T$2-LEN(SOURCE!E1207) &gt;=0, REPT(" ",SOURCE!$T$2-LEN(SOURCE!E1207)), "")&amp;
      SOURCE!F1207&amp;", "&amp; IF(SOURCE!$U$2-LEN(SOURCE!F1207) &gt;= 0, REPT(" ",SOURCE!$U$2-LEN(SOURCE!F1207)+2), "")&amp;"("&amp;
      SUBSTITUTE(TEXT(SOURCE!G1207,"??0"),"  ","")&amp;" &lt;&lt; TAM_MAX_BITS) |"&amp; IF(SOURCE!$V$2-3 &gt;= 0, REPT(" ",MAX(1,SOURCE!$V$2-5+4+1-1-LEN(  IF(ISTEXT(SOURCE!H1207),SOURCE!H1207,  SUBSTITUTE(SUBSTITUTE(TEXT(SOURCE!H1207,"????0"),"  ","")," ",""))   ))), "")&amp;
       IF(ISTEXT(SOURCE!H1207),SOURCE!H1207, SUBSTITUTE(SUBSTITUTE(TEXT(SOURCE!H1207,"????0"),"  ","")," ",""))   &amp;","&amp; IF(SOURCE!$W$2-3 &gt;= 0, REPT(" ",SOURCE!$W$2-3-5), "")&amp;
      SOURCE!I1207&amp;
" | "&amp; IF(SOURCE!$X$2-LEN(SOURCE!I1207) &gt;= 0, REPT(" ",SOURCE!$X$2-LEN(SOURCE!I1207)), "")&amp;
      SOURCE!J1207&amp;      IF(SOURCE!$Y$2-LEN(SOURCE!J1207) &gt;= 0, REPT(" ",SOURCE!$Y$2-LEN(SOURCE!J1207)), "")&amp;
" | "&amp; IF(SOURCE!$X$2-LEN(SOURCE!I1207) &gt;= 0, REPT(" ",SOURCE!$X$2-LEN(SOURCE!I1207)), "")&amp;
      SOURCE!K1207&amp;      IF(SOURCE!$Y$2-LEN(SOURCE!K1207) &gt;= 0, REPT(" ",SOURCE!$Z$2-LEN(SOURCE!K1207)), "")&amp;
" | "&amp; SOURCE!L1207&amp;      IF(SOURCE!$AB$2-LEN(SOURCE!L1207) &gt;= 0, REPT(" ",SOURCE!$AB$2-LEN(SOURCE!L1207)), "")&amp;
" | "&amp; SOURCE!M1207&amp;      IF(SOURCE!$AC$2-LEN(SOURCE!M1207) &gt;= 0, REPT(" ",SOURCE!$AC$2-LEN(SOURCE!M1207)),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133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IF(SOURCE!$R$2-LEN(SOURCE!C1208) &gt;= 0, REPT(" ",SOURCE!$R$2-LEN(SOURCE!C1208)), "")&amp;
      SOURCE!D1208&amp;", "&amp; IF(SOURCE!$S$2-LEN(SOURCE!D1208) &gt;= 0, REPT(" ",SOURCE!$S$2-LEN(SOURCE!D1208)), "")&amp;
      SOURCE!E1208&amp;", "&amp; IF(SOURCE!$T$2-LEN(SOURCE!E1208) &gt;=0, REPT(" ",SOURCE!$T$2-LEN(SOURCE!E1208)), "")&amp;
      SOURCE!F1208&amp;", "&amp; IF(SOURCE!$U$2-LEN(SOURCE!F1208) &gt;= 0, REPT(" ",SOURCE!$U$2-LEN(SOURCE!F1208)+2), "")&amp;"("&amp;
      SUBSTITUTE(TEXT(SOURCE!G1208,"??0"),"  ","")&amp;" &lt;&lt; TAM_MAX_BITS) |"&amp; IF(SOURCE!$V$2-3 &gt;= 0, REPT(" ",MAX(1,SOURCE!$V$2-5+4+1-1-LEN(  IF(ISTEXT(SOURCE!H1208),SOURCE!H1208,  SUBSTITUTE(SUBSTITUTE(TEXT(SOURCE!H1208,"????0"),"  ","")," ",""))   ))), "")&amp;
       IF(ISTEXT(SOURCE!H1208),SOURCE!H1208, SUBSTITUTE(SUBSTITUTE(TEXT(SOURCE!H1208,"????0"),"  ","")," ",""))   &amp;","&amp; IF(SOURCE!$W$2-3 &gt;= 0, REPT(" ",SOURCE!$W$2-3-5), "")&amp;
      SOURCE!I1208&amp;
" | "&amp; IF(SOURCE!$X$2-LEN(SOURCE!I1208) &gt;= 0, REPT(" ",SOURCE!$X$2-LEN(SOURCE!I1208)), "")&amp;
      SOURCE!J1208&amp;      IF(SOURCE!$Y$2-LEN(SOURCE!J1208) &gt;= 0, REPT(" ",SOURCE!$Y$2-LEN(SOURCE!J1208)), "")&amp;
" | "&amp; IF(SOURCE!$X$2-LEN(SOURCE!I1208) &gt;= 0, REPT(" ",SOURCE!$X$2-LEN(SOURCE!I1208)), "")&amp;
      SOURCE!K1208&amp;      IF(SOURCE!$Y$2-LEN(SOURCE!K1208) &gt;= 0, REPT(" ",SOURCE!$Z$2-LEN(SOURCE!K1208)), "")&amp;
" | "&amp; SOURCE!L1208&amp;      IF(SOURCE!$AB$2-LEN(SOURCE!L1208) &gt;= 0, REPT(" ",SOURCE!$AB$2-LEN(SOURCE!L1208)), "")&amp;
" | "&amp; SOURCE!M1208&amp;      IF(SOURCE!$AC$2-LEN(SOURCE!M1208) &gt;= 0, REPT(" ",SOURCE!$AC$2-LEN(SOURCE!M1208)),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133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IF(SOURCE!$R$2-LEN(SOURCE!C1209) &gt;= 0, REPT(" ",SOURCE!$R$2-LEN(SOURCE!C1209)), "")&amp;
      SOURCE!D1209&amp;", "&amp; IF(SOURCE!$S$2-LEN(SOURCE!D1209) &gt;= 0, REPT(" ",SOURCE!$S$2-LEN(SOURCE!D1209)), "")&amp;
      SOURCE!E1209&amp;", "&amp; IF(SOURCE!$T$2-LEN(SOURCE!E1209) &gt;=0, REPT(" ",SOURCE!$T$2-LEN(SOURCE!E1209)), "")&amp;
      SOURCE!F1209&amp;", "&amp; IF(SOURCE!$U$2-LEN(SOURCE!F1209) &gt;= 0, REPT(" ",SOURCE!$U$2-LEN(SOURCE!F1209)+2), "")&amp;"("&amp;
      SUBSTITUTE(TEXT(SOURCE!G1209,"??0"),"  ","")&amp;" &lt;&lt; TAM_MAX_BITS) |"&amp; IF(SOURCE!$V$2-3 &gt;= 0, REPT(" ",MAX(1,SOURCE!$V$2-5+4+1-1-LEN(  IF(ISTEXT(SOURCE!H1209),SOURCE!H1209,  SUBSTITUTE(SUBSTITUTE(TEXT(SOURCE!H1209,"????0"),"  ","")," ",""))   ))), "")&amp;
       IF(ISTEXT(SOURCE!H1209),SOURCE!H1209, SUBSTITUTE(SUBSTITUTE(TEXT(SOURCE!H1209,"????0"),"  ","")," ",""))   &amp;","&amp; IF(SOURCE!$W$2-3 &gt;= 0, REPT(" ",SOURCE!$W$2-3-5), "")&amp;
      SOURCE!I1209&amp;
" | "&amp; IF(SOURCE!$X$2-LEN(SOURCE!I1209) &gt;= 0, REPT(" ",SOURCE!$X$2-LEN(SOURCE!I1209)), "")&amp;
      SOURCE!J1209&amp;      IF(SOURCE!$Y$2-LEN(SOURCE!J1209) &gt;= 0, REPT(" ",SOURCE!$Y$2-LEN(SOURCE!J1209)), "")&amp;
" | "&amp; IF(SOURCE!$X$2-LEN(SOURCE!I1209) &gt;= 0, REPT(" ",SOURCE!$X$2-LEN(SOURCE!I1209)), "")&amp;
      SOURCE!K1209&amp;      IF(SOURCE!$Y$2-LEN(SOURCE!K1209) &gt;= 0, REPT(" ",SOURCE!$Z$2-LEN(SOURCE!K1209)), "")&amp;
" | "&amp; SOURCE!L1209&amp;      IF(SOURCE!$AB$2-LEN(SOURCE!L1209) &gt;= 0, REPT(" ",SOURCE!$AB$2-LEN(SOURCE!L1209)), "")&amp;
" | "&amp; SOURCE!M1209&amp;      IF(SOURCE!$AC$2-LEN(SOURCE!M1209) &gt;= 0, REPT(" ",SOURCE!$AC$2-LEN(SOURCE!M1209)),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133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IF(SOURCE!$R$2-LEN(SOURCE!C1210) &gt;= 0, REPT(" ",SOURCE!$R$2-LEN(SOURCE!C1210)), "")&amp;
      SOURCE!D1210&amp;", "&amp; IF(SOURCE!$S$2-LEN(SOURCE!D1210) &gt;= 0, REPT(" ",SOURCE!$S$2-LEN(SOURCE!D1210)), "")&amp;
      SOURCE!E1210&amp;", "&amp; IF(SOURCE!$T$2-LEN(SOURCE!E1210) &gt;=0, REPT(" ",SOURCE!$T$2-LEN(SOURCE!E1210)), "")&amp;
      SOURCE!F1210&amp;", "&amp; IF(SOURCE!$U$2-LEN(SOURCE!F1210) &gt;= 0, REPT(" ",SOURCE!$U$2-LEN(SOURCE!F1210)+2), "")&amp;"("&amp;
      SUBSTITUTE(TEXT(SOURCE!G1210,"??0"),"  ","")&amp;" &lt;&lt; TAM_MAX_BITS) |"&amp; IF(SOURCE!$V$2-3 &gt;= 0, REPT(" ",MAX(1,SOURCE!$V$2-5+4+1-1-LEN(  IF(ISTEXT(SOURCE!H1210),SOURCE!H1210,  SUBSTITUTE(SUBSTITUTE(TEXT(SOURCE!H1210,"????0"),"  ","")," ",""))   ))), "")&amp;
       IF(ISTEXT(SOURCE!H1210),SOURCE!H1210, SUBSTITUTE(SUBSTITUTE(TEXT(SOURCE!H1210,"????0"),"  ","")," ",""))   &amp;","&amp; IF(SOURCE!$W$2-3 &gt;= 0, REPT(" ",SOURCE!$W$2-3-5), "")&amp;
      SOURCE!I1210&amp;
" | "&amp; IF(SOURCE!$X$2-LEN(SOURCE!I1210) &gt;= 0, REPT(" ",SOURCE!$X$2-LEN(SOURCE!I1210)), "")&amp;
      SOURCE!J1210&amp;      IF(SOURCE!$Y$2-LEN(SOURCE!J1210) &gt;= 0, REPT(" ",SOURCE!$Y$2-LEN(SOURCE!J1210)), "")&amp;
" | "&amp; IF(SOURCE!$X$2-LEN(SOURCE!I1210) &gt;= 0, REPT(" ",SOURCE!$X$2-LEN(SOURCE!I1210)), "")&amp;
      SOURCE!K1210&amp;      IF(SOURCE!$Y$2-LEN(SOURCE!K1210) &gt;= 0, REPT(" ",SOURCE!$Z$2-LEN(SOURCE!K1210)), "")&amp;
" | "&amp; SOURCE!L1210&amp;      IF(SOURCE!$AB$2-LEN(SOURCE!L1210) &gt;= 0, REPT(" ",SOURCE!$AB$2-LEN(SOURCE!L1210)), "")&amp;
" | "&amp; SOURCE!M1210&amp;      IF(SOURCE!$AC$2-LEN(SOURCE!M1210) &gt;= 0, REPT(" ",SOURCE!$AC$2-LEN(SOURCE!M1210)),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133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IF(SOURCE!$R$2-LEN(SOURCE!C1211) &gt;= 0, REPT(" ",SOURCE!$R$2-LEN(SOURCE!C1211)), "")&amp;
      SOURCE!D1211&amp;", "&amp; IF(SOURCE!$S$2-LEN(SOURCE!D1211) &gt;= 0, REPT(" ",SOURCE!$S$2-LEN(SOURCE!D1211)), "")&amp;
      SOURCE!E1211&amp;", "&amp; IF(SOURCE!$T$2-LEN(SOURCE!E1211) &gt;=0, REPT(" ",SOURCE!$T$2-LEN(SOURCE!E1211)), "")&amp;
      SOURCE!F1211&amp;", "&amp; IF(SOURCE!$U$2-LEN(SOURCE!F1211) &gt;= 0, REPT(" ",SOURCE!$U$2-LEN(SOURCE!F1211)+2), "")&amp;"("&amp;
      SUBSTITUTE(TEXT(SOURCE!G1211,"??0"),"  ","")&amp;" &lt;&lt; TAM_MAX_BITS) |"&amp; IF(SOURCE!$V$2-3 &gt;= 0, REPT(" ",MAX(1,SOURCE!$V$2-5+4+1-1-LEN(  IF(ISTEXT(SOURCE!H1211),SOURCE!H1211,  SUBSTITUTE(SUBSTITUTE(TEXT(SOURCE!H1211,"????0"),"  ","")," ",""))   ))), "")&amp;
       IF(ISTEXT(SOURCE!H1211),SOURCE!H1211, SUBSTITUTE(SUBSTITUTE(TEXT(SOURCE!H1211,"????0"),"  ","")," ",""))   &amp;","&amp; IF(SOURCE!$W$2-3 &gt;= 0, REPT(" ",SOURCE!$W$2-3-5), "")&amp;
      SOURCE!I1211&amp;
" | "&amp; IF(SOURCE!$X$2-LEN(SOURCE!I1211) &gt;= 0, REPT(" ",SOURCE!$X$2-LEN(SOURCE!I1211)), "")&amp;
      SOURCE!J1211&amp;      IF(SOURCE!$Y$2-LEN(SOURCE!J1211) &gt;= 0, REPT(" ",SOURCE!$Y$2-LEN(SOURCE!J1211)), "")&amp;
" | "&amp; IF(SOURCE!$X$2-LEN(SOURCE!I1211) &gt;= 0, REPT(" ",SOURCE!$X$2-LEN(SOURCE!I1211)), "")&amp;
      SOURCE!K1211&amp;      IF(SOURCE!$Y$2-LEN(SOURCE!K1211) &gt;= 0, REPT(" ",SOURCE!$Z$2-LEN(SOURCE!K1211)), "")&amp;
" | "&amp; SOURCE!L1211&amp;      IF(SOURCE!$AB$2-LEN(SOURCE!L1211) &gt;= 0, REPT(" ",SOURCE!$AB$2-LEN(SOURCE!L1211)), "")&amp;
" | "&amp; SOURCE!M1211&amp;      IF(SOURCE!$AC$2-LEN(SOURCE!M1211) &gt;= 0, REPT(" ",SOURCE!$AC$2-LEN(SOURCE!M1211)),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133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IF(SOURCE!$R$2-LEN(SOURCE!C1212) &gt;= 0, REPT(" ",SOURCE!$R$2-LEN(SOURCE!C1212)), "")&amp;
      SOURCE!D1212&amp;", "&amp; IF(SOURCE!$S$2-LEN(SOURCE!D1212) &gt;= 0, REPT(" ",SOURCE!$S$2-LEN(SOURCE!D1212)), "")&amp;
      SOURCE!E1212&amp;", "&amp; IF(SOURCE!$T$2-LEN(SOURCE!E1212) &gt;=0, REPT(" ",SOURCE!$T$2-LEN(SOURCE!E1212)), "")&amp;
      SOURCE!F1212&amp;", "&amp; IF(SOURCE!$U$2-LEN(SOURCE!F1212) &gt;= 0, REPT(" ",SOURCE!$U$2-LEN(SOURCE!F1212)+2), "")&amp;"("&amp;
      SUBSTITUTE(TEXT(SOURCE!G1212,"??0"),"  ","")&amp;" &lt;&lt; TAM_MAX_BITS) |"&amp; IF(SOURCE!$V$2-3 &gt;= 0, REPT(" ",MAX(1,SOURCE!$V$2-5+4+1-1-LEN(  IF(ISTEXT(SOURCE!H1212),SOURCE!H1212,  SUBSTITUTE(SUBSTITUTE(TEXT(SOURCE!H1212,"????0"),"  ","")," ",""))   ))), "")&amp;
       IF(ISTEXT(SOURCE!H1212),SOURCE!H1212, SUBSTITUTE(SUBSTITUTE(TEXT(SOURCE!H1212,"????0"),"  ","")," ",""))   &amp;","&amp; IF(SOURCE!$W$2-3 &gt;= 0, REPT(" ",SOURCE!$W$2-3-5), "")&amp;
      SOURCE!I1212&amp;
" | "&amp; IF(SOURCE!$X$2-LEN(SOURCE!I1212) &gt;= 0, REPT(" ",SOURCE!$X$2-LEN(SOURCE!I1212)), "")&amp;
      SOURCE!J1212&amp;      IF(SOURCE!$Y$2-LEN(SOURCE!J1212) &gt;= 0, REPT(" ",SOURCE!$Y$2-LEN(SOURCE!J1212)), "")&amp;
" | "&amp; IF(SOURCE!$X$2-LEN(SOURCE!I1212) &gt;= 0, REPT(" ",SOURCE!$X$2-LEN(SOURCE!I1212)), "")&amp;
      SOURCE!K1212&amp;      IF(SOURCE!$Y$2-LEN(SOURCE!K1212) &gt;= 0, REPT(" ",SOURCE!$Z$2-LEN(SOURCE!K1212)), "")&amp;
" | "&amp; SOURCE!L1212&amp;      IF(SOURCE!$AB$2-LEN(SOURCE!L1212) &gt;= 0, REPT(" ",SOURCE!$AB$2-LEN(SOURCE!L1212)), "")&amp;
" | "&amp; SOURCE!M1212&amp;      IF(SOURCE!$AC$2-LEN(SOURCE!M1212) &gt;= 0, REPT(" ",SOURCE!$AC$2-LEN(SOURCE!M1212)),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133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IF(SOURCE!$R$2-LEN(SOURCE!C1213) &gt;= 0, REPT(" ",SOURCE!$R$2-LEN(SOURCE!C1213)), "")&amp;
      SOURCE!D1213&amp;", "&amp; IF(SOURCE!$S$2-LEN(SOURCE!D1213) &gt;= 0, REPT(" ",SOURCE!$S$2-LEN(SOURCE!D1213)), "")&amp;
      SOURCE!E1213&amp;", "&amp; IF(SOURCE!$T$2-LEN(SOURCE!E1213) &gt;=0, REPT(" ",SOURCE!$T$2-LEN(SOURCE!E1213)), "")&amp;
      SOURCE!F1213&amp;", "&amp; IF(SOURCE!$U$2-LEN(SOURCE!F1213) &gt;= 0, REPT(" ",SOURCE!$U$2-LEN(SOURCE!F1213)+2), "")&amp;"("&amp;
      SUBSTITUTE(TEXT(SOURCE!G1213,"??0"),"  ","")&amp;" &lt;&lt; TAM_MAX_BITS) |"&amp; IF(SOURCE!$V$2-3 &gt;= 0, REPT(" ",MAX(1,SOURCE!$V$2-5+4+1-1-LEN(  IF(ISTEXT(SOURCE!H1213),SOURCE!H1213,  SUBSTITUTE(SUBSTITUTE(TEXT(SOURCE!H1213,"????0"),"  ","")," ",""))   ))), "")&amp;
       IF(ISTEXT(SOURCE!H1213),SOURCE!H1213, SUBSTITUTE(SUBSTITUTE(TEXT(SOURCE!H1213,"????0"),"  ","")," ",""))   &amp;","&amp; IF(SOURCE!$W$2-3 &gt;= 0, REPT(" ",SOURCE!$W$2-3-5), "")&amp;
      SOURCE!I1213&amp;
" | "&amp; IF(SOURCE!$X$2-LEN(SOURCE!I1213) &gt;= 0, REPT(" ",SOURCE!$X$2-LEN(SOURCE!I1213)), "")&amp;
      SOURCE!J1213&amp;      IF(SOURCE!$Y$2-LEN(SOURCE!J1213) &gt;= 0, REPT(" ",SOURCE!$Y$2-LEN(SOURCE!J1213)), "")&amp;
" | "&amp; IF(SOURCE!$X$2-LEN(SOURCE!I1213) &gt;= 0, REPT(" ",SOURCE!$X$2-LEN(SOURCE!I1213)), "")&amp;
      SOURCE!K1213&amp;      IF(SOURCE!$Y$2-LEN(SOURCE!K1213) &gt;= 0, REPT(" ",SOURCE!$Z$2-LEN(SOURCE!K1213)), "")&amp;
" | "&amp; SOURCE!L1213&amp;      IF(SOURCE!$AB$2-LEN(SOURCE!L1213) &gt;= 0, REPT(" ",SOURCE!$AB$2-LEN(SOURCE!L1213)), "")&amp;
" | "&amp; SOURCE!M1213&amp;      IF(SOURCE!$AC$2-LEN(SOURCE!M1213) &gt;= 0, REPT(" ",SOURCE!$AC$2-LEN(SOURCE!M1213)),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133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IF(SOURCE!$R$2-LEN(SOURCE!C1214) &gt;= 0, REPT(" ",SOURCE!$R$2-LEN(SOURCE!C1214)), "")&amp;
      SOURCE!D1214&amp;", "&amp; IF(SOURCE!$S$2-LEN(SOURCE!D1214) &gt;= 0, REPT(" ",SOURCE!$S$2-LEN(SOURCE!D1214)), "")&amp;
      SOURCE!E1214&amp;", "&amp; IF(SOURCE!$T$2-LEN(SOURCE!E1214) &gt;=0, REPT(" ",SOURCE!$T$2-LEN(SOURCE!E1214)), "")&amp;
      SOURCE!F1214&amp;", "&amp; IF(SOURCE!$U$2-LEN(SOURCE!F1214) &gt;= 0, REPT(" ",SOURCE!$U$2-LEN(SOURCE!F1214)+2), "")&amp;"("&amp;
      SUBSTITUTE(TEXT(SOURCE!G1214,"??0"),"  ","")&amp;" &lt;&lt; TAM_MAX_BITS) |"&amp; IF(SOURCE!$V$2-3 &gt;= 0, REPT(" ",MAX(1,SOURCE!$V$2-5+4+1-1-LEN(  IF(ISTEXT(SOURCE!H1214),SOURCE!H1214,  SUBSTITUTE(SUBSTITUTE(TEXT(SOURCE!H1214,"????0"),"  ","")," ",""))   ))), "")&amp;
       IF(ISTEXT(SOURCE!H1214),SOURCE!H1214, SUBSTITUTE(SUBSTITUTE(TEXT(SOURCE!H1214,"????0"),"  ","")," ",""))   &amp;","&amp; IF(SOURCE!$W$2-3 &gt;= 0, REPT(" ",SOURCE!$W$2-3-5), "")&amp;
      SOURCE!I1214&amp;
" | "&amp; IF(SOURCE!$X$2-LEN(SOURCE!I1214) &gt;= 0, REPT(" ",SOURCE!$X$2-LEN(SOURCE!I1214)), "")&amp;
      SOURCE!J1214&amp;      IF(SOURCE!$Y$2-LEN(SOURCE!J1214) &gt;= 0, REPT(" ",SOURCE!$Y$2-LEN(SOURCE!J1214)), "")&amp;
" | "&amp; IF(SOURCE!$X$2-LEN(SOURCE!I1214) &gt;= 0, REPT(" ",SOURCE!$X$2-LEN(SOURCE!I1214)), "")&amp;
      SOURCE!K1214&amp;      IF(SOURCE!$Y$2-LEN(SOURCE!K1214) &gt;= 0, REPT(" ",SOURCE!$Z$2-LEN(SOURCE!K1214)), "")&amp;
" | "&amp; SOURCE!L1214&amp;      IF(SOURCE!$AB$2-LEN(SOURCE!L1214) &gt;= 0, REPT(" ",SOURCE!$AB$2-LEN(SOURCE!L1214)), "")&amp;
" | "&amp; SOURCE!M1214&amp;      IF(SOURCE!$AC$2-LEN(SOURCE!M1214) &gt;= 0, REPT(" ",SOURCE!$AC$2-LEN(SOURCE!M1214)),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133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IF(SOURCE!$R$2-LEN(SOURCE!C1215) &gt;= 0, REPT(" ",SOURCE!$R$2-LEN(SOURCE!C1215)), "")&amp;
      SOURCE!D1215&amp;", "&amp; IF(SOURCE!$S$2-LEN(SOURCE!D1215) &gt;= 0, REPT(" ",SOURCE!$S$2-LEN(SOURCE!D1215)), "")&amp;
      SOURCE!E1215&amp;", "&amp; IF(SOURCE!$T$2-LEN(SOURCE!E1215) &gt;=0, REPT(" ",SOURCE!$T$2-LEN(SOURCE!E1215)), "")&amp;
      SOURCE!F1215&amp;", "&amp; IF(SOURCE!$U$2-LEN(SOURCE!F1215) &gt;= 0, REPT(" ",SOURCE!$U$2-LEN(SOURCE!F1215)+2), "")&amp;"("&amp;
      SUBSTITUTE(TEXT(SOURCE!G1215,"??0"),"  ","")&amp;" &lt;&lt; TAM_MAX_BITS) |"&amp; IF(SOURCE!$V$2-3 &gt;= 0, REPT(" ",MAX(1,SOURCE!$V$2-5+4+1-1-LEN(  IF(ISTEXT(SOURCE!H1215),SOURCE!H1215,  SUBSTITUTE(SUBSTITUTE(TEXT(SOURCE!H1215,"????0"),"  ","")," ",""))   ))), "")&amp;
       IF(ISTEXT(SOURCE!H1215),SOURCE!H1215, SUBSTITUTE(SUBSTITUTE(TEXT(SOURCE!H1215,"????0"),"  ","")," ",""))   &amp;","&amp; IF(SOURCE!$W$2-3 &gt;= 0, REPT(" ",SOURCE!$W$2-3-5), "")&amp;
      SOURCE!I1215&amp;
" | "&amp; IF(SOURCE!$X$2-LEN(SOURCE!I1215) &gt;= 0, REPT(" ",SOURCE!$X$2-LEN(SOURCE!I1215)), "")&amp;
      SOURCE!J1215&amp;      IF(SOURCE!$Y$2-LEN(SOURCE!J1215) &gt;= 0, REPT(" ",SOURCE!$Y$2-LEN(SOURCE!J1215)), "")&amp;
" | "&amp; IF(SOURCE!$X$2-LEN(SOURCE!I1215) &gt;= 0, REPT(" ",SOURCE!$X$2-LEN(SOURCE!I1215)), "")&amp;
      SOURCE!K1215&amp;      IF(SOURCE!$Y$2-LEN(SOURCE!K1215) &gt;= 0, REPT(" ",SOURCE!$Z$2-LEN(SOURCE!K1215)), "")&amp;
" | "&amp; SOURCE!L1215&amp;      IF(SOURCE!$AB$2-LEN(SOURCE!L1215) &gt;= 0, REPT(" ",SOURCE!$AB$2-LEN(SOURCE!L1215)), "")&amp;
" | "&amp; SOURCE!M1215&amp;      IF(SOURCE!$AC$2-LEN(SOURCE!M1215) &gt;= 0, REPT(" ",SOURCE!$AC$2-LEN(SOURCE!M1215)), "")&amp;
      "},"&amp;IF(SOURCE!O1215&lt;&gt;"",""&amp;SOURCE!O1215,"")
 )
)
)</f>
        <v>/* 1188 */  { itemToBeCoded,                NOPARAM,                     "D.MAX",                                       "D.MAX",                                       (0 &lt;&lt; TAM_MAX_BITS) |     0, CAT_RVAR | SLS_UNCHANGED | US_UNCHANGED | EIM_DISABLED | PTP_DISABLED     },</v>
      </c>
    </row>
    <row r="1216" spans="1:1">
      <c r="A1216" s="133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IF(SOURCE!$R$2-LEN(SOURCE!C1216) &gt;= 0, REPT(" ",SOURCE!$R$2-LEN(SOURCE!C1216)), "")&amp;
      SOURCE!D1216&amp;", "&amp; IF(SOURCE!$S$2-LEN(SOURCE!D1216) &gt;= 0, REPT(" ",SOURCE!$S$2-LEN(SOURCE!D1216)), "")&amp;
      SOURCE!E1216&amp;", "&amp; IF(SOURCE!$T$2-LEN(SOURCE!E1216) &gt;=0, REPT(" ",SOURCE!$T$2-LEN(SOURCE!E1216)), "")&amp;
      SOURCE!F1216&amp;", "&amp; IF(SOURCE!$U$2-LEN(SOURCE!F1216) &gt;= 0, REPT(" ",SOURCE!$U$2-LEN(SOURCE!F1216)+2), "")&amp;"("&amp;
      SUBSTITUTE(TEXT(SOURCE!G1216,"??0"),"  ","")&amp;" &lt;&lt; TAM_MAX_BITS) |"&amp; IF(SOURCE!$V$2-3 &gt;= 0, REPT(" ",MAX(1,SOURCE!$V$2-5+4+1-1-LEN(  IF(ISTEXT(SOURCE!H1216),SOURCE!H1216,  SUBSTITUTE(SUBSTITUTE(TEXT(SOURCE!H1216,"????0"),"  ","")," ",""))   ))), "")&amp;
       IF(ISTEXT(SOURCE!H1216),SOURCE!H1216, SUBSTITUTE(SUBSTITUTE(TEXT(SOURCE!H1216,"????0"),"  ","")," ",""))   &amp;","&amp; IF(SOURCE!$W$2-3 &gt;= 0, REPT(" ",SOURCE!$W$2-3-5), "")&amp;
      SOURCE!I1216&amp;
" | "&amp; IF(SOURCE!$X$2-LEN(SOURCE!I1216) &gt;= 0, REPT(" ",SOURCE!$X$2-LEN(SOURCE!I1216)), "")&amp;
      SOURCE!J1216&amp;      IF(SOURCE!$Y$2-LEN(SOURCE!J1216) &gt;= 0, REPT(" ",SOURCE!$Y$2-LEN(SOURCE!J1216)), "")&amp;
" | "&amp; IF(SOURCE!$X$2-LEN(SOURCE!I1216) &gt;= 0, REPT(" ",SOURCE!$X$2-LEN(SOURCE!I1216)), "")&amp;
      SOURCE!K1216&amp;      IF(SOURCE!$Y$2-LEN(SOURCE!K1216) &gt;= 0, REPT(" ",SOURCE!$Z$2-LEN(SOURCE!K1216)), "")&amp;
" | "&amp; SOURCE!L1216&amp;      IF(SOURCE!$AB$2-LEN(SOURCE!L1216) &gt;= 0, REPT(" ",SOURCE!$AB$2-LEN(SOURCE!L1216)), "")&amp;
" | "&amp; SOURCE!M1216&amp;      IF(SOURCE!$AC$2-LEN(SOURCE!M1216) &gt;= 0, REPT(" ",SOURCE!$AC$2-LEN(SOURCE!M1216)),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133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IF(SOURCE!$R$2-LEN(SOURCE!C1217) &gt;= 0, REPT(" ",SOURCE!$R$2-LEN(SOURCE!C1217)), "")&amp;
      SOURCE!D1217&amp;", "&amp; IF(SOURCE!$S$2-LEN(SOURCE!D1217) &gt;= 0, REPT(" ",SOURCE!$S$2-LEN(SOURCE!D1217)), "")&amp;
      SOURCE!E1217&amp;", "&amp; IF(SOURCE!$T$2-LEN(SOURCE!E1217) &gt;=0, REPT(" ",SOURCE!$T$2-LEN(SOURCE!E1217)), "")&amp;
      SOURCE!F1217&amp;", "&amp; IF(SOURCE!$U$2-LEN(SOURCE!F1217) &gt;= 0, REPT(" ",SOURCE!$U$2-LEN(SOURCE!F1217)+2), "")&amp;"("&amp;
      SUBSTITUTE(TEXT(SOURCE!G1217,"??0"),"  ","")&amp;" &lt;&lt; TAM_MAX_BITS) |"&amp; IF(SOURCE!$V$2-3 &gt;= 0, REPT(" ",MAX(1,SOURCE!$V$2-5+4+1-1-LEN(  IF(ISTEXT(SOURCE!H1217),SOURCE!H1217,  SUBSTITUTE(SUBSTITUTE(TEXT(SOURCE!H1217,"????0"),"  ","")," ",""))   ))), "")&amp;
       IF(ISTEXT(SOURCE!H1217),SOURCE!H1217, SUBSTITUTE(SUBSTITUTE(TEXT(SOURCE!H1217,"????0"),"  ","")," ",""))   &amp;","&amp; IF(SOURCE!$W$2-3 &gt;= 0, REPT(" ",SOURCE!$W$2-3-5), "")&amp;
      SOURCE!I1217&amp;
" | "&amp; IF(SOURCE!$X$2-LEN(SOURCE!I1217) &gt;= 0, REPT(" ",SOURCE!$X$2-LEN(SOURCE!I1217)), "")&amp;
      SOURCE!J1217&amp;      IF(SOURCE!$Y$2-LEN(SOURCE!J1217) &gt;= 0, REPT(" ",SOURCE!$Y$2-LEN(SOURCE!J1217)), "")&amp;
" | "&amp; IF(SOURCE!$X$2-LEN(SOURCE!I1217) &gt;= 0, REPT(" ",SOURCE!$X$2-LEN(SOURCE!I1217)), "")&amp;
      SOURCE!K1217&amp;      IF(SOURCE!$Y$2-LEN(SOURCE!K1217) &gt;= 0, REPT(" ",SOURCE!$Z$2-LEN(SOURCE!K1217)), "")&amp;
" | "&amp; SOURCE!L1217&amp;      IF(SOURCE!$AB$2-LEN(SOURCE!L1217) &gt;= 0, REPT(" ",SOURCE!$AB$2-LEN(SOURCE!L1217)), "")&amp;
" | "&amp; SOURCE!M1217&amp;      IF(SOURCE!$AC$2-LEN(SOURCE!M1217) &gt;= 0, REPT(" ",SOURCE!$AC$2-LEN(SOURCE!M1217)),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133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IF(SOURCE!$R$2-LEN(SOURCE!C1218) &gt;= 0, REPT(" ",SOURCE!$R$2-LEN(SOURCE!C1218)), "")&amp;
      SOURCE!D1218&amp;", "&amp; IF(SOURCE!$S$2-LEN(SOURCE!D1218) &gt;= 0, REPT(" ",SOURCE!$S$2-LEN(SOURCE!D1218)), "")&amp;
      SOURCE!E1218&amp;", "&amp; IF(SOURCE!$T$2-LEN(SOURCE!E1218) &gt;=0, REPT(" ",SOURCE!$T$2-LEN(SOURCE!E1218)), "")&amp;
      SOURCE!F1218&amp;", "&amp; IF(SOURCE!$U$2-LEN(SOURCE!F1218) &gt;= 0, REPT(" ",SOURCE!$U$2-LEN(SOURCE!F1218)+2), "")&amp;"("&amp;
      SUBSTITUTE(TEXT(SOURCE!G1218,"??0"),"  ","")&amp;" &lt;&lt; TAM_MAX_BITS) |"&amp; IF(SOURCE!$V$2-3 &gt;= 0, REPT(" ",MAX(1,SOURCE!$V$2-5+4+1-1-LEN(  IF(ISTEXT(SOURCE!H1218),SOURCE!H1218,  SUBSTITUTE(SUBSTITUTE(TEXT(SOURCE!H1218,"????0"),"  ","")," ",""))   ))), "")&amp;
       IF(ISTEXT(SOURCE!H1218),SOURCE!H1218, SUBSTITUTE(SUBSTITUTE(TEXT(SOURCE!H1218,"????0"),"  ","")," ",""))   &amp;","&amp; IF(SOURCE!$W$2-3 &gt;= 0, REPT(" ",SOURCE!$W$2-3-5), "")&amp;
      SOURCE!I1218&amp;
" | "&amp; IF(SOURCE!$X$2-LEN(SOURCE!I1218) &gt;= 0, REPT(" ",SOURCE!$X$2-LEN(SOURCE!I1218)), "")&amp;
      SOURCE!J1218&amp;      IF(SOURCE!$Y$2-LEN(SOURCE!J1218) &gt;= 0, REPT(" ",SOURCE!$Y$2-LEN(SOURCE!J1218)), "")&amp;
" | "&amp; IF(SOURCE!$X$2-LEN(SOURCE!I1218) &gt;= 0, REPT(" ",SOURCE!$X$2-LEN(SOURCE!I1218)), "")&amp;
      SOURCE!K1218&amp;      IF(SOURCE!$Y$2-LEN(SOURCE!K1218) &gt;= 0, REPT(" ",SOURCE!$Z$2-LEN(SOURCE!K1218)), "")&amp;
" | "&amp; SOURCE!L1218&amp;      IF(SOURCE!$AB$2-LEN(SOURCE!L1218) &gt;= 0, REPT(" ",SOURCE!$AB$2-LEN(SOURCE!L1218)), "")&amp;
" | "&amp; SOURCE!M1218&amp;      IF(SOURCE!$AC$2-LEN(SOURCE!M1218) &gt;= 0, REPT(" ",SOURCE!$AC$2-LEN(SOURCE!M1218)),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133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IF(SOURCE!$R$2-LEN(SOURCE!C1219) &gt;= 0, REPT(" ",SOURCE!$R$2-LEN(SOURCE!C1219)), "")&amp;
      SOURCE!D1219&amp;", "&amp; IF(SOURCE!$S$2-LEN(SOURCE!D1219) &gt;= 0, REPT(" ",SOURCE!$S$2-LEN(SOURCE!D1219)), "")&amp;
      SOURCE!E1219&amp;", "&amp; IF(SOURCE!$T$2-LEN(SOURCE!E1219) &gt;=0, REPT(" ",SOURCE!$T$2-LEN(SOURCE!E1219)), "")&amp;
      SOURCE!F1219&amp;", "&amp; IF(SOURCE!$U$2-LEN(SOURCE!F1219) &gt;= 0, REPT(" ",SOURCE!$U$2-LEN(SOURCE!F1219)+2), "")&amp;"("&amp;
      SUBSTITUTE(TEXT(SOURCE!G1219,"??0"),"  ","")&amp;" &lt;&lt; TAM_MAX_BITS) |"&amp; IF(SOURCE!$V$2-3 &gt;= 0, REPT(" ",MAX(1,SOURCE!$V$2-5+4+1-1-LEN(  IF(ISTEXT(SOURCE!H1219),SOURCE!H1219,  SUBSTITUTE(SUBSTITUTE(TEXT(SOURCE!H1219,"????0"),"  ","")," ",""))   ))), "")&amp;
       IF(ISTEXT(SOURCE!H1219),SOURCE!H1219, SUBSTITUTE(SUBSTITUTE(TEXT(SOURCE!H1219,"????0"),"  ","")," ",""))   &amp;","&amp; IF(SOURCE!$W$2-3 &gt;= 0, REPT(" ",SOURCE!$W$2-3-5), "")&amp;
      SOURCE!I1219&amp;
" | "&amp; IF(SOURCE!$X$2-LEN(SOURCE!I1219) &gt;= 0, REPT(" ",SOURCE!$X$2-LEN(SOURCE!I1219)), "")&amp;
      SOURCE!J1219&amp;      IF(SOURCE!$Y$2-LEN(SOURCE!J1219) &gt;= 0, REPT(" ",SOURCE!$Y$2-LEN(SOURCE!J1219)), "")&amp;
" | "&amp; IF(SOURCE!$X$2-LEN(SOURCE!I1219) &gt;= 0, REPT(" ",SOURCE!$X$2-LEN(SOURCE!I1219)), "")&amp;
      SOURCE!K1219&amp;      IF(SOURCE!$Y$2-LEN(SOURCE!K1219) &gt;= 0, REPT(" ",SOURCE!$Z$2-LEN(SOURCE!K1219)), "")&amp;
" | "&amp; SOURCE!L1219&amp;      IF(SOURCE!$AB$2-LEN(SOURCE!L1219) &gt;= 0, REPT(" ",SOURCE!$AB$2-LEN(SOURCE!L1219)), "")&amp;
" | "&amp; SOURCE!M1219&amp;      IF(SOURCE!$AC$2-LEN(SOURCE!M1219) &gt;= 0, REPT(" ",SOURCE!$AC$2-LEN(SOURCE!M1219)), "")&amp;
      "},"&amp;IF(SOURCE!O1219&lt;&gt;"",""&amp;SOURCE!O1219,"")
 )
)
)</f>
        <v>/* 1192 */  { fnIntegrate,                  RESERVED_VARIABLE_ACC,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133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IF(SOURCE!$R$2-LEN(SOURCE!C1220) &gt;= 0, REPT(" ",SOURCE!$R$2-LEN(SOURCE!C1220)), "")&amp;
      SOURCE!D1220&amp;", "&amp; IF(SOURCE!$S$2-LEN(SOURCE!D1220) &gt;= 0, REPT(" ",SOURCE!$S$2-LEN(SOURCE!D1220)), "")&amp;
      SOURCE!E1220&amp;", "&amp; IF(SOURCE!$T$2-LEN(SOURCE!E1220) &gt;=0, REPT(" ",SOURCE!$T$2-LEN(SOURCE!E1220)), "")&amp;
      SOURCE!F1220&amp;", "&amp; IF(SOURCE!$U$2-LEN(SOURCE!F1220) &gt;= 0, REPT(" ",SOURCE!$U$2-LEN(SOURCE!F1220)+2), "")&amp;"("&amp;
      SUBSTITUTE(TEXT(SOURCE!G1220,"??0"),"  ","")&amp;" &lt;&lt; TAM_MAX_BITS) |"&amp; IF(SOURCE!$V$2-3 &gt;= 0, REPT(" ",MAX(1,SOURCE!$V$2-5+4+1-1-LEN(  IF(ISTEXT(SOURCE!H1220),SOURCE!H1220,  SUBSTITUTE(SUBSTITUTE(TEXT(SOURCE!H1220,"????0"),"  ","")," ",""))   ))), "")&amp;
       IF(ISTEXT(SOURCE!H1220),SOURCE!H1220, SUBSTITUTE(SUBSTITUTE(TEXT(SOURCE!H1220,"????0"),"  ","")," ",""))   &amp;","&amp; IF(SOURCE!$W$2-3 &gt;= 0, REPT(" ",SOURCE!$W$2-3-5), "")&amp;
      SOURCE!I1220&amp;
" | "&amp; IF(SOURCE!$X$2-LEN(SOURCE!I1220) &gt;= 0, REPT(" ",SOURCE!$X$2-LEN(SOURCE!I1220)), "")&amp;
      SOURCE!J1220&amp;      IF(SOURCE!$Y$2-LEN(SOURCE!J1220) &gt;= 0, REPT(" ",SOURCE!$Y$2-LEN(SOURCE!J1220)), "")&amp;
" | "&amp; IF(SOURCE!$X$2-LEN(SOURCE!I1220) &gt;= 0, REPT(" ",SOURCE!$X$2-LEN(SOURCE!I1220)), "")&amp;
      SOURCE!K1220&amp;      IF(SOURCE!$Y$2-LEN(SOURCE!K1220) &gt;= 0, REPT(" ",SOURCE!$Z$2-LEN(SOURCE!K1220)), "")&amp;
" | "&amp; SOURCE!L1220&amp;      IF(SOURCE!$AB$2-LEN(SOURCE!L1220) &gt;= 0, REPT(" ",SOURCE!$AB$2-LEN(SOURCE!L1220)), "")&amp;
" | "&amp; SOURCE!M1220&amp;      IF(SOURCE!$AC$2-LEN(SOURCE!M1220) &gt;= 0, REPT(" ",SOURCE!$AC$2-LEN(SOURCE!M1220)), "")&amp;
      "},"&amp;IF(SOURCE!O1220&lt;&gt;"",""&amp;SOURCE!O1220,"")
 )
)
)</f>
        <v>/* 1193 */  { fnIntegrate,                  RESERVED_VARIABLE_ULIM,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133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IF(SOURCE!$R$2-LEN(SOURCE!C1221) &gt;= 0, REPT(" ",SOURCE!$R$2-LEN(SOURCE!C1221)), "")&amp;
      SOURCE!D1221&amp;", "&amp; IF(SOURCE!$S$2-LEN(SOURCE!D1221) &gt;= 0, REPT(" ",SOURCE!$S$2-LEN(SOURCE!D1221)), "")&amp;
      SOURCE!E1221&amp;", "&amp; IF(SOURCE!$T$2-LEN(SOURCE!E1221) &gt;=0, REPT(" ",SOURCE!$T$2-LEN(SOURCE!E1221)), "")&amp;
      SOURCE!F1221&amp;", "&amp; IF(SOURCE!$U$2-LEN(SOURCE!F1221) &gt;= 0, REPT(" ",SOURCE!$U$2-LEN(SOURCE!F1221)+2), "")&amp;"("&amp;
      SUBSTITUTE(TEXT(SOURCE!G1221,"??0"),"  ","")&amp;" &lt;&lt; TAM_MAX_BITS) |"&amp; IF(SOURCE!$V$2-3 &gt;= 0, REPT(" ",MAX(1,SOURCE!$V$2-5+4+1-1-LEN(  IF(ISTEXT(SOURCE!H1221),SOURCE!H1221,  SUBSTITUTE(SUBSTITUTE(TEXT(SOURCE!H1221,"????0"),"  ","")," ",""))   ))), "")&amp;
       IF(ISTEXT(SOURCE!H1221),SOURCE!H1221, SUBSTITUTE(SUBSTITUTE(TEXT(SOURCE!H1221,"????0"),"  ","")," ",""))   &amp;","&amp; IF(SOURCE!$W$2-3 &gt;= 0, REPT(" ",SOURCE!$W$2-3-5), "")&amp;
      SOURCE!I1221&amp;
" | "&amp; IF(SOURCE!$X$2-LEN(SOURCE!I1221) &gt;= 0, REPT(" ",SOURCE!$X$2-LEN(SOURCE!I1221)), "")&amp;
      SOURCE!J1221&amp;      IF(SOURCE!$Y$2-LEN(SOURCE!J1221) &gt;= 0, REPT(" ",SOURCE!$Y$2-LEN(SOURCE!J1221)), "")&amp;
" | "&amp; IF(SOURCE!$X$2-LEN(SOURCE!I1221) &gt;= 0, REPT(" ",SOURCE!$X$2-LEN(SOURCE!I1221)), "")&amp;
      SOURCE!K1221&amp;      IF(SOURCE!$Y$2-LEN(SOURCE!K1221) &gt;= 0, REPT(" ",SOURCE!$Z$2-LEN(SOURCE!K1221)), "")&amp;
" | "&amp; SOURCE!L1221&amp;      IF(SOURCE!$AB$2-LEN(SOURCE!L1221) &gt;= 0, REPT(" ",SOURCE!$AB$2-LEN(SOURCE!L1221)), "")&amp;
" | "&amp; SOURCE!M1221&amp;      IF(SOURCE!$AC$2-LEN(SOURCE!M1221) &gt;= 0, REPT(" ",SOURCE!$AC$2-LEN(SOURCE!M1221)), "")&amp;
      "},"&amp;IF(SOURCE!O1221&lt;&gt;"",""&amp;SOURCE!O1221,"")
 )
)
)</f>
        <v>/* 1194 */  { fnIntegrate,                  RESERVED_VARIABLE_LLIM,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133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IF(SOURCE!$R$2-LEN(SOURCE!C1222) &gt;= 0, REPT(" ",SOURCE!$R$2-LEN(SOURCE!C1222)), "")&amp;
      SOURCE!D1222&amp;", "&amp; IF(SOURCE!$S$2-LEN(SOURCE!D1222) &gt;= 0, REPT(" ",SOURCE!$S$2-LEN(SOURCE!D1222)), "")&amp;
      SOURCE!E1222&amp;", "&amp; IF(SOURCE!$T$2-LEN(SOURCE!E1222) &gt;=0, REPT(" ",SOURCE!$T$2-LEN(SOURCE!E1222)), "")&amp;
      SOURCE!F1222&amp;", "&amp; IF(SOURCE!$U$2-LEN(SOURCE!F1222) &gt;= 0, REPT(" ",SOURCE!$U$2-LEN(SOURCE!F1222)+2), "")&amp;"("&amp;
      SUBSTITUTE(TEXT(SOURCE!G1222,"??0"),"  ","")&amp;" &lt;&lt; TAM_MAX_BITS) |"&amp; IF(SOURCE!$V$2-3 &gt;= 0, REPT(" ",MAX(1,SOURCE!$V$2-5+4+1-1-LEN(  IF(ISTEXT(SOURCE!H1222),SOURCE!H1222,  SUBSTITUTE(SUBSTITUTE(TEXT(SOURCE!H1222,"????0"),"  ","")," ",""))   ))), "")&amp;
       IF(ISTEXT(SOURCE!H1222),SOURCE!H1222, SUBSTITUTE(SUBSTITUTE(TEXT(SOURCE!H1222,"????0"),"  ","")," ",""))   &amp;","&amp; IF(SOURCE!$W$2-3 &gt;= 0, REPT(" ",SOURCE!$W$2-3-5), "")&amp;
      SOURCE!I1222&amp;
" | "&amp; IF(SOURCE!$X$2-LEN(SOURCE!I1222) &gt;= 0, REPT(" ",SOURCE!$X$2-LEN(SOURCE!I1222)), "")&amp;
      SOURCE!J1222&amp;      IF(SOURCE!$Y$2-LEN(SOURCE!J1222) &gt;= 0, REPT(" ",SOURCE!$Y$2-LEN(SOURCE!J1222)), "")&amp;
" | "&amp; IF(SOURCE!$X$2-LEN(SOURCE!I1222) &gt;= 0, REPT(" ",SOURCE!$X$2-LEN(SOURCE!I1222)), "")&amp;
      SOURCE!K1222&amp;      IF(SOURCE!$Y$2-LEN(SOURCE!K1222) &gt;= 0, REPT(" ",SOURCE!$Z$2-LEN(SOURCE!K1222)), "")&amp;
" | "&amp; SOURCE!L1222&amp;      IF(SOURCE!$AB$2-LEN(SOURCE!L1222) &gt;= 0, REPT(" ",SOURCE!$AB$2-LEN(SOURCE!L1222)), "")&amp;
" | "&amp; SOURCE!M1222&amp;      IF(SOURCE!$AC$2-LEN(SOURCE!M1222) &gt;= 0, REPT(" ",SOURCE!$AC$2-LEN(SOURCE!M1222)),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133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IF(SOURCE!$R$2-LEN(SOURCE!C1223) &gt;= 0, REPT(" ",SOURCE!$R$2-LEN(SOURCE!C1223)), "")&amp;
      SOURCE!D1223&amp;", "&amp; IF(SOURCE!$S$2-LEN(SOURCE!D1223) &gt;= 0, REPT(" ",SOURCE!$S$2-LEN(SOURCE!D1223)), "")&amp;
      SOURCE!E1223&amp;", "&amp; IF(SOURCE!$T$2-LEN(SOURCE!E1223) &gt;=0, REPT(" ",SOURCE!$T$2-LEN(SOURCE!E1223)), "")&amp;
      SOURCE!F1223&amp;", "&amp; IF(SOURCE!$U$2-LEN(SOURCE!F1223) &gt;= 0, REPT(" ",SOURCE!$U$2-LEN(SOURCE!F1223)+2), "")&amp;"("&amp;
      SUBSTITUTE(TEXT(SOURCE!G1223,"??0"),"  ","")&amp;" &lt;&lt; TAM_MAX_BITS) |"&amp; IF(SOURCE!$V$2-3 &gt;= 0, REPT(" ",MAX(1,SOURCE!$V$2-5+4+1-1-LEN(  IF(ISTEXT(SOURCE!H1223),SOURCE!H1223,  SUBSTITUTE(SUBSTITUTE(TEXT(SOURCE!H1223,"????0"),"  ","")," ",""))   ))), "")&amp;
       IF(ISTEXT(SOURCE!H1223),SOURCE!H1223, SUBSTITUTE(SUBSTITUTE(TEXT(SOURCE!H1223,"????0"),"  ","")," ",""))   &amp;","&amp; IF(SOURCE!$W$2-3 &gt;= 0, REPT(" ",SOURCE!$W$2-3-5), "")&amp;
      SOURCE!I1223&amp;
" | "&amp; IF(SOURCE!$X$2-LEN(SOURCE!I1223) &gt;= 0, REPT(" ",SOURCE!$X$2-LEN(SOURCE!I1223)), "")&amp;
      SOURCE!J1223&amp;      IF(SOURCE!$Y$2-LEN(SOURCE!J1223) &gt;= 0, REPT(" ",SOURCE!$Y$2-LEN(SOURCE!J1223)), "")&amp;
" | "&amp; IF(SOURCE!$X$2-LEN(SOURCE!I1223) &gt;= 0, REPT(" ",SOURCE!$X$2-LEN(SOURCE!I1223)), "")&amp;
      SOURCE!K1223&amp;      IF(SOURCE!$Y$2-LEN(SOURCE!K1223) &gt;= 0, REPT(" ",SOURCE!$Z$2-LEN(SOURCE!K1223)), "")&amp;
" | "&amp; SOURCE!L1223&amp;      IF(SOURCE!$AB$2-LEN(SOURCE!L1223) &gt;= 0, REPT(" ",SOURCE!$AB$2-LEN(SOURCE!L1223)), "")&amp;
" | "&amp; SOURCE!M1223&amp;      IF(SOURCE!$AC$2-LEN(SOURCE!M1223) &gt;= 0, REPT(" ",SOURCE!$AC$2-LEN(SOURCE!M1223)),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133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IF(SOURCE!$R$2-LEN(SOURCE!C1224) &gt;= 0, REPT(" ",SOURCE!$R$2-LEN(SOURCE!C1224)), "")&amp;
      SOURCE!D1224&amp;", "&amp; IF(SOURCE!$S$2-LEN(SOURCE!D1224) &gt;= 0, REPT(" ",SOURCE!$S$2-LEN(SOURCE!D1224)), "")&amp;
      SOURCE!E1224&amp;", "&amp; IF(SOURCE!$T$2-LEN(SOURCE!E1224) &gt;=0, REPT(" ",SOURCE!$T$2-LEN(SOURCE!E1224)), "")&amp;
      SOURCE!F1224&amp;", "&amp; IF(SOURCE!$U$2-LEN(SOURCE!F1224) &gt;= 0, REPT(" ",SOURCE!$U$2-LEN(SOURCE!F1224)+2), "")&amp;"("&amp;
      SUBSTITUTE(TEXT(SOURCE!G1224,"??0"),"  ","")&amp;" &lt;&lt; TAM_MAX_BITS) |"&amp; IF(SOURCE!$V$2-3 &gt;= 0, REPT(" ",MAX(1,SOURCE!$V$2-5+4+1-1-LEN(  IF(ISTEXT(SOURCE!H1224),SOURCE!H1224,  SUBSTITUTE(SUBSTITUTE(TEXT(SOURCE!H1224,"????0"),"  ","")," ",""))   ))), "")&amp;
       IF(ISTEXT(SOURCE!H1224),SOURCE!H1224, SUBSTITUTE(SUBSTITUTE(TEXT(SOURCE!H1224,"????0"),"  ","")," ",""))   &amp;","&amp; IF(SOURCE!$W$2-3 &gt;= 0, REPT(" ",SOURCE!$W$2-3-5), "")&amp;
      SOURCE!I1224&amp;
" | "&amp; IF(SOURCE!$X$2-LEN(SOURCE!I1224) &gt;= 0, REPT(" ",SOURCE!$X$2-LEN(SOURCE!I1224)), "")&amp;
      SOURCE!J1224&amp;      IF(SOURCE!$Y$2-LEN(SOURCE!J1224) &gt;= 0, REPT(" ",SOURCE!$Y$2-LEN(SOURCE!J1224)), "")&amp;
" | "&amp; IF(SOURCE!$X$2-LEN(SOURCE!I1224) &gt;= 0, REPT(" ",SOURCE!$X$2-LEN(SOURCE!I1224)), "")&amp;
      SOURCE!K1224&amp;      IF(SOURCE!$Y$2-LEN(SOURCE!K1224) &gt;= 0, REPT(" ",SOURCE!$Z$2-LEN(SOURCE!K1224)), "")&amp;
" | "&amp; SOURCE!L1224&amp;      IF(SOURCE!$AB$2-LEN(SOURCE!L1224) &gt;= 0, REPT(" ",SOURCE!$AB$2-LEN(SOURCE!L1224)), "")&amp;
" | "&amp; SOURCE!M1224&amp;      IF(SOURCE!$AC$2-LEN(SOURCE!M1224) &gt;= 0, REPT(" ",SOURCE!$AC$2-LEN(SOURCE!M1224)), "")&amp;
      "},"&amp;IF(SOURCE!O1224&lt;&gt;"",""&amp;SOURCE!O1224,"")
 )
)
)</f>
        <v>/* 1197 */  { fnTvmVar,                     RESERVED_VARIABLE_NPER,      "NPER",                                        "n" STD_SUB_P STD_SUB_E STD_SUB_R,             (0 &lt;&lt; TAM_MAX_BITS) |     0, CAT_RVAR | SLS_UNCHANGED | US_UNCHANGED | EIM_DISABLED | PTP_DISABLED     },</v>
      </c>
    </row>
    <row r="1225" spans="1:1">
      <c r="A1225" s="133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IF(SOURCE!$R$2-LEN(SOURCE!C1225) &gt;= 0, REPT(" ",SOURCE!$R$2-LEN(SOURCE!C1225)), "")&amp;
      SOURCE!D1225&amp;", "&amp; IF(SOURCE!$S$2-LEN(SOURCE!D1225) &gt;= 0, REPT(" ",SOURCE!$S$2-LEN(SOURCE!D1225)), "")&amp;
      SOURCE!E1225&amp;", "&amp; IF(SOURCE!$T$2-LEN(SOURCE!E1225) &gt;=0, REPT(" ",SOURCE!$T$2-LEN(SOURCE!E1225)), "")&amp;
      SOURCE!F1225&amp;", "&amp; IF(SOURCE!$U$2-LEN(SOURCE!F1225) &gt;= 0, REPT(" ",SOURCE!$U$2-LEN(SOURCE!F1225)+2), "")&amp;"("&amp;
      SUBSTITUTE(TEXT(SOURCE!G1225,"??0"),"  ","")&amp;" &lt;&lt; TAM_MAX_BITS) |"&amp; IF(SOURCE!$V$2-3 &gt;= 0, REPT(" ",MAX(1,SOURCE!$V$2-5+4+1-1-LEN(  IF(ISTEXT(SOURCE!H1225),SOURCE!H1225,  SUBSTITUTE(SUBSTITUTE(TEXT(SOURCE!H1225,"????0"),"  ","")," ",""))   ))), "")&amp;
       IF(ISTEXT(SOURCE!H1225),SOURCE!H1225, SUBSTITUTE(SUBSTITUTE(TEXT(SOURCE!H1225,"????0"),"  ","")," ",""))   &amp;","&amp; IF(SOURCE!$W$2-3 &gt;= 0, REPT(" ",SOURCE!$W$2-3-5), "")&amp;
      SOURCE!I1225&amp;
" | "&amp; IF(SOURCE!$X$2-LEN(SOURCE!I1225) &gt;= 0, REPT(" ",SOURCE!$X$2-LEN(SOURCE!I1225)), "")&amp;
      SOURCE!J1225&amp;      IF(SOURCE!$Y$2-LEN(SOURCE!J1225) &gt;= 0, REPT(" ",SOURCE!$Y$2-LEN(SOURCE!J1225)), "")&amp;
" | "&amp; IF(SOURCE!$X$2-LEN(SOURCE!I1225) &gt;= 0, REPT(" ",SOURCE!$X$2-LEN(SOURCE!I1225)), "")&amp;
      SOURCE!K1225&amp;      IF(SOURCE!$Y$2-LEN(SOURCE!K1225) &gt;= 0, REPT(" ",SOURCE!$Z$2-LEN(SOURCE!K1225)), "")&amp;
" | "&amp; SOURCE!L1225&amp;      IF(SOURCE!$AB$2-LEN(SOURCE!L1225) &gt;= 0, REPT(" ",SOURCE!$AB$2-LEN(SOURCE!L1225)), "")&amp;
" | "&amp; SOURCE!M1225&amp;      IF(SOURCE!$AC$2-LEN(SOURCE!M1225) &gt;= 0, REPT(" ",SOURCE!$AC$2-LEN(SOURCE!M1225)),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133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IF(SOURCE!$R$2-LEN(SOURCE!C1226) &gt;= 0, REPT(" ",SOURCE!$R$2-LEN(SOURCE!C1226)), "")&amp;
      SOURCE!D1226&amp;", "&amp; IF(SOURCE!$S$2-LEN(SOURCE!D1226) &gt;= 0, REPT(" ",SOURCE!$S$2-LEN(SOURCE!D1226)), "")&amp;
      SOURCE!E1226&amp;", "&amp; IF(SOURCE!$T$2-LEN(SOURCE!E1226) &gt;=0, REPT(" ",SOURCE!$T$2-LEN(SOURCE!E1226)), "")&amp;
      SOURCE!F1226&amp;", "&amp; IF(SOURCE!$U$2-LEN(SOURCE!F1226) &gt;= 0, REPT(" ",SOURCE!$U$2-LEN(SOURCE!F1226)+2), "")&amp;"("&amp;
      SUBSTITUTE(TEXT(SOURCE!G1226,"??0"),"  ","")&amp;" &lt;&lt; TAM_MAX_BITS) |"&amp; IF(SOURCE!$V$2-3 &gt;= 0, REPT(" ",MAX(1,SOURCE!$V$2-5+4+1-1-LEN(  IF(ISTEXT(SOURCE!H1226),SOURCE!H1226,  SUBSTITUTE(SUBSTITUTE(TEXT(SOURCE!H1226,"????0"),"  ","")," ",""))   ))), "")&amp;
       IF(ISTEXT(SOURCE!H1226),SOURCE!H1226, SUBSTITUTE(SUBSTITUTE(TEXT(SOURCE!H1226,"????0"),"  ","")," ",""))   &amp;","&amp; IF(SOURCE!$W$2-3 &gt;= 0, REPT(" ",SOURCE!$W$2-3-5), "")&amp;
      SOURCE!I1226&amp;
" | "&amp; IF(SOURCE!$X$2-LEN(SOURCE!I1226) &gt;= 0, REPT(" ",SOURCE!$X$2-LEN(SOURCE!I1226)), "")&amp;
      SOURCE!J1226&amp;      IF(SOURCE!$Y$2-LEN(SOURCE!J1226) &gt;= 0, REPT(" ",SOURCE!$Y$2-LEN(SOURCE!J1226)), "")&amp;
" | "&amp; IF(SOURCE!$X$2-LEN(SOURCE!I1226) &gt;= 0, REPT(" ",SOURCE!$X$2-LEN(SOURCE!I1226)), "")&amp;
      SOURCE!K1226&amp;      IF(SOURCE!$Y$2-LEN(SOURCE!K1226) &gt;= 0, REPT(" ",SOURCE!$Z$2-LEN(SOURCE!K1226)), "")&amp;
" | "&amp; SOURCE!L1226&amp;      IF(SOURCE!$AB$2-LEN(SOURCE!L1226) &gt;= 0, REPT(" ",SOURCE!$AB$2-LEN(SOURCE!L1226)), "")&amp;
" | "&amp; SOURCE!M1226&amp;      IF(SOURCE!$AC$2-LEN(SOURCE!M1226) &gt;= 0, REPT(" ",SOURCE!$AC$2-LEN(SOURCE!M1226)),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133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IF(SOURCE!$R$2-LEN(SOURCE!C1227) &gt;= 0, REPT(" ",SOURCE!$R$2-LEN(SOURCE!C1227)), "")&amp;
      SOURCE!D1227&amp;", "&amp; IF(SOURCE!$S$2-LEN(SOURCE!D1227) &gt;= 0, REPT(" ",SOURCE!$S$2-LEN(SOURCE!D1227)), "")&amp;
      SOURCE!E1227&amp;", "&amp; IF(SOURCE!$T$2-LEN(SOURCE!E1227) &gt;=0, REPT(" ",SOURCE!$T$2-LEN(SOURCE!E1227)), "")&amp;
      SOURCE!F1227&amp;", "&amp; IF(SOURCE!$U$2-LEN(SOURCE!F1227) &gt;= 0, REPT(" ",SOURCE!$U$2-LEN(SOURCE!F1227)+2), "")&amp;"("&amp;
      SUBSTITUTE(TEXT(SOURCE!G1227,"??0"),"  ","")&amp;" &lt;&lt; TAM_MAX_BITS) |"&amp; IF(SOURCE!$V$2-3 &gt;= 0, REPT(" ",MAX(1,SOURCE!$V$2-5+4+1-1-LEN(  IF(ISTEXT(SOURCE!H1227),SOURCE!H1227,  SUBSTITUTE(SUBSTITUTE(TEXT(SOURCE!H1227,"????0"),"  ","")," ",""))   ))), "")&amp;
       IF(ISTEXT(SOURCE!H1227),SOURCE!H1227, SUBSTITUTE(SUBSTITUTE(TEXT(SOURCE!H1227,"????0"),"  ","")," ",""))   &amp;","&amp; IF(SOURCE!$W$2-3 &gt;= 0, REPT(" ",SOURCE!$W$2-3-5), "")&amp;
      SOURCE!I1227&amp;
" | "&amp; IF(SOURCE!$X$2-LEN(SOURCE!I1227) &gt;= 0, REPT(" ",SOURCE!$X$2-LEN(SOURCE!I1227)), "")&amp;
      SOURCE!J1227&amp;      IF(SOURCE!$Y$2-LEN(SOURCE!J1227) &gt;= 0, REPT(" ",SOURCE!$Y$2-LEN(SOURCE!J1227)), "")&amp;
" | "&amp; IF(SOURCE!$X$2-LEN(SOURCE!I1227) &gt;= 0, REPT(" ",SOURCE!$X$2-LEN(SOURCE!I1227)), "")&amp;
      SOURCE!K1227&amp;      IF(SOURCE!$Y$2-LEN(SOURCE!K1227) &gt;= 0, REPT(" ",SOURCE!$Z$2-LEN(SOURCE!K1227)), "")&amp;
" | "&amp; SOURCE!L1227&amp;      IF(SOURCE!$AB$2-LEN(SOURCE!L1227) &gt;= 0, REPT(" ",SOURCE!$AB$2-LEN(SOURCE!L1227)), "")&amp;
" | "&amp; SOURCE!M1227&amp;      IF(SOURCE!$AC$2-LEN(SOURCE!M1227) &gt;= 0, REPT(" ",SOURCE!$AC$2-LEN(SOURCE!M1227)),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133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IF(SOURCE!$R$2-LEN(SOURCE!C1228) &gt;= 0, REPT(" ",SOURCE!$R$2-LEN(SOURCE!C1228)), "")&amp;
      SOURCE!D1228&amp;", "&amp; IF(SOURCE!$S$2-LEN(SOURCE!D1228) &gt;= 0, REPT(" ",SOURCE!$S$2-LEN(SOURCE!D1228)), "")&amp;
      SOURCE!E1228&amp;", "&amp; IF(SOURCE!$T$2-LEN(SOURCE!E1228) &gt;=0, REPT(" ",SOURCE!$T$2-LEN(SOURCE!E1228)), "")&amp;
      SOURCE!F1228&amp;", "&amp; IF(SOURCE!$U$2-LEN(SOURCE!F1228) &gt;= 0, REPT(" ",SOURCE!$U$2-LEN(SOURCE!F1228)+2), "")&amp;"("&amp;
      SUBSTITUTE(TEXT(SOURCE!G1228,"??0"),"  ","")&amp;" &lt;&lt; TAM_MAX_BITS) |"&amp; IF(SOURCE!$V$2-3 &gt;= 0, REPT(" ",MAX(1,SOURCE!$V$2-5+4+1-1-LEN(  IF(ISTEXT(SOURCE!H1228),SOURCE!H1228,  SUBSTITUTE(SUBSTITUTE(TEXT(SOURCE!H1228,"????0"),"  ","")," ",""))   ))), "")&amp;
       IF(ISTEXT(SOURCE!H1228),SOURCE!H1228, SUBSTITUTE(SUBSTITUTE(TEXT(SOURCE!H1228,"????0"),"  ","")," ",""))   &amp;","&amp; IF(SOURCE!$W$2-3 &gt;= 0, REPT(" ",SOURCE!$W$2-3-5), "")&amp;
      SOURCE!I1228&amp;
" | "&amp; IF(SOURCE!$X$2-LEN(SOURCE!I1228) &gt;= 0, REPT(" ",SOURCE!$X$2-LEN(SOURCE!I1228)), "")&amp;
      SOURCE!J1228&amp;      IF(SOURCE!$Y$2-LEN(SOURCE!J1228) &gt;= 0, REPT(" ",SOURCE!$Y$2-LEN(SOURCE!J1228)), "")&amp;
" | "&amp; IF(SOURCE!$X$2-LEN(SOURCE!I1228) &gt;= 0, REPT(" ",SOURCE!$X$2-LEN(SOURCE!I1228)), "")&amp;
      SOURCE!K1228&amp;      IF(SOURCE!$Y$2-LEN(SOURCE!K1228) &gt;= 0, REPT(" ",SOURCE!$Z$2-LEN(SOURCE!K1228)), "")&amp;
" | "&amp; SOURCE!L1228&amp;      IF(SOURCE!$AB$2-LEN(SOURCE!L1228) &gt;= 0, REPT(" ",SOURCE!$AB$2-LEN(SOURCE!L1228)), "")&amp;
" | "&amp; SOURCE!M1228&amp;      IF(SOURCE!$AC$2-LEN(SOURCE!M1228) &gt;= 0, REPT(" ",SOURCE!$AC$2-LEN(SOURCE!M1228)),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133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IF(SOURCE!$R$2-LEN(SOURCE!C1229) &gt;= 0, REPT(" ",SOURCE!$R$2-LEN(SOURCE!C1229)), "")&amp;
      SOURCE!D1229&amp;", "&amp; IF(SOURCE!$S$2-LEN(SOURCE!D1229) &gt;= 0, REPT(" ",SOURCE!$S$2-LEN(SOURCE!D1229)), "")&amp;
      SOURCE!E1229&amp;", "&amp; IF(SOURCE!$T$2-LEN(SOURCE!E1229) &gt;=0, REPT(" ",SOURCE!$T$2-LEN(SOURCE!E1229)), "")&amp;
      SOURCE!F1229&amp;", "&amp; IF(SOURCE!$U$2-LEN(SOURCE!F1229) &gt;= 0, REPT(" ",SOURCE!$U$2-LEN(SOURCE!F1229)+2), "")&amp;"("&amp;
      SUBSTITUTE(TEXT(SOURCE!G1229,"??0"),"  ","")&amp;" &lt;&lt; TAM_MAX_BITS) |"&amp; IF(SOURCE!$V$2-3 &gt;= 0, REPT(" ",MAX(1,SOURCE!$V$2-5+4+1-1-LEN(  IF(ISTEXT(SOURCE!H1229),SOURCE!H1229,  SUBSTITUTE(SUBSTITUTE(TEXT(SOURCE!H1229,"????0"),"  ","")," ",""))   ))), "")&amp;
       IF(ISTEXT(SOURCE!H1229),SOURCE!H1229, SUBSTITUTE(SUBSTITUTE(TEXT(SOURCE!H1229,"????0"),"  ","")," ",""))   &amp;","&amp; IF(SOURCE!$W$2-3 &gt;= 0, REPT(" ",SOURCE!$W$2-3-5), "")&amp;
      SOURCE!I1229&amp;
" | "&amp; IF(SOURCE!$X$2-LEN(SOURCE!I1229) &gt;= 0, REPT(" ",SOURCE!$X$2-LEN(SOURCE!I1229)), "")&amp;
      SOURCE!J1229&amp;      IF(SOURCE!$Y$2-LEN(SOURCE!J1229) &gt;= 0, REPT(" ",SOURCE!$Y$2-LEN(SOURCE!J1229)), "")&amp;
" | "&amp; IF(SOURCE!$X$2-LEN(SOURCE!I1229) &gt;= 0, REPT(" ",SOURCE!$X$2-LEN(SOURCE!I1229)), "")&amp;
      SOURCE!K1229&amp;      IF(SOURCE!$Y$2-LEN(SOURCE!K1229) &gt;= 0, REPT(" ",SOURCE!$Z$2-LEN(SOURCE!K1229)), "")&amp;
" | "&amp; SOURCE!L1229&amp;      IF(SOURCE!$AB$2-LEN(SOURCE!L1229) &gt;= 0, REPT(" ",SOURCE!$AB$2-LEN(SOURCE!L1229)), "")&amp;
" | "&amp; SOURCE!M1229&amp;      IF(SOURCE!$AC$2-LEN(SOURCE!M1229) &gt;= 0, REPT(" ",SOURCE!$AC$2-LEN(SOURCE!M1229)),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133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IF(SOURCE!$R$2-LEN(SOURCE!C1230) &gt;= 0, REPT(" ",SOURCE!$R$2-LEN(SOURCE!C1230)), "")&amp;
      SOURCE!D1230&amp;", "&amp; IF(SOURCE!$S$2-LEN(SOURCE!D1230) &gt;= 0, REPT(" ",SOURCE!$S$2-LEN(SOURCE!D1230)), "")&amp;
      SOURCE!E1230&amp;", "&amp; IF(SOURCE!$T$2-LEN(SOURCE!E1230) &gt;=0, REPT(" ",SOURCE!$T$2-LEN(SOURCE!E1230)), "")&amp;
      SOURCE!F1230&amp;", "&amp; IF(SOURCE!$U$2-LEN(SOURCE!F1230) &gt;= 0, REPT(" ",SOURCE!$U$2-LEN(SOURCE!F1230)+2), "")&amp;"("&amp;
      SUBSTITUTE(TEXT(SOURCE!G1230,"??0"),"  ","")&amp;" &lt;&lt; TAM_MAX_BITS) |"&amp; IF(SOURCE!$V$2-3 &gt;= 0, REPT(" ",MAX(1,SOURCE!$V$2-5+4+1-1-LEN(  IF(ISTEXT(SOURCE!H1230),SOURCE!H1230,  SUBSTITUTE(SUBSTITUTE(TEXT(SOURCE!H1230,"????0"),"  ","")," ",""))   ))), "")&amp;
       IF(ISTEXT(SOURCE!H1230),SOURCE!H1230, SUBSTITUTE(SUBSTITUTE(TEXT(SOURCE!H1230,"????0"),"  ","")," ",""))   &amp;","&amp; IF(SOURCE!$W$2-3 &gt;= 0, REPT(" ",SOURCE!$W$2-3-5), "")&amp;
      SOURCE!I1230&amp;
" | "&amp; IF(SOURCE!$X$2-LEN(SOURCE!I1230) &gt;= 0, REPT(" ",SOURCE!$X$2-LEN(SOURCE!I1230)), "")&amp;
      SOURCE!J1230&amp;      IF(SOURCE!$Y$2-LEN(SOURCE!J1230) &gt;= 0, REPT(" ",SOURCE!$Y$2-LEN(SOURCE!J1230)), "")&amp;
" | "&amp; IF(SOURCE!$X$2-LEN(SOURCE!I1230) &gt;= 0, REPT(" ",SOURCE!$X$2-LEN(SOURCE!I1230)), "")&amp;
      SOURCE!K1230&amp;      IF(SOURCE!$Y$2-LEN(SOURCE!K1230) &gt;= 0, REPT(" ",SOURCE!$Z$2-LEN(SOURCE!K1230)), "")&amp;
" | "&amp; SOURCE!L1230&amp;      IF(SOURCE!$AB$2-LEN(SOURCE!L1230) &gt;= 0, REPT(" ",SOURCE!$AB$2-LEN(SOURCE!L1230)), "")&amp;
" | "&amp; SOURCE!M1230&amp;      IF(SOURCE!$AC$2-LEN(SOURCE!M1230) &gt;= 0, REPT(" ",SOURCE!$AC$2-LEN(SOURCE!M1230)),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133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IF(SOURCE!$R$2-LEN(SOURCE!C1231) &gt;= 0, REPT(" ",SOURCE!$R$2-LEN(SOURCE!C1231)), "")&amp;
      SOURCE!D1231&amp;", "&amp; IF(SOURCE!$S$2-LEN(SOURCE!D1231) &gt;= 0, REPT(" ",SOURCE!$S$2-LEN(SOURCE!D1231)), "")&amp;
      SOURCE!E1231&amp;", "&amp; IF(SOURCE!$T$2-LEN(SOURCE!E1231) &gt;=0, REPT(" ",SOURCE!$T$2-LEN(SOURCE!E1231)), "")&amp;
      SOURCE!F1231&amp;", "&amp; IF(SOURCE!$U$2-LEN(SOURCE!F1231) &gt;= 0, REPT(" ",SOURCE!$U$2-LEN(SOURCE!F1231)+2), "")&amp;"("&amp;
      SUBSTITUTE(TEXT(SOURCE!G1231,"??0"),"  ","")&amp;" &lt;&lt; TAM_MAX_BITS) |"&amp; IF(SOURCE!$V$2-3 &gt;= 0, REPT(" ",MAX(1,SOURCE!$V$2-5+4+1-1-LEN(  IF(ISTEXT(SOURCE!H1231),SOURCE!H1231,  SUBSTITUTE(SUBSTITUTE(TEXT(SOURCE!H1231,"????0"),"  ","")," ",""))   ))), "")&amp;
       IF(ISTEXT(SOURCE!H1231),SOURCE!H1231, SUBSTITUTE(SUBSTITUTE(TEXT(SOURCE!H1231,"????0"),"  ","")," ",""))   &amp;","&amp; IF(SOURCE!$W$2-3 &gt;= 0, REPT(" ",SOURCE!$W$2-3-5), "")&amp;
      SOURCE!I1231&amp;
" | "&amp; IF(SOURCE!$X$2-LEN(SOURCE!I1231) &gt;= 0, REPT(" ",SOURCE!$X$2-LEN(SOURCE!I1231)), "")&amp;
      SOURCE!J1231&amp;      IF(SOURCE!$Y$2-LEN(SOURCE!J1231) &gt;= 0, REPT(" ",SOURCE!$Y$2-LEN(SOURCE!J1231)), "")&amp;
" | "&amp; IF(SOURCE!$X$2-LEN(SOURCE!I1231) &gt;= 0, REPT(" ",SOURCE!$X$2-LEN(SOURCE!I1231)), "")&amp;
      SOURCE!K1231&amp;      IF(SOURCE!$Y$2-LEN(SOURCE!K1231) &gt;= 0, REPT(" ",SOURCE!$Z$2-LEN(SOURCE!K1231)), "")&amp;
" | "&amp; SOURCE!L1231&amp;      IF(SOURCE!$AB$2-LEN(SOURCE!L1231) &gt;= 0, REPT(" ",SOURCE!$AB$2-LEN(SOURCE!L1231)), "")&amp;
" | "&amp; SOURCE!M1231&amp;      IF(SOURCE!$AC$2-LEN(SOURCE!M1231) &gt;= 0, REPT(" ",SOURCE!$AC$2-LEN(SOURCE!M1231)), "")&amp;
      "},"&amp;IF(SOURCE!O1231&lt;&gt;"",""&amp;SOURCE!O1231,"")
 )
)
)</f>
        <v>/* 1204 */  { fnEditLinearEquationMatrixX,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133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IF(SOURCE!$R$2-LEN(SOURCE!C1232) &gt;= 0, REPT(" ",SOURCE!$R$2-LEN(SOURCE!C1232)), "")&amp;
      SOURCE!D1232&amp;", "&amp; IF(SOURCE!$S$2-LEN(SOURCE!D1232) &gt;= 0, REPT(" ",SOURCE!$S$2-LEN(SOURCE!D1232)), "")&amp;
      SOURCE!E1232&amp;", "&amp; IF(SOURCE!$T$2-LEN(SOURCE!E1232) &gt;=0, REPT(" ",SOURCE!$T$2-LEN(SOURCE!E1232)), "")&amp;
      SOURCE!F1232&amp;", "&amp; IF(SOURCE!$U$2-LEN(SOURCE!F1232) &gt;= 0, REPT(" ",SOURCE!$U$2-LEN(SOURCE!F1232)+2), "")&amp;"("&amp;
      SUBSTITUTE(TEXT(SOURCE!G1232,"??0"),"  ","")&amp;" &lt;&lt; TAM_MAX_BITS) |"&amp; IF(SOURCE!$V$2-3 &gt;= 0, REPT(" ",MAX(1,SOURCE!$V$2-5+4+1-1-LEN(  IF(ISTEXT(SOURCE!H1232),SOURCE!H1232,  SUBSTITUTE(SUBSTITUTE(TEXT(SOURCE!H1232,"????0"),"  ","")," ",""))   ))), "")&amp;
       IF(ISTEXT(SOURCE!H1232),SOURCE!H1232, SUBSTITUTE(SUBSTITUTE(TEXT(SOURCE!H1232,"????0"),"  ","")," ",""))   &amp;","&amp; IF(SOURCE!$W$2-3 &gt;= 0, REPT(" ",SOURCE!$W$2-3-5), "")&amp;
      SOURCE!I1232&amp;
" | "&amp; IF(SOURCE!$X$2-LEN(SOURCE!I1232) &gt;= 0, REPT(" ",SOURCE!$X$2-LEN(SOURCE!I1232)), "")&amp;
      SOURCE!J1232&amp;      IF(SOURCE!$Y$2-LEN(SOURCE!J1232) &gt;= 0, REPT(" ",SOURCE!$Y$2-LEN(SOURCE!J1232)), "")&amp;
" | "&amp; IF(SOURCE!$X$2-LEN(SOURCE!I1232) &gt;= 0, REPT(" ",SOURCE!$X$2-LEN(SOURCE!I1232)), "")&amp;
      SOURCE!K1232&amp;      IF(SOURCE!$Y$2-LEN(SOURCE!K1232) &gt;= 0, REPT(" ",SOURCE!$Z$2-LEN(SOURCE!K1232)), "")&amp;
" | "&amp; SOURCE!L1232&amp;      IF(SOURCE!$AB$2-LEN(SOURCE!L1232) &gt;= 0, REPT(" ",SOURCE!$AB$2-LEN(SOURCE!L1232)), "")&amp;
" | "&amp; SOURCE!M1232&amp;      IF(SOURCE!$AC$2-LEN(SOURCE!M1232) &gt;= 0, REPT(" ",SOURCE!$AC$2-LEN(SOURCE!M1232)),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133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IF(SOURCE!$R$2-LEN(SOURCE!C1233) &gt;= 0, REPT(" ",SOURCE!$R$2-LEN(SOURCE!C1233)), "")&amp;
      SOURCE!D1233&amp;", "&amp; IF(SOURCE!$S$2-LEN(SOURCE!D1233) &gt;= 0, REPT(" ",SOURCE!$S$2-LEN(SOURCE!D1233)), "")&amp;
      SOURCE!E1233&amp;", "&amp; IF(SOURCE!$T$2-LEN(SOURCE!E1233) &gt;=0, REPT(" ",SOURCE!$T$2-LEN(SOURCE!E1233)), "")&amp;
      SOURCE!F1233&amp;", "&amp; IF(SOURCE!$U$2-LEN(SOURCE!F1233) &gt;= 0, REPT(" ",SOURCE!$U$2-LEN(SOURCE!F1233)+2), "")&amp;"("&amp;
      SUBSTITUTE(TEXT(SOURCE!G1233,"??0"),"  ","")&amp;" &lt;&lt; TAM_MAX_BITS) |"&amp; IF(SOURCE!$V$2-3 &gt;= 0, REPT(" ",MAX(1,SOURCE!$V$2-5+4+1-1-LEN(  IF(ISTEXT(SOURCE!H1233),SOURCE!H1233,  SUBSTITUTE(SUBSTITUTE(TEXT(SOURCE!H1233,"????0"),"  ","")," ",""))   ))), "")&amp;
       IF(ISTEXT(SOURCE!H1233),SOURCE!H1233, SUBSTITUTE(SUBSTITUTE(TEXT(SOURCE!H1233,"????0"),"  ","")," ",""))   &amp;","&amp; IF(SOURCE!$W$2-3 &gt;= 0, REPT(" ",SOURCE!$W$2-3-5), "")&amp;
      SOURCE!I1233&amp;
" | "&amp; IF(SOURCE!$X$2-LEN(SOURCE!I1233) &gt;= 0, REPT(" ",SOURCE!$X$2-LEN(SOURCE!I1233)), "")&amp;
      SOURCE!J1233&amp;      IF(SOURCE!$Y$2-LEN(SOURCE!J1233) &gt;= 0, REPT(" ",SOURCE!$Y$2-LEN(SOURCE!J1233)), "")&amp;
" | "&amp; IF(SOURCE!$X$2-LEN(SOURCE!I1233) &gt;= 0, REPT(" ",SOURCE!$X$2-LEN(SOURCE!I1233)), "")&amp;
      SOURCE!K1233&amp;      IF(SOURCE!$Y$2-LEN(SOURCE!K1233) &gt;= 0, REPT(" ",SOURCE!$Z$2-LEN(SOURCE!K1233)), "")&amp;
" | "&amp; SOURCE!L1233&amp;      IF(SOURCE!$AB$2-LEN(SOURCE!L1233) &gt;= 0, REPT(" ",SOURCE!$AB$2-LEN(SOURCE!L1233)), "")&amp;
" | "&amp; SOURCE!M1233&amp;      IF(SOURCE!$AC$2-LEN(SOURCE!M1233) &gt;= 0, REPT(" ",SOURCE!$AC$2-LEN(SOURCE!M1233)),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133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IF(SOURCE!$R$2-LEN(SOURCE!C1234) &gt;= 0, REPT(" ",SOURCE!$R$2-LEN(SOURCE!C1234)), "")&amp;
      SOURCE!D1234&amp;", "&amp; IF(SOURCE!$S$2-LEN(SOURCE!D1234) &gt;= 0, REPT(" ",SOURCE!$S$2-LEN(SOURCE!D1234)), "")&amp;
      SOURCE!E1234&amp;", "&amp; IF(SOURCE!$T$2-LEN(SOURCE!E1234) &gt;=0, REPT(" ",SOURCE!$T$2-LEN(SOURCE!E1234)), "")&amp;
      SOURCE!F1234&amp;", "&amp; IF(SOURCE!$U$2-LEN(SOURCE!F1234) &gt;= 0, REPT(" ",SOURCE!$U$2-LEN(SOURCE!F1234)+2), "")&amp;"("&amp;
      SUBSTITUTE(TEXT(SOURCE!G1234,"??0"),"  ","")&amp;" &lt;&lt; TAM_MAX_BITS) |"&amp; IF(SOURCE!$V$2-3 &gt;= 0, REPT(" ",MAX(1,SOURCE!$V$2-5+4+1-1-LEN(  IF(ISTEXT(SOURCE!H1234),SOURCE!H1234,  SUBSTITUTE(SUBSTITUTE(TEXT(SOURCE!H1234,"????0"),"  ","")," ",""))   ))), "")&amp;
       IF(ISTEXT(SOURCE!H1234),SOURCE!H1234, SUBSTITUTE(SUBSTITUTE(TEXT(SOURCE!H1234,"????0"),"  ","")," ",""))   &amp;","&amp; IF(SOURCE!$W$2-3 &gt;= 0, REPT(" ",SOURCE!$W$2-3-5), "")&amp;
      SOURCE!I1234&amp;
" | "&amp; IF(SOURCE!$X$2-LEN(SOURCE!I1234) &gt;= 0, REPT(" ",SOURCE!$X$2-LEN(SOURCE!I1234)), "")&amp;
      SOURCE!J1234&amp;      IF(SOURCE!$Y$2-LEN(SOURCE!J1234) &gt;= 0, REPT(" ",SOURCE!$Y$2-LEN(SOURCE!J1234)), "")&amp;
" | "&amp; IF(SOURCE!$X$2-LEN(SOURCE!I1234) &gt;= 0, REPT(" ",SOURCE!$X$2-LEN(SOURCE!I1234)), "")&amp;
      SOURCE!K1234&amp;      IF(SOURCE!$Y$2-LEN(SOURCE!K1234) &gt;= 0, REPT(" ",SOURCE!$Z$2-LEN(SOURCE!K1234)), "")&amp;
" | "&amp; SOURCE!L1234&amp;      IF(SOURCE!$AB$2-LEN(SOURCE!L1234) &gt;= 0, REPT(" ",SOURCE!$AB$2-LEN(SOURCE!L1234)), "")&amp;
" | "&amp; SOURCE!M1234&amp;      IF(SOURCE!$AC$2-LEN(SOURCE!M1234) &gt;= 0, REPT(" ",SOURCE!$AC$2-LEN(SOURCE!M1234)), "")&amp;
      "},"&amp;IF(SOURCE!O1234&lt;&gt;"",""&amp;SOURCE!O1234,"")
 )
)
)</f>
        <v/>
      </c>
    </row>
    <row r="1235" spans="1:1">
      <c r="A1235" s="133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IF(SOURCE!$R$2-LEN(SOURCE!C1235) &gt;= 0, REPT(" ",SOURCE!$R$2-LEN(SOURCE!C1235)), "")&amp;
      SOURCE!D1235&amp;", "&amp; IF(SOURCE!$S$2-LEN(SOURCE!D1235) &gt;= 0, REPT(" ",SOURCE!$S$2-LEN(SOURCE!D1235)), "")&amp;
      SOURCE!E1235&amp;", "&amp; IF(SOURCE!$T$2-LEN(SOURCE!E1235) &gt;=0, REPT(" ",SOURCE!$T$2-LEN(SOURCE!E1235)), "")&amp;
      SOURCE!F1235&amp;", "&amp; IF(SOURCE!$U$2-LEN(SOURCE!F1235) &gt;= 0, REPT(" ",SOURCE!$U$2-LEN(SOURCE!F1235)+2), "")&amp;"("&amp;
      SUBSTITUTE(TEXT(SOURCE!G1235,"??0"),"  ","")&amp;" &lt;&lt; TAM_MAX_BITS) |"&amp; IF(SOURCE!$V$2-3 &gt;= 0, REPT(" ",MAX(1,SOURCE!$V$2-5+4+1-1-LEN(  IF(ISTEXT(SOURCE!H1235),SOURCE!H1235,  SUBSTITUTE(SUBSTITUTE(TEXT(SOURCE!H1235,"????0"),"  ","")," ",""))   ))), "")&amp;
       IF(ISTEXT(SOURCE!H1235),SOURCE!H1235, SUBSTITUTE(SUBSTITUTE(TEXT(SOURCE!H1235,"????0"),"  ","")," ",""))   &amp;","&amp; IF(SOURCE!$W$2-3 &gt;= 0, REPT(" ",SOURCE!$W$2-3-5), "")&amp;
      SOURCE!I1235&amp;
" | "&amp; IF(SOURCE!$X$2-LEN(SOURCE!I1235) &gt;= 0, REPT(" ",SOURCE!$X$2-LEN(SOURCE!I1235)), "")&amp;
      SOURCE!J1235&amp;      IF(SOURCE!$Y$2-LEN(SOURCE!J1235) &gt;= 0, REPT(" ",SOURCE!$Y$2-LEN(SOURCE!J1235)), "")&amp;
" | "&amp; IF(SOURCE!$X$2-LEN(SOURCE!I1235) &gt;= 0, REPT(" ",SOURCE!$X$2-LEN(SOURCE!I1235)), "")&amp;
      SOURCE!K1235&amp;      IF(SOURCE!$Y$2-LEN(SOURCE!K1235) &gt;= 0, REPT(" ",SOURCE!$Z$2-LEN(SOURCE!K1235)), "")&amp;
" | "&amp; SOURCE!L1235&amp;      IF(SOURCE!$AB$2-LEN(SOURCE!L1235) &gt;= 0, REPT(" ",SOURCE!$AB$2-LEN(SOURCE!L1235)), "")&amp;
" | "&amp; SOURCE!M1235&amp;      IF(SOURCE!$AC$2-LEN(SOURCE!M1235) &gt;= 0, REPT(" ",SOURCE!$AC$2-LEN(SOURCE!M1235)), "")&amp;
      "},"&amp;IF(SOURCE!O1235&lt;&gt;"",""&amp;SOURCE!O1235,"")
 )
)
)</f>
        <v/>
      </c>
    </row>
    <row r="1236" spans="1:1">
      <c r="A1236" s="133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IF(SOURCE!$R$2-LEN(SOURCE!C1236) &gt;= 0, REPT(" ",SOURCE!$R$2-LEN(SOURCE!C1236)), "")&amp;
      SOURCE!D1236&amp;", "&amp; IF(SOURCE!$S$2-LEN(SOURCE!D1236) &gt;= 0, REPT(" ",SOURCE!$S$2-LEN(SOURCE!D1236)), "")&amp;
      SOURCE!E1236&amp;", "&amp; IF(SOURCE!$T$2-LEN(SOURCE!E1236) &gt;=0, REPT(" ",SOURCE!$T$2-LEN(SOURCE!E1236)), "")&amp;
      SOURCE!F1236&amp;", "&amp; IF(SOURCE!$U$2-LEN(SOURCE!F1236) &gt;= 0, REPT(" ",SOURCE!$U$2-LEN(SOURCE!F1236)+2), "")&amp;"("&amp;
      SUBSTITUTE(TEXT(SOURCE!G1236,"??0"),"  ","")&amp;" &lt;&lt; TAM_MAX_BITS) |"&amp; IF(SOURCE!$V$2-3 &gt;= 0, REPT(" ",MAX(1,SOURCE!$V$2-5+4+1-1-LEN(  IF(ISTEXT(SOURCE!H1236),SOURCE!H1236,  SUBSTITUTE(SUBSTITUTE(TEXT(SOURCE!H1236,"????0"),"  ","")," ",""))   ))), "")&amp;
       IF(ISTEXT(SOURCE!H1236),SOURCE!H1236, SUBSTITUTE(SUBSTITUTE(TEXT(SOURCE!H1236,"????0"),"  ","")," ",""))   &amp;","&amp; IF(SOURCE!$W$2-3 &gt;= 0, REPT(" ",SOURCE!$W$2-3-5), "")&amp;
      SOURCE!I1236&amp;
" | "&amp; IF(SOURCE!$X$2-LEN(SOURCE!I1236) &gt;= 0, REPT(" ",SOURCE!$X$2-LEN(SOURCE!I1236)), "")&amp;
      SOURCE!J1236&amp;      IF(SOURCE!$Y$2-LEN(SOURCE!J1236) &gt;= 0, REPT(" ",SOURCE!$Y$2-LEN(SOURCE!J1236)), "")&amp;
" | "&amp; IF(SOURCE!$X$2-LEN(SOURCE!I1236) &gt;= 0, REPT(" ",SOURCE!$X$2-LEN(SOURCE!I1236)), "")&amp;
      SOURCE!K1236&amp;      IF(SOURCE!$Y$2-LEN(SOURCE!K1236) &gt;= 0, REPT(" ",SOURCE!$Z$2-LEN(SOURCE!K1236)), "")&amp;
" | "&amp; SOURCE!L1236&amp;      IF(SOURCE!$AB$2-LEN(SOURCE!L1236) &gt;= 0, REPT(" ",SOURCE!$AB$2-LEN(SOURCE!L1236)), "")&amp;
" | "&amp; SOURCE!M1236&amp;      IF(SOURCE!$AC$2-LEN(SOURCE!M1236) &gt;= 0, REPT(" ",SOURCE!$AC$2-LEN(SOURCE!M1236)), "")&amp;
      "},"&amp;IF(SOURCE!O1236&lt;&gt;"",""&amp;SOURCE!O1236,"")
 )
)
)</f>
        <v>// Probability distributions</v>
      </c>
    </row>
    <row r="1237" spans="1:1">
      <c r="A1237" s="133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IF(SOURCE!$R$2-LEN(SOURCE!C1237) &gt;= 0, REPT(" ",SOURCE!$R$2-LEN(SOURCE!C1237)), "")&amp;
      SOURCE!D1237&amp;", "&amp; IF(SOURCE!$S$2-LEN(SOURCE!D1237) &gt;= 0, REPT(" ",SOURCE!$S$2-LEN(SOURCE!D1237)), "")&amp;
      SOURCE!E1237&amp;", "&amp; IF(SOURCE!$T$2-LEN(SOURCE!E1237) &gt;=0, REPT(" ",SOURCE!$T$2-LEN(SOURCE!E1237)), "")&amp;
      SOURCE!F1237&amp;", "&amp; IF(SOURCE!$U$2-LEN(SOURCE!F1237) &gt;= 0, REPT(" ",SOURCE!$U$2-LEN(SOURCE!F1237)+2), "")&amp;"("&amp;
      SUBSTITUTE(TEXT(SOURCE!G1237,"??0"),"  ","")&amp;" &lt;&lt; TAM_MAX_BITS) |"&amp; IF(SOURCE!$V$2-3 &gt;= 0, REPT(" ",MAX(1,SOURCE!$V$2-5+4+1-1-LEN(  IF(ISTEXT(SOURCE!H1237),SOURCE!H1237,  SUBSTITUTE(SUBSTITUTE(TEXT(SOURCE!H1237,"????0"),"  ","")," ",""))   ))), "")&amp;
       IF(ISTEXT(SOURCE!H1237),SOURCE!H1237, SUBSTITUTE(SUBSTITUTE(TEXT(SOURCE!H1237,"????0"),"  ","")," ",""))   &amp;","&amp; IF(SOURCE!$W$2-3 &gt;= 0, REPT(" ",SOURCE!$W$2-3-5), "")&amp;
      SOURCE!I1237&amp;
" | "&amp; IF(SOURCE!$X$2-LEN(SOURCE!I1237) &gt;= 0, REPT(" ",SOURCE!$X$2-LEN(SOURCE!I1237)), "")&amp;
      SOURCE!J1237&amp;      IF(SOURCE!$Y$2-LEN(SOURCE!J1237) &gt;= 0, REPT(" ",SOURCE!$Y$2-LEN(SOURCE!J1237)), "")&amp;
" | "&amp; IF(SOURCE!$X$2-LEN(SOURCE!I1237) &gt;= 0, REPT(" ",SOURCE!$X$2-LEN(SOURCE!I1237)), "")&amp;
      SOURCE!K1237&amp;      IF(SOURCE!$Y$2-LEN(SOURCE!K1237) &gt;= 0, REPT(" ",SOURCE!$Z$2-LEN(SOURCE!K1237)), "")&amp;
" | "&amp; SOURCE!L1237&amp;      IF(SOURCE!$AB$2-LEN(SOURCE!L1237) &gt;= 0, REPT(" ",SOURCE!$AB$2-LEN(SOURCE!L1237)), "")&amp;
" | "&amp; SOURCE!M1237&amp;      IF(SOURCE!$AC$2-LEN(SOURCE!M1237) &gt;= 0, REPT(" ",SOURCE!$AC$2-LEN(SOURCE!M1237)),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133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IF(SOURCE!$R$2-LEN(SOURCE!C1238) &gt;= 0, REPT(" ",SOURCE!$R$2-LEN(SOURCE!C1238)), "")&amp;
      SOURCE!D1238&amp;", "&amp; IF(SOURCE!$S$2-LEN(SOURCE!D1238) &gt;= 0, REPT(" ",SOURCE!$S$2-LEN(SOURCE!D1238)), "")&amp;
      SOURCE!E1238&amp;", "&amp; IF(SOURCE!$T$2-LEN(SOURCE!E1238) &gt;=0, REPT(" ",SOURCE!$T$2-LEN(SOURCE!E1238)), "")&amp;
      SOURCE!F1238&amp;", "&amp; IF(SOURCE!$U$2-LEN(SOURCE!F1238) &gt;= 0, REPT(" ",SOURCE!$U$2-LEN(SOURCE!F1238)+2), "")&amp;"("&amp;
      SUBSTITUTE(TEXT(SOURCE!G1238,"??0"),"  ","")&amp;" &lt;&lt; TAM_MAX_BITS) |"&amp; IF(SOURCE!$V$2-3 &gt;= 0, REPT(" ",MAX(1,SOURCE!$V$2-5+4+1-1-LEN(  IF(ISTEXT(SOURCE!H1238),SOURCE!H1238,  SUBSTITUTE(SUBSTITUTE(TEXT(SOURCE!H1238,"????0"),"  ","")," ",""))   ))), "")&amp;
       IF(ISTEXT(SOURCE!H1238),SOURCE!H1238, SUBSTITUTE(SUBSTITUTE(TEXT(SOURCE!H1238,"????0"),"  ","")," ",""))   &amp;","&amp; IF(SOURCE!$W$2-3 &gt;= 0, REPT(" ",SOURCE!$W$2-3-5), "")&amp;
      SOURCE!I1238&amp;
" | "&amp; IF(SOURCE!$X$2-LEN(SOURCE!I1238) &gt;= 0, REPT(" ",SOURCE!$X$2-LEN(SOURCE!I1238)), "")&amp;
      SOURCE!J1238&amp;      IF(SOURCE!$Y$2-LEN(SOURCE!J1238) &gt;= 0, REPT(" ",SOURCE!$Y$2-LEN(SOURCE!J1238)), "")&amp;
" | "&amp; IF(SOURCE!$X$2-LEN(SOURCE!I1238) &gt;= 0, REPT(" ",SOURCE!$X$2-LEN(SOURCE!I1238)), "")&amp;
      SOURCE!K1238&amp;      IF(SOURCE!$Y$2-LEN(SOURCE!K1238) &gt;= 0, REPT(" ",SOURCE!$Z$2-LEN(SOURCE!K1238)), "")&amp;
" | "&amp; SOURCE!L1238&amp;      IF(SOURCE!$AB$2-LEN(SOURCE!L1238) &gt;= 0, REPT(" ",SOURCE!$AB$2-LEN(SOURCE!L1238)), "")&amp;
" | "&amp; SOURCE!M1238&amp;      IF(SOURCE!$AC$2-LEN(SOURCE!M1238) &gt;= 0, REPT(" ",SOURCE!$AC$2-LEN(SOURCE!M1238)),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133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IF(SOURCE!$R$2-LEN(SOURCE!C1239) &gt;= 0, REPT(" ",SOURCE!$R$2-LEN(SOURCE!C1239)), "")&amp;
      SOURCE!D1239&amp;", "&amp; IF(SOURCE!$S$2-LEN(SOURCE!D1239) &gt;= 0, REPT(" ",SOURCE!$S$2-LEN(SOURCE!D1239)), "")&amp;
      SOURCE!E1239&amp;", "&amp; IF(SOURCE!$T$2-LEN(SOURCE!E1239) &gt;=0, REPT(" ",SOURCE!$T$2-LEN(SOURCE!E1239)), "")&amp;
      SOURCE!F1239&amp;", "&amp; IF(SOURCE!$U$2-LEN(SOURCE!F1239) &gt;= 0, REPT(" ",SOURCE!$U$2-LEN(SOURCE!F1239)+2), "")&amp;"("&amp;
      SUBSTITUTE(TEXT(SOURCE!G1239,"??0"),"  ","")&amp;" &lt;&lt; TAM_MAX_BITS) |"&amp; IF(SOURCE!$V$2-3 &gt;= 0, REPT(" ",MAX(1,SOURCE!$V$2-5+4+1-1-LEN(  IF(ISTEXT(SOURCE!H1239),SOURCE!H1239,  SUBSTITUTE(SUBSTITUTE(TEXT(SOURCE!H1239,"????0"),"  ","")," ",""))   ))), "")&amp;
       IF(ISTEXT(SOURCE!H1239),SOURCE!H1239, SUBSTITUTE(SUBSTITUTE(TEXT(SOURCE!H1239,"????0"),"  ","")," ",""))   &amp;","&amp; IF(SOURCE!$W$2-3 &gt;= 0, REPT(" ",SOURCE!$W$2-3-5), "")&amp;
      SOURCE!I1239&amp;
" | "&amp; IF(SOURCE!$X$2-LEN(SOURCE!I1239) &gt;= 0, REPT(" ",SOURCE!$X$2-LEN(SOURCE!I1239)), "")&amp;
      SOURCE!J1239&amp;      IF(SOURCE!$Y$2-LEN(SOURCE!J1239) &gt;= 0, REPT(" ",SOURCE!$Y$2-LEN(SOURCE!J1239)), "")&amp;
" | "&amp; IF(SOURCE!$X$2-LEN(SOURCE!I1239) &gt;= 0, REPT(" ",SOURCE!$X$2-LEN(SOURCE!I1239)), "")&amp;
      SOURCE!K1239&amp;      IF(SOURCE!$Y$2-LEN(SOURCE!K1239) &gt;= 0, REPT(" ",SOURCE!$Z$2-LEN(SOURCE!K1239)), "")&amp;
" | "&amp; SOURCE!L1239&amp;      IF(SOURCE!$AB$2-LEN(SOURCE!L1239) &gt;= 0, REPT(" ",SOURCE!$AB$2-LEN(SOURCE!L1239)), "")&amp;
" | "&amp; SOURCE!M1239&amp;      IF(SOURCE!$AC$2-LEN(SOURCE!M1239) &gt;= 0, REPT(" ",SOURCE!$AC$2-LEN(SOURCE!M1239)),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133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IF(SOURCE!$R$2-LEN(SOURCE!C1240) &gt;= 0, REPT(" ",SOURCE!$R$2-LEN(SOURCE!C1240)), "")&amp;
      SOURCE!D1240&amp;", "&amp; IF(SOURCE!$S$2-LEN(SOURCE!D1240) &gt;= 0, REPT(" ",SOURCE!$S$2-LEN(SOURCE!D1240)), "")&amp;
      SOURCE!E1240&amp;", "&amp; IF(SOURCE!$T$2-LEN(SOURCE!E1240) &gt;=0, REPT(" ",SOURCE!$T$2-LEN(SOURCE!E1240)), "")&amp;
      SOURCE!F1240&amp;", "&amp; IF(SOURCE!$U$2-LEN(SOURCE!F1240) &gt;= 0, REPT(" ",SOURCE!$U$2-LEN(SOURCE!F1240)+2), "")&amp;"("&amp;
      SUBSTITUTE(TEXT(SOURCE!G1240,"??0"),"  ","")&amp;" &lt;&lt; TAM_MAX_BITS) |"&amp; IF(SOURCE!$V$2-3 &gt;= 0, REPT(" ",MAX(1,SOURCE!$V$2-5+4+1-1-LEN(  IF(ISTEXT(SOURCE!H1240),SOURCE!H1240,  SUBSTITUTE(SUBSTITUTE(TEXT(SOURCE!H1240,"????0"),"  ","")," ",""))   ))), "")&amp;
       IF(ISTEXT(SOURCE!H1240),SOURCE!H1240, SUBSTITUTE(SUBSTITUTE(TEXT(SOURCE!H1240,"????0"),"  ","")," ",""))   &amp;","&amp; IF(SOURCE!$W$2-3 &gt;= 0, REPT(" ",SOURCE!$W$2-3-5), "")&amp;
      SOURCE!I1240&amp;
" | "&amp; IF(SOURCE!$X$2-LEN(SOURCE!I1240) &gt;= 0, REPT(" ",SOURCE!$X$2-LEN(SOURCE!I1240)), "")&amp;
      SOURCE!J1240&amp;      IF(SOURCE!$Y$2-LEN(SOURCE!J1240) &gt;= 0, REPT(" ",SOURCE!$Y$2-LEN(SOURCE!J1240)), "")&amp;
" | "&amp; IF(SOURCE!$X$2-LEN(SOURCE!I1240) &gt;= 0, REPT(" ",SOURCE!$X$2-LEN(SOURCE!I1240)), "")&amp;
      SOURCE!K1240&amp;      IF(SOURCE!$Y$2-LEN(SOURCE!K1240) &gt;= 0, REPT(" ",SOURCE!$Z$2-LEN(SOURCE!K1240)), "")&amp;
" | "&amp; SOURCE!L1240&amp;      IF(SOURCE!$AB$2-LEN(SOURCE!L1240) &gt;= 0, REPT(" ",SOURCE!$AB$2-LEN(SOURCE!L1240)), "")&amp;
" | "&amp; SOURCE!M1240&amp;      IF(SOURCE!$AC$2-LEN(SOURCE!M1240) &gt;= 0, REPT(" ",SOURCE!$AC$2-LEN(SOURCE!M1240)),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133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IF(SOURCE!$R$2-LEN(SOURCE!C1241) &gt;= 0, REPT(" ",SOURCE!$R$2-LEN(SOURCE!C1241)), "")&amp;
      SOURCE!D1241&amp;", "&amp; IF(SOURCE!$S$2-LEN(SOURCE!D1241) &gt;= 0, REPT(" ",SOURCE!$S$2-LEN(SOURCE!D1241)), "")&amp;
      SOURCE!E1241&amp;", "&amp; IF(SOURCE!$T$2-LEN(SOURCE!E1241) &gt;=0, REPT(" ",SOURCE!$T$2-LEN(SOURCE!E1241)), "")&amp;
      SOURCE!F1241&amp;", "&amp; IF(SOURCE!$U$2-LEN(SOURCE!F1241) &gt;= 0, REPT(" ",SOURCE!$U$2-LEN(SOURCE!F1241)+2), "")&amp;"("&amp;
      SUBSTITUTE(TEXT(SOURCE!G1241,"??0"),"  ","")&amp;" &lt;&lt; TAM_MAX_BITS) |"&amp; IF(SOURCE!$V$2-3 &gt;= 0, REPT(" ",MAX(1,SOURCE!$V$2-5+4+1-1-LEN(  IF(ISTEXT(SOURCE!H1241),SOURCE!H1241,  SUBSTITUTE(SUBSTITUTE(TEXT(SOURCE!H1241,"????0"),"  ","")," ",""))   ))), "")&amp;
       IF(ISTEXT(SOURCE!H1241),SOURCE!H1241, SUBSTITUTE(SUBSTITUTE(TEXT(SOURCE!H1241,"????0"),"  ","")," ",""))   &amp;","&amp; IF(SOURCE!$W$2-3 &gt;= 0, REPT(" ",SOURCE!$W$2-3-5), "")&amp;
      SOURCE!I1241&amp;
" | "&amp; IF(SOURCE!$X$2-LEN(SOURCE!I1241) &gt;= 0, REPT(" ",SOURCE!$X$2-LEN(SOURCE!I1241)), "")&amp;
      SOURCE!J1241&amp;      IF(SOURCE!$Y$2-LEN(SOURCE!J1241) &gt;= 0, REPT(" ",SOURCE!$Y$2-LEN(SOURCE!J1241)), "")&amp;
" | "&amp; IF(SOURCE!$X$2-LEN(SOURCE!I1241) &gt;= 0, REPT(" ",SOURCE!$X$2-LEN(SOURCE!I1241)), "")&amp;
      SOURCE!K1241&amp;      IF(SOURCE!$Y$2-LEN(SOURCE!K1241) &gt;= 0, REPT(" ",SOURCE!$Z$2-LEN(SOURCE!K1241)), "")&amp;
" | "&amp; SOURCE!L1241&amp;      IF(SOURCE!$AB$2-LEN(SOURCE!L1241) &gt;= 0, REPT(" ",SOURCE!$AB$2-LEN(SOURCE!L1241)), "")&amp;
" | "&amp; SOURCE!M1241&amp;      IF(SOURCE!$AC$2-LEN(SOURCE!M1241) &gt;= 0, REPT(" ",SOURCE!$AC$2-LEN(SOURCE!M1241)),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133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IF(SOURCE!$R$2-LEN(SOURCE!C1242) &gt;= 0, REPT(" ",SOURCE!$R$2-LEN(SOURCE!C1242)), "")&amp;
      SOURCE!D1242&amp;", "&amp; IF(SOURCE!$S$2-LEN(SOURCE!D1242) &gt;= 0, REPT(" ",SOURCE!$S$2-LEN(SOURCE!D1242)), "")&amp;
      SOURCE!E1242&amp;", "&amp; IF(SOURCE!$T$2-LEN(SOURCE!E1242) &gt;=0, REPT(" ",SOURCE!$T$2-LEN(SOURCE!E1242)), "")&amp;
      SOURCE!F1242&amp;", "&amp; IF(SOURCE!$U$2-LEN(SOURCE!F1242) &gt;= 0, REPT(" ",SOURCE!$U$2-LEN(SOURCE!F1242)+2), "")&amp;"("&amp;
      SUBSTITUTE(TEXT(SOURCE!G1242,"??0"),"  ","")&amp;" &lt;&lt; TAM_MAX_BITS) |"&amp; IF(SOURCE!$V$2-3 &gt;= 0, REPT(" ",MAX(1,SOURCE!$V$2-5+4+1-1-LEN(  IF(ISTEXT(SOURCE!H1242),SOURCE!H1242,  SUBSTITUTE(SUBSTITUTE(TEXT(SOURCE!H1242,"????0"),"  ","")," ",""))   ))), "")&amp;
       IF(ISTEXT(SOURCE!H1242),SOURCE!H1242, SUBSTITUTE(SUBSTITUTE(TEXT(SOURCE!H1242,"????0"),"  ","")," ",""))   &amp;","&amp; IF(SOURCE!$W$2-3 &gt;= 0, REPT(" ",SOURCE!$W$2-3-5), "")&amp;
      SOURCE!I1242&amp;
" | "&amp; IF(SOURCE!$X$2-LEN(SOURCE!I1242) &gt;= 0, REPT(" ",SOURCE!$X$2-LEN(SOURCE!I1242)), "")&amp;
      SOURCE!J1242&amp;      IF(SOURCE!$Y$2-LEN(SOURCE!J1242) &gt;= 0, REPT(" ",SOURCE!$Y$2-LEN(SOURCE!J1242)), "")&amp;
" | "&amp; IF(SOURCE!$X$2-LEN(SOURCE!I1242) &gt;= 0, REPT(" ",SOURCE!$X$2-LEN(SOURCE!I1242)), "")&amp;
      SOURCE!K1242&amp;      IF(SOURCE!$Y$2-LEN(SOURCE!K1242) &gt;= 0, REPT(" ",SOURCE!$Z$2-LEN(SOURCE!K1242)), "")&amp;
" | "&amp; SOURCE!L1242&amp;      IF(SOURCE!$AB$2-LEN(SOURCE!L1242) &gt;= 0, REPT(" ",SOURCE!$AB$2-LEN(SOURCE!L1242)), "")&amp;
" | "&amp; SOURCE!M1242&amp;      IF(SOURCE!$AC$2-LEN(SOURCE!M1242) &gt;= 0, REPT(" ",SOURCE!$AC$2-LEN(SOURCE!M1242)),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133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IF(SOURCE!$R$2-LEN(SOURCE!C1243) &gt;= 0, REPT(" ",SOURCE!$R$2-LEN(SOURCE!C1243)), "")&amp;
      SOURCE!D1243&amp;", "&amp; IF(SOURCE!$S$2-LEN(SOURCE!D1243) &gt;= 0, REPT(" ",SOURCE!$S$2-LEN(SOURCE!D1243)), "")&amp;
      SOURCE!E1243&amp;", "&amp; IF(SOURCE!$T$2-LEN(SOURCE!E1243) &gt;=0, REPT(" ",SOURCE!$T$2-LEN(SOURCE!E1243)), "")&amp;
      SOURCE!F1243&amp;", "&amp; IF(SOURCE!$U$2-LEN(SOURCE!F1243) &gt;= 0, REPT(" ",SOURCE!$U$2-LEN(SOURCE!F1243)+2), "")&amp;"("&amp;
      SUBSTITUTE(TEXT(SOURCE!G1243,"??0"),"  ","")&amp;" &lt;&lt; TAM_MAX_BITS) |"&amp; IF(SOURCE!$V$2-3 &gt;= 0, REPT(" ",MAX(1,SOURCE!$V$2-5+4+1-1-LEN(  IF(ISTEXT(SOURCE!H1243),SOURCE!H1243,  SUBSTITUTE(SUBSTITUTE(TEXT(SOURCE!H1243,"????0"),"  ","")," ",""))   ))), "")&amp;
       IF(ISTEXT(SOURCE!H1243),SOURCE!H1243, SUBSTITUTE(SUBSTITUTE(TEXT(SOURCE!H1243,"????0"),"  ","")," ",""))   &amp;","&amp; IF(SOURCE!$W$2-3 &gt;= 0, REPT(" ",SOURCE!$W$2-3-5), "")&amp;
      SOURCE!I1243&amp;
" | "&amp; IF(SOURCE!$X$2-LEN(SOURCE!I1243) &gt;= 0, REPT(" ",SOURCE!$X$2-LEN(SOURCE!I1243)), "")&amp;
      SOURCE!J1243&amp;      IF(SOURCE!$Y$2-LEN(SOURCE!J1243) &gt;= 0, REPT(" ",SOURCE!$Y$2-LEN(SOURCE!J1243)), "")&amp;
" | "&amp; IF(SOURCE!$X$2-LEN(SOURCE!I1243) &gt;= 0, REPT(" ",SOURCE!$X$2-LEN(SOURCE!I1243)), "")&amp;
      SOURCE!K1243&amp;      IF(SOURCE!$Y$2-LEN(SOURCE!K1243) &gt;= 0, REPT(" ",SOURCE!$Z$2-LEN(SOURCE!K1243)), "")&amp;
" | "&amp; SOURCE!L1243&amp;      IF(SOURCE!$AB$2-LEN(SOURCE!L1243) &gt;= 0, REPT(" ",SOURCE!$AB$2-LEN(SOURCE!L1243)), "")&amp;
" | "&amp; SOURCE!M1243&amp;      IF(SOURCE!$AC$2-LEN(SOURCE!M1243) &gt;= 0, REPT(" ",SOURCE!$AC$2-LEN(SOURCE!M1243)),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133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IF(SOURCE!$R$2-LEN(SOURCE!C1244) &gt;= 0, REPT(" ",SOURCE!$R$2-LEN(SOURCE!C1244)), "")&amp;
      SOURCE!D1244&amp;", "&amp; IF(SOURCE!$S$2-LEN(SOURCE!D1244) &gt;= 0, REPT(" ",SOURCE!$S$2-LEN(SOURCE!D1244)), "")&amp;
      SOURCE!E1244&amp;", "&amp; IF(SOURCE!$T$2-LEN(SOURCE!E1244) &gt;=0, REPT(" ",SOURCE!$T$2-LEN(SOURCE!E1244)), "")&amp;
      SOURCE!F1244&amp;", "&amp; IF(SOURCE!$U$2-LEN(SOURCE!F1244) &gt;= 0, REPT(" ",SOURCE!$U$2-LEN(SOURCE!F1244)+2), "")&amp;"("&amp;
      SUBSTITUTE(TEXT(SOURCE!G1244,"??0"),"  ","")&amp;" &lt;&lt; TAM_MAX_BITS) |"&amp; IF(SOURCE!$V$2-3 &gt;= 0, REPT(" ",MAX(1,SOURCE!$V$2-5+4+1-1-LEN(  IF(ISTEXT(SOURCE!H1244),SOURCE!H1244,  SUBSTITUTE(SUBSTITUTE(TEXT(SOURCE!H1244,"????0"),"  ","")," ",""))   ))), "")&amp;
       IF(ISTEXT(SOURCE!H1244),SOURCE!H1244, SUBSTITUTE(SUBSTITUTE(TEXT(SOURCE!H1244,"????0"),"  ","")," ",""))   &amp;","&amp; IF(SOURCE!$W$2-3 &gt;= 0, REPT(" ",SOURCE!$W$2-3-5), "")&amp;
      SOURCE!I1244&amp;
" | "&amp; IF(SOURCE!$X$2-LEN(SOURCE!I1244) &gt;= 0, REPT(" ",SOURCE!$X$2-LEN(SOURCE!I1244)), "")&amp;
      SOURCE!J1244&amp;      IF(SOURCE!$Y$2-LEN(SOURCE!J1244) &gt;= 0, REPT(" ",SOURCE!$Y$2-LEN(SOURCE!J1244)), "")&amp;
" | "&amp; IF(SOURCE!$X$2-LEN(SOURCE!I1244) &gt;= 0, REPT(" ",SOURCE!$X$2-LEN(SOURCE!I1244)), "")&amp;
      SOURCE!K1244&amp;      IF(SOURCE!$Y$2-LEN(SOURCE!K1244) &gt;= 0, REPT(" ",SOURCE!$Z$2-LEN(SOURCE!K1244)), "")&amp;
" | "&amp; SOURCE!L1244&amp;      IF(SOURCE!$AB$2-LEN(SOURCE!L1244) &gt;= 0, REPT(" ",SOURCE!$AB$2-LEN(SOURCE!L1244)), "")&amp;
" | "&amp; SOURCE!M1244&amp;      IF(SOURCE!$AC$2-LEN(SOURCE!M1244) &gt;= 0, REPT(" ",SOURCE!$AC$2-LEN(SOURCE!M1244)),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133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IF(SOURCE!$R$2-LEN(SOURCE!C1245) &gt;= 0, REPT(" ",SOURCE!$R$2-LEN(SOURCE!C1245)), "")&amp;
      SOURCE!D1245&amp;", "&amp; IF(SOURCE!$S$2-LEN(SOURCE!D1245) &gt;= 0, REPT(" ",SOURCE!$S$2-LEN(SOURCE!D1245)), "")&amp;
      SOURCE!E1245&amp;", "&amp; IF(SOURCE!$T$2-LEN(SOURCE!E1245) &gt;=0, REPT(" ",SOURCE!$T$2-LEN(SOURCE!E1245)), "")&amp;
      SOURCE!F1245&amp;", "&amp; IF(SOURCE!$U$2-LEN(SOURCE!F1245) &gt;= 0, REPT(" ",SOURCE!$U$2-LEN(SOURCE!F1245)+2), "")&amp;"("&amp;
      SUBSTITUTE(TEXT(SOURCE!G1245,"??0"),"  ","")&amp;" &lt;&lt; TAM_MAX_BITS) |"&amp; IF(SOURCE!$V$2-3 &gt;= 0, REPT(" ",MAX(1,SOURCE!$V$2-5+4+1-1-LEN(  IF(ISTEXT(SOURCE!H1245),SOURCE!H1245,  SUBSTITUTE(SUBSTITUTE(TEXT(SOURCE!H1245,"????0"),"  ","")," ",""))   ))), "")&amp;
       IF(ISTEXT(SOURCE!H1245),SOURCE!H1245, SUBSTITUTE(SUBSTITUTE(TEXT(SOURCE!H1245,"????0"),"  ","")," ",""))   &amp;","&amp; IF(SOURCE!$W$2-3 &gt;= 0, REPT(" ",SOURCE!$W$2-3-5), "")&amp;
      SOURCE!I1245&amp;
" | "&amp; IF(SOURCE!$X$2-LEN(SOURCE!I1245) &gt;= 0, REPT(" ",SOURCE!$X$2-LEN(SOURCE!I1245)), "")&amp;
      SOURCE!J1245&amp;      IF(SOURCE!$Y$2-LEN(SOURCE!J1245) &gt;= 0, REPT(" ",SOURCE!$Y$2-LEN(SOURCE!J1245)), "")&amp;
" | "&amp; IF(SOURCE!$X$2-LEN(SOURCE!I1245) &gt;= 0, REPT(" ",SOURCE!$X$2-LEN(SOURCE!I1245)), "")&amp;
      SOURCE!K1245&amp;      IF(SOURCE!$Y$2-LEN(SOURCE!K1245) &gt;= 0, REPT(" ",SOURCE!$Z$2-LEN(SOURCE!K1245)), "")&amp;
" | "&amp; SOURCE!L1245&amp;      IF(SOURCE!$AB$2-LEN(SOURCE!L1245) &gt;= 0, REPT(" ",SOURCE!$AB$2-LEN(SOURCE!L1245)), "")&amp;
" | "&amp; SOURCE!M1245&amp;      IF(SOURCE!$AC$2-LEN(SOURCE!M1245) &gt;= 0, REPT(" ",SOURCE!$AC$2-LEN(SOURCE!M1245)),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133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IF(SOURCE!$R$2-LEN(SOURCE!C1246) &gt;= 0, REPT(" ",SOURCE!$R$2-LEN(SOURCE!C1246)), "")&amp;
      SOURCE!D1246&amp;", "&amp; IF(SOURCE!$S$2-LEN(SOURCE!D1246) &gt;= 0, REPT(" ",SOURCE!$S$2-LEN(SOURCE!D1246)), "")&amp;
      SOURCE!E1246&amp;", "&amp; IF(SOURCE!$T$2-LEN(SOURCE!E1246) &gt;=0, REPT(" ",SOURCE!$T$2-LEN(SOURCE!E1246)), "")&amp;
      SOURCE!F1246&amp;", "&amp; IF(SOURCE!$U$2-LEN(SOURCE!F1246) &gt;= 0, REPT(" ",SOURCE!$U$2-LEN(SOURCE!F1246)+2), "")&amp;"("&amp;
      SUBSTITUTE(TEXT(SOURCE!G1246,"??0"),"  ","")&amp;" &lt;&lt; TAM_MAX_BITS) |"&amp; IF(SOURCE!$V$2-3 &gt;= 0, REPT(" ",MAX(1,SOURCE!$V$2-5+4+1-1-LEN(  IF(ISTEXT(SOURCE!H1246),SOURCE!H1246,  SUBSTITUTE(SUBSTITUTE(TEXT(SOURCE!H1246,"????0"),"  ","")," ",""))   ))), "")&amp;
       IF(ISTEXT(SOURCE!H1246),SOURCE!H1246, SUBSTITUTE(SUBSTITUTE(TEXT(SOURCE!H1246,"????0"),"  ","")," ",""))   &amp;","&amp; IF(SOURCE!$W$2-3 &gt;= 0, REPT(" ",SOURCE!$W$2-3-5), "")&amp;
      SOURCE!I1246&amp;
" | "&amp; IF(SOURCE!$X$2-LEN(SOURCE!I1246) &gt;= 0, REPT(" ",SOURCE!$X$2-LEN(SOURCE!I1246)), "")&amp;
      SOURCE!J1246&amp;      IF(SOURCE!$Y$2-LEN(SOURCE!J1246) &gt;= 0, REPT(" ",SOURCE!$Y$2-LEN(SOURCE!J1246)), "")&amp;
" | "&amp; IF(SOURCE!$X$2-LEN(SOURCE!I1246) &gt;= 0, REPT(" ",SOURCE!$X$2-LEN(SOURCE!I1246)), "")&amp;
      SOURCE!K1246&amp;      IF(SOURCE!$Y$2-LEN(SOURCE!K1246) &gt;= 0, REPT(" ",SOURCE!$Z$2-LEN(SOURCE!K1246)), "")&amp;
" | "&amp; SOURCE!L1246&amp;      IF(SOURCE!$AB$2-LEN(SOURCE!L1246) &gt;= 0, REPT(" ",SOURCE!$AB$2-LEN(SOURCE!L1246)), "")&amp;
" | "&amp; SOURCE!M1246&amp;      IF(SOURCE!$AC$2-LEN(SOURCE!M1246) &gt;= 0, REPT(" ",SOURCE!$AC$2-LEN(SOURCE!M1246)),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133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IF(SOURCE!$R$2-LEN(SOURCE!C1247) &gt;= 0, REPT(" ",SOURCE!$R$2-LEN(SOURCE!C1247)), "")&amp;
      SOURCE!D1247&amp;", "&amp; IF(SOURCE!$S$2-LEN(SOURCE!D1247) &gt;= 0, REPT(" ",SOURCE!$S$2-LEN(SOURCE!D1247)), "")&amp;
      SOURCE!E1247&amp;", "&amp; IF(SOURCE!$T$2-LEN(SOURCE!E1247) &gt;=0, REPT(" ",SOURCE!$T$2-LEN(SOURCE!E1247)), "")&amp;
      SOURCE!F1247&amp;", "&amp; IF(SOURCE!$U$2-LEN(SOURCE!F1247) &gt;= 0, REPT(" ",SOURCE!$U$2-LEN(SOURCE!F1247)+2), "")&amp;"("&amp;
      SUBSTITUTE(TEXT(SOURCE!G1247,"??0"),"  ","")&amp;" &lt;&lt; TAM_MAX_BITS) |"&amp; IF(SOURCE!$V$2-3 &gt;= 0, REPT(" ",MAX(1,SOURCE!$V$2-5+4+1-1-LEN(  IF(ISTEXT(SOURCE!H1247),SOURCE!H1247,  SUBSTITUTE(SUBSTITUTE(TEXT(SOURCE!H1247,"????0"),"  ","")," ",""))   ))), "")&amp;
       IF(ISTEXT(SOURCE!H1247),SOURCE!H1247, SUBSTITUTE(SUBSTITUTE(TEXT(SOURCE!H1247,"????0"),"  ","")," ",""))   &amp;","&amp; IF(SOURCE!$W$2-3 &gt;= 0, REPT(" ",SOURCE!$W$2-3-5), "")&amp;
      SOURCE!I1247&amp;
" | "&amp; IF(SOURCE!$X$2-LEN(SOURCE!I1247) &gt;= 0, REPT(" ",SOURCE!$X$2-LEN(SOURCE!I1247)), "")&amp;
      SOURCE!J1247&amp;      IF(SOURCE!$Y$2-LEN(SOURCE!J1247) &gt;= 0, REPT(" ",SOURCE!$Y$2-LEN(SOURCE!J1247)), "")&amp;
" | "&amp; IF(SOURCE!$X$2-LEN(SOURCE!I1247) &gt;= 0, REPT(" ",SOURCE!$X$2-LEN(SOURCE!I1247)), "")&amp;
      SOURCE!K1247&amp;      IF(SOURCE!$Y$2-LEN(SOURCE!K1247) &gt;= 0, REPT(" ",SOURCE!$Z$2-LEN(SOURCE!K1247)), "")&amp;
" | "&amp; SOURCE!L1247&amp;      IF(SOURCE!$AB$2-LEN(SOURCE!L1247) &gt;= 0, REPT(" ",SOURCE!$AB$2-LEN(SOURCE!L1247)), "")&amp;
" | "&amp; SOURCE!M1247&amp;      IF(SOURCE!$AC$2-LEN(SOURCE!M1247) &gt;= 0, REPT(" ",SOURCE!$AC$2-LEN(SOURCE!M1247)),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133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IF(SOURCE!$R$2-LEN(SOURCE!C1248) &gt;= 0, REPT(" ",SOURCE!$R$2-LEN(SOURCE!C1248)), "")&amp;
      SOURCE!D1248&amp;", "&amp; IF(SOURCE!$S$2-LEN(SOURCE!D1248) &gt;= 0, REPT(" ",SOURCE!$S$2-LEN(SOURCE!D1248)), "")&amp;
      SOURCE!E1248&amp;", "&amp; IF(SOURCE!$T$2-LEN(SOURCE!E1248) &gt;=0, REPT(" ",SOURCE!$T$2-LEN(SOURCE!E1248)), "")&amp;
      SOURCE!F1248&amp;", "&amp; IF(SOURCE!$U$2-LEN(SOURCE!F1248) &gt;= 0, REPT(" ",SOURCE!$U$2-LEN(SOURCE!F1248)+2), "")&amp;"("&amp;
      SUBSTITUTE(TEXT(SOURCE!G1248,"??0"),"  ","")&amp;" &lt;&lt; TAM_MAX_BITS) |"&amp; IF(SOURCE!$V$2-3 &gt;= 0, REPT(" ",MAX(1,SOURCE!$V$2-5+4+1-1-LEN(  IF(ISTEXT(SOURCE!H1248),SOURCE!H1248,  SUBSTITUTE(SUBSTITUTE(TEXT(SOURCE!H1248,"????0"),"  ","")," ",""))   ))), "")&amp;
       IF(ISTEXT(SOURCE!H1248),SOURCE!H1248, SUBSTITUTE(SUBSTITUTE(TEXT(SOURCE!H1248,"????0"),"  ","")," ",""))   &amp;","&amp; IF(SOURCE!$W$2-3 &gt;= 0, REPT(" ",SOURCE!$W$2-3-5), "")&amp;
      SOURCE!I1248&amp;
" | "&amp; IF(SOURCE!$X$2-LEN(SOURCE!I1248) &gt;= 0, REPT(" ",SOURCE!$X$2-LEN(SOURCE!I1248)), "")&amp;
      SOURCE!J1248&amp;      IF(SOURCE!$Y$2-LEN(SOURCE!J1248) &gt;= 0, REPT(" ",SOURCE!$Y$2-LEN(SOURCE!J1248)), "")&amp;
" | "&amp; IF(SOURCE!$X$2-LEN(SOURCE!I1248) &gt;= 0, REPT(" ",SOURCE!$X$2-LEN(SOURCE!I1248)), "")&amp;
      SOURCE!K1248&amp;      IF(SOURCE!$Y$2-LEN(SOURCE!K1248) &gt;= 0, REPT(" ",SOURCE!$Z$2-LEN(SOURCE!K1248)), "")&amp;
" | "&amp; SOURCE!L1248&amp;      IF(SOURCE!$AB$2-LEN(SOURCE!L1248) &gt;= 0, REPT(" ",SOURCE!$AB$2-LEN(SOURCE!L1248)), "")&amp;
" | "&amp; SOURCE!M1248&amp;      IF(SOURCE!$AC$2-LEN(SOURCE!M1248) &gt;= 0, REPT(" ",SOURCE!$AC$2-LEN(SOURCE!M1248)),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133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IF(SOURCE!$R$2-LEN(SOURCE!C1249) &gt;= 0, REPT(" ",SOURCE!$R$2-LEN(SOURCE!C1249)), "")&amp;
      SOURCE!D1249&amp;", "&amp; IF(SOURCE!$S$2-LEN(SOURCE!D1249) &gt;= 0, REPT(" ",SOURCE!$S$2-LEN(SOURCE!D1249)), "")&amp;
      SOURCE!E1249&amp;", "&amp; IF(SOURCE!$T$2-LEN(SOURCE!E1249) &gt;=0, REPT(" ",SOURCE!$T$2-LEN(SOURCE!E1249)), "")&amp;
      SOURCE!F1249&amp;", "&amp; IF(SOURCE!$U$2-LEN(SOURCE!F1249) &gt;= 0, REPT(" ",SOURCE!$U$2-LEN(SOURCE!F1249)+2), "")&amp;"("&amp;
      SUBSTITUTE(TEXT(SOURCE!G1249,"??0"),"  ","")&amp;" &lt;&lt; TAM_MAX_BITS) |"&amp; IF(SOURCE!$V$2-3 &gt;= 0, REPT(" ",MAX(1,SOURCE!$V$2-5+4+1-1-LEN(  IF(ISTEXT(SOURCE!H1249),SOURCE!H1249,  SUBSTITUTE(SUBSTITUTE(TEXT(SOURCE!H1249,"????0"),"  ","")," ",""))   ))), "")&amp;
       IF(ISTEXT(SOURCE!H1249),SOURCE!H1249, SUBSTITUTE(SUBSTITUTE(TEXT(SOURCE!H1249,"????0"),"  ","")," ",""))   &amp;","&amp; IF(SOURCE!$W$2-3 &gt;= 0, REPT(" ",SOURCE!$W$2-3-5), "")&amp;
      SOURCE!I1249&amp;
" | "&amp; IF(SOURCE!$X$2-LEN(SOURCE!I1249) &gt;= 0, REPT(" ",SOURCE!$X$2-LEN(SOURCE!I1249)), "")&amp;
      SOURCE!J1249&amp;      IF(SOURCE!$Y$2-LEN(SOURCE!J1249) &gt;= 0, REPT(" ",SOURCE!$Y$2-LEN(SOURCE!J1249)), "")&amp;
" | "&amp; IF(SOURCE!$X$2-LEN(SOURCE!I1249) &gt;= 0, REPT(" ",SOURCE!$X$2-LEN(SOURCE!I1249)), "")&amp;
      SOURCE!K1249&amp;      IF(SOURCE!$Y$2-LEN(SOURCE!K1249) &gt;= 0, REPT(" ",SOURCE!$Z$2-LEN(SOURCE!K1249)), "")&amp;
" | "&amp; SOURCE!L1249&amp;      IF(SOURCE!$AB$2-LEN(SOURCE!L1249) &gt;= 0, REPT(" ",SOURCE!$AB$2-LEN(SOURCE!L1249)), "")&amp;
" | "&amp; SOURCE!M1249&amp;      IF(SOURCE!$AC$2-LEN(SOURCE!M1249) &gt;= 0, REPT(" ",SOURCE!$AC$2-LEN(SOURCE!M1249)),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133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IF(SOURCE!$R$2-LEN(SOURCE!C1250) &gt;= 0, REPT(" ",SOURCE!$R$2-LEN(SOURCE!C1250)), "")&amp;
      SOURCE!D1250&amp;", "&amp; IF(SOURCE!$S$2-LEN(SOURCE!D1250) &gt;= 0, REPT(" ",SOURCE!$S$2-LEN(SOURCE!D1250)), "")&amp;
      SOURCE!E1250&amp;", "&amp; IF(SOURCE!$T$2-LEN(SOURCE!E1250) &gt;=0, REPT(" ",SOURCE!$T$2-LEN(SOURCE!E1250)), "")&amp;
      SOURCE!F1250&amp;", "&amp; IF(SOURCE!$U$2-LEN(SOURCE!F1250) &gt;= 0, REPT(" ",SOURCE!$U$2-LEN(SOURCE!F1250)+2), "")&amp;"("&amp;
      SUBSTITUTE(TEXT(SOURCE!G1250,"??0"),"  ","")&amp;" &lt;&lt; TAM_MAX_BITS) |"&amp; IF(SOURCE!$V$2-3 &gt;= 0, REPT(" ",MAX(1,SOURCE!$V$2-5+4+1-1-LEN(  IF(ISTEXT(SOURCE!H1250),SOURCE!H1250,  SUBSTITUTE(SUBSTITUTE(TEXT(SOURCE!H1250,"????0"),"  ","")," ",""))   ))), "")&amp;
       IF(ISTEXT(SOURCE!H1250),SOURCE!H1250, SUBSTITUTE(SUBSTITUTE(TEXT(SOURCE!H1250,"????0"),"  ","")," ",""))   &amp;","&amp; IF(SOURCE!$W$2-3 &gt;= 0, REPT(" ",SOURCE!$W$2-3-5), "")&amp;
      SOURCE!I1250&amp;
" | "&amp; IF(SOURCE!$X$2-LEN(SOURCE!I1250) &gt;= 0, REPT(" ",SOURCE!$X$2-LEN(SOURCE!I1250)), "")&amp;
      SOURCE!J1250&amp;      IF(SOURCE!$Y$2-LEN(SOURCE!J1250) &gt;= 0, REPT(" ",SOURCE!$Y$2-LEN(SOURCE!J1250)), "")&amp;
" | "&amp; IF(SOURCE!$X$2-LEN(SOURCE!I1250) &gt;= 0, REPT(" ",SOURCE!$X$2-LEN(SOURCE!I1250)), "")&amp;
      SOURCE!K1250&amp;      IF(SOURCE!$Y$2-LEN(SOURCE!K1250) &gt;= 0, REPT(" ",SOURCE!$Z$2-LEN(SOURCE!K1250)), "")&amp;
" | "&amp; SOURCE!L1250&amp;      IF(SOURCE!$AB$2-LEN(SOURCE!L1250) &gt;= 0, REPT(" ",SOURCE!$AB$2-LEN(SOURCE!L1250)), "")&amp;
" | "&amp; SOURCE!M1250&amp;      IF(SOURCE!$AC$2-LEN(SOURCE!M1250) &gt;= 0, REPT(" ",SOURCE!$AC$2-LEN(SOURCE!M1250)),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133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IF(SOURCE!$R$2-LEN(SOURCE!C1251) &gt;= 0, REPT(" ",SOURCE!$R$2-LEN(SOURCE!C1251)), "")&amp;
      SOURCE!D1251&amp;", "&amp; IF(SOURCE!$S$2-LEN(SOURCE!D1251) &gt;= 0, REPT(" ",SOURCE!$S$2-LEN(SOURCE!D1251)), "")&amp;
      SOURCE!E1251&amp;", "&amp; IF(SOURCE!$T$2-LEN(SOURCE!E1251) &gt;=0, REPT(" ",SOURCE!$T$2-LEN(SOURCE!E1251)), "")&amp;
      SOURCE!F1251&amp;", "&amp; IF(SOURCE!$U$2-LEN(SOURCE!F1251) &gt;= 0, REPT(" ",SOURCE!$U$2-LEN(SOURCE!F1251)+2), "")&amp;"("&amp;
      SUBSTITUTE(TEXT(SOURCE!G1251,"??0"),"  ","")&amp;" &lt;&lt; TAM_MAX_BITS) |"&amp; IF(SOURCE!$V$2-3 &gt;= 0, REPT(" ",MAX(1,SOURCE!$V$2-5+4+1-1-LEN(  IF(ISTEXT(SOURCE!H1251),SOURCE!H1251,  SUBSTITUTE(SUBSTITUTE(TEXT(SOURCE!H1251,"????0"),"  ","")," ",""))   ))), "")&amp;
       IF(ISTEXT(SOURCE!H1251),SOURCE!H1251, SUBSTITUTE(SUBSTITUTE(TEXT(SOURCE!H1251,"????0"),"  ","")," ",""))   &amp;","&amp; IF(SOURCE!$W$2-3 &gt;= 0, REPT(" ",SOURCE!$W$2-3-5), "")&amp;
      SOURCE!I1251&amp;
" | "&amp; IF(SOURCE!$X$2-LEN(SOURCE!I1251) &gt;= 0, REPT(" ",SOURCE!$X$2-LEN(SOURCE!I1251)), "")&amp;
      SOURCE!J1251&amp;      IF(SOURCE!$Y$2-LEN(SOURCE!J1251) &gt;= 0, REPT(" ",SOURCE!$Y$2-LEN(SOURCE!J1251)), "")&amp;
" | "&amp; IF(SOURCE!$X$2-LEN(SOURCE!I1251) &gt;= 0, REPT(" ",SOURCE!$X$2-LEN(SOURCE!I1251)), "")&amp;
      SOURCE!K1251&amp;      IF(SOURCE!$Y$2-LEN(SOURCE!K1251) &gt;= 0, REPT(" ",SOURCE!$Z$2-LEN(SOURCE!K1251)), "")&amp;
" | "&amp; SOURCE!L1251&amp;      IF(SOURCE!$AB$2-LEN(SOURCE!L1251) &gt;= 0, REPT(" ",SOURCE!$AB$2-LEN(SOURCE!L1251)), "")&amp;
" | "&amp; SOURCE!M1251&amp;      IF(SOURCE!$AC$2-LEN(SOURCE!M1251) &gt;= 0, REPT(" ",SOURCE!$AC$2-LEN(SOURCE!M1251)),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133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IF(SOURCE!$R$2-LEN(SOURCE!C1252) &gt;= 0, REPT(" ",SOURCE!$R$2-LEN(SOURCE!C1252)), "")&amp;
      SOURCE!D1252&amp;", "&amp; IF(SOURCE!$S$2-LEN(SOURCE!D1252) &gt;= 0, REPT(" ",SOURCE!$S$2-LEN(SOURCE!D1252)), "")&amp;
      SOURCE!E1252&amp;", "&amp; IF(SOURCE!$T$2-LEN(SOURCE!E1252) &gt;=0, REPT(" ",SOURCE!$T$2-LEN(SOURCE!E1252)), "")&amp;
      SOURCE!F1252&amp;", "&amp; IF(SOURCE!$U$2-LEN(SOURCE!F1252) &gt;= 0, REPT(" ",SOURCE!$U$2-LEN(SOURCE!F1252)+2), "")&amp;"("&amp;
      SUBSTITUTE(TEXT(SOURCE!G1252,"??0"),"  ","")&amp;" &lt;&lt; TAM_MAX_BITS) |"&amp; IF(SOURCE!$V$2-3 &gt;= 0, REPT(" ",MAX(1,SOURCE!$V$2-5+4+1-1-LEN(  IF(ISTEXT(SOURCE!H1252),SOURCE!H1252,  SUBSTITUTE(SUBSTITUTE(TEXT(SOURCE!H1252,"????0"),"  ","")," ",""))   ))), "")&amp;
       IF(ISTEXT(SOURCE!H1252),SOURCE!H1252, SUBSTITUTE(SUBSTITUTE(TEXT(SOURCE!H1252,"????0"),"  ","")," ",""))   &amp;","&amp; IF(SOURCE!$W$2-3 &gt;= 0, REPT(" ",SOURCE!$W$2-3-5), "")&amp;
      SOURCE!I1252&amp;
" | "&amp; IF(SOURCE!$X$2-LEN(SOURCE!I1252) &gt;= 0, REPT(" ",SOURCE!$X$2-LEN(SOURCE!I1252)), "")&amp;
      SOURCE!J1252&amp;      IF(SOURCE!$Y$2-LEN(SOURCE!J1252) &gt;= 0, REPT(" ",SOURCE!$Y$2-LEN(SOURCE!J1252)), "")&amp;
" | "&amp; IF(SOURCE!$X$2-LEN(SOURCE!I1252) &gt;= 0, REPT(" ",SOURCE!$X$2-LEN(SOURCE!I1252)), "")&amp;
      SOURCE!K1252&amp;      IF(SOURCE!$Y$2-LEN(SOURCE!K1252) &gt;= 0, REPT(" ",SOURCE!$Z$2-LEN(SOURCE!K1252)), "")&amp;
" | "&amp; SOURCE!L1252&amp;      IF(SOURCE!$AB$2-LEN(SOURCE!L1252) &gt;= 0, REPT(" ",SOURCE!$AB$2-LEN(SOURCE!L1252)), "")&amp;
" | "&amp; SOURCE!M1252&amp;      IF(SOURCE!$AC$2-LEN(SOURCE!M1252) &gt;= 0, REPT(" ",SOURCE!$AC$2-LEN(SOURCE!M1252)),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133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IF(SOURCE!$R$2-LEN(SOURCE!C1253) &gt;= 0, REPT(" ",SOURCE!$R$2-LEN(SOURCE!C1253)), "")&amp;
      SOURCE!D1253&amp;", "&amp; IF(SOURCE!$S$2-LEN(SOURCE!D1253) &gt;= 0, REPT(" ",SOURCE!$S$2-LEN(SOURCE!D1253)), "")&amp;
      SOURCE!E1253&amp;", "&amp; IF(SOURCE!$T$2-LEN(SOURCE!E1253) &gt;=0, REPT(" ",SOURCE!$T$2-LEN(SOURCE!E1253)), "")&amp;
      SOURCE!F1253&amp;", "&amp; IF(SOURCE!$U$2-LEN(SOURCE!F1253) &gt;= 0, REPT(" ",SOURCE!$U$2-LEN(SOURCE!F1253)+2), "")&amp;"("&amp;
      SUBSTITUTE(TEXT(SOURCE!G1253,"??0"),"  ","")&amp;" &lt;&lt; TAM_MAX_BITS) |"&amp; IF(SOURCE!$V$2-3 &gt;= 0, REPT(" ",MAX(1,SOURCE!$V$2-5+4+1-1-LEN(  IF(ISTEXT(SOURCE!H1253),SOURCE!H1253,  SUBSTITUTE(SUBSTITUTE(TEXT(SOURCE!H1253,"????0"),"  ","")," ",""))   ))), "")&amp;
       IF(ISTEXT(SOURCE!H1253),SOURCE!H1253, SUBSTITUTE(SUBSTITUTE(TEXT(SOURCE!H1253,"????0"),"  ","")," ",""))   &amp;","&amp; IF(SOURCE!$W$2-3 &gt;= 0, REPT(" ",SOURCE!$W$2-3-5), "")&amp;
      SOURCE!I1253&amp;
" | "&amp; IF(SOURCE!$X$2-LEN(SOURCE!I1253) &gt;= 0, REPT(" ",SOURCE!$X$2-LEN(SOURCE!I1253)), "")&amp;
      SOURCE!J1253&amp;      IF(SOURCE!$Y$2-LEN(SOURCE!J1253) &gt;= 0, REPT(" ",SOURCE!$Y$2-LEN(SOURCE!J1253)), "")&amp;
" | "&amp; IF(SOURCE!$X$2-LEN(SOURCE!I1253) &gt;= 0, REPT(" ",SOURCE!$X$2-LEN(SOURCE!I1253)), "")&amp;
      SOURCE!K1253&amp;      IF(SOURCE!$Y$2-LEN(SOURCE!K1253) &gt;= 0, REPT(" ",SOURCE!$Z$2-LEN(SOURCE!K1253)), "")&amp;
" | "&amp; SOURCE!L1253&amp;      IF(SOURCE!$AB$2-LEN(SOURCE!L1253) &gt;= 0, REPT(" ",SOURCE!$AB$2-LEN(SOURCE!L1253)), "")&amp;
" | "&amp; SOURCE!M1253&amp;      IF(SOURCE!$AC$2-LEN(SOURCE!M1253) &gt;= 0, REPT(" ",SOURCE!$AC$2-LEN(SOURCE!M1253)),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133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IF(SOURCE!$R$2-LEN(SOURCE!C1254) &gt;= 0, REPT(" ",SOURCE!$R$2-LEN(SOURCE!C1254)), "")&amp;
      SOURCE!D1254&amp;", "&amp; IF(SOURCE!$S$2-LEN(SOURCE!D1254) &gt;= 0, REPT(" ",SOURCE!$S$2-LEN(SOURCE!D1254)), "")&amp;
      SOURCE!E1254&amp;", "&amp; IF(SOURCE!$T$2-LEN(SOURCE!E1254) &gt;=0, REPT(" ",SOURCE!$T$2-LEN(SOURCE!E1254)), "")&amp;
      SOURCE!F1254&amp;", "&amp; IF(SOURCE!$U$2-LEN(SOURCE!F1254) &gt;= 0, REPT(" ",SOURCE!$U$2-LEN(SOURCE!F1254)+2), "")&amp;"("&amp;
      SUBSTITUTE(TEXT(SOURCE!G1254,"??0"),"  ","")&amp;" &lt;&lt; TAM_MAX_BITS) |"&amp; IF(SOURCE!$V$2-3 &gt;= 0, REPT(" ",MAX(1,SOURCE!$V$2-5+4+1-1-LEN(  IF(ISTEXT(SOURCE!H1254),SOURCE!H1254,  SUBSTITUTE(SUBSTITUTE(TEXT(SOURCE!H1254,"????0"),"  ","")," ",""))   ))), "")&amp;
       IF(ISTEXT(SOURCE!H1254),SOURCE!H1254, SUBSTITUTE(SUBSTITUTE(TEXT(SOURCE!H1254,"????0"),"  ","")," ",""))   &amp;","&amp; IF(SOURCE!$W$2-3 &gt;= 0, REPT(" ",SOURCE!$W$2-3-5), "")&amp;
      SOURCE!I1254&amp;
" | "&amp; IF(SOURCE!$X$2-LEN(SOURCE!I1254) &gt;= 0, REPT(" ",SOURCE!$X$2-LEN(SOURCE!I1254)), "")&amp;
      SOURCE!J1254&amp;      IF(SOURCE!$Y$2-LEN(SOURCE!J1254) &gt;= 0, REPT(" ",SOURCE!$Y$2-LEN(SOURCE!J1254)), "")&amp;
" | "&amp; IF(SOURCE!$X$2-LEN(SOURCE!I1254) &gt;= 0, REPT(" ",SOURCE!$X$2-LEN(SOURCE!I1254)), "")&amp;
      SOURCE!K1254&amp;      IF(SOURCE!$Y$2-LEN(SOURCE!K1254) &gt;= 0, REPT(" ",SOURCE!$Z$2-LEN(SOURCE!K1254)), "")&amp;
" | "&amp; SOURCE!L1254&amp;      IF(SOURCE!$AB$2-LEN(SOURCE!L1254) &gt;= 0, REPT(" ",SOURCE!$AB$2-LEN(SOURCE!L1254)), "")&amp;
" | "&amp; SOURCE!M1254&amp;      IF(SOURCE!$AC$2-LEN(SOURCE!M1254) &gt;= 0, REPT(" ",SOURCE!$AC$2-LEN(SOURCE!M1254)),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133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IF(SOURCE!$R$2-LEN(SOURCE!C1255) &gt;= 0, REPT(" ",SOURCE!$R$2-LEN(SOURCE!C1255)), "")&amp;
      SOURCE!D1255&amp;", "&amp; IF(SOURCE!$S$2-LEN(SOURCE!D1255) &gt;= 0, REPT(" ",SOURCE!$S$2-LEN(SOURCE!D1255)), "")&amp;
      SOURCE!E1255&amp;", "&amp; IF(SOURCE!$T$2-LEN(SOURCE!E1255) &gt;=0, REPT(" ",SOURCE!$T$2-LEN(SOURCE!E1255)), "")&amp;
      SOURCE!F1255&amp;", "&amp; IF(SOURCE!$U$2-LEN(SOURCE!F1255) &gt;= 0, REPT(" ",SOURCE!$U$2-LEN(SOURCE!F1255)+2), "")&amp;"("&amp;
      SUBSTITUTE(TEXT(SOURCE!G1255,"??0"),"  ","")&amp;" &lt;&lt; TAM_MAX_BITS) |"&amp; IF(SOURCE!$V$2-3 &gt;= 0, REPT(" ",MAX(1,SOURCE!$V$2-5+4+1-1-LEN(  IF(ISTEXT(SOURCE!H1255),SOURCE!H1255,  SUBSTITUTE(SUBSTITUTE(TEXT(SOURCE!H1255,"????0"),"  ","")," ",""))   ))), "")&amp;
       IF(ISTEXT(SOURCE!H1255),SOURCE!H1255, SUBSTITUTE(SUBSTITUTE(TEXT(SOURCE!H1255,"????0"),"  ","")," ",""))   &amp;","&amp; IF(SOURCE!$W$2-3 &gt;= 0, REPT(" ",SOURCE!$W$2-3-5), "")&amp;
      SOURCE!I1255&amp;
" | "&amp; IF(SOURCE!$X$2-LEN(SOURCE!I1255) &gt;= 0, REPT(" ",SOURCE!$X$2-LEN(SOURCE!I1255)), "")&amp;
      SOURCE!J1255&amp;      IF(SOURCE!$Y$2-LEN(SOURCE!J1255) &gt;= 0, REPT(" ",SOURCE!$Y$2-LEN(SOURCE!J1255)), "")&amp;
" | "&amp; IF(SOURCE!$X$2-LEN(SOURCE!I1255) &gt;= 0, REPT(" ",SOURCE!$X$2-LEN(SOURCE!I1255)), "")&amp;
      SOURCE!K1255&amp;      IF(SOURCE!$Y$2-LEN(SOURCE!K1255) &gt;= 0, REPT(" ",SOURCE!$Z$2-LEN(SOURCE!K1255)), "")&amp;
" | "&amp; SOURCE!L1255&amp;      IF(SOURCE!$AB$2-LEN(SOURCE!L1255) &gt;= 0, REPT(" ",SOURCE!$AB$2-LEN(SOURCE!L1255)), "")&amp;
" | "&amp; SOURCE!M1255&amp;      IF(SOURCE!$AC$2-LEN(SOURCE!M1255) &gt;= 0, REPT(" ",SOURCE!$AC$2-LEN(SOURCE!M1255)),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133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IF(SOURCE!$R$2-LEN(SOURCE!C1256) &gt;= 0, REPT(" ",SOURCE!$R$2-LEN(SOURCE!C1256)), "")&amp;
      SOURCE!D1256&amp;", "&amp; IF(SOURCE!$S$2-LEN(SOURCE!D1256) &gt;= 0, REPT(" ",SOURCE!$S$2-LEN(SOURCE!D1256)), "")&amp;
      SOURCE!E1256&amp;", "&amp; IF(SOURCE!$T$2-LEN(SOURCE!E1256) &gt;=0, REPT(" ",SOURCE!$T$2-LEN(SOURCE!E1256)), "")&amp;
      SOURCE!F1256&amp;", "&amp; IF(SOURCE!$U$2-LEN(SOURCE!F1256) &gt;= 0, REPT(" ",SOURCE!$U$2-LEN(SOURCE!F1256)+2), "")&amp;"("&amp;
      SUBSTITUTE(TEXT(SOURCE!G1256,"??0"),"  ","")&amp;" &lt;&lt; TAM_MAX_BITS) |"&amp; IF(SOURCE!$V$2-3 &gt;= 0, REPT(" ",MAX(1,SOURCE!$V$2-5+4+1-1-LEN(  IF(ISTEXT(SOURCE!H1256),SOURCE!H1256,  SUBSTITUTE(SUBSTITUTE(TEXT(SOURCE!H1256,"????0"),"  ","")," ",""))   ))), "")&amp;
       IF(ISTEXT(SOURCE!H1256),SOURCE!H1256, SUBSTITUTE(SUBSTITUTE(TEXT(SOURCE!H1256,"????0"),"  ","")," ",""))   &amp;","&amp; IF(SOURCE!$W$2-3 &gt;= 0, REPT(" ",SOURCE!$W$2-3-5), "")&amp;
      SOURCE!I1256&amp;
" | "&amp; IF(SOURCE!$X$2-LEN(SOURCE!I1256) &gt;= 0, REPT(" ",SOURCE!$X$2-LEN(SOURCE!I1256)), "")&amp;
      SOURCE!J1256&amp;      IF(SOURCE!$Y$2-LEN(SOURCE!J1256) &gt;= 0, REPT(" ",SOURCE!$Y$2-LEN(SOURCE!J1256)), "")&amp;
" | "&amp; IF(SOURCE!$X$2-LEN(SOURCE!I1256) &gt;= 0, REPT(" ",SOURCE!$X$2-LEN(SOURCE!I1256)), "")&amp;
      SOURCE!K1256&amp;      IF(SOURCE!$Y$2-LEN(SOURCE!K1256) &gt;= 0, REPT(" ",SOURCE!$Z$2-LEN(SOURCE!K1256)), "")&amp;
" | "&amp; SOURCE!L1256&amp;      IF(SOURCE!$AB$2-LEN(SOURCE!L1256) &gt;= 0, REPT(" ",SOURCE!$AB$2-LEN(SOURCE!L1256)), "")&amp;
" | "&amp; SOURCE!M1256&amp;      IF(SOURCE!$AC$2-LEN(SOURCE!M1256) &gt;= 0, REPT(" ",SOURCE!$AC$2-LEN(SOURCE!M1256)),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133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IF(SOURCE!$R$2-LEN(SOURCE!C1257) &gt;= 0, REPT(" ",SOURCE!$R$2-LEN(SOURCE!C1257)), "")&amp;
      SOURCE!D1257&amp;", "&amp; IF(SOURCE!$S$2-LEN(SOURCE!D1257) &gt;= 0, REPT(" ",SOURCE!$S$2-LEN(SOURCE!D1257)), "")&amp;
      SOURCE!E1257&amp;", "&amp; IF(SOURCE!$T$2-LEN(SOURCE!E1257) &gt;=0, REPT(" ",SOURCE!$T$2-LEN(SOURCE!E1257)), "")&amp;
      SOURCE!F1257&amp;", "&amp; IF(SOURCE!$U$2-LEN(SOURCE!F1257) &gt;= 0, REPT(" ",SOURCE!$U$2-LEN(SOURCE!F1257)+2), "")&amp;"("&amp;
      SUBSTITUTE(TEXT(SOURCE!G1257,"??0"),"  ","")&amp;" &lt;&lt; TAM_MAX_BITS) |"&amp; IF(SOURCE!$V$2-3 &gt;= 0, REPT(" ",MAX(1,SOURCE!$V$2-5+4+1-1-LEN(  IF(ISTEXT(SOURCE!H1257),SOURCE!H1257,  SUBSTITUTE(SUBSTITUTE(TEXT(SOURCE!H1257,"????0"),"  ","")," ",""))   ))), "")&amp;
       IF(ISTEXT(SOURCE!H1257),SOURCE!H1257, SUBSTITUTE(SUBSTITUTE(TEXT(SOURCE!H1257,"????0"),"  ","")," ",""))   &amp;","&amp; IF(SOURCE!$W$2-3 &gt;= 0, REPT(" ",SOURCE!$W$2-3-5), "")&amp;
      SOURCE!I1257&amp;
" | "&amp; IF(SOURCE!$X$2-LEN(SOURCE!I1257) &gt;= 0, REPT(" ",SOURCE!$X$2-LEN(SOURCE!I1257)), "")&amp;
      SOURCE!J1257&amp;      IF(SOURCE!$Y$2-LEN(SOURCE!J1257) &gt;= 0, REPT(" ",SOURCE!$Y$2-LEN(SOURCE!J1257)), "")&amp;
" | "&amp; IF(SOURCE!$X$2-LEN(SOURCE!I1257) &gt;= 0, REPT(" ",SOURCE!$X$2-LEN(SOURCE!I1257)), "")&amp;
      SOURCE!K1257&amp;      IF(SOURCE!$Y$2-LEN(SOURCE!K1257) &gt;= 0, REPT(" ",SOURCE!$Z$2-LEN(SOURCE!K1257)), "")&amp;
" | "&amp; SOURCE!L1257&amp;      IF(SOURCE!$AB$2-LEN(SOURCE!L1257) &gt;= 0, REPT(" ",SOURCE!$AB$2-LEN(SOURCE!L1257)), "")&amp;
" | "&amp; SOURCE!M1257&amp;      IF(SOURCE!$AC$2-LEN(SOURCE!M1257) &gt;= 0, REPT(" ",SOURCE!$AC$2-LEN(SOURCE!M1257)),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133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IF(SOURCE!$R$2-LEN(SOURCE!C1258) &gt;= 0, REPT(" ",SOURCE!$R$2-LEN(SOURCE!C1258)), "")&amp;
      SOURCE!D1258&amp;", "&amp; IF(SOURCE!$S$2-LEN(SOURCE!D1258) &gt;= 0, REPT(" ",SOURCE!$S$2-LEN(SOURCE!D1258)), "")&amp;
      SOURCE!E1258&amp;", "&amp; IF(SOURCE!$T$2-LEN(SOURCE!E1258) &gt;=0, REPT(" ",SOURCE!$T$2-LEN(SOURCE!E1258)), "")&amp;
      SOURCE!F1258&amp;", "&amp; IF(SOURCE!$U$2-LEN(SOURCE!F1258) &gt;= 0, REPT(" ",SOURCE!$U$2-LEN(SOURCE!F1258)+2), "")&amp;"("&amp;
      SUBSTITUTE(TEXT(SOURCE!G1258,"??0"),"  ","")&amp;" &lt;&lt; TAM_MAX_BITS) |"&amp; IF(SOURCE!$V$2-3 &gt;= 0, REPT(" ",MAX(1,SOURCE!$V$2-5+4+1-1-LEN(  IF(ISTEXT(SOURCE!H1258),SOURCE!H1258,  SUBSTITUTE(SUBSTITUTE(TEXT(SOURCE!H1258,"????0"),"  ","")," ",""))   ))), "")&amp;
       IF(ISTEXT(SOURCE!H1258),SOURCE!H1258, SUBSTITUTE(SUBSTITUTE(TEXT(SOURCE!H1258,"????0"),"  ","")," ",""))   &amp;","&amp; IF(SOURCE!$W$2-3 &gt;= 0, REPT(" ",SOURCE!$W$2-3-5), "")&amp;
      SOURCE!I1258&amp;
" | "&amp; IF(SOURCE!$X$2-LEN(SOURCE!I1258) &gt;= 0, REPT(" ",SOURCE!$X$2-LEN(SOURCE!I1258)), "")&amp;
      SOURCE!J1258&amp;      IF(SOURCE!$Y$2-LEN(SOURCE!J1258) &gt;= 0, REPT(" ",SOURCE!$Y$2-LEN(SOURCE!J1258)), "")&amp;
" | "&amp; IF(SOURCE!$X$2-LEN(SOURCE!I1258) &gt;= 0, REPT(" ",SOURCE!$X$2-LEN(SOURCE!I1258)), "")&amp;
      SOURCE!K1258&amp;      IF(SOURCE!$Y$2-LEN(SOURCE!K1258) &gt;= 0, REPT(" ",SOURCE!$Z$2-LEN(SOURCE!K1258)), "")&amp;
" | "&amp; SOURCE!L1258&amp;      IF(SOURCE!$AB$2-LEN(SOURCE!L1258) &gt;= 0, REPT(" ",SOURCE!$AB$2-LEN(SOURCE!L1258)), "")&amp;
" | "&amp; SOURCE!M1258&amp;      IF(SOURCE!$AC$2-LEN(SOURCE!M1258) &gt;= 0, REPT(" ",SOURCE!$AC$2-LEN(SOURCE!M1258)),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133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IF(SOURCE!$R$2-LEN(SOURCE!C1259) &gt;= 0, REPT(" ",SOURCE!$R$2-LEN(SOURCE!C1259)), "")&amp;
      SOURCE!D1259&amp;", "&amp; IF(SOURCE!$S$2-LEN(SOURCE!D1259) &gt;= 0, REPT(" ",SOURCE!$S$2-LEN(SOURCE!D1259)), "")&amp;
      SOURCE!E1259&amp;", "&amp; IF(SOURCE!$T$2-LEN(SOURCE!E1259) &gt;=0, REPT(" ",SOURCE!$T$2-LEN(SOURCE!E1259)), "")&amp;
      SOURCE!F1259&amp;", "&amp; IF(SOURCE!$U$2-LEN(SOURCE!F1259) &gt;= 0, REPT(" ",SOURCE!$U$2-LEN(SOURCE!F1259)+2), "")&amp;"("&amp;
      SUBSTITUTE(TEXT(SOURCE!G1259,"??0"),"  ","")&amp;" &lt;&lt; TAM_MAX_BITS) |"&amp; IF(SOURCE!$V$2-3 &gt;= 0, REPT(" ",MAX(1,SOURCE!$V$2-5+4+1-1-LEN(  IF(ISTEXT(SOURCE!H1259),SOURCE!H1259,  SUBSTITUTE(SUBSTITUTE(TEXT(SOURCE!H1259,"????0"),"  ","")," ",""))   ))), "")&amp;
       IF(ISTEXT(SOURCE!H1259),SOURCE!H1259, SUBSTITUTE(SUBSTITUTE(TEXT(SOURCE!H1259,"????0"),"  ","")," ",""))   &amp;","&amp; IF(SOURCE!$W$2-3 &gt;= 0, REPT(" ",SOURCE!$W$2-3-5), "")&amp;
      SOURCE!I1259&amp;
" | "&amp; IF(SOURCE!$X$2-LEN(SOURCE!I1259) &gt;= 0, REPT(" ",SOURCE!$X$2-LEN(SOURCE!I1259)), "")&amp;
      SOURCE!J1259&amp;      IF(SOURCE!$Y$2-LEN(SOURCE!J1259) &gt;= 0, REPT(" ",SOURCE!$Y$2-LEN(SOURCE!J1259)), "")&amp;
" | "&amp; IF(SOURCE!$X$2-LEN(SOURCE!I1259) &gt;= 0, REPT(" ",SOURCE!$X$2-LEN(SOURCE!I1259)), "")&amp;
      SOURCE!K1259&amp;      IF(SOURCE!$Y$2-LEN(SOURCE!K1259) &gt;= 0, REPT(" ",SOURCE!$Z$2-LEN(SOURCE!K1259)), "")&amp;
" | "&amp; SOURCE!L1259&amp;      IF(SOURCE!$AB$2-LEN(SOURCE!L1259) &gt;= 0, REPT(" ",SOURCE!$AB$2-LEN(SOURCE!L1259)), "")&amp;
" | "&amp; SOURCE!M1259&amp;      IF(SOURCE!$AC$2-LEN(SOURCE!M1259) &gt;= 0, REPT(" ",SOURCE!$AC$2-LEN(SOURCE!M1259)),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133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IF(SOURCE!$R$2-LEN(SOURCE!C1260) &gt;= 0, REPT(" ",SOURCE!$R$2-LEN(SOURCE!C1260)), "")&amp;
      SOURCE!D1260&amp;", "&amp; IF(SOURCE!$S$2-LEN(SOURCE!D1260) &gt;= 0, REPT(" ",SOURCE!$S$2-LEN(SOURCE!D1260)), "")&amp;
      SOURCE!E1260&amp;", "&amp; IF(SOURCE!$T$2-LEN(SOURCE!E1260) &gt;=0, REPT(" ",SOURCE!$T$2-LEN(SOURCE!E1260)), "")&amp;
      SOURCE!F1260&amp;", "&amp; IF(SOURCE!$U$2-LEN(SOURCE!F1260) &gt;= 0, REPT(" ",SOURCE!$U$2-LEN(SOURCE!F1260)+2), "")&amp;"("&amp;
      SUBSTITUTE(TEXT(SOURCE!G1260,"??0"),"  ","")&amp;" &lt;&lt; TAM_MAX_BITS) |"&amp; IF(SOURCE!$V$2-3 &gt;= 0, REPT(" ",MAX(1,SOURCE!$V$2-5+4+1-1-LEN(  IF(ISTEXT(SOURCE!H1260),SOURCE!H1260,  SUBSTITUTE(SUBSTITUTE(TEXT(SOURCE!H1260,"????0"),"  ","")," ",""))   ))), "")&amp;
       IF(ISTEXT(SOURCE!H1260),SOURCE!H1260, SUBSTITUTE(SUBSTITUTE(TEXT(SOURCE!H1260,"????0"),"  ","")," ",""))   &amp;","&amp; IF(SOURCE!$W$2-3 &gt;= 0, REPT(" ",SOURCE!$W$2-3-5), "")&amp;
      SOURCE!I1260&amp;
" | "&amp; IF(SOURCE!$X$2-LEN(SOURCE!I1260) &gt;= 0, REPT(" ",SOURCE!$X$2-LEN(SOURCE!I1260)), "")&amp;
      SOURCE!J1260&amp;      IF(SOURCE!$Y$2-LEN(SOURCE!J1260) &gt;= 0, REPT(" ",SOURCE!$Y$2-LEN(SOURCE!J1260)), "")&amp;
" | "&amp; IF(SOURCE!$X$2-LEN(SOURCE!I1260) &gt;= 0, REPT(" ",SOURCE!$X$2-LEN(SOURCE!I1260)), "")&amp;
      SOURCE!K1260&amp;      IF(SOURCE!$Y$2-LEN(SOURCE!K1260) &gt;= 0, REPT(" ",SOURCE!$Z$2-LEN(SOURCE!K1260)), "")&amp;
" | "&amp; SOURCE!L1260&amp;      IF(SOURCE!$AB$2-LEN(SOURCE!L1260) &gt;= 0, REPT(" ",SOURCE!$AB$2-LEN(SOURCE!L1260)), "")&amp;
" | "&amp; SOURCE!M1260&amp;      IF(SOURCE!$AC$2-LEN(SOURCE!M1260) &gt;= 0, REPT(" ",SOURCE!$AC$2-LEN(SOURCE!M1260)),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133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IF(SOURCE!$R$2-LEN(SOURCE!C1261) &gt;= 0, REPT(" ",SOURCE!$R$2-LEN(SOURCE!C1261)), "")&amp;
      SOURCE!D1261&amp;", "&amp; IF(SOURCE!$S$2-LEN(SOURCE!D1261) &gt;= 0, REPT(" ",SOURCE!$S$2-LEN(SOURCE!D1261)), "")&amp;
      SOURCE!E1261&amp;", "&amp; IF(SOURCE!$T$2-LEN(SOURCE!E1261) &gt;=0, REPT(" ",SOURCE!$T$2-LEN(SOURCE!E1261)), "")&amp;
      SOURCE!F1261&amp;", "&amp; IF(SOURCE!$U$2-LEN(SOURCE!F1261) &gt;= 0, REPT(" ",SOURCE!$U$2-LEN(SOURCE!F1261)+2), "")&amp;"("&amp;
      SUBSTITUTE(TEXT(SOURCE!G1261,"??0"),"  ","")&amp;" &lt;&lt; TAM_MAX_BITS) |"&amp; IF(SOURCE!$V$2-3 &gt;= 0, REPT(" ",MAX(1,SOURCE!$V$2-5+4+1-1-LEN(  IF(ISTEXT(SOURCE!H1261),SOURCE!H1261,  SUBSTITUTE(SUBSTITUTE(TEXT(SOURCE!H1261,"????0"),"  ","")," ",""))   ))), "")&amp;
       IF(ISTEXT(SOURCE!H1261),SOURCE!H1261, SUBSTITUTE(SUBSTITUTE(TEXT(SOURCE!H1261,"????0"),"  ","")," ",""))   &amp;","&amp; IF(SOURCE!$W$2-3 &gt;= 0, REPT(" ",SOURCE!$W$2-3-5), "")&amp;
      SOURCE!I1261&amp;
" | "&amp; IF(SOURCE!$X$2-LEN(SOURCE!I1261) &gt;= 0, REPT(" ",SOURCE!$X$2-LEN(SOURCE!I1261)), "")&amp;
      SOURCE!J1261&amp;      IF(SOURCE!$Y$2-LEN(SOURCE!J1261) &gt;= 0, REPT(" ",SOURCE!$Y$2-LEN(SOURCE!J1261)), "")&amp;
" | "&amp; IF(SOURCE!$X$2-LEN(SOURCE!I1261) &gt;= 0, REPT(" ",SOURCE!$X$2-LEN(SOURCE!I1261)), "")&amp;
      SOURCE!K1261&amp;      IF(SOURCE!$Y$2-LEN(SOURCE!K1261) &gt;= 0, REPT(" ",SOURCE!$Z$2-LEN(SOURCE!K1261)), "")&amp;
" | "&amp; SOURCE!L1261&amp;      IF(SOURCE!$AB$2-LEN(SOURCE!L1261) &gt;= 0, REPT(" ",SOURCE!$AB$2-LEN(SOURCE!L1261)), "")&amp;
" | "&amp; SOURCE!M1261&amp;      IF(SOURCE!$AC$2-LEN(SOURCE!M1261) &gt;= 0, REPT(" ",SOURCE!$AC$2-LEN(SOURCE!M1261)),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133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IF(SOURCE!$R$2-LEN(SOURCE!C1262) &gt;= 0, REPT(" ",SOURCE!$R$2-LEN(SOURCE!C1262)), "")&amp;
      SOURCE!D1262&amp;", "&amp; IF(SOURCE!$S$2-LEN(SOURCE!D1262) &gt;= 0, REPT(" ",SOURCE!$S$2-LEN(SOURCE!D1262)), "")&amp;
      SOURCE!E1262&amp;", "&amp; IF(SOURCE!$T$2-LEN(SOURCE!E1262) &gt;=0, REPT(" ",SOURCE!$T$2-LEN(SOURCE!E1262)), "")&amp;
      SOURCE!F1262&amp;", "&amp; IF(SOURCE!$U$2-LEN(SOURCE!F1262) &gt;= 0, REPT(" ",SOURCE!$U$2-LEN(SOURCE!F1262)+2), "")&amp;"("&amp;
      SUBSTITUTE(TEXT(SOURCE!G1262,"??0"),"  ","")&amp;" &lt;&lt; TAM_MAX_BITS) |"&amp; IF(SOURCE!$V$2-3 &gt;= 0, REPT(" ",MAX(1,SOURCE!$V$2-5+4+1-1-LEN(  IF(ISTEXT(SOURCE!H1262),SOURCE!H1262,  SUBSTITUTE(SUBSTITUTE(TEXT(SOURCE!H1262,"????0"),"  ","")," ",""))   ))), "")&amp;
       IF(ISTEXT(SOURCE!H1262),SOURCE!H1262, SUBSTITUTE(SUBSTITUTE(TEXT(SOURCE!H1262,"????0"),"  ","")," ",""))   &amp;","&amp; IF(SOURCE!$W$2-3 &gt;= 0, REPT(" ",SOURCE!$W$2-3-5), "")&amp;
      SOURCE!I1262&amp;
" | "&amp; IF(SOURCE!$X$2-LEN(SOURCE!I1262) &gt;= 0, REPT(" ",SOURCE!$X$2-LEN(SOURCE!I1262)), "")&amp;
      SOURCE!J1262&amp;      IF(SOURCE!$Y$2-LEN(SOURCE!J1262) &gt;= 0, REPT(" ",SOURCE!$Y$2-LEN(SOURCE!J1262)), "")&amp;
" | "&amp; IF(SOURCE!$X$2-LEN(SOURCE!I1262) &gt;= 0, REPT(" ",SOURCE!$X$2-LEN(SOURCE!I1262)), "")&amp;
      SOURCE!K1262&amp;      IF(SOURCE!$Y$2-LEN(SOURCE!K1262) &gt;= 0, REPT(" ",SOURCE!$Z$2-LEN(SOURCE!K1262)), "")&amp;
" | "&amp; SOURCE!L1262&amp;      IF(SOURCE!$AB$2-LEN(SOURCE!L1262) &gt;= 0, REPT(" ",SOURCE!$AB$2-LEN(SOURCE!L1262)), "")&amp;
" | "&amp; SOURCE!M1262&amp;      IF(SOURCE!$AC$2-LEN(SOURCE!M1262) &gt;= 0, REPT(" ",SOURCE!$AC$2-LEN(SOURCE!M1262)),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133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IF(SOURCE!$R$2-LEN(SOURCE!C1263) &gt;= 0, REPT(" ",SOURCE!$R$2-LEN(SOURCE!C1263)), "")&amp;
      SOURCE!D1263&amp;", "&amp; IF(SOURCE!$S$2-LEN(SOURCE!D1263) &gt;= 0, REPT(" ",SOURCE!$S$2-LEN(SOURCE!D1263)), "")&amp;
      SOURCE!E1263&amp;", "&amp; IF(SOURCE!$T$2-LEN(SOURCE!E1263) &gt;=0, REPT(" ",SOURCE!$T$2-LEN(SOURCE!E1263)), "")&amp;
      SOURCE!F1263&amp;", "&amp; IF(SOURCE!$U$2-LEN(SOURCE!F1263) &gt;= 0, REPT(" ",SOURCE!$U$2-LEN(SOURCE!F1263)+2), "")&amp;"("&amp;
      SUBSTITUTE(TEXT(SOURCE!G1263,"??0"),"  ","")&amp;" &lt;&lt; TAM_MAX_BITS) |"&amp; IF(SOURCE!$V$2-3 &gt;= 0, REPT(" ",MAX(1,SOURCE!$V$2-5+4+1-1-LEN(  IF(ISTEXT(SOURCE!H1263),SOURCE!H1263,  SUBSTITUTE(SUBSTITUTE(TEXT(SOURCE!H1263,"????0"),"  ","")," ",""))   ))), "")&amp;
       IF(ISTEXT(SOURCE!H1263),SOURCE!H1263, SUBSTITUTE(SUBSTITUTE(TEXT(SOURCE!H1263,"????0"),"  ","")," ",""))   &amp;","&amp; IF(SOURCE!$W$2-3 &gt;= 0, REPT(" ",SOURCE!$W$2-3-5), "")&amp;
      SOURCE!I1263&amp;
" | "&amp; IF(SOURCE!$X$2-LEN(SOURCE!I1263) &gt;= 0, REPT(" ",SOURCE!$X$2-LEN(SOURCE!I1263)), "")&amp;
      SOURCE!J1263&amp;      IF(SOURCE!$Y$2-LEN(SOURCE!J1263) &gt;= 0, REPT(" ",SOURCE!$Y$2-LEN(SOURCE!J1263)), "")&amp;
" | "&amp; IF(SOURCE!$X$2-LEN(SOURCE!I1263) &gt;= 0, REPT(" ",SOURCE!$X$2-LEN(SOURCE!I1263)), "")&amp;
      SOURCE!K1263&amp;      IF(SOURCE!$Y$2-LEN(SOURCE!K1263) &gt;= 0, REPT(" ",SOURCE!$Z$2-LEN(SOURCE!K1263)), "")&amp;
" | "&amp; SOURCE!L1263&amp;      IF(SOURCE!$AB$2-LEN(SOURCE!L1263) &gt;= 0, REPT(" ",SOURCE!$AB$2-LEN(SOURCE!L1263)), "")&amp;
" | "&amp; SOURCE!M1263&amp;      IF(SOURCE!$AC$2-LEN(SOURCE!M1263) &gt;= 0, REPT(" ",SOURCE!$AC$2-LEN(SOURCE!M1263)),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133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IF(SOURCE!$R$2-LEN(SOURCE!C1264) &gt;= 0, REPT(" ",SOURCE!$R$2-LEN(SOURCE!C1264)), "")&amp;
      SOURCE!D1264&amp;", "&amp; IF(SOURCE!$S$2-LEN(SOURCE!D1264) &gt;= 0, REPT(" ",SOURCE!$S$2-LEN(SOURCE!D1264)), "")&amp;
      SOURCE!E1264&amp;", "&amp; IF(SOURCE!$T$2-LEN(SOURCE!E1264) &gt;=0, REPT(" ",SOURCE!$T$2-LEN(SOURCE!E1264)), "")&amp;
      SOURCE!F1264&amp;", "&amp; IF(SOURCE!$U$2-LEN(SOURCE!F1264) &gt;= 0, REPT(" ",SOURCE!$U$2-LEN(SOURCE!F1264)+2), "")&amp;"("&amp;
      SUBSTITUTE(TEXT(SOURCE!G1264,"??0"),"  ","")&amp;" &lt;&lt; TAM_MAX_BITS) |"&amp; IF(SOURCE!$V$2-3 &gt;= 0, REPT(" ",MAX(1,SOURCE!$V$2-5+4+1-1-LEN(  IF(ISTEXT(SOURCE!H1264),SOURCE!H1264,  SUBSTITUTE(SUBSTITUTE(TEXT(SOURCE!H1264,"????0"),"  ","")," ",""))   ))), "")&amp;
       IF(ISTEXT(SOURCE!H1264),SOURCE!H1264, SUBSTITUTE(SUBSTITUTE(TEXT(SOURCE!H1264,"????0"),"  ","")," ",""))   &amp;","&amp; IF(SOURCE!$W$2-3 &gt;= 0, REPT(" ",SOURCE!$W$2-3-5), "")&amp;
      SOURCE!I1264&amp;
" | "&amp; IF(SOURCE!$X$2-LEN(SOURCE!I1264) &gt;= 0, REPT(" ",SOURCE!$X$2-LEN(SOURCE!I1264)), "")&amp;
      SOURCE!J1264&amp;      IF(SOURCE!$Y$2-LEN(SOURCE!J1264) &gt;= 0, REPT(" ",SOURCE!$Y$2-LEN(SOURCE!J1264)), "")&amp;
" | "&amp; IF(SOURCE!$X$2-LEN(SOURCE!I1264) &gt;= 0, REPT(" ",SOURCE!$X$2-LEN(SOURCE!I1264)), "")&amp;
      SOURCE!K1264&amp;      IF(SOURCE!$Y$2-LEN(SOURCE!K1264) &gt;= 0, REPT(" ",SOURCE!$Z$2-LEN(SOURCE!K1264)), "")&amp;
" | "&amp; SOURCE!L1264&amp;      IF(SOURCE!$AB$2-LEN(SOURCE!L1264) &gt;= 0, REPT(" ",SOURCE!$AB$2-LEN(SOURCE!L1264)), "")&amp;
" | "&amp; SOURCE!M1264&amp;      IF(SOURCE!$AC$2-LEN(SOURCE!M1264) &gt;= 0, REPT(" ",SOURCE!$AC$2-LEN(SOURCE!M1264)),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133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IF(SOURCE!$R$2-LEN(SOURCE!C1265) &gt;= 0, REPT(" ",SOURCE!$R$2-LEN(SOURCE!C1265)), "")&amp;
      SOURCE!D1265&amp;", "&amp; IF(SOURCE!$S$2-LEN(SOURCE!D1265) &gt;= 0, REPT(" ",SOURCE!$S$2-LEN(SOURCE!D1265)), "")&amp;
      SOURCE!E1265&amp;", "&amp; IF(SOURCE!$T$2-LEN(SOURCE!E1265) &gt;=0, REPT(" ",SOURCE!$T$2-LEN(SOURCE!E1265)), "")&amp;
      SOURCE!F1265&amp;", "&amp; IF(SOURCE!$U$2-LEN(SOURCE!F1265) &gt;= 0, REPT(" ",SOURCE!$U$2-LEN(SOURCE!F1265)+2), "")&amp;"("&amp;
      SUBSTITUTE(TEXT(SOURCE!G1265,"??0"),"  ","")&amp;" &lt;&lt; TAM_MAX_BITS) |"&amp; IF(SOURCE!$V$2-3 &gt;= 0, REPT(" ",MAX(1,SOURCE!$V$2-5+4+1-1-LEN(  IF(ISTEXT(SOURCE!H1265),SOURCE!H1265,  SUBSTITUTE(SUBSTITUTE(TEXT(SOURCE!H1265,"????0"),"  ","")," ",""))   ))), "")&amp;
       IF(ISTEXT(SOURCE!H1265),SOURCE!H1265, SUBSTITUTE(SUBSTITUTE(TEXT(SOURCE!H1265,"????0"),"  ","")," ",""))   &amp;","&amp; IF(SOURCE!$W$2-3 &gt;= 0, REPT(" ",SOURCE!$W$2-3-5), "")&amp;
      SOURCE!I1265&amp;
" | "&amp; IF(SOURCE!$X$2-LEN(SOURCE!I1265) &gt;= 0, REPT(" ",SOURCE!$X$2-LEN(SOURCE!I1265)), "")&amp;
      SOURCE!J1265&amp;      IF(SOURCE!$Y$2-LEN(SOURCE!J1265) &gt;= 0, REPT(" ",SOURCE!$Y$2-LEN(SOURCE!J1265)), "")&amp;
" | "&amp; IF(SOURCE!$X$2-LEN(SOURCE!I1265) &gt;= 0, REPT(" ",SOURCE!$X$2-LEN(SOURCE!I1265)), "")&amp;
      SOURCE!K1265&amp;      IF(SOURCE!$Y$2-LEN(SOURCE!K1265) &gt;= 0, REPT(" ",SOURCE!$Z$2-LEN(SOURCE!K1265)), "")&amp;
" | "&amp; SOURCE!L1265&amp;      IF(SOURCE!$AB$2-LEN(SOURCE!L1265) &gt;= 0, REPT(" ",SOURCE!$AB$2-LEN(SOURCE!L1265)), "")&amp;
" | "&amp; SOURCE!M1265&amp;      IF(SOURCE!$AC$2-LEN(SOURCE!M1265) &gt;= 0, REPT(" ",SOURCE!$AC$2-LEN(SOURCE!M1265)),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133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IF(SOURCE!$R$2-LEN(SOURCE!C1266) &gt;= 0, REPT(" ",SOURCE!$R$2-LEN(SOURCE!C1266)), "")&amp;
      SOURCE!D1266&amp;", "&amp; IF(SOURCE!$S$2-LEN(SOURCE!D1266) &gt;= 0, REPT(" ",SOURCE!$S$2-LEN(SOURCE!D1266)), "")&amp;
      SOURCE!E1266&amp;", "&amp; IF(SOURCE!$T$2-LEN(SOURCE!E1266) &gt;=0, REPT(" ",SOURCE!$T$2-LEN(SOURCE!E1266)), "")&amp;
      SOURCE!F1266&amp;", "&amp; IF(SOURCE!$U$2-LEN(SOURCE!F1266) &gt;= 0, REPT(" ",SOURCE!$U$2-LEN(SOURCE!F1266)+2), "")&amp;"("&amp;
      SUBSTITUTE(TEXT(SOURCE!G1266,"??0"),"  ","")&amp;" &lt;&lt; TAM_MAX_BITS) |"&amp; IF(SOURCE!$V$2-3 &gt;= 0, REPT(" ",MAX(1,SOURCE!$V$2-5+4+1-1-LEN(  IF(ISTEXT(SOURCE!H1266),SOURCE!H1266,  SUBSTITUTE(SUBSTITUTE(TEXT(SOURCE!H1266,"????0"),"  ","")," ",""))   ))), "")&amp;
       IF(ISTEXT(SOURCE!H1266),SOURCE!H1266, SUBSTITUTE(SUBSTITUTE(TEXT(SOURCE!H1266,"????0"),"  ","")," ",""))   &amp;","&amp; IF(SOURCE!$W$2-3 &gt;= 0, REPT(" ",SOURCE!$W$2-3-5), "")&amp;
      SOURCE!I1266&amp;
" | "&amp; IF(SOURCE!$X$2-LEN(SOURCE!I1266) &gt;= 0, REPT(" ",SOURCE!$X$2-LEN(SOURCE!I1266)), "")&amp;
      SOURCE!J1266&amp;      IF(SOURCE!$Y$2-LEN(SOURCE!J1266) &gt;= 0, REPT(" ",SOURCE!$Y$2-LEN(SOURCE!J1266)), "")&amp;
" | "&amp; IF(SOURCE!$X$2-LEN(SOURCE!I1266) &gt;= 0, REPT(" ",SOURCE!$X$2-LEN(SOURCE!I1266)), "")&amp;
      SOURCE!K1266&amp;      IF(SOURCE!$Y$2-LEN(SOURCE!K1266) &gt;= 0, REPT(" ",SOURCE!$Z$2-LEN(SOURCE!K1266)), "")&amp;
" | "&amp; SOURCE!L1266&amp;      IF(SOURCE!$AB$2-LEN(SOURCE!L1266) &gt;= 0, REPT(" ",SOURCE!$AB$2-LEN(SOURCE!L1266)), "")&amp;
" | "&amp; SOURCE!M1266&amp;      IF(SOURCE!$AC$2-LEN(SOURCE!M1266) &gt;= 0, REPT(" ",SOURCE!$AC$2-LEN(SOURCE!M1266)),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133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IF(SOURCE!$R$2-LEN(SOURCE!C1267) &gt;= 0, REPT(" ",SOURCE!$R$2-LEN(SOURCE!C1267)), "")&amp;
      SOURCE!D1267&amp;", "&amp; IF(SOURCE!$S$2-LEN(SOURCE!D1267) &gt;= 0, REPT(" ",SOURCE!$S$2-LEN(SOURCE!D1267)), "")&amp;
      SOURCE!E1267&amp;", "&amp; IF(SOURCE!$T$2-LEN(SOURCE!E1267) &gt;=0, REPT(" ",SOURCE!$T$2-LEN(SOURCE!E1267)), "")&amp;
      SOURCE!F1267&amp;", "&amp; IF(SOURCE!$U$2-LEN(SOURCE!F1267) &gt;= 0, REPT(" ",SOURCE!$U$2-LEN(SOURCE!F1267)+2), "")&amp;"("&amp;
      SUBSTITUTE(TEXT(SOURCE!G1267,"??0"),"  ","")&amp;" &lt;&lt; TAM_MAX_BITS) |"&amp; IF(SOURCE!$V$2-3 &gt;= 0, REPT(" ",MAX(1,SOURCE!$V$2-5+4+1-1-LEN(  IF(ISTEXT(SOURCE!H1267),SOURCE!H1267,  SUBSTITUTE(SUBSTITUTE(TEXT(SOURCE!H1267,"????0"),"  ","")," ",""))   ))), "")&amp;
       IF(ISTEXT(SOURCE!H1267),SOURCE!H1267, SUBSTITUTE(SUBSTITUTE(TEXT(SOURCE!H1267,"????0"),"  ","")," ",""))   &amp;","&amp; IF(SOURCE!$W$2-3 &gt;= 0, REPT(" ",SOURCE!$W$2-3-5), "")&amp;
      SOURCE!I1267&amp;
" | "&amp; IF(SOURCE!$X$2-LEN(SOURCE!I1267) &gt;= 0, REPT(" ",SOURCE!$X$2-LEN(SOURCE!I1267)), "")&amp;
      SOURCE!J1267&amp;      IF(SOURCE!$Y$2-LEN(SOURCE!J1267) &gt;= 0, REPT(" ",SOURCE!$Y$2-LEN(SOURCE!J1267)), "")&amp;
" | "&amp; IF(SOURCE!$X$2-LEN(SOURCE!I1267) &gt;= 0, REPT(" ",SOURCE!$X$2-LEN(SOURCE!I1267)), "")&amp;
      SOURCE!K1267&amp;      IF(SOURCE!$Y$2-LEN(SOURCE!K1267) &gt;= 0, REPT(" ",SOURCE!$Z$2-LEN(SOURCE!K1267)), "")&amp;
" | "&amp; SOURCE!L1267&amp;      IF(SOURCE!$AB$2-LEN(SOURCE!L1267) &gt;= 0, REPT(" ",SOURCE!$AB$2-LEN(SOURCE!L1267)), "")&amp;
" | "&amp; SOURCE!M1267&amp;      IF(SOURCE!$AC$2-LEN(SOURCE!M1267) &gt;= 0, REPT(" ",SOURCE!$AC$2-LEN(SOURCE!M1267)),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133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IF(SOURCE!$R$2-LEN(SOURCE!C1268) &gt;= 0, REPT(" ",SOURCE!$R$2-LEN(SOURCE!C1268)), "")&amp;
      SOURCE!D1268&amp;", "&amp; IF(SOURCE!$S$2-LEN(SOURCE!D1268) &gt;= 0, REPT(" ",SOURCE!$S$2-LEN(SOURCE!D1268)), "")&amp;
      SOURCE!E1268&amp;", "&amp; IF(SOURCE!$T$2-LEN(SOURCE!E1268) &gt;=0, REPT(" ",SOURCE!$T$2-LEN(SOURCE!E1268)), "")&amp;
      SOURCE!F1268&amp;", "&amp; IF(SOURCE!$U$2-LEN(SOURCE!F1268) &gt;= 0, REPT(" ",SOURCE!$U$2-LEN(SOURCE!F1268)+2), "")&amp;"("&amp;
      SUBSTITUTE(TEXT(SOURCE!G1268,"??0"),"  ","")&amp;" &lt;&lt; TAM_MAX_BITS) |"&amp; IF(SOURCE!$V$2-3 &gt;= 0, REPT(" ",MAX(1,SOURCE!$V$2-5+4+1-1-LEN(  IF(ISTEXT(SOURCE!H1268),SOURCE!H1268,  SUBSTITUTE(SUBSTITUTE(TEXT(SOURCE!H1268,"????0"),"  ","")," ",""))   ))), "")&amp;
       IF(ISTEXT(SOURCE!H1268),SOURCE!H1268, SUBSTITUTE(SUBSTITUTE(TEXT(SOURCE!H1268,"????0"),"  ","")," ",""))   &amp;","&amp; IF(SOURCE!$W$2-3 &gt;= 0, REPT(" ",SOURCE!$W$2-3-5), "")&amp;
      SOURCE!I1268&amp;
" | "&amp; IF(SOURCE!$X$2-LEN(SOURCE!I1268) &gt;= 0, REPT(" ",SOURCE!$X$2-LEN(SOURCE!I1268)), "")&amp;
      SOURCE!J1268&amp;      IF(SOURCE!$Y$2-LEN(SOURCE!J1268) &gt;= 0, REPT(" ",SOURCE!$Y$2-LEN(SOURCE!J1268)), "")&amp;
" | "&amp; IF(SOURCE!$X$2-LEN(SOURCE!I1268) &gt;= 0, REPT(" ",SOURCE!$X$2-LEN(SOURCE!I1268)), "")&amp;
      SOURCE!K1268&amp;      IF(SOURCE!$Y$2-LEN(SOURCE!K1268) &gt;= 0, REPT(" ",SOURCE!$Z$2-LEN(SOURCE!K1268)), "")&amp;
" | "&amp; SOURCE!L1268&amp;      IF(SOURCE!$AB$2-LEN(SOURCE!L1268) &gt;= 0, REPT(" ",SOURCE!$AB$2-LEN(SOURCE!L1268)), "")&amp;
" | "&amp; SOURCE!M1268&amp;      IF(SOURCE!$AC$2-LEN(SOURCE!M1268) &gt;= 0, REPT(" ",SOURCE!$AC$2-LEN(SOURCE!M1268)),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133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IF(SOURCE!$R$2-LEN(SOURCE!C1269) &gt;= 0, REPT(" ",SOURCE!$R$2-LEN(SOURCE!C1269)), "")&amp;
      SOURCE!D1269&amp;", "&amp; IF(SOURCE!$S$2-LEN(SOURCE!D1269) &gt;= 0, REPT(" ",SOURCE!$S$2-LEN(SOURCE!D1269)), "")&amp;
      SOURCE!E1269&amp;", "&amp; IF(SOURCE!$T$2-LEN(SOURCE!E1269) &gt;=0, REPT(" ",SOURCE!$T$2-LEN(SOURCE!E1269)), "")&amp;
      SOURCE!F1269&amp;", "&amp; IF(SOURCE!$U$2-LEN(SOURCE!F1269) &gt;= 0, REPT(" ",SOURCE!$U$2-LEN(SOURCE!F1269)+2), "")&amp;"("&amp;
      SUBSTITUTE(TEXT(SOURCE!G1269,"??0"),"  ","")&amp;" &lt;&lt; TAM_MAX_BITS) |"&amp; IF(SOURCE!$V$2-3 &gt;= 0, REPT(" ",MAX(1,SOURCE!$V$2-5+4+1-1-LEN(  IF(ISTEXT(SOURCE!H1269),SOURCE!H1269,  SUBSTITUTE(SUBSTITUTE(TEXT(SOURCE!H1269,"????0"),"  ","")," ",""))   ))), "")&amp;
       IF(ISTEXT(SOURCE!H1269),SOURCE!H1269, SUBSTITUTE(SUBSTITUTE(TEXT(SOURCE!H1269,"????0"),"  ","")," ",""))   &amp;","&amp; IF(SOURCE!$W$2-3 &gt;= 0, REPT(" ",SOURCE!$W$2-3-5), "")&amp;
      SOURCE!I1269&amp;
" | "&amp; IF(SOURCE!$X$2-LEN(SOURCE!I1269) &gt;= 0, REPT(" ",SOURCE!$X$2-LEN(SOURCE!I1269)), "")&amp;
      SOURCE!J1269&amp;      IF(SOURCE!$Y$2-LEN(SOURCE!J1269) &gt;= 0, REPT(" ",SOURCE!$Y$2-LEN(SOURCE!J1269)), "")&amp;
" | "&amp; IF(SOURCE!$X$2-LEN(SOURCE!I1269) &gt;= 0, REPT(" ",SOURCE!$X$2-LEN(SOURCE!I1269)), "")&amp;
      SOURCE!K1269&amp;      IF(SOURCE!$Y$2-LEN(SOURCE!K1269) &gt;= 0, REPT(" ",SOURCE!$Z$2-LEN(SOURCE!K1269)), "")&amp;
" | "&amp; SOURCE!L1269&amp;      IF(SOURCE!$AB$2-LEN(SOURCE!L1269) &gt;= 0, REPT(" ",SOURCE!$AB$2-LEN(SOURCE!L1269)), "")&amp;
" | "&amp; SOURCE!M1269&amp;      IF(SOURCE!$AC$2-LEN(SOURCE!M1269) &gt;= 0, REPT(" ",SOURCE!$AC$2-LEN(SOURCE!M1269)),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133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IF(SOURCE!$R$2-LEN(SOURCE!C1270) &gt;= 0, REPT(" ",SOURCE!$R$2-LEN(SOURCE!C1270)), "")&amp;
      SOURCE!D1270&amp;", "&amp; IF(SOURCE!$S$2-LEN(SOURCE!D1270) &gt;= 0, REPT(" ",SOURCE!$S$2-LEN(SOURCE!D1270)), "")&amp;
      SOURCE!E1270&amp;", "&amp; IF(SOURCE!$T$2-LEN(SOURCE!E1270) &gt;=0, REPT(" ",SOURCE!$T$2-LEN(SOURCE!E1270)), "")&amp;
      SOURCE!F1270&amp;", "&amp; IF(SOURCE!$U$2-LEN(SOURCE!F1270) &gt;= 0, REPT(" ",SOURCE!$U$2-LEN(SOURCE!F1270)+2), "")&amp;"("&amp;
      SUBSTITUTE(TEXT(SOURCE!G1270,"??0"),"  ","")&amp;" &lt;&lt; TAM_MAX_BITS) |"&amp; IF(SOURCE!$V$2-3 &gt;= 0, REPT(" ",MAX(1,SOURCE!$V$2-5+4+1-1-LEN(  IF(ISTEXT(SOURCE!H1270),SOURCE!H1270,  SUBSTITUTE(SUBSTITUTE(TEXT(SOURCE!H1270,"????0"),"  ","")," ",""))   ))), "")&amp;
       IF(ISTEXT(SOURCE!H1270),SOURCE!H1270, SUBSTITUTE(SUBSTITUTE(TEXT(SOURCE!H1270,"????0"),"  ","")," ",""))   &amp;","&amp; IF(SOURCE!$W$2-3 &gt;= 0, REPT(" ",SOURCE!$W$2-3-5), "")&amp;
      SOURCE!I1270&amp;
" | "&amp; IF(SOURCE!$X$2-LEN(SOURCE!I1270) &gt;= 0, REPT(" ",SOURCE!$X$2-LEN(SOURCE!I1270)), "")&amp;
      SOURCE!J1270&amp;      IF(SOURCE!$Y$2-LEN(SOURCE!J1270) &gt;= 0, REPT(" ",SOURCE!$Y$2-LEN(SOURCE!J1270)), "")&amp;
" | "&amp; IF(SOURCE!$X$2-LEN(SOURCE!I1270) &gt;= 0, REPT(" ",SOURCE!$X$2-LEN(SOURCE!I1270)), "")&amp;
      SOURCE!K1270&amp;      IF(SOURCE!$Y$2-LEN(SOURCE!K1270) &gt;= 0, REPT(" ",SOURCE!$Z$2-LEN(SOURCE!K1270)), "")&amp;
" | "&amp; SOURCE!L1270&amp;      IF(SOURCE!$AB$2-LEN(SOURCE!L1270) &gt;= 0, REPT(" ",SOURCE!$AB$2-LEN(SOURCE!L1270)), "")&amp;
" | "&amp; SOURCE!M1270&amp;      IF(SOURCE!$AC$2-LEN(SOURCE!M1270) &gt;= 0, REPT(" ",SOURCE!$AC$2-LEN(SOURCE!M1270)),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133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IF(SOURCE!$R$2-LEN(SOURCE!C1271) &gt;= 0, REPT(" ",SOURCE!$R$2-LEN(SOURCE!C1271)), "")&amp;
      SOURCE!D1271&amp;", "&amp; IF(SOURCE!$S$2-LEN(SOURCE!D1271) &gt;= 0, REPT(" ",SOURCE!$S$2-LEN(SOURCE!D1271)), "")&amp;
      SOURCE!E1271&amp;", "&amp; IF(SOURCE!$T$2-LEN(SOURCE!E1271) &gt;=0, REPT(" ",SOURCE!$T$2-LEN(SOURCE!E1271)), "")&amp;
      SOURCE!F1271&amp;", "&amp; IF(SOURCE!$U$2-LEN(SOURCE!F1271) &gt;= 0, REPT(" ",SOURCE!$U$2-LEN(SOURCE!F1271)+2), "")&amp;"("&amp;
      SUBSTITUTE(TEXT(SOURCE!G1271,"??0"),"  ","")&amp;" &lt;&lt; TAM_MAX_BITS) |"&amp; IF(SOURCE!$V$2-3 &gt;= 0, REPT(" ",MAX(1,SOURCE!$V$2-5+4+1-1-LEN(  IF(ISTEXT(SOURCE!H1271),SOURCE!H1271,  SUBSTITUTE(SUBSTITUTE(TEXT(SOURCE!H1271,"????0"),"  ","")," ",""))   ))), "")&amp;
       IF(ISTEXT(SOURCE!H1271),SOURCE!H1271, SUBSTITUTE(SUBSTITUTE(TEXT(SOURCE!H1271,"????0"),"  ","")," ",""))   &amp;","&amp; IF(SOURCE!$W$2-3 &gt;= 0, REPT(" ",SOURCE!$W$2-3-5), "")&amp;
      SOURCE!I1271&amp;
" | "&amp; IF(SOURCE!$X$2-LEN(SOURCE!I1271) &gt;= 0, REPT(" ",SOURCE!$X$2-LEN(SOURCE!I1271)), "")&amp;
      SOURCE!J1271&amp;      IF(SOURCE!$Y$2-LEN(SOURCE!J1271) &gt;= 0, REPT(" ",SOURCE!$Y$2-LEN(SOURCE!J1271)), "")&amp;
" | "&amp; IF(SOURCE!$X$2-LEN(SOURCE!I1271) &gt;= 0, REPT(" ",SOURCE!$X$2-LEN(SOURCE!I1271)), "")&amp;
      SOURCE!K1271&amp;      IF(SOURCE!$Y$2-LEN(SOURCE!K1271) &gt;= 0, REPT(" ",SOURCE!$Z$2-LEN(SOURCE!K1271)), "")&amp;
" | "&amp; SOURCE!L1271&amp;      IF(SOURCE!$AB$2-LEN(SOURCE!L1271) &gt;= 0, REPT(" ",SOURCE!$AB$2-LEN(SOURCE!L1271)), "")&amp;
" | "&amp; SOURCE!M1271&amp;      IF(SOURCE!$AC$2-LEN(SOURCE!M1271) &gt;= 0, REPT(" ",SOURCE!$AC$2-LEN(SOURCE!M1271)),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133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IF(SOURCE!$R$2-LEN(SOURCE!C1272) &gt;= 0, REPT(" ",SOURCE!$R$2-LEN(SOURCE!C1272)), "")&amp;
      SOURCE!D1272&amp;", "&amp; IF(SOURCE!$S$2-LEN(SOURCE!D1272) &gt;= 0, REPT(" ",SOURCE!$S$2-LEN(SOURCE!D1272)), "")&amp;
      SOURCE!E1272&amp;", "&amp; IF(SOURCE!$T$2-LEN(SOURCE!E1272) &gt;=0, REPT(" ",SOURCE!$T$2-LEN(SOURCE!E1272)), "")&amp;
      SOURCE!F1272&amp;", "&amp; IF(SOURCE!$U$2-LEN(SOURCE!F1272) &gt;= 0, REPT(" ",SOURCE!$U$2-LEN(SOURCE!F1272)+2), "")&amp;"("&amp;
      SUBSTITUTE(TEXT(SOURCE!G1272,"??0"),"  ","")&amp;" &lt;&lt; TAM_MAX_BITS) |"&amp; IF(SOURCE!$V$2-3 &gt;= 0, REPT(" ",MAX(1,SOURCE!$V$2-5+4+1-1-LEN(  IF(ISTEXT(SOURCE!H1272),SOURCE!H1272,  SUBSTITUTE(SUBSTITUTE(TEXT(SOURCE!H1272,"????0"),"  ","")," ",""))   ))), "")&amp;
       IF(ISTEXT(SOURCE!H1272),SOURCE!H1272, SUBSTITUTE(SUBSTITUTE(TEXT(SOURCE!H1272,"????0"),"  ","")," ",""))   &amp;","&amp; IF(SOURCE!$W$2-3 &gt;= 0, REPT(" ",SOURCE!$W$2-3-5), "")&amp;
      SOURCE!I1272&amp;
" | "&amp; IF(SOURCE!$X$2-LEN(SOURCE!I1272) &gt;= 0, REPT(" ",SOURCE!$X$2-LEN(SOURCE!I1272)), "")&amp;
      SOURCE!J1272&amp;      IF(SOURCE!$Y$2-LEN(SOURCE!J1272) &gt;= 0, REPT(" ",SOURCE!$Y$2-LEN(SOURCE!J1272)), "")&amp;
" | "&amp; IF(SOURCE!$X$2-LEN(SOURCE!I1272) &gt;= 0, REPT(" ",SOURCE!$X$2-LEN(SOURCE!I1272)), "")&amp;
      SOURCE!K1272&amp;      IF(SOURCE!$Y$2-LEN(SOURCE!K1272) &gt;= 0, REPT(" ",SOURCE!$Z$2-LEN(SOURCE!K1272)), "")&amp;
" | "&amp; SOURCE!L1272&amp;      IF(SOURCE!$AB$2-LEN(SOURCE!L1272) &gt;= 0, REPT(" ",SOURCE!$AB$2-LEN(SOURCE!L1272)), "")&amp;
" | "&amp; SOURCE!M1272&amp;      IF(SOURCE!$AC$2-LEN(SOURCE!M1272) &gt;= 0, REPT(" ",SOURCE!$AC$2-LEN(SOURCE!M1272)),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133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IF(SOURCE!$R$2-LEN(SOURCE!C1273) &gt;= 0, REPT(" ",SOURCE!$R$2-LEN(SOURCE!C1273)), "")&amp;
      SOURCE!D1273&amp;", "&amp; IF(SOURCE!$S$2-LEN(SOURCE!D1273) &gt;= 0, REPT(" ",SOURCE!$S$2-LEN(SOURCE!D1273)), "")&amp;
      SOURCE!E1273&amp;", "&amp; IF(SOURCE!$T$2-LEN(SOURCE!E1273) &gt;=0, REPT(" ",SOURCE!$T$2-LEN(SOURCE!E1273)), "")&amp;
      SOURCE!F1273&amp;", "&amp; IF(SOURCE!$U$2-LEN(SOURCE!F1273) &gt;= 0, REPT(" ",SOURCE!$U$2-LEN(SOURCE!F1273)+2), "")&amp;"("&amp;
      SUBSTITUTE(TEXT(SOURCE!G1273,"??0"),"  ","")&amp;" &lt;&lt; TAM_MAX_BITS) |"&amp; IF(SOURCE!$V$2-3 &gt;= 0, REPT(" ",MAX(1,SOURCE!$V$2-5+4+1-1-LEN(  IF(ISTEXT(SOURCE!H1273),SOURCE!H1273,  SUBSTITUTE(SUBSTITUTE(TEXT(SOURCE!H1273,"????0"),"  ","")," ",""))   ))), "")&amp;
       IF(ISTEXT(SOURCE!H1273),SOURCE!H1273, SUBSTITUTE(SUBSTITUTE(TEXT(SOURCE!H1273,"????0"),"  ","")," ",""))   &amp;","&amp; IF(SOURCE!$W$2-3 &gt;= 0, REPT(" ",SOURCE!$W$2-3-5), "")&amp;
      SOURCE!I1273&amp;
" | "&amp; IF(SOURCE!$X$2-LEN(SOURCE!I1273) &gt;= 0, REPT(" ",SOURCE!$X$2-LEN(SOURCE!I1273)), "")&amp;
      SOURCE!J1273&amp;      IF(SOURCE!$Y$2-LEN(SOURCE!J1273) &gt;= 0, REPT(" ",SOURCE!$Y$2-LEN(SOURCE!J1273)), "")&amp;
" | "&amp; IF(SOURCE!$X$2-LEN(SOURCE!I1273) &gt;= 0, REPT(" ",SOURCE!$X$2-LEN(SOURCE!I1273)), "")&amp;
      SOURCE!K1273&amp;      IF(SOURCE!$Y$2-LEN(SOURCE!K1273) &gt;= 0, REPT(" ",SOURCE!$Z$2-LEN(SOURCE!K1273)), "")&amp;
" | "&amp; SOURCE!L1273&amp;      IF(SOURCE!$AB$2-LEN(SOURCE!L1273) &gt;= 0, REPT(" ",SOURCE!$AB$2-LEN(SOURCE!L1273)), "")&amp;
" | "&amp; SOURCE!M1273&amp;      IF(SOURCE!$AC$2-LEN(SOURCE!M1273) &gt;= 0, REPT(" ",SOURCE!$AC$2-LEN(SOURCE!M1273)),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133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IF(SOURCE!$R$2-LEN(SOURCE!C1274) &gt;= 0, REPT(" ",SOURCE!$R$2-LEN(SOURCE!C1274)), "")&amp;
      SOURCE!D1274&amp;", "&amp; IF(SOURCE!$S$2-LEN(SOURCE!D1274) &gt;= 0, REPT(" ",SOURCE!$S$2-LEN(SOURCE!D1274)), "")&amp;
      SOURCE!E1274&amp;", "&amp; IF(SOURCE!$T$2-LEN(SOURCE!E1274) &gt;=0, REPT(" ",SOURCE!$T$2-LEN(SOURCE!E1274)), "")&amp;
      SOURCE!F1274&amp;", "&amp; IF(SOURCE!$U$2-LEN(SOURCE!F1274) &gt;= 0, REPT(" ",SOURCE!$U$2-LEN(SOURCE!F1274)+2), "")&amp;"("&amp;
      SUBSTITUTE(TEXT(SOURCE!G1274,"??0"),"  ","")&amp;" &lt;&lt; TAM_MAX_BITS) |"&amp; IF(SOURCE!$V$2-3 &gt;= 0, REPT(" ",MAX(1,SOURCE!$V$2-5+4+1-1-LEN(  IF(ISTEXT(SOURCE!H1274),SOURCE!H1274,  SUBSTITUTE(SUBSTITUTE(TEXT(SOURCE!H1274,"????0"),"  ","")," ",""))   ))), "")&amp;
       IF(ISTEXT(SOURCE!H1274),SOURCE!H1274, SUBSTITUTE(SUBSTITUTE(TEXT(SOURCE!H1274,"????0"),"  ","")," ",""))   &amp;","&amp; IF(SOURCE!$W$2-3 &gt;= 0, REPT(" ",SOURCE!$W$2-3-5), "")&amp;
      SOURCE!I1274&amp;
" | "&amp; IF(SOURCE!$X$2-LEN(SOURCE!I1274) &gt;= 0, REPT(" ",SOURCE!$X$2-LEN(SOURCE!I1274)), "")&amp;
      SOURCE!J1274&amp;      IF(SOURCE!$Y$2-LEN(SOURCE!J1274) &gt;= 0, REPT(" ",SOURCE!$Y$2-LEN(SOURCE!J1274)), "")&amp;
" | "&amp; IF(SOURCE!$X$2-LEN(SOURCE!I1274) &gt;= 0, REPT(" ",SOURCE!$X$2-LEN(SOURCE!I1274)), "")&amp;
      SOURCE!K1274&amp;      IF(SOURCE!$Y$2-LEN(SOURCE!K1274) &gt;= 0, REPT(" ",SOURCE!$Z$2-LEN(SOURCE!K1274)), "")&amp;
" | "&amp; SOURCE!L1274&amp;      IF(SOURCE!$AB$2-LEN(SOURCE!L1274) &gt;= 0, REPT(" ",SOURCE!$AB$2-LEN(SOURCE!L1274)), "")&amp;
" | "&amp; SOURCE!M1274&amp;      IF(SOURCE!$AC$2-LEN(SOURCE!M1274) &gt;= 0, REPT(" ",SOURCE!$AC$2-LEN(SOURCE!M1274)),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133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IF(SOURCE!$R$2-LEN(SOURCE!C1275) &gt;= 0, REPT(" ",SOURCE!$R$2-LEN(SOURCE!C1275)), "")&amp;
      SOURCE!D1275&amp;", "&amp; IF(SOURCE!$S$2-LEN(SOURCE!D1275) &gt;= 0, REPT(" ",SOURCE!$S$2-LEN(SOURCE!D1275)), "")&amp;
      SOURCE!E1275&amp;", "&amp; IF(SOURCE!$T$2-LEN(SOURCE!E1275) &gt;=0, REPT(" ",SOURCE!$T$2-LEN(SOURCE!E1275)), "")&amp;
      SOURCE!F1275&amp;", "&amp; IF(SOURCE!$U$2-LEN(SOURCE!F1275) &gt;= 0, REPT(" ",SOURCE!$U$2-LEN(SOURCE!F1275)+2), "")&amp;"("&amp;
      SUBSTITUTE(TEXT(SOURCE!G1275,"??0"),"  ","")&amp;" &lt;&lt; TAM_MAX_BITS) |"&amp; IF(SOURCE!$V$2-3 &gt;= 0, REPT(" ",MAX(1,SOURCE!$V$2-5+4+1-1-LEN(  IF(ISTEXT(SOURCE!H1275),SOURCE!H1275,  SUBSTITUTE(SUBSTITUTE(TEXT(SOURCE!H1275,"????0"),"  ","")," ",""))   ))), "")&amp;
       IF(ISTEXT(SOURCE!H1275),SOURCE!H1275, SUBSTITUTE(SUBSTITUTE(TEXT(SOURCE!H1275,"????0"),"  ","")," ",""))   &amp;","&amp; IF(SOURCE!$W$2-3 &gt;= 0, REPT(" ",SOURCE!$W$2-3-5), "")&amp;
      SOURCE!I1275&amp;
" | "&amp; IF(SOURCE!$X$2-LEN(SOURCE!I1275) &gt;= 0, REPT(" ",SOURCE!$X$2-LEN(SOURCE!I1275)), "")&amp;
      SOURCE!J1275&amp;      IF(SOURCE!$Y$2-LEN(SOURCE!J1275) &gt;= 0, REPT(" ",SOURCE!$Y$2-LEN(SOURCE!J1275)), "")&amp;
" | "&amp; IF(SOURCE!$X$2-LEN(SOURCE!I1275) &gt;= 0, REPT(" ",SOURCE!$X$2-LEN(SOURCE!I1275)), "")&amp;
      SOURCE!K1275&amp;      IF(SOURCE!$Y$2-LEN(SOURCE!K1275) &gt;= 0, REPT(" ",SOURCE!$Z$2-LEN(SOURCE!K1275)), "")&amp;
" | "&amp; SOURCE!L1275&amp;      IF(SOURCE!$AB$2-LEN(SOURCE!L1275) &gt;= 0, REPT(" ",SOURCE!$AB$2-LEN(SOURCE!L1275)), "")&amp;
" | "&amp; SOURCE!M1275&amp;      IF(SOURCE!$AC$2-LEN(SOURCE!M1275) &gt;= 0, REPT(" ",SOURCE!$AC$2-LEN(SOURCE!M1275)),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133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IF(SOURCE!$R$2-LEN(SOURCE!C1276) &gt;= 0, REPT(" ",SOURCE!$R$2-LEN(SOURCE!C1276)), "")&amp;
      SOURCE!D1276&amp;", "&amp; IF(SOURCE!$S$2-LEN(SOURCE!D1276) &gt;= 0, REPT(" ",SOURCE!$S$2-LEN(SOURCE!D1276)), "")&amp;
      SOURCE!E1276&amp;", "&amp; IF(SOURCE!$T$2-LEN(SOURCE!E1276) &gt;=0, REPT(" ",SOURCE!$T$2-LEN(SOURCE!E1276)), "")&amp;
      SOURCE!F1276&amp;", "&amp; IF(SOURCE!$U$2-LEN(SOURCE!F1276) &gt;= 0, REPT(" ",SOURCE!$U$2-LEN(SOURCE!F1276)+2), "")&amp;"("&amp;
      SUBSTITUTE(TEXT(SOURCE!G1276,"??0"),"  ","")&amp;" &lt;&lt; TAM_MAX_BITS) |"&amp; IF(SOURCE!$V$2-3 &gt;= 0, REPT(" ",MAX(1,SOURCE!$V$2-5+4+1-1-LEN(  IF(ISTEXT(SOURCE!H1276),SOURCE!H1276,  SUBSTITUTE(SUBSTITUTE(TEXT(SOURCE!H1276,"????0"),"  ","")," ",""))   ))), "")&amp;
       IF(ISTEXT(SOURCE!H1276),SOURCE!H1276, SUBSTITUTE(SUBSTITUTE(TEXT(SOURCE!H1276,"????0"),"  ","")," ",""))   &amp;","&amp; IF(SOURCE!$W$2-3 &gt;= 0, REPT(" ",SOURCE!$W$2-3-5), "")&amp;
      SOURCE!I1276&amp;
" | "&amp; IF(SOURCE!$X$2-LEN(SOURCE!I1276) &gt;= 0, REPT(" ",SOURCE!$X$2-LEN(SOURCE!I1276)), "")&amp;
      SOURCE!J1276&amp;      IF(SOURCE!$Y$2-LEN(SOURCE!J1276) &gt;= 0, REPT(" ",SOURCE!$Y$2-LEN(SOURCE!J1276)), "")&amp;
" | "&amp; IF(SOURCE!$X$2-LEN(SOURCE!I1276) &gt;= 0, REPT(" ",SOURCE!$X$2-LEN(SOURCE!I1276)), "")&amp;
      SOURCE!K1276&amp;      IF(SOURCE!$Y$2-LEN(SOURCE!K1276) &gt;= 0, REPT(" ",SOURCE!$Z$2-LEN(SOURCE!K1276)), "")&amp;
" | "&amp; SOURCE!L1276&amp;      IF(SOURCE!$AB$2-LEN(SOURCE!L1276) &gt;= 0, REPT(" ",SOURCE!$AB$2-LEN(SOURCE!L1276)), "")&amp;
" | "&amp; SOURCE!M1276&amp;      IF(SOURCE!$AC$2-LEN(SOURCE!M1276) &gt;= 0, REPT(" ",SOURCE!$AC$2-LEN(SOURCE!M1276)),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133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IF(SOURCE!$R$2-LEN(SOURCE!C1277) &gt;= 0, REPT(" ",SOURCE!$R$2-LEN(SOURCE!C1277)), "")&amp;
      SOURCE!D1277&amp;", "&amp; IF(SOURCE!$S$2-LEN(SOURCE!D1277) &gt;= 0, REPT(" ",SOURCE!$S$2-LEN(SOURCE!D1277)), "")&amp;
      SOURCE!E1277&amp;", "&amp; IF(SOURCE!$T$2-LEN(SOURCE!E1277) &gt;=0, REPT(" ",SOURCE!$T$2-LEN(SOURCE!E1277)), "")&amp;
      SOURCE!F1277&amp;", "&amp; IF(SOURCE!$U$2-LEN(SOURCE!F1277) &gt;= 0, REPT(" ",SOURCE!$U$2-LEN(SOURCE!F1277)+2), "")&amp;"("&amp;
      SUBSTITUTE(TEXT(SOURCE!G1277,"??0"),"  ","")&amp;" &lt;&lt; TAM_MAX_BITS) |"&amp; IF(SOURCE!$V$2-3 &gt;= 0, REPT(" ",MAX(1,SOURCE!$V$2-5+4+1-1-LEN(  IF(ISTEXT(SOURCE!H1277),SOURCE!H1277,  SUBSTITUTE(SUBSTITUTE(TEXT(SOURCE!H1277,"????0"),"  ","")," ",""))   ))), "")&amp;
       IF(ISTEXT(SOURCE!H1277),SOURCE!H1277, SUBSTITUTE(SUBSTITUTE(TEXT(SOURCE!H1277,"????0"),"  ","")," ",""))   &amp;","&amp; IF(SOURCE!$W$2-3 &gt;= 0, REPT(" ",SOURCE!$W$2-3-5), "")&amp;
      SOURCE!I1277&amp;
" | "&amp; IF(SOURCE!$X$2-LEN(SOURCE!I1277) &gt;= 0, REPT(" ",SOURCE!$X$2-LEN(SOURCE!I1277)), "")&amp;
      SOURCE!J1277&amp;      IF(SOURCE!$Y$2-LEN(SOURCE!J1277) &gt;= 0, REPT(" ",SOURCE!$Y$2-LEN(SOURCE!J1277)), "")&amp;
" | "&amp; IF(SOURCE!$X$2-LEN(SOURCE!I1277) &gt;= 0, REPT(" ",SOURCE!$X$2-LEN(SOURCE!I1277)), "")&amp;
      SOURCE!K1277&amp;      IF(SOURCE!$Y$2-LEN(SOURCE!K1277) &gt;= 0, REPT(" ",SOURCE!$Z$2-LEN(SOURCE!K1277)), "")&amp;
" | "&amp; SOURCE!L1277&amp;      IF(SOURCE!$AB$2-LEN(SOURCE!L1277) &gt;= 0, REPT(" ",SOURCE!$AB$2-LEN(SOURCE!L1277)), "")&amp;
" | "&amp; SOURCE!M1277&amp;      IF(SOURCE!$AC$2-LEN(SOURCE!M1277) &gt;= 0, REPT(" ",SOURCE!$AC$2-LEN(SOURCE!M1277)),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133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IF(SOURCE!$R$2-LEN(SOURCE!C1278) &gt;= 0, REPT(" ",SOURCE!$R$2-LEN(SOURCE!C1278)), "")&amp;
      SOURCE!D1278&amp;", "&amp; IF(SOURCE!$S$2-LEN(SOURCE!D1278) &gt;= 0, REPT(" ",SOURCE!$S$2-LEN(SOURCE!D1278)), "")&amp;
      SOURCE!E1278&amp;", "&amp; IF(SOURCE!$T$2-LEN(SOURCE!E1278) &gt;=0, REPT(" ",SOURCE!$T$2-LEN(SOURCE!E1278)), "")&amp;
      SOURCE!F1278&amp;", "&amp; IF(SOURCE!$U$2-LEN(SOURCE!F1278) &gt;= 0, REPT(" ",SOURCE!$U$2-LEN(SOURCE!F1278)+2), "")&amp;"("&amp;
      SUBSTITUTE(TEXT(SOURCE!G1278,"??0"),"  ","")&amp;" &lt;&lt; TAM_MAX_BITS) |"&amp; IF(SOURCE!$V$2-3 &gt;= 0, REPT(" ",MAX(1,SOURCE!$V$2-5+4+1-1-LEN(  IF(ISTEXT(SOURCE!H1278),SOURCE!H1278,  SUBSTITUTE(SUBSTITUTE(TEXT(SOURCE!H1278,"????0"),"  ","")," ",""))   ))), "")&amp;
       IF(ISTEXT(SOURCE!H1278),SOURCE!H1278, SUBSTITUTE(SUBSTITUTE(TEXT(SOURCE!H1278,"????0"),"  ","")," ",""))   &amp;","&amp; IF(SOURCE!$W$2-3 &gt;= 0, REPT(" ",SOURCE!$W$2-3-5), "")&amp;
      SOURCE!I1278&amp;
" | "&amp; IF(SOURCE!$X$2-LEN(SOURCE!I1278) &gt;= 0, REPT(" ",SOURCE!$X$2-LEN(SOURCE!I1278)), "")&amp;
      SOURCE!J1278&amp;      IF(SOURCE!$Y$2-LEN(SOURCE!J1278) &gt;= 0, REPT(" ",SOURCE!$Y$2-LEN(SOURCE!J1278)), "")&amp;
" | "&amp; IF(SOURCE!$X$2-LEN(SOURCE!I1278) &gt;= 0, REPT(" ",SOURCE!$X$2-LEN(SOURCE!I1278)), "")&amp;
      SOURCE!K1278&amp;      IF(SOURCE!$Y$2-LEN(SOURCE!K1278) &gt;= 0, REPT(" ",SOURCE!$Z$2-LEN(SOURCE!K1278)), "")&amp;
" | "&amp; SOURCE!L1278&amp;      IF(SOURCE!$AB$2-LEN(SOURCE!L1278) &gt;= 0, REPT(" ",SOURCE!$AB$2-LEN(SOURCE!L1278)), "")&amp;
" | "&amp; SOURCE!M1278&amp;      IF(SOURCE!$AC$2-LEN(SOURCE!M1278) &gt;= 0, REPT(" ",SOURCE!$AC$2-LEN(SOURCE!M1278)),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133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IF(SOURCE!$R$2-LEN(SOURCE!C1279) &gt;= 0, REPT(" ",SOURCE!$R$2-LEN(SOURCE!C1279)), "")&amp;
      SOURCE!D1279&amp;", "&amp; IF(SOURCE!$S$2-LEN(SOURCE!D1279) &gt;= 0, REPT(" ",SOURCE!$S$2-LEN(SOURCE!D1279)), "")&amp;
      SOURCE!E1279&amp;", "&amp; IF(SOURCE!$T$2-LEN(SOURCE!E1279) &gt;=0, REPT(" ",SOURCE!$T$2-LEN(SOURCE!E1279)), "")&amp;
      SOURCE!F1279&amp;", "&amp; IF(SOURCE!$U$2-LEN(SOURCE!F1279) &gt;= 0, REPT(" ",SOURCE!$U$2-LEN(SOURCE!F1279)+2), "")&amp;"("&amp;
      SUBSTITUTE(TEXT(SOURCE!G1279,"??0"),"  ","")&amp;" &lt;&lt; TAM_MAX_BITS) |"&amp; IF(SOURCE!$V$2-3 &gt;= 0, REPT(" ",MAX(1,SOURCE!$V$2-5+4+1-1-LEN(  IF(ISTEXT(SOURCE!H1279),SOURCE!H1279,  SUBSTITUTE(SUBSTITUTE(TEXT(SOURCE!H1279,"????0"),"  ","")," ",""))   ))), "")&amp;
       IF(ISTEXT(SOURCE!H1279),SOURCE!H1279, SUBSTITUTE(SUBSTITUTE(TEXT(SOURCE!H1279,"????0"),"  ","")," ",""))   &amp;","&amp; IF(SOURCE!$W$2-3 &gt;= 0, REPT(" ",SOURCE!$W$2-3-5), "")&amp;
      SOURCE!I1279&amp;
" | "&amp; IF(SOURCE!$X$2-LEN(SOURCE!I1279) &gt;= 0, REPT(" ",SOURCE!$X$2-LEN(SOURCE!I1279)), "")&amp;
      SOURCE!J1279&amp;      IF(SOURCE!$Y$2-LEN(SOURCE!J1279) &gt;= 0, REPT(" ",SOURCE!$Y$2-LEN(SOURCE!J1279)), "")&amp;
" | "&amp; IF(SOURCE!$X$2-LEN(SOURCE!I1279) &gt;= 0, REPT(" ",SOURCE!$X$2-LEN(SOURCE!I1279)), "")&amp;
      SOURCE!K1279&amp;      IF(SOURCE!$Y$2-LEN(SOURCE!K1279) &gt;= 0, REPT(" ",SOURCE!$Z$2-LEN(SOURCE!K1279)), "")&amp;
" | "&amp; SOURCE!L1279&amp;      IF(SOURCE!$AB$2-LEN(SOURCE!L1279) &gt;= 0, REPT(" ",SOURCE!$AB$2-LEN(SOURCE!L1279)), "")&amp;
" | "&amp; SOURCE!M1279&amp;      IF(SOURCE!$AC$2-LEN(SOURCE!M1279) &gt;= 0, REPT(" ",SOURCE!$AC$2-LEN(SOURCE!M1279)),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133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IF(SOURCE!$R$2-LEN(SOURCE!C1280) &gt;= 0, REPT(" ",SOURCE!$R$2-LEN(SOURCE!C1280)), "")&amp;
      SOURCE!D1280&amp;", "&amp; IF(SOURCE!$S$2-LEN(SOURCE!D1280) &gt;= 0, REPT(" ",SOURCE!$S$2-LEN(SOURCE!D1280)), "")&amp;
      SOURCE!E1280&amp;", "&amp; IF(SOURCE!$T$2-LEN(SOURCE!E1280) &gt;=0, REPT(" ",SOURCE!$T$2-LEN(SOURCE!E1280)), "")&amp;
      SOURCE!F1280&amp;", "&amp; IF(SOURCE!$U$2-LEN(SOURCE!F1280) &gt;= 0, REPT(" ",SOURCE!$U$2-LEN(SOURCE!F1280)+2), "")&amp;"("&amp;
      SUBSTITUTE(TEXT(SOURCE!G1280,"??0"),"  ","")&amp;" &lt;&lt; TAM_MAX_BITS) |"&amp; IF(SOURCE!$V$2-3 &gt;= 0, REPT(" ",MAX(1,SOURCE!$V$2-5+4+1-1-LEN(  IF(ISTEXT(SOURCE!H1280),SOURCE!H1280,  SUBSTITUTE(SUBSTITUTE(TEXT(SOURCE!H1280,"????0"),"  ","")," ",""))   ))), "")&amp;
       IF(ISTEXT(SOURCE!H1280),SOURCE!H1280, SUBSTITUTE(SUBSTITUTE(TEXT(SOURCE!H1280,"????0"),"  ","")," ",""))   &amp;","&amp; IF(SOURCE!$W$2-3 &gt;= 0, REPT(" ",SOURCE!$W$2-3-5), "")&amp;
      SOURCE!I1280&amp;
" | "&amp; IF(SOURCE!$X$2-LEN(SOURCE!I1280) &gt;= 0, REPT(" ",SOURCE!$X$2-LEN(SOURCE!I1280)), "")&amp;
      SOURCE!J1280&amp;      IF(SOURCE!$Y$2-LEN(SOURCE!J1280) &gt;= 0, REPT(" ",SOURCE!$Y$2-LEN(SOURCE!J1280)), "")&amp;
" | "&amp; IF(SOURCE!$X$2-LEN(SOURCE!I1280) &gt;= 0, REPT(" ",SOURCE!$X$2-LEN(SOURCE!I1280)), "")&amp;
      SOURCE!K1280&amp;      IF(SOURCE!$Y$2-LEN(SOURCE!K1280) &gt;= 0, REPT(" ",SOURCE!$Z$2-LEN(SOURCE!K1280)), "")&amp;
" | "&amp; SOURCE!L1280&amp;      IF(SOURCE!$AB$2-LEN(SOURCE!L1280) &gt;= 0, REPT(" ",SOURCE!$AB$2-LEN(SOURCE!L1280)), "")&amp;
" | "&amp; SOURCE!M1280&amp;      IF(SOURCE!$AC$2-LEN(SOURCE!M1280) &gt;= 0, REPT(" ",SOURCE!$AC$2-LEN(SOURCE!M1280)),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133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IF(SOURCE!$R$2-LEN(SOURCE!C1281) &gt;= 0, REPT(" ",SOURCE!$R$2-LEN(SOURCE!C1281)), "")&amp;
      SOURCE!D1281&amp;", "&amp; IF(SOURCE!$S$2-LEN(SOURCE!D1281) &gt;= 0, REPT(" ",SOURCE!$S$2-LEN(SOURCE!D1281)), "")&amp;
      SOURCE!E1281&amp;", "&amp; IF(SOURCE!$T$2-LEN(SOURCE!E1281) &gt;=0, REPT(" ",SOURCE!$T$2-LEN(SOURCE!E1281)), "")&amp;
      SOURCE!F1281&amp;", "&amp; IF(SOURCE!$U$2-LEN(SOURCE!F1281) &gt;= 0, REPT(" ",SOURCE!$U$2-LEN(SOURCE!F1281)+2), "")&amp;"("&amp;
      SUBSTITUTE(TEXT(SOURCE!G1281,"??0"),"  ","")&amp;" &lt;&lt; TAM_MAX_BITS) |"&amp; IF(SOURCE!$V$2-3 &gt;= 0, REPT(" ",MAX(1,SOURCE!$V$2-5+4+1-1-LEN(  IF(ISTEXT(SOURCE!H1281),SOURCE!H1281,  SUBSTITUTE(SUBSTITUTE(TEXT(SOURCE!H1281,"????0"),"  ","")," ",""))   ))), "")&amp;
       IF(ISTEXT(SOURCE!H1281),SOURCE!H1281, SUBSTITUTE(SUBSTITUTE(TEXT(SOURCE!H1281,"????0"),"  ","")," ",""))   &amp;","&amp; IF(SOURCE!$W$2-3 &gt;= 0, REPT(" ",SOURCE!$W$2-3-5), "")&amp;
      SOURCE!I1281&amp;
" | "&amp; IF(SOURCE!$X$2-LEN(SOURCE!I1281) &gt;= 0, REPT(" ",SOURCE!$X$2-LEN(SOURCE!I1281)), "")&amp;
      SOURCE!J1281&amp;      IF(SOURCE!$Y$2-LEN(SOURCE!J1281) &gt;= 0, REPT(" ",SOURCE!$Y$2-LEN(SOURCE!J1281)), "")&amp;
" | "&amp; IF(SOURCE!$X$2-LEN(SOURCE!I1281) &gt;= 0, REPT(" ",SOURCE!$X$2-LEN(SOURCE!I1281)), "")&amp;
      SOURCE!K1281&amp;      IF(SOURCE!$Y$2-LEN(SOURCE!K1281) &gt;= 0, REPT(" ",SOURCE!$Z$2-LEN(SOURCE!K1281)), "")&amp;
" | "&amp; SOURCE!L1281&amp;      IF(SOURCE!$AB$2-LEN(SOURCE!L1281) &gt;= 0, REPT(" ",SOURCE!$AB$2-LEN(SOURCE!L1281)), "")&amp;
" | "&amp; SOURCE!M1281&amp;      IF(SOURCE!$AC$2-LEN(SOURCE!M1281) &gt;= 0, REPT(" ",SOURCE!$AC$2-LEN(SOURCE!M1281)),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133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IF(SOURCE!$R$2-LEN(SOURCE!C1282) &gt;= 0, REPT(" ",SOURCE!$R$2-LEN(SOURCE!C1282)), "")&amp;
      SOURCE!D1282&amp;", "&amp; IF(SOURCE!$S$2-LEN(SOURCE!D1282) &gt;= 0, REPT(" ",SOURCE!$S$2-LEN(SOURCE!D1282)), "")&amp;
      SOURCE!E1282&amp;", "&amp; IF(SOURCE!$T$2-LEN(SOURCE!E1282) &gt;=0, REPT(" ",SOURCE!$T$2-LEN(SOURCE!E1282)), "")&amp;
      SOURCE!F1282&amp;", "&amp; IF(SOURCE!$U$2-LEN(SOURCE!F1282) &gt;= 0, REPT(" ",SOURCE!$U$2-LEN(SOURCE!F1282)+2), "")&amp;"("&amp;
      SUBSTITUTE(TEXT(SOURCE!G1282,"??0"),"  ","")&amp;" &lt;&lt; TAM_MAX_BITS) |"&amp; IF(SOURCE!$V$2-3 &gt;= 0, REPT(" ",MAX(1,SOURCE!$V$2-5+4+1-1-LEN(  IF(ISTEXT(SOURCE!H1282),SOURCE!H1282,  SUBSTITUTE(SUBSTITUTE(TEXT(SOURCE!H1282,"????0"),"  ","")," ",""))   ))), "")&amp;
       IF(ISTEXT(SOURCE!H1282),SOURCE!H1282, SUBSTITUTE(SUBSTITUTE(TEXT(SOURCE!H1282,"????0"),"  ","")," ",""))   &amp;","&amp; IF(SOURCE!$W$2-3 &gt;= 0, REPT(" ",SOURCE!$W$2-3-5), "")&amp;
      SOURCE!I1282&amp;
" | "&amp; IF(SOURCE!$X$2-LEN(SOURCE!I1282) &gt;= 0, REPT(" ",SOURCE!$X$2-LEN(SOURCE!I1282)), "")&amp;
      SOURCE!J1282&amp;      IF(SOURCE!$Y$2-LEN(SOURCE!J1282) &gt;= 0, REPT(" ",SOURCE!$Y$2-LEN(SOURCE!J1282)), "")&amp;
" | "&amp; IF(SOURCE!$X$2-LEN(SOURCE!I1282) &gt;= 0, REPT(" ",SOURCE!$X$2-LEN(SOURCE!I1282)), "")&amp;
      SOURCE!K1282&amp;      IF(SOURCE!$Y$2-LEN(SOURCE!K1282) &gt;= 0, REPT(" ",SOURCE!$Z$2-LEN(SOURCE!K1282)), "")&amp;
" | "&amp; SOURCE!L1282&amp;      IF(SOURCE!$AB$2-LEN(SOURCE!L1282) &gt;= 0, REPT(" ",SOURCE!$AB$2-LEN(SOURCE!L1282)), "")&amp;
" | "&amp; SOURCE!M1282&amp;      IF(SOURCE!$AC$2-LEN(SOURCE!M1282) &gt;= 0, REPT(" ",SOURCE!$AC$2-LEN(SOURCE!M1282)),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133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IF(SOURCE!$R$2-LEN(SOURCE!C1283) &gt;= 0, REPT(" ",SOURCE!$R$2-LEN(SOURCE!C1283)), "")&amp;
      SOURCE!D1283&amp;", "&amp; IF(SOURCE!$S$2-LEN(SOURCE!D1283) &gt;= 0, REPT(" ",SOURCE!$S$2-LEN(SOURCE!D1283)), "")&amp;
      SOURCE!E1283&amp;", "&amp; IF(SOURCE!$T$2-LEN(SOURCE!E1283) &gt;=0, REPT(" ",SOURCE!$T$2-LEN(SOURCE!E1283)), "")&amp;
      SOURCE!F1283&amp;", "&amp; IF(SOURCE!$U$2-LEN(SOURCE!F1283) &gt;= 0, REPT(" ",SOURCE!$U$2-LEN(SOURCE!F1283)+2), "")&amp;"("&amp;
      SUBSTITUTE(TEXT(SOURCE!G1283,"??0"),"  ","")&amp;" &lt;&lt; TAM_MAX_BITS) |"&amp; IF(SOURCE!$V$2-3 &gt;= 0, REPT(" ",MAX(1,SOURCE!$V$2-5+4+1-1-LEN(  IF(ISTEXT(SOURCE!H1283),SOURCE!H1283,  SUBSTITUTE(SUBSTITUTE(TEXT(SOURCE!H1283,"????0"),"  ","")," ",""))   ))), "")&amp;
       IF(ISTEXT(SOURCE!H1283),SOURCE!H1283, SUBSTITUTE(SUBSTITUTE(TEXT(SOURCE!H1283,"????0"),"  ","")," ",""))   &amp;","&amp; IF(SOURCE!$W$2-3 &gt;= 0, REPT(" ",SOURCE!$W$2-3-5), "")&amp;
      SOURCE!I1283&amp;
" | "&amp; IF(SOURCE!$X$2-LEN(SOURCE!I1283) &gt;= 0, REPT(" ",SOURCE!$X$2-LEN(SOURCE!I1283)), "")&amp;
      SOURCE!J1283&amp;      IF(SOURCE!$Y$2-LEN(SOURCE!J1283) &gt;= 0, REPT(" ",SOURCE!$Y$2-LEN(SOURCE!J1283)), "")&amp;
" | "&amp; IF(SOURCE!$X$2-LEN(SOURCE!I1283) &gt;= 0, REPT(" ",SOURCE!$X$2-LEN(SOURCE!I1283)), "")&amp;
      SOURCE!K1283&amp;      IF(SOURCE!$Y$2-LEN(SOURCE!K1283) &gt;= 0, REPT(" ",SOURCE!$Z$2-LEN(SOURCE!K1283)), "")&amp;
" | "&amp; SOURCE!L1283&amp;      IF(SOURCE!$AB$2-LEN(SOURCE!L1283) &gt;= 0, REPT(" ",SOURCE!$AB$2-LEN(SOURCE!L1283)), "")&amp;
" | "&amp; SOURCE!M1283&amp;      IF(SOURCE!$AC$2-LEN(SOURCE!M1283) &gt;= 0, REPT(" ",SOURCE!$AC$2-LEN(SOURCE!M1283)),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133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IF(SOURCE!$R$2-LEN(SOURCE!C1284) &gt;= 0, REPT(" ",SOURCE!$R$2-LEN(SOURCE!C1284)), "")&amp;
      SOURCE!D1284&amp;", "&amp; IF(SOURCE!$S$2-LEN(SOURCE!D1284) &gt;= 0, REPT(" ",SOURCE!$S$2-LEN(SOURCE!D1284)), "")&amp;
      SOURCE!E1284&amp;", "&amp; IF(SOURCE!$T$2-LEN(SOURCE!E1284) &gt;=0, REPT(" ",SOURCE!$T$2-LEN(SOURCE!E1284)), "")&amp;
      SOURCE!F1284&amp;", "&amp; IF(SOURCE!$U$2-LEN(SOURCE!F1284) &gt;= 0, REPT(" ",SOURCE!$U$2-LEN(SOURCE!F1284)+2), "")&amp;"("&amp;
      SUBSTITUTE(TEXT(SOURCE!G1284,"??0"),"  ","")&amp;" &lt;&lt; TAM_MAX_BITS) |"&amp; IF(SOURCE!$V$2-3 &gt;= 0, REPT(" ",MAX(1,SOURCE!$V$2-5+4+1-1-LEN(  IF(ISTEXT(SOURCE!H1284),SOURCE!H1284,  SUBSTITUTE(SUBSTITUTE(TEXT(SOURCE!H1284,"????0"),"  ","")," ",""))   ))), "")&amp;
       IF(ISTEXT(SOURCE!H1284),SOURCE!H1284, SUBSTITUTE(SUBSTITUTE(TEXT(SOURCE!H1284,"????0"),"  ","")," ",""))   &amp;","&amp; IF(SOURCE!$W$2-3 &gt;= 0, REPT(" ",SOURCE!$W$2-3-5), "")&amp;
      SOURCE!I1284&amp;
" | "&amp; IF(SOURCE!$X$2-LEN(SOURCE!I1284) &gt;= 0, REPT(" ",SOURCE!$X$2-LEN(SOURCE!I1284)), "")&amp;
      SOURCE!J1284&amp;      IF(SOURCE!$Y$2-LEN(SOURCE!J1284) &gt;= 0, REPT(" ",SOURCE!$Y$2-LEN(SOURCE!J1284)), "")&amp;
" | "&amp; IF(SOURCE!$X$2-LEN(SOURCE!I1284) &gt;= 0, REPT(" ",SOURCE!$X$2-LEN(SOURCE!I1284)), "")&amp;
      SOURCE!K1284&amp;      IF(SOURCE!$Y$2-LEN(SOURCE!K1284) &gt;= 0, REPT(" ",SOURCE!$Z$2-LEN(SOURCE!K1284)), "")&amp;
" | "&amp; SOURCE!L1284&amp;      IF(SOURCE!$AB$2-LEN(SOURCE!L1284) &gt;= 0, REPT(" ",SOURCE!$AB$2-LEN(SOURCE!L1284)), "")&amp;
" | "&amp; SOURCE!M1284&amp;      IF(SOURCE!$AC$2-LEN(SOURCE!M1284) &gt;= 0, REPT(" ",SOURCE!$AC$2-LEN(SOURCE!M1284)),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133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IF(SOURCE!$R$2-LEN(SOURCE!C1285) &gt;= 0, REPT(" ",SOURCE!$R$2-LEN(SOURCE!C1285)), "")&amp;
      SOURCE!D1285&amp;", "&amp; IF(SOURCE!$S$2-LEN(SOURCE!D1285) &gt;= 0, REPT(" ",SOURCE!$S$2-LEN(SOURCE!D1285)), "")&amp;
      SOURCE!E1285&amp;", "&amp; IF(SOURCE!$T$2-LEN(SOURCE!E1285) &gt;=0, REPT(" ",SOURCE!$T$2-LEN(SOURCE!E1285)), "")&amp;
      SOURCE!F1285&amp;", "&amp; IF(SOURCE!$U$2-LEN(SOURCE!F1285) &gt;= 0, REPT(" ",SOURCE!$U$2-LEN(SOURCE!F1285)+2), "")&amp;"("&amp;
      SUBSTITUTE(TEXT(SOURCE!G1285,"??0"),"  ","")&amp;" &lt;&lt; TAM_MAX_BITS) |"&amp; IF(SOURCE!$V$2-3 &gt;= 0, REPT(" ",MAX(1,SOURCE!$V$2-5+4+1-1-LEN(  IF(ISTEXT(SOURCE!H1285),SOURCE!H1285,  SUBSTITUTE(SUBSTITUTE(TEXT(SOURCE!H1285,"????0"),"  ","")," ",""))   ))), "")&amp;
       IF(ISTEXT(SOURCE!H1285),SOURCE!H1285, SUBSTITUTE(SUBSTITUTE(TEXT(SOURCE!H1285,"????0"),"  ","")," ",""))   &amp;","&amp; IF(SOURCE!$W$2-3 &gt;= 0, REPT(" ",SOURCE!$W$2-3-5), "")&amp;
      SOURCE!I1285&amp;
" | "&amp; IF(SOURCE!$X$2-LEN(SOURCE!I1285) &gt;= 0, REPT(" ",SOURCE!$X$2-LEN(SOURCE!I1285)), "")&amp;
      SOURCE!J1285&amp;      IF(SOURCE!$Y$2-LEN(SOURCE!J1285) &gt;= 0, REPT(" ",SOURCE!$Y$2-LEN(SOURCE!J1285)), "")&amp;
" | "&amp; IF(SOURCE!$X$2-LEN(SOURCE!I1285) &gt;= 0, REPT(" ",SOURCE!$X$2-LEN(SOURCE!I1285)), "")&amp;
      SOURCE!K1285&amp;      IF(SOURCE!$Y$2-LEN(SOURCE!K1285) &gt;= 0, REPT(" ",SOURCE!$Z$2-LEN(SOURCE!K1285)), "")&amp;
" | "&amp; SOURCE!L1285&amp;      IF(SOURCE!$AB$2-LEN(SOURCE!L1285) &gt;= 0, REPT(" ",SOURCE!$AB$2-LEN(SOURCE!L1285)), "")&amp;
" | "&amp; SOURCE!M1285&amp;      IF(SOURCE!$AC$2-LEN(SOURCE!M1285) &gt;= 0, REPT(" ",SOURCE!$AC$2-LEN(SOURCE!M1285)),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133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IF(SOURCE!$R$2-LEN(SOURCE!C1286) &gt;= 0, REPT(" ",SOURCE!$R$2-LEN(SOURCE!C1286)), "")&amp;
      SOURCE!D1286&amp;", "&amp; IF(SOURCE!$S$2-LEN(SOURCE!D1286) &gt;= 0, REPT(" ",SOURCE!$S$2-LEN(SOURCE!D1286)), "")&amp;
      SOURCE!E1286&amp;", "&amp; IF(SOURCE!$T$2-LEN(SOURCE!E1286) &gt;=0, REPT(" ",SOURCE!$T$2-LEN(SOURCE!E1286)), "")&amp;
      SOURCE!F1286&amp;", "&amp; IF(SOURCE!$U$2-LEN(SOURCE!F1286) &gt;= 0, REPT(" ",SOURCE!$U$2-LEN(SOURCE!F1286)+2), "")&amp;"("&amp;
      SUBSTITUTE(TEXT(SOURCE!G1286,"??0"),"  ","")&amp;" &lt;&lt; TAM_MAX_BITS) |"&amp; IF(SOURCE!$V$2-3 &gt;= 0, REPT(" ",MAX(1,SOURCE!$V$2-5+4+1-1-LEN(  IF(ISTEXT(SOURCE!H1286),SOURCE!H1286,  SUBSTITUTE(SUBSTITUTE(TEXT(SOURCE!H1286,"????0"),"  ","")," ",""))   ))), "")&amp;
       IF(ISTEXT(SOURCE!H1286),SOURCE!H1286, SUBSTITUTE(SUBSTITUTE(TEXT(SOURCE!H1286,"????0"),"  ","")," ",""))   &amp;","&amp; IF(SOURCE!$W$2-3 &gt;= 0, REPT(" ",SOURCE!$W$2-3-5), "")&amp;
      SOURCE!I1286&amp;
" | "&amp; IF(SOURCE!$X$2-LEN(SOURCE!I1286) &gt;= 0, REPT(" ",SOURCE!$X$2-LEN(SOURCE!I1286)), "")&amp;
      SOURCE!J1286&amp;      IF(SOURCE!$Y$2-LEN(SOURCE!J1286) &gt;= 0, REPT(" ",SOURCE!$Y$2-LEN(SOURCE!J1286)), "")&amp;
" | "&amp; IF(SOURCE!$X$2-LEN(SOURCE!I1286) &gt;= 0, REPT(" ",SOURCE!$X$2-LEN(SOURCE!I1286)), "")&amp;
      SOURCE!K1286&amp;      IF(SOURCE!$Y$2-LEN(SOURCE!K1286) &gt;= 0, REPT(" ",SOURCE!$Z$2-LEN(SOURCE!K1286)), "")&amp;
" | "&amp; SOURCE!L1286&amp;      IF(SOURCE!$AB$2-LEN(SOURCE!L1286) &gt;= 0, REPT(" ",SOURCE!$AB$2-LEN(SOURCE!L1286)), "")&amp;
" | "&amp; SOURCE!M1286&amp;      IF(SOURCE!$AC$2-LEN(SOURCE!M1286) &gt;= 0, REPT(" ",SOURCE!$AC$2-LEN(SOURCE!M1286)),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133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IF(SOURCE!$R$2-LEN(SOURCE!C1287) &gt;= 0, REPT(" ",SOURCE!$R$2-LEN(SOURCE!C1287)), "")&amp;
      SOURCE!D1287&amp;", "&amp; IF(SOURCE!$S$2-LEN(SOURCE!D1287) &gt;= 0, REPT(" ",SOURCE!$S$2-LEN(SOURCE!D1287)), "")&amp;
      SOURCE!E1287&amp;", "&amp; IF(SOURCE!$T$2-LEN(SOURCE!E1287) &gt;=0, REPT(" ",SOURCE!$T$2-LEN(SOURCE!E1287)), "")&amp;
      SOURCE!F1287&amp;", "&amp; IF(SOURCE!$U$2-LEN(SOURCE!F1287) &gt;= 0, REPT(" ",SOURCE!$U$2-LEN(SOURCE!F1287)+2), "")&amp;"("&amp;
      SUBSTITUTE(TEXT(SOURCE!G1287,"??0"),"  ","")&amp;" &lt;&lt; TAM_MAX_BITS) |"&amp; IF(SOURCE!$V$2-3 &gt;= 0, REPT(" ",MAX(1,SOURCE!$V$2-5+4+1-1-LEN(  IF(ISTEXT(SOURCE!H1287),SOURCE!H1287,  SUBSTITUTE(SUBSTITUTE(TEXT(SOURCE!H1287,"????0"),"  ","")," ",""))   ))), "")&amp;
       IF(ISTEXT(SOURCE!H1287),SOURCE!H1287, SUBSTITUTE(SUBSTITUTE(TEXT(SOURCE!H1287,"????0"),"  ","")," ",""))   &amp;","&amp; IF(SOURCE!$W$2-3 &gt;= 0, REPT(" ",SOURCE!$W$2-3-5), "")&amp;
      SOURCE!I1287&amp;
" | "&amp; IF(SOURCE!$X$2-LEN(SOURCE!I1287) &gt;= 0, REPT(" ",SOURCE!$X$2-LEN(SOURCE!I1287)), "")&amp;
      SOURCE!J1287&amp;      IF(SOURCE!$Y$2-LEN(SOURCE!J1287) &gt;= 0, REPT(" ",SOURCE!$Y$2-LEN(SOURCE!J1287)), "")&amp;
" | "&amp; IF(SOURCE!$X$2-LEN(SOURCE!I1287) &gt;= 0, REPT(" ",SOURCE!$X$2-LEN(SOURCE!I1287)), "")&amp;
      SOURCE!K1287&amp;      IF(SOURCE!$Y$2-LEN(SOURCE!K1287) &gt;= 0, REPT(" ",SOURCE!$Z$2-LEN(SOURCE!K1287)), "")&amp;
" | "&amp; SOURCE!L1287&amp;      IF(SOURCE!$AB$2-LEN(SOURCE!L1287) &gt;= 0, REPT(" ",SOURCE!$AB$2-LEN(SOURCE!L1287)), "")&amp;
" | "&amp; SOURCE!M1287&amp;      IF(SOURCE!$AC$2-LEN(SOURCE!M1287) &gt;= 0, REPT(" ",SOURCE!$AC$2-LEN(SOURCE!M1287)),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133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IF(SOURCE!$R$2-LEN(SOURCE!C1288) &gt;= 0, REPT(" ",SOURCE!$R$2-LEN(SOURCE!C1288)), "")&amp;
      SOURCE!D1288&amp;", "&amp; IF(SOURCE!$S$2-LEN(SOURCE!D1288) &gt;= 0, REPT(" ",SOURCE!$S$2-LEN(SOURCE!D1288)), "")&amp;
      SOURCE!E1288&amp;", "&amp; IF(SOURCE!$T$2-LEN(SOURCE!E1288) &gt;=0, REPT(" ",SOURCE!$T$2-LEN(SOURCE!E1288)), "")&amp;
      SOURCE!F1288&amp;", "&amp; IF(SOURCE!$U$2-LEN(SOURCE!F1288) &gt;= 0, REPT(" ",SOURCE!$U$2-LEN(SOURCE!F1288)+2), "")&amp;"("&amp;
      SUBSTITUTE(TEXT(SOURCE!G1288,"??0"),"  ","")&amp;" &lt;&lt; TAM_MAX_BITS) |"&amp; IF(SOURCE!$V$2-3 &gt;= 0, REPT(" ",MAX(1,SOURCE!$V$2-5+4+1-1-LEN(  IF(ISTEXT(SOURCE!H1288),SOURCE!H1288,  SUBSTITUTE(SUBSTITUTE(TEXT(SOURCE!H1288,"????0"),"  ","")," ",""))   ))), "")&amp;
       IF(ISTEXT(SOURCE!H1288),SOURCE!H1288, SUBSTITUTE(SUBSTITUTE(TEXT(SOURCE!H1288,"????0"),"  ","")," ",""))   &amp;","&amp; IF(SOURCE!$W$2-3 &gt;= 0, REPT(" ",SOURCE!$W$2-3-5), "")&amp;
      SOURCE!I1288&amp;
" | "&amp; IF(SOURCE!$X$2-LEN(SOURCE!I1288) &gt;= 0, REPT(" ",SOURCE!$X$2-LEN(SOURCE!I1288)), "")&amp;
      SOURCE!J1288&amp;      IF(SOURCE!$Y$2-LEN(SOURCE!J1288) &gt;= 0, REPT(" ",SOURCE!$Y$2-LEN(SOURCE!J1288)), "")&amp;
" | "&amp; IF(SOURCE!$X$2-LEN(SOURCE!I1288) &gt;= 0, REPT(" ",SOURCE!$X$2-LEN(SOURCE!I1288)), "")&amp;
      SOURCE!K1288&amp;      IF(SOURCE!$Y$2-LEN(SOURCE!K1288) &gt;= 0, REPT(" ",SOURCE!$Z$2-LEN(SOURCE!K1288)), "")&amp;
" | "&amp; SOURCE!L1288&amp;      IF(SOURCE!$AB$2-LEN(SOURCE!L1288) &gt;= 0, REPT(" ",SOURCE!$AB$2-LEN(SOURCE!L1288)), "")&amp;
" | "&amp; SOURCE!M1288&amp;      IF(SOURCE!$AC$2-LEN(SOURCE!M1288) &gt;= 0, REPT(" ",SOURCE!$AC$2-LEN(SOURCE!M1288)),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133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IF(SOURCE!$R$2-LEN(SOURCE!C1289) &gt;= 0, REPT(" ",SOURCE!$R$2-LEN(SOURCE!C1289)), "")&amp;
      SOURCE!D1289&amp;", "&amp; IF(SOURCE!$S$2-LEN(SOURCE!D1289) &gt;= 0, REPT(" ",SOURCE!$S$2-LEN(SOURCE!D1289)), "")&amp;
      SOURCE!E1289&amp;", "&amp; IF(SOURCE!$T$2-LEN(SOURCE!E1289) &gt;=0, REPT(" ",SOURCE!$T$2-LEN(SOURCE!E1289)), "")&amp;
      SOURCE!F1289&amp;", "&amp; IF(SOURCE!$U$2-LEN(SOURCE!F1289) &gt;= 0, REPT(" ",SOURCE!$U$2-LEN(SOURCE!F1289)+2), "")&amp;"("&amp;
      SUBSTITUTE(TEXT(SOURCE!G1289,"??0"),"  ","")&amp;" &lt;&lt; TAM_MAX_BITS) |"&amp; IF(SOURCE!$V$2-3 &gt;= 0, REPT(" ",MAX(1,SOURCE!$V$2-5+4+1-1-LEN(  IF(ISTEXT(SOURCE!H1289),SOURCE!H1289,  SUBSTITUTE(SUBSTITUTE(TEXT(SOURCE!H1289,"????0"),"  ","")," ",""))   ))), "")&amp;
       IF(ISTEXT(SOURCE!H1289),SOURCE!H1289, SUBSTITUTE(SUBSTITUTE(TEXT(SOURCE!H1289,"????0"),"  ","")," ",""))   &amp;","&amp; IF(SOURCE!$W$2-3 &gt;= 0, REPT(" ",SOURCE!$W$2-3-5), "")&amp;
      SOURCE!I1289&amp;
" | "&amp; IF(SOURCE!$X$2-LEN(SOURCE!I1289) &gt;= 0, REPT(" ",SOURCE!$X$2-LEN(SOURCE!I1289)), "")&amp;
      SOURCE!J1289&amp;      IF(SOURCE!$Y$2-LEN(SOURCE!J1289) &gt;= 0, REPT(" ",SOURCE!$Y$2-LEN(SOURCE!J1289)), "")&amp;
" | "&amp; IF(SOURCE!$X$2-LEN(SOURCE!I1289) &gt;= 0, REPT(" ",SOURCE!$X$2-LEN(SOURCE!I1289)), "")&amp;
      SOURCE!K1289&amp;      IF(SOURCE!$Y$2-LEN(SOURCE!K1289) &gt;= 0, REPT(" ",SOURCE!$Z$2-LEN(SOURCE!K1289)), "")&amp;
" | "&amp; SOURCE!L1289&amp;      IF(SOURCE!$AB$2-LEN(SOURCE!L1289) &gt;= 0, REPT(" ",SOURCE!$AB$2-LEN(SOURCE!L1289)), "")&amp;
" | "&amp; SOURCE!M1289&amp;      IF(SOURCE!$AC$2-LEN(SOURCE!M1289) &gt;= 0, REPT(" ",SOURCE!$AC$2-LEN(SOURCE!M1289)),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133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IF(SOURCE!$R$2-LEN(SOURCE!C1290) &gt;= 0, REPT(" ",SOURCE!$R$2-LEN(SOURCE!C1290)), "")&amp;
      SOURCE!D1290&amp;", "&amp; IF(SOURCE!$S$2-LEN(SOURCE!D1290) &gt;= 0, REPT(" ",SOURCE!$S$2-LEN(SOURCE!D1290)), "")&amp;
      SOURCE!E1290&amp;", "&amp; IF(SOURCE!$T$2-LEN(SOURCE!E1290) &gt;=0, REPT(" ",SOURCE!$T$2-LEN(SOURCE!E1290)), "")&amp;
      SOURCE!F1290&amp;", "&amp; IF(SOURCE!$U$2-LEN(SOURCE!F1290) &gt;= 0, REPT(" ",SOURCE!$U$2-LEN(SOURCE!F1290)+2), "")&amp;"("&amp;
      SUBSTITUTE(TEXT(SOURCE!G1290,"??0"),"  ","")&amp;" &lt;&lt; TAM_MAX_BITS) |"&amp; IF(SOURCE!$V$2-3 &gt;= 0, REPT(" ",MAX(1,SOURCE!$V$2-5+4+1-1-LEN(  IF(ISTEXT(SOURCE!H1290),SOURCE!H1290,  SUBSTITUTE(SUBSTITUTE(TEXT(SOURCE!H1290,"????0"),"  ","")," ",""))   ))), "")&amp;
       IF(ISTEXT(SOURCE!H1290),SOURCE!H1290, SUBSTITUTE(SUBSTITUTE(TEXT(SOURCE!H1290,"????0"),"  ","")," ",""))   &amp;","&amp; IF(SOURCE!$W$2-3 &gt;= 0, REPT(" ",SOURCE!$W$2-3-5), "")&amp;
      SOURCE!I1290&amp;
" | "&amp; IF(SOURCE!$X$2-LEN(SOURCE!I1290) &gt;= 0, REPT(" ",SOURCE!$X$2-LEN(SOURCE!I1290)), "")&amp;
      SOURCE!J1290&amp;      IF(SOURCE!$Y$2-LEN(SOURCE!J1290) &gt;= 0, REPT(" ",SOURCE!$Y$2-LEN(SOURCE!J1290)), "")&amp;
" | "&amp; IF(SOURCE!$X$2-LEN(SOURCE!I1290) &gt;= 0, REPT(" ",SOURCE!$X$2-LEN(SOURCE!I1290)), "")&amp;
      SOURCE!K1290&amp;      IF(SOURCE!$Y$2-LEN(SOURCE!K1290) &gt;= 0, REPT(" ",SOURCE!$Z$2-LEN(SOURCE!K1290)), "")&amp;
" | "&amp; SOURCE!L1290&amp;      IF(SOURCE!$AB$2-LEN(SOURCE!L1290) &gt;= 0, REPT(" ",SOURCE!$AB$2-LEN(SOURCE!L1290)), "")&amp;
" | "&amp; SOURCE!M1290&amp;      IF(SOURCE!$AC$2-LEN(SOURCE!M1290) &gt;= 0, REPT(" ",SOURCE!$AC$2-LEN(SOURCE!M1290)),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133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IF(SOURCE!$R$2-LEN(SOURCE!C1291) &gt;= 0, REPT(" ",SOURCE!$R$2-LEN(SOURCE!C1291)), "")&amp;
      SOURCE!D1291&amp;", "&amp; IF(SOURCE!$S$2-LEN(SOURCE!D1291) &gt;= 0, REPT(" ",SOURCE!$S$2-LEN(SOURCE!D1291)), "")&amp;
      SOURCE!E1291&amp;", "&amp; IF(SOURCE!$T$2-LEN(SOURCE!E1291) &gt;=0, REPT(" ",SOURCE!$T$2-LEN(SOURCE!E1291)), "")&amp;
      SOURCE!F1291&amp;", "&amp; IF(SOURCE!$U$2-LEN(SOURCE!F1291) &gt;= 0, REPT(" ",SOURCE!$U$2-LEN(SOURCE!F1291)+2), "")&amp;"("&amp;
      SUBSTITUTE(TEXT(SOURCE!G1291,"??0"),"  ","")&amp;" &lt;&lt; TAM_MAX_BITS) |"&amp; IF(SOURCE!$V$2-3 &gt;= 0, REPT(" ",MAX(1,SOURCE!$V$2-5+4+1-1-LEN(  IF(ISTEXT(SOURCE!H1291),SOURCE!H1291,  SUBSTITUTE(SUBSTITUTE(TEXT(SOURCE!H1291,"????0"),"  ","")," ",""))   ))), "")&amp;
       IF(ISTEXT(SOURCE!H1291),SOURCE!H1291, SUBSTITUTE(SUBSTITUTE(TEXT(SOURCE!H1291,"????0"),"  ","")," ",""))   &amp;","&amp; IF(SOURCE!$W$2-3 &gt;= 0, REPT(" ",SOURCE!$W$2-3-5), "")&amp;
      SOURCE!I1291&amp;
" | "&amp; IF(SOURCE!$X$2-LEN(SOURCE!I1291) &gt;= 0, REPT(" ",SOURCE!$X$2-LEN(SOURCE!I1291)), "")&amp;
      SOURCE!J1291&amp;      IF(SOURCE!$Y$2-LEN(SOURCE!J1291) &gt;= 0, REPT(" ",SOURCE!$Y$2-LEN(SOURCE!J1291)), "")&amp;
" | "&amp; IF(SOURCE!$X$2-LEN(SOURCE!I1291) &gt;= 0, REPT(" ",SOURCE!$X$2-LEN(SOURCE!I1291)), "")&amp;
      SOURCE!K1291&amp;      IF(SOURCE!$Y$2-LEN(SOURCE!K1291) &gt;= 0, REPT(" ",SOURCE!$Z$2-LEN(SOURCE!K1291)), "")&amp;
" | "&amp; SOURCE!L1291&amp;      IF(SOURCE!$AB$2-LEN(SOURCE!L1291) &gt;= 0, REPT(" ",SOURCE!$AB$2-LEN(SOURCE!L1291)), "")&amp;
" | "&amp; SOURCE!M1291&amp;      IF(SOURCE!$AC$2-LEN(SOURCE!M1291) &gt;= 0, REPT(" ",SOURCE!$AC$2-LEN(SOURCE!M1291)),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133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IF(SOURCE!$R$2-LEN(SOURCE!C1292) &gt;= 0, REPT(" ",SOURCE!$R$2-LEN(SOURCE!C1292)), "")&amp;
      SOURCE!D1292&amp;", "&amp; IF(SOURCE!$S$2-LEN(SOURCE!D1292) &gt;= 0, REPT(" ",SOURCE!$S$2-LEN(SOURCE!D1292)), "")&amp;
      SOURCE!E1292&amp;", "&amp; IF(SOURCE!$T$2-LEN(SOURCE!E1292) &gt;=0, REPT(" ",SOURCE!$T$2-LEN(SOURCE!E1292)), "")&amp;
      SOURCE!F1292&amp;", "&amp; IF(SOURCE!$U$2-LEN(SOURCE!F1292) &gt;= 0, REPT(" ",SOURCE!$U$2-LEN(SOURCE!F1292)+2), "")&amp;"("&amp;
      SUBSTITUTE(TEXT(SOURCE!G1292,"??0"),"  ","")&amp;" &lt;&lt; TAM_MAX_BITS) |"&amp; IF(SOURCE!$V$2-3 &gt;= 0, REPT(" ",MAX(1,SOURCE!$V$2-5+4+1-1-LEN(  IF(ISTEXT(SOURCE!H1292),SOURCE!H1292,  SUBSTITUTE(SUBSTITUTE(TEXT(SOURCE!H1292,"????0"),"  ","")," ",""))   ))), "")&amp;
       IF(ISTEXT(SOURCE!H1292),SOURCE!H1292, SUBSTITUTE(SUBSTITUTE(TEXT(SOURCE!H1292,"????0"),"  ","")," ",""))   &amp;","&amp; IF(SOURCE!$W$2-3 &gt;= 0, REPT(" ",SOURCE!$W$2-3-5), "")&amp;
      SOURCE!I1292&amp;
" | "&amp; IF(SOURCE!$X$2-LEN(SOURCE!I1292) &gt;= 0, REPT(" ",SOURCE!$X$2-LEN(SOURCE!I1292)), "")&amp;
      SOURCE!J1292&amp;      IF(SOURCE!$Y$2-LEN(SOURCE!J1292) &gt;= 0, REPT(" ",SOURCE!$Y$2-LEN(SOURCE!J1292)), "")&amp;
" | "&amp; IF(SOURCE!$X$2-LEN(SOURCE!I1292) &gt;= 0, REPT(" ",SOURCE!$X$2-LEN(SOURCE!I1292)), "")&amp;
      SOURCE!K1292&amp;      IF(SOURCE!$Y$2-LEN(SOURCE!K1292) &gt;= 0, REPT(" ",SOURCE!$Z$2-LEN(SOURCE!K1292)), "")&amp;
" | "&amp; SOURCE!L1292&amp;      IF(SOURCE!$AB$2-LEN(SOURCE!L1292) &gt;= 0, REPT(" ",SOURCE!$AB$2-LEN(SOURCE!L1292)), "")&amp;
" | "&amp; SOURCE!M1292&amp;      IF(SOURCE!$AC$2-LEN(SOURCE!M1292) &gt;= 0, REPT(" ",SOURCE!$AC$2-LEN(SOURCE!M1292)),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133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IF(SOURCE!$R$2-LEN(SOURCE!C1293) &gt;= 0, REPT(" ",SOURCE!$R$2-LEN(SOURCE!C1293)), "")&amp;
      SOURCE!D1293&amp;", "&amp; IF(SOURCE!$S$2-LEN(SOURCE!D1293) &gt;= 0, REPT(" ",SOURCE!$S$2-LEN(SOURCE!D1293)), "")&amp;
      SOURCE!E1293&amp;", "&amp; IF(SOURCE!$T$2-LEN(SOURCE!E1293) &gt;=0, REPT(" ",SOURCE!$T$2-LEN(SOURCE!E1293)), "")&amp;
      SOURCE!F1293&amp;", "&amp; IF(SOURCE!$U$2-LEN(SOURCE!F1293) &gt;= 0, REPT(" ",SOURCE!$U$2-LEN(SOURCE!F1293)+2), "")&amp;"("&amp;
      SUBSTITUTE(TEXT(SOURCE!G1293,"??0"),"  ","")&amp;" &lt;&lt; TAM_MAX_BITS) |"&amp; IF(SOURCE!$V$2-3 &gt;= 0, REPT(" ",MAX(1,SOURCE!$V$2-5+4+1-1-LEN(  IF(ISTEXT(SOURCE!H1293),SOURCE!H1293,  SUBSTITUTE(SUBSTITUTE(TEXT(SOURCE!H1293,"????0"),"  ","")," ",""))   ))), "")&amp;
       IF(ISTEXT(SOURCE!H1293),SOURCE!H1293, SUBSTITUTE(SUBSTITUTE(TEXT(SOURCE!H1293,"????0"),"  ","")," ",""))   &amp;","&amp; IF(SOURCE!$W$2-3 &gt;= 0, REPT(" ",SOURCE!$W$2-3-5), "")&amp;
      SOURCE!I1293&amp;
" | "&amp; IF(SOURCE!$X$2-LEN(SOURCE!I1293) &gt;= 0, REPT(" ",SOURCE!$X$2-LEN(SOURCE!I1293)), "")&amp;
      SOURCE!J1293&amp;      IF(SOURCE!$Y$2-LEN(SOURCE!J1293) &gt;= 0, REPT(" ",SOURCE!$Y$2-LEN(SOURCE!J1293)), "")&amp;
" | "&amp; IF(SOURCE!$X$2-LEN(SOURCE!I1293) &gt;= 0, REPT(" ",SOURCE!$X$2-LEN(SOURCE!I1293)), "")&amp;
      SOURCE!K1293&amp;      IF(SOURCE!$Y$2-LEN(SOURCE!K1293) &gt;= 0, REPT(" ",SOURCE!$Z$2-LEN(SOURCE!K1293)), "")&amp;
" | "&amp; SOURCE!L1293&amp;      IF(SOURCE!$AB$2-LEN(SOURCE!L1293) &gt;= 0, REPT(" ",SOURCE!$AB$2-LEN(SOURCE!L1293)), "")&amp;
" | "&amp; SOURCE!M1293&amp;      IF(SOURCE!$AC$2-LEN(SOURCE!M1293) &gt;= 0, REPT(" ",SOURCE!$AC$2-LEN(SOURCE!M1293)),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133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IF(SOURCE!$R$2-LEN(SOURCE!C1294) &gt;= 0, REPT(" ",SOURCE!$R$2-LEN(SOURCE!C1294)), "")&amp;
      SOURCE!D1294&amp;", "&amp; IF(SOURCE!$S$2-LEN(SOURCE!D1294) &gt;= 0, REPT(" ",SOURCE!$S$2-LEN(SOURCE!D1294)), "")&amp;
      SOURCE!E1294&amp;", "&amp; IF(SOURCE!$T$2-LEN(SOURCE!E1294) &gt;=0, REPT(" ",SOURCE!$T$2-LEN(SOURCE!E1294)), "")&amp;
      SOURCE!F1294&amp;", "&amp; IF(SOURCE!$U$2-LEN(SOURCE!F1294) &gt;= 0, REPT(" ",SOURCE!$U$2-LEN(SOURCE!F1294)+2), "")&amp;"("&amp;
      SUBSTITUTE(TEXT(SOURCE!G1294,"??0"),"  ","")&amp;" &lt;&lt; TAM_MAX_BITS) |"&amp; IF(SOURCE!$V$2-3 &gt;= 0, REPT(" ",MAX(1,SOURCE!$V$2-5+4+1-1-LEN(  IF(ISTEXT(SOURCE!H1294),SOURCE!H1294,  SUBSTITUTE(SUBSTITUTE(TEXT(SOURCE!H1294,"????0"),"  ","")," ",""))   ))), "")&amp;
       IF(ISTEXT(SOURCE!H1294),SOURCE!H1294, SUBSTITUTE(SUBSTITUTE(TEXT(SOURCE!H1294,"????0"),"  ","")," ",""))   &amp;","&amp; IF(SOURCE!$W$2-3 &gt;= 0, REPT(" ",SOURCE!$W$2-3-5), "")&amp;
      SOURCE!I1294&amp;
" | "&amp; IF(SOURCE!$X$2-LEN(SOURCE!I1294) &gt;= 0, REPT(" ",SOURCE!$X$2-LEN(SOURCE!I1294)), "")&amp;
      SOURCE!J1294&amp;      IF(SOURCE!$Y$2-LEN(SOURCE!J1294) &gt;= 0, REPT(" ",SOURCE!$Y$2-LEN(SOURCE!J1294)), "")&amp;
" | "&amp; IF(SOURCE!$X$2-LEN(SOURCE!I1294) &gt;= 0, REPT(" ",SOURCE!$X$2-LEN(SOURCE!I1294)), "")&amp;
      SOURCE!K1294&amp;      IF(SOURCE!$Y$2-LEN(SOURCE!K1294) &gt;= 0, REPT(" ",SOURCE!$Z$2-LEN(SOURCE!K1294)), "")&amp;
" | "&amp; SOURCE!L1294&amp;      IF(SOURCE!$AB$2-LEN(SOURCE!L1294) &gt;= 0, REPT(" ",SOURCE!$AB$2-LEN(SOURCE!L1294)), "")&amp;
" | "&amp; SOURCE!M1294&amp;      IF(SOURCE!$AC$2-LEN(SOURCE!M1294) &gt;= 0, REPT(" ",SOURCE!$AC$2-LEN(SOURCE!M1294)),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133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IF(SOURCE!$R$2-LEN(SOURCE!C1295) &gt;= 0, REPT(" ",SOURCE!$R$2-LEN(SOURCE!C1295)), "")&amp;
      SOURCE!D1295&amp;", "&amp; IF(SOURCE!$S$2-LEN(SOURCE!D1295) &gt;= 0, REPT(" ",SOURCE!$S$2-LEN(SOURCE!D1295)), "")&amp;
      SOURCE!E1295&amp;", "&amp; IF(SOURCE!$T$2-LEN(SOURCE!E1295) &gt;=0, REPT(" ",SOURCE!$T$2-LEN(SOURCE!E1295)), "")&amp;
      SOURCE!F1295&amp;", "&amp; IF(SOURCE!$U$2-LEN(SOURCE!F1295) &gt;= 0, REPT(" ",SOURCE!$U$2-LEN(SOURCE!F1295)+2), "")&amp;"("&amp;
      SUBSTITUTE(TEXT(SOURCE!G1295,"??0"),"  ","")&amp;" &lt;&lt; TAM_MAX_BITS) |"&amp; IF(SOURCE!$V$2-3 &gt;= 0, REPT(" ",MAX(1,SOURCE!$V$2-5+4+1-1-LEN(  IF(ISTEXT(SOURCE!H1295),SOURCE!H1295,  SUBSTITUTE(SUBSTITUTE(TEXT(SOURCE!H1295,"????0"),"  ","")," ",""))   ))), "")&amp;
       IF(ISTEXT(SOURCE!H1295),SOURCE!H1295, SUBSTITUTE(SUBSTITUTE(TEXT(SOURCE!H1295,"????0"),"  ","")," ",""))   &amp;","&amp; IF(SOURCE!$W$2-3 &gt;= 0, REPT(" ",SOURCE!$W$2-3-5), "")&amp;
      SOURCE!I1295&amp;
" | "&amp; IF(SOURCE!$X$2-LEN(SOURCE!I1295) &gt;= 0, REPT(" ",SOURCE!$X$2-LEN(SOURCE!I1295)), "")&amp;
      SOURCE!J1295&amp;      IF(SOURCE!$Y$2-LEN(SOURCE!J1295) &gt;= 0, REPT(" ",SOURCE!$Y$2-LEN(SOURCE!J1295)), "")&amp;
" | "&amp; IF(SOURCE!$X$2-LEN(SOURCE!I1295) &gt;= 0, REPT(" ",SOURCE!$X$2-LEN(SOURCE!I1295)), "")&amp;
      SOURCE!K1295&amp;      IF(SOURCE!$Y$2-LEN(SOURCE!K1295) &gt;= 0, REPT(" ",SOURCE!$Z$2-LEN(SOURCE!K1295)), "")&amp;
" | "&amp; SOURCE!L1295&amp;      IF(SOURCE!$AB$2-LEN(SOURCE!L1295) &gt;= 0, REPT(" ",SOURCE!$AB$2-LEN(SOURCE!L1295)), "")&amp;
" | "&amp; SOURCE!M1295&amp;      IF(SOURCE!$AC$2-LEN(SOURCE!M1295) &gt;= 0, REPT(" ",SOURCE!$AC$2-LEN(SOURCE!M1295)),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133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IF(SOURCE!$R$2-LEN(SOURCE!C1296) &gt;= 0, REPT(" ",SOURCE!$R$2-LEN(SOURCE!C1296)), "")&amp;
      SOURCE!D1296&amp;", "&amp; IF(SOURCE!$S$2-LEN(SOURCE!D1296) &gt;= 0, REPT(" ",SOURCE!$S$2-LEN(SOURCE!D1296)), "")&amp;
      SOURCE!E1296&amp;", "&amp; IF(SOURCE!$T$2-LEN(SOURCE!E1296) &gt;=0, REPT(" ",SOURCE!$T$2-LEN(SOURCE!E1296)), "")&amp;
      SOURCE!F1296&amp;", "&amp; IF(SOURCE!$U$2-LEN(SOURCE!F1296) &gt;= 0, REPT(" ",SOURCE!$U$2-LEN(SOURCE!F1296)+2), "")&amp;"("&amp;
      SUBSTITUTE(TEXT(SOURCE!G1296,"??0"),"  ","")&amp;" &lt;&lt; TAM_MAX_BITS) |"&amp; IF(SOURCE!$V$2-3 &gt;= 0, REPT(" ",MAX(1,SOURCE!$V$2-5+4+1-1-LEN(  IF(ISTEXT(SOURCE!H1296),SOURCE!H1296,  SUBSTITUTE(SUBSTITUTE(TEXT(SOURCE!H1296,"????0"),"  ","")," ",""))   ))), "")&amp;
       IF(ISTEXT(SOURCE!H1296),SOURCE!H1296, SUBSTITUTE(SUBSTITUTE(TEXT(SOURCE!H1296,"????0"),"  ","")," ",""))   &amp;","&amp; IF(SOURCE!$W$2-3 &gt;= 0, REPT(" ",SOURCE!$W$2-3-5), "")&amp;
      SOURCE!I1296&amp;
" | "&amp; IF(SOURCE!$X$2-LEN(SOURCE!I1296) &gt;= 0, REPT(" ",SOURCE!$X$2-LEN(SOURCE!I1296)), "")&amp;
      SOURCE!J1296&amp;      IF(SOURCE!$Y$2-LEN(SOURCE!J1296) &gt;= 0, REPT(" ",SOURCE!$Y$2-LEN(SOURCE!J1296)), "")&amp;
" | "&amp; IF(SOURCE!$X$2-LEN(SOURCE!I1296) &gt;= 0, REPT(" ",SOURCE!$X$2-LEN(SOURCE!I1296)), "")&amp;
      SOURCE!K1296&amp;      IF(SOURCE!$Y$2-LEN(SOURCE!K1296) &gt;= 0, REPT(" ",SOURCE!$Z$2-LEN(SOURCE!K1296)), "")&amp;
" | "&amp; SOURCE!L1296&amp;      IF(SOURCE!$AB$2-LEN(SOURCE!L1296) &gt;= 0, REPT(" ",SOURCE!$AB$2-LEN(SOURCE!L1296)), "")&amp;
" | "&amp; SOURCE!M1296&amp;      IF(SOURCE!$AC$2-LEN(SOURCE!M1296) &gt;= 0, REPT(" ",SOURCE!$AC$2-LEN(SOURCE!M1296)),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133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IF(SOURCE!$R$2-LEN(SOURCE!C1297) &gt;= 0, REPT(" ",SOURCE!$R$2-LEN(SOURCE!C1297)), "")&amp;
      SOURCE!D1297&amp;", "&amp; IF(SOURCE!$S$2-LEN(SOURCE!D1297) &gt;= 0, REPT(" ",SOURCE!$S$2-LEN(SOURCE!D1297)), "")&amp;
      SOURCE!E1297&amp;", "&amp; IF(SOURCE!$T$2-LEN(SOURCE!E1297) &gt;=0, REPT(" ",SOURCE!$T$2-LEN(SOURCE!E1297)), "")&amp;
      SOURCE!F1297&amp;", "&amp; IF(SOURCE!$U$2-LEN(SOURCE!F1297) &gt;= 0, REPT(" ",SOURCE!$U$2-LEN(SOURCE!F1297)+2), "")&amp;"("&amp;
      SUBSTITUTE(TEXT(SOURCE!G1297,"??0"),"  ","")&amp;" &lt;&lt; TAM_MAX_BITS) |"&amp; IF(SOURCE!$V$2-3 &gt;= 0, REPT(" ",MAX(1,SOURCE!$V$2-5+4+1-1-LEN(  IF(ISTEXT(SOURCE!H1297),SOURCE!H1297,  SUBSTITUTE(SUBSTITUTE(TEXT(SOURCE!H1297,"????0"),"  ","")," ",""))   ))), "")&amp;
       IF(ISTEXT(SOURCE!H1297),SOURCE!H1297, SUBSTITUTE(SUBSTITUTE(TEXT(SOURCE!H1297,"????0"),"  ","")," ",""))   &amp;","&amp; IF(SOURCE!$W$2-3 &gt;= 0, REPT(" ",SOURCE!$W$2-3-5), "")&amp;
      SOURCE!I1297&amp;
" | "&amp; IF(SOURCE!$X$2-LEN(SOURCE!I1297) &gt;= 0, REPT(" ",SOURCE!$X$2-LEN(SOURCE!I1297)), "")&amp;
      SOURCE!J1297&amp;      IF(SOURCE!$Y$2-LEN(SOURCE!J1297) &gt;= 0, REPT(" ",SOURCE!$Y$2-LEN(SOURCE!J1297)), "")&amp;
" | "&amp; IF(SOURCE!$X$2-LEN(SOURCE!I1297) &gt;= 0, REPT(" ",SOURCE!$X$2-LEN(SOURCE!I1297)), "")&amp;
      SOURCE!K1297&amp;      IF(SOURCE!$Y$2-LEN(SOURCE!K1297) &gt;= 0, REPT(" ",SOURCE!$Z$2-LEN(SOURCE!K1297)), "")&amp;
" | "&amp; SOURCE!L1297&amp;      IF(SOURCE!$AB$2-LEN(SOURCE!L1297) &gt;= 0, REPT(" ",SOURCE!$AB$2-LEN(SOURCE!L1297)), "")&amp;
" | "&amp; SOURCE!M1297&amp;      IF(SOURCE!$AC$2-LEN(SOURCE!M1297) &gt;= 0, REPT(" ",SOURCE!$AC$2-LEN(SOURCE!M1297)),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133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IF(SOURCE!$R$2-LEN(SOURCE!C1298) &gt;= 0, REPT(" ",SOURCE!$R$2-LEN(SOURCE!C1298)), "")&amp;
      SOURCE!D1298&amp;", "&amp; IF(SOURCE!$S$2-LEN(SOURCE!D1298) &gt;= 0, REPT(" ",SOURCE!$S$2-LEN(SOURCE!D1298)), "")&amp;
      SOURCE!E1298&amp;", "&amp; IF(SOURCE!$T$2-LEN(SOURCE!E1298) &gt;=0, REPT(" ",SOURCE!$T$2-LEN(SOURCE!E1298)), "")&amp;
      SOURCE!F1298&amp;", "&amp; IF(SOURCE!$U$2-LEN(SOURCE!F1298) &gt;= 0, REPT(" ",SOURCE!$U$2-LEN(SOURCE!F1298)+2), "")&amp;"("&amp;
      SUBSTITUTE(TEXT(SOURCE!G1298,"??0"),"  ","")&amp;" &lt;&lt; TAM_MAX_BITS) |"&amp; IF(SOURCE!$V$2-3 &gt;= 0, REPT(" ",MAX(1,SOURCE!$V$2-5+4+1-1-LEN(  IF(ISTEXT(SOURCE!H1298),SOURCE!H1298,  SUBSTITUTE(SUBSTITUTE(TEXT(SOURCE!H1298,"????0"),"  ","")," ",""))   ))), "")&amp;
       IF(ISTEXT(SOURCE!H1298),SOURCE!H1298, SUBSTITUTE(SUBSTITUTE(TEXT(SOURCE!H1298,"????0"),"  ","")," ",""))   &amp;","&amp; IF(SOURCE!$W$2-3 &gt;= 0, REPT(" ",SOURCE!$W$2-3-5), "")&amp;
      SOURCE!I1298&amp;
" | "&amp; IF(SOURCE!$X$2-LEN(SOURCE!I1298) &gt;= 0, REPT(" ",SOURCE!$X$2-LEN(SOURCE!I1298)), "")&amp;
      SOURCE!J1298&amp;      IF(SOURCE!$Y$2-LEN(SOURCE!J1298) &gt;= 0, REPT(" ",SOURCE!$Y$2-LEN(SOURCE!J1298)), "")&amp;
" | "&amp; IF(SOURCE!$X$2-LEN(SOURCE!I1298) &gt;= 0, REPT(" ",SOURCE!$X$2-LEN(SOURCE!I1298)), "")&amp;
      SOURCE!K1298&amp;      IF(SOURCE!$Y$2-LEN(SOURCE!K1298) &gt;= 0, REPT(" ",SOURCE!$Z$2-LEN(SOURCE!K1298)), "")&amp;
" | "&amp; SOURCE!L1298&amp;      IF(SOURCE!$AB$2-LEN(SOURCE!L1298) &gt;= 0, REPT(" ",SOURCE!$AB$2-LEN(SOURCE!L1298)), "")&amp;
" | "&amp; SOURCE!M1298&amp;      IF(SOURCE!$AC$2-LEN(SOURCE!M1298) &gt;= 0, REPT(" ",SOURCE!$AC$2-LEN(SOURCE!M1298)),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133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IF(SOURCE!$R$2-LEN(SOURCE!C1299) &gt;= 0, REPT(" ",SOURCE!$R$2-LEN(SOURCE!C1299)), "")&amp;
      SOURCE!D1299&amp;", "&amp; IF(SOURCE!$S$2-LEN(SOURCE!D1299) &gt;= 0, REPT(" ",SOURCE!$S$2-LEN(SOURCE!D1299)), "")&amp;
      SOURCE!E1299&amp;", "&amp; IF(SOURCE!$T$2-LEN(SOURCE!E1299) &gt;=0, REPT(" ",SOURCE!$T$2-LEN(SOURCE!E1299)), "")&amp;
      SOURCE!F1299&amp;", "&amp; IF(SOURCE!$U$2-LEN(SOURCE!F1299) &gt;= 0, REPT(" ",SOURCE!$U$2-LEN(SOURCE!F1299)+2), "")&amp;"("&amp;
      SUBSTITUTE(TEXT(SOURCE!G1299,"??0"),"  ","")&amp;" &lt;&lt; TAM_MAX_BITS) |"&amp; IF(SOURCE!$V$2-3 &gt;= 0, REPT(" ",MAX(1,SOURCE!$V$2-5+4+1-1-LEN(  IF(ISTEXT(SOURCE!H1299),SOURCE!H1299,  SUBSTITUTE(SUBSTITUTE(TEXT(SOURCE!H1299,"????0"),"  ","")," ",""))   ))), "")&amp;
       IF(ISTEXT(SOURCE!H1299),SOURCE!H1299, SUBSTITUTE(SUBSTITUTE(TEXT(SOURCE!H1299,"????0"),"  ","")," ",""))   &amp;","&amp; IF(SOURCE!$W$2-3 &gt;= 0, REPT(" ",SOURCE!$W$2-3-5), "")&amp;
      SOURCE!I1299&amp;
" | "&amp; IF(SOURCE!$X$2-LEN(SOURCE!I1299) &gt;= 0, REPT(" ",SOURCE!$X$2-LEN(SOURCE!I1299)), "")&amp;
      SOURCE!J1299&amp;      IF(SOURCE!$Y$2-LEN(SOURCE!J1299) &gt;= 0, REPT(" ",SOURCE!$Y$2-LEN(SOURCE!J1299)), "")&amp;
" | "&amp; IF(SOURCE!$X$2-LEN(SOURCE!I1299) &gt;= 0, REPT(" ",SOURCE!$X$2-LEN(SOURCE!I1299)), "")&amp;
      SOURCE!K1299&amp;      IF(SOURCE!$Y$2-LEN(SOURCE!K1299) &gt;= 0, REPT(" ",SOURCE!$Z$2-LEN(SOURCE!K1299)), "")&amp;
" | "&amp; SOURCE!L1299&amp;      IF(SOURCE!$AB$2-LEN(SOURCE!L1299) &gt;= 0, REPT(" ",SOURCE!$AB$2-LEN(SOURCE!L1299)), "")&amp;
" | "&amp; SOURCE!M1299&amp;      IF(SOURCE!$AC$2-LEN(SOURCE!M1299) &gt;= 0, REPT(" ",SOURCE!$AC$2-LEN(SOURCE!M1299)),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133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IF(SOURCE!$R$2-LEN(SOURCE!C1300) &gt;= 0, REPT(" ",SOURCE!$R$2-LEN(SOURCE!C1300)), "")&amp;
      SOURCE!D1300&amp;", "&amp; IF(SOURCE!$S$2-LEN(SOURCE!D1300) &gt;= 0, REPT(" ",SOURCE!$S$2-LEN(SOURCE!D1300)), "")&amp;
      SOURCE!E1300&amp;", "&amp; IF(SOURCE!$T$2-LEN(SOURCE!E1300) &gt;=0, REPT(" ",SOURCE!$T$2-LEN(SOURCE!E1300)), "")&amp;
      SOURCE!F1300&amp;", "&amp; IF(SOURCE!$U$2-LEN(SOURCE!F1300) &gt;= 0, REPT(" ",SOURCE!$U$2-LEN(SOURCE!F1300)+2), "")&amp;"("&amp;
      SUBSTITUTE(TEXT(SOURCE!G1300,"??0"),"  ","")&amp;" &lt;&lt; TAM_MAX_BITS) |"&amp; IF(SOURCE!$V$2-3 &gt;= 0, REPT(" ",MAX(1,SOURCE!$V$2-5+4+1-1-LEN(  IF(ISTEXT(SOURCE!H1300),SOURCE!H1300,  SUBSTITUTE(SUBSTITUTE(TEXT(SOURCE!H1300,"????0"),"  ","")," ",""))   ))), "")&amp;
       IF(ISTEXT(SOURCE!H1300),SOURCE!H1300, SUBSTITUTE(SUBSTITUTE(TEXT(SOURCE!H1300,"????0"),"  ","")," ",""))   &amp;","&amp; IF(SOURCE!$W$2-3 &gt;= 0, REPT(" ",SOURCE!$W$2-3-5), "")&amp;
      SOURCE!I1300&amp;
" | "&amp; IF(SOURCE!$X$2-LEN(SOURCE!I1300) &gt;= 0, REPT(" ",SOURCE!$X$2-LEN(SOURCE!I1300)), "")&amp;
      SOURCE!J1300&amp;      IF(SOURCE!$Y$2-LEN(SOURCE!J1300) &gt;= 0, REPT(" ",SOURCE!$Y$2-LEN(SOURCE!J1300)), "")&amp;
" | "&amp; IF(SOURCE!$X$2-LEN(SOURCE!I1300) &gt;= 0, REPT(" ",SOURCE!$X$2-LEN(SOURCE!I1300)), "")&amp;
      SOURCE!K1300&amp;      IF(SOURCE!$Y$2-LEN(SOURCE!K1300) &gt;= 0, REPT(" ",SOURCE!$Z$2-LEN(SOURCE!K1300)), "")&amp;
" | "&amp; SOURCE!L1300&amp;      IF(SOURCE!$AB$2-LEN(SOURCE!L1300) &gt;= 0, REPT(" ",SOURCE!$AB$2-LEN(SOURCE!L1300)), "")&amp;
" | "&amp; SOURCE!M1300&amp;      IF(SOURCE!$AC$2-LEN(SOURCE!M1300) &gt;= 0, REPT(" ",SOURCE!$AC$2-LEN(SOURCE!M1300)),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133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IF(SOURCE!$R$2-LEN(SOURCE!C1301) &gt;= 0, REPT(" ",SOURCE!$R$2-LEN(SOURCE!C1301)), "")&amp;
      SOURCE!D1301&amp;", "&amp; IF(SOURCE!$S$2-LEN(SOURCE!D1301) &gt;= 0, REPT(" ",SOURCE!$S$2-LEN(SOURCE!D1301)), "")&amp;
      SOURCE!E1301&amp;", "&amp; IF(SOURCE!$T$2-LEN(SOURCE!E1301) &gt;=0, REPT(" ",SOURCE!$T$2-LEN(SOURCE!E1301)), "")&amp;
      SOURCE!F1301&amp;", "&amp; IF(SOURCE!$U$2-LEN(SOURCE!F1301) &gt;= 0, REPT(" ",SOURCE!$U$2-LEN(SOURCE!F1301)+2), "")&amp;"("&amp;
      SUBSTITUTE(TEXT(SOURCE!G1301,"??0"),"  ","")&amp;" &lt;&lt; TAM_MAX_BITS) |"&amp; IF(SOURCE!$V$2-3 &gt;= 0, REPT(" ",MAX(1,SOURCE!$V$2-5+4+1-1-LEN(  IF(ISTEXT(SOURCE!H1301),SOURCE!H1301,  SUBSTITUTE(SUBSTITUTE(TEXT(SOURCE!H1301,"????0"),"  ","")," ",""))   ))), "")&amp;
       IF(ISTEXT(SOURCE!H1301),SOURCE!H1301, SUBSTITUTE(SUBSTITUTE(TEXT(SOURCE!H1301,"????0"),"  ","")," ",""))   &amp;","&amp; IF(SOURCE!$W$2-3 &gt;= 0, REPT(" ",SOURCE!$W$2-3-5), "")&amp;
      SOURCE!I1301&amp;
" | "&amp; IF(SOURCE!$X$2-LEN(SOURCE!I1301) &gt;= 0, REPT(" ",SOURCE!$X$2-LEN(SOURCE!I1301)), "")&amp;
      SOURCE!J1301&amp;      IF(SOURCE!$Y$2-LEN(SOURCE!J1301) &gt;= 0, REPT(" ",SOURCE!$Y$2-LEN(SOURCE!J1301)), "")&amp;
" | "&amp; IF(SOURCE!$X$2-LEN(SOURCE!I1301) &gt;= 0, REPT(" ",SOURCE!$X$2-LEN(SOURCE!I1301)), "")&amp;
      SOURCE!K1301&amp;      IF(SOURCE!$Y$2-LEN(SOURCE!K1301) &gt;= 0, REPT(" ",SOURCE!$Z$2-LEN(SOURCE!K1301)), "")&amp;
" | "&amp; SOURCE!L1301&amp;      IF(SOURCE!$AB$2-LEN(SOURCE!L1301) &gt;= 0, REPT(" ",SOURCE!$AB$2-LEN(SOURCE!L1301)), "")&amp;
" | "&amp; SOURCE!M1301&amp;      IF(SOURCE!$AC$2-LEN(SOURCE!M1301) &gt;= 0, REPT(" ",SOURCE!$AC$2-LEN(SOURCE!M1301)),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133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IF(SOURCE!$R$2-LEN(SOURCE!C1302) &gt;= 0, REPT(" ",SOURCE!$R$2-LEN(SOURCE!C1302)), "")&amp;
      SOURCE!D1302&amp;", "&amp; IF(SOURCE!$S$2-LEN(SOURCE!D1302) &gt;= 0, REPT(" ",SOURCE!$S$2-LEN(SOURCE!D1302)), "")&amp;
      SOURCE!E1302&amp;", "&amp; IF(SOURCE!$T$2-LEN(SOURCE!E1302) &gt;=0, REPT(" ",SOURCE!$T$2-LEN(SOURCE!E1302)), "")&amp;
      SOURCE!F1302&amp;", "&amp; IF(SOURCE!$U$2-LEN(SOURCE!F1302) &gt;= 0, REPT(" ",SOURCE!$U$2-LEN(SOURCE!F1302)+2), "")&amp;"("&amp;
      SUBSTITUTE(TEXT(SOURCE!G1302,"??0"),"  ","")&amp;" &lt;&lt; TAM_MAX_BITS) |"&amp; IF(SOURCE!$V$2-3 &gt;= 0, REPT(" ",MAX(1,SOURCE!$V$2-5+4+1-1-LEN(  IF(ISTEXT(SOURCE!H1302),SOURCE!H1302,  SUBSTITUTE(SUBSTITUTE(TEXT(SOURCE!H1302,"????0"),"  ","")," ",""))   ))), "")&amp;
       IF(ISTEXT(SOURCE!H1302),SOURCE!H1302, SUBSTITUTE(SUBSTITUTE(TEXT(SOURCE!H1302,"????0"),"  ","")," ",""))   &amp;","&amp; IF(SOURCE!$W$2-3 &gt;= 0, REPT(" ",SOURCE!$W$2-3-5), "")&amp;
      SOURCE!I1302&amp;
" | "&amp; IF(SOURCE!$X$2-LEN(SOURCE!I1302) &gt;= 0, REPT(" ",SOURCE!$X$2-LEN(SOURCE!I1302)), "")&amp;
      SOURCE!J1302&amp;      IF(SOURCE!$Y$2-LEN(SOURCE!J1302) &gt;= 0, REPT(" ",SOURCE!$Y$2-LEN(SOURCE!J1302)), "")&amp;
" | "&amp; IF(SOURCE!$X$2-LEN(SOURCE!I1302) &gt;= 0, REPT(" ",SOURCE!$X$2-LEN(SOURCE!I1302)), "")&amp;
      SOURCE!K1302&amp;      IF(SOURCE!$Y$2-LEN(SOURCE!K1302) &gt;= 0, REPT(" ",SOURCE!$Z$2-LEN(SOURCE!K1302)), "")&amp;
" | "&amp; SOURCE!L1302&amp;      IF(SOURCE!$AB$2-LEN(SOURCE!L1302) &gt;= 0, REPT(" ",SOURCE!$AB$2-LEN(SOURCE!L1302)), "")&amp;
" | "&amp; SOURCE!M1302&amp;      IF(SOURCE!$AC$2-LEN(SOURCE!M1302) &gt;= 0, REPT(" ",SOURCE!$AC$2-LEN(SOURCE!M1302)),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133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IF(SOURCE!$R$2-LEN(SOURCE!C1303) &gt;= 0, REPT(" ",SOURCE!$R$2-LEN(SOURCE!C1303)), "")&amp;
      SOURCE!D1303&amp;", "&amp; IF(SOURCE!$S$2-LEN(SOURCE!D1303) &gt;= 0, REPT(" ",SOURCE!$S$2-LEN(SOURCE!D1303)), "")&amp;
      SOURCE!E1303&amp;", "&amp; IF(SOURCE!$T$2-LEN(SOURCE!E1303) &gt;=0, REPT(" ",SOURCE!$T$2-LEN(SOURCE!E1303)), "")&amp;
      SOURCE!F1303&amp;", "&amp; IF(SOURCE!$U$2-LEN(SOURCE!F1303) &gt;= 0, REPT(" ",SOURCE!$U$2-LEN(SOURCE!F1303)+2), "")&amp;"("&amp;
      SUBSTITUTE(TEXT(SOURCE!G1303,"??0"),"  ","")&amp;" &lt;&lt; TAM_MAX_BITS) |"&amp; IF(SOURCE!$V$2-3 &gt;= 0, REPT(" ",MAX(1,SOURCE!$V$2-5+4+1-1-LEN(  IF(ISTEXT(SOURCE!H1303),SOURCE!H1303,  SUBSTITUTE(SUBSTITUTE(TEXT(SOURCE!H1303,"????0"),"  ","")," ",""))   ))), "")&amp;
       IF(ISTEXT(SOURCE!H1303),SOURCE!H1303, SUBSTITUTE(SUBSTITUTE(TEXT(SOURCE!H1303,"????0"),"  ","")," ",""))   &amp;","&amp; IF(SOURCE!$W$2-3 &gt;= 0, REPT(" ",SOURCE!$W$2-3-5), "")&amp;
      SOURCE!I1303&amp;
" | "&amp; IF(SOURCE!$X$2-LEN(SOURCE!I1303) &gt;= 0, REPT(" ",SOURCE!$X$2-LEN(SOURCE!I1303)), "")&amp;
      SOURCE!J1303&amp;      IF(SOURCE!$Y$2-LEN(SOURCE!J1303) &gt;= 0, REPT(" ",SOURCE!$Y$2-LEN(SOURCE!J1303)), "")&amp;
" | "&amp; IF(SOURCE!$X$2-LEN(SOURCE!I1303) &gt;= 0, REPT(" ",SOURCE!$X$2-LEN(SOURCE!I1303)), "")&amp;
      SOURCE!K1303&amp;      IF(SOURCE!$Y$2-LEN(SOURCE!K1303) &gt;= 0, REPT(" ",SOURCE!$Z$2-LEN(SOURCE!K1303)), "")&amp;
" | "&amp; SOURCE!L1303&amp;      IF(SOURCE!$AB$2-LEN(SOURCE!L1303) &gt;= 0, REPT(" ",SOURCE!$AB$2-LEN(SOURCE!L1303)), "")&amp;
" | "&amp; SOURCE!M1303&amp;      IF(SOURCE!$AC$2-LEN(SOURCE!M1303) &gt;= 0, REPT(" ",SOURCE!$AC$2-LEN(SOURCE!M1303)),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133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IF(SOURCE!$R$2-LEN(SOURCE!C1304) &gt;= 0, REPT(" ",SOURCE!$R$2-LEN(SOURCE!C1304)), "")&amp;
      SOURCE!D1304&amp;", "&amp; IF(SOURCE!$S$2-LEN(SOURCE!D1304) &gt;= 0, REPT(" ",SOURCE!$S$2-LEN(SOURCE!D1304)), "")&amp;
      SOURCE!E1304&amp;", "&amp; IF(SOURCE!$T$2-LEN(SOURCE!E1304) &gt;=0, REPT(" ",SOURCE!$T$2-LEN(SOURCE!E1304)), "")&amp;
      SOURCE!F1304&amp;", "&amp; IF(SOURCE!$U$2-LEN(SOURCE!F1304) &gt;= 0, REPT(" ",SOURCE!$U$2-LEN(SOURCE!F1304)+2), "")&amp;"("&amp;
      SUBSTITUTE(TEXT(SOURCE!G1304,"??0"),"  ","")&amp;" &lt;&lt; TAM_MAX_BITS) |"&amp; IF(SOURCE!$V$2-3 &gt;= 0, REPT(" ",MAX(1,SOURCE!$V$2-5+4+1-1-LEN(  IF(ISTEXT(SOURCE!H1304),SOURCE!H1304,  SUBSTITUTE(SUBSTITUTE(TEXT(SOURCE!H1304,"????0"),"  ","")," ",""))   ))), "")&amp;
       IF(ISTEXT(SOURCE!H1304),SOURCE!H1304, SUBSTITUTE(SUBSTITUTE(TEXT(SOURCE!H1304,"????0"),"  ","")," ",""))   &amp;","&amp; IF(SOURCE!$W$2-3 &gt;= 0, REPT(" ",SOURCE!$W$2-3-5), "")&amp;
      SOURCE!I1304&amp;
" | "&amp; IF(SOURCE!$X$2-LEN(SOURCE!I1304) &gt;= 0, REPT(" ",SOURCE!$X$2-LEN(SOURCE!I1304)), "")&amp;
      SOURCE!J1304&amp;      IF(SOURCE!$Y$2-LEN(SOURCE!J1304) &gt;= 0, REPT(" ",SOURCE!$Y$2-LEN(SOURCE!J1304)), "")&amp;
" | "&amp; IF(SOURCE!$X$2-LEN(SOURCE!I1304) &gt;= 0, REPT(" ",SOURCE!$X$2-LEN(SOURCE!I1304)), "")&amp;
      SOURCE!K1304&amp;      IF(SOURCE!$Y$2-LEN(SOURCE!K1304) &gt;= 0, REPT(" ",SOURCE!$Z$2-LEN(SOURCE!K1304)), "")&amp;
" | "&amp; SOURCE!L1304&amp;      IF(SOURCE!$AB$2-LEN(SOURCE!L1304) &gt;= 0, REPT(" ",SOURCE!$AB$2-LEN(SOURCE!L1304)), "")&amp;
" | "&amp; SOURCE!M1304&amp;      IF(SOURCE!$AC$2-LEN(SOURCE!M1304) &gt;= 0, REPT(" ",SOURCE!$AC$2-LEN(SOURCE!M1304)),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133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IF(SOURCE!$R$2-LEN(SOURCE!C1305) &gt;= 0, REPT(" ",SOURCE!$R$2-LEN(SOURCE!C1305)), "")&amp;
      SOURCE!D1305&amp;", "&amp; IF(SOURCE!$S$2-LEN(SOURCE!D1305) &gt;= 0, REPT(" ",SOURCE!$S$2-LEN(SOURCE!D1305)), "")&amp;
      SOURCE!E1305&amp;", "&amp; IF(SOURCE!$T$2-LEN(SOURCE!E1305) &gt;=0, REPT(" ",SOURCE!$T$2-LEN(SOURCE!E1305)), "")&amp;
      SOURCE!F1305&amp;", "&amp; IF(SOURCE!$U$2-LEN(SOURCE!F1305) &gt;= 0, REPT(" ",SOURCE!$U$2-LEN(SOURCE!F1305)+2), "")&amp;"("&amp;
      SUBSTITUTE(TEXT(SOURCE!G1305,"??0"),"  ","")&amp;" &lt;&lt; TAM_MAX_BITS) |"&amp; IF(SOURCE!$V$2-3 &gt;= 0, REPT(" ",MAX(1,SOURCE!$V$2-5+4+1-1-LEN(  IF(ISTEXT(SOURCE!H1305),SOURCE!H1305,  SUBSTITUTE(SUBSTITUTE(TEXT(SOURCE!H1305,"????0"),"  ","")," ",""))   ))), "")&amp;
       IF(ISTEXT(SOURCE!H1305),SOURCE!H1305, SUBSTITUTE(SUBSTITUTE(TEXT(SOURCE!H1305,"????0"),"  ","")," ",""))   &amp;","&amp; IF(SOURCE!$W$2-3 &gt;= 0, REPT(" ",SOURCE!$W$2-3-5), "")&amp;
      SOURCE!I1305&amp;
" | "&amp; IF(SOURCE!$X$2-LEN(SOURCE!I1305) &gt;= 0, REPT(" ",SOURCE!$X$2-LEN(SOURCE!I1305)), "")&amp;
      SOURCE!J1305&amp;      IF(SOURCE!$Y$2-LEN(SOURCE!J1305) &gt;= 0, REPT(" ",SOURCE!$Y$2-LEN(SOURCE!J1305)), "")&amp;
" | "&amp; IF(SOURCE!$X$2-LEN(SOURCE!I1305) &gt;= 0, REPT(" ",SOURCE!$X$2-LEN(SOURCE!I1305)), "")&amp;
      SOURCE!K1305&amp;      IF(SOURCE!$Y$2-LEN(SOURCE!K1305) &gt;= 0, REPT(" ",SOURCE!$Z$2-LEN(SOURCE!K1305)), "")&amp;
" | "&amp; SOURCE!L1305&amp;      IF(SOURCE!$AB$2-LEN(SOURCE!L1305) &gt;= 0, REPT(" ",SOURCE!$AB$2-LEN(SOURCE!L1305)), "")&amp;
" | "&amp; SOURCE!M1305&amp;      IF(SOURCE!$AC$2-LEN(SOURCE!M1305) &gt;= 0, REPT(" ",SOURCE!$AC$2-LEN(SOURCE!M1305)),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133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IF(SOURCE!$R$2-LEN(SOURCE!C1306) &gt;= 0, REPT(" ",SOURCE!$R$2-LEN(SOURCE!C1306)), "")&amp;
      SOURCE!D1306&amp;", "&amp; IF(SOURCE!$S$2-LEN(SOURCE!D1306) &gt;= 0, REPT(" ",SOURCE!$S$2-LEN(SOURCE!D1306)), "")&amp;
      SOURCE!E1306&amp;", "&amp; IF(SOURCE!$T$2-LEN(SOURCE!E1306) &gt;=0, REPT(" ",SOURCE!$T$2-LEN(SOURCE!E1306)), "")&amp;
      SOURCE!F1306&amp;", "&amp; IF(SOURCE!$U$2-LEN(SOURCE!F1306) &gt;= 0, REPT(" ",SOURCE!$U$2-LEN(SOURCE!F1306)+2), "")&amp;"("&amp;
      SUBSTITUTE(TEXT(SOURCE!G1306,"??0"),"  ","")&amp;" &lt;&lt; TAM_MAX_BITS) |"&amp; IF(SOURCE!$V$2-3 &gt;= 0, REPT(" ",MAX(1,SOURCE!$V$2-5+4+1-1-LEN(  IF(ISTEXT(SOURCE!H1306),SOURCE!H1306,  SUBSTITUTE(SUBSTITUTE(TEXT(SOURCE!H1306,"????0"),"  ","")," ",""))   ))), "")&amp;
       IF(ISTEXT(SOURCE!H1306),SOURCE!H1306, SUBSTITUTE(SUBSTITUTE(TEXT(SOURCE!H1306,"????0"),"  ","")," ",""))   &amp;","&amp; IF(SOURCE!$W$2-3 &gt;= 0, REPT(" ",SOURCE!$W$2-3-5), "")&amp;
      SOURCE!I1306&amp;
" | "&amp; IF(SOURCE!$X$2-LEN(SOURCE!I1306) &gt;= 0, REPT(" ",SOURCE!$X$2-LEN(SOURCE!I1306)), "")&amp;
      SOURCE!J1306&amp;      IF(SOURCE!$Y$2-LEN(SOURCE!J1306) &gt;= 0, REPT(" ",SOURCE!$Y$2-LEN(SOURCE!J1306)), "")&amp;
" | "&amp; IF(SOURCE!$X$2-LEN(SOURCE!I1306) &gt;= 0, REPT(" ",SOURCE!$X$2-LEN(SOURCE!I1306)), "")&amp;
      SOURCE!K1306&amp;      IF(SOURCE!$Y$2-LEN(SOURCE!K1306) &gt;= 0, REPT(" ",SOURCE!$Z$2-LEN(SOURCE!K1306)), "")&amp;
" | "&amp; SOURCE!L1306&amp;      IF(SOURCE!$AB$2-LEN(SOURCE!L1306) &gt;= 0, REPT(" ",SOURCE!$AB$2-LEN(SOURCE!L1306)), "")&amp;
" | "&amp; SOURCE!M1306&amp;      IF(SOURCE!$AC$2-LEN(SOURCE!M1306) &gt;= 0, REPT(" ",SOURCE!$AC$2-LEN(SOURCE!M1306)),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133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IF(SOURCE!$R$2-LEN(SOURCE!C1307) &gt;= 0, REPT(" ",SOURCE!$R$2-LEN(SOURCE!C1307)), "")&amp;
      SOURCE!D1307&amp;", "&amp; IF(SOURCE!$S$2-LEN(SOURCE!D1307) &gt;= 0, REPT(" ",SOURCE!$S$2-LEN(SOURCE!D1307)), "")&amp;
      SOURCE!E1307&amp;", "&amp; IF(SOURCE!$T$2-LEN(SOURCE!E1307) &gt;=0, REPT(" ",SOURCE!$T$2-LEN(SOURCE!E1307)), "")&amp;
      SOURCE!F1307&amp;", "&amp; IF(SOURCE!$U$2-LEN(SOURCE!F1307) &gt;= 0, REPT(" ",SOURCE!$U$2-LEN(SOURCE!F1307)+2), "")&amp;"("&amp;
      SUBSTITUTE(TEXT(SOURCE!G1307,"??0"),"  ","")&amp;" &lt;&lt; TAM_MAX_BITS) |"&amp; IF(SOURCE!$V$2-3 &gt;= 0, REPT(" ",MAX(1,SOURCE!$V$2-5+4+1-1-LEN(  IF(ISTEXT(SOURCE!H1307),SOURCE!H1307,  SUBSTITUTE(SUBSTITUTE(TEXT(SOURCE!H1307,"????0"),"  ","")," ",""))   ))), "")&amp;
       IF(ISTEXT(SOURCE!H1307),SOURCE!H1307, SUBSTITUTE(SUBSTITUTE(TEXT(SOURCE!H1307,"????0"),"  ","")," ",""))   &amp;","&amp; IF(SOURCE!$W$2-3 &gt;= 0, REPT(" ",SOURCE!$W$2-3-5), "")&amp;
      SOURCE!I1307&amp;
" | "&amp; IF(SOURCE!$X$2-LEN(SOURCE!I1307) &gt;= 0, REPT(" ",SOURCE!$X$2-LEN(SOURCE!I1307)), "")&amp;
      SOURCE!J1307&amp;      IF(SOURCE!$Y$2-LEN(SOURCE!J1307) &gt;= 0, REPT(" ",SOURCE!$Y$2-LEN(SOURCE!J1307)), "")&amp;
" | "&amp; IF(SOURCE!$X$2-LEN(SOURCE!I1307) &gt;= 0, REPT(" ",SOURCE!$X$2-LEN(SOURCE!I1307)), "")&amp;
      SOURCE!K1307&amp;      IF(SOURCE!$Y$2-LEN(SOURCE!K1307) &gt;= 0, REPT(" ",SOURCE!$Z$2-LEN(SOURCE!K1307)), "")&amp;
" | "&amp; SOURCE!L1307&amp;      IF(SOURCE!$AB$2-LEN(SOURCE!L1307) &gt;= 0, REPT(" ",SOURCE!$AB$2-LEN(SOURCE!L1307)), "")&amp;
" | "&amp; SOURCE!M1307&amp;      IF(SOURCE!$AC$2-LEN(SOURCE!M1307) &gt;= 0, REPT(" ",SOURCE!$AC$2-LEN(SOURCE!M1307)), "")&amp;
      "},"&amp;IF(SOURCE!O1307&lt;&gt;"",""&amp;SOURCE!O1307,"")
 )
)
)</f>
        <v>/* 1277 */  { itemToBeCoded,                NOPARAM,                     "1277",                                        "1277",                                        (0 &lt;&lt; TAM_MAX_BITS) |     0, CAT_FREE | SLS_UNCHANGED | US_UNCHANGED | EIM_DISABLED | PTP_DISABLED     },</v>
      </c>
    </row>
    <row r="1308" spans="1:1">
      <c r="A1308" s="133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IF(SOURCE!$R$2-LEN(SOURCE!C1308) &gt;= 0, REPT(" ",SOURCE!$R$2-LEN(SOURCE!C1308)), "")&amp;
      SOURCE!D1308&amp;", "&amp; IF(SOURCE!$S$2-LEN(SOURCE!D1308) &gt;= 0, REPT(" ",SOURCE!$S$2-LEN(SOURCE!D1308)), "")&amp;
      SOURCE!E1308&amp;", "&amp; IF(SOURCE!$T$2-LEN(SOURCE!E1308) &gt;=0, REPT(" ",SOURCE!$T$2-LEN(SOURCE!E1308)), "")&amp;
      SOURCE!F1308&amp;", "&amp; IF(SOURCE!$U$2-LEN(SOURCE!F1308) &gt;= 0, REPT(" ",SOURCE!$U$2-LEN(SOURCE!F1308)+2), "")&amp;"("&amp;
      SUBSTITUTE(TEXT(SOURCE!G1308,"??0"),"  ","")&amp;" &lt;&lt; TAM_MAX_BITS) |"&amp; IF(SOURCE!$V$2-3 &gt;= 0, REPT(" ",MAX(1,SOURCE!$V$2-5+4+1-1-LEN(  IF(ISTEXT(SOURCE!H1308),SOURCE!H1308,  SUBSTITUTE(SUBSTITUTE(TEXT(SOURCE!H1308,"????0"),"  ","")," ",""))   ))), "")&amp;
       IF(ISTEXT(SOURCE!H1308),SOURCE!H1308, SUBSTITUTE(SUBSTITUTE(TEXT(SOURCE!H1308,"????0"),"  ","")," ",""))   &amp;","&amp; IF(SOURCE!$W$2-3 &gt;= 0, REPT(" ",SOURCE!$W$2-3-5), "")&amp;
      SOURCE!I1308&amp;
" | "&amp; IF(SOURCE!$X$2-LEN(SOURCE!I1308) &gt;= 0, REPT(" ",SOURCE!$X$2-LEN(SOURCE!I1308)), "")&amp;
      SOURCE!J1308&amp;      IF(SOURCE!$Y$2-LEN(SOURCE!J1308) &gt;= 0, REPT(" ",SOURCE!$Y$2-LEN(SOURCE!J1308)), "")&amp;
" | "&amp; IF(SOURCE!$X$2-LEN(SOURCE!I1308) &gt;= 0, REPT(" ",SOURCE!$X$2-LEN(SOURCE!I1308)), "")&amp;
      SOURCE!K1308&amp;      IF(SOURCE!$Y$2-LEN(SOURCE!K1308) &gt;= 0, REPT(" ",SOURCE!$Z$2-LEN(SOURCE!K1308)), "")&amp;
" | "&amp; SOURCE!L1308&amp;      IF(SOURCE!$AB$2-LEN(SOURCE!L1308) &gt;= 0, REPT(" ",SOURCE!$AB$2-LEN(SOURCE!L1308)), "")&amp;
" | "&amp; SOURCE!M1308&amp;      IF(SOURCE!$AC$2-LEN(SOURCE!M1308) &gt;= 0, REPT(" ",SOURCE!$AC$2-LEN(SOURCE!M1308)), "")&amp;
      "},"&amp;IF(SOURCE!O1308&lt;&gt;"",""&amp;SOURCE!O1308,"")
 )
)
)</f>
        <v>/* 1278 */  { itemToBeCoded,                NOPARAM,                     "1278",                                        "1278",                                        (0 &lt;&lt; TAM_MAX_BITS) |     0, CAT_FREE | SLS_UNCHANGED | US_UNCHANGED | EIM_DISABLED | PTP_DISABLED     },</v>
      </c>
    </row>
    <row r="1309" spans="1:1">
      <c r="A1309" s="133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IF(SOURCE!$R$2-LEN(SOURCE!C1309) &gt;= 0, REPT(" ",SOURCE!$R$2-LEN(SOURCE!C1309)), "")&amp;
      SOURCE!D1309&amp;", "&amp; IF(SOURCE!$S$2-LEN(SOURCE!D1309) &gt;= 0, REPT(" ",SOURCE!$S$2-LEN(SOURCE!D1309)), "")&amp;
      SOURCE!E1309&amp;", "&amp; IF(SOURCE!$T$2-LEN(SOURCE!E1309) &gt;=0, REPT(" ",SOURCE!$T$2-LEN(SOURCE!E1309)), "")&amp;
      SOURCE!F1309&amp;", "&amp; IF(SOURCE!$U$2-LEN(SOURCE!F1309) &gt;= 0, REPT(" ",SOURCE!$U$2-LEN(SOURCE!F1309)+2), "")&amp;"("&amp;
      SUBSTITUTE(TEXT(SOURCE!G1309,"??0"),"  ","")&amp;" &lt;&lt; TAM_MAX_BITS) |"&amp; IF(SOURCE!$V$2-3 &gt;= 0, REPT(" ",MAX(1,SOURCE!$V$2-5+4+1-1-LEN(  IF(ISTEXT(SOURCE!H1309),SOURCE!H1309,  SUBSTITUTE(SUBSTITUTE(TEXT(SOURCE!H1309,"????0"),"  ","")," ",""))   ))), "")&amp;
       IF(ISTEXT(SOURCE!H1309),SOURCE!H1309, SUBSTITUTE(SUBSTITUTE(TEXT(SOURCE!H1309,"????0"),"  ","")," ",""))   &amp;","&amp; IF(SOURCE!$W$2-3 &gt;= 0, REPT(" ",SOURCE!$W$2-3-5), "")&amp;
      SOURCE!I1309&amp;
" | "&amp; IF(SOURCE!$X$2-LEN(SOURCE!I1309) &gt;= 0, REPT(" ",SOURCE!$X$2-LEN(SOURCE!I1309)), "")&amp;
      SOURCE!J1309&amp;      IF(SOURCE!$Y$2-LEN(SOURCE!J1309) &gt;= 0, REPT(" ",SOURCE!$Y$2-LEN(SOURCE!J1309)), "")&amp;
" | "&amp; IF(SOURCE!$X$2-LEN(SOURCE!I1309) &gt;= 0, REPT(" ",SOURCE!$X$2-LEN(SOURCE!I1309)), "")&amp;
      SOURCE!K1309&amp;      IF(SOURCE!$Y$2-LEN(SOURCE!K1309) &gt;= 0, REPT(" ",SOURCE!$Z$2-LEN(SOURCE!K1309)), "")&amp;
" | "&amp; SOURCE!L1309&amp;      IF(SOURCE!$AB$2-LEN(SOURCE!L1309) &gt;= 0, REPT(" ",SOURCE!$AB$2-LEN(SOURCE!L1309)), "")&amp;
" | "&amp; SOURCE!M1309&amp;      IF(SOURCE!$AC$2-LEN(SOURCE!M1309) &gt;= 0, REPT(" ",SOURCE!$AC$2-LEN(SOURCE!M1309)), "")&amp;
      "},"&amp;IF(SOURCE!O1309&lt;&gt;"",""&amp;SOURCE!O1309,"")
 )
)
)</f>
        <v>/* 1279 */  { itemToBeCoded,                NOPARAM,                     "1279",                                        "1279",                                        (0 &lt;&lt; TAM_MAX_BITS) |     0, CAT_FREE | SLS_UNCHANGED | US_UNCHANGED | EIM_DISABLED | PTP_DISABLED     },</v>
      </c>
    </row>
    <row r="1310" spans="1:1">
      <c r="A1310" s="133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IF(SOURCE!$R$2-LEN(SOURCE!C1310) &gt;= 0, REPT(" ",SOURCE!$R$2-LEN(SOURCE!C1310)), "")&amp;
      SOURCE!D1310&amp;", "&amp; IF(SOURCE!$S$2-LEN(SOURCE!D1310) &gt;= 0, REPT(" ",SOURCE!$S$2-LEN(SOURCE!D1310)), "")&amp;
      SOURCE!E1310&amp;", "&amp; IF(SOURCE!$T$2-LEN(SOURCE!E1310) &gt;=0, REPT(" ",SOURCE!$T$2-LEN(SOURCE!E1310)), "")&amp;
      SOURCE!F1310&amp;", "&amp; IF(SOURCE!$U$2-LEN(SOURCE!F1310) &gt;= 0, REPT(" ",SOURCE!$U$2-LEN(SOURCE!F1310)+2), "")&amp;"("&amp;
      SUBSTITUTE(TEXT(SOURCE!G1310,"??0"),"  ","")&amp;" &lt;&lt; TAM_MAX_BITS) |"&amp; IF(SOURCE!$V$2-3 &gt;= 0, REPT(" ",MAX(1,SOURCE!$V$2-5+4+1-1-LEN(  IF(ISTEXT(SOURCE!H1310),SOURCE!H1310,  SUBSTITUTE(SUBSTITUTE(TEXT(SOURCE!H1310,"????0"),"  ","")," ",""))   ))), "")&amp;
       IF(ISTEXT(SOURCE!H1310),SOURCE!H1310, SUBSTITUTE(SUBSTITUTE(TEXT(SOURCE!H1310,"????0"),"  ","")," ",""))   &amp;","&amp; IF(SOURCE!$W$2-3 &gt;= 0, REPT(" ",SOURCE!$W$2-3-5), "")&amp;
      SOURCE!I1310&amp;
" | "&amp; IF(SOURCE!$X$2-LEN(SOURCE!I1310) &gt;= 0, REPT(" ",SOURCE!$X$2-LEN(SOURCE!I1310)), "")&amp;
      SOURCE!J1310&amp;      IF(SOURCE!$Y$2-LEN(SOURCE!J1310) &gt;= 0, REPT(" ",SOURCE!$Y$2-LEN(SOURCE!J1310)), "")&amp;
" | "&amp; IF(SOURCE!$X$2-LEN(SOURCE!I1310) &gt;= 0, REPT(" ",SOURCE!$X$2-LEN(SOURCE!I1310)), "")&amp;
      SOURCE!K1310&amp;      IF(SOURCE!$Y$2-LEN(SOURCE!K1310) &gt;= 0, REPT(" ",SOURCE!$Z$2-LEN(SOURCE!K1310)), "")&amp;
" | "&amp; SOURCE!L1310&amp;      IF(SOURCE!$AB$2-LEN(SOURCE!L1310) &gt;= 0, REPT(" ",SOURCE!$AB$2-LEN(SOURCE!L1310)), "")&amp;
" | "&amp; SOURCE!M1310&amp;      IF(SOURCE!$AC$2-LEN(SOURCE!M1310) &gt;= 0, REPT(" ",SOURCE!$AC$2-LEN(SOURCE!M1310)), "")&amp;
      "},"&amp;IF(SOURCE!O1310&lt;&gt;"",""&amp;SOURCE!O1310,"")
 )
)
)</f>
        <v>/* 1280 */  { itemToBeCoded,                NOPARAM,                     "1280",                                        "1280",                                        (0 &lt;&lt; TAM_MAX_BITS) |     0, CAT_FREE | SLS_UNCHANGED | US_UNCHANGED | EIM_DISABLED | PTP_DISABLED     },</v>
      </c>
    </row>
    <row r="1311" spans="1:1">
      <c r="A1311" s="133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IF(SOURCE!$R$2-LEN(SOURCE!C1311) &gt;= 0, REPT(" ",SOURCE!$R$2-LEN(SOURCE!C1311)), "")&amp;
      SOURCE!D1311&amp;", "&amp; IF(SOURCE!$S$2-LEN(SOURCE!D1311) &gt;= 0, REPT(" ",SOURCE!$S$2-LEN(SOURCE!D1311)), "")&amp;
      SOURCE!E1311&amp;", "&amp; IF(SOURCE!$T$2-LEN(SOURCE!E1311) &gt;=0, REPT(" ",SOURCE!$T$2-LEN(SOURCE!E1311)), "")&amp;
      SOURCE!F1311&amp;", "&amp; IF(SOURCE!$U$2-LEN(SOURCE!F1311) &gt;= 0, REPT(" ",SOURCE!$U$2-LEN(SOURCE!F1311)+2), "")&amp;"("&amp;
      SUBSTITUTE(TEXT(SOURCE!G1311,"??0"),"  ","")&amp;" &lt;&lt; TAM_MAX_BITS) |"&amp; IF(SOURCE!$V$2-3 &gt;= 0, REPT(" ",MAX(1,SOURCE!$V$2-5+4+1-1-LEN(  IF(ISTEXT(SOURCE!H1311),SOURCE!H1311,  SUBSTITUTE(SUBSTITUTE(TEXT(SOURCE!H1311,"????0"),"  ","")," ",""))   ))), "")&amp;
       IF(ISTEXT(SOURCE!H1311),SOURCE!H1311, SUBSTITUTE(SUBSTITUTE(TEXT(SOURCE!H1311,"????0"),"  ","")," ",""))   &amp;","&amp; IF(SOURCE!$W$2-3 &gt;= 0, REPT(" ",SOURCE!$W$2-3-5), "")&amp;
      SOURCE!I1311&amp;
" | "&amp; IF(SOURCE!$X$2-LEN(SOURCE!I1311) &gt;= 0, REPT(" ",SOURCE!$X$2-LEN(SOURCE!I1311)), "")&amp;
      SOURCE!J1311&amp;      IF(SOURCE!$Y$2-LEN(SOURCE!J1311) &gt;= 0, REPT(" ",SOURCE!$Y$2-LEN(SOURCE!J1311)), "")&amp;
" | "&amp; IF(SOURCE!$X$2-LEN(SOURCE!I1311) &gt;= 0, REPT(" ",SOURCE!$X$2-LEN(SOURCE!I1311)), "")&amp;
      SOURCE!K1311&amp;      IF(SOURCE!$Y$2-LEN(SOURCE!K1311) &gt;= 0, REPT(" ",SOURCE!$Z$2-LEN(SOURCE!K1311)), "")&amp;
" | "&amp; SOURCE!L1311&amp;      IF(SOURCE!$AB$2-LEN(SOURCE!L1311) &gt;= 0, REPT(" ",SOURCE!$AB$2-LEN(SOURCE!L1311)), "")&amp;
" | "&amp; SOURCE!M1311&amp;      IF(SOURCE!$AC$2-LEN(SOURCE!M1311) &gt;= 0, REPT(" ",SOURCE!$AC$2-LEN(SOURCE!M1311)), "")&amp;
      "},"&amp;IF(SOURCE!O1311&lt;&gt;"",""&amp;SOURCE!O1311,"")
 )
)
)</f>
        <v>/* 1281 */  { itemToBeCoded,                NOPARAM,                     "1281",                                        "1281",                                        (0 &lt;&lt; TAM_MAX_BITS) |     0, CAT_FREE | SLS_UNCHANGED | US_UNCHANGED | EIM_DISABLED | PTP_DISABLED     },</v>
      </c>
    </row>
    <row r="1312" spans="1:1">
      <c r="A1312" s="133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IF(SOURCE!$R$2-LEN(SOURCE!C1312) &gt;= 0, REPT(" ",SOURCE!$R$2-LEN(SOURCE!C1312)), "")&amp;
      SOURCE!D1312&amp;", "&amp; IF(SOURCE!$S$2-LEN(SOURCE!D1312) &gt;= 0, REPT(" ",SOURCE!$S$2-LEN(SOURCE!D1312)), "")&amp;
      SOURCE!E1312&amp;", "&amp; IF(SOURCE!$T$2-LEN(SOURCE!E1312) &gt;=0, REPT(" ",SOURCE!$T$2-LEN(SOURCE!E1312)), "")&amp;
      SOURCE!F1312&amp;", "&amp; IF(SOURCE!$U$2-LEN(SOURCE!F1312) &gt;= 0, REPT(" ",SOURCE!$U$2-LEN(SOURCE!F1312)+2), "")&amp;"("&amp;
      SUBSTITUTE(TEXT(SOURCE!G1312,"??0"),"  ","")&amp;" &lt;&lt; TAM_MAX_BITS) |"&amp; IF(SOURCE!$V$2-3 &gt;= 0, REPT(" ",MAX(1,SOURCE!$V$2-5+4+1-1-LEN(  IF(ISTEXT(SOURCE!H1312),SOURCE!H1312,  SUBSTITUTE(SUBSTITUTE(TEXT(SOURCE!H1312,"????0"),"  ","")," ",""))   ))), "")&amp;
       IF(ISTEXT(SOURCE!H1312),SOURCE!H1312, SUBSTITUTE(SUBSTITUTE(TEXT(SOURCE!H1312,"????0"),"  ","")," ",""))   &amp;","&amp; IF(SOURCE!$W$2-3 &gt;= 0, REPT(" ",SOURCE!$W$2-3-5), "")&amp;
      SOURCE!I1312&amp;
" | "&amp; IF(SOURCE!$X$2-LEN(SOURCE!I1312) &gt;= 0, REPT(" ",SOURCE!$X$2-LEN(SOURCE!I1312)), "")&amp;
      SOURCE!J1312&amp;      IF(SOURCE!$Y$2-LEN(SOURCE!J1312) &gt;= 0, REPT(" ",SOURCE!$Y$2-LEN(SOURCE!J1312)), "")&amp;
" | "&amp; IF(SOURCE!$X$2-LEN(SOURCE!I1312) &gt;= 0, REPT(" ",SOURCE!$X$2-LEN(SOURCE!I1312)), "")&amp;
      SOURCE!K1312&amp;      IF(SOURCE!$Y$2-LEN(SOURCE!K1312) &gt;= 0, REPT(" ",SOURCE!$Z$2-LEN(SOURCE!K1312)), "")&amp;
" | "&amp; SOURCE!L1312&amp;      IF(SOURCE!$AB$2-LEN(SOURCE!L1312) &gt;= 0, REPT(" ",SOURCE!$AB$2-LEN(SOURCE!L1312)), "")&amp;
" | "&amp; SOURCE!M1312&amp;      IF(SOURCE!$AC$2-LEN(SOURCE!M1312) &gt;= 0, REPT(" ",SOURCE!$AC$2-LEN(SOURCE!M1312)),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133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IF(SOURCE!$R$2-LEN(SOURCE!C1313) &gt;= 0, REPT(" ",SOURCE!$R$2-LEN(SOURCE!C1313)), "")&amp;
      SOURCE!D1313&amp;", "&amp; IF(SOURCE!$S$2-LEN(SOURCE!D1313) &gt;= 0, REPT(" ",SOURCE!$S$2-LEN(SOURCE!D1313)), "")&amp;
      SOURCE!E1313&amp;", "&amp; IF(SOURCE!$T$2-LEN(SOURCE!E1313) &gt;=0, REPT(" ",SOURCE!$T$2-LEN(SOURCE!E1313)), "")&amp;
      SOURCE!F1313&amp;", "&amp; IF(SOURCE!$U$2-LEN(SOURCE!F1313) &gt;= 0, REPT(" ",SOURCE!$U$2-LEN(SOURCE!F1313)+2), "")&amp;"("&amp;
      SUBSTITUTE(TEXT(SOURCE!G1313,"??0"),"  ","")&amp;" &lt;&lt; TAM_MAX_BITS) |"&amp; IF(SOURCE!$V$2-3 &gt;= 0, REPT(" ",MAX(1,SOURCE!$V$2-5+4+1-1-LEN(  IF(ISTEXT(SOURCE!H1313),SOURCE!H1313,  SUBSTITUTE(SUBSTITUTE(TEXT(SOURCE!H1313,"????0"),"  ","")," ",""))   ))), "")&amp;
       IF(ISTEXT(SOURCE!H1313),SOURCE!H1313, SUBSTITUTE(SUBSTITUTE(TEXT(SOURCE!H1313,"????0"),"  ","")," ",""))   &amp;","&amp; IF(SOURCE!$W$2-3 &gt;= 0, REPT(" ",SOURCE!$W$2-3-5), "")&amp;
      SOURCE!I1313&amp;
" | "&amp; IF(SOURCE!$X$2-LEN(SOURCE!I1313) &gt;= 0, REPT(" ",SOURCE!$X$2-LEN(SOURCE!I1313)), "")&amp;
      SOURCE!J1313&amp;      IF(SOURCE!$Y$2-LEN(SOURCE!J1313) &gt;= 0, REPT(" ",SOURCE!$Y$2-LEN(SOURCE!J1313)), "")&amp;
" | "&amp; IF(SOURCE!$X$2-LEN(SOURCE!I1313) &gt;= 0, REPT(" ",SOURCE!$X$2-LEN(SOURCE!I1313)), "")&amp;
      SOURCE!K1313&amp;      IF(SOURCE!$Y$2-LEN(SOURCE!K1313) &gt;= 0, REPT(" ",SOURCE!$Z$2-LEN(SOURCE!K1313)), "")&amp;
" | "&amp; SOURCE!L1313&amp;      IF(SOURCE!$AB$2-LEN(SOURCE!L1313) &gt;= 0, REPT(" ",SOURCE!$AB$2-LEN(SOURCE!L1313)), "")&amp;
" | "&amp; SOURCE!M1313&amp;      IF(SOURCE!$AC$2-LEN(SOURCE!M1313) &gt;= 0, REPT(" ",SOURCE!$AC$2-LEN(SOURCE!M1313)),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133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IF(SOURCE!$R$2-LEN(SOURCE!C1314) &gt;= 0, REPT(" ",SOURCE!$R$2-LEN(SOURCE!C1314)), "")&amp;
      SOURCE!D1314&amp;", "&amp; IF(SOURCE!$S$2-LEN(SOURCE!D1314) &gt;= 0, REPT(" ",SOURCE!$S$2-LEN(SOURCE!D1314)), "")&amp;
      SOURCE!E1314&amp;", "&amp; IF(SOURCE!$T$2-LEN(SOURCE!E1314) &gt;=0, REPT(" ",SOURCE!$T$2-LEN(SOURCE!E1314)), "")&amp;
      SOURCE!F1314&amp;", "&amp; IF(SOURCE!$U$2-LEN(SOURCE!F1314) &gt;= 0, REPT(" ",SOURCE!$U$2-LEN(SOURCE!F1314)+2), "")&amp;"("&amp;
      SUBSTITUTE(TEXT(SOURCE!G1314,"??0"),"  ","")&amp;" &lt;&lt; TAM_MAX_BITS) |"&amp; IF(SOURCE!$V$2-3 &gt;= 0, REPT(" ",MAX(1,SOURCE!$V$2-5+4+1-1-LEN(  IF(ISTEXT(SOURCE!H1314),SOURCE!H1314,  SUBSTITUTE(SUBSTITUTE(TEXT(SOURCE!H1314,"????0"),"  ","")," ",""))   ))), "")&amp;
       IF(ISTEXT(SOURCE!H1314),SOURCE!H1314, SUBSTITUTE(SUBSTITUTE(TEXT(SOURCE!H1314,"????0"),"  ","")," ",""))   &amp;","&amp; IF(SOURCE!$W$2-3 &gt;= 0, REPT(" ",SOURCE!$W$2-3-5), "")&amp;
      SOURCE!I1314&amp;
" | "&amp; IF(SOURCE!$X$2-LEN(SOURCE!I1314) &gt;= 0, REPT(" ",SOURCE!$X$2-LEN(SOURCE!I1314)), "")&amp;
      SOURCE!J1314&amp;      IF(SOURCE!$Y$2-LEN(SOURCE!J1314) &gt;= 0, REPT(" ",SOURCE!$Y$2-LEN(SOURCE!J1314)), "")&amp;
" | "&amp; IF(SOURCE!$X$2-LEN(SOURCE!I1314) &gt;= 0, REPT(" ",SOURCE!$X$2-LEN(SOURCE!I1314)), "")&amp;
      SOURCE!K1314&amp;      IF(SOURCE!$Y$2-LEN(SOURCE!K1314) &gt;= 0, REPT(" ",SOURCE!$Z$2-LEN(SOURCE!K1314)), "")&amp;
" | "&amp; SOURCE!L1314&amp;      IF(SOURCE!$AB$2-LEN(SOURCE!L1314) &gt;= 0, REPT(" ",SOURCE!$AB$2-LEN(SOURCE!L1314)), "")&amp;
" | "&amp; SOURCE!M1314&amp;      IF(SOURCE!$AC$2-LEN(SOURCE!M1314) &gt;= 0, REPT(" ",SOURCE!$AC$2-LEN(SOURCE!M1314)),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133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IF(SOURCE!$R$2-LEN(SOURCE!C1315) &gt;= 0, REPT(" ",SOURCE!$R$2-LEN(SOURCE!C1315)), "")&amp;
      SOURCE!D1315&amp;", "&amp; IF(SOURCE!$S$2-LEN(SOURCE!D1315) &gt;= 0, REPT(" ",SOURCE!$S$2-LEN(SOURCE!D1315)), "")&amp;
      SOURCE!E1315&amp;", "&amp; IF(SOURCE!$T$2-LEN(SOURCE!E1315) &gt;=0, REPT(" ",SOURCE!$T$2-LEN(SOURCE!E1315)), "")&amp;
      SOURCE!F1315&amp;", "&amp; IF(SOURCE!$U$2-LEN(SOURCE!F1315) &gt;= 0, REPT(" ",SOURCE!$U$2-LEN(SOURCE!F1315)+2), "")&amp;"("&amp;
      SUBSTITUTE(TEXT(SOURCE!G1315,"??0"),"  ","")&amp;" &lt;&lt; TAM_MAX_BITS) |"&amp; IF(SOURCE!$V$2-3 &gt;= 0, REPT(" ",MAX(1,SOURCE!$V$2-5+4+1-1-LEN(  IF(ISTEXT(SOURCE!H1315),SOURCE!H1315,  SUBSTITUTE(SUBSTITUTE(TEXT(SOURCE!H1315,"????0"),"  ","")," ",""))   ))), "")&amp;
       IF(ISTEXT(SOURCE!H1315),SOURCE!H1315, SUBSTITUTE(SUBSTITUTE(TEXT(SOURCE!H1315,"????0"),"  ","")," ",""))   &amp;","&amp; IF(SOURCE!$W$2-3 &gt;= 0, REPT(" ",SOURCE!$W$2-3-5), "")&amp;
      SOURCE!I1315&amp;
" | "&amp; IF(SOURCE!$X$2-LEN(SOURCE!I1315) &gt;= 0, REPT(" ",SOURCE!$X$2-LEN(SOURCE!I1315)), "")&amp;
      SOURCE!J1315&amp;      IF(SOURCE!$Y$2-LEN(SOURCE!J1315) &gt;= 0, REPT(" ",SOURCE!$Y$2-LEN(SOURCE!J1315)), "")&amp;
" | "&amp; IF(SOURCE!$X$2-LEN(SOURCE!I1315) &gt;= 0, REPT(" ",SOURCE!$X$2-LEN(SOURCE!I1315)), "")&amp;
      SOURCE!K1315&amp;      IF(SOURCE!$Y$2-LEN(SOURCE!K1315) &gt;= 0, REPT(" ",SOURCE!$Z$2-LEN(SOURCE!K1315)), "")&amp;
" | "&amp; SOURCE!L1315&amp;      IF(SOURCE!$AB$2-LEN(SOURCE!L1315) &gt;= 0, REPT(" ",SOURCE!$AB$2-LEN(SOURCE!L1315)), "")&amp;
" | "&amp; SOURCE!M1315&amp;      IF(SOURCE!$AC$2-LEN(SOURCE!M1315) &gt;= 0, REPT(" ",SOURCE!$AC$2-LEN(SOURCE!M1315)),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133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IF(SOURCE!$R$2-LEN(SOURCE!C1316) &gt;= 0, REPT(" ",SOURCE!$R$2-LEN(SOURCE!C1316)), "")&amp;
      SOURCE!D1316&amp;", "&amp; IF(SOURCE!$S$2-LEN(SOURCE!D1316) &gt;= 0, REPT(" ",SOURCE!$S$2-LEN(SOURCE!D1316)), "")&amp;
      SOURCE!E1316&amp;", "&amp; IF(SOURCE!$T$2-LEN(SOURCE!E1316) &gt;=0, REPT(" ",SOURCE!$T$2-LEN(SOURCE!E1316)), "")&amp;
      SOURCE!F1316&amp;", "&amp; IF(SOURCE!$U$2-LEN(SOURCE!F1316) &gt;= 0, REPT(" ",SOURCE!$U$2-LEN(SOURCE!F1316)+2), "")&amp;"("&amp;
      SUBSTITUTE(TEXT(SOURCE!G1316,"??0"),"  ","")&amp;" &lt;&lt; TAM_MAX_BITS) |"&amp; IF(SOURCE!$V$2-3 &gt;= 0, REPT(" ",MAX(1,SOURCE!$V$2-5+4+1-1-LEN(  IF(ISTEXT(SOURCE!H1316),SOURCE!H1316,  SUBSTITUTE(SUBSTITUTE(TEXT(SOURCE!H1316,"????0"),"  ","")," ",""))   ))), "")&amp;
       IF(ISTEXT(SOURCE!H1316),SOURCE!H1316, SUBSTITUTE(SUBSTITUTE(TEXT(SOURCE!H1316,"????0"),"  ","")," ",""))   &amp;","&amp; IF(SOURCE!$W$2-3 &gt;= 0, REPT(" ",SOURCE!$W$2-3-5), "")&amp;
      SOURCE!I1316&amp;
" | "&amp; IF(SOURCE!$X$2-LEN(SOURCE!I1316) &gt;= 0, REPT(" ",SOURCE!$X$2-LEN(SOURCE!I1316)), "")&amp;
      SOURCE!J1316&amp;      IF(SOURCE!$Y$2-LEN(SOURCE!J1316) &gt;= 0, REPT(" ",SOURCE!$Y$2-LEN(SOURCE!J1316)), "")&amp;
" | "&amp; IF(SOURCE!$X$2-LEN(SOURCE!I1316) &gt;= 0, REPT(" ",SOURCE!$X$2-LEN(SOURCE!I1316)), "")&amp;
      SOURCE!K1316&amp;      IF(SOURCE!$Y$2-LEN(SOURCE!K1316) &gt;= 0, REPT(" ",SOURCE!$Z$2-LEN(SOURCE!K1316)), "")&amp;
" | "&amp; SOURCE!L1316&amp;      IF(SOURCE!$AB$2-LEN(SOURCE!L1316) &gt;= 0, REPT(" ",SOURCE!$AB$2-LEN(SOURCE!L1316)), "")&amp;
" | "&amp; SOURCE!M1316&amp;      IF(SOURCE!$AC$2-LEN(SOURCE!M1316) &gt;= 0, REPT(" ",SOURCE!$AC$2-LEN(SOURCE!M1316)),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133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IF(SOURCE!$R$2-LEN(SOURCE!C1317) &gt;= 0, REPT(" ",SOURCE!$R$2-LEN(SOURCE!C1317)), "")&amp;
      SOURCE!D1317&amp;", "&amp; IF(SOURCE!$S$2-LEN(SOURCE!D1317) &gt;= 0, REPT(" ",SOURCE!$S$2-LEN(SOURCE!D1317)), "")&amp;
      SOURCE!E1317&amp;", "&amp; IF(SOURCE!$T$2-LEN(SOURCE!E1317) &gt;=0, REPT(" ",SOURCE!$T$2-LEN(SOURCE!E1317)), "")&amp;
      SOURCE!F1317&amp;", "&amp; IF(SOURCE!$U$2-LEN(SOURCE!F1317) &gt;= 0, REPT(" ",SOURCE!$U$2-LEN(SOURCE!F1317)+2), "")&amp;"("&amp;
      SUBSTITUTE(TEXT(SOURCE!G1317,"??0"),"  ","")&amp;" &lt;&lt; TAM_MAX_BITS) |"&amp; IF(SOURCE!$V$2-3 &gt;= 0, REPT(" ",MAX(1,SOURCE!$V$2-5+4+1-1-LEN(  IF(ISTEXT(SOURCE!H1317),SOURCE!H1317,  SUBSTITUTE(SUBSTITUTE(TEXT(SOURCE!H1317,"????0"),"  ","")," ",""))   ))), "")&amp;
       IF(ISTEXT(SOURCE!H1317),SOURCE!H1317, SUBSTITUTE(SUBSTITUTE(TEXT(SOURCE!H1317,"????0"),"  ","")," ",""))   &amp;","&amp; IF(SOURCE!$W$2-3 &gt;= 0, REPT(" ",SOURCE!$W$2-3-5), "")&amp;
      SOURCE!I1317&amp;
" | "&amp; IF(SOURCE!$X$2-LEN(SOURCE!I1317) &gt;= 0, REPT(" ",SOURCE!$X$2-LEN(SOURCE!I1317)), "")&amp;
      SOURCE!J1317&amp;      IF(SOURCE!$Y$2-LEN(SOURCE!J1317) &gt;= 0, REPT(" ",SOURCE!$Y$2-LEN(SOURCE!J1317)), "")&amp;
" | "&amp; IF(SOURCE!$X$2-LEN(SOURCE!I1317) &gt;= 0, REPT(" ",SOURCE!$X$2-LEN(SOURCE!I1317)), "")&amp;
      SOURCE!K1317&amp;      IF(SOURCE!$Y$2-LEN(SOURCE!K1317) &gt;= 0, REPT(" ",SOURCE!$Z$2-LEN(SOURCE!K1317)), "")&amp;
" | "&amp; SOURCE!L1317&amp;      IF(SOURCE!$AB$2-LEN(SOURCE!L1317) &gt;= 0, REPT(" ",SOURCE!$AB$2-LEN(SOURCE!L1317)), "")&amp;
" | "&amp; SOURCE!M1317&amp;      IF(SOURCE!$AC$2-LEN(SOURCE!M1317) &gt;= 0, REPT(" ",SOURCE!$AC$2-LEN(SOURCE!M1317)),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133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IF(SOURCE!$R$2-LEN(SOURCE!C1318) &gt;= 0, REPT(" ",SOURCE!$R$2-LEN(SOURCE!C1318)), "")&amp;
      SOURCE!D1318&amp;", "&amp; IF(SOURCE!$S$2-LEN(SOURCE!D1318) &gt;= 0, REPT(" ",SOURCE!$S$2-LEN(SOURCE!D1318)), "")&amp;
      SOURCE!E1318&amp;", "&amp; IF(SOURCE!$T$2-LEN(SOURCE!E1318) &gt;=0, REPT(" ",SOURCE!$T$2-LEN(SOURCE!E1318)), "")&amp;
      SOURCE!F1318&amp;", "&amp; IF(SOURCE!$U$2-LEN(SOURCE!F1318) &gt;= 0, REPT(" ",SOURCE!$U$2-LEN(SOURCE!F1318)+2), "")&amp;"("&amp;
      SUBSTITUTE(TEXT(SOURCE!G1318,"??0"),"  ","")&amp;" &lt;&lt; TAM_MAX_BITS) |"&amp; IF(SOURCE!$V$2-3 &gt;= 0, REPT(" ",MAX(1,SOURCE!$V$2-5+4+1-1-LEN(  IF(ISTEXT(SOURCE!H1318),SOURCE!H1318,  SUBSTITUTE(SUBSTITUTE(TEXT(SOURCE!H1318,"????0"),"  ","")," ",""))   ))), "")&amp;
       IF(ISTEXT(SOURCE!H1318),SOURCE!H1318, SUBSTITUTE(SUBSTITUTE(TEXT(SOURCE!H1318,"????0"),"  ","")," ",""))   &amp;","&amp; IF(SOURCE!$W$2-3 &gt;= 0, REPT(" ",SOURCE!$W$2-3-5), "")&amp;
      SOURCE!I1318&amp;
" | "&amp; IF(SOURCE!$X$2-LEN(SOURCE!I1318) &gt;= 0, REPT(" ",SOURCE!$X$2-LEN(SOURCE!I1318)), "")&amp;
      SOURCE!J1318&amp;      IF(SOURCE!$Y$2-LEN(SOURCE!J1318) &gt;= 0, REPT(" ",SOURCE!$Y$2-LEN(SOURCE!J1318)), "")&amp;
" | "&amp; IF(SOURCE!$X$2-LEN(SOURCE!I1318) &gt;= 0, REPT(" ",SOURCE!$X$2-LEN(SOURCE!I1318)), "")&amp;
      SOURCE!K1318&amp;      IF(SOURCE!$Y$2-LEN(SOURCE!K1318) &gt;= 0, REPT(" ",SOURCE!$Z$2-LEN(SOURCE!K1318)), "")&amp;
" | "&amp; SOURCE!L1318&amp;      IF(SOURCE!$AB$2-LEN(SOURCE!L1318) &gt;= 0, REPT(" ",SOURCE!$AB$2-LEN(SOURCE!L1318)), "")&amp;
" | "&amp; SOURCE!M1318&amp;      IF(SOURCE!$AC$2-LEN(SOURCE!M1318) &gt;= 0, REPT(" ",SOURCE!$AC$2-LEN(SOURCE!M1318)),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133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IF(SOURCE!$R$2-LEN(SOURCE!C1319) &gt;= 0, REPT(" ",SOURCE!$R$2-LEN(SOURCE!C1319)), "")&amp;
      SOURCE!D1319&amp;", "&amp; IF(SOURCE!$S$2-LEN(SOURCE!D1319) &gt;= 0, REPT(" ",SOURCE!$S$2-LEN(SOURCE!D1319)), "")&amp;
      SOURCE!E1319&amp;", "&amp; IF(SOURCE!$T$2-LEN(SOURCE!E1319) &gt;=0, REPT(" ",SOURCE!$T$2-LEN(SOURCE!E1319)), "")&amp;
      SOURCE!F1319&amp;", "&amp; IF(SOURCE!$U$2-LEN(SOURCE!F1319) &gt;= 0, REPT(" ",SOURCE!$U$2-LEN(SOURCE!F1319)+2), "")&amp;"("&amp;
      SUBSTITUTE(TEXT(SOURCE!G1319,"??0"),"  ","")&amp;" &lt;&lt; TAM_MAX_BITS) |"&amp; IF(SOURCE!$V$2-3 &gt;= 0, REPT(" ",MAX(1,SOURCE!$V$2-5+4+1-1-LEN(  IF(ISTEXT(SOURCE!H1319),SOURCE!H1319,  SUBSTITUTE(SUBSTITUTE(TEXT(SOURCE!H1319,"????0"),"  ","")," ",""))   ))), "")&amp;
       IF(ISTEXT(SOURCE!H1319),SOURCE!H1319, SUBSTITUTE(SUBSTITUTE(TEXT(SOURCE!H1319,"????0"),"  ","")," ",""))   &amp;","&amp; IF(SOURCE!$W$2-3 &gt;= 0, REPT(" ",SOURCE!$W$2-3-5), "")&amp;
      SOURCE!I1319&amp;
" | "&amp; IF(SOURCE!$X$2-LEN(SOURCE!I1319) &gt;= 0, REPT(" ",SOURCE!$X$2-LEN(SOURCE!I1319)), "")&amp;
      SOURCE!J1319&amp;      IF(SOURCE!$Y$2-LEN(SOURCE!J1319) &gt;= 0, REPT(" ",SOURCE!$Y$2-LEN(SOURCE!J1319)), "")&amp;
" | "&amp; IF(SOURCE!$X$2-LEN(SOURCE!I1319) &gt;= 0, REPT(" ",SOURCE!$X$2-LEN(SOURCE!I1319)), "")&amp;
      SOURCE!K1319&amp;      IF(SOURCE!$Y$2-LEN(SOURCE!K1319) &gt;= 0, REPT(" ",SOURCE!$Z$2-LEN(SOURCE!K1319)), "")&amp;
" | "&amp; SOURCE!L1319&amp;      IF(SOURCE!$AB$2-LEN(SOURCE!L1319) &gt;= 0, REPT(" ",SOURCE!$AB$2-LEN(SOURCE!L1319)), "")&amp;
" | "&amp; SOURCE!M1319&amp;      IF(SOURCE!$AC$2-LEN(SOURCE!M1319) &gt;= 0, REPT(" ",SOURCE!$AC$2-LEN(SOURCE!M1319)),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133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IF(SOURCE!$R$2-LEN(SOURCE!C1320) &gt;= 0, REPT(" ",SOURCE!$R$2-LEN(SOURCE!C1320)), "")&amp;
      SOURCE!D1320&amp;", "&amp; IF(SOURCE!$S$2-LEN(SOURCE!D1320) &gt;= 0, REPT(" ",SOURCE!$S$2-LEN(SOURCE!D1320)), "")&amp;
      SOURCE!E1320&amp;", "&amp; IF(SOURCE!$T$2-LEN(SOURCE!E1320) &gt;=0, REPT(" ",SOURCE!$T$2-LEN(SOURCE!E1320)), "")&amp;
      SOURCE!F1320&amp;", "&amp; IF(SOURCE!$U$2-LEN(SOURCE!F1320) &gt;= 0, REPT(" ",SOURCE!$U$2-LEN(SOURCE!F1320)+2), "")&amp;"("&amp;
      SUBSTITUTE(TEXT(SOURCE!G1320,"??0"),"  ","")&amp;" &lt;&lt; TAM_MAX_BITS) |"&amp; IF(SOURCE!$V$2-3 &gt;= 0, REPT(" ",MAX(1,SOURCE!$V$2-5+4+1-1-LEN(  IF(ISTEXT(SOURCE!H1320),SOURCE!H1320,  SUBSTITUTE(SUBSTITUTE(TEXT(SOURCE!H1320,"????0"),"  ","")," ",""))   ))), "")&amp;
       IF(ISTEXT(SOURCE!H1320),SOURCE!H1320, SUBSTITUTE(SUBSTITUTE(TEXT(SOURCE!H1320,"????0"),"  ","")," ",""))   &amp;","&amp; IF(SOURCE!$W$2-3 &gt;= 0, REPT(" ",SOURCE!$W$2-3-5), "")&amp;
      SOURCE!I1320&amp;
" | "&amp; IF(SOURCE!$X$2-LEN(SOURCE!I1320) &gt;= 0, REPT(" ",SOURCE!$X$2-LEN(SOURCE!I1320)), "")&amp;
      SOURCE!J1320&amp;      IF(SOURCE!$Y$2-LEN(SOURCE!J1320) &gt;= 0, REPT(" ",SOURCE!$Y$2-LEN(SOURCE!J1320)), "")&amp;
" | "&amp; IF(SOURCE!$X$2-LEN(SOURCE!I1320) &gt;= 0, REPT(" ",SOURCE!$X$2-LEN(SOURCE!I1320)), "")&amp;
      SOURCE!K1320&amp;      IF(SOURCE!$Y$2-LEN(SOURCE!K1320) &gt;= 0, REPT(" ",SOURCE!$Z$2-LEN(SOURCE!K1320)), "")&amp;
" | "&amp; SOURCE!L1320&amp;      IF(SOURCE!$AB$2-LEN(SOURCE!L1320) &gt;= 0, REPT(" ",SOURCE!$AB$2-LEN(SOURCE!L1320)), "")&amp;
" | "&amp; SOURCE!M1320&amp;      IF(SOURCE!$AC$2-LEN(SOURCE!M1320) &gt;= 0, REPT(" ",SOURCE!$AC$2-LEN(SOURCE!M1320)),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133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IF(SOURCE!$R$2-LEN(SOURCE!C1321) &gt;= 0, REPT(" ",SOURCE!$R$2-LEN(SOURCE!C1321)), "")&amp;
      SOURCE!D1321&amp;", "&amp; IF(SOURCE!$S$2-LEN(SOURCE!D1321) &gt;= 0, REPT(" ",SOURCE!$S$2-LEN(SOURCE!D1321)), "")&amp;
      SOURCE!E1321&amp;", "&amp; IF(SOURCE!$T$2-LEN(SOURCE!E1321) &gt;=0, REPT(" ",SOURCE!$T$2-LEN(SOURCE!E1321)), "")&amp;
      SOURCE!F1321&amp;", "&amp; IF(SOURCE!$U$2-LEN(SOURCE!F1321) &gt;= 0, REPT(" ",SOURCE!$U$2-LEN(SOURCE!F1321)+2), "")&amp;"("&amp;
      SUBSTITUTE(TEXT(SOURCE!G1321,"??0"),"  ","")&amp;" &lt;&lt; TAM_MAX_BITS) |"&amp; IF(SOURCE!$V$2-3 &gt;= 0, REPT(" ",MAX(1,SOURCE!$V$2-5+4+1-1-LEN(  IF(ISTEXT(SOURCE!H1321),SOURCE!H1321,  SUBSTITUTE(SUBSTITUTE(TEXT(SOURCE!H1321,"????0"),"  ","")," ",""))   ))), "")&amp;
       IF(ISTEXT(SOURCE!H1321),SOURCE!H1321, SUBSTITUTE(SUBSTITUTE(TEXT(SOURCE!H1321,"????0"),"  ","")," ",""))   &amp;","&amp; IF(SOURCE!$W$2-3 &gt;= 0, REPT(" ",SOURCE!$W$2-3-5), "")&amp;
      SOURCE!I1321&amp;
" | "&amp; IF(SOURCE!$X$2-LEN(SOURCE!I1321) &gt;= 0, REPT(" ",SOURCE!$X$2-LEN(SOURCE!I1321)), "")&amp;
      SOURCE!J1321&amp;      IF(SOURCE!$Y$2-LEN(SOURCE!J1321) &gt;= 0, REPT(" ",SOURCE!$Y$2-LEN(SOURCE!J1321)), "")&amp;
" | "&amp; IF(SOURCE!$X$2-LEN(SOURCE!I1321) &gt;= 0, REPT(" ",SOURCE!$X$2-LEN(SOURCE!I1321)), "")&amp;
      SOURCE!K1321&amp;      IF(SOURCE!$Y$2-LEN(SOURCE!K1321) &gt;= 0, REPT(" ",SOURCE!$Z$2-LEN(SOURCE!K1321)), "")&amp;
" | "&amp; SOURCE!L1321&amp;      IF(SOURCE!$AB$2-LEN(SOURCE!L1321) &gt;= 0, REPT(" ",SOURCE!$AB$2-LEN(SOURCE!L1321)), "")&amp;
" | "&amp; SOURCE!M1321&amp;      IF(SOURCE!$AC$2-LEN(SOURCE!M1321) &gt;= 0, REPT(" ",SOURCE!$AC$2-LEN(SOURCE!M1321)),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133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IF(SOURCE!$R$2-LEN(SOURCE!C1322) &gt;= 0, REPT(" ",SOURCE!$R$2-LEN(SOURCE!C1322)), "")&amp;
      SOURCE!D1322&amp;", "&amp; IF(SOURCE!$S$2-LEN(SOURCE!D1322) &gt;= 0, REPT(" ",SOURCE!$S$2-LEN(SOURCE!D1322)), "")&amp;
      SOURCE!E1322&amp;", "&amp; IF(SOURCE!$T$2-LEN(SOURCE!E1322) &gt;=0, REPT(" ",SOURCE!$T$2-LEN(SOURCE!E1322)), "")&amp;
      SOURCE!F1322&amp;", "&amp; IF(SOURCE!$U$2-LEN(SOURCE!F1322) &gt;= 0, REPT(" ",SOURCE!$U$2-LEN(SOURCE!F1322)+2), "")&amp;"("&amp;
      SUBSTITUTE(TEXT(SOURCE!G1322,"??0"),"  ","")&amp;" &lt;&lt; TAM_MAX_BITS) |"&amp; IF(SOURCE!$V$2-3 &gt;= 0, REPT(" ",MAX(1,SOURCE!$V$2-5+4+1-1-LEN(  IF(ISTEXT(SOURCE!H1322),SOURCE!H1322,  SUBSTITUTE(SUBSTITUTE(TEXT(SOURCE!H1322,"????0"),"  ","")," ",""))   ))), "")&amp;
       IF(ISTEXT(SOURCE!H1322),SOURCE!H1322, SUBSTITUTE(SUBSTITUTE(TEXT(SOURCE!H1322,"????0"),"  ","")," ",""))   &amp;","&amp; IF(SOURCE!$W$2-3 &gt;= 0, REPT(" ",SOURCE!$W$2-3-5), "")&amp;
      SOURCE!I1322&amp;
" | "&amp; IF(SOURCE!$X$2-LEN(SOURCE!I1322) &gt;= 0, REPT(" ",SOURCE!$X$2-LEN(SOURCE!I1322)), "")&amp;
      SOURCE!J1322&amp;      IF(SOURCE!$Y$2-LEN(SOURCE!J1322) &gt;= 0, REPT(" ",SOURCE!$Y$2-LEN(SOURCE!J1322)), "")&amp;
" | "&amp; IF(SOURCE!$X$2-LEN(SOURCE!I1322) &gt;= 0, REPT(" ",SOURCE!$X$2-LEN(SOURCE!I1322)), "")&amp;
      SOURCE!K1322&amp;      IF(SOURCE!$Y$2-LEN(SOURCE!K1322) &gt;= 0, REPT(" ",SOURCE!$Z$2-LEN(SOURCE!K1322)), "")&amp;
" | "&amp; SOURCE!L1322&amp;      IF(SOURCE!$AB$2-LEN(SOURCE!L1322) &gt;= 0, REPT(" ",SOURCE!$AB$2-LEN(SOURCE!L1322)), "")&amp;
" | "&amp; SOURCE!M1322&amp;      IF(SOURCE!$AC$2-LEN(SOURCE!M1322) &gt;= 0, REPT(" ",SOURCE!$AC$2-LEN(SOURCE!M1322)),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133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IF(SOURCE!$R$2-LEN(SOURCE!C1323) &gt;= 0, REPT(" ",SOURCE!$R$2-LEN(SOURCE!C1323)), "")&amp;
      SOURCE!D1323&amp;", "&amp; IF(SOURCE!$S$2-LEN(SOURCE!D1323) &gt;= 0, REPT(" ",SOURCE!$S$2-LEN(SOURCE!D1323)), "")&amp;
      SOURCE!E1323&amp;", "&amp; IF(SOURCE!$T$2-LEN(SOURCE!E1323) &gt;=0, REPT(" ",SOURCE!$T$2-LEN(SOURCE!E1323)), "")&amp;
      SOURCE!F1323&amp;", "&amp; IF(SOURCE!$U$2-LEN(SOURCE!F1323) &gt;= 0, REPT(" ",SOURCE!$U$2-LEN(SOURCE!F1323)+2), "")&amp;"("&amp;
      SUBSTITUTE(TEXT(SOURCE!G1323,"??0"),"  ","")&amp;" &lt;&lt; TAM_MAX_BITS) |"&amp; IF(SOURCE!$V$2-3 &gt;= 0, REPT(" ",MAX(1,SOURCE!$V$2-5+4+1-1-LEN(  IF(ISTEXT(SOURCE!H1323),SOURCE!H1323,  SUBSTITUTE(SUBSTITUTE(TEXT(SOURCE!H1323,"????0"),"  ","")," ",""))   ))), "")&amp;
       IF(ISTEXT(SOURCE!H1323),SOURCE!H1323, SUBSTITUTE(SUBSTITUTE(TEXT(SOURCE!H1323,"????0"),"  ","")," ",""))   &amp;","&amp; IF(SOURCE!$W$2-3 &gt;= 0, REPT(" ",SOURCE!$W$2-3-5), "")&amp;
      SOURCE!I1323&amp;
" | "&amp; IF(SOURCE!$X$2-LEN(SOURCE!I1323) &gt;= 0, REPT(" ",SOURCE!$X$2-LEN(SOURCE!I1323)), "")&amp;
      SOURCE!J1323&amp;      IF(SOURCE!$Y$2-LEN(SOURCE!J1323) &gt;= 0, REPT(" ",SOURCE!$Y$2-LEN(SOURCE!J1323)), "")&amp;
" | "&amp; IF(SOURCE!$X$2-LEN(SOURCE!I1323) &gt;= 0, REPT(" ",SOURCE!$X$2-LEN(SOURCE!I1323)), "")&amp;
      SOURCE!K1323&amp;      IF(SOURCE!$Y$2-LEN(SOURCE!K1323) &gt;= 0, REPT(" ",SOURCE!$Z$2-LEN(SOURCE!K1323)), "")&amp;
" | "&amp; SOURCE!L1323&amp;      IF(SOURCE!$AB$2-LEN(SOURCE!L1323) &gt;= 0, REPT(" ",SOURCE!$AB$2-LEN(SOURCE!L1323)), "")&amp;
" | "&amp; SOURCE!M1323&amp;      IF(SOURCE!$AC$2-LEN(SOURCE!M1323) &gt;= 0, REPT(" ",SOURCE!$AC$2-LEN(SOURCE!M1323)),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133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IF(SOURCE!$R$2-LEN(SOURCE!C1324) &gt;= 0, REPT(" ",SOURCE!$R$2-LEN(SOURCE!C1324)), "")&amp;
      SOURCE!D1324&amp;", "&amp; IF(SOURCE!$S$2-LEN(SOURCE!D1324) &gt;= 0, REPT(" ",SOURCE!$S$2-LEN(SOURCE!D1324)), "")&amp;
      SOURCE!E1324&amp;", "&amp; IF(SOURCE!$T$2-LEN(SOURCE!E1324) &gt;=0, REPT(" ",SOURCE!$T$2-LEN(SOURCE!E1324)), "")&amp;
      SOURCE!F1324&amp;", "&amp; IF(SOURCE!$U$2-LEN(SOURCE!F1324) &gt;= 0, REPT(" ",SOURCE!$U$2-LEN(SOURCE!F1324)+2), "")&amp;"("&amp;
      SUBSTITUTE(TEXT(SOURCE!G1324,"??0"),"  ","")&amp;" &lt;&lt; TAM_MAX_BITS) |"&amp; IF(SOURCE!$V$2-3 &gt;= 0, REPT(" ",MAX(1,SOURCE!$V$2-5+4+1-1-LEN(  IF(ISTEXT(SOURCE!H1324),SOURCE!H1324,  SUBSTITUTE(SUBSTITUTE(TEXT(SOURCE!H1324,"????0"),"  ","")," ",""))   ))), "")&amp;
       IF(ISTEXT(SOURCE!H1324),SOURCE!H1324, SUBSTITUTE(SUBSTITUTE(TEXT(SOURCE!H1324,"????0"),"  ","")," ",""))   &amp;","&amp; IF(SOURCE!$W$2-3 &gt;= 0, REPT(" ",SOURCE!$W$2-3-5), "")&amp;
      SOURCE!I1324&amp;
" | "&amp; IF(SOURCE!$X$2-LEN(SOURCE!I1324) &gt;= 0, REPT(" ",SOURCE!$X$2-LEN(SOURCE!I1324)), "")&amp;
      SOURCE!J1324&amp;      IF(SOURCE!$Y$2-LEN(SOURCE!J1324) &gt;= 0, REPT(" ",SOURCE!$Y$2-LEN(SOURCE!J1324)), "")&amp;
" | "&amp; IF(SOURCE!$X$2-LEN(SOURCE!I1324) &gt;= 0, REPT(" ",SOURCE!$X$2-LEN(SOURCE!I1324)), "")&amp;
      SOURCE!K1324&amp;      IF(SOURCE!$Y$2-LEN(SOURCE!K1324) &gt;= 0, REPT(" ",SOURCE!$Z$2-LEN(SOURCE!K1324)), "")&amp;
" | "&amp; SOURCE!L1324&amp;      IF(SOURCE!$AB$2-LEN(SOURCE!L1324) &gt;= 0, REPT(" ",SOURCE!$AB$2-LEN(SOURCE!L1324)), "")&amp;
" | "&amp; SOURCE!M1324&amp;      IF(SOURCE!$AC$2-LEN(SOURCE!M1324) &gt;= 0, REPT(" ",SOURCE!$AC$2-LEN(SOURCE!M1324)),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133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IF(SOURCE!$R$2-LEN(SOURCE!C1325) &gt;= 0, REPT(" ",SOURCE!$R$2-LEN(SOURCE!C1325)), "")&amp;
      SOURCE!D1325&amp;", "&amp; IF(SOURCE!$S$2-LEN(SOURCE!D1325) &gt;= 0, REPT(" ",SOURCE!$S$2-LEN(SOURCE!D1325)), "")&amp;
      SOURCE!E1325&amp;", "&amp; IF(SOURCE!$T$2-LEN(SOURCE!E1325) &gt;=0, REPT(" ",SOURCE!$T$2-LEN(SOURCE!E1325)), "")&amp;
      SOURCE!F1325&amp;", "&amp; IF(SOURCE!$U$2-LEN(SOURCE!F1325) &gt;= 0, REPT(" ",SOURCE!$U$2-LEN(SOURCE!F1325)+2), "")&amp;"("&amp;
      SUBSTITUTE(TEXT(SOURCE!G1325,"??0"),"  ","")&amp;" &lt;&lt; TAM_MAX_BITS) |"&amp; IF(SOURCE!$V$2-3 &gt;= 0, REPT(" ",MAX(1,SOURCE!$V$2-5+4+1-1-LEN(  IF(ISTEXT(SOURCE!H1325),SOURCE!H1325,  SUBSTITUTE(SUBSTITUTE(TEXT(SOURCE!H1325,"????0"),"  ","")," ",""))   ))), "")&amp;
       IF(ISTEXT(SOURCE!H1325),SOURCE!H1325, SUBSTITUTE(SUBSTITUTE(TEXT(SOURCE!H1325,"????0"),"  ","")," ",""))   &amp;","&amp; IF(SOURCE!$W$2-3 &gt;= 0, REPT(" ",SOURCE!$W$2-3-5), "")&amp;
      SOURCE!I1325&amp;
" | "&amp; IF(SOURCE!$X$2-LEN(SOURCE!I1325) &gt;= 0, REPT(" ",SOURCE!$X$2-LEN(SOURCE!I1325)), "")&amp;
      SOURCE!J1325&amp;      IF(SOURCE!$Y$2-LEN(SOURCE!J1325) &gt;= 0, REPT(" ",SOURCE!$Y$2-LEN(SOURCE!J1325)), "")&amp;
" | "&amp; IF(SOURCE!$X$2-LEN(SOURCE!I1325) &gt;= 0, REPT(" ",SOURCE!$X$2-LEN(SOURCE!I1325)), "")&amp;
      SOURCE!K1325&amp;      IF(SOURCE!$Y$2-LEN(SOURCE!K1325) &gt;= 0, REPT(" ",SOURCE!$Z$2-LEN(SOURCE!K1325)), "")&amp;
" | "&amp; SOURCE!L1325&amp;      IF(SOURCE!$AB$2-LEN(SOURCE!L1325) &gt;= 0, REPT(" ",SOURCE!$AB$2-LEN(SOURCE!L1325)), "")&amp;
" | "&amp; SOURCE!M1325&amp;      IF(SOURCE!$AC$2-LEN(SOURCE!M1325) &gt;= 0, REPT(" ",SOURCE!$AC$2-LEN(SOURCE!M1325)),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133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IF(SOURCE!$R$2-LEN(SOURCE!C1326) &gt;= 0, REPT(" ",SOURCE!$R$2-LEN(SOURCE!C1326)), "")&amp;
      SOURCE!D1326&amp;", "&amp; IF(SOURCE!$S$2-LEN(SOURCE!D1326) &gt;= 0, REPT(" ",SOURCE!$S$2-LEN(SOURCE!D1326)), "")&amp;
      SOURCE!E1326&amp;", "&amp; IF(SOURCE!$T$2-LEN(SOURCE!E1326) &gt;=0, REPT(" ",SOURCE!$T$2-LEN(SOURCE!E1326)), "")&amp;
      SOURCE!F1326&amp;", "&amp; IF(SOURCE!$U$2-LEN(SOURCE!F1326) &gt;= 0, REPT(" ",SOURCE!$U$2-LEN(SOURCE!F1326)+2), "")&amp;"("&amp;
      SUBSTITUTE(TEXT(SOURCE!G1326,"??0"),"  ","")&amp;" &lt;&lt; TAM_MAX_BITS) |"&amp; IF(SOURCE!$V$2-3 &gt;= 0, REPT(" ",MAX(1,SOURCE!$V$2-5+4+1-1-LEN(  IF(ISTEXT(SOURCE!H1326),SOURCE!H1326,  SUBSTITUTE(SUBSTITUTE(TEXT(SOURCE!H1326,"????0"),"  ","")," ",""))   ))), "")&amp;
       IF(ISTEXT(SOURCE!H1326),SOURCE!H1326, SUBSTITUTE(SUBSTITUTE(TEXT(SOURCE!H1326,"????0"),"  ","")," ",""))   &amp;","&amp; IF(SOURCE!$W$2-3 &gt;= 0, REPT(" ",SOURCE!$W$2-3-5), "")&amp;
      SOURCE!I1326&amp;
" | "&amp; IF(SOURCE!$X$2-LEN(SOURCE!I1326) &gt;= 0, REPT(" ",SOURCE!$X$2-LEN(SOURCE!I1326)), "")&amp;
      SOURCE!J1326&amp;      IF(SOURCE!$Y$2-LEN(SOURCE!J1326) &gt;= 0, REPT(" ",SOURCE!$Y$2-LEN(SOURCE!J1326)), "")&amp;
" | "&amp; IF(SOURCE!$X$2-LEN(SOURCE!I1326) &gt;= 0, REPT(" ",SOURCE!$X$2-LEN(SOURCE!I1326)), "")&amp;
      SOURCE!K1326&amp;      IF(SOURCE!$Y$2-LEN(SOURCE!K1326) &gt;= 0, REPT(" ",SOURCE!$Z$2-LEN(SOURCE!K1326)), "")&amp;
" | "&amp; SOURCE!L1326&amp;      IF(SOURCE!$AB$2-LEN(SOURCE!L1326) &gt;= 0, REPT(" ",SOURCE!$AB$2-LEN(SOURCE!L1326)), "")&amp;
" | "&amp; SOURCE!M1326&amp;      IF(SOURCE!$AC$2-LEN(SOURCE!M1326) &gt;= 0, REPT(" ",SOURCE!$AC$2-LEN(SOURCE!M1326)),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133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IF(SOURCE!$R$2-LEN(SOURCE!C1327) &gt;= 0, REPT(" ",SOURCE!$R$2-LEN(SOURCE!C1327)), "")&amp;
      SOURCE!D1327&amp;", "&amp; IF(SOURCE!$S$2-LEN(SOURCE!D1327) &gt;= 0, REPT(" ",SOURCE!$S$2-LEN(SOURCE!D1327)), "")&amp;
      SOURCE!E1327&amp;", "&amp; IF(SOURCE!$T$2-LEN(SOURCE!E1327) &gt;=0, REPT(" ",SOURCE!$T$2-LEN(SOURCE!E1327)), "")&amp;
      SOURCE!F1327&amp;", "&amp; IF(SOURCE!$U$2-LEN(SOURCE!F1327) &gt;= 0, REPT(" ",SOURCE!$U$2-LEN(SOURCE!F1327)+2), "")&amp;"("&amp;
      SUBSTITUTE(TEXT(SOURCE!G1327,"??0"),"  ","")&amp;" &lt;&lt; TAM_MAX_BITS) |"&amp; IF(SOURCE!$V$2-3 &gt;= 0, REPT(" ",MAX(1,SOURCE!$V$2-5+4+1-1-LEN(  IF(ISTEXT(SOURCE!H1327),SOURCE!H1327,  SUBSTITUTE(SUBSTITUTE(TEXT(SOURCE!H1327,"????0"),"  ","")," ",""))   ))), "")&amp;
       IF(ISTEXT(SOURCE!H1327),SOURCE!H1327, SUBSTITUTE(SUBSTITUTE(TEXT(SOURCE!H1327,"????0"),"  ","")," ",""))   &amp;","&amp; IF(SOURCE!$W$2-3 &gt;= 0, REPT(" ",SOURCE!$W$2-3-5), "")&amp;
      SOURCE!I1327&amp;
" | "&amp; IF(SOURCE!$X$2-LEN(SOURCE!I1327) &gt;= 0, REPT(" ",SOURCE!$X$2-LEN(SOURCE!I1327)), "")&amp;
      SOURCE!J1327&amp;      IF(SOURCE!$Y$2-LEN(SOURCE!J1327) &gt;= 0, REPT(" ",SOURCE!$Y$2-LEN(SOURCE!J1327)), "")&amp;
" | "&amp; IF(SOURCE!$X$2-LEN(SOURCE!I1327) &gt;= 0, REPT(" ",SOURCE!$X$2-LEN(SOURCE!I1327)), "")&amp;
      SOURCE!K1327&amp;      IF(SOURCE!$Y$2-LEN(SOURCE!K1327) &gt;= 0, REPT(" ",SOURCE!$Z$2-LEN(SOURCE!K1327)), "")&amp;
" | "&amp; SOURCE!L1327&amp;      IF(SOURCE!$AB$2-LEN(SOURCE!L1327) &gt;= 0, REPT(" ",SOURCE!$AB$2-LEN(SOURCE!L1327)), "")&amp;
" | "&amp; SOURCE!M1327&amp;      IF(SOURCE!$AC$2-LEN(SOURCE!M1327) &gt;= 0, REPT(" ",SOURCE!$AC$2-LEN(SOURCE!M1327)), "")&amp;
      "},"&amp;IF(SOURCE!O1327&lt;&gt;"",""&amp;SOURCE!O1327,"")
 )
)
)</f>
        <v/>
      </c>
    </row>
    <row r="1328" spans="1:1">
      <c r="A1328" s="133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IF(SOURCE!$R$2-LEN(SOURCE!C1328) &gt;= 0, REPT(" ",SOURCE!$R$2-LEN(SOURCE!C1328)), "")&amp;
      SOURCE!D1328&amp;", "&amp; IF(SOURCE!$S$2-LEN(SOURCE!D1328) &gt;= 0, REPT(" ",SOURCE!$S$2-LEN(SOURCE!D1328)), "")&amp;
      SOURCE!E1328&amp;", "&amp; IF(SOURCE!$T$2-LEN(SOURCE!E1328) &gt;=0, REPT(" ",SOURCE!$T$2-LEN(SOURCE!E1328)), "")&amp;
      SOURCE!F1328&amp;", "&amp; IF(SOURCE!$U$2-LEN(SOURCE!F1328) &gt;= 0, REPT(" ",SOURCE!$U$2-LEN(SOURCE!F1328)+2), "")&amp;"("&amp;
      SUBSTITUTE(TEXT(SOURCE!G1328,"??0"),"  ","")&amp;" &lt;&lt; TAM_MAX_BITS) |"&amp; IF(SOURCE!$V$2-3 &gt;= 0, REPT(" ",MAX(1,SOURCE!$V$2-5+4+1-1-LEN(  IF(ISTEXT(SOURCE!H1328),SOURCE!H1328,  SUBSTITUTE(SUBSTITUTE(TEXT(SOURCE!H1328,"????0"),"  ","")," ",""))   ))), "")&amp;
       IF(ISTEXT(SOURCE!H1328),SOURCE!H1328, SUBSTITUTE(SUBSTITUTE(TEXT(SOURCE!H1328,"????0"),"  ","")," ",""))   &amp;","&amp; IF(SOURCE!$W$2-3 &gt;= 0, REPT(" ",SOURCE!$W$2-3-5), "")&amp;
      SOURCE!I1328&amp;
" | "&amp; IF(SOURCE!$X$2-LEN(SOURCE!I1328) &gt;= 0, REPT(" ",SOURCE!$X$2-LEN(SOURCE!I1328)), "")&amp;
      SOURCE!J1328&amp;      IF(SOURCE!$Y$2-LEN(SOURCE!J1328) &gt;= 0, REPT(" ",SOURCE!$Y$2-LEN(SOURCE!J1328)), "")&amp;
" | "&amp; IF(SOURCE!$X$2-LEN(SOURCE!I1328) &gt;= 0, REPT(" ",SOURCE!$X$2-LEN(SOURCE!I1328)), "")&amp;
      SOURCE!K1328&amp;      IF(SOURCE!$Y$2-LEN(SOURCE!K1328) &gt;= 0, REPT(" ",SOURCE!$Z$2-LEN(SOURCE!K1328)), "")&amp;
" | "&amp; SOURCE!L1328&amp;      IF(SOURCE!$AB$2-LEN(SOURCE!L1328) &gt;= 0, REPT(" ",SOURCE!$AB$2-LEN(SOURCE!L1328)), "")&amp;
" | "&amp; SOURCE!M1328&amp;      IF(SOURCE!$AC$2-LEN(SOURCE!M1328) &gt;= 0, REPT(" ",SOURCE!$AC$2-LEN(SOURCE!M1328)), "")&amp;
      "},"&amp;IF(SOURCE!O1328&lt;&gt;"",""&amp;SOURCE!O1328,"")
 )
)
)</f>
        <v/>
      </c>
    </row>
    <row r="1329" spans="1:1">
      <c r="A1329" s="133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IF(SOURCE!$R$2-LEN(SOURCE!C1329) &gt;= 0, REPT(" ",SOURCE!$R$2-LEN(SOURCE!C1329)), "")&amp;
      SOURCE!D1329&amp;", "&amp; IF(SOURCE!$S$2-LEN(SOURCE!D1329) &gt;= 0, REPT(" ",SOURCE!$S$2-LEN(SOURCE!D1329)), "")&amp;
      SOURCE!E1329&amp;", "&amp; IF(SOURCE!$T$2-LEN(SOURCE!E1329) &gt;=0, REPT(" ",SOURCE!$T$2-LEN(SOURCE!E1329)), "")&amp;
      SOURCE!F1329&amp;", "&amp; IF(SOURCE!$U$2-LEN(SOURCE!F1329) &gt;= 0, REPT(" ",SOURCE!$U$2-LEN(SOURCE!F1329)+2), "")&amp;"("&amp;
      SUBSTITUTE(TEXT(SOURCE!G1329,"??0"),"  ","")&amp;" &lt;&lt; TAM_MAX_BITS) |"&amp; IF(SOURCE!$V$2-3 &gt;= 0, REPT(" ",MAX(1,SOURCE!$V$2-5+4+1-1-LEN(  IF(ISTEXT(SOURCE!H1329),SOURCE!H1329,  SUBSTITUTE(SUBSTITUTE(TEXT(SOURCE!H1329,"????0"),"  ","")," ",""))   ))), "")&amp;
       IF(ISTEXT(SOURCE!H1329),SOURCE!H1329, SUBSTITUTE(SUBSTITUTE(TEXT(SOURCE!H1329,"????0"),"  ","")," ",""))   &amp;","&amp; IF(SOURCE!$W$2-3 &gt;= 0, REPT(" ",SOURCE!$W$2-3-5), "")&amp;
      SOURCE!I1329&amp;
" | "&amp; IF(SOURCE!$X$2-LEN(SOURCE!I1329) &gt;= 0, REPT(" ",SOURCE!$X$2-LEN(SOURCE!I1329)), "")&amp;
      SOURCE!J1329&amp;      IF(SOURCE!$Y$2-LEN(SOURCE!J1329) &gt;= 0, REPT(" ",SOURCE!$Y$2-LEN(SOURCE!J1329)), "")&amp;
" | "&amp; IF(SOURCE!$X$2-LEN(SOURCE!I1329) &gt;= 0, REPT(" ",SOURCE!$X$2-LEN(SOURCE!I1329)), "")&amp;
      SOURCE!K1329&amp;      IF(SOURCE!$Y$2-LEN(SOURCE!K1329) &gt;= 0, REPT(" ",SOURCE!$Z$2-LEN(SOURCE!K1329)), "")&amp;
" | "&amp; SOURCE!L1329&amp;      IF(SOURCE!$AB$2-LEN(SOURCE!L1329) &gt;= 0, REPT(" ",SOURCE!$AB$2-LEN(SOURCE!L1329)), "")&amp;
" | "&amp; SOURCE!M1329&amp;      IF(SOURCE!$AC$2-LEN(SOURCE!M1329) &gt;= 0, REPT(" ",SOURCE!$AC$2-LEN(SOURCE!M1329)), "")&amp;
      "},"&amp;IF(SOURCE!O1329&lt;&gt;"",""&amp;SOURCE!O1329,"")
 )
)
)</f>
        <v>// Curve fitting</v>
      </c>
    </row>
    <row r="1330" spans="1:1">
      <c r="A1330" s="133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IF(SOURCE!$R$2-LEN(SOURCE!C1330) &gt;= 0, REPT(" ",SOURCE!$R$2-LEN(SOURCE!C1330)), "")&amp;
      SOURCE!D1330&amp;", "&amp; IF(SOURCE!$S$2-LEN(SOURCE!D1330) &gt;= 0, REPT(" ",SOURCE!$S$2-LEN(SOURCE!D1330)), "")&amp;
      SOURCE!E1330&amp;", "&amp; IF(SOURCE!$T$2-LEN(SOURCE!E1330) &gt;=0, REPT(" ",SOURCE!$T$2-LEN(SOURCE!E1330)), "")&amp;
      SOURCE!F1330&amp;", "&amp; IF(SOURCE!$U$2-LEN(SOURCE!F1330) &gt;= 0, REPT(" ",SOURCE!$U$2-LEN(SOURCE!F1330)+2), "")&amp;"("&amp;
      SUBSTITUTE(TEXT(SOURCE!G1330,"??0"),"  ","")&amp;" &lt;&lt; TAM_MAX_BITS) |"&amp; IF(SOURCE!$V$2-3 &gt;= 0, REPT(" ",MAX(1,SOURCE!$V$2-5+4+1-1-LEN(  IF(ISTEXT(SOURCE!H1330),SOURCE!H1330,  SUBSTITUTE(SUBSTITUTE(TEXT(SOURCE!H1330,"????0"),"  ","")," ",""))   ))), "")&amp;
       IF(ISTEXT(SOURCE!H1330),SOURCE!H1330, SUBSTITUTE(SUBSTITUTE(TEXT(SOURCE!H1330,"????0"),"  ","")," ",""))   &amp;","&amp; IF(SOURCE!$W$2-3 &gt;= 0, REPT(" ",SOURCE!$W$2-3-5), "")&amp;
      SOURCE!I1330&amp;
" | "&amp; IF(SOURCE!$X$2-LEN(SOURCE!I1330) &gt;= 0, REPT(" ",SOURCE!$X$2-LEN(SOURCE!I1330)), "")&amp;
      SOURCE!J1330&amp;      IF(SOURCE!$Y$2-LEN(SOURCE!J1330) &gt;= 0, REPT(" ",SOURCE!$Y$2-LEN(SOURCE!J1330)), "")&amp;
" | "&amp; IF(SOURCE!$X$2-LEN(SOURCE!I1330) &gt;= 0, REPT(" ",SOURCE!$X$2-LEN(SOURCE!I1330)), "")&amp;
      SOURCE!K1330&amp;      IF(SOURCE!$Y$2-LEN(SOURCE!K1330) &gt;= 0, REPT(" ",SOURCE!$Z$2-LEN(SOURCE!K1330)), "")&amp;
" | "&amp; SOURCE!L1330&amp;      IF(SOURCE!$AB$2-LEN(SOURCE!L1330) &gt;= 0, REPT(" ",SOURCE!$AB$2-LEN(SOURCE!L1330)), "")&amp;
" | "&amp; SOURCE!M1330&amp;      IF(SOURCE!$AC$2-LEN(SOURCE!M1330) &gt;= 0, REPT(" ",SOURCE!$AC$2-LEN(SOURCE!M1330)),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133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IF(SOURCE!$R$2-LEN(SOURCE!C1331) &gt;= 0, REPT(" ",SOURCE!$R$2-LEN(SOURCE!C1331)), "")&amp;
      SOURCE!D1331&amp;", "&amp; IF(SOURCE!$S$2-LEN(SOURCE!D1331) &gt;= 0, REPT(" ",SOURCE!$S$2-LEN(SOURCE!D1331)), "")&amp;
      SOURCE!E1331&amp;", "&amp; IF(SOURCE!$T$2-LEN(SOURCE!E1331) &gt;=0, REPT(" ",SOURCE!$T$2-LEN(SOURCE!E1331)), "")&amp;
      SOURCE!F1331&amp;", "&amp; IF(SOURCE!$U$2-LEN(SOURCE!F1331) &gt;= 0, REPT(" ",SOURCE!$U$2-LEN(SOURCE!F1331)+2), "")&amp;"("&amp;
      SUBSTITUTE(TEXT(SOURCE!G1331,"??0"),"  ","")&amp;" &lt;&lt; TAM_MAX_BITS) |"&amp; IF(SOURCE!$V$2-3 &gt;= 0, REPT(" ",MAX(1,SOURCE!$V$2-5+4+1-1-LEN(  IF(ISTEXT(SOURCE!H1331),SOURCE!H1331,  SUBSTITUTE(SUBSTITUTE(TEXT(SOURCE!H1331,"????0"),"  ","")," ",""))   ))), "")&amp;
       IF(ISTEXT(SOURCE!H1331),SOURCE!H1331, SUBSTITUTE(SUBSTITUTE(TEXT(SOURCE!H1331,"????0"),"  ","")," ",""))   &amp;","&amp; IF(SOURCE!$W$2-3 &gt;= 0, REPT(" ",SOURCE!$W$2-3-5), "")&amp;
      SOURCE!I1331&amp;
" | "&amp; IF(SOURCE!$X$2-LEN(SOURCE!I1331) &gt;= 0, REPT(" ",SOURCE!$X$2-LEN(SOURCE!I1331)), "")&amp;
      SOURCE!J1331&amp;      IF(SOURCE!$Y$2-LEN(SOURCE!J1331) &gt;= 0, REPT(" ",SOURCE!$Y$2-LEN(SOURCE!J1331)), "")&amp;
" | "&amp; IF(SOURCE!$X$2-LEN(SOURCE!I1331) &gt;= 0, REPT(" ",SOURCE!$X$2-LEN(SOURCE!I1331)), "")&amp;
      SOURCE!K1331&amp;      IF(SOURCE!$Y$2-LEN(SOURCE!K1331) &gt;= 0, REPT(" ",SOURCE!$Z$2-LEN(SOURCE!K1331)), "")&amp;
" | "&amp; SOURCE!L1331&amp;      IF(SOURCE!$AB$2-LEN(SOURCE!L1331) &gt;= 0, REPT(" ",SOURCE!$AB$2-LEN(SOURCE!L1331)), "")&amp;
" | "&amp; SOURCE!M1331&amp;      IF(SOURCE!$AC$2-LEN(SOURCE!M1331) &gt;= 0, REPT(" ",SOURCE!$AC$2-LEN(SOURCE!M1331)), "")&amp;
      "},"&amp;IF(SOURCE!O1331&lt;&gt;"",""&amp;SOURCE!O1331,"")
 )
)
)</f>
        <v>/* 1298 */  { fnCurveFitting,  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133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IF(SOURCE!$R$2-LEN(SOURCE!C1332) &gt;= 0, REPT(" ",SOURCE!$R$2-LEN(SOURCE!C1332)), "")&amp;
      SOURCE!D1332&amp;", "&amp; IF(SOURCE!$S$2-LEN(SOURCE!D1332) &gt;= 0, REPT(" ",SOURCE!$S$2-LEN(SOURCE!D1332)), "")&amp;
      SOURCE!E1332&amp;", "&amp; IF(SOURCE!$T$2-LEN(SOURCE!E1332) &gt;=0, REPT(" ",SOURCE!$T$2-LEN(SOURCE!E1332)), "")&amp;
      SOURCE!F1332&amp;", "&amp; IF(SOURCE!$U$2-LEN(SOURCE!F1332) &gt;= 0, REPT(" ",SOURCE!$U$2-LEN(SOURCE!F1332)+2), "")&amp;"("&amp;
      SUBSTITUTE(TEXT(SOURCE!G1332,"??0"),"  ","")&amp;" &lt;&lt; TAM_MAX_BITS) |"&amp; IF(SOURCE!$V$2-3 &gt;= 0, REPT(" ",MAX(1,SOURCE!$V$2-5+4+1-1-LEN(  IF(ISTEXT(SOURCE!H1332),SOURCE!H1332,  SUBSTITUTE(SUBSTITUTE(TEXT(SOURCE!H1332,"????0"),"  ","")," ",""))   ))), "")&amp;
       IF(ISTEXT(SOURCE!H1332),SOURCE!H1332, SUBSTITUTE(SUBSTITUTE(TEXT(SOURCE!H1332,"????0"),"  ","")," ",""))   &amp;","&amp; IF(SOURCE!$W$2-3 &gt;= 0, REPT(" ",SOURCE!$W$2-3-5), "")&amp;
      SOURCE!I1332&amp;
" | "&amp; IF(SOURCE!$X$2-LEN(SOURCE!I1332) &gt;= 0, REPT(" ",SOURCE!$X$2-LEN(SOURCE!I1332)), "")&amp;
      SOURCE!J1332&amp;      IF(SOURCE!$Y$2-LEN(SOURCE!J1332) &gt;= 0, REPT(" ",SOURCE!$Y$2-LEN(SOURCE!J1332)), "")&amp;
" | "&amp; IF(SOURCE!$X$2-LEN(SOURCE!I1332) &gt;= 0, REPT(" ",SOURCE!$X$2-LEN(SOURCE!I1332)), "")&amp;
      SOURCE!K1332&amp;      IF(SOURCE!$Y$2-LEN(SOURCE!K1332) &gt;= 0, REPT(" ",SOURCE!$Z$2-LEN(SOURCE!K1332)), "")&amp;
" | "&amp; SOURCE!L1332&amp;      IF(SOURCE!$AB$2-LEN(SOURCE!L1332) &gt;= 0, REPT(" ",SOURCE!$AB$2-LEN(SOURCE!L1332)), "")&amp;
" | "&amp; SOURCE!M1332&amp;      IF(SOURCE!$AC$2-LEN(SOURCE!M1332) &gt;= 0, REPT(" ",SOURCE!$AC$2-LEN(SOURCE!M1332)), "")&amp;
      "},"&amp;IF(SOURCE!O1332&lt;&gt;"",""&amp;SOURCE!O1332,"")
 )
)
)</f>
        <v>/* 1299 */  { fnCurveFitting,  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133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IF(SOURCE!$R$2-LEN(SOURCE!C1333) &gt;= 0, REPT(" ",SOURCE!$R$2-LEN(SOURCE!C1333)), "")&amp;
      SOURCE!D1333&amp;", "&amp; IF(SOURCE!$S$2-LEN(SOURCE!D1333) &gt;= 0, REPT(" ",SOURCE!$S$2-LEN(SOURCE!D1333)), "")&amp;
      SOURCE!E1333&amp;", "&amp; IF(SOURCE!$T$2-LEN(SOURCE!E1333) &gt;=0, REPT(" ",SOURCE!$T$2-LEN(SOURCE!E1333)), "")&amp;
      SOURCE!F1333&amp;", "&amp; IF(SOURCE!$U$2-LEN(SOURCE!F1333) &gt;= 0, REPT(" ",SOURCE!$U$2-LEN(SOURCE!F1333)+2), "")&amp;"("&amp;
      SUBSTITUTE(TEXT(SOURCE!G1333,"??0"),"  ","")&amp;" &lt;&lt; TAM_MAX_BITS) |"&amp; IF(SOURCE!$V$2-3 &gt;= 0, REPT(" ",MAX(1,SOURCE!$V$2-5+4+1-1-LEN(  IF(ISTEXT(SOURCE!H1333),SOURCE!H1333,  SUBSTITUTE(SUBSTITUTE(TEXT(SOURCE!H1333,"????0"),"  ","")," ",""))   ))), "")&amp;
       IF(ISTEXT(SOURCE!H1333),SOURCE!H1333, SUBSTITUTE(SUBSTITUTE(TEXT(SOURCE!H1333,"????0"),"  ","")," ",""))   &amp;","&amp; IF(SOURCE!$W$2-3 &gt;= 0, REPT(" ",SOURCE!$W$2-3-5), "")&amp;
      SOURCE!I1333&amp;
" | "&amp; IF(SOURCE!$X$2-LEN(SOURCE!I1333) &gt;= 0, REPT(" ",SOURCE!$X$2-LEN(SOURCE!I1333)), "")&amp;
      SOURCE!J1333&amp;      IF(SOURCE!$Y$2-LEN(SOURCE!J1333) &gt;= 0, REPT(" ",SOURCE!$Y$2-LEN(SOURCE!J1333)), "")&amp;
" | "&amp; IF(SOURCE!$X$2-LEN(SOURCE!I1333) &gt;= 0, REPT(" ",SOURCE!$X$2-LEN(SOURCE!I1333)), "")&amp;
      SOURCE!K1333&amp;      IF(SOURCE!$Y$2-LEN(SOURCE!K1333) &gt;= 0, REPT(" ",SOURCE!$Z$2-LEN(SOURCE!K1333)), "")&amp;
" | "&amp; SOURCE!L1333&amp;      IF(SOURCE!$AB$2-LEN(SOURCE!L1333) &gt;= 0, REPT(" ",SOURCE!$AB$2-LEN(SOURCE!L1333)), "")&amp;
" | "&amp; SOURCE!M1333&amp;      IF(SOURCE!$AC$2-LEN(SOURCE!M1333) &gt;= 0, REPT(" ",SOURCE!$AC$2-LEN(SOURCE!M1333)), "")&amp;
      "},"&amp;IF(SOURCE!O1333&lt;&gt;"",""&amp;SOURCE!O1333,"")
 )
)
)</f>
        <v>/* 1300 */  { fnCurveFitting,  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133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IF(SOURCE!$R$2-LEN(SOURCE!C1334) &gt;= 0, REPT(" ",SOURCE!$R$2-LEN(SOURCE!C1334)), "")&amp;
      SOURCE!D1334&amp;", "&amp; IF(SOURCE!$S$2-LEN(SOURCE!D1334) &gt;= 0, REPT(" ",SOURCE!$S$2-LEN(SOURCE!D1334)), "")&amp;
      SOURCE!E1334&amp;", "&amp; IF(SOURCE!$T$2-LEN(SOURCE!E1334) &gt;=0, REPT(" ",SOURCE!$T$2-LEN(SOURCE!E1334)), "")&amp;
      SOURCE!F1334&amp;", "&amp; IF(SOURCE!$U$2-LEN(SOURCE!F1334) &gt;= 0, REPT(" ",SOURCE!$U$2-LEN(SOURCE!F1334)+2), "")&amp;"("&amp;
      SUBSTITUTE(TEXT(SOURCE!G1334,"??0"),"  ","")&amp;" &lt;&lt; TAM_MAX_BITS) |"&amp; IF(SOURCE!$V$2-3 &gt;= 0, REPT(" ",MAX(1,SOURCE!$V$2-5+4+1-1-LEN(  IF(ISTEXT(SOURCE!H1334),SOURCE!H1334,  SUBSTITUTE(SUBSTITUTE(TEXT(SOURCE!H1334,"????0"),"  ","")," ",""))   ))), "")&amp;
       IF(ISTEXT(SOURCE!H1334),SOURCE!H1334, SUBSTITUTE(SUBSTITUTE(TEXT(SOURCE!H1334,"????0"),"  ","")," ",""))   &amp;","&amp; IF(SOURCE!$W$2-3 &gt;= 0, REPT(" ",SOURCE!$W$2-3-5), "")&amp;
      SOURCE!I1334&amp;
" | "&amp; IF(SOURCE!$X$2-LEN(SOURCE!I1334) &gt;= 0, REPT(" ",SOURCE!$X$2-LEN(SOURCE!I1334)), "")&amp;
      SOURCE!J1334&amp;      IF(SOURCE!$Y$2-LEN(SOURCE!J1334) &gt;= 0, REPT(" ",SOURCE!$Y$2-LEN(SOURCE!J1334)), "")&amp;
" | "&amp; IF(SOURCE!$X$2-LEN(SOURCE!I1334) &gt;= 0, REPT(" ",SOURCE!$X$2-LEN(SOURCE!I1334)), "")&amp;
      SOURCE!K1334&amp;      IF(SOURCE!$Y$2-LEN(SOURCE!K1334) &gt;= 0, REPT(" ",SOURCE!$Z$2-LEN(SOURCE!K1334)), "")&amp;
" | "&amp; SOURCE!L1334&amp;      IF(SOURCE!$AB$2-LEN(SOURCE!L1334) &gt;= 0, REPT(" ",SOURCE!$AB$2-LEN(SOURCE!L1334)), "")&amp;
" | "&amp; SOURCE!M1334&amp;      IF(SOURCE!$AC$2-LEN(SOURCE!M1334) &gt;= 0, REPT(" ",SOURCE!$AC$2-LEN(SOURCE!M1334)), "")&amp;
      "},"&amp;IF(SOURCE!O1334&lt;&gt;"",""&amp;SOURCE!O1334,"")
 )
)
)</f>
        <v>/* 1301 */  { fnCurveFitting,  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133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IF(SOURCE!$R$2-LEN(SOURCE!C1335) &gt;= 0, REPT(" ",SOURCE!$R$2-LEN(SOURCE!C1335)), "")&amp;
      SOURCE!D1335&amp;", "&amp; IF(SOURCE!$S$2-LEN(SOURCE!D1335) &gt;= 0, REPT(" ",SOURCE!$S$2-LEN(SOURCE!D1335)), "")&amp;
      SOURCE!E1335&amp;", "&amp; IF(SOURCE!$T$2-LEN(SOURCE!E1335) &gt;=0, REPT(" ",SOURCE!$T$2-LEN(SOURCE!E1335)), "")&amp;
      SOURCE!F1335&amp;", "&amp; IF(SOURCE!$U$2-LEN(SOURCE!F1335) &gt;= 0, REPT(" ",SOURCE!$U$2-LEN(SOURCE!F1335)+2), "")&amp;"("&amp;
      SUBSTITUTE(TEXT(SOURCE!G1335,"??0"),"  ","")&amp;" &lt;&lt; TAM_MAX_BITS) |"&amp; IF(SOURCE!$V$2-3 &gt;= 0, REPT(" ",MAX(1,SOURCE!$V$2-5+4+1-1-LEN(  IF(ISTEXT(SOURCE!H1335),SOURCE!H1335,  SUBSTITUTE(SUBSTITUTE(TEXT(SOURCE!H1335,"????0"),"  ","")," ",""))   ))), "")&amp;
       IF(ISTEXT(SOURCE!H1335),SOURCE!H1335, SUBSTITUTE(SUBSTITUTE(TEXT(SOURCE!H1335,"????0"),"  ","")," ",""))   &amp;","&amp; IF(SOURCE!$W$2-3 &gt;= 0, REPT(" ",SOURCE!$W$2-3-5), "")&amp;
      SOURCE!I1335&amp;
" | "&amp; IF(SOURCE!$X$2-LEN(SOURCE!I1335) &gt;= 0, REPT(" ",SOURCE!$X$2-LEN(SOURCE!I1335)), "")&amp;
      SOURCE!J1335&amp;      IF(SOURCE!$Y$2-LEN(SOURCE!J1335) &gt;= 0, REPT(" ",SOURCE!$Y$2-LEN(SOURCE!J1335)), "")&amp;
" | "&amp; IF(SOURCE!$X$2-LEN(SOURCE!I1335) &gt;= 0, REPT(" ",SOURCE!$X$2-LEN(SOURCE!I1335)), "")&amp;
      SOURCE!K1335&amp;      IF(SOURCE!$Y$2-LEN(SOURCE!K1335) &gt;= 0, REPT(" ",SOURCE!$Z$2-LEN(SOURCE!K1335)), "")&amp;
" | "&amp; SOURCE!L1335&amp;      IF(SOURCE!$AB$2-LEN(SOURCE!L1335) &gt;= 0, REPT(" ",SOURCE!$AB$2-LEN(SOURCE!L1335)), "")&amp;
" | "&amp; SOURCE!M1335&amp;      IF(SOURCE!$AC$2-LEN(SOURCE!M1335) &gt;= 0, REPT(" ",SOURCE!$AC$2-LEN(SOURCE!M1335)), "")&amp;
      "},"&amp;IF(SOURCE!O1335&lt;&gt;"",""&amp;SOURCE!O1335,"")
 )
)
)</f>
        <v>/* 1302 */  { fnCurveFitting,  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133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IF(SOURCE!$R$2-LEN(SOURCE!C1336) &gt;= 0, REPT(" ",SOURCE!$R$2-LEN(SOURCE!C1336)), "")&amp;
      SOURCE!D1336&amp;", "&amp; IF(SOURCE!$S$2-LEN(SOURCE!D1336) &gt;= 0, REPT(" ",SOURCE!$S$2-LEN(SOURCE!D1336)), "")&amp;
      SOURCE!E1336&amp;", "&amp; IF(SOURCE!$T$2-LEN(SOURCE!E1336) &gt;=0, REPT(" ",SOURCE!$T$2-LEN(SOURCE!E1336)), "")&amp;
      SOURCE!F1336&amp;", "&amp; IF(SOURCE!$U$2-LEN(SOURCE!F1336) &gt;= 0, REPT(" ",SOURCE!$U$2-LEN(SOURCE!F1336)+2), "")&amp;"("&amp;
      SUBSTITUTE(TEXT(SOURCE!G1336,"??0"),"  ","")&amp;" &lt;&lt; TAM_MAX_BITS) |"&amp; IF(SOURCE!$V$2-3 &gt;= 0, REPT(" ",MAX(1,SOURCE!$V$2-5+4+1-1-LEN(  IF(ISTEXT(SOURCE!H1336),SOURCE!H1336,  SUBSTITUTE(SUBSTITUTE(TEXT(SOURCE!H1336,"????0"),"  ","")," ",""))   ))), "")&amp;
       IF(ISTEXT(SOURCE!H1336),SOURCE!H1336, SUBSTITUTE(SUBSTITUTE(TEXT(SOURCE!H1336,"????0"),"  ","")," ",""))   &amp;","&amp; IF(SOURCE!$W$2-3 &gt;= 0, REPT(" ",SOURCE!$W$2-3-5), "")&amp;
      SOURCE!I1336&amp;
" | "&amp; IF(SOURCE!$X$2-LEN(SOURCE!I1336) &gt;= 0, REPT(" ",SOURCE!$X$2-LEN(SOURCE!I1336)), "")&amp;
      SOURCE!J1336&amp;      IF(SOURCE!$Y$2-LEN(SOURCE!J1336) &gt;= 0, REPT(" ",SOURCE!$Y$2-LEN(SOURCE!J1336)), "")&amp;
" | "&amp; IF(SOURCE!$X$2-LEN(SOURCE!I1336) &gt;= 0, REPT(" ",SOURCE!$X$2-LEN(SOURCE!I1336)), "")&amp;
      SOURCE!K1336&amp;      IF(SOURCE!$Y$2-LEN(SOURCE!K1336) &gt;= 0, REPT(" ",SOURCE!$Z$2-LEN(SOURCE!K1336)), "")&amp;
" | "&amp; SOURCE!L1336&amp;      IF(SOURCE!$AB$2-LEN(SOURCE!L1336) &gt;= 0, REPT(" ",SOURCE!$AB$2-LEN(SOURCE!L1336)), "")&amp;
" | "&amp; SOURCE!M1336&amp;      IF(SOURCE!$AC$2-LEN(SOURCE!M1336) &gt;= 0, REPT(" ",SOURCE!$AC$2-LEN(SOURCE!M1336)), "")&amp;
      "},"&amp;IF(SOURCE!O1336&lt;&gt;"",""&amp;SOURCE!O1336,"")
 )
)
)</f>
        <v>/* 1303 */  { fnCurveFitting,  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133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IF(SOURCE!$R$2-LEN(SOURCE!C1337) &gt;= 0, REPT(" ",SOURCE!$R$2-LEN(SOURCE!C1337)), "")&amp;
      SOURCE!D1337&amp;", "&amp; IF(SOURCE!$S$2-LEN(SOURCE!D1337) &gt;= 0, REPT(" ",SOURCE!$S$2-LEN(SOURCE!D1337)), "")&amp;
      SOURCE!E1337&amp;", "&amp; IF(SOURCE!$T$2-LEN(SOURCE!E1337) &gt;=0, REPT(" ",SOURCE!$T$2-LEN(SOURCE!E1337)), "")&amp;
      SOURCE!F1337&amp;", "&amp; IF(SOURCE!$U$2-LEN(SOURCE!F1337) &gt;= 0, REPT(" ",SOURCE!$U$2-LEN(SOURCE!F1337)+2), "")&amp;"("&amp;
      SUBSTITUTE(TEXT(SOURCE!G1337,"??0"),"  ","")&amp;" &lt;&lt; TAM_MAX_BITS) |"&amp; IF(SOURCE!$V$2-3 &gt;= 0, REPT(" ",MAX(1,SOURCE!$V$2-5+4+1-1-LEN(  IF(ISTEXT(SOURCE!H1337),SOURCE!H1337,  SUBSTITUTE(SUBSTITUTE(TEXT(SOURCE!H1337,"????0"),"  ","")," ",""))   ))), "")&amp;
       IF(ISTEXT(SOURCE!H1337),SOURCE!H1337, SUBSTITUTE(SUBSTITUTE(TEXT(SOURCE!H1337,"????0"),"  ","")," ",""))   &amp;","&amp; IF(SOURCE!$W$2-3 &gt;= 0, REPT(" ",SOURCE!$W$2-3-5), "")&amp;
      SOURCE!I1337&amp;
" | "&amp; IF(SOURCE!$X$2-LEN(SOURCE!I1337) &gt;= 0, REPT(" ",SOURCE!$X$2-LEN(SOURCE!I1337)), "")&amp;
      SOURCE!J1337&amp;      IF(SOURCE!$Y$2-LEN(SOURCE!J1337) &gt;= 0, REPT(" ",SOURCE!$Y$2-LEN(SOURCE!J1337)), "")&amp;
" | "&amp; IF(SOURCE!$X$2-LEN(SOURCE!I1337) &gt;= 0, REPT(" ",SOURCE!$X$2-LEN(SOURCE!I1337)), "")&amp;
      SOURCE!K1337&amp;      IF(SOURCE!$Y$2-LEN(SOURCE!K1337) &gt;= 0, REPT(" ",SOURCE!$Z$2-LEN(SOURCE!K1337)), "")&amp;
" | "&amp; SOURCE!L1337&amp;      IF(SOURCE!$AB$2-LEN(SOURCE!L1337) &gt;= 0, REPT(" ",SOURCE!$AB$2-LEN(SOURCE!L1337)), "")&amp;
" | "&amp; SOURCE!M1337&amp;      IF(SOURCE!$AC$2-LEN(SOURCE!M1337) &gt;= 0, REPT(" ",SOURCE!$AC$2-LEN(SOURCE!M1337)), "")&amp;
      "},"&amp;IF(SOURCE!O1337&lt;&gt;"",""&amp;SOURCE!O1337,"")
 )
)
)</f>
        <v>/* 1304 */  { fnCurveFitting,  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133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IF(SOURCE!$R$2-LEN(SOURCE!C1338) &gt;= 0, REPT(" ",SOURCE!$R$2-LEN(SOURCE!C1338)), "")&amp;
      SOURCE!D1338&amp;", "&amp; IF(SOURCE!$S$2-LEN(SOURCE!D1338) &gt;= 0, REPT(" ",SOURCE!$S$2-LEN(SOURCE!D1338)), "")&amp;
      SOURCE!E1338&amp;", "&amp; IF(SOURCE!$T$2-LEN(SOURCE!E1338) &gt;=0, REPT(" ",SOURCE!$T$2-LEN(SOURCE!E1338)), "")&amp;
      SOURCE!F1338&amp;", "&amp; IF(SOURCE!$U$2-LEN(SOURCE!F1338) &gt;= 0, REPT(" ",SOURCE!$U$2-LEN(SOURCE!F1338)+2), "")&amp;"("&amp;
      SUBSTITUTE(TEXT(SOURCE!G1338,"??0"),"  ","")&amp;" &lt;&lt; TAM_MAX_BITS) |"&amp; IF(SOURCE!$V$2-3 &gt;= 0, REPT(" ",MAX(1,SOURCE!$V$2-5+4+1-1-LEN(  IF(ISTEXT(SOURCE!H1338),SOURCE!H1338,  SUBSTITUTE(SUBSTITUTE(TEXT(SOURCE!H1338,"????0"),"  ","")," ",""))   ))), "")&amp;
       IF(ISTEXT(SOURCE!H1338),SOURCE!H1338, SUBSTITUTE(SUBSTITUTE(TEXT(SOURCE!H1338,"????0"),"  ","")," ",""))   &amp;","&amp; IF(SOURCE!$W$2-3 &gt;= 0, REPT(" ",SOURCE!$W$2-3-5), "")&amp;
      SOURCE!I1338&amp;
" | "&amp; IF(SOURCE!$X$2-LEN(SOURCE!I1338) &gt;= 0, REPT(" ",SOURCE!$X$2-LEN(SOURCE!I1338)), "")&amp;
      SOURCE!J1338&amp;      IF(SOURCE!$Y$2-LEN(SOURCE!J1338) &gt;= 0, REPT(" ",SOURCE!$Y$2-LEN(SOURCE!J1338)), "")&amp;
" | "&amp; IF(SOURCE!$X$2-LEN(SOURCE!I1338) &gt;= 0, REPT(" ",SOURCE!$X$2-LEN(SOURCE!I1338)), "")&amp;
      SOURCE!K1338&amp;      IF(SOURCE!$Y$2-LEN(SOURCE!K1338) &gt;= 0, REPT(" ",SOURCE!$Z$2-LEN(SOURCE!K1338)), "")&amp;
" | "&amp; SOURCE!L1338&amp;      IF(SOURCE!$AB$2-LEN(SOURCE!L1338) &gt;= 0, REPT(" ",SOURCE!$AB$2-LEN(SOURCE!L1338)), "")&amp;
" | "&amp; SOURCE!M1338&amp;      IF(SOURCE!$AC$2-LEN(SOURCE!M1338) &gt;= 0, REPT(" ",SOURCE!$AC$2-LEN(SOURCE!M1338)), "")&amp;
      "},"&amp;IF(SOURCE!O1338&lt;&gt;"",""&amp;SOURCE!O1338,"")
 )
)
)</f>
        <v>/* 1305 */  { fnCurveFitting,  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133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IF(SOURCE!$R$2-LEN(SOURCE!C1339) &gt;= 0, REPT(" ",SOURCE!$R$2-LEN(SOURCE!C1339)), "")&amp;
      SOURCE!D1339&amp;", "&amp; IF(SOURCE!$S$2-LEN(SOURCE!D1339) &gt;= 0, REPT(" ",SOURCE!$S$2-LEN(SOURCE!D1339)), "")&amp;
      SOURCE!E1339&amp;", "&amp; IF(SOURCE!$T$2-LEN(SOURCE!E1339) &gt;=0, REPT(" ",SOURCE!$T$2-LEN(SOURCE!E1339)), "")&amp;
      SOURCE!F1339&amp;", "&amp; IF(SOURCE!$U$2-LEN(SOURCE!F1339) &gt;= 0, REPT(" ",SOURCE!$U$2-LEN(SOURCE!F1339)+2), "")&amp;"("&amp;
      SUBSTITUTE(TEXT(SOURCE!G1339,"??0"),"  ","")&amp;" &lt;&lt; TAM_MAX_BITS) |"&amp; IF(SOURCE!$V$2-3 &gt;= 0, REPT(" ",MAX(1,SOURCE!$V$2-5+4+1-1-LEN(  IF(ISTEXT(SOURCE!H1339),SOURCE!H1339,  SUBSTITUTE(SUBSTITUTE(TEXT(SOURCE!H1339,"????0"),"  ","")," ",""))   ))), "")&amp;
       IF(ISTEXT(SOURCE!H1339),SOURCE!H1339, SUBSTITUTE(SUBSTITUTE(TEXT(SOURCE!H1339,"????0"),"  ","")," ",""))   &amp;","&amp; IF(SOURCE!$W$2-3 &gt;= 0, REPT(" ",SOURCE!$W$2-3-5), "")&amp;
      SOURCE!I1339&amp;
" | "&amp; IF(SOURCE!$X$2-LEN(SOURCE!I1339) &gt;= 0, REPT(" ",SOURCE!$X$2-LEN(SOURCE!I1339)), "")&amp;
      SOURCE!J1339&amp;      IF(SOURCE!$Y$2-LEN(SOURCE!J1339) &gt;= 0, REPT(" ",SOURCE!$Y$2-LEN(SOURCE!J1339)), "")&amp;
" | "&amp; IF(SOURCE!$X$2-LEN(SOURCE!I1339) &gt;= 0, REPT(" ",SOURCE!$X$2-LEN(SOURCE!I1339)), "")&amp;
      SOURCE!K1339&amp;      IF(SOURCE!$Y$2-LEN(SOURCE!K1339) &gt;= 0, REPT(" ",SOURCE!$Z$2-LEN(SOURCE!K1339)), "")&amp;
" | "&amp; SOURCE!L1339&amp;      IF(SOURCE!$AB$2-LEN(SOURCE!L1339) &gt;= 0, REPT(" ",SOURCE!$AB$2-LEN(SOURCE!L1339)), "")&amp;
" | "&amp; SOURCE!M1339&amp;      IF(SOURCE!$AC$2-LEN(SOURCE!M1339) &gt;= 0, REPT(" ",SOURCE!$AC$2-LEN(SOURCE!M1339)), "")&amp;
      "},"&amp;IF(SOURCE!O1339&lt;&gt;"",""&amp;SOURCE!O1339,"")
 )
)
)</f>
        <v>/* 1306 */  { fnCurveFitting,  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133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IF(SOURCE!$R$2-LEN(SOURCE!C1340) &gt;= 0, REPT(" ",SOURCE!$R$2-LEN(SOURCE!C1340)), "")&amp;
      SOURCE!D1340&amp;", "&amp; IF(SOURCE!$S$2-LEN(SOURCE!D1340) &gt;= 0, REPT(" ",SOURCE!$S$2-LEN(SOURCE!D1340)), "")&amp;
      SOURCE!E1340&amp;", "&amp; IF(SOURCE!$T$2-LEN(SOURCE!E1340) &gt;=0, REPT(" ",SOURCE!$T$2-LEN(SOURCE!E1340)), "")&amp;
      SOURCE!F1340&amp;", "&amp; IF(SOURCE!$U$2-LEN(SOURCE!F1340) &gt;= 0, REPT(" ",SOURCE!$U$2-LEN(SOURCE!F1340)+2), "")&amp;"("&amp;
      SUBSTITUTE(TEXT(SOURCE!G1340,"??0"),"  ","")&amp;" &lt;&lt; TAM_MAX_BITS) |"&amp; IF(SOURCE!$V$2-3 &gt;= 0, REPT(" ",MAX(1,SOURCE!$V$2-5+4+1-1-LEN(  IF(ISTEXT(SOURCE!H1340),SOURCE!H1340,  SUBSTITUTE(SUBSTITUTE(TEXT(SOURCE!H1340,"????0"),"  ","")," ",""))   ))), "")&amp;
       IF(ISTEXT(SOURCE!H1340),SOURCE!H1340, SUBSTITUTE(SUBSTITUTE(TEXT(SOURCE!H1340,"????0"),"  ","")," ",""))   &amp;","&amp; IF(SOURCE!$W$2-3 &gt;= 0, REPT(" ",SOURCE!$W$2-3-5), "")&amp;
      SOURCE!I1340&amp;
" | "&amp; IF(SOURCE!$X$2-LEN(SOURCE!I1340) &gt;= 0, REPT(" ",SOURCE!$X$2-LEN(SOURCE!I1340)), "")&amp;
      SOURCE!J1340&amp;      IF(SOURCE!$Y$2-LEN(SOURCE!J1340) &gt;= 0, REPT(" ",SOURCE!$Y$2-LEN(SOURCE!J1340)), "")&amp;
" | "&amp; IF(SOURCE!$X$2-LEN(SOURCE!I1340) &gt;= 0, REPT(" ",SOURCE!$X$2-LEN(SOURCE!I1340)), "")&amp;
      SOURCE!K1340&amp;      IF(SOURCE!$Y$2-LEN(SOURCE!K1340) &gt;= 0, REPT(" ",SOURCE!$Z$2-LEN(SOURCE!K1340)), "")&amp;
" | "&amp; SOURCE!L1340&amp;      IF(SOURCE!$AB$2-LEN(SOURCE!L1340) &gt;= 0, REPT(" ",SOURCE!$AB$2-LEN(SOURCE!L1340)), "")&amp;
" | "&amp; SOURCE!M1340&amp;      IF(SOURCE!$AC$2-LEN(SOURCE!M1340) &gt;= 0, REPT(" ",SOURCE!$AC$2-LEN(SOURCE!M1340)), "")&amp;
      "},"&amp;IF(SOURCE!O1340&lt;&gt;"",""&amp;SOURCE!O1340,"")
 )
)
)</f>
        <v>/* 1307 */  { fnCurveFitting,  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133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IF(SOURCE!$R$2-LEN(SOURCE!C1341) &gt;= 0, REPT(" ",SOURCE!$R$2-LEN(SOURCE!C1341)), "")&amp;
      SOURCE!D1341&amp;", "&amp; IF(SOURCE!$S$2-LEN(SOURCE!D1341) &gt;= 0, REPT(" ",SOURCE!$S$2-LEN(SOURCE!D1341)), "")&amp;
      SOURCE!E1341&amp;", "&amp; IF(SOURCE!$T$2-LEN(SOURCE!E1341) &gt;=0, REPT(" ",SOURCE!$T$2-LEN(SOURCE!E1341)), "")&amp;
      SOURCE!F1341&amp;", "&amp; IF(SOURCE!$U$2-LEN(SOURCE!F1341) &gt;= 0, REPT(" ",SOURCE!$U$2-LEN(SOURCE!F1341)+2), "")&amp;"("&amp;
      SUBSTITUTE(TEXT(SOURCE!G1341,"??0"),"  ","")&amp;" &lt;&lt; TAM_MAX_BITS) |"&amp; IF(SOURCE!$V$2-3 &gt;= 0, REPT(" ",MAX(1,SOURCE!$V$2-5+4+1-1-LEN(  IF(ISTEXT(SOURCE!H1341),SOURCE!H1341,  SUBSTITUTE(SUBSTITUTE(TEXT(SOURCE!H1341,"????0"),"  ","")," ",""))   ))), "")&amp;
       IF(ISTEXT(SOURCE!H1341),SOURCE!H1341, SUBSTITUTE(SUBSTITUTE(TEXT(SOURCE!H1341,"????0"),"  ","")," ",""))   &amp;","&amp; IF(SOURCE!$W$2-3 &gt;= 0, REPT(" ",SOURCE!$W$2-3-5), "")&amp;
      SOURCE!I1341&amp;
" | "&amp; IF(SOURCE!$X$2-LEN(SOURCE!I1341) &gt;= 0, REPT(" ",SOURCE!$X$2-LEN(SOURCE!I1341)), "")&amp;
      SOURCE!J1341&amp;      IF(SOURCE!$Y$2-LEN(SOURCE!J1341) &gt;= 0, REPT(" ",SOURCE!$Y$2-LEN(SOURCE!J1341)), "")&amp;
" | "&amp; IF(SOURCE!$X$2-LEN(SOURCE!I1341) &gt;= 0, REPT(" ",SOURCE!$X$2-LEN(SOURCE!I1341)), "")&amp;
      SOURCE!K1341&amp;      IF(SOURCE!$Y$2-LEN(SOURCE!K1341) &gt;= 0, REPT(" ",SOURCE!$Z$2-LEN(SOURCE!K1341)), "")&amp;
" | "&amp; SOURCE!L1341&amp;      IF(SOURCE!$AB$2-LEN(SOURCE!L1341) &gt;= 0, REPT(" ",SOURCE!$AB$2-LEN(SOURCE!L1341)), "")&amp;
" | "&amp; SOURCE!M1341&amp;      IF(SOURCE!$AC$2-LEN(SOURCE!M1341) &gt;= 0, REPT(" ",SOURCE!$AC$2-LEN(SOURCE!M1341)), "")&amp;
      "},"&amp;IF(SOURCE!O1341&lt;&gt;"",""&amp;SOURCE!O1341,"")
 )
)
)</f>
        <v>/* 1308 */  { itemToBeCoded,                NOPARAM,                     "1308",                                        "1308",                                        (0 &lt;&lt; TAM_MAX_BITS) |     0, CAT_FREE | SLS_ENABLED   | US_UNCHANGED | EIM_DISABLED | PTP_DISABLED     },</v>
      </c>
    </row>
    <row r="1342" spans="1:1">
      <c r="A1342" s="133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IF(SOURCE!$R$2-LEN(SOURCE!C1342) &gt;= 0, REPT(" ",SOURCE!$R$2-LEN(SOURCE!C1342)), "")&amp;
      SOURCE!D1342&amp;", "&amp; IF(SOURCE!$S$2-LEN(SOURCE!D1342) &gt;= 0, REPT(" ",SOURCE!$S$2-LEN(SOURCE!D1342)), "")&amp;
      SOURCE!E1342&amp;", "&amp; IF(SOURCE!$T$2-LEN(SOURCE!E1342) &gt;=0, REPT(" ",SOURCE!$T$2-LEN(SOURCE!E1342)), "")&amp;
      SOURCE!F1342&amp;", "&amp; IF(SOURCE!$U$2-LEN(SOURCE!F1342) &gt;= 0, REPT(" ",SOURCE!$U$2-LEN(SOURCE!F1342)+2), "")&amp;"("&amp;
      SUBSTITUTE(TEXT(SOURCE!G1342,"??0"),"  ","")&amp;" &lt;&lt; TAM_MAX_BITS) |"&amp; IF(SOURCE!$V$2-3 &gt;= 0, REPT(" ",MAX(1,SOURCE!$V$2-5+4+1-1-LEN(  IF(ISTEXT(SOURCE!H1342),SOURCE!H1342,  SUBSTITUTE(SUBSTITUTE(TEXT(SOURCE!H1342,"????0"),"  ","")," ",""))   ))), "")&amp;
       IF(ISTEXT(SOURCE!H1342),SOURCE!H1342, SUBSTITUTE(SUBSTITUTE(TEXT(SOURCE!H1342,"????0"),"  ","")," ",""))   &amp;","&amp; IF(SOURCE!$W$2-3 &gt;= 0, REPT(" ",SOURCE!$W$2-3-5), "")&amp;
      SOURCE!I1342&amp;
" | "&amp; IF(SOURCE!$X$2-LEN(SOURCE!I1342) &gt;= 0, REPT(" ",SOURCE!$X$2-LEN(SOURCE!I1342)), "")&amp;
      SOURCE!J1342&amp;      IF(SOURCE!$Y$2-LEN(SOURCE!J1342) &gt;= 0, REPT(" ",SOURCE!$Y$2-LEN(SOURCE!J1342)), "")&amp;
" | "&amp; IF(SOURCE!$X$2-LEN(SOURCE!I1342) &gt;= 0, REPT(" ",SOURCE!$X$2-LEN(SOURCE!I1342)), "")&amp;
      SOURCE!K1342&amp;      IF(SOURCE!$Y$2-LEN(SOURCE!K1342) &gt;= 0, REPT(" ",SOURCE!$Z$2-LEN(SOURCE!K1342)), "")&amp;
" | "&amp; SOURCE!L1342&amp;      IF(SOURCE!$AB$2-LEN(SOURCE!L1342) &gt;= 0, REPT(" ",SOURCE!$AB$2-LEN(SOURCE!L1342)), "")&amp;
" | "&amp; SOURCE!M1342&amp;      IF(SOURCE!$AC$2-LEN(SOURCE!M1342) &gt;= 0, REPT(" ",SOURCE!$AC$2-LEN(SOURCE!M1342)), "")&amp;
      "},"&amp;IF(SOURCE!O1342&lt;&gt;"",""&amp;SOURCE!O1342,"")
 )
)
)</f>
        <v>/* 1309 */  { itemToBeCoded,                NOPARAM,                     "1309",                                        "1309",                                        (0 &lt;&lt; TAM_MAX_BITS) |     0, CAT_FREE | SLS_ENABLED   | US_UNCHANGED | EIM_DISABLED | PTP_DISABLED     },</v>
      </c>
    </row>
    <row r="1343" spans="1:1">
      <c r="A1343" s="133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IF(SOURCE!$R$2-LEN(SOURCE!C1343) &gt;= 0, REPT(" ",SOURCE!$R$2-LEN(SOURCE!C1343)), "")&amp;
      SOURCE!D1343&amp;", "&amp; IF(SOURCE!$S$2-LEN(SOURCE!D1343) &gt;= 0, REPT(" ",SOURCE!$S$2-LEN(SOURCE!D1343)), "")&amp;
      SOURCE!E1343&amp;", "&amp; IF(SOURCE!$T$2-LEN(SOURCE!E1343) &gt;=0, REPT(" ",SOURCE!$T$2-LEN(SOURCE!E1343)), "")&amp;
      SOURCE!F1343&amp;", "&amp; IF(SOURCE!$U$2-LEN(SOURCE!F1343) &gt;= 0, REPT(" ",SOURCE!$U$2-LEN(SOURCE!F1343)+2), "")&amp;"("&amp;
      SUBSTITUTE(TEXT(SOURCE!G1343,"??0"),"  ","")&amp;" &lt;&lt; TAM_MAX_BITS) |"&amp; IF(SOURCE!$V$2-3 &gt;= 0, REPT(" ",MAX(1,SOURCE!$V$2-5+4+1-1-LEN(  IF(ISTEXT(SOURCE!H1343),SOURCE!H1343,  SUBSTITUTE(SUBSTITUTE(TEXT(SOURCE!H1343,"????0"),"  ","")," ",""))   ))), "")&amp;
       IF(ISTEXT(SOURCE!H1343),SOURCE!H1343, SUBSTITUTE(SUBSTITUTE(TEXT(SOURCE!H1343,"????0"),"  ","")," ",""))   &amp;","&amp; IF(SOURCE!$W$2-3 &gt;= 0, REPT(" ",SOURCE!$W$2-3-5), "")&amp;
      SOURCE!I1343&amp;
" | "&amp; IF(SOURCE!$X$2-LEN(SOURCE!I1343) &gt;= 0, REPT(" ",SOURCE!$X$2-LEN(SOURCE!I1343)), "")&amp;
      SOURCE!J1343&amp;      IF(SOURCE!$Y$2-LEN(SOURCE!J1343) &gt;= 0, REPT(" ",SOURCE!$Y$2-LEN(SOURCE!J1343)), "")&amp;
" | "&amp; IF(SOURCE!$X$2-LEN(SOURCE!I1343) &gt;= 0, REPT(" ",SOURCE!$X$2-LEN(SOURCE!I1343)), "")&amp;
      SOURCE!K1343&amp;      IF(SOURCE!$Y$2-LEN(SOURCE!K1343) &gt;= 0, REPT(" ",SOURCE!$Z$2-LEN(SOURCE!K1343)), "")&amp;
" | "&amp; SOURCE!L1343&amp;      IF(SOURCE!$AB$2-LEN(SOURCE!L1343) &gt;= 0, REPT(" ",SOURCE!$AB$2-LEN(SOURCE!L1343)), "")&amp;
" | "&amp; SOURCE!M1343&amp;      IF(SOURCE!$AC$2-LEN(SOURCE!M1343) &gt;= 0, REPT(" ",SOURCE!$AC$2-LEN(SOURCE!M1343)),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133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IF(SOURCE!$R$2-LEN(SOURCE!C1344) &gt;= 0, REPT(" ",SOURCE!$R$2-LEN(SOURCE!C1344)), "")&amp;
      SOURCE!D1344&amp;", "&amp; IF(SOURCE!$S$2-LEN(SOURCE!D1344) &gt;= 0, REPT(" ",SOURCE!$S$2-LEN(SOURCE!D1344)), "")&amp;
      SOURCE!E1344&amp;", "&amp; IF(SOURCE!$T$2-LEN(SOURCE!E1344) &gt;=0, REPT(" ",SOURCE!$T$2-LEN(SOURCE!E1344)), "")&amp;
      SOURCE!F1344&amp;", "&amp; IF(SOURCE!$U$2-LEN(SOURCE!F1344) &gt;= 0, REPT(" ",SOURCE!$U$2-LEN(SOURCE!F1344)+2), "")&amp;"("&amp;
      SUBSTITUTE(TEXT(SOURCE!G1344,"??0"),"  ","")&amp;" &lt;&lt; TAM_MAX_BITS) |"&amp; IF(SOURCE!$V$2-3 &gt;= 0, REPT(" ",MAX(1,SOURCE!$V$2-5+4+1-1-LEN(  IF(ISTEXT(SOURCE!H1344),SOURCE!H1344,  SUBSTITUTE(SUBSTITUTE(TEXT(SOURCE!H1344,"????0"),"  ","")," ",""))   ))), "")&amp;
       IF(ISTEXT(SOURCE!H1344),SOURCE!H1344, SUBSTITUTE(SUBSTITUTE(TEXT(SOURCE!H1344,"????0"),"  ","")," ",""))   &amp;","&amp; IF(SOURCE!$W$2-3 &gt;= 0, REPT(" ",SOURCE!$W$2-3-5), "")&amp;
      SOURCE!I1344&amp;
" | "&amp; IF(SOURCE!$X$2-LEN(SOURCE!I1344) &gt;= 0, REPT(" ",SOURCE!$X$2-LEN(SOURCE!I1344)), "")&amp;
      SOURCE!J1344&amp;      IF(SOURCE!$Y$2-LEN(SOURCE!J1344) &gt;= 0, REPT(" ",SOURCE!$Y$2-LEN(SOURCE!J1344)), "")&amp;
" | "&amp; IF(SOURCE!$X$2-LEN(SOURCE!I1344) &gt;= 0, REPT(" ",SOURCE!$X$2-LEN(SOURCE!I1344)), "")&amp;
      SOURCE!K1344&amp;      IF(SOURCE!$Y$2-LEN(SOURCE!K1344) &gt;= 0, REPT(" ",SOURCE!$Z$2-LEN(SOURCE!K1344)), "")&amp;
" | "&amp; SOURCE!L1344&amp;      IF(SOURCE!$AB$2-LEN(SOURCE!L1344) &gt;= 0, REPT(" ",SOURCE!$AB$2-LEN(SOURCE!L1344)), "")&amp;
" | "&amp; SOURCE!M1344&amp;      IF(SOURCE!$AC$2-LEN(SOURCE!M1344) &gt;= 0, REPT(" ",SOURCE!$AC$2-LEN(SOURCE!M1344)),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133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IF(SOURCE!$R$2-LEN(SOURCE!C1345) &gt;= 0, REPT(" ",SOURCE!$R$2-LEN(SOURCE!C1345)), "")&amp;
      SOURCE!D1345&amp;", "&amp; IF(SOURCE!$S$2-LEN(SOURCE!D1345) &gt;= 0, REPT(" ",SOURCE!$S$2-LEN(SOURCE!D1345)), "")&amp;
      SOURCE!E1345&amp;", "&amp; IF(SOURCE!$T$2-LEN(SOURCE!E1345) &gt;=0, REPT(" ",SOURCE!$T$2-LEN(SOURCE!E1345)), "")&amp;
      SOURCE!F1345&amp;", "&amp; IF(SOURCE!$U$2-LEN(SOURCE!F1345) &gt;= 0, REPT(" ",SOURCE!$U$2-LEN(SOURCE!F1345)+2), "")&amp;"("&amp;
      SUBSTITUTE(TEXT(SOURCE!G1345,"??0"),"  ","")&amp;" &lt;&lt; TAM_MAX_BITS) |"&amp; IF(SOURCE!$V$2-3 &gt;= 0, REPT(" ",MAX(1,SOURCE!$V$2-5+4+1-1-LEN(  IF(ISTEXT(SOURCE!H1345),SOURCE!H1345,  SUBSTITUTE(SUBSTITUTE(TEXT(SOURCE!H1345,"????0"),"  ","")," ",""))   ))), "")&amp;
       IF(ISTEXT(SOURCE!H1345),SOURCE!H1345, SUBSTITUTE(SUBSTITUTE(TEXT(SOURCE!H1345,"????0"),"  ","")," ",""))   &amp;","&amp; IF(SOURCE!$W$2-3 &gt;= 0, REPT(" ",SOURCE!$W$2-3-5), "")&amp;
      SOURCE!I1345&amp;
" | "&amp; IF(SOURCE!$X$2-LEN(SOURCE!I1345) &gt;= 0, REPT(" ",SOURCE!$X$2-LEN(SOURCE!I1345)), "")&amp;
      SOURCE!J1345&amp;      IF(SOURCE!$Y$2-LEN(SOURCE!J1345) &gt;= 0, REPT(" ",SOURCE!$Y$2-LEN(SOURCE!J1345)), "")&amp;
" | "&amp; IF(SOURCE!$X$2-LEN(SOURCE!I1345) &gt;= 0, REPT(" ",SOURCE!$X$2-LEN(SOURCE!I1345)), "")&amp;
      SOURCE!K1345&amp;      IF(SOURCE!$Y$2-LEN(SOURCE!K1345) &gt;= 0, REPT(" ",SOURCE!$Z$2-LEN(SOURCE!K1345)), "")&amp;
" | "&amp; SOURCE!L1345&amp;      IF(SOURCE!$AB$2-LEN(SOURCE!L1345) &gt;= 0, REPT(" ",SOURCE!$AB$2-LEN(SOURCE!L1345)), "")&amp;
" | "&amp; SOURCE!M1345&amp;      IF(SOURCE!$AC$2-LEN(SOURCE!M1345) &gt;= 0, REPT(" ",SOURCE!$AC$2-LEN(SOURCE!M1345)),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133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IF(SOURCE!$R$2-LEN(SOURCE!C1346) &gt;= 0, REPT(" ",SOURCE!$R$2-LEN(SOURCE!C1346)), "")&amp;
      SOURCE!D1346&amp;", "&amp; IF(SOURCE!$S$2-LEN(SOURCE!D1346) &gt;= 0, REPT(" ",SOURCE!$S$2-LEN(SOURCE!D1346)), "")&amp;
      SOURCE!E1346&amp;", "&amp; IF(SOURCE!$T$2-LEN(SOURCE!E1346) &gt;=0, REPT(" ",SOURCE!$T$2-LEN(SOURCE!E1346)), "")&amp;
      SOURCE!F1346&amp;", "&amp; IF(SOURCE!$U$2-LEN(SOURCE!F1346) &gt;= 0, REPT(" ",SOURCE!$U$2-LEN(SOURCE!F1346)+2), "")&amp;"("&amp;
      SUBSTITUTE(TEXT(SOURCE!G1346,"??0"),"  ","")&amp;" &lt;&lt; TAM_MAX_BITS) |"&amp; IF(SOURCE!$V$2-3 &gt;= 0, REPT(" ",MAX(1,SOURCE!$V$2-5+4+1-1-LEN(  IF(ISTEXT(SOURCE!H1346),SOURCE!H1346,  SUBSTITUTE(SUBSTITUTE(TEXT(SOURCE!H1346,"????0"),"  ","")," ",""))   ))), "")&amp;
       IF(ISTEXT(SOURCE!H1346),SOURCE!H1346, SUBSTITUTE(SUBSTITUTE(TEXT(SOURCE!H1346,"????0"),"  ","")," ",""))   &amp;","&amp; IF(SOURCE!$W$2-3 &gt;= 0, REPT(" ",SOURCE!$W$2-3-5), "")&amp;
      SOURCE!I1346&amp;
" | "&amp; IF(SOURCE!$X$2-LEN(SOURCE!I1346) &gt;= 0, REPT(" ",SOURCE!$X$2-LEN(SOURCE!I1346)), "")&amp;
      SOURCE!J1346&amp;      IF(SOURCE!$Y$2-LEN(SOURCE!J1346) &gt;= 0, REPT(" ",SOURCE!$Y$2-LEN(SOURCE!J1346)), "")&amp;
" | "&amp; IF(SOURCE!$X$2-LEN(SOURCE!I1346) &gt;= 0, REPT(" ",SOURCE!$X$2-LEN(SOURCE!I1346)), "")&amp;
      SOURCE!K1346&amp;      IF(SOURCE!$Y$2-LEN(SOURCE!K1346) &gt;= 0, REPT(" ",SOURCE!$Z$2-LEN(SOURCE!K1346)), "")&amp;
" | "&amp; SOURCE!L1346&amp;      IF(SOURCE!$AB$2-LEN(SOURCE!L1346) &gt;= 0, REPT(" ",SOURCE!$AB$2-LEN(SOURCE!L1346)), "")&amp;
" | "&amp; SOURCE!M1346&amp;      IF(SOURCE!$AC$2-LEN(SOURCE!M1346) &gt;= 0, REPT(" ",SOURCE!$AC$2-LEN(SOURCE!M1346)), "")&amp;
      "},"&amp;IF(SOURCE!O1346&lt;&gt;"",""&amp;SOURCE!O1346,"")
 )
)
)</f>
        <v/>
      </c>
    </row>
    <row r="1347" spans="1:1">
      <c r="A1347" s="133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IF(SOURCE!$R$2-LEN(SOURCE!C1347) &gt;= 0, REPT(" ",SOURCE!$R$2-LEN(SOURCE!C1347)), "")&amp;
      SOURCE!D1347&amp;", "&amp; IF(SOURCE!$S$2-LEN(SOURCE!D1347) &gt;= 0, REPT(" ",SOURCE!$S$2-LEN(SOURCE!D1347)), "")&amp;
      SOURCE!E1347&amp;", "&amp; IF(SOURCE!$T$2-LEN(SOURCE!E1347) &gt;=0, REPT(" ",SOURCE!$T$2-LEN(SOURCE!E1347)), "")&amp;
      SOURCE!F1347&amp;", "&amp; IF(SOURCE!$U$2-LEN(SOURCE!F1347) &gt;= 0, REPT(" ",SOURCE!$U$2-LEN(SOURCE!F1347)+2), "")&amp;"("&amp;
      SUBSTITUTE(TEXT(SOURCE!G1347,"??0"),"  ","")&amp;" &lt;&lt; TAM_MAX_BITS) |"&amp; IF(SOURCE!$V$2-3 &gt;= 0, REPT(" ",MAX(1,SOURCE!$V$2-5+4+1-1-LEN(  IF(ISTEXT(SOURCE!H1347),SOURCE!H1347,  SUBSTITUTE(SUBSTITUTE(TEXT(SOURCE!H1347,"????0"),"  ","")," ",""))   ))), "")&amp;
       IF(ISTEXT(SOURCE!H1347),SOURCE!H1347, SUBSTITUTE(SUBSTITUTE(TEXT(SOURCE!H1347,"????0"),"  ","")," ",""))   &amp;","&amp; IF(SOURCE!$W$2-3 &gt;= 0, REPT(" ",SOURCE!$W$2-3-5), "")&amp;
      SOURCE!I1347&amp;
" | "&amp; IF(SOURCE!$X$2-LEN(SOURCE!I1347) &gt;= 0, REPT(" ",SOURCE!$X$2-LEN(SOURCE!I1347)), "")&amp;
      SOURCE!J1347&amp;      IF(SOURCE!$Y$2-LEN(SOURCE!J1347) &gt;= 0, REPT(" ",SOURCE!$Y$2-LEN(SOURCE!J1347)), "")&amp;
" | "&amp; IF(SOURCE!$X$2-LEN(SOURCE!I1347) &gt;= 0, REPT(" ",SOURCE!$X$2-LEN(SOURCE!I1347)), "")&amp;
      SOURCE!K1347&amp;      IF(SOURCE!$Y$2-LEN(SOURCE!K1347) &gt;= 0, REPT(" ",SOURCE!$Z$2-LEN(SOURCE!K1347)), "")&amp;
" | "&amp; SOURCE!L1347&amp;      IF(SOURCE!$AB$2-LEN(SOURCE!L1347) &gt;= 0, REPT(" ",SOURCE!$AB$2-LEN(SOURCE!L1347)), "")&amp;
" | "&amp; SOURCE!M1347&amp;      IF(SOURCE!$AC$2-LEN(SOURCE!M1347) &gt;= 0, REPT(" ",SOURCE!$AC$2-LEN(SOURCE!M1347)), "")&amp;
      "},"&amp;IF(SOURCE!O1347&lt;&gt;"",""&amp;SOURCE!O1347,"")
 )
)
)</f>
        <v/>
      </c>
    </row>
    <row r="1348" spans="1:1">
      <c r="A1348" s="133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IF(SOURCE!$R$2-LEN(SOURCE!C1348) &gt;= 0, REPT(" ",SOURCE!$R$2-LEN(SOURCE!C1348)), "")&amp;
      SOURCE!D1348&amp;", "&amp; IF(SOURCE!$S$2-LEN(SOURCE!D1348) &gt;= 0, REPT(" ",SOURCE!$S$2-LEN(SOURCE!D1348)), "")&amp;
      SOURCE!E1348&amp;", "&amp; IF(SOURCE!$T$2-LEN(SOURCE!E1348) &gt;=0, REPT(" ",SOURCE!$T$2-LEN(SOURCE!E1348)), "")&amp;
      SOURCE!F1348&amp;", "&amp; IF(SOURCE!$U$2-LEN(SOURCE!F1348) &gt;= 0, REPT(" ",SOURCE!$U$2-LEN(SOURCE!F1348)+2), "")&amp;"("&amp;
      SUBSTITUTE(TEXT(SOURCE!G1348,"??0"),"  ","")&amp;" &lt;&lt; TAM_MAX_BITS) |"&amp; IF(SOURCE!$V$2-3 &gt;= 0, REPT(" ",MAX(1,SOURCE!$V$2-5+4+1-1-LEN(  IF(ISTEXT(SOURCE!H1348),SOURCE!H1348,  SUBSTITUTE(SUBSTITUTE(TEXT(SOURCE!H1348,"????0"),"  ","")," ",""))   ))), "")&amp;
       IF(ISTEXT(SOURCE!H1348),SOURCE!H1348, SUBSTITUTE(SUBSTITUTE(TEXT(SOURCE!H1348,"????0"),"  ","")," ",""))   &amp;","&amp; IF(SOURCE!$W$2-3 &gt;= 0, REPT(" ",SOURCE!$W$2-3-5), "")&amp;
      SOURCE!I1348&amp;
" | "&amp; IF(SOURCE!$X$2-LEN(SOURCE!I1348) &gt;= 0, REPT(" ",SOURCE!$X$2-LEN(SOURCE!I1348)), "")&amp;
      SOURCE!J1348&amp;      IF(SOURCE!$Y$2-LEN(SOURCE!J1348) &gt;= 0, REPT(" ",SOURCE!$Y$2-LEN(SOURCE!J1348)), "")&amp;
" | "&amp; IF(SOURCE!$X$2-LEN(SOURCE!I1348) &gt;= 0, REPT(" ",SOURCE!$X$2-LEN(SOURCE!I1348)), "")&amp;
      SOURCE!K1348&amp;      IF(SOURCE!$Y$2-LEN(SOURCE!K1348) &gt;= 0, REPT(" ",SOURCE!$Z$2-LEN(SOURCE!K1348)), "")&amp;
" | "&amp; SOURCE!L1348&amp;      IF(SOURCE!$AB$2-LEN(SOURCE!L1348) &gt;= 0, REPT(" ",SOURCE!$AB$2-LEN(SOURCE!L1348)), "")&amp;
" | "&amp; SOURCE!M1348&amp;      IF(SOURCE!$AC$2-LEN(SOURCE!M1348) &gt;= 0, REPT(" ",SOURCE!$AC$2-LEN(SOURCE!M1348)), "")&amp;
      "},"&amp;IF(SOURCE!O1348&lt;&gt;"",""&amp;SOURCE!O1348,"")
 )
)
)</f>
        <v>// Menus</v>
      </c>
    </row>
    <row r="1349" spans="1:1">
      <c r="A1349" s="133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IF(SOURCE!$R$2-LEN(SOURCE!C1349) &gt;= 0, REPT(" ",SOURCE!$R$2-LEN(SOURCE!C1349)), "")&amp;
      SOURCE!D1349&amp;", "&amp; IF(SOURCE!$S$2-LEN(SOURCE!D1349) &gt;= 0, REPT(" ",SOURCE!$S$2-LEN(SOURCE!D1349)), "")&amp;
      SOURCE!E1349&amp;", "&amp; IF(SOURCE!$T$2-LEN(SOURCE!E1349) &gt;=0, REPT(" ",SOURCE!$T$2-LEN(SOURCE!E1349)), "")&amp;
      SOURCE!F1349&amp;", "&amp; IF(SOURCE!$U$2-LEN(SOURCE!F1349) &gt;= 0, REPT(" ",SOURCE!$U$2-LEN(SOURCE!F1349)+2), "")&amp;"("&amp;
      SUBSTITUTE(TEXT(SOURCE!G1349,"??0"),"  ","")&amp;" &lt;&lt; TAM_MAX_BITS) |"&amp; IF(SOURCE!$V$2-3 &gt;= 0, REPT(" ",MAX(1,SOURCE!$V$2-5+4+1-1-LEN(  IF(ISTEXT(SOURCE!H1349),SOURCE!H1349,  SUBSTITUTE(SUBSTITUTE(TEXT(SOURCE!H1349,"????0"),"  ","")," ",""))   ))), "")&amp;
       IF(ISTEXT(SOURCE!H1349),SOURCE!H1349, SUBSTITUTE(SUBSTITUTE(TEXT(SOURCE!H1349,"????0"),"  ","")," ",""))   &amp;","&amp; IF(SOURCE!$W$2-3 &gt;= 0, REPT(" ",SOURCE!$W$2-3-5), "")&amp;
      SOURCE!I1349&amp;
" | "&amp; IF(SOURCE!$X$2-LEN(SOURCE!I1349) &gt;= 0, REPT(" ",SOURCE!$X$2-LEN(SOURCE!I1349)), "")&amp;
      SOURCE!J1349&amp;      IF(SOURCE!$Y$2-LEN(SOURCE!J1349) &gt;= 0, REPT(" ",SOURCE!$Y$2-LEN(SOURCE!J1349)), "")&amp;
" | "&amp; IF(SOURCE!$X$2-LEN(SOURCE!I1349) &gt;= 0, REPT(" ",SOURCE!$X$2-LEN(SOURCE!I1349)), "")&amp;
      SOURCE!K1349&amp;      IF(SOURCE!$Y$2-LEN(SOURCE!K1349) &gt;= 0, REPT(" ",SOURCE!$Z$2-LEN(SOURCE!K1349)), "")&amp;
" | "&amp; SOURCE!L1349&amp;      IF(SOURCE!$AB$2-LEN(SOURCE!L1349) &gt;= 0, REPT(" ",SOURCE!$AB$2-LEN(SOURCE!L1349)), "")&amp;
" | "&amp; SOURCE!M1349&amp;      IF(SOURCE!$AC$2-LEN(SOURCE!M1349) &gt;= 0, REPT(" ",SOURCE!$AC$2-LEN(SOURCE!M1349)),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133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IF(SOURCE!$R$2-LEN(SOURCE!C1350) &gt;= 0, REPT(" ",SOURCE!$R$2-LEN(SOURCE!C1350)), "")&amp;
      SOURCE!D1350&amp;", "&amp; IF(SOURCE!$S$2-LEN(SOURCE!D1350) &gt;= 0, REPT(" ",SOURCE!$S$2-LEN(SOURCE!D1350)), "")&amp;
      SOURCE!E1350&amp;", "&amp; IF(SOURCE!$T$2-LEN(SOURCE!E1350) &gt;=0, REPT(" ",SOURCE!$T$2-LEN(SOURCE!E1350)), "")&amp;
      SOURCE!F1350&amp;", "&amp; IF(SOURCE!$U$2-LEN(SOURCE!F1350) &gt;= 0, REPT(" ",SOURCE!$U$2-LEN(SOURCE!F1350)+2), "")&amp;"("&amp;
      SUBSTITUTE(TEXT(SOURCE!G1350,"??0"),"  ","")&amp;" &lt;&lt; TAM_MAX_BITS) |"&amp; IF(SOURCE!$V$2-3 &gt;= 0, REPT(" ",MAX(1,SOURCE!$V$2-5+4+1-1-LEN(  IF(ISTEXT(SOURCE!H1350),SOURCE!H1350,  SUBSTITUTE(SUBSTITUTE(TEXT(SOURCE!H1350,"????0"),"  ","")," ",""))   ))), "")&amp;
       IF(ISTEXT(SOURCE!H1350),SOURCE!H1350, SUBSTITUTE(SUBSTITUTE(TEXT(SOURCE!H1350,"????0"),"  ","")," ",""))   &amp;","&amp; IF(SOURCE!$W$2-3 &gt;= 0, REPT(" ",SOURCE!$W$2-3-5), "")&amp;
      SOURCE!I1350&amp;
" | "&amp; IF(SOURCE!$X$2-LEN(SOURCE!I1350) &gt;= 0, REPT(" ",SOURCE!$X$2-LEN(SOURCE!I1350)), "")&amp;
      SOURCE!J1350&amp;      IF(SOURCE!$Y$2-LEN(SOURCE!J1350) &gt;= 0, REPT(" ",SOURCE!$Y$2-LEN(SOURCE!J1350)), "")&amp;
" | "&amp; IF(SOURCE!$X$2-LEN(SOURCE!I1350) &gt;= 0, REPT(" ",SOURCE!$X$2-LEN(SOURCE!I1350)), "")&amp;
      SOURCE!K1350&amp;      IF(SOURCE!$Y$2-LEN(SOURCE!K1350) &gt;= 0, REPT(" ",SOURCE!$Z$2-LEN(SOURCE!K1350)), "")&amp;
" | "&amp; SOURCE!L1350&amp;      IF(SOURCE!$AB$2-LEN(SOURCE!L1350) &gt;= 0, REPT(" ",SOURCE!$AB$2-LEN(SOURCE!L1350)), "")&amp;
" | "&amp; SOURCE!M1350&amp;      IF(SOURCE!$AC$2-LEN(SOURCE!M1350) &gt;= 0, REPT(" ",SOURCE!$AC$2-LEN(SOURCE!M1350)),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133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IF(SOURCE!$R$2-LEN(SOURCE!C1351) &gt;= 0, REPT(" ",SOURCE!$R$2-LEN(SOURCE!C1351)), "")&amp;
      SOURCE!D1351&amp;", "&amp; IF(SOURCE!$S$2-LEN(SOURCE!D1351) &gt;= 0, REPT(" ",SOURCE!$S$2-LEN(SOURCE!D1351)), "")&amp;
      SOURCE!E1351&amp;", "&amp; IF(SOURCE!$T$2-LEN(SOURCE!E1351) &gt;=0, REPT(" ",SOURCE!$T$2-LEN(SOURCE!E1351)), "")&amp;
      SOURCE!F1351&amp;", "&amp; IF(SOURCE!$U$2-LEN(SOURCE!F1351) &gt;= 0, REPT(" ",SOURCE!$U$2-LEN(SOURCE!F1351)+2), "")&amp;"("&amp;
      SUBSTITUTE(TEXT(SOURCE!G1351,"??0"),"  ","")&amp;" &lt;&lt; TAM_MAX_BITS) |"&amp; IF(SOURCE!$V$2-3 &gt;= 0, REPT(" ",MAX(1,SOURCE!$V$2-5+4+1-1-LEN(  IF(ISTEXT(SOURCE!H1351),SOURCE!H1351,  SUBSTITUTE(SUBSTITUTE(TEXT(SOURCE!H1351,"????0"),"  ","")," ",""))   ))), "")&amp;
       IF(ISTEXT(SOURCE!H1351),SOURCE!H1351, SUBSTITUTE(SUBSTITUTE(TEXT(SOURCE!H1351,"????0"),"  ","")," ",""))   &amp;","&amp; IF(SOURCE!$W$2-3 &gt;= 0, REPT(" ",SOURCE!$W$2-3-5), "")&amp;
      SOURCE!I1351&amp;
" | "&amp; IF(SOURCE!$X$2-LEN(SOURCE!I1351) &gt;= 0, REPT(" ",SOURCE!$X$2-LEN(SOURCE!I1351)), "")&amp;
      SOURCE!J1351&amp;      IF(SOURCE!$Y$2-LEN(SOURCE!J1351) &gt;= 0, REPT(" ",SOURCE!$Y$2-LEN(SOURCE!J1351)), "")&amp;
" | "&amp; IF(SOURCE!$X$2-LEN(SOURCE!I1351) &gt;= 0, REPT(" ",SOURCE!$X$2-LEN(SOURCE!I1351)), "")&amp;
      SOURCE!K1351&amp;      IF(SOURCE!$Y$2-LEN(SOURCE!K1351) &gt;= 0, REPT(" ",SOURCE!$Z$2-LEN(SOURCE!K1351)), "")&amp;
" | "&amp; SOURCE!L1351&amp;      IF(SOURCE!$AB$2-LEN(SOURCE!L1351) &gt;= 0, REPT(" ",SOURCE!$AB$2-LEN(SOURCE!L1351)), "")&amp;
" | "&amp; SOURCE!M1351&amp;      IF(SOURCE!$AC$2-LEN(SOURCE!M1351) &gt;= 0, REPT(" ",SOURCE!$AC$2-LEN(SOURCE!M1351)),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133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IF(SOURCE!$R$2-LEN(SOURCE!C1352) &gt;= 0, REPT(" ",SOURCE!$R$2-LEN(SOURCE!C1352)), "")&amp;
      SOURCE!D1352&amp;", "&amp; IF(SOURCE!$S$2-LEN(SOURCE!D1352) &gt;= 0, REPT(" ",SOURCE!$S$2-LEN(SOURCE!D1352)), "")&amp;
      SOURCE!E1352&amp;", "&amp; IF(SOURCE!$T$2-LEN(SOURCE!E1352) &gt;=0, REPT(" ",SOURCE!$T$2-LEN(SOURCE!E1352)), "")&amp;
      SOURCE!F1352&amp;", "&amp; IF(SOURCE!$U$2-LEN(SOURCE!F1352) &gt;= 0, REPT(" ",SOURCE!$U$2-LEN(SOURCE!F1352)+2), "")&amp;"("&amp;
      SUBSTITUTE(TEXT(SOURCE!G1352,"??0"),"  ","")&amp;" &lt;&lt; TAM_MAX_BITS) |"&amp; IF(SOURCE!$V$2-3 &gt;= 0, REPT(" ",MAX(1,SOURCE!$V$2-5+4+1-1-LEN(  IF(ISTEXT(SOURCE!H1352),SOURCE!H1352,  SUBSTITUTE(SUBSTITUTE(TEXT(SOURCE!H1352,"????0"),"  ","")," ",""))   ))), "")&amp;
       IF(ISTEXT(SOURCE!H1352),SOURCE!H1352, SUBSTITUTE(SUBSTITUTE(TEXT(SOURCE!H1352,"????0"),"  ","")," ",""))   &amp;","&amp; IF(SOURCE!$W$2-3 &gt;= 0, REPT(" ",SOURCE!$W$2-3-5), "")&amp;
      SOURCE!I1352&amp;
" | "&amp; IF(SOURCE!$X$2-LEN(SOURCE!I1352) &gt;= 0, REPT(" ",SOURCE!$X$2-LEN(SOURCE!I1352)), "")&amp;
      SOURCE!J1352&amp;      IF(SOURCE!$Y$2-LEN(SOURCE!J1352) &gt;= 0, REPT(" ",SOURCE!$Y$2-LEN(SOURCE!J1352)), "")&amp;
" | "&amp; IF(SOURCE!$X$2-LEN(SOURCE!I1352) &gt;= 0, REPT(" ",SOURCE!$X$2-LEN(SOURCE!I1352)), "")&amp;
      SOURCE!K1352&amp;      IF(SOURCE!$Y$2-LEN(SOURCE!K1352) &gt;= 0, REPT(" ",SOURCE!$Z$2-LEN(SOURCE!K1352)), "")&amp;
" | "&amp; SOURCE!L1352&amp;      IF(SOURCE!$AB$2-LEN(SOURCE!L1352) &gt;= 0, REPT(" ",SOURCE!$AB$2-LEN(SOURCE!L1352)), "")&amp;
" | "&amp; SOURCE!M1352&amp;      IF(SOURCE!$AC$2-LEN(SOURCE!M1352) &gt;= 0, REPT(" ",SOURCE!$AC$2-LEN(SOURCE!M1352)),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133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IF(SOURCE!$R$2-LEN(SOURCE!C1353) &gt;= 0, REPT(" ",SOURCE!$R$2-LEN(SOURCE!C1353)), "")&amp;
      SOURCE!D1353&amp;", "&amp; IF(SOURCE!$S$2-LEN(SOURCE!D1353) &gt;= 0, REPT(" ",SOURCE!$S$2-LEN(SOURCE!D1353)), "")&amp;
      SOURCE!E1353&amp;", "&amp; IF(SOURCE!$T$2-LEN(SOURCE!E1353) &gt;=0, REPT(" ",SOURCE!$T$2-LEN(SOURCE!E1353)), "")&amp;
      SOURCE!F1353&amp;", "&amp; IF(SOURCE!$U$2-LEN(SOURCE!F1353) &gt;= 0, REPT(" ",SOURCE!$U$2-LEN(SOURCE!F1353)+2), "")&amp;"("&amp;
      SUBSTITUTE(TEXT(SOURCE!G1353,"??0"),"  ","")&amp;" &lt;&lt; TAM_MAX_BITS) |"&amp; IF(SOURCE!$V$2-3 &gt;= 0, REPT(" ",MAX(1,SOURCE!$V$2-5+4+1-1-LEN(  IF(ISTEXT(SOURCE!H1353),SOURCE!H1353,  SUBSTITUTE(SUBSTITUTE(TEXT(SOURCE!H1353,"????0"),"  ","")," ",""))   ))), "")&amp;
       IF(ISTEXT(SOURCE!H1353),SOURCE!H1353, SUBSTITUTE(SUBSTITUTE(TEXT(SOURCE!H1353,"????0"),"  ","")," ",""))   &amp;","&amp; IF(SOURCE!$W$2-3 &gt;= 0, REPT(" ",SOURCE!$W$2-3-5), "")&amp;
      SOURCE!I1353&amp;
" | "&amp; IF(SOURCE!$X$2-LEN(SOURCE!I1353) &gt;= 0, REPT(" ",SOURCE!$X$2-LEN(SOURCE!I1353)), "")&amp;
      SOURCE!J1353&amp;      IF(SOURCE!$Y$2-LEN(SOURCE!J1353) &gt;= 0, REPT(" ",SOURCE!$Y$2-LEN(SOURCE!J1353)), "")&amp;
" | "&amp; IF(SOURCE!$X$2-LEN(SOURCE!I1353) &gt;= 0, REPT(" ",SOURCE!$X$2-LEN(SOURCE!I1353)), "")&amp;
      SOURCE!K1353&amp;      IF(SOURCE!$Y$2-LEN(SOURCE!K1353) &gt;= 0, REPT(" ",SOURCE!$Z$2-LEN(SOURCE!K1353)), "")&amp;
" | "&amp; SOURCE!L1353&amp;      IF(SOURCE!$AB$2-LEN(SOURCE!L1353) &gt;= 0, REPT(" ",SOURCE!$AB$2-LEN(SOURCE!L1353)), "")&amp;
" | "&amp; SOURCE!M1353&amp;      IF(SOURCE!$AC$2-LEN(SOURCE!M1353) &gt;= 0, REPT(" ",SOURCE!$AC$2-LEN(SOURCE!M1353)), "")&amp;
      "},"&amp;IF(SOURCE!O1353&lt;&gt;"",""&amp;SOURCE!O1353,"")
 )
)
)</f>
        <v>/* 1317 */  { itemToBeCoded,                NOPARAM/*#JM#*/,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133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IF(SOURCE!$R$2-LEN(SOURCE!C1354) &gt;= 0, REPT(" ",SOURCE!$R$2-LEN(SOURCE!C1354)), "")&amp;
      SOURCE!D1354&amp;", "&amp; IF(SOURCE!$S$2-LEN(SOURCE!D1354) &gt;= 0, REPT(" ",SOURCE!$S$2-LEN(SOURCE!D1354)), "")&amp;
      SOURCE!E1354&amp;", "&amp; IF(SOURCE!$T$2-LEN(SOURCE!E1354) &gt;=0, REPT(" ",SOURCE!$T$2-LEN(SOURCE!E1354)), "")&amp;
      SOURCE!F1354&amp;", "&amp; IF(SOURCE!$U$2-LEN(SOURCE!F1354) &gt;= 0, REPT(" ",SOURCE!$U$2-LEN(SOURCE!F1354)+2), "")&amp;"("&amp;
      SUBSTITUTE(TEXT(SOURCE!G1354,"??0"),"  ","")&amp;" &lt;&lt; TAM_MAX_BITS) |"&amp; IF(SOURCE!$V$2-3 &gt;= 0, REPT(" ",MAX(1,SOURCE!$V$2-5+4+1-1-LEN(  IF(ISTEXT(SOURCE!H1354),SOURCE!H1354,  SUBSTITUTE(SUBSTITUTE(TEXT(SOURCE!H1354,"????0"),"  ","")," ",""))   ))), "")&amp;
       IF(ISTEXT(SOURCE!H1354),SOURCE!H1354, SUBSTITUTE(SUBSTITUTE(TEXT(SOURCE!H1354,"????0"),"  ","")," ",""))   &amp;","&amp; IF(SOURCE!$W$2-3 &gt;= 0, REPT(" ",SOURCE!$W$2-3-5), "")&amp;
      SOURCE!I1354&amp;
" | "&amp; IF(SOURCE!$X$2-LEN(SOURCE!I1354) &gt;= 0, REPT(" ",SOURCE!$X$2-LEN(SOURCE!I1354)), "")&amp;
      SOURCE!J1354&amp;      IF(SOURCE!$Y$2-LEN(SOURCE!J1354) &gt;= 0, REPT(" ",SOURCE!$Y$2-LEN(SOURCE!J1354)), "")&amp;
" | "&amp; IF(SOURCE!$X$2-LEN(SOURCE!I1354) &gt;= 0, REPT(" ",SOURCE!$X$2-LEN(SOURCE!I1354)), "")&amp;
      SOURCE!K1354&amp;      IF(SOURCE!$Y$2-LEN(SOURCE!K1354) &gt;= 0, REPT(" ",SOURCE!$Z$2-LEN(SOURCE!K1354)), "")&amp;
" | "&amp; SOURCE!L1354&amp;      IF(SOURCE!$AB$2-LEN(SOURCE!L1354) &gt;= 0, REPT(" ",SOURCE!$AB$2-LEN(SOURCE!L1354)), "")&amp;
" | "&amp; SOURCE!M1354&amp;      IF(SOURCE!$AC$2-LEN(SOURCE!M1354) &gt;= 0, REPT(" ",SOURCE!$AC$2-LEN(SOURCE!M1354)),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133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IF(SOURCE!$R$2-LEN(SOURCE!C1355) &gt;= 0, REPT(" ",SOURCE!$R$2-LEN(SOURCE!C1355)), "")&amp;
      SOURCE!D1355&amp;", "&amp; IF(SOURCE!$S$2-LEN(SOURCE!D1355) &gt;= 0, REPT(" ",SOURCE!$S$2-LEN(SOURCE!D1355)), "")&amp;
      SOURCE!E1355&amp;", "&amp; IF(SOURCE!$T$2-LEN(SOURCE!E1355) &gt;=0, REPT(" ",SOURCE!$T$2-LEN(SOURCE!E1355)), "")&amp;
      SOURCE!F1355&amp;", "&amp; IF(SOURCE!$U$2-LEN(SOURCE!F1355) &gt;= 0, REPT(" ",SOURCE!$U$2-LEN(SOURCE!F1355)+2), "")&amp;"("&amp;
      SUBSTITUTE(TEXT(SOURCE!G1355,"??0"),"  ","")&amp;" &lt;&lt; TAM_MAX_BITS) |"&amp; IF(SOURCE!$V$2-3 &gt;= 0, REPT(" ",MAX(1,SOURCE!$V$2-5+4+1-1-LEN(  IF(ISTEXT(SOURCE!H1355),SOURCE!H1355,  SUBSTITUTE(SUBSTITUTE(TEXT(SOURCE!H1355,"????0"),"  ","")," ",""))   ))), "")&amp;
       IF(ISTEXT(SOURCE!H1355),SOURCE!H1355, SUBSTITUTE(SUBSTITUTE(TEXT(SOURCE!H1355,"????0"),"  ","")," ",""))   &amp;","&amp; IF(SOURCE!$W$2-3 &gt;= 0, REPT(" ",SOURCE!$W$2-3-5), "")&amp;
      SOURCE!I1355&amp;
" | "&amp; IF(SOURCE!$X$2-LEN(SOURCE!I1355) &gt;= 0, REPT(" ",SOURCE!$X$2-LEN(SOURCE!I1355)), "")&amp;
      SOURCE!J1355&amp;      IF(SOURCE!$Y$2-LEN(SOURCE!J1355) &gt;= 0, REPT(" ",SOURCE!$Y$2-LEN(SOURCE!J1355)), "")&amp;
" | "&amp; IF(SOURCE!$X$2-LEN(SOURCE!I1355) &gt;= 0, REPT(" ",SOURCE!$X$2-LEN(SOURCE!I1355)), "")&amp;
      SOURCE!K1355&amp;      IF(SOURCE!$Y$2-LEN(SOURCE!K1355) &gt;= 0, REPT(" ",SOURCE!$Z$2-LEN(SOURCE!K1355)), "")&amp;
" | "&amp; SOURCE!L1355&amp;      IF(SOURCE!$AB$2-LEN(SOURCE!L1355) &gt;= 0, REPT(" ",SOURCE!$AB$2-LEN(SOURCE!L1355)), "")&amp;
" | "&amp; SOURCE!M1355&amp;      IF(SOURCE!$AC$2-LEN(SOURCE!M1355) &gt;= 0, REPT(" ",SOURCE!$AC$2-LEN(SOURCE!M1355)),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133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IF(SOURCE!$R$2-LEN(SOURCE!C1356) &gt;= 0, REPT(" ",SOURCE!$R$2-LEN(SOURCE!C1356)), "")&amp;
      SOURCE!D1356&amp;", "&amp; IF(SOURCE!$S$2-LEN(SOURCE!D1356) &gt;= 0, REPT(" ",SOURCE!$S$2-LEN(SOURCE!D1356)), "")&amp;
      SOURCE!E1356&amp;", "&amp; IF(SOURCE!$T$2-LEN(SOURCE!E1356) &gt;=0, REPT(" ",SOURCE!$T$2-LEN(SOURCE!E1356)), "")&amp;
      SOURCE!F1356&amp;", "&amp; IF(SOURCE!$U$2-LEN(SOURCE!F1356) &gt;= 0, REPT(" ",SOURCE!$U$2-LEN(SOURCE!F1356)+2), "")&amp;"("&amp;
      SUBSTITUTE(TEXT(SOURCE!G1356,"??0"),"  ","")&amp;" &lt;&lt; TAM_MAX_BITS) |"&amp; IF(SOURCE!$V$2-3 &gt;= 0, REPT(" ",MAX(1,SOURCE!$V$2-5+4+1-1-LEN(  IF(ISTEXT(SOURCE!H1356),SOURCE!H1356,  SUBSTITUTE(SUBSTITUTE(TEXT(SOURCE!H1356,"????0"),"  ","")," ",""))   ))), "")&amp;
       IF(ISTEXT(SOURCE!H1356),SOURCE!H1356, SUBSTITUTE(SUBSTITUTE(TEXT(SOURCE!H1356,"????0"),"  ","")," ",""))   &amp;","&amp; IF(SOURCE!$W$2-3 &gt;= 0, REPT(" ",SOURCE!$W$2-3-5), "")&amp;
      SOURCE!I1356&amp;
" | "&amp; IF(SOURCE!$X$2-LEN(SOURCE!I1356) &gt;= 0, REPT(" ",SOURCE!$X$2-LEN(SOURCE!I1356)), "")&amp;
      SOURCE!J1356&amp;      IF(SOURCE!$Y$2-LEN(SOURCE!J1356) &gt;= 0, REPT(" ",SOURCE!$Y$2-LEN(SOURCE!J1356)), "")&amp;
" | "&amp; IF(SOURCE!$X$2-LEN(SOURCE!I1356) &gt;= 0, REPT(" ",SOURCE!$X$2-LEN(SOURCE!I1356)), "")&amp;
      SOURCE!K1356&amp;      IF(SOURCE!$Y$2-LEN(SOURCE!K1356) &gt;= 0, REPT(" ",SOURCE!$Z$2-LEN(SOURCE!K1356)), "")&amp;
" | "&amp; SOURCE!L1356&amp;      IF(SOURCE!$AB$2-LEN(SOURCE!L1356) &gt;= 0, REPT(" ",SOURCE!$AB$2-LEN(SOURCE!L1356)), "")&amp;
" | "&amp; SOURCE!M1356&amp;      IF(SOURCE!$AC$2-LEN(SOURCE!M1356) &gt;= 0, REPT(" ",SOURCE!$AC$2-LEN(SOURCE!M1356)),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133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IF(SOURCE!$R$2-LEN(SOURCE!C1357) &gt;= 0, REPT(" ",SOURCE!$R$2-LEN(SOURCE!C1357)), "")&amp;
      SOURCE!D1357&amp;", "&amp; IF(SOURCE!$S$2-LEN(SOURCE!D1357) &gt;= 0, REPT(" ",SOURCE!$S$2-LEN(SOURCE!D1357)), "")&amp;
      SOURCE!E1357&amp;", "&amp; IF(SOURCE!$T$2-LEN(SOURCE!E1357) &gt;=0, REPT(" ",SOURCE!$T$2-LEN(SOURCE!E1357)), "")&amp;
      SOURCE!F1357&amp;", "&amp; IF(SOURCE!$U$2-LEN(SOURCE!F1357) &gt;= 0, REPT(" ",SOURCE!$U$2-LEN(SOURCE!F1357)+2), "")&amp;"("&amp;
      SUBSTITUTE(TEXT(SOURCE!G1357,"??0"),"  ","")&amp;" &lt;&lt; TAM_MAX_BITS) |"&amp; IF(SOURCE!$V$2-3 &gt;= 0, REPT(" ",MAX(1,SOURCE!$V$2-5+4+1-1-LEN(  IF(ISTEXT(SOURCE!H1357),SOURCE!H1357,  SUBSTITUTE(SUBSTITUTE(TEXT(SOURCE!H1357,"????0"),"  ","")," ",""))   ))), "")&amp;
       IF(ISTEXT(SOURCE!H1357),SOURCE!H1357, SUBSTITUTE(SUBSTITUTE(TEXT(SOURCE!H1357,"????0"),"  ","")," ",""))   &amp;","&amp; IF(SOURCE!$W$2-3 &gt;= 0, REPT(" ",SOURCE!$W$2-3-5), "")&amp;
      SOURCE!I1357&amp;
" | "&amp; IF(SOURCE!$X$2-LEN(SOURCE!I1357) &gt;= 0, REPT(" ",SOURCE!$X$2-LEN(SOURCE!I1357)), "")&amp;
      SOURCE!J1357&amp;      IF(SOURCE!$Y$2-LEN(SOURCE!J1357) &gt;= 0, REPT(" ",SOURCE!$Y$2-LEN(SOURCE!J1357)), "")&amp;
" | "&amp; IF(SOURCE!$X$2-LEN(SOURCE!I1357) &gt;= 0, REPT(" ",SOURCE!$X$2-LEN(SOURCE!I1357)), "")&amp;
      SOURCE!K1357&amp;      IF(SOURCE!$Y$2-LEN(SOURCE!K1357) &gt;= 0, REPT(" ",SOURCE!$Z$2-LEN(SOURCE!K1357)), "")&amp;
" | "&amp; SOURCE!L1357&amp;      IF(SOURCE!$AB$2-LEN(SOURCE!L1357) &gt;= 0, REPT(" ",SOURCE!$AB$2-LEN(SOURCE!L1357)), "")&amp;
" | "&amp; SOURCE!M1357&amp;      IF(SOURCE!$AC$2-LEN(SOURCE!M1357) &gt;= 0, REPT(" ",SOURCE!$AC$2-LEN(SOURCE!M1357)),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133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IF(SOURCE!$R$2-LEN(SOURCE!C1358) &gt;= 0, REPT(" ",SOURCE!$R$2-LEN(SOURCE!C1358)), "")&amp;
      SOURCE!D1358&amp;", "&amp; IF(SOURCE!$S$2-LEN(SOURCE!D1358) &gt;= 0, REPT(" ",SOURCE!$S$2-LEN(SOURCE!D1358)), "")&amp;
      SOURCE!E1358&amp;", "&amp; IF(SOURCE!$T$2-LEN(SOURCE!E1358) &gt;=0, REPT(" ",SOURCE!$T$2-LEN(SOURCE!E1358)), "")&amp;
      SOURCE!F1358&amp;", "&amp; IF(SOURCE!$U$2-LEN(SOURCE!F1358) &gt;= 0, REPT(" ",SOURCE!$U$2-LEN(SOURCE!F1358)+2), "")&amp;"("&amp;
      SUBSTITUTE(TEXT(SOURCE!G1358,"??0"),"  ","")&amp;" &lt;&lt; TAM_MAX_BITS) |"&amp; IF(SOURCE!$V$2-3 &gt;= 0, REPT(" ",MAX(1,SOURCE!$V$2-5+4+1-1-LEN(  IF(ISTEXT(SOURCE!H1358),SOURCE!H1358,  SUBSTITUTE(SUBSTITUTE(TEXT(SOURCE!H1358,"????0"),"  ","")," ",""))   ))), "")&amp;
       IF(ISTEXT(SOURCE!H1358),SOURCE!H1358, SUBSTITUTE(SUBSTITUTE(TEXT(SOURCE!H1358,"????0"),"  ","")," ",""))   &amp;","&amp; IF(SOURCE!$W$2-3 &gt;= 0, REPT(" ",SOURCE!$W$2-3-5), "")&amp;
      SOURCE!I1358&amp;
" | "&amp; IF(SOURCE!$X$2-LEN(SOURCE!I1358) &gt;= 0, REPT(" ",SOURCE!$X$2-LEN(SOURCE!I1358)), "")&amp;
      SOURCE!J1358&amp;      IF(SOURCE!$Y$2-LEN(SOURCE!J1358) &gt;= 0, REPT(" ",SOURCE!$Y$2-LEN(SOURCE!J1358)), "")&amp;
" | "&amp; IF(SOURCE!$X$2-LEN(SOURCE!I1358) &gt;= 0, REPT(" ",SOURCE!$X$2-LEN(SOURCE!I1358)), "")&amp;
      SOURCE!K1358&amp;      IF(SOURCE!$Y$2-LEN(SOURCE!K1358) &gt;= 0, REPT(" ",SOURCE!$Z$2-LEN(SOURCE!K1358)), "")&amp;
" | "&amp; SOURCE!L1358&amp;      IF(SOURCE!$AB$2-LEN(SOURCE!L1358) &gt;= 0, REPT(" ",SOURCE!$AB$2-LEN(SOURCE!L1358)), "")&amp;
" | "&amp; SOURCE!M1358&amp;      IF(SOURCE!$AC$2-LEN(SOURCE!M1358) &gt;= 0, REPT(" ",SOURCE!$AC$2-LEN(SOURCE!M1358)),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133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IF(SOURCE!$R$2-LEN(SOURCE!C1359) &gt;= 0, REPT(" ",SOURCE!$R$2-LEN(SOURCE!C1359)), "")&amp;
      SOURCE!D1359&amp;", "&amp; IF(SOURCE!$S$2-LEN(SOURCE!D1359) &gt;= 0, REPT(" ",SOURCE!$S$2-LEN(SOURCE!D1359)), "")&amp;
      SOURCE!E1359&amp;", "&amp; IF(SOURCE!$T$2-LEN(SOURCE!E1359) &gt;=0, REPT(" ",SOURCE!$T$2-LEN(SOURCE!E1359)), "")&amp;
      SOURCE!F1359&amp;", "&amp; IF(SOURCE!$U$2-LEN(SOURCE!F1359) &gt;= 0, REPT(" ",SOURCE!$U$2-LEN(SOURCE!F1359)+2), "")&amp;"("&amp;
      SUBSTITUTE(TEXT(SOURCE!G1359,"??0"),"  ","")&amp;" &lt;&lt; TAM_MAX_BITS) |"&amp; IF(SOURCE!$V$2-3 &gt;= 0, REPT(" ",MAX(1,SOURCE!$V$2-5+4+1-1-LEN(  IF(ISTEXT(SOURCE!H1359),SOURCE!H1359,  SUBSTITUTE(SUBSTITUTE(TEXT(SOURCE!H1359,"????0"),"  ","")," ",""))   ))), "")&amp;
       IF(ISTEXT(SOURCE!H1359),SOURCE!H1359, SUBSTITUTE(SUBSTITUTE(TEXT(SOURCE!H1359,"????0"),"  ","")," ",""))   &amp;","&amp; IF(SOURCE!$W$2-3 &gt;= 0, REPT(" ",SOURCE!$W$2-3-5), "")&amp;
      SOURCE!I1359&amp;
" | "&amp; IF(SOURCE!$X$2-LEN(SOURCE!I1359) &gt;= 0, REPT(" ",SOURCE!$X$2-LEN(SOURCE!I1359)), "")&amp;
      SOURCE!J1359&amp;      IF(SOURCE!$Y$2-LEN(SOURCE!J1359) &gt;= 0, REPT(" ",SOURCE!$Y$2-LEN(SOURCE!J1359)), "")&amp;
" | "&amp; IF(SOURCE!$X$2-LEN(SOURCE!I1359) &gt;= 0, REPT(" ",SOURCE!$X$2-LEN(SOURCE!I1359)), "")&amp;
      SOURCE!K1359&amp;      IF(SOURCE!$Y$2-LEN(SOURCE!K1359) &gt;= 0, REPT(" ",SOURCE!$Z$2-LEN(SOURCE!K1359)), "")&amp;
" | "&amp; SOURCE!L1359&amp;      IF(SOURCE!$AB$2-LEN(SOURCE!L1359) &gt;= 0, REPT(" ",SOURCE!$AB$2-LEN(SOURCE!L1359)), "")&amp;
" | "&amp; SOURCE!M1359&amp;      IF(SOURCE!$AC$2-LEN(SOURCE!M1359) &gt;= 0, REPT(" ",SOURCE!$AC$2-LEN(SOURCE!M1359)),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133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IF(SOURCE!$R$2-LEN(SOURCE!C1360) &gt;= 0, REPT(" ",SOURCE!$R$2-LEN(SOURCE!C1360)), "")&amp;
      SOURCE!D1360&amp;", "&amp; IF(SOURCE!$S$2-LEN(SOURCE!D1360) &gt;= 0, REPT(" ",SOURCE!$S$2-LEN(SOURCE!D1360)), "")&amp;
      SOURCE!E1360&amp;", "&amp; IF(SOURCE!$T$2-LEN(SOURCE!E1360) &gt;=0, REPT(" ",SOURCE!$T$2-LEN(SOURCE!E1360)), "")&amp;
      SOURCE!F1360&amp;", "&amp; IF(SOURCE!$U$2-LEN(SOURCE!F1360) &gt;= 0, REPT(" ",SOURCE!$U$2-LEN(SOURCE!F1360)+2), "")&amp;"("&amp;
      SUBSTITUTE(TEXT(SOURCE!G1360,"??0"),"  ","")&amp;" &lt;&lt; TAM_MAX_BITS) |"&amp; IF(SOURCE!$V$2-3 &gt;= 0, REPT(" ",MAX(1,SOURCE!$V$2-5+4+1-1-LEN(  IF(ISTEXT(SOURCE!H1360),SOURCE!H1360,  SUBSTITUTE(SUBSTITUTE(TEXT(SOURCE!H1360,"????0"),"  ","")," ",""))   ))), "")&amp;
       IF(ISTEXT(SOURCE!H1360),SOURCE!H1360, SUBSTITUTE(SUBSTITUTE(TEXT(SOURCE!H1360,"????0"),"  ","")," ",""))   &amp;","&amp; IF(SOURCE!$W$2-3 &gt;= 0, REPT(" ",SOURCE!$W$2-3-5), "")&amp;
      SOURCE!I1360&amp;
" | "&amp; IF(SOURCE!$X$2-LEN(SOURCE!I1360) &gt;= 0, REPT(" ",SOURCE!$X$2-LEN(SOURCE!I1360)), "")&amp;
      SOURCE!J1360&amp;      IF(SOURCE!$Y$2-LEN(SOURCE!J1360) &gt;= 0, REPT(" ",SOURCE!$Y$2-LEN(SOURCE!J1360)), "")&amp;
" | "&amp; IF(SOURCE!$X$2-LEN(SOURCE!I1360) &gt;= 0, REPT(" ",SOURCE!$X$2-LEN(SOURCE!I1360)), "")&amp;
      SOURCE!K1360&amp;      IF(SOURCE!$Y$2-LEN(SOURCE!K1360) &gt;= 0, REPT(" ",SOURCE!$Z$2-LEN(SOURCE!K1360)), "")&amp;
" | "&amp; SOURCE!L1360&amp;      IF(SOURCE!$AB$2-LEN(SOURCE!L1360) &gt;= 0, REPT(" ",SOURCE!$AB$2-LEN(SOURCE!L1360)), "")&amp;
" | "&amp; SOURCE!M1360&amp;      IF(SOURCE!$AC$2-LEN(SOURCE!M1360) &gt;= 0, REPT(" ",SOURCE!$AC$2-LEN(SOURCE!M1360)),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133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IF(SOURCE!$R$2-LEN(SOURCE!C1361) &gt;= 0, REPT(" ",SOURCE!$R$2-LEN(SOURCE!C1361)), "")&amp;
      SOURCE!D1361&amp;", "&amp; IF(SOURCE!$S$2-LEN(SOURCE!D1361) &gt;= 0, REPT(" ",SOURCE!$S$2-LEN(SOURCE!D1361)), "")&amp;
      SOURCE!E1361&amp;", "&amp; IF(SOURCE!$T$2-LEN(SOURCE!E1361) &gt;=0, REPT(" ",SOURCE!$T$2-LEN(SOURCE!E1361)), "")&amp;
      SOURCE!F1361&amp;", "&amp; IF(SOURCE!$U$2-LEN(SOURCE!F1361) &gt;= 0, REPT(" ",SOURCE!$U$2-LEN(SOURCE!F1361)+2), "")&amp;"("&amp;
      SUBSTITUTE(TEXT(SOURCE!G1361,"??0"),"  ","")&amp;" &lt;&lt; TAM_MAX_BITS) |"&amp; IF(SOURCE!$V$2-3 &gt;= 0, REPT(" ",MAX(1,SOURCE!$V$2-5+4+1-1-LEN(  IF(ISTEXT(SOURCE!H1361),SOURCE!H1361,  SUBSTITUTE(SUBSTITUTE(TEXT(SOURCE!H1361,"????0"),"  ","")," ",""))   ))), "")&amp;
       IF(ISTEXT(SOURCE!H1361),SOURCE!H1361, SUBSTITUTE(SUBSTITUTE(TEXT(SOURCE!H1361,"????0"),"  ","")," ",""))   &amp;","&amp; IF(SOURCE!$W$2-3 &gt;= 0, REPT(" ",SOURCE!$W$2-3-5), "")&amp;
      SOURCE!I1361&amp;
" | "&amp; IF(SOURCE!$X$2-LEN(SOURCE!I1361) &gt;= 0, REPT(" ",SOURCE!$X$2-LEN(SOURCE!I1361)), "")&amp;
      SOURCE!J1361&amp;      IF(SOURCE!$Y$2-LEN(SOURCE!J1361) &gt;= 0, REPT(" ",SOURCE!$Y$2-LEN(SOURCE!J1361)), "")&amp;
" | "&amp; IF(SOURCE!$X$2-LEN(SOURCE!I1361) &gt;= 0, REPT(" ",SOURCE!$X$2-LEN(SOURCE!I1361)), "")&amp;
      SOURCE!K1361&amp;      IF(SOURCE!$Y$2-LEN(SOURCE!K1361) &gt;= 0, REPT(" ",SOURCE!$Z$2-LEN(SOURCE!K1361)), "")&amp;
" | "&amp; SOURCE!L1361&amp;      IF(SOURCE!$AB$2-LEN(SOURCE!L1361) &gt;= 0, REPT(" ",SOURCE!$AB$2-LEN(SOURCE!L1361)), "")&amp;
" | "&amp; SOURCE!M1361&amp;      IF(SOURCE!$AC$2-LEN(SOURCE!M1361) &gt;= 0, REPT(" ",SOURCE!$AC$2-LEN(SOURCE!M1361)),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133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IF(SOURCE!$R$2-LEN(SOURCE!C1362) &gt;= 0, REPT(" ",SOURCE!$R$2-LEN(SOURCE!C1362)), "")&amp;
      SOURCE!D1362&amp;", "&amp; IF(SOURCE!$S$2-LEN(SOURCE!D1362) &gt;= 0, REPT(" ",SOURCE!$S$2-LEN(SOURCE!D1362)), "")&amp;
      SOURCE!E1362&amp;", "&amp; IF(SOURCE!$T$2-LEN(SOURCE!E1362) &gt;=0, REPT(" ",SOURCE!$T$2-LEN(SOURCE!E1362)), "")&amp;
      SOURCE!F1362&amp;", "&amp; IF(SOURCE!$U$2-LEN(SOURCE!F1362) &gt;= 0, REPT(" ",SOURCE!$U$2-LEN(SOURCE!F1362)+2), "")&amp;"("&amp;
      SUBSTITUTE(TEXT(SOURCE!G1362,"??0"),"  ","")&amp;" &lt;&lt; TAM_MAX_BITS) |"&amp; IF(SOURCE!$V$2-3 &gt;= 0, REPT(" ",MAX(1,SOURCE!$V$2-5+4+1-1-LEN(  IF(ISTEXT(SOURCE!H1362),SOURCE!H1362,  SUBSTITUTE(SUBSTITUTE(TEXT(SOURCE!H1362,"????0"),"  ","")," ",""))   ))), "")&amp;
       IF(ISTEXT(SOURCE!H1362),SOURCE!H1362, SUBSTITUTE(SUBSTITUTE(TEXT(SOURCE!H1362,"????0"),"  ","")," ",""))   &amp;","&amp; IF(SOURCE!$W$2-3 &gt;= 0, REPT(" ",SOURCE!$W$2-3-5), "")&amp;
      SOURCE!I1362&amp;
" | "&amp; IF(SOURCE!$X$2-LEN(SOURCE!I1362) &gt;= 0, REPT(" ",SOURCE!$X$2-LEN(SOURCE!I1362)), "")&amp;
      SOURCE!J1362&amp;      IF(SOURCE!$Y$2-LEN(SOURCE!J1362) &gt;= 0, REPT(" ",SOURCE!$Y$2-LEN(SOURCE!J1362)), "")&amp;
" | "&amp; IF(SOURCE!$X$2-LEN(SOURCE!I1362) &gt;= 0, REPT(" ",SOURCE!$X$2-LEN(SOURCE!I1362)), "")&amp;
      SOURCE!K1362&amp;      IF(SOURCE!$Y$2-LEN(SOURCE!K1362) &gt;= 0, REPT(" ",SOURCE!$Z$2-LEN(SOURCE!K1362)), "")&amp;
" | "&amp; SOURCE!L1362&amp;      IF(SOURCE!$AB$2-LEN(SOURCE!L1362) &gt;= 0, REPT(" ",SOURCE!$AB$2-LEN(SOURCE!L1362)), "")&amp;
" | "&amp; SOURCE!M1362&amp;      IF(SOURCE!$AC$2-LEN(SOURCE!M1362) &gt;= 0, REPT(" ",SOURCE!$AC$2-LEN(SOURCE!M1362)),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133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IF(SOURCE!$R$2-LEN(SOURCE!C1363) &gt;= 0, REPT(" ",SOURCE!$R$2-LEN(SOURCE!C1363)), "")&amp;
      SOURCE!D1363&amp;", "&amp; IF(SOURCE!$S$2-LEN(SOURCE!D1363) &gt;= 0, REPT(" ",SOURCE!$S$2-LEN(SOURCE!D1363)), "")&amp;
      SOURCE!E1363&amp;", "&amp; IF(SOURCE!$T$2-LEN(SOURCE!E1363) &gt;=0, REPT(" ",SOURCE!$T$2-LEN(SOURCE!E1363)), "")&amp;
      SOURCE!F1363&amp;", "&amp; IF(SOURCE!$U$2-LEN(SOURCE!F1363) &gt;= 0, REPT(" ",SOURCE!$U$2-LEN(SOURCE!F1363)+2), "")&amp;"("&amp;
      SUBSTITUTE(TEXT(SOURCE!G1363,"??0"),"  ","")&amp;" &lt;&lt; TAM_MAX_BITS) |"&amp; IF(SOURCE!$V$2-3 &gt;= 0, REPT(" ",MAX(1,SOURCE!$V$2-5+4+1-1-LEN(  IF(ISTEXT(SOURCE!H1363),SOURCE!H1363,  SUBSTITUTE(SUBSTITUTE(TEXT(SOURCE!H1363,"????0"),"  ","")," ",""))   ))), "")&amp;
       IF(ISTEXT(SOURCE!H1363),SOURCE!H1363, SUBSTITUTE(SUBSTITUTE(TEXT(SOURCE!H1363,"????0"),"  ","")," ",""))   &amp;","&amp; IF(SOURCE!$W$2-3 &gt;= 0, REPT(" ",SOURCE!$W$2-3-5), "")&amp;
      SOURCE!I1363&amp;
" | "&amp; IF(SOURCE!$X$2-LEN(SOURCE!I1363) &gt;= 0, REPT(" ",SOURCE!$X$2-LEN(SOURCE!I1363)), "")&amp;
      SOURCE!J1363&amp;      IF(SOURCE!$Y$2-LEN(SOURCE!J1363) &gt;= 0, REPT(" ",SOURCE!$Y$2-LEN(SOURCE!J1363)), "")&amp;
" | "&amp; IF(SOURCE!$X$2-LEN(SOURCE!I1363) &gt;= 0, REPT(" ",SOURCE!$X$2-LEN(SOURCE!I1363)), "")&amp;
      SOURCE!K1363&amp;      IF(SOURCE!$Y$2-LEN(SOURCE!K1363) &gt;= 0, REPT(" ",SOURCE!$Z$2-LEN(SOURCE!K1363)), "")&amp;
" | "&amp; SOURCE!L1363&amp;      IF(SOURCE!$AB$2-LEN(SOURCE!L1363) &gt;= 0, REPT(" ",SOURCE!$AB$2-LEN(SOURCE!L1363)), "")&amp;
" | "&amp; SOURCE!M1363&amp;      IF(SOURCE!$AC$2-LEN(SOURCE!M1363) &gt;= 0, REPT(" ",SOURCE!$AC$2-LEN(SOURCE!M1363)),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133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IF(SOURCE!$R$2-LEN(SOURCE!C1364) &gt;= 0, REPT(" ",SOURCE!$R$2-LEN(SOURCE!C1364)), "")&amp;
      SOURCE!D1364&amp;", "&amp; IF(SOURCE!$S$2-LEN(SOURCE!D1364) &gt;= 0, REPT(" ",SOURCE!$S$2-LEN(SOURCE!D1364)), "")&amp;
      SOURCE!E1364&amp;", "&amp; IF(SOURCE!$T$2-LEN(SOURCE!E1364) &gt;=0, REPT(" ",SOURCE!$T$2-LEN(SOURCE!E1364)), "")&amp;
      SOURCE!F1364&amp;", "&amp; IF(SOURCE!$U$2-LEN(SOURCE!F1364) &gt;= 0, REPT(" ",SOURCE!$U$2-LEN(SOURCE!F1364)+2), "")&amp;"("&amp;
      SUBSTITUTE(TEXT(SOURCE!G1364,"??0"),"  ","")&amp;" &lt;&lt; TAM_MAX_BITS) |"&amp; IF(SOURCE!$V$2-3 &gt;= 0, REPT(" ",MAX(1,SOURCE!$V$2-5+4+1-1-LEN(  IF(ISTEXT(SOURCE!H1364),SOURCE!H1364,  SUBSTITUTE(SUBSTITUTE(TEXT(SOURCE!H1364,"????0"),"  ","")," ",""))   ))), "")&amp;
       IF(ISTEXT(SOURCE!H1364),SOURCE!H1364, SUBSTITUTE(SUBSTITUTE(TEXT(SOURCE!H1364,"????0"),"  ","")," ",""))   &amp;","&amp; IF(SOURCE!$W$2-3 &gt;= 0, REPT(" ",SOURCE!$W$2-3-5), "")&amp;
      SOURCE!I1364&amp;
" | "&amp; IF(SOURCE!$X$2-LEN(SOURCE!I1364) &gt;= 0, REPT(" ",SOURCE!$X$2-LEN(SOURCE!I1364)), "")&amp;
      SOURCE!J1364&amp;      IF(SOURCE!$Y$2-LEN(SOURCE!J1364) &gt;= 0, REPT(" ",SOURCE!$Y$2-LEN(SOURCE!J1364)), "")&amp;
" | "&amp; IF(SOURCE!$X$2-LEN(SOURCE!I1364) &gt;= 0, REPT(" ",SOURCE!$X$2-LEN(SOURCE!I1364)), "")&amp;
      SOURCE!K1364&amp;      IF(SOURCE!$Y$2-LEN(SOURCE!K1364) &gt;= 0, REPT(" ",SOURCE!$Z$2-LEN(SOURCE!K1364)), "")&amp;
" | "&amp; SOURCE!L1364&amp;      IF(SOURCE!$AB$2-LEN(SOURCE!L1364) &gt;= 0, REPT(" ",SOURCE!$AB$2-LEN(SOURCE!L1364)), "")&amp;
" | "&amp; SOURCE!M1364&amp;      IF(SOURCE!$AC$2-LEN(SOURCE!M1364) &gt;= 0, REPT(" ",SOURCE!$AC$2-LEN(SOURCE!M1364)),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133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IF(SOURCE!$R$2-LEN(SOURCE!C1365) &gt;= 0, REPT(" ",SOURCE!$R$2-LEN(SOURCE!C1365)), "")&amp;
      SOURCE!D1365&amp;", "&amp; IF(SOURCE!$S$2-LEN(SOURCE!D1365) &gt;= 0, REPT(" ",SOURCE!$S$2-LEN(SOURCE!D1365)), "")&amp;
      SOURCE!E1365&amp;", "&amp; IF(SOURCE!$T$2-LEN(SOURCE!E1365) &gt;=0, REPT(" ",SOURCE!$T$2-LEN(SOURCE!E1365)), "")&amp;
      SOURCE!F1365&amp;", "&amp; IF(SOURCE!$U$2-LEN(SOURCE!F1365) &gt;= 0, REPT(" ",SOURCE!$U$2-LEN(SOURCE!F1365)+2), "")&amp;"("&amp;
      SUBSTITUTE(TEXT(SOURCE!G1365,"??0"),"  ","")&amp;" &lt;&lt; TAM_MAX_BITS) |"&amp; IF(SOURCE!$V$2-3 &gt;= 0, REPT(" ",MAX(1,SOURCE!$V$2-5+4+1-1-LEN(  IF(ISTEXT(SOURCE!H1365),SOURCE!H1365,  SUBSTITUTE(SUBSTITUTE(TEXT(SOURCE!H1365,"????0"),"  ","")," ",""))   ))), "")&amp;
       IF(ISTEXT(SOURCE!H1365),SOURCE!H1365, SUBSTITUTE(SUBSTITUTE(TEXT(SOURCE!H1365,"????0"),"  ","")," ",""))   &amp;","&amp; IF(SOURCE!$W$2-3 &gt;= 0, REPT(" ",SOURCE!$W$2-3-5), "")&amp;
      SOURCE!I1365&amp;
" | "&amp; IF(SOURCE!$X$2-LEN(SOURCE!I1365) &gt;= 0, REPT(" ",SOURCE!$X$2-LEN(SOURCE!I1365)), "")&amp;
      SOURCE!J1365&amp;      IF(SOURCE!$Y$2-LEN(SOURCE!J1365) &gt;= 0, REPT(" ",SOURCE!$Y$2-LEN(SOURCE!J1365)), "")&amp;
" | "&amp; IF(SOURCE!$X$2-LEN(SOURCE!I1365) &gt;= 0, REPT(" ",SOURCE!$X$2-LEN(SOURCE!I1365)), "")&amp;
      SOURCE!K1365&amp;      IF(SOURCE!$Y$2-LEN(SOURCE!K1365) &gt;= 0, REPT(" ",SOURCE!$Z$2-LEN(SOURCE!K1365)), "")&amp;
" | "&amp; SOURCE!L1365&amp;      IF(SOURCE!$AB$2-LEN(SOURCE!L1365) &gt;= 0, REPT(" ",SOURCE!$AB$2-LEN(SOURCE!L1365)), "")&amp;
" | "&amp; SOURCE!M1365&amp;      IF(SOURCE!$AC$2-LEN(SOURCE!M1365) &gt;= 0, REPT(" ",SOURCE!$AC$2-LEN(SOURCE!M1365)),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133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IF(SOURCE!$R$2-LEN(SOURCE!C1366) &gt;= 0, REPT(" ",SOURCE!$R$2-LEN(SOURCE!C1366)), "")&amp;
      SOURCE!D1366&amp;", "&amp; IF(SOURCE!$S$2-LEN(SOURCE!D1366) &gt;= 0, REPT(" ",SOURCE!$S$2-LEN(SOURCE!D1366)), "")&amp;
      SOURCE!E1366&amp;", "&amp; IF(SOURCE!$T$2-LEN(SOURCE!E1366) &gt;=0, REPT(" ",SOURCE!$T$2-LEN(SOURCE!E1366)), "")&amp;
      SOURCE!F1366&amp;", "&amp; IF(SOURCE!$U$2-LEN(SOURCE!F1366) &gt;= 0, REPT(" ",SOURCE!$U$2-LEN(SOURCE!F1366)+2), "")&amp;"("&amp;
      SUBSTITUTE(TEXT(SOURCE!G1366,"??0"),"  ","")&amp;" &lt;&lt; TAM_MAX_BITS) |"&amp; IF(SOURCE!$V$2-3 &gt;= 0, REPT(" ",MAX(1,SOURCE!$V$2-5+4+1-1-LEN(  IF(ISTEXT(SOURCE!H1366),SOURCE!H1366,  SUBSTITUTE(SUBSTITUTE(TEXT(SOURCE!H1366,"????0"),"  ","")," ",""))   ))), "")&amp;
       IF(ISTEXT(SOURCE!H1366),SOURCE!H1366, SUBSTITUTE(SUBSTITUTE(TEXT(SOURCE!H1366,"????0"),"  ","")," ",""))   &amp;","&amp; IF(SOURCE!$W$2-3 &gt;= 0, REPT(" ",SOURCE!$W$2-3-5), "")&amp;
      SOURCE!I1366&amp;
" | "&amp; IF(SOURCE!$X$2-LEN(SOURCE!I1366) &gt;= 0, REPT(" ",SOURCE!$X$2-LEN(SOURCE!I1366)), "")&amp;
      SOURCE!J1366&amp;      IF(SOURCE!$Y$2-LEN(SOURCE!J1366) &gt;= 0, REPT(" ",SOURCE!$Y$2-LEN(SOURCE!J1366)), "")&amp;
" | "&amp; IF(SOURCE!$X$2-LEN(SOURCE!I1366) &gt;= 0, REPT(" ",SOURCE!$X$2-LEN(SOURCE!I1366)), "")&amp;
      SOURCE!K1366&amp;      IF(SOURCE!$Y$2-LEN(SOURCE!K1366) &gt;= 0, REPT(" ",SOURCE!$Z$2-LEN(SOURCE!K1366)), "")&amp;
" | "&amp; SOURCE!L1366&amp;      IF(SOURCE!$AB$2-LEN(SOURCE!L1366) &gt;= 0, REPT(" ",SOURCE!$AB$2-LEN(SOURCE!L1366)), "")&amp;
" | "&amp; SOURCE!M1366&amp;      IF(SOURCE!$AC$2-LEN(SOURCE!M1366) &gt;= 0, REPT(" ",SOURCE!$AC$2-LEN(SOURCE!M1366)),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133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IF(SOURCE!$R$2-LEN(SOURCE!C1367) &gt;= 0, REPT(" ",SOURCE!$R$2-LEN(SOURCE!C1367)), "")&amp;
      SOURCE!D1367&amp;", "&amp; IF(SOURCE!$S$2-LEN(SOURCE!D1367) &gt;= 0, REPT(" ",SOURCE!$S$2-LEN(SOURCE!D1367)), "")&amp;
      SOURCE!E1367&amp;", "&amp; IF(SOURCE!$T$2-LEN(SOURCE!E1367) &gt;=0, REPT(" ",SOURCE!$T$2-LEN(SOURCE!E1367)), "")&amp;
      SOURCE!F1367&amp;", "&amp; IF(SOURCE!$U$2-LEN(SOURCE!F1367) &gt;= 0, REPT(" ",SOURCE!$U$2-LEN(SOURCE!F1367)+2), "")&amp;"("&amp;
      SUBSTITUTE(TEXT(SOURCE!G1367,"??0"),"  ","")&amp;" &lt;&lt; TAM_MAX_BITS) |"&amp; IF(SOURCE!$V$2-3 &gt;= 0, REPT(" ",MAX(1,SOURCE!$V$2-5+4+1-1-LEN(  IF(ISTEXT(SOURCE!H1367),SOURCE!H1367,  SUBSTITUTE(SUBSTITUTE(TEXT(SOURCE!H1367,"????0"),"  ","")," ",""))   ))), "")&amp;
       IF(ISTEXT(SOURCE!H1367),SOURCE!H1367, SUBSTITUTE(SUBSTITUTE(TEXT(SOURCE!H1367,"????0"),"  ","")," ",""))   &amp;","&amp; IF(SOURCE!$W$2-3 &gt;= 0, REPT(" ",SOURCE!$W$2-3-5), "")&amp;
      SOURCE!I1367&amp;
" | "&amp; IF(SOURCE!$X$2-LEN(SOURCE!I1367) &gt;= 0, REPT(" ",SOURCE!$X$2-LEN(SOURCE!I1367)), "")&amp;
      SOURCE!J1367&amp;      IF(SOURCE!$Y$2-LEN(SOURCE!J1367) &gt;= 0, REPT(" ",SOURCE!$Y$2-LEN(SOURCE!J1367)), "")&amp;
" | "&amp; IF(SOURCE!$X$2-LEN(SOURCE!I1367) &gt;= 0, REPT(" ",SOURCE!$X$2-LEN(SOURCE!I1367)), "")&amp;
      SOURCE!K1367&amp;      IF(SOURCE!$Y$2-LEN(SOURCE!K1367) &gt;= 0, REPT(" ",SOURCE!$Z$2-LEN(SOURCE!K1367)), "")&amp;
" | "&amp; SOURCE!L1367&amp;      IF(SOURCE!$AB$2-LEN(SOURCE!L1367) &gt;= 0, REPT(" ",SOURCE!$AB$2-LEN(SOURCE!L1367)), "")&amp;
" | "&amp; SOURCE!M1367&amp;      IF(SOURCE!$AC$2-LEN(SOURCE!M1367) &gt;= 0, REPT(" ",SOURCE!$AC$2-LEN(SOURCE!M1367)),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133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IF(SOURCE!$R$2-LEN(SOURCE!C1368) &gt;= 0, REPT(" ",SOURCE!$R$2-LEN(SOURCE!C1368)), "")&amp;
      SOURCE!D1368&amp;", "&amp; IF(SOURCE!$S$2-LEN(SOURCE!D1368) &gt;= 0, REPT(" ",SOURCE!$S$2-LEN(SOURCE!D1368)), "")&amp;
      SOURCE!E1368&amp;", "&amp; IF(SOURCE!$T$2-LEN(SOURCE!E1368) &gt;=0, REPT(" ",SOURCE!$T$2-LEN(SOURCE!E1368)), "")&amp;
      SOURCE!F1368&amp;", "&amp; IF(SOURCE!$U$2-LEN(SOURCE!F1368) &gt;= 0, REPT(" ",SOURCE!$U$2-LEN(SOURCE!F1368)+2), "")&amp;"("&amp;
      SUBSTITUTE(TEXT(SOURCE!G1368,"??0"),"  ","")&amp;" &lt;&lt; TAM_MAX_BITS) |"&amp; IF(SOURCE!$V$2-3 &gt;= 0, REPT(" ",MAX(1,SOURCE!$V$2-5+4+1-1-LEN(  IF(ISTEXT(SOURCE!H1368),SOURCE!H1368,  SUBSTITUTE(SUBSTITUTE(TEXT(SOURCE!H1368,"????0"),"  ","")," ",""))   ))), "")&amp;
       IF(ISTEXT(SOURCE!H1368),SOURCE!H1368, SUBSTITUTE(SUBSTITUTE(TEXT(SOURCE!H1368,"????0"),"  ","")," ",""))   &amp;","&amp; IF(SOURCE!$W$2-3 &gt;= 0, REPT(" ",SOURCE!$W$2-3-5), "")&amp;
      SOURCE!I1368&amp;
" | "&amp; IF(SOURCE!$X$2-LEN(SOURCE!I1368) &gt;= 0, REPT(" ",SOURCE!$X$2-LEN(SOURCE!I1368)), "")&amp;
      SOURCE!J1368&amp;      IF(SOURCE!$Y$2-LEN(SOURCE!J1368) &gt;= 0, REPT(" ",SOURCE!$Y$2-LEN(SOURCE!J1368)), "")&amp;
" | "&amp; IF(SOURCE!$X$2-LEN(SOURCE!I1368) &gt;= 0, REPT(" ",SOURCE!$X$2-LEN(SOURCE!I1368)), "")&amp;
      SOURCE!K1368&amp;      IF(SOURCE!$Y$2-LEN(SOURCE!K1368) &gt;= 0, REPT(" ",SOURCE!$Z$2-LEN(SOURCE!K1368)), "")&amp;
" | "&amp; SOURCE!L1368&amp;      IF(SOURCE!$AB$2-LEN(SOURCE!L1368) &gt;= 0, REPT(" ",SOURCE!$AB$2-LEN(SOURCE!L1368)), "")&amp;
" | "&amp; SOURCE!M1368&amp;      IF(SOURCE!$AC$2-LEN(SOURCE!M1368) &gt;= 0, REPT(" ",SOURCE!$AC$2-LEN(SOURCE!M1368)),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133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IF(SOURCE!$R$2-LEN(SOURCE!C1369) &gt;= 0, REPT(" ",SOURCE!$R$2-LEN(SOURCE!C1369)), "")&amp;
      SOURCE!D1369&amp;", "&amp; IF(SOURCE!$S$2-LEN(SOURCE!D1369) &gt;= 0, REPT(" ",SOURCE!$S$2-LEN(SOURCE!D1369)), "")&amp;
      SOURCE!E1369&amp;", "&amp; IF(SOURCE!$T$2-LEN(SOURCE!E1369) &gt;=0, REPT(" ",SOURCE!$T$2-LEN(SOURCE!E1369)), "")&amp;
      SOURCE!F1369&amp;", "&amp; IF(SOURCE!$U$2-LEN(SOURCE!F1369) &gt;= 0, REPT(" ",SOURCE!$U$2-LEN(SOURCE!F1369)+2), "")&amp;"("&amp;
      SUBSTITUTE(TEXT(SOURCE!G1369,"??0"),"  ","")&amp;" &lt;&lt; TAM_MAX_BITS) |"&amp; IF(SOURCE!$V$2-3 &gt;= 0, REPT(" ",MAX(1,SOURCE!$V$2-5+4+1-1-LEN(  IF(ISTEXT(SOURCE!H1369),SOURCE!H1369,  SUBSTITUTE(SUBSTITUTE(TEXT(SOURCE!H1369,"????0"),"  ","")," ",""))   ))), "")&amp;
       IF(ISTEXT(SOURCE!H1369),SOURCE!H1369, SUBSTITUTE(SUBSTITUTE(TEXT(SOURCE!H1369,"????0"),"  ","")," ",""))   &amp;","&amp; IF(SOURCE!$W$2-3 &gt;= 0, REPT(" ",SOURCE!$W$2-3-5), "")&amp;
      SOURCE!I1369&amp;
" | "&amp; IF(SOURCE!$X$2-LEN(SOURCE!I1369) &gt;= 0, REPT(" ",SOURCE!$X$2-LEN(SOURCE!I1369)), "")&amp;
      SOURCE!J1369&amp;      IF(SOURCE!$Y$2-LEN(SOURCE!J1369) &gt;= 0, REPT(" ",SOURCE!$Y$2-LEN(SOURCE!J1369)), "")&amp;
" | "&amp; IF(SOURCE!$X$2-LEN(SOURCE!I1369) &gt;= 0, REPT(" ",SOURCE!$X$2-LEN(SOURCE!I1369)), "")&amp;
      SOURCE!K1369&amp;      IF(SOURCE!$Y$2-LEN(SOURCE!K1369) &gt;= 0, REPT(" ",SOURCE!$Z$2-LEN(SOURCE!K1369)), "")&amp;
" | "&amp; SOURCE!L1369&amp;      IF(SOURCE!$AB$2-LEN(SOURCE!L1369) &gt;= 0, REPT(" ",SOURCE!$AB$2-LEN(SOURCE!L1369)), "")&amp;
" | "&amp; SOURCE!M1369&amp;      IF(SOURCE!$AC$2-LEN(SOURCE!M1369) &gt;= 0, REPT(" ",SOURCE!$AC$2-LEN(SOURCE!M1369)), "")&amp;
      "},"&amp;IF(SOURCE!O1369&lt;&gt;"",""&amp;SOURCE!O1369,"")
 )
)
)</f>
        <v>/* 1333 */  { itemToBeCoded,                NOPARAM,                     "FLAG",                                        "FLAG",                                        (0 &lt;&lt; TAM_MAX_BITS) |     0, CAT_MENU | SLS_UNCHANGED | US_UNCHANGED | EIM_DISABLED | PTP_DISABLED     },</v>
      </c>
    </row>
    <row r="1370" spans="1:1">
      <c r="A1370" s="133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IF(SOURCE!$R$2-LEN(SOURCE!C1370) &gt;= 0, REPT(" ",SOURCE!$R$2-LEN(SOURCE!C1370)), "")&amp;
      SOURCE!D1370&amp;", "&amp; IF(SOURCE!$S$2-LEN(SOURCE!D1370) &gt;= 0, REPT(" ",SOURCE!$S$2-LEN(SOURCE!D1370)), "")&amp;
      SOURCE!E1370&amp;", "&amp; IF(SOURCE!$T$2-LEN(SOURCE!E1370) &gt;=0, REPT(" ",SOURCE!$T$2-LEN(SOURCE!E1370)), "")&amp;
      SOURCE!F1370&amp;", "&amp; IF(SOURCE!$U$2-LEN(SOURCE!F1370) &gt;= 0, REPT(" ",SOURCE!$U$2-LEN(SOURCE!F1370)+2), "")&amp;"("&amp;
      SUBSTITUTE(TEXT(SOURCE!G1370,"??0"),"  ","")&amp;" &lt;&lt; TAM_MAX_BITS) |"&amp; IF(SOURCE!$V$2-3 &gt;= 0, REPT(" ",MAX(1,SOURCE!$V$2-5+4+1-1-LEN(  IF(ISTEXT(SOURCE!H1370),SOURCE!H1370,  SUBSTITUTE(SUBSTITUTE(TEXT(SOURCE!H1370,"????0"),"  ","")," ",""))   ))), "")&amp;
       IF(ISTEXT(SOURCE!H1370),SOURCE!H1370, SUBSTITUTE(SUBSTITUTE(TEXT(SOURCE!H1370,"????0"),"  ","")," ",""))   &amp;","&amp; IF(SOURCE!$W$2-3 &gt;= 0, REPT(" ",SOURCE!$W$2-3-5), "")&amp;
      SOURCE!I1370&amp;
" | "&amp; IF(SOURCE!$X$2-LEN(SOURCE!I1370) &gt;= 0, REPT(" ",SOURCE!$X$2-LEN(SOURCE!I1370)), "")&amp;
      SOURCE!J1370&amp;      IF(SOURCE!$Y$2-LEN(SOURCE!J1370) &gt;= 0, REPT(" ",SOURCE!$Y$2-LEN(SOURCE!J1370)), "")&amp;
" | "&amp; IF(SOURCE!$X$2-LEN(SOURCE!I1370) &gt;= 0, REPT(" ",SOURCE!$X$2-LEN(SOURCE!I1370)), "")&amp;
      SOURCE!K1370&amp;      IF(SOURCE!$Y$2-LEN(SOURCE!K1370) &gt;= 0, REPT(" ",SOURCE!$Z$2-LEN(SOURCE!K1370)), "")&amp;
" | "&amp; SOURCE!L1370&amp;      IF(SOURCE!$AB$2-LEN(SOURCE!L1370) &gt;= 0, REPT(" ",SOURCE!$AB$2-LEN(SOURCE!L1370)), "")&amp;
" | "&amp; SOURCE!M1370&amp;      IF(SOURCE!$AC$2-LEN(SOURCE!M1370) &gt;= 0, REPT(" ",SOURCE!$AC$2-LEN(SOURCE!M1370)), "")&amp;
      "},"&amp;IF(SOURCE!O1370&lt;&gt;"",""&amp;SOURCE!O1370,"")
 )
)
)</f>
        <v>/* 1334 */  { itemToBeCoded,                NOPARAM,                     "FLASH",                                       "FLASH",                                       (0 &lt;&lt; TAM_MAX_BITS) |     0, CAT_MENU | SLS_UNCHANGED | US_UNCHANGED | EIM_DISABLED | PTP_DISABLED     },</v>
      </c>
    </row>
    <row r="1371" spans="1:1">
      <c r="A1371" s="133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IF(SOURCE!$R$2-LEN(SOURCE!C1371) &gt;= 0, REPT(" ",SOURCE!$R$2-LEN(SOURCE!C1371)), "")&amp;
      SOURCE!D1371&amp;", "&amp; IF(SOURCE!$S$2-LEN(SOURCE!D1371) &gt;= 0, REPT(" ",SOURCE!$S$2-LEN(SOURCE!D1371)), "")&amp;
      SOURCE!E1371&amp;", "&amp; IF(SOURCE!$T$2-LEN(SOURCE!E1371) &gt;=0, REPT(" ",SOURCE!$T$2-LEN(SOURCE!E1371)), "")&amp;
      SOURCE!F1371&amp;", "&amp; IF(SOURCE!$U$2-LEN(SOURCE!F1371) &gt;= 0, REPT(" ",SOURCE!$U$2-LEN(SOURCE!F1371)+2), "")&amp;"("&amp;
      SUBSTITUTE(TEXT(SOURCE!G1371,"??0"),"  ","")&amp;" &lt;&lt; TAM_MAX_BITS) |"&amp; IF(SOURCE!$V$2-3 &gt;= 0, REPT(" ",MAX(1,SOURCE!$V$2-5+4+1-1-LEN(  IF(ISTEXT(SOURCE!H1371),SOURCE!H1371,  SUBSTITUTE(SUBSTITUTE(TEXT(SOURCE!H1371,"????0"),"  ","")," ",""))   ))), "")&amp;
       IF(ISTEXT(SOURCE!H1371),SOURCE!H1371, SUBSTITUTE(SUBSTITUTE(TEXT(SOURCE!H1371,"????0"),"  ","")," ",""))   &amp;","&amp; IF(SOURCE!$W$2-3 &gt;= 0, REPT(" ",SOURCE!$W$2-3-5), "")&amp;
      SOURCE!I1371&amp;
" | "&amp; IF(SOURCE!$X$2-LEN(SOURCE!I1371) &gt;= 0, REPT(" ",SOURCE!$X$2-LEN(SOURCE!I1371)), "")&amp;
      SOURCE!J1371&amp;      IF(SOURCE!$Y$2-LEN(SOURCE!J1371) &gt;= 0, REPT(" ",SOURCE!$Y$2-LEN(SOURCE!J1371)), "")&amp;
" | "&amp; IF(SOURCE!$X$2-LEN(SOURCE!I1371) &gt;= 0, REPT(" ",SOURCE!$X$2-LEN(SOURCE!I1371)), "")&amp;
      SOURCE!K1371&amp;      IF(SOURCE!$Y$2-LEN(SOURCE!K1371) &gt;= 0, REPT(" ",SOURCE!$Z$2-LEN(SOURCE!K1371)), "")&amp;
" | "&amp; SOURCE!L1371&amp;      IF(SOURCE!$AB$2-LEN(SOURCE!L1371) &gt;= 0, REPT(" ",SOURCE!$AB$2-LEN(SOURCE!L1371)), "")&amp;
" | "&amp; SOURCE!M1371&amp;      IF(SOURCE!$AC$2-LEN(SOURCE!M1371) &gt;= 0, REPT(" ",SOURCE!$AC$2-LEN(SOURCE!M1371)), "")&amp;
      "},"&amp;IF(SOURCE!O1371&lt;&gt;"",""&amp;SOURCE!O1371,"")
 )
)
)</f>
        <v>/* 1335 */  { itemToBeCoded,                NOPARAM,                     "",  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133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IF(SOURCE!$R$2-LEN(SOURCE!C1372) &gt;= 0, REPT(" ",SOURCE!$R$2-LEN(SOURCE!C1372)), "")&amp;
      SOURCE!D1372&amp;", "&amp; IF(SOURCE!$S$2-LEN(SOURCE!D1372) &gt;= 0, REPT(" ",SOURCE!$S$2-LEN(SOURCE!D1372)), "")&amp;
      SOURCE!E1372&amp;", "&amp; IF(SOURCE!$T$2-LEN(SOURCE!E1372) &gt;=0, REPT(" ",SOURCE!$T$2-LEN(SOURCE!E1372)), "")&amp;
      SOURCE!F1372&amp;", "&amp; IF(SOURCE!$U$2-LEN(SOURCE!F1372) &gt;= 0, REPT(" ",SOURCE!$U$2-LEN(SOURCE!F1372)+2), "")&amp;"("&amp;
      SUBSTITUTE(TEXT(SOURCE!G1372,"??0"),"  ","")&amp;" &lt;&lt; TAM_MAX_BITS) |"&amp; IF(SOURCE!$V$2-3 &gt;= 0, REPT(" ",MAX(1,SOURCE!$V$2-5+4+1-1-LEN(  IF(ISTEXT(SOURCE!H1372),SOURCE!H1372,  SUBSTITUTE(SUBSTITUTE(TEXT(SOURCE!H1372,"????0"),"  ","")," ",""))   ))), "")&amp;
       IF(ISTEXT(SOURCE!H1372),SOURCE!H1372, SUBSTITUTE(SUBSTITUTE(TEXT(SOURCE!H1372,"????0"),"  ","")," ",""))   &amp;","&amp; IF(SOURCE!$W$2-3 &gt;= 0, REPT(" ",SOURCE!$W$2-3-5), "")&amp;
      SOURCE!I1372&amp;
" | "&amp; IF(SOURCE!$X$2-LEN(SOURCE!I1372) &gt;= 0, REPT(" ",SOURCE!$X$2-LEN(SOURCE!I1372)), "")&amp;
      SOURCE!J1372&amp;      IF(SOURCE!$Y$2-LEN(SOURCE!J1372) &gt;= 0, REPT(" ",SOURCE!$Y$2-LEN(SOURCE!J1372)), "")&amp;
" | "&amp; IF(SOURCE!$X$2-LEN(SOURCE!I1372) &gt;= 0, REPT(" ",SOURCE!$X$2-LEN(SOURCE!I1372)), "")&amp;
      SOURCE!K1372&amp;      IF(SOURCE!$Y$2-LEN(SOURCE!K1372) &gt;= 0, REPT(" ",SOURCE!$Z$2-LEN(SOURCE!K1372)), "")&amp;
" | "&amp; SOURCE!L1372&amp;      IF(SOURCE!$AB$2-LEN(SOURCE!L1372) &gt;= 0, REPT(" ",SOURCE!$AB$2-LEN(SOURCE!L1372)), "")&amp;
" | "&amp; SOURCE!M1372&amp;      IF(SOURCE!$AC$2-LEN(SOURCE!M1372) &gt;= 0, REPT(" ",SOURCE!$AC$2-LEN(SOURCE!M1372)), "")&amp;
      "},"&amp;IF(SOURCE!O1372&lt;&gt;"",""&amp;SOURCE!O1372,"")
 )
)
)</f>
        <v>/* 1336 */  { itemToBeCoded,                NOPARAM,                     "",                                            "f\"",                                         (0 &lt;&lt; TAM_MAX_BITS) |     0, CAT_MENU | SLS_UNCHANGED | US_UNCHANGED | EIM_DISABLED | PTP_DISABLED     },</v>
      </c>
    </row>
    <row r="1373" spans="1:1">
      <c r="A1373" s="133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IF(SOURCE!$R$2-LEN(SOURCE!C1373) &gt;= 0, REPT(" ",SOURCE!$R$2-LEN(SOURCE!C1373)), "")&amp;
      SOURCE!D1373&amp;", "&amp; IF(SOURCE!$S$2-LEN(SOURCE!D1373) &gt;= 0, REPT(" ",SOURCE!$S$2-LEN(SOURCE!D1373)), "")&amp;
      SOURCE!E1373&amp;", "&amp; IF(SOURCE!$T$2-LEN(SOURCE!E1373) &gt;=0, REPT(" ",SOURCE!$T$2-LEN(SOURCE!E1373)), "")&amp;
      SOURCE!F1373&amp;", "&amp; IF(SOURCE!$U$2-LEN(SOURCE!F1373) &gt;= 0, REPT(" ",SOURCE!$U$2-LEN(SOURCE!F1373)+2), "")&amp;"("&amp;
      SUBSTITUTE(TEXT(SOURCE!G1373,"??0"),"  ","")&amp;" &lt;&lt; TAM_MAX_BITS) |"&amp; IF(SOURCE!$V$2-3 &gt;= 0, REPT(" ",MAX(1,SOURCE!$V$2-5+4+1-1-LEN(  IF(ISTEXT(SOURCE!H1373),SOURCE!H1373,  SUBSTITUTE(SUBSTITUTE(TEXT(SOURCE!H1373,"????0"),"  ","")," ",""))   ))), "")&amp;
       IF(ISTEXT(SOURCE!H1373),SOURCE!H1373, SUBSTITUTE(SUBSTITUTE(TEXT(SOURCE!H1373,"????0"),"  ","")," ",""))   &amp;","&amp; IF(SOURCE!$W$2-3 &gt;= 0, REPT(" ",SOURCE!$W$2-3-5), "")&amp;
      SOURCE!I1373&amp;
" | "&amp; IF(SOURCE!$X$2-LEN(SOURCE!I1373) &gt;= 0, REPT(" ",SOURCE!$X$2-LEN(SOURCE!I1373)), "")&amp;
      SOURCE!J1373&amp;      IF(SOURCE!$Y$2-LEN(SOURCE!J1373) &gt;= 0, REPT(" ",SOURCE!$Y$2-LEN(SOURCE!J1373)), "")&amp;
" | "&amp; IF(SOURCE!$X$2-LEN(SOURCE!I1373) &gt;= 0, REPT(" ",SOURCE!$X$2-LEN(SOURCE!I1373)), "")&amp;
      SOURCE!K1373&amp;      IF(SOURCE!$Y$2-LEN(SOURCE!K1373) &gt;= 0, REPT(" ",SOURCE!$Z$2-LEN(SOURCE!K1373)), "")&amp;
" | "&amp; SOURCE!L1373&amp;      IF(SOURCE!$AB$2-LEN(SOURCE!L1373) &gt;= 0, REPT(" ",SOURCE!$AB$2-LEN(SOURCE!L1373)), "")&amp;
" | "&amp; SOURCE!M1373&amp;      IF(SOURCE!$AC$2-LEN(SOURCE!M1373) &gt;= 0, REPT(" ",SOURCE!$AC$2-LEN(SOURCE!M1373)),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133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IF(SOURCE!$R$2-LEN(SOURCE!C1374) &gt;= 0, REPT(" ",SOURCE!$R$2-LEN(SOURCE!C1374)), "")&amp;
      SOURCE!D1374&amp;", "&amp; IF(SOURCE!$S$2-LEN(SOURCE!D1374) &gt;= 0, REPT(" ",SOURCE!$S$2-LEN(SOURCE!D1374)), "")&amp;
      SOURCE!E1374&amp;", "&amp; IF(SOURCE!$T$2-LEN(SOURCE!E1374) &gt;=0, REPT(" ",SOURCE!$T$2-LEN(SOURCE!E1374)), "")&amp;
      SOURCE!F1374&amp;", "&amp; IF(SOURCE!$U$2-LEN(SOURCE!F1374) &gt;= 0, REPT(" ",SOURCE!$U$2-LEN(SOURCE!F1374)+2), "")&amp;"("&amp;
      SUBSTITUTE(TEXT(SOURCE!G1374,"??0"),"  ","")&amp;" &lt;&lt; TAM_MAX_BITS) |"&amp; IF(SOURCE!$V$2-3 &gt;= 0, REPT(" ",MAX(1,SOURCE!$V$2-5+4+1-1-LEN(  IF(ISTEXT(SOURCE!H1374),SOURCE!H1374,  SUBSTITUTE(SUBSTITUTE(TEXT(SOURCE!H1374,"????0"),"  ","")," ",""))   ))), "")&amp;
       IF(ISTEXT(SOURCE!H1374),SOURCE!H1374, SUBSTITUTE(SUBSTITUTE(TEXT(SOURCE!H1374,"????0"),"  ","")," ",""))   &amp;","&amp; IF(SOURCE!$W$2-3 &gt;= 0, REPT(" ",SOURCE!$W$2-3-5), "")&amp;
      SOURCE!I1374&amp;
" | "&amp; IF(SOURCE!$X$2-LEN(SOURCE!I1374) &gt;= 0, REPT(" ",SOURCE!$X$2-LEN(SOURCE!I1374)), "")&amp;
      SOURCE!J1374&amp;      IF(SOURCE!$Y$2-LEN(SOURCE!J1374) &gt;= 0, REPT(" ",SOURCE!$Y$2-LEN(SOURCE!J1374)), "")&amp;
" | "&amp; IF(SOURCE!$X$2-LEN(SOURCE!I1374) &gt;= 0, REPT(" ",SOURCE!$X$2-LEN(SOURCE!I1374)), "")&amp;
      SOURCE!K1374&amp;      IF(SOURCE!$Y$2-LEN(SOURCE!K1374) &gt;= 0, REPT(" ",SOURCE!$Z$2-LEN(SOURCE!K1374)), "")&amp;
" | "&amp; SOURCE!L1374&amp;      IF(SOURCE!$AB$2-LEN(SOURCE!L1374) &gt;= 0, REPT(" ",SOURCE!$AB$2-LEN(SOURCE!L1374)), "")&amp;
" | "&amp; SOURCE!M1374&amp;      IF(SOURCE!$AC$2-LEN(SOURCE!M1374) &gt;= 0, REPT(" ",SOURCE!$AC$2-LEN(SOURCE!M1374)),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133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IF(SOURCE!$R$2-LEN(SOURCE!C1375) &gt;= 0, REPT(" ",SOURCE!$R$2-LEN(SOURCE!C1375)), "")&amp;
      SOURCE!D1375&amp;", "&amp; IF(SOURCE!$S$2-LEN(SOURCE!D1375) &gt;= 0, REPT(" ",SOURCE!$S$2-LEN(SOURCE!D1375)), "")&amp;
      SOURCE!E1375&amp;", "&amp; IF(SOURCE!$T$2-LEN(SOURCE!E1375) &gt;=0, REPT(" ",SOURCE!$T$2-LEN(SOURCE!E1375)), "")&amp;
      SOURCE!F1375&amp;", "&amp; IF(SOURCE!$U$2-LEN(SOURCE!F1375) &gt;= 0, REPT(" ",SOURCE!$U$2-LEN(SOURCE!F1375)+2), "")&amp;"("&amp;
      SUBSTITUTE(TEXT(SOURCE!G1375,"??0"),"  ","")&amp;" &lt;&lt; TAM_MAX_BITS) |"&amp; IF(SOURCE!$V$2-3 &gt;= 0, REPT(" ",MAX(1,SOURCE!$V$2-5+4+1-1-LEN(  IF(ISTEXT(SOURCE!H1375),SOURCE!H1375,  SUBSTITUTE(SUBSTITUTE(TEXT(SOURCE!H1375,"????0"),"  ","")," ",""))   ))), "")&amp;
       IF(ISTEXT(SOURCE!H1375),SOURCE!H1375, SUBSTITUTE(SUBSTITUTE(TEXT(SOURCE!H1375,"????0"),"  ","")," ",""))   &amp;","&amp; IF(SOURCE!$W$2-3 &gt;= 0, REPT(" ",SOURCE!$W$2-3-5), "")&amp;
      SOURCE!I1375&amp;
" | "&amp; IF(SOURCE!$X$2-LEN(SOURCE!I1375) &gt;= 0, REPT(" ",SOURCE!$X$2-LEN(SOURCE!I1375)), "")&amp;
      SOURCE!J1375&amp;      IF(SOURCE!$Y$2-LEN(SOURCE!J1375) &gt;= 0, REPT(" ",SOURCE!$Y$2-LEN(SOURCE!J1375)), "")&amp;
" | "&amp; IF(SOURCE!$X$2-LEN(SOURCE!I1375) &gt;= 0, REPT(" ",SOURCE!$X$2-LEN(SOURCE!I1375)), "")&amp;
      SOURCE!K1375&amp;      IF(SOURCE!$Y$2-LEN(SOURCE!K1375) &gt;= 0, REPT(" ",SOURCE!$Z$2-LEN(SOURCE!K1375)), "")&amp;
" | "&amp; SOURCE!L1375&amp;      IF(SOURCE!$AB$2-LEN(SOURCE!L1375) &gt;= 0, REPT(" ",SOURCE!$AB$2-LEN(SOURCE!L1375)), "")&amp;
" | "&amp; SOURCE!M1375&amp;      IF(SOURCE!$AC$2-LEN(SOURCE!M1375) &gt;= 0, REPT(" ",SOURCE!$AC$2-LEN(SOURCE!M1375)),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133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IF(SOURCE!$R$2-LEN(SOURCE!C1376) &gt;= 0, REPT(" ",SOURCE!$R$2-LEN(SOURCE!C1376)), "")&amp;
      SOURCE!D1376&amp;", "&amp; IF(SOURCE!$S$2-LEN(SOURCE!D1376) &gt;= 0, REPT(" ",SOURCE!$S$2-LEN(SOURCE!D1376)), "")&amp;
      SOURCE!E1376&amp;", "&amp; IF(SOURCE!$T$2-LEN(SOURCE!E1376) &gt;=0, REPT(" ",SOURCE!$T$2-LEN(SOURCE!E1376)), "")&amp;
      SOURCE!F1376&amp;", "&amp; IF(SOURCE!$U$2-LEN(SOURCE!F1376) &gt;= 0, REPT(" ",SOURCE!$U$2-LEN(SOURCE!F1376)+2), "")&amp;"("&amp;
      SUBSTITUTE(TEXT(SOURCE!G1376,"??0"),"  ","")&amp;" &lt;&lt; TAM_MAX_BITS) |"&amp; IF(SOURCE!$V$2-3 &gt;= 0, REPT(" ",MAX(1,SOURCE!$V$2-5+4+1-1-LEN(  IF(ISTEXT(SOURCE!H1376),SOURCE!H1376,  SUBSTITUTE(SUBSTITUTE(TEXT(SOURCE!H1376,"????0"),"  ","")," ",""))   ))), "")&amp;
       IF(ISTEXT(SOURCE!H1376),SOURCE!H1376, SUBSTITUTE(SUBSTITUTE(TEXT(SOURCE!H1376,"????0"),"  ","")," ",""))   &amp;","&amp; IF(SOURCE!$W$2-3 &gt;= 0, REPT(" ",SOURCE!$W$2-3-5), "")&amp;
      SOURCE!I1376&amp;
" | "&amp; IF(SOURCE!$X$2-LEN(SOURCE!I1376) &gt;= 0, REPT(" ",SOURCE!$X$2-LEN(SOURCE!I1376)), "")&amp;
      SOURCE!J1376&amp;      IF(SOURCE!$Y$2-LEN(SOURCE!J1376) &gt;= 0, REPT(" ",SOURCE!$Y$2-LEN(SOURCE!J1376)), "")&amp;
" | "&amp; IF(SOURCE!$X$2-LEN(SOURCE!I1376) &gt;= 0, REPT(" ",SOURCE!$X$2-LEN(SOURCE!I1376)), "")&amp;
      SOURCE!K1376&amp;      IF(SOURCE!$Y$2-LEN(SOURCE!K1376) &gt;= 0, REPT(" ",SOURCE!$Z$2-LEN(SOURCE!K1376)), "")&amp;
" | "&amp; SOURCE!L1376&amp;      IF(SOURCE!$AB$2-LEN(SOURCE!L1376) &gt;= 0, REPT(" ",SOURCE!$AB$2-LEN(SOURCE!L1376)), "")&amp;
" | "&amp; SOURCE!M1376&amp;      IF(SOURCE!$AC$2-LEN(SOURCE!M1376) &gt;= 0, REPT(" ",SOURCE!$AC$2-LEN(SOURCE!M1376)),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133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IF(SOURCE!$R$2-LEN(SOURCE!C1377) &gt;= 0, REPT(" ",SOURCE!$R$2-LEN(SOURCE!C1377)), "")&amp;
      SOURCE!D1377&amp;", "&amp; IF(SOURCE!$S$2-LEN(SOURCE!D1377) &gt;= 0, REPT(" ",SOURCE!$S$2-LEN(SOURCE!D1377)), "")&amp;
      SOURCE!E1377&amp;", "&amp; IF(SOURCE!$T$2-LEN(SOURCE!E1377) &gt;=0, REPT(" ",SOURCE!$T$2-LEN(SOURCE!E1377)), "")&amp;
      SOURCE!F1377&amp;", "&amp; IF(SOURCE!$U$2-LEN(SOURCE!F1377) &gt;= 0, REPT(" ",SOURCE!$U$2-LEN(SOURCE!F1377)+2), "")&amp;"("&amp;
      SUBSTITUTE(TEXT(SOURCE!G1377,"??0"),"  ","")&amp;" &lt;&lt; TAM_MAX_BITS) |"&amp; IF(SOURCE!$V$2-3 &gt;= 0, REPT(" ",MAX(1,SOURCE!$V$2-5+4+1-1-LEN(  IF(ISTEXT(SOURCE!H1377),SOURCE!H1377,  SUBSTITUTE(SUBSTITUTE(TEXT(SOURCE!H1377,"????0"),"  ","")," ",""))   ))), "")&amp;
       IF(ISTEXT(SOURCE!H1377),SOURCE!H1377, SUBSTITUTE(SUBSTITUTE(TEXT(SOURCE!H1377,"????0"),"  ","")," ",""))   &amp;","&amp; IF(SOURCE!$W$2-3 &gt;= 0, REPT(" ",SOURCE!$W$2-3-5), "")&amp;
      SOURCE!I1377&amp;
" | "&amp; IF(SOURCE!$X$2-LEN(SOURCE!I1377) &gt;= 0, REPT(" ",SOURCE!$X$2-LEN(SOURCE!I1377)), "")&amp;
      SOURCE!J1377&amp;      IF(SOURCE!$Y$2-LEN(SOURCE!J1377) &gt;= 0, REPT(" ",SOURCE!$Y$2-LEN(SOURCE!J1377)), "")&amp;
" | "&amp; IF(SOURCE!$X$2-LEN(SOURCE!I1377) &gt;= 0, REPT(" ",SOURCE!$X$2-LEN(SOURCE!I1377)), "")&amp;
      SOURCE!K1377&amp;      IF(SOURCE!$Y$2-LEN(SOURCE!K1377) &gt;= 0, REPT(" ",SOURCE!$Z$2-LEN(SOURCE!K1377)), "")&amp;
" | "&amp; SOURCE!L1377&amp;      IF(SOURCE!$AB$2-LEN(SOURCE!L1377) &gt;= 0, REPT(" ",SOURCE!$AB$2-LEN(SOURCE!L1377)), "")&amp;
" | "&amp; SOURCE!M1377&amp;      IF(SOURCE!$AC$2-LEN(SOURCE!M1377) &gt;= 0, REPT(" ",SOURCE!$AC$2-LEN(SOURCE!M1377)),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133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IF(SOURCE!$R$2-LEN(SOURCE!C1378) &gt;= 0, REPT(" ",SOURCE!$R$2-LEN(SOURCE!C1378)), "")&amp;
      SOURCE!D1378&amp;", "&amp; IF(SOURCE!$S$2-LEN(SOURCE!D1378) &gt;= 0, REPT(" ",SOURCE!$S$2-LEN(SOURCE!D1378)), "")&amp;
      SOURCE!E1378&amp;", "&amp; IF(SOURCE!$T$2-LEN(SOURCE!E1378) &gt;=0, REPT(" ",SOURCE!$T$2-LEN(SOURCE!E1378)), "")&amp;
      SOURCE!F1378&amp;", "&amp; IF(SOURCE!$U$2-LEN(SOURCE!F1378) &gt;= 0, REPT(" ",SOURCE!$U$2-LEN(SOURCE!F1378)+2), "")&amp;"("&amp;
      SUBSTITUTE(TEXT(SOURCE!G1378,"??0"),"  ","")&amp;" &lt;&lt; TAM_MAX_BITS) |"&amp; IF(SOURCE!$V$2-3 &gt;= 0, REPT(" ",MAX(1,SOURCE!$V$2-5+4+1-1-LEN(  IF(ISTEXT(SOURCE!H1378),SOURCE!H1378,  SUBSTITUTE(SUBSTITUTE(TEXT(SOURCE!H1378,"????0"),"  ","")," ",""))   ))), "")&amp;
       IF(ISTEXT(SOURCE!H1378),SOURCE!H1378, SUBSTITUTE(SUBSTITUTE(TEXT(SOURCE!H1378,"????0"),"  ","")," ",""))   &amp;","&amp; IF(SOURCE!$W$2-3 &gt;= 0, REPT(" ",SOURCE!$W$2-3-5), "")&amp;
      SOURCE!I1378&amp;
" | "&amp; IF(SOURCE!$X$2-LEN(SOURCE!I1378) &gt;= 0, REPT(" ",SOURCE!$X$2-LEN(SOURCE!I1378)), "")&amp;
      SOURCE!J1378&amp;      IF(SOURCE!$Y$2-LEN(SOURCE!J1378) &gt;= 0, REPT(" ",SOURCE!$Y$2-LEN(SOURCE!J1378)), "")&amp;
" | "&amp; IF(SOURCE!$X$2-LEN(SOURCE!I1378) &gt;= 0, REPT(" ",SOURCE!$X$2-LEN(SOURCE!I1378)), "")&amp;
      SOURCE!K1378&amp;      IF(SOURCE!$Y$2-LEN(SOURCE!K1378) &gt;= 0, REPT(" ",SOURCE!$Z$2-LEN(SOURCE!K1378)), "")&amp;
" | "&amp; SOURCE!L1378&amp;      IF(SOURCE!$AB$2-LEN(SOURCE!L1378) &gt;= 0, REPT(" ",SOURCE!$AB$2-LEN(SOURCE!L1378)), "")&amp;
" | "&amp; SOURCE!M1378&amp;      IF(SOURCE!$AC$2-LEN(SOURCE!M1378) &gt;= 0, REPT(" ",SOURCE!$AC$2-LEN(SOURCE!M1378)),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133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IF(SOURCE!$R$2-LEN(SOURCE!C1379) &gt;= 0, REPT(" ",SOURCE!$R$2-LEN(SOURCE!C1379)), "")&amp;
      SOURCE!D1379&amp;", "&amp; IF(SOURCE!$S$2-LEN(SOURCE!D1379) &gt;= 0, REPT(" ",SOURCE!$S$2-LEN(SOURCE!D1379)), "")&amp;
      SOURCE!E1379&amp;", "&amp; IF(SOURCE!$T$2-LEN(SOURCE!E1379) &gt;=0, REPT(" ",SOURCE!$T$2-LEN(SOURCE!E1379)), "")&amp;
      SOURCE!F1379&amp;", "&amp; IF(SOURCE!$U$2-LEN(SOURCE!F1379) &gt;= 0, REPT(" ",SOURCE!$U$2-LEN(SOURCE!F1379)+2), "")&amp;"("&amp;
      SUBSTITUTE(TEXT(SOURCE!G1379,"??0"),"  ","")&amp;" &lt;&lt; TAM_MAX_BITS) |"&amp; IF(SOURCE!$V$2-3 &gt;= 0, REPT(" ",MAX(1,SOURCE!$V$2-5+4+1-1-LEN(  IF(ISTEXT(SOURCE!H1379),SOURCE!H1379,  SUBSTITUTE(SUBSTITUTE(TEXT(SOURCE!H1379,"????0"),"  ","")," ",""))   ))), "")&amp;
       IF(ISTEXT(SOURCE!H1379),SOURCE!H1379, SUBSTITUTE(SUBSTITUTE(TEXT(SOURCE!H1379,"????0"),"  ","")," ",""))   &amp;","&amp; IF(SOURCE!$W$2-3 &gt;= 0, REPT(" ",SOURCE!$W$2-3-5), "")&amp;
      SOURCE!I1379&amp;
" | "&amp; IF(SOURCE!$X$2-LEN(SOURCE!I1379) &gt;= 0, REPT(" ",SOURCE!$X$2-LEN(SOURCE!I1379)), "")&amp;
      SOURCE!J1379&amp;      IF(SOURCE!$Y$2-LEN(SOURCE!J1379) &gt;= 0, REPT(" ",SOURCE!$Y$2-LEN(SOURCE!J1379)), "")&amp;
" | "&amp; IF(SOURCE!$X$2-LEN(SOURCE!I1379) &gt;= 0, REPT(" ",SOURCE!$X$2-LEN(SOURCE!I1379)), "")&amp;
      SOURCE!K1379&amp;      IF(SOURCE!$Y$2-LEN(SOURCE!K1379) &gt;= 0, REPT(" ",SOURCE!$Z$2-LEN(SOURCE!K1379)), "")&amp;
" | "&amp; SOURCE!L1379&amp;      IF(SOURCE!$AB$2-LEN(SOURCE!L1379) &gt;= 0, REPT(" ",SOURCE!$AB$2-LEN(SOURCE!L1379)), "")&amp;
" | "&amp; SOURCE!M1379&amp;      IF(SOURCE!$AC$2-LEN(SOURCE!M1379) &gt;= 0, REPT(" ",SOURCE!$AC$2-LEN(SOURCE!M1379)),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133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IF(SOURCE!$R$2-LEN(SOURCE!C1380) &gt;= 0, REPT(" ",SOURCE!$R$2-LEN(SOURCE!C1380)), "")&amp;
      SOURCE!D1380&amp;", "&amp; IF(SOURCE!$S$2-LEN(SOURCE!D1380) &gt;= 0, REPT(" ",SOURCE!$S$2-LEN(SOURCE!D1380)), "")&amp;
      SOURCE!E1380&amp;", "&amp; IF(SOURCE!$T$2-LEN(SOURCE!E1380) &gt;=0, REPT(" ",SOURCE!$T$2-LEN(SOURCE!E1380)), "")&amp;
      SOURCE!F1380&amp;", "&amp; IF(SOURCE!$U$2-LEN(SOURCE!F1380) &gt;= 0, REPT(" ",SOURCE!$U$2-LEN(SOURCE!F1380)+2), "")&amp;"("&amp;
      SUBSTITUTE(TEXT(SOURCE!G1380,"??0"),"  ","")&amp;" &lt;&lt; TAM_MAX_BITS) |"&amp; IF(SOURCE!$V$2-3 &gt;= 0, REPT(" ",MAX(1,SOURCE!$V$2-5+4+1-1-LEN(  IF(ISTEXT(SOURCE!H1380),SOURCE!H1380,  SUBSTITUTE(SUBSTITUTE(TEXT(SOURCE!H1380,"????0"),"  ","")," ",""))   ))), "")&amp;
       IF(ISTEXT(SOURCE!H1380),SOURCE!H1380, SUBSTITUTE(SUBSTITUTE(TEXT(SOURCE!H1380,"????0"),"  ","")," ",""))   &amp;","&amp; IF(SOURCE!$W$2-3 &gt;= 0, REPT(" ",SOURCE!$W$2-3-5), "")&amp;
      SOURCE!I1380&amp;
" | "&amp; IF(SOURCE!$X$2-LEN(SOURCE!I1380) &gt;= 0, REPT(" ",SOURCE!$X$2-LEN(SOURCE!I1380)), "")&amp;
      SOURCE!J1380&amp;      IF(SOURCE!$Y$2-LEN(SOURCE!J1380) &gt;= 0, REPT(" ",SOURCE!$Y$2-LEN(SOURCE!J1380)), "")&amp;
" | "&amp; IF(SOURCE!$X$2-LEN(SOURCE!I1380) &gt;= 0, REPT(" ",SOURCE!$X$2-LEN(SOURCE!I1380)), "")&amp;
      SOURCE!K1380&amp;      IF(SOURCE!$Y$2-LEN(SOURCE!K1380) &gt;= 0, REPT(" ",SOURCE!$Z$2-LEN(SOURCE!K1380)), "")&amp;
" | "&amp; SOURCE!L1380&amp;      IF(SOURCE!$AB$2-LEN(SOURCE!L1380) &gt;= 0, REPT(" ",SOURCE!$AB$2-LEN(SOURCE!L1380)), "")&amp;
" | "&amp; SOURCE!M1380&amp;      IF(SOURCE!$AC$2-LEN(SOURCE!M1380) &gt;= 0, REPT(" ",SOURCE!$AC$2-LEN(SOURCE!M1380)),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133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IF(SOURCE!$R$2-LEN(SOURCE!C1381) &gt;= 0, REPT(" ",SOURCE!$R$2-LEN(SOURCE!C1381)), "")&amp;
      SOURCE!D1381&amp;", "&amp; IF(SOURCE!$S$2-LEN(SOURCE!D1381) &gt;= 0, REPT(" ",SOURCE!$S$2-LEN(SOURCE!D1381)), "")&amp;
      SOURCE!E1381&amp;", "&amp; IF(SOURCE!$T$2-LEN(SOURCE!E1381) &gt;=0, REPT(" ",SOURCE!$T$2-LEN(SOURCE!E1381)), "")&amp;
      SOURCE!F1381&amp;", "&amp; IF(SOURCE!$U$2-LEN(SOURCE!F1381) &gt;= 0, REPT(" ",SOURCE!$U$2-LEN(SOURCE!F1381)+2), "")&amp;"("&amp;
      SUBSTITUTE(TEXT(SOURCE!G1381,"??0"),"  ","")&amp;" &lt;&lt; TAM_MAX_BITS) |"&amp; IF(SOURCE!$V$2-3 &gt;= 0, REPT(" ",MAX(1,SOURCE!$V$2-5+4+1-1-LEN(  IF(ISTEXT(SOURCE!H1381),SOURCE!H1381,  SUBSTITUTE(SUBSTITUTE(TEXT(SOURCE!H1381,"????0"),"  ","")," ",""))   ))), "")&amp;
       IF(ISTEXT(SOURCE!H1381),SOURCE!H1381, SUBSTITUTE(SUBSTITUTE(TEXT(SOURCE!H1381,"????0"),"  ","")," ",""))   &amp;","&amp; IF(SOURCE!$W$2-3 &gt;= 0, REPT(" ",SOURCE!$W$2-3-5), "")&amp;
      SOURCE!I1381&amp;
" | "&amp; IF(SOURCE!$X$2-LEN(SOURCE!I1381) &gt;= 0, REPT(" ",SOURCE!$X$2-LEN(SOURCE!I1381)), "")&amp;
      SOURCE!J1381&amp;      IF(SOURCE!$Y$2-LEN(SOURCE!J1381) &gt;= 0, REPT(" ",SOURCE!$Y$2-LEN(SOURCE!J1381)), "")&amp;
" | "&amp; IF(SOURCE!$X$2-LEN(SOURCE!I1381) &gt;= 0, REPT(" ",SOURCE!$X$2-LEN(SOURCE!I1381)), "")&amp;
      SOURCE!K1381&amp;      IF(SOURCE!$Y$2-LEN(SOURCE!K1381) &gt;= 0, REPT(" ",SOURCE!$Z$2-LEN(SOURCE!K1381)), "")&amp;
" | "&amp; SOURCE!L1381&amp;      IF(SOURCE!$AB$2-LEN(SOURCE!L1381) &gt;= 0, REPT(" ",SOURCE!$AB$2-LEN(SOURCE!L1381)), "")&amp;
" | "&amp; SOURCE!M1381&amp;      IF(SOURCE!$AC$2-LEN(SOURCE!M1381) &gt;= 0, REPT(" ",SOURCE!$AC$2-LEN(SOURCE!M1381)),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133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IF(SOURCE!$R$2-LEN(SOURCE!C1382) &gt;= 0, REPT(" ",SOURCE!$R$2-LEN(SOURCE!C1382)), "")&amp;
      SOURCE!D1382&amp;", "&amp; IF(SOURCE!$S$2-LEN(SOURCE!D1382) &gt;= 0, REPT(" ",SOURCE!$S$2-LEN(SOURCE!D1382)), "")&amp;
      SOURCE!E1382&amp;", "&amp; IF(SOURCE!$T$2-LEN(SOURCE!E1382) &gt;=0, REPT(" ",SOURCE!$T$2-LEN(SOURCE!E1382)), "")&amp;
      SOURCE!F1382&amp;", "&amp; IF(SOURCE!$U$2-LEN(SOURCE!F1382) &gt;= 0, REPT(" ",SOURCE!$U$2-LEN(SOURCE!F1382)+2), "")&amp;"("&amp;
      SUBSTITUTE(TEXT(SOURCE!G1382,"??0"),"  ","")&amp;" &lt;&lt; TAM_MAX_BITS) |"&amp; IF(SOURCE!$V$2-3 &gt;= 0, REPT(" ",MAX(1,SOURCE!$V$2-5+4+1-1-LEN(  IF(ISTEXT(SOURCE!H1382),SOURCE!H1382,  SUBSTITUTE(SUBSTITUTE(TEXT(SOURCE!H1382,"????0"),"  ","")," ",""))   ))), "")&amp;
       IF(ISTEXT(SOURCE!H1382),SOURCE!H1382, SUBSTITUTE(SUBSTITUTE(TEXT(SOURCE!H1382,"????0"),"  ","")," ",""))   &amp;","&amp; IF(SOURCE!$W$2-3 &gt;= 0, REPT(" ",SOURCE!$W$2-3-5), "")&amp;
      SOURCE!I1382&amp;
" | "&amp; IF(SOURCE!$X$2-LEN(SOURCE!I1382) &gt;= 0, REPT(" ",SOURCE!$X$2-LEN(SOURCE!I1382)), "")&amp;
      SOURCE!J1382&amp;      IF(SOURCE!$Y$2-LEN(SOURCE!J1382) &gt;= 0, REPT(" ",SOURCE!$Y$2-LEN(SOURCE!J1382)), "")&amp;
" | "&amp; IF(SOURCE!$X$2-LEN(SOURCE!I1382) &gt;= 0, REPT(" ",SOURCE!$X$2-LEN(SOURCE!I1382)), "")&amp;
      SOURCE!K1382&amp;      IF(SOURCE!$Y$2-LEN(SOURCE!K1382) &gt;= 0, REPT(" ",SOURCE!$Z$2-LEN(SOURCE!K1382)), "")&amp;
" | "&amp; SOURCE!L1382&amp;      IF(SOURCE!$AB$2-LEN(SOURCE!L1382) &gt;= 0, REPT(" ",SOURCE!$AB$2-LEN(SOURCE!L1382)), "")&amp;
" | "&amp; SOURCE!M1382&amp;      IF(SOURCE!$AC$2-LEN(SOURCE!M1382) &gt;= 0, REPT(" ",SOURCE!$AC$2-LEN(SOURCE!M1382)),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133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IF(SOURCE!$R$2-LEN(SOURCE!C1383) &gt;= 0, REPT(" ",SOURCE!$R$2-LEN(SOURCE!C1383)), "")&amp;
      SOURCE!D1383&amp;", "&amp; IF(SOURCE!$S$2-LEN(SOURCE!D1383) &gt;= 0, REPT(" ",SOURCE!$S$2-LEN(SOURCE!D1383)), "")&amp;
      SOURCE!E1383&amp;", "&amp; IF(SOURCE!$T$2-LEN(SOURCE!E1383) &gt;=0, REPT(" ",SOURCE!$T$2-LEN(SOURCE!E1383)), "")&amp;
      SOURCE!F1383&amp;", "&amp; IF(SOURCE!$U$2-LEN(SOURCE!F1383) &gt;= 0, REPT(" ",SOURCE!$U$2-LEN(SOURCE!F1383)+2), "")&amp;"("&amp;
      SUBSTITUTE(TEXT(SOURCE!G1383,"??0"),"  ","")&amp;" &lt;&lt; TAM_MAX_BITS) |"&amp; IF(SOURCE!$V$2-3 &gt;= 0, REPT(" ",MAX(1,SOURCE!$V$2-5+4+1-1-LEN(  IF(ISTEXT(SOURCE!H1383),SOURCE!H1383,  SUBSTITUTE(SUBSTITUTE(TEXT(SOURCE!H1383,"????0"),"  ","")," ",""))   ))), "")&amp;
       IF(ISTEXT(SOURCE!H1383),SOURCE!H1383, SUBSTITUTE(SUBSTITUTE(TEXT(SOURCE!H1383,"????0"),"  ","")," ",""))   &amp;","&amp; IF(SOURCE!$W$2-3 &gt;= 0, REPT(" ",SOURCE!$W$2-3-5), "")&amp;
      SOURCE!I1383&amp;
" | "&amp; IF(SOURCE!$X$2-LEN(SOURCE!I1383) &gt;= 0, REPT(" ",SOURCE!$X$2-LEN(SOURCE!I1383)), "")&amp;
      SOURCE!J1383&amp;      IF(SOURCE!$Y$2-LEN(SOURCE!J1383) &gt;= 0, REPT(" ",SOURCE!$Y$2-LEN(SOURCE!J1383)), "")&amp;
" | "&amp; IF(SOURCE!$X$2-LEN(SOURCE!I1383) &gt;= 0, REPT(" ",SOURCE!$X$2-LEN(SOURCE!I1383)), "")&amp;
      SOURCE!K1383&amp;      IF(SOURCE!$Y$2-LEN(SOURCE!K1383) &gt;= 0, REPT(" ",SOURCE!$Z$2-LEN(SOURCE!K1383)), "")&amp;
" | "&amp; SOURCE!L1383&amp;      IF(SOURCE!$AB$2-LEN(SOURCE!L1383) &gt;= 0, REPT(" ",SOURCE!$AB$2-LEN(SOURCE!L1383)), "")&amp;
" | "&amp; SOURCE!M1383&amp;      IF(SOURCE!$AC$2-LEN(SOURCE!M1383) &gt;= 0, REPT(" ",SOURCE!$AC$2-LEN(SOURCE!M1383)),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133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IF(SOURCE!$R$2-LEN(SOURCE!C1384) &gt;= 0, REPT(" ",SOURCE!$R$2-LEN(SOURCE!C1384)), "")&amp;
      SOURCE!D1384&amp;", "&amp; IF(SOURCE!$S$2-LEN(SOURCE!D1384) &gt;= 0, REPT(" ",SOURCE!$S$2-LEN(SOURCE!D1384)), "")&amp;
      SOURCE!E1384&amp;", "&amp; IF(SOURCE!$T$2-LEN(SOURCE!E1384) &gt;=0, REPT(" ",SOURCE!$T$2-LEN(SOURCE!E1384)), "")&amp;
      SOURCE!F1384&amp;", "&amp; IF(SOURCE!$U$2-LEN(SOURCE!F1384) &gt;= 0, REPT(" ",SOURCE!$U$2-LEN(SOURCE!F1384)+2), "")&amp;"("&amp;
      SUBSTITUTE(TEXT(SOURCE!G1384,"??0"),"  ","")&amp;" &lt;&lt; TAM_MAX_BITS) |"&amp; IF(SOURCE!$V$2-3 &gt;= 0, REPT(" ",MAX(1,SOURCE!$V$2-5+4+1-1-LEN(  IF(ISTEXT(SOURCE!H1384),SOURCE!H1384,  SUBSTITUTE(SUBSTITUTE(TEXT(SOURCE!H1384,"????0"),"  ","")," ",""))   ))), "")&amp;
       IF(ISTEXT(SOURCE!H1384),SOURCE!H1384, SUBSTITUTE(SUBSTITUTE(TEXT(SOURCE!H1384,"????0"),"  ","")," ",""))   &amp;","&amp; IF(SOURCE!$W$2-3 &gt;= 0, REPT(" ",SOURCE!$W$2-3-5), "")&amp;
      SOURCE!I1384&amp;
" | "&amp; IF(SOURCE!$X$2-LEN(SOURCE!I1384) &gt;= 0, REPT(" ",SOURCE!$X$2-LEN(SOURCE!I1384)), "")&amp;
      SOURCE!J1384&amp;      IF(SOURCE!$Y$2-LEN(SOURCE!J1384) &gt;= 0, REPT(" ",SOURCE!$Y$2-LEN(SOURCE!J1384)), "")&amp;
" | "&amp; IF(SOURCE!$X$2-LEN(SOURCE!I1384) &gt;= 0, REPT(" ",SOURCE!$X$2-LEN(SOURCE!I1384)), "")&amp;
      SOURCE!K1384&amp;      IF(SOURCE!$Y$2-LEN(SOURCE!K1384) &gt;= 0, REPT(" ",SOURCE!$Z$2-LEN(SOURCE!K1384)), "")&amp;
" | "&amp; SOURCE!L1384&amp;      IF(SOURCE!$AB$2-LEN(SOURCE!L1384) &gt;= 0, REPT(" ",SOURCE!$AB$2-LEN(SOURCE!L1384)), "")&amp;
" | "&amp; SOURCE!M1384&amp;      IF(SOURCE!$AC$2-LEN(SOURCE!M1384) &gt;= 0, REPT(" ",SOURCE!$AC$2-LEN(SOURCE!M1384)),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133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IF(SOURCE!$R$2-LEN(SOURCE!C1385) &gt;= 0, REPT(" ",SOURCE!$R$2-LEN(SOURCE!C1385)), "")&amp;
      SOURCE!D1385&amp;", "&amp; IF(SOURCE!$S$2-LEN(SOURCE!D1385) &gt;= 0, REPT(" ",SOURCE!$S$2-LEN(SOURCE!D1385)), "")&amp;
      SOURCE!E1385&amp;", "&amp; IF(SOURCE!$T$2-LEN(SOURCE!E1385) &gt;=0, REPT(" ",SOURCE!$T$2-LEN(SOURCE!E1385)), "")&amp;
      SOURCE!F1385&amp;", "&amp; IF(SOURCE!$U$2-LEN(SOURCE!F1385) &gt;= 0, REPT(" ",SOURCE!$U$2-LEN(SOURCE!F1385)+2), "")&amp;"("&amp;
      SUBSTITUTE(TEXT(SOURCE!G1385,"??0"),"  ","")&amp;" &lt;&lt; TAM_MAX_BITS) |"&amp; IF(SOURCE!$V$2-3 &gt;= 0, REPT(" ",MAX(1,SOURCE!$V$2-5+4+1-1-LEN(  IF(ISTEXT(SOURCE!H1385),SOURCE!H1385,  SUBSTITUTE(SUBSTITUTE(TEXT(SOURCE!H1385,"????0"),"  ","")," ",""))   ))), "")&amp;
       IF(ISTEXT(SOURCE!H1385),SOURCE!H1385, SUBSTITUTE(SUBSTITUTE(TEXT(SOURCE!H1385,"????0"),"  ","")," ",""))   &amp;","&amp; IF(SOURCE!$W$2-3 &gt;= 0, REPT(" ",SOURCE!$W$2-3-5), "")&amp;
      SOURCE!I1385&amp;
" | "&amp; IF(SOURCE!$X$2-LEN(SOURCE!I1385) &gt;= 0, REPT(" ",SOURCE!$X$2-LEN(SOURCE!I1385)), "")&amp;
      SOURCE!J1385&amp;      IF(SOURCE!$Y$2-LEN(SOURCE!J1385) &gt;= 0, REPT(" ",SOURCE!$Y$2-LEN(SOURCE!J1385)), "")&amp;
" | "&amp; IF(SOURCE!$X$2-LEN(SOURCE!I1385) &gt;= 0, REPT(" ",SOURCE!$X$2-LEN(SOURCE!I1385)), "")&amp;
      SOURCE!K1385&amp;      IF(SOURCE!$Y$2-LEN(SOURCE!K1385) &gt;= 0, REPT(" ",SOURCE!$Z$2-LEN(SOURCE!K1385)), "")&amp;
" | "&amp; SOURCE!L1385&amp;      IF(SOURCE!$AB$2-LEN(SOURCE!L1385) &gt;= 0, REPT(" ",SOURCE!$AB$2-LEN(SOURCE!L1385)), "")&amp;
" | "&amp; SOURCE!M1385&amp;      IF(SOURCE!$AC$2-LEN(SOURCE!M1385) &gt;= 0, REPT(" ",SOURCE!$AC$2-LEN(SOURCE!M1385)), "")&amp;
      "},"&amp;IF(SOURCE!O1385&lt;&gt;"",""&amp;SOURCE!O1385,"")
 )
)
)</f>
        <v>/* 1349 */  { itemToBeCoded,                NOPARAM/*#JM#*/,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133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IF(SOURCE!$R$2-LEN(SOURCE!C1386) &gt;= 0, REPT(" ",SOURCE!$R$2-LEN(SOURCE!C1386)), "")&amp;
      SOURCE!D1386&amp;", "&amp; IF(SOURCE!$S$2-LEN(SOURCE!D1386) &gt;= 0, REPT(" ",SOURCE!$S$2-LEN(SOURCE!D1386)), "")&amp;
      SOURCE!E1386&amp;", "&amp; IF(SOURCE!$T$2-LEN(SOURCE!E1386) &gt;=0, REPT(" ",SOURCE!$T$2-LEN(SOURCE!E1386)), "")&amp;
      SOURCE!F1386&amp;", "&amp; IF(SOURCE!$U$2-LEN(SOURCE!F1386) &gt;= 0, REPT(" ",SOURCE!$U$2-LEN(SOURCE!F1386)+2), "")&amp;"("&amp;
      SUBSTITUTE(TEXT(SOURCE!G1386,"??0"),"  ","")&amp;" &lt;&lt; TAM_MAX_BITS) |"&amp; IF(SOURCE!$V$2-3 &gt;= 0, REPT(" ",MAX(1,SOURCE!$V$2-5+4+1-1-LEN(  IF(ISTEXT(SOURCE!H1386),SOURCE!H1386,  SUBSTITUTE(SUBSTITUTE(TEXT(SOURCE!H1386,"????0"),"  ","")," ",""))   ))), "")&amp;
       IF(ISTEXT(SOURCE!H1386),SOURCE!H1386, SUBSTITUTE(SUBSTITUTE(TEXT(SOURCE!H1386,"????0"),"  ","")," ",""))   &amp;","&amp; IF(SOURCE!$W$2-3 &gt;= 0, REPT(" ",SOURCE!$W$2-3-5), "")&amp;
      SOURCE!I1386&amp;
" | "&amp; IF(SOURCE!$X$2-LEN(SOURCE!I1386) &gt;= 0, REPT(" ",SOURCE!$X$2-LEN(SOURCE!I1386)), "")&amp;
      SOURCE!J1386&amp;      IF(SOURCE!$Y$2-LEN(SOURCE!J1386) &gt;= 0, REPT(" ",SOURCE!$Y$2-LEN(SOURCE!J1386)), "")&amp;
" | "&amp; IF(SOURCE!$X$2-LEN(SOURCE!I1386) &gt;= 0, REPT(" ",SOURCE!$X$2-LEN(SOURCE!I1386)), "")&amp;
      SOURCE!K1386&amp;      IF(SOURCE!$Y$2-LEN(SOURCE!K1386) &gt;= 0, REPT(" ",SOURCE!$Z$2-LEN(SOURCE!K1386)), "")&amp;
" | "&amp; SOURCE!L1386&amp;      IF(SOURCE!$AB$2-LEN(SOURCE!L1386) &gt;= 0, REPT(" ",SOURCE!$AB$2-LEN(SOURCE!L1386)), "")&amp;
" | "&amp; SOURCE!M1386&amp;      IF(SOURCE!$AC$2-LEN(SOURCE!M1386) &gt;= 0, REPT(" ",SOURCE!$AC$2-LEN(SOURCE!M1386)),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133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IF(SOURCE!$R$2-LEN(SOURCE!C1387) &gt;= 0, REPT(" ",SOURCE!$R$2-LEN(SOURCE!C1387)), "")&amp;
      SOURCE!D1387&amp;", "&amp; IF(SOURCE!$S$2-LEN(SOURCE!D1387) &gt;= 0, REPT(" ",SOURCE!$S$2-LEN(SOURCE!D1387)), "")&amp;
      SOURCE!E1387&amp;", "&amp; IF(SOURCE!$T$2-LEN(SOURCE!E1387) &gt;=0, REPT(" ",SOURCE!$T$2-LEN(SOURCE!E1387)), "")&amp;
      SOURCE!F1387&amp;", "&amp; IF(SOURCE!$U$2-LEN(SOURCE!F1387) &gt;= 0, REPT(" ",SOURCE!$U$2-LEN(SOURCE!F1387)+2), "")&amp;"("&amp;
      SUBSTITUTE(TEXT(SOURCE!G1387,"??0"),"  ","")&amp;" &lt;&lt; TAM_MAX_BITS) |"&amp; IF(SOURCE!$V$2-3 &gt;= 0, REPT(" ",MAX(1,SOURCE!$V$2-5+4+1-1-LEN(  IF(ISTEXT(SOURCE!H1387),SOURCE!H1387,  SUBSTITUTE(SUBSTITUTE(TEXT(SOURCE!H1387,"????0"),"  ","")," ",""))   ))), "")&amp;
       IF(ISTEXT(SOURCE!H1387),SOURCE!H1387, SUBSTITUTE(SUBSTITUTE(TEXT(SOURCE!H1387,"????0"),"  ","")," ",""))   &amp;","&amp; IF(SOURCE!$W$2-3 &gt;= 0, REPT(" ",SOURCE!$W$2-3-5), "")&amp;
      SOURCE!I1387&amp;
" | "&amp; IF(SOURCE!$X$2-LEN(SOURCE!I1387) &gt;= 0, REPT(" ",SOURCE!$X$2-LEN(SOURCE!I1387)), "")&amp;
      SOURCE!J1387&amp;      IF(SOURCE!$Y$2-LEN(SOURCE!J1387) &gt;= 0, REPT(" ",SOURCE!$Y$2-LEN(SOURCE!J1387)), "")&amp;
" | "&amp; IF(SOURCE!$X$2-LEN(SOURCE!I1387) &gt;= 0, REPT(" ",SOURCE!$X$2-LEN(SOURCE!I1387)), "")&amp;
      SOURCE!K1387&amp;      IF(SOURCE!$Y$2-LEN(SOURCE!K1387) &gt;= 0, REPT(" ",SOURCE!$Z$2-LEN(SOURCE!K1387)), "")&amp;
" | "&amp; SOURCE!L1387&amp;      IF(SOURCE!$AB$2-LEN(SOURCE!L1387) &gt;= 0, REPT(" ",SOURCE!$AB$2-LEN(SOURCE!L1387)), "")&amp;
" | "&amp; SOURCE!M1387&amp;      IF(SOURCE!$AC$2-LEN(SOURCE!M1387) &gt;= 0, REPT(" ",SOURCE!$AC$2-LEN(SOURCE!M1387)), "")&amp;
      "},"&amp;IF(SOURCE!O1387&lt;&gt;"",""&amp;SOURCE!O1387,"")
 )
)
)</f>
        <v>/* 1351 */  { itemToBeCoded,                NOPARAM/*#JM#*/,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133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IF(SOURCE!$R$2-LEN(SOURCE!C1388) &gt;= 0, REPT(" ",SOURCE!$R$2-LEN(SOURCE!C1388)), "")&amp;
      SOURCE!D1388&amp;", "&amp; IF(SOURCE!$S$2-LEN(SOURCE!D1388) &gt;= 0, REPT(" ",SOURCE!$S$2-LEN(SOURCE!D1388)), "")&amp;
      SOURCE!E1388&amp;", "&amp; IF(SOURCE!$T$2-LEN(SOURCE!E1388) &gt;=0, REPT(" ",SOURCE!$T$2-LEN(SOURCE!E1388)), "")&amp;
      SOURCE!F1388&amp;", "&amp; IF(SOURCE!$U$2-LEN(SOURCE!F1388) &gt;= 0, REPT(" ",SOURCE!$U$2-LEN(SOURCE!F1388)+2), "")&amp;"("&amp;
      SUBSTITUTE(TEXT(SOURCE!G1388,"??0"),"  ","")&amp;" &lt;&lt; TAM_MAX_BITS) |"&amp; IF(SOURCE!$V$2-3 &gt;= 0, REPT(" ",MAX(1,SOURCE!$V$2-5+4+1-1-LEN(  IF(ISTEXT(SOURCE!H1388),SOURCE!H1388,  SUBSTITUTE(SUBSTITUTE(TEXT(SOURCE!H1388,"????0"),"  ","")," ",""))   ))), "")&amp;
       IF(ISTEXT(SOURCE!H1388),SOURCE!H1388, SUBSTITUTE(SUBSTITUTE(TEXT(SOURCE!H1388,"????0"),"  ","")," ",""))   &amp;","&amp; IF(SOURCE!$W$2-3 &gt;= 0, REPT(" ",SOURCE!$W$2-3-5), "")&amp;
      SOURCE!I1388&amp;
" | "&amp; IF(SOURCE!$X$2-LEN(SOURCE!I1388) &gt;= 0, REPT(" ",SOURCE!$X$2-LEN(SOURCE!I1388)), "")&amp;
      SOURCE!J1388&amp;      IF(SOURCE!$Y$2-LEN(SOURCE!J1388) &gt;= 0, REPT(" ",SOURCE!$Y$2-LEN(SOURCE!J1388)), "")&amp;
" | "&amp; IF(SOURCE!$X$2-LEN(SOURCE!I1388) &gt;= 0, REPT(" ",SOURCE!$X$2-LEN(SOURCE!I1388)), "")&amp;
      SOURCE!K1388&amp;      IF(SOURCE!$Y$2-LEN(SOURCE!K1388) &gt;= 0, REPT(" ",SOURCE!$Z$2-LEN(SOURCE!K1388)), "")&amp;
" | "&amp; SOURCE!L1388&amp;      IF(SOURCE!$AB$2-LEN(SOURCE!L1388) &gt;= 0, REPT(" ",SOURCE!$AB$2-LEN(SOURCE!L1388)), "")&amp;
" | "&amp; SOURCE!M1388&amp;      IF(SOURCE!$AC$2-LEN(SOURCE!M1388) &gt;= 0, REPT(" ",SOURCE!$AC$2-LEN(SOURCE!M1388)),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133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IF(SOURCE!$R$2-LEN(SOURCE!C1389) &gt;= 0, REPT(" ",SOURCE!$R$2-LEN(SOURCE!C1389)), "")&amp;
      SOURCE!D1389&amp;", "&amp; IF(SOURCE!$S$2-LEN(SOURCE!D1389) &gt;= 0, REPT(" ",SOURCE!$S$2-LEN(SOURCE!D1389)), "")&amp;
      SOURCE!E1389&amp;", "&amp; IF(SOURCE!$T$2-LEN(SOURCE!E1389) &gt;=0, REPT(" ",SOURCE!$T$2-LEN(SOURCE!E1389)), "")&amp;
      SOURCE!F1389&amp;", "&amp; IF(SOURCE!$U$2-LEN(SOURCE!F1389) &gt;= 0, REPT(" ",SOURCE!$U$2-LEN(SOURCE!F1389)+2), "")&amp;"("&amp;
      SUBSTITUTE(TEXT(SOURCE!G1389,"??0"),"  ","")&amp;" &lt;&lt; TAM_MAX_BITS) |"&amp; IF(SOURCE!$V$2-3 &gt;= 0, REPT(" ",MAX(1,SOURCE!$V$2-5+4+1-1-LEN(  IF(ISTEXT(SOURCE!H1389),SOURCE!H1389,  SUBSTITUTE(SUBSTITUTE(TEXT(SOURCE!H1389,"????0"),"  ","")," ",""))   ))), "")&amp;
       IF(ISTEXT(SOURCE!H1389),SOURCE!H1389, SUBSTITUTE(SUBSTITUTE(TEXT(SOURCE!H1389,"????0"),"  ","")," ",""))   &amp;","&amp; IF(SOURCE!$W$2-3 &gt;= 0, REPT(" ",SOURCE!$W$2-3-5), "")&amp;
      SOURCE!I1389&amp;
" | "&amp; IF(SOURCE!$X$2-LEN(SOURCE!I1389) &gt;= 0, REPT(" ",SOURCE!$X$2-LEN(SOURCE!I1389)), "")&amp;
      SOURCE!J1389&amp;      IF(SOURCE!$Y$2-LEN(SOURCE!J1389) &gt;= 0, REPT(" ",SOURCE!$Y$2-LEN(SOURCE!J1389)), "")&amp;
" | "&amp; IF(SOURCE!$X$2-LEN(SOURCE!I1389) &gt;= 0, REPT(" ",SOURCE!$X$2-LEN(SOURCE!I1389)), "")&amp;
      SOURCE!K1389&amp;      IF(SOURCE!$Y$2-LEN(SOURCE!K1389) &gt;= 0, REPT(" ",SOURCE!$Z$2-LEN(SOURCE!K1389)), "")&amp;
" | "&amp; SOURCE!L1389&amp;      IF(SOURCE!$AB$2-LEN(SOURCE!L1389) &gt;= 0, REPT(" ",SOURCE!$AB$2-LEN(SOURCE!L1389)), "")&amp;
" | "&amp; SOURCE!M1389&amp;      IF(SOURCE!$AC$2-LEN(SOURCE!M1389) &gt;= 0, REPT(" ",SOURCE!$AC$2-LEN(SOURCE!M1389)), "")&amp;
      "},"&amp;IF(SOURCE!O1389&lt;&gt;"",""&amp;SOURCE!O1389,"")
 )
)
)</f>
        <v>/* 1353 */  { itemToBeCoded,                NOPARAM,                     "PART",                                        "PART",                                        (0 &lt;&lt; TAM_MAX_BITS) |     0, CAT_MENU | SLS_UNCHANGED | US_UNCHANGED | EIM_DISABLED | PTP_DISABLED     },</v>
      </c>
    </row>
    <row r="1390" spans="1:1">
      <c r="A1390" s="133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IF(SOURCE!$R$2-LEN(SOURCE!C1390) &gt;= 0, REPT(" ",SOURCE!$R$2-LEN(SOURCE!C1390)), "")&amp;
      SOURCE!D1390&amp;", "&amp; IF(SOURCE!$S$2-LEN(SOURCE!D1390) &gt;= 0, REPT(" ",SOURCE!$S$2-LEN(SOURCE!D1390)), "")&amp;
      SOURCE!E1390&amp;", "&amp; IF(SOURCE!$T$2-LEN(SOURCE!E1390) &gt;=0, REPT(" ",SOURCE!$T$2-LEN(SOURCE!E1390)), "")&amp;
      SOURCE!F1390&amp;", "&amp; IF(SOURCE!$U$2-LEN(SOURCE!F1390) &gt;= 0, REPT(" ",SOURCE!$U$2-LEN(SOURCE!F1390)+2), "")&amp;"("&amp;
      SUBSTITUTE(TEXT(SOURCE!G1390,"??0"),"  ","")&amp;" &lt;&lt; TAM_MAX_BITS) |"&amp; IF(SOURCE!$V$2-3 &gt;= 0, REPT(" ",MAX(1,SOURCE!$V$2-5+4+1-1-LEN(  IF(ISTEXT(SOURCE!H1390),SOURCE!H1390,  SUBSTITUTE(SUBSTITUTE(TEXT(SOURCE!H1390,"????0"),"  ","")," ",""))   ))), "")&amp;
       IF(ISTEXT(SOURCE!H1390),SOURCE!H1390, SUBSTITUTE(SUBSTITUTE(TEXT(SOURCE!H1390,"????0"),"  ","")," ",""))   &amp;","&amp; IF(SOURCE!$W$2-3 &gt;= 0, REPT(" ",SOURCE!$W$2-3-5), "")&amp;
      SOURCE!I1390&amp;
" | "&amp; IF(SOURCE!$X$2-LEN(SOURCE!I1390) &gt;= 0, REPT(" ",SOURCE!$X$2-LEN(SOURCE!I1390)), "")&amp;
      SOURCE!J1390&amp;      IF(SOURCE!$Y$2-LEN(SOURCE!J1390) &gt;= 0, REPT(" ",SOURCE!$Y$2-LEN(SOURCE!J1390)), "")&amp;
" | "&amp; IF(SOURCE!$X$2-LEN(SOURCE!I1390) &gt;= 0, REPT(" ",SOURCE!$X$2-LEN(SOURCE!I1390)), "")&amp;
      SOURCE!K1390&amp;      IF(SOURCE!$Y$2-LEN(SOURCE!K1390) &gt;= 0, REPT(" ",SOURCE!$Z$2-LEN(SOURCE!K1390)), "")&amp;
" | "&amp; SOURCE!L1390&amp;      IF(SOURCE!$AB$2-LEN(SOURCE!L1390) &gt;= 0, REPT(" ",SOURCE!$AB$2-LEN(SOURCE!L1390)), "")&amp;
" | "&amp; SOURCE!M1390&amp;      IF(SOURCE!$AC$2-LEN(SOURCE!M1390) &gt;= 0, REPT(" ",SOURCE!$AC$2-LEN(SOURCE!M1390)),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133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IF(SOURCE!$R$2-LEN(SOURCE!C1391) &gt;= 0, REPT(" ",SOURCE!$R$2-LEN(SOURCE!C1391)), "")&amp;
      SOURCE!D1391&amp;", "&amp; IF(SOURCE!$S$2-LEN(SOURCE!D1391) &gt;= 0, REPT(" ",SOURCE!$S$2-LEN(SOURCE!D1391)), "")&amp;
      SOURCE!E1391&amp;", "&amp; IF(SOURCE!$T$2-LEN(SOURCE!E1391) &gt;=0, REPT(" ",SOURCE!$T$2-LEN(SOURCE!E1391)), "")&amp;
      SOURCE!F1391&amp;", "&amp; IF(SOURCE!$U$2-LEN(SOURCE!F1391) &gt;= 0, REPT(" ",SOURCE!$U$2-LEN(SOURCE!F1391)+2), "")&amp;"("&amp;
      SUBSTITUTE(TEXT(SOURCE!G1391,"??0"),"  ","")&amp;" &lt;&lt; TAM_MAX_BITS) |"&amp; IF(SOURCE!$V$2-3 &gt;= 0, REPT(" ",MAX(1,SOURCE!$V$2-5+4+1-1-LEN(  IF(ISTEXT(SOURCE!H1391),SOURCE!H1391,  SUBSTITUTE(SUBSTITUTE(TEXT(SOURCE!H1391,"????0"),"  ","")," ",""))   ))), "")&amp;
       IF(ISTEXT(SOURCE!H1391),SOURCE!H1391, SUBSTITUTE(SUBSTITUTE(TEXT(SOURCE!H1391,"????0"),"  ","")," ",""))   &amp;","&amp; IF(SOURCE!$W$2-3 &gt;= 0, REPT(" ",SOURCE!$W$2-3-5), "")&amp;
      SOURCE!I1391&amp;
" | "&amp; IF(SOURCE!$X$2-LEN(SOURCE!I1391) &gt;= 0, REPT(" ",SOURCE!$X$2-LEN(SOURCE!I1391)), "")&amp;
      SOURCE!J1391&amp;      IF(SOURCE!$Y$2-LEN(SOURCE!J1391) &gt;= 0, REPT(" ",SOURCE!$Y$2-LEN(SOURCE!J1391)), "")&amp;
" | "&amp; IF(SOURCE!$X$2-LEN(SOURCE!I1391) &gt;= 0, REPT(" ",SOURCE!$X$2-LEN(SOURCE!I1391)), "")&amp;
      SOURCE!K1391&amp;      IF(SOURCE!$Y$2-LEN(SOURCE!K1391) &gt;= 0, REPT(" ",SOURCE!$Z$2-LEN(SOURCE!K1391)), "")&amp;
" | "&amp; SOURCE!L1391&amp;      IF(SOURCE!$AB$2-LEN(SOURCE!L1391) &gt;= 0, REPT(" ",SOURCE!$AB$2-LEN(SOURCE!L1391)), "")&amp;
" | "&amp; SOURCE!M1391&amp;      IF(SOURCE!$AC$2-LEN(SOURCE!M1391) &gt;= 0, REPT(" ",SOURCE!$AC$2-LEN(SOURCE!M1391)),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133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IF(SOURCE!$R$2-LEN(SOURCE!C1392) &gt;= 0, REPT(" ",SOURCE!$R$2-LEN(SOURCE!C1392)), "")&amp;
      SOURCE!D1392&amp;", "&amp; IF(SOURCE!$S$2-LEN(SOURCE!D1392) &gt;= 0, REPT(" ",SOURCE!$S$2-LEN(SOURCE!D1392)), "")&amp;
      SOURCE!E1392&amp;", "&amp; IF(SOURCE!$T$2-LEN(SOURCE!E1392) &gt;=0, REPT(" ",SOURCE!$T$2-LEN(SOURCE!E1392)), "")&amp;
      SOURCE!F1392&amp;", "&amp; IF(SOURCE!$U$2-LEN(SOURCE!F1392) &gt;= 0, REPT(" ",SOURCE!$U$2-LEN(SOURCE!F1392)+2), "")&amp;"("&amp;
      SUBSTITUTE(TEXT(SOURCE!G1392,"??0"),"  ","")&amp;" &lt;&lt; TAM_MAX_BITS) |"&amp; IF(SOURCE!$V$2-3 &gt;= 0, REPT(" ",MAX(1,SOURCE!$V$2-5+4+1-1-LEN(  IF(ISTEXT(SOURCE!H1392),SOURCE!H1392,  SUBSTITUTE(SUBSTITUTE(TEXT(SOURCE!H1392,"????0"),"  ","")," ",""))   ))), "")&amp;
       IF(ISTEXT(SOURCE!H1392),SOURCE!H1392, SUBSTITUTE(SUBSTITUTE(TEXT(SOURCE!H1392,"????0"),"  ","")," ",""))   &amp;","&amp; IF(SOURCE!$W$2-3 &gt;= 0, REPT(" ",SOURCE!$W$2-3-5), "")&amp;
      SOURCE!I1392&amp;
" | "&amp; IF(SOURCE!$X$2-LEN(SOURCE!I1392) &gt;= 0, REPT(" ",SOURCE!$X$2-LEN(SOURCE!I1392)), "")&amp;
      SOURCE!J1392&amp;      IF(SOURCE!$Y$2-LEN(SOURCE!J1392) &gt;= 0, REPT(" ",SOURCE!$Y$2-LEN(SOURCE!J1392)), "")&amp;
" | "&amp; IF(SOURCE!$X$2-LEN(SOURCE!I1392) &gt;= 0, REPT(" ",SOURCE!$X$2-LEN(SOURCE!I1392)), "")&amp;
      SOURCE!K1392&amp;      IF(SOURCE!$Y$2-LEN(SOURCE!K1392) &gt;= 0, REPT(" ",SOURCE!$Z$2-LEN(SOURCE!K1392)), "")&amp;
" | "&amp; SOURCE!L1392&amp;      IF(SOURCE!$AB$2-LEN(SOURCE!L1392) &gt;= 0, REPT(" ",SOURCE!$AB$2-LEN(SOURCE!L1392)), "")&amp;
" | "&amp; SOURCE!M1392&amp;      IF(SOURCE!$AC$2-LEN(SOURCE!M1392) &gt;= 0, REPT(" ",SOURCE!$AC$2-LEN(SOURCE!M1392)),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133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IF(SOURCE!$R$2-LEN(SOURCE!C1393) &gt;= 0, REPT(" ",SOURCE!$R$2-LEN(SOURCE!C1393)), "")&amp;
      SOURCE!D1393&amp;", "&amp; IF(SOURCE!$S$2-LEN(SOURCE!D1393) &gt;= 0, REPT(" ",SOURCE!$S$2-LEN(SOURCE!D1393)), "")&amp;
      SOURCE!E1393&amp;", "&amp; IF(SOURCE!$T$2-LEN(SOURCE!E1393) &gt;=0, REPT(" ",SOURCE!$T$2-LEN(SOURCE!E1393)), "")&amp;
      SOURCE!F1393&amp;", "&amp; IF(SOURCE!$U$2-LEN(SOURCE!F1393) &gt;= 0, REPT(" ",SOURCE!$U$2-LEN(SOURCE!F1393)+2), "")&amp;"("&amp;
      SUBSTITUTE(TEXT(SOURCE!G1393,"??0"),"  ","")&amp;" &lt;&lt; TAM_MAX_BITS) |"&amp; IF(SOURCE!$V$2-3 &gt;= 0, REPT(" ",MAX(1,SOURCE!$V$2-5+4+1-1-LEN(  IF(ISTEXT(SOURCE!H1393),SOURCE!H1393,  SUBSTITUTE(SUBSTITUTE(TEXT(SOURCE!H1393,"????0"),"  ","")," ",""))   ))), "")&amp;
       IF(ISTEXT(SOURCE!H1393),SOURCE!H1393, SUBSTITUTE(SUBSTITUTE(TEXT(SOURCE!H1393,"????0"),"  ","")," ",""))   &amp;","&amp; IF(SOURCE!$W$2-3 &gt;= 0, REPT(" ",SOURCE!$W$2-3-5), "")&amp;
      SOURCE!I1393&amp;
" | "&amp; IF(SOURCE!$X$2-LEN(SOURCE!I1393) &gt;= 0, REPT(" ",SOURCE!$X$2-LEN(SOURCE!I1393)), "")&amp;
      SOURCE!J1393&amp;      IF(SOURCE!$Y$2-LEN(SOURCE!J1393) &gt;= 0, REPT(" ",SOURCE!$Y$2-LEN(SOURCE!J1393)), "")&amp;
" | "&amp; IF(SOURCE!$X$2-LEN(SOURCE!I1393) &gt;= 0, REPT(" ",SOURCE!$X$2-LEN(SOURCE!I1393)), "")&amp;
      SOURCE!K1393&amp;      IF(SOURCE!$Y$2-LEN(SOURCE!K1393) &gt;= 0, REPT(" ",SOURCE!$Z$2-LEN(SOURCE!K1393)), "")&amp;
" | "&amp; SOURCE!L1393&amp;      IF(SOURCE!$AB$2-LEN(SOURCE!L1393) &gt;= 0, REPT(" ",SOURCE!$AB$2-LEN(SOURCE!L1393)), "")&amp;
" | "&amp; SOURCE!M1393&amp;      IF(SOURCE!$AC$2-LEN(SOURCE!M1393) &gt;= 0, REPT(" ",SOURCE!$AC$2-LEN(SOURCE!M1393)), "")&amp;
      "},"&amp;IF(SOURCE!O1393&lt;&gt;"",""&amp;SOURCE!O1393,"")
 )
)
)</f>
        <v>/* 1357 */  { itemToBeCoded,                NOPARAM,                     "P.FN2",                                       "P.FN2",                                       (0 &lt;&lt; TAM_MAX_BITS) |     0, CAT_MENU | SLS_UNCHANGED | US_UNCHANGED | EIM_DISABLED | PTP_DISABLED     },</v>
      </c>
    </row>
    <row r="1394" spans="1:1">
      <c r="A1394" s="133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IF(SOURCE!$R$2-LEN(SOURCE!C1394) &gt;= 0, REPT(" ",SOURCE!$R$2-LEN(SOURCE!C1394)), "")&amp;
      SOURCE!D1394&amp;", "&amp; IF(SOURCE!$S$2-LEN(SOURCE!D1394) &gt;= 0, REPT(" ",SOURCE!$S$2-LEN(SOURCE!D1394)), "")&amp;
      SOURCE!E1394&amp;", "&amp; IF(SOURCE!$T$2-LEN(SOURCE!E1394) &gt;=0, REPT(" ",SOURCE!$T$2-LEN(SOURCE!E1394)), "")&amp;
      SOURCE!F1394&amp;", "&amp; IF(SOURCE!$U$2-LEN(SOURCE!F1394) &gt;= 0, REPT(" ",SOURCE!$U$2-LEN(SOURCE!F1394)+2), "")&amp;"("&amp;
      SUBSTITUTE(TEXT(SOURCE!G1394,"??0"),"  ","")&amp;" &lt;&lt; TAM_MAX_BITS) |"&amp; IF(SOURCE!$V$2-3 &gt;= 0, REPT(" ",MAX(1,SOURCE!$V$2-5+4+1-1-LEN(  IF(ISTEXT(SOURCE!H1394),SOURCE!H1394,  SUBSTITUTE(SUBSTITUTE(TEXT(SOURCE!H1394,"????0"),"  ","")," ",""))   ))), "")&amp;
       IF(ISTEXT(SOURCE!H1394),SOURCE!H1394, SUBSTITUTE(SUBSTITUTE(TEXT(SOURCE!H1394,"????0"),"  ","")," ",""))   &amp;","&amp; IF(SOURCE!$W$2-3 &gt;= 0, REPT(" ",SOURCE!$W$2-3-5), "")&amp;
      SOURCE!I1394&amp;
" | "&amp; IF(SOURCE!$X$2-LEN(SOURCE!I1394) &gt;= 0, REPT(" ",SOURCE!$X$2-LEN(SOURCE!I1394)), "")&amp;
      SOURCE!J1394&amp;      IF(SOURCE!$Y$2-LEN(SOURCE!J1394) &gt;= 0, REPT(" ",SOURCE!$Y$2-LEN(SOURCE!J1394)), "")&amp;
" | "&amp; IF(SOURCE!$X$2-LEN(SOURCE!I1394) &gt;= 0, REPT(" ",SOURCE!$X$2-LEN(SOURCE!I1394)), "")&amp;
      SOURCE!K1394&amp;      IF(SOURCE!$Y$2-LEN(SOURCE!K1394) &gt;= 0, REPT(" ",SOURCE!$Z$2-LEN(SOURCE!K1394)), "")&amp;
" | "&amp; SOURCE!L1394&amp;      IF(SOURCE!$AB$2-LEN(SOURCE!L1394) &gt;= 0, REPT(" ",SOURCE!$AB$2-LEN(SOURCE!L1394)), "")&amp;
" | "&amp; SOURCE!M1394&amp;      IF(SOURCE!$AC$2-LEN(SOURCE!M1394) &gt;= 0, REPT(" ",SOURCE!$AC$2-LEN(SOURCE!M1394)), "")&amp;
      "},"&amp;IF(SOURCE!O1394&lt;&gt;"",""&amp;SOURCE!O1394,"")
 )
)
)</f>
        <v>/* 1358 */  { itemToBeCoded,                NOPARAM/*#JM#*/,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133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IF(SOURCE!$R$2-LEN(SOURCE!C1395) &gt;= 0, REPT(" ",SOURCE!$R$2-LEN(SOURCE!C1395)), "")&amp;
      SOURCE!D1395&amp;", "&amp; IF(SOURCE!$S$2-LEN(SOURCE!D1395) &gt;= 0, REPT(" ",SOURCE!$S$2-LEN(SOURCE!D1395)), "")&amp;
      SOURCE!E1395&amp;", "&amp; IF(SOURCE!$T$2-LEN(SOURCE!E1395) &gt;=0, REPT(" ",SOURCE!$T$2-LEN(SOURCE!E1395)), "")&amp;
      SOURCE!F1395&amp;", "&amp; IF(SOURCE!$U$2-LEN(SOURCE!F1395) &gt;= 0, REPT(" ",SOURCE!$U$2-LEN(SOURCE!F1395)+2), "")&amp;"("&amp;
      SUBSTITUTE(TEXT(SOURCE!G1395,"??0"),"  ","")&amp;" &lt;&lt; TAM_MAX_BITS) |"&amp; IF(SOURCE!$V$2-3 &gt;= 0, REPT(" ",MAX(1,SOURCE!$V$2-5+4+1-1-LEN(  IF(ISTEXT(SOURCE!H1395),SOURCE!H1395,  SUBSTITUTE(SUBSTITUTE(TEXT(SOURCE!H1395,"????0"),"  ","")," ",""))   ))), "")&amp;
       IF(ISTEXT(SOURCE!H1395),SOURCE!H1395, SUBSTITUTE(SUBSTITUTE(TEXT(SOURCE!H1395,"????0"),"  ","")," ",""))   &amp;","&amp; IF(SOURCE!$W$2-3 &gt;= 0, REPT(" ",SOURCE!$W$2-3-5), "")&amp;
      SOURCE!I1395&amp;
" | "&amp; IF(SOURCE!$X$2-LEN(SOURCE!I1395) &gt;= 0, REPT(" ",SOURCE!$X$2-LEN(SOURCE!I1395)), "")&amp;
      SOURCE!J1395&amp;      IF(SOURCE!$Y$2-LEN(SOURCE!J1395) &gt;= 0, REPT(" ",SOURCE!$Y$2-LEN(SOURCE!J1395)), "")&amp;
" | "&amp; IF(SOURCE!$X$2-LEN(SOURCE!I1395) &gt;= 0, REPT(" ",SOURCE!$X$2-LEN(SOURCE!I1395)), "")&amp;
      SOURCE!K1395&amp;      IF(SOURCE!$Y$2-LEN(SOURCE!K1395) &gt;= 0, REPT(" ",SOURCE!$Z$2-LEN(SOURCE!K1395)), "")&amp;
" | "&amp; SOURCE!L1395&amp;      IF(SOURCE!$AB$2-LEN(SOURCE!L1395) &gt;= 0, REPT(" ",SOURCE!$AB$2-LEN(SOURCE!L1395)), "")&amp;
" | "&amp; SOURCE!M1395&amp;      IF(SOURCE!$AC$2-LEN(SOURCE!M1395) &gt;= 0, REPT(" ",SOURCE!$AC$2-LEN(SOURCE!M1395)), "")&amp;
      "},"&amp;IF(SOURCE!O1395&lt;&gt;"",""&amp;SOURCE!O1395,"")
 )
)
)</f>
        <v>/* 1359 */  { itemToBeCoded,                NOPARAM,                     "RAM",                                         "RAM",                                         (0 &lt;&lt; TAM_MAX_BITS) |     0, CAT_MENU | SLS_UNCHANGED | US_UNCHANGED | EIM_DISABLED | PTP_DISABLED     },</v>
      </c>
    </row>
    <row r="1396" spans="1:1">
      <c r="A1396" s="133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IF(SOURCE!$R$2-LEN(SOURCE!C1396) &gt;= 0, REPT(" ",SOURCE!$R$2-LEN(SOURCE!C1396)), "")&amp;
      SOURCE!D1396&amp;", "&amp; IF(SOURCE!$S$2-LEN(SOURCE!D1396) &gt;= 0, REPT(" ",SOURCE!$S$2-LEN(SOURCE!D1396)), "")&amp;
      SOURCE!E1396&amp;", "&amp; IF(SOURCE!$T$2-LEN(SOURCE!E1396) &gt;=0, REPT(" ",SOURCE!$T$2-LEN(SOURCE!E1396)), "")&amp;
      SOURCE!F1396&amp;", "&amp; IF(SOURCE!$U$2-LEN(SOURCE!F1396) &gt;= 0, REPT(" ",SOURCE!$U$2-LEN(SOURCE!F1396)+2), "")&amp;"("&amp;
      SUBSTITUTE(TEXT(SOURCE!G1396,"??0"),"  ","")&amp;" &lt;&lt; TAM_MAX_BITS) |"&amp; IF(SOURCE!$V$2-3 &gt;= 0, REPT(" ",MAX(1,SOURCE!$V$2-5+4+1-1-LEN(  IF(ISTEXT(SOURCE!H1396),SOURCE!H1396,  SUBSTITUTE(SUBSTITUTE(TEXT(SOURCE!H1396,"????0"),"  ","")," ",""))   ))), "")&amp;
       IF(ISTEXT(SOURCE!H1396),SOURCE!H1396, SUBSTITUTE(SUBSTITUTE(TEXT(SOURCE!H1396,"????0"),"  ","")," ",""))   &amp;","&amp; IF(SOURCE!$W$2-3 &gt;= 0, REPT(" ",SOURCE!$W$2-3-5), "")&amp;
      SOURCE!I1396&amp;
" | "&amp; IF(SOURCE!$X$2-LEN(SOURCE!I1396) &gt;= 0, REPT(" ",SOURCE!$X$2-LEN(SOURCE!I1396)), "")&amp;
      SOURCE!J1396&amp;      IF(SOURCE!$Y$2-LEN(SOURCE!J1396) &gt;= 0, REPT(" ",SOURCE!$Y$2-LEN(SOURCE!J1396)), "")&amp;
" | "&amp; IF(SOURCE!$X$2-LEN(SOURCE!I1396) &gt;= 0, REPT(" ",SOURCE!$X$2-LEN(SOURCE!I1396)), "")&amp;
      SOURCE!K1396&amp;      IF(SOURCE!$Y$2-LEN(SOURCE!K1396) &gt;= 0, REPT(" ",SOURCE!$Z$2-LEN(SOURCE!K1396)), "")&amp;
" | "&amp; SOURCE!L1396&amp;      IF(SOURCE!$AB$2-LEN(SOURCE!L1396) &gt;= 0, REPT(" ",SOURCE!$AB$2-LEN(SOURCE!L1396)), "")&amp;
" | "&amp; SOURCE!M1396&amp;      IF(SOURCE!$AC$2-LEN(SOURCE!M1396) &gt;= 0, REPT(" ",SOURCE!$AC$2-LEN(SOURCE!M1396)),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133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IF(SOURCE!$R$2-LEN(SOURCE!C1397) &gt;= 0, REPT(" ",SOURCE!$R$2-LEN(SOURCE!C1397)), "")&amp;
      SOURCE!D1397&amp;", "&amp; IF(SOURCE!$S$2-LEN(SOURCE!D1397) &gt;= 0, REPT(" ",SOURCE!$S$2-LEN(SOURCE!D1397)), "")&amp;
      SOURCE!E1397&amp;", "&amp; IF(SOURCE!$T$2-LEN(SOURCE!E1397) &gt;=0, REPT(" ",SOURCE!$T$2-LEN(SOURCE!E1397)), "")&amp;
      SOURCE!F1397&amp;", "&amp; IF(SOURCE!$U$2-LEN(SOURCE!F1397) &gt;= 0, REPT(" ",SOURCE!$U$2-LEN(SOURCE!F1397)+2), "")&amp;"("&amp;
      SUBSTITUTE(TEXT(SOURCE!G1397,"??0"),"  ","")&amp;" &lt;&lt; TAM_MAX_BITS) |"&amp; IF(SOURCE!$V$2-3 &gt;= 0, REPT(" ",MAX(1,SOURCE!$V$2-5+4+1-1-LEN(  IF(ISTEXT(SOURCE!H1397),SOURCE!H1397,  SUBSTITUTE(SUBSTITUTE(TEXT(SOURCE!H1397,"????0"),"  ","")," ",""))   ))), "")&amp;
       IF(ISTEXT(SOURCE!H1397),SOURCE!H1397, SUBSTITUTE(SUBSTITUTE(TEXT(SOURCE!H1397,"????0"),"  ","")," ",""))   &amp;","&amp; IF(SOURCE!$W$2-3 &gt;= 0, REPT(" ",SOURCE!$W$2-3-5), "")&amp;
      SOURCE!I1397&amp;
" | "&amp; IF(SOURCE!$X$2-LEN(SOURCE!I1397) &gt;= 0, REPT(" ",SOURCE!$X$2-LEN(SOURCE!I1397)), "")&amp;
      SOURCE!J1397&amp;      IF(SOURCE!$Y$2-LEN(SOURCE!J1397) &gt;= 0, REPT(" ",SOURCE!$Y$2-LEN(SOURCE!J1397)), "")&amp;
" | "&amp; IF(SOURCE!$X$2-LEN(SOURCE!I1397) &gt;= 0, REPT(" ",SOURCE!$X$2-LEN(SOURCE!I1397)), "")&amp;
      SOURCE!K1397&amp;      IF(SOURCE!$Y$2-LEN(SOURCE!K1397) &gt;= 0, REPT(" ",SOURCE!$Z$2-LEN(SOURCE!K1397)), "")&amp;
" | "&amp; SOURCE!L1397&amp;      IF(SOURCE!$AB$2-LEN(SOURCE!L1397) &gt;= 0, REPT(" ",SOURCE!$AB$2-LEN(SOURCE!L1397)), "")&amp;
" | "&amp; SOURCE!M1397&amp;      IF(SOURCE!$AC$2-LEN(SOURCE!M1397) &gt;= 0, REPT(" ",SOURCE!$AC$2-LEN(SOURCE!M1397)), "")&amp;
      "},"&amp;IF(SOURCE!O1397&lt;&gt;"",""&amp;SOURCE!O1397,"")
 )
)
)</f>
        <v>/* 1361 */  { itemToBeCoded,                NOPARAM,                     "",                                            "Solver",                                      (0 &lt;&lt; TAM_MAX_BITS) |     0, CAT_MENU | SLS_UNCHANGED | US_UNCHANGED | EIM_DISABLED | PTP_DISABLED     },</v>
      </c>
    </row>
    <row r="1398" spans="1:1">
      <c r="A1398" s="133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IF(SOURCE!$R$2-LEN(SOURCE!C1398) &gt;= 0, REPT(" ",SOURCE!$R$2-LEN(SOURCE!C1398)), "")&amp;
      SOURCE!D1398&amp;", "&amp; IF(SOURCE!$S$2-LEN(SOURCE!D1398) &gt;= 0, REPT(" ",SOURCE!$S$2-LEN(SOURCE!D1398)), "")&amp;
      SOURCE!E1398&amp;", "&amp; IF(SOURCE!$T$2-LEN(SOURCE!E1398) &gt;=0, REPT(" ",SOURCE!$T$2-LEN(SOURCE!E1398)), "")&amp;
      SOURCE!F1398&amp;", "&amp; IF(SOURCE!$U$2-LEN(SOURCE!F1398) &gt;= 0, REPT(" ",SOURCE!$U$2-LEN(SOURCE!F1398)+2), "")&amp;"("&amp;
      SUBSTITUTE(TEXT(SOURCE!G1398,"??0"),"  ","")&amp;" &lt;&lt; TAM_MAX_BITS) |"&amp; IF(SOURCE!$V$2-3 &gt;= 0, REPT(" ",MAX(1,SOURCE!$V$2-5+4+1-1-LEN(  IF(ISTEXT(SOURCE!H1398),SOURCE!H1398,  SUBSTITUTE(SUBSTITUTE(TEXT(SOURCE!H1398,"????0"),"  ","")," ",""))   ))), "")&amp;
       IF(ISTEXT(SOURCE!H1398),SOURCE!H1398, SUBSTITUTE(SUBSTITUTE(TEXT(SOURCE!H1398,"????0"),"  ","")," ",""))   &amp;","&amp; IF(SOURCE!$W$2-3 &gt;= 0, REPT(" ",SOURCE!$W$2-3-5), "")&amp;
      SOURCE!I1398&amp;
" | "&amp; IF(SOURCE!$X$2-LEN(SOURCE!I1398) &gt;= 0, REPT(" ",SOURCE!$X$2-LEN(SOURCE!I1398)), "")&amp;
      SOURCE!J1398&amp;      IF(SOURCE!$Y$2-LEN(SOURCE!J1398) &gt;= 0, REPT(" ",SOURCE!$Y$2-LEN(SOURCE!J1398)), "")&amp;
" | "&amp; IF(SOURCE!$X$2-LEN(SOURCE!I1398) &gt;= 0, REPT(" ",SOURCE!$X$2-LEN(SOURCE!I1398)), "")&amp;
      SOURCE!K1398&amp;      IF(SOURCE!$Y$2-LEN(SOURCE!K1398) &gt;= 0, REPT(" ",SOURCE!$Z$2-LEN(SOURCE!K1398)), "")&amp;
" | "&amp; SOURCE!L1398&amp;      IF(SOURCE!$AB$2-LEN(SOURCE!L1398) &gt;= 0, REPT(" ",SOURCE!$AB$2-LEN(SOURCE!L1398)), "")&amp;
" | "&amp; SOURCE!M1398&amp;      IF(SOURCE!$AC$2-LEN(SOURCE!M1398) &gt;= 0, REPT(" ",SOURCE!$AC$2-LEN(SOURCE!M1398)),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133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IF(SOURCE!$R$2-LEN(SOURCE!C1399) &gt;= 0, REPT(" ",SOURCE!$R$2-LEN(SOURCE!C1399)), "")&amp;
      SOURCE!D1399&amp;", "&amp; IF(SOURCE!$S$2-LEN(SOURCE!D1399) &gt;= 0, REPT(" ",SOURCE!$S$2-LEN(SOURCE!D1399)), "")&amp;
      SOURCE!E1399&amp;", "&amp; IF(SOURCE!$T$2-LEN(SOURCE!E1399) &gt;=0, REPT(" ",SOURCE!$T$2-LEN(SOURCE!E1399)), "")&amp;
      SOURCE!F1399&amp;", "&amp; IF(SOURCE!$U$2-LEN(SOURCE!F1399) &gt;= 0, REPT(" ",SOURCE!$U$2-LEN(SOURCE!F1399)+2), "")&amp;"("&amp;
      SUBSTITUTE(TEXT(SOURCE!G1399,"??0"),"  ","")&amp;" &lt;&lt; TAM_MAX_BITS) |"&amp; IF(SOURCE!$V$2-3 &gt;= 0, REPT(" ",MAX(1,SOURCE!$V$2-5+4+1-1-LEN(  IF(ISTEXT(SOURCE!H1399),SOURCE!H1399,  SUBSTITUTE(SUBSTITUTE(TEXT(SOURCE!H1399,"????0"),"  ","")," ",""))   ))), "")&amp;
       IF(ISTEXT(SOURCE!H1399),SOURCE!H1399, SUBSTITUTE(SUBSTITUTE(TEXT(SOURCE!H1399,"????0"),"  ","")," ",""))   &amp;","&amp; IF(SOURCE!$W$2-3 &gt;= 0, REPT(" ",SOURCE!$W$2-3-5), "")&amp;
      SOURCE!I1399&amp;
" | "&amp; IF(SOURCE!$X$2-LEN(SOURCE!I1399) &gt;= 0, REPT(" ",SOURCE!$X$2-LEN(SOURCE!I1399)), "")&amp;
      SOURCE!J1399&amp;      IF(SOURCE!$Y$2-LEN(SOURCE!J1399) &gt;= 0, REPT(" ",SOURCE!$Y$2-LEN(SOURCE!J1399)), "")&amp;
" | "&amp; IF(SOURCE!$X$2-LEN(SOURCE!I1399) &gt;= 0, REPT(" ",SOURCE!$X$2-LEN(SOURCE!I1399)), "")&amp;
      SOURCE!K1399&amp;      IF(SOURCE!$Y$2-LEN(SOURCE!K1399) &gt;= 0, REPT(" ",SOURCE!$Z$2-LEN(SOURCE!K1399)), "")&amp;
" | "&amp; SOURCE!L1399&amp;      IF(SOURCE!$AB$2-LEN(SOURCE!L1399) &gt;= 0, REPT(" ",SOURCE!$AB$2-LEN(SOURCE!L1399)), "")&amp;
" | "&amp; SOURCE!M1399&amp;      IF(SOURCE!$AC$2-LEN(SOURCE!M1399) &gt;= 0, REPT(" ",SOURCE!$AC$2-LEN(SOURCE!M1399)),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133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IF(SOURCE!$R$2-LEN(SOURCE!C1400) &gt;= 0, REPT(" ",SOURCE!$R$2-LEN(SOURCE!C1400)), "")&amp;
      SOURCE!D1400&amp;", "&amp; IF(SOURCE!$S$2-LEN(SOURCE!D1400) &gt;= 0, REPT(" ",SOURCE!$S$2-LEN(SOURCE!D1400)), "")&amp;
      SOURCE!E1400&amp;", "&amp; IF(SOURCE!$T$2-LEN(SOURCE!E1400) &gt;=0, REPT(" ",SOURCE!$T$2-LEN(SOURCE!E1400)), "")&amp;
      SOURCE!F1400&amp;", "&amp; IF(SOURCE!$U$2-LEN(SOURCE!F1400) &gt;= 0, REPT(" ",SOURCE!$U$2-LEN(SOURCE!F1400)+2), "")&amp;"("&amp;
      SUBSTITUTE(TEXT(SOURCE!G1400,"??0"),"  ","")&amp;" &lt;&lt; TAM_MAX_BITS) |"&amp; IF(SOURCE!$V$2-3 &gt;= 0, REPT(" ",MAX(1,SOURCE!$V$2-5+4+1-1-LEN(  IF(ISTEXT(SOURCE!H1400),SOURCE!H1400,  SUBSTITUTE(SUBSTITUTE(TEXT(SOURCE!H1400,"????0"),"  ","")," ",""))   ))), "")&amp;
       IF(ISTEXT(SOURCE!H1400),SOURCE!H1400, SUBSTITUTE(SUBSTITUTE(TEXT(SOURCE!H1400,"????0"),"  ","")," ",""))   &amp;","&amp; IF(SOURCE!$W$2-3 &gt;= 0, REPT(" ",SOURCE!$W$2-3-5), "")&amp;
      SOURCE!I1400&amp;
" | "&amp; IF(SOURCE!$X$2-LEN(SOURCE!I1400) &gt;= 0, REPT(" ",SOURCE!$X$2-LEN(SOURCE!I1400)), "")&amp;
      SOURCE!J1400&amp;      IF(SOURCE!$Y$2-LEN(SOURCE!J1400) &gt;= 0, REPT(" ",SOURCE!$Y$2-LEN(SOURCE!J1400)), "")&amp;
" | "&amp; IF(SOURCE!$X$2-LEN(SOURCE!I1400) &gt;= 0, REPT(" ",SOURCE!$X$2-LEN(SOURCE!I1400)), "")&amp;
      SOURCE!K1400&amp;      IF(SOURCE!$Y$2-LEN(SOURCE!K1400) &gt;= 0, REPT(" ",SOURCE!$Z$2-LEN(SOURCE!K1400)), "")&amp;
" | "&amp; SOURCE!L1400&amp;      IF(SOURCE!$AB$2-LEN(SOURCE!L1400) &gt;= 0, REPT(" ",SOURCE!$AB$2-LEN(SOURCE!L1400)), "")&amp;
" | "&amp; SOURCE!M1400&amp;      IF(SOURCE!$AC$2-LEN(SOURCE!M1400) &gt;= 0, REPT(" ",SOURCE!$AC$2-LEN(SOURCE!M1400)),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133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IF(SOURCE!$R$2-LEN(SOURCE!C1401) &gt;= 0, REPT(" ",SOURCE!$R$2-LEN(SOURCE!C1401)), "")&amp;
      SOURCE!D1401&amp;", "&amp; IF(SOURCE!$S$2-LEN(SOURCE!D1401) &gt;= 0, REPT(" ",SOURCE!$S$2-LEN(SOURCE!D1401)), "")&amp;
      SOURCE!E1401&amp;", "&amp; IF(SOURCE!$T$2-LEN(SOURCE!E1401) &gt;=0, REPT(" ",SOURCE!$T$2-LEN(SOURCE!E1401)), "")&amp;
      SOURCE!F1401&amp;", "&amp; IF(SOURCE!$U$2-LEN(SOURCE!F1401) &gt;= 0, REPT(" ",SOURCE!$U$2-LEN(SOURCE!F1401)+2), "")&amp;"("&amp;
      SUBSTITUTE(TEXT(SOURCE!G1401,"??0"),"  ","")&amp;" &lt;&lt; TAM_MAX_BITS) |"&amp; IF(SOURCE!$V$2-3 &gt;= 0, REPT(" ",MAX(1,SOURCE!$V$2-5+4+1-1-LEN(  IF(ISTEXT(SOURCE!H1401),SOURCE!H1401,  SUBSTITUTE(SUBSTITUTE(TEXT(SOURCE!H1401,"????0"),"  ","")," ",""))   ))), "")&amp;
       IF(ISTEXT(SOURCE!H1401),SOURCE!H1401, SUBSTITUTE(SUBSTITUTE(TEXT(SOURCE!H1401,"????0"),"  ","")," ",""))   &amp;","&amp; IF(SOURCE!$W$2-3 &gt;= 0, REPT(" ",SOURCE!$W$2-3-5), "")&amp;
      SOURCE!I1401&amp;
" | "&amp; IF(SOURCE!$X$2-LEN(SOURCE!I1401) &gt;= 0, REPT(" ",SOURCE!$X$2-LEN(SOURCE!I1401)), "")&amp;
      SOURCE!J1401&amp;      IF(SOURCE!$Y$2-LEN(SOURCE!J1401) &gt;= 0, REPT(" ",SOURCE!$Y$2-LEN(SOURCE!J1401)), "")&amp;
" | "&amp; IF(SOURCE!$X$2-LEN(SOURCE!I1401) &gt;= 0, REPT(" ",SOURCE!$X$2-LEN(SOURCE!I1401)), "")&amp;
      SOURCE!K1401&amp;      IF(SOURCE!$Y$2-LEN(SOURCE!K1401) &gt;= 0, REPT(" ",SOURCE!$Z$2-LEN(SOURCE!K1401)), "")&amp;
" | "&amp; SOURCE!L1401&amp;      IF(SOURCE!$AB$2-LEN(SOURCE!L1401) &gt;= 0, REPT(" ",SOURCE!$AB$2-LEN(SOURCE!L1401)), "")&amp;
" | "&amp; SOURCE!M1401&amp;      IF(SOURCE!$AC$2-LEN(SOURCE!M1401) &gt;= 0, REPT(" ",SOURCE!$AC$2-LEN(SOURCE!M1401)),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133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IF(SOURCE!$R$2-LEN(SOURCE!C1402) &gt;= 0, REPT(" ",SOURCE!$R$2-LEN(SOURCE!C1402)), "")&amp;
      SOURCE!D1402&amp;", "&amp; IF(SOURCE!$S$2-LEN(SOURCE!D1402) &gt;= 0, REPT(" ",SOURCE!$S$2-LEN(SOURCE!D1402)), "")&amp;
      SOURCE!E1402&amp;", "&amp; IF(SOURCE!$T$2-LEN(SOURCE!E1402) &gt;=0, REPT(" ",SOURCE!$T$2-LEN(SOURCE!E1402)), "")&amp;
      SOURCE!F1402&amp;", "&amp; IF(SOURCE!$U$2-LEN(SOURCE!F1402) &gt;= 0, REPT(" ",SOURCE!$U$2-LEN(SOURCE!F1402)+2), "")&amp;"("&amp;
      SUBSTITUTE(TEXT(SOURCE!G1402,"??0"),"  ","")&amp;" &lt;&lt; TAM_MAX_BITS) |"&amp; IF(SOURCE!$V$2-3 &gt;= 0, REPT(" ",MAX(1,SOURCE!$V$2-5+4+1-1-LEN(  IF(ISTEXT(SOURCE!H1402),SOURCE!H1402,  SUBSTITUTE(SUBSTITUTE(TEXT(SOURCE!H1402,"????0"),"  ","")," ",""))   ))), "")&amp;
       IF(ISTEXT(SOURCE!H1402),SOURCE!H1402, SUBSTITUTE(SUBSTITUTE(TEXT(SOURCE!H1402,"????0"),"  ","")," ",""))   &amp;","&amp; IF(SOURCE!$W$2-3 &gt;= 0, REPT(" ",SOURCE!$W$2-3-5), "")&amp;
      SOURCE!I1402&amp;
" | "&amp; IF(SOURCE!$X$2-LEN(SOURCE!I1402) &gt;= 0, REPT(" ",SOURCE!$X$2-LEN(SOURCE!I1402)), "")&amp;
      SOURCE!J1402&amp;      IF(SOURCE!$Y$2-LEN(SOURCE!J1402) &gt;= 0, REPT(" ",SOURCE!$Y$2-LEN(SOURCE!J1402)), "")&amp;
" | "&amp; IF(SOURCE!$X$2-LEN(SOURCE!I1402) &gt;= 0, REPT(" ",SOURCE!$X$2-LEN(SOURCE!I1402)), "")&amp;
      SOURCE!K1402&amp;      IF(SOURCE!$Y$2-LEN(SOURCE!K1402) &gt;= 0, REPT(" ",SOURCE!$Z$2-LEN(SOURCE!K1402)), "")&amp;
" | "&amp; SOURCE!L1402&amp;      IF(SOURCE!$AB$2-LEN(SOURCE!L1402) &gt;= 0, REPT(" ",SOURCE!$AB$2-LEN(SOURCE!L1402)), "")&amp;
" | "&amp; SOURCE!M1402&amp;      IF(SOURCE!$AC$2-LEN(SOURCE!M1402) &gt;= 0, REPT(" ",SOURCE!$AC$2-LEN(SOURCE!M1402)),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133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IF(SOURCE!$R$2-LEN(SOURCE!C1403) &gt;= 0, REPT(" ",SOURCE!$R$2-LEN(SOURCE!C1403)), "")&amp;
      SOURCE!D1403&amp;", "&amp; IF(SOURCE!$S$2-LEN(SOURCE!D1403) &gt;= 0, REPT(" ",SOURCE!$S$2-LEN(SOURCE!D1403)), "")&amp;
      SOURCE!E1403&amp;", "&amp; IF(SOURCE!$T$2-LEN(SOURCE!E1403) &gt;=0, REPT(" ",SOURCE!$T$2-LEN(SOURCE!E1403)), "")&amp;
      SOURCE!F1403&amp;", "&amp; IF(SOURCE!$U$2-LEN(SOURCE!F1403) &gt;= 0, REPT(" ",SOURCE!$U$2-LEN(SOURCE!F1403)+2), "")&amp;"("&amp;
      SUBSTITUTE(TEXT(SOURCE!G1403,"??0"),"  ","")&amp;" &lt;&lt; TAM_MAX_BITS) |"&amp; IF(SOURCE!$V$2-3 &gt;= 0, REPT(" ",MAX(1,SOURCE!$V$2-5+4+1-1-LEN(  IF(ISTEXT(SOURCE!H1403),SOURCE!H1403,  SUBSTITUTE(SUBSTITUTE(TEXT(SOURCE!H1403,"????0"),"  ","")," ",""))   ))), "")&amp;
       IF(ISTEXT(SOURCE!H1403),SOURCE!H1403, SUBSTITUTE(SUBSTITUTE(TEXT(SOURCE!H1403,"????0"),"  ","")," ",""))   &amp;","&amp; IF(SOURCE!$W$2-3 &gt;= 0, REPT(" ",SOURCE!$W$2-3-5), "")&amp;
      SOURCE!I1403&amp;
" | "&amp; IF(SOURCE!$X$2-LEN(SOURCE!I1403) &gt;= 0, REPT(" ",SOURCE!$X$2-LEN(SOURCE!I1403)), "")&amp;
      SOURCE!J1403&amp;      IF(SOURCE!$Y$2-LEN(SOURCE!J1403) &gt;= 0, REPT(" ",SOURCE!$Y$2-LEN(SOURCE!J1403)), "")&amp;
" | "&amp; IF(SOURCE!$X$2-LEN(SOURCE!I1403) &gt;= 0, REPT(" ",SOURCE!$X$2-LEN(SOURCE!I1403)), "")&amp;
      SOURCE!K1403&amp;      IF(SOURCE!$Y$2-LEN(SOURCE!K1403) &gt;= 0, REPT(" ",SOURCE!$Z$2-LEN(SOURCE!K1403)), "")&amp;
" | "&amp; SOURCE!L1403&amp;      IF(SOURCE!$AB$2-LEN(SOURCE!L1403) &gt;= 0, REPT(" ",SOURCE!$AB$2-LEN(SOURCE!L1403)), "")&amp;
" | "&amp; SOURCE!M1403&amp;      IF(SOURCE!$AC$2-LEN(SOURCE!M1403) &gt;= 0, REPT(" ",SOURCE!$AC$2-LEN(SOURCE!M1403)), "")&amp;
      "},"&amp;IF(SOURCE!O1403&lt;&gt;"",""&amp;SOURCE!O1403,"")
 )
)
)</f>
        <v>/* 1367 */  { itemToBeCoded,                NOPARAM/*#JM#*/,             "TRIG",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133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IF(SOURCE!$R$2-LEN(SOURCE!C1404) &gt;= 0, REPT(" ",SOURCE!$R$2-LEN(SOURCE!C1404)), "")&amp;
      SOURCE!D1404&amp;", "&amp; IF(SOURCE!$S$2-LEN(SOURCE!D1404) &gt;= 0, REPT(" ",SOURCE!$S$2-LEN(SOURCE!D1404)), "")&amp;
      SOURCE!E1404&amp;", "&amp; IF(SOURCE!$T$2-LEN(SOURCE!E1404) &gt;=0, REPT(" ",SOURCE!$T$2-LEN(SOURCE!E1404)), "")&amp;
      SOURCE!F1404&amp;", "&amp; IF(SOURCE!$U$2-LEN(SOURCE!F1404) &gt;= 0, REPT(" ",SOURCE!$U$2-LEN(SOURCE!F1404)+2), "")&amp;"("&amp;
      SUBSTITUTE(TEXT(SOURCE!G1404,"??0"),"  ","")&amp;" &lt;&lt; TAM_MAX_BITS) |"&amp; IF(SOURCE!$V$2-3 &gt;= 0, REPT(" ",MAX(1,SOURCE!$V$2-5+4+1-1-LEN(  IF(ISTEXT(SOURCE!H1404),SOURCE!H1404,  SUBSTITUTE(SUBSTITUTE(TEXT(SOURCE!H1404,"????0"),"  ","")," ",""))   ))), "")&amp;
       IF(ISTEXT(SOURCE!H1404),SOURCE!H1404, SUBSTITUTE(SUBSTITUTE(TEXT(SOURCE!H1404,"????0"),"  ","")," ",""))   &amp;","&amp; IF(SOURCE!$W$2-3 &gt;= 0, REPT(" ",SOURCE!$W$2-3-5), "")&amp;
      SOURCE!I1404&amp;
" | "&amp; IF(SOURCE!$X$2-LEN(SOURCE!I1404) &gt;= 0, REPT(" ",SOURCE!$X$2-LEN(SOURCE!I1404)), "")&amp;
      SOURCE!J1404&amp;      IF(SOURCE!$Y$2-LEN(SOURCE!J1404) &gt;= 0, REPT(" ",SOURCE!$Y$2-LEN(SOURCE!J1404)), "")&amp;
" | "&amp; IF(SOURCE!$X$2-LEN(SOURCE!I1404) &gt;= 0, REPT(" ",SOURCE!$X$2-LEN(SOURCE!I1404)), "")&amp;
      SOURCE!K1404&amp;      IF(SOURCE!$Y$2-LEN(SOURCE!K1404) &gt;= 0, REPT(" ",SOURCE!$Z$2-LEN(SOURCE!K1404)), "")&amp;
" | "&amp; SOURCE!L1404&amp;      IF(SOURCE!$AB$2-LEN(SOURCE!L1404) &gt;= 0, REPT(" ",SOURCE!$AB$2-LEN(SOURCE!L1404)), "")&amp;
" | "&amp; SOURCE!M1404&amp;      IF(SOURCE!$AC$2-LEN(SOURCE!M1404) &gt;= 0, REPT(" ",SOURCE!$AC$2-LEN(SOURCE!M1404)),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133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IF(SOURCE!$R$2-LEN(SOURCE!C1405) &gt;= 0, REPT(" ",SOURCE!$R$2-LEN(SOURCE!C1405)), "")&amp;
      SOURCE!D1405&amp;", "&amp; IF(SOURCE!$S$2-LEN(SOURCE!D1405) &gt;= 0, REPT(" ",SOURCE!$S$2-LEN(SOURCE!D1405)), "")&amp;
      SOURCE!E1405&amp;", "&amp; IF(SOURCE!$T$2-LEN(SOURCE!E1405) &gt;=0, REPT(" ",SOURCE!$T$2-LEN(SOURCE!E1405)), "")&amp;
      SOURCE!F1405&amp;", "&amp; IF(SOURCE!$U$2-LEN(SOURCE!F1405) &gt;= 0, REPT(" ",SOURCE!$U$2-LEN(SOURCE!F1405)+2), "")&amp;"("&amp;
      SUBSTITUTE(TEXT(SOURCE!G1405,"??0"),"  ","")&amp;" &lt;&lt; TAM_MAX_BITS) |"&amp; IF(SOURCE!$V$2-3 &gt;= 0, REPT(" ",MAX(1,SOURCE!$V$2-5+4+1-1-LEN(  IF(ISTEXT(SOURCE!H1405),SOURCE!H1405,  SUBSTITUTE(SUBSTITUTE(TEXT(SOURCE!H1405,"????0"),"  ","")," ",""))   ))), "")&amp;
       IF(ISTEXT(SOURCE!H1405),SOURCE!H1405, SUBSTITUTE(SUBSTITUTE(TEXT(SOURCE!H1405,"????0"),"  ","")," ",""))   &amp;","&amp; IF(SOURCE!$W$2-3 &gt;= 0, REPT(" ",SOURCE!$W$2-3-5), "")&amp;
      SOURCE!I1405&amp;
" | "&amp; IF(SOURCE!$X$2-LEN(SOURCE!I1405) &gt;= 0, REPT(" ",SOURCE!$X$2-LEN(SOURCE!I1405)), "")&amp;
      SOURCE!J1405&amp;      IF(SOURCE!$Y$2-LEN(SOURCE!J1405) &gt;= 0, REPT(" ",SOURCE!$Y$2-LEN(SOURCE!J1405)), "")&amp;
" | "&amp; IF(SOURCE!$X$2-LEN(SOURCE!I1405) &gt;= 0, REPT(" ",SOURCE!$X$2-LEN(SOURCE!I1405)), "")&amp;
      SOURCE!K1405&amp;      IF(SOURCE!$Y$2-LEN(SOURCE!K1405) &gt;= 0, REPT(" ",SOURCE!$Z$2-LEN(SOURCE!K1405)), "")&amp;
" | "&amp; SOURCE!L1405&amp;      IF(SOURCE!$AB$2-LEN(SOURCE!L1405) &gt;= 0, REPT(" ",SOURCE!$AB$2-LEN(SOURCE!L1405)), "")&amp;
" | "&amp; SOURCE!M1405&amp;      IF(SOURCE!$AC$2-LEN(SOURCE!M1405) &gt;= 0, REPT(" ",SOURCE!$AC$2-LEN(SOURCE!M1405)), "")&amp;
      "},"&amp;IF(SOURCE!O1405&lt;&gt;"",""&amp;SOURCE!O1405,"")
 )
)
)</f>
        <v>/* 1369 */  { itemToBeCoded,                NOPARAM/*#JM#*/,             "UNIT",                                        "UNIT",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133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IF(SOURCE!$R$2-LEN(SOURCE!C1406) &gt;= 0, REPT(" ",SOURCE!$R$2-LEN(SOURCE!C1406)), "")&amp;
      SOURCE!D1406&amp;", "&amp; IF(SOURCE!$S$2-LEN(SOURCE!D1406) &gt;= 0, REPT(" ",SOURCE!$S$2-LEN(SOURCE!D1406)), "")&amp;
      SOURCE!E1406&amp;", "&amp; IF(SOURCE!$T$2-LEN(SOURCE!E1406) &gt;=0, REPT(" ",SOURCE!$T$2-LEN(SOURCE!E1406)), "")&amp;
      SOURCE!F1406&amp;", "&amp; IF(SOURCE!$U$2-LEN(SOURCE!F1406) &gt;= 0, REPT(" ",SOURCE!$U$2-LEN(SOURCE!F1406)+2), "")&amp;"("&amp;
      SUBSTITUTE(TEXT(SOURCE!G1406,"??0"),"  ","")&amp;" &lt;&lt; TAM_MAX_BITS) |"&amp; IF(SOURCE!$V$2-3 &gt;= 0, REPT(" ",MAX(1,SOURCE!$V$2-5+4+1-1-LEN(  IF(ISTEXT(SOURCE!H1406),SOURCE!H1406,  SUBSTITUTE(SUBSTITUTE(TEXT(SOURCE!H1406,"????0"),"  ","")," ",""))   ))), "")&amp;
       IF(ISTEXT(SOURCE!H1406),SOURCE!H1406, SUBSTITUTE(SUBSTITUTE(TEXT(SOURCE!H1406,"????0"),"  ","")," ",""))   &amp;","&amp; IF(SOURCE!$W$2-3 &gt;= 0, REPT(" ",SOURCE!$W$2-3-5), "")&amp;
      SOURCE!I1406&amp;
" | "&amp; IF(SOURCE!$X$2-LEN(SOURCE!I1406) &gt;= 0, REPT(" ",SOURCE!$X$2-LEN(SOURCE!I1406)), "")&amp;
      SOURCE!J1406&amp;      IF(SOURCE!$Y$2-LEN(SOURCE!J1406) &gt;= 0, REPT(" ",SOURCE!$Y$2-LEN(SOURCE!J1406)), "")&amp;
" | "&amp; IF(SOURCE!$X$2-LEN(SOURCE!I1406) &gt;= 0, REPT(" ",SOURCE!$X$2-LEN(SOURCE!I1406)), "")&amp;
      SOURCE!K1406&amp;      IF(SOURCE!$Y$2-LEN(SOURCE!K1406) &gt;= 0, REPT(" ",SOURCE!$Z$2-LEN(SOURCE!K1406)), "")&amp;
" | "&amp; SOURCE!L1406&amp;      IF(SOURCE!$AB$2-LEN(SOURCE!L1406) &gt;= 0, REPT(" ",SOURCE!$AB$2-LEN(SOURCE!L1406)), "")&amp;
" | "&amp; SOURCE!M1406&amp;      IF(SOURCE!$AC$2-LEN(SOURCE!M1406) &gt;= 0, REPT(" ",SOURCE!$AC$2-LEN(SOURCE!M1406)),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133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IF(SOURCE!$R$2-LEN(SOURCE!C1407) &gt;= 0, REPT(" ",SOURCE!$R$2-LEN(SOURCE!C1407)), "")&amp;
      SOURCE!D1407&amp;", "&amp; IF(SOURCE!$S$2-LEN(SOURCE!D1407) &gt;= 0, REPT(" ",SOURCE!$S$2-LEN(SOURCE!D1407)), "")&amp;
      SOURCE!E1407&amp;", "&amp; IF(SOURCE!$T$2-LEN(SOURCE!E1407) &gt;=0, REPT(" ",SOURCE!$T$2-LEN(SOURCE!E1407)), "")&amp;
      SOURCE!F1407&amp;", "&amp; IF(SOURCE!$U$2-LEN(SOURCE!F1407) &gt;= 0, REPT(" ",SOURCE!$U$2-LEN(SOURCE!F1407)+2), "")&amp;"("&amp;
      SUBSTITUTE(TEXT(SOURCE!G1407,"??0"),"  ","")&amp;" &lt;&lt; TAM_MAX_BITS) |"&amp; IF(SOURCE!$V$2-3 &gt;= 0, REPT(" ",MAX(1,SOURCE!$V$2-5+4+1-1-LEN(  IF(ISTEXT(SOURCE!H1407),SOURCE!H1407,  SUBSTITUTE(SUBSTITUTE(TEXT(SOURCE!H1407,"????0"),"  ","")," ",""))   ))), "")&amp;
       IF(ISTEXT(SOURCE!H1407),SOURCE!H1407, SUBSTITUTE(SUBSTITUTE(TEXT(SOURCE!H1407,"????0"),"  ","")," ",""))   &amp;","&amp; IF(SOURCE!$W$2-3 &gt;= 0, REPT(" ",SOURCE!$W$2-3-5), "")&amp;
      SOURCE!I1407&amp;
" | "&amp; IF(SOURCE!$X$2-LEN(SOURCE!I1407) &gt;= 0, REPT(" ",SOURCE!$X$2-LEN(SOURCE!I1407)), "")&amp;
      SOURCE!J1407&amp;      IF(SOURCE!$Y$2-LEN(SOURCE!J1407) &gt;= 0, REPT(" ",SOURCE!$Y$2-LEN(SOURCE!J1407)), "")&amp;
" | "&amp; IF(SOURCE!$X$2-LEN(SOURCE!I1407) &gt;= 0, REPT(" ",SOURCE!$X$2-LEN(SOURCE!I1407)), "")&amp;
      SOURCE!K1407&amp;      IF(SOURCE!$Y$2-LEN(SOURCE!K1407) &gt;= 0, REPT(" ",SOURCE!$Z$2-LEN(SOURCE!K1407)), "")&amp;
" | "&amp; SOURCE!L1407&amp;      IF(SOURCE!$AB$2-LEN(SOURCE!L1407) &gt;= 0, REPT(" ",SOURCE!$AB$2-LEN(SOURCE!L1407)), "")&amp;
" | "&amp; SOURCE!M1407&amp;      IF(SOURCE!$AC$2-LEN(SOURCE!M1407) &gt;= 0, REPT(" ",SOURCE!$AC$2-LEN(SOURCE!M1407)), "")&amp;
      "},"&amp;IF(SOURCE!O1407&lt;&gt;"",""&amp;SOURCE!O1407,"")
 )
)
)</f>
        <v>/* 1371 */  { itemToBeCoded,                NOPARAM/*#JM#*/,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133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IF(SOURCE!$R$2-LEN(SOURCE!C1408) &gt;= 0, REPT(" ",SOURCE!$R$2-LEN(SOURCE!C1408)), "")&amp;
      SOURCE!D1408&amp;", "&amp; IF(SOURCE!$S$2-LEN(SOURCE!D1408) &gt;= 0, REPT(" ",SOURCE!$S$2-LEN(SOURCE!D1408)), "")&amp;
      SOURCE!E1408&amp;", "&amp; IF(SOURCE!$T$2-LEN(SOURCE!E1408) &gt;=0, REPT(" ",SOURCE!$T$2-LEN(SOURCE!E1408)), "")&amp;
      SOURCE!F1408&amp;", "&amp; IF(SOURCE!$U$2-LEN(SOURCE!F1408) &gt;= 0, REPT(" ",SOURCE!$U$2-LEN(SOURCE!F1408)+2), "")&amp;"("&amp;
      SUBSTITUTE(TEXT(SOURCE!G1408,"??0"),"  ","")&amp;" &lt;&lt; TAM_MAX_BITS) |"&amp; IF(SOURCE!$V$2-3 &gt;= 0, REPT(" ",MAX(1,SOURCE!$V$2-5+4+1-1-LEN(  IF(ISTEXT(SOURCE!H1408),SOURCE!H1408,  SUBSTITUTE(SUBSTITUTE(TEXT(SOURCE!H1408,"????0"),"  ","")," ",""))   ))), "")&amp;
       IF(ISTEXT(SOURCE!H1408),SOURCE!H1408, SUBSTITUTE(SUBSTITUTE(TEXT(SOURCE!H1408,"????0"),"  ","")," ",""))   &amp;","&amp; IF(SOURCE!$W$2-3 &gt;= 0, REPT(" ",SOURCE!$W$2-3-5), "")&amp;
      SOURCE!I1408&amp;
" | "&amp; IF(SOURCE!$X$2-LEN(SOURCE!I1408) &gt;= 0, REPT(" ",SOURCE!$X$2-LEN(SOURCE!I1408)), "")&amp;
      SOURCE!J1408&amp;      IF(SOURCE!$Y$2-LEN(SOURCE!J1408) &gt;= 0, REPT(" ",SOURCE!$Y$2-LEN(SOURCE!J1408)), "")&amp;
" | "&amp; IF(SOURCE!$X$2-LEN(SOURCE!I1408) &gt;= 0, REPT(" ",SOURCE!$X$2-LEN(SOURCE!I1408)), "")&amp;
      SOURCE!K1408&amp;      IF(SOURCE!$Y$2-LEN(SOURCE!K1408) &gt;= 0, REPT(" ",SOURCE!$Z$2-LEN(SOURCE!K1408)), "")&amp;
" | "&amp; SOURCE!L1408&amp;      IF(SOURCE!$AB$2-LEN(SOURCE!L1408) &gt;= 0, REPT(" ",SOURCE!$AB$2-LEN(SOURCE!L1408)), "")&amp;
" | "&amp; SOURCE!M1408&amp;      IF(SOURCE!$AC$2-LEN(SOURCE!M1408) &gt;= 0, REPT(" ",SOURCE!$AC$2-LEN(SOURCE!M1408)),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133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IF(SOURCE!$R$2-LEN(SOURCE!C1409) &gt;= 0, REPT(" ",SOURCE!$R$2-LEN(SOURCE!C1409)), "")&amp;
      SOURCE!D1409&amp;", "&amp; IF(SOURCE!$S$2-LEN(SOURCE!D1409) &gt;= 0, REPT(" ",SOURCE!$S$2-LEN(SOURCE!D1409)), "")&amp;
      SOURCE!E1409&amp;", "&amp; IF(SOURCE!$T$2-LEN(SOURCE!E1409) &gt;=0, REPT(" ",SOURCE!$T$2-LEN(SOURCE!E1409)), "")&amp;
      SOURCE!F1409&amp;", "&amp; IF(SOURCE!$U$2-LEN(SOURCE!F1409) &gt;= 0, REPT(" ",SOURCE!$U$2-LEN(SOURCE!F1409)+2), "")&amp;"("&amp;
      SUBSTITUTE(TEXT(SOURCE!G1409,"??0"),"  ","")&amp;" &lt;&lt; TAM_MAX_BITS) |"&amp; IF(SOURCE!$V$2-3 &gt;= 0, REPT(" ",MAX(1,SOURCE!$V$2-5+4+1-1-LEN(  IF(ISTEXT(SOURCE!H1409),SOURCE!H1409,  SUBSTITUTE(SUBSTITUTE(TEXT(SOURCE!H1409,"????0"),"  ","")," ",""))   ))), "")&amp;
       IF(ISTEXT(SOURCE!H1409),SOURCE!H1409, SUBSTITUTE(SUBSTITUTE(TEXT(SOURCE!H1409,"????0"),"  ","")," ",""))   &amp;","&amp; IF(SOURCE!$W$2-3 &gt;= 0, REPT(" ",SOURCE!$W$2-3-5), "")&amp;
      SOURCE!I1409&amp;
" | "&amp; IF(SOURCE!$X$2-LEN(SOURCE!I1409) &gt;= 0, REPT(" ",SOURCE!$X$2-LEN(SOURCE!I1409)), "")&amp;
      SOURCE!J1409&amp;      IF(SOURCE!$Y$2-LEN(SOURCE!J1409) &gt;= 0, REPT(" ",SOURCE!$Y$2-LEN(SOURCE!J1409)), "")&amp;
" | "&amp; IF(SOURCE!$X$2-LEN(SOURCE!I1409) &gt;= 0, REPT(" ",SOURCE!$X$2-LEN(SOURCE!I1409)), "")&amp;
      SOURCE!K1409&amp;      IF(SOURCE!$Y$2-LEN(SOURCE!K1409) &gt;= 0, REPT(" ",SOURCE!$Z$2-LEN(SOURCE!K1409)), "")&amp;
" | "&amp; SOURCE!L1409&amp;      IF(SOURCE!$AB$2-LEN(SOURCE!L1409) &gt;= 0, REPT(" ",SOURCE!$AB$2-LEN(SOURCE!L1409)), "")&amp;
" | "&amp; SOURCE!M1409&amp;      IF(SOURCE!$AC$2-LEN(SOURCE!M1409) &gt;= 0, REPT(" ",SOURCE!$AC$2-LEN(SOURCE!M1409)), "")&amp;
      "},"&amp;IF(SOURCE!O1409&lt;&gt;"",""&amp;SOURCE!O1409,"")
 )
)
)</f>
        <v>/* 1373 */  { itemToBeCoded,                NOPARAM/*#JM#*/,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133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IF(SOURCE!$R$2-LEN(SOURCE!C1410) &gt;= 0, REPT(" ",SOURCE!$R$2-LEN(SOURCE!C1410)), "")&amp;
      SOURCE!D1410&amp;", "&amp; IF(SOURCE!$S$2-LEN(SOURCE!D1410) &gt;= 0, REPT(" ",SOURCE!$S$2-LEN(SOURCE!D1410)), "")&amp;
      SOURCE!E1410&amp;", "&amp; IF(SOURCE!$T$2-LEN(SOURCE!E1410) &gt;=0, REPT(" ",SOURCE!$T$2-LEN(SOURCE!E1410)), "")&amp;
      SOURCE!F1410&amp;", "&amp; IF(SOURCE!$U$2-LEN(SOURCE!F1410) &gt;= 0, REPT(" ",SOURCE!$U$2-LEN(SOURCE!F1410)+2), "")&amp;"("&amp;
      SUBSTITUTE(TEXT(SOURCE!G1410,"??0"),"  ","")&amp;" &lt;&lt; TAM_MAX_BITS) |"&amp; IF(SOURCE!$V$2-3 &gt;= 0, REPT(" ",MAX(1,SOURCE!$V$2-5+4+1-1-LEN(  IF(ISTEXT(SOURCE!H1410),SOURCE!H1410,  SUBSTITUTE(SUBSTITUTE(TEXT(SOURCE!H1410,"????0"),"  ","")," ",""))   ))), "")&amp;
       IF(ISTEXT(SOURCE!H1410),SOURCE!H1410, SUBSTITUTE(SUBSTITUTE(TEXT(SOURCE!H1410,"????0"),"  ","")," ",""))   &amp;","&amp; IF(SOURCE!$W$2-3 &gt;= 0, REPT(" ",SOURCE!$W$2-3-5), "")&amp;
      SOURCE!I1410&amp;
" | "&amp; IF(SOURCE!$X$2-LEN(SOURCE!I1410) &gt;= 0, REPT(" ",SOURCE!$X$2-LEN(SOURCE!I1410)), "")&amp;
      SOURCE!J1410&amp;      IF(SOURCE!$Y$2-LEN(SOURCE!J1410) &gt;= 0, REPT(" ",SOURCE!$Y$2-LEN(SOURCE!J1410)), "")&amp;
" | "&amp; IF(SOURCE!$X$2-LEN(SOURCE!I1410) &gt;= 0, REPT(" ",SOURCE!$X$2-LEN(SOURCE!I1410)), "")&amp;
      SOURCE!K1410&amp;      IF(SOURCE!$Y$2-LEN(SOURCE!K1410) &gt;= 0, REPT(" ",SOURCE!$Z$2-LEN(SOURCE!K1410)), "")&amp;
" | "&amp; SOURCE!L1410&amp;      IF(SOURCE!$AB$2-LEN(SOURCE!L1410) &gt;= 0, REPT(" ",SOURCE!$AB$2-LEN(SOURCE!L1410)), "")&amp;
" | "&amp; SOURCE!M1410&amp;      IF(SOURCE!$AC$2-LEN(SOURCE!M1410) &gt;= 0, REPT(" ",SOURCE!$AC$2-LEN(SOURCE!M1410)),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133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IF(SOURCE!$R$2-LEN(SOURCE!C1411) &gt;= 0, REPT(" ",SOURCE!$R$2-LEN(SOURCE!C1411)), "")&amp;
      SOURCE!D1411&amp;", "&amp; IF(SOURCE!$S$2-LEN(SOURCE!D1411) &gt;= 0, REPT(" ",SOURCE!$S$2-LEN(SOURCE!D1411)), "")&amp;
      SOURCE!E1411&amp;", "&amp; IF(SOURCE!$T$2-LEN(SOURCE!E1411) &gt;=0, REPT(" ",SOURCE!$T$2-LEN(SOURCE!E1411)), "")&amp;
      SOURCE!F1411&amp;", "&amp; IF(SOURCE!$U$2-LEN(SOURCE!F1411) &gt;= 0, REPT(" ",SOURCE!$U$2-LEN(SOURCE!F1411)+2), "")&amp;"("&amp;
      SUBSTITUTE(TEXT(SOURCE!G1411,"??0"),"  ","")&amp;" &lt;&lt; TAM_MAX_BITS) |"&amp; IF(SOURCE!$V$2-3 &gt;= 0, REPT(" ",MAX(1,SOURCE!$V$2-5+4+1-1-LEN(  IF(ISTEXT(SOURCE!H1411),SOURCE!H1411,  SUBSTITUTE(SUBSTITUTE(TEXT(SOURCE!H1411,"????0"),"  ","")," ",""))   ))), "")&amp;
       IF(ISTEXT(SOURCE!H1411),SOURCE!H1411, SUBSTITUTE(SUBSTITUTE(TEXT(SOURCE!H1411,"????0"),"  ","")," ",""))   &amp;","&amp; IF(SOURCE!$W$2-3 &gt;= 0, REPT(" ",SOURCE!$W$2-3-5), "")&amp;
      SOURCE!I1411&amp;
" | "&amp; IF(SOURCE!$X$2-LEN(SOURCE!I1411) &gt;= 0, REPT(" ",SOURCE!$X$2-LEN(SOURCE!I1411)), "")&amp;
      SOURCE!J1411&amp;      IF(SOURCE!$Y$2-LEN(SOURCE!J1411) &gt;= 0, REPT(" ",SOURCE!$Y$2-LEN(SOURCE!J1411)), "")&amp;
" | "&amp; IF(SOURCE!$X$2-LEN(SOURCE!I1411) &gt;= 0, REPT(" ",SOURCE!$X$2-LEN(SOURCE!I1411)), "")&amp;
      SOURCE!K1411&amp;      IF(SOURCE!$Y$2-LEN(SOURCE!K1411) &gt;= 0, REPT(" ",SOURCE!$Z$2-LEN(SOURCE!K1411)), "")&amp;
" | "&amp; SOURCE!L1411&amp;      IF(SOURCE!$AB$2-LEN(SOURCE!L1411) &gt;= 0, REPT(" ",SOURCE!$AB$2-LEN(SOURCE!L1411)), "")&amp;
" | "&amp; SOURCE!M1411&amp;      IF(SOURCE!$AC$2-LEN(SOURCE!M1411) &gt;= 0, REPT(" ",SOURCE!$AC$2-LEN(SOURCE!M1411)),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133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IF(SOURCE!$R$2-LEN(SOURCE!C1412) &gt;= 0, REPT(" ",SOURCE!$R$2-LEN(SOURCE!C1412)), "")&amp;
      SOURCE!D1412&amp;", "&amp; IF(SOURCE!$S$2-LEN(SOURCE!D1412) &gt;= 0, REPT(" ",SOURCE!$S$2-LEN(SOURCE!D1412)), "")&amp;
      SOURCE!E1412&amp;", "&amp; IF(SOURCE!$T$2-LEN(SOURCE!E1412) &gt;=0, REPT(" ",SOURCE!$T$2-LEN(SOURCE!E1412)), "")&amp;
      SOURCE!F1412&amp;", "&amp; IF(SOURCE!$U$2-LEN(SOURCE!F1412) &gt;= 0, REPT(" ",SOURCE!$U$2-LEN(SOURCE!F1412)+2), "")&amp;"("&amp;
      SUBSTITUTE(TEXT(SOURCE!G1412,"??0"),"  ","")&amp;" &lt;&lt; TAM_MAX_BITS) |"&amp; IF(SOURCE!$V$2-3 &gt;= 0, REPT(" ",MAX(1,SOURCE!$V$2-5+4+1-1-LEN(  IF(ISTEXT(SOURCE!H1412),SOURCE!H1412,  SUBSTITUTE(SUBSTITUTE(TEXT(SOURCE!H1412,"????0"),"  ","")," ",""))   ))), "")&amp;
       IF(ISTEXT(SOURCE!H1412),SOURCE!H1412, SUBSTITUTE(SUBSTITUTE(TEXT(SOURCE!H1412,"????0"),"  ","")," ",""))   &amp;","&amp; IF(SOURCE!$W$2-3 &gt;= 0, REPT(" ",SOURCE!$W$2-3-5), "")&amp;
      SOURCE!I1412&amp;
" | "&amp; IF(SOURCE!$X$2-LEN(SOURCE!I1412) &gt;= 0, REPT(" ",SOURCE!$X$2-LEN(SOURCE!I1412)), "")&amp;
      SOURCE!J1412&amp;      IF(SOURCE!$Y$2-LEN(SOURCE!J1412) &gt;= 0, REPT(" ",SOURCE!$Y$2-LEN(SOURCE!J1412)), "")&amp;
" | "&amp; IF(SOURCE!$X$2-LEN(SOURCE!I1412) &gt;= 0, REPT(" ",SOURCE!$X$2-LEN(SOURCE!I1412)), "")&amp;
      SOURCE!K1412&amp;      IF(SOURCE!$Y$2-LEN(SOURCE!K1412) &gt;= 0, REPT(" ",SOURCE!$Z$2-LEN(SOURCE!K1412)), "")&amp;
" | "&amp; SOURCE!L1412&amp;      IF(SOURCE!$AB$2-LEN(SOURCE!L1412) &gt;= 0, REPT(" ",SOURCE!$AB$2-LEN(SOURCE!L1412)), "")&amp;
" | "&amp; SOURCE!M1412&amp;      IF(SOURCE!$AC$2-LEN(SOURCE!M1412) &gt;= 0, REPT(" ",SOURCE!$AC$2-LEN(SOURCE!M1412)), "")&amp;
      "},"&amp;IF(SOURCE!O1412&lt;&gt;"",""&amp;SOURCE!O1412,"")
 )
)
)</f>
        <v>/* 1376 */  { itemToBeCoded,                NOPARAM/*#JM#*/,             STD_alpha "STR",                               STD_alpha "STR",                               (0 &lt;&lt; TAM_MAX_BITS) |     0, CAT_MENU | SLS_UNCHANGED | US_UNCHANGED | EIM_DISABLED | PTP_DISABLED     },//JM Changed a.FN to STRNG</v>
      </c>
    </row>
    <row r="1413" spans="1:1">
      <c r="A1413" s="133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IF(SOURCE!$R$2-LEN(SOURCE!C1413) &gt;= 0, REPT(" ",SOURCE!$R$2-LEN(SOURCE!C1413)), "")&amp;
      SOURCE!D1413&amp;", "&amp; IF(SOURCE!$S$2-LEN(SOURCE!D1413) &gt;= 0, REPT(" ",SOURCE!$S$2-LEN(SOURCE!D1413)), "")&amp;
      SOURCE!E1413&amp;", "&amp; IF(SOURCE!$T$2-LEN(SOURCE!E1413) &gt;=0, REPT(" ",SOURCE!$T$2-LEN(SOURCE!E1413)), "")&amp;
      SOURCE!F1413&amp;", "&amp; IF(SOURCE!$U$2-LEN(SOURCE!F1413) &gt;= 0, REPT(" ",SOURCE!$U$2-LEN(SOURCE!F1413)+2), "")&amp;"("&amp;
      SUBSTITUTE(TEXT(SOURCE!G1413,"??0"),"  ","")&amp;" &lt;&lt; TAM_MAX_BITS) |"&amp; IF(SOURCE!$V$2-3 &gt;= 0, REPT(" ",MAX(1,SOURCE!$V$2-5+4+1-1-LEN(  IF(ISTEXT(SOURCE!H1413),SOURCE!H1413,  SUBSTITUTE(SUBSTITUTE(TEXT(SOURCE!H1413,"????0"),"  ","")," ",""))   ))), "")&amp;
       IF(ISTEXT(SOURCE!H1413),SOURCE!H1413, SUBSTITUTE(SUBSTITUTE(TEXT(SOURCE!H1413,"????0"),"  ","")," ",""))   &amp;","&amp; IF(SOURCE!$W$2-3 &gt;= 0, REPT(" ",SOURCE!$W$2-3-5), "")&amp;
      SOURCE!I1413&amp;
" | "&amp; IF(SOURCE!$X$2-LEN(SOURCE!I1413) &gt;= 0, REPT(" ",SOURCE!$X$2-LEN(SOURCE!I1413)), "")&amp;
      SOURCE!J1413&amp;      IF(SOURCE!$Y$2-LEN(SOURCE!J1413) &gt;= 0, REPT(" ",SOURCE!$Y$2-LEN(SOURCE!J1413)), "")&amp;
" | "&amp; IF(SOURCE!$X$2-LEN(SOURCE!I1413) &gt;= 0, REPT(" ",SOURCE!$X$2-LEN(SOURCE!I1413)), "")&amp;
      SOURCE!K1413&amp;      IF(SOURCE!$Y$2-LEN(SOURCE!K1413) &gt;= 0, REPT(" ",SOURCE!$Z$2-LEN(SOURCE!K1413)), "")&amp;
" | "&amp; SOURCE!L1413&amp;      IF(SOURCE!$AB$2-LEN(SOURCE!L1413) &gt;= 0, REPT(" ",SOURCE!$AB$2-LEN(SOURCE!L1413)), "")&amp;
" | "&amp; SOURCE!M1413&amp;      IF(SOURCE!$AC$2-LEN(SOURCE!M1413) &gt;= 0, REPT(" ",SOURCE!$AC$2-LEN(SOURCE!M1413)),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133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IF(SOURCE!$R$2-LEN(SOURCE!C1414) &gt;= 0, REPT(" ",SOURCE!$R$2-LEN(SOURCE!C1414)), "")&amp;
      SOURCE!D1414&amp;", "&amp; IF(SOURCE!$S$2-LEN(SOURCE!D1414) &gt;= 0, REPT(" ",SOURCE!$S$2-LEN(SOURCE!D1414)), "")&amp;
      SOURCE!E1414&amp;", "&amp; IF(SOURCE!$T$2-LEN(SOURCE!E1414) &gt;=0, REPT(" ",SOURCE!$T$2-LEN(SOURCE!E1414)), "")&amp;
      SOURCE!F1414&amp;", "&amp; IF(SOURCE!$U$2-LEN(SOURCE!F1414) &gt;= 0, REPT(" ",SOURCE!$U$2-LEN(SOURCE!F1414)+2), "")&amp;"("&amp;
      SUBSTITUTE(TEXT(SOURCE!G1414,"??0"),"  ","")&amp;" &lt;&lt; TAM_MAX_BITS) |"&amp; IF(SOURCE!$V$2-3 &gt;= 0, REPT(" ",MAX(1,SOURCE!$V$2-5+4+1-1-LEN(  IF(ISTEXT(SOURCE!H1414),SOURCE!H1414,  SUBSTITUTE(SUBSTITUTE(TEXT(SOURCE!H1414,"????0"),"  ","")," ",""))   ))), "")&amp;
       IF(ISTEXT(SOURCE!H1414),SOURCE!H1414, SUBSTITUTE(SUBSTITUTE(TEXT(SOURCE!H1414,"????0"),"  ","")," ",""))   &amp;","&amp; IF(SOURCE!$W$2-3 &gt;= 0, REPT(" ",SOURCE!$W$2-3-5), "")&amp;
      SOURCE!I1414&amp;
" | "&amp; IF(SOURCE!$X$2-LEN(SOURCE!I1414) &gt;= 0, REPT(" ",SOURCE!$X$2-LEN(SOURCE!I1414)), "")&amp;
      SOURCE!J1414&amp;      IF(SOURCE!$Y$2-LEN(SOURCE!J1414) &gt;= 0, REPT(" ",SOURCE!$Y$2-LEN(SOURCE!J1414)), "")&amp;
" | "&amp; IF(SOURCE!$X$2-LEN(SOURCE!I1414) &gt;= 0, REPT(" ",SOURCE!$X$2-LEN(SOURCE!I1414)), "")&amp;
      SOURCE!K1414&amp;      IF(SOURCE!$Y$2-LEN(SOURCE!K1414) &gt;= 0, REPT(" ",SOURCE!$Z$2-LEN(SOURCE!K1414)), "")&amp;
" | "&amp; SOURCE!L1414&amp;      IF(SOURCE!$AB$2-LEN(SOURCE!L1414) &gt;= 0, REPT(" ",SOURCE!$AB$2-LEN(SOURCE!L1414)), "")&amp;
" | "&amp; SOURCE!M1414&amp;      IF(SOURCE!$AC$2-LEN(SOURCE!M1414) &gt;= 0, REPT(" ",SOURCE!$AC$2-LEN(SOURCE!M1414)), "")&amp;
      "},"&amp;IF(SOURCE!O1414&lt;&gt;"",""&amp;SOURCE!O1414,"")
 )
)
)</f>
        <v>/* 1378 */  { itemToBeCoded,                NOPARAM,                     STD_alpha STD_BULLET,                          STD_alpha STD_BULLET,                          (0 &lt;&lt; TAM_MAX_BITS) |     0, CAT_MENU | SLS_UNCHANGED | US_UNCHANGED | EIM_DISABLED | PTP_DISABLED     }, // Upper case intl letters</v>
      </c>
    </row>
    <row r="1415" spans="1:1">
      <c r="A1415" s="133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IF(SOURCE!$R$2-LEN(SOURCE!C1415) &gt;= 0, REPT(" ",SOURCE!$R$2-LEN(SOURCE!C1415)), "")&amp;
      SOURCE!D1415&amp;", "&amp; IF(SOURCE!$S$2-LEN(SOURCE!D1415) &gt;= 0, REPT(" ",SOURCE!$S$2-LEN(SOURCE!D1415)), "")&amp;
      SOURCE!E1415&amp;", "&amp; IF(SOURCE!$T$2-LEN(SOURCE!E1415) &gt;=0, REPT(" ",SOURCE!$T$2-LEN(SOURCE!E1415)), "")&amp;
      SOURCE!F1415&amp;", "&amp; IF(SOURCE!$U$2-LEN(SOURCE!F1415) &gt;= 0, REPT(" ",SOURCE!$U$2-LEN(SOURCE!F1415)+2), "")&amp;"("&amp;
      SUBSTITUTE(TEXT(SOURCE!G1415,"??0"),"  ","")&amp;" &lt;&lt; TAM_MAX_BITS) |"&amp; IF(SOURCE!$V$2-3 &gt;= 0, REPT(" ",MAX(1,SOURCE!$V$2-5+4+1-1-LEN(  IF(ISTEXT(SOURCE!H1415),SOURCE!H1415,  SUBSTITUTE(SUBSTITUTE(TEXT(SOURCE!H1415,"????0"),"  ","")," ",""))   ))), "")&amp;
       IF(ISTEXT(SOURCE!H1415),SOURCE!H1415, SUBSTITUTE(SUBSTITUTE(TEXT(SOURCE!H1415,"????0"),"  ","")," ",""))   &amp;","&amp; IF(SOURCE!$W$2-3 &gt;= 0, REPT(" ",SOURCE!$W$2-3-5), "")&amp;
      SOURCE!I1415&amp;
" | "&amp; IF(SOURCE!$X$2-LEN(SOURCE!I1415) &gt;= 0, REPT(" ",SOURCE!$X$2-LEN(SOURCE!I1415)), "")&amp;
      SOURCE!J1415&amp;      IF(SOURCE!$Y$2-LEN(SOURCE!J1415) &gt;= 0, REPT(" ",SOURCE!$Y$2-LEN(SOURCE!J1415)), "")&amp;
" | "&amp; IF(SOURCE!$X$2-LEN(SOURCE!I1415) &gt;= 0, REPT(" ",SOURCE!$X$2-LEN(SOURCE!I1415)), "")&amp;
      SOURCE!K1415&amp;      IF(SOURCE!$Y$2-LEN(SOURCE!K1415) &gt;= 0, REPT(" ",SOURCE!$Z$2-LEN(SOURCE!K1415)), "")&amp;
" | "&amp; SOURCE!L1415&amp;      IF(SOURCE!$AB$2-LEN(SOURCE!L1415) &gt;= 0, REPT(" ",SOURCE!$AB$2-LEN(SOURCE!L1415)), "")&amp;
" | "&amp; SOURCE!M1415&amp;      IF(SOURCE!$AC$2-LEN(SOURCE!M1415) &gt;= 0, REPT(" ",SOURCE!$AC$2-LEN(SOURCE!M1415)),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133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IF(SOURCE!$R$2-LEN(SOURCE!C1416) &gt;= 0, REPT(" ",SOURCE!$R$2-LEN(SOURCE!C1416)), "")&amp;
      SOURCE!D1416&amp;", "&amp; IF(SOURCE!$S$2-LEN(SOURCE!D1416) &gt;= 0, REPT(" ",SOURCE!$S$2-LEN(SOURCE!D1416)), "")&amp;
      SOURCE!E1416&amp;", "&amp; IF(SOURCE!$T$2-LEN(SOURCE!E1416) &gt;=0, REPT(" ",SOURCE!$T$2-LEN(SOURCE!E1416)), "")&amp;
      SOURCE!F1416&amp;", "&amp; IF(SOURCE!$U$2-LEN(SOURCE!F1416) &gt;= 0, REPT(" ",SOURCE!$U$2-LEN(SOURCE!F1416)+2), "")&amp;"("&amp;
      SUBSTITUTE(TEXT(SOURCE!G1416,"??0"),"  ","")&amp;" &lt;&lt; TAM_MAX_BITS) |"&amp; IF(SOURCE!$V$2-3 &gt;= 0, REPT(" ",MAX(1,SOURCE!$V$2-5+4+1-1-LEN(  IF(ISTEXT(SOURCE!H1416),SOURCE!H1416,  SUBSTITUTE(SUBSTITUTE(TEXT(SOURCE!H1416,"????0"),"  ","")," ",""))   ))), "")&amp;
       IF(ISTEXT(SOURCE!H1416),SOURCE!H1416, SUBSTITUTE(SUBSTITUTE(TEXT(SOURCE!H1416,"????0"),"  ","")," ",""))   &amp;","&amp; IF(SOURCE!$W$2-3 &gt;= 0, REPT(" ",SOURCE!$W$2-3-5), "")&amp;
      SOURCE!I1416&amp;
" | "&amp; IF(SOURCE!$X$2-LEN(SOURCE!I1416) &gt;= 0, REPT(" ",SOURCE!$X$2-LEN(SOURCE!I1416)), "")&amp;
      SOURCE!J1416&amp;      IF(SOURCE!$Y$2-LEN(SOURCE!J1416) &gt;= 0, REPT(" ",SOURCE!$Y$2-LEN(SOURCE!J1416)), "")&amp;
" | "&amp; IF(SOURCE!$X$2-LEN(SOURCE!I1416) &gt;= 0, REPT(" ",SOURCE!$X$2-LEN(SOURCE!I1416)), "")&amp;
      SOURCE!K1416&amp;      IF(SOURCE!$Y$2-LEN(SOURCE!K1416) &gt;= 0, REPT(" ",SOURCE!$Z$2-LEN(SOURCE!K1416)), "")&amp;
" | "&amp; SOURCE!L1416&amp;      IF(SOURCE!$AB$2-LEN(SOURCE!L1416) &gt;= 0, REPT(" ",SOURCE!$AB$2-LEN(SOURCE!L1416)), "")&amp;
" | "&amp; SOURCE!M1416&amp;      IF(SOURCE!$AC$2-LEN(SOURCE!M1416) &gt;= 0, REPT(" ",SOURCE!$AC$2-LEN(SOURCE!M1416)), "")&amp;
      "},"&amp;IF(SOURCE!O1416&lt;&gt;"",""&amp;SOURCE!O1416,"")
 )
)
)</f>
        <v>/* 1380 */  { itemToBeCoded,                NOPARAM,                     "",                                            STD_INTEGRAL "f",                              (0 &lt;&lt; TAM_MAX_BITS) |     0, CAT_MENU | SLS_UNCHANGED | US_UNCHANGED | EIM_DISABLED | PTP_DISABLED     },</v>
      </c>
    </row>
    <row r="1417" spans="1:1">
      <c r="A1417" s="133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IF(SOURCE!$R$2-LEN(SOURCE!C1417) &gt;= 0, REPT(" ",SOURCE!$R$2-LEN(SOURCE!C1417)), "")&amp;
      SOURCE!D1417&amp;", "&amp; IF(SOURCE!$S$2-LEN(SOURCE!D1417) &gt;= 0, REPT(" ",SOURCE!$S$2-LEN(SOURCE!D1417)), "")&amp;
      SOURCE!E1417&amp;", "&amp; IF(SOURCE!$T$2-LEN(SOURCE!E1417) &gt;=0, REPT(" ",SOURCE!$T$2-LEN(SOURCE!E1417)), "")&amp;
      SOURCE!F1417&amp;", "&amp; IF(SOURCE!$U$2-LEN(SOURCE!F1417) &gt;= 0, REPT(" ",SOURCE!$U$2-LEN(SOURCE!F1417)+2), "")&amp;"("&amp;
      SUBSTITUTE(TEXT(SOURCE!G1417,"??0"),"  ","")&amp;" &lt;&lt; TAM_MAX_BITS) |"&amp; IF(SOURCE!$V$2-3 &gt;= 0, REPT(" ",MAX(1,SOURCE!$V$2-5+4+1-1-LEN(  IF(ISTEXT(SOURCE!H1417),SOURCE!H1417,  SUBSTITUTE(SUBSTITUTE(TEXT(SOURCE!H1417,"????0"),"  ","")," ",""))   ))), "")&amp;
       IF(ISTEXT(SOURCE!H1417),SOURCE!H1417, SUBSTITUTE(SUBSTITUTE(TEXT(SOURCE!H1417,"????0"),"  ","")," ",""))   &amp;","&amp; IF(SOURCE!$W$2-3 &gt;= 0, REPT(" ",SOURCE!$W$2-3-5), "")&amp;
      SOURCE!I1417&amp;
" | "&amp; IF(SOURCE!$X$2-LEN(SOURCE!I1417) &gt;= 0, REPT(" ",SOURCE!$X$2-LEN(SOURCE!I1417)), "")&amp;
      SOURCE!J1417&amp;      IF(SOURCE!$Y$2-LEN(SOURCE!J1417) &gt;= 0, REPT(" ",SOURCE!$Y$2-LEN(SOURCE!J1417)), "")&amp;
" | "&amp; IF(SOURCE!$X$2-LEN(SOURCE!I1417) &gt;= 0, REPT(" ",SOURCE!$X$2-LEN(SOURCE!I1417)), "")&amp;
      SOURCE!K1417&amp;      IF(SOURCE!$Y$2-LEN(SOURCE!K1417) &gt;= 0, REPT(" ",SOURCE!$Z$2-LEN(SOURCE!K1417)), "")&amp;
" | "&amp; SOURCE!L1417&amp;      IF(SOURCE!$AB$2-LEN(SOURCE!L1417) &gt;= 0, REPT(" ",SOURCE!$AB$2-LEN(SOURCE!L1417)), "")&amp;
" | "&amp; SOURCE!M1417&amp;      IF(SOURCE!$AC$2-LEN(SOURCE!M1417) &gt;= 0, REPT(" ",SOURCE!$AC$2-LEN(SOURCE!M1417)), "")&amp;
      "},"&amp;IF(SOURCE!O1417&lt;&gt;"",""&amp;SOURCE!O1417,"")
 )
)
)</f>
        <v>/* 1381 */  { fnIntegrate,                  TM_LABEL,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133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IF(SOURCE!$R$2-LEN(SOURCE!C1418) &gt;= 0, REPT(" ",SOURCE!$R$2-LEN(SOURCE!C1418)), "")&amp;
      SOURCE!D1418&amp;", "&amp; IF(SOURCE!$S$2-LEN(SOURCE!D1418) &gt;= 0, REPT(" ",SOURCE!$S$2-LEN(SOURCE!D1418)), "")&amp;
      SOURCE!E1418&amp;", "&amp; IF(SOURCE!$T$2-LEN(SOURCE!E1418) &gt;=0, REPT(" ",SOURCE!$T$2-LEN(SOURCE!E1418)), "")&amp;
      SOURCE!F1418&amp;", "&amp; IF(SOURCE!$U$2-LEN(SOURCE!F1418) &gt;= 0, REPT(" ",SOURCE!$U$2-LEN(SOURCE!F1418)+2), "")&amp;"("&amp;
      SUBSTITUTE(TEXT(SOURCE!G1418,"??0"),"  ","")&amp;" &lt;&lt; TAM_MAX_BITS) |"&amp; IF(SOURCE!$V$2-3 &gt;= 0, REPT(" ",MAX(1,SOURCE!$V$2-5+4+1-1-LEN(  IF(ISTEXT(SOURCE!H1418),SOURCE!H1418,  SUBSTITUTE(SUBSTITUTE(TEXT(SOURCE!H1418,"????0"),"  ","")," ",""))   ))), "")&amp;
       IF(ISTEXT(SOURCE!H1418),SOURCE!H1418, SUBSTITUTE(SUBSTITUTE(TEXT(SOURCE!H1418,"????0"),"  ","")," ",""))   &amp;","&amp; IF(SOURCE!$W$2-3 &gt;= 0, REPT(" ",SOURCE!$W$2-3-5), "")&amp;
      SOURCE!I1418&amp;
" | "&amp; IF(SOURCE!$X$2-LEN(SOURCE!I1418) &gt;= 0, REPT(" ",SOURCE!$X$2-LEN(SOURCE!I1418)), "")&amp;
      SOURCE!J1418&amp;      IF(SOURCE!$Y$2-LEN(SOURCE!J1418) &gt;= 0, REPT(" ",SOURCE!$Y$2-LEN(SOURCE!J1418)), "")&amp;
" | "&amp; IF(SOURCE!$X$2-LEN(SOURCE!I1418) &gt;= 0, REPT(" ",SOURCE!$X$2-LEN(SOURCE!I1418)), "")&amp;
      SOURCE!K1418&amp;      IF(SOURCE!$Y$2-LEN(SOURCE!K1418) &gt;= 0, REPT(" ",SOURCE!$Z$2-LEN(SOURCE!K1418)), "")&amp;
" | "&amp; SOURCE!L1418&amp;      IF(SOURCE!$AB$2-LEN(SOURCE!L1418) &gt;= 0, REPT(" ",SOURCE!$AB$2-LEN(SOURCE!L1418)), "")&amp;
" | "&amp; SOURCE!M1418&amp;      IF(SOURCE!$AC$2-LEN(SOURCE!M1418) &gt;= 0, REPT(" ",SOURCE!$AC$2-LEN(SOURCE!M1418)), "")&amp;
      "},"&amp;IF(SOURCE!O1418&lt;&gt;"",""&amp;SOURCE!O1418,"")
 )
)
)</f>
        <v>/* 1382 */  { itemToBeCoded,                NOPARAM/*#JM#*/,             "CONV",                                        "CONV",                                        (0 &lt;&lt; TAM_MAX_BITS) |     0, CAT_MENU | SLS_UNCHANGED | US_UNCHANGED | EIM_DISABLED | PTP_DISABLED     },//JM Change to text DRG and change again to CONV</v>
      </c>
    </row>
    <row r="1419" spans="1:1">
      <c r="A1419" s="133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IF(SOURCE!$R$2-LEN(SOURCE!C1419) &gt;= 0, REPT(" ",SOURCE!$R$2-LEN(SOURCE!C1419)), "")&amp;
      SOURCE!D1419&amp;", "&amp; IF(SOURCE!$S$2-LEN(SOURCE!D1419) &gt;= 0, REPT(" ",SOURCE!$S$2-LEN(SOURCE!D1419)), "")&amp;
      SOURCE!E1419&amp;", "&amp; IF(SOURCE!$T$2-LEN(SOURCE!E1419) &gt;=0, REPT(" ",SOURCE!$T$2-LEN(SOURCE!E1419)), "")&amp;
      SOURCE!F1419&amp;", "&amp; IF(SOURCE!$U$2-LEN(SOURCE!F1419) &gt;= 0, REPT(" ",SOURCE!$U$2-LEN(SOURCE!F1419)+2), "")&amp;"("&amp;
      SUBSTITUTE(TEXT(SOURCE!G1419,"??0"),"  ","")&amp;" &lt;&lt; TAM_MAX_BITS) |"&amp; IF(SOURCE!$V$2-3 &gt;= 0, REPT(" ",MAX(1,SOURCE!$V$2-5+4+1-1-LEN(  IF(ISTEXT(SOURCE!H1419),SOURCE!H1419,  SUBSTITUTE(SUBSTITUTE(TEXT(SOURCE!H1419,"????0"),"  ","")," ",""))   ))), "")&amp;
       IF(ISTEXT(SOURCE!H1419),SOURCE!H1419, SUBSTITUTE(SUBSTITUTE(TEXT(SOURCE!H1419,"????0"),"  ","")," ",""))   &amp;","&amp; IF(SOURCE!$W$2-3 &gt;= 0, REPT(" ",SOURCE!$W$2-3-5), "")&amp;
      SOURCE!I1419&amp;
" | "&amp; IF(SOURCE!$X$2-LEN(SOURCE!I1419) &gt;= 0, REPT(" ",SOURCE!$X$2-LEN(SOURCE!I1419)), "")&amp;
      SOURCE!J1419&amp;      IF(SOURCE!$Y$2-LEN(SOURCE!J1419) &gt;= 0, REPT(" ",SOURCE!$Y$2-LEN(SOURCE!J1419)), "")&amp;
" | "&amp; IF(SOURCE!$X$2-LEN(SOURCE!I1419) &gt;= 0, REPT(" ",SOURCE!$X$2-LEN(SOURCE!I1419)), "")&amp;
      SOURCE!K1419&amp;      IF(SOURCE!$Y$2-LEN(SOURCE!K1419) &gt;= 0, REPT(" ",SOURCE!$Z$2-LEN(SOURCE!K1419)), "")&amp;
" | "&amp; SOURCE!L1419&amp;      IF(SOURCE!$AB$2-LEN(SOURCE!L1419) &gt;= 0, REPT(" ",SOURCE!$AB$2-LEN(SOURCE!L1419)), "")&amp;
" | "&amp; SOURCE!M1419&amp;      IF(SOURCE!$AC$2-LEN(SOURCE!M1419) &gt;= 0, REPT(" ",SOURCE!$AC$2-LEN(SOURCE!M1419)),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133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IF(SOURCE!$R$2-LEN(SOURCE!C1420) &gt;= 0, REPT(" ",SOURCE!$R$2-LEN(SOURCE!C1420)), "")&amp;
      SOURCE!D1420&amp;", "&amp; IF(SOURCE!$S$2-LEN(SOURCE!D1420) &gt;= 0, REPT(" ",SOURCE!$S$2-LEN(SOURCE!D1420)), "")&amp;
      SOURCE!E1420&amp;", "&amp; IF(SOURCE!$T$2-LEN(SOURCE!E1420) &gt;=0, REPT(" ",SOURCE!$T$2-LEN(SOURCE!E1420)), "")&amp;
      SOURCE!F1420&amp;", "&amp; IF(SOURCE!$U$2-LEN(SOURCE!F1420) &gt;= 0, REPT(" ",SOURCE!$U$2-LEN(SOURCE!F1420)+2), "")&amp;"("&amp;
      SUBSTITUTE(TEXT(SOURCE!G1420,"??0"),"  ","")&amp;" &lt;&lt; TAM_MAX_BITS) |"&amp; IF(SOURCE!$V$2-3 &gt;= 0, REPT(" ",MAX(1,SOURCE!$V$2-5+4+1-1-LEN(  IF(ISTEXT(SOURCE!H1420),SOURCE!H1420,  SUBSTITUTE(SUBSTITUTE(TEXT(SOURCE!H1420,"????0"),"  ","")," ",""))   ))), "")&amp;
       IF(ISTEXT(SOURCE!H1420),SOURCE!H1420, SUBSTITUTE(SUBSTITUTE(TEXT(SOURCE!H1420,"????0"),"  ","")," ",""))   &amp;","&amp; IF(SOURCE!$W$2-3 &gt;= 0, REPT(" ",SOURCE!$W$2-3-5), "")&amp;
      SOURCE!I1420&amp;
" | "&amp; IF(SOURCE!$X$2-LEN(SOURCE!I1420) &gt;= 0, REPT(" ",SOURCE!$X$2-LEN(SOURCE!I1420)), "")&amp;
      SOURCE!J1420&amp;      IF(SOURCE!$Y$2-LEN(SOURCE!J1420) &gt;= 0, REPT(" ",SOURCE!$Y$2-LEN(SOURCE!J1420)), "")&amp;
" | "&amp; IF(SOURCE!$X$2-LEN(SOURCE!I1420) &gt;= 0, REPT(" ",SOURCE!$X$2-LEN(SOURCE!I1420)), "")&amp;
      SOURCE!K1420&amp;      IF(SOURCE!$Y$2-LEN(SOURCE!K1420) &gt;= 0, REPT(" ",SOURCE!$Z$2-LEN(SOURCE!K1420)), "")&amp;
" | "&amp; SOURCE!L1420&amp;      IF(SOURCE!$AB$2-LEN(SOURCE!L1420) &gt;= 0, REPT(" ",SOURCE!$AB$2-LEN(SOURCE!L1420)), "")&amp;
" | "&amp; SOURCE!M1420&amp;      IF(SOURCE!$AC$2-LEN(SOURCE!M1420) &gt;= 0, REPT(" ",SOURCE!$AC$2-LEN(SOURCE!M1420)),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133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IF(SOURCE!$R$2-LEN(SOURCE!C1421) &gt;= 0, REPT(" ",SOURCE!$R$2-LEN(SOURCE!C1421)), "")&amp;
      SOURCE!D1421&amp;", "&amp; IF(SOURCE!$S$2-LEN(SOURCE!D1421) &gt;= 0, REPT(" ",SOURCE!$S$2-LEN(SOURCE!D1421)), "")&amp;
      SOURCE!E1421&amp;", "&amp; IF(SOURCE!$T$2-LEN(SOURCE!E1421) &gt;=0, REPT(" ",SOURCE!$T$2-LEN(SOURCE!E1421)), "")&amp;
      SOURCE!F1421&amp;", "&amp; IF(SOURCE!$U$2-LEN(SOURCE!F1421) &gt;= 0, REPT(" ",SOURCE!$U$2-LEN(SOURCE!F1421)+2), "")&amp;"("&amp;
      SUBSTITUTE(TEXT(SOURCE!G1421,"??0"),"  ","")&amp;" &lt;&lt; TAM_MAX_BITS) |"&amp; IF(SOURCE!$V$2-3 &gt;= 0, REPT(" ",MAX(1,SOURCE!$V$2-5+4+1-1-LEN(  IF(ISTEXT(SOURCE!H1421),SOURCE!H1421,  SUBSTITUTE(SUBSTITUTE(TEXT(SOURCE!H1421,"????0"),"  ","")," ",""))   ))), "")&amp;
       IF(ISTEXT(SOURCE!H1421),SOURCE!H1421, SUBSTITUTE(SUBSTITUTE(TEXT(SOURCE!H1421,"????0"),"  ","")," ",""))   &amp;","&amp; IF(SOURCE!$W$2-3 &gt;= 0, REPT(" ",SOURCE!$W$2-3-5), "")&amp;
      SOURCE!I1421&amp;
" | "&amp; IF(SOURCE!$X$2-LEN(SOURCE!I1421) &gt;= 0, REPT(" ",SOURCE!$X$2-LEN(SOURCE!I1421)), "")&amp;
      SOURCE!J1421&amp;      IF(SOURCE!$Y$2-LEN(SOURCE!J1421) &gt;= 0, REPT(" ",SOURCE!$Y$2-LEN(SOURCE!J1421)), "")&amp;
" | "&amp; IF(SOURCE!$X$2-LEN(SOURCE!I1421) &gt;= 0, REPT(" ",SOURCE!$X$2-LEN(SOURCE!I1421)), "")&amp;
      SOURCE!K1421&amp;      IF(SOURCE!$Y$2-LEN(SOURCE!K1421) &gt;= 0, REPT(" ",SOURCE!$Z$2-LEN(SOURCE!K1421)), "")&amp;
" | "&amp; SOURCE!L1421&amp;      IF(SOURCE!$AB$2-LEN(SOURCE!L1421) &gt;= 0, REPT(" ",SOURCE!$AB$2-LEN(SOURCE!L1421)), "")&amp;
" | "&amp; SOURCE!M1421&amp;      IF(SOURCE!$AC$2-LEN(SOURCE!M1421) &gt;= 0, REPT(" ",SOURCE!$AC$2-LEN(SOURCE!M1421)),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133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IF(SOURCE!$R$2-LEN(SOURCE!C1422) &gt;= 0, REPT(" ",SOURCE!$R$2-LEN(SOURCE!C1422)), "")&amp;
      SOURCE!D1422&amp;", "&amp; IF(SOURCE!$S$2-LEN(SOURCE!D1422) &gt;= 0, REPT(" ",SOURCE!$S$2-LEN(SOURCE!D1422)), "")&amp;
      SOURCE!E1422&amp;", "&amp; IF(SOURCE!$T$2-LEN(SOURCE!E1422) &gt;=0, REPT(" ",SOURCE!$T$2-LEN(SOURCE!E1422)), "")&amp;
      SOURCE!F1422&amp;", "&amp; IF(SOURCE!$U$2-LEN(SOURCE!F1422) &gt;= 0, REPT(" ",SOURCE!$U$2-LEN(SOURCE!F1422)+2), "")&amp;"("&amp;
      SUBSTITUTE(TEXT(SOURCE!G1422,"??0"),"  ","")&amp;" &lt;&lt; TAM_MAX_BITS) |"&amp; IF(SOURCE!$V$2-3 &gt;= 0, REPT(" ",MAX(1,SOURCE!$V$2-5+4+1-1-LEN(  IF(ISTEXT(SOURCE!H1422),SOURCE!H1422,  SUBSTITUTE(SUBSTITUTE(TEXT(SOURCE!H1422,"????0"),"  ","")," ",""))   ))), "")&amp;
       IF(ISTEXT(SOURCE!H1422),SOURCE!H1422, SUBSTITUTE(SUBSTITUTE(TEXT(SOURCE!H1422,"????0"),"  ","")," ",""))   &amp;","&amp; IF(SOURCE!$W$2-3 &gt;= 0, REPT(" ",SOURCE!$W$2-3-5), "")&amp;
      SOURCE!I1422&amp;
" | "&amp; IF(SOURCE!$X$2-LEN(SOURCE!I1422) &gt;= 0, REPT(" ",SOURCE!$X$2-LEN(SOURCE!I1422)), "")&amp;
      SOURCE!J1422&amp;      IF(SOURCE!$Y$2-LEN(SOURCE!J1422) &gt;= 0, REPT(" ",SOURCE!$Y$2-LEN(SOURCE!J1422)), "")&amp;
" | "&amp; IF(SOURCE!$X$2-LEN(SOURCE!I1422) &gt;= 0, REPT(" ",SOURCE!$X$2-LEN(SOURCE!I1422)), "")&amp;
      SOURCE!K1422&amp;      IF(SOURCE!$Y$2-LEN(SOURCE!K1422) &gt;= 0, REPT(" ",SOURCE!$Z$2-LEN(SOURCE!K1422)), "")&amp;
" | "&amp; SOURCE!L1422&amp;      IF(SOURCE!$AB$2-LEN(SOURCE!L1422) &gt;= 0, REPT(" ",SOURCE!$AB$2-LEN(SOURCE!L1422)), "")&amp;
" | "&amp; SOURCE!M1422&amp;      IF(SOURCE!$AC$2-LEN(SOURCE!M1422) &gt;= 0, REPT(" ",SOURCE!$AC$2-LEN(SOURCE!M1422)),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133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IF(SOURCE!$R$2-LEN(SOURCE!C1423) &gt;= 0, REPT(" ",SOURCE!$R$2-LEN(SOURCE!C1423)), "")&amp;
      SOURCE!D1423&amp;", "&amp; IF(SOURCE!$S$2-LEN(SOURCE!D1423) &gt;= 0, REPT(" ",SOURCE!$S$2-LEN(SOURCE!D1423)), "")&amp;
      SOURCE!E1423&amp;", "&amp; IF(SOURCE!$T$2-LEN(SOURCE!E1423) &gt;=0, REPT(" ",SOURCE!$T$2-LEN(SOURCE!E1423)), "")&amp;
      SOURCE!F1423&amp;", "&amp; IF(SOURCE!$U$2-LEN(SOURCE!F1423) &gt;= 0, REPT(" ",SOURCE!$U$2-LEN(SOURCE!F1423)+2), "")&amp;"("&amp;
      SUBSTITUTE(TEXT(SOURCE!G1423,"??0"),"  ","")&amp;" &lt;&lt; TAM_MAX_BITS) |"&amp; IF(SOURCE!$V$2-3 &gt;= 0, REPT(" ",MAX(1,SOURCE!$V$2-5+4+1-1-LEN(  IF(ISTEXT(SOURCE!H1423),SOURCE!H1423,  SUBSTITUTE(SUBSTITUTE(TEXT(SOURCE!H1423,"????0"),"  ","")," ",""))   ))), "")&amp;
       IF(ISTEXT(SOURCE!H1423),SOURCE!H1423, SUBSTITUTE(SUBSTITUTE(TEXT(SOURCE!H1423,"????0"),"  ","")," ",""))   &amp;","&amp; IF(SOURCE!$W$2-3 &gt;= 0, REPT(" ",SOURCE!$W$2-3-5), "")&amp;
      SOURCE!I1423&amp;
" | "&amp; IF(SOURCE!$X$2-LEN(SOURCE!I1423) &gt;= 0, REPT(" ",SOURCE!$X$2-LEN(SOURCE!I1423)), "")&amp;
      SOURCE!J1423&amp;      IF(SOURCE!$Y$2-LEN(SOURCE!J1423) &gt;= 0, REPT(" ",SOURCE!$Y$2-LEN(SOURCE!J1423)), "")&amp;
" | "&amp; IF(SOURCE!$X$2-LEN(SOURCE!I1423) &gt;= 0, REPT(" ",SOURCE!$X$2-LEN(SOURCE!I1423)), "")&amp;
      SOURCE!K1423&amp;      IF(SOURCE!$Y$2-LEN(SOURCE!K1423) &gt;= 0, REPT(" ",SOURCE!$Z$2-LEN(SOURCE!K1423)), "")&amp;
" | "&amp; SOURCE!L1423&amp;      IF(SOURCE!$AB$2-LEN(SOURCE!L1423) &gt;= 0, REPT(" ",SOURCE!$AB$2-LEN(SOURCE!L1423)), "")&amp;
" | "&amp; SOURCE!M1423&amp;      IF(SOURCE!$AC$2-LEN(SOURCE!M1423) &gt;= 0, REPT(" ",SOURCE!$AC$2-LEN(SOURCE!M1423)),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133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IF(SOURCE!$R$2-LEN(SOURCE!C1424) &gt;= 0, REPT(" ",SOURCE!$R$2-LEN(SOURCE!C1424)), "")&amp;
      SOURCE!D1424&amp;", "&amp; IF(SOURCE!$S$2-LEN(SOURCE!D1424) &gt;= 0, REPT(" ",SOURCE!$S$2-LEN(SOURCE!D1424)), "")&amp;
      SOURCE!E1424&amp;", "&amp; IF(SOURCE!$T$2-LEN(SOURCE!E1424) &gt;=0, REPT(" ",SOURCE!$T$2-LEN(SOURCE!E1424)), "")&amp;
      SOURCE!F1424&amp;", "&amp; IF(SOURCE!$U$2-LEN(SOURCE!F1424) &gt;= 0, REPT(" ",SOURCE!$U$2-LEN(SOURCE!F1424)+2), "")&amp;"("&amp;
      SUBSTITUTE(TEXT(SOURCE!G1424,"??0"),"  ","")&amp;" &lt;&lt; TAM_MAX_BITS) |"&amp; IF(SOURCE!$V$2-3 &gt;= 0, REPT(" ",MAX(1,SOURCE!$V$2-5+4+1-1-LEN(  IF(ISTEXT(SOURCE!H1424),SOURCE!H1424,  SUBSTITUTE(SUBSTITUTE(TEXT(SOURCE!H1424,"????0"),"  ","")," ",""))   ))), "")&amp;
       IF(ISTEXT(SOURCE!H1424),SOURCE!H1424, SUBSTITUTE(SUBSTITUTE(TEXT(SOURCE!H1424,"????0"),"  ","")," ",""))   &amp;","&amp; IF(SOURCE!$W$2-3 &gt;= 0, REPT(" ",SOURCE!$W$2-3-5), "")&amp;
      SOURCE!I1424&amp;
" | "&amp; IF(SOURCE!$X$2-LEN(SOURCE!I1424) &gt;= 0, REPT(" ",SOURCE!$X$2-LEN(SOURCE!I1424)), "")&amp;
      SOURCE!J1424&amp;      IF(SOURCE!$Y$2-LEN(SOURCE!J1424) &gt;= 0, REPT(" ",SOURCE!$Y$2-LEN(SOURCE!J1424)), "")&amp;
" | "&amp; IF(SOURCE!$X$2-LEN(SOURCE!I1424) &gt;= 0, REPT(" ",SOURCE!$X$2-LEN(SOURCE!I1424)), "")&amp;
      SOURCE!K1424&amp;      IF(SOURCE!$Y$2-LEN(SOURCE!K1424) &gt;= 0, REPT(" ",SOURCE!$Z$2-LEN(SOURCE!K1424)), "")&amp;
" | "&amp; SOURCE!L1424&amp;      IF(SOURCE!$AB$2-LEN(SOURCE!L1424) &gt;= 0, REPT(" ",SOURCE!$AB$2-LEN(SOURCE!L1424)), "")&amp;
" | "&amp; SOURCE!M1424&amp;      IF(SOURCE!$AC$2-LEN(SOURCE!M1424) &gt;= 0, REPT(" ",SOURCE!$AC$2-LEN(SOURCE!M1424)), "")&amp;
      "},"&amp;IF(SOURCE!O1424&lt;&gt;"",""&amp;SOURCE!O1424,"")
 )
)
)</f>
        <v>/* 1388 */  { itemToBeCoded,                NOPARAM/*#JM#*/,             "SUM",                                         "SUM",                                         (0 &lt;&lt; TAM_MAX_BITS) |     0, CAT_MENU | SLS_UNCHANGED | US_UNCHANGED | EIM_DISABLED | PTP_DISABLED     },</v>
      </c>
    </row>
    <row r="1425" spans="1:1">
      <c r="A1425" s="133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IF(SOURCE!$R$2-LEN(SOURCE!C1425) &gt;= 0, REPT(" ",SOURCE!$R$2-LEN(SOURCE!C1425)), "")&amp;
      SOURCE!D1425&amp;", "&amp; IF(SOURCE!$S$2-LEN(SOURCE!D1425) &gt;= 0, REPT(" ",SOURCE!$S$2-LEN(SOURCE!D1425)), "")&amp;
      SOURCE!E1425&amp;", "&amp; IF(SOURCE!$T$2-LEN(SOURCE!E1425) &gt;=0, REPT(" ",SOURCE!$T$2-LEN(SOURCE!E1425)), "")&amp;
      SOURCE!F1425&amp;", "&amp; IF(SOURCE!$U$2-LEN(SOURCE!F1425) &gt;= 0, REPT(" ",SOURCE!$U$2-LEN(SOURCE!F1425)+2), "")&amp;"("&amp;
      SUBSTITUTE(TEXT(SOURCE!G1425,"??0"),"  ","")&amp;" &lt;&lt; TAM_MAX_BITS) |"&amp; IF(SOURCE!$V$2-3 &gt;= 0, REPT(" ",MAX(1,SOURCE!$V$2-5+4+1-1-LEN(  IF(ISTEXT(SOURCE!H1425),SOURCE!H1425,  SUBSTITUTE(SUBSTITUTE(TEXT(SOURCE!H1425,"????0"),"  ","")," ",""))   ))), "")&amp;
       IF(ISTEXT(SOURCE!H1425),SOURCE!H1425, SUBSTITUTE(SUBSTITUTE(TEXT(SOURCE!H1425,"????0"),"  ","")," ",""))   &amp;","&amp; IF(SOURCE!$W$2-3 &gt;= 0, REPT(" ",SOURCE!$W$2-3-5), "")&amp;
      SOURCE!I1425&amp;
" | "&amp; IF(SOURCE!$X$2-LEN(SOURCE!I1425) &gt;= 0, REPT(" ",SOURCE!$X$2-LEN(SOURCE!I1425)), "")&amp;
      SOURCE!J1425&amp;      IF(SOURCE!$Y$2-LEN(SOURCE!J1425) &gt;= 0, REPT(" ",SOURCE!$Y$2-LEN(SOURCE!J1425)), "")&amp;
" | "&amp; IF(SOURCE!$X$2-LEN(SOURCE!I1425) &gt;= 0, REPT(" ",SOURCE!$X$2-LEN(SOURCE!I1425)), "")&amp;
      SOURCE!K1425&amp;      IF(SOURCE!$Y$2-LEN(SOURCE!K1425) &gt;= 0, REPT(" ",SOURCE!$Z$2-LEN(SOURCE!K1425)), "")&amp;
" | "&amp; SOURCE!L1425&amp;      IF(SOURCE!$AB$2-LEN(SOURCE!L1425) &gt;= 0, REPT(" ",SOURCE!$AB$2-LEN(SOURCE!L1425)), "")&amp;
" | "&amp; SOURCE!M1425&amp;      IF(SOURCE!$AC$2-LEN(SOURCE!M1425) &gt;= 0, REPT(" ",SOURCE!$AC$2-LEN(SOURCE!M1425)),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133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IF(SOURCE!$R$2-LEN(SOURCE!C1426) &gt;= 0, REPT(" ",SOURCE!$R$2-LEN(SOURCE!C1426)), "")&amp;
      SOURCE!D1426&amp;", "&amp; IF(SOURCE!$S$2-LEN(SOURCE!D1426) &gt;= 0, REPT(" ",SOURCE!$S$2-LEN(SOURCE!D1426)), "")&amp;
      SOURCE!E1426&amp;", "&amp; IF(SOURCE!$T$2-LEN(SOURCE!E1426) &gt;=0, REPT(" ",SOURCE!$T$2-LEN(SOURCE!E1426)), "")&amp;
      SOURCE!F1426&amp;", "&amp; IF(SOURCE!$U$2-LEN(SOURCE!F1426) &gt;= 0, REPT(" ",SOURCE!$U$2-LEN(SOURCE!F1426)+2), "")&amp;"("&amp;
      SUBSTITUTE(TEXT(SOURCE!G1426,"??0"),"  ","")&amp;" &lt;&lt; TAM_MAX_BITS) |"&amp; IF(SOURCE!$V$2-3 &gt;= 0, REPT(" ",MAX(1,SOURCE!$V$2-5+4+1-1-LEN(  IF(ISTEXT(SOURCE!H1426),SOURCE!H1426,  SUBSTITUTE(SUBSTITUTE(TEXT(SOURCE!H1426,"????0"),"  ","")," ",""))   ))), "")&amp;
       IF(ISTEXT(SOURCE!H1426),SOURCE!H1426, SUBSTITUTE(SUBSTITUTE(TEXT(SOURCE!H1426,"????0"),"  ","")," ",""))   &amp;","&amp; IF(SOURCE!$W$2-3 &gt;= 0, REPT(" ",SOURCE!$W$2-3-5), "")&amp;
      SOURCE!I1426&amp;
" | "&amp; IF(SOURCE!$X$2-LEN(SOURCE!I1426) &gt;= 0, REPT(" ",SOURCE!$X$2-LEN(SOURCE!I1426)), "")&amp;
      SOURCE!J1426&amp;      IF(SOURCE!$Y$2-LEN(SOURCE!J1426) &gt;= 0, REPT(" ",SOURCE!$Y$2-LEN(SOURCE!J1426)), "")&amp;
" | "&amp; IF(SOURCE!$X$2-LEN(SOURCE!I1426) &gt;= 0, REPT(" ",SOURCE!$X$2-LEN(SOURCE!I1426)), "")&amp;
      SOURCE!K1426&amp;      IF(SOURCE!$Y$2-LEN(SOURCE!K1426) &gt;= 0, REPT(" ",SOURCE!$Z$2-LEN(SOURCE!K1426)), "")&amp;
" | "&amp; SOURCE!L1426&amp;      IF(SOURCE!$AB$2-LEN(SOURCE!L1426) &gt;= 0, REPT(" ",SOURCE!$AB$2-LEN(SOURCE!L1426)), "")&amp;
" | "&amp; SOURCE!M1426&amp;      IF(SOURCE!$AC$2-LEN(SOURCE!M1426) &gt;= 0, REPT(" ",SOURCE!$AC$2-LEN(SOURCE!M1426)),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133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IF(SOURCE!$R$2-LEN(SOURCE!C1427) &gt;= 0, REPT(" ",SOURCE!$R$2-LEN(SOURCE!C1427)), "")&amp;
      SOURCE!D1427&amp;", "&amp; IF(SOURCE!$S$2-LEN(SOURCE!D1427) &gt;= 0, REPT(" ",SOURCE!$S$2-LEN(SOURCE!D1427)), "")&amp;
      SOURCE!E1427&amp;", "&amp; IF(SOURCE!$T$2-LEN(SOURCE!E1427) &gt;=0, REPT(" ",SOURCE!$T$2-LEN(SOURCE!E1427)), "")&amp;
      SOURCE!F1427&amp;", "&amp; IF(SOURCE!$U$2-LEN(SOURCE!F1427) &gt;= 0, REPT(" ",SOURCE!$U$2-LEN(SOURCE!F1427)+2), "")&amp;"("&amp;
      SUBSTITUTE(TEXT(SOURCE!G1427,"??0"),"  ","")&amp;" &lt;&lt; TAM_MAX_BITS) |"&amp; IF(SOURCE!$V$2-3 &gt;= 0, REPT(" ",MAX(1,SOURCE!$V$2-5+4+1-1-LEN(  IF(ISTEXT(SOURCE!H1427),SOURCE!H1427,  SUBSTITUTE(SUBSTITUTE(TEXT(SOURCE!H1427,"????0"),"  ","")," ",""))   ))), "")&amp;
       IF(ISTEXT(SOURCE!H1427),SOURCE!H1427, SUBSTITUTE(SUBSTITUTE(TEXT(SOURCE!H1427,"????0"),"  ","")," ",""))   &amp;","&amp; IF(SOURCE!$W$2-3 &gt;= 0, REPT(" ",SOURCE!$W$2-3-5), "")&amp;
      SOURCE!I1427&amp;
" | "&amp; IF(SOURCE!$X$2-LEN(SOURCE!I1427) &gt;= 0, REPT(" ",SOURCE!$X$2-LEN(SOURCE!I1427)), "")&amp;
      SOURCE!J1427&amp;      IF(SOURCE!$Y$2-LEN(SOURCE!J1427) &gt;= 0, REPT(" ",SOURCE!$Y$2-LEN(SOURCE!J1427)), "")&amp;
" | "&amp; IF(SOURCE!$X$2-LEN(SOURCE!I1427) &gt;= 0, REPT(" ",SOURCE!$X$2-LEN(SOURCE!I1427)), "")&amp;
      SOURCE!K1427&amp;      IF(SOURCE!$Y$2-LEN(SOURCE!K1427) &gt;= 0, REPT(" ",SOURCE!$Z$2-LEN(SOURCE!K1427)), "")&amp;
" | "&amp; SOURCE!L1427&amp;      IF(SOURCE!$AB$2-LEN(SOURCE!L1427) &gt;= 0, REPT(" ",SOURCE!$AB$2-LEN(SOURCE!L1427)), "")&amp;
" | "&amp; SOURCE!M1427&amp;      IF(SOURCE!$AC$2-LEN(SOURCE!M1427) &gt;= 0, REPT(" ",SOURCE!$AC$2-LEN(SOURCE!M1427)),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133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IF(SOURCE!$R$2-LEN(SOURCE!C1428) &gt;= 0, REPT(" ",SOURCE!$R$2-LEN(SOURCE!C1428)), "")&amp;
      SOURCE!D1428&amp;", "&amp; IF(SOURCE!$S$2-LEN(SOURCE!D1428) &gt;= 0, REPT(" ",SOURCE!$S$2-LEN(SOURCE!D1428)), "")&amp;
      SOURCE!E1428&amp;", "&amp; IF(SOURCE!$T$2-LEN(SOURCE!E1428) &gt;=0, REPT(" ",SOURCE!$T$2-LEN(SOURCE!E1428)), "")&amp;
      SOURCE!F1428&amp;", "&amp; IF(SOURCE!$U$2-LEN(SOURCE!F1428) &gt;= 0, REPT(" ",SOURCE!$U$2-LEN(SOURCE!F1428)+2), "")&amp;"("&amp;
      SUBSTITUTE(TEXT(SOURCE!G1428,"??0"),"  ","")&amp;" &lt;&lt; TAM_MAX_BITS) |"&amp; IF(SOURCE!$V$2-3 &gt;= 0, REPT(" ",MAX(1,SOURCE!$V$2-5+4+1-1-LEN(  IF(ISTEXT(SOURCE!H1428),SOURCE!H1428,  SUBSTITUTE(SUBSTITUTE(TEXT(SOURCE!H1428,"????0"),"  ","")," ",""))   ))), "")&amp;
       IF(ISTEXT(SOURCE!H1428),SOURCE!H1428, SUBSTITUTE(SUBSTITUTE(TEXT(SOURCE!H1428,"????0"),"  ","")," ",""))   &amp;","&amp; IF(SOURCE!$W$2-3 &gt;= 0, REPT(" ",SOURCE!$W$2-3-5), "")&amp;
      SOURCE!I1428&amp;
" | "&amp; IF(SOURCE!$X$2-LEN(SOURCE!I1428) &gt;= 0, REPT(" ",SOURCE!$X$2-LEN(SOURCE!I1428)), "")&amp;
      SOURCE!J1428&amp;      IF(SOURCE!$Y$2-LEN(SOURCE!J1428) &gt;= 0, REPT(" ",SOURCE!$Y$2-LEN(SOURCE!J1428)), "")&amp;
" | "&amp; IF(SOURCE!$X$2-LEN(SOURCE!I1428) &gt;= 0, REPT(" ",SOURCE!$X$2-LEN(SOURCE!I1428)), "")&amp;
      SOURCE!K1428&amp;      IF(SOURCE!$Y$2-LEN(SOURCE!K1428) &gt;= 0, REPT(" ",SOURCE!$Z$2-LEN(SOURCE!K1428)), "")&amp;
" | "&amp; SOURCE!L1428&amp;      IF(SOURCE!$AB$2-LEN(SOURCE!L1428) &gt;= 0, REPT(" ",SOURCE!$AB$2-LEN(SOURCE!L1428)), "")&amp;
" | "&amp; SOURCE!M1428&amp;      IF(SOURCE!$AC$2-LEN(SOURCE!M1428) &gt;= 0, REPT(" ",SOURCE!$AC$2-LEN(SOURCE!M1428)),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133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IF(SOURCE!$R$2-LEN(SOURCE!C1429) &gt;= 0, REPT(" ",SOURCE!$R$2-LEN(SOURCE!C1429)), "")&amp;
      SOURCE!D1429&amp;", "&amp; IF(SOURCE!$S$2-LEN(SOURCE!D1429) &gt;= 0, REPT(" ",SOURCE!$S$2-LEN(SOURCE!D1429)), "")&amp;
      SOURCE!E1429&amp;", "&amp; IF(SOURCE!$T$2-LEN(SOURCE!E1429) &gt;=0, REPT(" ",SOURCE!$T$2-LEN(SOURCE!E1429)), "")&amp;
      SOURCE!F1429&amp;", "&amp; IF(SOURCE!$U$2-LEN(SOURCE!F1429) &gt;= 0, REPT(" ",SOURCE!$U$2-LEN(SOURCE!F1429)+2), "")&amp;"("&amp;
      SUBSTITUTE(TEXT(SOURCE!G1429,"??0"),"  ","")&amp;" &lt;&lt; TAM_MAX_BITS) |"&amp; IF(SOURCE!$V$2-3 &gt;= 0, REPT(" ",MAX(1,SOURCE!$V$2-5+4+1-1-LEN(  IF(ISTEXT(SOURCE!H1429),SOURCE!H1429,  SUBSTITUTE(SUBSTITUTE(TEXT(SOURCE!H1429,"????0"),"  ","")," ",""))   ))), "")&amp;
       IF(ISTEXT(SOURCE!H1429),SOURCE!H1429, SUBSTITUTE(SUBSTITUTE(TEXT(SOURCE!H1429,"????0"),"  ","")," ",""))   &amp;","&amp; IF(SOURCE!$W$2-3 &gt;= 0, REPT(" ",SOURCE!$W$2-3-5), "")&amp;
      SOURCE!I1429&amp;
" | "&amp; IF(SOURCE!$X$2-LEN(SOURCE!I1429) &gt;= 0, REPT(" ",SOURCE!$X$2-LEN(SOURCE!I1429)), "")&amp;
      SOURCE!J1429&amp;      IF(SOURCE!$Y$2-LEN(SOURCE!J1429) &gt;= 0, REPT(" ",SOURCE!$Y$2-LEN(SOURCE!J1429)), "")&amp;
" | "&amp; IF(SOURCE!$X$2-LEN(SOURCE!I1429) &gt;= 0, REPT(" ",SOURCE!$X$2-LEN(SOURCE!I1429)), "")&amp;
      SOURCE!K1429&amp;      IF(SOURCE!$Y$2-LEN(SOURCE!K1429) &gt;= 0, REPT(" ",SOURCE!$Z$2-LEN(SOURCE!K1429)), "")&amp;
" | "&amp; SOURCE!L1429&amp;      IF(SOURCE!$AB$2-LEN(SOURCE!L1429) &gt;= 0, REPT(" ",SOURCE!$AB$2-LEN(SOURCE!L1429)), "")&amp;
" | "&amp; SOURCE!M1429&amp;      IF(SOURCE!$AC$2-LEN(SOURCE!M1429) &gt;= 0, REPT(" ",SOURCE!$AC$2-LEN(SOURCE!M1429)),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133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IF(SOURCE!$R$2-LEN(SOURCE!C1430) &gt;= 0, REPT(" ",SOURCE!$R$2-LEN(SOURCE!C1430)), "")&amp;
      SOURCE!D1430&amp;", "&amp; IF(SOURCE!$S$2-LEN(SOURCE!D1430) &gt;= 0, REPT(" ",SOURCE!$S$2-LEN(SOURCE!D1430)), "")&amp;
      SOURCE!E1430&amp;", "&amp; IF(SOURCE!$T$2-LEN(SOURCE!E1430) &gt;=0, REPT(" ",SOURCE!$T$2-LEN(SOURCE!E1430)), "")&amp;
      SOURCE!F1430&amp;", "&amp; IF(SOURCE!$U$2-LEN(SOURCE!F1430) &gt;= 0, REPT(" ",SOURCE!$U$2-LEN(SOURCE!F1430)+2), "")&amp;"("&amp;
      SUBSTITUTE(TEXT(SOURCE!G1430,"??0"),"  ","")&amp;" &lt;&lt; TAM_MAX_BITS) |"&amp; IF(SOURCE!$V$2-3 &gt;= 0, REPT(" ",MAX(1,SOURCE!$V$2-5+4+1-1-LEN(  IF(ISTEXT(SOURCE!H1430),SOURCE!H1430,  SUBSTITUTE(SUBSTITUTE(TEXT(SOURCE!H1430,"????0"),"  ","")," ",""))   ))), "")&amp;
       IF(ISTEXT(SOURCE!H1430),SOURCE!H1430, SUBSTITUTE(SUBSTITUTE(TEXT(SOURCE!H1430,"????0"),"  ","")," ",""))   &amp;","&amp; IF(SOURCE!$W$2-3 &gt;= 0, REPT(" ",SOURCE!$W$2-3-5), "")&amp;
      SOURCE!I1430&amp;
" | "&amp; IF(SOURCE!$X$2-LEN(SOURCE!I1430) &gt;= 0, REPT(" ",SOURCE!$X$2-LEN(SOURCE!I1430)), "")&amp;
      SOURCE!J1430&amp;      IF(SOURCE!$Y$2-LEN(SOURCE!J1430) &gt;= 0, REPT(" ",SOURCE!$Y$2-LEN(SOURCE!J1430)), "")&amp;
" | "&amp; IF(SOURCE!$X$2-LEN(SOURCE!I1430) &gt;= 0, REPT(" ",SOURCE!$X$2-LEN(SOURCE!I1430)), "")&amp;
      SOURCE!K1430&amp;      IF(SOURCE!$Y$2-LEN(SOURCE!K1430) &gt;= 0, REPT(" ",SOURCE!$Z$2-LEN(SOURCE!K1430)), "")&amp;
" | "&amp; SOURCE!L1430&amp;      IF(SOURCE!$AB$2-LEN(SOURCE!L1430) &gt;= 0, REPT(" ",SOURCE!$AB$2-LEN(SOURCE!L1430)), "")&amp;
" | "&amp; SOURCE!M1430&amp;      IF(SOURCE!$AC$2-LEN(SOURCE!M1430) &gt;= 0, REPT(" ",SOURCE!$AC$2-LEN(SOURCE!M1430)),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133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IF(SOURCE!$R$2-LEN(SOURCE!C1431) &gt;= 0, REPT(" ",SOURCE!$R$2-LEN(SOURCE!C1431)), "")&amp;
      SOURCE!D1431&amp;", "&amp; IF(SOURCE!$S$2-LEN(SOURCE!D1431) &gt;= 0, REPT(" ",SOURCE!$S$2-LEN(SOURCE!D1431)), "")&amp;
      SOURCE!E1431&amp;", "&amp; IF(SOURCE!$T$2-LEN(SOURCE!E1431) &gt;=0, REPT(" ",SOURCE!$T$2-LEN(SOURCE!E1431)), "")&amp;
      SOURCE!F1431&amp;", "&amp; IF(SOURCE!$U$2-LEN(SOURCE!F1431) &gt;= 0, REPT(" ",SOURCE!$U$2-LEN(SOURCE!F1431)+2), "")&amp;"("&amp;
      SUBSTITUTE(TEXT(SOURCE!G1431,"??0"),"  ","")&amp;" &lt;&lt; TAM_MAX_BITS) |"&amp; IF(SOURCE!$V$2-3 &gt;= 0, REPT(" ",MAX(1,SOURCE!$V$2-5+4+1-1-LEN(  IF(ISTEXT(SOURCE!H1431),SOURCE!H1431,  SUBSTITUTE(SUBSTITUTE(TEXT(SOURCE!H1431,"????0"),"  ","")," ",""))   ))), "")&amp;
       IF(ISTEXT(SOURCE!H1431),SOURCE!H1431, SUBSTITUTE(SUBSTITUTE(TEXT(SOURCE!H1431,"????0"),"  ","")," ",""))   &amp;","&amp; IF(SOURCE!$W$2-3 &gt;= 0, REPT(" ",SOURCE!$W$2-3-5), "")&amp;
      SOURCE!I1431&amp;
" | "&amp; IF(SOURCE!$X$2-LEN(SOURCE!I1431) &gt;= 0, REPT(" ",SOURCE!$X$2-LEN(SOURCE!I1431)), "")&amp;
      SOURCE!J1431&amp;      IF(SOURCE!$Y$2-LEN(SOURCE!J1431) &gt;= 0, REPT(" ",SOURCE!$Y$2-LEN(SOURCE!J1431)), "")&amp;
" | "&amp; IF(SOURCE!$X$2-LEN(SOURCE!I1431) &gt;= 0, REPT(" ",SOURCE!$X$2-LEN(SOURCE!I1431)), "")&amp;
      SOURCE!K1431&amp;      IF(SOURCE!$Y$2-LEN(SOURCE!K1431) &gt;= 0, REPT(" ",SOURCE!$Z$2-LEN(SOURCE!K1431)), "")&amp;
" | "&amp; SOURCE!L1431&amp;      IF(SOURCE!$AB$2-LEN(SOURCE!L1431) &gt;= 0, REPT(" ",SOURCE!$AB$2-LEN(SOURCE!L1431)), "")&amp;
" | "&amp; SOURCE!M1431&amp;      IF(SOURCE!$AC$2-LEN(SOURCE!M1431) &gt;= 0, REPT(" ",SOURCE!$AC$2-LEN(SOURCE!M1431)),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133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IF(SOURCE!$R$2-LEN(SOURCE!C1432) &gt;= 0, REPT(" ",SOURCE!$R$2-LEN(SOURCE!C1432)), "")&amp;
      SOURCE!D1432&amp;", "&amp; IF(SOURCE!$S$2-LEN(SOURCE!D1432) &gt;= 0, REPT(" ",SOURCE!$S$2-LEN(SOURCE!D1432)), "")&amp;
      SOURCE!E1432&amp;", "&amp; IF(SOURCE!$T$2-LEN(SOURCE!E1432) &gt;=0, REPT(" ",SOURCE!$T$2-LEN(SOURCE!E1432)), "")&amp;
      SOURCE!F1432&amp;", "&amp; IF(SOURCE!$U$2-LEN(SOURCE!F1432) &gt;= 0, REPT(" ",SOURCE!$U$2-LEN(SOURCE!F1432)+2), "")&amp;"("&amp;
      SUBSTITUTE(TEXT(SOURCE!G1432,"??0"),"  ","")&amp;" &lt;&lt; TAM_MAX_BITS) |"&amp; IF(SOURCE!$V$2-3 &gt;= 0, REPT(" ",MAX(1,SOURCE!$V$2-5+4+1-1-LEN(  IF(ISTEXT(SOURCE!H1432),SOURCE!H1432,  SUBSTITUTE(SUBSTITUTE(TEXT(SOURCE!H1432,"????0"),"  ","")," ",""))   ))), "")&amp;
       IF(ISTEXT(SOURCE!H1432),SOURCE!H1432, SUBSTITUTE(SUBSTITUTE(TEXT(SOURCE!H1432,"????0"),"  ","")," ",""))   &amp;","&amp; IF(SOURCE!$W$2-3 &gt;= 0, REPT(" ",SOURCE!$W$2-3-5), "")&amp;
      SOURCE!I1432&amp;
" | "&amp; IF(SOURCE!$X$2-LEN(SOURCE!I1432) &gt;= 0, REPT(" ",SOURCE!$X$2-LEN(SOURCE!I1432)), "")&amp;
      SOURCE!J1432&amp;      IF(SOURCE!$Y$2-LEN(SOURCE!J1432) &gt;= 0, REPT(" ",SOURCE!$Y$2-LEN(SOURCE!J1432)), "")&amp;
" | "&amp; IF(SOURCE!$X$2-LEN(SOURCE!I1432) &gt;= 0, REPT(" ",SOURCE!$X$2-LEN(SOURCE!I1432)), "")&amp;
      SOURCE!K1432&amp;      IF(SOURCE!$Y$2-LEN(SOURCE!K1432) &gt;= 0, REPT(" ",SOURCE!$Z$2-LEN(SOURCE!K1432)), "")&amp;
" | "&amp; SOURCE!L1432&amp;      IF(SOURCE!$AB$2-LEN(SOURCE!L1432) &gt;= 0, REPT(" ",SOURCE!$AB$2-LEN(SOURCE!L1432)), "")&amp;
" | "&amp; SOURCE!M1432&amp;      IF(SOURCE!$AC$2-LEN(SOURCE!M1432) &gt;= 0, REPT(" ",SOURCE!$AC$2-LEN(SOURCE!M1432)),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133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IF(SOURCE!$R$2-LEN(SOURCE!C1433) &gt;= 0, REPT(" ",SOURCE!$R$2-LEN(SOURCE!C1433)), "")&amp;
      SOURCE!D1433&amp;", "&amp; IF(SOURCE!$S$2-LEN(SOURCE!D1433) &gt;= 0, REPT(" ",SOURCE!$S$2-LEN(SOURCE!D1433)), "")&amp;
      SOURCE!E1433&amp;", "&amp; IF(SOURCE!$T$2-LEN(SOURCE!E1433) &gt;=0, REPT(" ",SOURCE!$T$2-LEN(SOURCE!E1433)), "")&amp;
      SOURCE!F1433&amp;", "&amp; IF(SOURCE!$U$2-LEN(SOURCE!F1433) &gt;= 0, REPT(" ",SOURCE!$U$2-LEN(SOURCE!F1433)+2), "")&amp;"("&amp;
      SUBSTITUTE(TEXT(SOURCE!G1433,"??0"),"  ","")&amp;" &lt;&lt; TAM_MAX_BITS) |"&amp; IF(SOURCE!$V$2-3 &gt;= 0, REPT(" ",MAX(1,SOURCE!$V$2-5+4+1-1-LEN(  IF(ISTEXT(SOURCE!H1433),SOURCE!H1433,  SUBSTITUTE(SUBSTITUTE(TEXT(SOURCE!H1433,"????0"),"  ","")," ",""))   ))), "")&amp;
       IF(ISTEXT(SOURCE!H1433),SOURCE!H1433, SUBSTITUTE(SUBSTITUTE(TEXT(SOURCE!H1433,"????0"),"  ","")," ",""))   &amp;","&amp; IF(SOURCE!$W$2-3 &gt;= 0, REPT(" ",SOURCE!$W$2-3-5), "")&amp;
      SOURCE!I1433&amp;
" | "&amp; IF(SOURCE!$X$2-LEN(SOURCE!I1433) &gt;= 0, REPT(" ",SOURCE!$X$2-LEN(SOURCE!I1433)), "")&amp;
      SOURCE!J1433&amp;      IF(SOURCE!$Y$2-LEN(SOURCE!J1433) &gt;= 0, REPT(" ",SOURCE!$Y$2-LEN(SOURCE!J1433)), "")&amp;
" | "&amp; IF(SOURCE!$X$2-LEN(SOURCE!I1433) &gt;= 0, REPT(" ",SOURCE!$X$2-LEN(SOURCE!I1433)), "")&amp;
      SOURCE!K1433&amp;      IF(SOURCE!$Y$2-LEN(SOURCE!K1433) &gt;= 0, REPT(" ",SOURCE!$Z$2-LEN(SOURCE!K1433)), "")&amp;
" | "&amp; SOURCE!L1433&amp;      IF(SOURCE!$AB$2-LEN(SOURCE!L1433) &gt;= 0, REPT(" ",SOURCE!$AB$2-LEN(SOURCE!L1433)), "")&amp;
" | "&amp; SOURCE!M1433&amp;      IF(SOURCE!$AC$2-LEN(SOURCE!M1433) &gt;= 0, REPT(" ",SOURCE!$AC$2-LEN(SOURCE!M1433)),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133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IF(SOURCE!$R$2-LEN(SOURCE!C1434) &gt;= 0, REPT(" ",SOURCE!$R$2-LEN(SOURCE!C1434)), "")&amp;
      SOURCE!D1434&amp;", "&amp; IF(SOURCE!$S$2-LEN(SOURCE!D1434) &gt;= 0, REPT(" ",SOURCE!$S$2-LEN(SOURCE!D1434)), "")&amp;
      SOURCE!E1434&amp;", "&amp; IF(SOURCE!$T$2-LEN(SOURCE!E1434) &gt;=0, REPT(" ",SOURCE!$T$2-LEN(SOURCE!E1434)), "")&amp;
      SOURCE!F1434&amp;", "&amp; IF(SOURCE!$U$2-LEN(SOURCE!F1434) &gt;= 0, REPT(" ",SOURCE!$U$2-LEN(SOURCE!F1434)+2), "")&amp;"("&amp;
      SUBSTITUTE(TEXT(SOURCE!G1434,"??0"),"  ","")&amp;" &lt;&lt; TAM_MAX_BITS) |"&amp; IF(SOURCE!$V$2-3 &gt;= 0, REPT(" ",MAX(1,SOURCE!$V$2-5+4+1-1-LEN(  IF(ISTEXT(SOURCE!H1434),SOURCE!H1434,  SUBSTITUTE(SUBSTITUTE(TEXT(SOURCE!H1434,"????0"),"  ","")," ",""))   ))), "")&amp;
       IF(ISTEXT(SOURCE!H1434),SOURCE!H1434, SUBSTITUTE(SUBSTITUTE(TEXT(SOURCE!H1434,"????0"),"  ","")," ",""))   &amp;","&amp; IF(SOURCE!$W$2-3 &gt;= 0, REPT(" ",SOURCE!$W$2-3-5), "")&amp;
      SOURCE!I1434&amp;
" | "&amp; IF(SOURCE!$X$2-LEN(SOURCE!I1434) &gt;= 0, REPT(" ",SOURCE!$X$2-LEN(SOURCE!I1434)), "")&amp;
      SOURCE!J1434&amp;      IF(SOURCE!$Y$2-LEN(SOURCE!J1434) &gt;= 0, REPT(" ",SOURCE!$Y$2-LEN(SOURCE!J1434)), "")&amp;
" | "&amp; IF(SOURCE!$X$2-LEN(SOURCE!I1434) &gt;= 0, REPT(" ",SOURCE!$X$2-LEN(SOURCE!I1434)), "")&amp;
      SOURCE!K1434&amp;      IF(SOURCE!$Y$2-LEN(SOURCE!K1434) &gt;= 0, REPT(" ",SOURCE!$Z$2-LEN(SOURCE!K1434)), "")&amp;
" | "&amp; SOURCE!L1434&amp;      IF(SOURCE!$AB$2-LEN(SOURCE!L1434) &gt;= 0, REPT(" ",SOURCE!$AB$2-LEN(SOURCE!L1434)), "")&amp;
" | "&amp; SOURCE!M1434&amp;      IF(SOURCE!$AC$2-LEN(SOURCE!M1434) &gt;= 0, REPT(" ",SOURCE!$AC$2-LEN(SOURCE!M1434)), "")&amp;
      "},"&amp;IF(SOURCE!O1434&lt;&gt;"",""&amp;SOURCE!O1434,"")
 )
)
)</f>
        <v>/* 1398 */  { itemToBeCoded,                NOPARAM,                     "MVAR",                                        "MVAR",                                        (0 &lt;&lt; TAM_MAX_BITS) |     0, CAT_MENU | SLS_UNCHANGED | US_UNCHANGED | EIM_DISABLED | PTP_DISABLED     }, // solver variables</v>
      </c>
    </row>
    <row r="1435" spans="1:1">
      <c r="A1435" s="133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IF(SOURCE!$R$2-LEN(SOURCE!C1435) &gt;= 0, REPT(" ",SOURCE!$R$2-LEN(SOURCE!C1435)), "")&amp;
      SOURCE!D1435&amp;", "&amp; IF(SOURCE!$S$2-LEN(SOURCE!D1435) &gt;= 0, REPT(" ",SOURCE!$S$2-LEN(SOURCE!D1435)), "")&amp;
      SOURCE!E1435&amp;", "&amp; IF(SOURCE!$T$2-LEN(SOURCE!E1435) &gt;=0, REPT(" ",SOURCE!$T$2-LEN(SOURCE!E1435)), "")&amp;
      SOURCE!F1435&amp;", "&amp; IF(SOURCE!$U$2-LEN(SOURCE!F1435) &gt;= 0, REPT(" ",SOURCE!$U$2-LEN(SOURCE!F1435)+2), "")&amp;"("&amp;
      SUBSTITUTE(TEXT(SOURCE!G1435,"??0"),"  ","")&amp;" &lt;&lt; TAM_MAX_BITS) |"&amp; IF(SOURCE!$V$2-3 &gt;= 0, REPT(" ",MAX(1,SOURCE!$V$2-5+4+1-1-LEN(  IF(ISTEXT(SOURCE!H1435),SOURCE!H1435,  SUBSTITUTE(SUBSTITUTE(TEXT(SOURCE!H1435,"????0"),"  ","")," ",""))   ))), "")&amp;
       IF(ISTEXT(SOURCE!H1435),SOURCE!H1435, SUBSTITUTE(SUBSTITUTE(TEXT(SOURCE!H1435,"????0"),"  ","")," ",""))   &amp;","&amp; IF(SOURCE!$W$2-3 &gt;= 0, REPT(" ",SOURCE!$W$2-3-5), "")&amp;
      SOURCE!I1435&amp;
" | "&amp; IF(SOURCE!$X$2-LEN(SOURCE!I1435) &gt;= 0, REPT(" ",SOURCE!$X$2-LEN(SOURCE!I1435)), "")&amp;
      SOURCE!J1435&amp;      IF(SOURCE!$Y$2-LEN(SOURCE!J1435) &gt;= 0, REPT(" ",SOURCE!$Y$2-LEN(SOURCE!J1435)), "")&amp;
" | "&amp; IF(SOURCE!$X$2-LEN(SOURCE!I1435) &gt;= 0, REPT(" ",SOURCE!$X$2-LEN(SOURCE!I1435)), "")&amp;
      SOURCE!K1435&amp;      IF(SOURCE!$Y$2-LEN(SOURCE!K1435) &gt;= 0, REPT(" ",SOURCE!$Z$2-LEN(SOURCE!K1435)), "")&amp;
" | "&amp; SOURCE!L1435&amp;      IF(SOURCE!$AB$2-LEN(SOURCE!L1435) &gt;= 0, REPT(" ",SOURCE!$AB$2-LEN(SOURCE!L1435)), "")&amp;
" | "&amp; SOURCE!M1435&amp;      IF(SOURCE!$AC$2-LEN(SOURCE!M1435) &gt;= 0, REPT(" ",SOURCE!$AC$2-LEN(SOURCE!M1435)), "")&amp;
      "},"&amp;IF(SOURCE!O1435&lt;&gt;"",""&amp;SOURCE!O1435,"")
 )
)
)</f>
        <v>/* 1399 */  { itemToBeCoded,                NOPARAM,                     "",                                            "EQ.EDIT",                                     (0 &lt;&lt; TAM_MAX_BITS) |     0, CAT_MENU | SLS_UNCHANGED | US_UNCHANGED | EIM_DISABLED | PTP_DISABLED     },</v>
      </c>
    </row>
    <row r="1436" spans="1:1">
      <c r="A1436" s="133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IF(SOURCE!$R$2-LEN(SOURCE!C1436) &gt;= 0, REPT(" ",SOURCE!$R$2-LEN(SOURCE!C1436)), "")&amp;
      SOURCE!D1436&amp;", "&amp; IF(SOURCE!$S$2-LEN(SOURCE!D1436) &gt;= 0, REPT(" ",SOURCE!$S$2-LEN(SOURCE!D1436)), "")&amp;
      SOURCE!E1436&amp;", "&amp; IF(SOURCE!$T$2-LEN(SOURCE!E1436) &gt;=0, REPT(" ",SOURCE!$T$2-LEN(SOURCE!E1436)), "")&amp;
      SOURCE!F1436&amp;", "&amp; IF(SOURCE!$U$2-LEN(SOURCE!F1436) &gt;= 0, REPT(" ",SOURCE!$U$2-LEN(SOURCE!F1436)+2), "")&amp;"("&amp;
      SUBSTITUTE(TEXT(SOURCE!G1436,"??0"),"  ","")&amp;" &lt;&lt; TAM_MAX_BITS) |"&amp; IF(SOURCE!$V$2-3 &gt;= 0, REPT(" ",MAX(1,SOURCE!$V$2-5+4+1-1-LEN(  IF(ISTEXT(SOURCE!H1436),SOURCE!H1436,  SUBSTITUTE(SUBSTITUTE(TEXT(SOURCE!H1436,"????0"),"  ","")," ",""))   ))), "")&amp;
       IF(ISTEXT(SOURCE!H1436),SOURCE!H1436, SUBSTITUTE(SUBSTITUTE(TEXT(SOURCE!H1436,"????0"),"  ","")," ",""))   &amp;","&amp; IF(SOURCE!$W$2-3 &gt;= 0, REPT(" ",SOURCE!$W$2-3-5), "")&amp;
      SOURCE!I1436&amp;
" | "&amp; IF(SOURCE!$X$2-LEN(SOURCE!I1436) &gt;= 0, REPT(" ",SOURCE!$X$2-LEN(SOURCE!I1436)), "")&amp;
      SOURCE!J1436&amp;      IF(SOURCE!$Y$2-LEN(SOURCE!J1436) &gt;= 0, REPT(" ",SOURCE!$Y$2-LEN(SOURCE!J1436)), "")&amp;
" | "&amp; IF(SOURCE!$X$2-LEN(SOURCE!I1436) &gt;= 0, REPT(" ",SOURCE!$X$2-LEN(SOURCE!I1436)), "")&amp;
      SOURCE!K1436&amp;      IF(SOURCE!$Y$2-LEN(SOURCE!K1436) &gt;= 0, REPT(" ",SOURCE!$Z$2-LEN(SOURCE!K1436)), "")&amp;
" | "&amp; SOURCE!L1436&amp;      IF(SOURCE!$AB$2-LEN(SOURCE!L1436) &gt;= 0, REPT(" ",SOURCE!$AB$2-LEN(SOURCE!L1436)), "")&amp;
" | "&amp; SOURCE!M1436&amp;      IF(SOURCE!$AC$2-LEN(SOURCE!M1436) &gt;= 0, REPT(" ",SOURCE!$AC$2-LEN(SOURCE!M1436)), "")&amp;
      "},"&amp;IF(SOURCE!O1436&lt;&gt;"",""&amp;SOURCE!O1436,"")
 )
)
)</f>
        <v>/* 1400 */  { itemToBeCoded,                NOPARAM,                     "",                                            "TIMERF",                                      (0 &lt;&lt; TAM_MAX_BITS) |     0, CAT_MENU | SLS_UNCHANGED | US_UNCHANGED | EIM_DISABLED | PTP_DISABLED     },</v>
      </c>
    </row>
    <row r="1437" spans="1:1">
      <c r="A1437" s="133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IF(SOURCE!$R$2-LEN(SOURCE!C1437) &gt;= 0, REPT(" ",SOURCE!$R$2-LEN(SOURCE!C1437)), "")&amp;
      SOURCE!D1437&amp;", "&amp; IF(SOURCE!$S$2-LEN(SOURCE!D1437) &gt;= 0, REPT(" ",SOURCE!$S$2-LEN(SOURCE!D1437)), "")&amp;
      SOURCE!E1437&amp;", "&amp; IF(SOURCE!$T$2-LEN(SOURCE!E1437) &gt;=0, REPT(" ",SOURCE!$T$2-LEN(SOURCE!E1437)), "")&amp;
      SOURCE!F1437&amp;", "&amp; IF(SOURCE!$U$2-LEN(SOURCE!F1437) &gt;= 0, REPT(" ",SOURCE!$U$2-LEN(SOURCE!F1437)+2), "")&amp;"("&amp;
      SUBSTITUTE(TEXT(SOURCE!G1437,"??0"),"  ","")&amp;" &lt;&lt; TAM_MAX_BITS) |"&amp; IF(SOURCE!$V$2-3 &gt;= 0, REPT(" ",MAX(1,SOURCE!$V$2-5+4+1-1-LEN(  IF(ISTEXT(SOURCE!H1437),SOURCE!H1437,  SUBSTITUTE(SUBSTITUTE(TEXT(SOURCE!H1437,"????0"),"  ","")," ",""))   ))), "")&amp;
       IF(ISTEXT(SOURCE!H1437),SOURCE!H1437, SUBSTITUTE(SUBSTITUTE(TEXT(SOURCE!H1437,"????0"),"  ","")," ",""))   &amp;","&amp; IF(SOURCE!$W$2-3 &gt;= 0, REPT(" ",SOURCE!$W$2-3-5), "")&amp;
      SOURCE!I1437&amp;
" | "&amp; IF(SOURCE!$X$2-LEN(SOURCE!I1437) &gt;= 0, REPT(" ",SOURCE!$X$2-LEN(SOURCE!I1437)), "")&amp;
      SOURCE!J1437&amp;      IF(SOURCE!$Y$2-LEN(SOURCE!J1437) &gt;= 0, REPT(" ",SOURCE!$Y$2-LEN(SOURCE!J1437)), "")&amp;
" | "&amp; IF(SOURCE!$X$2-LEN(SOURCE!I1437) &gt;= 0, REPT(" ",SOURCE!$X$2-LEN(SOURCE!I1437)), "")&amp;
      SOURCE!K1437&amp;      IF(SOURCE!$Y$2-LEN(SOURCE!K1437) &gt;= 0, REPT(" ",SOURCE!$Z$2-LEN(SOURCE!K1437)), "")&amp;
" | "&amp; SOURCE!L1437&amp;      IF(SOURCE!$AB$2-LEN(SOURCE!L1437) &gt;= 0, REPT(" ",SOURCE!$AB$2-LEN(SOURCE!L1437)), "")&amp;
" | "&amp; SOURCE!M1437&amp;      IF(SOURCE!$AC$2-LEN(SOURCE!M1437) &gt;= 0, REPT(" ",SOURCE!$AC$2-LEN(SOURCE!M1437)), "")&amp;
      "},"&amp;IF(SOURCE!O1437&lt;&gt;"",""&amp;SOURCE!O1437,"")
 )
)
)</f>
        <v>/* 1401 */  { itemToBeCoded,                NOPARAM,                     "HIST",                                        "HIST",                                        (0 &lt;&lt; TAM_MAX_BITS) |     0, CAT_MENU | SLS_UNCHANGED | US_UNCHANGED | EIM_DISABLED | PTP_DISABLED     },</v>
      </c>
    </row>
    <row r="1438" spans="1:1">
      <c r="A1438" s="133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IF(SOURCE!$R$2-LEN(SOURCE!C1438) &gt;= 0, REPT(" ",SOURCE!$R$2-LEN(SOURCE!C1438)), "")&amp;
      SOURCE!D1438&amp;", "&amp; IF(SOURCE!$S$2-LEN(SOURCE!D1438) &gt;= 0, REPT(" ",SOURCE!$S$2-LEN(SOURCE!D1438)), "")&amp;
      SOURCE!E1438&amp;", "&amp; IF(SOURCE!$T$2-LEN(SOURCE!E1438) &gt;=0, REPT(" ",SOURCE!$T$2-LEN(SOURCE!E1438)), "")&amp;
      SOURCE!F1438&amp;", "&amp; IF(SOURCE!$U$2-LEN(SOURCE!F1438) &gt;= 0, REPT(" ",SOURCE!$U$2-LEN(SOURCE!F1438)+2), "")&amp;"("&amp;
      SUBSTITUTE(TEXT(SOURCE!G1438,"??0"),"  ","")&amp;" &lt;&lt; TAM_MAX_BITS) |"&amp; IF(SOURCE!$V$2-3 &gt;= 0, REPT(" ",MAX(1,SOURCE!$V$2-5+4+1-1-LEN(  IF(ISTEXT(SOURCE!H1438),SOURCE!H1438,  SUBSTITUTE(SUBSTITUTE(TEXT(SOURCE!H1438,"????0"),"  ","")," ",""))   ))), "")&amp;
       IF(ISTEXT(SOURCE!H1438),SOURCE!H1438, SUBSTITUTE(SUBSTITUTE(TEXT(SOURCE!H1438,"????0"),"  ","")," ",""))   &amp;","&amp; IF(SOURCE!$W$2-3 &gt;= 0, REPT(" ",SOURCE!$W$2-3-5), "")&amp;
      SOURCE!I1438&amp;
" | "&amp; IF(SOURCE!$X$2-LEN(SOURCE!I1438) &gt;= 0, REPT(" ",SOURCE!$X$2-LEN(SOURCE!I1438)), "")&amp;
      SOURCE!J1438&amp;      IF(SOURCE!$Y$2-LEN(SOURCE!J1438) &gt;= 0, REPT(" ",SOURCE!$Y$2-LEN(SOURCE!J1438)), "")&amp;
" | "&amp; IF(SOURCE!$X$2-LEN(SOURCE!I1438) &gt;= 0, REPT(" ",SOURCE!$X$2-LEN(SOURCE!I1438)), "")&amp;
      SOURCE!K1438&amp;      IF(SOURCE!$Y$2-LEN(SOURCE!K1438) &gt;= 0, REPT(" ",SOURCE!$Z$2-LEN(SOURCE!K1438)), "")&amp;
" | "&amp; SOURCE!L1438&amp;      IF(SOURCE!$AB$2-LEN(SOURCE!L1438) &gt;= 0, REPT(" ",SOURCE!$AB$2-LEN(SOURCE!L1438)), "")&amp;
" | "&amp; SOURCE!M1438&amp;      IF(SOURCE!$AC$2-LEN(SOURCE!M1438) &gt;= 0, REPT(" ",SOURCE!$AC$2-LEN(SOURCE!M1438)), "")&amp;
      "},"&amp;IF(SOURCE!O1438&lt;&gt;"",""&amp;SOURCE!O1438,"")
 )
)
)</f>
        <v>/* 1402 */  { itemToBeCoded,                NOPARAM,                     "HPLOT",                                       "HPLOT",                                       (0 &lt;&lt; TAM_MAX_BITS) |     0, CAT_MENU | SLS_UNCHANGED | US_UNCHANGED | EIM_DISABLED | PTP_DISABLED     },</v>
      </c>
    </row>
    <row r="1439" spans="1:1">
      <c r="A1439" s="133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IF(SOURCE!$R$2-LEN(SOURCE!C1439) &gt;= 0, REPT(" ",SOURCE!$R$2-LEN(SOURCE!C1439)), "")&amp;
      SOURCE!D1439&amp;", "&amp; IF(SOURCE!$S$2-LEN(SOURCE!D1439) &gt;= 0, REPT(" ",SOURCE!$S$2-LEN(SOURCE!D1439)), "")&amp;
      SOURCE!E1439&amp;", "&amp; IF(SOURCE!$T$2-LEN(SOURCE!E1439) &gt;=0, REPT(" ",SOURCE!$T$2-LEN(SOURCE!E1439)), "")&amp;
      SOURCE!F1439&amp;", "&amp; IF(SOURCE!$U$2-LEN(SOURCE!F1439) &gt;= 0, REPT(" ",SOURCE!$U$2-LEN(SOURCE!F1439)+2), "")&amp;"("&amp;
      SUBSTITUTE(TEXT(SOURCE!G1439,"??0"),"  ","")&amp;" &lt;&lt; TAM_MAX_BITS) |"&amp; IF(SOURCE!$V$2-3 &gt;= 0, REPT(" ",MAX(1,SOURCE!$V$2-5+4+1-1-LEN(  IF(ISTEXT(SOURCE!H1439),SOURCE!H1439,  SUBSTITUTE(SUBSTITUTE(TEXT(SOURCE!H1439,"????0"),"  ","")," ",""))   ))), "")&amp;
       IF(ISTEXT(SOURCE!H1439),SOURCE!H1439, SUBSTITUTE(SUBSTITUTE(TEXT(SOURCE!H1439,"????0"),"  ","")," ",""))   &amp;","&amp; IF(SOURCE!$W$2-3 &gt;= 0, REPT(" ",SOURCE!$W$2-3-5), "")&amp;
      SOURCE!I1439&amp;
" | "&amp; IF(SOURCE!$X$2-LEN(SOURCE!I1439) &gt;= 0, REPT(" ",SOURCE!$X$2-LEN(SOURCE!I1439)), "")&amp;
      SOURCE!J1439&amp;      IF(SOURCE!$Y$2-LEN(SOURCE!J1439) &gt;= 0, REPT(" ",SOURCE!$Y$2-LEN(SOURCE!J1439)), "")&amp;
" | "&amp; IF(SOURCE!$X$2-LEN(SOURCE!I1439) &gt;= 0, REPT(" ",SOURCE!$X$2-LEN(SOURCE!I1439)), "")&amp;
      SOURCE!K1439&amp;      IF(SOURCE!$Y$2-LEN(SOURCE!K1439) &gt;= 0, REPT(" ",SOURCE!$Z$2-LEN(SOURCE!K1439)), "")&amp;
" | "&amp; SOURCE!L1439&amp;      IF(SOURCE!$AB$2-LEN(SOURCE!L1439) &gt;= 0, REPT(" ",SOURCE!$AB$2-LEN(SOURCE!L1439)), "")&amp;
" | "&amp; SOURCE!M1439&amp;      IF(SOURCE!$AC$2-LEN(SOURCE!M1439) &gt;= 0, REPT(" ",SOURCE!$AC$2-LEN(SOURCE!M1439)), "")&amp;
      "},"&amp;IF(SOURCE!O1439&lt;&gt;"",""&amp;SOURCE!O1439,"")
 )
)
)</f>
        <v>/* 1403 */  { itemToBeCoded,                NOPARAM,                     "1403",                                        "1403",                                        (0 &lt;&lt; TAM_MAX_BITS) |     0, CAT_FREE | SLS_UNCHANGED | US_UNCHANGED | EIM_DISABLED | PTP_DISABLED     },</v>
      </c>
    </row>
    <row r="1440" spans="1:1">
      <c r="A1440" s="133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IF(SOURCE!$R$2-LEN(SOURCE!C1440) &gt;= 0, REPT(" ",SOURCE!$R$2-LEN(SOURCE!C1440)), "")&amp;
      SOURCE!D1440&amp;", "&amp; IF(SOURCE!$S$2-LEN(SOURCE!D1440) &gt;= 0, REPT(" ",SOURCE!$S$2-LEN(SOURCE!D1440)), "")&amp;
      SOURCE!E1440&amp;", "&amp; IF(SOURCE!$T$2-LEN(SOURCE!E1440) &gt;=0, REPT(" ",SOURCE!$T$2-LEN(SOURCE!E1440)), "")&amp;
      SOURCE!F1440&amp;", "&amp; IF(SOURCE!$U$2-LEN(SOURCE!F1440) &gt;= 0, REPT(" ",SOURCE!$U$2-LEN(SOURCE!F1440)+2), "")&amp;"("&amp;
      SUBSTITUTE(TEXT(SOURCE!G1440,"??0"),"  ","")&amp;" &lt;&lt; TAM_MAX_BITS) |"&amp; IF(SOURCE!$V$2-3 &gt;= 0, REPT(" ",MAX(1,SOURCE!$V$2-5+4+1-1-LEN(  IF(ISTEXT(SOURCE!H1440),SOURCE!H1440,  SUBSTITUTE(SUBSTITUTE(TEXT(SOURCE!H1440,"????0"),"  ","")," ",""))   ))), "")&amp;
       IF(ISTEXT(SOURCE!H1440),SOURCE!H1440, SUBSTITUTE(SUBSTITUTE(TEXT(SOURCE!H1440,"????0"),"  ","")," ",""))   &amp;","&amp; IF(SOURCE!$W$2-3 &gt;= 0, REPT(" ",SOURCE!$W$2-3-5), "")&amp;
      SOURCE!I1440&amp;
" | "&amp; IF(SOURCE!$X$2-LEN(SOURCE!I1440) &gt;= 0, REPT(" ",SOURCE!$X$2-LEN(SOURCE!I1440)), "")&amp;
      SOURCE!J1440&amp;      IF(SOURCE!$Y$2-LEN(SOURCE!J1440) &gt;= 0, REPT(" ",SOURCE!$Y$2-LEN(SOURCE!J1440)), "")&amp;
" | "&amp; IF(SOURCE!$X$2-LEN(SOURCE!I1440) &gt;= 0, REPT(" ",SOURCE!$X$2-LEN(SOURCE!I1440)), "")&amp;
      SOURCE!K1440&amp;      IF(SOURCE!$Y$2-LEN(SOURCE!K1440) &gt;= 0, REPT(" ",SOURCE!$Z$2-LEN(SOURCE!K1440)), "")&amp;
" | "&amp; SOURCE!L1440&amp;      IF(SOURCE!$AB$2-LEN(SOURCE!L1440) &gt;= 0, REPT(" ",SOURCE!$AB$2-LEN(SOURCE!L1440)), "")&amp;
" | "&amp; SOURCE!M1440&amp;      IF(SOURCE!$AC$2-LEN(SOURCE!M1440) &gt;= 0, REPT(" ",SOURCE!$AC$2-LEN(SOURCE!M1440)), "")&amp;
      "},"&amp;IF(SOURCE!O1440&lt;&gt;"",""&amp;SOURCE!O1440,"")
 )
)
)</f>
        <v/>
      </c>
    </row>
    <row r="1441" spans="1:1">
      <c r="A1441" s="133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IF(SOURCE!$R$2-LEN(SOURCE!C1441) &gt;= 0, REPT(" ",SOURCE!$R$2-LEN(SOURCE!C1441)), "")&amp;
      SOURCE!D1441&amp;", "&amp; IF(SOURCE!$S$2-LEN(SOURCE!D1441) &gt;= 0, REPT(" ",SOURCE!$S$2-LEN(SOURCE!D1441)), "")&amp;
      SOURCE!E1441&amp;", "&amp; IF(SOURCE!$T$2-LEN(SOURCE!E1441) &gt;=0, REPT(" ",SOURCE!$T$2-LEN(SOURCE!E1441)), "")&amp;
      SOURCE!F1441&amp;", "&amp; IF(SOURCE!$U$2-LEN(SOURCE!F1441) &gt;= 0, REPT(" ",SOURCE!$U$2-LEN(SOURCE!F1441)+2), "")&amp;"("&amp;
      SUBSTITUTE(TEXT(SOURCE!G1441,"??0"),"  ","")&amp;" &lt;&lt; TAM_MAX_BITS) |"&amp; IF(SOURCE!$V$2-3 &gt;= 0, REPT(" ",MAX(1,SOURCE!$V$2-5+4+1-1-LEN(  IF(ISTEXT(SOURCE!H1441),SOURCE!H1441,  SUBSTITUTE(SUBSTITUTE(TEXT(SOURCE!H1441,"????0"),"  ","")," ",""))   ))), "")&amp;
       IF(ISTEXT(SOURCE!H1441),SOURCE!H1441, SUBSTITUTE(SUBSTITUTE(TEXT(SOURCE!H1441,"????0"),"  ","")," ",""))   &amp;","&amp; IF(SOURCE!$W$2-3 &gt;= 0, REPT(" ",SOURCE!$W$2-3-5), "")&amp;
      SOURCE!I1441&amp;
" | "&amp; IF(SOURCE!$X$2-LEN(SOURCE!I1441) &gt;= 0, REPT(" ",SOURCE!$X$2-LEN(SOURCE!I1441)), "")&amp;
      SOURCE!J1441&amp;      IF(SOURCE!$Y$2-LEN(SOURCE!J1441) &gt;= 0, REPT(" ",SOURCE!$Y$2-LEN(SOURCE!J1441)), "")&amp;
" | "&amp; IF(SOURCE!$X$2-LEN(SOURCE!I1441) &gt;= 0, REPT(" ",SOURCE!$X$2-LEN(SOURCE!I1441)), "")&amp;
      SOURCE!K1441&amp;      IF(SOURCE!$Y$2-LEN(SOURCE!K1441) &gt;= 0, REPT(" ",SOURCE!$Z$2-LEN(SOURCE!K1441)), "")&amp;
" | "&amp; SOURCE!L1441&amp;      IF(SOURCE!$AB$2-LEN(SOURCE!L1441) &gt;= 0, REPT(" ",SOURCE!$AB$2-LEN(SOURCE!L1441)), "")&amp;
" | "&amp; SOURCE!M1441&amp;      IF(SOURCE!$AC$2-LEN(SOURCE!M1441) &gt;= 0, REPT(" ",SOURCE!$AC$2-LEN(SOURCE!M1441)), "")&amp;
      "},"&amp;IF(SOURCE!O1441&lt;&gt;"",""&amp;SOURCE!O1441,"")
 )
)
)</f>
        <v/>
      </c>
    </row>
    <row r="1442" spans="1:1">
      <c r="A1442" s="133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IF(SOURCE!$R$2-LEN(SOURCE!C1442) &gt;= 0, REPT(" ",SOURCE!$R$2-LEN(SOURCE!C1442)), "")&amp;
      SOURCE!D1442&amp;", "&amp; IF(SOURCE!$S$2-LEN(SOURCE!D1442) &gt;= 0, REPT(" ",SOURCE!$S$2-LEN(SOURCE!D1442)), "")&amp;
      SOURCE!E1442&amp;", "&amp; IF(SOURCE!$T$2-LEN(SOURCE!E1442) &gt;=0, REPT(" ",SOURCE!$T$2-LEN(SOURCE!E1442)), "")&amp;
      SOURCE!F1442&amp;", "&amp; IF(SOURCE!$U$2-LEN(SOURCE!F1442) &gt;= 0, REPT(" ",SOURCE!$U$2-LEN(SOURCE!F1442)+2), "")&amp;"("&amp;
      SUBSTITUTE(TEXT(SOURCE!G1442,"??0"),"  ","")&amp;" &lt;&lt; TAM_MAX_BITS) |"&amp; IF(SOURCE!$V$2-3 &gt;= 0, REPT(" ",MAX(1,SOURCE!$V$2-5+4+1-1-LEN(  IF(ISTEXT(SOURCE!H1442),SOURCE!H1442,  SUBSTITUTE(SUBSTITUTE(TEXT(SOURCE!H1442,"????0"),"  ","")," ",""))   ))), "")&amp;
       IF(ISTEXT(SOURCE!H1442),SOURCE!H1442, SUBSTITUTE(SUBSTITUTE(TEXT(SOURCE!H1442,"????0"),"  ","")," ",""))   &amp;","&amp; IF(SOURCE!$W$2-3 &gt;= 0, REPT(" ",SOURCE!$W$2-3-5), "")&amp;
      SOURCE!I1442&amp;
" | "&amp; IF(SOURCE!$X$2-LEN(SOURCE!I1442) &gt;= 0, REPT(" ",SOURCE!$X$2-LEN(SOURCE!I1442)), "")&amp;
      SOURCE!J1442&amp;      IF(SOURCE!$Y$2-LEN(SOURCE!J1442) &gt;= 0, REPT(" ",SOURCE!$Y$2-LEN(SOURCE!J1442)), "")&amp;
" | "&amp; IF(SOURCE!$X$2-LEN(SOURCE!I1442) &gt;= 0, REPT(" ",SOURCE!$X$2-LEN(SOURCE!I1442)), "")&amp;
      SOURCE!K1442&amp;      IF(SOURCE!$Y$2-LEN(SOURCE!K1442) &gt;= 0, REPT(" ",SOURCE!$Z$2-LEN(SOURCE!K1442)), "")&amp;
" | "&amp; SOURCE!L1442&amp;      IF(SOURCE!$AB$2-LEN(SOURCE!L1442) &gt;= 0, REPT(" ",SOURCE!$AB$2-LEN(SOURCE!L1442)), "")&amp;
" | "&amp; SOURCE!M1442&amp;      IF(SOURCE!$AC$2-LEN(SOURCE!M1442) &gt;= 0, REPT(" ",SOURCE!$AC$2-LEN(SOURCE!M1442)),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133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IF(SOURCE!$R$2-LEN(SOURCE!C1443) &gt;= 0, REPT(" ",SOURCE!$R$2-LEN(SOURCE!C1443)), "")&amp;
      SOURCE!D1443&amp;", "&amp; IF(SOURCE!$S$2-LEN(SOURCE!D1443) &gt;= 0, REPT(" ",SOURCE!$S$2-LEN(SOURCE!D1443)), "")&amp;
      SOURCE!E1443&amp;", "&amp; IF(SOURCE!$T$2-LEN(SOURCE!E1443) &gt;=0, REPT(" ",SOURCE!$T$2-LEN(SOURCE!E1443)), "")&amp;
      SOURCE!F1443&amp;", "&amp; IF(SOURCE!$U$2-LEN(SOURCE!F1443) &gt;= 0, REPT(" ",SOURCE!$U$2-LEN(SOURCE!F1443)+2), "")&amp;"("&amp;
      SUBSTITUTE(TEXT(SOURCE!G1443,"??0"),"  ","")&amp;" &lt;&lt; TAM_MAX_BITS) |"&amp; IF(SOURCE!$V$2-3 &gt;= 0, REPT(" ",MAX(1,SOURCE!$V$2-5+4+1-1-LEN(  IF(ISTEXT(SOURCE!H1443),SOURCE!H1443,  SUBSTITUTE(SUBSTITUTE(TEXT(SOURCE!H1443,"????0"),"  ","")," ",""))   ))), "")&amp;
       IF(ISTEXT(SOURCE!H1443),SOURCE!H1443, SUBSTITUTE(SUBSTITUTE(TEXT(SOURCE!H1443,"????0"),"  ","")," ",""))   &amp;","&amp; IF(SOURCE!$W$2-3 &gt;= 0, REPT(" ",SOURCE!$W$2-3-5), "")&amp;
      SOURCE!I1443&amp;
" | "&amp; IF(SOURCE!$X$2-LEN(SOURCE!I1443) &gt;= 0, REPT(" ",SOURCE!$X$2-LEN(SOURCE!I1443)), "")&amp;
      SOURCE!J1443&amp;      IF(SOURCE!$Y$2-LEN(SOURCE!J1443) &gt;= 0, REPT(" ",SOURCE!$Y$2-LEN(SOURCE!J1443)), "")&amp;
" | "&amp; IF(SOURCE!$X$2-LEN(SOURCE!I1443) &gt;= 0, REPT(" ",SOURCE!$X$2-LEN(SOURCE!I1443)), "")&amp;
      SOURCE!K1443&amp;      IF(SOURCE!$Y$2-LEN(SOURCE!K1443) &gt;= 0, REPT(" ",SOURCE!$Z$2-LEN(SOURCE!K1443)), "")&amp;
" | "&amp; SOURCE!L1443&amp;      IF(SOURCE!$AB$2-LEN(SOURCE!L1443) &gt;= 0, REPT(" ",SOURCE!$AB$2-LEN(SOURCE!L1443)), "")&amp;
" | "&amp; SOURCE!M1443&amp;      IF(SOURCE!$AC$2-LEN(SOURCE!M1443) &gt;= 0, REPT(" ",SOURCE!$AC$2-LEN(SOURCE!M1443)), "")&amp;
      "},"&amp;IF(SOURCE!O1443&lt;&gt;"",""&amp;SOURCE!O1443,"")
 )
)
)</f>
        <v>/* 1405 */  { fnScreenDump,                 NOPARAM,                     "SNAP",                                        "SNAP",                                        (0 &lt;&lt; TAM_MAX_BITS) |     0, CAT_FNCT | SLS_ENABLED   | US_ENABLED   | EIM_DISABLED | PTP_NONE         },</v>
      </c>
    </row>
    <row r="1444" spans="1:1">
      <c r="A1444" s="133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IF(SOURCE!$R$2-LEN(SOURCE!C1444) &gt;= 0, REPT(" ",SOURCE!$R$2-LEN(SOURCE!C1444)), "")&amp;
      SOURCE!D1444&amp;", "&amp; IF(SOURCE!$S$2-LEN(SOURCE!D1444) &gt;= 0, REPT(" ",SOURCE!$S$2-LEN(SOURCE!D1444)), "")&amp;
      SOURCE!E1444&amp;", "&amp; IF(SOURCE!$T$2-LEN(SOURCE!E1444) &gt;=0, REPT(" ",SOURCE!$T$2-LEN(SOURCE!E1444)), "")&amp;
      SOURCE!F1444&amp;", "&amp; IF(SOURCE!$U$2-LEN(SOURCE!F1444) &gt;= 0, REPT(" ",SOURCE!$U$2-LEN(SOURCE!F1444)+2), "")&amp;"("&amp;
      SUBSTITUTE(TEXT(SOURCE!G1444,"??0"),"  ","")&amp;" &lt;&lt; TAM_MAX_BITS) |"&amp; IF(SOURCE!$V$2-3 &gt;= 0, REPT(" ",MAX(1,SOURCE!$V$2-5+4+1-1-LEN(  IF(ISTEXT(SOURCE!H1444),SOURCE!H1444,  SUBSTITUTE(SUBSTITUTE(TEXT(SOURCE!H1444,"????0"),"  ","")," ",""))   ))), "")&amp;
       IF(ISTEXT(SOURCE!H1444),SOURCE!H1444, SUBSTITUTE(SUBSTITUTE(TEXT(SOURCE!H1444,"????0"),"  ","")," ",""))   &amp;","&amp; IF(SOURCE!$W$2-3 &gt;= 0, REPT(" ",SOURCE!$W$2-3-5), "")&amp;
      SOURCE!I1444&amp;
" | "&amp; IF(SOURCE!$X$2-LEN(SOURCE!I1444) &gt;= 0, REPT(" ",SOURCE!$X$2-LEN(SOURCE!I1444)), "")&amp;
      SOURCE!J1444&amp;      IF(SOURCE!$Y$2-LEN(SOURCE!J1444) &gt;= 0, REPT(" ",SOURCE!$Y$2-LEN(SOURCE!J1444)), "")&amp;
" | "&amp; IF(SOURCE!$X$2-LEN(SOURCE!I1444) &gt;= 0, REPT(" ",SOURCE!$X$2-LEN(SOURCE!I1444)), "")&amp;
      SOURCE!K1444&amp;      IF(SOURCE!$Y$2-LEN(SOURCE!K1444) &gt;= 0, REPT(" ",SOURCE!$Z$2-LEN(SOURCE!K1444)), "")&amp;
" | "&amp; SOURCE!L1444&amp;      IF(SOURCE!$AB$2-LEN(SOURCE!L1444) &gt;= 0, REPT(" ",SOURCE!$AB$2-LEN(SOURCE!L1444)), "")&amp;
" | "&amp; SOURCE!M1444&amp;      IF(SOURCE!$AC$2-LEN(SOURCE!M1444) &gt;= 0, REPT(" ",SOURCE!$AC$2-LEN(SOURCE!M1444)),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133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IF(SOURCE!$R$2-LEN(SOURCE!C1445) &gt;= 0, REPT(" ",SOURCE!$R$2-LEN(SOURCE!C1445)), "")&amp;
      SOURCE!D1445&amp;", "&amp; IF(SOURCE!$S$2-LEN(SOURCE!D1445) &gt;= 0, REPT(" ",SOURCE!$S$2-LEN(SOURCE!D1445)), "")&amp;
      SOURCE!E1445&amp;", "&amp; IF(SOURCE!$T$2-LEN(SOURCE!E1445) &gt;=0, REPT(" ",SOURCE!$T$2-LEN(SOURCE!E1445)), "")&amp;
      SOURCE!F1445&amp;", "&amp; IF(SOURCE!$U$2-LEN(SOURCE!F1445) &gt;= 0, REPT(" ",SOURCE!$U$2-LEN(SOURCE!F1445)+2), "")&amp;"("&amp;
      SUBSTITUTE(TEXT(SOURCE!G1445,"??0"),"  ","")&amp;" &lt;&lt; TAM_MAX_BITS) |"&amp; IF(SOURCE!$V$2-3 &gt;= 0, REPT(" ",MAX(1,SOURCE!$V$2-5+4+1-1-LEN(  IF(ISTEXT(SOURCE!H1445),SOURCE!H1445,  SUBSTITUTE(SUBSTITUTE(TEXT(SOURCE!H1445,"????0"),"  ","")," ",""))   ))), "")&amp;
       IF(ISTEXT(SOURCE!H1445),SOURCE!H1445, SUBSTITUTE(SUBSTITUTE(TEXT(SOURCE!H1445,"????0"),"  ","")," ",""))   &amp;","&amp; IF(SOURCE!$W$2-3 &gt;= 0, REPT(" ",SOURCE!$W$2-3-5), "")&amp;
      SOURCE!I1445&amp;
" | "&amp; IF(SOURCE!$X$2-LEN(SOURCE!I1445) &gt;= 0, REPT(" ",SOURCE!$X$2-LEN(SOURCE!I1445)), "")&amp;
      SOURCE!J1445&amp;      IF(SOURCE!$Y$2-LEN(SOURCE!J1445) &gt;= 0, REPT(" ",SOURCE!$Y$2-LEN(SOURCE!J1445)), "")&amp;
" | "&amp; IF(SOURCE!$X$2-LEN(SOURCE!I1445) &gt;= 0, REPT(" ",SOURCE!$X$2-LEN(SOURCE!I1445)), "")&amp;
      SOURCE!K1445&amp;      IF(SOURCE!$Y$2-LEN(SOURCE!K1445) &gt;= 0, REPT(" ",SOURCE!$Z$2-LEN(SOURCE!K1445)), "")&amp;
" | "&amp; SOURCE!L1445&amp;      IF(SOURCE!$AB$2-LEN(SOURCE!L1445) &gt;= 0, REPT(" ",SOURCE!$AB$2-LEN(SOURCE!L1445)), "")&amp;
" | "&amp; SOURCE!M1445&amp;      IF(SOURCE!$AC$2-LEN(SOURCE!M1445) &gt;= 0, REPT(" ",SOURCE!$AC$2-LEN(SOURCE!M1445)),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133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IF(SOURCE!$R$2-LEN(SOURCE!C1446) &gt;= 0, REPT(" ",SOURCE!$R$2-LEN(SOURCE!C1446)), "")&amp;
      SOURCE!D1446&amp;", "&amp; IF(SOURCE!$S$2-LEN(SOURCE!D1446) &gt;= 0, REPT(" ",SOURCE!$S$2-LEN(SOURCE!D1446)), "")&amp;
      SOURCE!E1446&amp;", "&amp; IF(SOURCE!$T$2-LEN(SOURCE!E1446) &gt;=0, REPT(" ",SOURCE!$T$2-LEN(SOURCE!E1446)), "")&amp;
      SOURCE!F1446&amp;", "&amp; IF(SOURCE!$U$2-LEN(SOURCE!F1446) &gt;= 0, REPT(" ",SOURCE!$U$2-LEN(SOURCE!F1446)+2), "")&amp;"("&amp;
      SUBSTITUTE(TEXT(SOURCE!G1446,"??0"),"  ","")&amp;" &lt;&lt; TAM_MAX_BITS) |"&amp; IF(SOURCE!$V$2-3 &gt;= 0, REPT(" ",MAX(1,SOURCE!$V$2-5+4+1-1-LEN(  IF(ISTEXT(SOURCE!H1446),SOURCE!H1446,  SUBSTITUTE(SUBSTITUTE(TEXT(SOURCE!H1446,"????0"),"  ","")," ",""))   ))), "")&amp;
       IF(ISTEXT(SOURCE!H1446),SOURCE!H1446, SUBSTITUTE(SUBSTITUTE(TEXT(SOURCE!H1446,"????0"),"  ","")," ",""))   &amp;","&amp; IF(SOURCE!$W$2-3 &gt;= 0, REPT(" ",SOURCE!$W$2-3-5), "")&amp;
      SOURCE!I1446&amp;
" | "&amp; IF(SOURCE!$X$2-LEN(SOURCE!I1446) &gt;= 0, REPT(" ",SOURCE!$X$2-LEN(SOURCE!I1446)), "")&amp;
      SOURCE!J1446&amp;      IF(SOURCE!$Y$2-LEN(SOURCE!J1446) &gt;= 0, REPT(" ",SOURCE!$Y$2-LEN(SOURCE!J1446)), "")&amp;
" | "&amp; IF(SOURCE!$X$2-LEN(SOURCE!I1446) &gt;= 0, REPT(" ",SOURCE!$X$2-LEN(SOURCE!I1446)), "")&amp;
      SOURCE!K1446&amp;      IF(SOURCE!$Y$2-LEN(SOURCE!K1446) &gt;= 0, REPT(" ",SOURCE!$Z$2-LEN(SOURCE!K1446)), "")&amp;
" | "&amp; SOURCE!L1446&amp;      IF(SOURCE!$AB$2-LEN(SOURCE!L1446) &gt;= 0, REPT(" ",SOURCE!$AB$2-LEN(SOURCE!L1446)), "")&amp;
" | "&amp; SOURCE!M1446&amp;      IF(SOURCE!$AC$2-LEN(SOURCE!M1446) &gt;= 0, REPT(" ",SOURCE!$AC$2-LEN(SOURCE!M1446)),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133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IF(SOURCE!$R$2-LEN(SOURCE!C1447) &gt;= 0, REPT(" ",SOURCE!$R$2-LEN(SOURCE!C1447)), "")&amp;
      SOURCE!D1447&amp;", "&amp; IF(SOURCE!$S$2-LEN(SOURCE!D1447) &gt;= 0, REPT(" ",SOURCE!$S$2-LEN(SOURCE!D1447)), "")&amp;
      SOURCE!E1447&amp;", "&amp; IF(SOURCE!$T$2-LEN(SOURCE!E1447) &gt;=0, REPT(" ",SOURCE!$T$2-LEN(SOURCE!E1447)), "")&amp;
      SOURCE!F1447&amp;", "&amp; IF(SOURCE!$U$2-LEN(SOURCE!F1447) &gt;= 0, REPT(" ",SOURCE!$U$2-LEN(SOURCE!F1447)+2), "")&amp;"("&amp;
      SUBSTITUTE(TEXT(SOURCE!G1447,"??0"),"  ","")&amp;" &lt;&lt; TAM_MAX_BITS) |"&amp; IF(SOURCE!$V$2-3 &gt;= 0, REPT(" ",MAX(1,SOURCE!$V$2-5+4+1-1-LEN(  IF(ISTEXT(SOURCE!H1447),SOURCE!H1447,  SUBSTITUTE(SUBSTITUTE(TEXT(SOURCE!H1447,"????0"),"  ","")," ",""))   ))), "")&amp;
       IF(ISTEXT(SOURCE!H1447),SOURCE!H1447, SUBSTITUTE(SUBSTITUTE(TEXT(SOURCE!H1447,"????0"),"  ","")," ",""))   &amp;","&amp; IF(SOURCE!$W$2-3 &gt;= 0, REPT(" ",SOURCE!$W$2-3-5), "")&amp;
      SOURCE!I1447&amp;
" | "&amp; IF(SOURCE!$X$2-LEN(SOURCE!I1447) &gt;= 0, REPT(" ",SOURCE!$X$2-LEN(SOURCE!I1447)), "")&amp;
      SOURCE!J1447&amp;      IF(SOURCE!$Y$2-LEN(SOURCE!J1447) &gt;= 0, REPT(" ",SOURCE!$Y$2-LEN(SOURCE!J1447)), "")&amp;
" | "&amp; IF(SOURCE!$X$2-LEN(SOURCE!I1447) &gt;= 0, REPT(" ",SOURCE!$X$2-LEN(SOURCE!I1447)), "")&amp;
      SOURCE!K1447&amp;      IF(SOURCE!$Y$2-LEN(SOURCE!K1447) &gt;= 0, REPT(" ",SOURCE!$Z$2-LEN(SOURCE!K1447)), "")&amp;
" | "&amp; SOURCE!L1447&amp;      IF(SOURCE!$AB$2-LEN(SOURCE!L1447) &gt;= 0, REPT(" ",SOURCE!$AB$2-LEN(SOURCE!L1447)), "")&amp;
" | "&amp; SOURCE!M1447&amp;      IF(SOURCE!$AC$2-LEN(SOURCE!M1447) &gt;= 0, REPT(" ",SOURCE!$AC$2-LEN(SOURCE!M1447)), "")&amp;
      "},"&amp;IF(SOURCE!O1447&lt;&gt;"",""&amp;SOURCE!O1447,"")
 )
)
)</f>
        <v>/* 1409 */  { fnAGraph,                     TM_REGISTER,                 "AGRAPH",                                      "AGRAPH",                                      (0 &lt;&lt; TAM_MAX_BITS) |    99, CAT_FNCT | SLS_ENABLED   | US_ENABLED   | EIM_DISABLED | PTP_REGISTER     },</v>
      </c>
    </row>
    <row r="1448" spans="1:1">
      <c r="A1448" s="133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IF(SOURCE!$R$2-LEN(SOURCE!C1448) &gt;= 0, REPT(" ",SOURCE!$R$2-LEN(SOURCE!C1448)), "")&amp;
      SOURCE!D1448&amp;", "&amp; IF(SOURCE!$S$2-LEN(SOURCE!D1448) &gt;= 0, REPT(" ",SOURCE!$S$2-LEN(SOURCE!D1448)), "")&amp;
      SOURCE!E1448&amp;", "&amp; IF(SOURCE!$T$2-LEN(SOURCE!E1448) &gt;=0, REPT(" ",SOURCE!$T$2-LEN(SOURCE!E1448)), "")&amp;
      SOURCE!F1448&amp;", "&amp; IF(SOURCE!$U$2-LEN(SOURCE!F1448) &gt;= 0, REPT(" ",SOURCE!$U$2-LEN(SOURCE!F1448)+2), "")&amp;"("&amp;
      SUBSTITUTE(TEXT(SOURCE!G1448,"??0"),"  ","")&amp;" &lt;&lt; TAM_MAX_BITS) |"&amp; IF(SOURCE!$V$2-3 &gt;= 0, REPT(" ",MAX(1,SOURCE!$V$2-5+4+1-1-LEN(  IF(ISTEXT(SOURCE!H1448),SOURCE!H1448,  SUBSTITUTE(SUBSTITUTE(TEXT(SOURCE!H1448,"????0"),"  ","")," ",""))   ))), "")&amp;
       IF(ISTEXT(SOURCE!H1448),SOURCE!H1448, SUBSTITUTE(SUBSTITUTE(TEXT(SOURCE!H1448,"????0"),"  ","")," ",""))   &amp;","&amp; IF(SOURCE!$W$2-3 &gt;= 0, REPT(" ",SOURCE!$W$2-3-5), "")&amp;
      SOURCE!I1448&amp;
" | "&amp; IF(SOURCE!$X$2-LEN(SOURCE!I1448) &gt;= 0, REPT(" ",SOURCE!$X$2-LEN(SOURCE!I1448)), "")&amp;
      SOURCE!J1448&amp;      IF(SOURCE!$Y$2-LEN(SOURCE!J1448) &gt;= 0, REPT(" ",SOURCE!$Y$2-LEN(SOURCE!J1448)), "")&amp;
" | "&amp; IF(SOURCE!$X$2-LEN(SOURCE!I1448) &gt;= 0, REPT(" ",SOURCE!$X$2-LEN(SOURCE!I1448)), "")&amp;
      SOURCE!K1448&amp;      IF(SOURCE!$Y$2-LEN(SOURCE!K1448) &gt;= 0, REPT(" ",SOURCE!$Z$2-LEN(SOURCE!K1448)), "")&amp;
" | "&amp; SOURCE!L1448&amp;      IF(SOURCE!$AB$2-LEN(SOURCE!L1448) &gt;= 0, REPT(" ",SOURCE!$AB$2-LEN(SOURCE!L1448)), "")&amp;
" | "&amp; SOURCE!M1448&amp;      IF(SOURCE!$AC$2-LEN(SOURCE!M1448) &gt;= 0, REPT(" ",SOURCE!$AC$2-LEN(SOURCE!M1448)),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   15, CAT_FNCT | SLS_ENABLED   | US_ENABLED   | EIM_DISABLED | PTP_NUMBER_8     },</v>
      </c>
    </row>
    <row r="1449" spans="1:1">
      <c r="A1449" s="133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IF(SOURCE!$R$2-LEN(SOURCE!C1449) &gt;= 0, REPT(" ",SOURCE!$R$2-LEN(SOURCE!C1449)), "")&amp;
      SOURCE!D1449&amp;", "&amp; IF(SOURCE!$S$2-LEN(SOURCE!D1449) &gt;= 0, REPT(" ",SOURCE!$S$2-LEN(SOURCE!D1449)), "")&amp;
      SOURCE!E1449&amp;", "&amp; IF(SOURCE!$T$2-LEN(SOURCE!E1449) &gt;=0, REPT(" ",SOURCE!$T$2-LEN(SOURCE!E1449)), "")&amp;
      SOURCE!F1449&amp;", "&amp; IF(SOURCE!$U$2-LEN(SOURCE!F1449) &gt;= 0, REPT(" ",SOURCE!$U$2-LEN(SOURCE!F1449)+2), "")&amp;"("&amp;
      SUBSTITUTE(TEXT(SOURCE!G1449,"??0"),"  ","")&amp;" &lt;&lt; TAM_MAX_BITS) |"&amp; IF(SOURCE!$V$2-3 &gt;= 0, REPT(" ",MAX(1,SOURCE!$V$2-5+4+1-1-LEN(  IF(ISTEXT(SOURCE!H1449),SOURCE!H1449,  SUBSTITUTE(SUBSTITUTE(TEXT(SOURCE!H1449,"????0"),"  ","")," ",""))   ))), "")&amp;
       IF(ISTEXT(SOURCE!H1449),SOURCE!H1449, SUBSTITUTE(SUBSTITUTE(TEXT(SOURCE!H1449,"????0"),"  ","")," ",""))   &amp;","&amp; IF(SOURCE!$W$2-3 &gt;= 0, REPT(" ",SOURCE!$W$2-3-5), "")&amp;
      SOURCE!I1449&amp;
" | "&amp; IF(SOURCE!$X$2-LEN(SOURCE!I1449) &gt;= 0, REPT(" ",SOURCE!$X$2-LEN(SOURCE!I1449)), "")&amp;
      SOURCE!J1449&amp;      IF(SOURCE!$Y$2-LEN(SOURCE!J1449) &gt;= 0, REPT(" ",SOURCE!$Y$2-LEN(SOURCE!J1449)), "")&amp;
" | "&amp; IF(SOURCE!$X$2-LEN(SOURCE!I1449) &gt;= 0, REPT(" ",SOURCE!$X$2-LEN(SOURCE!I1449)), "")&amp;
      SOURCE!K1449&amp;      IF(SOURCE!$Y$2-LEN(SOURCE!K1449) &gt;= 0, REPT(" ",SOURCE!$Z$2-LEN(SOURCE!K1449)), "")&amp;
" | "&amp; SOURCE!L1449&amp;      IF(SOURCE!$AB$2-LEN(SOURCE!L1449) &gt;= 0, REPT(" ",SOURCE!$AB$2-LEN(SOURCE!L1449)), "")&amp;
" | "&amp; SOURCE!M1449&amp;      IF(SOURCE!$AC$2-LEN(SOURCE!M1449) &gt;= 0, REPT(" ",SOURCE!$AC$2-LEN(SOURCE!M1449)), "")&amp;
      "},"&amp;IF(SOURCE!O1449&lt;&gt;"",""&amp;SOURCE!O1449,"")
 )
)
)</f>
        <v>/* 1411 */  { fnAssign,                     0,                           "ASSIGN",                                      "ASN",                                         (0 &lt;&lt; TAM_MAX_BITS) |     0, CAT_FNCT | SLS_ENABLED   | US_ENABLED   | EIM_DISABLED | PTP_DISABLED     },</v>
      </c>
    </row>
    <row r="1450" spans="1:1">
      <c r="A1450" s="133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IF(SOURCE!$R$2-LEN(SOURCE!C1450) &gt;= 0, REPT(" ",SOURCE!$R$2-LEN(SOURCE!C1450)), "")&amp;
      SOURCE!D1450&amp;", "&amp; IF(SOURCE!$S$2-LEN(SOURCE!D1450) &gt;= 0, REPT(" ",SOURCE!$S$2-LEN(SOURCE!D1450)), "")&amp;
      SOURCE!E1450&amp;", "&amp; IF(SOURCE!$T$2-LEN(SOURCE!E1450) &gt;=0, REPT(" ",SOURCE!$T$2-LEN(SOURCE!E1450)), "")&amp;
      SOURCE!F1450&amp;", "&amp; IF(SOURCE!$U$2-LEN(SOURCE!F1450) &gt;= 0, REPT(" ",SOURCE!$U$2-LEN(SOURCE!F1450)+2), "")&amp;"("&amp;
      SUBSTITUTE(TEXT(SOURCE!G1450,"??0"),"  ","")&amp;" &lt;&lt; TAM_MAX_BITS) |"&amp; IF(SOURCE!$V$2-3 &gt;= 0, REPT(" ",MAX(1,SOURCE!$V$2-5+4+1-1-LEN(  IF(ISTEXT(SOURCE!H1450),SOURCE!H1450,  SUBSTITUTE(SUBSTITUTE(TEXT(SOURCE!H1450,"????0"),"  ","")," ",""))   ))), "")&amp;
       IF(ISTEXT(SOURCE!H1450),SOURCE!H1450, SUBSTITUTE(SUBSTITUTE(TEXT(SOURCE!H1450,"????0"),"  ","")," ",""))   &amp;","&amp; IF(SOURCE!$W$2-3 &gt;= 0, REPT(" ",SOURCE!$W$2-3-5), "")&amp;
      SOURCE!I1450&amp;
" | "&amp; IF(SOURCE!$X$2-LEN(SOURCE!I1450) &gt;= 0, REPT(" ",SOURCE!$X$2-LEN(SOURCE!I1450)), "")&amp;
      SOURCE!J1450&amp;      IF(SOURCE!$Y$2-LEN(SOURCE!J1450) &gt;= 0, REPT(" ",SOURCE!$Y$2-LEN(SOURCE!J1450)), "")&amp;
" | "&amp; IF(SOURCE!$X$2-LEN(SOURCE!I1450) &gt;= 0, REPT(" ",SOURCE!$X$2-LEN(SOURCE!I1450)), "")&amp;
      SOURCE!K1450&amp;      IF(SOURCE!$Y$2-LEN(SOURCE!K1450) &gt;= 0, REPT(" ",SOURCE!$Z$2-LEN(SOURCE!K1450)), "")&amp;
" | "&amp; SOURCE!L1450&amp;      IF(SOURCE!$AB$2-LEN(SOURCE!L1450) &gt;= 0, REPT(" ",SOURCE!$AB$2-LEN(SOURCE!L1450)), "")&amp;
" | "&amp; SOURCE!M1450&amp;      IF(SOURCE!$AC$2-LEN(SOURCE!M1450) &gt;= 0, REPT(" ",SOURCE!$AC$2-LEN(SOURCE!M1450)),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PTP_SKIP_BACK    },</v>
      </c>
    </row>
    <row r="1451" spans="1:1">
      <c r="A1451" s="133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IF(SOURCE!$R$2-LEN(SOURCE!C1451) &gt;= 0, REPT(" ",SOURCE!$R$2-LEN(SOURCE!C1451)), "")&amp;
      SOURCE!D1451&amp;", "&amp; IF(SOURCE!$S$2-LEN(SOURCE!D1451) &gt;= 0, REPT(" ",SOURCE!$S$2-LEN(SOURCE!D1451)), "")&amp;
      SOURCE!E1451&amp;", "&amp; IF(SOURCE!$T$2-LEN(SOURCE!E1451) &gt;=0, REPT(" ",SOURCE!$T$2-LEN(SOURCE!E1451)), "")&amp;
      SOURCE!F1451&amp;", "&amp; IF(SOURCE!$U$2-LEN(SOURCE!F1451) &gt;= 0, REPT(" ",SOURCE!$U$2-LEN(SOURCE!F1451)+2), "")&amp;"("&amp;
      SUBSTITUTE(TEXT(SOURCE!G1451,"??0"),"  ","")&amp;" &lt;&lt; TAM_MAX_BITS) |"&amp; IF(SOURCE!$V$2-3 &gt;= 0, REPT(" ",MAX(1,SOURCE!$V$2-5+4+1-1-LEN(  IF(ISTEXT(SOURCE!H1451),SOURCE!H1451,  SUBSTITUTE(SUBSTITUTE(TEXT(SOURCE!H1451,"????0"),"  ","")," ",""))   ))), "")&amp;
       IF(ISTEXT(SOURCE!H1451),SOURCE!H1451, SUBSTITUTE(SUBSTITUTE(TEXT(SOURCE!H1451,"????0"),"  ","")," ",""))   &amp;","&amp; IF(SOURCE!$W$2-3 &gt;= 0, REPT(" ",SOURCE!$W$2-3-5), "")&amp;
      SOURCE!I1451&amp;
" | "&amp; IF(SOURCE!$X$2-LEN(SOURCE!I1451) &gt;= 0, REPT(" ",SOURCE!$X$2-LEN(SOURCE!I1451)), "")&amp;
      SOURCE!J1451&amp;      IF(SOURCE!$Y$2-LEN(SOURCE!J1451) &gt;= 0, REPT(" ",SOURCE!$Y$2-LEN(SOURCE!J1451)), "")&amp;
" | "&amp; IF(SOURCE!$X$2-LEN(SOURCE!I1451) &gt;= 0, REPT(" ",SOURCE!$X$2-LEN(SOURCE!I1451)), "")&amp;
      SOURCE!K1451&amp;      IF(SOURCE!$Y$2-LEN(SOURCE!K1451) &gt;= 0, REPT(" ",SOURCE!$Z$2-LEN(SOURCE!K1451)), "")&amp;
" | "&amp; SOURCE!L1451&amp;      IF(SOURCE!$AB$2-LEN(SOURCE!L1451) &gt;= 0, REPT(" ",SOURCE!$AB$2-LEN(SOURCE!L1451)), "")&amp;
" | "&amp; SOURCE!M1451&amp;      IF(SOURCE!$AC$2-LEN(SOURCE!M1451) &gt;= 0, REPT(" ",SOURCE!$AC$2-LEN(SOURCE!M1451)),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133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IF(SOURCE!$R$2-LEN(SOURCE!C1452) &gt;= 0, REPT(" ",SOURCE!$R$2-LEN(SOURCE!C1452)), "")&amp;
      SOURCE!D1452&amp;", "&amp; IF(SOURCE!$S$2-LEN(SOURCE!D1452) &gt;= 0, REPT(" ",SOURCE!$S$2-LEN(SOURCE!D1452)), "")&amp;
      SOURCE!E1452&amp;", "&amp; IF(SOURCE!$T$2-LEN(SOURCE!E1452) &gt;=0, REPT(" ",SOURCE!$T$2-LEN(SOURCE!E1452)), "")&amp;
      SOURCE!F1452&amp;", "&amp; IF(SOURCE!$U$2-LEN(SOURCE!F1452) &gt;= 0, REPT(" ",SOURCE!$U$2-LEN(SOURCE!F1452)+2), "")&amp;"("&amp;
      SUBSTITUTE(TEXT(SOURCE!G1452,"??0"),"  ","")&amp;" &lt;&lt; TAM_MAX_BITS) |"&amp; IF(SOURCE!$V$2-3 &gt;= 0, REPT(" ",MAX(1,SOURCE!$V$2-5+4+1-1-LEN(  IF(ISTEXT(SOURCE!H1452),SOURCE!H1452,  SUBSTITUTE(SUBSTITUTE(TEXT(SOURCE!H1452,"????0"),"  ","")," ",""))   ))), "")&amp;
       IF(ISTEXT(SOURCE!H1452),SOURCE!H1452, SUBSTITUTE(SUBSTITUTE(TEXT(SOURCE!H1452,"????0"),"  ","")," ",""))   &amp;","&amp; IF(SOURCE!$W$2-3 &gt;= 0, REPT(" ",SOURCE!$W$2-3-5), "")&amp;
      SOURCE!I1452&amp;
" | "&amp; IF(SOURCE!$X$2-LEN(SOURCE!I1452) &gt;= 0, REPT(" ",SOURCE!$X$2-LEN(SOURCE!I1452)), "")&amp;
      SOURCE!J1452&amp;      IF(SOURCE!$Y$2-LEN(SOURCE!J1452) &gt;= 0, REPT(" ",SOURCE!$Y$2-LEN(SOURCE!J1452)), "")&amp;
" | "&amp; IF(SOURCE!$X$2-LEN(SOURCE!I1452) &gt;= 0, REPT(" ",SOURCE!$X$2-LEN(SOURCE!I1452)), "")&amp;
      SOURCE!K1452&amp;      IF(SOURCE!$Y$2-LEN(SOURCE!K1452) &gt;= 0, REPT(" ",SOURCE!$Z$2-LEN(SOURCE!K1452)), "")&amp;
" | "&amp; SOURCE!L1452&amp;      IF(SOURCE!$AB$2-LEN(SOURCE!L1452) &gt;= 0, REPT(" ",SOURCE!$AB$2-LEN(SOURCE!L1452)), "")&amp;
" | "&amp; SOURCE!M1452&amp;      IF(SOURCE!$AC$2-LEN(SOURCE!M1452) &gt;= 0, REPT(" ",SOURCE!$AC$2-LEN(SOURCE!M1452)),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133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IF(SOURCE!$R$2-LEN(SOURCE!C1453) &gt;= 0, REPT(" ",SOURCE!$R$2-LEN(SOURCE!C1453)), "")&amp;
      SOURCE!D1453&amp;", "&amp; IF(SOURCE!$S$2-LEN(SOURCE!D1453) &gt;= 0, REPT(" ",SOURCE!$S$2-LEN(SOURCE!D1453)), "")&amp;
      SOURCE!E1453&amp;", "&amp; IF(SOURCE!$T$2-LEN(SOURCE!E1453) &gt;=0, REPT(" ",SOURCE!$T$2-LEN(SOURCE!E1453)), "")&amp;
      SOURCE!F1453&amp;", "&amp; IF(SOURCE!$U$2-LEN(SOURCE!F1453) &gt;= 0, REPT(" ",SOURCE!$U$2-LEN(SOURCE!F1453)+2), "")&amp;"("&amp;
      SUBSTITUTE(TEXT(SOURCE!G1453,"??0"),"  ","")&amp;" &lt;&lt; TAM_MAX_BITS) |"&amp; IF(SOURCE!$V$2-3 &gt;= 0, REPT(" ",MAX(1,SOURCE!$V$2-5+4+1-1-LEN(  IF(ISTEXT(SOURCE!H1453),SOURCE!H1453,  SUBSTITUTE(SUBSTITUTE(TEXT(SOURCE!H1453,"????0"),"  ","")," ",""))   ))), "")&amp;
       IF(ISTEXT(SOURCE!H1453),SOURCE!H1453, SUBSTITUTE(SUBSTITUTE(TEXT(SOURCE!H1453,"????0"),"  ","")," ",""))   &amp;","&amp; IF(SOURCE!$W$2-3 &gt;= 0, REPT(" ",SOURCE!$W$2-3-5), "")&amp;
      SOURCE!I1453&amp;
" | "&amp; IF(SOURCE!$X$2-LEN(SOURCE!I1453) &gt;= 0, REPT(" ",SOURCE!$X$2-LEN(SOURCE!I1453)), "")&amp;
      SOURCE!J1453&amp;      IF(SOURCE!$Y$2-LEN(SOURCE!J1453) &gt;= 0, REPT(" ",SOURCE!$Y$2-LEN(SOURCE!J1453)), "")&amp;
" | "&amp; IF(SOURCE!$X$2-LEN(SOURCE!I1453) &gt;= 0, REPT(" ",SOURCE!$X$2-LEN(SOURCE!I1453)), "")&amp;
      SOURCE!K1453&amp;      IF(SOURCE!$Y$2-LEN(SOURCE!K1453) &gt;= 0, REPT(" ",SOURCE!$Z$2-LEN(SOURCE!K1453)), "")&amp;
" | "&amp; SOURCE!L1453&amp;      IF(SOURCE!$AB$2-LEN(SOURCE!L1453) &gt;= 0, REPT(" ",SOURCE!$AB$2-LEN(SOURCE!L1453)), "")&amp;
" | "&amp; SOURCE!M1453&amp;      IF(SOURCE!$AC$2-LEN(SOURCE!M1453) &gt;= 0, REPT(" ",SOURCE!$AC$2-LEN(SOURCE!M1453)),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133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IF(SOURCE!$R$2-LEN(SOURCE!C1454) &gt;= 0, REPT(" ",SOURCE!$R$2-LEN(SOURCE!C1454)), "")&amp;
      SOURCE!D1454&amp;", "&amp; IF(SOURCE!$S$2-LEN(SOURCE!D1454) &gt;= 0, REPT(" ",SOURCE!$S$2-LEN(SOURCE!D1454)), "")&amp;
      SOURCE!E1454&amp;", "&amp; IF(SOURCE!$T$2-LEN(SOURCE!E1454) &gt;=0, REPT(" ",SOURCE!$T$2-LEN(SOURCE!E1454)), "")&amp;
      SOURCE!F1454&amp;", "&amp; IF(SOURCE!$U$2-LEN(SOURCE!F1454) &gt;= 0, REPT(" ",SOURCE!$U$2-LEN(SOURCE!F1454)+2), "")&amp;"("&amp;
      SUBSTITUTE(TEXT(SOURCE!G1454,"??0"),"  ","")&amp;" &lt;&lt; TAM_MAX_BITS) |"&amp; IF(SOURCE!$V$2-3 &gt;= 0, REPT(" ",MAX(1,SOURCE!$V$2-5+4+1-1-LEN(  IF(ISTEXT(SOURCE!H1454),SOURCE!H1454,  SUBSTITUTE(SUBSTITUTE(TEXT(SOURCE!H1454,"????0"),"  ","")," ",""))   ))), "")&amp;
       IF(ISTEXT(SOURCE!H1454),SOURCE!H1454, SUBSTITUTE(SUBSTITUTE(TEXT(SOURCE!H1454,"????0"),"  ","")," ",""))   &amp;","&amp; IF(SOURCE!$W$2-3 &gt;= 0, REPT(" ",SOURCE!$W$2-3-5), "")&amp;
      SOURCE!I1454&amp;
" | "&amp; IF(SOURCE!$X$2-LEN(SOURCE!I1454) &gt;= 0, REPT(" ",SOURCE!$X$2-LEN(SOURCE!I1454)), "")&amp;
      SOURCE!J1454&amp;      IF(SOURCE!$Y$2-LEN(SOURCE!J1454) &gt;= 0, REPT(" ",SOURCE!$Y$2-LEN(SOURCE!J1454)), "")&amp;
" | "&amp; IF(SOURCE!$X$2-LEN(SOURCE!I1454) &gt;= 0, REPT(" ",SOURCE!$X$2-LEN(SOURCE!I1454)), "")&amp;
      SOURCE!K1454&amp;      IF(SOURCE!$Y$2-LEN(SOURCE!K1454) &gt;= 0, REPT(" ",SOURCE!$Z$2-LEN(SOURCE!K1454)), "")&amp;
" | "&amp; SOURCE!L1454&amp;      IF(SOURCE!$AB$2-LEN(SOURCE!L1454) &gt;= 0, REPT(" ",SOURCE!$AB$2-LEN(SOURCE!L1454)), "")&amp;
" | "&amp; SOURCE!M1454&amp;      IF(SOURCE!$AC$2-LEN(SOURCE!M1454) &gt;= 0, REPT(" ",SOURCE!$AC$2-LEN(SOURCE!M1454)),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133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IF(SOURCE!$R$2-LEN(SOURCE!C1455) &gt;= 0, REPT(" ",SOURCE!$R$2-LEN(SOURCE!C1455)), "")&amp;
      SOURCE!D1455&amp;", "&amp; IF(SOURCE!$S$2-LEN(SOURCE!D1455) &gt;= 0, REPT(" ",SOURCE!$S$2-LEN(SOURCE!D1455)), "")&amp;
      SOURCE!E1455&amp;", "&amp; IF(SOURCE!$T$2-LEN(SOURCE!E1455) &gt;=0, REPT(" ",SOURCE!$T$2-LEN(SOURCE!E1455)), "")&amp;
      SOURCE!F1455&amp;", "&amp; IF(SOURCE!$U$2-LEN(SOURCE!F1455) &gt;= 0, REPT(" ",SOURCE!$U$2-LEN(SOURCE!F1455)+2), "")&amp;"("&amp;
      SUBSTITUTE(TEXT(SOURCE!G1455,"??0"),"  ","")&amp;" &lt;&lt; TAM_MAX_BITS) |"&amp; IF(SOURCE!$V$2-3 &gt;= 0, REPT(" ",MAX(1,SOURCE!$V$2-5+4+1-1-LEN(  IF(ISTEXT(SOURCE!H1455),SOURCE!H1455,  SUBSTITUTE(SUBSTITUTE(TEXT(SOURCE!H1455,"????0"),"  ","")," ",""))   ))), "")&amp;
       IF(ISTEXT(SOURCE!H1455),SOURCE!H1455, SUBSTITUTE(SUBSTITUTE(TEXT(SOURCE!H1455,"????0"),"  ","")," ",""))   &amp;","&amp; IF(SOURCE!$W$2-3 &gt;= 0, REPT(" ",SOURCE!$W$2-3-5), "")&amp;
      SOURCE!I1455&amp;
" | "&amp; IF(SOURCE!$X$2-LEN(SOURCE!I1455) &gt;= 0, REPT(" ",SOURCE!$X$2-LEN(SOURCE!I1455)), "")&amp;
      SOURCE!J1455&amp;      IF(SOURCE!$Y$2-LEN(SOURCE!J1455) &gt;= 0, REPT(" ",SOURCE!$Y$2-LEN(SOURCE!J1455)), "")&amp;
" | "&amp; IF(SOURCE!$X$2-LEN(SOURCE!I1455) &gt;= 0, REPT(" ",SOURCE!$X$2-LEN(SOURCE!I1455)), "")&amp;
      SOURCE!K1455&amp;      IF(SOURCE!$Y$2-LEN(SOURCE!K1455) &gt;= 0, REPT(" ",SOURCE!$Z$2-LEN(SOURCE!K1455)), "")&amp;
" | "&amp; SOURCE!L1455&amp;      IF(SOURCE!$AB$2-LEN(SOURCE!L1455) &gt;= 0, REPT(" ",SOURCE!$AB$2-LEN(SOURCE!L1455)), "")&amp;
" | "&amp; SOURCE!M1455&amp;      IF(SOURCE!$AC$2-LEN(SOURCE!M1455) &gt;= 0, REPT(" ",SOURCE!$AC$2-LEN(SOURCE!M1455)),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133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IF(SOURCE!$R$2-LEN(SOURCE!C1456) &gt;= 0, REPT(" ",SOURCE!$R$2-LEN(SOURCE!C1456)), "")&amp;
      SOURCE!D1456&amp;", "&amp; IF(SOURCE!$S$2-LEN(SOURCE!D1456) &gt;= 0, REPT(" ",SOURCE!$S$2-LEN(SOURCE!D1456)), "")&amp;
      SOURCE!E1456&amp;", "&amp; IF(SOURCE!$T$2-LEN(SOURCE!E1456) &gt;=0, REPT(" ",SOURCE!$T$2-LEN(SOURCE!E1456)), "")&amp;
      SOURCE!F1456&amp;", "&amp; IF(SOURCE!$U$2-LEN(SOURCE!F1456) &gt;= 0, REPT(" ",SOURCE!$U$2-LEN(SOURCE!F1456)+2), "")&amp;"("&amp;
      SUBSTITUTE(TEXT(SOURCE!G1456,"??0"),"  ","")&amp;" &lt;&lt; TAM_MAX_BITS) |"&amp; IF(SOURCE!$V$2-3 &gt;= 0, REPT(" ",MAX(1,SOURCE!$V$2-5+4+1-1-LEN(  IF(ISTEXT(SOURCE!H1456),SOURCE!H1456,  SUBSTITUTE(SUBSTITUTE(TEXT(SOURCE!H1456,"????0"),"  ","")," ",""))   ))), "")&amp;
       IF(ISTEXT(SOURCE!H1456),SOURCE!H1456, SUBSTITUTE(SUBSTITUTE(TEXT(SOURCE!H1456,"????0"),"  ","")," ",""))   &amp;","&amp; IF(SOURCE!$W$2-3 &gt;= 0, REPT(" ",SOURCE!$W$2-3-5), "")&amp;
      SOURCE!I1456&amp;
" | "&amp; IF(SOURCE!$X$2-LEN(SOURCE!I1456) &gt;= 0, REPT(" ",SOURCE!$X$2-LEN(SOURCE!I1456)), "")&amp;
      SOURCE!J1456&amp;      IF(SOURCE!$Y$2-LEN(SOURCE!J1456) &gt;= 0, REPT(" ",SOURCE!$Y$2-LEN(SOURCE!J1456)), "")&amp;
" | "&amp; IF(SOURCE!$X$2-LEN(SOURCE!I1456) &gt;= 0, REPT(" ",SOURCE!$X$2-LEN(SOURCE!I1456)), "")&amp;
      SOURCE!K1456&amp;      IF(SOURCE!$Y$2-LEN(SOURCE!K1456) &gt;= 0, REPT(" ",SOURCE!$Z$2-LEN(SOURCE!K1456)), "")&amp;
" | "&amp; SOURCE!L1456&amp;      IF(SOURCE!$AB$2-LEN(SOURCE!L1456) &gt;= 0, REPT(" ",SOURCE!$AB$2-LEN(SOURCE!L1456)), "")&amp;
" | "&amp; SOURCE!M1456&amp;      IF(SOURCE!$AC$2-LEN(SOURCE!M1456) &gt;= 0, REPT(" ",SOURCE!$AC$2-LEN(SOURCE!M1456)),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133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IF(SOURCE!$R$2-LEN(SOURCE!C1457) &gt;= 0, REPT(" ",SOURCE!$R$2-LEN(SOURCE!C1457)), "")&amp;
      SOURCE!D1457&amp;", "&amp; IF(SOURCE!$S$2-LEN(SOURCE!D1457) &gt;= 0, REPT(" ",SOURCE!$S$2-LEN(SOURCE!D1457)), "")&amp;
      SOURCE!E1457&amp;", "&amp; IF(SOURCE!$T$2-LEN(SOURCE!E1457) &gt;=0, REPT(" ",SOURCE!$T$2-LEN(SOURCE!E1457)), "")&amp;
      SOURCE!F1457&amp;", "&amp; IF(SOURCE!$U$2-LEN(SOURCE!F1457) &gt;= 0, REPT(" ",SOURCE!$U$2-LEN(SOURCE!F1457)+2), "")&amp;"("&amp;
      SUBSTITUTE(TEXT(SOURCE!G1457,"??0"),"  ","")&amp;" &lt;&lt; TAM_MAX_BITS) |"&amp; IF(SOURCE!$V$2-3 &gt;= 0, REPT(" ",MAX(1,SOURCE!$V$2-5+4+1-1-LEN(  IF(ISTEXT(SOURCE!H1457),SOURCE!H1457,  SUBSTITUTE(SUBSTITUTE(TEXT(SOURCE!H1457,"????0"),"  ","")," ",""))   ))), "")&amp;
       IF(ISTEXT(SOURCE!H1457),SOURCE!H1457, SUBSTITUTE(SUBSTITUTE(TEXT(SOURCE!H1457,"????0"),"  ","")," ",""))   &amp;","&amp; IF(SOURCE!$W$2-3 &gt;= 0, REPT(" ",SOURCE!$W$2-3-5), "")&amp;
      SOURCE!I1457&amp;
" | "&amp; IF(SOURCE!$X$2-LEN(SOURCE!I1457) &gt;= 0, REPT(" ",SOURCE!$X$2-LEN(SOURCE!I1457)), "")&amp;
      SOURCE!J1457&amp;      IF(SOURCE!$Y$2-LEN(SOURCE!J1457) &gt;= 0, REPT(" ",SOURCE!$Y$2-LEN(SOURCE!J1457)), "")&amp;
" | "&amp; IF(SOURCE!$X$2-LEN(SOURCE!I1457) &gt;= 0, REPT(" ",SOURCE!$X$2-LEN(SOURCE!I1457)), "")&amp;
      SOURCE!K1457&amp;      IF(SOURCE!$Y$2-LEN(SOURCE!K1457) &gt;= 0, REPT(" ",SOURCE!$Z$2-LEN(SOURCE!K1457)), "")&amp;
" | "&amp; SOURCE!L1457&amp;      IF(SOURCE!$AB$2-LEN(SOURCE!L1457) &gt;= 0, REPT(" ",SOURCE!$AB$2-LEN(SOURCE!L1457)), "")&amp;
" | "&amp; SOURCE!M1457&amp;      IF(SOURCE!$AC$2-LEN(SOURCE!M1457) &gt;= 0, REPT(" ",SOURCE!$AC$2-LEN(SOURCE!M1457)),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133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IF(SOURCE!$R$2-LEN(SOURCE!C1458) &gt;= 0, REPT(" ",SOURCE!$R$2-LEN(SOURCE!C1458)), "")&amp;
      SOURCE!D1458&amp;", "&amp; IF(SOURCE!$S$2-LEN(SOURCE!D1458) &gt;= 0, REPT(" ",SOURCE!$S$2-LEN(SOURCE!D1458)), "")&amp;
      SOURCE!E1458&amp;", "&amp; IF(SOURCE!$T$2-LEN(SOURCE!E1458) &gt;=0, REPT(" ",SOURCE!$T$2-LEN(SOURCE!E1458)), "")&amp;
      SOURCE!F1458&amp;", "&amp; IF(SOURCE!$U$2-LEN(SOURCE!F1458) &gt;= 0, REPT(" ",SOURCE!$U$2-LEN(SOURCE!F1458)+2), "")&amp;"("&amp;
      SUBSTITUTE(TEXT(SOURCE!G1458,"??0"),"  ","")&amp;" &lt;&lt; TAM_MAX_BITS) |"&amp; IF(SOURCE!$V$2-3 &gt;= 0, REPT(" ",MAX(1,SOURCE!$V$2-5+4+1-1-LEN(  IF(ISTEXT(SOURCE!H1458),SOURCE!H1458,  SUBSTITUTE(SUBSTITUTE(TEXT(SOURCE!H1458,"????0"),"  ","")," ",""))   ))), "")&amp;
       IF(ISTEXT(SOURCE!H1458),SOURCE!H1458, SUBSTITUTE(SUBSTITUTE(TEXT(SOURCE!H1458,"????0"),"  ","")," ",""))   &amp;","&amp; IF(SOURCE!$W$2-3 &gt;= 0, REPT(" ",SOURCE!$W$2-3-5), "")&amp;
      SOURCE!I1458&amp;
" | "&amp; IF(SOURCE!$X$2-LEN(SOURCE!I1458) &gt;= 0, REPT(" ",SOURCE!$X$2-LEN(SOURCE!I1458)), "")&amp;
      SOURCE!J1458&amp;      IF(SOURCE!$Y$2-LEN(SOURCE!J1458) &gt;= 0, REPT(" ",SOURCE!$Y$2-LEN(SOURCE!J1458)), "")&amp;
" | "&amp; IF(SOURCE!$X$2-LEN(SOURCE!I1458) &gt;= 0, REPT(" ",SOURCE!$X$2-LEN(SOURCE!I1458)), "")&amp;
      SOURCE!K1458&amp;      IF(SOURCE!$Y$2-LEN(SOURCE!K1458) &gt;= 0, REPT(" ",SOURCE!$Z$2-LEN(SOURCE!K1458)), "")&amp;
" | "&amp; SOURCE!L1458&amp;      IF(SOURCE!$AB$2-LEN(SOURCE!L1458) &gt;= 0, REPT(" ",SOURCE!$AB$2-LEN(SOURCE!L1458)), "")&amp;
" | "&amp; SOURCE!M1458&amp;      IF(SOURCE!$AC$2-LEN(SOURCE!M1458) &gt;= 0, REPT(" ",SOURCE!$AC$2-LEN(SOURCE!M1458)),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133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IF(SOURCE!$R$2-LEN(SOURCE!C1459) &gt;= 0, REPT(" ",SOURCE!$R$2-LEN(SOURCE!C1459)), "")&amp;
      SOURCE!D1459&amp;", "&amp; IF(SOURCE!$S$2-LEN(SOURCE!D1459) &gt;= 0, REPT(" ",SOURCE!$S$2-LEN(SOURCE!D1459)), "")&amp;
      SOURCE!E1459&amp;", "&amp; IF(SOURCE!$T$2-LEN(SOURCE!E1459) &gt;=0, REPT(" ",SOURCE!$T$2-LEN(SOURCE!E1459)), "")&amp;
      SOURCE!F1459&amp;", "&amp; IF(SOURCE!$U$2-LEN(SOURCE!F1459) &gt;= 0, REPT(" ",SOURCE!$U$2-LEN(SOURCE!F1459)+2), "")&amp;"("&amp;
      SUBSTITUTE(TEXT(SOURCE!G1459,"??0"),"  ","")&amp;" &lt;&lt; TAM_MAX_BITS) |"&amp; IF(SOURCE!$V$2-3 &gt;= 0, REPT(" ",MAX(1,SOURCE!$V$2-5+4+1-1-LEN(  IF(ISTEXT(SOURCE!H1459),SOURCE!H1459,  SUBSTITUTE(SUBSTITUTE(TEXT(SOURCE!H1459,"????0"),"  ","")," ",""))   ))), "")&amp;
       IF(ISTEXT(SOURCE!H1459),SOURCE!H1459, SUBSTITUTE(SUBSTITUTE(TEXT(SOURCE!H1459,"????0"),"  ","")," ",""))   &amp;","&amp; IF(SOURCE!$W$2-3 &gt;= 0, REPT(" ",SOURCE!$W$2-3-5), "")&amp;
      SOURCE!I1459&amp;
" | "&amp; IF(SOURCE!$X$2-LEN(SOURCE!I1459) &gt;= 0, REPT(" ",SOURCE!$X$2-LEN(SOURCE!I1459)), "")&amp;
      SOURCE!J1459&amp;      IF(SOURCE!$Y$2-LEN(SOURCE!J1459) &gt;= 0, REPT(" ",SOURCE!$Y$2-LEN(SOURCE!J1459)), "")&amp;
" | "&amp; IF(SOURCE!$X$2-LEN(SOURCE!I1459) &gt;= 0, REPT(" ",SOURCE!$X$2-LEN(SOURCE!I1459)), "")&amp;
      SOURCE!K1459&amp;      IF(SOURCE!$Y$2-LEN(SOURCE!K1459) &gt;= 0, REPT(" ",SOURCE!$Z$2-LEN(SOURCE!K1459)), "")&amp;
" | "&amp; SOURCE!L1459&amp;      IF(SOURCE!$AB$2-LEN(SOURCE!L1459) &gt;= 0, REPT(" ",SOURCE!$AB$2-LEN(SOURCE!L1459)), "")&amp;
" | "&amp; SOURCE!M1459&amp;      IF(SOURCE!$AC$2-LEN(SOURCE!M1459) &gt;= 0, REPT(" ",SOURCE!$AC$2-LEN(SOURCE!M1459)),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133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IF(SOURCE!$R$2-LEN(SOURCE!C1460) &gt;= 0, REPT(" ",SOURCE!$R$2-LEN(SOURCE!C1460)), "")&amp;
      SOURCE!D1460&amp;", "&amp; IF(SOURCE!$S$2-LEN(SOURCE!D1460) &gt;= 0, REPT(" ",SOURCE!$S$2-LEN(SOURCE!D1460)), "")&amp;
      SOURCE!E1460&amp;", "&amp; IF(SOURCE!$T$2-LEN(SOURCE!E1460) &gt;=0, REPT(" ",SOURCE!$T$2-LEN(SOURCE!E1460)), "")&amp;
      SOURCE!F1460&amp;", "&amp; IF(SOURCE!$U$2-LEN(SOURCE!F1460) &gt;= 0, REPT(" ",SOURCE!$U$2-LEN(SOURCE!F1460)+2), "")&amp;"("&amp;
      SUBSTITUTE(TEXT(SOURCE!G1460,"??0"),"  ","")&amp;" &lt;&lt; TAM_MAX_BITS) |"&amp; IF(SOURCE!$V$2-3 &gt;= 0, REPT(" ",MAX(1,SOURCE!$V$2-5+4+1-1-LEN(  IF(ISTEXT(SOURCE!H1460),SOURCE!H1460,  SUBSTITUTE(SUBSTITUTE(TEXT(SOURCE!H1460,"????0"),"  ","")," ",""))   ))), "")&amp;
       IF(ISTEXT(SOURCE!H1460),SOURCE!H1460, SUBSTITUTE(SUBSTITUTE(TEXT(SOURCE!H1460,"????0"),"  ","")," ",""))   &amp;","&amp; IF(SOURCE!$W$2-3 &gt;= 0, REPT(" ",SOURCE!$W$2-3-5), "")&amp;
      SOURCE!I1460&amp;
" | "&amp; IF(SOURCE!$X$2-LEN(SOURCE!I1460) &gt;= 0, REPT(" ",SOURCE!$X$2-LEN(SOURCE!I1460)), "")&amp;
      SOURCE!J1460&amp;      IF(SOURCE!$Y$2-LEN(SOURCE!J1460) &gt;= 0, REPT(" ",SOURCE!$Y$2-LEN(SOURCE!J1460)), "")&amp;
" | "&amp; IF(SOURCE!$X$2-LEN(SOURCE!I1460) &gt;= 0, REPT(" ",SOURCE!$X$2-LEN(SOURCE!I1460)), "")&amp;
      SOURCE!K1460&amp;      IF(SOURCE!$Y$2-LEN(SOURCE!K1460) &gt;= 0, REPT(" ",SOURCE!$Z$2-LEN(SOURCE!K1460)), "")&amp;
" | "&amp; SOURCE!L1460&amp;      IF(SOURCE!$AB$2-LEN(SOURCE!L1460) &gt;= 0, REPT(" ",SOURCE!$AB$2-LEN(SOURCE!L1460)), "")&amp;
" | "&amp; SOURCE!M1460&amp;      IF(SOURCE!$AC$2-LEN(SOURCE!M1460) &gt;= 0, REPT(" ",SOURCE!$AC$2-LEN(SOURCE!M1460)),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133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IF(SOURCE!$R$2-LEN(SOURCE!C1461) &gt;= 0, REPT(" ",SOURCE!$R$2-LEN(SOURCE!C1461)), "")&amp;
      SOURCE!D1461&amp;", "&amp; IF(SOURCE!$S$2-LEN(SOURCE!D1461) &gt;= 0, REPT(" ",SOURCE!$S$2-LEN(SOURCE!D1461)), "")&amp;
      SOURCE!E1461&amp;", "&amp; IF(SOURCE!$T$2-LEN(SOURCE!E1461) &gt;=0, REPT(" ",SOURCE!$T$2-LEN(SOURCE!E1461)), "")&amp;
      SOURCE!F1461&amp;", "&amp; IF(SOURCE!$U$2-LEN(SOURCE!F1461) &gt;= 0, REPT(" ",SOURCE!$U$2-LEN(SOURCE!F1461)+2), "")&amp;"("&amp;
      SUBSTITUTE(TEXT(SOURCE!G1461,"??0"),"  ","")&amp;" &lt;&lt; TAM_MAX_BITS) |"&amp; IF(SOURCE!$V$2-3 &gt;= 0, REPT(" ",MAX(1,SOURCE!$V$2-5+4+1-1-LEN(  IF(ISTEXT(SOURCE!H1461),SOURCE!H1461,  SUBSTITUTE(SUBSTITUTE(TEXT(SOURCE!H1461,"????0"),"  ","")," ",""))   ))), "")&amp;
       IF(ISTEXT(SOURCE!H1461),SOURCE!H1461, SUBSTITUTE(SUBSTITUTE(TEXT(SOURCE!H1461,"????0"),"  ","")," ",""))   &amp;","&amp; IF(SOURCE!$W$2-3 &gt;= 0, REPT(" ",SOURCE!$W$2-3-5), "")&amp;
      SOURCE!I1461&amp;
" | "&amp; IF(SOURCE!$X$2-LEN(SOURCE!I1461) &gt;= 0, REPT(" ",SOURCE!$X$2-LEN(SOURCE!I1461)), "")&amp;
      SOURCE!J1461&amp;      IF(SOURCE!$Y$2-LEN(SOURCE!J1461) &gt;= 0, REPT(" ",SOURCE!$Y$2-LEN(SOURCE!J1461)), "")&amp;
" | "&amp; IF(SOURCE!$X$2-LEN(SOURCE!I1461) &gt;= 0, REPT(" ",SOURCE!$X$2-LEN(SOURCE!I1461)), "")&amp;
      SOURCE!K1461&amp;      IF(SOURCE!$Y$2-LEN(SOURCE!K1461) &gt;= 0, REPT(" ",SOURCE!$Z$2-LEN(SOURCE!K1461)), "")&amp;
" | "&amp; SOURCE!L1461&amp;      IF(SOURCE!$AB$2-LEN(SOURCE!L1461) &gt;= 0, REPT(" ",SOURCE!$AB$2-LEN(SOURCE!L1461)), "")&amp;
" | "&amp; SOURCE!M1461&amp;      IF(SOURCE!$AC$2-LEN(SOURCE!M1461) &gt;= 0, REPT(" ",SOURCE!$AC$2-LEN(SOURCE!M1461)), "")&amp;
      "},"&amp;IF(SOURCE!O1461&lt;&gt;"",""&amp;SOURCE!O1461,"")
 )
)
)</f>
        <v>/* 1423 */  { fnClLcd,      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133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IF(SOURCE!$R$2-LEN(SOURCE!C1462) &gt;= 0, REPT(" ",SOURCE!$R$2-LEN(SOURCE!C1462)), "")&amp;
      SOURCE!D1462&amp;", "&amp; IF(SOURCE!$S$2-LEN(SOURCE!D1462) &gt;= 0, REPT(" ",SOURCE!$S$2-LEN(SOURCE!D1462)), "")&amp;
      SOURCE!E1462&amp;", "&amp; IF(SOURCE!$T$2-LEN(SOURCE!E1462) &gt;=0, REPT(" ",SOURCE!$T$2-LEN(SOURCE!E1462)), "")&amp;
      SOURCE!F1462&amp;", "&amp; IF(SOURCE!$U$2-LEN(SOURCE!F1462) &gt;= 0, REPT(" ",SOURCE!$U$2-LEN(SOURCE!F1462)+2), "")&amp;"("&amp;
      SUBSTITUTE(TEXT(SOURCE!G1462,"??0"),"  ","")&amp;" &lt;&lt; TAM_MAX_BITS) |"&amp; IF(SOURCE!$V$2-3 &gt;= 0, REPT(" ",MAX(1,SOURCE!$V$2-5+4+1-1-LEN(  IF(ISTEXT(SOURCE!H1462),SOURCE!H1462,  SUBSTITUTE(SUBSTITUTE(TEXT(SOURCE!H1462,"????0"),"  ","")," ",""))   ))), "")&amp;
       IF(ISTEXT(SOURCE!H1462),SOURCE!H1462, SUBSTITUTE(SUBSTITUTE(TEXT(SOURCE!H1462,"????0"),"  ","")," ",""))   &amp;","&amp; IF(SOURCE!$W$2-3 &gt;= 0, REPT(" ",SOURCE!$W$2-3-5), "")&amp;
      SOURCE!I1462&amp;
" | "&amp; IF(SOURCE!$X$2-LEN(SOURCE!I1462) &gt;= 0, REPT(" ",SOURCE!$X$2-LEN(SOURCE!I1462)), "")&amp;
      SOURCE!J1462&amp;      IF(SOURCE!$Y$2-LEN(SOURCE!J1462) &gt;= 0, REPT(" ",SOURCE!$Y$2-LEN(SOURCE!J1462)), "")&amp;
" | "&amp; IF(SOURCE!$X$2-LEN(SOURCE!I1462) &gt;= 0, REPT(" ",SOURCE!$X$2-LEN(SOURCE!I1462)), "")&amp;
      SOURCE!K1462&amp;      IF(SOURCE!$Y$2-LEN(SOURCE!K1462) &gt;= 0, REPT(" ",SOURCE!$Z$2-LEN(SOURCE!K1462)), "")&amp;
" | "&amp; SOURCE!L1462&amp;      IF(SOURCE!$AB$2-LEN(SOURCE!L1462) &gt;= 0, REPT(" ",SOURCE!$AB$2-LEN(SOURCE!L1462)), "")&amp;
" | "&amp; SOURCE!M1462&amp;      IF(SOURCE!$AC$2-LEN(SOURCE!M1462) &gt;= 0, REPT(" ",SOURCE!$AC$2-LEN(SOURCE!M1462)), "")&amp;
      "},"&amp;IF(SOURCE!O1462&lt;&gt;"",""&amp;SOURCE!O1462,"")
 )
)
)</f>
        <v>/* 1424 */  { fnClearMenu,                  NOPARAM,                     "CLMENU",                                      "CLMENU",                                      (0 &lt;&lt; TAM_MAX_BITS) |     0, CAT_FNCT | SLS_ENABLED   | US_UNCHANGED | EIM_DISABLED | PTP_NONE         },</v>
      </c>
    </row>
    <row r="1463" spans="1:1">
      <c r="A1463" s="133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IF(SOURCE!$R$2-LEN(SOURCE!C1463) &gt;= 0, REPT(" ",SOURCE!$R$2-LEN(SOURCE!C1463)), "")&amp;
      SOURCE!D1463&amp;", "&amp; IF(SOURCE!$S$2-LEN(SOURCE!D1463) &gt;= 0, REPT(" ",SOURCE!$S$2-LEN(SOURCE!D1463)), "")&amp;
      SOURCE!E1463&amp;", "&amp; IF(SOURCE!$T$2-LEN(SOURCE!E1463) &gt;=0, REPT(" ",SOURCE!$T$2-LEN(SOURCE!E1463)), "")&amp;
      SOURCE!F1463&amp;", "&amp; IF(SOURCE!$U$2-LEN(SOURCE!F1463) &gt;= 0, REPT(" ",SOURCE!$U$2-LEN(SOURCE!F1463)+2), "")&amp;"("&amp;
      SUBSTITUTE(TEXT(SOURCE!G1463,"??0"),"  ","")&amp;" &lt;&lt; TAM_MAX_BITS) |"&amp; IF(SOURCE!$V$2-3 &gt;= 0, REPT(" ",MAX(1,SOURCE!$V$2-5+4+1-1-LEN(  IF(ISTEXT(SOURCE!H1463),SOURCE!H1463,  SUBSTITUTE(SUBSTITUTE(TEXT(SOURCE!H1463,"????0"),"  ","")," ",""))   ))), "")&amp;
       IF(ISTEXT(SOURCE!H1463),SOURCE!H1463, SUBSTITUTE(SUBSTITUTE(TEXT(SOURCE!H1463,"????0"),"  ","")," ",""))   &amp;","&amp; IF(SOURCE!$W$2-3 &gt;= 0, REPT(" ",SOURCE!$W$2-3-5), "")&amp;
      SOURCE!I1463&amp;
" | "&amp; IF(SOURCE!$X$2-LEN(SOURCE!I1463) &gt;= 0, REPT(" ",SOURCE!$X$2-LEN(SOURCE!I1463)), "")&amp;
      SOURCE!J1463&amp;      IF(SOURCE!$Y$2-LEN(SOURCE!J1463) &gt;= 0, REPT(" ",SOURCE!$Y$2-LEN(SOURCE!J1463)), "")&amp;
" | "&amp; IF(SOURCE!$X$2-LEN(SOURCE!I1463) &gt;= 0, REPT(" ",SOURCE!$X$2-LEN(SOURCE!I1463)), "")&amp;
      SOURCE!K1463&amp;      IF(SOURCE!$Y$2-LEN(SOURCE!K1463) &gt;= 0, REPT(" ",SOURCE!$Z$2-LEN(SOURCE!K1463)), "")&amp;
" | "&amp; SOURCE!L1463&amp;      IF(SOURCE!$AB$2-LEN(SOURCE!L1463) &gt;= 0, REPT(" ",SOURCE!$AB$2-LEN(SOURCE!L1463)), "")&amp;
" | "&amp; SOURCE!M1463&amp;      IF(SOURCE!$AC$2-LEN(SOURCE!M1463) &gt;= 0, REPT(" ",SOURCE!$AC$2-LEN(SOURCE!M1463)), "")&amp;
      "},"&amp;IF(SOURCE!O1463&lt;&gt;"",""&amp;SOURCE!O1463,"")
 )
)
)</f>
        <v>/* 1425 */  { fnClP,                        NOPARAM, 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133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IF(SOURCE!$R$2-LEN(SOURCE!C1464) &gt;= 0, REPT(" ",SOURCE!$R$2-LEN(SOURCE!C1464)), "")&amp;
      SOURCE!D1464&amp;", "&amp; IF(SOURCE!$S$2-LEN(SOURCE!D1464) &gt;= 0, REPT(" ",SOURCE!$S$2-LEN(SOURCE!D1464)), "")&amp;
      SOURCE!E1464&amp;", "&amp; IF(SOURCE!$T$2-LEN(SOURCE!E1464) &gt;=0, REPT(" ",SOURCE!$T$2-LEN(SOURCE!E1464)), "")&amp;
      SOURCE!F1464&amp;", "&amp; IF(SOURCE!$U$2-LEN(SOURCE!F1464) &gt;= 0, REPT(" ",SOURCE!$U$2-LEN(SOURCE!F1464)+2), "")&amp;"("&amp;
      SUBSTITUTE(TEXT(SOURCE!G1464,"??0"),"  ","")&amp;" &lt;&lt; TAM_MAX_BITS) |"&amp; IF(SOURCE!$V$2-3 &gt;= 0, REPT(" ",MAX(1,SOURCE!$V$2-5+4+1-1-LEN(  IF(ISTEXT(SOURCE!H1464),SOURCE!H1464,  SUBSTITUTE(SUBSTITUTE(TEXT(SOURCE!H1464,"????0"),"  ","")," ",""))   ))), "")&amp;
       IF(ISTEXT(SOURCE!H1464),SOURCE!H1464, SUBSTITUTE(SUBSTITUTE(TEXT(SOURCE!H1464,"????0"),"  ","")," ",""))   &amp;","&amp; IF(SOURCE!$W$2-3 &gt;= 0, REPT(" ",SOURCE!$W$2-3-5), "")&amp;
      SOURCE!I1464&amp;
" | "&amp; IF(SOURCE!$X$2-LEN(SOURCE!I1464) &gt;= 0, REPT(" ",SOURCE!$X$2-LEN(SOURCE!I1464)), "")&amp;
      SOURCE!J1464&amp;      IF(SOURCE!$Y$2-LEN(SOURCE!J1464) &gt;= 0, REPT(" ",SOURCE!$Y$2-LEN(SOURCE!J1464)), "")&amp;
" | "&amp; IF(SOURCE!$X$2-LEN(SOURCE!I1464) &gt;= 0, REPT(" ",SOURCE!$X$2-LEN(SOURCE!I1464)), "")&amp;
      SOURCE!K1464&amp;      IF(SOURCE!$Y$2-LEN(SOURCE!K1464) &gt;= 0, REPT(" ",SOURCE!$Z$2-LEN(SOURCE!K1464)), "")&amp;
" | "&amp; SOURCE!L1464&amp;      IF(SOURCE!$AB$2-LEN(SOURCE!L1464) &gt;= 0, REPT(" ",SOURCE!$AB$2-LEN(SOURCE!L1464)), "")&amp;
" | "&amp; SOURCE!M1464&amp;      IF(SOURCE!$AC$2-LEN(SOURCE!M1464) &gt;= 0, REPT(" ",SOURCE!$AC$2-LEN(SOURCE!M1464)),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133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IF(SOURCE!$R$2-LEN(SOURCE!C1465) &gt;= 0, REPT(" ",SOURCE!$R$2-LEN(SOURCE!C1465)), "")&amp;
      SOURCE!D1465&amp;", "&amp; IF(SOURCE!$S$2-LEN(SOURCE!D1465) &gt;= 0, REPT(" ",SOURCE!$S$2-LEN(SOURCE!D1465)), "")&amp;
      SOURCE!E1465&amp;", "&amp; IF(SOURCE!$T$2-LEN(SOURCE!E1465) &gt;=0, REPT(" ",SOURCE!$T$2-LEN(SOURCE!E1465)), "")&amp;
      SOURCE!F1465&amp;", "&amp; IF(SOURCE!$U$2-LEN(SOURCE!F1465) &gt;= 0, REPT(" ",SOURCE!$U$2-LEN(SOURCE!F1465)+2), "")&amp;"("&amp;
      SUBSTITUTE(TEXT(SOURCE!G1465,"??0"),"  ","")&amp;" &lt;&lt; TAM_MAX_BITS) |"&amp; IF(SOURCE!$V$2-3 &gt;= 0, REPT(" ",MAX(1,SOURCE!$V$2-5+4+1-1-LEN(  IF(ISTEXT(SOURCE!H1465),SOURCE!H1465,  SUBSTITUTE(SUBSTITUTE(TEXT(SOURCE!H1465,"????0"),"  ","")," ",""))   ))), "")&amp;
       IF(ISTEXT(SOURCE!H1465),SOURCE!H1465, SUBSTITUTE(SUBSTITUTE(TEXT(SOURCE!H1465,"????0"),"  ","")," ",""))   &amp;","&amp; IF(SOURCE!$W$2-3 &gt;= 0, REPT(" ",SOURCE!$W$2-3-5), "")&amp;
      SOURCE!I1465&amp;
" | "&amp; IF(SOURCE!$X$2-LEN(SOURCE!I1465) &gt;= 0, REPT(" ",SOURCE!$X$2-LEN(SOURCE!I1465)), "")&amp;
      SOURCE!J1465&amp;      IF(SOURCE!$Y$2-LEN(SOURCE!J1465) &gt;= 0, REPT(" ",SOURCE!$Y$2-LEN(SOURCE!J1465)), "")&amp;
" | "&amp; IF(SOURCE!$X$2-LEN(SOURCE!I1465) &gt;= 0, REPT(" ",SOURCE!$X$2-LEN(SOURCE!I1465)), "")&amp;
      SOURCE!K1465&amp;      IF(SOURCE!$Y$2-LEN(SOURCE!K1465) &gt;= 0, REPT(" ",SOURCE!$Z$2-LEN(SOURCE!K1465)), "")&amp;
" | "&amp; SOURCE!L1465&amp;      IF(SOURCE!$AB$2-LEN(SOURCE!L1465) &gt;= 0, REPT(" ",SOURCE!$AB$2-LEN(SOURCE!L1465)), "")&amp;
" | "&amp; SOURCE!M1465&amp;      IF(SOURCE!$AC$2-LEN(SOURCE!M1465) &gt;= 0, REPT(" ",SOURCE!$AC$2-LEN(SOURCE!M1465)),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133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IF(SOURCE!$R$2-LEN(SOURCE!C1466) &gt;= 0, REPT(" ",SOURCE!$R$2-LEN(SOURCE!C1466)), "")&amp;
      SOURCE!D1466&amp;", "&amp; IF(SOURCE!$S$2-LEN(SOURCE!D1466) &gt;= 0, REPT(" ",SOURCE!$S$2-LEN(SOURCE!D1466)), "")&amp;
      SOURCE!E1466&amp;", "&amp; IF(SOURCE!$T$2-LEN(SOURCE!E1466) &gt;=0, REPT(" ",SOURCE!$T$2-LEN(SOURCE!E1466)), "")&amp;
      SOURCE!F1466&amp;", "&amp; IF(SOURCE!$U$2-LEN(SOURCE!F1466) &gt;= 0, REPT(" ",SOURCE!$U$2-LEN(SOURCE!F1466)+2), "")&amp;"("&amp;
      SUBSTITUTE(TEXT(SOURCE!G1466,"??0"),"  ","")&amp;" &lt;&lt; TAM_MAX_BITS) |"&amp; IF(SOURCE!$V$2-3 &gt;= 0, REPT(" ",MAX(1,SOURCE!$V$2-5+4+1-1-LEN(  IF(ISTEXT(SOURCE!H1466),SOURCE!H1466,  SUBSTITUTE(SUBSTITUTE(TEXT(SOURCE!H1466,"????0"),"  ","")," ",""))   ))), "")&amp;
       IF(ISTEXT(SOURCE!H1466),SOURCE!H1466, SUBSTITUTE(SUBSTITUTE(TEXT(SOURCE!H1466,"????0"),"  ","")," ",""))   &amp;","&amp; IF(SOURCE!$W$2-3 &gt;= 0, REPT(" ",SOURCE!$W$2-3-5), "")&amp;
      SOURCE!I1466&amp;
" | "&amp; IF(SOURCE!$X$2-LEN(SOURCE!I1466) &gt;= 0, REPT(" ",SOURCE!$X$2-LEN(SOURCE!I1466)), "")&amp;
      SOURCE!J1466&amp;      IF(SOURCE!$Y$2-LEN(SOURCE!J1466) &gt;= 0, REPT(" ",SOURCE!$Y$2-LEN(SOURCE!J1466)), "")&amp;
" | "&amp; IF(SOURCE!$X$2-LEN(SOURCE!I1466) &gt;= 0, REPT(" ",SOURCE!$X$2-LEN(SOURCE!I1466)), "")&amp;
      SOURCE!K1466&amp;      IF(SOURCE!$Y$2-LEN(SOURCE!K1466) &gt;= 0, REPT(" ",SOURCE!$Z$2-LEN(SOURCE!K1466)), "")&amp;
" | "&amp; SOURCE!L1466&amp;      IF(SOURCE!$AB$2-LEN(SOURCE!L1466) &gt;= 0, REPT(" ",SOURCE!$AB$2-LEN(SOURCE!L1466)), "")&amp;
" | "&amp; SOURCE!M1466&amp;      IF(SOURCE!$AC$2-LEN(SOURCE!M1466) &gt;= 0, REPT(" ",SOURCE!$AC$2-LEN(SOURCE!M1466)),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US_ENABL_XEQ | EIM_DISABLED | PTP_NONE         },</v>
      </c>
    </row>
    <row r="1467" spans="1:1">
      <c r="A1467" s="133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IF(SOURCE!$R$2-LEN(SOURCE!C1467) &gt;= 0, REPT(" ",SOURCE!$R$2-LEN(SOURCE!C1467)), "")&amp;
      SOURCE!D1467&amp;", "&amp; IF(SOURCE!$S$2-LEN(SOURCE!D1467) &gt;= 0, REPT(" ",SOURCE!$S$2-LEN(SOURCE!D1467)), "")&amp;
      SOURCE!E1467&amp;", "&amp; IF(SOURCE!$T$2-LEN(SOURCE!E1467) &gt;=0, REPT(" ",SOURCE!$T$2-LEN(SOURCE!E1467)), "")&amp;
      SOURCE!F1467&amp;", "&amp; IF(SOURCE!$U$2-LEN(SOURCE!F1467) &gt;= 0, REPT(" ",SOURCE!$U$2-LEN(SOURCE!F1467)+2), "")&amp;"("&amp;
      SUBSTITUTE(TEXT(SOURCE!G1467,"??0"),"  ","")&amp;" &lt;&lt; TAM_MAX_BITS) |"&amp; IF(SOURCE!$V$2-3 &gt;= 0, REPT(" ",MAX(1,SOURCE!$V$2-5+4+1-1-LEN(  IF(ISTEXT(SOURCE!H1467),SOURCE!H1467,  SUBSTITUTE(SUBSTITUTE(TEXT(SOURCE!H1467,"????0"),"  ","")," ",""))   ))), "")&amp;
       IF(ISTEXT(SOURCE!H1467),SOURCE!H1467, SUBSTITUTE(SUBSTITUTE(TEXT(SOURCE!H1467,"????0"),"  ","")," ",""))   &amp;","&amp; IF(SOURCE!$W$2-3 &gt;= 0, REPT(" ",SOURCE!$W$2-3-5), "")&amp;
      SOURCE!I1467&amp;
" | "&amp; IF(SOURCE!$X$2-LEN(SOURCE!I1467) &gt;= 0, REPT(" ",SOURCE!$X$2-LEN(SOURCE!I1467)), "")&amp;
      SOURCE!J1467&amp;      IF(SOURCE!$Y$2-LEN(SOURCE!J1467) &gt;= 0, REPT(" ",SOURCE!$Y$2-LEN(SOURCE!J1467)), "")&amp;
" | "&amp; IF(SOURCE!$X$2-LEN(SOURCE!I1467) &gt;= 0, REPT(" ",SOURCE!$X$2-LEN(SOURCE!I1467)), "")&amp;
      SOURCE!K1467&amp;      IF(SOURCE!$Y$2-LEN(SOURCE!K1467) &gt;= 0, REPT(" ",SOURCE!$Z$2-LEN(SOURCE!K1467)), "")&amp;
" | "&amp; SOURCE!L1467&amp;      IF(SOURCE!$AB$2-LEN(SOURCE!L1467) &gt;= 0, REPT(" ",SOURCE!$AB$2-LEN(SOURCE!L1467)), "")&amp;
" | "&amp; SOURCE!M1467&amp;      IF(SOURCE!$AC$2-LEN(SOURCE!M1467) &gt;= 0, REPT(" ",SOURCE!$AC$2-LEN(SOURCE!M1467)),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133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IF(SOURCE!$R$2-LEN(SOURCE!C1468) &gt;= 0, REPT(" ",SOURCE!$R$2-LEN(SOURCE!C1468)), "")&amp;
      SOURCE!D1468&amp;", "&amp; IF(SOURCE!$S$2-LEN(SOURCE!D1468) &gt;= 0, REPT(" ",SOURCE!$S$2-LEN(SOURCE!D1468)), "")&amp;
      SOURCE!E1468&amp;", "&amp; IF(SOURCE!$T$2-LEN(SOURCE!E1468) &gt;=0, REPT(" ",SOURCE!$T$2-LEN(SOURCE!E1468)), "")&amp;
      SOURCE!F1468&amp;", "&amp; IF(SOURCE!$U$2-LEN(SOURCE!F1468) &gt;= 0, REPT(" ",SOURCE!$U$2-LEN(SOURCE!F1468)+2), "")&amp;"("&amp;
      SUBSTITUTE(TEXT(SOURCE!G1468,"??0"),"  ","")&amp;" &lt;&lt; TAM_MAX_BITS) |"&amp; IF(SOURCE!$V$2-3 &gt;= 0, REPT(" ",MAX(1,SOURCE!$V$2-5+4+1-1-LEN(  IF(ISTEXT(SOURCE!H1468),SOURCE!H1468,  SUBSTITUTE(SUBSTITUTE(TEXT(SOURCE!H1468,"????0"),"  ","")," ",""))   ))), "")&amp;
       IF(ISTEXT(SOURCE!H1468),SOURCE!H1468, SUBSTITUTE(SUBSTITUTE(TEXT(SOURCE!H1468,"????0"),"  ","")," ",""))   &amp;","&amp; IF(SOURCE!$W$2-3 &gt;= 0, REPT(" ",SOURCE!$W$2-3-5), "")&amp;
      SOURCE!I1468&amp;
" | "&amp; IF(SOURCE!$X$2-LEN(SOURCE!I1468) &gt;= 0, REPT(" ",SOURCE!$X$2-LEN(SOURCE!I1468)), "")&amp;
      SOURCE!J1468&amp;      IF(SOURCE!$Y$2-LEN(SOURCE!J1468) &gt;= 0, REPT(" ",SOURCE!$Y$2-LEN(SOURCE!J1468)), "")&amp;
" | "&amp; IF(SOURCE!$X$2-LEN(SOURCE!I1468) &gt;= 0, REPT(" ",SOURCE!$X$2-LEN(SOURCE!I1468)), "")&amp;
      SOURCE!K1468&amp;      IF(SOURCE!$Y$2-LEN(SOURCE!K1468) &gt;= 0, REPT(" ",SOURCE!$Z$2-LEN(SOURCE!K1468)), "")&amp;
" | "&amp; SOURCE!L1468&amp;      IF(SOURCE!$AB$2-LEN(SOURCE!L1468) &gt;= 0, REPT(" ",SOURCE!$AB$2-LEN(SOURCE!L1468)), "")&amp;
" | "&amp; SOURCE!M1468&amp;      IF(SOURCE!$AC$2-LEN(SOURCE!M1468) &gt;= 0, REPT(" ",SOURCE!$AC$2-LEN(SOURCE!M1468)),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99, CAT_FNCT | SLS_ENABLED   | US_ENABLED   | EIM_DISABLED | PTP_REGISTER     },</v>
      </c>
    </row>
    <row r="1469" spans="1:1">
      <c r="A1469" s="133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IF(SOURCE!$R$2-LEN(SOURCE!C1469) &gt;= 0, REPT(" ",SOURCE!$R$2-LEN(SOURCE!C1469)), "")&amp;
      SOURCE!D1469&amp;", "&amp; IF(SOURCE!$S$2-LEN(SOURCE!D1469) &gt;= 0, REPT(" ",SOURCE!$S$2-LEN(SOURCE!D1469)), "")&amp;
      SOURCE!E1469&amp;", "&amp; IF(SOURCE!$T$2-LEN(SOURCE!E1469) &gt;=0, REPT(" ",SOURCE!$T$2-LEN(SOURCE!E1469)), "")&amp;
      SOURCE!F1469&amp;", "&amp; IF(SOURCE!$U$2-LEN(SOURCE!F1469) &gt;= 0, REPT(" ",SOURCE!$U$2-LEN(SOURCE!F1469)+2), "")&amp;"("&amp;
      SUBSTITUTE(TEXT(SOURCE!G1469,"??0"),"  ","")&amp;" &lt;&lt; TAM_MAX_BITS) |"&amp; IF(SOURCE!$V$2-3 &gt;= 0, REPT(" ",MAX(1,SOURCE!$V$2-5+4+1-1-LEN(  IF(ISTEXT(SOURCE!H1469),SOURCE!H1469,  SUBSTITUTE(SUBSTITUTE(TEXT(SOURCE!H1469,"????0"),"  ","")," ",""))   ))), "")&amp;
       IF(ISTEXT(SOURCE!H1469),SOURCE!H1469, SUBSTITUTE(SUBSTITUTE(TEXT(SOURCE!H1469,"????0"),"  ","")," ",""))   &amp;","&amp; IF(SOURCE!$W$2-3 &gt;= 0, REPT(" ",SOURCE!$W$2-3-5), "")&amp;
      SOURCE!I1469&amp;
" | "&amp; IF(SOURCE!$X$2-LEN(SOURCE!I1469) &gt;= 0, REPT(" ",SOURCE!$X$2-LEN(SOURCE!I1469)), "")&amp;
      SOURCE!J1469&amp;      IF(SOURCE!$Y$2-LEN(SOURCE!J1469) &gt;= 0, REPT(" ",SOURCE!$Y$2-LEN(SOURCE!J1469)), "")&amp;
" | "&amp; IF(SOURCE!$X$2-LEN(SOURCE!I1469) &gt;= 0, REPT(" ",SOURCE!$X$2-LEN(SOURCE!I1469)), "")&amp;
      SOURCE!K1469&amp;      IF(SOURCE!$Y$2-LEN(SOURCE!K1469) &gt;= 0, REPT(" ",SOURCE!$Z$2-LEN(SOURCE!K1469)), "")&amp;
" | "&amp; SOURCE!L1469&amp;      IF(SOURCE!$AB$2-LEN(SOURCE!L1469) &gt;= 0, REPT(" ",SOURCE!$AB$2-LEN(SOURCE!L1469)), "")&amp;
" | "&amp; SOURCE!M1469&amp;      IF(SOURCE!$AC$2-LEN(SOURCE!M1469) &gt;= 0, REPT(" ",SOURCE!$AC$2-LEN(SOURCE!M1469)),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133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IF(SOURCE!$R$2-LEN(SOURCE!C1470) &gt;= 0, REPT(" ",SOURCE!$R$2-LEN(SOURCE!C1470)), "")&amp;
      SOURCE!D1470&amp;", "&amp; IF(SOURCE!$S$2-LEN(SOURCE!D1470) &gt;= 0, REPT(" ",SOURCE!$S$2-LEN(SOURCE!D1470)), "")&amp;
      SOURCE!E1470&amp;", "&amp; IF(SOURCE!$T$2-LEN(SOURCE!E1470) &gt;=0, REPT(" ",SOURCE!$T$2-LEN(SOURCE!E1470)), "")&amp;
      SOURCE!F1470&amp;", "&amp; IF(SOURCE!$U$2-LEN(SOURCE!F1470) &gt;= 0, REPT(" ",SOURCE!$U$2-LEN(SOURCE!F1470)+2), "")&amp;"("&amp;
      SUBSTITUTE(TEXT(SOURCE!G1470,"??0"),"  ","")&amp;" &lt;&lt; TAM_MAX_BITS) |"&amp; IF(SOURCE!$V$2-3 &gt;= 0, REPT(" ",MAX(1,SOURCE!$V$2-5+4+1-1-LEN(  IF(ISTEXT(SOURCE!H1470),SOURCE!H1470,  SUBSTITUTE(SUBSTITUTE(TEXT(SOURCE!H1470,"????0"),"  ","")," ",""))   ))), "")&amp;
       IF(ISTEXT(SOURCE!H1470),SOURCE!H1470, SUBSTITUTE(SUBSTITUTE(TEXT(SOURCE!H1470,"????0"),"  ","")," ",""))   &amp;","&amp; IF(SOURCE!$W$2-3 &gt;= 0, REPT(" ",SOURCE!$W$2-3-5), "")&amp;
      SOURCE!I1470&amp;
" | "&amp; IF(SOURCE!$X$2-LEN(SOURCE!I1470) &gt;= 0, REPT(" ",SOURCE!$X$2-LEN(SOURCE!I1470)), "")&amp;
      SOURCE!J1470&amp;      IF(SOURCE!$Y$2-LEN(SOURCE!J1470) &gt;= 0, REPT(" ",SOURCE!$Y$2-LEN(SOURCE!J1470)), "")&amp;
" | "&amp; IF(SOURCE!$X$2-LEN(SOURCE!I1470) &gt;= 0, REPT(" ",SOURCE!$X$2-LEN(SOURCE!I1470)), "")&amp;
      SOURCE!K1470&amp;      IF(SOURCE!$Y$2-LEN(SOURCE!K1470) &gt;= 0, REPT(" ",SOURCE!$Z$2-LEN(SOURCE!K1470)), "")&amp;
" | "&amp; SOURCE!L1470&amp;      IF(SOURCE!$AB$2-LEN(SOURCE!L1470) &gt;= 0, REPT(" ",SOURCE!$AB$2-LEN(SOURCE!L1470)), "")&amp;
" | "&amp; SOURCE!M1470&amp;      IF(SOURCE!$AC$2-LEN(SOURCE!M1470) &gt;= 0, REPT(" ",SOURCE!$AC$2-LEN(SOURCE!M1470)),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99, CAT_FNCT | SLS_ENABLED   | US_ENABLED   | EIM_DISABLED | PTP_REGISTER     },</v>
      </c>
    </row>
    <row r="1471" spans="1:1">
      <c r="A1471" s="133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IF(SOURCE!$R$2-LEN(SOURCE!C1471) &gt;= 0, REPT(" ",SOURCE!$R$2-LEN(SOURCE!C1471)), "")&amp;
      SOURCE!D1471&amp;", "&amp; IF(SOURCE!$S$2-LEN(SOURCE!D1471) &gt;= 0, REPT(" ",SOURCE!$S$2-LEN(SOURCE!D1471)), "")&amp;
      SOURCE!E1471&amp;", "&amp; IF(SOURCE!$T$2-LEN(SOURCE!E1471) &gt;=0, REPT(" ",SOURCE!$T$2-LEN(SOURCE!E1471)), "")&amp;
      SOURCE!F1471&amp;", "&amp; IF(SOURCE!$U$2-LEN(SOURCE!F1471) &gt;= 0, REPT(" ",SOURCE!$U$2-LEN(SOURCE!F1471)+2), "")&amp;"("&amp;
      SUBSTITUTE(TEXT(SOURCE!G1471,"??0"),"  ","")&amp;" &lt;&lt; TAM_MAX_BITS) |"&amp; IF(SOURCE!$V$2-3 &gt;= 0, REPT(" ",MAX(1,SOURCE!$V$2-5+4+1-1-LEN(  IF(ISTEXT(SOURCE!H1471),SOURCE!H1471,  SUBSTITUTE(SUBSTITUTE(TEXT(SOURCE!H1471,"????0"),"  ","")," ",""))   ))), "")&amp;
       IF(ISTEXT(SOURCE!H1471),SOURCE!H1471, SUBSTITUTE(SUBSTITUTE(TEXT(SOURCE!H1471,"????0"),"  ","")," ",""))   &amp;","&amp; IF(SOURCE!$W$2-3 &gt;= 0, REPT(" ",SOURCE!$W$2-3-5), "")&amp;
      SOURCE!I1471&amp;
" | "&amp; IF(SOURCE!$X$2-LEN(SOURCE!I1471) &gt;= 0, REPT(" ",SOURCE!$X$2-LEN(SOURCE!I1471)), "")&amp;
      SOURCE!J1471&amp;      IF(SOURCE!$Y$2-LEN(SOURCE!J1471) &gt;= 0, REPT(" ",SOURCE!$Y$2-LEN(SOURCE!J1471)), "")&amp;
" | "&amp; IF(SOURCE!$X$2-LEN(SOURCE!I1471) &gt;= 0, REPT(" ",SOURCE!$X$2-LEN(SOURCE!I1471)), "")&amp;
      SOURCE!K1471&amp;      IF(SOURCE!$Y$2-LEN(SOURCE!K1471) &gt;= 0, REPT(" ",SOURCE!$Z$2-LEN(SOURCE!K1471)), "")&amp;
" | "&amp; SOURCE!L1471&amp;      IF(SOURCE!$AB$2-LEN(SOURCE!L1471) &gt;= 0, REPT(" ",SOURCE!$AB$2-LEN(SOURCE!L1471)), "")&amp;
" | "&amp; SOURCE!M1471&amp;      IF(SOURCE!$AC$2-LEN(SOURCE!M1471) &gt;= 0, REPT(" ",SOURCE!$AC$2-LEN(SOURCE!M1471)),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133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IF(SOURCE!$R$2-LEN(SOURCE!C1472) &gt;= 0, REPT(" ",SOURCE!$R$2-LEN(SOURCE!C1472)), "")&amp;
      SOURCE!D1472&amp;", "&amp; IF(SOURCE!$S$2-LEN(SOURCE!D1472) &gt;= 0, REPT(" ",SOURCE!$S$2-LEN(SOURCE!D1472)), "")&amp;
      SOURCE!E1472&amp;", "&amp; IF(SOURCE!$T$2-LEN(SOURCE!E1472) &gt;=0, REPT(" ",SOURCE!$T$2-LEN(SOURCE!E1472)), "")&amp;
      SOURCE!F1472&amp;", "&amp; IF(SOURCE!$U$2-LEN(SOURCE!F1472) &gt;= 0, REPT(" ",SOURCE!$U$2-LEN(SOURCE!F1472)+2), "")&amp;"("&amp;
      SUBSTITUTE(TEXT(SOURCE!G1472,"??0"),"  ","")&amp;" &lt;&lt; TAM_MAX_BITS) |"&amp; IF(SOURCE!$V$2-3 &gt;= 0, REPT(" ",MAX(1,SOURCE!$V$2-5+4+1-1-LEN(  IF(ISTEXT(SOURCE!H1472),SOURCE!H1472,  SUBSTITUTE(SUBSTITUTE(TEXT(SOURCE!H1472,"????0"),"  ","")," ",""))   ))), "")&amp;
       IF(ISTEXT(SOURCE!H1472),SOURCE!H1472, SUBSTITUTE(SUBSTITUTE(TEXT(SOURCE!H1472,"????0"),"  ","")," ",""))   &amp;","&amp; IF(SOURCE!$W$2-3 &gt;= 0, REPT(" ",SOURCE!$W$2-3-5), "")&amp;
      SOURCE!I1472&amp;
" | "&amp; IF(SOURCE!$X$2-LEN(SOURCE!I1472) &gt;= 0, REPT(" ",SOURCE!$X$2-LEN(SOURCE!I1472)), "")&amp;
      SOURCE!J1472&amp;      IF(SOURCE!$Y$2-LEN(SOURCE!J1472) &gt;= 0, REPT(" ",SOURCE!$Y$2-LEN(SOURCE!J1472)), "")&amp;
" | "&amp; IF(SOURCE!$X$2-LEN(SOURCE!I1472) &gt;= 0, REPT(" ",SOURCE!$X$2-LEN(SOURCE!I1472)), "")&amp;
      SOURCE!K1472&amp;      IF(SOURCE!$Y$2-LEN(SOURCE!K1472) &gt;= 0, REPT(" ",SOURCE!$Z$2-LEN(SOURCE!K1472)), "")&amp;
" | "&amp; SOURCE!L1472&amp;      IF(SOURCE!$AB$2-LEN(SOURCE!L1472) &gt;= 0, REPT(" ",SOURCE!$AB$2-LEN(SOURCE!L1472)), "")&amp;
" | "&amp; SOURCE!M1472&amp;      IF(SOURCE!$AC$2-LEN(SOURCE!M1472) &gt;= 0, REPT(" ",SOURCE!$AC$2-LEN(SOURCE!M1472)),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133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IF(SOURCE!$R$2-LEN(SOURCE!C1473) &gt;= 0, REPT(" ",SOURCE!$R$2-LEN(SOURCE!C1473)), "")&amp;
      SOURCE!D1473&amp;", "&amp; IF(SOURCE!$S$2-LEN(SOURCE!D1473) &gt;= 0, REPT(" ",SOURCE!$S$2-LEN(SOURCE!D1473)), "")&amp;
      SOURCE!E1473&amp;", "&amp; IF(SOURCE!$T$2-LEN(SOURCE!E1473) &gt;=0, REPT(" ",SOURCE!$T$2-LEN(SOURCE!E1473)), "")&amp;
      SOURCE!F1473&amp;", "&amp; IF(SOURCE!$U$2-LEN(SOURCE!F1473) &gt;= 0, REPT(" ",SOURCE!$U$2-LEN(SOURCE!F1473)+2), "")&amp;"("&amp;
      SUBSTITUTE(TEXT(SOURCE!G1473,"??0"),"  ","")&amp;" &lt;&lt; TAM_MAX_BITS) |"&amp; IF(SOURCE!$V$2-3 &gt;= 0, REPT(" ",MAX(1,SOURCE!$V$2-5+4+1-1-LEN(  IF(ISTEXT(SOURCE!H1473),SOURCE!H1473,  SUBSTITUTE(SUBSTITUTE(TEXT(SOURCE!H1473,"????0"),"  ","")," ",""))   ))), "")&amp;
       IF(ISTEXT(SOURCE!H1473),SOURCE!H1473, SUBSTITUTE(SUBSTITUTE(TEXT(SOURCE!H1473,"????0"),"  ","")," ",""))   &amp;","&amp; IF(SOURCE!$W$2-3 &gt;= 0, REPT(" ",SOURCE!$W$2-3-5), "")&amp;
      SOURCE!I1473&amp;
" | "&amp; IF(SOURCE!$X$2-LEN(SOURCE!I1473) &gt;= 0, REPT(" ",SOURCE!$X$2-LEN(SOURCE!I1473)), "")&amp;
      SOURCE!J1473&amp;      IF(SOURCE!$Y$2-LEN(SOURCE!J1473) &gt;= 0, REPT(" ",SOURCE!$Y$2-LEN(SOURCE!J1473)), "")&amp;
" | "&amp; IF(SOURCE!$X$2-LEN(SOURCE!I1473) &gt;= 0, REPT(" ",SOURCE!$X$2-LEN(SOURCE!I1473)), "")&amp;
      SOURCE!K1473&amp;      IF(SOURCE!$Y$2-LEN(SOURCE!K1473) &gt;= 0, REPT(" ",SOURCE!$Z$2-LEN(SOURCE!K1473)), "")&amp;
" | "&amp; SOURCE!L1473&amp;      IF(SOURCE!$AB$2-LEN(SOURCE!L1473) &gt;= 0, REPT(" ",SOURCE!$AB$2-LEN(SOURCE!L1473)), "")&amp;
" | "&amp; SOURCE!M1473&amp;      IF(SOURCE!$AC$2-LEN(SOURCE!M1473) &gt;= 0, REPT(" ",SOURCE!$AC$2-LEN(SOURCE!M1473)),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133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IF(SOURCE!$R$2-LEN(SOURCE!C1474) &gt;= 0, REPT(" ",SOURCE!$R$2-LEN(SOURCE!C1474)), "")&amp;
      SOURCE!D1474&amp;", "&amp; IF(SOURCE!$S$2-LEN(SOURCE!D1474) &gt;= 0, REPT(" ",SOURCE!$S$2-LEN(SOURCE!D1474)), "")&amp;
      SOURCE!E1474&amp;", "&amp; IF(SOURCE!$T$2-LEN(SOURCE!E1474) &gt;=0, REPT(" ",SOURCE!$T$2-LEN(SOURCE!E1474)), "")&amp;
      SOURCE!F1474&amp;", "&amp; IF(SOURCE!$U$2-LEN(SOURCE!F1474) &gt;= 0, REPT(" ",SOURCE!$U$2-LEN(SOURCE!F1474)+2), "")&amp;"("&amp;
      SUBSTITUTE(TEXT(SOURCE!G1474,"??0"),"  ","")&amp;" &lt;&lt; TAM_MAX_BITS) |"&amp; IF(SOURCE!$V$2-3 &gt;= 0, REPT(" ",MAX(1,SOURCE!$V$2-5+4+1-1-LEN(  IF(ISTEXT(SOURCE!H1474),SOURCE!H1474,  SUBSTITUTE(SUBSTITUTE(TEXT(SOURCE!H1474,"????0"),"  ","")," ",""))   ))), "")&amp;
       IF(ISTEXT(SOURCE!H1474),SOURCE!H1474, SUBSTITUTE(SUBSTITUTE(TEXT(SOURCE!H1474,"????0"),"  ","")," ",""))   &amp;","&amp; IF(SOURCE!$W$2-3 &gt;= 0, REPT(" ",SOURCE!$W$2-3-5), "")&amp;
      SOURCE!I1474&amp;
" | "&amp; IF(SOURCE!$X$2-LEN(SOURCE!I1474) &gt;= 0, REPT(" ",SOURCE!$X$2-LEN(SOURCE!I1474)), "")&amp;
      SOURCE!J1474&amp;      IF(SOURCE!$Y$2-LEN(SOURCE!J1474) &gt;= 0, REPT(" ",SOURCE!$Y$2-LEN(SOURCE!J1474)), "")&amp;
" | "&amp; IF(SOURCE!$X$2-LEN(SOURCE!I1474) &gt;= 0, REPT(" ",SOURCE!$X$2-LEN(SOURCE!I1474)), "")&amp;
      SOURCE!K1474&amp;      IF(SOURCE!$Y$2-LEN(SOURCE!K1474) &gt;= 0, REPT(" ",SOURCE!$Z$2-LEN(SOURCE!K1474)), "")&amp;
" | "&amp; SOURCE!L1474&amp;      IF(SOURCE!$AB$2-LEN(SOURCE!L1474) &gt;= 0, REPT(" ",SOURCE!$AB$2-LEN(SOURCE!L1474)), "")&amp;
" | "&amp; SOURCE!M1474&amp;      IF(SOURCE!$AC$2-LEN(SOURCE!M1474) &gt;= 0, REPT(" ",SOURCE!$AC$2-LEN(SOURCE!M1474)),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133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IF(SOURCE!$R$2-LEN(SOURCE!C1475) &gt;= 0, REPT(" ",SOURCE!$R$2-LEN(SOURCE!C1475)), "")&amp;
      SOURCE!D1475&amp;", "&amp; IF(SOURCE!$S$2-LEN(SOURCE!D1475) &gt;= 0, REPT(" ",SOURCE!$S$2-LEN(SOURCE!D1475)), "")&amp;
      SOURCE!E1475&amp;", "&amp; IF(SOURCE!$T$2-LEN(SOURCE!E1475) &gt;=0, REPT(" ",SOURCE!$T$2-LEN(SOURCE!E1475)), "")&amp;
      SOURCE!F1475&amp;", "&amp; IF(SOURCE!$U$2-LEN(SOURCE!F1475) &gt;= 0, REPT(" ",SOURCE!$U$2-LEN(SOURCE!F1475)+2), "")&amp;"("&amp;
      SUBSTITUTE(TEXT(SOURCE!G1475,"??0"),"  ","")&amp;" &lt;&lt; TAM_MAX_BITS) |"&amp; IF(SOURCE!$V$2-3 &gt;= 0, REPT(" ",MAX(1,SOURCE!$V$2-5+4+1-1-LEN(  IF(ISTEXT(SOURCE!H1475),SOURCE!H1475,  SUBSTITUTE(SUBSTITUTE(TEXT(SOURCE!H1475,"????0"),"  ","")," ",""))   ))), "")&amp;
       IF(ISTEXT(SOURCE!H1475),SOURCE!H1475, SUBSTITUTE(SUBSTITUTE(TEXT(SOURCE!H1475,"????0"),"  ","")," ",""))   &amp;","&amp; IF(SOURCE!$W$2-3 &gt;= 0, REPT(" ",SOURCE!$W$2-3-5), "")&amp;
      SOURCE!I1475&amp;
" | "&amp; IF(SOURCE!$X$2-LEN(SOURCE!I1475) &gt;= 0, REPT(" ",SOURCE!$X$2-LEN(SOURCE!I1475)), "")&amp;
      SOURCE!J1475&amp;      IF(SOURCE!$Y$2-LEN(SOURCE!J1475) &gt;= 0, REPT(" ",SOURCE!$Y$2-LEN(SOURCE!J1475)), "")&amp;
" | "&amp; IF(SOURCE!$X$2-LEN(SOURCE!I1475) &gt;= 0, REPT(" ",SOURCE!$X$2-LEN(SOURCE!I1475)), "")&amp;
      SOURCE!K1475&amp;      IF(SOURCE!$Y$2-LEN(SOURCE!K1475) &gt;= 0, REPT(" ",SOURCE!$Z$2-LEN(SOURCE!K1475)), "")&amp;
" | "&amp; SOURCE!L1475&amp;      IF(SOURCE!$AB$2-LEN(SOURCE!L1475) &gt;= 0, REPT(" ",SOURCE!$AB$2-LEN(SOURCE!L1475)), "")&amp;
" | "&amp; SOURCE!M1475&amp;      IF(SOURCE!$AC$2-LEN(SOURCE!M1475) &gt;= 0, REPT(" ",SOURCE!$AC$2-LEN(SOURCE!M1475)),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133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IF(SOURCE!$R$2-LEN(SOURCE!C1476) &gt;= 0, REPT(" ",SOURCE!$R$2-LEN(SOURCE!C1476)), "")&amp;
      SOURCE!D1476&amp;", "&amp; IF(SOURCE!$S$2-LEN(SOURCE!D1476) &gt;= 0, REPT(" ",SOURCE!$S$2-LEN(SOURCE!D1476)), "")&amp;
      SOURCE!E1476&amp;", "&amp; IF(SOURCE!$T$2-LEN(SOURCE!E1476) &gt;=0, REPT(" ",SOURCE!$T$2-LEN(SOURCE!E1476)), "")&amp;
      SOURCE!F1476&amp;", "&amp; IF(SOURCE!$U$2-LEN(SOURCE!F1476) &gt;= 0, REPT(" ",SOURCE!$U$2-LEN(SOURCE!F1476)+2), "")&amp;"("&amp;
      SUBSTITUTE(TEXT(SOURCE!G1476,"??0"),"  ","")&amp;" &lt;&lt; TAM_MAX_BITS) |"&amp; IF(SOURCE!$V$2-3 &gt;= 0, REPT(" ",MAX(1,SOURCE!$V$2-5+4+1-1-LEN(  IF(ISTEXT(SOURCE!H1476),SOURCE!H1476,  SUBSTITUTE(SUBSTITUTE(TEXT(SOURCE!H1476,"????0"),"  ","")," ",""))   ))), "")&amp;
       IF(ISTEXT(SOURCE!H1476),SOURCE!H1476, SUBSTITUTE(SUBSTITUTE(TEXT(SOURCE!H1476,"????0"),"  ","")," ",""))   &amp;","&amp; IF(SOURCE!$W$2-3 &gt;= 0, REPT(" ",SOURCE!$W$2-3-5), "")&amp;
      SOURCE!I1476&amp;
" | "&amp; IF(SOURCE!$X$2-LEN(SOURCE!I1476) &gt;= 0, REPT(" ",SOURCE!$X$2-LEN(SOURCE!I1476)), "")&amp;
      SOURCE!J1476&amp;      IF(SOURCE!$Y$2-LEN(SOURCE!J1476) &gt;= 0, REPT(" ",SOURCE!$Y$2-LEN(SOURCE!J1476)), "")&amp;
" | "&amp; IF(SOURCE!$X$2-LEN(SOURCE!I1476) &gt;= 0, REPT(" ",SOURCE!$X$2-LEN(SOURCE!I1476)), "")&amp;
      SOURCE!K1476&amp;      IF(SOURCE!$Y$2-LEN(SOURCE!K1476) &gt;= 0, REPT(" ",SOURCE!$Z$2-LEN(SOURCE!K1476)), "")&amp;
" | "&amp; SOURCE!L1476&amp;      IF(SOURCE!$AB$2-LEN(SOURCE!L1476) &gt;= 0, REPT(" ",SOURCE!$AB$2-LEN(SOURCE!L1476)), "")&amp;
" | "&amp; SOURCE!M1476&amp;      IF(SOURCE!$AC$2-LEN(SOURCE!M1476) &gt;= 0, REPT(" ",SOURCE!$AC$2-LEN(SOURCE!M1476)),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133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IF(SOURCE!$R$2-LEN(SOURCE!C1477) &gt;= 0, REPT(" ",SOURCE!$R$2-LEN(SOURCE!C1477)), "")&amp;
      SOURCE!D1477&amp;", "&amp; IF(SOURCE!$S$2-LEN(SOURCE!D1477) &gt;= 0, REPT(" ",SOURCE!$S$2-LEN(SOURCE!D1477)), "")&amp;
      SOURCE!E1477&amp;", "&amp; IF(SOURCE!$T$2-LEN(SOURCE!E1477) &gt;=0, REPT(" ",SOURCE!$T$2-LEN(SOURCE!E1477)), "")&amp;
      SOURCE!F1477&amp;", "&amp; IF(SOURCE!$U$2-LEN(SOURCE!F1477) &gt;= 0, REPT(" ",SOURCE!$U$2-LEN(SOURCE!F1477)+2), "")&amp;"("&amp;
      SUBSTITUTE(TEXT(SOURCE!G1477,"??0"),"  ","")&amp;" &lt;&lt; TAM_MAX_BITS) |"&amp; IF(SOURCE!$V$2-3 &gt;= 0, REPT(" ",MAX(1,SOURCE!$V$2-5+4+1-1-LEN(  IF(ISTEXT(SOURCE!H1477),SOURCE!H1477,  SUBSTITUTE(SUBSTITUTE(TEXT(SOURCE!H1477,"????0"),"  ","")," ",""))   ))), "")&amp;
       IF(ISTEXT(SOURCE!H1477),SOURCE!H1477, SUBSTITUTE(SUBSTITUTE(TEXT(SOURCE!H1477,"????0"),"  ","")," ",""))   &amp;","&amp; IF(SOURCE!$W$2-3 &gt;= 0, REPT(" ",SOURCE!$W$2-3-5), "")&amp;
      SOURCE!I1477&amp;
" | "&amp; IF(SOURCE!$X$2-LEN(SOURCE!I1477) &gt;= 0, REPT(" ",SOURCE!$X$2-LEN(SOURCE!I1477)), "")&amp;
      SOURCE!J1477&amp;      IF(SOURCE!$Y$2-LEN(SOURCE!J1477) &gt;= 0, REPT(" ",SOURCE!$Y$2-LEN(SOURCE!J1477)), "")&amp;
" | "&amp; IF(SOURCE!$X$2-LEN(SOURCE!I1477) &gt;= 0, REPT(" ",SOURCE!$X$2-LEN(SOURCE!I1477)), "")&amp;
      SOURCE!K1477&amp;      IF(SOURCE!$Y$2-LEN(SOURCE!K1477) &gt;= 0, REPT(" ",SOURCE!$Z$2-LEN(SOURCE!K1477)), "")&amp;
" | "&amp; SOURCE!L1477&amp;      IF(SOURCE!$AB$2-LEN(SOURCE!L1477) &gt;= 0, REPT(" ",SOURCE!$AB$2-LEN(SOURCE!L1477)), "")&amp;
" | "&amp; SOURCE!M1477&amp;      IF(SOURCE!$AC$2-LEN(SOURCE!M1477) &gt;= 0, REPT(" ",SOURCE!$AC$2-LEN(SOURCE!M1477)),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133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IF(SOURCE!$R$2-LEN(SOURCE!C1478) &gt;= 0, REPT(" ",SOURCE!$R$2-LEN(SOURCE!C1478)), "")&amp;
      SOURCE!D1478&amp;", "&amp; IF(SOURCE!$S$2-LEN(SOURCE!D1478) &gt;= 0, REPT(" ",SOURCE!$S$2-LEN(SOURCE!D1478)), "")&amp;
      SOURCE!E1478&amp;", "&amp; IF(SOURCE!$T$2-LEN(SOURCE!E1478) &gt;=0, REPT(" ",SOURCE!$T$2-LEN(SOURCE!E1478)), "")&amp;
      SOURCE!F1478&amp;", "&amp; IF(SOURCE!$U$2-LEN(SOURCE!F1478) &gt;= 0, REPT(" ",SOURCE!$U$2-LEN(SOURCE!F1478)+2), "")&amp;"("&amp;
      SUBSTITUTE(TEXT(SOURCE!G1478,"??0"),"  ","")&amp;" &lt;&lt; TAM_MAX_BITS) |"&amp; IF(SOURCE!$V$2-3 &gt;= 0, REPT(" ",MAX(1,SOURCE!$V$2-5+4+1-1-LEN(  IF(ISTEXT(SOURCE!H1478),SOURCE!H1478,  SUBSTITUTE(SUBSTITUTE(TEXT(SOURCE!H1478,"????0"),"  ","")," ",""))   ))), "")&amp;
       IF(ISTEXT(SOURCE!H1478),SOURCE!H1478, SUBSTITUTE(SUBSTITUTE(TEXT(SOURCE!H1478,"????0"),"  ","")," ",""))   &amp;","&amp; IF(SOURCE!$W$2-3 &gt;= 0, REPT(" ",SOURCE!$W$2-3-5), "")&amp;
      SOURCE!I1478&amp;
" | "&amp; IF(SOURCE!$X$2-LEN(SOURCE!I1478) &gt;= 0, REPT(" ",SOURCE!$X$2-LEN(SOURCE!I1478)), "")&amp;
      SOURCE!J1478&amp;      IF(SOURCE!$Y$2-LEN(SOURCE!J1478) &gt;= 0, REPT(" ",SOURCE!$Y$2-LEN(SOURCE!J1478)), "")&amp;
" | "&amp; IF(SOURCE!$X$2-LEN(SOURCE!I1478) &gt;= 0, REPT(" ",SOURCE!$X$2-LEN(SOURCE!I1478)), "")&amp;
      SOURCE!K1478&amp;      IF(SOURCE!$Y$2-LEN(SOURCE!K1478) &gt;= 0, REPT(" ",SOURCE!$Z$2-LEN(SOURCE!K1478)), "")&amp;
" | "&amp; SOURCE!L1478&amp;      IF(SOURCE!$AB$2-LEN(SOURCE!L1478) &gt;= 0, REPT(" ",SOURCE!$AB$2-LEN(SOURCE!L1478)), "")&amp;
" | "&amp; SOURCE!M1478&amp;      IF(SOURCE!$AC$2-LEN(SOURCE!M1478) &gt;= 0, REPT(" ",SOURCE!$AC$2-LEN(SOURCE!M1478)),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133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IF(SOURCE!$R$2-LEN(SOURCE!C1479) &gt;= 0, REPT(" ",SOURCE!$R$2-LEN(SOURCE!C1479)), "")&amp;
      SOURCE!D1479&amp;", "&amp; IF(SOURCE!$S$2-LEN(SOURCE!D1479) &gt;= 0, REPT(" ",SOURCE!$S$2-LEN(SOURCE!D1479)), "")&amp;
      SOURCE!E1479&amp;", "&amp; IF(SOURCE!$T$2-LEN(SOURCE!E1479) &gt;=0, REPT(" ",SOURCE!$T$2-LEN(SOURCE!E1479)), "")&amp;
      SOURCE!F1479&amp;", "&amp; IF(SOURCE!$U$2-LEN(SOURCE!F1479) &gt;= 0, REPT(" ",SOURCE!$U$2-LEN(SOURCE!F1479)+2), "")&amp;"("&amp;
      SUBSTITUTE(TEXT(SOURCE!G1479,"??0"),"  ","")&amp;" &lt;&lt; TAM_MAX_BITS) |"&amp; IF(SOURCE!$V$2-3 &gt;= 0, REPT(" ",MAX(1,SOURCE!$V$2-5+4+1-1-LEN(  IF(ISTEXT(SOURCE!H1479),SOURCE!H1479,  SUBSTITUTE(SUBSTITUTE(TEXT(SOURCE!H1479,"????0"),"  ","")," ",""))   ))), "")&amp;
       IF(ISTEXT(SOURCE!H1479),SOURCE!H1479, SUBSTITUTE(SUBSTITUTE(TEXT(SOURCE!H1479,"????0"),"  ","")," ",""))   &amp;","&amp; IF(SOURCE!$W$2-3 &gt;= 0, REPT(" ",SOURCE!$W$2-3-5), "")&amp;
      SOURCE!I1479&amp;
" | "&amp; IF(SOURCE!$X$2-LEN(SOURCE!I1479) &gt;= 0, REPT(" ",SOURCE!$X$2-LEN(SOURCE!I1479)), "")&amp;
      SOURCE!J1479&amp;      IF(SOURCE!$Y$2-LEN(SOURCE!J1479) &gt;= 0, REPT(" ",SOURCE!$Y$2-LEN(SOURCE!J1479)), "")&amp;
" | "&amp; IF(SOURCE!$X$2-LEN(SOURCE!I1479) &gt;= 0, REPT(" ",SOURCE!$X$2-LEN(SOURCE!I1479)), "")&amp;
      SOURCE!K1479&amp;      IF(SOURCE!$Y$2-LEN(SOURCE!K1479) &gt;= 0, REPT(" ",SOURCE!$Z$2-LEN(SOURCE!K1479)), "")&amp;
" | "&amp; SOURCE!L1479&amp;      IF(SOURCE!$AB$2-LEN(SOURCE!L1479) &gt;= 0, REPT(" ",SOURCE!$AB$2-LEN(SOURCE!L1479)), "")&amp;
" | "&amp; SOURCE!M1479&amp;      IF(SOURCE!$AC$2-LEN(SOURCE!M1479) &gt;= 0, REPT(" ",SOURCE!$AC$2-LEN(SOURCE!M1479)),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133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IF(SOURCE!$R$2-LEN(SOURCE!C1480) &gt;= 0, REPT(" ",SOURCE!$R$2-LEN(SOURCE!C1480)), "")&amp;
      SOURCE!D1480&amp;", "&amp; IF(SOURCE!$S$2-LEN(SOURCE!D1480) &gt;= 0, REPT(" ",SOURCE!$S$2-LEN(SOURCE!D1480)), "")&amp;
      SOURCE!E1480&amp;", "&amp; IF(SOURCE!$T$2-LEN(SOURCE!E1480) &gt;=0, REPT(" ",SOURCE!$T$2-LEN(SOURCE!E1480)), "")&amp;
      SOURCE!F1480&amp;", "&amp; IF(SOURCE!$U$2-LEN(SOURCE!F1480) &gt;= 0, REPT(" ",SOURCE!$U$2-LEN(SOURCE!F1480)+2), "")&amp;"("&amp;
      SUBSTITUTE(TEXT(SOURCE!G1480,"??0"),"  ","")&amp;" &lt;&lt; TAM_MAX_BITS) |"&amp; IF(SOURCE!$V$2-3 &gt;= 0, REPT(" ",MAX(1,SOURCE!$V$2-5+4+1-1-LEN(  IF(ISTEXT(SOURCE!H1480),SOURCE!H1480,  SUBSTITUTE(SUBSTITUTE(TEXT(SOURCE!H1480,"????0"),"  ","")," ",""))   ))), "")&amp;
       IF(ISTEXT(SOURCE!H1480),SOURCE!H1480, SUBSTITUTE(SUBSTITUTE(TEXT(SOURCE!H1480,"????0"),"  ","")," ",""))   &amp;","&amp; IF(SOURCE!$W$2-3 &gt;= 0, REPT(" ",SOURCE!$W$2-3-5), "")&amp;
      SOURCE!I1480&amp;
" | "&amp; IF(SOURCE!$X$2-LEN(SOURCE!I1480) &gt;= 0, REPT(" ",SOURCE!$X$2-LEN(SOURCE!I1480)), "")&amp;
      SOURCE!J1480&amp;      IF(SOURCE!$Y$2-LEN(SOURCE!J1480) &gt;= 0, REPT(" ",SOURCE!$Y$2-LEN(SOURCE!J1480)), "")&amp;
" | "&amp; IF(SOURCE!$X$2-LEN(SOURCE!I1480) &gt;= 0, REPT(" ",SOURCE!$X$2-LEN(SOURCE!I1480)), "")&amp;
      SOURCE!K1480&amp;      IF(SOURCE!$Y$2-LEN(SOURCE!K1480) &gt;= 0, REPT(" ",SOURCE!$Z$2-LEN(SOURCE!K1480)), "")&amp;
" | "&amp; SOURCE!L1480&amp;      IF(SOURCE!$AB$2-LEN(SOURCE!L1480) &gt;= 0, REPT(" ",SOURCE!$AB$2-LEN(SOURCE!L1480)), "")&amp;
" | "&amp; SOURCE!M1480&amp;      IF(SOURCE!$AC$2-LEN(SOURCE!M1480) &gt;= 0, REPT(" ",SOURCE!$AC$2-LEN(SOURCE!M1480)),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133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IF(SOURCE!$R$2-LEN(SOURCE!C1481) &gt;= 0, REPT(" ",SOURCE!$R$2-LEN(SOURCE!C1481)), "")&amp;
      SOURCE!D1481&amp;", "&amp; IF(SOURCE!$S$2-LEN(SOURCE!D1481) &gt;= 0, REPT(" ",SOURCE!$S$2-LEN(SOURCE!D1481)), "")&amp;
      SOURCE!E1481&amp;", "&amp; IF(SOURCE!$T$2-LEN(SOURCE!E1481) &gt;=0, REPT(" ",SOURCE!$T$2-LEN(SOURCE!E1481)), "")&amp;
      SOURCE!F1481&amp;", "&amp; IF(SOURCE!$U$2-LEN(SOURCE!F1481) &gt;= 0, REPT(" ",SOURCE!$U$2-LEN(SOURCE!F1481)+2), "")&amp;"("&amp;
      SUBSTITUTE(TEXT(SOURCE!G1481,"??0"),"  ","")&amp;" &lt;&lt; TAM_MAX_BITS) |"&amp; IF(SOURCE!$V$2-3 &gt;= 0, REPT(" ",MAX(1,SOURCE!$V$2-5+4+1-1-LEN(  IF(ISTEXT(SOURCE!H1481),SOURCE!H1481,  SUBSTITUTE(SUBSTITUTE(TEXT(SOURCE!H1481,"????0"),"  ","")," ",""))   ))), "")&amp;
       IF(ISTEXT(SOURCE!H1481),SOURCE!H1481, SUBSTITUTE(SUBSTITUTE(TEXT(SOURCE!H1481,"????0"),"  ","")," ",""))   &amp;","&amp; IF(SOURCE!$W$2-3 &gt;= 0, REPT(" ",SOURCE!$W$2-3-5), "")&amp;
      SOURCE!I1481&amp;
" | "&amp; IF(SOURCE!$X$2-LEN(SOURCE!I1481) &gt;= 0, REPT(" ",SOURCE!$X$2-LEN(SOURCE!I1481)), "")&amp;
      SOURCE!J1481&amp;      IF(SOURCE!$Y$2-LEN(SOURCE!J1481) &gt;= 0, REPT(" ",SOURCE!$Y$2-LEN(SOURCE!J1481)), "")&amp;
" | "&amp; IF(SOURCE!$X$2-LEN(SOURCE!I1481) &gt;= 0, REPT(" ",SOURCE!$X$2-LEN(SOURCE!I1481)), "")&amp;
      SOURCE!K1481&amp;      IF(SOURCE!$Y$2-LEN(SOURCE!K1481) &gt;= 0, REPT(" ",SOURCE!$Z$2-LEN(SOURCE!K1481)), "")&amp;
" | "&amp; SOURCE!L1481&amp;      IF(SOURCE!$AB$2-LEN(SOURCE!L1481) &gt;= 0, REPT(" ",SOURCE!$AB$2-LEN(SOURCE!L1481)), "")&amp;
" | "&amp; SOURCE!M1481&amp;      IF(SOURCE!$AC$2-LEN(SOURCE!M1481) &gt;= 0, REPT(" ",SOURCE!$AC$2-LEN(SOURCE!M1481)),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133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IF(SOURCE!$R$2-LEN(SOURCE!C1482) &gt;= 0, REPT(" ",SOURCE!$R$2-LEN(SOURCE!C1482)), "")&amp;
      SOURCE!D1482&amp;", "&amp; IF(SOURCE!$S$2-LEN(SOURCE!D1482) &gt;= 0, REPT(" ",SOURCE!$S$2-LEN(SOURCE!D1482)), "")&amp;
      SOURCE!E1482&amp;", "&amp; IF(SOURCE!$T$2-LEN(SOURCE!E1482) &gt;=0, REPT(" ",SOURCE!$T$2-LEN(SOURCE!E1482)), "")&amp;
      SOURCE!F1482&amp;", "&amp; IF(SOURCE!$U$2-LEN(SOURCE!F1482) &gt;= 0, REPT(" ",SOURCE!$U$2-LEN(SOURCE!F1482)+2), "")&amp;"("&amp;
      SUBSTITUTE(TEXT(SOURCE!G1482,"??0"),"  ","")&amp;" &lt;&lt; TAM_MAX_BITS) |"&amp; IF(SOURCE!$V$2-3 &gt;= 0, REPT(" ",MAX(1,SOURCE!$V$2-5+4+1-1-LEN(  IF(ISTEXT(SOURCE!H1482),SOURCE!H1482,  SUBSTITUTE(SUBSTITUTE(TEXT(SOURCE!H1482,"????0"),"  ","")," ",""))   ))), "")&amp;
       IF(ISTEXT(SOURCE!H1482),SOURCE!H1482, SUBSTITUTE(SUBSTITUTE(TEXT(SOURCE!H1482,"????0"),"  ","")," ",""))   &amp;","&amp; IF(SOURCE!$W$2-3 &gt;= 0, REPT(" ",SOURCE!$W$2-3-5), "")&amp;
      SOURCE!I1482&amp;
" | "&amp; IF(SOURCE!$X$2-LEN(SOURCE!I1482) &gt;= 0, REPT(" ",SOURCE!$X$2-LEN(SOURCE!I1482)), "")&amp;
      SOURCE!J1482&amp;      IF(SOURCE!$Y$2-LEN(SOURCE!J1482) &gt;= 0, REPT(" ",SOURCE!$Y$2-LEN(SOURCE!J1482)), "")&amp;
" | "&amp; IF(SOURCE!$X$2-LEN(SOURCE!I1482) &gt;= 0, REPT(" ",SOURCE!$X$2-LEN(SOURCE!I1482)), "")&amp;
      SOURCE!K1482&amp;      IF(SOURCE!$Y$2-LEN(SOURCE!K1482) &gt;= 0, REPT(" ",SOURCE!$Z$2-LEN(SOURCE!K1482)), "")&amp;
" | "&amp; SOURCE!L1482&amp;      IF(SOURCE!$AB$2-LEN(SOURCE!L1482) &gt;= 0, REPT(" ",SOURCE!$AB$2-LEN(SOURCE!L1482)), "")&amp;
" | "&amp; SOURCE!M1482&amp;      IF(SOURCE!$AC$2-LEN(SOURCE!M1482) &gt;= 0, REPT(" ",SOURCE!$AC$2-LEN(SOURCE!M1482)),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133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IF(SOURCE!$R$2-LEN(SOURCE!C1483) &gt;= 0, REPT(" ",SOURCE!$R$2-LEN(SOURCE!C1483)), "")&amp;
      SOURCE!D1483&amp;", "&amp; IF(SOURCE!$S$2-LEN(SOURCE!D1483) &gt;= 0, REPT(" ",SOURCE!$S$2-LEN(SOURCE!D1483)), "")&amp;
      SOURCE!E1483&amp;", "&amp; IF(SOURCE!$T$2-LEN(SOURCE!E1483) &gt;=0, REPT(" ",SOURCE!$T$2-LEN(SOURCE!E1483)), "")&amp;
      SOURCE!F1483&amp;", "&amp; IF(SOURCE!$U$2-LEN(SOURCE!F1483) &gt;= 0, REPT(" ",SOURCE!$U$2-LEN(SOURCE!F1483)+2), "")&amp;"("&amp;
      SUBSTITUTE(TEXT(SOURCE!G1483,"??0"),"  ","")&amp;" &lt;&lt; TAM_MAX_BITS) |"&amp; IF(SOURCE!$V$2-3 &gt;= 0, REPT(" ",MAX(1,SOURCE!$V$2-5+4+1-1-LEN(  IF(ISTEXT(SOURCE!H1483),SOURCE!H1483,  SUBSTITUTE(SUBSTITUTE(TEXT(SOURCE!H1483,"????0"),"  ","")," ",""))   ))), "")&amp;
       IF(ISTEXT(SOURCE!H1483),SOURCE!H1483, SUBSTITUTE(SUBSTITUTE(TEXT(SOURCE!H1483,"????0"),"  ","")," ",""))   &amp;","&amp; IF(SOURCE!$W$2-3 &gt;= 0, REPT(" ",SOURCE!$W$2-3-5), "")&amp;
      SOURCE!I1483&amp;
" | "&amp; IF(SOURCE!$X$2-LEN(SOURCE!I1483) &gt;= 0, REPT(" ",SOURCE!$X$2-LEN(SOURCE!I1483)), "")&amp;
      SOURCE!J1483&amp;      IF(SOURCE!$Y$2-LEN(SOURCE!J1483) &gt;= 0, REPT(" ",SOURCE!$Y$2-LEN(SOURCE!J1483)), "")&amp;
" | "&amp; IF(SOURCE!$X$2-LEN(SOURCE!I1483) &gt;= 0, REPT(" ",SOURCE!$X$2-LEN(SOURCE!I1483)), "")&amp;
      SOURCE!K1483&amp;      IF(SOURCE!$Y$2-LEN(SOURCE!K1483) &gt;= 0, REPT(" ",SOURCE!$Z$2-LEN(SOURCE!K1483)), "")&amp;
" | "&amp; SOURCE!L1483&amp;      IF(SOURCE!$AB$2-LEN(SOURCE!L1483) &gt;= 0, REPT(" ",SOURCE!$AB$2-LEN(SOURCE!L1483)), "")&amp;
" | "&amp; SOURCE!M1483&amp;      IF(SOURCE!$AC$2-LEN(SOURCE!M1483) &gt;= 0, REPT(" ",SOURCE!$AC$2-LEN(SOURCE!M1483)),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133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IF(SOURCE!$R$2-LEN(SOURCE!C1484) &gt;= 0, REPT(" ",SOURCE!$R$2-LEN(SOURCE!C1484)), "")&amp;
      SOURCE!D1484&amp;", "&amp; IF(SOURCE!$S$2-LEN(SOURCE!D1484) &gt;= 0, REPT(" ",SOURCE!$S$2-LEN(SOURCE!D1484)), "")&amp;
      SOURCE!E1484&amp;", "&amp; IF(SOURCE!$T$2-LEN(SOURCE!E1484) &gt;=0, REPT(" ",SOURCE!$T$2-LEN(SOURCE!E1484)), "")&amp;
      SOURCE!F1484&amp;", "&amp; IF(SOURCE!$U$2-LEN(SOURCE!F1484) &gt;= 0, REPT(" ",SOURCE!$U$2-LEN(SOURCE!F1484)+2), "")&amp;"("&amp;
      SUBSTITUTE(TEXT(SOURCE!G1484,"??0"),"  ","")&amp;" &lt;&lt; TAM_MAX_BITS) |"&amp; IF(SOURCE!$V$2-3 &gt;= 0, REPT(" ",MAX(1,SOURCE!$V$2-5+4+1-1-LEN(  IF(ISTEXT(SOURCE!H1484),SOURCE!H1484,  SUBSTITUTE(SUBSTITUTE(TEXT(SOURCE!H1484,"????0"),"  ","")," ",""))   ))), "")&amp;
       IF(ISTEXT(SOURCE!H1484),SOURCE!H1484, SUBSTITUTE(SUBSTITUTE(TEXT(SOURCE!H1484,"????0"),"  ","")," ",""))   &amp;","&amp; IF(SOURCE!$W$2-3 &gt;= 0, REPT(" ",SOURCE!$W$2-3-5), "")&amp;
      SOURCE!I1484&amp;
" | "&amp; IF(SOURCE!$X$2-LEN(SOURCE!I1484) &gt;= 0, REPT(" ",SOURCE!$X$2-LEN(SOURCE!I1484)), "")&amp;
      SOURCE!J1484&amp;      IF(SOURCE!$Y$2-LEN(SOURCE!J1484) &gt;= 0, REPT(" ",SOURCE!$Y$2-LEN(SOURCE!J1484)), "")&amp;
" | "&amp; IF(SOURCE!$X$2-LEN(SOURCE!I1484) &gt;= 0, REPT(" ",SOURCE!$X$2-LEN(SOURCE!I1484)), "")&amp;
      SOURCE!K1484&amp;      IF(SOURCE!$Y$2-LEN(SOURCE!K1484) &gt;= 0, REPT(" ",SOURCE!$Z$2-LEN(SOURCE!K1484)), "")&amp;
" | "&amp; SOURCE!L1484&amp;      IF(SOURCE!$AB$2-LEN(SOURCE!L1484) &gt;= 0, REPT(" ",SOURCE!$AB$2-LEN(SOURCE!L1484)), "")&amp;
" | "&amp; SOURCE!M1484&amp;      IF(SOURCE!$AC$2-LEN(SOURCE!M1484) &gt;= 0, REPT(" ",SOURCE!$AC$2-LEN(SOURCE!M1484)), "")&amp;
      "},"&amp;IF(SOURCE!O1484&lt;&gt;"",""&amp;SOURCE!O1484,"")
 )
)
)</f>
        <v>/* 1446 */  { fnCvtToCurrentAngularMode,    amDegree,                    "DEG" STD_RIGHT_ARROW,                         "DEG" STD_RIGHT_ARROW,                         (0 &lt;&lt; TAM_MAX_BITS) |     0, CAT_FNCT | SLS_ENABLED   | US_ENABLED   | EIM_DISABLED | PTP_NONE         },</v>
      </c>
    </row>
    <row r="1485" spans="1:1">
      <c r="A1485" s="133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IF(SOURCE!$R$2-LEN(SOURCE!C1485) &gt;= 0, REPT(" ",SOURCE!$R$2-LEN(SOURCE!C1485)), "")&amp;
      SOURCE!D1485&amp;", "&amp; IF(SOURCE!$S$2-LEN(SOURCE!D1485) &gt;= 0, REPT(" ",SOURCE!$S$2-LEN(SOURCE!D1485)), "")&amp;
      SOURCE!E1485&amp;", "&amp; IF(SOURCE!$T$2-LEN(SOURCE!E1485) &gt;=0, REPT(" ",SOURCE!$T$2-LEN(SOURCE!E1485)), "")&amp;
      SOURCE!F1485&amp;", "&amp; IF(SOURCE!$U$2-LEN(SOURCE!F1485) &gt;= 0, REPT(" ",SOURCE!$U$2-LEN(SOURCE!F1485)+2), "")&amp;"("&amp;
      SUBSTITUTE(TEXT(SOURCE!G1485,"??0"),"  ","")&amp;" &lt;&lt; TAM_MAX_BITS) |"&amp; IF(SOURCE!$V$2-3 &gt;= 0, REPT(" ",MAX(1,SOURCE!$V$2-5+4+1-1-LEN(  IF(ISTEXT(SOURCE!H1485),SOURCE!H1485,  SUBSTITUTE(SUBSTITUTE(TEXT(SOURCE!H1485,"????0"),"  ","")," ",""))   ))), "")&amp;
       IF(ISTEXT(SOURCE!H1485),SOURCE!H1485, SUBSTITUTE(SUBSTITUTE(TEXT(SOURCE!H1485,"????0"),"  ","")," ",""))   &amp;","&amp; IF(SOURCE!$W$2-3 &gt;= 0, REPT(" ",SOURCE!$W$2-3-5), "")&amp;
      SOURCE!I1485&amp;
" | "&amp; IF(SOURCE!$X$2-LEN(SOURCE!I1485) &gt;= 0, REPT(" ",SOURCE!$X$2-LEN(SOURCE!I1485)), "")&amp;
      SOURCE!J1485&amp;      IF(SOURCE!$Y$2-LEN(SOURCE!J1485) &gt;= 0, REPT(" ",SOURCE!$Y$2-LEN(SOURCE!J1485)), "")&amp;
" | "&amp; IF(SOURCE!$X$2-LEN(SOURCE!I1485) &gt;= 0, REPT(" ",SOURCE!$X$2-LEN(SOURCE!I1485)), "")&amp;
      SOURCE!K1485&amp;      IF(SOURCE!$Y$2-LEN(SOURCE!K1485) &gt;= 0, REPT(" ",SOURCE!$Z$2-LEN(SOURCE!K1485)), "")&amp;
" | "&amp; SOURCE!L1485&amp;      IF(SOURCE!$AB$2-LEN(SOURCE!L1485) &gt;= 0, REPT(" ",SOURCE!$AB$2-LEN(SOURCE!L1485)), "")&amp;
" | "&amp; SOURCE!M1485&amp;      IF(SOURCE!$AC$2-LEN(SOURCE!M1485) &gt;= 0, REPT(" ",SOURCE!$AC$2-LEN(SOURCE!M1485)),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133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IF(SOURCE!$R$2-LEN(SOURCE!C1486) &gt;= 0, REPT(" ",SOURCE!$R$2-LEN(SOURCE!C1486)), "")&amp;
      SOURCE!D1486&amp;", "&amp; IF(SOURCE!$S$2-LEN(SOURCE!D1486) &gt;= 0, REPT(" ",SOURCE!$S$2-LEN(SOURCE!D1486)), "")&amp;
      SOURCE!E1486&amp;", "&amp; IF(SOURCE!$T$2-LEN(SOURCE!E1486) &gt;=0, REPT(" ",SOURCE!$T$2-LEN(SOURCE!E1486)), "")&amp;
      SOURCE!F1486&amp;", "&amp; IF(SOURCE!$U$2-LEN(SOURCE!F1486) &gt;= 0, REPT(" ",SOURCE!$U$2-LEN(SOURCE!F1486)+2), "")&amp;"("&amp;
      SUBSTITUTE(TEXT(SOURCE!G1486,"??0"),"  ","")&amp;" &lt;&lt; TAM_MAX_BITS) |"&amp; IF(SOURCE!$V$2-3 &gt;= 0, REPT(" ",MAX(1,SOURCE!$V$2-5+4+1-1-LEN(  IF(ISTEXT(SOURCE!H1486),SOURCE!H1486,  SUBSTITUTE(SUBSTITUTE(TEXT(SOURCE!H1486,"????0"),"  ","")," ",""))   ))), "")&amp;
       IF(ISTEXT(SOURCE!H1486),SOURCE!H1486, SUBSTITUTE(SUBSTITUTE(TEXT(SOURCE!H1486,"????0"),"  ","")," ",""))   &amp;","&amp; IF(SOURCE!$W$2-3 &gt;= 0, REPT(" ",SOURCE!$W$2-3-5), "")&amp;
      SOURCE!I1486&amp;
" | "&amp; IF(SOURCE!$X$2-LEN(SOURCE!I1486) &gt;= 0, REPT(" ",SOURCE!$X$2-LEN(SOURCE!I1486)), "")&amp;
      SOURCE!J1486&amp;      IF(SOURCE!$Y$2-LEN(SOURCE!J1486) &gt;= 0, REPT(" ",SOURCE!$Y$2-LEN(SOURCE!J1486)), "")&amp;
" | "&amp; IF(SOURCE!$X$2-LEN(SOURCE!I1486) &gt;= 0, REPT(" ",SOURCE!$X$2-LEN(SOURCE!I1486)), "")&amp;
      SOURCE!K1486&amp;      IF(SOURCE!$Y$2-LEN(SOURCE!K1486) &gt;= 0, REPT(" ",SOURCE!$Z$2-LEN(SOURCE!K1486)), "")&amp;
" | "&amp; SOURCE!L1486&amp;      IF(SOURCE!$AB$2-LEN(SOURCE!L1486) &gt;= 0, REPT(" ",SOURCE!$AB$2-LEN(SOURCE!L1486)), "")&amp;
" | "&amp; SOURCE!M1486&amp;      IF(SOURCE!$AC$2-LEN(SOURCE!M1486) &gt;= 0, REPT(" ",SOURCE!$AC$2-LEN(SOURCE!M1486)), "")&amp;
      "},"&amp;IF(SOURCE!O1486&lt;&gt;"",""&amp;SOURCE!O1486,"")
 )
)
)</f>
        <v>/* 1448 */  { fnDenMax,                     NOPARAM,                     "DENMAX",                                      "DENMAX",                                      (0 &lt;&lt; TAM_MAX_BITS) |     0, CAT_FNCT | SLS_ENABLED   | US_ENABLED   | EIM_DISABLED | PTP_NONE         },</v>
      </c>
    </row>
    <row r="1487" spans="1:1">
      <c r="A1487" s="133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IF(SOURCE!$R$2-LEN(SOURCE!C1487) &gt;= 0, REPT(" ",SOURCE!$R$2-LEN(SOURCE!C1487)), "")&amp;
      SOURCE!D1487&amp;", "&amp; IF(SOURCE!$S$2-LEN(SOURCE!D1487) &gt;= 0, REPT(" ",SOURCE!$S$2-LEN(SOURCE!D1487)), "")&amp;
      SOURCE!E1487&amp;", "&amp; IF(SOURCE!$T$2-LEN(SOURCE!E1487) &gt;=0, REPT(" ",SOURCE!$T$2-LEN(SOURCE!E1487)), "")&amp;
      SOURCE!F1487&amp;", "&amp; IF(SOURCE!$U$2-LEN(SOURCE!F1487) &gt;= 0, REPT(" ",SOURCE!$U$2-LEN(SOURCE!F1487)+2), "")&amp;"("&amp;
      SUBSTITUTE(TEXT(SOURCE!G1487,"??0"),"  ","")&amp;" &lt;&lt; TAM_MAX_BITS) |"&amp; IF(SOURCE!$V$2-3 &gt;= 0, REPT(" ",MAX(1,SOURCE!$V$2-5+4+1-1-LEN(  IF(ISTEXT(SOURCE!H1487),SOURCE!H1487,  SUBSTITUTE(SUBSTITUTE(TEXT(SOURCE!H1487,"????0"),"  ","")," ",""))   ))), "")&amp;
       IF(ISTEXT(SOURCE!H1487),SOURCE!H1487, SUBSTITUTE(SUBSTITUTE(TEXT(SOURCE!H1487,"????0"),"  ","")," ",""))   &amp;","&amp; IF(SOURCE!$W$2-3 &gt;= 0, REPT(" ",SOURCE!$W$2-3-5), "")&amp;
      SOURCE!I1487&amp;
" | "&amp; IF(SOURCE!$X$2-LEN(SOURCE!I1487) &gt;= 0, REPT(" ",SOURCE!$X$2-LEN(SOURCE!I1487)), "")&amp;
      SOURCE!J1487&amp;      IF(SOURCE!$Y$2-LEN(SOURCE!J1487) &gt;= 0, REPT(" ",SOURCE!$Y$2-LEN(SOURCE!J1487)), "")&amp;
" | "&amp; IF(SOURCE!$X$2-LEN(SOURCE!I1487) &gt;= 0, REPT(" ",SOURCE!$X$2-LEN(SOURCE!I1487)), "")&amp;
      SOURCE!K1487&amp;      IF(SOURCE!$Y$2-LEN(SOURCE!K1487) &gt;= 0, REPT(" ",SOURCE!$Z$2-LEN(SOURCE!K1487)), "")&amp;
" | "&amp; SOURCE!L1487&amp;      IF(SOURCE!$AB$2-LEN(SOURCE!L1487) &gt;= 0, REPT(" ",SOURCE!$AB$2-LEN(SOURCE!L1487)), "")&amp;
" | "&amp; SOURCE!M1487&amp;      IF(SOURCE!$AC$2-LEN(SOURCE!M1487) &gt;= 0, REPT(" ",SOURCE!$AC$2-LEN(SOURCE!M1487)),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133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IF(SOURCE!$R$2-LEN(SOURCE!C1488) &gt;= 0, REPT(" ",SOURCE!$R$2-LEN(SOURCE!C1488)), "")&amp;
      SOURCE!D1488&amp;", "&amp; IF(SOURCE!$S$2-LEN(SOURCE!D1488) &gt;= 0, REPT(" ",SOURCE!$S$2-LEN(SOURCE!D1488)), "")&amp;
      SOURCE!E1488&amp;", "&amp; IF(SOURCE!$T$2-LEN(SOURCE!E1488) &gt;=0, REPT(" ",SOURCE!$T$2-LEN(SOURCE!E1488)), "")&amp;
      SOURCE!F1488&amp;", "&amp; IF(SOURCE!$U$2-LEN(SOURCE!F1488) &gt;= 0, REPT(" ",SOURCE!$U$2-LEN(SOURCE!F1488)+2), "")&amp;"("&amp;
      SUBSTITUTE(TEXT(SOURCE!G1488,"??0"),"  ","")&amp;" &lt;&lt; TAM_MAX_BITS) |"&amp; IF(SOURCE!$V$2-3 &gt;= 0, REPT(" ",MAX(1,SOURCE!$V$2-5+4+1-1-LEN(  IF(ISTEXT(SOURCE!H1488),SOURCE!H1488,  SUBSTITUTE(SUBSTITUTE(TEXT(SOURCE!H1488,"????0"),"  ","")," ",""))   ))), "")&amp;
       IF(ISTEXT(SOURCE!H1488),SOURCE!H1488, SUBSTITUTE(SUBSTITUTE(TEXT(SOURCE!H1488,"????0"),"  ","")," ",""))   &amp;","&amp; IF(SOURCE!$W$2-3 &gt;= 0, REPT(" ",SOURCE!$W$2-3-5), "")&amp;
      SOURCE!I1488&amp;
" | "&amp; IF(SOURCE!$X$2-LEN(SOURCE!I1488) &gt;= 0, REPT(" ",SOURCE!$X$2-LEN(SOURCE!I1488)), "")&amp;
      SOURCE!J1488&amp;      IF(SOURCE!$Y$2-LEN(SOURCE!J1488) &gt;= 0, REPT(" ",SOURCE!$Y$2-LEN(SOURCE!J1488)), "")&amp;
" | "&amp; IF(SOURCE!$X$2-LEN(SOURCE!I1488) &gt;= 0, REPT(" ",SOURCE!$X$2-LEN(SOURCE!I1488)), "")&amp;
      SOURCE!K1488&amp;      IF(SOURCE!$Y$2-LEN(SOURCE!K1488) &gt;= 0, REPT(" ",SOURCE!$Z$2-LEN(SOURCE!K1488)), "")&amp;
" | "&amp; SOURCE!L1488&amp;      IF(SOURCE!$AB$2-LEN(SOURCE!L1488) &gt;= 0, REPT(" ",SOURCE!$AB$2-LEN(SOURCE!L1488)), "")&amp;
" | "&amp; SOURCE!M1488&amp;      IF(SOURCE!$AC$2-LEN(SOURCE!M1488) &gt;= 0, REPT(" ",SOURCE!$AC$2-LEN(SOURCE!M1488)),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133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IF(SOURCE!$R$2-LEN(SOURCE!C1489) &gt;= 0, REPT(" ",SOURCE!$R$2-LEN(SOURCE!C1489)), "")&amp;
      SOURCE!D1489&amp;", "&amp; IF(SOURCE!$S$2-LEN(SOURCE!D1489) &gt;= 0, REPT(" ",SOURCE!$S$2-LEN(SOURCE!D1489)), "")&amp;
      SOURCE!E1489&amp;", "&amp; IF(SOURCE!$T$2-LEN(SOURCE!E1489) &gt;=0, REPT(" ",SOURCE!$T$2-LEN(SOURCE!E1489)), "")&amp;
      SOURCE!F1489&amp;", "&amp; IF(SOURCE!$U$2-LEN(SOURCE!F1489) &gt;= 0, REPT(" ",SOURCE!$U$2-LEN(SOURCE!F1489)+2), "")&amp;"("&amp;
      SUBSTITUTE(TEXT(SOURCE!G1489,"??0"),"  ","")&amp;" &lt;&lt; TAM_MAX_BITS) |"&amp; IF(SOURCE!$V$2-3 &gt;= 0, REPT(" ",MAX(1,SOURCE!$V$2-5+4+1-1-LEN(  IF(ISTEXT(SOURCE!H1489),SOURCE!H1489,  SUBSTITUTE(SUBSTITUTE(TEXT(SOURCE!H1489,"????0"),"  ","")," ",""))   ))), "")&amp;
       IF(ISTEXT(SOURCE!H1489),SOURCE!H1489, SUBSTITUTE(SUBSTITUTE(TEXT(SOURCE!H1489,"????0"),"  ","")," ",""))   &amp;","&amp; IF(SOURCE!$W$2-3 &gt;= 0, REPT(" ",SOURCE!$W$2-3-5), "")&amp;
      SOURCE!I1489&amp;
" | "&amp; IF(SOURCE!$X$2-LEN(SOURCE!I1489) &gt;= 0, REPT(" ",SOURCE!$X$2-LEN(SOURCE!I1489)), "")&amp;
      SOURCE!J1489&amp;      IF(SOURCE!$Y$2-LEN(SOURCE!J1489) &gt;= 0, REPT(" ",SOURCE!$Y$2-LEN(SOURCE!J1489)), "")&amp;
" | "&amp; IF(SOURCE!$X$2-LEN(SOURCE!I1489) &gt;= 0, REPT(" ",SOURCE!$X$2-LEN(SOURCE!I1489)), "")&amp;
      SOURCE!K1489&amp;      IF(SOURCE!$Y$2-LEN(SOURCE!K1489) &gt;= 0, REPT(" ",SOURCE!$Z$2-LEN(SOURCE!K1489)), "")&amp;
" | "&amp; SOURCE!L1489&amp;      IF(SOURCE!$AB$2-LEN(SOURCE!L1489) &gt;= 0, REPT(" ",SOURCE!$AB$2-LEN(SOURCE!L1489)), "")&amp;
" | "&amp; SOURCE!M1489&amp;      IF(SOURCE!$AC$2-LEN(SOURCE!M1489) &gt;= 0, REPT(" ",SOURCE!$AC$2-LEN(SOURCE!M1489)), "")&amp;
      "},"&amp;IF(SOURCE!O1489&lt;&gt;"",""&amp;SOURCE!O1489,"")
 )
)
)</f>
        <v>/* 1451 */  { fnAngularMode,                amDMS,         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133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IF(SOURCE!$R$2-LEN(SOURCE!C1490) &gt;= 0, REPT(" ",SOURCE!$R$2-LEN(SOURCE!C1490)), "")&amp;
      SOURCE!D1490&amp;", "&amp; IF(SOURCE!$S$2-LEN(SOURCE!D1490) &gt;= 0, REPT(" ",SOURCE!$S$2-LEN(SOURCE!D1490)), "")&amp;
      SOURCE!E1490&amp;", "&amp; IF(SOURCE!$T$2-LEN(SOURCE!E1490) &gt;=0, REPT(" ",SOURCE!$T$2-LEN(SOURCE!E1490)), "")&amp;
      SOURCE!F1490&amp;", "&amp; IF(SOURCE!$U$2-LEN(SOURCE!F1490) &gt;= 0, REPT(" ",SOURCE!$U$2-LEN(SOURCE!F1490)+2), "")&amp;"("&amp;
      SUBSTITUTE(TEXT(SOURCE!G1490,"??0"),"  ","")&amp;" &lt;&lt; TAM_MAX_BITS) |"&amp; IF(SOURCE!$V$2-3 &gt;= 0, REPT(" ",MAX(1,SOURCE!$V$2-5+4+1-1-LEN(  IF(ISTEXT(SOURCE!H1490),SOURCE!H1490,  SUBSTITUTE(SUBSTITUTE(TEXT(SOURCE!H1490,"????0"),"  ","")," ",""))   ))), "")&amp;
       IF(ISTEXT(SOURCE!H1490),SOURCE!H1490, SUBSTITUTE(SUBSTITUTE(TEXT(SOURCE!H1490,"????0"),"  ","")," ",""))   &amp;","&amp; IF(SOURCE!$W$2-3 &gt;= 0, REPT(" ",SOURCE!$W$2-3-5), "")&amp;
      SOURCE!I1490&amp;
" | "&amp; IF(SOURCE!$X$2-LEN(SOURCE!I1490) &gt;= 0, REPT(" ",SOURCE!$X$2-LEN(SOURCE!I1490)), "")&amp;
      SOURCE!J1490&amp;      IF(SOURCE!$Y$2-LEN(SOURCE!J1490) &gt;= 0, REPT(" ",SOURCE!$Y$2-LEN(SOURCE!J1490)), "")&amp;
" | "&amp; IF(SOURCE!$X$2-LEN(SOURCE!I1490) &gt;= 0, REPT(" ",SOURCE!$X$2-LEN(SOURCE!I1490)), "")&amp;
      SOURCE!K1490&amp;      IF(SOURCE!$Y$2-LEN(SOURCE!K1490) &gt;= 0, REPT(" ",SOURCE!$Z$2-LEN(SOURCE!K1490)), "")&amp;
" | "&amp; SOURCE!L1490&amp;      IF(SOURCE!$AB$2-LEN(SOURCE!L1490) &gt;= 0, REPT(" ",SOURCE!$AB$2-LEN(SOURCE!L1490)), "")&amp;
" | "&amp; SOURCE!M1490&amp;      IF(SOURCE!$AC$2-LEN(SOURCE!M1490) &gt;= 0, REPT(" ",SOURCE!$AC$2-LEN(SOURCE!M1490)), "")&amp;
      "},"&amp;IF(SOURCE!O1490&lt;&gt;"",""&amp;SOURCE!O1490,"")
 )
)
)</f>
        <v>/* 1452 */  { fnCvtDmsToCurrentAngularMode, NOPARAM,                     "D.MS" STD_RIGHT_ARROW,                        "D.MS" STD_RIGHT_ARROW,                        (0 &lt;&lt; TAM_MAX_BITS) |     0, CAT_FNCT | SLS_ENABLED   | US_ENABLED   | EIM_DISABLED | PTP_NONE         },</v>
      </c>
    </row>
    <row r="1491" spans="1:1">
      <c r="A1491" s="133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IF(SOURCE!$R$2-LEN(SOURCE!C1491) &gt;= 0, REPT(" ",SOURCE!$R$2-LEN(SOURCE!C1491)), "")&amp;
      SOURCE!D1491&amp;", "&amp; IF(SOURCE!$S$2-LEN(SOURCE!D1491) &gt;= 0, REPT(" ",SOURCE!$S$2-LEN(SOURCE!D1491)), "")&amp;
      SOURCE!E1491&amp;", "&amp; IF(SOURCE!$T$2-LEN(SOURCE!E1491) &gt;=0, REPT(" ",SOURCE!$T$2-LEN(SOURCE!E1491)), "")&amp;
      SOURCE!F1491&amp;", "&amp; IF(SOURCE!$U$2-LEN(SOURCE!F1491) &gt;= 0, REPT(" ",SOURCE!$U$2-LEN(SOURCE!F1491)+2), "")&amp;"("&amp;
      SUBSTITUTE(TEXT(SOURCE!G1491,"??0"),"  ","")&amp;" &lt;&lt; TAM_MAX_BITS) |"&amp; IF(SOURCE!$V$2-3 &gt;= 0, REPT(" ",MAX(1,SOURCE!$V$2-5+4+1-1-LEN(  IF(ISTEXT(SOURCE!H1491),SOURCE!H1491,  SUBSTITUTE(SUBSTITUTE(TEXT(SOURCE!H1491,"????0"),"  ","")," ",""))   ))), "")&amp;
       IF(ISTEXT(SOURCE!H1491),SOURCE!H1491, SUBSTITUTE(SUBSTITUTE(TEXT(SOURCE!H1491,"????0"),"  ","")," ",""))   &amp;","&amp; IF(SOURCE!$W$2-3 &gt;= 0, REPT(" ",SOURCE!$W$2-3-5), "")&amp;
      SOURCE!I1491&amp;
" | "&amp; IF(SOURCE!$X$2-LEN(SOURCE!I1491) &gt;= 0, REPT(" ",SOURCE!$X$2-LEN(SOURCE!I1491)), "")&amp;
      SOURCE!J1491&amp;      IF(SOURCE!$Y$2-LEN(SOURCE!J1491) &gt;= 0, REPT(" ",SOURCE!$Y$2-LEN(SOURCE!J1491)), "")&amp;
" | "&amp; IF(SOURCE!$X$2-LEN(SOURCE!I1491) &gt;= 0, REPT(" ",SOURCE!$X$2-LEN(SOURCE!I1491)), "")&amp;
      SOURCE!K1491&amp;      IF(SOURCE!$Y$2-LEN(SOURCE!K1491) &gt;= 0, REPT(" ",SOURCE!$Z$2-LEN(SOURCE!K1491)), "")&amp;
" | "&amp; SOURCE!L1491&amp;      IF(SOURCE!$AB$2-LEN(SOURCE!L1491) &gt;= 0, REPT(" ",SOURCE!$AB$2-LEN(SOURCE!L1491)), "")&amp;
" | "&amp; SOURCE!M1491&amp;      IF(SOURCE!$AC$2-LEN(SOURCE!M1491) &gt;= 0, REPT(" ",SOURCE!$AC$2-LEN(SOURCE!M1491)), "")&amp;
      "},"&amp;IF(SOURCE!O1491&lt;&gt;"",""&amp;SOURCE!O1491,"")
 )
)
)</f>
        <v>/* 1453 */  { fnSetDateFormat,              ITM_DMY,                     "DMY",                                         "DMY",                                         (0 &lt;&lt; TAM_MAX_BITS) |     0, CAT_FNCT | SLS_ENABLED   | US_ENABLED   | EIM_DISABLED | PTP_NONE         },</v>
      </c>
    </row>
    <row r="1492" spans="1:1">
      <c r="A1492" s="133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IF(SOURCE!$R$2-LEN(SOURCE!C1492) &gt;= 0, REPT(" ",SOURCE!$R$2-LEN(SOURCE!C1492)), "")&amp;
      SOURCE!D1492&amp;", "&amp; IF(SOURCE!$S$2-LEN(SOURCE!D1492) &gt;= 0, REPT(" ",SOURCE!$S$2-LEN(SOURCE!D1492)), "")&amp;
      SOURCE!E1492&amp;", "&amp; IF(SOURCE!$T$2-LEN(SOURCE!E1492) &gt;=0, REPT(" ",SOURCE!$T$2-LEN(SOURCE!E1492)), "")&amp;
      SOURCE!F1492&amp;", "&amp; IF(SOURCE!$U$2-LEN(SOURCE!F1492) &gt;= 0, REPT(" ",SOURCE!$U$2-LEN(SOURCE!F1492)+2), "")&amp;"("&amp;
      SUBSTITUTE(TEXT(SOURCE!G1492,"??0"),"  ","")&amp;" &lt;&lt; TAM_MAX_BITS) |"&amp; IF(SOURCE!$V$2-3 &gt;= 0, REPT(" ",MAX(1,SOURCE!$V$2-5+4+1-1-LEN(  IF(ISTEXT(SOURCE!H1492),SOURCE!H1492,  SUBSTITUTE(SUBSTITUTE(TEXT(SOURCE!H1492,"????0"),"  ","")," ",""))   ))), "")&amp;
       IF(ISTEXT(SOURCE!H1492),SOURCE!H1492, SUBSTITUTE(SUBSTITUTE(TEXT(SOURCE!H1492,"????0"),"  ","")," ",""))   &amp;","&amp; IF(SOURCE!$W$2-3 &gt;= 0, REPT(" ",SOURCE!$W$2-3-5), "")&amp;
      SOURCE!I1492&amp;
" | "&amp; IF(SOURCE!$X$2-LEN(SOURCE!I1492) &gt;= 0, REPT(" ",SOURCE!$X$2-LEN(SOURCE!I1492)), "")&amp;
      SOURCE!J1492&amp;      IF(SOURCE!$Y$2-LEN(SOURCE!J1492) &gt;= 0, REPT(" ",SOURCE!$Y$2-LEN(SOURCE!J1492)), "")&amp;
" | "&amp; IF(SOURCE!$X$2-LEN(SOURCE!I1492) &gt;= 0, REPT(" ",SOURCE!$X$2-LEN(SOURCE!I1492)), "")&amp;
      SOURCE!K1492&amp;      IF(SOURCE!$Y$2-LEN(SOURCE!K1492) &gt;= 0, REPT(" ",SOURCE!$Z$2-LEN(SOURCE!K1492)), "")&amp;
" | "&amp; SOURCE!L1492&amp;      IF(SOURCE!$AB$2-LEN(SOURCE!L1492) &gt;= 0, REPT(" ",SOURCE!$AB$2-LEN(SOURCE!L1492)), "")&amp;
" | "&amp; SOURCE!M1492&amp;      IF(SOURCE!$AC$2-LEN(SOURCE!M1492) &gt;= 0, REPT(" ",SOURCE!$AC$2-LEN(SOURCE!M1492)),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133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IF(SOURCE!$R$2-LEN(SOURCE!C1493) &gt;= 0, REPT(" ",SOURCE!$R$2-LEN(SOURCE!C1493)), "")&amp;
      SOURCE!D1493&amp;", "&amp; IF(SOURCE!$S$2-LEN(SOURCE!D1493) &gt;= 0, REPT(" ",SOURCE!$S$2-LEN(SOURCE!D1493)), "")&amp;
      SOURCE!E1493&amp;", "&amp; IF(SOURCE!$T$2-LEN(SOURCE!E1493) &gt;=0, REPT(" ",SOURCE!$T$2-LEN(SOURCE!E1493)), "")&amp;
      SOURCE!F1493&amp;", "&amp; IF(SOURCE!$U$2-LEN(SOURCE!F1493) &gt;= 0, REPT(" ",SOURCE!$U$2-LEN(SOURCE!F1493)+2), "")&amp;"("&amp;
      SUBSTITUTE(TEXT(SOURCE!G1493,"??0"),"  ","")&amp;" &lt;&lt; TAM_MAX_BITS) |"&amp; IF(SOURCE!$V$2-3 &gt;= 0, REPT(" ",MAX(1,SOURCE!$V$2-5+4+1-1-LEN(  IF(ISTEXT(SOURCE!H1493),SOURCE!H1493,  SUBSTITUTE(SUBSTITUTE(TEXT(SOURCE!H1493,"????0"),"  ","")," ",""))   ))), "")&amp;
       IF(ISTEXT(SOURCE!H1493),SOURCE!H1493, SUBSTITUTE(SUBSTITUTE(TEXT(SOURCE!H1493,"????0"),"  ","")," ",""))   &amp;","&amp; IF(SOURCE!$W$2-3 &gt;= 0, REPT(" ",SOURCE!$W$2-3-5), "")&amp;
      SOURCE!I1493&amp;
" | "&amp; IF(SOURCE!$X$2-LEN(SOURCE!I1493) &gt;= 0, REPT(" ",SOURCE!$X$2-LEN(SOURCE!I1493)), "")&amp;
      SOURCE!J1493&amp;      IF(SOURCE!$Y$2-LEN(SOURCE!J1493) &gt;= 0, REPT(" ",SOURCE!$Y$2-LEN(SOURCE!J1493)), "")&amp;
" | "&amp; IF(SOURCE!$X$2-LEN(SOURCE!I1493) &gt;= 0, REPT(" ",SOURCE!$X$2-LEN(SOURCE!I1493)), "")&amp;
      SOURCE!K1493&amp;      IF(SOURCE!$Y$2-LEN(SOURCE!K1493) &gt;= 0, REPT(" ",SOURCE!$Z$2-LEN(SOURCE!K1493)), "")&amp;
" | "&amp; SOURCE!L1493&amp;      IF(SOURCE!$AB$2-LEN(SOURCE!L1493) &gt;= 0, REPT(" ",SOURCE!$AB$2-LEN(SOURCE!L1493)), "")&amp;
" | "&amp; SOURCE!M1493&amp;      IF(SOURCE!$AC$2-LEN(SOURCE!M1493) &gt;= 0, REPT(" ",SOURCE!$AC$2-LEN(SOURCE!M1493)), "")&amp;
      "},"&amp;IF(SOURCE!O1493&lt;&gt;"",""&amp;SOURCE!O1493,"")
 )
)
)</f>
        <v>/* 1455 */  { itemToBeCoded,                NOPARAM,                     "DELITM",                                      "DELITM",                                      (0 &lt;&lt; TAM_MAX_BITS) |     0, CAT_FNCT | SLS_ENABLED   | US_ENABLED   | EIM_DISABLED | PTP_LABEL        },</v>
      </c>
    </row>
    <row r="1494" spans="1:1">
      <c r="A1494" s="133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IF(SOURCE!$R$2-LEN(SOURCE!C1494) &gt;= 0, REPT(" ",SOURCE!$R$2-LEN(SOURCE!C1494)), "")&amp;
      SOURCE!D1494&amp;", "&amp; IF(SOURCE!$S$2-LEN(SOURCE!D1494) &gt;= 0, REPT(" ",SOURCE!$S$2-LEN(SOURCE!D1494)), "")&amp;
      SOURCE!E1494&amp;", "&amp; IF(SOURCE!$T$2-LEN(SOURCE!E1494) &gt;=0, REPT(" ",SOURCE!$T$2-LEN(SOURCE!E1494)), "")&amp;
      SOURCE!F1494&amp;", "&amp; IF(SOURCE!$U$2-LEN(SOURCE!F1494) &gt;= 0, REPT(" ",SOURCE!$U$2-LEN(SOURCE!F1494)+2), "")&amp;"("&amp;
      SUBSTITUTE(TEXT(SOURCE!G1494,"??0"),"  ","")&amp;" &lt;&lt; TAM_MAX_BITS) |"&amp; IF(SOURCE!$V$2-3 &gt;= 0, REPT(" ",MAX(1,SOURCE!$V$2-5+4+1-1-LEN(  IF(ISTEXT(SOURCE!H1494),SOURCE!H1494,  SUBSTITUTE(SUBSTITUTE(TEXT(SOURCE!H1494,"????0"),"  ","")," ",""))   ))), "")&amp;
       IF(ISTEXT(SOURCE!H1494),SOURCE!H1494, SUBSTITUTE(SUBSTITUTE(TEXT(SOURCE!H1494,"????0"),"  ","")," ",""))   &amp;","&amp; IF(SOURCE!$W$2-3 &gt;= 0, REPT(" ",SOURCE!$W$2-3-5), "")&amp;
      SOURCE!I1494&amp;
" | "&amp; IF(SOURCE!$X$2-LEN(SOURCE!I1494) &gt;= 0, REPT(" ",SOURCE!$X$2-LEN(SOURCE!I1494)), "")&amp;
      SOURCE!J1494&amp;      IF(SOURCE!$Y$2-LEN(SOURCE!J1494) &gt;= 0, REPT(" ",SOURCE!$Y$2-LEN(SOURCE!J1494)), "")&amp;
" | "&amp; IF(SOURCE!$X$2-LEN(SOURCE!I1494) &gt;= 0, REPT(" ",SOURCE!$X$2-LEN(SOURCE!I1494)), "")&amp;
      SOURCE!K1494&amp;      IF(SOURCE!$Y$2-LEN(SOURCE!K1494) &gt;= 0, REPT(" ",SOURCE!$Z$2-LEN(SOURCE!K1494)), "")&amp;
" | "&amp; SOURCE!L1494&amp;      IF(SOURCE!$AB$2-LEN(SOURCE!L1494) &gt;= 0, REPT(" ",SOURCE!$AB$2-LEN(SOURCE!L1494)), "")&amp;
" | "&amp; SOURCE!M1494&amp;      IF(SOURCE!$AC$2-LEN(SOURCE!M1494) &gt;= 0, REPT(" ",SOURCE!$AC$2-LEN(SOURCE!M1494)),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133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IF(SOURCE!$R$2-LEN(SOURCE!C1495) &gt;= 0, REPT(" ",SOURCE!$R$2-LEN(SOURCE!C1495)), "")&amp;
      SOURCE!D1495&amp;", "&amp; IF(SOURCE!$S$2-LEN(SOURCE!D1495) &gt;= 0, REPT(" ",SOURCE!$S$2-LEN(SOURCE!D1495)), "")&amp;
      SOURCE!E1495&amp;", "&amp; IF(SOURCE!$T$2-LEN(SOURCE!E1495) &gt;=0, REPT(" ",SOURCE!$T$2-LEN(SOURCE!E1495)), "")&amp;
      SOURCE!F1495&amp;", "&amp; IF(SOURCE!$U$2-LEN(SOURCE!F1495) &gt;= 0, REPT(" ",SOURCE!$U$2-LEN(SOURCE!F1495)+2), "")&amp;"("&amp;
      SUBSTITUTE(TEXT(SOURCE!G1495,"??0"),"  ","")&amp;" &lt;&lt; TAM_MAX_BITS) |"&amp; IF(SOURCE!$V$2-3 &gt;= 0, REPT(" ",MAX(1,SOURCE!$V$2-5+4+1-1-LEN(  IF(ISTEXT(SOURCE!H1495),SOURCE!H1495,  SUBSTITUTE(SUBSTITUTE(TEXT(SOURCE!H1495,"????0"),"  ","")," ",""))   ))), "")&amp;
       IF(ISTEXT(SOURCE!H1495),SOURCE!H1495, SUBSTITUTE(SUBSTITUTE(TEXT(SOURCE!H1495,"????0"),"  ","")," ",""))   &amp;","&amp; IF(SOURCE!$W$2-3 &gt;= 0, REPT(" ",SOURCE!$W$2-3-5), "")&amp;
      SOURCE!I1495&amp;
" | "&amp; IF(SOURCE!$X$2-LEN(SOURCE!I1495) &gt;= 0, REPT(" ",SOURCE!$X$2-LEN(SOURCE!I1495)), "")&amp;
      SOURCE!J1495&amp;      IF(SOURCE!$Y$2-LEN(SOURCE!J1495) &gt;= 0, REPT(" ",SOURCE!$Y$2-LEN(SOURCE!J1495)), "")&amp;
" | "&amp; IF(SOURCE!$X$2-LEN(SOURCE!I1495) &gt;= 0, REPT(" ",SOURCE!$X$2-LEN(SOURCE!I1495)), "")&amp;
      SOURCE!K1495&amp;      IF(SOURCE!$Y$2-LEN(SOURCE!K1495) &gt;= 0, REPT(" ",SOURCE!$Z$2-LEN(SOURCE!K1495)), "")&amp;
" | "&amp; SOURCE!L1495&amp;      IF(SOURCE!$AB$2-LEN(SOURCE!L1495) &gt;= 0, REPT(" ",SOURCE!$AB$2-LEN(SOURCE!L1495)), "")&amp;
" | "&amp; SOURCE!M1495&amp;      IF(SOURCE!$AC$2-LEN(SOURCE!M1495) &gt;= 0, REPT(" ",SOURCE!$AC$2-LEN(SOURCE!M1495)),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133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IF(SOURCE!$R$2-LEN(SOURCE!C1496) &gt;= 0, REPT(" ",SOURCE!$R$2-LEN(SOURCE!C1496)), "")&amp;
      SOURCE!D1496&amp;", "&amp; IF(SOURCE!$S$2-LEN(SOURCE!D1496) &gt;= 0, REPT(" ",SOURCE!$S$2-LEN(SOURCE!D1496)), "")&amp;
      SOURCE!E1496&amp;", "&amp; IF(SOURCE!$T$2-LEN(SOURCE!E1496) &gt;=0, REPT(" ",SOURCE!$T$2-LEN(SOURCE!E1496)), "")&amp;
      SOURCE!F1496&amp;", "&amp; IF(SOURCE!$U$2-LEN(SOURCE!F1496) &gt;= 0, REPT(" ",SOURCE!$U$2-LEN(SOURCE!F1496)+2), "")&amp;"("&amp;
      SUBSTITUTE(TEXT(SOURCE!G1496,"??0"),"  ","")&amp;" &lt;&lt; TAM_MAX_BITS) |"&amp; IF(SOURCE!$V$2-3 &gt;= 0, REPT(" ",MAX(1,SOURCE!$V$2-5+4+1-1-LEN(  IF(ISTEXT(SOURCE!H1496),SOURCE!H1496,  SUBSTITUTE(SUBSTITUTE(TEXT(SOURCE!H1496,"????0"),"  ","")," ",""))   ))), "")&amp;
       IF(ISTEXT(SOURCE!H1496),SOURCE!H1496, SUBSTITUTE(SUBSTITUTE(TEXT(SOURCE!H1496,"????0"),"  ","")," ",""))   &amp;","&amp; IF(SOURCE!$W$2-3 &gt;= 0, REPT(" ",SOURCE!$W$2-3-5), "")&amp;
      SOURCE!I1496&amp;
" | "&amp; IF(SOURCE!$X$2-LEN(SOURCE!I1496) &gt;= 0, REPT(" ",SOURCE!$X$2-LEN(SOURCE!I1496)), "")&amp;
      SOURCE!J1496&amp;      IF(SOURCE!$Y$2-LEN(SOURCE!J1496) &gt;= 0, REPT(" ",SOURCE!$Y$2-LEN(SOURCE!J1496)), "")&amp;
" | "&amp; IF(SOURCE!$X$2-LEN(SOURCE!I1496) &gt;= 0, REPT(" ",SOURCE!$X$2-LEN(SOURCE!I1496)), "")&amp;
      SOURCE!K1496&amp;      IF(SOURCE!$Y$2-LEN(SOURCE!K1496) &gt;= 0, REPT(" ",SOURCE!$Z$2-LEN(SOURCE!K1496)), "")&amp;
" | "&amp; SOURCE!L1496&amp;      IF(SOURCE!$AB$2-LEN(SOURCE!L1496) &gt;= 0, REPT(" ",SOURCE!$AB$2-LEN(SOURCE!L1496)), "")&amp;
" | "&amp; SOURCE!M1496&amp;      IF(SOURCE!$AC$2-LEN(SOURCE!M1496) &gt;= 0, REPT(" ",SOURCE!$AC$2-LEN(SOURCE!M1496)),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133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IF(SOURCE!$R$2-LEN(SOURCE!C1497) &gt;= 0, REPT(" ",SOURCE!$R$2-LEN(SOURCE!C1497)), "")&amp;
      SOURCE!D1497&amp;", "&amp; IF(SOURCE!$S$2-LEN(SOURCE!D1497) &gt;= 0, REPT(" ",SOURCE!$S$2-LEN(SOURCE!D1497)), "")&amp;
      SOURCE!E1497&amp;", "&amp; IF(SOURCE!$T$2-LEN(SOURCE!E1497) &gt;=0, REPT(" ",SOURCE!$T$2-LEN(SOURCE!E1497)), "")&amp;
      SOURCE!F1497&amp;", "&amp; IF(SOURCE!$U$2-LEN(SOURCE!F1497) &gt;= 0, REPT(" ",SOURCE!$U$2-LEN(SOURCE!F1497)+2), "")&amp;"("&amp;
      SUBSTITUTE(TEXT(SOURCE!G1497,"??0"),"  ","")&amp;" &lt;&lt; TAM_MAX_BITS) |"&amp; IF(SOURCE!$V$2-3 &gt;= 0, REPT(" ",MAX(1,SOURCE!$V$2-5+4+1-1-LEN(  IF(ISTEXT(SOURCE!H1497),SOURCE!H1497,  SUBSTITUTE(SUBSTITUTE(TEXT(SOURCE!H1497,"????0"),"  ","")," ",""))   ))), "")&amp;
       IF(ISTEXT(SOURCE!H1497),SOURCE!H1497, SUBSTITUTE(SUBSTITUTE(TEXT(SOURCE!H1497,"????0"),"  ","")," ",""))   &amp;","&amp; IF(SOURCE!$W$2-3 &gt;= 0, REPT(" ",SOURCE!$W$2-3-5), "")&amp;
      SOURCE!I1497&amp;
" | "&amp; IF(SOURCE!$X$2-LEN(SOURCE!I1497) &gt;= 0, REPT(" ",SOURCE!$X$2-LEN(SOURCE!I1497)), "")&amp;
      SOURCE!J1497&amp;      IF(SOURCE!$Y$2-LEN(SOURCE!J1497) &gt;= 0, REPT(" ",SOURCE!$Y$2-LEN(SOURCE!J1497)), "")&amp;
" | "&amp; IF(SOURCE!$X$2-LEN(SOURCE!I1497) &gt;= 0, REPT(" ",SOURCE!$X$2-LEN(SOURCE!I1497)), "")&amp;
      SOURCE!K1497&amp;      IF(SOURCE!$Y$2-LEN(SOURCE!K1497) &gt;= 0, REPT(" ",SOURCE!$Z$2-LEN(SOURCE!K1497)), "")&amp;
" | "&amp; SOURCE!L1497&amp;      IF(SOURCE!$AB$2-LEN(SOURCE!L1497) &gt;= 0, REPT(" ",SOURCE!$AB$2-LEN(SOURCE!L1497)), "")&amp;
" | "&amp; SOURCE!M1497&amp;      IF(SOURCE!$AC$2-LEN(SOURCE!M1497) &gt;= 0, REPT(" ",SOURCE!$AC$2-LEN(SOURCE!M1497)),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133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IF(SOURCE!$R$2-LEN(SOURCE!C1498) &gt;= 0, REPT(" ",SOURCE!$R$2-LEN(SOURCE!C1498)), "")&amp;
      SOURCE!D1498&amp;", "&amp; IF(SOURCE!$S$2-LEN(SOURCE!D1498) &gt;= 0, REPT(" ",SOURCE!$S$2-LEN(SOURCE!D1498)), "")&amp;
      SOURCE!E1498&amp;", "&amp; IF(SOURCE!$T$2-LEN(SOURCE!E1498) &gt;=0, REPT(" ",SOURCE!$T$2-LEN(SOURCE!E1498)), "")&amp;
      SOURCE!F1498&amp;", "&amp; IF(SOURCE!$U$2-LEN(SOURCE!F1498) &gt;= 0, REPT(" ",SOURCE!$U$2-LEN(SOURCE!F1498)+2), "")&amp;"("&amp;
      SUBSTITUTE(TEXT(SOURCE!G1498,"??0"),"  ","")&amp;" &lt;&lt; TAM_MAX_BITS) |"&amp; IF(SOURCE!$V$2-3 &gt;= 0, REPT(" ",MAX(1,SOURCE!$V$2-5+4+1-1-LEN(  IF(ISTEXT(SOURCE!H1498),SOURCE!H1498,  SUBSTITUTE(SUBSTITUTE(TEXT(SOURCE!H1498,"????0"),"  ","")," ",""))   ))), "")&amp;
       IF(ISTEXT(SOURCE!H1498),SOURCE!H1498, SUBSTITUTE(SUBSTITUTE(TEXT(SOURCE!H1498,"????0"),"  ","")," ",""))   &amp;","&amp; IF(SOURCE!$W$2-3 &gt;= 0, REPT(" ",SOURCE!$W$2-3-5), "")&amp;
      SOURCE!I1498&amp;
" | "&amp; IF(SOURCE!$X$2-LEN(SOURCE!I1498) &gt;= 0, REPT(" ",SOURCE!$X$2-LEN(SOURCE!I1498)), "")&amp;
      SOURCE!J1498&amp;      IF(SOURCE!$Y$2-LEN(SOURCE!J1498) &gt;= 0, REPT(" ",SOURCE!$Y$2-LEN(SOURCE!J1498)), "")&amp;
" | "&amp; IF(SOURCE!$X$2-LEN(SOURCE!I1498) &gt;= 0, REPT(" ",SOURCE!$X$2-LEN(SOURCE!I1498)), "")&amp;
      SOURCE!K1498&amp;      IF(SOURCE!$Y$2-LEN(SOURCE!K1498) &gt;= 0, REPT(" ",SOURCE!$Z$2-LEN(SOURCE!K1498)), "")&amp;
" | "&amp; SOURCE!L1498&amp;      IF(SOURCE!$AB$2-LEN(SOURCE!L1498) &gt;= 0, REPT(" ",SOURCE!$AB$2-LEN(SOURCE!L1498)), "")&amp;
" | "&amp; SOURCE!M1498&amp;      IF(SOURCE!$AC$2-LEN(SOURCE!M1498) &gt;= 0, REPT(" ",SOURCE!$AC$2-LEN(SOURCE!M1498)),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   15, CAT_FNCT | SLS_ENABLED   | US_ENABLED   | EIM_DISABLED | PTP_NUMBER_8     },</v>
      </c>
    </row>
    <row r="1499" spans="1:1">
      <c r="A1499" s="133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IF(SOURCE!$R$2-LEN(SOURCE!C1499) &gt;= 0, REPT(" ",SOURCE!$R$2-LEN(SOURCE!C1499)), "")&amp;
      SOURCE!D1499&amp;", "&amp; IF(SOURCE!$S$2-LEN(SOURCE!D1499) &gt;= 0, REPT(" ",SOURCE!$S$2-LEN(SOURCE!D1499)), "")&amp;
      SOURCE!E1499&amp;", "&amp; IF(SOURCE!$T$2-LEN(SOURCE!E1499) &gt;=0, REPT(" ",SOURCE!$T$2-LEN(SOURCE!E1499)), "")&amp;
      SOURCE!F1499&amp;", "&amp; IF(SOURCE!$U$2-LEN(SOURCE!F1499) &gt;= 0, REPT(" ",SOURCE!$U$2-LEN(SOURCE!F1499)+2), "")&amp;"("&amp;
      SUBSTITUTE(TEXT(SOURCE!G1499,"??0"),"  ","")&amp;" &lt;&lt; TAM_MAX_BITS) |"&amp; IF(SOURCE!$V$2-3 &gt;= 0, REPT(" ",MAX(1,SOURCE!$V$2-5+4+1-1-LEN(  IF(ISTEXT(SOURCE!H1499),SOURCE!H1499,  SUBSTITUTE(SUBSTITUTE(TEXT(SOURCE!H1499,"????0"),"  ","")," ",""))   ))), "")&amp;
       IF(ISTEXT(SOURCE!H1499),SOURCE!H1499, SUBSTITUTE(SUBSTITUTE(TEXT(SOURCE!H1499,"????0"),"  ","")," ",""))   &amp;","&amp; IF(SOURCE!$W$2-3 &gt;= 0, REPT(" ",SOURCE!$W$2-3-5), "")&amp;
      SOURCE!I1499&amp;
" | "&amp; IF(SOURCE!$X$2-LEN(SOURCE!I1499) &gt;= 0, REPT(" ",SOURCE!$X$2-LEN(SOURCE!I1499)), "")&amp;
      SOURCE!J1499&amp;      IF(SOURCE!$Y$2-LEN(SOURCE!J1499) &gt;= 0, REPT(" ",SOURCE!$Y$2-LEN(SOURCE!J1499)), "")&amp;
" | "&amp; IF(SOURCE!$X$2-LEN(SOURCE!I1499) &gt;= 0, REPT(" ",SOURCE!$X$2-LEN(SOURCE!I1499)), "")&amp;
      SOURCE!K1499&amp;      IF(SOURCE!$Y$2-LEN(SOURCE!K1499) &gt;= 0, REPT(" ",SOURCE!$Z$2-LEN(SOURCE!K1499)), "")&amp;
" | "&amp; SOURCE!L1499&amp;      IF(SOURCE!$AB$2-LEN(SOURCE!L1499) &gt;= 0, REPT(" ",SOURCE!$AB$2-LEN(SOURCE!L1499)), "")&amp;
" | "&amp; SOURCE!M1499&amp;      IF(SOURCE!$AC$2-LEN(SOURCE!M1499) &gt;= 0, REPT(" ",SOURCE!$AC$2-LEN(SOURCE!M1499)),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133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IF(SOURCE!$R$2-LEN(SOURCE!C1500) &gt;= 0, REPT(" ",SOURCE!$R$2-LEN(SOURCE!C1500)), "")&amp;
      SOURCE!D1500&amp;", "&amp; IF(SOURCE!$S$2-LEN(SOURCE!D1500) &gt;= 0, REPT(" ",SOURCE!$S$2-LEN(SOURCE!D1500)), "")&amp;
      SOURCE!E1500&amp;", "&amp; IF(SOURCE!$T$2-LEN(SOURCE!E1500) &gt;=0, REPT(" ",SOURCE!$T$2-LEN(SOURCE!E1500)), "")&amp;
      SOURCE!F1500&amp;", "&amp; IF(SOURCE!$U$2-LEN(SOURCE!F1500) &gt;= 0, REPT(" ",SOURCE!$U$2-LEN(SOURCE!F1500)+2), "")&amp;"("&amp;
      SUBSTITUTE(TEXT(SOURCE!G1500,"??0"),"  ","")&amp;" &lt;&lt; TAM_MAX_BITS) |"&amp; IF(SOURCE!$V$2-3 &gt;= 0, REPT(" ",MAX(1,SOURCE!$V$2-5+4+1-1-LEN(  IF(ISTEXT(SOURCE!H1500),SOURCE!H1500,  SUBSTITUTE(SUBSTITUTE(TEXT(SOURCE!H1500,"????0"),"  ","")," ",""))   ))), "")&amp;
       IF(ISTEXT(SOURCE!H1500),SOURCE!H1500, SUBSTITUTE(SUBSTITUTE(TEXT(SOURCE!H1500,"????0"),"  ","")," ",""))   &amp;","&amp; IF(SOURCE!$W$2-3 &gt;= 0, REPT(" ",SOURCE!$W$2-3-5), "")&amp;
      SOURCE!I1500&amp;
" | "&amp; IF(SOURCE!$X$2-LEN(SOURCE!I1500) &gt;= 0, REPT(" ",SOURCE!$X$2-LEN(SOURCE!I1500)), "")&amp;
      SOURCE!J1500&amp;      IF(SOURCE!$Y$2-LEN(SOURCE!J1500) &gt;= 0, REPT(" ",SOURCE!$Y$2-LEN(SOURCE!J1500)), "")&amp;
" | "&amp; IF(SOURCE!$X$2-LEN(SOURCE!I1500) &gt;= 0, REPT(" ",SOURCE!$X$2-LEN(SOURCE!I1500)), "")&amp;
      SOURCE!K1500&amp;      IF(SOURCE!$Y$2-LEN(SOURCE!K1500) &gt;= 0, REPT(" ",SOURCE!$Z$2-LEN(SOURCE!K1500)), "")&amp;
" | "&amp; SOURCE!L1500&amp;      IF(SOURCE!$AB$2-LEN(SOURCE!L1500) &gt;= 0, REPT(" ",SOURCE!$AB$2-LEN(SOURCE!L1500)), "")&amp;
" | "&amp; SOURCE!M1500&amp;      IF(SOURCE!$AC$2-LEN(SOURCE!M1500) &gt;= 0, REPT(" ",SOURCE!$AC$2-LEN(SOURCE!M1500)),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99, CAT_FNCT | SLS_ENABLED   | US_ENABLED   | EIM_DISABLED | PTP_REGISTER     },</v>
      </c>
    </row>
    <row r="1501" spans="1:1">
      <c r="A1501" s="133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IF(SOURCE!$R$2-LEN(SOURCE!C1501) &gt;= 0, REPT(" ",SOURCE!$R$2-LEN(SOURCE!C1501)), "")&amp;
      SOURCE!D1501&amp;", "&amp; IF(SOURCE!$S$2-LEN(SOURCE!D1501) &gt;= 0, REPT(" ",SOURCE!$S$2-LEN(SOURCE!D1501)), "")&amp;
      SOURCE!E1501&amp;", "&amp; IF(SOURCE!$T$2-LEN(SOURCE!E1501) &gt;=0, REPT(" ",SOURCE!$T$2-LEN(SOURCE!E1501)), "")&amp;
      SOURCE!F1501&amp;", "&amp; IF(SOURCE!$U$2-LEN(SOURCE!F1501) &gt;= 0, REPT(" ",SOURCE!$U$2-LEN(SOURCE!F1501)+2), "")&amp;"("&amp;
      SUBSTITUTE(TEXT(SOURCE!G1501,"??0"),"  ","")&amp;" &lt;&lt; TAM_MAX_BITS) |"&amp; IF(SOURCE!$V$2-3 &gt;= 0, REPT(" ",MAX(1,SOURCE!$V$2-5+4+1-1-LEN(  IF(ISTEXT(SOURCE!H1501),SOURCE!H1501,  SUBSTITUTE(SUBSTITUTE(TEXT(SOURCE!H1501,"????0"),"  ","")," ",""))   ))), "")&amp;
       IF(ISTEXT(SOURCE!H1501),SOURCE!H1501, SUBSTITUTE(SUBSTITUTE(TEXT(SOURCE!H1501,"????0"),"  ","")," ",""))   &amp;","&amp; IF(SOURCE!$W$2-3 &gt;= 0, REPT(" ",SOURCE!$W$2-3-5), "")&amp;
      SOURCE!I1501&amp;
" | "&amp; IF(SOURCE!$X$2-LEN(SOURCE!I1501) &gt;= 0, REPT(" ",SOURCE!$X$2-LEN(SOURCE!I1501)), "")&amp;
      SOURCE!J1501&amp;      IF(SOURCE!$Y$2-LEN(SOURCE!J1501) &gt;= 0, REPT(" ",SOURCE!$Y$2-LEN(SOURCE!J1501)), "")&amp;
" | "&amp; IF(SOURCE!$X$2-LEN(SOURCE!I1501) &gt;= 0, REPT(" ",SOURCE!$X$2-LEN(SOURCE!I1501)), "")&amp;
      SOURCE!K1501&amp;      IF(SOURCE!$Y$2-LEN(SOURCE!K1501) &gt;= 0, REPT(" ",SOURCE!$Z$2-LEN(SOURCE!K1501)), "")&amp;
" | "&amp; SOURCE!L1501&amp;      IF(SOURCE!$AB$2-LEN(SOURCE!L1501) &gt;= 0, REPT(" ",SOURCE!$AB$2-LEN(SOURCE!L1501)), "")&amp;
" | "&amp; SOURCE!M1501&amp;      IF(SOURCE!$AC$2-LEN(SOURCE!M1501) &gt;= 0, REPT(" ",SOURCE!$AC$2-LEN(SOURCE!M1501)),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CAT_NONE | SLS_ENABLED   | US_ENABLED   | EIM_DISABLED | PTP_DISABLED     },</v>
      </c>
    </row>
    <row r="1502" spans="1:1">
      <c r="A1502" s="133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IF(SOURCE!$R$2-LEN(SOURCE!C1502) &gt;= 0, REPT(" ",SOURCE!$R$2-LEN(SOURCE!C1502)), "")&amp;
      SOURCE!D1502&amp;", "&amp; IF(SOURCE!$S$2-LEN(SOURCE!D1502) &gt;= 0, REPT(" ",SOURCE!$S$2-LEN(SOURCE!D1502)), "")&amp;
      SOURCE!E1502&amp;", "&amp; IF(SOURCE!$T$2-LEN(SOURCE!E1502) &gt;=0, REPT(" ",SOURCE!$T$2-LEN(SOURCE!E1502)), "")&amp;
      SOURCE!F1502&amp;", "&amp; IF(SOURCE!$U$2-LEN(SOURCE!F1502) &gt;= 0, REPT(" ",SOURCE!$U$2-LEN(SOURCE!F1502)+2), "")&amp;"("&amp;
      SUBSTITUTE(TEXT(SOURCE!G1502,"??0"),"  ","")&amp;" &lt;&lt; TAM_MAX_BITS) |"&amp; IF(SOURCE!$V$2-3 &gt;= 0, REPT(" ",MAX(1,SOURCE!$V$2-5+4+1-1-LEN(  IF(ISTEXT(SOURCE!H1502),SOURCE!H1502,  SUBSTITUTE(SUBSTITUTE(TEXT(SOURCE!H1502,"????0"),"  ","")," ",""))   ))), "")&amp;
       IF(ISTEXT(SOURCE!H1502),SOURCE!H1502, SUBSTITUTE(SUBSTITUTE(TEXT(SOURCE!H1502,"????0"),"  ","")," ",""))   &amp;","&amp; IF(SOURCE!$W$2-3 &gt;= 0, REPT(" ",SOURCE!$W$2-3-5), "")&amp;
      SOURCE!I1502&amp;
" | "&amp; IF(SOURCE!$X$2-LEN(SOURCE!I1502) &gt;= 0, REPT(" ",SOURCE!$X$2-LEN(SOURCE!I1502)), "")&amp;
      SOURCE!J1502&amp;      IF(SOURCE!$Y$2-LEN(SOURCE!J1502) &gt;= 0, REPT(" ",SOURCE!$Y$2-LEN(SOURCE!J1502)), "")&amp;
" | "&amp; IF(SOURCE!$X$2-LEN(SOURCE!I1502) &gt;= 0, REPT(" ",SOURCE!$X$2-LEN(SOURCE!I1502)), "")&amp;
      SOURCE!K1502&amp;      IF(SOURCE!$Y$2-LEN(SOURCE!K1502) &gt;= 0, REPT(" ",SOURCE!$Z$2-LEN(SOURCE!K1502)), "")&amp;
" | "&amp; SOURCE!L1502&amp;      IF(SOURCE!$AB$2-LEN(SOURCE!L1502) &gt;= 0, REPT(" ",SOURCE!$AB$2-LEN(SOURCE!L1502)), "")&amp;
" | "&amp; SOURCE!M1502&amp;      IF(SOURCE!$AC$2-LEN(SOURCE!M1502) &gt;= 0, REPT(" ",SOURCE!$AC$2-LEN(SOURCE!M1502)),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CAT_NONE | SLS_ENABLED   | US_ENABLED   | EIM_DISABLED | PTP_DISABLED     },</v>
      </c>
    </row>
    <row r="1503" spans="1:1">
      <c r="A1503" s="133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IF(SOURCE!$R$2-LEN(SOURCE!C1503) &gt;= 0, REPT(" ",SOURCE!$R$2-LEN(SOURCE!C1503)), "")&amp;
      SOURCE!D1503&amp;", "&amp; IF(SOURCE!$S$2-LEN(SOURCE!D1503) &gt;= 0, REPT(" ",SOURCE!$S$2-LEN(SOURCE!D1503)), "")&amp;
      SOURCE!E1503&amp;", "&amp; IF(SOURCE!$T$2-LEN(SOURCE!E1503) &gt;=0, REPT(" ",SOURCE!$T$2-LEN(SOURCE!E1503)), "")&amp;
      SOURCE!F1503&amp;", "&amp; IF(SOURCE!$U$2-LEN(SOURCE!F1503) &gt;= 0, REPT(" ",SOURCE!$U$2-LEN(SOURCE!F1503)+2), "")&amp;"("&amp;
      SUBSTITUTE(TEXT(SOURCE!G1503,"??0"),"  ","")&amp;" &lt;&lt; TAM_MAX_BITS) |"&amp; IF(SOURCE!$V$2-3 &gt;= 0, REPT(" ",MAX(1,SOURCE!$V$2-5+4+1-1-LEN(  IF(ISTEXT(SOURCE!H1503),SOURCE!H1503,  SUBSTITUTE(SUBSTITUTE(TEXT(SOURCE!H1503,"????0"),"  ","")," ",""))   ))), "")&amp;
       IF(ISTEXT(SOURCE!H1503),SOURCE!H1503, SUBSTITUTE(SUBSTITUTE(TEXT(SOURCE!H1503,"????0"),"  ","")," ",""))   &amp;","&amp; IF(SOURCE!$W$2-3 &gt;= 0, REPT(" ",SOURCE!$W$2-3-5), "")&amp;
      SOURCE!I1503&amp;
" | "&amp; IF(SOURCE!$X$2-LEN(SOURCE!I1503) &gt;= 0, REPT(" ",SOURCE!$X$2-LEN(SOURCE!I1503)), "")&amp;
      SOURCE!J1503&amp;      IF(SOURCE!$Y$2-LEN(SOURCE!J1503) &gt;= 0, REPT(" ",SOURCE!$Y$2-LEN(SOURCE!J1503)), "")&amp;
" | "&amp; IF(SOURCE!$X$2-LEN(SOURCE!I1503) &gt;= 0, REPT(" ",SOURCE!$X$2-LEN(SOURCE!I1503)), "")&amp;
      SOURCE!K1503&amp;      IF(SOURCE!$Y$2-LEN(SOURCE!K1503) &gt;= 0, REPT(" ",SOURCE!$Z$2-LEN(SOURCE!K1503)), "")&amp;
" | "&amp; SOURCE!L1503&amp;      IF(SOURCE!$AB$2-LEN(SOURCE!L1503) &gt;= 0, REPT(" ",SOURCE!$AB$2-LEN(SOURCE!L1503)), "")&amp;
" | "&amp; SOURCE!M1503&amp;      IF(SOURCE!$AC$2-LEN(SOURCE!M1503) &gt;= 0, REPT(" ",SOURCE!$AC$2-LEN(SOURCE!M1503)),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133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IF(SOURCE!$R$2-LEN(SOURCE!C1504) &gt;= 0, REPT(" ",SOURCE!$R$2-LEN(SOURCE!C1504)), "")&amp;
      SOURCE!D1504&amp;", "&amp; IF(SOURCE!$S$2-LEN(SOURCE!D1504) &gt;= 0, REPT(" ",SOURCE!$S$2-LEN(SOURCE!D1504)), "")&amp;
      SOURCE!E1504&amp;", "&amp; IF(SOURCE!$T$2-LEN(SOURCE!E1504) &gt;=0, REPT(" ",SOURCE!$T$2-LEN(SOURCE!E1504)), "")&amp;
      SOURCE!F1504&amp;", "&amp; IF(SOURCE!$U$2-LEN(SOURCE!F1504) &gt;= 0, REPT(" ",SOURCE!$U$2-LEN(SOURCE!F1504)+2), "")&amp;"("&amp;
      SUBSTITUTE(TEXT(SOURCE!G1504,"??0"),"  ","")&amp;" &lt;&lt; TAM_MAX_BITS) |"&amp; IF(SOURCE!$V$2-3 &gt;= 0, REPT(" ",MAX(1,SOURCE!$V$2-5+4+1-1-LEN(  IF(ISTEXT(SOURCE!H1504),SOURCE!H1504,  SUBSTITUTE(SUBSTITUTE(TEXT(SOURCE!H1504,"????0"),"  ","")," ",""))   ))), "")&amp;
       IF(ISTEXT(SOURCE!H1504),SOURCE!H1504, SUBSTITUTE(SUBSTITUTE(TEXT(SOURCE!H1504,"????0"),"  ","")," ",""))   &amp;","&amp; IF(SOURCE!$W$2-3 &gt;= 0, REPT(" ",SOURCE!$W$2-3-5), "")&amp;
      SOURCE!I1504&amp;
" | "&amp; IF(SOURCE!$X$2-LEN(SOURCE!I1504) &gt;= 0, REPT(" ",SOURCE!$X$2-LEN(SOURCE!I1504)), "")&amp;
      SOURCE!J1504&amp;      IF(SOURCE!$Y$2-LEN(SOURCE!J1504) &gt;= 0, REPT(" ",SOURCE!$Y$2-LEN(SOURCE!J1504)), "")&amp;
" | "&amp; IF(SOURCE!$X$2-LEN(SOURCE!I1504) &gt;= 0, REPT(" ",SOURCE!$X$2-LEN(SOURCE!I1504)), "")&amp;
      SOURCE!K1504&amp;      IF(SOURCE!$Y$2-LEN(SOURCE!K1504) &gt;= 0, REPT(" ",SOURCE!$Z$2-LEN(SOURCE!K1504)), "")&amp;
" | "&amp; SOURCE!L1504&amp;      IF(SOURCE!$AB$2-LEN(SOURCE!L1504) &gt;= 0, REPT(" ",SOURCE!$AB$2-LEN(SOURCE!L1504)), "")&amp;
" | "&amp; SOURCE!M1504&amp;      IF(SOURCE!$AC$2-LEN(SOURCE!M1504) &gt;= 0, REPT(" ",SOURCE!$AC$2-LEN(SOURCE!M1504)),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133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IF(SOURCE!$R$2-LEN(SOURCE!C1505) &gt;= 0, REPT(" ",SOURCE!$R$2-LEN(SOURCE!C1505)), "")&amp;
      SOURCE!D1505&amp;", "&amp; IF(SOURCE!$S$2-LEN(SOURCE!D1505) &gt;= 0, REPT(" ",SOURCE!$S$2-LEN(SOURCE!D1505)), "")&amp;
      SOURCE!E1505&amp;", "&amp; IF(SOURCE!$T$2-LEN(SOURCE!E1505) &gt;=0, REPT(" ",SOURCE!$T$2-LEN(SOURCE!E1505)), "")&amp;
      SOURCE!F1505&amp;", "&amp; IF(SOURCE!$U$2-LEN(SOURCE!F1505) &gt;= 0, REPT(" ",SOURCE!$U$2-LEN(SOURCE!F1505)+2), "")&amp;"("&amp;
      SUBSTITUTE(TEXT(SOURCE!G1505,"??0"),"  ","")&amp;" &lt;&lt; TAM_MAX_BITS) |"&amp; IF(SOURCE!$V$2-3 &gt;= 0, REPT(" ",MAX(1,SOURCE!$V$2-5+4+1-1-LEN(  IF(ISTEXT(SOURCE!H1505),SOURCE!H1505,  SUBSTITUTE(SUBSTITUTE(TEXT(SOURCE!H1505,"????0"),"  ","")," ",""))   ))), "")&amp;
       IF(ISTEXT(SOURCE!H1505),SOURCE!H1505, SUBSTITUTE(SUBSTITUTE(TEXT(SOURCE!H1505,"????0"),"  ","")," ",""))   &amp;","&amp; IF(SOURCE!$W$2-3 &gt;= 0, REPT(" ",SOURCE!$W$2-3-5), "")&amp;
      SOURCE!I1505&amp;
" | "&amp; IF(SOURCE!$X$2-LEN(SOURCE!I1505) &gt;= 0, REPT(" ",SOURCE!$X$2-LEN(SOURCE!I1505)), "")&amp;
      SOURCE!J1505&amp;      IF(SOURCE!$Y$2-LEN(SOURCE!J1505) &gt;= 0, REPT(" ",SOURCE!$Y$2-LEN(SOURCE!J1505)), "")&amp;
" | "&amp; IF(SOURCE!$X$2-LEN(SOURCE!I1505) &gt;= 0, REPT(" ",SOURCE!$X$2-LEN(SOURCE!I1505)), "")&amp;
      SOURCE!K1505&amp;      IF(SOURCE!$Y$2-LEN(SOURCE!K1505) &gt;= 0, REPT(" ",SOURCE!$Z$2-LEN(SOURCE!K1505)), "")&amp;
" | "&amp; SOURCE!L1505&amp;      IF(SOURCE!$AB$2-LEN(SOURCE!L1505) &gt;= 0, REPT(" ",SOURCE!$AB$2-LEN(SOURCE!L1505)), "")&amp;
" | "&amp; SOURCE!M1505&amp;      IF(SOURCE!$AC$2-LEN(SOURCE!M1505) &gt;= 0, REPT(" ",SOURCE!$AC$2-LEN(SOURCE!M1505)),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133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IF(SOURCE!$R$2-LEN(SOURCE!C1506) &gt;= 0, REPT(" ",SOURCE!$R$2-LEN(SOURCE!C1506)), "")&amp;
      SOURCE!D1506&amp;", "&amp; IF(SOURCE!$S$2-LEN(SOURCE!D1506) &gt;= 0, REPT(" ",SOURCE!$S$2-LEN(SOURCE!D1506)), "")&amp;
      SOURCE!E1506&amp;", "&amp; IF(SOURCE!$T$2-LEN(SOURCE!E1506) &gt;=0, REPT(" ",SOURCE!$T$2-LEN(SOURCE!E1506)), "")&amp;
      SOURCE!F1506&amp;", "&amp; IF(SOURCE!$U$2-LEN(SOURCE!F1506) &gt;= 0, REPT(" ",SOURCE!$U$2-LEN(SOURCE!F1506)+2), "")&amp;"("&amp;
      SUBSTITUTE(TEXT(SOURCE!G1506,"??0"),"  ","")&amp;" &lt;&lt; TAM_MAX_BITS) |"&amp; IF(SOURCE!$V$2-3 &gt;= 0, REPT(" ",MAX(1,SOURCE!$V$2-5+4+1-1-LEN(  IF(ISTEXT(SOURCE!H1506),SOURCE!H1506,  SUBSTITUTE(SUBSTITUTE(TEXT(SOURCE!H1506,"????0"),"  ","")," ",""))   ))), "")&amp;
       IF(ISTEXT(SOURCE!H1506),SOURCE!H1506, SUBSTITUTE(SUBSTITUTE(TEXT(SOURCE!H1506,"????0"),"  ","")," ",""))   &amp;","&amp; IF(SOURCE!$W$2-3 &gt;= 0, REPT(" ",SOURCE!$W$2-3-5), "")&amp;
      SOURCE!I1506&amp;
" | "&amp; IF(SOURCE!$X$2-LEN(SOURCE!I1506) &gt;= 0, REPT(" ",SOURCE!$X$2-LEN(SOURCE!I1506)), "")&amp;
      SOURCE!J1506&amp;      IF(SOURCE!$Y$2-LEN(SOURCE!J1506) &gt;= 0, REPT(" ",SOURCE!$Y$2-LEN(SOURCE!J1506)), "")&amp;
" | "&amp; IF(SOURCE!$X$2-LEN(SOURCE!I1506) &gt;= 0, REPT(" ",SOURCE!$X$2-LEN(SOURCE!I1506)), "")&amp;
      SOURCE!K1506&amp;      IF(SOURCE!$Y$2-LEN(SOURCE!K1506) &gt;= 0, REPT(" ",SOURCE!$Z$2-LEN(SOURCE!K1506)), "")&amp;
" | "&amp; SOURCE!L1506&amp;      IF(SOURCE!$AB$2-LEN(SOURCE!L1506) &gt;= 0, REPT(" ",SOURCE!$AB$2-LEN(SOURCE!L1506)), "")&amp;
" | "&amp; SOURCE!M1506&amp;      IF(SOURCE!$AC$2-LEN(SOURCE!M1506) &gt;= 0, REPT(" ",SOURCE!$AC$2-LEN(SOURCE!M1506)), "")&amp;
      "},"&amp;IF(SOURCE!O1506&lt;&gt;"",""&amp;SOURCE!O1506,"")
 )
)
)</f>
        <v>/* 1468 */  { fnRaiseError,                 TM_VALUE,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133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IF(SOURCE!$R$2-LEN(SOURCE!C1507) &gt;= 0, REPT(" ",SOURCE!$R$2-LEN(SOURCE!C1507)), "")&amp;
      SOURCE!D1507&amp;", "&amp; IF(SOURCE!$S$2-LEN(SOURCE!D1507) &gt;= 0, REPT(" ",SOURCE!$S$2-LEN(SOURCE!D1507)), "")&amp;
      SOURCE!E1507&amp;", "&amp; IF(SOURCE!$T$2-LEN(SOURCE!E1507) &gt;=0, REPT(" ",SOURCE!$T$2-LEN(SOURCE!E1507)), "")&amp;
      SOURCE!F1507&amp;", "&amp; IF(SOURCE!$U$2-LEN(SOURCE!F1507) &gt;= 0, REPT(" ",SOURCE!$U$2-LEN(SOURCE!F1507)+2), "")&amp;"("&amp;
      SUBSTITUTE(TEXT(SOURCE!G1507,"??0"),"  ","")&amp;" &lt;&lt; TAM_MAX_BITS) |"&amp; IF(SOURCE!$V$2-3 &gt;= 0, REPT(" ",MAX(1,SOURCE!$V$2-5+4+1-1-LEN(  IF(ISTEXT(SOURCE!H1507),SOURCE!H1507,  SUBSTITUTE(SUBSTITUTE(TEXT(SOURCE!H1507,"????0"),"  ","")," ",""))   ))), "")&amp;
       IF(ISTEXT(SOURCE!H1507),SOURCE!H1507, SUBSTITUTE(SUBSTITUTE(TEXT(SOURCE!H1507,"????0"),"  ","")," ",""))   &amp;","&amp; IF(SOURCE!$W$2-3 &gt;= 0, REPT(" ",SOURCE!$W$2-3-5), "")&amp;
      SOURCE!I1507&amp;
" | "&amp; IF(SOURCE!$X$2-LEN(SOURCE!I1507) &gt;= 0, REPT(" ",SOURCE!$X$2-LEN(SOURCE!I1507)), "")&amp;
      SOURCE!J1507&amp;      IF(SOURCE!$Y$2-LEN(SOURCE!J1507) &gt;= 0, REPT(" ",SOURCE!$Y$2-LEN(SOURCE!J1507)), "")&amp;
" | "&amp; IF(SOURCE!$X$2-LEN(SOURCE!I1507) &gt;= 0, REPT(" ",SOURCE!$X$2-LEN(SOURCE!I1507)), "")&amp;
      SOURCE!K1507&amp;      IF(SOURCE!$Y$2-LEN(SOURCE!K1507) &gt;= 0, REPT(" ",SOURCE!$Z$2-LEN(SOURCE!K1507)), "")&amp;
" | "&amp; SOURCE!L1507&amp;      IF(SOURCE!$AB$2-LEN(SOURCE!L1507) &gt;= 0, REPT(" ",SOURCE!$AB$2-LEN(SOURCE!L1507)), "")&amp;
" | "&amp; SOURCE!M1507&amp;      IF(SOURCE!$AC$2-LEN(SOURCE!M1507) &gt;= 0, REPT(" ",SOURCE!$AC$2-LEN(SOURCE!M1507)), "")&amp;
      "},"&amp;IF(SOURCE!O1507&lt;&gt;"",""&amp;SOURCE!O1507,"")
 )
)
)</f>
        <v>/* 1469 */  { fnExitAllMenus,               NOPARAM,                     "EXITALL",                                     "EXITall",                                     (0 &lt;&lt; TAM_MAX_BITS) |     0, CAT_FNCT | SLS_UNCHANGED | US_UNCHANGED | EIM_DISABLED | PTP_NONE         },</v>
      </c>
    </row>
    <row r="1508" spans="1:1">
      <c r="A1508" s="133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IF(SOURCE!$R$2-LEN(SOURCE!C1508) &gt;= 0, REPT(" ",SOURCE!$R$2-LEN(SOURCE!C1508)), "")&amp;
      SOURCE!D1508&amp;", "&amp; IF(SOURCE!$S$2-LEN(SOURCE!D1508) &gt;= 0, REPT(" ",SOURCE!$S$2-LEN(SOURCE!D1508)), "")&amp;
      SOURCE!E1508&amp;", "&amp; IF(SOURCE!$T$2-LEN(SOURCE!E1508) &gt;=0, REPT(" ",SOURCE!$T$2-LEN(SOURCE!E1508)), "")&amp;
      SOURCE!F1508&amp;", "&amp; IF(SOURCE!$U$2-LEN(SOURCE!F1508) &gt;= 0, REPT(" ",SOURCE!$U$2-LEN(SOURCE!F1508)+2), "")&amp;"("&amp;
      SUBSTITUTE(TEXT(SOURCE!G1508,"??0"),"  ","")&amp;" &lt;&lt; TAM_MAX_BITS) |"&amp; IF(SOURCE!$V$2-3 &gt;= 0, REPT(" ",MAX(1,SOURCE!$V$2-5+4+1-1-LEN(  IF(ISTEXT(SOURCE!H1508),SOURCE!H1508,  SUBSTITUTE(SUBSTITUTE(TEXT(SOURCE!H1508,"????0"),"  ","")," ",""))   ))), "")&amp;
       IF(ISTEXT(SOURCE!H1508),SOURCE!H1508, SUBSTITUTE(SUBSTITUTE(TEXT(SOURCE!H1508,"????0"),"  ","")," ",""))   &amp;","&amp; IF(SOURCE!$W$2-3 &gt;= 0, REPT(" ",SOURCE!$W$2-3-5), "")&amp;
      SOURCE!I1508&amp;
" | "&amp; IF(SOURCE!$X$2-LEN(SOURCE!I1508) &gt;= 0, REPT(" ",SOURCE!$X$2-LEN(SOURCE!I1508)), "")&amp;
      SOURCE!J1508&amp;      IF(SOURCE!$Y$2-LEN(SOURCE!J1508) &gt;= 0, REPT(" ",SOURCE!$Y$2-LEN(SOURCE!J1508)), "")&amp;
" | "&amp; IF(SOURCE!$X$2-LEN(SOURCE!I1508) &gt;= 0, REPT(" ",SOURCE!$X$2-LEN(SOURCE!I1508)), "")&amp;
      SOURCE!K1508&amp;      IF(SOURCE!$Y$2-LEN(SOURCE!K1508) &gt;= 0, REPT(" ",SOURCE!$Z$2-LEN(SOURCE!K1508)), "")&amp;
" | "&amp; SOURCE!L1508&amp;      IF(SOURCE!$AB$2-LEN(SOURCE!L1508) &gt;= 0, REPT(" ",SOURCE!$AB$2-LEN(SOURCE!L1508)), "")&amp;
" | "&amp; SOURCE!M1508&amp;      IF(SOURCE!$AC$2-LEN(SOURCE!M1508) &gt;= 0, REPT(" ",SOURCE!$AC$2-LEN(SOURCE!M1508)),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133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IF(SOURCE!$R$2-LEN(SOURCE!C1509) &gt;= 0, REPT(" ",SOURCE!$R$2-LEN(SOURCE!C1509)), "")&amp;
      SOURCE!D1509&amp;", "&amp; IF(SOURCE!$S$2-LEN(SOURCE!D1509) &gt;= 0, REPT(" ",SOURCE!$S$2-LEN(SOURCE!D1509)), "")&amp;
      SOURCE!E1509&amp;", "&amp; IF(SOURCE!$T$2-LEN(SOURCE!E1509) &gt;=0, REPT(" ",SOURCE!$T$2-LEN(SOURCE!E1509)), "")&amp;
      SOURCE!F1509&amp;", "&amp; IF(SOURCE!$U$2-LEN(SOURCE!F1509) &gt;= 0, REPT(" ",SOURCE!$U$2-LEN(SOURCE!F1509)+2), "")&amp;"("&amp;
      SUBSTITUTE(TEXT(SOURCE!G1509,"??0"),"  ","")&amp;" &lt;&lt; TAM_MAX_BITS) |"&amp; IF(SOURCE!$V$2-3 &gt;= 0, REPT(" ",MAX(1,SOURCE!$V$2-5+4+1-1-LEN(  IF(ISTEXT(SOURCE!H1509),SOURCE!H1509,  SUBSTITUTE(SUBSTITUTE(TEXT(SOURCE!H1509,"????0"),"  ","")," ",""))   ))), "")&amp;
       IF(ISTEXT(SOURCE!H1509),SOURCE!H1509, SUBSTITUTE(SUBSTITUTE(TEXT(SOURCE!H1509,"????0"),"  ","")," ",""))   &amp;","&amp; IF(SOURCE!$W$2-3 &gt;= 0, REPT(" ",SOURCE!$W$2-3-5), "")&amp;
      SOURCE!I1509&amp;
" | "&amp; IF(SOURCE!$X$2-LEN(SOURCE!I1509) &gt;= 0, REPT(" ",SOURCE!$X$2-LEN(SOURCE!I1509)), "")&amp;
      SOURCE!J1509&amp;      IF(SOURCE!$Y$2-LEN(SOURCE!J1509) &gt;= 0, REPT(" ",SOURCE!$Y$2-LEN(SOURCE!J1509)), "")&amp;
" | "&amp; IF(SOURCE!$X$2-LEN(SOURCE!I1509) &gt;= 0, REPT(" ",SOURCE!$X$2-LEN(SOURCE!I1509)), "")&amp;
      SOURCE!K1509&amp;      IF(SOURCE!$Y$2-LEN(SOURCE!K1509) &gt;= 0, REPT(" ",SOURCE!$Z$2-LEN(SOURCE!K1509)), "")&amp;
" | "&amp; SOURCE!L1509&amp;      IF(SOURCE!$AB$2-LEN(SOURCE!L1509) &gt;= 0, REPT(" ",SOURCE!$AB$2-LEN(SOURCE!L1509)), "")&amp;
" | "&amp; SOURCE!M1509&amp;      IF(SOURCE!$AC$2-LEN(SOURCE!M1509) &gt;= 0, REPT(" ",SOURCE!$AC$2-LEN(SOURCE!M1509)),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133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IF(SOURCE!$R$2-LEN(SOURCE!C1510) &gt;= 0, REPT(" ",SOURCE!$R$2-LEN(SOURCE!C1510)), "")&amp;
      SOURCE!D1510&amp;", "&amp; IF(SOURCE!$S$2-LEN(SOURCE!D1510) &gt;= 0, REPT(" ",SOURCE!$S$2-LEN(SOURCE!D1510)), "")&amp;
      SOURCE!E1510&amp;", "&amp; IF(SOURCE!$T$2-LEN(SOURCE!E1510) &gt;=0, REPT(" ",SOURCE!$T$2-LEN(SOURCE!E1510)), "")&amp;
      SOURCE!F1510&amp;", "&amp; IF(SOURCE!$U$2-LEN(SOURCE!F1510) &gt;= 0, REPT(" ",SOURCE!$U$2-LEN(SOURCE!F1510)+2), "")&amp;"("&amp;
      SUBSTITUTE(TEXT(SOURCE!G1510,"??0"),"  ","")&amp;" &lt;&lt; TAM_MAX_BITS) |"&amp; IF(SOURCE!$V$2-3 &gt;= 0, REPT(" ",MAX(1,SOURCE!$V$2-5+4+1-1-LEN(  IF(ISTEXT(SOURCE!H1510),SOURCE!H1510,  SUBSTITUTE(SUBSTITUTE(TEXT(SOURCE!H1510,"????0"),"  ","")," ",""))   ))), "")&amp;
       IF(ISTEXT(SOURCE!H1510),SOURCE!H1510, SUBSTITUTE(SUBSTITUTE(TEXT(SOURCE!H1510,"????0"),"  ","")," ",""))   &amp;","&amp; IF(SOURCE!$W$2-3 &gt;= 0, REPT(" ",SOURCE!$W$2-3-5), "")&amp;
      SOURCE!I1510&amp;
" | "&amp; IF(SOURCE!$X$2-LEN(SOURCE!I1510) &gt;= 0, REPT(" ",SOURCE!$X$2-LEN(SOURCE!I1510)), "")&amp;
      SOURCE!J1510&amp;      IF(SOURCE!$Y$2-LEN(SOURCE!J1510) &gt;= 0, REPT(" ",SOURCE!$Y$2-LEN(SOURCE!J1510)), "")&amp;
" | "&amp; IF(SOURCE!$X$2-LEN(SOURCE!I1510) &gt;= 0, REPT(" ",SOURCE!$X$2-LEN(SOURCE!I1510)), "")&amp;
      SOURCE!K1510&amp;      IF(SOURCE!$Y$2-LEN(SOURCE!K1510) &gt;= 0, REPT(" ",SOURCE!$Z$2-LEN(SOURCE!K1510)), "")&amp;
" | "&amp; SOURCE!L1510&amp;      IF(SOURCE!$AB$2-LEN(SOURCE!L1510) &gt;= 0, REPT(" ",SOURCE!$AB$2-LEN(SOURCE!L1510)), "")&amp;
" | "&amp; SOURCE!M1510&amp;      IF(SOURCE!$AC$2-LEN(SOURCE!M1510) &gt;= 0, REPT(" ",SOURCE!$AC$2-LEN(SOURCE!M1510)),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133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IF(SOURCE!$R$2-LEN(SOURCE!C1511) &gt;= 0, REPT(" ",SOURCE!$R$2-LEN(SOURCE!C1511)), "")&amp;
      SOURCE!D1511&amp;", "&amp; IF(SOURCE!$S$2-LEN(SOURCE!D1511) &gt;= 0, REPT(" ",SOURCE!$S$2-LEN(SOURCE!D1511)), "")&amp;
      SOURCE!E1511&amp;", "&amp; IF(SOURCE!$T$2-LEN(SOURCE!E1511) &gt;=0, REPT(" ",SOURCE!$T$2-LEN(SOURCE!E1511)), "")&amp;
      SOURCE!F1511&amp;", "&amp; IF(SOURCE!$U$2-LEN(SOURCE!F1511) &gt;= 0, REPT(" ",SOURCE!$U$2-LEN(SOURCE!F1511)+2), "")&amp;"("&amp;
      SUBSTITUTE(TEXT(SOURCE!G1511,"??0"),"  ","")&amp;" &lt;&lt; TAM_MAX_BITS) |"&amp; IF(SOURCE!$V$2-3 &gt;= 0, REPT(" ",MAX(1,SOURCE!$V$2-5+4+1-1-LEN(  IF(ISTEXT(SOURCE!H1511),SOURCE!H1511,  SUBSTITUTE(SUBSTITUTE(TEXT(SOURCE!H1511,"????0"),"  ","")," ",""))   ))), "")&amp;
       IF(ISTEXT(SOURCE!H1511),SOURCE!H1511, SUBSTITUTE(SUBSTITUTE(TEXT(SOURCE!H1511,"????0"),"  ","")," ",""))   &amp;","&amp; IF(SOURCE!$W$2-3 &gt;= 0, REPT(" ",SOURCE!$W$2-3-5), "")&amp;
      SOURCE!I1511&amp;
" | "&amp; IF(SOURCE!$X$2-LEN(SOURCE!I1511) &gt;= 0, REPT(" ",SOURCE!$X$2-LEN(SOURCE!I1511)), "")&amp;
      SOURCE!J1511&amp;      IF(SOURCE!$Y$2-LEN(SOURCE!J1511) &gt;= 0, REPT(" ",SOURCE!$Y$2-LEN(SOURCE!J1511)), "")&amp;
" | "&amp; IF(SOURCE!$X$2-LEN(SOURCE!I1511) &gt;= 0, REPT(" ",SOURCE!$X$2-LEN(SOURCE!I1511)), "")&amp;
      SOURCE!K1511&amp;      IF(SOURCE!$Y$2-LEN(SOURCE!K1511) &gt;= 0, REPT(" ",SOURCE!$Z$2-LEN(SOURCE!K1511)), "")&amp;
" | "&amp; SOURCE!L1511&amp;      IF(SOURCE!$AB$2-LEN(SOURCE!L1511) &gt;= 0, REPT(" ",SOURCE!$AB$2-LEN(SOURCE!L1511)), "")&amp;
" | "&amp; SOURCE!M1511&amp;      IF(SOURCE!$AC$2-LEN(SOURCE!M1511) &gt;= 0, REPT(" ",SOURCE!$AC$2-LEN(SOURCE!M1511)),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   15, CAT_FNCT | SLS_ENABLED   | US_ENABLED   | EIM_DISABLED | PTP_NUMBER_8     },</v>
      </c>
    </row>
    <row r="1512" spans="1:1">
      <c r="A1512" s="133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IF(SOURCE!$R$2-LEN(SOURCE!C1512) &gt;= 0, REPT(" ",SOURCE!$R$2-LEN(SOURCE!C1512)), "")&amp;
      SOURCE!D1512&amp;", "&amp; IF(SOURCE!$S$2-LEN(SOURCE!D1512) &gt;= 0, REPT(" ",SOURCE!$S$2-LEN(SOURCE!D1512)), "")&amp;
      SOURCE!E1512&amp;", "&amp; IF(SOURCE!$T$2-LEN(SOURCE!E1512) &gt;=0, REPT(" ",SOURCE!$T$2-LEN(SOURCE!E1512)), "")&amp;
      SOURCE!F1512&amp;", "&amp; IF(SOURCE!$U$2-LEN(SOURCE!F1512) &gt;= 0, REPT(" ",SOURCE!$U$2-LEN(SOURCE!F1512)+2), "")&amp;"("&amp;
      SUBSTITUTE(TEXT(SOURCE!G1512,"??0"),"  ","")&amp;" &lt;&lt; TAM_MAX_BITS) |"&amp; IF(SOURCE!$V$2-3 &gt;= 0, REPT(" ",MAX(1,SOURCE!$V$2-5+4+1-1-LEN(  IF(ISTEXT(SOURCE!H1512),SOURCE!H1512,  SUBSTITUTE(SUBSTITUTE(TEXT(SOURCE!H1512,"????0"),"  ","")," ",""))   ))), "")&amp;
       IF(ISTEXT(SOURCE!H1512),SOURCE!H1512, SUBSTITUTE(SUBSTITUTE(TEXT(SOURCE!H1512,"????0"),"  ","")," ",""))   &amp;","&amp; IF(SOURCE!$W$2-3 &gt;= 0, REPT(" ",SOURCE!$W$2-3-5), "")&amp;
      SOURCE!I1512&amp;
" | "&amp; IF(SOURCE!$X$2-LEN(SOURCE!I1512) &gt;= 0, REPT(" ",SOURCE!$X$2-LEN(SOURCE!I1512)), "")&amp;
      SOURCE!J1512&amp;      IF(SOURCE!$Y$2-LEN(SOURCE!J1512) &gt;= 0, REPT(" ",SOURCE!$Y$2-LEN(SOURCE!J1512)), "")&amp;
" | "&amp; IF(SOURCE!$X$2-LEN(SOURCE!I1512) &gt;= 0, REPT(" ",SOURCE!$X$2-LEN(SOURCE!I1512)), "")&amp;
      SOURCE!K1512&amp;      IF(SOURCE!$Y$2-LEN(SOURCE!K1512) &gt;= 0, REPT(" ",SOURCE!$Z$2-LEN(SOURCE!K1512)), "")&amp;
" | "&amp; SOURCE!L1512&amp;      IF(SOURCE!$AB$2-LEN(SOURCE!L1512) &gt;= 0, REPT(" ",SOURCE!$AB$2-LEN(SOURCE!L1512)), "")&amp;
" | "&amp; SOURCE!M1512&amp;      IF(SOURCE!$AC$2-LEN(SOURCE!M1512) &gt;= 0, REPT(" ",SOURCE!$AC$2-LEN(SOURCE!M1512)), "")&amp;
      "},"&amp;IF(SOURCE!O1512&lt;&gt;"",""&amp;SOURCE!O1512,"")
 )
)
)</f>
        <v>/* 1474 */  { fnFreeFlashMemory,            NOPARAM,                     "FLASH?",                                      "FLASH?",                                      (0 &lt;&lt; TAM_MAX_BITS) |     0, CAT_FNCT | SLS_ENABLED   | US_ENABLED   | EIM_DISABLED | PTP_NONE         },</v>
      </c>
    </row>
    <row r="1513" spans="1:1">
      <c r="A1513" s="133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IF(SOURCE!$R$2-LEN(SOURCE!C1513) &gt;= 0, REPT(" ",SOURCE!$R$2-LEN(SOURCE!C1513)), "")&amp;
      SOURCE!D1513&amp;", "&amp; IF(SOURCE!$S$2-LEN(SOURCE!D1513) &gt;= 0, REPT(" ",SOURCE!$S$2-LEN(SOURCE!D1513)), "")&amp;
      SOURCE!E1513&amp;", "&amp; IF(SOURCE!$T$2-LEN(SOURCE!E1513) &gt;=0, REPT(" ",SOURCE!$T$2-LEN(SOURCE!E1513)), "")&amp;
      SOURCE!F1513&amp;", "&amp; IF(SOURCE!$U$2-LEN(SOURCE!F1513) &gt;= 0, REPT(" ",SOURCE!$U$2-LEN(SOURCE!F1513)+2), "")&amp;"("&amp;
      SUBSTITUTE(TEXT(SOURCE!G1513,"??0"),"  ","")&amp;" &lt;&lt; TAM_MAX_BITS) |"&amp; IF(SOURCE!$V$2-3 &gt;= 0, REPT(" ",MAX(1,SOURCE!$V$2-5+4+1-1-LEN(  IF(ISTEXT(SOURCE!H1513),SOURCE!H1513,  SUBSTITUTE(SUBSTITUTE(TEXT(SOURCE!H1513,"????0"),"  ","")," ",""))   ))), "")&amp;
       IF(ISTEXT(SOURCE!H1513),SOURCE!H1513, SUBSTITUTE(SUBSTITUTE(TEXT(SOURCE!H1513,"????0"),"  ","")," ",""))   &amp;","&amp; IF(SOURCE!$W$2-3 &gt;= 0, REPT(" ",SOURCE!$W$2-3-5), "")&amp;
      SOURCE!I1513&amp;
" | "&amp; IF(SOURCE!$X$2-LEN(SOURCE!I1513) &gt;= 0, REPT(" ",SOURCE!$X$2-LEN(SOURCE!I1513)), "")&amp;
      SOURCE!J1513&amp;      IF(SOURCE!$Y$2-LEN(SOURCE!J1513) &gt;= 0, REPT(" ",SOURCE!$Y$2-LEN(SOURCE!J1513)), "")&amp;
" | "&amp; IF(SOURCE!$X$2-LEN(SOURCE!I1513) &gt;= 0, REPT(" ",SOURCE!$X$2-LEN(SOURCE!I1513)), "")&amp;
      SOURCE!K1513&amp;      IF(SOURCE!$Y$2-LEN(SOURCE!K1513) &gt;= 0, REPT(" ",SOURCE!$Z$2-LEN(SOURCE!K1513)), "")&amp;
" | "&amp; SOURCE!L1513&amp;      IF(SOURCE!$AB$2-LEN(SOURCE!L1513) &gt;= 0, REPT(" ",SOURCE!$AB$2-LEN(SOURCE!L1513)), "")&amp;
" | "&amp; SOURCE!M1513&amp;      IF(SOURCE!$AC$2-LEN(SOURCE!M1513) &gt;= 0, REPT(" ",SOURCE!$AC$2-LEN(SOURCE!M1513)), "")&amp;
      "},"&amp;IF(SOURCE!O1513&lt;&gt;"",""&amp;SOURCE!O1513,"")
 )
)
)</f>
        <v>/* 1475 */  { fn1stDeriv,                   TM_LABEL,                    "f'(x)",                                       "f'(x)",                                       (0 &lt;&lt; TAM_MAX_BITS) |    99, CAT_FNCT | SLS_ENABLED   | US_ENABLED   | EIM_DISABLED | PTP_LABEL        },</v>
      </c>
    </row>
    <row r="1514" spans="1:1">
      <c r="A1514" s="133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IF(SOURCE!$R$2-LEN(SOURCE!C1514) &gt;= 0, REPT(" ",SOURCE!$R$2-LEN(SOURCE!C1514)), "")&amp;
      SOURCE!D1514&amp;", "&amp; IF(SOURCE!$S$2-LEN(SOURCE!D1514) &gt;= 0, REPT(" ",SOURCE!$S$2-LEN(SOURCE!D1514)), "")&amp;
      SOURCE!E1514&amp;", "&amp; IF(SOURCE!$T$2-LEN(SOURCE!E1514) &gt;=0, REPT(" ",SOURCE!$T$2-LEN(SOURCE!E1514)), "")&amp;
      SOURCE!F1514&amp;", "&amp; IF(SOURCE!$U$2-LEN(SOURCE!F1514) &gt;= 0, REPT(" ",SOURCE!$U$2-LEN(SOURCE!F1514)+2), "")&amp;"("&amp;
      SUBSTITUTE(TEXT(SOURCE!G1514,"??0"),"  ","")&amp;" &lt;&lt; TAM_MAX_BITS) |"&amp; IF(SOURCE!$V$2-3 &gt;= 0, REPT(" ",MAX(1,SOURCE!$V$2-5+4+1-1-LEN(  IF(ISTEXT(SOURCE!H1514),SOURCE!H1514,  SUBSTITUTE(SUBSTITUTE(TEXT(SOURCE!H1514,"????0"),"  ","")," ",""))   ))), "")&amp;
       IF(ISTEXT(SOURCE!H1514),SOURCE!H1514, SUBSTITUTE(SUBSTITUTE(TEXT(SOURCE!H1514,"????0"),"  ","")," ",""))   &amp;","&amp; IF(SOURCE!$W$2-3 &gt;= 0, REPT(" ",SOURCE!$W$2-3-5), "")&amp;
      SOURCE!I1514&amp;
" | "&amp; IF(SOURCE!$X$2-LEN(SOURCE!I1514) &gt;= 0, REPT(" ",SOURCE!$X$2-LEN(SOURCE!I1514)), "")&amp;
      SOURCE!J1514&amp;      IF(SOURCE!$Y$2-LEN(SOURCE!J1514) &gt;= 0, REPT(" ",SOURCE!$Y$2-LEN(SOURCE!J1514)), "")&amp;
" | "&amp; IF(SOURCE!$X$2-LEN(SOURCE!I1514) &gt;= 0, REPT(" ",SOURCE!$X$2-LEN(SOURCE!I1514)), "")&amp;
      SOURCE!K1514&amp;      IF(SOURCE!$Y$2-LEN(SOURCE!K1514) &gt;= 0, REPT(" ",SOURCE!$Z$2-LEN(SOURCE!K1514)), "")&amp;
" | "&amp; SOURCE!L1514&amp;      IF(SOURCE!$AB$2-LEN(SOURCE!L1514) &gt;= 0, REPT(" ",SOURCE!$AB$2-LEN(SOURCE!L1514)), "")&amp;
" | "&amp; SOURCE!M1514&amp;      IF(SOURCE!$AC$2-LEN(SOURCE!M1514) &gt;= 0, REPT(" ",SOURCE!$AC$2-LEN(SOURCE!M1514)), "")&amp;
      "},"&amp;IF(SOURCE!O1514&lt;&gt;"",""&amp;SOURCE!O1514,"")
 )
)
)</f>
        <v>/* 1476 */  { fn2ndDeriv,                   TM_LABEL,                    "f\"(x)",                                      "f\"(x)",                                      (0 &lt;&lt; TAM_MAX_BITS) |    99, CAT_FNCT | SLS_ENABLED   | US_ENABLED   | EIM_DISABLED | PTP_LABEL        },</v>
      </c>
    </row>
    <row r="1515" spans="1:1">
      <c r="A1515" s="133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IF(SOURCE!$R$2-LEN(SOURCE!C1515) &gt;= 0, REPT(" ",SOURCE!$R$2-LEN(SOURCE!C1515)), "")&amp;
      SOURCE!D1515&amp;", "&amp; IF(SOURCE!$S$2-LEN(SOURCE!D1515) &gt;= 0, REPT(" ",SOURCE!$S$2-LEN(SOURCE!D1515)), "")&amp;
      SOURCE!E1515&amp;", "&amp; IF(SOURCE!$T$2-LEN(SOURCE!E1515) &gt;=0, REPT(" ",SOURCE!$T$2-LEN(SOURCE!E1515)), "")&amp;
      SOURCE!F1515&amp;", "&amp; IF(SOURCE!$U$2-LEN(SOURCE!F1515) &gt;= 0, REPT(" ",SOURCE!$U$2-LEN(SOURCE!F1515)+2), "")&amp;"("&amp;
      SUBSTITUTE(TEXT(SOURCE!G1515,"??0"),"  ","")&amp;" &lt;&lt; TAM_MAX_BITS) |"&amp; IF(SOURCE!$V$2-3 &gt;= 0, REPT(" ",MAX(1,SOURCE!$V$2-5+4+1-1-LEN(  IF(ISTEXT(SOURCE!H1515),SOURCE!H1515,  SUBSTITUTE(SUBSTITUTE(TEXT(SOURCE!H1515,"????0"),"  ","")," ",""))   ))), "")&amp;
       IF(ISTEXT(SOURCE!H1515),SOURCE!H1515, SUBSTITUTE(SUBSTITUTE(TEXT(SOURCE!H1515,"????0"),"  ","")," ",""))   &amp;","&amp; IF(SOURCE!$W$2-3 &gt;= 0, REPT(" ",SOURCE!$W$2-3-5), "")&amp;
      SOURCE!I1515&amp;
" | "&amp; IF(SOURCE!$X$2-LEN(SOURCE!I1515) &gt;= 0, REPT(" ",SOURCE!$X$2-LEN(SOURCE!I1515)), "")&amp;
      SOURCE!J1515&amp;      IF(SOURCE!$Y$2-LEN(SOURCE!J1515) &gt;= 0, REPT(" ",SOURCE!$Y$2-LEN(SOURCE!J1515)), "")&amp;
" | "&amp; IF(SOURCE!$X$2-LEN(SOURCE!I1515) &gt;= 0, REPT(" ",SOURCE!$X$2-LEN(SOURCE!I1515)), "")&amp;
      SOURCE!K1515&amp;      IF(SOURCE!$Y$2-LEN(SOURCE!K1515) &gt;= 0, REPT(" ",SOURCE!$Z$2-LEN(SOURCE!K1515)), "")&amp;
" | "&amp; SOURCE!L1515&amp;      IF(SOURCE!$AB$2-LEN(SOURCE!L1515) &gt;= 0, REPT(" ",SOURCE!$AB$2-LEN(SOURCE!L1515)), "")&amp;
" | "&amp; SOURCE!M1515&amp;      IF(SOURCE!$AC$2-LEN(SOURCE!M1515) &gt;= 0, REPT(" ",SOURCE!$AC$2-LEN(SOURCE!M1515)), "")&amp;
      "},"&amp;IF(SOURCE!O1515&lt;&gt;"",""&amp;SOURCE!O1515,"")
 )
)
)</f>
        <v>/* 1477 */  { fnDisplayFormatGap,           TM_VALUE,                    "GAP",                                         "GAP",                                         (0 &lt;&lt; TAM_MAX_BITS) |    15, CAT_FNCT | SLS_ENABLED   | US_ENABLED   | EIM_DISABLED | PTP_NUMBER_8     },</v>
      </c>
    </row>
    <row r="1516" spans="1:1">
      <c r="A1516" s="133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IF(SOURCE!$R$2-LEN(SOURCE!C1516) &gt;= 0, REPT(" ",SOURCE!$R$2-LEN(SOURCE!C1516)), "")&amp;
      SOURCE!D1516&amp;", "&amp; IF(SOURCE!$S$2-LEN(SOURCE!D1516) &gt;= 0, REPT(" ",SOURCE!$S$2-LEN(SOURCE!D1516)), "")&amp;
      SOURCE!E1516&amp;", "&amp; IF(SOURCE!$T$2-LEN(SOURCE!E1516) &gt;=0, REPT(" ",SOURCE!$T$2-LEN(SOURCE!E1516)), "")&amp;
      SOURCE!F1516&amp;", "&amp; IF(SOURCE!$U$2-LEN(SOURCE!F1516) &gt;= 0, REPT(" ",SOURCE!$U$2-LEN(SOURCE!F1516)+2), "")&amp;"("&amp;
      SUBSTITUTE(TEXT(SOURCE!G1516,"??0"),"  ","")&amp;" &lt;&lt; TAM_MAX_BITS) |"&amp; IF(SOURCE!$V$2-3 &gt;= 0, REPT(" ",MAX(1,SOURCE!$V$2-5+4+1-1-LEN(  IF(ISTEXT(SOURCE!H1516),SOURCE!H1516,  SUBSTITUTE(SUBSTITUTE(TEXT(SOURCE!H1516,"????0"),"  ","")," ",""))   ))), "")&amp;
       IF(ISTEXT(SOURCE!H1516),SOURCE!H1516, SUBSTITUTE(SUBSTITUTE(TEXT(SOURCE!H1516,"????0"),"  ","")," ",""))   &amp;","&amp; IF(SOURCE!$W$2-3 &gt;= 0, REPT(" ",SOURCE!$W$2-3-5), "")&amp;
      SOURCE!I1516&amp;
" | "&amp; IF(SOURCE!$X$2-LEN(SOURCE!I1516) &gt;= 0, REPT(" ",SOURCE!$X$2-LEN(SOURCE!I1516)), "")&amp;
      SOURCE!J1516&amp;      IF(SOURCE!$Y$2-LEN(SOURCE!J1516) &gt;= 0, REPT(" ",SOURCE!$Y$2-LEN(SOURCE!J1516)), "")&amp;
" | "&amp; IF(SOURCE!$X$2-LEN(SOURCE!I1516) &gt;= 0, REPT(" ",SOURCE!$X$2-LEN(SOURCE!I1516)), "")&amp;
      SOURCE!K1516&amp;      IF(SOURCE!$Y$2-LEN(SOURCE!K1516) &gt;= 0, REPT(" ",SOURCE!$Z$2-LEN(SOURCE!K1516)), "")&amp;
" | "&amp; SOURCE!L1516&amp;      IF(SOURCE!$AB$2-LEN(SOURCE!L1516) &gt;= 0, REPT(" ",SOURCE!$AB$2-LEN(SOURCE!L1516)), "")&amp;
" | "&amp; SOURCE!M1516&amp;      IF(SOURCE!$AC$2-LEN(SOURCE!M1516) &gt;= 0, REPT(" ",SOURCE!$AC$2-LEN(SOURCE!M1516)),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133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IF(SOURCE!$R$2-LEN(SOURCE!C1517) &gt;= 0, REPT(" ",SOURCE!$R$2-LEN(SOURCE!C1517)), "")&amp;
      SOURCE!D1517&amp;", "&amp; IF(SOURCE!$S$2-LEN(SOURCE!D1517) &gt;= 0, REPT(" ",SOURCE!$S$2-LEN(SOURCE!D1517)), "")&amp;
      SOURCE!E1517&amp;", "&amp; IF(SOURCE!$T$2-LEN(SOURCE!E1517) &gt;=0, REPT(" ",SOURCE!$T$2-LEN(SOURCE!E1517)), "")&amp;
      SOURCE!F1517&amp;", "&amp; IF(SOURCE!$U$2-LEN(SOURCE!F1517) &gt;= 0, REPT(" ",SOURCE!$U$2-LEN(SOURCE!F1517)+2), "")&amp;"("&amp;
      SUBSTITUTE(TEXT(SOURCE!G1517,"??0"),"  ","")&amp;" &lt;&lt; TAM_MAX_BITS) |"&amp; IF(SOURCE!$V$2-3 &gt;= 0, REPT(" ",MAX(1,SOURCE!$V$2-5+4+1-1-LEN(  IF(ISTEXT(SOURCE!H1517),SOURCE!H1517,  SUBSTITUTE(SUBSTITUTE(TEXT(SOURCE!H1517,"????0"),"  ","")," ",""))   ))), "")&amp;
       IF(ISTEXT(SOURCE!H1517),SOURCE!H1517, SUBSTITUTE(SUBSTITUTE(TEXT(SOURCE!H1517,"????0"),"  ","")," ",""))   &amp;","&amp; IF(SOURCE!$W$2-3 &gt;= 0, REPT(" ",SOURCE!$W$2-3-5), "")&amp;
      SOURCE!I1517&amp;
" | "&amp; IF(SOURCE!$X$2-LEN(SOURCE!I1517) &gt;= 0, REPT(" ",SOURCE!$X$2-LEN(SOURCE!I1517)), "")&amp;
      SOURCE!J1517&amp;      IF(SOURCE!$Y$2-LEN(SOURCE!J1517) &gt;= 0, REPT(" ",SOURCE!$Y$2-LEN(SOURCE!J1517)), "")&amp;
" | "&amp; IF(SOURCE!$X$2-LEN(SOURCE!I1517) &gt;= 0, REPT(" ",SOURCE!$X$2-LEN(SOURCE!I1517)), "")&amp;
      SOURCE!K1517&amp;      IF(SOURCE!$Y$2-LEN(SOURCE!K1517) &gt;= 0, REPT(" ",SOURCE!$Z$2-LEN(SOURCE!K1517)), "")&amp;
" | "&amp; SOURCE!L1517&amp;      IF(SOURCE!$AB$2-LEN(SOURCE!L1517) &gt;= 0, REPT(" ",SOURCE!$AB$2-LEN(SOURCE!L1517)), "")&amp;
" | "&amp; SOURCE!M1517&amp;      IF(SOURCE!$AC$2-LEN(SOURCE!M1517) &gt;= 0, REPT(" ",SOURCE!$AC$2-LEN(SOURCE!M1517)),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133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IF(SOURCE!$R$2-LEN(SOURCE!C1518) &gt;= 0, REPT(" ",SOURCE!$R$2-LEN(SOURCE!C1518)), "")&amp;
      SOURCE!D1518&amp;", "&amp; IF(SOURCE!$S$2-LEN(SOURCE!D1518) &gt;= 0, REPT(" ",SOURCE!$S$2-LEN(SOURCE!D1518)), "")&amp;
      SOURCE!E1518&amp;", "&amp; IF(SOURCE!$T$2-LEN(SOURCE!E1518) &gt;=0, REPT(" ",SOURCE!$T$2-LEN(SOURCE!E1518)), "")&amp;
      SOURCE!F1518&amp;", "&amp; IF(SOURCE!$U$2-LEN(SOURCE!F1518) &gt;= 0, REPT(" ",SOURCE!$U$2-LEN(SOURCE!F1518)+2), "")&amp;"("&amp;
      SUBSTITUTE(TEXT(SOURCE!G1518,"??0"),"  ","")&amp;" &lt;&lt; TAM_MAX_BITS) |"&amp; IF(SOURCE!$V$2-3 &gt;= 0, REPT(" ",MAX(1,SOURCE!$V$2-5+4+1-1-LEN(  IF(ISTEXT(SOURCE!H1518),SOURCE!H1518,  SUBSTITUTE(SUBSTITUTE(TEXT(SOURCE!H1518,"????0"),"  ","")," ",""))   ))), "")&amp;
       IF(ISTEXT(SOURCE!H1518),SOURCE!H1518, SUBSTITUTE(SUBSTITUTE(TEXT(SOURCE!H1518,"????0"),"  ","")," ",""))   &amp;","&amp; IF(SOURCE!$W$2-3 &gt;= 0, REPT(" ",SOURCE!$W$2-3-5), "")&amp;
      SOURCE!I1518&amp;
" | "&amp; IF(SOURCE!$X$2-LEN(SOURCE!I1518) &gt;= 0, REPT(" ",SOURCE!$X$2-LEN(SOURCE!I1518)), "")&amp;
      SOURCE!J1518&amp;      IF(SOURCE!$Y$2-LEN(SOURCE!J1518) &gt;= 0, REPT(" ",SOURCE!$Y$2-LEN(SOURCE!J1518)), "")&amp;
" | "&amp; IF(SOURCE!$X$2-LEN(SOURCE!I1518) &gt;= 0, REPT(" ",SOURCE!$X$2-LEN(SOURCE!I1518)), "")&amp;
      SOURCE!K1518&amp;      IF(SOURCE!$Y$2-LEN(SOURCE!K1518) &gt;= 0, REPT(" ",SOURCE!$Z$2-LEN(SOURCE!K1518)), "")&amp;
" | "&amp; SOURCE!L1518&amp;      IF(SOURCE!$AB$2-LEN(SOURCE!L1518) &gt;= 0, REPT(" ",SOURCE!$AB$2-LEN(SOURCE!L1518)), "")&amp;
" | "&amp; SOURCE!M1518&amp;      IF(SOURCE!$AC$2-LEN(SOURCE!M1518) &gt;= 0, REPT(" ",SOURCE!$AC$2-LEN(SOURCE!M1518)),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133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IF(SOURCE!$R$2-LEN(SOURCE!C1519) &gt;= 0, REPT(" ",SOURCE!$R$2-LEN(SOURCE!C1519)), "")&amp;
      SOURCE!D1519&amp;", "&amp; IF(SOURCE!$S$2-LEN(SOURCE!D1519) &gt;= 0, REPT(" ",SOURCE!$S$2-LEN(SOURCE!D1519)), "")&amp;
      SOURCE!E1519&amp;", "&amp; IF(SOURCE!$T$2-LEN(SOURCE!E1519) &gt;=0, REPT(" ",SOURCE!$T$2-LEN(SOURCE!E1519)), "")&amp;
      SOURCE!F1519&amp;", "&amp; IF(SOURCE!$U$2-LEN(SOURCE!F1519) &gt;= 0, REPT(" ",SOURCE!$U$2-LEN(SOURCE!F1519)+2), "")&amp;"("&amp;
      SUBSTITUTE(TEXT(SOURCE!G1519,"??0"),"  ","")&amp;" &lt;&lt; TAM_MAX_BITS) |"&amp; IF(SOURCE!$V$2-3 &gt;= 0, REPT(" ",MAX(1,SOURCE!$V$2-5+4+1-1-LEN(  IF(ISTEXT(SOURCE!H1519),SOURCE!H1519,  SUBSTITUTE(SUBSTITUTE(TEXT(SOURCE!H1519,"????0"),"  ","")," ",""))   ))), "")&amp;
       IF(ISTEXT(SOURCE!H1519),SOURCE!H1519, SUBSTITUTE(SUBSTITUTE(TEXT(SOURCE!H1519,"????0"),"  ","")," ",""))   &amp;","&amp; IF(SOURCE!$W$2-3 &gt;= 0, REPT(" ",SOURCE!$W$2-3-5), "")&amp;
      SOURCE!I1519&amp;
" | "&amp; IF(SOURCE!$X$2-LEN(SOURCE!I1519) &gt;= 0, REPT(" ",SOURCE!$X$2-LEN(SOURCE!I1519)), "")&amp;
      SOURCE!J1519&amp;      IF(SOURCE!$Y$2-LEN(SOURCE!J1519) &gt;= 0, REPT(" ",SOURCE!$Y$2-LEN(SOURCE!J1519)), "")&amp;
" | "&amp; IF(SOURCE!$X$2-LEN(SOURCE!I1519) &gt;= 0, REPT(" ",SOURCE!$X$2-LEN(SOURCE!I1519)), "")&amp;
      SOURCE!K1519&amp;      IF(SOURCE!$Y$2-LEN(SOURCE!K1519) &gt;= 0, REPT(" ",SOURCE!$Z$2-LEN(SOURCE!K1519)), "")&amp;
" | "&amp; SOURCE!L1519&amp;      IF(SOURCE!$AB$2-LEN(SOURCE!L1519) &gt;= 0, REPT(" ",SOURCE!$AB$2-LEN(SOURCE!L1519)), "")&amp;
" | "&amp; SOURCE!M1519&amp;      IF(SOURCE!$AC$2-LEN(SOURCE!M1519) &gt;= 0, REPT(" ",SOURCE!$AC$2-LEN(SOURCE!M1519)), "")&amp;
      "},"&amp;IF(SOURCE!O1519&lt;&gt;"",""&amp;SOURCE!O1519,"")
 )
)
)</f>
        <v>/* 1481 */  { fnCvtToCurrentAngularMode,    amGrad,                      "GRAD" STD_RIGHT_ARROW,                        "GRAD" STD_RIGHT_ARROW,                        (0 &lt;&lt; TAM_MAX_BITS) |     0, CAT_FNCT | SLS_ENABLED   | US_ENABLED   | EIM_DISABLED | PTP_NONE         },</v>
      </c>
    </row>
    <row r="1520" spans="1:1">
      <c r="A1520" s="133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IF(SOURCE!$R$2-LEN(SOURCE!C1520) &gt;= 0, REPT(" ",SOURCE!$R$2-LEN(SOURCE!C1520)), "")&amp;
      SOURCE!D1520&amp;", "&amp; IF(SOURCE!$S$2-LEN(SOURCE!D1520) &gt;= 0, REPT(" ",SOURCE!$S$2-LEN(SOURCE!D1520)), "")&amp;
      SOURCE!E1520&amp;", "&amp; IF(SOURCE!$T$2-LEN(SOURCE!E1520) &gt;=0, REPT(" ",SOURCE!$T$2-LEN(SOURCE!E1520)), "")&amp;
      SOURCE!F1520&amp;", "&amp; IF(SOURCE!$U$2-LEN(SOURCE!F1520) &gt;= 0, REPT(" ",SOURCE!$U$2-LEN(SOURCE!F1520)+2), "")&amp;"("&amp;
      SUBSTITUTE(TEXT(SOURCE!G1520,"??0"),"  ","")&amp;" &lt;&lt; TAM_MAX_BITS) |"&amp; IF(SOURCE!$V$2-3 &gt;= 0, REPT(" ",MAX(1,SOURCE!$V$2-5+4+1-1-LEN(  IF(ISTEXT(SOURCE!H1520),SOURCE!H1520,  SUBSTITUTE(SUBSTITUTE(TEXT(SOURCE!H1520,"????0"),"  ","")," ",""))   ))), "")&amp;
       IF(ISTEXT(SOURCE!H1520),SOURCE!H1520, SUBSTITUTE(SUBSTITUTE(TEXT(SOURCE!H1520,"????0"),"  ","")," ",""))   &amp;","&amp; IF(SOURCE!$W$2-3 &gt;= 0, REPT(" ",SOURCE!$W$2-3-5), "")&amp;
      SOURCE!I1520&amp;
" | "&amp; IF(SOURCE!$X$2-LEN(SOURCE!I1520) &gt;= 0, REPT(" ",SOURCE!$X$2-LEN(SOURCE!I1520)), "")&amp;
      SOURCE!J1520&amp;      IF(SOURCE!$Y$2-LEN(SOURCE!J1520) &gt;= 0, REPT(" ",SOURCE!$Y$2-LEN(SOURCE!J1520)), "")&amp;
" | "&amp; IF(SOURCE!$X$2-LEN(SOURCE!I1520) &gt;= 0, REPT(" ",SOURCE!$X$2-LEN(SOURCE!I1520)), "")&amp;
      SOURCE!K1520&amp;      IF(SOURCE!$Y$2-LEN(SOURCE!K1520) &gt;= 0, REPT(" ",SOURCE!$Z$2-LEN(SOURCE!K1520)), "")&amp;
" | "&amp; SOURCE!L1520&amp;      IF(SOURCE!$AB$2-LEN(SOURCE!L1520) &gt;= 0, REPT(" ",SOURCE!$AB$2-LEN(SOURCE!L1520)), "")&amp;
" | "&amp; SOURCE!M1520&amp;      IF(SOURCE!$AC$2-LEN(SOURCE!M1520) &gt;= 0, REPT(" ",SOURCE!$AC$2-LEN(SOURCE!M1520)),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133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IF(SOURCE!$R$2-LEN(SOURCE!C1521) &gt;= 0, REPT(" ",SOURCE!$R$2-LEN(SOURCE!C1521)), "")&amp;
      SOURCE!D1521&amp;", "&amp; IF(SOURCE!$S$2-LEN(SOURCE!D1521) &gt;= 0, REPT(" ",SOURCE!$S$2-LEN(SOURCE!D1521)), "")&amp;
      SOURCE!E1521&amp;", "&amp; IF(SOURCE!$T$2-LEN(SOURCE!E1521) &gt;=0, REPT(" ",SOURCE!$T$2-LEN(SOURCE!E1521)), "")&amp;
      SOURCE!F1521&amp;", "&amp; IF(SOURCE!$U$2-LEN(SOURCE!F1521) &gt;= 0, REPT(" ",SOURCE!$U$2-LEN(SOURCE!F1521)+2), "")&amp;"("&amp;
      SUBSTITUTE(TEXT(SOURCE!G1521,"??0"),"  ","")&amp;" &lt;&lt; TAM_MAX_BITS) |"&amp; IF(SOURCE!$V$2-3 &gt;= 0, REPT(" ",MAX(1,SOURCE!$V$2-5+4+1-1-LEN(  IF(ISTEXT(SOURCE!H1521),SOURCE!H1521,  SUBSTITUTE(SUBSTITUTE(TEXT(SOURCE!H1521,"????0"),"  ","")," ",""))   ))), "")&amp;
       IF(ISTEXT(SOURCE!H1521),SOURCE!H1521, SUBSTITUTE(SUBSTITUTE(TEXT(SOURCE!H1521,"????0"),"  ","")," ",""))   &amp;","&amp; IF(SOURCE!$W$2-3 &gt;= 0, REPT(" ",SOURCE!$W$2-3-5), "")&amp;
      SOURCE!I1521&amp;
" | "&amp; IF(SOURCE!$X$2-LEN(SOURCE!I1521) &gt;= 0, REPT(" ",SOURCE!$X$2-LEN(SOURCE!I1521)), "")&amp;
      SOURCE!J1521&amp;      IF(SOURCE!$Y$2-LEN(SOURCE!J1521) &gt;= 0, REPT(" ",SOURCE!$Y$2-LEN(SOURCE!J1521)), "")&amp;
" | "&amp; IF(SOURCE!$X$2-LEN(SOURCE!I1521) &gt;= 0, REPT(" ",SOURCE!$X$2-LEN(SOURCE!I1521)), "")&amp;
      SOURCE!K1521&amp;      IF(SOURCE!$Y$2-LEN(SOURCE!K1521) &gt;= 0, REPT(" ",SOURCE!$Z$2-LEN(SOURCE!K1521)), "")&amp;
" | "&amp; SOURCE!L1521&amp;      IF(SOURCE!$AB$2-LEN(SOURCE!L1521) &gt;= 0, REPT(" ",SOURCE!$AB$2-LEN(SOURCE!L1521)), "")&amp;
" | "&amp; SOURCE!M1521&amp;      IF(SOURCE!$AC$2-LEN(SOURCE!M1521) &gt;= 0, REPT(" ",SOURCE!$AC$2-LEN(SOURCE!M1521)),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133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IF(SOURCE!$R$2-LEN(SOURCE!C1522) &gt;= 0, REPT(" ",SOURCE!$R$2-LEN(SOURCE!C1522)), "")&amp;
      SOURCE!D1522&amp;", "&amp; IF(SOURCE!$S$2-LEN(SOURCE!D1522) &gt;= 0, REPT(" ",SOURCE!$S$2-LEN(SOURCE!D1522)), "")&amp;
      SOURCE!E1522&amp;", "&amp; IF(SOURCE!$T$2-LEN(SOURCE!E1522) &gt;=0, REPT(" ",SOURCE!$T$2-LEN(SOURCE!E1522)), "")&amp;
      SOURCE!F1522&amp;", "&amp; IF(SOURCE!$U$2-LEN(SOURCE!F1522) &gt;= 0, REPT(" ",SOURCE!$U$2-LEN(SOURCE!F1522)+2), "")&amp;"("&amp;
      SUBSTITUTE(TEXT(SOURCE!G1522,"??0"),"  ","")&amp;" &lt;&lt; TAM_MAX_BITS) |"&amp; IF(SOURCE!$V$2-3 &gt;= 0, REPT(" ",MAX(1,SOURCE!$V$2-5+4+1-1-LEN(  IF(ISTEXT(SOURCE!H1522),SOURCE!H1522,  SUBSTITUTE(SUBSTITUTE(TEXT(SOURCE!H1522,"????0"),"  ","")," ",""))   ))), "")&amp;
       IF(ISTEXT(SOURCE!H1522),SOURCE!H1522, SUBSTITUTE(SUBSTITUTE(TEXT(SOURCE!H1522,"????0"),"  ","")," ",""))   &amp;","&amp; IF(SOURCE!$W$2-3 &gt;= 0, REPT(" ",SOURCE!$W$2-3-5), "")&amp;
      SOURCE!I1522&amp;
" | "&amp; IF(SOURCE!$X$2-LEN(SOURCE!I1522) &gt;= 0, REPT(" ",SOURCE!$X$2-LEN(SOURCE!I1522)), "")&amp;
      SOURCE!J1522&amp;      IF(SOURCE!$Y$2-LEN(SOURCE!J1522) &gt;= 0, REPT(" ",SOURCE!$Y$2-LEN(SOURCE!J1522)), "")&amp;
" | "&amp; IF(SOURCE!$X$2-LEN(SOURCE!I1522) &gt;= 0, REPT(" ",SOURCE!$X$2-LEN(SOURCE!I1522)), "")&amp;
      SOURCE!K1522&amp;      IF(SOURCE!$Y$2-LEN(SOURCE!K1522) &gt;= 0, REPT(" ",SOURCE!$Z$2-LEN(SOURCE!K1522)), "")&amp;
" | "&amp; SOURCE!L1522&amp;      IF(SOURCE!$AB$2-LEN(SOURCE!L1522) &gt;= 0, REPT(" ",SOURCE!$AB$2-LEN(SOURCE!L1522)), "")&amp;
" | "&amp; SOURCE!M1522&amp;      IF(SOURCE!$AC$2-LEN(SOURCE!M1522) &gt;= 0, REPT(" ",SOURCE!$AC$2-LEN(SOURCE!M1522)),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133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IF(SOURCE!$R$2-LEN(SOURCE!C1523) &gt;= 0, REPT(" ",SOURCE!$R$2-LEN(SOURCE!C1523)), "")&amp;
      SOURCE!D1523&amp;", "&amp; IF(SOURCE!$S$2-LEN(SOURCE!D1523) &gt;= 0, REPT(" ",SOURCE!$S$2-LEN(SOURCE!D1523)), "")&amp;
      SOURCE!E1523&amp;", "&amp; IF(SOURCE!$T$2-LEN(SOURCE!E1523) &gt;=0, REPT(" ",SOURCE!$T$2-LEN(SOURCE!E1523)), "")&amp;
      SOURCE!F1523&amp;", "&amp; IF(SOURCE!$U$2-LEN(SOURCE!F1523) &gt;= 0, REPT(" ",SOURCE!$U$2-LEN(SOURCE!F1523)+2), "")&amp;"("&amp;
      SUBSTITUTE(TEXT(SOURCE!G1523,"??0"),"  ","")&amp;" &lt;&lt; TAM_MAX_BITS) |"&amp; IF(SOURCE!$V$2-3 &gt;= 0, REPT(" ",MAX(1,SOURCE!$V$2-5+4+1-1-LEN(  IF(ISTEXT(SOURCE!H1523),SOURCE!H1523,  SUBSTITUTE(SUBSTITUTE(TEXT(SOURCE!H1523,"????0"),"  ","")," ",""))   ))), "")&amp;
       IF(ISTEXT(SOURCE!H1523),SOURCE!H1523, SUBSTITUTE(SUBSTITUTE(TEXT(SOURCE!H1523,"????0"),"  ","")," ",""))   &amp;","&amp; IF(SOURCE!$W$2-3 &gt;= 0, REPT(" ",SOURCE!$W$2-3-5), "")&amp;
      SOURCE!I1523&amp;
" | "&amp; IF(SOURCE!$X$2-LEN(SOURCE!I1523) &gt;= 0, REPT(" ",SOURCE!$X$2-LEN(SOURCE!I1523)), "")&amp;
      SOURCE!J1523&amp;      IF(SOURCE!$Y$2-LEN(SOURCE!J1523) &gt;= 0, REPT(" ",SOURCE!$Y$2-LEN(SOURCE!J1523)), "")&amp;
" | "&amp; IF(SOURCE!$X$2-LEN(SOURCE!I1523) &gt;= 0, REPT(" ",SOURCE!$X$2-LEN(SOURCE!I1523)), "")&amp;
      SOURCE!K1523&amp;      IF(SOURCE!$Y$2-LEN(SOURCE!K1523) &gt;= 0, REPT(" ",SOURCE!$Z$2-LEN(SOURCE!K1523)), "")&amp;
" | "&amp; SOURCE!L1523&amp;      IF(SOURCE!$AB$2-LEN(SOURCE!L1523) &gt;= 0, REPT(" ",SOURCE!$AB$2-LEN(SOURCE!L1523)), "")&amp;
" | "&amp; SOURCE!M1523&amp;      IF(SOURCE!$AC$2-LEN(SOURCE!M1523) &gt;= 0, REPT(" ",SOURCE!$AC$2-LEN(SOURCE!M1523)),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EIM_DISABLED | PTP_NONE         },</v>
      </c>
    </row>
    <row r="1524" spans="1:1">
      <c r="A1524" s="133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IF(SOURCE!$R$2-LEN(SOURCE!C1524) &gt;= 0, REPT(" ",SOURCE!$R$2-LEN(SOURCE!C1524)), "")&amp;
      SOURCE!D1524&amp;", "&amp; IF(SOURCE!$S$2-LEN(SOURCE!D1524) &gt;= 0, REPT(" ",SOURCE!$S$2-LEN(SOURCE!D1524)), "")&amp;
      SOURCE!E1524&amp;", "&amp; IF(SOURCE!$T$2-LEN(SOURCE!E1524) &gt;=0, REPT(" ",SOURCE!$T$2-LEN(SOURCE!E1524)), "")&amp;
      SOURCE!F1524&amp;", "&amp; IF(SOURCE!$U$2-LEN(SOURCE!F1524) &gt;= 0, REPT(" ",SOURCE!$U$2-LEN(SOURCE!F1524)+2), "")&amp;"("&amp;
      SUBSTITUTE(TEXT(SOURCE!G1524,"??0"),"  ","")&amp;" &lt;&lt; TAM_MAX_BITS) |"&amp; IF(SOURCE!$V$2-3 &gt;= 0, REPT(" ",MAX(1,SOURCE!$V$2-5+4+1-1-LEN(  IF(ISTEXT(SOURCE!H1524),SOURCE!H1524,  SUBSTITUTE(SUBSTITUTE(TEXT(SOURCE!H1524,"????0"),"  ","")," ",""))   ))), "")&amp;
       IF(ISTEXT(SOURCE!H1524),SOURCE!H1524, SUBSTITUTE(SUBSTITUTE(TEXT(SOURCE!H1524,"????0"),"  ","")," ",""))   &amp;","&amp; IF(SOURCE!$W$2-3 &gt;= 0, REPT(" ",SOURCE!$W$2-3-5), "")&amp;
      SOURCE!I1524&amp;
" | "&amp; IF(SOURCE!$X$2-LEN(SOURCE!I1524) &gt;= 0, REPT(" ",SOURCE!$X$2-LEN(SOURCE!I1524)), "")&amp;
      SOURCE!J1524&amp;      IF(SOURCE!$Y$2-LEN(SOURCE!J1524) &gt;= 0, REPT(" ",SOURCE!$Y$2-LEN(SOURCE!J1524)), "")&amp;
" | "&amp; IF(SOURCE!$X$2-LEN(SOURCE!I1524) &gt;= 0, REPT(" ",SOURCE!$X$2-LEN(SOURCE!I1524)), "")&amp;
      SOURCE!K1524&amp;      IF(SOURCE!$Y$2-LEN(SOURCE!K1524) &gt;= 0, REPT(" ",SOURCE!$Z$2-LEN(SOURCE!K1524)), "")&amp;
" | "&amp; SOURCE!L1524&amp;      IF(SOURCE!$AB$2-LEN(SOURCE!L1524) &gt;= 0, REPT(" ",SOURCE!$AB$2-LEN(SOURCE!L1524)), "")&amp;
" | "&amp; SOURCE!M1524&amp;      IF(SOURCE!$AC$2-LEN(SOURCE!M1524) &gt;= 0, REPT(" ",SOURCE!$AC$2-LEN(SOURCE!M1524)),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PTP_REGISTER     },</v>
      </c>
    </row>
    <row r="1525" spans="1:1">
      <c r="A1525" s="133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IF(SOURCE!$R$2-LEN(SOURCE!C1525) &gt;= 0, REPT(" ",SOURCE!$R$2-LEN(SOURCE!C1525)), "")&amp;
      SOURCE!D1525&amp;", "&amp; IF(SOURCE!$S$2-LEN(SOURCE!D1525) &gt;= 0, REPT(" ",SOURCE!$S$2-LEN(SOURCE!D1525)), "")&amp;
      SOURCE!E1525&amp;", "&amp; IF(SOURCE!$T$2-LEN(SOURCE!E1525) &gt;=0, REPT(" ",SOURCE!$T$2-LEN(SOURCE!E1525)), "")&amp;
      SOURCE!F1525&amp;", "&amp; IF(SOURCE!$U$2-LEN(SOURCE!F1525) &gt;= 0, REPT(" ",SOURCE!$U$2-LEN(SOURCE!F1525)+2), "")&amp;"("&amp;
      SUBSTITUTE(TEXT(SOURCE!G1525,"??0"),"  ","")&amp;" &lt;&lt; TAM_MAX_BITS) |"&amp; IF(SOURCE!$V$2-3 &gt;= 0, REPT(" ",MAX(1,SOURCE!$V$2-5+4+1-1-LEN(  IF(ISTEXT(SOURCE!H1525),SOURCE!H1525,  SUBSTITUTE(SUBSTITUTE(TEXT(SOURCE!H1525,"????0"),"  ","")," ",""))   ))), "")&amp;
       IF(ISTEXT(SOURCE!H1525),SOURCE!H1525, SUBSTITUTE(SUBSTITUTE(TEXT(SOURCE!H1525,"????0"),"  ","")," ",""))   &amp;","&amp; IF(SOURCE!$W$2-3 &gt;= 0, REPT(" ",SOURCE!$W$2-3-5), "")&amp;
      SOURCE!I1525&amp;
" | "&amp; IF(SOURCE!$X$2-LEN(SOURCE!I1525) &gt;= 0, REPT(" ",SOURCE!$X$2-LEN(SOURCE!I1525)), "")&amp;
      SOURCE!J1525&amp;      IF(SOURCE!$Y$2-LEN(SOURCE!J1525) &gt;= 0, REPT(" ",SOURCE!$Y$2-LEN(SOURCE!J1525)), "")&amp;
" | "&amp; IF(SOURCE!$X$2-LEN(SOURCE!I1525) &gt;= 0, REPT(" ",SOURCE!$X$2-LEN(SOURCE!I1525)), "")&amp;
      SOURCE!K1525&amp;      IF(SOURCE!$Y$2-LEN(SOURCE!K1525) &gt;= 0, REPT(" ",SOURCE!$Z$2-LEN(SOURCE!K1525)), "")&amp;
" | "&amp; SOURCE!L1525&amp;      IF(SOURCE!$AB$2-LEN(SOURCE!L1525) &gt;= 0, REPT(" ",SOURCE!$AB$2-LEN(SOURCE!L1525)), "")&amp;
" | "&amp; SOURCE!M1525&amp;      IF(SOURCE!$AC$2-LEN(SOURCE!M1525) &gt;= 0, REPT(" ",SOURCE!$AC$2-LEN(SOURCE!M1525)),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133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IF(SOURCE!$R$2-LEN(SOURCE!C1526) &gt;= 0, REPT(" ",SOURCE!$R$2-LEN(SOURCE!C1526)), "")&amp;
      SOURCE!D1526&amp;", "&amp; IF(SOURCE!$S$2-LEN(SOURCE!D1526) &gt;= 0, REPT(" ",SOURCE!$S$2-LEN(SOURCE!D1526)), "")&amp;
      SOURCE!E1526&amp;", "&amp; IF(SOURCE!$T$2-LEN(SOURCE!E1526) &gt;=0, REPT(" ",SOURCE!$T$2-LEN(SOURCE!E1526)), "")&amp;
      SOURCE!F1526&amp;", "&amp; IF(SOURCE!$U$2-LEN(SOURCE!F1526) &gt;= 0, REPT(" ",SOURCE!$U$2-LEN(SOURCE!F1526)+2), "")&amp;"("&amp;
      SUBSTITUTE(TEXT(SOURCE!G1526,"??0"),"  ","")&amp;" &lt;&lt; TAM_MAX_BITS) |"&amp; IF(SOURCE!$V$2-3 &gt;= 0, REPT(" ",MAX(1,SOURCE!$V$2-5+4+1-1-LEN(  IF(ISTEXT(SOURCE!H1526),SOURCE!H1526,  SUBSTITUTE(SUBSTITUTE(TEXT(SOURCE!H1526,"????0"),"  ","")," ",""))   ))), "")&amp;
       IF(ISTEXT(SOURCE!H1526),SOURCE!H1526, SUBSTITUTE(SUBSTITUTE(TEXT(SOURCE!H1526,"????0"),"  ","")," ",""))   &amp;","&amp; IF(SOURCE!$W$2-3 &gt;= 0, REPT(" ",SOURCE!$W$2-3-5), "")&amp;
      SOURCE!I1526&amp;
" | "&amp; IF(SOURCE!$X$2-LEN(SOURCE!I1526) &gt;= 0, REPT(" ",SOURCE!$X$2-LEN(SOURCE!I1526)), "")&amp;
      SOURCE!J1526&amp;      IF(SOURCE!$Y$2-LEN(SOURCE!J1526) &gt;= 0, REPT(" ",SOURCE!$Y$2-LEN(SOURCE!J1526)), "")&amp;
" | "&amp; IF(SOURCE!$X$2-LEN(SOURCE!I1526) &gt;= 0, REPT(" ",SOURCE!$X$2-LEN(SOURCE!I1526)), "")&amp;
      SOURCE!K1526&amp;      IF(SOURCE!$Y$2-LEN(SOURCE!K1526) &gt;= 0, REPT(" ",SOURCE!$Z$2-LEN(SOURCE!K1526)), "")&amp;
" | "&amp; SOURCE!L1526&amp;      IF(SOURCE!$AB$2-LEN(SOURCE!L1526) &gt;= 0, REPT(" ",SOURCE!$AB$2-LEN(SOURCE!L1526)), "")&amp;
" | "&amp; SOURCE!M1526&amp;      IF(SOURCE!$AC$2-LEN(SOURCE!M1526) &gt;= 0, REPT(" ",SOURCE!$AC$2-LEN(SOURCE!M1526)),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133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IF(SOURCE!$R$2-LEN(SOURCE!C1527) &gt;= 0, REPT(" ",SOURCE!$R$2-LEN(SOURCE!C1527)), "")&amp;
      SOURCE!D1527&amp;", "&amp; IF(SOURCE!$S$2-LEN(SOURCE!D1527) &gt;= 0, REPT(" ",SOURCE!$S$2-LEN(SOURCE!D1527)), "")&amp;
      SOURCE!E1527&amp;", "&amp; IF(SOURCE!$T$2-LEN(SOURCE!E1527) &gt;=0, REPT(" ",SOURCE!$T$2-LEN(SOURCE!E1527)), "")&amp;
      SOURCE!F1527&amp;", "&amp; IF(SOURCE!$U$2-LEN(SOURCE!F1527) &gt;= 0, REPT(" ",SOURCE!$U$2-LEN(SOURCE!F1527)+2), "")&amp;"("&amp;
      SUBSTITUTE(TEXT(SOURCE!G1527,"??0"),"  ","")&amp;" &lt;&lt; TAM_MAX_BITS) |"&amp; IF(SOURCE!$V$2-3 &gt;= 0, REPT(" ",MAX(1,SOURCE!$V$2-5+4+1-1-LEN(  IF(ISTEXT(SOURCE!H1527),SOURCE!H1527,  SUBSTITUTE(SUBSTITUTE(TEXT(SOURCE!H1527,"????0"),"  ","")," ",""))   ))), "")&amp;
       IF(ISTEXT(SOURCE!H1527),SOURCE!H1527, SUBSTITUTE(SUBSTITUTE(TEXT(SOURCE!H1527,"????0"),"  ","")," ",""))   &amp;","&amp; IF(SOURCE!$W$2-3 &gt;= 0, REPT(" ",SOURCE!$W$2-3-5), "")&amp;
      SOURCE!I1527&amp;
" | "&amp; IF(SOURCE!$X$2-LEN(SOURCE!I1527) &gt;= 0, REPT(" ",SOURCE!$X$2-LEN(SOURCE!I1527)), "")&amp;
      SOURCE!J1527&amp;      IF(SOURCE!$Y$2-LEN(SOURCE!J1527) &gt;= 0, REPT(" ",SOURCE!$Y$2-LEN(SOURCE!J1527)), "")&amp;
" | "&amp; IF(SOURCE!$X$2-LEN(SOURCE!I1527) &gt;= 0, REPT(" ",SOURCE!$X$2-LEN(SOURCE!I1527)), "")&amp;
      SOURCE!K1527&amp;      IF(SOURCE!$Y$2-LEN(SOURCE!K1527) &gt;= 0, REPT(" ",SOURCE!$Z$2-LEN(SOURCE!K1527)), "")&amp;
" | "&amp; SOURCE!L1527&amp;      IF(SOURCE!$AB$2-LEN(SOURCE!L1527) &gt;= 0, REPT(" ",SOURCE!$AB$2-LEN(SOURCE!L1527)), "")&amp;
" | "&amp; SOURCE!M1527&amp;      IF(SOURCE!$AC$2-LEN(SOURCE!M1527) &gt;= 0, REPT(" ",SOURCE!$AC$2-LEN(SOURCE!M1527)),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133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IF(SOURCE!$R$2-LEN(SOURCE!C1528) &gt;= 0, REPT(" ",SOURCE!$R$2-LEN(SOURCE!C1528)), "")&amp;
      SOURCE!D1528&amp;", "&amp; IF(SOURCE!$S$2-LEN(SOURCE!D1528) &gt;= 0, REPT(" ",SOURCE!$S$2-LEN(SOURCE!D1528)), "")&amp;
      SOURCE!E1528&amp;", "&amp; IF(SOURCE!$T$2-LEN(SOURCE!E1528) &gt;=0, REPT(" ",SOURCE!$T$2-LEN(SOURCE!E1528)), "")&amp;
      SOURCE!F1528&amp;", "&amp; IF(SOURCE!$U$2-LEN(SOURCE!F1528) &gt;= 0, REPT(" ",SOURCE!$U$2-LEN(SOURCE!F1528)+2), "")&amp;"("&amp;
      SUBSTITUTE(TEXT(SOURCE!G1528,"??0"),"  ","")&amp;" &lt;&lt; TAM_MAX_BITS) |"&amp; IF(SOURCE!$V$2-3 &gt;= 0, REPT(" ",MAX(1,SOURCE!$V$2-5+4+1-1-LEN(  IF(ISTEXT(SOURCE!H1528),SOURCE!H1528,  SUBSTITUTE(SUBSTITUTE(TEXT(SOURCE!H1528,"????0"),"  ","")," ",""))   ))), "")&amp;
       IF(ISTEXT(SOURCE!H1528),SOURCE!H1528, SUBSTITUTE(SUBSTITUTE(TEXT(SOURCE!H1528,"????0"),"  ","")," ",""))   &amp;","&amp; IF(SOURCE!$W$2-3 &gt;= 0, REPT(" ",SOURCE!$W$2-3-5), "")&amp;
      SOURCE!I1528&amp;
" | "&amp; IF(SOURCE!$X$2-LEN(SOURCE!I1528) &gt;= 0, REPT(" ",SOURCE!$X$2-LEN(SOURCE!I1528)), "")&amp;
      SOURCE!J1528&amp;      IF(SOURCE!$Y$2-LEN(SOURCE!J1528) &gt;= 0, REPT(" ",SOURCE!$Y$2-LEN(SOURCE!J1528)), "")&amp;
" | "&amp; IF(SOURCE!$X$2-LEN(SOURCE!I1528) &gt;= 0, REPT(" ",SOURCE!$X$2-LEN(SOURCE!I1528)), "")&amp;
      SOURCE!K1528&amp;      IF(SOURCE!$Y$2-LEN(SOURCE!K1528) &gt;= 0, REPT(" ",SOURCE!$Z$2-LEN(SOURCE!K1528)), "")&amp;
" | "&amp; SOURCE!L1528&amp;      IF(SOURCE!$AB$2-LEN(SOURCE!L1528) &gt;= 0, REPT(" ",SOURCE!$AB$2-LEN(SOURCE!L1528)), "")&amp;
" | "&amp; SOURCE!M1528&amp;      IF(SOURCE!$AC$2-LEN(SOURCE!M1528) &gt;= 0, REPT(" ",SOURCE!$AC$2-LEN(SOURCE!M1528)),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133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IF(SOURCE!$R$2-LEN(SOURCE!C1529) &gt;= 0, REPT(" ",SOURCE!$R$2-LEN(SOURCE!C1529)), "")&amp;
      SOURCE!D1529&amp;", "&amp; IF(SOURCE!$S$2-LEN(SOURCE!D1529) &gt;= 0, REPT(" ",SOURCE!$S$2-LEN(SOURCE!D1529)), "")&amp;
      SOURCE!E1529&amp;", "&amp; IF(SOURCE!$T$2-LEN(SOURCE!E1529) &gt;=0, REPT(" ",SOURCE!$T$2-LEN(SOURCE!E1529)), "")&amp;
      SOURCE!F1529&amp;", "&amp; IF(SOURCE!$U$2-LEN(SOURCE!F1529) &gt;= 0, REPT(" ",SOURCE!$U$2-LEN(SOURCE!F1529)+2), "")&amp;"("&amp;
      SUBSTITUTE(TEXT(SOURCE!G1529,"??0"),"  ","")&amp;" &lt;&lt; TAM_MAX_BITS) |"&amp; IF(SOURCE!$V$2-3 &gt;= 0, REPT(" ",MAX(1,SOURCE!$V$2-5+4+1-1-LEN(  IF(ISTEXT(SOURCE!H1529),SOURCE!H1529,  SUBSTITUTE(SUBSTITUTE(TEXT(SOURCE!H1529,"????0"),"  ","")," ",""))   ))), "")&amp;
       IF(ISTEXT(SOURCE!H1529),SOURCE!H1529, SUBSTITUTE(SUBSTITUTE(TEXT(SOURCE!H1529,"????0"),"  ","")," ",""))   &amp;","&amp; IF(SOURCE!$W$2-3 &gt;= 0, REPT(" ",SOURCE!$W$2-3-5), "")&amp;
      SOURCE!I1529&amp;
" | "&amp; IF(SOURCE!$X$2-LEN(SOURCE!I1529) &gt;= 0, REPT(" ",SOURCE!$X$2-LEN(SOURCE!I1529)), "")&amp;
      SOURCE!J1529&amp;      IF(SOURCE!$Y$2-LEN(SOURCE!J1529) &gt;= 0, REPT(" ",SOURCE!$Y$2-LEN(SOURCE!J1529)), "")&amp;
" | "&amp; IF(SOURCE!$X$2-LEN(SOURCE!I1529) &gt;= 0, REPT(" ",SOURCE!$X$2-LEN(SOURCE!I1529)), "")&amp;
      SOURCE!K1529&amp;      IF(SOURCE!$Y$2-LEN(SOURCE!K1529) &gt;= 0, REPT(" ",SOURCE!$Z$2-LEN(SOURCE!K1529)), "")&amp;
" | "&amp; SOURCE!L1529&amp;      IF(SOURCE!$AB$2-LEN(SOURCE!L1529) &gt;= 0, REPT(" ",SOURCE!$AB$2-LEN(SOURCE!L1529)), "")&amp;
" | "&amp; SOURCE!M1529&amp;      IF(SOURCE!$AC$2-LEN(SOURCE!M1529) &gt;= 0, REPT(" ",SOURCE!$AC$2-LEN(SOURCE!M1529)),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133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IF(SOURCE!$R$2-LEN(SOURCE!C1530) &gt;= 0, REPT(" ",SOURCE!$R$2-LEN(SOURCE!C1530)), "")&amp;
      SOURCE!D1530&amp;", "&amp; IF(SOURCE!$S$2-LEN(SOURCE!D1530) &gt;= 0, REPT(" ",SOURCE!$S$2-LEN(SOURCE!D1530)), "")&amp;
      SOURCE!E1530&amp;", "&amp; IF(SOURCE!$T$2-LEN(SOURCE!E1530) &gt;=0, REPT(" ",SOURCE!$T$2-LEN(SOURCE!E1530)), "")&amp;
      SOURCE!F1530&amp;", "&amp; IF(SOURCE!$U$2-LEN(SOURCE!F1530) &gt;= 0, REPT(" ",SOURCE!$U$2-LEN(SOURCE!F1530)+2), "")&amp;"("&amp;
      SUBSTITUTE(TEXT(SOURCE!G1530,"??0"),"  ","")&amp;" &lt;&lt; TAM_MAX_BITS) |"&amp; IF(SOURCE!$V$2-3 &gt;= 0, REPT(" ",MAX(1,SOURCE!$V$2-5+4+1-1-LEN(  IF(ISTEXT(SOURCE!H1530),SOURCE!H1530,  SUBSTITUTE(SUBSTITUTE(TEXT(SOURCE!H1530,"????0"),"  ","")," ",""))   ))), "")&amp;
       IF(ISTEXT(SOURCE!H1530),SOURCE!H1530, SUBSTITUTE(SUBSTITUTE(TEXT(SOURCE!H1530,"????0"),"  ","")," ",""))   &amp;","&amp; IF(SOURCE!$W$2-3 &gt;= 0, REPT(" ",SOURCE!$W$2-3-5), "")&amp;
      SOURCE!I1530&amp;
" | "&amp; IF(SOURCE!$X$2-LEN(SOURCE!I1530) &gt;= 0, REPT(" ",SOURCE!$X$2-LEN(SOURCE!I1530)), "")&amp;
      SOURCE!J1530&amp;      IF(SOURCE!$Y$2-LEN(SOURCE!J1530) &gt;= 0, REPT(" ",SOURCE!$Y$2-LEN(SOURCE!J1530)), "")&amp;
" | "&amp; IF(SOURCE!$X$2-LEN(SOURCE!I1530) &gt;= 0, REPT(" ",SOURCE!$X$2-LEN(SOURCE!I1530)), "")&amp;
      SOURCE!K1530&amp;      IF(SOURCE!$Y$2-LEN(SOURCE!K1530) &gt;= 0, REPT(" ",SOURCE!$Z$2-LEN(SOURCE!K1530)), "")&amp;
" | "&amp; SOURCE!L1530&amp;      IF(SOURCE!$AB$2-LEN(SOURCE!L1530) &gt;= 0, REPT(" ",SOURCE!$AB$2-LEN(SOURCE!L1530)), "")&amp;
" | "&amp; SOURCE!M1530&amp;      IF(SOURCE!$AC$2-LEN(SOURCE!M1530) &gt;= 0, REPT(" ",SOURCE!$AC$2-LEN(SOURCE!M1530)),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133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IF(SOURCE!$R$2-LEN(SOURCE!C1531) &gt;= 0, REPT(" ",SOURCE!$R$2-LEN(SOURCE!C1531)), "")&amp;
      SOURCE!D1531&amp;", "&amp; IF(SOURCE!$S$2-LEN(SOURCE!D1531) &gt;= 0, REPT(" ",SOURCE!$S$2-LEN(SOURCE!D1531)), "")&amp;
      SOURCE!E1531&amp;", "&amp; IF(SOURCE!$T$2-LEN(SOURCE!E1531) &gt;=0, REPT(" ",SOURCE!$T$2-LEN(SOURCE!E1531)), "")&amp;
      SOURCE!F1531&amp;", "&amp; IF(SOURCE!$U$2-LEN(SOURCE!F1531) &gt;= 0, REPT(" ",SOURCE!$U$2-LEN(SOURCE!F1531)+2), "")&amp;"("&amp;
      SUBSTITUTE(TEXT(SOURCE!G1531,"??0"),"  ","")&amp;" &lt;&lt; TAM_MAX_BITS) |"&amp; IF(SOURCE!$V$2-3 &gt;= 0, REPT(" ",MAX(1,SOURCE!$V$2-5+4+1-1-LEN(  IF(ISTEXT(SOURCE!H1531),SOURCE!H1531,  SUBSTITUTE(SUBSTITUTE(TEXT(SOURCE!H1531,"????0"),"  ","")," ",""))   ))), "")&amp;
       IF(ISTEXT(SOURCE!H1531),SOURCE!H1531, SUBSTITUTE(SUBSTITUTE(TEXT(SOURCE!H1531,"????0"),"  ","")," ",""))   &amp;","&amp; IF(SOURCE!$W$2-3 &gt;= 0, REPT(" ",SOURCE!$W$2-3-5), "")&amp;
      SOURCE!I1531&amp;
" | "&amp; IF(SOURCE!$X$2-LEN(SOURCE!I1531) &gt;= 0, REPT(" ",SOURCE!$X$2-LEN(SOURCE!I1531)), "")&amp;
      SOURCE!J1531&amp;      IF(SOURCE!$Y$2-LEN(SOURCE!J1531) &gt;= 0, REPT(" ",SOURCE!$Y$2-LEN(SOURCE!J1531)), "")&amp;
" | "&amp; IF(SOURCE!$X$2-LEN(SOURCE!I1531) &gt;= 0, REPT(" ",SOURCE!$X$2-LEN(SOURCE!I1531)), "")&amp;
      SOURCE!K1531&amp;      IF(SOURCE!$Y$2-LEN(SOURCE!K1531) &gt;= 0, REPT(" ",SOURCE!$Z$2-LEN(SOURCE!K1531)), "")&amp;
" | "&amp; SOURCE!L1531&amp;      IF(SOURCE!$AB$2-LEN(SOURCE!L1531) &gt;= 0, REPT(" ",SOURCE!$AB$2-LEN(SOURCE!L1531)), "")&amp;
" | "&amp; SOURCE!M1531&amp;      IF(SOURCE!$AC$2-LEN(SOURCE!M1531) &gt;= 0, REPT(" ",SOURCE!$AC$2-LEN(SOURCE!M1531)),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133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IF(SOURCE!$R$2-LEN(SOURCE!C1532) &gt;= 0, REPT(" ",SOURCE!$R$2-LEN(SOURCE!C1532)), "")&amp;
      SOURCE!D1532&amp;", "&amp; IF(SOURCE!$S$2-LEN(SOURCE!D1532) &gt;= 0, REPT(" ",SOURCE!$S$2-LEN(SOURCE!D1532)), "")&amp;
      SOURCE!E1532&amp;", "&amp; IF(SOURCE!$T$2-LEN(SOURCE!E1532) &gt;=0, REPT(" ",SOURCE!$T$2-LEN(SOURCE!E1532)), "")&amp;
      SOURCE!F1532&amp;", "&amp; IF(SOURCE!$U$2-LEN(SOURCE!F1532) &gt;= 0, REPT(" ",SOURCE!$U$2-LEN(SOURCE!F1532)+2), "")&amp;"("&amp;
      SUBSTITUTE(TEXT(SOURCE!G1532,"??0"),"  ","")&amp;" &lt;&lt; TAM_MAX_BITS) |"&amp; IF(SOURCE!$V$2-3 &gt;= 0, REPT(" ",MAX(1,SOURCE!$V$2-5+4+1-1-LEN(  IF(ISTEXT(SOURCE!H1532),SOURCE!H1532,  SUBSTITUTE(SUBSTITUTE(TEXT(SOURCE!H1532,"????0"),"  ","")," ",""))   ))), "")&amp;
       IF(ISTEXT(SOURCE!H1532),SOURCE!H1532, SUBSTITUTE(SUBSTITUTE(TEXT(SOURCE!H1532,"????0"),"  ","")," ",""))   &amp;","&amp; IF(SOURCE!$W$2-3 &gt;= 0, REPT(" ",SOURCE!$W$2-3-5), "")&amp;
      SOURCE!I1532&amp;
" | "&amp; IF(SOURCE!$X$2-LEN(SOURCE!I1532) &gt;= 0, REPT(" ",SOURCE!$X$2-LEN(SOURCE!I1532)), "")&amp;
      SOURCE!J1532&amp;      IF(SOURCE!$Y$2-LEN(SOURCE!J1532) &gt;= 0, REPT(" ",SOURCE!$Y$2-LEN(SOURCE!J1532)), "")&amp;
" | "&amp; IF(SOURCE!$X$2-LEN(SOURCE!I1532) &gt;= 0, REPT(" ",SOURCE!$X$2-LEN(SOURCE!I1532)), "")&amp;
      SOURCE!K1532&amp;      IF(SOURCE!$Y$2-LEN(SOURCE!K1532) &gt;= 0, REPT(" ",SOURCE!$Z$2-LEN(SOURCE!K1532)), "")&amp;
" | "&amp; SOURCE!L1532&amp;      IF(SOURCE!$AB$2-LEN(SOURCE!L1532) &gt;= 0, REPT(" ",SOURCE!$AB$2-LEN(SOURCE!L1532)), "")&amp;
" | "&amp; SOURCE!M1532&amp;      IF(SOURCE!$AC$2-LEN(SOURCE!M1532) &gt;= 0, REPT(" ",SOURCE!$AC$2-LEN(SOURCE!M1532)),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133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IF(SOURCE!$R$2-LEN(SOURCE!C1533) &gt;= 0, REPT(" ",SOURCE!$R$2-LEN(SOURCE!C1533)), "")&amp;
      SOURCE!D1533&amp;", "&amp; IF(SOURCE!$S$2-LEN(SOURCE!D1533) &gt;= 0, REPT(" ",SOURCE!$S$2-LEN(SOURCE!D1533)), "")&amp;
      SOURCE!E1533&amp;", "&amp; IF(SOURCE!$T$2-LEN(SOURCE!E1533) &gt;=0, REPT(" ",SOURCE!$T$2-LEN(SOURCE!E1533)), "")&amp;
      SOURCE!F1533&amp;", "&amp; IF(SOURCE!$U$2-LEN(SOURCE!F1533) &gt;= 0, REPT(" ",SOURCE!$U$2-LEN(SOURCE!F1533)+2), "")&amp;"("&amp;
      SUBSTITUTE(TEXT(SOURCE!G1533,"??0"),"  ","")&amp;" &lt;&lt; TAM_MAX_BITS) |"&amp; IF(SOURCE!$V$2-3 &gt;= 0, REPT(" ",MAX(1,SOURCE!$V$2-5+4+1-1-LEN(  IF(ISTEXT(SOURCE!H1533),SOURCE!H1533,  SUBSTITUTE(SUBSTITUTE(TEXT(SOURCE!H1533,"????0"),"  ","")," ",""))   ))), "")&amp;
       IF(ISTEXT(SOURCE!H1533),SOURCE!H1533, SUBSTITUTE(SUBSTITUTE(TEXT(SOURCE!H1533,"????0"),"  ","")," ",""))   &amp;","&amp; IF(SOURCE!$W$2-3 &gt;= 0, REPT(" ",SOURCE!$W$2-3-5), "")&amp;
      SOURCE!I1533&amp;
" | "&amp; IF(SOURCE!$X$2-LEN(SOURCE!I1533) &gt;= 0, REPT(" ",SOURCE!$X$2-LEN(SOURCE!I1533)), "")&amp;
      SOURCE!J1533&amp;      IF(SOURCE!$Y$2-LEN(SOURCE!J1533) &gt;= 0, REPT(" ",SOURCE!$Y$2-LEN(SOURCE!J1533)), "")&amp;
" | "&amp; IF(SOURCE!$X$2-LEN(SOURCE!I1533) &gt;= 0, REPT(" ",SOURCE!$X$2-LEN(SOURCE!I1533)), "")&amp;
      SOURCE!K1533&amp;      IF(SOURCE!$Y$2-LEN(SOURCE!K1533) &gt;= 0, REPT(" ",SOURCE!$Z$2-LEN(SOURCE!K1533)), "")&amp;
" | "&amp; SOURCE!L1533&amp;      IF(SOURCE!$AB$2-LEN(SOURCE!L1533) &gt;= 0, REPT(" ",SOURCE!$AB$2-LEN(SOURCE!L1533)), "")&amp;
" | "&amp; SOURCE!M1533&amp;      IF(SOURCE!$AC$2-LEN(SOURCE!M1533) &gt;= 0, REPT(" ",SOURCE!$AC$2-LEN(SOURCE!M1533)),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133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IF(SOURCE!$R$2-LEN(SOURCE!C1534) &gt;= 0, REPT(" ",SOURCE!$R$2-LEN(SOURCE!C1534)), "")&amp;
      SOURCE!D1534&amp;", "&amp; IF(SOURCE!$S$2-LEN(SOURCE!D1534) &gt;= 0, REPT(" ",SOURCE!$S$2-LEN(SOURCE!D1534)), "")&amp;
      SOURCE!E1534&amp;", "&amp; IF(SOURCE!$T$2-LEN(SOURCE!E1534) &gt;=0, REPT(" ",SOURCE!$T$2-LEN(SOURCE!E1534)), "")&amp;
      SOURCE!F1534&amp;", "&amp; IF(SOURCE!$U$2-LEN(SOURCE!F1534) &gt;= 0, REPT(" ",SOURCE!$U$2-LEN(SOURCE!F1534)+2), "")&amp;"("&amp;
      SUBSTITUTE(TEXT(SOURCE!G1534,"??0"),"  ","")&amp;" &lt;&lt; TAM_MAX_BITS) |"&amp; IF(SOURCE!$V$2-3 &gt;= 0, REPT(" ",MAX(1,SOURCE!$V$2-5+4+1-1-LEN(  IF(ISTEXT(SOURCE!H1534),SOURCE!H1534,  SUBSTITUTE(SUBSTITUTE(TEXT(SOURCE!H1534,"????0"),"  ","")," ",""))   ))), "")&amp;
       IF(ISTEXT(SOURCE!H1534),SOURCE!H1534, SUBSTITUTE(SUBSTITUTE(TEXT(SOURCE!H1534,"????0"),"  ","")," ",""))   &amp;","&amp; IF(SOURCE!$W$2-3 &gt;= 0, REPT(" ",SOURCE!$W$2-3-5), "")&amp;
      SOURCE!I1534&amp;
" | "&amp; IF(SOURCE!$X$2-LEN(SOURCE!I1534) &gt;= 0, REPT(" ",SOURCE!$X$2-LEN(SOURCE!I1534)), "")&amp;
      SOURCE!J1534&amp;      IF(SOURCE!$Y$2-LEN(SOURCE!J1534) &gt;= 0, REPT(" ",SOURCE!$Y$2-LEN(SOURCE!J1534)), "")&amp;
" | "&amp; IF(SOURCE!$X$2-LEN(SOURCE!I1534) &gt;= 0, REPT(" ",SOURCE!$X$2-LEN(SOURCE!I1534)), "")&amp;
      SOURCE!K1534&amp;      IF(SOURCE!$Y$2-LEN(SOURCE!K1534) &gt;= 0, REPT(" ",SOURCE!$Z$2-LEN(SOURCE!K1534)), "")&amp;
" | "&amp; SOURCE!L1534&amp;      IF(SOURCE!$AB$2-LEN(SOURCE!L1534) &gt;= 0, REPT(" ",SOURCE!$AB$2-LEN(SOURCE!L1534)), "")&amp;
" | "&amp; SOURCE!M1534&amp;      IF(SOURCE!$AC$2-LEN(SOURCE!M1534) &gt;= 0, REPT(" ",SOURCE!$AC$2-LEN(SOURCE!M1534)), "")&amp;
      "},"&amp;IF(SOURCE!O1534&lt;&gt;"",""&amp;SOURCE!O1534,"")
 )
)
)</f>
        <v>/* 1496 */  { fnJulianToDate,               NOPARAM,                     "J" STD_RIGHT_ARROW "D",                       "J" STD_RIGHT_ARROW "D",                       (0 &lt;&lt; TAM_MAX_BITS) |     0, CAT_FNCT | SLS_ENABLED   | US_ENABLED   | EIM_DISABLED | PTP_NONE         },</v>
      </c>
    </row>
    <row r="1535" spans="1:1">
      <c r="A1535" s="133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IF(SOURCE!$R$2-LEN(SOURCE!C1535) &gt;= 0, REPT(" ",SOURCE!$R$2-LEN(SOURCE!C1535)), "")&amp;
      SOURCE!D1535&amp;", "&amp; IF(SOURCE!$S$2-LEN(SOURCE!D1535) &gt;= 0, REPT(" ",SOURCE!$S$2-LEN(SOURCE!D1535)), "")&amp;
      SOURCE!E1535&amp;", "&amp; IF(SOURCE!$T$2-LEN(SOURCE!E1535) &gt;=0, REPT(" ",SOURCE!$T$2-LEN(SOURCE!E1535)), "")&amp;
      SOURCE!F1535&amp;", "&amp; IF(SOURCE!$U$2-LEN(SOURCE!F1535) &gt;= 0, REPT(" ",SOURCE!$U$2-LEN(SOURCE!F1535)+2), "")&amp;"("&amp;
      SUBSTITUTE(TEXT(SOURCE!G1535,"??0"),"  ","")&amp;" &lt;&lt; TAM_MAX_BITS) |"&amp; IF(SOURCE!$V$2-3 &gt;= 0, REPT(" ",MAX(1,SOURCE!$V$2-5+4+1-1-LEN(  IF(ISTEXT(SOURCE!H1535),SOURCE!H1535,  SUBSTITUTE(SUBSTITUTE(TEXT(SOURCE!H1535,"????0"),"  ","")," ",""))   ))), "")&amp;
       IF(ISTEXT(SOURCE!H1535),SOURCE!H1535, SUBSTITUTE(SUBSTITUTE(TEXT(SOURCE!H1535,"????0"),"  ","")," ",""))   &amp;","&amp; IF(SOURCE!$W$2-3 &gt;= 0, REPT(" ",SOURCE!$W$2-3-5), "")&amp;
      SOURCE!I1535&amp;
" | "&amp; IF(SOURCE!$X$2-LEN(SOURCE!I1535) &gt;= 0, REPT(" ",SOURCE!$X$2-LEN(SOURCE!I1535)), "")&amp;
      SOURCE!J1535&amp;      IF(SOURCE!$Y$2-LEN(SOURCE!J1535) &gt;= 0, REPT(" ",SOURCE!$Y$2-LEN(SOURCE!J1535)), "")&amp;
" | "&amp; IF(SOURCE!$X$2-LEN(SOURCE!I1535) &gt;= 0, REPT(" ",SOURCE!$X$2-LEN(SOURCE!I1535)), "")&amp;
      SOURCE!K1535&amp;      IF(SOURCE!$Y$2-LEN(SOURCE!K1535) &gt;= 0, REPT(" ",SOURCE!$Z$2-LEN(SOURCE!K1535)), "")&amp;
" | "&amp; SOURCE!L1535&amp;      IF(SOURCE!$AB$2-LEN(SOURCE!L1535) &gt;= 0, REPT(" ",SOURCE!$AB$2-LEN(SOURCE!L1535)), "")&amp;
" | "&amp; SOURCE!M1535&amp;      IF(SOURCE!$AC$2-LEN(SOURCE!M1535) &gt;= 0, REPT(" ",SOURCE!$AC$2-LEN(SOURCE!M1535)), "")&amp;
      "},"&amp;IF(SOURCE!O1535&lt;&gt;"",""&amp;SOURCE!O1535,"")
 )
)
)</f>
        <v>/* 1497 */  { fnKeyGtoXeq,                  TM_VALUE,                    "KEY",                                         "KEY",                                         (1 &lt;&lt; TAM_MAX_BITS) |    21, CAT_FNCT | SLS_UNCHANGED | US_UNCHANGED | EIM_DISABLED | PTP_KEYG_KEYX    },</v>
      </c>
    </row>
    <row r="1536" spans="1:1">
      <c r="A1536" s="133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IF(SOURCE!$R$2-LEN(SOURCE!C1536) &gt;= 0, REPT(" ",SOURCE!$R$2-LEN(SOURCE!C1536)), "")&amp;
      SOURCE!D1536&amp;", "&amp; IF(SOURCE!$S$2-LEN(SOURCE!D1536) &gt;= 0, REPT(" ",SOURCE!$S$2-LEN(SOURCE!D1536)), "")&amp;
      SOURCE!E1536&amp;", "&amp; IF(SOURCE!$T$2-LEN(SOURCE!E1536) &gt;=0, REPT(" ",SOURCE!$T$2-LEN(SOURCE!E1536)), "")&amp;
      SOURCE!F1536&amp;", "&amp; IF(SOURCE!$U$2-LEN(SOURCE!F1536) &gt;= 0, REPT(" ",SOURCE!$U$2-LEN(SOURCE!F1536)+2), "")&amp;"("&amp;
      SUBSTITUTE(TEXT(SOURCE!G1536,"??0"),"  ","")&amp;" &lt;&lt; TAM_MAX_BITS) |"&amp; IF(SOURCE!$V$2-3 &gt;= 0, REPT(" ",MAX(1,SOURCE!$V$2-5+4+1-1-LEN(  IF(ISTEXT(SOURCE!H1536),SOURCE!H1536,  SUBSTITUTE(SUBSTITUTE(TEXT(SOURCE!H1536,"????0"),"  ","")," ",""))   ))), "")&amp;
       IF(ISTEXT(SOURCE!H1536),SOURCE!H1536, SUBSTITUTE(SUBSTITUTE(TEXT(SOURCE!H1536,"????0"),"  ","")," ",""))   &amp;","&amp; IF(SOURCE!$W$2-3 &gt;= 0, REPT(" ",SOURCE!$W$2-3-5), "")&amp;
      SOURCE!I1536&amp;
" | "&amp; IF(SOURCE!$X$2-LEN(SOURCE!I1536) &gt;= 0, REPT(" ",SOURCE!$X$2-LEN(SOURCE!I1536)), "")&amp;
      SOURCE!J1536&amp;      IF(SOURCE!$Y$2-LEN(SOURCE!J1536) &gt;= 0, REPT(" ",SOURCE!$Y$2-LEN(SOURCE!J1536)), "")&amp;
" | "&amp; IF(SOURCE!$X$2-LEN(SOURCE!I1536) &gt;= 0, REPT(" ",SOURCE!$X$2-LEN(SOURCE!I1536)), "")&amp;
      SOURCE!K1536&amp;      IF(SOURCE!$Y$2-LEN(SOURCE!K1536) &gt;= 0, REPT(" ",SOURCE!$Z$2-LEN(SOURCE!K1536)), "")&amp;
" | "&amp; SOURCE!L1536&amp;      IF(SOURCE!$AB$2-LEN(SOURCE!L1536) &gt;= 0, REPT(" ",SOURCE!$AB$2-LEN(SOURCE!L1536)), "")&amp;
" | "&amp; SOURCE!M1536&amp;      IF(SOURCE!$AC$2-LEN(SOURCE!M1536) &gt;= 0, REPT(" ",SOURCE!$AC$2-LEN(SOURCE!M1536)), "")&amp;
      "},"&amp;IF(SOURCE!O1536&lt;&gt;"",""&amp;SOURCE!O1536,"")
 )
)
)</f>
        <v>/* 1498 */  { fnKeyGto,                     TM_KEY,                      "KEYG",                                        "KEYG",                                        (1 &lt;&lt; TAM_MAX_BITS) |    21, CAT_FNCT | SLS_UNCHANGED | US_UNCHANGED | EIM_DISABLED | PTP_DISABLED     },</v>
      </c>
    </row>
    <row r="1537" spans="1:1">
      <c r="A1537" s="133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IF(SOURCE!$R$2-LEN(SOURCE!C1537) &gt;= 0, REPT(" ",SOURCE!$R$2-LEN(SOURCE!C1537)), "")&amp;
      SOURCE!D1537&amp;", "&amp; IF(SOURCE!$S$2-LEN(SOURCE!D1537) &gt;= 0, REPT(" ",SOURCE!$S$2-LEN(SOURCE!D1537)), "")&amp;
      SOURCE!E1537&amp;", "&amp; IF(SOURCE!$T$2-LEN(SOURCE!E1537) &gt;=0, REPT(" ",SOURCE!$T$2-LEN(SOURCE!E1537)), "")&amp;
      SOURCE!F1537&amp;", "&amp; IF(SOURCE!$U$2-LEN(SOURCE!F1537) &gt;= 0, REPT(" ",SOURCE!$U$2-LEN(SOURCE!F1537)+2), "")&amp;"("&amp;
      SUBSTITUTE(TEXT(SOURCE!G1537,"??0"),"  ","")&amp;" &lt;&lt; TAM_MAX_BITS) |"&amp; IF(SOURCE!$V$2-3 &gt;= 0, REPT(" ",MAX(1,SOURCE!$V$2-5+4+1-1-LEN(  IF(ISTEXT(SOURCE!H1537),SOURCE!H1537,  SUBSTITUTE(SUBSTITUTE(TEXT(SOURCE!H1537,"????0"),"  ","")," ",""))   ))), "")&amp;
       IF(ISTEXT(SOURCE!H1537),SOURCE!H1537, SUBSTITUTE(SUBSTITUTE(TEXT(SOURCE!H1537,"????0"),"  ","")," ",""))   &amp;","&amp; IF(SOURCE!$W$2-3 &gt;= 0, REPT(" ",SOURCE!$W$2-3-5), "")&amp;
      SOURCE!I1537&amp;
" | "&amp; IF(SOURCE!$X$2-LEN(SOURCE!I1537) &gt;= 0, REPT(" ",SOURCE!$X$2-LEN(SOURCE!I1537)), "")&amp;
      SOURCE!J1537&amp;      IF(SOURCE!$Y$2-LEN(SOURCE!J1537) &gt;= 0, REPT(" ",SOURCE!$Y$2-LEN(SOURCE!J1537)), "")&amp;
" | "&amp; IF(SOURCE!$X$2-LEN(SOURCE!I1537) &gt;= 0, REPT(" ",SOURCE!$X$2-LEN(SOURCE!I1537)), "")&amp;
      SOURCE!K1537&amp;      IF(SOURCE!$Y$2-LEN(SOURCE!K1537) &gt;= 0, REPT(" ",SOURCE!$Z$2-LEN(SOURCE!K1537)), "")&amp;
" | "&amp; SOURCE!L1537&amp;      IF(SOURCE!$AB$2-LEN(SOURCE!L1537) &gt;= 0, REPT(" ",SOURCE!$AB$2-LEN(SOURCE!L1537)), "")&amp;
" | "&amp; SOURCE!M1537&amp;      IF(SOURCE!$AC$2-LEN(SOURCE!M1537) &gt;= 0, REPT(" ",SOURCE!$AC$2-LEN(SOURCE!M1537)), "")&amp;
      "},"&amp;IF(SOURCE!O1537&lt;&gt;"",""&amp;SOURCE!O1537,"")
 )
)
)</f>
        <v>/* 1499 */  { fnKeyXeq,                     TM_KEY,                      "KEYX",                                        "KEYX",                                        (1 &lt;&lt; TAM_MAX_BITS) |    21, CAT_FNCT | SLS_UNCHANGED | US_UNCHANGED | EIM_DISABLED | PTP_DISABLED     },</v>
      </c>
    </row>
    <row r="1538" spans="1:1">
      <c r="A1538" s="133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IF(SOURCE!$R$2-LEN(SOURCE!C1538) &gt;= 0, REPT(" ",SOURCE!$R$2-LEN(SOURCE!C1538)), "")&amp;
      SOURCE!D1538&amp;", "&amp; IF(SOURCE!$S$2-LEN(SOURCE!D1538) &gt;= 0, REPT(" ",SOURCE!$S$2-LEN(SOURCE!D1538)), "")&amp;
      SOURCE!E1538&amp;", "&amp; IF(SOURCE!$T$2-LEN(SOURCE!E1538) &gt;=0, REPT(" ",SOURCE!$T$2-LEN(SOURCE!E1538)), "")&amp;
      SOURCE!F1538&amp;", "&amp; IF(SOURCE!$U$2-LEN(SOURCE!F1538) &gt;= 0, REPT(" ",SOURCE!$U$2-LEN(SOURCE!F1538)+2), "")&amp;"("&amp;
      SUBSTITUTE(TEXT(SOURCE!G1538,"??0"),"  ","")&amp;" &lt;&lt; TAM_MAX_BITS) |"&amp; IF(SOURCE!$V$2-3 &gt;= 0, REPT(" ",MAX(1,SOURCE!$V$2-5+4+1-1-LEN(  IF(ISTEXT(SOURCE!H1538),SOURCE!H1538,  SUBSTITUTE(SUBSTITUTE(TEXT(SOURCE!H1538,"????0"),"  ","")," ",""))   ))), "")&amp;
       IF(ISTEXT(SOURCE!H1538),SOURCE!H1538, SUBSTITUTE(SUBSTITUTE(TEXT(SOURCE!H1538,"????0"),"  ","")," ",""))   &amp;","&amp; IF(SOURCE!$W$2-3 &gt;= 0, REPT(" ",SOURCE!$W$2-3-5), "")&amp;
      SOURCE!I1538&amp;
" | "&amp; IF(SOURCE!$X$2-LEN(SOURCE!I1538) &gt;= 0, REPT(" ",SOURCE!$X$2-LEN(SOURCE!I1538)), "")&amp;
      SOURCE!J1538&amp;      IF(SOURCE!$Y$2-LEN(SOURCE!J1538) &gt;= 0, REPT(" ",SOURCE!$Y$2-LEN(SOURCE!J1538)), "")&amp;
" | "&amp; IF(SOURCE!$X$2-LEN(SOURCE!I1538) &gt;= 0, REPT(" ",SOURCE!$X$2-LEN(SOURCE!I1538)), "")&amp;
      SOURCE!K1538&amp;      IF(SOURCE!$Y$2-LEN(SOURCE!K1538) &gt;= 0, REPT(" ",SOURCE!$Z$2-LEN(SOURCE!K1538)), "")&amp;
" | "&amp; SOURCE!L1538&amp;      IF(SOURCE!$AB$2-LEN(SOURCE!L1538) &gt;= 0, REPT(" ",SOURCE!$AB$2-LEN(SOURCE!L1538)), "")&amp;
" | "&amp; SOURCE!M1538&amp;      IF(SOURCE!$AC$2-LEN(SOURCE!M1538) &gt;= 0, REPT(" ",SOURCE!$AC$2-LEN(SOURCE!M1538)),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133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IF(SOURCE!$R$2-LEN(SOURCE!C1539) &gt;= 0, REPT(" ",SOURCE!$R$2-LEN(SOURCE!C1539)), "")&amp;
      SOURCE!D1539&amp;", "&amp; IF(SOURCE!$S$2-LEN(SOURCE!D1539) &gt;= 0, REPT(" ",SOURCE!$S$2-LEN(SOURCE!D1539)), "")&amp;
      SOURCE!E1539&amp;", "&amp; IF(SOURCE!$T$2-LEN(SOURCE!E1539) &gt;=0, REPT(" ",SOURCE!$T$2-LEN(SOURCE!E1539)), "")&amp;
      SOURCE!F1539&amp;", "&amp; IF(SOURCE!$U$2-LEN(SOURCE!F1539) &gt;= 0, REPT(" ",SOURCE!$U$2-LEN(SOURCE!F1539)+2), "")&amp;"("&amp;
      SUBSTITUTE(TEXT(SOURCE!G1539,"??0"),"  ","")&amp;" &lt;&lt; TAM_MAX_BITS) |"&amp; IF(SOURCE!$V$2-3 &gt;= 0, REPT(" ",MAX(1,SOURCE!$V$2-5+4+1-1-LEN(  IF(ISTEXT(SOURCE!H1539),SOURCE!H1539,  SUBSTITUTE(SUBSTITUTE(TEXT(SOURCE!H1539,"????0"),"  ","")," ",""))   ))), "")&amp;
       IF(ISTEXT(SOURCE!H1539),SOURCE!H1539, SUBSTITUTE(SUBSTITUTE(TEXT(SOURCE!H1539,"????0"),"  ","")," ",""))   &amp;","&amp; IF(SOURCE!$W$2-3 &gt;= 0, REPT(" ",SOURCE!$W$2-3-5), "")&amp;
      SOURCE!I1539&amp;
" | "&amp; IF(SOURCE!$X$2-LEN(SOURCE!I1539) &gt;= 0, REPT(" ",SOURCE!$X$2-LEN(SOURCE!I1539)), "")&amp;
      SOURCE!J1539&amp;      IF(SOURCE!$Y$2-LEN(SOURCE!J1539) &gt;= 0, REPT(" ",SOURCE!$Y$2-LEN(SOURCE!J1539)), "")&amp;
" | "&amp; IF(SOURCE!$X$2-LEN(SOURCE!I1539) &gt;= 0, REPT(" ",SOURCE!$X$2-LEN(SOURCE!I1539)), "")&amp;
      SOURCE!K1539&amp;      IF(SOURCE!$Y$2-LEN(SOURCE!K1539) &gt;= 0, REPT(" ",SOURCE!$Z$2-LEN(SOURCE!K1539)), "")&amp;
" | "&amp; SOURCE!L1539&amp;      IF(SOURCE!$AB$2-LEN(SOURCE!L1539) &gt;= 0, REPT(" ",SOURCE!$AB$2-LEN(SOURCE!L1539)), "")&amp;
" | "&amp; SOURCE!M1539&amp;      IF(SOURCE!$AC$2-LEN(SOURCE!M1539) &gt;= 0, REPT(" ",SOURCE!$AC$2-LEN(SOURCE!M1539)), "")&amp;
      "},"&amp;IF(SOURCE!O1539&lt;&gt;"",""&amp;SOURCE!O1539,"")
 )
)
)</f>
        <v>/* 1501 */  { fnKeyType,                    TM_REGISTER,                 "KTYP?",                                       "KTYP?",                                       (1 &lt;&lt; TAM_MAX_BITS) |    85, CAT_FNCT | SLS_ENABLED   | US_ENABLED   | EIM_DISABLED | PTP_REGISTER     },</v>
      </c>
    </row>
    <row r="1540" spans="1:1">
      <c r="A1540" s="133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IF(SOURCE!$R$2-LEN(SOURCE!C1540) &gt;= 0, REPT(" ",SOURCE!$R$2-LEN(SOURCE!C1540)), "")&amp;
      SOURCE!D1540&amp;", "&amp; IF(SOURCE!$S$2-LEN(SOURCE!D1540) &gt;= 0, REPT(" ",SOURCE!$S$2-LEN(SOURCE!D1540)), "")&amp;
      SOURCE!E1540&amp;", "&amp; IF(SOURCE!$T$2-LEN(SOURCE!E1540) &gt;=0, REPT(" ",SOURCE!$T$2-LEN(SOURCE!E1540)), "")&amp;
      SOURCE!F1540&amp;", "&amp; IF(SOURCE!$U$2-LEN(SOURCE!F1540) &gt;= 0, REPT(" ",SOURCE!$U$2-LEN(SOURCE!F1540)+2), "")&amp;"("&amp;
      SUBSTITUTE(TEXT(SOURCE!G1540,"??0"),"  ","")&amp;" &lt;&lt; TAM_MAX_BITS) |"&amp; IF(SOURCE!$V$2-3 &gt;= 0, REPT(" ",MAX(1,SOURCE!$V$2-5+4+1-1-LEN(  IF(ISTEXT(SOURCE!H1540),SOURCE!H1540,  SUBSTITUTE(SUBSTITUTE(TEXT(SOURCE!H1540,"????0"),"  ","")," ",""))   ))), "")&amp;
       IF(ISTEXT(SOURCE!H1540),SOURCE!H1540, SUBSTITUTE(SUBSTITUTE(TEXT(SOURCE!H1540,"????0"),"  ","")," ",""))   &amp;","&amp; IF(SOURCE!$W$2-3 &gt;= 0, REPT(" ",SOURCE!$W$2-3-5), "")&amp;
      SOURCE!I1540&amp;
" | "&amp; IF(SOURCE!$X$2-LEN(SOURCE!I1540) &gt;= 0, REPT(" ",SOURCE!$X$2-LEN(SOURCE!I1540)), "")&amp;
      SOURCE!J1540&amp;      IF(SOURCE!$Y$2-LEN(SOURCE!J1540) &gt;= 0, REPT(" ",SOURCE!$Y$2-LEN(SOURCE!J1540)), "")&amp;
" | "&amp; IF(SOURCE!$X$2-LEN(SOURCE!I1540) &gt;= 0, REPT(" ",SOURCE!$X$2-LEN(SOURCE!I1540)), "")&amp;
      SOURCE!K1540&amp;      IF(SOURCE!$Y$2-LEN(SOURCE!K1540) &gt;= 0, REPT(" ",SOURCE!$Z$2-LEN(SOURCE!K1540)), "")&amp;
" | "&amp; SOURCE!L1540&amp;      IF(SOURCE!$AB$2-LEN(SOURCE!L1540) &gt;= 0, REPT(" ",SOURCE!$AB$2-LEN(SOURCE!L1540)), "")&amp;
" | "&amp; SOURCE!M1540&amp;      IF(SOURCE!$AC$2-LEN(SOURCE!M1540) &gt;= 0, REPT(" ",SOURCE!$AC$2-LEN(SOURCE!M1540)),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133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IF(SOURCE!$R$2-LEN(SOURCE!C1541) &gt;= 0, REPT(" ",SOURCE!$R$2-LEN(SOURCE!C1541)), "")&amp;
      SOURCE!D1541&amp;", "&amp; IF(SOURCE!$S$2-LEN(SOURCE!D1541) &gt;= 0, REPT(" ",SOURCE!$S$2-LEN(SOURCE!D1541)), "")&amp;
      SOURCE!E1541&amp;", "&amp; IF(SOURCE!$T$2-LEN(SOURCE!E1541) &gt;=0, REPT(" ",SOURCE!$T$2-LEN(SOURCE!E1541)), "")&amp;
      SOURCE!F1541&amp;", "&amp; IF(SOURCE!$U$2-LEN(SOURCE!F1541) &gt;= 0, REPT(" ",SOURCE!$U$2-LEN(SOURCE!F1541)+2), "")&amp;"("&amp;
      SUBSTITUTE(TEXT(SOURCE!G1541,"??0"),"  ","")&amp;" &lt;&lt; TAM_MAX_BITS) |"&amp; IF(SOURCE!$V$2-3 &gt;= 0, REPT(" ",MAX(1,SOURCE!$V$2-5+4+1-1-LEN(  IF(ISTEXT(SOURCE!H1541),SOURCE!H1541,  SUBSTITUTE(SUBSTITUTE(TEXT(SOURCE!H1541,"????0"),"  ","")," ",""))   ))), "")&amp;
       IF(ISTEXT(SOURCE!H1541),SOURCE!H1541, SUBSTITUTE(SUBSTITUTE(TEXT(SOURCE!H1541,"????0"),"  ","")," ",""))   &amp;","&amp; IF(SOURCE!$W$2-3 &gt;= 0, REPT(" ",SOURCE!$W$2-3-5), "")&amp;
      SOURCE!I1541&amp;
" | "&amp; IF(SOURCE!$X$2-LEN(SOURCE!I1541) &gt;= 0, REPT(" ",SOURCE!$X$2-LEN(SOURCE!I1541)), "")&amp;
      SOURCE!J1541&amp;      IF(SOURCE!$Y$2-LEN(SOURCE!J1541) &gt;= 0, REPT(" ",SOURCE!$Y$2-LEN(SOURCE!J1541)), "")&amp;
" | "&amp; IF(SOURCE!$X$2-LEN(SOURCE!I1541) &gt;= 0, REPT(" ",SOURCE!$X$2-LEN(SOURCE!I1541)), "")&amp;
      SOURCE!K1541&amp;      IF(SOURCE!$Y$2-LEN(SOURCE!K1541) &gt;= 0, REPT(" ",SOURCE!$Z$2-LEN(SOURCE!K1541)), "")&amp;
" | "&amp; SOURCE!L1541&amp;      IF(SOURCE!$AB$2-LEN(SOURCE!L1541) &gt;= 0, REPT(" ",SOURCE!$AB$2-LEN(SOURCE!L1541)), "")&amp;
" | "&amp; SOURCE!M1541&amp;      IF(SOURCE!$AC$2-LEN(SOURCE!M1541) &gt;= 0, REPT(" ",SOURCE!$AC$2-LEN(SOURCE!M1541)), "")&amp;
      "},"&amp;IF(SOURCE!O1541&lt;&gt;"",""&amp;SOURCE!O1541,"")
 )
)
)</f>
        <v>/* 1503 */  { fnCheckLabel,                 TM_LABEL,                    "LBL?",                                        "LBL?",                                        (0 &lt;&lt; TAM_MAX_BITS) |    99, CAT_FNCT | SLS_UNCHANGED | US_UNCHANGED | EIM_DISABLED | PTP_LABEL        },</v>
      </c>
    </row>
    <row r="1542" spans="1:1">
      <c r="A1542" s="133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IF(SOURCE!$R$2-LEN(SOURCE!C1542) &gt;= 0, REPT(" ",SOURCE!$R$2-LEN(SOURCE!C1542)), "")&amp;
      SOURCE!D1542&amp;", "&amp; IF(SOURCE!$S$2-LEN(SOURCE!D1542) &gt;= 0, REPT(" ",SOURCE!$S$2-LEN(SOURCE!D1542)), "")&amp;
      SOURCE!E1542&amp;", "&amp; IF(SOURCE!$T$2-LEN(SOURCE!E1542) &gt;=0, REPT(" ",SOURCE!$T$2-LEN(SOURCE!E1542)), "")&amp;
      SOURCE!F1542&amp;", "&amp; IF(SOURCE!$U$2-LEN(SOURCE!F1542) &gt;= 0, REPT(" ",SOURCE!$U$2-LEN(SOURCE!F1542)+2), "")&amp;"("&amp;
      SUBSTITUTE(TEXT(SOURCE!G1542,"??0"),"  ","")&amp;" &lt;&lt; TAM_MAX_BITS) |"&amp; IF(SOURCE!$V$2-3 &gt;= 0, REPT(" ",MAX(1,SOURCE!$V$2-5+4+1-1-LEN(  IF(ISTEXT(SOURCE!H1542),SOURCE!H1542,  SUBSTITUTE(SUBSTITUTE(TEXT(SOURCE!H1542,"????0"),"  ","")," ",""))   ))), "")&amp;
       IF(ISTEXT(SOURCE!H1542),SOURCE!H1542, SUBSTITUTE(SUBSTITUTE(TEXT(SOURCE!H1542,"????0"),"  ","")," ",""))   &amp;","&amp; IF(SOURCE!$W$2-3 &gt;= 0, REPT(" ",SOURCE!$W$2-3-5), "")&amp;
      SOURCE!I1542&amp;
" | "&amp; IF(SOURCE!$X$2-LEN(SOURCE!I1542) &gt;= 0, REPT(" ",SOURCE!$X$2-LEN(SOURCE!I1542)), "")&amp;
      SOURCE!J1542&amp;      IF(SOURCE!$Y$2-LEN(SOURCE!J1542) &gt;= 0, REPT(" ",SOURCE!$Y$2-LEN(SOURCE!J1542)), "")&amp;
" | "&amp; IF(SOURCE!$X$2-LEN(SOURCE!I1542) &gt;= 0, REPT(" ",SOURCE!$X$2-LEN(SOURCE!I1542)), "")&amp;
      SOURCE!K1542&amp;      IF(SOURCE!$Y$2-LEN(SOURCE!K1542) &gt;= 0, REPT(" ",SOURCE!$Z$2-LEN(SOURCE!K1542)), "")&amp;
" | "&amp; SOURCE!L1542&amp;      IF(SOURCE!$AB$2-LEN(SOURCE!L1542) &gt;= 0, REPT(" ",SOURCE!$AB$2-LEN(SOURCE!L1542)), "")&amp;
" | "&amp; SOURCE!M1542&amp;      IF(SOURCE!$AC$2-LEN(SOURCE!M1542) &gt;= 0, REPT(" ",SOURCE!$AC$2-LEN(SOURCE!M1542)),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133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IF(SOURCE!$R$2-LEN(SOURCE!C1543) &gt;= 0, REPT(" ",SOURCE!$R$2-LEN(SOURCE!C1543)), "")&amp;
      SOURCE!D1543&amp;", "&amp; IF(SOURCE!$S$2-LEN(SOURCE!D1543) &gt;= 0, REPT(" ",SOURCE!$S$2-LEN(SOURCE!D1543)), "")&amp;
      SOURCE!E1543&amp;", "&amp; IF(SOURCE!$T$2-LEN(SOURCE!E1543) &gt;=0, REPT(" ",SOURCE!$T$2-LEN(SOURCE!E1543)), "")&amp;
      SOURCE!F1543&amp;", "&amp; IF(SOURCE!$U$2-LEN(SOURCE!F1543) &gt;= 0, REPT(" ",SOURCE!$U$2-LEN(SOURCE!F1543)+2), "")&amp;"("&amp;
      SUBSTITUTE(TEXT(SOURCE!G1543,"??0"),"  ","")&amp;" &lt;&lt; TAM_MAX_BITS) |"&amp; IF(SOURCE!$V$2-3 &gt;= 0, REPT(" ",MAX(1,SOURCE!$V$2-5+4+1-1-LEN(  IF(ISTEXT(SOURCE!H1543),SOURCE!H1543,  SUBSTITUTE(SUBSTITUTE(TEXT(SOURCE!H1543,"????0"),"  ","")," ",""))   ))), "")&amp;
       IF(ISTEXT(SOURCE!H1543),SOURCE!H1543, SUBSTITUTE(SUBSTITUTE(TEXT(SOURCE!H1543,"????0"),"  ","")," ",""))   &amp;","&amp; IF(SOURCE!$W$2-3 &gt;= 0, REPT(" ",SOURCE!$W$2-3-5), "")&amp;
      SOURCE!I1543&amp;
" | "&amp; IF(SOURCE!$X$2-LEN(SOURCE!I1543) &gt;= 0, REPT(" ",SOURCE!$X$2-LEN(SOURCE!I1543)), "")&amp;
      SOURCE!J1543&amp;      IF(SOURCE!$Y$2-LEN(SOURCE!J1543) &gt;= 0, REPT(" ",SOURCE!$Y$2-LEN(SOURCE!J1543)), "")&amp;
" | "&amp; IF(SOURCE!$X$2-LEN(SOURCE!I1543) &gt;= 0, REPT(" ",SOURCE!$X$2-LEN(SOURCE!I1543)), "")&amp;
      SOURCE!K1543&amp;      IF(SOURCE!$Y$2-LEN(SOURCE!K1543) &gt;= 0, REPT(" ",SOURCE!$Z$2-LEN(SOURCE!K1543)), "")&amp;
" | "&amp; SOURCE!L1543&amp;      IF(SOURCE!$AB$2-LEN(SOURCE!L1543) &gt;= 0, REPT(" ",SOURCE!$AB$2-LEN(SOURCE!L1543)), "")&amp;
" | "&amp; SOURCE!M1543&amp;      IF(SOURCE!$AC$2-LEN(SOURCE!M1543) &gt;= 0, REPT(" ",SOURCE!$AC$2-LEN(SOURCE!M1543)),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133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IF(SOURCE!$R$2-LEN(SOURCE!C1544) &gt;= 0, REPT(" ",SOURCE!$R$2-LEN(SOURCE!C1544)), "")&amp;
      SOURCE!D1544&amp;", "&amp; IF(SOURCE!$S$2-LEN(SOURCE!D1544) &gt;= 0, REPT(" ",SOURCE!$S$2-LEN(SOURCE!D1544)), "")&amp;
      SOURCE!E1544&amp;", "&amp; IF(SOURCE!$T$2-LEN(SOURCE!E1544) &gt;=0, REPT(" ",SOURCE!$T$2-LEN(SOURCE!E1544)), "")&amp;
      SOURCE!F1544&amp;", "&amp; IF(SOURCE!$U$2-LEN(SOURCE!F1544) &gt;= 0, REPT(" ",SOURCE!$U$2-LEN(SOURCE!F1544)+2), "")&amp;"("&amp;
      SUBSTITUTE(TEXT(SOURCE!G1544,"??0"),"  ","")&amp;" &lt;&lt; TAM_MAX_BITS) |"&amp; IF(SOURCE!$V$2-3 &gt;= 0, REPT(" ",MAX(1,SOURCE!$V$2-5+4+1-1-LEN(  IF(ISTEXT(SOURCE!H1544),SOURCE!H1544,  SUBSTITUTE(SUBSTITUTE(TEXT(SOURCE!H1544,"????0"),"  ","")," ",""))   ))), "")&amp;
       IF(ISTEXT(SOURCE!H1544),SOURCE!H1544, SUBSTITUTE(SUBSTITUTE(TEXT(SOURCE!H1544,"????0"),"  ","")," ",""))   &amp;","&amp; IF(SOURCE!$W$2-3 &gt;= 0, REPT(" ",SOURCE!$W$2-3-5), "")&amp;
      SOURCE!I1544&amp;
" | "&amp; IF(SOURCE!$X$2-LEN(SOURCE!I1544) &gt;= 0, REPT(" ",SOURCE!$X$2-LEN(SOURCE!I1544)), "")&amp;
      SOURCE!J1544&amp;      IF(SOURCE!$Y$2-LEN(SOURCE!J1544) &gt;= 0, REPT(" ",SOURCE!$Y$2-LEN(SOURCE!J1544)), "")&amp;
" | "&amp; IF(SOURCE!$X$2-LEN(SOURCE!I1544) &gt;= 0, REPT(" ",SOURCE!$X$2-LEN(SOURCE!I1544)), "")&amp;
      SOURCE!K1544&amp;      IF(SOURCE!$Y$2-LEN(SOURCE!K1544) &gt;= 0, REPT(" ",SOURCE!$Z$2-LEN(SOURCE!K1544)), "")&amp;
" | "&amp; SOURCE!L1544&amp;      IF(SOURCE!$AB$2-LEN(SOURCE!L1544) &gt;= 0, REPT(" ",SOURCE!$AB$2-LEN(SOURCE!L1544)), "")&amp;
" | "&amp; SOURCE!M1544&amp;      IF(SOURCE!$AC$2-LEN(SOURCE!M1544) &gt;= 0, REPT(" ",SOURCE!$AC$2-LEN(SOURCE!M1544)),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133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IF(SOURCE!$R$2-LEN(SOURCE!C1545) &gt;= 0, REPT(" ",SOURCE!$R$2-LEN(SOURCE!C1545)), "")&amp;
      SOURCE!D1545&amp;", "&amp; IF(SOURCE!$S$2-LEN(SOURCE!D1545) &gt;= 0, REPT(" ",SOURCE!$S$2-LEN(SOURCE!D1545)), "")&amp;
      SOURCE!E1545&amp;", "&amp; IF(SOURCE!$T$2-LEN(SOURCE!E1545) &gt;=0, REPT(" ",SOURCE!$T$2-LEN(SOURCE!E1545)), "")&amp;
      SOURCE!F1545&amp;", "&amp; IF(SOURCE!$U$2-LEN(SOURCE!F1545) &gt;= 0, REPT(" ",SOURCE!$U$2-LEN(SOURCE!F1545)+2), "")&amp;"("&amp;
      SUBSTITUTE(TEXT(SOURCE!G1545,"??0"),"  ","")&amp;" &lt;&lt; TAM_MAX_BITS) |"&amp; IF(SOURCE!$V$2-3 &gt;= 0, REPT(" ",MAX(1,SOURCE!$V$2-5+4+1-1-LEN(  IF(ISTEXT(SOURCE!H1545),SOURCE!H1545,  SUBSTITUTE(SUBSTITUTE(TEXT(SOURCE!H1545,"????0"),"  ","")," ",""))   ))), "")&amp;
       IF(ISTEXT(SOURCE!H1545),SOURCE!H1545, SUBSTITUTE(SUBSTITUTE(TEXT(SOURCE!H1545,"????0"),"  ","")," ",""))   &amp;","&amp; IF(SOURCE!$W$2-3 &gt;= 0, REPT(" ",SOURCE!$W$2-3-5), "")&amp;
      SOURCE!I1545&amp;
" | "&amp; IF(SOURCE!$X$2-LEN(SOURCE!I1545) &gt;= 0, REPT(" ",SOURCE!$X$2-LEN(SOURCE!I1545)), "")&amp;
      SOURCE!J1545&amp;      IF(SOURCE!$Y$2-LEN(SOURCE!J1545) &gt;= 0, REPT(" ",SOURCE!$Y$2-LEN(SOURCE!J1545)), "")&amp;
" | "&amp; IF(SOURCE!$X$2-LEN(SOURCE!I1545) &gt;= 0, REPT(" ",SOURCE!$X$2-LEN(SOURCE!I1545)), "")&amp;
      SOURCE!K1545&amp;      IF(SOURCE!$Y$2-LEN(SOURCE!K1545) &gt;= 0, REPT(" ",SOURCE!$Z$2-LEN(SOURCE!K1545)), "")&amp;
" | "&amp; SOURCE!L1545&amp;      IF(SOURCE!$AB$2-LEN(SOURCE!L1545) &gt;= 0, REPT(" ",SOURCE!$AB$2-LEN(SOURCE!L1545)), "")&amp;
" | "&amp; SOURCE!M1545&amp;      IF(SOURCE!$AC$2-LEN(SOURCE!M1545) &gt;= 0, REPT(" ",SOURCE!$AC$2-LEN(SOURCE!M1545)),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133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IF(SOURCE!$R$2-LEN(SOURCE!C1546) &gt;= 0, REPT(" ",SOURCE!$R$2-LEN(SOURCE!C1546)), "")&amp;
      SOURCE!D1546&amp;", "&amp; IF(SOURCE!$S$2-LEN(SOURCE!D1546) &gt;= 0, REPT(" ",SOURCE!$S$2-LEN(SOURCE!D1546)), "")&amp;
      SOURCE!E1546&amp;", "&amp; IF(SOURCE!$T$2-LEN(SOURCE!E1546) &gt;=0, REPT(" ",SOURCE!$T$2-LEN(SOURCE!E1546)), "")&amp;
      SOURCE!F1546&amp;", "&amp; IF(SOURCE!$U$2-LEN(SOURCE!F1546) &gt;= 0, REPT(" ",SOURCE!$U$2-LEN(SOURCE!F1546)+2), "")&amp;"("&amp;
      SUBSTITUTE(TEXT(SOURCE!G1546,"??0"),"  ","")&amp;" &lt;&lt; TAM_MAX_BITS) |"&amp; IF(SOURCE!$V$2-3 &gt;= 0, REPT(" ",MAX(1,SOURCE!$V$2-5+4+1-1-LEN(  IF(ISTEXT(SOURCE!H1546),SOURCE!H1546,  SUBSTITUTE(SUBSTITUTE(TEXT(SOURCE!H1546,"????0"),"  ","")," ",""))   ))), "")&amp;
       IF(ISTEXT(SOURCE!H1546),SOURCE!H1546, SUBSTITUTE(SUBSTITUTE(TEXT(SOURCE!H1546,"????0"),"  ","")," ",""))   &amp;","&amp; IF(SOURCE!$W$2-3 &gt;= 0, REPT(" ",SOURCE!$W$2-3-5), "")&amp;
      SOURCE!I1546&amp;
" | "&amp; IF(SOURCE!$X$2-LEN(SOURCE!I1546) &gt;= 0, REPT(" ",SOURCE!$X$2-LEN(SOURCE!I1546)), "")&amp;
      SOURCE!J1546&amp;      IF(SOURCE!$Y$2-LEN(SOURCE!J1546) &gt;= 0, REPT(" ",SOURCE!$Y$2-LEN(SOURCE!J1546)), "")&amp;
" | "&amp; IF(SOURCE!$X$2-LEN(SOURCE!I1546) &gt;= 0, REPT(" ",SOURCE!$X$2-LEN(SOURCE!I1546)), "")&amp;
      SOURCE!K1546&amp;      IF(SOURCE!$Y$2-LEN(SOURCE!K1546) &gt;= 0, REPT(" ",SOURCE!$Z$2-LEN(SOURCE!K1546)), "")&amp;
" | "&amp; SOURCE!L1546&amp;      IF(SOURCE!$AB$2-LEN(SOURCE!L1546) &gt;= 0, REPT(" ",SOURCE!$AB$2-LEN(SOURCE!L1546)), "")&amp;
" | "&amp; SOURCE!M1546&amp;      IF(SOURCE!$AC$2-LEN(SOURCE!M1546) &gt;= 0, REPT(" ",SOURCE!$AC$2-LEN(SOURCE!M1546)),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133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IF(SOURCE!$R$2-LEN(SOURCE!C1547) &gt;= 0, REPT(" ",SOURCE!$R$2-LEN(SOURCE!C1547)), "")&amp;
      SOURCE!D1547&amp;", "&amp; IF(SOURCE!$S$2-LEN(SOURCE!D1547) &gt;= 0, REPT(" ",SOURCE!$S$2-LEN(SOURCE!D1547)), "")&amp;
      SOURCE!E1547&amp;", "&amp; IF(SOURCE!$T$2-LEN(SOURCE!E1547) &gt;=0, REPT(" ",SOURCE!$T$2-LEN(SOURCE!E1547)), "")&amp;
      SOURCE!F1547&amp;", "&amp; IF(SOURCE!$U$2-LEN(SOURCE!F1547) &gt;= 0, REPT(" ",SOURCE!$U$2-LEN(SOURCE!F1547)+2), "")&amp;"("&amp;
      SUBSTITUTE(TEXT(SOURCE!G1547,"??0"),"  ","")&amp;" &lt;&lt; TAM_MAX_BITS) |"&amp; IF(SOURCE!$V$2-3 &gt;= 0, REPT(" ",MAX(1,SOURCE!$V$2-5+4+1-1-LEN(  IF(ISTEXT(SOURCE!H1547),SOURCE!H1547,  SUBSTITUTE(SUBSTITUTE(TEXT(SOURCE!H1547,"????0"),"  ","")," ",""))   ))), "")&amp;
       IF(ISTEXT(SOURCE!H1547),SOURCE!H1547, SUBSTITUTE(SUBSTITUTE(TEXT(SOURCE!H1547,"????0"),"  ","")," ",""))   &amp;","&amp; IF(SOURCE!$W$2-3 &gt;= 0, REPT(" ",SOURCE!$W$2-3-5), "")&amp;
      SOURCE!I1547&amp;
" | "&amp; IF(SOURCE!$X$2-LEN(SOURCE!I1547) &gt;= 0, REPT(" ",SOURCE!$X$2-LEN(SOURCE!I1547)), "")&amp;
      SOURCE!J1547&amp;      IF(SOURCE!$Y$2-LEN(SOURCE!J1547) &gt;= 0, REPT(" ",SOURCE!$Y$2-LEN(SOURCE!J1547)), "")&amp;
" | "&amp; IF(SOURCE!$X$2-LEN(SOURCE!I1547) &gt;= 0, REPT(" ",SOURCE!$X$2-LEN(SOURCE!I1547)), "")&amp;
      SOURCE!K1547&amp;      IF(SOURCE!$Y$2-LEN(SOURCE!K1547) &gt;= 0, REPT(" ",SOURCE!$Z$2-LEN(SOURCE!K1547)), "")&amp;
" | "&amp; SOURCE!L1547&amp;      IF(SOURCE!$AB$2-LEN(SOURCE!L1547) &gt;= 0, REPT(" ",SOURCE!$AB$2-LEN(SOURCE!L1547)), "")&amp;
" | "&amp; SOURCE!M1547&amp;      IF(SOURCE!$AC$2-LEN(SOURCE!M1547) &gt;= 0, REPT(" ",SOURCE!$AC$2-LEN(SOURCE!M1547)),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133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IF(SOURCE!$R$2-LEN(SOURCE!C1548) &gt;= 0, REPT(" ",SOURCE!$R$2-LEN(SOURCE!C1548)), "")&amp;
      SOURCE!D1548&amp;", "&amp; IF(SOURCE!$S$2-LEN(SOURCE!D1548) &gt;= 0, REPT(" ",SOURCE!$S$2-LEN(SOURCE!D1548)), "")&amp;
      SOURCE!E1548&amp;", "&amp; IF(SOURCE!$T$2-LEN(SOURCE!E1548) &gt;=0, REPT(" ",SOURCE!$T$2-LEN(SOURCE!E1548)), "")&amp;
      SOURCE!F1548&amp;", "&amp; IF(SOURCE!$U$2-LEN(SOURCE!F1548) &gt;= 0, REPT(" ",SOURCE!$U$2-LEN(SOURCE!F1548)+2), "")&amp;"("&amp;
      SUBSTITUTE(TEXT(SOURCE!G1548,"??0"),"  ","")&amp;" &lt;&lt; TAM_MAX_BITS) |"&amp; IF(SOURCE!$V$2-3 &gt;= 0, REPT(" ",MAX(1,SOURCE!$V$2-5+4+1-1-LEN(  IF(ISTEXT(SOURCE!H1548),SOURCE!H1548,  SUBSTITUTE(SUBSTITUTE(TEXT(SOURCE!H1548,"????0"),"  ","")," ",""))   ))), "")&amp;
       IF(ISTEXT(SOURCE!H1548),SOURCE!H1548, SUBSTITUTE(SUBSTITUTE(TEXT(SOURCE!H1548,"????0"),"  ","")," ",""))   &amp;","&amp; IF(SOURCE!$W$2-3 &gt;= 0, REPT(" ",SOURCE!$W$2-3-5), "")&amp;
      SOURCE!I1548&amp;
" | "&amp; IF(SOURCE!$X$2-LEN(SOURCE!I1548) &gt;= 0, REPT(" ",SOURCE!$X$2-LEN(SOURCE!I1548)), "")&amp;
      SOURCE!J1548&amp;      IF(SOURCE!$Y$2-LEN(SOURCE!J1548) &gt;= 0, REPT(" ",SOURCE!$Y$2-LEN(SOURCE!J1548)), "")&amp;
" | "&amp; IF(SOURCE!$X$2-LEN(SOURCE!I1548) &gt;= 0, REPT(" ",SOURCE!$X$2-LEN(SOURCE!I1548)), "")&amp;
      SOURCE!K1548&amp;      IF(SOURCE!$Y$2-LEN(SOURCE!K1548) &gt;= 0, REPT(" ",SOURCE!$Z$2-LEN(SOURCE!K1548)), "")&amp;
" | "&amp; SOURCE!L1548&amp;      IF(SOURCE!$AB$2-LEN(SOURCE!L1548) &gt;= 0, REPT(" ",SOURCE!$AB$2-LEN(SOURCE!L1548)), "")&amp;
" | "&amp; SOURCE!M1548&amp;      IF(SOURCE!$AC$2-LEN(SOURCE!M1548) &gt;= 0, REPT(" ",SOURCE!$AC$2-LEN(SOURCE!M1548)),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133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IF(SOURCE!$R$2-LEN(SOURCE!C1549) &gt;= 0, REPT(" ",SOURCE!$R$2-LEN(SOURCE!C1549)), "")&amp;
      SOURCE!D1549&amp;", "&amp; IF(SOURCE!$S$2-LEN(SOURCE!D1549) &gt;= 0, REPT(" ",SOURCE!$S$2-LEN(SOURCE!D1549)), "")&amp;
      SOURCE!E1549&amp;", "&amp; IF(SOURCE!$T$2-LEN(SOURCE!E1549) &gt;=0, REPT(" ",SOURCE!$T$2-LEN(SOURCE!E1549)), "")&amp;
      SOURCE!F1549&amp;", "&amp; IF(SOURCE!$U$2-LEN(SOURCE!F1549) &gt;= 0, REPT(" ",SOURCE!$U$2-LEN(SOURCE!F1549)+2), "")&amp;"("&amp;
      SUBSTITUTE(TEXT(SOURCE!G1549,"??0"),"  ","")&amp;" &lt;&lt; TAM_MAX_BITS) |"&amp; IF(SOURCE!$V$2-3 &gt;= 0, REPT(" ",MAX(1,SOURCE!$V$2-5+4+1-1-LEN(  IF(ISTEXT(SOURCE!H1549),SOURCE!H1549,  SUBSTITUTE(SUBSTITUTE(TEXT(SOURCE!H1549,"????0"),"  ","")," ",""))   ))), "")&amp;
       IF(ISTEXT(SOURCE!H1549),SOURCE!H1549, SUBSTITUTE(SUBSTITUTE(TEXT(SOURCE!H1549,"????0"),"  ","")," ",""))   &amp;","&amp; IF(SOURCE!$W$2-3 &gt;= 0, REPT(" ",SOURCE!$W$2-3-5), "")&amp;
      SOURCE!I1549&amp;
" | "&amp; IF(SOURCE!$X$2-LEN(SOURCE!I1549) &gt;= 0, REPT(" ",SOURCE!$X$2-LEN(SOURCE!I1549)), "")&amp;
      SOURCE!J1549&amp;      IF(SOURCE!$Y$2-LEN(SOURCE!J1549) &gt;= 0, REPT(" ",SOURCE!$Y$2-LEN(SOURCE!J1549)), "")&amp;
" | "&amp; IF(SOURCE!$X$2-LEN(SOURCE!I1549) &gt;= 0, REPT(" ",SOURCE!$X$2-LEN(SOURCE!I1549)), "")&amp;
      SOURCE!K1549&amp;      IF(SOURCE!$Y$2-LEN(SOURCE!K1549) &gt;= 0, REPT(" ",SOURCE!$Z$2-LEN(SOURCE!K1549)), "")&amp;
" | "&amp; SOURCE!L1549&amp;      IF(SOURCE!$AB$2-LEN(SOURCE!L1549) &gt;= 0, REPT(" ",SOURCE!$AB$2-LEN(SOURCE!L1549)), "")&amp;
" | "&amp; SOURCE!M1549&amp;      IF(SOURCE!$AC$2-LEN(SOURCE!M1549) &gt;= 0, REPT(" ",SOURCE!$AC$2-LEN(SOURCE!M1549)),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133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IF(SOURCE!$R$2-LEN(SOURCE!C1550) &gt;= 0, REPT(" ",SOURCE!$R$2-LEN(SOURCE!C1550)), "")&amp;
      SOURCE!D1550&amp;", "&amp; IF(SOURCE!$S$2-LEN(SOURCE!D1550) &gt;= 0, REPT(" ",SOURCE!$S$2-LEN(SOURCE!D1550)), "")&amp;
      SOURCE!E1550&amp;", "&amp; IF(SOURCE!$T$2-LEN(SOURCE!E1550) &gt;=0, REPT(" ",SOURCE!$T$2-LEN(SOURCE!E1550)), "")&amp;
      SOURCE!F1550&amp;", "&amp; IF(SOURCE!$U$2-LEN(SOURCE!F1550) &gt;= 0, REPT(" ",SOURCE!$U$2-LEN(SOURCE!F1550)+2), "")&amp;"("&amp;
      SUBSTITUTE(TEXT(SOURCE!G1550,"??0"),"  ","")&amp;" &lt;&lt; TAM_MAX_BITS) |"&amp; IF(SOURCE!$V$2-3 &gt;= 0, REPT(" ",MAX(1,SOURCE!$V$2-5+4+1-1-LEN(  IF(ISTEXT(SOURCE!H1550),SOURCE!H1550,  SUBSTITUTE(SUBSTITUTE(TEXT(SOURCE!H1550,"????0"),"  ","")," ",""))   ))), "")&amp;
       IF(ISTEXT(SOURCE!H1550),SOURCE!H1550, SUBSTITUTE(SUBSTITUTE(TEXT(SOURCE!H1550,"????0"),"  ","")," ",""))   &amp;","&amp; IF(SOURCE!$W$2-3 &gt;= 0, REPT(" ",SOURCE!$W$2-3-5), "")&amp;
      SOURCE!I1550&amp;
" | "&amp; IF(SOURCE!$X$2-LEN(SOURCE!I1550) &gt;= 0, REPT(" ",SOURCE!$X$2-LEN(SOURCE!I1550)), "")&amp;
      SOURCE!J1550&amp;      IF(SOURCE!$Y$2-LEN(SOURCE!J1550) &gt;= 0, REPT(" ",SOURCE!$Y$2-LEN(SOURCE!J1550)), "")&amp;
" | "&amp; IF(SOURCE!$X$2-LEN(SOURCE!I1550) &gt;= 0, REPT(" ",SOURCE!$X$2-LEN(SOURCE!I1550)), "")&amp;
      SOURCE!K1550&amp;      IF(SOURCE!$Y$2-LEN(SOURCE!K1550) &gt;= 0, REPT(" ",SOURCE!$Z$2-LEN(SOURCE!K1550)), "")&amp;
" | "&amp; SOURCE!L1550&amp;      IF(SOURCE!$AB$2-LEN(SOURCE!L1550) &gt;= 0, REPT(" ",SOURCE!$AB$2-LEN(SOURCE!L1550)), "")&amp;
" | "&amp; SOURCE!M1550&amp;      IF(SOURCE!$AC$2-LEN(SOURCE!M1550) &gt;= 0, REPT(" ",SOURCE!$AC$2-LEN(SOURCE!M1550)),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133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IF(SOURCE!$R$2-LEN(SOURCE!C1551) &gt;= 0, REPT(" ",SOURCE!$R$2-LEN(SOURCE!C1551)), "")&amp;
      SOURCE!D1551&amp;", "&amp; IF(SOURCE!$S$2-LEN(SOURCE!D1551) &gt;= 0, REPT(" ",SOURCE!$S$2-LEN(SOURCE!D1551)), "")&amp;
      SOURCE!E1551&amp;", "&amp; IF(SOURCE!$T$2-LEN(SOURCE!E1551) &gt;=0, REPT(" ",SOURCE!$T$2-LEN(SOURCE!E1551)), "")&amp;
      SOURCE!F1551&amp;", "&amp; IF(SOURCE!$U$2-LEN(SOURCE!F1551) &gt;= 0, REPT(" ",SOURCE!$U$2-LEN(SOURCE!F1551)+2), "")&amp;"("&amp;
      SUBSTITUTE(TEXT(SOURCE!G1551,"??0"),"  ","")&amp;" &lt;&lt; TAM_MAX_BITS) |"&amp; IF(SOURCE!$V$2-3 &gt;= 0, REPT(" ",MAX(1,SOURCE!$V$2-5+4+1-1-LEN(  IF(ISTEXT(SOURCE!H1551),SOURCE!H1551,  SUBSTITUTE(SUBSTITUTE(TEXT(SOURCE!H1551,"????0"),"  ","")," ",""))   ))), "")&amp;
       IF(ISTEXT(SOURCE!H1551),SOURCE!H1551, SUBSTITUTE(SUBSTITUTE(TEXT(SOURCE!H1551,"????0"),"  ","")," ",""))   &amp;","&amp; IF(SOURCE!$W$2-3 &gt;= 0, REPT(" ",SOURCE!$W$2-3-5), "")&amp;
      SOURCE!I1551&amp;
" | "&amp; IF(SOURCE!$X$2-LEN(SOURCE!I1551) &gt;= 0, REPT(" ",SOURCE!$X$2-LEN(SOURCE!I1551)), "")&amp;
      SOURCE!J1551&amp;      IF(SOURCE!$Y$2-LEN(SOURCE!J1551) &gt;= 0, REPT(" ",SOURCE!$Y$2-LEN(SOURCE!J1551)), "")&amp;
" | "&amp; IF(SOURCE!$X$2-LEN(SOURCE!I1551) &gt;= 0, REPT(" ",SOURCE!$X$2-LEN(SOURCE!I1551)), "")&amp;
      SOURCE!K1551&amp;      IF(SOURCE!$Y$2-LEN(SOURCE!K1551) &gt;= 0, REPT(" ",SOURCE!$Z$2-LEN(SOURCE!K1551)), "")&amp;
" | "&amp; SOURCE!L1551&amp;      IF(SOURCE!$AB$2-LEN(SOURCE!L1551) &gt;= 0, REPT(" ",SOURCE!$AB$2-LEN(SOURCE!L1551)), "")&amp;
" | "&amp; SOURCE!M1551&amp;      IF(SOURCE!$AC$2-LEN(SOURCE!M1551) &gt;= 0, REPT(" ",SOURCE!$AC$2-LEN(SOURCE!M1551)),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133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IF(SOURCE!$R$2-LEN(SOURCE!C1552) &gt;= 0, REPT(" ",SOURCE!$R$2-LEN(SOURCE!C1552)), "")&amp;
      SOURCE!D1552&amp;", "&amp; IF(SOURCE!$S$2-LEN(SOURCE!D1552) &gt;= 0, REPT(" ",SOURCE!$S$2-LEN(SOURCE!D1552)), "")&amp;
      SOURCE!E1552&amp;", "&amp; IF(SOURCE!$T$2-LEN(SOURCE!E1552) &gt;=0, REPT(" ",SOURCE!$T$2-LEN(SOURCE!E1552)), "")&amp;
      SOURCE!F1552&amp;", "&amp; IF(SOURCE!$U$2-LEN(SOURCE!F1552) &gt;= 0, REPT(" ",SOURCE!$U$2-LEN(SOURCE!F1552)+2), "")&amp;"("&amp;
      SUBSTITUTE(TEXT(SOURCE!G1552,"??0"),"  ","")&amp;" &lt;&lt; TAM_MAX_BITS) |"&amp; IF(SOURCE!$V$2-3 &gt;= 0, REPT(" ",MAX(1,SOURCE!$V$2-5+4+1-1-LEN(  IF(ISTEXT(SOURCE!H1552),SOURCE!H1552,  SUBSTITUTE(SUBSTITUTE(TEXT(SOURCE!H1552,"????0"),"  ","")," ",""))   ))), "")&amp;
       IF(ISTEXT(SOURCE!H1552),SOURCE!H1552, SUBSTITUTE(SUBSTITUTE(TEXT(SOURCE!H1552,"????0"),"  ","")," ",""))   &amp;","&amp; IF(SOURCE!$W$2-3 &gt;= 0, REPT(" ",SOURCE!$W$2-3-5), "")&amp;
      SOURCE!I1552&amp;
" | "&amp; IF(SOURCE!$X$2-LEN(SOURCE!I1552) &gt;= 0, REPT(" ",SOURCE!$X$2-LEN(SOURCE!I1552)), "")&amp;
      SOURCE!J1552&amp;      IF(SOURCE!$Y$2-LEN(SOURCE!J1552) &gt;= 0, REPT(" ",SOURCE!$Y$2-LEN(SOURCE!J1552)), "")&amp;
" | "&amp; IF(SOURCE!$X$2-LEN(SOURCE!I1552) &gt;= 0, REPT(" ",SOURCE!$X$2-LEN(SOURCE!I1552)), "")&amp;
      SOURCE!K1552&amp;      IF(SOURCE!$Y$2-LEN(SOURCE!K1552) &gt;= 0, REPT(" ",SOURCE!$Z$2-LEN(SOURCE!K1552)), "")&amp;
" | "&amp; SOURCE!L1552&amp;      IF(SOURCE!$AB$2-LEN(SOURCE!L1552) &gt;= 0, REPT(" ",SOURCE!$AB$2-LEN(SOURCE!L1552)), "")&amp;
" | "&amp; SOURCE!M1552&amp;      IF(SOURCE!$AC$2-LEN(SOURCE!M1552) &gt;= 0, REPT(" ",SOURCE!$AC$2-LEN(SOURCE!M1552)),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133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IF(SOURCE!$R$2-LEN(SOURCE!C1553) &gt;= 0, REPT(" ",SOURCE!$R$2-LEN(SOURCE!C1553)), "")&amp;
      SOURCE!D1553&amp;", "&amp; IF(SOURCE!$S$2-LEN(SOURCE!D1553) &gt;= 0, REPT(" ",SOURCE!$S$2-LEN(SOURCE!D1553)), "")&amp;
      SOURCE!E1553&amp;", "&amp; IF(SOURCE!$T$2-LEN(SOURCE!E1553) &gt;=0, REPT(" ",SOURCE!$T$2-LEN(SOURCE!E1553)), "")&amp;
      SOURCE!F1553&amp;", "&amp; IF(SOURCE!$U$2-LEN(SOURCE!F1553) &gt;= 0, REPT(" ",SOURCE!$U$2-LEN(SOURCE!F1553)+2), "")&amp;"("&amp;
      SUBSTITUTE(TEXT(SOURCE!G1553,"??0"),"  ","")&amp;" &lt;&lt; TAM_MAX_BITS) |"&amp; IF(SOURCE!$V$2-3 &gt;= 0, REPT(" ",MAX(1,SOURCE!$V$2-5+4+1-1-LEN(  IF(ISTEXT(SOURCE!H1553),SOURCE!H1553,  SUBSTITUTE(SUBSTITUTE(TEXT(SOURCE!H1553,"????0"),"  ","")," ",""))   ))), "")&amp;
       IF(ISTEXT(SOURCE!H1553),SOURCE!H1553, SUBSTITUTE(SUBSTITUTE(TEXT(SOURCE!H1553,"????0"),"  ","")," ",""))   &amp;","&amp; IF(SOURCE!$W$2-3 &gt;= 0, REPT(" ",SOURCE!$W$2-3-5), "")&amp;
      SOURCE!I1553&amp;
" | "&amp; IF(SOURCE!$X$2-LEN(SOURCE!I1553) &gt;= 0, REPT(" ",SOURCE!$X$2-LEN(SOURCE!I1553)), "")&amp;
      SOURCE!J1553&amp;      IF(SOURCE!$Y$2-LEN(SOURCE!J1553) &gt;= 0, REPT(" ",SOURCE!$Y$2-LEN(SOURCE!J1553)), "")&amp;
" | "&amp; IF(SOURCE!$X$2-LEN(SOURCE!I1553) &gt;= 0, REPT(" ",SOURCE!$X$2-LEN(SOURCE!I1553)), "")&amp;
      SOURCE!K1553&amp;      IF(SOURCE!$Y$2-LEN(SOURCE!K1553) &gt;= 0, REPT(" ",SOURCE!$Z$2-LEN(SOURCE!K1553)), "")&amp;
" | "&amp; SOURCE!L1553&amp;      IF(SOURCE!$AB$2-LEN(SOURCE!L1553) &gt;= 0, REPT(" ",SOURCE!$AB$2-LEN(SOURCE!L1553)), "")&amp;
" | "&amp; SOURCE!M1553&amp;      IF(SOURCE!$AC$2-LEN(SOURCE!M1553) &gt;= 0, REPT(" ",SOURCE!$AC$2-LEN(SOURCE!M1553)),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133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IF(SOURCE!$R$2-LEN(SOURCE!C1554) &gt;= 0, REPT(" ",SOURCE!$R$2-LEN(SOURCE!C1554)), "")&amp;
      SOURCE!D1554&amp;", "&amp; IF(SOURCE!$S$2-LEN(SOURCE!D1554) &gt;= 0, REPT(" ",SOURCE!$S$2-LEN(SOURCE!D1554)), "")&amp;
      SOURCE!E1554&amp;", "&amp; IF(SOURCE!$T$2-LEN(SOURCE!E1554) &gt;=0, REPT(" ",SOURCE!$T$2-LEN(SOURCE!E1554)), "")&amp;
      SOURCE!F1554&amp;", "&amp; IF(SOURCE!$U$2-LEN(SOURCE!F1554) &gt;= 0, REPT(" ",SOURCE!$U$2-LEN(SOURCE!F1554)+2), "")&amp;"("&amp;
      SUBSTITUTE(TEXT(SOURCE!G1554,"??0"),"  ","")&amp;" &lt;&lt; TAM_MAX_BITS) |"&amp; IF(SOURCE!$V$2-3 &gt;= 0, REPT(" ",MAX(1,SOURCE!$V$2-5+4+1-1-LEN(  IF(ISTEXT(SOURCE!H1554),SOURCE!H1554,  SUBSTITUTE(SUBSTITUTE(TEXT(SOURCE!H1554,"????0"),"  ","")," ",""))   ))), "")&amp;
       IF(ISTEXT(SOURCE!H1554),SOURCE!H1554, SUBSTITUTE(SUBSTITUTE(TEXT(SOURCE!H1554,"????0"),"  ","")," ",""))   &amp;","&amp; IF(SOURCE!$W$2-3 &gt;= 0, REPT(" ",SOURCE!$W$2-3-5), "")&amp;
      SOURCE!I1554&amp;
" | "&amp; IF(SOURCE!$X$2-LEN(SOURCE!I1554) &gt;= 0, REPT(" ",SOURCE!$X$2-LEN(SOURCE!I1554)), "")&amp;
      SOURCE!J1554&amp;      IF(SOURCE!$Y$2-LEN(SOURCE!J1554) &gt;= 0, REPT(" ",SOURCE!$Y$2-LEN(SOURCE!J1554)), "")&amp;
" | "&amp; IF(SOURCE!$X$2-LEN(SOURCE!I1554) &gt;= 0, REPT(" ",SOURCE!$X$2-LEN(SOURCE!I1554)), "")&amp;
      SOURCE!K1554&amp;      IF(SOURCE!$Y$2-LEN(SOURCE!K1554) &gt;= 0, REPT(" ",SOURCE!$Z$2-LEN(SOURCE!K1554)), "")&amp;
" | "&amp; SOURCE!L1554&amp;      IF(SOURCE!$AB$2-LEN(SOURCE!L1554) &gt;= 0, REPT(" ",SOURCE!$AB$2-LEN(SOURCE!L1554)), "")&amp;
" | "&amp; SOURCE!M1554&amp;      IF(SOURCE!$AC$2-LEN(SOURCE!M1554) &gt;= 0, REPT(" ",SOURCE!$AC$2-LEN(SOURCE!M1554)),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133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IF(SOURCE!$R$2-LEN(SOURCE!C1555) &gt;= 0, REPT(" ",SOURCE!$R$2-LEN(SOURCE!C1555)), "")&amp;
      SOURCE!D1555&amp;", "&amp; IF(SOURCE!$S$2-LEN(SOURCE!D1555) &gt;= 0, REPT(" ",SOURCE!$S$2-LEN(SOURCE!D1555)), "")&amp;
      SOURCE!E1555&amp;", "&amp; IF(SOURCE!$T$2-LEN(SOURCE!E1555) &gt;=0, REPT(" ",SOURCE!$T$2-LEN(SOURCE!E1555)), "")&amp;
      SOURCE!F1555&amp;", "&amp; IF(SOURCE!$U$2-LEN(SOURCE!F1555) &gt;= 0, REPT(" ",SOURCE!$U$2-LEN(SOURCE!F1555)+2), "")&amp;"("&amp;
      SUBSTITUTE(TEXT(SOURCE!G1555,"??0"),"  ","")&amp;" &lt;&lt; TAM_MAX_BITS) |"&amp; IF(SOURCE!$V$2-3 &gt;= 0, REPT(" ",MAX(1,SOURCE!$V$2-5+4+1-1-LEN(  IF(ISTEXT(SOURCE!H1555),SOURCE!H1555,  SUBSTITUTE(SUBSTITUTE(TEXT(SOURCE!H1555,"????0"),"  ","")," ",""))   ))), "")&amp;
       IF(ISTEXT(SOURCE!H1555),SOURCE!H1555, SUBSTITUTE(SUBSTITUTE(TEXT(SOURCE!H1555,"????0"),"  ","")," ",""))   &amp;","&amp; IF(SOURCE!$W$2-3 &gt;= 0, REPT(" ",SOURCE!$W$2-3-5), "")&amp;
      SOURCE!I1555&amp;
" | "&amp; IF(SOURCE!$X$2-LEN(SOURCE!I1555) &gt;= 0, REPT(" ",SOURCE!$X$2-LEN(SOURCE!I1555)), "")&amp;
      SOURCE!J1555&amp;      IF(SOURCE!$Y$2-LEN(SOURCE!J1555) &gt;= 0, REPT(" ",SOURCE!$Y$2-LEN(SOURCE!J1555)), "")&amp;
" | "&amp; IF(SOURCE!$X$2-LEN(SOURCE!I1555) &gt;= 0, REPT(" ",SOURCE!$X$2-LEN(SOURCE!I1555)), "")&amp;
      SOURCE!K1555&amp;      IF(SOURCE!$Y$2-LEN(SOURCE!K1555) &gt;= 0, REPT(" ",SOURCE!$Z$2-LEN(SOURCE!K1555)), "")&amp;
" | "&amp; SOURCE!L1555&amp;      IF(SOURCE!$AB$2-LEN(SOURCE!L1555) &gt;= 0, REPT(" ",SOURCE!$AB$2-LEN(SOURCE!L1555)), "")&amp;
" | "&amp; SOURCE!M1555&amp;      IF(SOURCE!$AC$2-LEN(SOURCE!M1555) &gt;= 0, REPT(" ",SOURCE!$AC$2-LEN(SOURCE!M1555)),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133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IF(SOURCE!$R$2-LEN(SOURCE!C1556) &gt;= 0, REPT(" ",SOURCE!$R$2-LEN(SOURCE!C1556)), "")&amp;
      SOURCE!D1556&amp;", "&amp; IF(SOURCE!$S$2-LEN(SOURCE!D1556) &gt;= 0, REPT(" ",SOURCE!$S$2-LEN(SOURCE!D1556)), "")&amp;
      SOURCE!E1556&amp;", "&amp; IF(SOURCE!$T$2-LEN(SOURCE!E1556) &gt;=0, REPT(" ",SOURCE!$T$2-LEN(SOURCE!E1556)), "")&amp;
      SOURCE!F1556&amp;", "&amp; IF(SOURCE!$U$2-LEN(SOURCE!F1556) &gt;= 0, REPT(" ",SOURCE!$U$2-LEN(SOURCE!F1556)+2), "")&amp;"("&amp;
      SUBSTITUTE(TEXT(SOURCE!G1556,"??0"),"  ","")&amp;" &lt;&lt; TAM_MAX_BITS) |"&amp; IF(SOURCE!$V$2-3 &gt;= 0, REPT(" ",MAX(1,SOURCE!$V$2-5+4+1-1-LEN(  IF(ISTEXT(SOURCE!H1556),SOURCE!H1556,  SUBSTITUTE(SUBSTITUTE(TEXT(SOURCE!H1556,"????0"),"  ","")," ",""))   ))), "")&amp;
       IF(ISTEXT(SOURCE!H1556),SOURCE!H1556, SUBSTITUTE(SUBSTITUTE(TEXT(SOURCE!H1556,"????0"),"  ","")," ",""))   &amp;","&amp; IF(SOURCE!$W$2-3 &gt;= 0, REPT(" ",SOURCE!$W$2-3-5), "")&amp;
      SOURCE!I1556&amp;
" | "&amp; IF(SOURCE!$X$2-LEN(SOURCE!I1556) &gt;= 0, REPT(" ",SOURCE!$X$2-LEN(SOURCE!I1556)), "")&amp;
      SOURCE!J1556&amp;      IF(SOURCE!$Y$2-LEN(SOURCE!J1556) &gt;= 0, REPT(" ",SOURCE!$Y$2-LEN(SOURCE!J1556)), "")&amp;
" | "&amp; IF(SOURCE!$X$2-LEN(SOURCE!I1556) &gt;= 0, REPT(" ",SOURCE!$X$2-LEN(SOURCE!I1556)), "")&amp;
      SOURCE!K1556&amp;      IF(SOURCE!$Y$2-LEN(SOURCE!K1556) &gt;= 0, REPT(" ",SOURCE!$Z$2-LEN(SOURCE!K1556)), "")&amp;
" | "&amp; SOURCE!L1556&amp;      IF(SOURCE!$AB$2-LEN(SOURCE!L1556) &gt;= 0, REPT(" ",SOURCE!$AB$2-LEN(SOURCE!L1556)), "")&amp;
" | "&amp; SOURCE!M1556&amp;      IF(SOURCE!$AC$2-LEN(SOURCE!M1556) &gt;= 0, REPT(" ",SOURCE!$AC$2-LEN(SOURCE!M1556)),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133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IF(SOURCE!$R$2-LEN(SOURCE!C1557) &gt;= 0, REPT(" ",SOURCE!$R$2-LEN(SOURCE!C1557)), "")&amp;
      SOURCE!D1557&amp;", "&amp; IF(SOURCE!$S$2-LEN(SOURCE!D1557) &gt;= 0, REPT(" ",SOURCE!$S$2-LEN(SOURCE!D1557)), "")&amp;
      SOURCE!E1557&amp;", "&amp; IF(SOURCE!$T$2-LEN(SOURCE!E1557) &gt;=0, REPT(" ",SOURCE!$T$2-LEN(SOURCE!E1557)), "")&amp;
      SOURCE!F1557&amp;", "&amp; IF(SOURCE!$U$2-LEN(SOURCE!F1557) &gt;= 0, REPT(" ",SOURCE!$U$2-LEN(SOURCE!F1557)+2), "")&amp;"("&amp;
      SUBSTITUTE(TEXT(SOURCE!G1557,"??0"),"  ","")&amp;" &lt;&lt; TAM_MAX_BITS) |"&amp; IF(SOURCE!$V$2-3 &gt;= 0, REPT(" ",MAX(1,SOURCE!$V$2-5+4+1-1-LEN(  IF(ISTEXT(SOURCE!H1557),SOURCE!H1557,  SUBSTITUTE(SUBSTITUTE(TEXT(SOURCE!H1557,"????0"),"  ","")," ",""))   ))), "")&amp;
       IF(ISTEXT(SOURCE!H1557),SOURCE!H1557, SUBSTITUTE(SUBSTITUTE(TEXT(SOURCE!H1557,"????0"),"  ","")," ",""))   &amp;","&amp; IF(SOURCE!$W$2-3 &gt;= 0, REPT(" ",SOURCE!$W$2-3-5), "")&amp;
      SOURCE!I1557&amp;
" | "&amp; IF(SOURCE!$X$2-LEN(SOURCE!I1557) &gt;= 0, REPT(" ",SOURCE!$X$2-LEN(SOURCE!I1557)), "")&amp;
      SOURCE!J1557&amp;      IF(SOURCE!$Y$2-LEN(SOURCE!J1557) &gt;= 0, REPT(" ",SOURCE!$Y$2-LEN(SOURCE!J1557)), "")&amp;
" | "&amp; IF(SOURCE!$X$2-LEN(SOURCE!I1557) &gt;= 0, REPT(" ",SOURCE!$X$2-LEN(SOURCE!I1557)), "")&amp;
      SOURCE!K1557&amp;      IF(SOURCE!$Y$2-LEN(SOURCE!K1557) &gt;= 0, REPT(" ",SOURCE!$Z$2-LEN(SOURCE!K1557)), "")&amp;
" | "&amp; SOURCE!L1557&amp;      IF(SOURCE!$AB$2-LEN(SOURCE!L1557) &gt;= 0, REPT(" ",SOURCE!$AB$2-LEN(SOURCE!L1557)), "")&amp;
" | "&amp; SOURCE!M1557&amp;      IF(SOURCE!$AC$2-LEN(SOURCE!M1557) &gt;= 0, REPT(" ",SOURCE!$AC$2-LEN(SOURCE!M1557)),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133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IF(SOURCE!$R$2-LEN(SOURCE!C1558) &gt;= 0, REPT(" ",SOURCE!$R$2-LEN(SOURCE!C1558)), "")&amp;
      SOURCE!D1558&amp;", "&amp; IF(SOURCE!$S$2-LEN(SOURCE!D1558) &gt;= 0, REPT(" ",SOURCE!$S$2-LEN(SOURCE!D1558)), "")&amp;
      SOURCE!E1558&amp;", "&amp; IF(SOURCE!$T$2-LEN(SOURCE!E1558) &gt;=0, REPT(" ",SOURCE!$T$2-LEN(SOURCE!E1558)), "")&amp;
      SOURCE!F1558&amp;", "&amp; IF(SOURCE!$U$2-LEN(SOURCE!F1558) &gt;= 0, REPT(" ",SOURCE!$U$2-LEN(SOURCE!F1558)+2), "")&amp;"("&amp;
      SUBSTITUTE(TEXT(SOURCE!G1558,"??0"),"  ","")&amp;" &lt;&lt; TAM_MAX_BITS) |"&amp; IF(SOURCE!$V$2-3 &gt;= 0, REPT(" ",MAX(1,SOURCE!$V$2-5+4+1-1-LEN(  IF(ISTEXT(SOURCE!H1558),SOURCE!H1558,  SUBSTITUTE(SUBSTITUTE(TEXT(SOURCE!H1558,"????0"),"  ","")," ",""))   ))), "")&amp;
       IF(ISTEXT(SOURCE!H1558),SOURCE!H1558, SUBSTITUTE(SUBSTITUTE(TEXT(SOURCE!H1558,"????0"),"  ","")," ",""))   &amp;","&amp; IF(SOURCE!$W$2-3 &gt;= 0, REPT(" ",SOURCE!$W$2-3-5), "")&amp;
      SOURCE!I1558&amp;
" | "&amp; IF(SOURCE!$X$2-LEN(SOURCE!I1558) &gt;= 0, REPT(" ",SOURCE!$X$2-LEN(SOURCE!I1558)), "")&amp;
      SOURCE!J1558&amp;      IF(SOURCE!$Y$2-LEN(SOURCE!J1558) &gt;= 0, REPT(" ",SOURCE!$Y$2-LEN(SOURCE!J1558)), "")&amp;
" | "&amp; IF(SOURCE!$X$2-LEN(SOURCE!I1558) &gt;= 0, REPT(" ",SOURCE!$X$2-LEN(SOURCE!I1558)), "")&amp;
      SOURCE!K1558&amp;      IF(SOURCE!$Y$2-LEN(SOURCE!K1558) &gt;= 0, REPT(" ",SOURCE!$Z$2-LEN(SOURCE!K1558)), "")&amp;
" | "&amp; SOURCE!L1558&amp;      IF(SOURCE!$AB$2-LEN(SOURCE!L1558) &gt;= 0, REPT(" ",SOURCE!$AB$2-LEN(SOURCE!L1558)), "")&amp;
" | "&amp; SOURCE!M1558&amp;      IF(SOURCE!$AC$2-LEN(SOURCE!M1558) &gt;= 0, REPT(" ",SOURCE!$AC$2-LEN(SOURCE!M1558)), "")&amp;
      "},"&amp;IF(SOURCE!O1558&lt;&gt;"",""&amp;SOURCE!O1558,"")
 )
)
)</f>
        <v>/* 1520 */  { fnProgrammableMenu,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133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IF(SOURCE!$R$2-LEN(SOURCE!C1559) &gt;= 0, REPT(" ",SOURCE!$R$2-LEN(SOURCE!C1559)), "")&amp;
      SOURCE!D1559&amp;", "&amp; IF(SOURCE!$S$2-LEN(SOURCE!D1559) &gt;= 0, REPT(" ",SOURCE!$S$2-LEN(SOURCE!D1559)), "")&amp;
      SOURCE!E1559&amp;", "&amp; IF(SOURCE!$T$2-LEN(SOURCE!E1559) &gt;=0, REPT(" ",SOURCE!$T$2-LEN(SOURCE!E1559)), "")&amp;
      SOURCE!F1559&amp;", "&amp; IF(SOURCE!$U$2-LEN(SOURCE!F1559) &gt;= 0, REPT(" ",SOURCE!$U$2-LEN(SOURCE!F1559)+2), "")&amp;"("&amp;
      SUBSTITUTE(TEXT(SOURCE!G1559,"??0"),"  ","")&amp;" &lt;&lt; TAM_MAX_BITS) |"&amp; IF(SOURCE!$V$2-3 &gt;= 0, REPT(" ",MAX(1,SOURCE!$V$2-5+4+1-1-LEN(  IF(ISTEXT(SOURCE!H1559),SOURCE!H1559,  SUBSTITUTE(SUBSTITUTE(TEXT(SOURCE!H1559,"????0"),"  ","")," ",""))   ))), "")&amp;
       IF(ISTEXT(SOURCE!H1559),SOURCE!H1559, SUBSTITUTE(SUBSTITUTE(TEXT(SOURCE!H1559,"????0"),"  ","")," ",""))   &amp;","&amp; IF(SOURCE!$W$2-3 &gt;= 0, REPT(" ",SOURCE!$W$2-3-5), "")&amp;
      SOURCE!I1559&amp;
" | "&amp; IF(SOURCE!$X$2-LEN(SOURCE!I1559) &gt;= 0, REPT(" ",SOURCE!$X$2-LEN(SOURCE!I1559)), "")&amp;
      SOURCE!J1559&amp;      IF(SOURCE!$Y$2-LEN(SOURCE!J1559) &gt;= 0, REPT(" ",SOURCE!$Y$2-LEN(SOURCE!J1559)), "")&amp;
" | "&amp; IF(SOURCE!$X$2-LEN(SOURCE!I1559) &gt;= 0, REPT(" ",SOURCE!$X$2-LEN(SOURCE!I1559)), "")&amp;
      SOURCE!K1559&amp;      IF(SOURCE!$Y$2-LEN(SOURCE!K1559) &gt;= 0, REPT(" ",SOURCE!$Z$2-LEN(SOURCE!K1559)), "")&amp;
" | "&amp; SOURCE!L1559&amp;      IF(SOURCE!$AB$2-LEN(SOURCE!L1559) &gt;= 0, REPT(" ",SOURCE!$AB$2-LEN(SOURCE!L1559)), "")&amp;
" | "&amp; SOURCE!M1559&amp;      IF(SOURCE!$AC$2-LEN(SOURCE!M1559) &gt;= 0, REPT(" ",SOURCE!$AC$2-LEN(SOURCE!M1559)),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133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IF(SOURCE!$R$2-LEN(SOURCE!C1560) &gt;= 0, REPT(" ",SOURCE!$R$2-LEN(SOURCE!C1560)), "")&amp;
      SOURCE!D1560&amp;", "&amp; IF(SOURCE!$S$2-LEN(SOURCE!D1560) &gt;= 0, REPT(" ",SOURCE!$S$2-LEN(SOURCE!D1560)), "")&amp;
      SOURCE!E1560&amp;", "&amp; IF(SOURCE!$T$2-LEN(SOURCE!E1560) &gt;=0, REPT(" ",SOURCE!$T$2-LEN(SOURCE!E1560)), "")&amp;
      SOURCE!F1560&amp;", "&amp; IF(SOURCE!$U$2-LEN(SOURCE!F1560) &gt;= 0, REPT(" ",SOURCE!$U$2-LEN(SOURCE!F1560)+2), "")&amp;"("&amp;
      SUBSTITUTE(TEXT(SOURCE!G1560,"??0"),"  ","")&amp;" &lt;&lt; TAM_MAX_BITS) |"&amp; IF(SOURCE!$V$2-3 &gt;= 0, REPT(" ",MAX(1,SOURCE!$V$2-5+4+1-1-LEN(  IF(ISTEXT(SOURCE!H1560),SOURCE!H1560,  SUBSTITUTE(SUBSTITUTE(TEXT(SOURCE!H1560,"????0"),"  ","")," ",""))   ))), "")&amp;
       IF(ISTEXT(SOURCE!H1560),SOURCE!H1560, SUBSTITUTE(SUBSTITUTE(TEXT(SOURCE!H1560,"????0"),"  ","")," ",""))   &amp;","&amp; IF(SOURCE!$W$2-3 &gt;= 0, REPT(" ",SOURCE!$W$2-3-5), "")&amp;
      SOURCE!I1560&amp;
" | "&amp; IF(SOURCE!$X$2-LEN(SOURCE!I1560) &gt;= 0, REPT(" ",SOURCE!$X$2-LEN(SOURCE!I1560)), "")&amp;
      SOURCE!J1560&amp;      IF(SOURCE!$Y$2-LEN(SOURCE!J1560) &gt;= 0, REPT(" ",SOURCE!$Y$2-LEN(SOURCE!J1560)), "")&amp;
" | "&amp; IF(SOURCE!$X$2-LEN(SOURCE!I1560) &gt;= 0, REPT(" ",SOURCE!$X$2-LEN(SOURCE!I1560)), "")&amp;
      SOURCE!K1560&amp;      IF(SOURCE!$Y$2-LEN(SOURCE!K1560) &gt;= 0, REPT(" ",SOURCE!$Z$2-LEN(SOURCE!K1560)), "")&amp;
" | "&amp; SOURCE!L1560&amp;      IF(SOURCE!$AB$2-LEN(SOURCE!L1560) &gt;= 0, REPT(" ",SOURCE!$AB$2-LEN(SOURCE!L1560)), "")&amp;
" | "&amp; SOURCE!M1560&amp;      IF(SOURCE!$AC$2-LEN(SOURCE!M1560) &gt;= 0, REPT(" ",SOURCE!$AC$2-LEN(SOURCE!M1560)), "")&amp;
      "},"&amp;IF(SOURCE!O1560&lt;&gt;"",""&amp;SOURCE!O1560,"")
 )
)
)</f>
        <v>/* 1522 */  { fnErrorMessage,               TM_REGISTER,                 "MSG",                                         "MSG",                                         (0 &lt;&lt; TAM_MAX_BITS) |    99, CAT_FNCT | SLS_ENABLED   | US_ENABLED   | EIM_DISABLED | PTP_REGISTER     },</v>
      </c>
    </row>
    <row r="1561" spans="1:1">
      <c r="A1561" s="133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IF(SOURCE!$R$2-LEN(SOURCE!C1561) &gt;= 0, REPT(" ",SOURCE!$R$2-LEN(SOURCE!C1561)), "")&amp;
      SOURCE!D1561&amp;", "&amp; IF(SOURCE!$S$2-LEN(SOURCE!D1561) &gt;= 0, REPT(" ",SOURCE!$S$2-LEN(SOURCE!D1561)), "")&amp;
      SOURCE!E1561&amp;", "&amp; IF(SOURCE!$T$2-LEN(SOURCE!E1561) &gt;=0, REPT(" ",SOURCE!$T$2-LEN(SOURCE!E1561)), "")&amp;
      SOURCE!F1561&amp;", "&amp; IF(SOURCE!$U$2-LEN(SOURCE!F1561) &gt;= 0, REPT(" ",SOURCE!$U$2-LEN(SOURCE!F1561)+2), "")&amp;"("&amp;
      SUBSTITUTE(TEXT(SOURCE!G1561,"??0"),"  ","")&amp;" &lt;&lt; TAM_MAX_BITS) |"&amp; IF(SOURCE!$V$2-3 &gt;= 0, REPT(" ",MAX(1,SOURCE!$V$2-5+4+1-1-LEN(  IF(ISTEXT(SOURCE!H1561),SOURCE!H1561,  SUBSTITUTE(SUBSTITUTE(TEXT(SOURCE!H1561,"????0"),"  ","")," ",""))   ))), "")&amp;
       IF(ISTEXT(SOURCE!H1561),SOURCE!H1561, SUBSTITUTE(SUBSTITUTE(TEXT(SOURCE!H1561,"????0"),"  ","")," ",""))   &amp;","&amp; IF(SOURCE!$W$2-3 &gt;= 0, REPT(" ",SOURCE!$W$2-3-5), "")&amp;
      SOURCE!I1561&amp;
" | "&amp; IF(SOURCE!$X$2-LEN(SOURCE!I1561) &gt;= 0, REPT(" ",SOURCE!$X$2-LEN(SOURCE!I1561)), "")&amp;
      SOURCE!J1561&amp;      IF(SOURCE!$Y$2-LEN(SOURCE!J1561) &gt;= 0, REPT(" ",SOURCE!$Y$2-LEN(SOURCE!J1561)), "")&amp;
" | "&amp; IF(SOURCE!$X$2-LEN(SOURCE!I1561) &gt;= 0, REPT(" ",SOURCE!$X$2-LEN(SOURCE!I1561)), "")&amp;
      SOURCE!K1561&amp;      IF(SOURCE!$Y$2-LEN(SOURCE!K1561) &gt;= 0, REPT(" ",SOURCE!$Z$2-LEN(SOURCE!K1561)), "")&amp;
" | "&amp; SOURCE!L1561&amp;      IF(SOURCE!$AB$2-LEN(SOURCE!L1561) &gt;= 0, REPT(" ",SOURCE!$AB$2-LEN(SOURCE!L1561)), "")&amp;
" | "&amp; SOURCE!M1561&amp;      IF(SOURCE!$AC$2-LEN(SOURCE!M1561) &gt;= 0, REPT(" ",SOURCE!$AC$2-LEN(SOURCE!M1561)),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133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IF(SOURCE!$R$2-LEN(SOURCE!C1562) &gt;= 0, REPT(" ",SOURCE!$R$2-LEN(SOURCE!C1562)), "")&amp;
      SOURCE!D1562&amp;", "&amp; IF(SOURCE!$S$2-LEN(SOURCE!D1562) &gt;= 0, REPT(" ",SOURCE!$S$2-LEN(SOURCE!D1562)), "")&amp;
      SOURCE!E1562&amp;", "&amp; IF(SOURCE!$T$2-LEN(SOURCE!E1562) &gt;=0, REPT(" ",SOURCE!$T$2-LEN(SOURCE!E1562)), "")&amp;
      SOURCE!F1562&amp;", "&amp; IF(SOURCE!$U$2-LEN(SOURCE!F1562) &gt;= 0, REPT(" ",SOURCE!$U$2-LEN(SOURCE!F1562)+2), "")&amp;"("&amp;
      SUBSTITUTE(TEXT(SOURCE!G1562,"??0"),"  ","")&amp;" &lt;&lt; TAM_MAX_BITS) |"&amp; IF(SOURCE!$V$2-3 &gt;= 0, REPT(" ",MAX(1,SOURCE!$V$2-5+4+1-1-LEN(  IF(ISTEXT(SOURCE!H1562),SOURCE!H1562,  SUBSTITUTE(SUBSTITUTE(TEXT(SOURCE!H1562,"????0"),"  ","")," ",""))   ))), "")&amp;
       IF(ISTEXT(SOURCE!H1562),SOURCE!H1562, SUBSTITUTE(SUBSTITUTE(TEXT(SOURCE!H1562,"????0"),"  ","")," ",""))   &amp;","&amp; IF(SOURCE!$W$2-3 &gt;= 0, REPT(" ",SOURCE!$W$2-3-5), "")&amp;
      SOURCE!I1562&amp;
" | "&amp; IF(SOURCE!$X$2-LEN(SOURCE!I1562) &gt;= 0, REPT(" ",SOURCE!$X$2-LEN(SOURCE!I1562)), "")&amp;
      SOURCE!J1562&amp;      IF(SOURCE!$Y$2-LEN(SOURCE!J1562) &gt;= 0, REPT(" ",SOURCE!$Y$2-LEN(SOURCE!J1562)), "")&amp;
" | "&amp; IF(SOURCE!$X$2-LEN(SOURCE!I1562) &gt;= 0, REPT(" ",SOURCE!$X$2-LEN(SOURCE!I1562)), "")&amp;
      SOURCE!K1562&amp;      IF(SOURCE!$Y$2-LEN(SOURCE!K1562) &gt;= 0, REPT(" ",SOURCE!$Z$2-LEN(SOURCE!K1562)), "")&amp;
" | "&amp; SOURCE!L1562&amp;      IF(SOURCE!$AB$2-LEN(SOURCE!L1562) &gt;= 0, REPT(" ",SOURCE!$AB$2-LEN(SOURCE!L1562)), "")&amp;
" | "&amp; SOURCE!M1562&amp;      IF(SOURCE!$AC$2-LEN(SOURCE!M1562) &gt;= 0, REPT(" ",SOURCE!$AC$2-LEN(SOURCE!M1562)),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PTP_REGISTER     },</v>
      </c>
    </row>
    <row r="1563" spans="1:1">
      <c r="A1563" s="133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IF(SOURCE!$R$2-LEN(SOURCE!C1563) &gt;= 0, REPT(" ",SOURCE!$R$2-LEN(SOURCE!C1563)), "")&amp;
      SOURCE!D1563&amp;", "&amp; IF(SOURCE!$S$2-LEN(SOURCE!D1563) &gt;= 0, REPT(" ",SOURCE!$S$2-LEN(SOURCE!D1563)), "")&amp;
      SOURCE!E1563&amp;", "&amp; IF(SOURCE!$T$2-LEN(SOURCE!E1563) &gt;=0, REPT(" ",SOURCE!$T$2-LEN(SOURCE!E1563)), "")&amp;
      SOURCE!F1563&amp;", "&amp; IF(SOURCE!$U$2-LEN(SOURCE!F1563) &gt;= 0, REPT(" ",SOURCE!$U$2-LEN(SOURCE!F1563)+2), "")&amp;"("&amp;
      SUBSTITUTE(TEXT(SOURCE!G1563,"??0"),"  ","")&amp;" &lt;&lt; TAM_MAX_BITS) |"&amp; IF(SOURCE!$V$2-3 &gt;= 0, REPT(" ",MAX(1,SOURCE!$V$2-5+4+1-1-LEN(  IF(ISTEXT(SOURCE!H1563),SOURCE!H1563,  SUBSTITUTE(SUBSTITUTE(TEXT(SOURCE!H1563,"????0"),"  ","")," ",""))   ))), "")&amp;
       IF(ISTEXT(SOURCE!H1563),SOURCE!H1563, SUBSTITUTE(SUBSTITUTE(TEXT(SOURCE!H1563,"????0"),"  ","")," ",""))   &amp;","&amp; IF(SOURCE!$W$2-3 &gt;= 0, REPT(" ",SOURCE!$W$2-3-5), "")&amp;
      SOURCE!I1563&amp;
" | "&amp; IF(SOURCE!$X$2-LEN(SOURCE!I1563) &gt;= 0, REPT(" ",SOURCE!$X$2-LEN(SOURCE!I1563)), "")&amp;
      SOURCE!J1563&amp;      IF(SOURCE!$Y$2-LEN(SOURCE!J1563) &gt;= 0, REPT(" ",SOURCE!$Y$2-LEN(SOURCE!J1563)), "")&amp;
" | "&amp; IF(SOURCE!$X$2-LEN(SOURCE!I1563) &gt;= 0, REPT(" ",SOURCE!$X$2-LEN(SOURCE!I1563)), "")&amp;
      SOURCE!K1563&amp;      IF(SOURCE!$Y$2-LEN(SOURCE!K1563) &gt;= 0, REPT(" ",SOURCE!$Z$2-LEN(SOURCE!K1563)), "")&amp;
" | "&amp; SOURCE!L1563&amp;      IF(SOURCE!$AB$2-LEN(SOURCE!L1563) &gt;= 0, REPT(" ",SOURCE!$AB$2-LEN(SOURCE!L1563)), "")&amp;
" | "&amp; SOURCE!M1563&amp;      IF(SOURCE!$AC$2-LEN(SOURCE!M1563) &gt;= 0, REPT(" ",SOURCE!$AC$2-LEN(SOURCE!M1563)),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133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IF(SOURCE!$R$2-LEN(SOURCE!C1564) &gt;= 0, REPT(" ",SOURCE!$R$2-LEN(SOURCE!C1564)), "")&amp;
      SOURCE!D1564&amp;", "&amp; IF(SOURCE!$S$2-LEN(SOURCE!D1564) &gt;= 0, REPT(" ",SOURCE!$S$2-LEN(SOURCE!D1564)), "")&amp;
      SOURCE!E1564&amp;", "&amp; IF(SOURCE!$T$2-LEN(SOURCE!E1564) &gt;=0, REPT(" ",SOURCE!$T$2-LEN(SOURCE!E1564)), "")&amp;
      SOURCE!F1564&amp;", "&amp; IF(SOURCE!$U$2-LEN(SOURCE!F1564) &gt;= 0, REPT(" ",SOURCE!$U$2-LEN(SOURCE!F1564)+2), "")&amp;"("&amp;
      SUBSTITUTE(TEXT(SOURCE!G1564,"??0"),"  ","")&amp;" &lt;&lt; TAM_MAX_BITS) |"&amp; IF(SOURCE!$V$2-3 &gt;= 0, REPT(" ",MAX(1,SOURCE!$V$2-5+4+1-1-LEN(  IF(ISTEXT(SOURCE!H1564),SOURCE!H1564,  SUBSTITUTE(SUBSTITUTE(TEXT(SOURCE!H1564,"????0"),"  ","")," ",""))   ))), "")&amp;
       IF(ISTEXT(SOURCE!H1564),SOURCE!H1564, SUBSTITUTE(SUBSTITUTE(TEXT(SOURCE!H1564,"????0"),"  ","")," ",""))   &amp;","&amp; IF(SOURCE!$W$2-3 &gt;= 0, REPT(" ",SOURCE!$W$2-3-5), "")&amp;
      SOURCE!I1564&amp;
" | "&amp; IF(SOURCE!$X$2-LEN(SOURCE!I1564) &gt;= 0, REPT(" ",SOURCE!$X$2-LEN(SOURCE!I1564)), "")&amp;
      SOURCE!J1564&amp;      IF(SOURCE!$Y$2-LEN(SOURCE!J1564) &gt;= 0, REPT(" ",SOURCE!$Y$2-LEN(SOURCE!J1564)), "")&amp;
" | "&amp; IF(SOURCE!$X$2-LEN(SOURCE!I1564) &gt;= 0, REPT(" ",SOURCE!$X$2-LEN(SOURCE!I1564)), "")&amp;
      SOURCE!K1564&amp;      IF(SOURCE!$Y$2-LEN(SOURCE!K1564) &gt;= 0, REPT(" ",SOURCE!$Z$2-LEN(SOURCE!K1564)), "")&amp;
" | "&amp; SOURCE!L1564&amp;      IF(SOURCE!$AB$2-LEN(SOURCE!L1564) &gt;= 0, REPT(" ",SOURCE!$AB$2-LEN(SOURCE!L1564)), "")&amp;
" | "&amp; SOURCE!M1564&amp;      IF(SOURCE!$AC$2-LEN(SOURCE!M1564) &gt;= 0, REPT(" ",SOURCE!$AC$2-LEN(SOURCE!M1564)),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PTP_REGISTER     },</v>
      </c>
    </row>
    <row r="1565" spans="1:1">
      <c r="A1565" s="133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IF(SOURCE!$R$2-LEN(SOURCE!C1565) &gt;= 0, REPT(" ",SOURCE!$R$2-LEN(SOURCE!C1565)), "")&amp;
      SOURCE!D1565&amp;", "&amp; IF(SOURCE!$S$2-LEN(SOURCE!D1565) &gt;= 0, REPT(" ",SOURCE!$S$2-LEN(SOURCE!D1565)), "")&amp;
      SOURCE!E1565&amp;", "&amp; IF(SOURCE!$T$2-LEN(SOURCE!E1565) &gt;=0, REPT(" ",SOURCE!$T$2-LEN(SOURCE!E1565)), "")&amp;
      SOURCE!F1565&amp;", "&amp; IF(SOURCE!$U$2-LEN(SOURCE!F1565) &gt;= 0, REPT(" ",SOURCE!$U$2-LEN(SOURCE!F1565)+2), "")&amp;"("&amp;
      SUBSTITUTE(TEXT(SOURCE!G1565,"??0"),"  ","")&amp;" &lt;&lt; TAM_MAX_BITS) |"&amp; IF(SOURCE!$V$2-3 &gt;= 0, REPT(" ",MAX(1,SOURCE!$V$2-5+4+1-1-LEN(  IF(ISTEXT(SOURCE!H1565),SOURCE!H1565,  SUBSTITUTE(SUBSTITUTE(TEXT(SOURCE!H1565,"????0"),"  ","")," ",""))   ))), "")&amp;
       IF(ISTEXT(SOURCE!H1565),SOURCE!H1565, SUBSTITUTE(SUBSTITUTE(TEXT(SOURCE!H1565,"????0"),"  ","")," ",""))   &amp;","&amp; IF(SOURCE!$W$2-3 &gt;= 0, REPT(" ",SOURCE!$W$2-3-5), "")&amp;
      SOURCE!I1565&amp;
" | "&amp; IF(SOURCE!$X$2-LEN(SOURCE!I1565) &gt;= 0, REPT(" ",SOURCE!$X$2-LEN(SOURCE!I1565)), "")&amp;
      SOURCE!J1565&amp;      IF(SOURCE!$Y$2-LEN(SOURCE!J1565) &gt;= 0, REPT(" ",SOURCE!$Y$2-LEN(SOURCE!J1565)), "")&amp;
" | "&amp; IF(SOURCE!$X$2-LEN(SOURCE!I1565) &gt;= 0, REPT(" ",SOURCE!$X$2-LEN(SOURCE!I1565)), "")&amp;
      SOURCE!K1565&amp;      IF(SOURCE!$Y$2-LEN(SOURCE!K1565) &gt;= 0, REPT(" ",SOURCE!$Z$2-LEN(SOURCE!K1565)), "")&amp;
" | "&amp; SOURCE!L1565&amp;      IF(SOURCE!$AB$2-LEN(SOURCE!L1565) &gt;= 0, REPT(" ",SOURCE!$AB$2-LEN(SOURCE!L1565)), "")&amp;
" | "&amp; SOURCE!M1565&amp;      IF(SOURCE!$AC$2-LEN(SOURCE!M1565) &gt;= 0, REPT(" ",SOURCE!$AC$2-LEN(SOURCE!M1565)),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133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IF(SOURCE!$R$2-LEN(SOURCE!C1566) &gt;= 0, REPT(" ",SOURCE!$R$2-LEN(SOURCE!C1566)), "")&amp;
      SOURCE!D1566&amp;", "&amp; IF(SOURCE!$S$2-LEN(SOURCE!D1566) &gt;= 0, REPT(" ",SOURCE!$S$2-LEN(SOURCE!D1566)), "")&amp;
      SOURCE!E1566&amp;", "&amp; IF(SOURCE!$T$2-LEN(SOURCE!E1566) &gt;=0, REPT(" ",SOURCE!$T$2-LEN(SOURCE!E1566)), "")&amp;
      SOURCE!F1566&amp;", "&amp; IF(SOURCE!$U$2-LEN(SOURCE!F1566) &gt;= 0, REPT(" ",SOURCE!$U$2-LEN(SOURCE!F1566)+2), "")&amp;"("&amp;
      SUBSTITUTE(TEXT(SOURCE!G1566,"??0"),"  ","")&amp;" &lt;&lt; TAM_MAX_BITS) |"&amp; IF(SOURCE!$V$2-3 &gt;= 0, REPT(" ",MAX(1,SOURCE!$V$2-5+4+1-1-LEN(  IF(ISTEXT(SOURCE!H1566),SOURCE!H1566,  SUBSTITUTE(SUBSTITUTE(TEXT(SOURCE!H1566,"????0"),"  ","")," ",""))   ))), "")&amp;
       IF(ISTEXT(SOURCE!H1566),SOURCE!H1566, SUBSTITUTE(SUBSTITUTE(TEXT(SOURCE!H1566,"????0"),"  ","")," ",""))   &amp;","&amp; IF(SOURCE!$W$2-3 &gt;= 0, REPT(" ",SOURCE!$W$2-3-5), "")&amp;
      SOURCE!I1566&amp;
" | "&amp; IF(SOURCE!$X$2-LEN(SOURCE!I1566) &gt;= 0, REPT(" ",SOURCE!$X$2-LEN(SOURCE!I1566)), "")&amp;
      SOURCE!J1566&amp;      IF(SOURCE!$Y$2-LEN(SOURCE!J1566) &gt;= 0, REPT(" ",SOURCE!$Y$2-LEN(SOURCE!J1566)), "")&amp;
" | "&amp; IF(SOURCE!$X$2-LEN(SOURCE!I1566) &gt;= 0, REPT(" ",SOURCE!$X$2-LEN(SOURCE!I1566)), "")&amp;
      SOURCE!K1566&amp;      IF(SOURCE!$Y$2-LEN(SOURCE!K1566) &gt;= 0, REPT(" ",SOURCE!$Z$2-LEN(SOURCE!K1566)), "")&amp;
" | "&amp; SOURCE!L1566&amp;      IF(SOURCE!$AB$2-LEN(SOURCE!L1566) &gt;= 0, REPT(" ",SOURCE!$AB$2-LEN(SOURCE!L1566)), "")&amp;
" | "&amp; SOURCE!M1566&amp;      IF(SOURCE!$AC$2-LEN(SOURCE!M1566) &gt;= 0, REPT(" ",SOURCE!$AC$2-LEN(SOURCE!M1566)), "")&amp;
      "},"&amp;IF(SOURCE!O1566&lt;&gt;"",""&amp;SOURCE!O1566,"")
 )
)
)</f>
        <v>/* 1528 */  { fnSetDateFormat,              ITM_MDY,                     "MDY",                                         "MDY",                                         (0 &lt;&lt; TAM_MAX_BITS) |     0, CAT_FNCT | SLS_ENABLED   | US_ENABLED   | EIM_DISABLED | PTP_NONE         },</v>
      </c>
    </row>
    <row r="1567" spans="1:1">
      <c r="A1567" s="133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IF(SOURCE!$R$2-LEN(SOURCE!C1567) &gt;= 0, REPT(" ",SOURCE!$R$2-LEN(SOURCE!C1567)), "")&amp;
      SOURCE!D1567&amp;", "&amp; IF(SOURCE!$S$2-LEN(SOURCE!D1567) &gt;= 0, REPT(" ",SOURCE!$S$2-LEN(SOURCE!D1567)), "")&amp;
      SOURCE!E1567&amp;", "&amp; IF(SOURCE!$T$2-LEN(SOURCE!E1567) &gt;=0, REPT(" ",SOURCE!$T$2-LEN(SOURCE!E1567)), "")&amp;
      SOURCE!F1567&amp;", "&amp; IF(SOURCE!$U$2-LEN(SOURCE!F1567) &gt;= 0, REPT(" ",SOURCE!$U$2-LEN(SOURCE!F1567)+2), "")&amp;"("&amp;
      SUBSTITUTE(TEXT(SOURCE!G1567,"??0"),"  ","")&amp;" &lt;&lt; TAM_MAX_BITS) |"&amp; IF(SOURCE!$V$2-3 &gt;= 0, REPT(" ",MAX(1,SOURCE!$V$2-5+4+1-1-LEN(  IF(ISTEXT(SOURCE!H1567),SOURCE!H1567,  SUBSTITUTE(SUBSTITUTE(TEXT(SOURCE!H1567,"????0"),"  ","")," ",""))   ))), "")&amp;
       IF(ISTEXT(SOURCE!H1567),SOURCE!H1567, SUBSTITUTE(SUBSTITUTE(TEXT(SOURCE!H1567,"????0"),"  ","")," ",""))   &amp;","&amp; IF(SOURCE!$W$2-3 &gt;= 0, REPT(" ",SOURCE!$W$2-3-5), "")&amp;
      SOURCE!I1567&amp;
" | "&amp; IF(SOURCE!$X$2-LEN(SOURCE!I1567) &gt;= 0, REPT(" ",SOURCE!$X$2-LEN(SOURCE!I1567)), "")&amp;
      SOURCE!J1567&amp;      IF(SOURCE!$Y$2-LEN(SOURCE!J1567) &gt;= 0, REPT(" ",SOURCE!$Y$2-LEN(SOURCE!J1567)), "")&amp;
" | "&amp; IF(SOURCE!$X$2-LEN(SOURCE!I1567) &gt;= 0, REPT(" ",SOURCE!$X$2-LEN(SOURCE!I1567)), "")&amp;
      SOURCE!K1567&amp;      IF(SOURCE!$Y$2-LEN(SOURCE!K1567) &gt;= 0, REPT(" ",SOURCE!$Z$2-LEN(SOURCE!K1567)), "")&amp;
" | "&amp; SOURCE!L1567&amp;      IF(SOURCE!$AB$2-LEN(SOURCE!L1567) &gt;= 0, REPT(" ",SOURCE!$AB$2-LEN(SOURCE!L1567)), "")&amp;
" | "&amp; SOURCE!M1567&amp;      IF(SOURCE!$AC$2-LEN(SOURCE!M1567) &gt;= 0, REPT(" ",SOURCE!$AC$2-LEN(SOURCE!M1567)),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133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IF(SOURCE!$R$2-LEN(SOURCE!C1568) &gt;= 0, REPT(" ",SOURCE!$R$2-LEN(SOURCE!C1568)), "")&amp;
      SOURCE!D1568&amp;", "&amp; IF(SOURCE!$S$2-LEN(SOURCE!D1568) &gt;= 0, REPT(" ",SOURCE!$S$2-LEN(SOURCE!D1568)), "")&amp;
      SOURCE!E1568&amp;", "&amp; IF(SOURCE!$T$2-LEN(SOURCE!E1568) &gt;=0, REPT(" ",SOURCE!$T$2-LEN(SOURCE!E1568)), "")&amp;
      SOURCE!F1568&amp;", "&amp; IF(SOURCE!$U$2-LEN(SOURCE!F1568) &gt;= 0, REPT(" ",SOURCE!$U$2-LEN(SOURCE!F1568)+2), "")&amp;"("&amp;
      SUBSTITUTE(TEXT(SOURCE!G1568,"??0"),"  ","")&amp;" &lt;&lt; TAM_MAX_BITS) |"&amp; IF(SOURCE!$V$2-3 &gt;= 0, REPT(" ",MAX(1,SOURCE!$V$2-5+4+1-1-LEN(  IF(ISTEXT(SOURCE!H1568),SOURCE!H1568,  SUBSTITUTE(SUBSTITUTE(TEXT(SOURCE!H1568,"????0"),"  ","")," ",""))   ))), "")&amp;
       IF(ISTEXT(SOURCE!H1568),SOURCE!H1568, SUBSTITUTE(SUBSTITUTE(TEXT(SOURCE!H1568,"????0"),"  ","")," ",""))   &amp;","&amp; IF(SOURCE!$W$2-3 &gt;= 0, REPT(" ",SOURCE!$W$2-3-5), "")&amp;
      SOURCE!I1568&amp;
" | "&amp; IF(SOURCE!$X$2-LEN(SOURCE!I1568) &gt;= 0, REPT(" ",SOURCE!$X$2-LEN(SOURCE!I1568)), "")&amp;
      SOURCE!J1568&amp;      IF(SOURCE!$Y$2-LEN(SOURCE!J1568) &gt;= 0, REPT(" ",SOURCE!$Y$2-LEN(SOURCE!J1568)), "")&amp;
" | "&amp; IF(SOURCE!$X$2-LEN(SOURCE!I1568) &gt;= 0, REPT(" ",SOURCE!$X$2-LEN(SOURCE!I1568)), "")&amp;
      SOURCE!K1568&amp;      IF(SOURCE!$Y$2-LEN(SOURCE!K1568) &gt;= 0, REPT(" ",SOURCE!$Z$2-LEN(SOURCE!K1568)), "")&amp;
" | "&amp; SOURCE!L1568&amp;      IF(SOURCE!$AB$2-LEN(SOURCE!L1568) &gt;= 0, REPT(" ",SOURCE!$AB$2-LEN(SOURCE!L1568)), "")&amp;
" | "&amp; SOURCE!M1568&amp;      IF(SOURCE!$AC$2-LEN(SOURCE!M1568) &gt;= 0, REPT(" ",SOURCE!$AC$2-LEN(SOURCE!M1568)),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133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IF(SOURCE!$R$2-LEN(SOURCE!C1569) &gt;= 0, REPT(" ",SOURCE!$R$2-LEN(SOURCE!C1569)), "")&amp;
      SOURCE!D1569&amp;", "&amp; IF(SOURCE!$S$2-LEN(SOURCE!D1569) &gt;= 0, REPT(" ",SOURCE!$S$2-LEN(SOURCE!D1569)), "")&amp;
      SOURCE!E1569&amp;", "&amp; IF(SOURCE!$T$2-LEN(SOURCE!E1569) &gt;=0, REPT(" ",SOURCE!$T$2-LEN(SOURCE!E1569)), "")&amp;
      SOURCE!F1569&amp;", "&amp; IF(SOURCE!$U$2-LEN(SOURCE!F1569) &gt;= 0, REPT(" ",SOURCE!$U$2-LEN(SOURCE!F1569)+2), "")&amp;"("&amp;
      SUBSTITUTE(TEXT(SOURCE!G1569,"??0"),"  ","")&amp;" &lt;&lt; TAM_MAX_BITS) |"&amp; IF(SOURCE!$V$2-3 &gt;= 0, REPT(" ",MAX(1,SOURCE!$V$2-5+4+1-1-LEN(  IF(ISTEXT(SOURCE!H1569),SOURCE!H1569,  SUBSTITUTE(SUBSTITUTE(TEXT(SOURCE!H1569,"????0"),"  ","")," ",""))   ))), "")&amp;
       IF(ISTEXT(SOURCE!H1569),SOURCE!H1569, SUBSTITUTE(SUBSTITUTE(TEXT(SOURCE!H1569,"????0"),"  ","")," ",""))   &amp;","&amp; IF(SOURCE!$W$2-3 &gt;= 0, REPT(" ",SOURCE!$W$2-3-5), "")&amp;
      SOURCE!I1569&amp;
" | "&amp; IF(SOURCE!$X$2-LEN(SOURCE!I1569) &gt;= 0, REPT(" ",SOURCE!$X$2-LEN(SOURCE!I1569)), "")&amp;
      SOURCE!J1569&amp;      IF(SOURCE!$Y$2-LEN(SOURCE!J1569) &gt;= 0, REPT(" ",SOURCE!$Y$2-LEN(SOURCE!J1569)), "")&amp;
" | "&amp; IF(SOURCE!$X$2-LEN(SOURCE!I1569) &gt;= 0, REPT(" ",SOURCE!$X$2-LEN(SOURCE!I1569)), "")&amp;
      SOURCE!K1569&amp;      IF(SOURCE!$Y$2-LEN(SOURCE!K1569) &gt;= 0, REPT(" ",SOURCE!$Z$2-LEN(SOURCE!K1569)), "")&amp;
" | "&amp; SOURCE!L1569&amp;      IF(SOURCE!$AB$2-LEN(SOURCE!L1569) &gt;= 0, REPT(" ",SOURCE!$AB$2-LEN(SOURCE!L1569)), "")&amp;
" | "&amp; SOURCE!M1569&amp;      IF(SOURCE!$AC$2-LEN(SOURCE!M1569) &gt;= 0, REPT(" ",SOURCE!$AC$2-LEN(SOURCE!M1569)),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133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IF(SOURCE!$R$2-LEN(SOURCE!C1570) &gt;= 0, REPT(" ",SOURCE!$R$2-LEN(SOURCE!C1570)), "")&amp;
      SOURCE!D1570&amp;", "&amp; IF(SOURCE!$S$2-LEN(SOURCE!D1570) &gt;= 0, REPT(" ",SOURCE!$S$2-LEN(SOURCE!D1570)), "")&amp;
      SOURCE!E1570&amp;", "&amp; IF(SOURCE!$T$2-LEN(SOURCE!E1570) &gt;=0, REPT(" ",SOURCE!$T$2-LEN(SOURCE!E1570)), "")&amp;
      SOURCE!F1570&amp;", "&amp; IF(SOURCE!$U$2-LEN(SOURCE!F1570) &gt;= 0, REPT(" ",SOURCE!$U$2-LEN(SOURCE!F1570)+2), "")&amp;"("&amp;
      SUBSTITUTE(TEXT(SOURCE!G1570,"??0"),"  ","")&amp;" &lt;&lt; TAM_MAX_BITS) |"&amp; IF(SOURCE!$V$2-3 &gt;= 0, REPT(" ",MAX(1,SOURCE!$V$2-5+4+1-1-LEN(  IF(ISTEXT(SOURCE!H1570),SOURCE!H1570,  SUBSTITUTE(SUBSTITUTE(TEXT(SOURCE!H1570,"????0"),"  ","")," ",""))   ))), "")&amp;
       IF(ISTEXT(SOURCE!H1570),SOURCE!H1570, SUBSTITUTE(SUBSTITUTE(TEXT(SOURCE!H1570,"????0"),"  ","")," ",""))   &amp;","&amp; IF(SOURCE!$W$2-3 &gt;= 0, REPT(" ",SOURCE!$W$2-3-5), "")&amp;
      SOURCE!I1570&amp;
" | "&amp; IF(SOURCE!$X$2-LEN(SOURCE!I1570) &gt;= 0, REPT(" ",SOURCE!$X$2-LEN(SOURCE!I1570)), "")&amp;
      SOURCE!J1570&amp;      IF(SOURCE!$Y$2-LEN(SOURCE!J1570) &gt;= 0, REPT(" ",SOURCE!$Y$2-LEN(SOURCE!J1570)), "")&amp;
" | "&amp; IF(SOURCE!$X$2-LEN(SOURCE!I1570) &gt;= 0, REPT(" ",SOURCE!$X$2-LEN(SOURCE!I1570)), "")&amp;
      SOURCE!K1570&amp;      IF(SOURCE!$Y$2-LEN(SOURCE!K1570) &gt;= 0, REPT(" ",SOURCE!$Z$2-LEN(SOURCE!K1570)), "")&amp;
" | "&amp; SOURCE!L1570&amp;      IF(SOURCE!$AB$2-LEN(SOURCE!L1570) &gt;= 0, REPT(" ",SOURCE!$AB$2-LEN(SOURCE!L1570)), "")&amp;
" | "&amp; SOURCE!M1570&amp;      IF(SOURCE!$AC$2-LEN(SOURCE!M1570) &gt;= 0, REPT(" ",SOURCE!$AC$2-LEN(SOURCE!M1570)),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133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IF(SOURCE!$R$2-LEN(SOURCE!C1571) &gt;= 0, REPT(" ",SOURCE!$R$2-LEN(SOURCE!C1571)), "")&amp;
      SOURCE!D1571&amp;", "&amp; IF(SOURCE!$S$2-LEN(SOURCE!D1571) &gt;= 0, REPT(" ",SOURCE!$S$2-LEN(SOURCE!D1571)), "")&amp;
      SOURCE!E1571&amp;", "&amp; IF(SOURCE!$T$2-LEN(SOURCE!E1571) &gt;=0, REPT(" ",SOURCE!$T$2-LEN(SOURCE!E1571)), "")&amp;
      SOURCE!F1571&amp;", "&amp; IF(SOURCE!$U$2-LEN(SOURCE!F1571) &gt;= 0, REPT(" ",SOURCE!$U$2-LEN(SOURCE!F1571)+2), "")&amp;"("&amp;
      SUBSTITUTE(TEXT(SOURCE!G1571,"??0"),"  ","")&amp;" &lt;&lt; TAM_MAX_BITS) |"&amp; IF(SOURCE!$V$2-3 &gt;= 0, REPT(" ",MAX(1,SOURCE!$V$2-5+4+1-1-LEN(  IF(ISTEXT(SOURCE!H1571),SOURCE!H1571,  SUBSTITUTE(SUBSTITUTE(TEXT(SOURCE!H1571,"????0"),"  ","")," ",""))   ))), "")&amp;
       IF(ISTEXT(SOURCE!H1571),SOURCE!H1571, SUBSTITUTE(SUBSTITUTE(TEXT(SOURCE!H1571,"????0"),"  ","")," ",""))   &amp;","&amp; IF(SOURCE!$W$2-3 &gt;= 0, REPT(" ",SOURCE!$W$2-3-5), "")&amp;
      SOURCE!I1571&amp;
" | "&amp; IF(SOURCE!$X$2-LEN(SOURCE!I1571) &gt;= 0, REPT(" ",SOURCE!$X$2-LEN(SOURCE!I1571)), "")&amp;
      SOURCE!J1571&amp;      IF(SOURCE!$Y$2-LEN(SOURCE!J1571) &gt;= 0, REPT(" ",SOURCE!$Y$2-LEN(SOURCE!J1571)), "")&amp;
" | "&amp; IF(SOURCE!$X$2-LEN(SOURCE!I1571) &gt;= 0, REPT(" ",SOURCE!$X$2-LEN(SOURCE!I1571)), "")&amp;
      SOURCE!K1571&amp;      IF(SOURCE!$Y$2-LEN(SOURCE!K1571) &gt;= 0, REPT(" ",SOURCE!$Z$2-LEN(SOURCE!K1571)), "")&amp;
" | "&amp; SOURCE!L1571&amp;      IF(SOURCE!$AB$2-LEN(SOURCE!L1571) &gt;= 0, REPT(" ",SOURCE!$AB$2-LEN(SOURCE!L1571)), "")&amp;
" | "&amp; SOURCE!M1571&amp;      IF(SOURCE!$AC$2-LEN(SOURCE!M1571) &gt;= 0, REPT(" ",SOURCE!$AC$2-LEN(SOURCE!M1571)),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133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IF(SOURCE!$R$2-LEN(SOURCE!C1572) &gt;= 0, REPT(" ",SOURCE!$R$2-LEN(SOURCE!C1572)), "")&amp;
      SOURCE!D1572&amp;", "&amp; IF(SOURCE!$S$2-LEN(SOURCE!D1572) &gt;= 0, REPT(" ",SOURCE!$S$2-LEN(SOURCE!D1572)), "")&amp;
      SOURCE!E1572&amp;", "&amp; IF(SOURCE!$T$2-LEN(SOURCE!E1572) &gt;=0, REPT(" ",SOURCE!$T$2-LEN(SOURCE!E1572)), "")&amp;
      SOURCE!F1572&amp;", "&amp; IF(SOURCE!$U$2-LEN(SOURCE!F1572) &gt;= 0, REPT(" ",SOURCE!$U$2-LEN(SOURCE!F1572)+2), "")&amp;"("&amp;
      SUBSTITUTE(TEXT(SOURCE!G1572,"??0"),"  ","")&amp;" &lt;&lt; TAM_MAX_BITS) |"&amp; IF(SOURCE!$V$2-3 &gt;= 0, REPT(" ",MAX(1,SOURCE!$V$2-5+4+1-1-LEN(  IF(ISTEXT(SOURCE!H1572),SOURCE!H1572,  SUBSTITUTE(SUBSTITUTE(TEXT(SOURCE!H1572,"????0"),"  ","")," ",""))   ))), "")&amp;
       IF(ISTEXT(SOURCE!H1572),SOURCE!H1572, SUBSTITUTE(SUBSTITUTE(TEXT(SOURCE!H1572,"????0"),"  ","")," ",""))   &amp;","&amp; IF(SOURCE!$W$2-3 &gt;= 0, REPT(" ",SOURCE!$W$2-3-5), "")&amp;
      SOURCE!I1572&amp;
" | "&amp; IF(SOURCE!$X$2-LEN(SOURCE!I1572) &gt;= 0, REPT(" ",SOURCE!$X$2-LEN(SOURCE!I1572)), "")&amp;
      SOURCE!J1572&amp;      IF(SOURCE!$Y$2-LEN(SOURCE!J1572) &gt;= 0, REPT(" ",SOURCE!$Y$2-LEN(SOURCE!J1572)), "")&amp;
" | "&amp; IF(SOURCE!$X$2-LEN(SOURCE!I1572) &gt;= 0, REPT(" ",SOURCE!$X$2-LEN(SOURCE!I1572)), "")&amp;
      SOURCE!K1572&amp;      IF(SOURCE!$Y$2-LEN(SOURCE!K1572) &gt;= 0, REPT(" ",SOURCE!$Z$2-LEN(SOURCE!K1572)), "")&amp;
" | "&amp; SOURCE!L1572&amp;      IF(SOURCE!$AB$2-LEN(SOURCE!L1572) &gt;= 0, REPT(" ",SOURCE!$AB$2-LEN(SOURCE!L1572)), "")&amp;
" | "&amp; SOURCE!M1572&amp;      IF(SOURCE!$AC$2-LEN(SOURCE!M1572) &gt;= 0, REPT(" ",SOURCE!$AC$2-LEN(SOURCE!M1572)),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133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IF(SOURCE!$R$2-LEN(SOURCE!C1573) &gt;= 0, REPT(" ",SOURCE!$R$2-LEN(SOURCE!C1573)), "")&amp;
      SOURCE!D1573&amp;", "&amp; IF(SOURCE!$S$2-LEN(SOURCE!D1573) &gt;= 0, REPT(" ",SOURCE!$S$2-LEN(SOURCE!D1573)), "")&amp;
      SOURCE!E1573&amp;", "&amp; IF(SOURCE!$T$2-LEN(SOURCE!E1573) &gt;=0, REPT(" ",SOURCE!$T$2-LEN(SOURCE!E1573)), "")&amp;
      SOURCE!F1573&amp;", "&amp; IF(SOURCE!$U$2-LEN(SOURCE!F1573) &gt;= 0, REPT(" ",SOURCE!$U$2-LEN(SOURCE!F1573)+2), "")&amp;"("&amp;
      SUBSTITUTE(TEXT(SOURCE!G1573,"??0"),"  ","")&amp;" &lt;&lt; TAM_MAX_BITS) |"&amp; IF(SOURCE!$V$2-3 &gt;= 0, REPT(" ",MAX(1,SOURCE!$V$2-5+4+1-1-LEN(  IF(ISTEXT(SOURCE!H1573),SOURCE!H1573,  SUBSTITUTE(SUBSTITUTE(TEXT(SOURCE!H1573,"????0"),"  ","")," ",""))   ))), "")&amp;
       IF(ISTEXT(SOURCE!H1573),SOURCE!H1573, SUBSTITUTE(SUBSTITUTE(TEXT(SOURCE!H1573,"????0"),"  ","")," ",""))   &amp;","&amp; IF(SOURCE!$W$2-3 &gt;= 0, REPT(" ",SOURCE!$W$2-3-5), "")&amp;
      SOURCE!I1573&amp;
" | "&amp; IF(SOURCE!$X$2-LEN(SOURCE!I1573) &gt;= 0, REPT(" ",SOURCE!$X$2-LEN(SOURCE!I1573)), "")&amp;
      SOURCE!J1573&amp;      IF(SOURCE!$Y$2-LEN(SOURCE!J1573) &gt;= 0, REPT(" ",SOURCE!$Y$2-LEN(SOURCE!J1573)), "")&amp;
" | "&amp; IF(SOURCE!$X$2-LEN(SOURCE!I1573) &gt;= 0, REPT(" ",SOURCE!$X$2-LEN(SOURCE!I1573)), "")&amp;
      SOURCE!K1573&amp;      IF(SOURCE!$Y$2-LEN(SOURCE!K1573) &gt;= 0, REPT(" ",SOURCE!$Z$2-LEN(SOURCE!K1573)), "")&amp;
" | "&amp; SOURCE!L1573&amp;      IF(SOURCE!$AB$2-LEN(SOURCE!L1573) &gt;= 0, REPT(" ",SOURCE!$AB$2-LEN(SOURCE!L1573)), "")&amp;
" | "&amp; SOURCE!M1573&amp;      IF(SOURCE!$AC$2-LEN(SOURCE!M1573) &gt;= 0, REPT(" ",SOURCE!$AC$2-LEN(SOURCE!M1573)),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133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IF(SOURCE!$R$2-LEN(SOURCE!C1574) &gt;= 0, REPT(" ",SOURCE!$R$2-LEN(SOURCE!C1574)), "")&amp;
      SOURCE!D1574&amp;", "&amp; IF(SOURCE!$S$2-LEN(SOURCE!D1574) &gt;= 0, REPT(" ",SOURCE!$S$2-LEN(SOURCE!D1574)), "")&amp;
      SOURCE!E1574&amp;", "&amp; IF(SOURCE!$T$2-LEN(SOURCE!E1574) &gt;=0, REPT(" ",SOURCE!$T$2-LEN(SOURCE!E1574)), "")&amp;
      SOURCE!F1574&amp;", "&amp; IF(SOURCE!$U$2-LEN(SOURCE!F1574) &gt;= 0, REPT(" ",SOURCE!$U$2-LEN(SOURCE!F1574)+2), "")&amp;"("&amp;
      SUBSTITUTE(TEXT(SOURCE!G1574,"??0"),"  ","")&amp;" &lt;&lt; TAM_MAX_BITS) |"&amp; IF(SOURCE!$V$2-3 &gt;= 0, REPT(" ",MAX(1,SOURCE!$V$2-5+4+1-1-LEN(  IF(ISTEXT(SOURCE!H1574),SOURCE!H1574,  SUBSTITUTE(SUBSTITUTE(TEXT(SOURCE!H1574,"????0"),"  ","")," ",""))   ))), "")&amp;
       IF(ISTEXT(SOURCE!H1574),SOURCE!H1574, SUBSTITUTE(SUBSTITUTE(TEXT(SOURCE!H1574,"????0"),"  ","")," ",""))   &amp;","&amp; IF(SOURCE!$W$2-3 &gt;= 0, REPT(" ",SOURCE!$W$2-3-5), "")&amp;
      SOURCE!I1574&amp;
" | "&amp; IF(SOURCE!$X$2-LEN(SOURCE!I1574) &gt;= 0, REPT(" ",SOURCE!$X$2-LEN(SOURCE!I1574)), "")&amp;
      SOURCE!J1574&amp;      IF(SOURCE!$Y$2-LEN(SOURCE!J1574) &gt;= 0, REPT(" ",SOURCE!$Y$2-LEN(SOURCE!J1574)), "")&amp;
" | "&amp; IF(SOURCE!$X$2-LEN(SOURCE!I1574) &gt;= 0, REPT(" ",SOURCE!$X$2-LEN(SOURCE!I1574)), "")&amp;
      SOURCE!K1574&amp;      IF(SOURCE!$Y$2-LEN(SOURCE!K1574) &gt;= 0, REPT(" ",SOURCE!$Z$2-LEN(SOURCE!K1574)), "")&amp;
" | "&amp; SOURCE!L1574&amp;      IF(SOURCE!$AB$2-LEN(SOURCE!L1574) &gt;= 0, REPT(" ",SOURCE!$AB$2-LEN(SOURCE!L1574)), "")&amp;
" | "&amp; SOURCE!M1574&amp;      IF(SOURCE!$AC$2-LEN(SOURCE!M1574) &gt;= 0, REPT(" ",SOURCE!$AC$2-LEN(SOURCE!M1574)),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133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IF(SOURCE!$R$2-LEN(SOURCE!C1575) &gt;= 0, REPT(" ",SOURCE!$R$2-LEN(SOURCE!C1575)), "")&amp;
      SOURCE!D1575&amp;", "&amp; IF(SOURCE!$S$2-LEN(SOURCE!D1575) &gt;= 0, REPT(" ",SOURCE!$S$2-LEN(SOURCE!D1575)), "")&amp;
      SOURCE!E1575&amp;", "&amp; IF(SOURCE!$T$2-LEN(SOURCE!E1575) &gt;=0, REPT(" ",SOURCE!$T$2-LEN(SOURCE!E1575)), "")&amp;
      SOURCE!F1575&amp;", "&amp; IF(SOURCE!$U$2-LEN(SOURCE!F1575) &gt;= 0, REPT(" ",SOURCE!$U$2-LEN(SOURCE!F1575)+2), "")&amp;"("&amp;
      SUBSTITUTE(TEXT(SOURCE!G1575,"??0"),"  ","")&amp;" &lt;&lt; TAM_MAX_BITS) |"&amp; IF(SOURCE!$V$2-3 &gt;= 0, REPT(" ",MAX(1,SOURCE!$V$2-5+4+1-1-LEN(  IF(ISTEXT(SOURCE!H1575),SOURCE!H1575,  SUBSTITUTE(SUBSTITUTE(TEXT(SOURCE!H1575,"????0"),"  ","")," ",""))   ))), "")&amp;
       IF(ISTEXT(SOURCE!H1575),SOURCE!H1575, SUBSTITUTE(SUBSTITUTE(TEXT(SOURCE!H1575,"????0"),"  ","")," ",""))   &amp;","&amp; IF(SOURCE!$W$2-3 &gt;= 0, REPT(" ",SOURCE!$W$2-3-5), "")&amp;
      SOURCE!I1575&amp;
" | "&amp; IF(SOURCE!$X$2-LEN(SOURCE!I1575) &gt;= 0, REPT(" ",SOURCE!$X$2-LEN(SOURCE!I1575)), "")&amp;
      SOURCE!J1575&amp;      IF(SOURCE!$Y$2-LEN(SOURCE!J1575) &gt;= 0, REPT(" ",SOURCE!$Y$2-LEN(SOURCE!J1575)), "")&amp;
" | "&amp; IF(SOURCE!$X$2-LEN(SOURCE!I1575) &gt;= 0, REPT(" ",SOURCE!$X$2-LEN(SOURCE!I1575)), "")&amp;
      SOURCE!K1575&amp;      IF(SOURCE!$Y$2-LEN(SOURCE!K1575) &gt;= 0, REPT(" ",SOURCE!$Z$2-LEN(SOURCE!K1575)), "")&amp;
" | "&amp; SOURCE!L1575&amp;      IF(SOURCE!$AB$2-LEN(SOURCE!L1575) &gt;= 0, REPT(" ",SOURCE!$AB$2-LEN(SOURCE!L1575)), "")&amp;
" | "&amp; SOURCE!M1575&amp;      IF(SOURCE!$AC$2-LEN(SOURCE!M1575) &gt;= 0, REPT(" ",SOURCE!$AC$2-LEN(SOURCE!M1575)),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133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IF(SOURCE!$R$2-LEN(SOURCE!C1576) &gt;= 0, REPT(" ",SOURCE!$R$2-LEN(SOURCE!C1576)), "")&amp;
      SOURCE!D1576&amp;", "&amp; IF(SOURCE!$S$2-LEN(SOURCE!D1576) &gt;= 0, REPT(" ",SOURCE!$S$2-LEN(SOURCE!D1576)), "")&amp;
      SOURCE!E1576&amp;", "&amp; IF(SOURCE!$T$2-LEN(SOURCE!E1576) &gt;=0, REPT(" ",SOURCE!$T$2-LEN(SOURCE!E1576)), "")&amp;
      SOURCE!F1576&amp;", "&amp; IF(SOURCE!$U$2-LEN(SOURCE!F1576) &gt;= 0, REPT(" ",SOURCE!$U$2-LEN(SOURCE!F1576)+2), "")&amp;"("&amp;
      SUBSTITUTE(TEXT(SOURCE!G1576,"??0"),"  ","")&amp;" &lt;&lt; TAM_MAX_BITS) |"&amp; IF(SOURCE!$V$2-3 &gt;= 0, REPT(" ",MAX(1,SOURCE!$V$2-5+4+1-1-LEN(  IF(ISTEXT(SOURCE!H1576),SOURCE!H1576,  SUBSTITUTE(SUBSTITUTE(TEXT(SOURCE!H1576,"????0"),"  ","")," ",""))   ))), "")&amp;
       IF(ISTEXT(SOURCE!H1576),SOURCE!H1576, SUBSTITUTE(SUBSTITUTE(TEXT(SOURCE!H1576,"????0"),"  ","")," ",""))   &amp;","&amp; IF(SOURCE!$W$2-3 &gt;= 0, REPT(" ",SOURCE!$W$2-3-5), "")&amp;
      SOURCE!I1576&amp;
" | "&amp; IF(SOURCE!$X$2-LEN(SOURCE!I1576) &gt;= 0, REPT(" ",SOURCE!$X$2-LEN(SOURCE!I1576)), "")&amp;
      SOURCE!J1576&amp;      IF(SOURCE!$Y$2-LEN(SOURCE!J1576) &gt;= 0, REPT(" ",SOURCE!$Y$2-LEN(SOURCE!J1576)), "")&amp;
" | "&amp; IF(SOURCE!$X$2-LEN(SOURCE!I1576) &gt;= 0, REPT(" ",SOURCE!$X$2-LEN(SOURCE!I1576)), "")&amp;
      SOURCE!K1576&amp;      IF(SOURCE!$Y$2-LEN(SOURCE!K1576) &gt;= 0, REPT(" ",SOURCE!$Z$2-LEN(SOURCE!K1576)), "")&amp;
" | "&amp; SOURCE!L1576&amp;      IF(SOURCE!$AB$2-LEN(SOURCE!L1576) &gt;= 0, REPT(" ",SOURCE!$AB$2-LEN(SOURCE!L1576)), "")&amp;
" | "&amp; SOURCE!M1576&amp;      IF(SOURCE!$AC$2-LEN(SOURCE!M1576) &gt;= 0, REPT(" ",SOURCE!$AC$2-LEN(SOURCE!M1576)),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133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IF(SOURCE!$R$2-LEN(SOURCE!C1577) &gt;= 0, REPT(" ",SOURCE!$R$2-LEN(SOURCE!C1577)), "")&amp;
      SOURCE!D1577&amp;", "&amp; IF(SOURCE!$S$2-LEN(SOURCE!D1577) &gt;= 0, REPT(" ",SOURCE!$S$2-LEN(SOURCE!D1577)), "")&amp;
      SOURCE!E1577&amp;", "&amp; IF(SOURCE!$T$2-LEN(SOURCE!E1577) &gt;=0, REPT(" ",SOURCE!$T$2-LEN(SOURCE!E1577)), "")&amp;
      SOURCE!F1577&amp;", "&amp; IF(SOURCE!$U$2-LEN(SOURCE!F1577) &gt;= 0, REPT(" ",SOURCE!$U$2-LEN(SOURCE!F1577)+2), "")&amp;"("&amp;
      SUBSTITUTE(TEXT(SOURCE!G1577,"??0"),"  ","")&amp;" &lt;&lt; TAM_MAX_BITS) |"&amp; IF(SOURCE!$V$2-3 &gt;= 0, REPT(" ",MAX(1,SOURCE!$V$2-5+4+1-1-LEN(  IF(ISTEXT(SOURCE!H1577),SOURCE!H1577,  SUBSTITUTE(SUBSTITUTE(TEXT(SOURCE!H1577,"????0"),"  ","")," ",""))   ))), "")&amp;
       IF(ISTEXT(SOURCE!H1577),SOURCE!H1577, SUBSTITUTE(SUBSTITUTE(TEXT(SOURCE!H1577,"????0"),"  ","")," ",""))   &amp;","&amp; IF(SOURCE!$W$2-3 &gt;= 0, REPT(" ",SOURCE!$W$2-3-5), "")&amp;
      SOURCE!I1577&amp;
" | "&amp; IF(SOURCE!$X$2-LEN(SOURCE!I1577) &gt;= 0, REPT(" ",SOURCE!$X$2-LEN(SOURCE!I1577)), "")&amp;
      SOURCE!J1577&amp;      IF(SOURCE!$Y$2-LEN(SOURCE!J1577) &gt;= 0, REPT(" ",SOURCE!$Y$2-LEN(SOURCE!J1577)), "")&amp;
" | "&amp; IF(SOURCE!$X$2-LEN(SOURCE!I1577) &gt;= 0, REPT(" ",SOURCE!$X$2-LEN(SOURCE!I1577)), "")&amp;
      SOURCE!K1577&amp;      IF(SOURCE!$Y$2-LEN(SOURCE!K1577) &gt;= 0, REPT(" ",SOURCE!$Z$2-LEN(SOURCE!K1577)), "")&amp;
" | "&amp; SOURCE!L1577&amp;      IF(SOURCE!$AB$2-LEN(SOURCE!L1577) &gt;= 0, REPT(" ",SOURCE!$AB$2-LEN(SOURCE!L1577)), "")&amp;
" | "&amp; SOURCE!M1577&amp;      IF(SOURCE!$AC$2-LEN(SOURCE!M1577) &gt;= 0, REPT(" ",SOURCE!$AC$2-LEN(SOURCE!M1577)), "")&amp;
      "},"&amp;IF(SOURCE!O1577&lt;&gt;"",""&amp;SOURCE!O1577,"")
 )
)
)</f>
        <v>/* 1539 */  { fnSwapRows,                   NOPARAM,                     "M.R" STD_LEFT_RIGHT_ARROWS "R",               "R" STD_LEFT_RIGHT_ARROWS "R",                 (0 &lt;&lt; TAM_MAX_BITS) |     0, CAT_FNCT | SLS_ENABLED   | US_ENABLED   | EIM_DISABLED | PTP_NONE         },</v>
      </c>
    </row>
    <row r="1578" spans="1:1">
      <c r="A1578" s="133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IF(SOURCE!$R$2-LEN(SOURCE!C1578) &gt;= 0, REPT(" ",SOURCE!$R$2-LEN(SOURCE!C1578)), "")&amp;
      SOURCE!D1578&amp;", "&amp; IF(SOURCE!$S$2-LEN(SOURCE!D1578) &gt;= 0, REPT(" ",SOURCE!$S$2-LEN(SOURCE!D1578)), "")&amp;
      SOURCE!E1578&amp;", "&amp; IF(SOURCE!$T$2-LEN(SOURCE!E1578) &gt;=0, REPT(" ",SOURCE!$T$2-LEN(SOURCE!E1578)), "")&amp;
      SOURCE!F1578&amp;", "&amp; IF(SOURCE!$U$2-LEN(SOURCE!F1578) &gt;= 0, REPT(" ",SOURCE!$U$2-LEN(SOURCE!F1578)+2), "")&amp;"("&amp;
      SUBSTITUTE(TEXT(SOURCE!G1578,"??0"),"  ","")&amp;" &lt;&lt; TAM_MAX_BITS) |"&amp; IF(SOURCE!$V$2-3 &gt;= 0, REPT(" ",MAX(1,SOURCE!$V$2-5+4+1-1-LEN(  IF(ISTEXT(SOURCE!H1578),SOURCE!H1578,  SUBSTITUTE(SUBSTITUTE(TEXT(SOURCE!H1578,"????0"),"  ","")," ",""))   ))), "")&amp;
       IF(ISTEXT(SOURCE!H1578),SOURCE!H1578, SUBSTITUTE(SUBSTITUTE(TEXT(SOURCE!H1578,"????0"),"  ","")," ",""))   &amp;","&amp; IF(SOURCE!$W$2-3 &gt;= 0, REPT(" ",SOURCE!$W$2-3-5), "")&amp;
      SOURCE!I1578&amp;
" | "&amp; IF(SOURCE!$X$2-LEN(SOURCE!I1578) &gt;= 0, REPT(" ",SOURCE!$X$2-LEN(SOURCE!I1578)), "")&amp;
      SOURCE!J1578&amp;      IF(SOURCE!$Y$2-LEN(SOURCE!J1578) &gt;= 0, REPT(" ",SOURCE!$Y$2-LEN(SOURCE!J1578)), "")&amp;
" | "&amp; IF(SOURCE!$X$2-LEN(SOURCE!I1578) &gt;= 0, REPT(" ",SOURCE!$X$2-LEN(SOURCE!I1578)), "")&amp;
      SOURCE!K1578&amp;      IF(SOURCE!$Y$2-LEN(SOURCE!K1578) &gt;= 0, REPT(" ",SOURCE!$Z$2-LEN(SOURCE!K1578)), "")&amp;
" | "&amp; SOURCE!L1578&amp;      IF(SOURCE!$AB$2-LEN(SOURCE!L1578) &gt;= 0, REPT(" ",SOURCE!$AB$2-LEN(SOURCE!L1578)), "")&amp;
" | "&amp; SOURCE!M1578&amp;      IF(SOURCE!$AC$2-LEN(SOURCE!M1578) &gt;= 0, REPT(" ",SOURCE!$AC$2-LEN(SOURCE!M1578)),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133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IF(SOURCE!$R$2-LEN(SOURCE!C1579) &gt;= 0, REPT(" ",SOURCE!$R$2-LEN(SOURCE!C1579)), "")&amp;
      SOURCE!D1579&amp;", "&amp; IF(SOURCE!$S$2-LEN(SOURCE!D1579) &gt;= 0, REPT(" ",SOURCE!$S$2-LEN(SOURCE!D1579)), "")&amp;
      SOURCE!E1579&amp;", "&amp; IF(SOURCE!$T$2-LEN(SOURCE!E1579) &gt;=0, REPT(" ",SOURCE!$T$2-LEN(SOURCE!E1579)), "")&amp;
      SOURCE!F1579&amp;", "&amp; IF(SOURCE!$U$2-LEN(SOURCE!F1579) &gt;= 0, REPT(" ",SOURCE!$U$2-LEN(SOURCE!F1579)+2), "")&amp;"("&amp;
      SUBSTITUTE(TEXT(SOURCE!G1579,"??0"),"  ","")&amp;" &lt;&lt; TAM_MAX_BITS) |"&amp; IF(SOURCE!$V$2-3 &gt;= 0, REPT(" ",MAX(1,SOURCE!$V$2-5+4+1-1-LEN(  IF(ISTEXT(SOURCE!H1579),SOURCE!H1579,  SUBSTITUTE(SUBSTITUTE(TEXT(SOURCE!H1579,"????0"),"  ","")," ",""))   ))), "")&amp;
       IF(ISTEXT(SOURCE!H1579),SOURCE!H1579, SUBSTITUTE(SUBSTITUTE(TEXT(SOURCE!H1579,"????0"),"  ","")," ",""))   &amp;","&amp; IF(SOURCE!$W$2-3 &gt;= 0, REPT(" ",SOURCE!$W$2-3-5), "")&amp;
      SOURCE!I1579&amp;
" | "&amp; IF(SOURCE!$X$2-LEN(SOURCE!I1579) &gt;= 0, REPT(" ",SOURCE!$X$2-LEN(SOURCE!I1579)), "")&amp;
      SOURCE!J1579&amp;      IF(SOURCE!$Y$2-LEN(SOURCE!J1579) &gt;= 0, REPT(" ",SOURCE!$Y$2-LEN(SOURCE!J1579)), "")&amp;
" | "&amp; IF(SOURCE!$X$2-LEN(SOURCE!I1579) &gt;= 0, REPT(" ",SOURCE!$X$2-LEN(SOURCE!I1579)), "")&amp;
      SOURCE!K1579&amp;      IF(SOURCE!$Y$2-LEN(SOURCE!K1579) &gt;= 0, REPT(" ",SOURCE!$Z$2-LEN(SOURCE!K1579)), "")&amp;
" | "&amp; SOURCE!L1579&amp;      IF(SOURCE!$AB$2-LEN(SOURCE!L1579) &gt;= 0, REPT(" ",SOURCE!$AB$2-LEN(SOURCE!L1579)), "")&amp;
" | "&amp; SOURCE!M1579&amp;      IF(SOURCE!$AC$2-LEN(SOURCE!M1579) &gt;= 0, REPT(" ",SOURCE!$AC$2-LEN(SOURCE!M1579)),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133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IF(SOURCE!$R$2-LEN(SOURCE!C1580) &gt;= 0, REPT(" ",SOURCE!$R$2-LEN(SOURCE!C1580)), "")&amp;
      SOURCE!D1580&amp;", "&amp; IF(SOURCE!$S$2-LEN(SOURCE!D1580) &gt;= 0, REPT(" ",SOURCE!$S$2-LEN(SOURCE!D1580)), "")&amp;
      SOURCE!E1580&amp;", "&amp; IF(SOURCE!$T$2-LEN(SOURCE!E1580) &gt;=0, REPT(" ",SOURCE!$T$2-LEN(SOURCE!E1580)), "")&amp;
      SOURCE!F1580&amp;", "&amp; IF(SOURCE!$U$2-LEN(SOURCE!F1580) &gt;= 0, REPT(" ",SOURCE!$U$2-LEN(SOURCE!F1580)+2), "")&amp;"("&amp;
      SUBSTITUTE(TEXT(SOURCE!G1580,"??0"),"  ","")&amp;" &lt;&lt; TAM_MAX_BITS) |"&amp; IF(SOURCE!$V$2-3 &gt;= 0, REPT(" ",MAX(1,SOURCE!$V$2-5+4+1-1-LEN(  IF(ISTEXT(SOURCE!H1580),SOURCE!H1580,  SUBSTITUTE(SUBSTITUTE(TEXT(SOURCE!H1580,"????0"),"  ","")," ",""))   ))), "")&amp;
       IF(ISTEXT(SOURCE!H1580),SOURCE!H1580, SUBSTITUTE(SUBSTITUTE(TEXT(SOURCE!H1580,"????0"),"  ","")," ",""))   &amp;","&amp; IF(SOURCE!$W$2-3 &gt;= 0, REPT(" ",SOURCE!$W$2-3-5), "")&amp;
      SOURCE!I1580&amp;
" | "&amp; IF(SOURCE!$X$2-LEN(SOURCE!I1580) &gt;= 0, REPT(" ",SOURCE!$X$2-LEN(SOURCE!I1580)), "")&amp;
      SOURCE!J1580&amp;      IF(SOURCE!$Y$2-LEN(SOURCE!J1580) &gt;= 0, REPT(" ",SOURCE!$Y$2-LEN(SOURCE!J1580)), "")&amp;
" | "&amp; IF(SOURCE!$X$2-LEN(SOURCE!I1580) &gt;= 0, REPT(" ",SOURCE!$X$2-LEN(SOURCE!I1580)), "")&amp;
      SOURCE!K1580&amp;      IF(SOURCE!$Y$2-LEN(SOURCE!K1580) &gt;= 0, REPT(" ",SOURCE!$Z$2-LEN(SOURCE!K1580)), "")&amp;
" | "&amp; SOURCE!L1580&amp;      IF(SOURCE!$AB$2-LEN(SOURCE!L1580) &gt;= 0, REPT(" ",SOURCE!$AB$2-LEN(SOURCE!L1580)), "")&amp;
" | "&amp; SOURCE!M1580&amp;      IF(SOURCE!$AC$2-LEN(SOURCE!M1580) &gt;= 0, REPT(" ",SOURCE!$AC$2-LEN(SOURCE!M1580)),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133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IF(SOURCE!$R$2-LEN(SOURCE!C1581) &gt;= 0, REPT(" ",SOURCE!$R$2-LEN(SOURCE!C1581)), "")&amp;
      SOURCE!D1581&amp;", "&amp; IF(SOURCE!$S$2-LEN(SOURCE!D1581) &gt;= 0, REPT(" ",SOURCE!$S$2-LEN(SOURCE!D1581)), "")&amp;
      SOURCE!E1581&amp;", "&amp; IF(SOURCE!$T$2-LEN(SOURCE!E1581) &gt;=0, REPT(" ",SOURCE!$T$2-LEN(SOURCE!E1581)), "")&amp;
      SOURCE!F1581&amp;", "&amp; IF(SOURCE!$U$2-LEN(SOURCE!F1581) &gt;= 0, REPT(" ",SOURCE!$U$2-LEN(SOURCE!F1581)+2), "")&amp;"("&amp;
      SUBSTITUTE(TEXT(SOURCE!G1581,"??0"),"  ","")&amp;" &lt;&lt; TAM_MAX_BITS) |"&amp; IF(SOURCE!$V$2-3 &gt;= 0, REPT(" ",MAX(1,SOURCE!$V$2-5+4+1-1-LEN(  IF(ISTEXT(SOURCE!H1581),SOURCE!H1581,  SUBSTITUTE(SUBSTITUTE(TEXT(SOURCE!H1581,"????0"),"  ","")," ",""))   ))), "")&amp;
       IF(ISTEXT(SOURCE!H1581),SOURCE!H1581, SUBSTITUTE(SUBSTITUTE(TEXT(SOURCE!H1581,"????0"),"  ","")," ",""))   &amp;","&amp; IF(SOURCE!$W$2-3 &gt;= 0, REPT(" ",SOURCE!$W$2-3-5), "")&amp;
      SOURCE!I1581&amp;
" | "&amp; IF(SOURCE!$X$2-LEN(SOURCE!I1581) &gt;= 0, REPT(" ",SOURCE!$X$2-LEN(SOURCE!I1581)), "")&amp;
      SOURCE!J1581&amp;      IF(SOURCE!$Y$2-LEN(SOURCE!J1581) &gt;= 0, REPT(" ",SOURCE!$Y$2-LEN(SOURCE!J1581)), "")&amp;
" | "&amp; IF(SOURCE!$X$2-LEN(SOURCE!I1581) &gt;= 0, REPT(" ",SOURCE!$X$2-LEN(SOURCE!I1581)), "")&amp;
      SOURCE!K1581&amp;      IF(SOURCE!$Y$2-LEN(SOURCE!K1581) &gt;= 0, REPT(" ",SOURCE!$Z$2-LEN(SOURCE!K1581)), "")&amp;
" | "&amp; SOURCE!L1581&amp;      IF(SOURCE!$AB$2-LEN(SOURCE!L1581) &gt;= 0, REPT(" ",SOURCE!$AB$2-LEN(SOURCE!L1581)), "")&amp;
" | "&amp; SOURCE!M1581&amp;      IF(SOURCE!$AC$2-LEN(SOURCE!M1581) &gt;= 0, REPT(" ",SOURCE!$AC$2-LEN(SOURCE!M1581)),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133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IF(SOURCE!$R$2-LEN(SOURCE!C1582) &gt;= 0, REPT(" ",SOURCE!$R$2-LEN(SOURCE!C1582)), "")&amp;
      SOURCE!D1582&amp;", "&amp; IF(SOURCE!$S$2-LEN(SOURCE!D1582) &gt;= 0, REPT(" ",SOURCE!$S$2-LEN(SOURCE!D1582)), "")&amp;
      SOURCE!E1582&amp;", "&amp; IF(SOURCE!$T$2-LEN(SOURCE!E1582) &gt;=0, REPT(" ",SOURCE!$T$2-LEN(SOURCE!E1582)), "")&amp;
      SOURCE!F1582&amp;", "&amp; IF(SOURCE!$U$2-LEN(SOURCE!F1582) &gt;= 0, REPT(" ",SOURCE!$U$2-LEN(SOURCE!F1582)+2), "")&amp;"("&amp;
      SUBSTITUTE(TEXT(SOURCE!G1582,"??0"),"  ","")&amp;" &lt;&lt; TAM_MAX_BITS) |"&amp; IF(SOURCE!$V$2-3 &gt;= 0, REPT(" ",MAX(1,SOURCE!$V$2-5+4+1-1-LEN(  IF(ISTEXT(SOURCE!H1582),SOURCE!H1582,  SUBSTITUTE(SUBSTITUTE(TEXT(SOURCE!H1582,"????0"),"  ","")," ",""))   ))), "")&amp;
       IF(ISTEXT(SOURCE!H1582),SOURCE!H1582, SUBSTITUTE(SUBSTITUTE(TEXT(SOURCE!H1582,"????0"),"  ","")," ",""))   &amp;","&amp; IF(SOURCE!$W$2-3 &gt;= 0, REPT(" ",SOURCE!$W$2-3-5), "")&amp;
      SOURCE!I1582&amp;
" | "&amp; IF(SOURCE!$X$2-LEN(SOURCE!I1582) &gt;= 0, REPT(" ",SOURCE!$X$2-LEN(SOURCE!I1582)), "")&amp;
      SOURCE!J1582&amp;      IF(SOURCE!$Y$2-LEN(SOURCE!J1582) &gt;= 0, REPT(" ",SOURCE!$Y$2-LEN(SOURCE!J1582)), "")&amp;
" | "&amp; IF(SOURCE!$X$2-LEN(SOURCE!I1582) &gt;= 0, REPT(" ",SOURCE!$X$2-LEN(SOURCE!I1582)), "")&amp;
      SOURCE!K1582&amp;      IF(SOURCE!$Y$2-LEN(SOURCE!K1582) &gt;= 0, REPT(" ",SOURCE!$Z$2-LEN(SOURCE!K1582)), "")&amp;
" | "&amp; SOURCE!L1582&amp;      IF(SOURCE!$AB$2-LEN(SOURCE!L1582) &gt;= 0, REPT(" ",SOURCE!$AB$2-LEN(SOURCE!L1582)), "")&amp;
" | "&amp; SOURCE!M1582&amp;      IF(SOURCE!$AC$2-LEN(SOURCE!M1582) &gt;= 0, REPT(" ",SOURCE!$AC$2-LEN(SOURCE!M1582)),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133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IF(SOURCE!$R$2-LEN(SOURCE!C1583) &gt;= 0, REPT(" ",SOURCE!$R$2-LEN(SOURCE!C1583)), "")&amp;
      SOURCE!D1583&amp;", "&amp; IF(SOURCE!$S$2-LEN(SOURCE!D1583) &gt;= 0, REPT(" ",SOURCE!$S$2-LEN(SOURCE!D1583)), "")&amp;
      SOURCE!E1583&amp;", "&amp; IF(SOURCE!$T$2-LEN(SOURCE!E1583) &gt;=0, REPT(" ",SOURCE!$T$2-LEN(SOURCE!E1583)), "")&amp;
      SOURCE!F1583&amp;", "&amp; IF(SOURCE!$U$2-LEN(SOURCE!F1583) &gt;= 0, REPT(" ",SOURCE!$U$2-LEN(SOURCE!F1583)+2), "")&amp;"("&amp;
      SUBSTITUTE(TEXT(SOURCE!G1583,"??0"),"  ","")&amp;" &lt;&lt; TAM_MAX_BITS) |"&amp; IF(SOURCE!$V$2-3 &gt;= 0, REPT(" ",MAX(1,SOURCE!$V$2-5+4+1-1-LEN(  IF(ISTEXT(SOURCE!H1583),SOURCE!H1583,  SUBSTITUTE(SUBSTITUTE(TEXT(SOURCE!H1583,"????0"),"  ","")," ",""))   ))), "")&amp;
       IF(ISTEXT(SOURCE!H1583),SOURCE!H1583, SUBSTITUTE(SUBSTITUTE(TEXT(SOURCE!H1583,"????0"),"  ","")," ",""))   &amp;","&amp; IF(SOURCE!$W$2-3 &gt;= 0, REPT(" ",SOURCE!$W$2-3-5), "")&amp;
      SOURCE!I1583&amp;
" | "&amp; IF(SOURCE!$X$2-LEN(SOURCE!I1583) &gt;= 0, REPT(" ",SOURCE!$X$2-LEN(SOURCE!I1583)), "")&amp;
      SOURCE!J1583&amp;      IF(SOURCE!$Y$2-LEN(SOURCE!J1583) &gt;= 0, REPT(" ",SOURCE!$Y$2-LEN(SOURCE!J1583)), "")&amp;
" | "&amp; IF(SOURCE!$X$2-LEN(SOURCE!I1583) &gt;= 0, REPT(" ",SOURCE!$X$2-LEN(SOURCE!I1583)), "")&amp;
      SOURCE!K1583&amp;      IF(SOURCE!$Y$2-LEN(SOURCE!K1583) &gt;= 0, REPT(" ",SOURCE!$Z$2-LEN(SOURCE!K1583)), "")&amp;
" | "&amp; SOURCE!L1583&amp;      IF(SOURCE!$AB$2-LEN(SOURCE!L1583) &gt;= 0, REPT(" ",SOURCE!$AB$2-LEN(SOURCE!L1583)), "")&amp;
" | "&amp; SOURCE!M1583&amp;      IF(SOURCE!$AC$2-LEN(SOURCE!M1583) &gt;= 0, REPT(" ",SOURCE!$AC$2-LEN(SOURCE!M1583)),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99, CAT_FNCT | SLS_ENABLED   | US_ENABLED   | EIM_DISABLED | PTP_REGISTER     },</v>
      </c>
    </row>
    <row r="1584" spans="1:1">
      <c r="A1584" s="133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IF(SOURCE!$R$2-LEN(SOURCE!C1584) &gt;= 0, REPT(" ",SOURCE!$R$2-LEN(SOURCE!C1584)), "")&amp;
      SOURCE!D1584&amp;", "&amp; IF(SOURCE!$S$2-LEN(SOURCE!D1584) &gt;= 0, REPT(" ",SOURCE!$S$2-LEN(SOURCE!D1584)), "")&amp;
      SOURCE!E1584&amp;", "&amp; IF(SOURCE!$T$2-LEN(SOURCE!E1584) &gt;=0, REPT(" ",SOURCE!$T$2-LEN(SOURCE!E1584)), "")&amp;
      SOURCE!F1584&amp;", "&amp; IF(SOURCE!$U$2-LEN(SOURCE!F1584) &gt;= 0, REPT(" ",SOURCE!$U$2-LEN(SOURCE!F1584)+2), "")&amp;"("&amp;
      SUBSTITUTE(TEXT(SOURCE!G1584,"??0"),"  ","")&amp;" &lt;&lt; TAM_MAX_BITS) |"&amp; IF(SOURCE!$V$2-3 &gt;= 0, REPT(" ",MAX(1,SOURCE!$V$2-5+4+1-1-LEN(  IF(ISTEXT(SOURCE!H1584),SOURCE!H1584,  SUBSTITUTE(SUBSTITUTE(TEXT(SOURCE!H1584,"????0"),"  ","")," ",""))   ))), "")&amp;
       IF(ISTEXT(SOURCE!H1584),SOURCE!H1584, SUBSTITUTE(SUBSTITUTE(TEXT(SOURCE!H1584,"????0"),"  ","")," ",""))   &amp;","&amp; IF(SOURCE!$W$2-3 &gt;= 0, REPT(" ",SOURCE!$W$2-3-5), "")&amp;
      SOURCE!I1584&amp;
" | "&amp; IF(SOURCE!$X$2-LEN(SOURCE!I1584) &gt;= 0, REPT(" ",SOURCE!$X$2-LEN(SOURCE!I1584)), "")&amp;
      SOURCE!J1584&amp;      IF(SOURCE!$Y$2-LEN(SOURCE!J1584) &gt;= 0, REPT(" ",SOURCE!$Y$2-LEN(SOURCE!J1584)), "")&amp;
" | "&amp; IF(SOURCE!$X$2-LEN(SOURCE!I1584) &gt;= 0, REPT(" ",SOURCE!$X$2-LEN(SOURCE!I1584)), "")&amp;
      SOURCE!K1584&amp;      IF(SOURCE!$Y$2-LEN(SOURCE!K1584) &gt;= 0, REPT(" ",SOURCE!$Z$2-LEN(SOURCE!K1584)), "")&amp;
" | "&amp; SOURCE!L1584&amp;      IF(SOURCE!$AB$2-LEN(SOURCE!L1584) &gt;= 0, REPT(" ",SOURCE!$AB$2-LEN(SOURCE!L1584)), "")&amp;
" | "&amp; SOURCE!M1584&amp;      IF(SOURCE!$AC$2-LEN(SOURCE!M1584) &gt;= 0, REPT(" ",SOURCE!$AC$2-LEN(SOURCE!M1584)), "")&amp;
      "},"&amp;IF(SOURCE!O1584&lt;&gt;"",""&amp;SOURCE!O1584,"")
 )
)
)</f>
        <v>/* 1546 */  { fnPgmInt,                     TM_LABEL,                    "PGMINT",                                      "PGMINT",                                      (0 &lt;&lt; TAM_MAX_BITS) |    99, CAT_FNCT | SLS_ENABLED   | US_ENABLED   | EIM_DISABLED | PTP_LABEL        },</v>
      </c>
    </row>
    <row r="1585" spans="1:1">
      <c r="A1585" s="133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IF(SOURCE!$R$2-LEN(SOURCE!C1585) &gt;= 0, REPT(" ",SOURCE!$R$2-LEN(SOURCE!C1585)), "")&amp;
      SOURCE!D1585&amp;", "&amp; IF(SOURCE!$S$2-LEN(SOURCE!D1585) &gt;= 0, REPT(" ",SOURCE!$S$2-LEN(SOURCE!D1585)), "")&amp;
      SOURCE!E1585&amp;", "&amp; IF(SOURCE!$T$2-LEN(SOURCE!E1585) &gt;=0, REPT(" ",SOURCE!$T$2-LEN(SOURCE!E1585)), "")&amp;
      SOURCE!F1585&amp;", "&amp; IF(SOURCE!$U$2-LEN(SOURCE!F1585) &gt;= 0, REPT(" ",SOURCE!$U$2-LEN(SOURCE!F1585)+2), "")&amp;"("&amp;
      SUBSTITUTE(TEXT(SOURCE!G1585,"??0"),"  ","")&amp;" &lt;&lt; TAM_MAX_BITS) |"&amp; IF(SOURCE!$V$2-3 &gt;= 0, REPT(" ",MAX(1,SOURCE!$V$2-5+4+1-1-LEN(  IF(ISTEXT(SOURCE!H1585),SOURCE!H1585,  SUBSTITUTE(SUBSTITUTE(TEXT(SOURCE!H1585,"????0"),"  ","")," ",""))   ))), "")&amp;
       IF(ISTEXT(SOURCE!H1585),SOURCE!H1585, SUBSTITUTE(SUBSTITUTE(TEXT(SOURCE!H1585,"????0"),"  ","")," ",""))   &amp;","&amp; IF(SOURCE!$W$2-3 &gt;= 0, REPT(" ",SOURCE!$W$2-3-5), "")&amp;
      SOURCE!I1585&amp;
" | "&amp; IF(SOURCE!$X$2-LEN(SOURCE!I1585) &gt;= 0, REPT(" ",SOURCE!$X$2-LEN(SOURCE!I1585)), "")&amp;
      SOURCE!J1585&amp;      IF(SOURCE!$Y$2-LEN(SOURCE!J1585) &gt;= 0, REPT(" ",SOURCE!$Y$2-LEN(SOURCE!J1585)), "")&amp;
" | "&amp; IF(SOURCE!$X$2-LEN(SOURCE!I1585) &gt;= 0, REPT(" ",SOURCE!$X$2-LEN(SOURCE!I1585)), "")&amp;
      SOURCE!K1585&amp;      IF(SOURCE!$Y$2-LEN(SOURCE!K1585) &gt;= 0, REPT(" ",SOURCE!$Z$2-LEN(SOURCE!K1585)), "")&amp;
" | "&amp; SOURCE!L1585&amp;      IF(SOURCE!$AB$2-LEN(SOURCE!L1585) &gt;= 0, REPT(" ",SOURCE!$AB$2-LEN(SOURCE!L1585)), "")&amp;
" | "&amp; SOURCE!M1585&amp;      IF(SOURCE!$AC$2-LEN(SOURCE!M1585) &gt;= 0, REPT(" ",SOURCE!$AC$2-LEN(SOURCE!M1585)),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133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IF(SOURCE!$R$2-LEN(SOURCE!C1586) &gt;= 0, REPT(" ",SOURCE!$R$2-LEN(SOURCE!C1586)), "")&amp;
      SOURCE!D1586&amp;", "&amp; IF(SOURCE!$S$2-LEN(SOURCE!D1586) &gt;= 0, REPT(" ",SOURCE!$S$2-LEN(SOURCE!D1586)), "")&amp;
      SOURCE!E1586&amp;", "&amp; IF(SOURCE!$T$2-LEN(SOURCE!E1586) &gt;=0, REPT(" ",SOURCE!$T$2-LEN(SOURCE!E1586)), "")&amp;
      SOURCE!F1586&amp;", "&amp; IF(SOURCE!$U$2-LEN(SOURCE!F1586) &gt;= 0, REPT(" ",SOURCE!$U$2-LEN(SOURCE!F1586)+2), "")&amp;"("&amp;
      SUBSTITUTE(TEXT(SOURCE!G1586,"??0"),"  ","")&amp;" &lt;&lt; TAM_MAX_BITS) |"&amp; IF(SOURCE!$V$2-3 &gt;= 0, REPT(" ",MAX(1,SOURCE!$V$2-5+4+1-1-LEN(  IF(ISTEXT(SOURCE!H1586),SOURCE!H1586,  SUBSTITUTE(SUBSTITUTE(TEXT(SOURCE!H1586,"????0"),"  ","")," ",""))   ))), "")&amp;
       IF(ISTEXT(SOURCE!H1586),SOURCE!H1586, SUBSTITUTE(SUBSTITUTE(TEXT(SOURCE!H1586,"????0"),"  ","")," ",""))   &amp;","&amp; IF(SOURCE!$W$2-3 &gt;= 0, REPT(" ",SOURCE!$W$2-3-5), "")&amp;
      SOURCE!I1586&amp;
" | "&amp; IF(SOURCE!$X$2-LEN(SOURCE!I1586) &gt;= 0, REPT(" ",SOURCE!$X$2-LEN(SOURCE!I1586)), "")&amp;
      SOURCE!J1586&amp;      IF(SOURCE!$Y$2-LEN(SOURCE!J1586) &gt;= 0, REPT(" ",SOURCE!$Y$2-LEN(SOURCE!J1586)), "")&amp;
" | "&amp; IF(SOURCE!$X$2-LEN(SOURCE!I1586) &gt;= 0, REPT(" ",SOURCE!$X$2-LEN(SOURCE!I1586)), "")&amp;
      SOURCE!K1586&amp;      IF(SOURCE!$Y$2-LEN(SOURCE!K1586) &gt;= 0, REPT(" ",SOURCE!$Z$2-LEN(SOURCE!K1586)), "")&amp;
" | "&amp; SOURCE!L1586&amp;      IF(SOURCE!$AB$2-LEN(SOURCE!L1586) &gt;= 0, REPT(" ",SOURCE!$AB$2-LEN(SOURCE!L1586)), "")&amp;
" | "&amp; SOURCE!M1586&amp;      IF(SOURCE!$AC$2-LEN(SOURCE!M1586) &gt;= 0, REPT(" ",SOURCE!$AC$2-LEN(SOURCE!M1586)), "")&amp;
      "},"&amp;IF(SOURCE!O1586&lt;&gt;"",""&amp;SOURCE!O1586,"")
 )
)
)</f>
        <v>/* 1548 */  { fnPixel,      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133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IF(SOURCE!$R$2-LEN(SOURCE!C1587) &gt;= 0, REPT(" ",SOURCE!$R$2-LEN(SOURCE!C1587)), "")&amp;
      SOURCE!D1587&amp;", "&amp; IF(SOURCE!$S$2-LEN(SOURCE!D1587) &gt;= 0, REPT(" ",SOURCE!$S$2-LEN(SOURCE!D1587)), "")&amp;
      SOURCE!E1587&amp;", "&amp; IF(SOURCE!$T$2-LEN(SOURCE!E1587) &gt;=0, REPT(" ",SOURCE!$T$2-LEN(SOURCE!E1587)), "")&amp;
      SOURCE!F1587&amp;", "&amp; IF(SOURCE!$U$2-LEN(SOURCE!F1587) &gt;= 0, REPT(" ",SOURCE!$U$2-LEN(SOURCE!F1587)+2), "")&amp;"("&amp;
      SUBSTITUTE(TEXT(SOURCE!G1587,"??0"),"  ","")&amp;" &lt;&lt; TAM_MAX_BITS) |"&amp; IF(SOURCE!$V$2-3 &gt;= 0, REPT(" ",MAX(1,SOURCE!$V$2-5+4+1-1-LEN(  IF(ISTEXT(SOURCE!H1587),SOURCE!H1587,  SUBSTITUTE(SUBSTITUTE(TEXT(SOURCE!H1587,"????0"),"  ","")," ",""))   ))), "")&amp;
       IF(ISTEXT(SOURCE!H1587),SOURCE!H1587, SUBSTITUTE(SUBSTITUTE(TEXT(SOURCE!H1587,"????0"),"  ","")," ",""))   &amp;","&amp; IF(SOURCE!$W$2-3 &gt;= 0, REPT(" ",SOURCE!$W$2-3-5), "")&amp;
      SOURCE!I1587&amp;
" | "&amp; IF(SOURCE!$X$2-LEN(SOURCE!I1587) &gt;= 0, REPT(" ",SOURCE!$X$2-LEN(SOURCE!I1587)), "")&amp;
      SOURCE!J1587&amp;      IF(SOURCE!$Y$2-LEN(SOURCE!J1587) &gt;= 0, REPT(" ",SOURCE!$Y$2-LEN(SOURCE!J1587)), "")&amp;
" | "&amp; IF(SOURCE!$X$2-LEN(SOURCE!I1587) &gt;= 0, REPT(" ",SOURCE!$X$2-LEN(SOURCE!I1587)), "")&amp;
      SOURCE!K1587&amp;      IF(SOURCE!$Y$2-LEN(SOURCE!K1587) &gt;= 0, REPT(" ",SOURCE!$Z$2-LEN(SOURCE!K1587)), "")&amp;
" | "&amp; SOURCE!L1587&amp;      IF(SOURCE!$AB$2-LEN(SOURCE!L1587) &gt;= 0, REPT(" ",SOURCE!$AB$2-LEN(SOURCE!L1587)), "")&amp;
" | "&amp; SOURCE!M1587&amp;      IF(SOURCE!$AC$2-LEN(SOURCE!M1587) &gt;= 0, REPT(" ",SOURCE!$AC$2-LEN(SOURCE!M1587)), "")&amp;
      "},"&amp;IF(SOURCE!O1587&lt;&gt;"",""&amp;SOURCE!O1587,"")
 )
)
)</f>
        <v>/* 1549 */  { fnPlotStat,                   PLOT_START,                  "PLOT",                                        "PLOT",                                        (0 &lt;&lt; TAM_MAX_BITS) |     0, CAT_FNCT | SLS_ENABLED   | US_ENABLED   | EIM_DISABLED | PTP_NONE         },</v>
      </c>
    </row>
    <row r="1588" spans="1:1">
      <c r="A1588" s="133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IF(SOURCE!$R$2-LEN(SOURCE!C1588) &gt;= 0, REPT(" ",SOURCE!$R$2-LEN(SOURCE!C1588)), "")&amp;
      SOURCE!D1588&amp;", "&amp; IF(SOURCE!$S$2-LEN(SOURCE!D1588) &gt;= 0, REPT(" ",SOURCE!$S$2-LEN(SOURCE!D1588)), "")&amp;
      SOURCE!E1588&amp;", "&amp; IF(SOURCE!$T$2-LEN(SOURCE!E1588) &gt;=0, REPT(" ",SOURCE!$T$2-LEN(SOURCE!E1588)), "")&amp;
      SOURCE!F1588&amp;", "&amp; IF(SOURCE!$U$2-LEN(SOURCE!F1588) &gt;= 0, REPT(" ",SOURCE!$U$2-LEN(SOURCE!F1588)+2), "")&amp;"("&amp;
      SUBSTITUTE(TEXT(SOURCE!G1588,"??0"),"  ","")&amp;" &lt;&lt; TAM_MAX_BITS) |"&amp; IF(SOURCE!$V$2-3 &gt;= 0, REPT(" ",MAX(1,SOURCE!$V$2-5+4+1-1-LEN(  IF(ISTEXT(SOURCE!H1588),SOURCE!H1588,  SUBSTITUTE(SUBSTITUTE(TEXT(SOURCE!H1588,"????0"),"  ","")," ",""))   ))), "")&amp;
       IF(ISTEXT(SOURCE!H1588),SOURCE!H1588, SUBSTITUTE(SUBSTITUTE(TEXT(SOURCE!H1588,"????0"),"  ","")," ",""))   &amp;","&amp; IF(SOURCE!$W$2-3 &gt;= 0, REPT(" ",SOURCE!$W$2-3-5), "")&amp;
      SOURCE!I1588&amp;
" | "&amp; IF(SOURCE!$X$2-LEN(SOURCE!I1588) &gt;= 0, REPT(" ",SOURCE!$X$2-LEN(SOURCE!I1588)), "")&amp;
      SOURCE!J1588&amp;      IF(SOURCE!$Y$2-LEN(SOURCE!J1588) &gt;= 0, REPT(" ",SOURCE!$Y$2-LEN(SOURCE!J1588)), "")&amp;
" | "&amp; IF(SOURCE!$X$2-LEN(SOURCE!I1588) &gt;= 0, REPT(" ",SOURCE!$X$2-LEN(SOURCE!I1588)), "")&amp;
      SOURCE!K1588&amp;      IF(SOURCE!$Y$2-LEN(SOURCE!K1588) &gt;= 0, REPT(" ",SOURCE!$Z$2-LEN(SOURCE!K1588)), "")&amp;
" | "&amp; SOURCE!L1588&amp;      IF(SOURCE!$AB$2-LEN(SOURCE!L1588) &gt;= 0, REPT(" ",SOURCE!$AB$2-LEN(SOURCE!L1588)), "")&amp;
" | "&amp; SOURCE!M1588&amp;      IF(SOURCE!$AC$2-LEN(SOURCE!M1588) &gt;= 0, REPT(" ",SOURCE!$AC$2-LEN(SOURCE!M1588)),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133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IF(SOURCE!$R$2-LEN(SOURCE!C1589) &gt;= 0, REPT(" ",SOURCE!$R$2-LEN(SOURCE!C1589)), "")&amp;
      SOURCE!D1589&amp;", "&amp; IF(SOURCE!$S$2-LEN(SOURCE!D1589) &gt;= 0, REPT(" ",SOURCE!$S$2-LEN(SOURCE!D1589)), "")&amp;
      SOURCE!E1589&amp;", "&amp; IF(SOURCE!$T$2-LEN(SOURCE!E1589) &gt;=0, REPT(" ",SOURCE!$T$2-LEN(SOURCE!E1589)), "")&amp;
      SOURCE!F1589&amp;", "&amp; IF(SOURCE!$U$2-LEN(SOURCE!F1589) &gt;= 0, REPT(" ",SOURCE!$U$2-LEN(SOURCE!F1589)+2), "")&amp;"("&amp;
      SUBSTITUTE(TEXT(SOURCE!G1589,"??0"),"  ","")&amp;" &lt;&lt; TAM_MAX_BITS) |"&amp; IF(SOURCE!$V$2-3 &gt;= 0, REPT(" ",MAX(1,SOURCE!$V$2-5+4+1-1-LEN(  IF(ISTEXT(SOURCE!H1589),SOURCE!H1589,  SUBSTITUTE(SUBSTITUTE(TEXT(SOURCE!H1589,"????0"),"  ","")," ",""))   ))), "")&amp;
       IF(ISTEXT(SOURCE!H1589),SOURCE!H1589, SUBSTITUTE(SUBSTITUTE(TEXT(SOURCE!H1589,"????0"),"  ","")," ",""))   &amp;","&amp; IF(SOURCE!$W$2-3 &gt;= 0, REPT(" ",SOURCE!$W$2-3-5), "")&amp;
      SOURCE!I1589&amp;
" | "&amp; IF(SOURCE!$X$2-LEN(SOURCE!I1589) &gt;= 0, REPT(" ",SOURCE!$X$2-LEN(SOURCE!I1589)), "")&amp;
      SOURCE!J1589&amp;      IF(SOURCE!$Y$2-LEN(SOURCE!J1589) &gt;= 0, REPT(" ",SOURCE!$Y$2-LEN(SOURCE!J1589)), "")&amp;
" | "&amp; IF(SOURCE!$X$2-LEN(SOURCE!I1589) &gt;= 0, REPT(" ",SOURCE!$X$2-LEN(SOURCE!I1589)), "")&amp;
      SOURCE!K1589&amp;      IF(SOURCE!$Y$2-LEN(SOURCE!K1589) &gt;= 0, REPT(" ",SOURCE!$Z$2-LEN(SOURCE!K1589)), "")&amp;
" | "&amp; SOURCE!L1589&amp;      IF(SOURCE!$AB$2-LEN(SOURCE!L1589) &gt;= 0, REPT(" ",SOURCE!$AB$2-LEN(SOURCE!L1589)), "")&amp;
" | "&amp; SOURCE!M1589&amp;      IF(SOURCE!$AC$2-LEN(SOURCE!M1589) &gt;= 0, REPT(" ",SOURCE!$AC$2-LEN(SOURCE!M1589)), "")&amp;
      "},"&amp;IF(SOURCE!O1589&lt;&gt;"",""&amp;SOURCE!O1589,"")
 )
)
)</f>
        <v>/* 1551 */  { fnPoint,      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133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IF(SOURCE!$R$2-LEN(SOURCE!C1590) &gt;= 0, REPT(" ",SOURCE!$R$2-LEN(SOURCE!C1590)), "")&amp;
      SOURCE!D1590&amp;", "&amp; IF(SOURCE!$S$2-LEN(SOURCE!D1590) &gt;= 0, REPT(" ",SOURCE!$S$2-LEN(SOURCE!D1590)), "")&amp;
      SOURCE!E1590&amp;", "&amp; IF(SOURCE!$T$2-LEN(SOURCE!E1590) &gt;=0, REPT(" ",SOURCE!$T$2-LEN(SOURCE!E1590)), "")&amp;
      SOURCE!F1590&amp;", "&amp; IF(SOURCE!$U$2-LEN(SOURCE!F1590) &gt;= 0, REPT(" ",SOURCE!$U$2-LEN(SOURCE!F1590)+2), "")&amp;"("&amp;
      SUBSTITUTE(TEXT(SOURCE!G1590,"??0"),"  ","")&amp;" &lt;&lt; TAM_MAX_BITS) |"&amp; IF(SOURCE!$V$2-3 &gt;= 0, REPT(" ",MAX(1,SOURCE!$V$2-5+4+1-1-LEN(  IF(ISTEXT(SOURCE!H1590),SOURCE!H1590,  SUBSTITUTE(SUBSTITUTE(TEXT(SOURCE!H1590,"????0"),"  ","")," ",""))   ))), "")&amp;
       IF(ISTEXT(SOURCE!H1590),SOURCE!H1590, SUBSTITUTE(SUBSTITUTE(TEXT(SOURCE!H1590,"????0"),"  ","")," ",""))   &amp;","&amp; IF(SOURCE!$W$2-3 &gt;= 0, REPT(" ",SOURCE!$W$2-3-5), "")&amp;
      SOURCE!I1590&amp;
" | "&amp; IF(SOURCE!$X$2-LEN(SOURCE!I1590) &gt;= 0, REPT(" ",SOURCE!$X$2-LEN(SOURCE!I1590)), "")&amp;
      SOURCE!J1590&amp;      IF(SOURCE!$Y$2-LEN(SOURCE!J1590) &gt;= 0, REPT(" ",SOURCE!$Y$2-LEN(SOURCE!J1590)), "")&amp;
" | "&amp; IF(SOURCE!$X$2-LEN(SOURCE!I1590) &gt;= 0, REPT(" ",SOURCE!$X$2-LEN(SOURCE!I1590)), "")&amp;
      SOURCE!K1590&amp;      IF(SOURCE!$Y$2-LEN(SOURCE!K1590) &gt;= 0, REPT(" ",SOURCE!$Z$2-LEN(SOURCE!K1590)), "")&amp;
" | "&amp; SOURCE!L1590&amp;      IF(SOURCE!$AB$2-LEN(SOURCE!L1590) &gt;= 0, REPT(" ",SOURCE!$AB$2-LEN(SOURCE!L1590)), "")&amp;
" | "&amp; SOURCE!M1590&amp;      IF(SOURCE!$AC$2-LEN(SOURCE!M1590) &gt;= 0, REPT(" ",SOURCE!$AC$2-LEN(SOURCE!M1590)),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133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IF(SOURCE!$R$2-LEN(SOURCE!C1591) &gt;= 0, REPT(" ",SOURCE!$R$2-LEN(SOURCE!C1591)), "")&amp;
      SOURCE!D1591&amp;", "&amp; IF(SOURCE!$S$2-LEN(SOURCE!D1591) &gt;= 0, REPT(" ",SOURCE!$S$2-LEN(SOURCE!D1591)), "")&amp;
      SOURCE!E1591&amp;", "&amp; IF(SOURCE!$T$2-LEN(SOURCE!E1591) &gt;=0, REPT(" ",SOURCE!$T$2-LEN(SOURCE!E1591)), "")&amp;
      SOURCE!F1591&amp;", "&amp; IF(SOURCE!$U$2-LEN(SOURCE!F1591) &gt;= 0, REPT(" ",SOURCE!$U$2-LEN(SOURCE!F1591)+2), "")&amp;"("&amp;
      SUBSTITUTE(TEXT(SOURCE!G1591,"??0"),"  ","")&amp;" &lt;&lt; TAM_MAX_BITS) |"&amp; IF(SOURCE!$V$2-3 &gt;= 0, REPT(" ",MAX(1,SOURCE!$V$2-5+4+1-1-LEN(  IF(ISTEXT(SOURCE!H1591),SOURCE!H1591,  SUBSTITUTE(SUBSTITUTE(TEXT(SOURCE!H1591,"????0"),"  ","")," ",""))   ))), "")&amp;
       IF(ISTEXT(SOURCE!H1591),SOURCE!H1591, SUBSTITUTE(SUBSTITUTE(TEXT(SOURCE!H1591,"????0"),"  ","")," ",""))   &amp;","&amp; IF(SOURCE!$W$2-3 &gt;= 0, REPT(" ",SOURCE!$W$2-3-5), "")&amp;
      SOURCE!I1591&amp;
" | "&amp; IF(SOURCE!$X$2-LEN(SOURCE!I1591) &gt;= 0, REPT(" ",SOURCE!$X$2-LEN(SOURCE!I1591)), "")&amp;
      SOURCE!J1591&amp;      IF(SOURCE!$Y$2-LEN(SOURCE!J1591) &gt;= 0, REPT(" ",SOURCE!$Y$2-LEN(SOURCE!J1591)), "")&amp;
" | "&amp; IF(SOURCE!$X$2-LEN(SOURCE!I1591) &gt;= 0, REPT(" ",SOURCE!$X$2-LEN(SOURCE!I1591)), "")&amp;
      SOURCE!K1591&amp;      IF(SOURCE!$Y$2-LEN(SOURCE!K1591) &gt;= 0, REPT(" ",SOURCE!$Z$2-LEN(SOURCE!K1591)), "")&amp;
" | "&amp; SOURCE!L1591&amp;      IF(SOURCE!$AB$2-LEN(SOURCE!L1591) &gt;= 0, REPT(" ",SOURCE!$AB$2-LEN(SOURCE!L1591)), "")&amp;
" | "&amp; SOURCE!M1591&amp;      IF(SOURCE!$AC$2-LEN(SOURCE!M1591) &gt;= 0, REPT(" ",SOURCE!$AC$2-LEN(SOURCE!M1591)),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133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IF(SOURCE!$R$2-LEN(SOURCE!C1592) &gt;= 0, REPT(" ",SOURCE!$R$2-LEN(SOURCE!C1592)), "")&amp;
      SOURCE!D1592&amp;", "&amp; IF(SOURCE!$S$2-LEN(SOURCE!D1592) &gt;= 0, REPT(" ",SOURCE!$S$2-LEN(SOURCE!D1592)), "")&amp;
      SOURCE!E1592&amp;", "&amp; IF(SOURCE!$T$2-LEN(SOURCE!E1592) &gt;=0, REPT(" ",SOURCE!$T$2-LEN(SOURCE!E1592)), "")&amp;
      SOURCE!F1592&amp;", "&amp; IF(SOURCE!$U$2-LEN(SOURCE!F1592) &gt;= 0, REPT(" ",SOURCE!$U$2-LEN(SOURCE!F1592)+2), "")&amp;"("&amp;
      SUBSTITUTE(TEXT(SOURCE!G1592,"??0"),"  ","")&amp;" &lt;&lt; TAM_MAX_BITS) |"&amp; IF(SOURCE!$V$2-3 &gt;= 0, REPT(" ",MAX(1,SOURCE!$V$2-5+4+1-1-LEN(  IF(ISTEXT(SOURCE!H1592),SOURCE!H1592,  SUBSTITUTE(SUBSTITUTE(TEXT(SOURCE!H1592,"????0"),"  ","")," ",""))   ))), "")&amp;
       IF(ISTEXT(SOURCE!H1592),SOURCE!H1592, SUBSTITUTE(SUBSTITUTE(TEXT(SOURCE!H1592,"????0"),"  ","")," ",""))   &amp;","&amp; IF(SOURCE!$W$2-3 &gt;= 0, REPT(" ",SOURCE!$W$2-3-5), "")&amp;
      SOURCE!I1592&amp;
" | "&amp; IF(SOURCE!$X$2-LEN(SOURCE!I1592) &gt;= 0, REPT(" ",SOURCE!$X$2-LEN(SOURCE!I1592)), "")&amp;
      SOURCE!J1592&amp;      IF(SOURCE!$Y$2-LEN(SOURCE!J1592) &gt;= 0, REPT(" ",SOURCE!$Y$2-LEN(SOURCE!J1592)), "")&amp;
" | "&amp; IF(SOURCE!$X$2-LEN(SOURCE!I1592) &gt;= 0, REPT(" ",SOURCE!$X$2-LEN(SOURCE!I1592)), "")&amp;
      SOURCE!K1592&amp;      IF(SOURCE!$Y$2-LEN(SOURCE!K1592) &gt;= 0, REPT(" ",SOURCE!$Z$2-LEN(SOURCE!K1592)), "")&amp;
" | "&amp; SOURCE!L1592&amp;      IF(SOURCE!$AB$2-LEN(SOURCE!L1592) &gt;= 0, REPT(" ",SOURCE!$AB$2-LEN(SOURCE!L1592)), "")&amp;
" | "&amp; SOURCE!M1592&amp;      IF(SOURCE!$AC$2-LEN(SOURCE!M1592) &gt;= 0, REPT(" ",SOURCE!$AC$2-LEN(SOURCE!M1592)), "")&amp;
      "},"&amp;IF(SOURCE!O1592&lt;&gt;"",""&amp;SOURCE!O1592,"")
 )
)
)</f>
        <v>/* 1554 */  { fnPRcl,                       NOPARAM,                     "PRCL",                                        "PRCL",                                        (0 &lt;&lt; TAM_MAX_BITS) |     0, CAT_FNCT | SLS_ENABLED   | US_ENABLED   | EIM_DISABLED | PTP_NONE         },</v>
      </c>
    </row>
    <row r="1593" spans="1:1">
      <c r="A1593" s="133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IF(SOURCE!$R$2-LEN(SOURCE!C1593) &gt;= 0, REPT(" ",SOURCE!$R$2-LEN(SOURCE!C1593)), "")&amp;
      SOURCE!D1593&amp;", "&amp; IF(SOURCE!$S$2-LEN(SOURCE!D1593) &gt;= 0, REPT(" ",SOURCE!$S$2-LEN(SOURCE!D1593)), "")&amp;
      SOURCE!E1593&amp;", "&amp; IF(SOURCE!$T$2-LEN(SOURCE!E1593) &gt;=0, REPT(" ",SOURCE!$T$2-LEN(SOURCE!E1593)), "")&amp;
      SOURCE!F1593&amp;", "&amp; IF(SOURCE!$U$2-LEN(SOURCE!F1593) &gt;= 0, REPT(" ",SOURCE!$U$2-LEN(SOURCE!F1593)+2), "")&amp;"("&amp;
      SUBSTITUTE(TEXT(SOURCE!G1593,"??0"),"  ","")&amp;" &lt;&lt; TAM_MAX_BITS) |"&amp; IF(SOURCE!$V$2-3 &gt;= 0, REPT(" ",MAX(1,SOURCE!$V$2-5+4+1-1-LEN(  IF(ISTEXT(SOURCE!H1593),SOURCE!H1593,  SUBSTITUTE(SUBSTITUTE(TEXT(SOURCE!H1593,"????0"),"  ","")," ",""))   ))), "")&amp;
       IF(ISTEXT(SOURCE!H1593),SOURCE!H1593, SUBSTITUTE(SUBSTITUTE(TEXT(SOURCE!H1593,"????0"),"  ","")," ",""))   &amp;","&amp; IF(SOURCE!$W$2-3 &gt;= 0, REPT(" ",SOURCE!$W$2-3-5), "")&amp;
      SOURCE!I1593&amp;
" | "&amp; IF(SOURCE!$X$2-LEN(SOURCE!I1593) &gt;= 0, REPT(" ",SOURCE!$X$2-LEN(SOURCE!I1593)), "")&amp;
      SOURCE!J1593&amp;      IF(SOURCE!$Y$2-LEN(SOURCE!J1593) &gt;= 0, REPT(" ",SOURCE!$Y$2-LEN(SOURCE!J1593)), "")&amp;
" | "&amp; IF(SOURCE!$X$2-LEN(SOURCE!I1593) &gt;= 0, REPT(" ",SOURCE!$X$2-LEN(SOURCE!I1593)), "")&amp;
      SOURCE!K1593&amp;      IF(SOURCE!$Y$2-LEN(SOURCE!K1593) &gt;= 0, REPT(" ",SOURCE!$Z$2-LEN(SOURCE!K1593)), "")&amp;
" | "&amp; SOURCE!L1593&amp;      IF(SOURCE!$AB$2-LEN(SOURCE!L1593) &gt;= 0, REPT(" ",SOURCE!$AB$2-LEN(SOURCE!L1593)), "")&amp;
" | "&amp; SOURCE!M1593&amp;      IF(SOURCE!$AC$2-LEN(SOURCE!M1593) &gt;= 0, REPT(" ",SOURCE!$AC$2-LEN(SOURCE!M1593)), "")&amp;
      "},"&amp;IF(SOURCE!O1593&lt;&gt;"",""&amp;SOURCE!O1593,"")
 )
)
)</f>
        <v>/* 1555 */  { fnPSto,                       NOPARAM,                     "PSTO",                                        "PSTO",                                        (0 &lt;&lt; TAM_MAX_BITS) |     0, CAT_FNCT | SLS_ENABLED   | US_ENABLED   | EIM_DISABLED | PTP_DISABLED     },</v>
      </c>
    </row>
    <row r="1594" spans="1:1">
      <c r="A1594" s="133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IF(SOURCE!$R$2-LEN(SOURCE!C1594) &gt;= 0, REPT(" ",SOURCE!$R$2-LEN(SOURCE!C1594)), "")&amp;
      SOURCE!D1594&amp;", "&amp; IF(SOURCE!$S$2-LEN(SOURCE!D1594) &gt;= 0, REPT(" ",SOURCE!$S$2-LEN(SOURCE!D1594)), "")&amp;
      SOURCE!E1594&amp;", "&amp; IF(SOURCE!$T$2-LEN(SOURCE!E1594) &gt;=0, REPT(" ",SOURCE!$T$2-LEN(SOURCE!E1594)), "")&amp;
      SOURCE!F1594&amp;", "&amp; IF(SOURCE!$U$2-LEN(SOURCE!F1594) &gt;= 0, REPT(" ",SOURCE!$U$2-LEN(SOURCE!F1594)+2), "")&amp;"("&amp;
      SUBSTITUTE(TEXT(SOURCE!G1594,"??0"),"  ","")&amp;" &lt;&lt; TAM_MAX_BITS) |"&amp; IF(SOURCE!$V$2-3 &gt;= 0, REPT(" ",MAX(1,SOURCE!$V$2-5+4+1-1-LEN(  IF(ISTEXT(SOURCE!H1594),SOURCE!H1594,  SUBSTITUTE(SUBSTITUTE(TEXT(SOURCE!H1594,"????0"),"  ","")," ",""))   ))), "")&amp;
       IF(ISTEXT(SOURCE!H1594),SOURCE!H1594, SUBSTITUTE(SUBSTITUTE(TEXT(SOURCE!H1594,"????0"),"  ","")," ",""))   &amp;","&amp; IF(SOURCE!$W$2-3 &gt;= 0, REPT(" ",SOURCE!$W$2-3-5), "")&amp;
      SOURCE!I1594&amp;
" | "&amp; IF(SOURCE!$X$2-LEN(SOURCE!I1594) &gt;= 0, REPT(" ",SOURCE!$X$2-LEN(SOURCE!I1594)), "")&amp;
      SOURCE!J1594&amp;      IF(SOURCE!$Y$2-LEN(SOURCE!J1594) &gt;= 0, REPT(" ",SOURCE!$Y$2-LEN(SOURCE!J1594)), "")&amp;
" | "&amp; IF(SOURCE!$X$2-LEN(SOURCE!I1594) &gt;= 0, REPT(" ",SOURCE!$X$2-LEN(SOURCE!I1594)), "")&amp;
      SOURCE!K1594&amp;      IF(SOURCE!$Y$2-LEN(SOURCE!K1594) &gt;= 0, REPT(" ",SOURCE!$Z$2-LEN(SOURCE!K1594)), "")&amp;
" | "&amp; SOURCE!L1594&amp;      IF(SOURCE!$AB$2-LEN(SOURCE!L1594) &gt;= 0, REPT(" ",SOURCE!$AB$2-LEN(SOURCE!L1594)), "")&amp;
" | "&amp; SOURCE!M1594&amp;      IF(SOURCE!$AC$2-LEN(SOURCE!M1594) &gt;= 0, REPT(" ",SOURCE!$AC$2-LEN(SOURCE!M1594)), "")&amp;
      "},"&amp;IF(SOURCE!O1594&lt;&gt;"",""&amp;SOURCE!O1594,"")
 )
)
)</f>
        <v>/* 1556 */  { fnPutKey,                     TM_REGISTER,                 "PUTK",                                        "PUTK",                                        (0 &lt;&lt; TAM_MAX_BITS) |    99, CAT_FNCT | SLS_ENABLED   | US_ENABL_XEQ | EIM_DISABLED | PTP_REGISTER     },</v>
      </c>
    </row>
    <row r="1595" spans="1:1">
      <c r="A1595" s="133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IF(SOURCE!$R$2-LEN(SOURCE!C1595) &gt;= 0, REPT(" ",SOURCE!$R$2-LEN(SOURCE!C1595)), "")&amp;
      SOURCE!D1595&amp;", "&amp; IF(SOURCE!$S$2-LEN(SOURCE!D1595) &gt;= 0, REPT(" ",SOURCE!$S$2-LEN(SOURCE!D1595)), "")&amp;
      SOURCE!E1595&amp;", "&amp; IF(SOURCE!$T$2-LEN(SOURCE!E1595) &gt;=0, REPT(" ",SOURCE!$T$2-LEN(SOURCE!E1595)), "")&amp;
      SOURCE!F1595&amp;", "&amp; IF(SOURCE!$U$2-LEN(SOURCE!F1595) &gt;= 0, REPT(" ",SOURCE!$U$2-LEN(SOURCE!F1595)+2), "")&amp;"("&amp;
      SUBSTITUTE(TEXT(SOURCE!G1595,"??0"),"  ","")&amp;" &lt;&lt; TAM_MAX_BITS) |"&amp; IF(SOURCE!$V$2-3 &gt;= 0, REPT(" ",MAX(1,SOURCE!$V$2-5+4+1-1-LEN(  IF(ISTEXT(SOURCE!H1595),SOURCE!H1595,  SUBSTITUTE(SUBSTITUTE(TEXT(SOURCE!H1595,"????0"),"  ","")," ",""))   ))), "")&amp;
       IF(ISTEXT(SOURCE!H1595),SOURCE!H1595, SUBSTITUTE(SUBSTITUTE(TEXT(SOURCE!H1595,"????0"),"  ","")," ",""))   &amp;","&amp; IF(SOURCE!$W$2-3 &gt;= 0, REPT(" ",SOURCE!$W$2-3-5), "")&amp;
      SOURCE!I1595&amp;
" | "&amp; IF(SOURCE!$X$2-LEN(SOURCE!I1595) &gt;= 0, REPT(" ",SOURCE!$X$2-LEN(SOURCE!I1595)), "")&amp;
      SOURCE!J1595&amp;      IF(SOURCE!$Y$2-LEN(SOURCE!J1595) &gt;= 0, REPT(" ",SOURCE!$Y$2-LEN(SOURCE!J1595)), "")&amp;
" | "&amp; IF(SOURCE!$X$2-LEN(SOURCE!I1595) &gt;= 0, REPT(" ",SOURCE!$X$2-LEN(SOURCE!I1595)), "")&amp;
      SOURCE!K1595&amp;      IF(SOURCE!$Y$2-LEN(SOURCE!K1595) &gt;= 0, REPT(" ",SOURCE!$Z$2-LEN(SOURCE!K1595)), "")&amp;
" | "&amp; SOURCE!L1595&amp;      IF(SOURCE!$AB$2-LEN(SOURCE!L1595) &gt;= 0, REPT(" ",SOURCE!$AB$2-LEN(SOURCE!L1595)), "")&amp;
" | "&amp; SOURCE!M1595&amp;      IF(SOURCE!$AC$2-LEN(SOURCE!M1595) &gt;= 0, REPT(" ",SOURCE!$AC$2-LEN(SOURCE!M1595)),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133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IF(SOURCE!$R$2-LEN(SOURCE!C1596) &gt;= 0, REPT(" ",SOURCE!$R$2-LEN(SOURCE!C1596)), "")&amp;
      SOURCE!D1596&amp;", "&amp; IF(SOURCE!$S$2-LEN(SOURCE!D1596) &gt;= 0, REPT(" ",SOURCE!$S$2-LEN(SOURCE!D1596)), "")&amp;
      SOURCE!E1596&amp;", "&amp; IF(SOURCE!$T$2-LEN(SOURCE!E1596) &gt;=0, REPT(" ",SOURCE!$T$2-LEN(SOURCE!E1596)), "")&amp;
      SOURCE!F1596&amp;", "&amp; IF(SOURCE!$U$2-LEN(SOURCE!F1596) &gt;= 0, REPT(" ",SOURCE!$U$2-LEN(SOURCE!F1596)+2), "")&amp;"("&amp;
      SUBSTITUTE(TEXT(SOURCE!G1596,"??0"),"  ","")&amp;" &lt;&lt; TAM_MAX_BITS) |"&amp; IF(SOURCE!$V$2-3 &gt;= 0, REPT(" ",MAX(1,SOURCE!$V$2-5+4+1-1-LEN(  IF(ISTEXT(SOURCE!H1596),SOURCE!H1596,  SUBSTITUTE(SUBSTITUTE(TEXT(SOURCE!H1596,"????0"),"  ","")," ",""))   ))), "")&amp;
       IF(ISTEXT(SOURCE!H1596),SOURCE!H1596, SUBSTITUTE(SUBSTITUTE(TEXT(SOURCE!H1596,"????0"),"  ","")," ",""))   &amp;","&amp; IF(SOURCE!$W$2-3 &gt;= 0, REPT(" ",SOURCE!$W$2-3-5), "")&amp;
      SOURCE!I1596&amp;
" | "&amp; IF(SOURCE!$X$2-LEN(SOURCE!I1596) &gt;= 0, REPT(" ",SOURCE!$X$2-LEN(SOURCE!I1596)), "")&amp;
      SOURCE!J1596&amp;      IF(SOURCE!$Y$2-LEN(SOURCE!J1596) &gt;= 0, REPT(" ",SOURCE!$Y$2-LEN(SOURCE!J1596)), "")&amp;
" | "&amp; IF(SOURCE!$X$2-LEN(SOURCE!I1596) &gt;= 0, REPT(" ",SOURCE!$X$2-LEN(SOURCE!I1596)), "")&amp;
      SOURCE!K1596&amp;      IF(SOURCE!$Y$2-LEN(SOURCE!K1596) &gt;= 0, REPT(" ",SOURCE!$Z$2-LEN(SOURCE!K1596)), "")&amp;
" | "&amp; SOURCE!L1596&amp;      IF(SOURCE!$AB$2-LEN(SOURCE!L1596) &gt;= 0, REPT(" ",SOURCE!$AB$2-LEN(SOURCE!L1596)), "")&amp;
" | "&amp; SOURCE!M1596&amp;      IF(SOURCE!$AC$2-LEN(SOURCE!M1596) &gt;= 0, REPT(" ",SOURCE!$AC$2-LEN(SOURCE!M1596)), "")&amp;
      "},"&amp;IF(SOURCE!O1596&lt;&gt;"",""&amp;SOURCE!O1596,"")
 )
)
)</f>
        <v>/* 1558 */  { fnCvtToCurrentAngularMode,    amRadian,                    "RAD" STD_RIGHT_ARROW,                         "RAD" STD_RIGHT_ARROW,                         (0 &lt;&lt; TAM_MAX_BITS) |     0, CAT_FNCT | SLS_ENABLED   | US_ENABLED   | EIM_DISABLED | PTP_NONE         },</v>
      </c>
    </row>
    <row r="1597" spans="1:1">
      <c r="A1597" s="133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IF(SOURCE!$R$2-LEN(SOURCE!C1597) &gt;= 0, REPT(" ",SOURCE!$R$2-LEN(SOURCE!C1597)), "")&amp;
      SOURCE!D1597&amp;", "&amp; IF(SOURCE!$S$2-LEN(SOURCE!D1597) &gt;= 0, REPT(" ",SOURCE!$S$2-LEN(SOURCE!D1597)), "")&amp;
      SOURCE!E1597&amp;", "&amp; IF(SOURCE!$T$2-LEN(SOURCE!E1597) &gt;=0, REPT(" ",SOURCE!$T$2-LEN(SOURCE!E1597)), "")&amp;
      SOURCE!F1597&amp;", "&amp; IF(SOURCE!$U$2-LEN(SOURCE!F1597) &gt;= 0, REPT(" ",SOURCE!$U$2-LEN(SOURCE!F1597)+2), "")&amp;"("&amp;
      SUBSTITUTE(TEXT(SOURCE!G1597,"??0"),"  ","")&amp;" &lt;&lt; TAM_MAX_BITS) |"&amp; IF(SOURCE!$V$2-3 &gt;= 0, REPT(" ",MAX(1,SOURCE!$V$2-5+4+1-1-LEN(  IF(ISTEXT(SOURCE!H1597),SOURCE!H1597,  SUBSTITUTE(SUBSTITUTE(TEXT(SOURCE!H1597,"????0"),"  ","")," ",""))   ))), "")&amp;
       IF(ISTEXT(SOURCE!H1597),SOURCE!H1597, SUBSTITUTE(SUBSTITUTE(TEXT(SOURCE!H1597,"????0"),"  ","")," ",""))   &amp;","&amp; IF(SOURCE!$W$2-3 &gt;= 0, REPT(" ",SOURCE!$W$2-3-5), "")&amp;
      SOURCE!I1597&amp;
" | "&amp; IF(SOURCE!$X$2-LEN(SOURCE!I1597) &gt;= 0, REPT(" ",SOURCE!$X$2-LEN(SOURCE!I1597)), "")&amp;
      SOURCE!J1597&amp;      IF(SOURCE!$Y$2-LEN(SOURCE!J1597) &gt;= 0, REPT(" ",SOURCE!$Y$2-LEN(SOURCE!J1597)), "")&amp;
" | "&amp; IF(SOURCE!$X$2-LEN(SOURCE!I1597) &gt;= 0, REPT(" ",SOURCE!$X$2-LEN(SOURCE!I1597)), "")&amp;
      SOURCE!K1597&amp;      IF(SOURCE!$Y$2-LEN(SOURCE!K1597) &gt;= 0, REPT(" ",SOURCE!$Z$2-LEN(SOURCE!K1597)), "")&amp;
" | "&amp; SOURCE!L1597&amp;      IF(SOURCE!$AB$2-LEN(SOURCE!L1597) &gt;= 0, REPT(" ",SOURCE!$AB$2-LEN(SOURCE!L1597)), "")&amp;
" | "&amp; SOURCE!M1597&amp;      IF(SOURCE!$AC$2-LEN(SOURCE!M1597) &gt;= 0, REPT(" ",SOURCE!$AC$2-LEN(SOURCE!M1597)),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133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IF(SOURCE!$R$2-LEN(SOURCE!C1598) &gt;= 0, REPT(" ",SOURCE!$R$2-LEN(SOURCE!C1598)), "")&amp;
      SOURCE!D1598&amp;", "&amp; IF(SOURCE!$S$2-LEN(SOURCE!D1598) &gt;= 0, REPT(" ",SOURCE!$S$2-LEN(SOURCE!D1598)), "")&amp;
      SOURCE!E1598&amp;", "&amp; IF(SOURCE!$T$2-LEN(SOURCE!E1598) &gt;=0, REPT(" ",SOURCE!$T$2-LEN(SOURCE!E1598)), "")&amp;
      SOURCE!F1598&amp;", "&amp; IF(SOURCE!$U$2-LEN(SOURCE!F1598) &gt;= 0, REPT(" ",SOURCE!$U$2-LEN(SOURCE!F1598)+2), "")&amp;"("&amp;
      SUBSTITUTE(TEXT(SOURCE!G1598,"??0"),"  ","")&amp;" &lt;&lt; TAM_MAX_BITS) |"&amp; IF(SOURCE!$V$2-3 &gt;= 0, REPT(" ",MAX(1,SOURCE!$V$2-5+4+1-1-LEN(  IF(ISTEXT(SOURCE!H1598),SOURCE!H1598,  SUBSTITUTE(SUBSTITUTE(TEXT(SOURCE!H1598,"????0"),"  ","")," ",""))   ))), "")&amp;
       IF(ISTEXT(SOURCE!H1598),SOURCE!H1598, SUBSTITUTE(SUBSTITUTE(TEXT(SOURCE!H1598,"????0"),"  ","")," ",""))   &amp;","&amp; IF(SOURCE!$W$2-3 &gt;= 0, REPT(" ",SOURCE!$W$2-3-5), "")&amp;
      SOURCE!I1598&amp;
" | "&amp; IF(SOURCE!$X$2-LEN(SOURCE!I1598) &gt;= 0, REPT(" ",SOURCE!$X$2-LEN(SOURCE!I1598)), "")&amp;
      SOURCE!J1598&amp;      IF(SOURCE!$Y$2-LEN(SOURCE!J1598) &gt;= 0, REPT(" ",SOURCE!$Y$2-LEN(SOURCE!J1598)), "")&amp;
" | "&amp; IF(SOURCE!$X$2-LEN(SOURCE!I1598) &gt;= 0, REPT(" ",SOURCE!$X$2-LEN(SOURCE!I1598)), "")&amp;
      SOURCE!K1598&amp;      IF(SOURCE!$Y$2-LEN(SOURCE!K1598) &gt;= 0, REPT(" ",SOURCE!$Z$2-LEN(SOURCE!K1598)), "")&amp;
" | "&amp; SOURCE!L1598&amp;      IF(SOURCE!$AB$2-LEN(SOURCE!L1598) &gt;= 0, REPT(" ",SOURCE!$AB$2-LEN(SOURCE!L1598)), "")&amp;
" | "&amp; SOURCE!M1598&amp;      IF(SOURCE!$AC$2-LEN(SOURCE!M1598) &gt;= 0, REPT(" ",SOURCE!$AC$2-LEN(SOURCE!M1598)), "")&amp;
      "},"&amp;IF(SOURCE!O1598&lt;&gt;"",""&amp;SOURCE!O1598,"")
 )
)
)</f>
        <v>/* 1560 */  { registerBrowser,              NOPARAM/*#JM#*/,             "REGS",                                        "REGS",                                        (0 &lt;&lt; TAM_MAX_BITS) |     0, CAT_FNCT | SLS_ENABLED   | US_UNCHANGED | EIM_DISABLED | PTP_DISABLED     },//JM Changed RBR to REGS</v>
      </c>
    </row>
    <row r="1599" spans="1:1">
      <c r="A1599" s="133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IF(SOURCE!$R$2-LEN(SOURCE!C1599) &gt;= 0, REPT(" ",SOURCE!$R$2-LEN(SOURCE!C1599)), "")&amp;
      SOURCE!D1599&amp;", "&amp; IF(SOURCE!$S$2-LEN(SOURCE!D1599) &gt;= 0, REPT(" ",SOURCE!$S$2-LEN(SOURCE!D1599)), "")&amp;
      SOURCE!E1599&amp;", "&amp; IF(SOURCE!$T$2-LEN(SOURCE!E1599) &gt;=0, REPT(" ",SOURCE!$T$2-LEN(SOURCE!E1599)), "")&amp;
      SOURCE!F1599&amp;", "&amp; IF(SOURCE!$U$2-LEN(SOURCE!F1599) &gt;= 0, REPT(" ",SOURCE!$U$2-LEN(SOURCE!F1599)+2), "")&amp;"("&amp;
      SUBSTITUTE(TEXT(SOURCE!G1599,"??0"),"  ","")&amp;" &lt;&lt; TAM_MAX_BITS) |"&amp; IF(SOURCE!$V$2-3 &gt;= 0, REPT(" ",MAX(1,SOURCE!$V$2-5+4+1-1-LEN(  IF(ISTEXT(SOURCE!H1599),SOURCE!H1599,  SUBSTITUTE(SUBSTITUTE(TEXT(SOURCE!H1599,"????0"),"  ","")," ",""))   ))), "")&amp;
       IF(ISTEXT(SOURCE!H1599),SOURCE!H1599, SUBSTITUTE(SUBSTITUTE(TEXT(SOURCE!H1599,"????0"),"  ","")," ",""))   &amp;","&amp; IF(SOURCE!$W$2-3 &gt;= 0, REPT(" ",SOURCE!$W$2-3-5), "")&amp;
      SOURCE!I1599&amp;
" | "&amp; IF(SOURCE!$X$2-LEN(SOURCE!I1599) &gt;= 0, REPT(" ",SOURCE!$X$2-LEN(SOURCE!I1599)), "")&amp;
      SOURCE!J1599&amp;      IF(SOURCE!$Y$2-LEN(SOURCE!J1599) &gt;= 0, REPT(" ",SOURCE!$Y$2-LEN(SOURCE!J1599)), "")&amp;
" | "&amp; IF(SOURCE!$X$2-LEN(SOURCE!I1599) &gt;= 0, REPT(" ",SOURCE!$X$2-LEN(SOURCE!I1599)), "")&amp;
      SOURCE!K1599&amp;      IF(SOURCE!$Y$2-LEN(SOURCE!K1599) &gt;= 0, REPT(" ",SOURCE!$Z$2-LEN(SOURCE!K1599)), "")&amp;
" | "&amp; SOURCE!L1599&amp;      IF(SOURCE!$AB$2-LEN(SOURCE!L1599) &gt;= 0, REPT(" ",SOURCE!$AB$2-LEN(SOURCE!L1599)), "")&amp;
" | "&amp; SOURCE!M1599&amp;      IF(SOURCE!$AC$2-LEN(SOURCE!M1599) &gt;= 0, REPT(" ",SOURCE!$AC$2-LEN(SOURCE!M1599)), "")&amp;
      "},"&amp;IF(SOURCE!O1599&lt;&gt;"",""&amp;SOURCE!O1599,"")
 )
)
)</f>
        <v>/* 1561 */  { fnRecallConfig,               TM_REGISTER,                 "RCLCFG",                                      "Config",                                      (0 &lt;&lt; TAM_MAX_BITS) |    99, CAT_FNCT | SLS_ENABLED   | US_ENABLED   | EIM_DISABLED | PTP_REGISTER     },</v>
      </c>
    </row>
    <row r="1600" spans="1:1">
      <c r="A1600" s="133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IF(SOURCE!$R$2-LEN(SOURCE!C1600) &gt;= 0, REPT(" ",SOURCE!$R$2-LEN(SOURCE!C1600)), "")&amp;
      SOURCE!D1600&amp;", "&amp; IF(SOURCE!$S$2-LEN(SOURCE!D1600) &gt;= 0, REPT(" ",SOURCE!$S$2-LEN(SOURCE!D1600)), "")&amp;
      SOURCE!E1600&amp;", "&amp; IF(SOURCE!$T$2-LEN(SOURCE!E1600) &gt;=0, REPT(" ",SOURCE!$T$2-LEN(SOURCE!E1600)), "")&amp;
      SOURCE!F1600&amp;", "&amp; IF(SOURCE!$U$2-LEN(SOURCE!F1600) &gt;= 0, REPT(" ",SOURCE!$U$2-LEN(SOURCE!F1600)+2), "")&amp;"("&amp;
      SUBSTITUTE(TEXT(SOURCE!G1600,"??0"),"  ","")&amp;" &lt;&lt; TAM_MAX_BITS) |"&amp; IF(SOURCE!$V$2-3 &gt;= 0, REPT(" ",MAX(1,SOURCE!$V$2-5+4+1-1-LEN(  IF(ISTEXT(SOURCE!H1600),SOURCE!H1600,  SUBSTITUTE(SUBSTITUTE(TEXT(SOURCE!H1600,"????0"),"  ","")," ",""))   ))), "")&amp;
       IF(ISTEXT(SOURCE!H1600),SOURCE!H1600, SUBSTITUTE(SUBSTITUTE(TEXT(SOURCE!H1600,"????0"),"  ","")," ",""))   &amp;","&amp; IF(SOURCE!$W$2-3 &gt;= 0, REPT(" ",SOURCE!$W$2-3-5), "")&amp;
      SOURCE!I1600&amp;
" | "&amp; IF(SOURCE!$X$2-LEN(SOURCE!I1600) &gt;= 0, REPT(" ",SOURCE!$X$2-LEN(SOURCE!I1600)), "")&amp;
      SOURCE!J1600&amp;      IF(SOURCE!$Y$2-LEN(SOURCE!J1600) &gt;= 0, REPT(" ",SOURCE!$Y$2-LEN(SOURCE!J1600)), "")&amp;
" | "&amp; IF(SOURCE!$X$2-LEN(SOURCE!I1600) &gt;= 0, REPT(" ",SOURCE!$X$2-LEN(SOURCE!I1600)), "")&amp;
      SOURCE!K1600&amp;      IF(SOURCE!$Y$2-LEN(SOURCE!K1600) &gt;= 0, REPT(" ",SOURCE!$Z$2-LEN(SOURCE!K1600)), "")&amp;
" | "&amp; SOURCE!L1600&amp;      IF(SOURCE!$AB$2-LEN(SOURCE!L1600) &gt;= 0, REPT(" ",SOURCE!$AB$2-LEN(SOURCE!L1600)), "")&amp;
" | "&amp; SOURCE!M1600&amp;      IF(SOURCE!$AC$2-LEN(SOURCE!M1600) &gt;= 0, REPT(" ",SOURCE!$AC$2-LEN(SOURCE!M1600)),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133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IF(SOURCE!$R$2-LEN(SOURCE!C1601) &gt;= 0, REPT(" ",SOURCE!$R$2-LEN(SOURCE!C1601)), "")&amp;
      SOURCE!D1601&amp;", "&amp; IF(SOURCE!$S$2-LEN(SOURCE!D1601) &gt;= 0, REPT(" ",SOURCE!$S$2-LEN(SOURCE!D1601)), "")&amp;
      SOURCE!E1601&amp;", "&amp; IF(SOURCE!$T$2-LEN(SOURCE!E1601) &gt;=0, REPT(" ",SOURCE!$T$2-LEN(SOURCE!E1601)), "")&amp;
      SOURCE!F1601&amp;", "&amp; IF(SOURCE!$U$2-LEN(SOURCE!F1601) &gt;= 0, REPT(" ",SOURCE!$U$2-LEN(SOURCE!F1601)+2), "")&amp;"("&amp;
      SUBSTITUTE(TEXT(SOURCE!G1601,"??0"),"  ","")&amp;" &lt;&lt; TAM_MAX_BITS) |"&amp; IF(SOURCE!$V$2-3 &gt;= 0, REPT(" ",MAX(1,SOURCE!$V$2-5+4+1-1-LEN(  IF(ISTEXT(SOURCE!H1601),SOURCE!H1601,  SUBSTITUTE(SUBSTITUTE(TEXT(SOURCE!H1601,"????0"),"  ","")," ",""))   ))), "")&amp;
       IF(ISTEXT(SOURCE!H1601),SOURCE!H1601, SUBSTITUTE(SUBSTITUTE(TEXT(SOURCE!H1601,"????0"),"  ","")," ",""))   &amp;","&amp; IF(SOURCE!$W$2-3 &gt;= 0, REPT(" ",SOURCE!$W$2-3-5), "")&amp;
      SOURCE!I1601&amp;
" | "&amp; IF(SOURCE!$X$2-LEN(SOURCE!I1601) &gt;= 0, REPT(" ",SOURCE!$X$2-LEN(SOURCE!I1601)), "")&amp;
      SOURCE!J1601&amp;      IF(SOURCE!$Y$2-LEN(SOURCE!J1601) &gt;= 0, REPT(" ",SOURCE!$Y$2-LEN(SOURCE!J1601)), "")&amp;
" | "&amp; IF(SOURCE!$X$2-LEN(SOURCE!I1601) &gt;= 0, REPT(" ",SOURCE!$X$2-LEN(SOURCE!I1601)), "")&amp;
      SOURCE!K1601&amp;      IF(SOURCE!$Y$2-LEN(SOURCE!K1601) &gt;= 0, REPT(" ",SOURCE!$Z$2-LEN(SOURCE!K1601)), "")&amp;
" | "&amp; SOURCE!L1601&amp;      IF(SOURCE!$AB$2-LEN(SOURCE!L1601) &gt;= 0, REPT(" ",SOURCE!$AB$2-LEN(SOURCE!L1601)), "")&amp;
" | "&amp; SOURCE!M1601&amp;      IF(SOURCE!$AC$2-LEN(SOURCE!M1601) &gt;= 0, REPT(" ",SOURCE!$AC$2-LEN(SOURCE!M1601)),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133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IF(SOURCE!$R$2-LEN(SOURCE!C1602) &gt;= 0, REPT(" ",SOURCE!$R$2-LEN(SOURCE!C1602)), "")&amp;
      SOURCE!D1602&amp;", "&amp; IF(SOURCE!$S$2-LEN(SOURCE!D1602) &gt;= 0, REPT(" ",SOURCE!$S$2-LEN(SOURCE!D1602)), "")&amp;
      SOURCE!E1602&amp;", "&amp; IF(SOURCE!$T$2-LEN(SOURCE!E1602) &gt;=0, REPT(" ",SOURCE!$T$2-LEN(SOURCE!E1602)), "")&amp;
      SOURCE!F1602&amp;", "&amp; IF(SOURCE!$U$2-LEN(SOURCE!F1602) &gt;= 0, REPT(" ",SOURCE!$U$2-LEN(SOURCE!F1602)+2), "")&amp;"("&amp;
      SUBSTITUTE(TEXT(SOURCE!G1602,"??0"),"  ","")&amp;" &lt;&lt; TAM_MAX_BITS) |"&amp; IF(SOURCE!$V$2-3 &gt;= 0, REPT(" ",MAX(1,SOURCE!$V$2-5+4+1-1-LEN(  IF(ISTEXT(SOURCE!H1602),SOURCE!H1602,  SUBSTITUTE(SUBSTITUTE(TEXT(SOURCE!H1602,"????0"),"  ","")," ",""))   ))), "")&amp;
       IF(ISTEXT(SOURCE!H1602),SOURCE!H1602, SUBSTITUTE(SUBSTITUTE(TEXT(SOURCE!H1602,"????0"),"  ","")," ",""))   &amp;","&amp; IF(SOURCE!$W$2-3 &gt;= 0, REPT(" ",SOURCE!$W$2-3-5), "")&amp;
      SOURCE!I1602&amp;
" | "&amp; IF(SOURCE!$X$2-LEN(SOURCE!I1602) &gt;= 0, REPT(" ",SOURCE!$X$2-LEN(SOURCE!I1602)), "")&amp;
      SOURCE!J1602&amp;      IF(SOURCE!$Y$2-LEN(SOURCE!J1602) &gt;= 0, REPT(" ",SOURCE!$Y$2-LEN(SOURCE!J1602)), "")&amp;
" | "&amp; IF(SOURCE!$X$2-LEN(SOURCE!I1602) &gt;= 0, REPT(" ",SOURCE!$X$2-LEN(SOURCE!I1602)), "")&amp;
      SOURCE!K1602&amp;      IF(SOURCE!$Y$2-LEN(SOURCE!K1602) &gt;= 0, REPT(" ",SOURCE!$Z$2-LEN(SOURCE!K1602)), "")&amp;
" | "&amp; SOURCE!L1602&amp;      IF(SOURCE!$AB$2-LEN(SOURCE!L1602) &gt;= 0, REPT(" ",SOURCE!$AB$2-LEN(SOURCE!L1602)), "")&amp;
" | "&amp; SOURCE!M1602&amp;      IF(SOURCE!$AC$2-LEN(SOURCE!M1602) &gt;= 0, REPT(" ",SOURCE!$AC$2-LEN(SOURCE!M1602)),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133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IF(SOURCE!$R$2-LEN(SOURCE!C1603) &gt;= 0, REPT(" ",SOURCE!$R$2-LEN(SOURCE!C1603)), "")&amp;
      SOURCE!D1603&amp;", "&amp; IF(SOURCE!$S$2-LEN(SOURCE!D1603) &gt;= 0, REPT(" ",SOURCE!$S$2-LEN(SOURCE!D1603)), "")&amp;
      SOURCE!E1603&amp;", "&amp; IF(SOURCE!$T$2-LEN(SOURCE!E1603) &gt;=0, REPT(" ",SOURCE!$T$2-LEN(SOURCE!E1603)), "")&amp;
      SOURCE!F1603&amp;", "&amp; IF(SOURCE!$U$2-LEN(SOURCE!F1603) &gt;= 0, REPT(" ",SOURCE!$U$2-LEN(SOURCE!F1603)+2), "")&amp;"("&amp;
      SUBSTITUTE(TEXT(SOURCE!G1603,"??0"),"  ","")&amp;" &lt;&lt; TAM_MAX_BITS) |"&amp; IF(SOURCE!$V$2-3 &gt;= 0, REPT(" ",MAX(1,SOURCE!$V$2-5+4+1-1-LEN(  IF(ISTEXT(SOURCE!H1603),SOURCE!H1603,  SUBSTITUTE(SUBSTITUTE(TEXT(SOURCE!H1603,"????0"),"  ","")," ",""))   ))), "")&amp;
       IF(ISTEXT(SOURCE!H1603),SOURCE!H1603, SUBSTITUTE(SUBSTITUTE(TEXT(SOURCE!H1603,"????0"),"  ","")," ",""))   &amp;","&amp; IF(SOURCE!$W$2-3 &gt;= 0, REPT(" ",SOURCE!$W$2-3-5), "")&amp;
      SOURCE!I1603&amp;
" | "&amp; IF(SOURCE!$X$2-LEN(SOURCE!I1603) &gt;= 0, REPT(" ",SOURCE!$X$2-LEN(SOURCE!I1603)), "")&amp;
      SOURCE!J1603&amp;      IF(SOURCE!$Y$2-LEN(SOURCE!J1603) &gt;= 0, REPT(" ",SOURCE!$Y$2-LEN(SOURCE!J1603)), "")&amp;
" | "&amp; IF(SOURCE!$X$2-LEN(SOURCE!I1603) &gt;= 0, REPT(" ",SOURCE!$X$2-LEN(SOURCE!I1603)), "")&amp;
      SOURCE!K1603&amp;      IF(SOURCE!$Y$2-LEN(SOURCE!K1603) &gt;= 0, REPT(" ",SOURCE!$Z$2-LEN(SOURCE!K1603)), "")&amp;
" | "&amp; SOURCE!L1603&amp;      IF(SOURCE!$AB$2-LEN(SOURCE!L1603) &gt;= 0, REPT(" ",SOURCE!$AB$2-LEN(SOURCE!L1603)), "")&amp;
" | "&amp; SOURCE!M1603&amp;      IF(SOURCE!$AC$2-LEN(SOURCE!M1603) &gt;= 0, REPT(" ",SOURCE!$AC$2-LEN(SOURCE!M1603)),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133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IF(SOURCE!$R$2-LEN(SOURCE!C1604) &gt;= 0, REPT(" ",SOURCE!$R$2-LEN(SOURCE!C1604)), "")&amp;
      SOURCE!D1604&amp;", "&amp; IF(SOURCE!$S$2-LEN(SOURCE!D1604) &gt;= 0, REPT(" ",SOURCE!$S$2-LEN(SOURCE!D1604)), "")&amp;
      SOURCE!E1604&amp;", "&amp; IF(SOURCE!$T$2-LEN(SOURCE!E1604) &gt;=0, REPT(" ",SOURCE!$T$2-LEN(SOURCE!E1604)), "")&amp;
      SOURCE!F1604&amp;", "&amp; IF(SOURCE!$U$2-LEN(SOURCE!F1604) &gt;= 0, REPT(" ",SOURCE!$U$2-LEN(SOURCE!F1604)+2), "")&amp;"("&amp;
      SUBSTITUTE(TEXT(SOURCE!G1604,"??0"),"  ","")&amp;" &lt;&lt; TAM_MAX_BITS) |"&amp; IF(SOURCE!$V$2-3 &gt;= 0, REPT(" ",MAX(1,SOURCE!$V$2-5+4+1-1-LEN(  IF(ISTEXT(SOURCE!H1604),SOURCE!H1604,  SUBSTITUTE(SUBSTITUTE(TEXT(SOURCE!H1604,"????0"),"  ","")," ",""))   ))), "")&amp;
       IF(ISTEXT(SOURCE!H1604),SOURCE!H1604, SUBSTITUTE(SUBSTITUTE(TEXT(SOURCE!H1604,"????0"),"  ","")," ",""))   &amp;","&amp; IF(SOURCE!$W$2-3 &gt;= 0, REPT(" ",SOURCE!$W$2-3-5), "")&amp;
      SOURCE!I1604&amp;
" | "&amp; IF(SOURCE!$X$2-LEN(SOURCE!I1604) &gt;= 0, REPT(" ",SOURCE!$X$2-LEN(SOURCE!I1604)), "")&amp;
      SOURCE!J1604&amp;      IF(SOURCE!$Y$2-LEN(SOURCE!J1604) &gt;= 0, REPT(" ",SOURCE!$Y$2-LEN(SOURCE!J1604)), "")&amp;
" | "&amp; IF(SOURCE!$X$2-LEN(SOURCE!I1604) &gt;= 0, REPT(" ",SOURCE!$X$2-LEN(SOURCE!I1604)), "")&amp;
      SOURCE!K1604&amp;      IF(SOURCE!$Y$2-LEN(SOURCE!K1604) &gt;= 0, REPT(" ",SOURCE!$Z$2-LEN(SOURCE!K1604)), "")&amp;
" | "&amp; SOURCE!L1604&amp;      IF(SOURCE!$AB$2-LEN(SOURCE!L1604) &gt;= 0, REPT(" ",SOURCE!$AB$2-LEN(SOURCE!L1604)), "")&amp;
" | "&amp; SOURCE!M1604&amp;      IF(SOURCE!$AC$2-LEN(SOURCE!M1604) &gt;= 0, REPT(" ",SOURCE!$AC$2-LEN(SOURCE!M1604)),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EIM_DISABLED | PTP_NONE         },</v>
      </c>
    </row>
    <row r="1605" spans="1:1">
      <c r="A1605" s="133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IF(SOURCE!$R$2-LEN(SOURCE!C1605) &gt;= 0, REPT(" ",SOURCE!$R$2-LEN(SOURCE!C1605)), "")&amp;
      SOURCE!D1605&amp;", "&amp; IF(SOURCE!$S$2-LEN(SOURCE!D1605) &gt;= 0, REPT(" ",SOURCE!$S$2-LEN(SOURCE!D1605)), "")&amp;
      SOURCE!E1605&amp;", "&amp; IF(SOURCE!$T$2-LEN(SOURCE!E1605) &gt;=0, REPT(" ",SOURCE!$T$2-LEN(SOURCE!E1605)), "")&amp;
      SOURCE!F1605&amp;", "&amp; IF(SOURCE!$U$2-LEN(SOURCE!F1605) &gt;= 0, REPT(" ",SOURCE!$U$2-LEN(SOURCE!F1605)+2), "")&amp;"("&amp;
      SUBSTITUTE(TEXT(SOURCE!G1605,"??0"),"  ","")&amp;" &lt;&lt; TAM_MAX_BITS) |"&amp; IF(SOURCE!$V$2-3 &gt;= 0, REPT(" ",MAX(1,SOURCE!$V$2-5+4+1-1-LEN(  IF(ISTEXT(SOURCE!H1605),SOURCE!H1605,  SUBSTITUTE(SUBSTITUTE(TEXT(SOURCE!H1605,"????0"),"  ","")," ",""))   ))), "")&amp;
       IF(ISTEXT(SOURCE!H1605),SOURCE!H1605, SUBSTITUTE(SUBSTITUTE(TEXT(SOURCE!H1605,"????0"),"  ","")," ",""))   &amp;","&amp; IF(SOURCE!$W$2-3 &gt;= 0, REPT(" ",SOURCE!$W$2-3-5), "")&amp;
      SOURCE!I1605&amp;
" | "&amp; IF(SOURCE!$X$2-LEN(SOURCE!I1605) &gt;= 0, REPT(" ",SOURCE!$X$2-LEN(SOURCE!I1605)), "")&amp;
      SOURCE!J1605&amp;      IF(SOURCE!$Y$2-LEN(SOURCE!J1605) &gt;= 0, REPT(" ",SOURCE!$Y$2-LEN(SOURCE!J1605)), "")&amp;
" | "&amp; IF(SOURCE!$X$2-LEN(SOURCE!I1605) &gt;= 0, REPT(" ",SOURCE!$X$2-LEN(SOURCE!I1605)), "")&amp;
      SOURCE!K1605&amp;      IF(SOURCE!$Y$2-LEN(SOURCE!K1605) &gt;= 0, REPT(" ",SOURCE!$Z$2-LEN(SOURCE!K1605)), "")&amp;
" | "&amp; SOURCE!L1605&amp;      IF(SOURCE!$AB$2-LEN(SOURCE!L1605) &gt;= 0, REPT(" ",SOURCE!$AB$2-LEN(SOURCE!L1605)), "")&amp;
" | "&amp; SOURCE!M1605&amp;      IF(SOURCE!$AC$2-LEN(SOURCE!M1605) &gt;= 0, REPT(" ",SOURCE!$AC$2-LEN(SOURCE!M1605)), "")&amp;
      "},"&amp;IF(SOURCE!O1605&lt;&gt;"",""&amp;SOURCE!O1605,"")
 )
)
)</f>
        <v>/* 1567 */  { itemToBeCoded,                NOPARAM,                     "READP",                                       "READP",                                       (0 &lt;&lt; TAM_MAX_BITS) |     0, CAT_FNCT | SLS_ENABLED   | US_ENABLED   | EIM_DISABLED | PTP_NONE         },</v>
      </c>
    </row>
    <row r="1606" spans="1:1">
      <c r="A1606" s="133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IF(SOURCE!$R$2-LEN(SOURCE!C1606) &gt;= 0, REPT(" ",SOURCE!$R$2-LEN(SOURCE!C1606)), "")&amp;
      SOURCE!D1606&amp;", "&amp; IF(SOURCE!$S$2-LEN(SOURCE!D1606) &gt;= 0, REPT(" ",SOURCE!$S$2-LEN(SOURCE!D1606)), "")&amp;
      SOURCE!E1606&amp;", "&amp; IF(SOURCE!$T$2-LEN(SOURCE!E1606) &gt;=0, REPT(" ",SOURCE!$T$2-LEN(SOURCE!E1606)), "")&amp;
      SOURCE!F1606&amp;", "&amp; IF(SOURCE!$U$2-LEN(SOURCE!F1606) &gt;= 0, REPT(" ",SOURCE!$U$2-LEN(SOURCE!F1606)+2), "")&amp;"("&amp;
      SUBSTITUTE(TEXT(SOURCE!G1606,"??0"),"  ","")&amp;" &lt;&lt; TAM_MAX_BITS) |"&amp; IF(SOURCE!$V$2-3 &gt;= 0, REPT(" ",MAX(1,SOURCE!$V$2-5+4+1-1-LEN(  IF(ISTEXT(SOURCE!H1606),SOURCE!H1606,  SUBSTITUTE(SUBSTITUTE(TEXT(SOURCE!H1606,"????0"),"  ","")," ",""))   ))), "")&amp;
       IF(ISTEXT(SOURCE!H1606),SOURCE!H1606, SUBSTITUTE(SUBSTITUTE(TEXT(SOURCE!H1606,"????0"),"  ","")," ",""))   &amp;","&amp; IF(SOURCE!$W$2-3 &gt;= 0, REPT(" ",SOURCE!$W$2-3-5), "")&amp;
      SOURCE!I1606&amp;
" | "&amp; IF(SOURCE!$X$2-LEN(SOURCE!I1606) &gt;= 0, REPT(" ",SOURCE!$X$2-LEN(SOURCE!I1606)), "")&amp;
      SOURCE!J1606&amp;      IF(SOURCE!$Y$2-LEN(SOURCE!J1606) &gt;= 0, REPT(" ",SOURCE!$Y$2-LEN(SOURCE!J1606)), "")&amp;
" | "&amp; IF(SOURCE!$X$2-LEN(SOURCE!I1606) &gt;= 0, REPT(" ",SOURCE!$X$2-LEN(SOURCE!I1606)), "")&amp;
      SOURCE!K1606&amp;      IF(SOURCE!$Y$2-LEN(SOURCE!K1606) &gt;= 0, REPT(" ",SOURCE!$Z$2-LEN(SOURCE!K1606)), "")&amp;
" | "&amp; SOURCE!L1606&amp;      IF(SOURCE!$AB$2-LEN(SOURCE!L1606) &gt;= 0, REPT(" ",SOURCE!$AB$2-LEN(SOURCE!L1606)), "")&amp;
" | "&amp; SOURCE!M1606&amp;      IF(SOURCE!$AC$2-LEN(SOURCE!M1606) &gt;= 0, REPT(" ",SOURCE!$AC$2-LEN(SOURCE!M1606)),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133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IF(SOURCE!$R$2-LEN(SOURCE!C1607) &gt;= 0, REPT(" ",SOURCE!$R$2-LEN(SOURCE!C1607)), "")&amp;
      SOURCE!D1607&amp;", "&amp; IF(SOURCE!$S$2-LEN(SOURCE!D1607) &gt;= 0, REPT(" ",SOURCE!$S$2-LEN(SOURCE!D1607)), "")&amp;
      SOURCE!E1607&amp;", "&amp; IF(SOURCE!$T$2-LEN(SOURCE!E1607) &gt;=0, REPT(" ",SOURCE!$T$2-LEN(SOURCE!E1607)), "")&amp;
      SOURCE!F1607&amp;", "&amp; IF(SOURCE!$U$2-LEN(SOURCE!F1607) &gt;= 0, REPT(" ",SOURCE!$U$2-LEN(SOURCE!F1607)+2), "")&amp;"("&amp;
      SUBSTITUTE(TEXT(SOURCE!G1607,"??0"),"  ","")&amp;" &lt;&lt; TAM_MAX_BITS) |"&amp; IF(SOURCE!$V$2-3 &gt;= 0, REPT(" ",MAX(1,SOURCE!$V$2-5+4+1-1-LEN(  IF(ISTEXT(SOURCE!H1607),SOURCE!H1607,  SUBSTITUTE(SUBSTITUTE(TEXT(SOURCE!H1607,"????0"),"  ","")," ",""))   ))), "")&amp;
       IF(ISTEXT(SOURCE!H1607),SOURCE!H1607, SUBSTITUTE(SUBSTITUTE(TEXT(SOURCE!H1607,"????0"),"  ","")," ",""))   &amp;","&amp; IF(SOURCE!$W$2-3 &gt;= 0, REPT(" ",SOURCE!$W$2-3-5), "")&amp;
      SOURCE!I1607&amp;
" | "&amp; IF(SOURCE!$X$2-LEN(SOURCE!I1607) &gt;= 0, REPT(" ",SOURCE!$X$2-LEN(SOURCE!I1607)), "")&amp;
      SOURCE!J1607&amp;      IF(SOURCE!$Y$2-LEN(SOURCE!J1607) &gt;= 0, REPT(" ",SOURCE!$Y$2-LEN(SOURCE!J1607)), "")&amp;
" | "&amp; IF(SOURCE!$X$2-LEN(SOURCE!I1607) &gt;= 0, REPT(" ",SOURCE!$X$2-LEN(SOURCE!I1607)), "")&amp;
      SOURCE!K1607&amp;      IF(SOURCE!$Y$2-LEN(SOURCE!K1607) &gt;= 0, REPT(" ",SOURCE!$Z$2-LEN(SOURCE!K1607)), "")&amp;
" | "&amp; SOURCE!L1607&amp;      IF(SOURCE!$AB$2-LEN(SOURCE!L1607) &gt;= 0, REPT(" ",SOURCE!$AB$2-LEN(SOURCE!L1607)), "")&amp;
" | "&amp; SOURCE!M1607&amp;      IF(SOURCE!$AC$2-LEN(SOURCE!M1607) &gt;= 0, REPT(" ",SOURCE!$AC$2-LEN(SOURCE!M1607)),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133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IF(SOURCE!$R$2-LEN(SOURCE!C1608) &gt;= 0, REPT(" ",SOURCE!$R$2-LEN(SOURCE!C1608)), "")&amp;
      SOURCE!D1608&amp;", "&amp; IF(SOURCE!$S$2-LEN(SOURCE!D1608) &gt;= 0, REPT(" ",SOURCE!$S$2-LEN(SOURCE!D1608)), "")&amp;
      SOURCE!E1608&amp;", "&amp; IF(SOURCE!$T$2-LEN(SOURCE!E1608) &gt;=0, REPT(" ",SOURCE!$T$2-LEN(SOURCE!E1608)), "")&amp;
      SOURCE!F1608&amp;", "&amp; IF(SOURCE!$U$2-LEN(SOURCE!F1608) &gt;= 0, REPT(" ",SOURCE!$U$2-LEN(SOURCE!F1608)+2), "")&amp;"("&amp;
      SUBSTITUTE(TEXT(SOURCE!G1608,"??0"),"  ","")&amp;" &lt;&lt; TAM_MAX_BITS) |"&amp; IF(SOURCE!$V$2-3 &gt;= 0, REPT(" ",MAX(1,SOURCE!$V$2-5+4+1-1-LEN(  IF(ISTEXT(SOURCE!H1608),SOURCE!H1608,  SUBSTITUTE(SUBSTITUTE(TEXT(SOURCE!H1608,"????0"),"  ","")," ",""))   ))), "")&amp;
       IF(ISTEXT(SOURCE!H1608),SOURCE!H1608, SUBSTITUTE(SUBSTITUTE(TEXT(SOURCE!H1608,"????0"),"  ","")," ",""))   &amp;","&amp; IF(SOURCE!$W$2-3 &gt;= 0, REPT(" ",SOURCE!$W$2-3-5), "")&amp;
      SOURCE!I1608&amp;
" | "&amp; IF(SOURCE!$X$2-LEN(SOURCE!I1608) &gt;= 0, REPT(" ",SOURCE!$X$2-LEN(SOURCE!I1608)), "")&amp;
      SOURCE!J1608&amp;      IF(SOURCE!$Y$2-LEN(SOURCE!J1608) &gt;= 0, REPT(" ",SOURCE!$Y$2-LEN(SOURCE!J1608)), "")&amp;
" | "&amp; IF(SOURCE!$X$2-LEN(SOURCE!I1608) &gt;= 0, REPT(" ",SOURCE!$X$2-LEN(SOURCE!I1608)), "")&amp;
      SOURCE!K1608&amp;      IF(SOURCE!$Y$2-LEN(SOURCE!K1608) &gt;= 0, REPT(" ",SOURCE!$Z$2-LEN(SOURCE!K1608)), "")&amp;
" | "&amp; SOURCE!L1608&amp;      IF(SOURCE!$AB$2-LEN(SOURCE!L1608) &gt;= 0, REPT(" ",SOURCE!$AB$2-LEN(SOURCE!L1608)), "")&amp;
" | "&amp; SOURCE!M1608&amp;      IF(SOURCE!$AC$2-LEN(SOURCE!M1608) &gt;= 0, REPT(" ",SOURCE!$AC$2-LEN(SOURCE!M1608)), "")&amp;
      "},"&amp;IF(SOURCE!O1608&lt;&gt;"",""&amp;SOURCE!O1608,"")
 )
)
)</f>
        <v>/* 1570 */  { fnSwapRealImaginary,          NOPARAM,                     "Re" STD_LEFT_RIGHT_ARROWS "Im",               "Re" STD_LEFT_RIGHT_ARROWS "Im",               (0 &lt;&lt; TAM_MAX_BITS) |     0, CAT_FNCT | SLS_ENABLED   | US_ENABLED   | EIM_DISABLED | PTP_NONE         },</v>
      </c>
    </row>
    <row r="1609" spans="1:1">
      <c r="A1609" s="133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IF(SOURCE!$R$2-LEN(SOURCE!C1609) &gt;= 0, REPT(" ",SOURCE!$R$2-LEN(SOURCE!C1609)), "")&amp;
      SOURCE!D1609&amp;", "&amp; IF(SOURCE!$S$2-LEN(SOURCE!D1609) &gt;= 0, REPT(" ",SOURCE!$S$2-LEN(SOURCE!D1609)), "")&amp;
      SOURCE!E1609&amp;", "&amp; IF(SOURCE!$T$2-LEN(SOURCE!E1609) &gt;=0, REPT(" ",SOURCE!$T$2-LEN(SOURCE!E1609)), "")&amp;
      SOURCE!F1609&amp;", "&amp; IF(SOURCE!$U$2-LEN(SOURCE!F1609) &gt;= 0, REPT(" ",SOURCE!$U$2-LEN(SOURCE!F1609)+2), "")&amp;"("&amp;
      SUBSTITUTE(TEXT(SOURCE!G1609,"??0"),"  ","")&amp;" &lt;&lt; TAM_MAX_BITS) |"&amp; IF(SOURCE!$V$2-3 &gt;= 0, REPT(" ",MAX(1,SOURCE!$V$2-5+4+1-1-LEN(  IF(ISTEXT(SOURCE!H1609),SOURCE!H1609,  SUBSTITUTE(SUBSTITUTE(TEXT(SOURCE!H1609,"????0"),"  ","")," ",""))   ))), "")&amp;
       IF(ISTEXT(SOURCE!H1609),SOURCE!H1609, SUBSTITUTE(SUBSTITUTE(TEXT(SOURCE!H1609,"????0"),"  ","")," ",""))   &amp;","&amp; IF(SOURCE!$W$2-3 &gt;= 0, REPT(" ",SOURCE!$W$2-3-5), "")&amp;
      SOURCE!I1609&amp;
" | "&amp; IF(SOURCE!$X$2-LEN(SOURCE!I1609) &gt;= 0, REPT(" ",SOURCE!$X$2-LEN(SOURCE!I1609)), "")&amp;
      SOURCE!J1609&amp;      IF(SOURCE!$Y$2-LEN(SOURCE!J1609) &gt;= 0, REPT(" ",SOURCE!$Y$2-LEN(SOURCE!J1609)), "")&amp;
" | "&amp; IF(SOURCE!$X$2-LEN(SOURCE!I1609) &gt;= 0, REPT(" ",SOURCE!$X$2-LEN(SOURCE!I1609)), "")&amp;
      SOURCE!K1609&amp;      IF(SOURCE!$Y$2-LEN(SOURCE!K1609) &gt;= 0, REPT(" ",SOURCE!$Z$2-LEN(SOURCE!K1609)), "")&amp;
" | "&amp; SOURCE!L1609&amp;      IF(SOURCE!$AB$2-LEN(SOURCE!L1609) &gt;= 0, REPT(" ",SOURCE!$AB$2-LEN(SOURCE!L1609)), "")&amp;
" | "&amp; SOURCE!M1609&amp;      IF(SOURCE!$AC$2-LEN(SOURCE!M1609) &gt;= 0, REPT(" ",SOURCE!$AC$2-LEN(SOURCE!M1609)), "")&amp;
      "},"&amp;IF(SOURCE!O1609&lt;&gt;"",""&amp;SOURCE!O1609,"")
 )
)
)</f>
        <v>/* 1571 */  { fnSetRoundingMode,            TM_VALUE,                    "RM",                                          "RM",                                          (0 &lt;&lt; TAM_MAX_BITS) |     6, CAT_FNCT | SLS_ENABLED   | US_ENABLED   | EIM_DISABLED | PTP_NUMBER_8     },</v>
      </c>
    </row>
    <row r="1610" spans="1:1">
      <c r="A1610" s="133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IF(SOURCE!$R$2-LEN(SOURCE!C1610) &gt;= 0, REPT(" ",SOURCE!$R$2-LEN(SOURCE!C1610)), "")&amp;
      SOURCE!D1610&amp;", "&amp; IF(SOURCE!$S$2-LEN(SOURCE!D1610) &gt;= 0, REPT(" ",SOURCE!$S$2-LEN(SOURCE!D1610)), "")&amp;
      SOURCE!E1610&amp;", "&amp; IF(SOURCE!$T$2-LEN(SOURCE!E1610) &gt;=0, REPT(" ",SOURCE!$T$2-LEN(SOURCE!E1610)), "")&amp;
      SOURCE!F1610&amp;", "&amp; IF(SOURCE!$U$2-LEN(SOURCE!F1610) &gt;= 0, REPT(" ",SOURCE!$U$2-LEN(SOURCE!F1610)+2), "")&amp;"("&amp;
      SUBSTITUTE(TEXT(SOURCE!G1610,"??0"),"  ","")&amp;" &lt;&lt; TAM_MAX_BITS) |"&amp; IF(SOURCE!$V$2-3 &gt;= 0, REPT(" ",MAX(1,SOURCE!$V$2-5+4+1-1-LEN(  IF(ISTEXT(SOURCE!H1610),SOURCE!H1610,  SUBSTITUTE(SUBSTITUTE(TEXT(SOURCE!H1610,"????0"),"  ","")," ",""))   ))), "")&amp;
       IF(ISTEXT(SOURCE!H1610),SOURCE!H1610, SUBSTITUTE(SUBSTITUTE(TEXT(SOURCE!H1610,"????0"),"  ","")," ",""))   &amp;","&amp; IF(SOURCE!$W$2-3 &gt;= 0, REPT(" ",SOURCE!$W$2-3-5), "")&amp;
      SOURCE!I1610&amp;
" | "&amp; IF(SOURCE!$X$2-LEN(SOURCE!I1610) &gt;= 0, REPT(" ",SOURCE!$X$2-LEN(SOURCE!I1610)), "")&amp;
      SOURCE!J1610&amp;      IF(SOURCE!$Y$2-LEN(SOURCE!J1610) &gt;= 0, REPT(" ",SOURCE!$Y$2-LEN(SOURCE!J1610)), "")&amp;
" | "&amp; IF(SOURCE!$X$2-LEN(SOURCE!I1610) &gt;= 0, REPT(" ",SOURCE!$X$2-LEN(SOURCE!I1610)), "")&amp;
      SOURCE!K1610&amp;      IF(SOURCE!$Y$2-LEN(SOURCE!K1610) &gt;= 0, REPT(" ",SOURCE!$Z$2-LEN(SOURCE!K1610)), "")&amp;
" | "&amp; SOURCE!L1610&amp;      IF(SOURCE!$AB$2-LEN(SOURCE!L1610) &gt;= 0, REPT(" ",SOURCE!$AB$2-LEN(SOURCE!L1610)), "")&amp;
" | "&amp; SOURCE!M1610&amp;      IF(SOURCE!$AC$2-LEN(SOURCE!M1610) &gt;= 0, REPT(" ",SOURCE!$AC$2-LEN(SOURCE!M1610)), "")&amp;
      "},"&amp;IF(SOURCE!O1610&lt;&gt;"",""&amp;SOURCE!O1610,"")
 )
)
)</f>
        <v>/* 1572 */  { fnGetRoundingMode,            NOPARAM,                     "RM?",                                         "RM?",                                         (0 &lt;&lt; TAM_MAX_BITS) |     0, CAT_FNCT | SLS_ENABLED   | US_ENABLED   | EIM_DISABLED | PTP_NONE         },</v>
      </c>
    </row>
    <row r="1611" spans="1:1">
      <c r="A1611" s="133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IF(SOURCE!$R$2-LEN(SOURCE!C1611) &gt;= 0, REPT(" ",SOURCE!$R$2-LEN(SOURCE!C1611)), "")&amp;
      SOURCE!D1611&amp;", "&amp; IF(SOURCE!$S$2-LEN(SOURCE!D1611) &gt;= 0, REPT(" ",SOURCE!$S$2-LEN(SOURCE!D1611)), "")&amp;
      SOURCE!E1611&amp;", "&amp; IF(SOURCE!$T$2-LEN(SOURCE!E1611) &gt;=0, REPT(" ",SOURCE!$T$2-LEN(SOURCE!E1611)), "")&amp;
      SOURCE!F1611&amp;", "&amp; IF(SOURCE!$U$2-LEN(SOURCE!F1611) &gt;= 0, REPT(" ",SOURCE!$U$2-LEN(SOURCE!F1611)+2), "")&amp;"("&amp;
      SUBSTITUTE(TEXT(SOURCE!G1611,"??0"),"  ","")&amp;" &lt;&lt; TAM_MAX_BITS) |"&amp; IF(SOURCE!$V$2-3 &gt;= 0, REPT(" ",MAX(1,SOURCE!$V$2-5+4+1-1-LEN(  IF(ISTEXT(SOURCE!H1611),SOURCE!H1611,  SUBSTITUTE(SUBSTITUTE(TEXT(SOURCE!H1611,"????0"),"  ","")," ",""))   ))), "")&amp;
       IF(ISTEXT(SOURCE!H1611),SOURCE!H1611, SUBSTITUTE(SUBSTITUTE(TEXT(SOURCE!H1611,"????0"),"  ","")," ",""))   &amp;","&amp; IF(SOURCE!$W$2-3 &gt;= 0, REPT(" ",SOURCE!$W$2-3-5), "")&amp;
      SOURCE!I1611&amp;
" | "&amp; IF(SOURCE!$X$2-LEN(SOURCE!I1611) &gt;= 0, REPT(" ",SOURCE!$X$2-LEN(SOURCE!I1611)), "")&amp;
      SOURCE!J1611&amp;      IF(SOURCE!$Y$2-LEN(SOURCE!J1611) &gt;= 0, REPT(" ",SOURCE!$Y$2-LEN(SOURCE!J1611)), "")&amp;
" | "&amp; IF(SOURCE!$X$2-LEN(SOURCE!I1611) &gt;= 0, REPT(" ",SOURCE!$X$2-LEN(SOURCE!I1611)), "")&amp;
      SOURCE!K1611&amp;      IF(SOURCE!$Y$2-LEN(SOURCE!K1611) &gt;= 0, REPT(" ",SOURCE!$Z$2-LEN(SOURCE!K1611)), "")&amp;
" | "&amp; SOURCE!L1611&amp;      IF(SOURCE!$AB$2-LEN(SOURCE!L1611) &gt;= 0, REPT(" ",SOURCE!$AB$2-LEN(SOURCE!L1611)), "")&amp;
" | "&amp; SOURCE!M1611&amp;      IF(SOURCE!$AC$2-LEN(SOURCE!M1611) &gt;= 0, REPT(" ",SOURCE!$AC$2-LEN(SOURCE!M1611)),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   15, CAT_FNCT | SLS_ENABLED   | US_ENABLED   | EIM_DISABLED | PTP_NUMBER_8     },</v>
      </c>
    </row>
    <row r="1612" spans="1:1">
      <c r="A1612" s="133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IF(SOURCE!$R$2-LEN(SOURCE!C1612) &gt;= 0, REPT(" ",SOURCE!$R$2-LEN(SOURCE!C1612)), "")&amp;
      SOURCE!D1612&amp;", "&amp; IF(SOURCE!$S$2-LEN(SOURCE!D1612) &gt;= 0, REPT(" ",SOURCE!$S$2-LEN(SOURCE!D1612)), "")&amp;
      SOURCE!E1612&amp;", "&amp; IF(SOURCE!$T$2-LEN(SOURCE!E1612) &gt;=0, REPT(" ",SOURCE!$T$2-LEN(SOURCE!E1612)), "")&amp;
      SOURCE!F1612&amp;", "&amp; IF(SOURCE!$U$2-LEN(SOURCE!F1612) &gt;= 0, REPT(" ",SOURCE!$U$2-LEN(SOURCE!F1612)+2), "")&amp;"("&amp;
      SUBSTITUTE(TEXT(SOURCE!G1612,"??0"),"  ","")&amp;" &lt;&lt; TAM_MAX_BITS) |"&amp; IF(SOURCE!$V$2-3 &gt;= 0, REPT(" ",MAX(1,SOURCE!$V$2-5+4+1-1-LEN(  IF(ISTEXT(SOURCE!H1612),SOURCE!H1612,  SUBSTITUTE(SUBSTITUTE(TEXT(SOURCE!H1612,"????0"),"  ","")," ",""))   ))), "")&amp;
       IF(ISTEXT(SOURCE!H1612),SOURCE!H1612, SUBSTITUTE(SUBSTITUTE(TEXT(SOURCE!H1612,"????0"),"  ","")," ",""))   &amp;","&amp; IF(SOURCE!$W$2-3 &gt;= 0, REPT(" ",SOURCE!$W$2-3-5), "")&amp;
      SOURCE!I1612&amp;
" | "&amp; IF(SOURCE!$X$2-LEN(SOURCE!I1612) &gt;= 0, REPT(" ",SOURCE!$X$2-LEN(SOURCE!I1612)), "")&amp;
      SOURCE!J1612&amp;      IF(SOURCE!$Y$2-LEN(SOURCE!J1612) &gt;= 0, REPT(" ",SOURCE!$Y$2-LEN(SOURCE!J1612)), "")&amp;
" | "&amp; IF(SOURCE!$X$2-LEN(SOURCE!I1612) &gt;= 0, REPT(" ",SOURCE!$X$2-LEN(SOURCE!I1612)), "")&amp;
      SOURCE!K1612&amp;      IF(SOURCE!$Y$2-LEN(SOURCE!K1612) &gt;= 0, REPT(" ",SOURCE!$Z$2-LEN(SOURCE!K1612)), "")&amp;
" | "&amp; SOURCE!L1612&amp;      IF(SOURCE!$AB$2-LEN(SOURCE!L1612) &gt;= 0, REPT(" ",SOURCE!$AB$2-LEN(SOURCE!L1612)), "")&amp;
" | "&amp; SOURCE!M1612&amp;      IF(SOURCE!$AC$2-LEN(SOURCE!M1612) &gt;= 0, REPT(" ",SOURCE!$AC$2-LEN(SOURCE!M1612)),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133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IF(SOURCE!$R$2-LEN(SOURCE!C1613) &gt;= 0, REPT(" ",SOURCE!$R$2-LEN(SOURCE!C1613)), "")&amp;
      SOURCE!D1613&amp;", "&amp; IF(SOURCE!$S$2-LEN(SOURCE!D1613) &gt;= 0, REPT(" ",SOURCE!$S$2-LEN(SOURCE!D1613)), "")&amp;
      SOURCE!E1613&amp;", "&amp; IF(SOURCE!$T$2-LEN(SOURCE!E1613) &gt;=0, REPT(" ",SOURCE!$T$2-LEN(SOURCE!E1613)), "")&amp;
      SOURCE!F1613&amp;", "&amp; IF(SOURCE!$U$2-LEN(SOURCE!F1613) &gt;= 0, REPT(" ",SOURCE!$U$2-LEN(SOURCE!F1613)+2), "")&amp;"("&amp;
      SUBSTITUTE(TEXT(SOURCE!G1613,"??0"),"  ","")&amp;" &lt;&lt; TAM_MAX_BITS) |"&amp; IF(SOURCE!$V$2-3 &gt;= 0, REPT(" ",MAX(1,SOURCE!$V$2-5+4+1-1-LEN(  IF(ISTEXT(SOURCE!H1613),SOURCE!H1613,  SUBSTITUTE(SUBSTITUTE(TEXT(SOURCE!H1613,"????0"),"  ","")," ",""))   ))), "")&amp;
       IF(ISTEXT(SOURCE!H1613),SOURCE!H1613, SUBSTITUTE(SUBSTITUTE(TEXT(SOURCE!H1613,"????0"),"  ","")," ",""))   &amp;","&amp; IF(SOURCE!$W$2-3 &gt;= 0, REPT(" ",SOURCE!$W$2-3-5), "")&amp;
      SOURCE!I1613&amp;
" | "&amp; IF(SOURCE!$X$2-LEN(SOURCE!I1613) &gt;= 0, REPT(" ",SOURCE!$X$2-LEN(SOURCE!I1613)), "")&amp;
      SOURCE!J1613&amp;      IF(SOURCE!$Y$2-LEN(SOURCE!J1613) &gt;= 0, REPT(" ",SOURCE!$Y$2-LEN(SOURCE!J1613)), "")&amp;
" | "&amp; IF(SOURCE!$X$2-LEN(SOURCE!I1613) &gt;= 0, REPT(" ",SOURCE!$X$2-LEN(SOURCE!I1613)), "")&amp;
      SOURCE!K1613&amp;      IF(SOURCE!$Y$2-LEN(SOURCE!K1613) &gt;= 0, REPT(" ",SOURCE!$Z$2-LEN(SOURCE!K1613)), "")&amp;
" | "&amp; SOURCE!L1613&amp;      IF(SOURCE!$AB$2-LEN(SOURCE!L1613) &gt;= 0, REPT(" ",SOURCE!$AB$2-LEN(SOURCE!L1613)), "")&amp;
" | "&amp; SOURCE!M1613&amp;      IF(SOURCE!$AC$2-LEN(SOURCE!M1613) &gt;= 0, REPT(" ",SOURCE!$AC$2-LEN(SOURCE!M1613)), "")&amp;
      "},"&amp;IF(SOURCE!O1613&lt;&gt;"",""&amp;SOURCE!O1613,"")
 )
)
)</f>
        <v>/* 1575 */  { fnExpM1,                      NOPARAM,                     "e" STD_SUP_x "-1",                            "e" STD_SUP_x "-1",                            (0 &lt;&lt; TAM_MAX_BITS) |     0, CAT_FNCT | SLS_ENABLED   | US_ENABLED   | EIM_DISABLED | PTP_NONE         },</v>
      </c>
    </row>
    <row r="1614" spans="1:1">
      <c r="A1614" s="133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IF(SOURCE!$R$2-LEN(SOURCE!C1614) &gt;= 0, REPT(" ",SOURCE!$R$2-LEN(SOURCE!C1614)), "")&amp;
      SOURCE!D1614&amp;", "&amp; IF(SOURCE!$S$2-LEN(SOURCE!D1614) &gt;= 0, REPT(" ",SOURCE!$S$2-LEN(SOURCE!D1614)), "")&amp;
      SOURCE!E1614&amp;", "&amp; IF(SOURCE!$T$2-LEN(SOURCE!E1614) &gt;=0, REPT(" ",SOURCE!$T$2-LEN(SOURCE!E1614)), "")&amp;
      SOURCE!F1614&amp;", "&amp; IF(SOURCE!$U$2-LEN(SOURCE!F1614) &gt;= 0, REPT(" ",SOURCE!$U$2-LEN(SOURCE!F1614)+2), "")&amp;"("&amp;
      SUBSTITUTE(TEXT(SOURCE!G1614,"??0"),"  ","")&amp;" &lt;&lt; TAM_MAX_BITS) |"&amp; IF(SOURCE!$V$2-3 &gt;= 0, REPT(" ",MAX(1,SOURCE!$V$2-5+4+1-1-LEN(  IF(ISTEXT(SOURCE!H1614),SOURCE!H1614,  SUBSTITUTE(SUBSTITUTE(TEXT(SOURCE!H1614,"????0"),"  ","")," ",""))   ))), "")&amp;
       IF(ISTEXT(SOURCE!H1614),SOURCE!H1614, SUBSTITUTE(SUBSTITUTE(TEXT(SOURCE!H1614,"????0"),"  ","")," ",""))   &amp;","&amp; IF(SOURCE!$W$2-3 &gt;= 0, REPT(" ",SOURCE!$W$2-3-5), "")&amp;
      SOURCE!I1614&amp;
" | "&amp; IF(SOURCE!$X$2-LEN(SOURCE!I1614) &gt;= 0, REPT(" ",SOURCE!$X$2-LEN(SOURCE!I1614)), "")&amp;
      SOURCE!J1614&amp;      IF(SOURCE!$Y$2-LEN(SOURCE!J1614) &gt;= 0, REPT(" ",SOURCE!$Y$2-LEN(SOURCE!J1614)), "")&amp;
" | "&amp; IF(SOURCE!$X$2-LEN(SOURCE!I1614) &gt;= 0, REPT(" ",SOURCE!$X$2-LEN(SOURCE!I1614)), "")&amp;
      SOURCE!K1614&amp;      IF(SOURCE!$Y$2-LEN(SOURCE!K1614) &gt;= 0, REPT(" ",SOURCE!$Z$2-LEN(SOURCE!K1614)), "")&amp;
" | "&amp; SOURCE!L1614&amp;      IF(SOURCE!$AB$2-LEN(SOURCE!L1614) &gt;= 0, REPT(" ",SOURCE!$AB$2-LEN(SOURCE!L1614)), "")&amp;
" | "&amp; SOURCE!M1614&amp;      IF(SOURCE!$AC$2-LEN(SOURCE!M1614) &gt;= 0, REPT(" ",SOURCE!$AC$2-LEN(SOURCE!M1614)), "")&amp;
      "},"&amp;IF(SOURCE!O1614&lt;&gt;"",""&amp;SOURCE!O1614,"")
 )
)
)</f>
        <v>/* 1576 */  { fnRoundi, 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615" spans="1:1">
      <c r="A1615" s="133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IF(SOURCE!$R$2-LEN(SOURCE!C1615) &gt;= 0, REPT(" ",SOURCE!$R$2-LEN(SOURCE!C1615)), "")&amp;
      SOURCE!D1615&amp;", "&amp; IF(SOURCE!$S$2-LEN(SOURCE!D1615) &gt;= 0, REPT(" ",SOURCE!$S$2-LEN(SOURCE!D1615)), "")&amp;
      SOURCE!E1615&amp;", "&amp; IF(SOURCE!$T$2-LEN(SOURCE!E1615) &gt;=0, REPT(" ",SOURCE!$T$2-LEN(SOURCE!E1615)), "")&amp;
      SOURCE!F1615&amp;", "&amp; IF(SOURCE!$U$2-LEN(SOURCE!F1615) &gt;= 0, REPT(" ",SOURCE!$U$2-LEN(SOURCE!F1615)+2), "")&amp;"("&amp;
      SUBSTITUTE(TEXT(SOURCE!G1615,"??0"),"  ","")&amp;" &lt;&lt; TAM_MAX_BITS) |"&amp; IF(SOURCE!$V$2-3 &gt;= 0, REPT(" ",MAX(1,SOURCE!$V$2-5+4+1-1-LEN(  IF(ISTEXT(SOURCE!H1615),SOURCE!H1615,  SUBSTITUTE(SUBSTITUTE(TEXT(SOURCE!H1615,"????0"),"  ","")," ",""))   ))), "")&amp;
       IF(ISTEXT(SOURCE!H1615),SOURCE!H1615, SUBSTITUTE(SUBSTITUTE(TEXT(SOURCE!H1615,"????0"),"  ","")," ",""))   &amp;","&amp; IF(SOURCE!$W$2-3 &gt;= 0, REPT(" ",SOURCE!$W$2-3-5), "")&amp;
      SOURCE!I1615&amp;
" | "&amp; IF(SOURCE!$X$2-LEN(SOURCE!I1615) &gt;= 0, REPT(" ",SOURCE!$X$2-LEN(SOURCE!I1615)), "")&amp;
      SOURCE!J1615&amp;      IF(SOURCE!$Y$2-LEN(SOURCE!J1615) &gt;= 0, REPT(" ",SOURCE!$Y$2-LEN(SOURCE!J1615)), "")&amp;
" | "&amp; IF(SOURCE!$X$2-LEN(SOURCE!I1615) &gt;= 0, REPT(" ",SOURCE!$X$2-LEN(SOURCE!I1615)), "")&amp;
      SOURCE!K1615&amp;      IF(SOURCE!$Y$2-LEN(SOURCE!K1615) &gt;= 0, REPT(" ",SOURCE!$Z$2-LEN(SOURCE!K1615)), "")&amp;
" | "&amp; SOURCE!L1615&amp;      IF(SOURCE!$AB$2-LEN(SOURCE!L1615) &gt;= 0, REPT(" ",SOURCE!$AB$2-LEN(SOURCE!L1615)), "")&amp;
" | "&amp; SOURCE!M1615&amp;      IF(SOURCE!$AC$2-LEN(SOURCE!M1615) &gt;= 0, REPT(" ",SOURCE!$AC$2-LEN(SOURCE!M1615)),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133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IF(SOURCE!$R$2-LEN(SOURCE!C1616) &gt;= 0, REPT(" ",SOURCE!$R$2-LEN(SOURCE!C1616)), "")&amp;
      SOURCE!D1616&amp;", "&amp; IF(SOURCE!$S$2-LEN(SOURCE!D1616) &gt;= 0, REPT(" ",SOURCE!$S$2-LEN(SOURCE!D1616)), "")&amp;
      SOURCE!E1616&amp;", "&amp; IF(SOURCE!$T$2-LEN(SOURCE!E1616) &gt;=0, REPT(" ",SOURCE!$T$2-LEN(SOURCE!E1616)), "")&amp;
      SOURCE!F1616&amp;", "&amp; IF(SOURCE!$U$2-LEN(SOURCE!F1616) &gt;= 0, REPT(" ",SOURCE!$U$2-LEN(SOURCE!F1616)+2), "")&amp;"("&amp;
      SUBSTITUTE(TEXT(SOURCE!G1616,"??0"),"  ","")&amp;" &lt;&lt; TAM_MAX_BITS) |"&amp; IF(SOURCE!$V$2-3 &gt;= 0, REPT(" ",MAX(1,SOURCE!$V$2-5+4+1-1-LEN(  IF(ISTEXT(SOURCE!H1616),SOURCE!H1616,  SUBSTITUTE(SUBSTITUTE(TEXT(SOURCE!H1616,"????0"),"  ","")," ",""))   ))), "")&amp;
       IF(ISTEXT(SOURCE!H1616),SOURCE!H1616, SUBSTITUTE(SUBSTITUTE(TEXT(SOURCE!H1616,"????0"),"  ","")," ",""))   &amp;","&amp; IF(SOURCE!$W$2-3 &gt;= 0, REPT(" ",SOURCE!$W$2-3-5), "")&amp;
      SOURCE!I1616&amp;
" | "&amp; IF(SOURCE!$X$2-LEN(SOURCE!I1616) &gt;= 0, REPT(" ",SOURCE!$X$2-LEN(SOURCE!I1616)), "")&amp;
      SOURCE!J1616&amp;      IF(SOURCE!$Y$2-LEN(SOURCE!J1616) &gt;= 0, REPT(" ",SOURCE!$Y$2-LEN(SOURCE!J1616)), "")&amp;
" | "&amp; IF(SOURCE!$X$2-LEN(SOURCE!I1616) &gt;= 0, REPT(" ",SOURCE!$X$2-LEN(SOURCE!I1616)), "")&amp;
      SOURCE!K1616&amp;      IF(SOURCE!$Y$2-LEN(SOURCE!K1616) &gt;= 0, REPT(" ",SOURCE!$Z$2-LEN(SOURCE!K1616)), "")&amp;
" | "&amp; SOURCE!L1616&amp;      IF(SOURCE!$AB$2-LEN(SOURCE!L1616) &gt;= 0, REPT(" ",SOURCE!$AB$2-LEN(SOURCE!L1616)), "")&amp;
" | "&amp; SOURCE!M1616&amp;      IF(SOURCE!$AC$2-LEN(SOURCE!M1616) &gt;= 0, REPT(" ",SOURCE!$AC$2-LEN(SOURCE!M1616)),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133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IF(SOURCE!$R$2-LEN(SOURCE!C1617) &gt;= 0, REPT(" ",SOURCE!$R$2-LEN(SOURCE!C1617)), "")&amp;
      SOURCE!D1617&amp;", "&amp; IF(SOURCE!$S$2-LEN(SOURCE!D1617) &gt;= 0, REPT(" ",SOURCE!$S$2-LEN(SOURCE!D1617)), "")&amp;
      SOURCE!E1617&amp;", "&amp; IF(SOURCE!$T$2-LEN(SOURCE!E1617) &gt;=0, REPT(" ",SOURCE!$T$2-LEN(SOURCE!E1617)), "")&amp;
      SOURCE!F1617&amp;", "&amp; IF(SOURCE!$U$2-LEN(SOURCE!F1617) &gt;= 0, REPT(" ",SOURCE!$U$2-LEN(SOURCE!F1617)+2), "")&amp;"("&amp;
      SUBSTITUTE(TEXT(SOURCE!G1617,"??0"),"  ","")&amp;" &lt;&lt; TAM_MAX_BITS) |"&amp; IF(SOURCE!$V$2-3 &gt;= 0, REPT(" ",MAX(1,SOURCE!$V$2-5+4+1-1-LEN(  IF(ISTEXT(SOURCE!H1617),SOURCE!H1617,  SUBSTITUTE(SUBSTITUTE(TEXT(SOURCE!H1617,"????0"),"  ","")," ",""))   ))), "")&amp;
       IF(ISTEXT(SOURCE!H1617),SOURCE!H1617, SUBSTITUTE(SUBSTITUTE(TEXT(SOURCE!H1617,"????0"),"  ","")," ",""))   &amp;","&amp; IF(SOURCE!$W$2-3 &gt;= 0, REPT(" ",SOURCE!$W$2-3-5), "")&amp;
      SOURCE!I1617&amp;
" | "&amp; IF(SOURCE!$X$2-LEN(SOURCE!I1617) &gt;= 0, REPT(" ",SOURCE!$X$2-LEN(SOURCE!I1617)), "")&amp;
      SOURCE!J1617&amp;      IF(SOURCE!$Y$2-LEN(SOURCE!J1617) &gt;= 0, REPT(" ",SOURCE!$Y$2-LEN(SOURCE!J1617)), "")&amp;
" | "&amp; IF(SOURCE!$X$2-LEN(SOURCE!I1617) &gt;= 0, REPT(" ",SOURCE!$X$2-LEN(SOURCE!I1617)), "")&amp;
      SOURCE!K1617&amp;      IF(SOURCE!$Y$2-LEN(SOURCE!K1617) &gt;= 0, REPT(" ",SOURCE!$Z$2-LEN(SOURCE!K1617)), "")&amp;
" | "&amp; SOURCE!L1617&amp;      IF(SOURCE!$AB$2-LEN(SOURCE!L1617) &gt;= 0, REPT(" ",SOURCE!$AB$2-LEN(SOURCE!L1617)), "")&amp;
" | "&amp; SOURCE!M1617&amp;      IF(SOURCE!$AC$2-LEN(SOURCE!M1617) &gt;= 0, REPT(" ",SOURCE!$AC$2-LEN(SOURCE!M1617)),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133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IF(SOURCE!$R$2-LEN(SOURCE!C1618) &gt;= 0, REPT(" ",SOURCE!$R$2-LEN(SOURCE!C1618)), "")&amp;
      SOURCE!D1618&amp;", "&amp; IF(SOURCE!$S$2-LEN(SOURCE!D1618) &gt;= 0, REPT(" ",SOURCE!$S$2-LEN(SOURCE!D1618)), "")&amp;
      SOURCE!E1618&amp;", "&amp; IF(SOURCE!$T$2-LEN(SOURCE!E1618) &gt;=0, REPT(" ",SOURCE!$T$2-LEN(SOURCE!E1618)), "")&amp;
      SOURCE!F1618&amp;", "&amp; IF(SOURCE!$U$2-LEN(SOURCE!F1618) &gt;= 0, REPT(" ",SOURCE!$U$2-LEN(SOURCE!F1618)+2), "")&amp;"("&amp;
      SUBSTITUTE(TEXT(SOURCE!G1618,"??0"),"  ","")&amp;" &lt;&lt; TAM_MAX_BITS) |"&amp; IF(SOURCE!$V$2-3 &gt;= 0, REPT(" ",MAX(1,SOURCE!$V$2-5+4+1-1-LEN(  IF(ISTEXT(SOURCE!H1618),SOURCE!H1618,  SUBSTITUTE(SUBSTITUTE(TEXT(SOURCE!H1618,"????0"),"  ","")," ",""))   ))), "")&amp;
       IF(ISTEXT(SOURCE!H1618),SOURCE!H1618, SUBSTITUTE(SUBSTITUTE(TEXT(SOURCE!H1618,"????0"),"  ","")," ",""))   &amp;","&amp; IF(SOURCE!$W$2-3 &gt;= 0, REPT(" ",SOURCE!$W$2-3-5), "")&amp;
      SOURCE!I1618&amp;
" | "&amp; IF(SOURCE!$X$2-LEN(SOURCE!I1618) &gt;= 0, REPT(" ",SOURCE!$X$2-LEN(SOURCE!I1618)), "")&amp;
      SOURCE!J1618&amp;      IF(SOURCE!$Y$2-LEN(SOURCE!J1618) &gt;= 0, REPT(" ",SOURCE!$Y$2-LEN(SOURCE!J1618)), "")&amp;
" | "&amp; IF(SOURCE!$X$2-LEN(SOURCE!I1618) &gt;= 0, REPT(" ",SOURCE!$X$2-LEN(SOURCE!I1618)), "")&amp;
      SOURCE!K1618&amp;      IF(SOURCE!$Y$2-LEN(SOURCE!K1618) &gt;= 0, REPT(" ",SOURCE!$Z$2-LEN(SOURCE!K1618)), "")&amp;
" | "&amp; SOURCE!L1618&amp;      IF(SOURCE!$AB$2-LEN(SOURCE!L1618) &gt;= 0, REPT(" ",SOURCE!$AB$2-LEN(SOURCE!L1618)), "")&amp;
" | "&amp; SOURCE!M1618&amp;      IF(SOURCE!$AC$2-LEN(SOURCE!M1618) &gt;= 0, REPT(" ",SOURCE!$AC$2-LEN(SOURCE!M1618)),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133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IF(SOURCE!$R$2-LEN(SOURCE!C1619) &gt;= 0, REPT(" ",SOURCE!$R$2-LEN(SOURCE!C1619)), "")&amp;
      SOURCE!D1619&amp;", "&amp; IF(SOURCE!$S$2-LEN(SOURCE!D1619) &gt;= 0, REPT(" ",SOURCE!$S$2-LEN(SOURCE!D1619)), "")&amp;
      SOURCE!E1619&amp;", "&amp; IF(SOURCE!$T$2-LEN(SOURCE!E1619) &gt;=0, REPT(" ",SOURCE!$T$2-LEN(SOURCE!E1619)), "")&amp;
      SOURCE!F1619&amp;", "&amp; IF(SOURCE!$U$2-LEN(SOURCE!F1619) &gt;= 0, REPT(" ",SOURCE!$U$2-LEN(SOURCE!F1619)+2), "")&amp;"("&amp;
      SUBSTITUTE(TEXT(SOURCE!G1619,"??0"),"  ","")&amp;" &lt;&lt; TAM_MAX_BITS) |"&amp; IF(SOURCE!$V$2-3 &gt;= 0, REPT(" ",MAX(1,SOURCE!$V$2-5+4+1-1-LEN(  IF(ISTEXT(SOURCE!H1619),SOURCE!H1619,  SUBSTITUTE(SUBSTITUTE(TEXT(SOURCE!H1619,"????0"),"  ","")," ",""))   ))), "")&amp;
       IF(ISTEXT(SOURCE!H1619),SOURCE!H1619, SUBSTITUTE(SUBSTITUTE(TEXT(SOURCE!H1619,"????0"),"  ","")," ",""))   &amp;","&amp; IF(SOURCE!$W$2-3 &gt;= 0, REPT(" ",SOURCE!$W$2-3-5), "")&amp;
      SOURCE!I1619&amp;
" | "&amp; IF(SOURCE!$X$2-LEN(SOURCE!I1619) &gt;= 0, REPT(" ",SOURCE!$X$2-LEN(SOURCE!I1619)), "")&amp;
      SOURCE!J1619&amp;      IF(SOURCE!$Y$2-LEN(SOURCE!J1619) &gt;= 0, REPT(" ",SOURCE!$Y$2-LEN(SOURCE!J1619)), "")&amp;
" | "&amp; IF(SOURCE!$X$2-LEN(SOURCE!I1619) &gt;= 0, REPT(" ",SOURCE!$X$2-LEN(SOURCE!I1619)), "")&amp;
      SOURCE!K1619&amp;      IF(SOURCE!$Y$2-LEN(SOURCE!K1619) &gt;= 0, REPT(" ",SOURCE!$Z$2-LEN(SOURCE!K1619)), "")&amp;
" | "&amp; SOURCE!L1619&amp;      IF(SOURCE!$AB$2-LEN(SOURCE!L1619) &gt;= 0, REPT(" ",SOURCE!$AB$2-LEN(SOURCE!L1619)), "")&amp;
" | "&amp; SOURCE!M1619&amp;      IF(SOURCE!$AC$2-LEN(SOURCE!M1619) &gt;= 0, REPT(" ",SOURCE!$AC$2-LEN(SOURCE!M1619)),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133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IF(SOURCE!$R$2-LEN(SOURCE!C1620) &gt;= 0, REPT(" ",SOURCE!$R$2-LEN(SOURCE!C1620)), "")&amp;
      SOURCE!D1620&amp;", "&amp; IF(SOURCE!$S$2-LEN(SOURCE!D1620) &gt;= 0, REPT(" ",SOURCE!$S$2-LEN(SOURCE!D1620)), "")&amp;
      SOURCE!E1620&amp;", "&amp; IF(SOURCE!$T$2-LEN(SOURCE!E1620) &gt;=0, REPT(" ",SOURCE!$T$2-LEN(SOURCE!E1620)), "")&amp;
      SOURCE!F1620&amp;", "&amp; IF(SOURCE!$U$2-LEN(SOURCE!F1620) &gt;= 0, REPT(" ",SOURCE!$U$2-LEN(SOURCE!F1620)+2), "")&amp;"("&amp;
      SUBSTITUTE(TEXT(SOURCE!G1620,"??0"),"  ","")&amp;" &lt;&lt; TAM_MAX_BITS) |"&amp; IF(SOURCE!$V$2-3 &gt;= 0, REPT(" ",MAX(1,SOURCE!$V$2-5+4+1-1-LEN(  IF(ISTEXT(SOURCE!H1620),SOURCE!H1620,  SUBSTITUTE(SUBSTITUTE(TEXT(SOURCE!H1620,"????0"),"  ","")," ",""))   ))), "")&amp;
       IF(ISTEXT(SOURCE!H1620),SOURCE!H1620, SUBSTITUTE(SUBSTITUTE(TEXT(SOURCE!H1620,"????0"),"  ","")," ",""))   &amp;","&amp; IF(SOURCE!$W$2-3 &gt;= 0, REPT(" ",SOURCE!$W$2-3-5), "")&amp;
      SOURCE!I1620&amp;
" | "&amp; IF(SOURCE!$X$2-LEN(SOURCE!I1620) &gt;= 0, REPT(" ",SOURCE!$X$2-LEN(SOURCE!I1620)), "")&amp;
      SOURCE!J1620&amp;      IF(SOURCE!$Y$2-LEN(SOURCE!J1620) &gt;= 0, REPT(" ",SOURCE!$Y$2-LEN(SOURCE!J1620)), "")&amp;
" | "&amp; IF(SOURCE!$X$2-LEN(SOURCE!I1620) &gt;= 0, REPT(" ",SOURCE!$X$2-LEN(SOURCE!I1620)), "")&amp;
      SOURCE!K1620&amp;      IF(SOURCE!$Y$2-LEN(SOURCE!K1620) &gt;= 0, REPT(" ",SOURCE!$Z$2-LEN(SOURCE!K1620)), "")&amp;
" | "&amp; SOURCE!L1620&amp;      IF(SOURCE!$AB$2-LEN(SOURCE!L1620) &gt;= 0, REPT(" ",SOURCE!$AB$2-LEN(SOURCE!L1620)), "")&amp;
" | "&amp; SOURCE!M1620&amp;      IF(SOURCE!$AC$2-LEN(SOURCE!M1620) &gt;= 0, REPT(" ",SOURCE!$AC$2-LEN(SOURCE!M1620)),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133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IF(SOURCE!$R$2-LEN(SOURCE!C1621) &gt;= 0, REPT(" ",SOURCE!$R$2-LEN(SOURCE!C1621)), "")&amp;
      SOURCE!D1621&amp;", "&amp; IF(SOURCE!$S$2-LEN(SOURCE!D1621) &gt;= 0, REPT(" ",SOURCE!$S$2-LEN(SOURCE!D1621)), "")&amp;
      SOURCE!E1621&amp;", "&amp; IF(SOURCE!$T$2-LEN(SOURCE!E1621) &gt;=0, REPT(" ",SOURCE!$T$2-LEN(SOURCE!E1621)), "")&amp;
      SOURCE!F1621&amp;", "&amp; IF(SOURCE!$U$2-LEN(SOURCE!F1621) &gt;= 0, REPT(" ",SOURCE!$U$2-LEN(SOURCE!F1621)+2), "")&amp;"("&amp;
      SUBSTITUTE(TEXT(SOURCE!G1621,"??0"),"  ","")&amp;" &lt;&lt; TAM_MAX_BITS) |"&amp; IF(SOURCE!$V$2-3 &gt;= 0, REPT(" ",MAX(1,SOURCE!$V$2-5+4+1-1-LEN(  IF(ISTEXT(SOURCE!H1621),SOURCE!H1621,  SUBSTITUTE(SUBSTITUTE(TEXT(SOURCE!H1621,"????0"),"  ","")," ",""))   ))), "")&amp;
       IF(ISTEXT(SOURCE!H1621),SOURCE!H1621, SUBSTITUTE(SUBSTITUTE(TEXT(SOURCE!H1621,"????0"),"  ","")," ",""))   &amp;","&amp; IF(SOURCE!$W$2-3 &gt;= 0, REPT(" ",SOURCE!$W$2-3-5), "")&amp;
      SOURCE!I1621&amp;
" | "&amp; IF(SOURCE!$X$2-LEN(SOURCE!I1621) &gt;= 0, REPT(" ",SOURCE!$X$2-LEN(SOURCE!I1621)), "")&amp;
      SOURCE!J1621&amp;      IF(SOURCE!$Y$2-LEN(SOURCE!J1621) &gt;= 0, REPT(" ",SOURCE!$Y$2-LEN(SOURCE!J1621)), "")&amp;
" | "&amp; IF(SOURCE!$X$2-LEN(SOURCE!I1621) &gt;= 0, REPT(" ",SOURCE!$X$2-LEN(SOURCE!I1621)), "")&amp;
      SOURCE!K1621&amp;      IF(SOURCE!$Y$2-LEN(SOURCE!K1621) &gt;= 0, REPT(" ",SOURCE!$Z$2-LEN(SOURCE!K1621)), "")&amp;
" | "&amp; SOURCE!L1621&amp;      IF(SOURCE!$AB$2-LEN(SOURCE!L1621) &gt;= 0, REPT(" ",SOURCE!$AB$2-LEN(SOURCE!L1621)), "")&amp;
" | "&amp; SOURCE!M1621&amp;      IF(SOURCE!$AC$2-LEN(SOURCE!M1621) &gt;= 0, REPT(" ",SOURCE!$AC$2-LEN(SOURCE!M1621)),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133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IF(SOURCE!$R$2-LEN(SOURCE!C1622) &gt;= 0, REPT(" ",SOURCE!$R$2-LEN(SOURCE!C1622)), "")&amp;
      SOURCE!D1622&amp;", "&amp; IF(SOURCE!$S$2-LEN(SOURCE!D1622) &gt;= 0, REPT(" ",SOURCE!$S$2-LEN(SOURCE!D1622)), "")&amp;
      SOURCE!E1622&amp;", "&amp; IF(SOURCE!$T$2-LEN(SOURCE!E1622) &gt;=0, REPT(" ",SOURCE!$T$2-LEN(SOURCE!E1622)), "")&amp;
      SOURCE!F1622&amp;", "&amp; IF(SOURCE!$U$2-LEN(SOURCE!F1622) &gt;= 0, REPT(" ",SOURCE!$U$2-LEN(SOURCE!F1622)+2), "")&amp;"("&amp;
      SUBSTITUTE(TEXT(SOURCE!G1622,"??0"),"  ","")&amp;" &lt;&lt; TAM_MAX_BITS) |"&amp; IF(SOURCE!$V$2-3 &gt;= 0, REPT(" ",MAX(1,SOURCE!$V$2-5+4+1-1-LEN(  IF(ISTEXT(SOURCE!H1622),SOURCE!H1622,  SUBSTITUTE(SUBSTITUTE(TEXT(SOURCE!H1622,"????0"),"  ","")," ",""))   ))), "")&amp;
       IF(ISTEXT(SOURCE!H1622),SOURCE!H1622, SUBSTITUTE(SUBSTITUTE(TEXT(SOURCE!H1622,"????0"),"  ","")," ",""))   &amp;","&amp; IF(SOURCE!$W$2-3 &gt;= 0, REPT(" ",SOURCE!$W$2-3-5), "")&amp;
      SOURCE!I1622&amp;
" | "&amp; IF(SOURCE!$X$2-LEN(SOURCE!I1622) &gt;= 0, REPT(" ",SOURCE!$X$2-LEN(SOURCE!I1622)), "")&amp;
      SOURCE!J1622&amp;      IF(SOURCE!$Y$2-LEN(SOURCE!J1622) &gt;= 0, REPT(" ",SOURCE!$Y$2-LEN(SOURCE!J1622)), "")&amp;
" | "&amp; IF(SOURCE!$X$2-LEN(SOURCE!I1622) &gt;= 0, REPT(" ",SOURCE!$X$2-LEN(SOURCE!I1622)), "")&amp;
      SOURCE!K1622&amp;      IF(SOURCE!$Y$2-LEN(SOURCE!K1622) &gt;= 0, REPT(" ",SOURCE!$Z$2-LEN(SOURCE!K1622)), "")&amp;
" | "&amp; SOURCE!L1622&amp;      IF(SOURCE!$AB$2-LEN(SOURCE!L1622) &gt;= 0, REPT(" ",SOURCE!$AB$2-LEN(SOURCE!L1622)), "")&amp;
" | "&amp; SOURCE!M1622&amp;      IF(SOURCE!$AC$2-LEN(SOURCE!M1622) &gt;= 0, REPT(" ",SOURCE!$AC$2-LEN(SOURCE!M1622)),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133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IF(SOURCE!$R$2-LEN(SOURCE!C1623) &gt;= 0, REPT(" ",SOURCE!$R$2-LEN(SOURCE!C1623)), "")&amp;
      SOURCE!D1623&amp;", "&amp; IF(SOURCE!$S$2-LEN(SOURCE!D1623) &gt;= 0, REPT(" ",SOURCE!$S$2-LEN(SOURCE!D1623)), "")&amp;
      SOURCE!E1623&amp;", "&amp; IF(SOURCE!$T$2-LEN(SOURCE!E1623) &gt;=0, REPT(" ",SOURCE!$T$2-LEN(SOURCE!E1623)), "")&amp;
      SOURCE!F1623&amp;", "&amp; IF(SOURCE!$U$2-LEN(SOURCE!F1623) &gt;= 0, REPT(" ",SOURCE!$U$2-LEN(SOURCE!F1623)+2), "")&amp;"("&amp;
      SUBSTITUTE(TEXT(SOURCE!G1623,"??0"),"  ","")&amp;" &lt;&lt; TAM_MAX_BITS) |"&amp; IF(SOURCE!$V$2-3 &gt;= 0, REPT(" ",MAX(1,SOURCE!$V$2-5+4+1-1-LEN(  IF(ISTEXT(SOURCE!H1623),SOURCE!H1623,  SUBSTITUTE(SUBSTITUTE(TEXT(SOURCE!H1623,"????0"),"  ","")," ",""))   ))), "")&amp;
       IF(ISTEXT(SOURCE!H1623),SOURCE!H1623, SUBSTITUTE(SUBSTITUTE(TEXT(SOURCE!H1623,"????0"),"  ","")," ",""))   &amp;","&amp; IF(SOURCE!$W$2-3 &gt;= 0, REPT(" ",SOURCE!$W$2-3-5), "")&amp;
      SOURCE!I1623&amp;
" | "&amp; IF(SOURCE!$X$2-LEN(SOURCE!I1623) &gt;= 0, REPT(" ",SOURCE!$X$2-LEN(SOURCE!I1623)), "")&amp;
      SOURCE!J1623&amp;      IF(SOURCE!$Y$2-LEN(SOURCE!J1623) &gt;= 0, REPT(" ",SOURCE!$Y$2-LEN(SOURCE!J1623)), "")&amp;
" | "&amp; IF(SOURCE!$X$2-LEN(SOURCE!I1623) &gt;= 0, REPT(" ",SOURCE!$X$2-LEN(SOURCE!I1623)), "")&amp;
      SOURCE!K1623&amp;      IF(SOURCE!$Y$2-LEN(SOURCE!K1623) &gt;= 0, REPT(" ",SOURCE!$Z$2-LEN(SOURCE!K1623)), "")&amp;
" | "&amp; SOURCE!L1623&amp;      IF(SOURCE!$AB$2-LEN(SOURCE!L1623) &gt;= 0, REPT(" ",SOURCE!$AB$2-LEN(SOURCE!L1623)), "")&amp;
" | "&amp; SOURCE!M1623&amp;      IF(SOURCE!$AC$2-LEN(SOURCE!M1623) &gt;= 0, REPT(" ",SOURCE!$AC$2-LEN(SOURCE!M1623)),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133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IF(SOURCE!$R$2-LEN(SOURCE!C1624) &gt;= 0, REPT(" ",SOURCE!$R$2-LEN(SOURCE!C1624)), "")&amp;
      SOURCE!D1624&amp;", "&amp; IF(SOURCE!$S$2-LEN(SOURCE!D1624) &gt;= 0, REPT(" ",SOURCE!$S$2-LEN(SOURCE!D1624)), "")&amp;
      SOURCE!E1624&amp;", "&amp; IF(SOURCE!$T$2-LEN(SOURCE!E1624) &gt;=0, REPT(" ",SOURCE!$T$2-LEN(SOURCE!E1624)), "")&amp;
      SOURCE!F1624&amp;", "&amp; IF(SOURCE!$U$2-LEN(SOURCE!F1624) &gt;= 0, REPT(" ",SOURCE!$U$2-LEN(SOURCE!F1624)+2), "")&amp;"("&amp;
      SUBSTITUTE(TEXT(SOURCE!G1624,"??0"),"  ","")&amp;" &lt;&lt; TAM_MAX_BITS) |"&amp; IF(SOURCE!$V$2-3 &gt;= 0, REPT(" ",MAX(1,SOURCE!$V$2-5+4+1-1-LEN(  IF(ISTEXT(SOURCE!H1624),SOURCE!H1624,  SUBSTITUTE(SUBSTITUTE(TEXT(SOURCE!H1624,"????0"),"  ","")," ",""))   ))), "")&amp;
       IF(ISTEXT(SOURCE!H1624),SOURCE!H1624, SUBSTITUTE(SUBSTITUTE(TEXT(SOURCE!H1624,"????0"),"  ","")," ",""))   &amp;","&amp; IF(SOURCE!$W$2-3 &gt;= 0, REPT(" ",SOURCE!$W$2-3-5), "")&amp;
      SOURCE!I1624&amp;
" | "&amp; IF(SOURCE!$X$2-LEN(SOURCE!I1624) &gt;= 0, REPT(" ",SOURCE!$X$2-LEN(SOURCE!I1624)), "")&amp;
      SOURCE!J1624&amp;      IF(SOURCE!$Y$2-LEN(SOURCE!J1624) &gt;= 0, REPT(" ",SOURCE!$Y$2-LEN(SOURCE!J1624)), "")&amp;
" | "&amp; IF(SOURCE!$X$2-LEN(SOURCE!I1624) &gt;= 0, REPT(" ",SOURCE!$X$2-LEN(SOURCE!I1624)), "")&amp;
      SOURCE!K1624&amp;      IF(SOURCE!$Y$2-LEN(SOURCE!K1624) &gt;= 0, REPT(" ",SOURCE!$Z$2-LEN(SOURCE!K1624)), "")&amp;
" | "&amp; SOURCE!L1624&amp;      IF(SOURCE!$AB$2-LEN(SOURCE!L1624) &gt;= 0, REPT(" ",SOURCE!$AB$2-LEN(SOURCE!L1624)), "")&amp;
" | "&amp; SOURCE!M1624&amp;      IF(SOURCE!$AC$2-LEN(SOURCE!M1624) &gt;= 0, REPT(" ",SOURCE!$AC$2-LEN(SOURCE!M1624)), "")&amp;
      "},"&amp;IF(SOURCE!O1624&lt;&gt;"",""&amp;SOURCE!O1624,"")
 )
)
)</f>
        <v>/* 1586 */  { fnSave,                       NOPARAM,       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133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IF(SOURCE!$R$2-LEN(SOURCE!C1625) &gt;= 0, REPT(" ",SOURCE!$R$2-LEN(SOURCE!C1625)), "")&amp;
      SOURCE!D1625&amp;", "&amp; IF(SOURCE!$S$2-LEN(SOURCE!D1625) &gt;= 0, REPT(" ",SOURCE!$S$2-LEN(SOURCE!D1625)), "")&amp;
      SOURCE!E1625&amp;", "&amp; IF(SOURCE!$T$2-LEN(SOURCE!E1625) &gt;=0, REPT(" ",SOURCE!$T$2-LEN(SOURCE!E1625)), "")&amp;
      SOURCE!F1625&amp;", "&amp; IF(SOURCE!$U$2-LEN(SOURCE!F1625) &gt;= 0, REPT(" ",SOURCE!$U$2-LEN(SOURCE!F1625)+2), "")&amp;"("&amp;
      SUBSTITUTE(TEXT(SOURCE!G1625,"??0"),"  ","")&amp;" &lt;&lt; TAM_MAX_BITS) |"&amp; IF(SOURCE!$V$2-3 &gt;= 0, REPT(" ",MAX(1,SOURCE!$V$2-5+4+1-1-LEN(  IF(ISTEXT(SOURCE!H1625),SOURCE!H1625,  SUBSTITUTE(SUBSTITUTE(TEXT(SOURCE!H1625,"????0"),"  ","")," ",""))   ))), "")&amp;
       IF(ISTEXT(SOURCE!H1625),SOURCE!H1625, SUBSTITUTE(SUBSTITUTE(TEXT(SOURCE!H1625,"????0"),"  ","")," ",""))   &amp;","&amp; IF(SOURCE!$W$2-3 &gt;= 0, REPT(" ",SOURCE!$W$2-3-5), "")&amp;
      SOURCE!I1625&amp;
" | "&amp; IF(SOURCE!$X$2-LEN(SOURCE!I1625) &gt;= 0, REPT(" ",SOURCE!$X$2-LEN(SOURCE!I1625)), "")&amp;
      SOURCE!J1625&amp;      IF(SOURCE!$Y$2-LEN(SOURCE!J1625) &gt;= 0, REPT(" ",SOURCE!$Y$2-LEN(SOURCE!J1625)), "")&amp;
" | "&amp; IF(SOURCE!$X$2-LEN(SOURCE!I1625) &gt;= 0, REPT(" ",SOURCE!$X$2-LEN(SOURCE!I1625)), "")&amp;
      SOURCE!K1625&amp;      IF(SOURCE!$Y$2-LEN(SOURCE!K1625) &gt;= 0, REPT(" ",SOURCE!$Z$2-LEN(SOURCE!K1625)), "")&amp;
" | "&amp; SOURCE!L1625&amp;      IF(SOURCE!$AB$2-LEN(SOURCE!L1625) &gt;= 0, REPT(" ",SOURCE!$AB$2-LEN(SOURCE!L1625)), "")&amp;
" | "&amp; SOURCE!M1625&amp;      IF(SOURCE!$AC$2-LEN(SOURCE!M1625) &gt;= 0, REPT(" ",SOURCE!$AC$2-LEN(SOURCE!M1625)),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   15, CAT_FNCT | SLS_ENABLED   | US_ENABLED   | EIM_DISABLED | PTP_NUMBER_8     },</v>
      </c>
    </row>
    <row r="1626" spans="1:1">
      <c r="A1626" s="133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IF(SOURCE!$R$2-LEN(SOURCE!C1626) &gt;= 0, REPT(" ",SOURCE!$R$2-LEN(SOURCE!C1626)), "")&amp;
      SOURCE!D1626&amp;", "&amp; IF(SOURCE!$S$2-LEN(SOURCE!D1626) &gt;= 0, REPT(" ",SOURCE!$S$2-LEN(SOURCE!D1626)), "")&amp;
      SOURCE!E1626&amp;", "&amp; IF(SOURCE!$T$2-LEN(SOURCE!E1626) &gt;=0, REPT(" ",SOURCE!$T$2-LEN(SOURCE!E1626)), "")&amp;
      SOURCE!F1626&amp;", "&amp; IF(SOURCE!$U$2-LEN(SOURCE!F1626) &gt;= 0, REPT(" ",SOURCE!$U$2-LEN(SOURCE!F1626)+2), "")&amp;"("&amp;
      SUBSTITUTE(TEXT(SOURCE!G1626,"??0"),"  ","")&amp;" &lt;&lt; TAM_MAX_BITS) |"&amp; IF(SOURCE!$V$2-3 &gt;= 0, REPT(" ",MAX(1,SOURCE!$V$2-5+4+1-1-LEN(  IF(ISTEXT(SOURCE!H1626),SOURCE!H1626,  SUBSTITUTE(SUBSTITUTE(TEXT(SOURCE!H1626,"????0"),"  ","")," ",""))   ))), "")&amp;
       IF(ISTEXT(SOURCE!H1626),SOURCE!H1626, SUBSTITUTE(SUBSTITUTE(TEXT(SOURCE!H1626,"????0"),"  ","")," ",""))   &amp;","&amp; IF(SOURCE!$W$2-3 &gt;= 0, REPT(" ",SOURCE!$W$2-3-5), "")&amp;
      SOURCE!I1626&amp;
" | "&amp; IF(SOURCE!$X$2-LEN(SOURCE!I1626) &gt;= 0, REPT(" ",SOURCE!$X$2-LEN(SOURCE!I1626)), "")&amp;
      SOURCE!J1626&amp;      IF(SOURCE!$Y$2-LEN(SOURCE!J1626) &gt;= 0, REPT(" ",SOURCE!$Y$2-LEN(SOURCE!J1626)), "")&amp;
" | "&amp; IF(SOURCE!$X$2-LEN(SOURCE!I1626) &gt;= 0, REPT(" ",SOURCE!$X$2-LEN(SOURCE!I1626)), "")&amp;
      SOURCE!K1626&amp;      IF(SOURCE!$Y$2-LEN(SOURCE!K1626) &gt;= 0, REPT(" ",SOURCE!$Z$2-LEN(SOURCE!K1626)), "")&amp;
" | "&amp; SOURCE!L1626&amp;      IF(SOURCE!$AB$2-LEN(SOURCE!L1626) &gt;= 0, REPT(" ",SOURCE!$AB$2-LEN(SOURCE!L1626)), "")&amp;
" | "&amp; SOURCE!M1626&amp;      IF(SOURCE!$AC$2-LEN(SOURCE!M1626) &gt;= 0, REPT(" ",SOURCE!$AC$2-LEN(SOURCE!M1626)),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133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IF(SOURCE!$R$2-LEN(SOURCE!C1627) &gt;= 0, REPT(" ",SOURCE!$R$2-LEN(SOURCE!C1627)), "")&amp;
      SOURCE!D1627&amp;", "&amp; IF(SOURCE!$S$2-LEN(SOURCE!D1627) &gt;= 0, REPT(" ",SOURCE!$S$2-LEN(SOURCE!D1627)), "")&amp;
      SOURCE!E1627&amp;", "&amp; IF(SOURCE!$T$2-LEN(SOURCE!E1627) &gt;=0, REPT(" ",SOURCE!$T$2-LEN(SOURCE!E1627)), "")&amp;
      SOURCE!F1627&amp;", "&amp; IF(SOURCE!$U$2-LEN(SOURCE!F1627) &gt;= 0, REPT(" ",SOURCE!$U$2-LEN(SOURCE!F1627)+2), "")&amp;"("&amp;
      SUBSTITUTE(TEXT(SOURCE!G1627,"??0"),"  ","")&amp;" &lt;&lt; TAM_MAX_BITS) |"&amp; IF(SOURCE!$V$2-3 &gt;= 0, REPT(" ",MAX(1,SOURCE!$V$2-5+4+1-1-LEN(  IF(ISTEXT(SOURCE!H1627),SOURCE!H1627,  SUBSTITUTE(SUBSTITUTE(TEXT(SOURCE!H1627,"????0"),"  ","")," ",""))   ))), "")&amp;
       IF(ISTEXT(SOURCE!H1627),SOURCE!H1627, SUBSTITUTE(SUBSTITUTE(TEXT(SOURCE!H1627,"????0"),"  ","")," ",""))   &amp;","&amp; IF(SOURCE!$W$2-3 &gt;= 0, REPT(" ",SOURCE!$W$2-3-5), "")&amp;
      SOURCE!I1627&amp;
" | "&amp; IF(SOURCE!$X$2-LEN(SOURCE!I1627) &gt;= 0, REPT(" ",SOURCE!$X$2-LEN(SOURCE!I1627)), "")&amp;
      SOURCE!J1627&amp;      IF(SOURCE!$Y$2-LEN(SOURCE!J1627) &gt;= 0, REPT(" ",SOURCE!$Y$2-LEN(SOURCE!J1627)), "")&amp;
" | "&amp; IF(SOURCE!$X$2-LEN(SOURCE!I1627) &gt;= 0, REPT(" ",SOURCE!$X$2-LEN(SOURCE!I1627)), "")&amp;
      SOURCE!K1627&amp;      IF(SOURCE!$Y$2-LEN(SOURCE!K1627) &gt;= 0, REPT(" ",SOURCE!$Z$2-LEN(SOURCE!K1627)), "")&amp;
" | "&amp; SOURCE!L1627&amp;      IF(SOURCE!$AB$2-LEN(SOURCE!L1627) &gt;= 0, REPT(" ",SOURCE!$AB$2-LEN(SOURCE!L1627)), "")&amp;
" | "&amp; SOURCE!M1627&amp;      IF(SOURCE!$AC$2-LEN(SOURCE!M1627) &gt;= 0, REPT(" ",SOURCE!$AC$2-LEN(SOURCE!M1627)),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133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IF(SOURCE!$R$2-LEN(SOURCE!C1628) &gt;= 0, REPT(" ",SOURCE!$R$2-LEN(SOURCE!C1628)), "")&amp;
      SOURCE!D1628&amp;", "&amp; IF(SOURCE!$S$2-LEN(SOURCE!D1628) &gt;= 0, REPT(" ",SOURCE!$S$2-LEN(SOURCE!D1628)), "")&amp;
      SOURCE!E1628&amp;", "&amp; IF(SOURCE!$T$2-LEN(SOURCE!E1628) &gt;=0, REPT(" ",SOURCE!$T$2-LEN(SOURCE!E1628)), "")&amp;
      SOURCE!F1628&amp;", "&amp; IF(SOURCE!$U$2-LEN(SOURCE!F1628) &gt;= 0, REPT(" ",SOURCE!$U$2-LEN(SOURCE!F1628)+2), "")&amp;"("&amp;
      SUBSTITUTE(TEXT(SOURCE!G1628,"??0"),"  ","")&amp;" &lt;&lt; TAM_MAX_BITS) |"&amp; IF(SOURCE!$V$2-3 &gt;= 0, REPT(" ",MAX(1,SOURCE!$V$2-5+4+1-1-LEN(  IF(ISTEXT(SOURCE!H1628),SOURCE!H1628,  SUBSTITUTE(SUBSTITUTE(TEXT(SOURCE!H1628,"????0"),"  ","")," ",""))   ))), "")&amp;
       IF(ISTEXT(SOURCE!H1628),SOURCE!H1628, SUBSTITUTE(SUBSTITUTE(TEXT(SOURCE!H1628,"????0"),"  ","")," ",""))   &amp;","&amp; IF(SOURCE!$W$2-3 &gt;= 0, REPT(" ",SOURCE!$W$2-3-5), "")&amp;
      SOURCE!I1628&amp;
" | "&amp; IF(SOURCE!$X$2-LEN(SOURCE!I1628) &gt;= 0, REPT(" ",SOURCE!$X$2-LEN(SOURCE!I1628)), "")&amp;
      SOURCE!J1628&amp;      IF(SOURCE!$Y$2-LEN(SOURCE!J1628) &gt;= 0, REPT(" ",SOURCE!$Y$2-LEN(SOURCE!J1628)), "")&amp;
" | "&amp; IF(SOURCE!$X$2-LEN(SOURCE!I1628) &gt;= 0, REPT(" ",SOURCE!$X$2-LEN(SOURCE!I1628)), "")&amp;
      SOURCE!K1628&amp;      IF(SOURCE!$Y$2-LEN(SOURCE!K1628) &gt;= 0, REPT(" ",SOURCE!$Z$2-LEN(SOURCE!K1628)), "")&amp;
" | "&amp; SOURCE!L1628&amp;      IF(SOURCE!$AB$2-LEN(SOURCE!L1628) &gt;= 0, REPT(" ",SOURCE!$AB$2-LEN(SOURCE!L1628)), "")&amp;
" | "&amp; SOURCE!M1628&amp;      IF(SOURCE!$AC$2-LEN(SOURCE!M1628) &gt;= 0, REPT(" ",SOURCE!$AC$2-LEN(SOURCE!M1628)), "")&amp;
      "},"&amp;IF(SOURCE!O1628&lt;&gt;"",""&amp;SOURCE!O1628,"")
 )
)
)</f>
        <v>/* 1590 */  { itemToBeCoded,                NOPARAM,                     "WRITEP",                                      "WRITEP",                                      (0 &lt;&lt; TAM_MAX_BITS) |     0, CAT_FNCT | SLS_ENABLED   | US_ENABLED   | EIM_DISABLED | PTP_NONE         },</v>
      </c>
    </row>
    <row r="1629" spans="1:1">
      <c r="A1629" s="133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IF(SOURCE!$R$2-LEN(SOURCE!C1629) &gt;= 0, REPT(" ",SOURCE!$R$2-LEN(SOURCE!C1629)), "")&amp;
      SOURCE!D1629&amp;", "&amp; IF(SOURCE!$S$2-LEN(SOURCE!D1629) &gt;= 0, REPT(" ",SOURCE!$S$2-LEN(SOURCE!D1629)), "")&amp;
      SOURCE!E1629&amp;", "&amp; IF(SOURCE!$T$2-LEN(SOURCE!E1629) &gt;=0, REPT(" ",SOURCE!$T$2-LEN(SOURCE!E1629)), "")&amp;
      SOURCE!F1629&amp;", "&amp; IF(SOURCE!$U$2-LEN(SOURCE!F1629) &gt;= 0, REPT(" ",SOURCE!$U$2-LEN(SOURCE!F1629)+2), "")&amp;"("&amp;
      SUBSTITUTE(TEXT(SOURCE!G1629,"??0"),"  ","")&amp;" &lt;&lt; TAM_MAX_BITS) |"&amp; IF(SOURCE!$V$2-3 &gt;= 0, REPT(" ",MAX(1,SOURCE!$V$2-5+4+1-1-LEN(  IF(ISTEXT(SOURCE!H1629),SOURCE!H1629,  SUBSTITUTE(SUBSTITUTE(TEXT(SOURCE!H1629,"????0"),"  ","")," ",""))   ))), "")&amp;
       IF(ISTEXT(SOURCE!H1629),SOURCE!H1629, SUBSTITUTE(SUBSTITUTE(TEXT(SOURCE!H1629,"????0"),"  ","")," ",""))   &amp;","&amp; IF(SOURCE!$W$2-3 &gt;= 0, REPT(" ",SOURCE!$W$2-3-5), "")&amp;
      SOURCE!I1629&amp;
" | "&amp; IF(SOURCE!$X$2-LEN(SOURCE!I1629) &gt;= 0, REPT(" ",SOURCE!$X$2-LEN(SOURCE!I1629)), "")&amp;
      SOURCE!J1629&amp;      IF(SOURCE!$Y$2-LEN(SOURCE!J1629) &gt;= 0, REPT(" ",SOURCE!$Y$2-LEN(SOURCE!J1629)), "")&amp;
" | "&amp; IF(SOURCE!$X$2-LEN(SOURCE!I1629) &gt;= 0, REPT(" ",SOURCE!$X$2-LEN(SOURCE!I1629)), "")&amp;
      SOURCE!K1629&amp;      IF(SOURCE!$Y$2-LEN(SOURCE!K1629) &gt;= 0, REPT(" ",SOURCE!$Z$2-LEN(SOURCE!K1629)), "")&amp;
" | "&amp; SOURCE!L1629&amp;      IF(SOURCE!$AB$2-LEN(SOURCE!L1629) &gt;= 0, REPT(" ",SOURCE!$AB$2-LEN(SOURCE!L1629)), "")&amp;
" | "&amp; SOURCE!M1629&amp;      IF(SOURCE!$AC$2-LEN(SOURCE!M1629) &gt;= 0, REPT(" ",SOURCE!$AC$2-LEN(SOURCE!M1629)), "")&amp;
      "},"&amp;IF(SOURCE!O1629&lt;&gt;"",""&amp;SOURCE!O1629,"")
 )
)
)</f>
        <v>/* 1591 */  { fnConfigChina,                NOPARAM,  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133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IF(SOURCE!$R$2-LEN(SOURCE!C1630) &gt;= 0, REPT(" ",SOURCE!$R$2-LEN(SOURCE!C1630)), "")&amp;
      SOURCE!D1630&amp;", "&amp; IF(SOURCE!$S$2-LEN(SOURCE!D1630) &gt;= 0, REPT(" ",SOURCE!$S$2-LEN(SOURCE!D1630)), "")&amp;
      SOURCE!E1630&amp;", "&amp; IF(SOURCE!$T$2-LEN(SOURCE!E1630) &gt;=0, REPT(" ",SOURCE!$T$2-LEN(SOURCE!E1630)), "")&amp;
      SOURCE!F1630&amp;", "&amp; IF(SOURCE!$U$2-LEN(SOURCE!F1630) &gt;= 0, REPT(" ",SOURCE!$U$2-LEN(SOURCE!F1630)+2), "")&amp;"("&amp;
      SUBSTITUTE(TEXT(SOURCE!G1630,"??0"),"  ","")&amp;" &lt;&lt; TAM_MAX_BITS) |"&amp; IF(SOURCE!$V$2-3 &gt;= 0, REPT(" ",MAX(1,SOURCE!$V$2-5+4+1-1-LEN(  IF(ISTEXT(SOURCE!H1630),SOURCE!H1630,  SUBSTITUTE(SUBSTITUTE(TEXT(SOURCE!H1630,"????0"),"  ","")," ",""))   ))), "")&amp;
       IF(ISTEXT(SOURCE!H1630),SOURCE!H1630, SUBSTITUTE(SUBSTITUTE(TEXT(SOURCE!H1630,"????0"),"  ","")," ",""))   &amp;","&amp; IF(SOURCE!$W$2-3 &gt;= 0, REPT(" ",SOURCE!$W$2-3-5), "")&amp;
      SOURCE!I1630&amp;
" | "&amp; IF(SOURCE!$X$2-LEN(SOURCE!I1630) &gt;= 0, REPT(" ",SOURCE!$X$2-LEN(SOURCE!I1630)), "")&amp;
      SOURCE!J1630&amp;      IF(SOURCE!$Y$2-LEN(SOURCE!J1630) &gt;= 0, REPT(" ",SOURCE!$Y$2-LEN(SOURCE!J1630)), "")&amp;
" | "&amp; IF(SOURCE!$X$2-LEN(SOURCE!I1630) &gt;= 0, REPT(" ",SOURCE!$X$2-LEN(SOURCE!I1630)), "")&amp;
      SOURCE!K1630&amp;      IF(SOURCE!$Y$2-LEN(SOURCE!K1630) &gt;= 0, REPT(" ",SOURCE!$Z$2-LEN(SOURCE!K1630)), "")&amp;
" | "&amp; SOURCE!L1630&amp;      IF(SOURCE!$AB$2-LEN(SOURCE!L1630) &gt;= 0, REPT(" ",SOURCE!$AB$2-LEN(SOURCE!L1630)), "")&amp;
" | "&amp; SOURCE!M1630&amp;      IF(SOURCE!$AC$2-LEN(SOURCE!M1630) &gt;= 0, REPT(" ",SOURCE!$AC$2-LEN(SOURCE!M1630)),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133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IF(SOURCE!$R$2-LEN(SOURCE!C1631) &gt;= 0, REPT(" ",SOURCE!$R$2-LEN(SOURCE!C1631)), "")&amp;
      SOURCE!D1631&amp;", "&amp; IF(SOURCE!$S$2-LEN(SOURCE!D1631) &gt;= 0, REPT(" ",SOURCE!$S$2-LEN(SOURCE!D1631)), "")&amp;
      SOURCE!E1631&amp;", "&amp; IF(SOURCE!$T$2-LEN(SOURCE!E1631) &gt;=0, REPT(" ",SOURCE!$T$2-LEN(SOURCE!E1631)), "")&amp;
      SOURCE!F1631&amp;", "&amp; IF(SOURCE!$U$2-LEN(SOURCE!F1631) &gt;= 0, REPT(" ",SOURCE!$U$2-LEN(SOURCE!F1631)+2), "")&amp;"("&amp;
      SUBSTITUTE(TEXT(SOURCE!G1631,"??0"),"  ","")&amp;" &lt;&lt; TAM_MAX_BITS) |"&amp; IF(SOURCE!$V$2-3 &gt;= 0, REPT(" ",MAX(1,SOURCE!$V$2-5+4+1-1-LEN(  IF(ISTEXT(SOURCE!H1631),SOURCE!H1631,  SUBSTITUTE(SUBSTITUTE(TEXT(SOURCE!H1631,"????0"),"  ","")," ",""))   ))), "")&amp;
       IF(ISTEXT(SOURCE!H1631),SOURCE!H1631, SUBSTITUTE(SUBSTITUTE(TEXT(SOURCE!H1631,"????0"),"  ","")," ",""))   &amp;","&amp; IF(SOURCE!$W$2-3 &gt;= 0, REPT(" ",SOURCE!$W$2-3-5), "")&amp;
      SOURCE!I1631&amp;
" | "&amp; IF(SOURCE!$X$2-LEN(SOURCE!I1631) &gt;= 0, REPT(" ",SOURCE!$X$2-LEN(SOURCE!I1631)), "")&amp;
      SOURCE!J1631&amp;      IF(SOURCE!$Y$2-LEN(SOURCE!J1631) &gt;= 0, REPT(" ",SOURCE!$Y$2-LEN(SOURCE!J1631)), "")&amp;
" | "&amp; IF(SOURCE!$X$2-LEN(SOURCE!I1631) &gt;= 0, REPT(" ",SOURCE!$X$2-LEN(SOURCE!I1631)), "")&amp;
      SOURCE!K1631&amp;      IF(SOURCE!$Y$2-LEN(SOURCE!K1631) &gt;= 0, REPT(" ",SOURCE!$Z$2-LEN(SOURCE!K1631)), "")&amp;
" | "&amp; SOURCE!L1631&amp;      IF(SOURCE!$AB$2-LEN(SOURCE!L1631) &gt;= 0, REPT(" ",SOURCE!$AB$2-LEN(SOURCE!L1631)), "")&amp;
" | "&amp; SOURCE!M1631&amp;      IF(SOURCE!$AC$2-LEN(SOURCE!M1631) &gt;= 0, REPT(" ",SOURCE!$AC$2-LEN(SOURCE!M1631)), "")&amp;
      "},"&amp;IF(SOURCE!O1631&lt;&gt;"",""&amp;SOURCE!O1631,"")
 )
)
)</f>
        <v>/* 1593 */  { fnConfigEurope,               NOPARAM,   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133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IF(SOURCE!$R$2-LEN(SOURCE!C1632) &gt;= 0, REPT(" ",SOURCE!$R$2-LEN(SOURCE!C1632)), "")&amp;
      SOURCE!D1632&amp;", "&amp; IF(SOURCE!$S$2-LEN(SOURCE!D1632) &gt;= 0, REPT(" ",SOURCE!$S$2-LEN(SOURCE!D1632)), "")&amp;
      SOURCE!E1632&amp;", "&amp; IF(SOURCE!$T$2-LEN(SOURCE!E1632) &gt;=0, REPT(" ",SOURCE!$T$2-LEN(SOURCE!E1632)), "")&amp;
      SOURCE!F1632&amp;", "&amp; IF(SOURCE!$U$2-LEN(SOURCE!F1632) &gt;= 0, REPT(" ",SOURCE!$U$2-LEN(SOURCE!F1632)+2), "")&amp;"("&amp;
      SUBSTITUTE(TEXT(SOURCE!G1632,"??0"),"  ","")&amp;" &lt;&lt; TAM_MAX_BITS) |"&amp; IF(SOURCE!$V$2-3 &gt;= 0, REPT(" ",MAX(1,SOURCE!$V$2-5+4+1-1-LEN(  IF(ISTEXT(SOURCE!H1632),SOURCE!H1632,  SUBSTITUTE(SUBSTITUTE(TEXT(SOURCE!H1632,"????0"),"  ","")," ",""))   ))), "")&amp;
       IF(ISTEXT(SOURCE!H1632),SOURCE!H1632, SUBSTITUTE(SUBSTITUTE(TEXT(SOURCE!H1632,"????0"),"  ","")," ",""))   &amp;","&amp; IF(SOURCE!$W$2-3 &gt;= 0, REPT(" ",SOURCE!$W$2-3-5), "")&amp;
      SOURCE!I1632&amp;
" | "&amp; IF(SOURCE!$X$2-LEN(SOURCE!I1632) &gt;= 0, REPT(" ",SOURCE!$X$2-LEN(SOURCE!I1632)), "")&amp;
      SOURCE!J1632&amp;      IF(SOURCE!$Y$2-LEN(SOURCE!J1632) &gt;= 0, REPT(" ",SOURCE!$Y$2-LEN(SOURCE!J1632)), "")&amp;
" | "&amp; IF(SOURCE!$X$2-LEN(SOURCE!I1632) &gt;= 0, REPT(" ",SOURCE!$X$2-LEN(SOURCE!I1632)), "")&amp;
      SOURCE!K1632&amp;      IF(SOURCE!$Y$2-LEN(SOURCE!K1632) &gt;= 0, REPT(" ",SOURCE!$Z$2-LEN(SOURCE!K1632)), "")&amp;
" | "&amp; SOURCE!L1632&amp;      IF(SOURCE!$AB$2-LEN(SOURCE!L1632) &gt;= 0, REPT(" ",SOURCE!$AB$2-LEN(SOURCE!L1632)), "")&amp;
" | "&amp; SOURCE!M1632&amp;      IF(SOURCE!$AC$2-LEN(SOURCE!M1632) &gt;= 0, REPT(" ",SOURCE!$AC$2-LEN(SOURCE!M1632)), "")&amp;
      "},"&amp;IF(SOURCE!O1632&lt;&gt;"",""&amp;SOURCE!O1632,"")
 )
)
)</f>
        <v>/* 1594 */  { fnConfigIndia,                NOPARAM,  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133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IF(SOURCE!$R$2-LEN(SOURCE!C1633) &gt;= 0, REPT(" ",SOURCE!$R$2-LEN(SOURCE!C1633)), "")&amp;
      SOURCE!D1633&amp;", "&amp; IF(SOURCE!$S$2-LEN(SOURCE!D1633) &gt;= 0, REPT(" ",SOURCE!$S$2-LEN(SOURCE!D1633)), "")&amp;
      SOURCE!E1633&amp;", "&amp; IF(SOURCE!$T$2-LEN(SOURCE!E1633) &gt;=0, REPT(" ",SOURCE!$T$2-LEN(SOURCE!E1633)), "")&amp;
      SOURCE!F1633&amp;", "&amp; IF(SOURCE!$U$2-LEN(SOURCE!F1633) &gt;= 0, REPT(" ",SOURCE!$U$2-LEN(SOURCE!F1633)+2), "")&amp;"("&amp;
      SUBSTITUTE(TEXT(SOURCE!G1633,"??0"),"  ","")&amp;" &lt;&lt; TAM_MAX_BITS) |"&amp; IF(SOURCE!$V$2-3 &gt;= 0, REPT(" ",MAX(1,SOURCE!$V$2-5+4+1-1-LEN(  IF(ISTEXT(SOURCE!H1633),SOURCE!H1633,  SUBSTITUTE(SUBSTITUTE(TEXT(SOURCE!H1633,"????0"),"  ","")," ",""))   ))), "")&amp;
       IF(ISTEXT(SOURCE!H1633),SOURCE!H1633, SUBSTITUTE(SUBSTITUTE(TEXT(SOURCE!H1633,"????0"),"  ","")," ",""))   &amp;","&amp; IF(SOURCE!$W$2-3 &gt;= 0, REPT(" ",SOURCE!$W$2-3-5), "")&amp;
      SOURCE!I1633&amp;
" | "&amp; IF(SOURCE!$X$2-LEN(SOURCE!I1633) &gt;= 0, REPT(" ",SOURCE!$X$2-LEN(SOURCE!I1633)), "")&amp;
      SOURCE!J1633&amp;      IF(SOURCE!$Y$2-LEN(SOURCE!J1633) &gt;= 0, REPT(" ",SOURCE!$Y$2-LEN(SOURCE!J1633)), "")&amp;
" | "&amp; IF(SOURCE!$X$2-LEN(SOURCE!I1633) &gt;= 0, REPT(" ",SOURCE!$X$2-LEN(SOURCE!I1633)), "")&amp;
      SOURCE!K1633&amp;      IF(SOURCE!$Y$2-LEN(SOURCE!K1633) &gt;= 0, REPT(" ",SOURCE!$Z$2-LEN(SOURCE!K1633)), "")&amp;
" | "&amp; SOURCE!L1633&amp;      IF(SOURCE!$AB$2-LEN(SOURCE!L1633) &gt;= 0, REPT(" ",SOURCE!$AB$2-LEN(SOURCE!L1633)), "")&amp;
" | "&amp; SOURCE!M1633&amp;      IF(SOURCE!$AC$2-LEN(SOURCE!M1633) &gt;= 0, REPT(" ",SOURCE!$AC$2-LEN(SOURCE!M1633)), "")&amp;
      "},"&amp;IF(SOURCE!O1633&lt;&gt;"",""&amp;SOURCE!O1633,"")
 )
)
)</f>
        <v>/* 1595 */  { fnConfigJapan,                NOPARAM,  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133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IF(SOURCE!$R$2-LEN(SOURCE!C1634) &gt;= 0, REPT(" ",SOURCE!$R$2-LEN(SOURCE!C1634)), "")&amp;
      SOURCE!D1634&amp;", "&amp; IF(SOURCE!$S$2-LEN(SOURCE!D1634) &gt;= 0, REPT(" ",SOURCE!$S$2-LEN(SOURCE!D1634)), "")&amp;
      SOURCE!E1634&amp;", "&amp; IF(SOURCE!$T$2-LEN(SOURCE!E1634) &gt;=0, REPT(" ",SOURCE!$T$2-LEN(SOURCE!E1634)), "")&amp;
      SOURCE!F1634&amp;", "&amp; IF(SOURCE!$U$2-LEN(SOURCE!F1634) &gt;= 0, REPT(" ",SOURCE!$U$2-LEN(SOURCE!F1634)+2), "")&amp;"("&amp;
      SUBSTITUTE(TEXT(SOURCE!G1634,"??0"),"  ","")&amp;" &lt;&lt; TAM_MAX_BITS) |"&amp; IF(SOURCE!$V$2-3 &gt;= 0, REPT(" ",MAX(1,SOURCE!$V$2-5+4+1-1-LEN(  IF(ISTEXT(SOURCE!H1634),SOURCE!H1634,  SUBSTITUTE(SUBSTITUTE(TEXT(SOURCE!H1634,"????0"),"  ","")," ",""))   ))), "")&amp;
       IF(ISTEXT(SOURCE!H1634),SOURCE!H1634, SUBSTITUTE(SUBSTITUTE(TEXT(SOURCE!H1634,"????0"),"  ","")," ",""))   &amp;","&amp; IF(SOURCE!$W$2-3 &gt;= 0, REPT(" ",SOURCE!$W$2-3-5), "")&amp;
      SOURCE!I1634&amp;
" | "&amp; IF(SOURCE!$X$2-LEN(SOURCE!I1634) &gt;= 0, REPT(" ",SOURCE!$X$2-LEN(SOURCE!I1634)), "")&amp;
      SOURCE!J1634&amp;      IF(SOURCE!$Y$2-LEN(SOURCE!J1634) &gt;= 0, REPT(" ",SOURCE!$Y$2-LEN(SOURCE!J1634)), "")&amp;
" | "&amp; IF(SOURCE!$X$2-LEN(SOURCE!I1634) &gt;= 0, REPT(" ",SOURCE!$X$2-LEN(SOURCE!I1634)), "")&amp;
      SOURCE!K1634&amp;      IF(SOURCE!$Y$2-LEN(SOURCE!K1634) &gt;= 0, REPT(" ",SOURCE!$Z$2-LEN(SOURCE!K1634)), "")&amp;
" | "&amp; SOURCE!L1634&amp;      IF(SOURCE!$AB$2-LEN(SOURCE!L1634) &gt;= 0, REPT(" ",SOURCE!$AB$2-LEN(SOURCE!L1634)), "")&amp;
" | "&amp; SOURCE!M1634&amp;      IF(SOURCE!$AC$2-LEN(SOURCE!M1634) &gt;= 0, REPT(" ",SOURCE!$AC$2-LEN(SOURCE!M1634)), "")&amp;
      "},"&amp;IF(SOURCE!O1634&lt;&gt;"",""&amp;SOURCE!O1634,"")
 )
)
)</f>
        <v>/* 1596 */  { fnSetSignificantDigits,       NOPARAM,                     "SETSIG",                                      "SETSIG",                                      (0 &lt;&lt; TAM_MAX_BITS) |     0, CAT_FNCT | SLS_ENABLED   | US_ENABLED   | EIM_DISABLED | PTP_NONE         },</v>
      </c>
    </row>
    <row r="1635" spans="1:1">
      <c r="A1635" s="133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IF(SOURCE!$R$2-LEN(SOURCE!C1635) &gt;= 0, REPT(" ",SOURCE!$R$2-LEN(SOURCE!C1635)), "")&amp;
      SOURCE!D1635&amp;", "&amp; IF(SOURCE!$S$2-LEN(SOURCE!D1635) &gt;= 0, REPT(" ",SOURCE!$S$2-LEN(SOURCE!D1635)), "")&amp;
      SOURCE!E1635&amp;", "&amp; IF(SOURCE!$T$2-LEN(SOURCE!E1635) &gt;=0, REPT(" ",SOURCE!$T$2-LEN(SOURCE!E1635)), "")&amp;
      SOURCE!F1635&amp;", "&amp; IF(SOURCE!$U$2-LEN(SOURCE!F1635) &gt;= 0, REPT(" ",SOURCE!$U$2-LEN(SOURCE!F1635)+2), "")&amp;"("&amp;
      SUBSTITUTE(TEXT(SOURCE!G1635,"??0"),"  ","")&amp;" &lt;&lt; TAM_MAX_BITS) |"&amp; IF(SOURCE!$V$2-3 &gt;= 0, REPT(" ",MAX(1,SOURCE!$V$2-5+4+1-1-LEN(  IF(ISTEXT(SOURCE!H1635),SOURCE!H1635,  SUBSTITUTE(SUBSTITUTE(TEXT(SOURCE!H1635,"????0"),"  ","")," ",""))   ))), "")&amp;
       IF(ISTEXT(SOURCE!H1635),SOURCE!H1635, SUBSTITUTE(SUBSTITUTE(TEXT(SOURCE!H1635,"????0"),"  ","")," ",""))   &amp;","&amp; IF(SOURCE!$W$2-3 &gt;= 0, REPT(" ",SOURCE!$W$2-3-5), "")&amp;
      SOURCE!I1635&amp;
" | "&amp; IF(SOURCE!$X$2-LEN(SOURCE!I1635) &gt;= 0, REPT(" ",SOURCE!$X$2-LEN(SOURCE!I1635)), "")&amp;
      SOURCE!J1635&amp;      IF(SOURCE!$Y$2-LEN(SOURCE!J1635) &gt;= 0, REPT(" ",SOURCE!$Y$2-LEN(SOURCE!J1635)), "")&amp;
" | "&amp; IF(SOURCE!$X$2-LEN(SOURCE!I1635) &gt;= 0, REPT(" ",SOURCE!$X$2-LEN(SOURCE!I1635)), "")&amp;
      SOURCE!K1635&amp;      IF(SOURCE!$Y$2-LEN(SOURCE!K1635) &gt;= 0, REPT(" ",SOURCE!$Z$2-LEN(SOURCE!K1635)), "")&amp;
" | "&amp; SOURCE!L1635&amp;      IF(SOURCE!$AB$2-LEN(SOURCE!L1635) &gt;= 0, REPT(" ",SOURCE!$AB$2-LEN(SOURCE!L1635)), "")&amp;
" | "&amp; SOURCE!M1635&amp;      IF(SOURCE!$AC$2-LEN(SOURCE!M1635) &gt;= 0, REPT(" ",SOURCE!$AC$2-LEN(SOURCE!M1635)),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133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IF(SOURCE!$R$2-LEN(SOURCE!C1636) &gt;= 0, REPT(" ",SOURCE!$R$2-LEN(SOURCE!C1636)), "")&amp;
      SOURCE!D1636&amp;", "&amp; IF(SOURCE!$S$2-LEN(SOURCE!D1636) &gt;= 0, REPT(" ",SOURCE!$S$2-LEN(SOURCE!D1636)), "")&amp;
      SOURCE!E1636&amp;", "&amp; IF(SOURCE!$T$2-LEN(SOURCE!E1636) &gt;=0, REPT(" ",SOURCE!$T$2-LEN(SOURCE!E1636)), "")&amp;
      SOURCE!F1636&amp;", "&amp; IF(SOURCE!$U$2-LEN(SOURCE!F1636) &gt;= 0, REPT(" ",SOURCE!$U$2-LEN(SOURCE!F1636)+2), "")&amp;"("&amp;
      SUBSTITUTE(TEXT(SOURCE!G1636,"??0"),"  ","")&amp;" &lt;&lt; TAM_MAX_BITS) |"&amp; IF(SOURCE!$V$2-3 &gt;= 0, REPT(" ",MAX(1,SOURCE!$V$2-5+4+1-1-LEN(  IF(ISTEXT(SOURCE!H1636),SOURCE!H1636,  SUBSTITUTE(SUBSTITUTE(TEXT(SOURCE!H1636,"????0"),"  ","")," ",""))   ))), "")&amp;
       IF(ISTEXT(SOURCE!H1636),SOURCE!H1636, SUBSTITUTE(SUBSTITUTE(TEXT(SOURCE!H1636,"????0"),"  ","")," ",""))   &amp;","&amp; IF(SOURCE!$W$2-3 &gt;= 0, REPT(" ",SOURCE!$W$2-3-5), "")&amp;
      SOURCE!I1636&amp;
" | "&amp; IF(SOURCE!$X$2-LEN(SOURCE!I1636) &gt;= 0, REPT(" ",SOURCE!$X$2-LEN(SOURCE!I1636)), "")&amp;
      SOURCE!J1636&amp;      IF(SOURCE!$Y$2-LEN(SOURCE!J1636) &gt;= 0, REPT(" ",SOURCE!$Y$2-LEN(SOURCE!J1636)), "")&amp;
" | "&amp; IF(SOURCE!$X$2-LEN(SOURCE!I1636) &gt;= 0, REPT(" ",SOURCE!$X$2-LEN(SOURCE!I1636)), "")&amp;
      SOURCE!K1636&amp;      IF(SOURCE!$Y$2-LEN(SOURCE!K1636) &gt;= 0, REPT(" ",SOURCE!$Z$2-LEN(SOURCE!K1636)), "")&amp;
" | "&amp; SOURCE!L1636&amp;      IF(SOURCE!$AB$2-LEN(SOURCE!L1636) &gt;= 0, REPT(" ",SOURCE!$AB$2-LEN(SOURCE!L1636)), "")&amp;
" | "&amp; SOURCE!M1636&amp;      IF(SOURCE!$AC$2-LEN(SOURCE!M1636) &gt;= 0, REPT(" ",SOURCE!$AC$2-LEN(SOURCE!M1636)), "")&amp;
      "},"&amp;IF(SOURCE!O1636&lt;&gt;"",""&amp;SOURCE!O1636,"")
 )
)
)</f>
        <v>/* 1598 */  { fnConfigUk,                   NOPARAM,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133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IF(SOURCE!$R$2-LEN(SOURCE!C1637) &gt;= 0, REPT(" ",SOURCE!$R$2-LEN(SOURCE!C1637)), "")&amp;
      SOURCE!D1637&amp;", "&amp; IF(SOURCE!$S$2-LEN(SOURCE!D1637) &gt;= 0, REPT(" ",SOURCE!$S$2-LEN(SOURCE!D1637)), "")&amp;
      SOURCE!E1637&amp;", "&amp; IF(SOURCE!$T$2-LEN(SOURCE!E1637) &gt;=0, REPT(" ",SOURCE!$T$2-LEN(SOURCE!E1637)), "")&amp;
      SOURCE!F1637&amp;", "&amp; IF(SOURCE!$U$2-LEN(SOURCE!F1637) &gt;= 0, REPT(" ",SOURCE!$U$2-LEN(SOURCE!F1637)+2), "")&amp;"("&amp;
      SUBSTITUTE(TEXT(SOURCE!G1637,"??0"),"  ","")&amp;" &lt;&lt; TAM_MAX_BITS) |"&amp; IF(SOURCE!$V$2-3 &gt;= 0, REPT(" ",MAX(1,SOURCE!$V$2-5+4+1-1-LEN(  IF(ISTEXT(SOURCE!H1637),SOURCE!H1637,  SUBSTITUTE(SUBSTITUTE(TEXT(SOURCE!H1637,"????0"),"  ","")," ",""))   ))), "")&amp;
       IF(ISTEXT(SOURCE!H1637),SOURCE!H1637, SUBSTITUTE(SUBSTITUTE(TEXT(SOURCE!H1637,"????0"),"  ","")," ",""))   &amp;","&amp; IF(SOURCE!$W$2-3 &gt;= 0, REPT(" ",SOURCE!$W$2-3-5), "")&amp;
      SOURCE!I1637&amp;
" | "&amp; IF(SOURCE!$X$2-LEN(SOURCE!I1637) &gt;= 0, REPT(" ",SOURCE!$X$2-LEN(SOURCE!I1637)), "")&amp;
      SOURCE!J1637&amp;      IF(SOURCE!$Y$2-LEN(SOURCE!J1637) &gt;= 0, REPT(" ",SOURCE!$Y$2-LEN(SOURCE!J1637)), "")&amp;
" | "&amp; IF(SOURCE!$X$2-LEN(SOURCE!I1637) &gt;= 0, REPT(" ",SOURCE!$X$2-LEN(SOURCE!I1637)), "")&amp;
      SOURCE!K1637&amp;      IF(SOURCE!$Y$2-LEN(SOURCE!K1637) &gt;= 0, REPT(" ",SOURCE!$Z$2-LEN(SOURCE!K1637)), "")&amp;
" | "&amp; SOURCE!L1637&amp;      IF(SOURCE!$AB$2-LEN(SOURCE!L1637) &gt;= 0, REPT(" ",SOURCE!$AB$2-LEN(SOURCE!L1637)), "")&amp;
" | "&amp; SOURCE!M1637&amp;      IF(SOURCE!$AC$2-LEN(SOURCE!M1637) &gt;= 0, REPT(" ",SOURCE!$AC$2-LEN(SOURCE!M1637)), "")&amp;
      "},"&amp;IF(SOURCE!O1637&lt;&gt;"",""&amp;SOURCE!O1637,"")
 )
)
)</f>
        <v>/* 1599 */  { fnConfigUsa,                  NOPARAM,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133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IF(SOURCE!$R$2-LEN(SOURCE!C1638) &gt;= 0, REPT(" ",SOURCE!$R$2-LEN(SOURCE!C1638)), "")&amp;
      SOURCE!D1638&amp;", "&amp; IF(SOURCE!$S$2-LEN(SOURCE!D1638) &gt;= 0, REPT(" ",SOURCE!$S$2-LEN(SOURCE!D1638)), "")&amp;
      SOURCE!E1638&amp;", "&amp; IF(SOURCE!$T$2-LEN(SOURCE!E1638) &gt;=0, REPT(" ",SOURCE!$T$2-LEN(SOURCE!E1638)), "")&amp;
      SOURCE!F1638&amp;", "&amp; IF(SOURCE!$U$2-LEN(SOURCE!F1638) &gt;= 0, REPT(" ",SOURCE!$U$2-LEN(SOURCE!F1638)+2), "")&amp;"("&amp;
      SUBSTITUTE(TEXT(SOURCE!G1638,"??0"),"  ","")&amp;" &lt;&lt; TAM_MAX_BITS) |"&amp; IF(SOURCE!$V$2-3 &gt;= 0, REPT(" ",MAX(1,SOURCE!$V$2-5+4+1-1-LEN(  IF(ISTEXT(SOURCE!H1638),SOURCE!H1638,  SUBSTITUTE(SUBSTITUTE(TEXT(SOURCE!H1638,"????0"),"  ","")," ",""))   ))), "")&amp;
       IF(ISTEXT(SOURCE!H1638),SOURCE!H1638, SUBSTITUTE(SUBSTITUTE(TEXT(SOURCE!H1638,"????0"),"  ","")," ",""))   &amp;","&amp; IF(SOURCE!$W$2-3 &gt;= 0, REPT(" ",SOURCE!$W$2-3-5), "")&amp;
      SOURCE!I1638&amp;
" | "&amp; IF(SOURCE!$X$2-LEN(SOURCE!I1638) &gt;= 0, REPT(" ",SOURCE!$X$2-LEN(SOURCE!I1638)), "")&amp;
      SOURCE!J1638&amp;      IF(SOURCE!$Y$2-LEN(SOURCE!J1638) &gt;= 0, REPT(" ",SOURCE!$Y$2-LEN(SOURCE!J1638)), "")&amp;
" | "&amp; IF(SOURCE!$X$2-LEN(SOURCE!I1638) &gt;= 0, REPT(" ",SOURCE!$X$2-LEN(SOURCE!I1638)), "")&amp;
      SOURCE!K1638&amp;      IF(SOURCE!$Y$2-LEN(SOURCE!K1638) &gt;= 0, REPT(" ",SOURCE!$Z$2-LEN(SOURCE!K1638)), "")&amp;
" | "&amp; SOURCE!L1638&amp;      IF(SOURCE!$AB$2-LEN(SOURCE!L1638) &gt;= 0, REPT(" ",SOURCE!$AB$2-LEN(SOURCE!L1638)), "")&amp;
" | "&amp; SOURCE!M1638&amp;      IF(SOURCE!$AC$2-LEN(SOURCE!M1638) &gt;= 0, REPT(" ",SOURCE!$AC$2-LEN(SOURCE!M1638)),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133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IF(SOURCE!$R$2-LEN(SOURCE!C1639) &gt;= 0, REPT(" ",SOURCE!$R$2-LEN(SOURCE!C1639)), "")&amp;
      SOURCE!D1639&amp;", "&amp; IF(SOURCE!$S$2-LEN(SOURCE!D1639) &gt;= 0, REPT(" ",SOURCE!$S$2-LEN(SOURCE!D1639)), "")&amp;
      SOURCE!E1639&amp;", "&amp; IF(SOURCE!$T$2-LEN(SOURCE!E1639) &gt;=0, REPT(" ",SOURCE!$T$2-LEN(SOURCE!E1639)), "")&amp;
      SOURCE!F1639&amp;", "&amp; IF(SOURCE!$U$2-LEN(SOURCE!F1639) &gt;= 0, REPT(" ",SOURCE!$U$2-LEN(SOURCE!F1639)+2), "")&amp;"("&amp;
      SUBSTITUTE(TEXT(SOURCE!G1639,"??0"),"  ","")&amp;" &lt;&lt; TAM_MAX_BITS) |"&amp; IF(SOURCE!$V$2-3 &gt;= 0, REPT(" ",MAX(1,SOURCE!$V$2-5+4+1-1-LEN(  IF(ISTEXT(SOURCE!H1639),SOURCE!H1639,  SUBSTITUTE(SUBSTITUTE(TEXT(SOURCE!H1639,"????0"),"  ","")," ",""))   ))), "")&amp;
       IF(ISTEXT(SOURCE!H1639),SOURCE!H1639, SUBSTITUTE(SUBSTITUTE(TEXT(SOURCE!H1639,"????0"),"  ","")," ",""))   &amp;","&amp; IF(SOURCE!$W$2-3 &gt;= 0, REPT(" ",SOURCE!$W$2-3-5), "")&amp;
      SOURCE!I1639&amp;
" | "&amp; IF(SOURCE!$X$2-LEN(SOURCE!I1639) &gt;= 0, REPT(" ",SOURCE!$X$2-LEN(SOURCE!I1639)), "")&amp;
      SOURCE!J1639&amp;      IF(SOURCE!$Y$2-LEN(SOURCE!J1639) &gt;= 0, REPT(" ",SOURCE!$Y$2-LEN(SOURCE!J1639)), "")&amp;
" | "&amp; IF(SOURCE!$X$2-LEN(SOURCE!I1639) &gt;= 0, REPT(" ",SOURCE!$X$2-LEN(SOURCE!I1639)), "")&amp;
      SOURCE!K1639&amp;      IF(SOURCE!$Y$2-LEN(SOURCE!K1639) &gt;= 0, REPT(" ",SOURCE!$Z$2-LEN(SOURCE!K1639)), "")&amp;
" | "&amp; SOURCE!L1639&amp;      IF(SOURCE!$AB$2-LEN(SOURCE!L1639) &gt;= 0, REPT(" ",SOURCE!$AB$2-LEN(SOURCE!L1639)), "")&amp;
" | "&amp; SOURCE!M1639&amp;      IF(SOURCE!$AC$2-LEN(SOURCE!M1639) &gt;= 0, REPT(" ",SOURCE!$AC$2-LEN(SOURCE!M1639)),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133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IF(SOURCE!$R$2-LEN(SOURCE!C1640) &gt;= 0, REPT(" ",SOURCE!$R$2-LEN(SOURCE!C1640)), "")&amp;
      SOURCE!D1640&amp;", "&amp; IF(SOURCE!$S$2-LEN(SOURCE!D1640) &gt;= 0, REPT(" ",SOURCE!$S$2-LEN(SOURCE!D1640)), "")&amp;
      SOURCE!E1640&amp;", "&amp; IF(SOURCE!$T$2-LEN(SOURCE!E1640) &gt;=0, REPT(" ",SOURCE!$T$2-LEN(SOURCE!E1640)), "")&amp;
      SOURCE!F1640&amp;", "&amp; IF(SOURCE!$U$2-LEN(SOURCE!F1640) &gt;= 0, REPT(" ",SOURCE!$U$2-LEN(SOURCE!F1640)+2), "")&amp;"("&amp;
      SUBSTITUTE(TEXT(SOURCE!G1640,"??0"),"  ","")&amp;" &lt;&lt; TAM_MAX_BITS) |"&amp; IF(SOURCE!$V$2-3 &gt;= 0, REPT(" ",MAX(1,SOURCE!$V$2-5+4+1-1-LEN(  IF(ISTEXT(SOURCE!H1640),SOURCE!H1640,  SUBSTITUTE(SUBSTITUTE(TEXT(SOURCE!H1640,"????0"),"  ","")," ",""))   ))), "")&amp;
       IF(ISTEXT(SOURCE!H1640),SOURCE!H1640, SUBSTITUTE(SUBSTITUTE(TEXT(SOURCE!H1640,"????0"),"  ","")," ",""))   &amp;","&amp; IF(SOURCE!$W$2-3 &gt;= 0, REPT(" ",SOURCE!$W$2-3-5), "")&amp;
      SOURCE!I1640&amp;
" | "&amp; IF(SOURCE!$X$2-LEN(SOURCE!I1640) &gt;= 0, REPT(" ",SOURCE!$X$2-LEN(SOURCE!I1640)), "")&amp;
      SOURCE!J1640&amp;      IF(SOURCE!$Y$2-LEN(SOURCE!J1640) &gt;= 0, REPT(" ",SOURCE!$Y$2-LEN(SOURCE!J1640)), "")&amp;
" | "&amp; IF(SOURCE!$X$2-LEN(SOURCE!I1640) &gt;= 0, REPT(" ",SOURCE!$X$2-LEN(SOURCE!I1640)), "")&amp;
      SOURCE!K1640&amp;      IF(SOURCE!$Y$2-LEN(SOURCE!K1640) &gt;= 0, REPT(" ",SOURCE!$Z$2-LEN(SOURCE!K1640)), "")&amp;
" | "&amp; SOURCE!L1640&amp;      IF(SOURCE!$AB$2-LEN(SOURCE!L1640) &gt;= 0, REPT(" ",SOURCE!$AB$2-LEN(SOURCE!L1640)), "")&amp;
" | "&amp; SOURCE!M1640&amp;      IF(SOURCE!$AC$2-LEN(SOURCE!M1640) &gt;= 0, REPT(" ",SOURCE!$AC$2-LEN(SOURCE!M1640)),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133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IF(SOURCE!$R$2-LEN(SOURCE!C1641) &gt;= 0, REPT(" ",SOURCE!$R$2-LEN(SOURCE!C1641)), "")&amp;
      SOURCE!D1641&amp;", "&amp; IF(SOURCE!$S$2-LEN(SOURCE!D1641) &gt;= 0, REPT(" ",SOURCE!$S$2-LEN(SOURCE!D1641)), "")&amp;
      SOURCE!E1641&amp;", "&amp; IF(SOURCE!$T$2-LEN(SOURCE!E1641) &gt;=0, REPT(" ",SOURCE!$T$2-LEN(SOURCE!E1641)), "")&amp;
      SOURCE!F1641&amp;", "&amp; IF(SOURCE!$U$2-LEN(SOURCE!F1641) &gt;= 0, REPT(" ",SOURCE!$U$2-LEN(SOURCE!F1641)+2), "")&amp;"("&amp;
      SUBSTITUTE(TEXT(SOURCE!G1641,"??0"),"  ","")&amp;" &lt;&lt; TAM_MAX_BITS) |"&amp; IF(SOURCE!$V$2-3 &gt;= 0, REPT(" ",MAX(1,SOURCE!$V$2-5+4+1-1-LEN(  IF(ISTEXT(SOURCE!H1641),SOURCE!H1641,  SUBSTITUTE(SUBSTITUTE(TEXT(SOURCE!H1641,"????0"),"  ","")," ",""))   ))), "")&amp;
       IF(ISTEXT(SOURCE!H1641),SOURCE!H1641, SUBSTITUTE(SUBSTITUTE(TEXT(SOURCE!H1641,"????0"),"  ","")," ",""))   &amp;","&amp; IF(SOURCE!$W$2-3 &gt;= 0, REPT(" ",SOURCE!$W$2-3-5), "")&amp;
      SOURCE!I1641&amp;
" | "&amp; IF(SOURCE!$X$2-LEN(SOURCE!I1641) &gt;= 0, REPT(" ",SOURCE!$X$2-LEN(SOURCE!I1641)), "")&amp;
      SOURCE!J1641&amp;      IF(SOURCE!$Y$2-LEN(SOURCE!J1641) &gt;= 0, REPT(" ",SOURCE!$Y$2-LEN(SOURCE!J1641)), "")&amp;
" | "&amp; IF(SOURCE!$X$2-LEN(SOURCE!I1641) &gt;= 0, REPT(" ",SOURCE!$X$2-LEN(SOURCE!I1641)), "")&amp;
      SOURCE!K1641&amp;      IF(SOURCE!$Y$2-LEN(SOURCE!K1641) &gt;= 0, REPT(" ",SOURCE!$Z$2-LEN(SOURCE!K1641)), "")&amp;
" | "&amp; SOURCE!L1641&amp;      IF(SOURCE!$AB$2-LEN(SOURCE!L1641) &gt;= 0, REPT(" ",SOURCE!$AB$2-LEN(SOURCE!L1641)), "")&amp;
" | "&amp; SOURCE!M1641&amp;      IF(SOURCE!$AC$2-LEN(SOURCE!M1641) &gt;= 0, REPT(" ",SOURCE!$AC$2-LEN(SOURCE!M1641)),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PTP_SKIP_BACK    },</v>
      </c>
    </row>
    <row r="1642" spans="1:1">
      <c r="A1642" s="133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IF(SOURCE!$R$2-LEN(SOURCE!C1642) &gt;= 0, REPT(" ",SOURCE!$R$2-LEN(SOURCE!C1642)), "")&amp;
      SOURCE!D1642&amp;", "&amp; IF(SOURCE!$S$2-LEN(SOURCE!D1642) &gt;= 0, REPT(" ",SOURCE!$S$2-LEN(SOURCE!D1642)), "")&amp;
      SOURCE!E1642&amp;", "&amp; IF(SOURCE!$T$2-LEN(SOURCE!E1642) &gt;=0, REPT(" ",SOURCE!$T$2-LEN(SOURCE!E1642)), "")&amp;
      SOURCE!F1642&amp;", "&amp; IF(SOURCE!$U$2-LEN(SOURCE!F1642) &gt;= 0, REPT(" ",SOURCE!$U$2-LEN(SOURCE!F1642)+2), "")&amp;"("&amp;
      SUBSTITUTE(TEXT(SOURCE!G1642,"??0"),"  ","")&amp;" &lt;&lt; TAM_MAX_BITS) |"&amp; IF(SOURCE!$V$2-3 &gt;= 0, REPT(" ",MAX(1,SOURCE!$V$2-5+4+1-1-LEN(  IF(ISTEXT(SOURCE!H1642),SOURCE!H1642,  SUBSTITUTE(SUBSTITUTE(TEXT(SOURCE!H1642,"????0"),"  ","")," ",""))   ))), "")&amp;
       IF(ISTEXT(SOURCE!H1642),SOURCE!H1642, SUBSTITUTE(SUBSTITUTE(TEXT(SOURCE!H1642,"????0"),"  ","")," ",""))   &amp;","&amp; IF(SOURCE!$W$2-3 &gt;= 0, REPT(" ",SOURCE!$W$2-3-5), "")&amp;
      SOURCE!I1642&amp;
" | "&amp; IF(SOURCE!$X$2-LEN(SOURCE!I1642) &gt;= 0, REPT(" ",SOURCE!$X$2-LEN(SOURCE!I1642)), "")&amp;
      SOURCE!J1642&amp;      IF(SOURCE!$Y$2-LEN(SOURCE!J1642) &gt;= 0, REPT(" ",SOURCE!$Y$2-LEN(SOURCE!J1642)), "")&amp;
" | "&amp; IF(SOURCE!$X$2-LEN(SOURCE!I1642) &gt;= 0, REPT(" ",SOURCE!$X$2-LEN(SOURCE!I1642)), "")&amp;
      SOURCE!K1642&amp;      IF(SOURCE!$Y$2-LEN(SOURCE!K1642) &gt;= 0, REPT(" ",SOURCE!$Z$2-LEN(SOURCE!K1642)), "")&amp;
" | "&amp; SOURCE!L1642&amp;      IF(SOURCE!$AB$2-LEN(SOURCE!L1642) &gt;= 0, REPT(" ",SOURCE!$AB$2-LEN(SOURCE!L1642)), "")&amp;
" | "&amp; SOURCE!M1642&amp;      IF(SOURCE!$AC$2-LEN(SOURCE!M1642) &gt;= 0, REPT(" ",SOURCE!$AC$2-LEN(SOURCE!M1642)),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133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IF(SOURCE!$R$2-LEN(SOURCE!C1643) &gt;= 0, REPT(" ",SOURCE!$R$2-LEN(SOURCE!C1643)), "")&amp;
      SOURCE!D1643&amp;", "&amp; IF(SOURCE!$S$2-LEN(SOURCE!D1643) &gt;= 0, REPT(" ",SOURCE!$S$2-LEN(SOURCE!D1643)), "")&amp;
      SOURCE!E1643&amp;", "&amp; IF(SOURCE!$T$2-LEN(SOURCE!E1643) &gt;=0, REPT(" ",SOURCE!$T$2-LEN(SOURCE!E1643)), "")&amp;
      SOURCE!F1643&amp;", "&amp; IF(SOURCE!$U$2-LEN(SOURCE!F1643) &gt;= 0, REPT(" ",SOURCE!$U$2-LEN(SOURCE!F1643)+2), "")&amp;"("&amp;
      SUBSTITUTE(TEXT(SOURCE!G1643,"??0"),"  ","")&amp;" &lt;&lt; TAM_MAX_BITS) |"&amp; IF(SOURCE!$V$2-3 &gt;= 0, REPT(" ",MAX(1,SOURCE!$V$2-5+4+1-1-LEN(  IF(ISTEXT(SOURCE!H1643),SOURCE!H1643,  SUBSTITUTE(SUBSTITUTE(TEXT(SOURCE!H1643,"????0"),"  ","")," ",""))   ))), "")&amp;
       IF(ISTEXT(SOURCE!H1643),SOURCE!H1643, SUBSTITUTE(SUBSTITUTE(TEXT(SOURCE!H1643,"????0"),"  ","")," ",""))   &amp;","&amp; IF(SOURCE!$W$2-3 &gt;= 0, REPT(" ",SOURCE!$W$2-3-5), "")&amp;
      SOURCE!I1643&amp;
" | "&amp; IF(SOURCE!$X$2-LEN(SOURCE!I1643) &gt;= 0, REPT(" ",SOURCE!$X$2-LEN(SOURCE!I1643)), "")&amp;
      SOURCE!J1643&amp;      IF(SOURCE!$Y$2-LEN(SOURCE!J1643) &gt;= 0, REPT(" ",SOURCE!$Y$2-LEN(SOURCE!J1643)), "")&amp;
" | "&amp; IF(SOURCE!$X$2-LEN(SOURCE!I1643) &gt;= 0, REPT(" ",SOURCE!$X$2-LEN(SOURCE!I1643)), "")&amp;
      SOURCE!K1643&amp;      IF(SOURCE!$Y$2-LEN(SOURCE!K1643) &gt;= 0, REPT(" ",SOURCE!$Z$2-LEN(SOURCE!K1643)), "")&amp;
" | "&amp; SOURCE!L1643&amp;      IF(SOURCE!$AB$2-LEN(SOURCE!L1643) &gt;= 0, REPT(" ",SOURCE!$AB$2-LEN(SOURCE!L1643)), "")&amp;
" | "&amp; SOURCE!M1643&amp;      IF(SOURCE!$AC$2-LEN(SOURCE!M1643) &gt;= 0, REPT(" ",SOURCE!$AC$2-LEN(SOURCE!M1643)),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133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IF(SOURCE!$R$2-LEN(SOURCE!C1644) &gt;= 0, REPT(" ",SOURCE!$R$2-LEN(SOURCE!C1644)), "")&amp;
      SOURCE!D1644&amp;", "&amp; IF(SOURCE!$S$2-LEN(SOURCE!D1644) &gt;= 0, REPT(" ",SOURCE!$S$2-LEN(SOURCE!D1644)), "")&amp;
      SOURCE!E1644&amp;", "&amp; IF(SOURCE!$T$2-LEN(SOURCE!E1644) &gt;=0, REPT(" ",SOURCE!$T$2-LEN(SOURCE!E1644)), "")&amp;
      SOURCE!F1644&amp;", "&amp; IF(SOURCE!$U$2-LEN(SOURCE!F1644) &gt;= 0, REPT(" ",SOURCE!$U$2-LEN(SOURCE!F1644)+2), "")&amp;"("&amp;
      SUBSTITUTE(TEXT(SOURCE!G1644,"??0"),"  ","")&amp;" &lt;&lt; TAM_MAX_BITS) |"&amp; IF(SOURCE!$V$2-3 &gt;= 0, REPT(" ",MAX(1,SOURCE!$V$2-5+4+1-1-LEN(  IF(ISTEXT(SOURCE!H1644),SOURCE!H1644,  SUBSTITUTE(SUBSTITUTE(TEXT(SOURCE!H1644,"????0"),"  ","")," ",""))   ))), "")&amp;
       IF(ISTEXT(SOURCE!H1644),SOURCE!H1644, SUBSTITUTE(SUBSTITUTE(TEXT(SOURCE!H1644,"????0"),"  ","")," ",""))   &amp;","&amp; IF(SOURCE!$W$2-3 &gt;= 0, REPT(" ",SOURCE!$W$2-3-5), "")&amp;
      SOURCE!I1644&amp;
" | "&amp; IF(SOURCE!$X$2-LEN(SOURCE!I1644) &gt;= 0, REPT(" ",SOURCE!$X$2-LEN(SOURCE!I1644)), "")&amp;
      SOURCE!J1644&amp;      IF(SOURCE!$Y$2-LEN(SOURCE!J1644) &gt;= 0, REPT(" ",SOURCE!$Y$2-LEN(SOURCE!J1644)), "")&amp;
" | "&amp; IF(SOURCE!$X$2-LEN(SOURCE!I1644) &gt;= 0, REPT(" ",SOURCE!$X$2-LEN(SOURCE!I1644)), "")&amp;
      SOURCE!K1644&amp;      IF(SOURCE!$Y$2-LEN(SOURCE!K1644) &gt;= 0, REPT(" ",SOURCE!$Z$2-LEN(SOURCE!K1644)), "")&amp;
" | "&amp; SOURCE!L1644&amp;      IF(SOURCE!$AB$2-LEN(SOURCE!L1644) &gt;= 0, REPT(" ",SOURCE!$AB$2-LEN(SOURCE!L1644)), "")&amp;
" | "&amp; SOURCE!M1644&amp;      IF(SOURCE!$AC$2-LEN(SOURCE!M1644) &gt;= 0, REPT(" ",SOURCE!$AC$2-LEN(SOURCE!M1644)),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133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IF(SOURCE!$R$2-LEN(SOURCE!C1645) &gt;= 0, REPT(" ",SOURCE!$R$2-LEN(SOURCE!C1645)), "")&amp;
      SOURCE!D1645&amp;", "&amp; IF(SOURCE!$S$2-LEN(SOURCE!D1645) &gt;= 0, REPT(" ",SOURCE!$S$2-LEN(SOURCE!D1645)), "")&amp;
      SOURCE!E1645&amp;", "&amp; IF(SOURCE!$T$2-LEN(SOURCE!E1645) &gt;=0, REPT(" ",SOURCE!$T$2-LEN(SOURCE!E1645)), "")&amp;
      SOURCE!F1645&amp;", "&amp; IF(SOURCE!$U$2-LEN(SOURCE!F1645) &gt;= 0, REPT(" ",SOURCE!$U$2-LEN(SOURCE!F1645)+2), "")&amp;"("&amp;
      SUBSTITUTE(TEXT(SOURCE!G1645,"??0"),"  ","")&amp;" &lt;&lt; TAM_MAX_BITS) |"&amp; IF(SOURCE!$V$2-3 &gt;= 0, REPT(" ",MAX(1,SOURCE!$V$2-5+4+1-1-LEN(  IF(ISTEXT(SOURCE!H1645),SOURCE!H1645,  SUBSTITUTE(SUBSTITUTE(TEXT(SOURCE!H1645,"????0"),"  ","")," ",""))   ))), "")&amp;
       IF(ISTEXT(SOURCE!H1645),SOURCE!H1645, SUBSTITUTE(SUBSTITUTE(TEXT(SOURCE!H1645,"????0"),"  ","")," ",""))   &amp;","&amp; IF(SOURCE!$W$2-3 &gt;= 0, REPT(" ",SOURCE!$W$2-3-5), "")&amp;
      SOURCE!I1645&amp;
" | "&amp; IF(SOURCE!$X$2-LEN(SOURCE!I1645) &gt;= 0, REPT(" ",SOURCE!$X$2-LEN(SOURCE!I1645)), "")&amp;
      SOURCE!J1645&amp;      IF(SOURCE!$Y$2-LEN(SOURCE!J1645) &gt;= 0, REPT(" ",SOURCE!$Y$2-LEN(SOURCE!J1645)), "")&amp;
" | "&amp; IF(SOURCE!$X$2-LEN(SOURCE!I1645) &gt;= 0, REPT(" ",SOURCE!$X$2-LEN(SOURCE!I1645)), "")&amp;
      SOURCE!K1645&amp;      IF(SOURCE!$Y$2-LEN(SOURCE!K1645) &gt;= 0, REPT(" ",SOURCE!$Z$2-LEN(SOURCE!K1645)), "")&amp;
" | "&amp; SOURCE!L1645&amp;      IF(SOURCE!$AB$2-LEN(SOURCE!L1645) &gt;= 0, REPT(" ",SOURCE!$AB$2-LEN(SOURCE!L1645)), "")&amp;
" | "&amp; SOURCE!M1645&amp;      IF(SOURCE!$AC$2-LEN(SOURCE!M1645) &gt;= 0, REPT(" ",SOURCE!$AC$2-LEN(SOURCE!M1645)),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133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IF(SOURCE!$R$2-LEN(SOURCE!C1646) &gt;= 0, REPT(" ",SOURCE!$R$2-LEN(SOURCE!C1646)), "")&amp;
      SOURCE!D1646&amp;", "&amp; IF(SOURCE!$S$2-LEN(SOURCE!D1646) &gt;= 0, REPT(" ",SOURCE!$S$2-LEN(SOURCE!D1646)), "")&amp;
      SOURCE!E1646&amp;", "&amp; IF(SOURCE!$T$2-LEN(SOURCE!E1646) &gt;=0, REPT(" ",SOURCE!$T$2-LEN(SOURCE!E1646)), "")&amp;
      SOURCE!F1646&amp;", "&amp; IF(SOURCE!$U$2-LEN(SOURCE!F1646) &gt;= 0, REPT(" ",SOURCE!$U$2-LEN(SOURCE!F1646)+2), "")&amp;"("&amp;
      SUBSTITUTE(TEXT(SOURCE!G1646,"??0"),"  ","")&amp;" &lt;&lt; TAM_MAX_BITS) |"&amp; IF(SOURCE!$V$2-3 &gt;= 0, REPT(" ",MAX(1,SOURCE!$V$2-5+4+1-1-LEN(  IF(ISTEXT(SOURCE!H1646),SOURCE!H1646,  SUBSTITUTE(SUBSTITUTE(TEXT(SOURCE!H1646,"????0"),"  ","")," ",""))   ))), "")&amp;
       IF(ISTEXT(SOURCE!H1646),SOURCE!H1646, SUBSTITUTE(SUBSTITUTE(TEXT(SOURCE!H1646,"????0"),"  ","")," ",""))   &amp;","&amp; IF(SOURCE!$W$2-3 &gt;= 0, REPT(" ",SOURCE!$W$2-3-5), "")&amp;
      SOURCE!I1646&amp;
" | "&amp; IF(SOURCE!$X$2-LEN(SOURCE!I1646) &gt;= 0, REPT(" ",SOURCE!$X$2-LEN(SOURCE!I1646)), "")&amp;
      SOURCE!J1646&amp;      IF(SOURCE!$Y$2-LEN(SOURCE!J1646) &gt;= 0, REPT(" ",SOURCE!$Y$2-LEN(SOURCE!J1646)), "")&amp;
" | "&amp; IF(SOURCE!$X$2-LEN(SOURCE!I1646) &gt;= 0, REPT(" ",SOURCE!$X$2-LEN(SOURCE!I1646)), "")&amp;
      SOURCE!K1646&amp;      IF(SOURCE!$Y$2-LEN(SOURCE!K1646) &gt;= 0, REPT(" ",SOURCE!$Z$2-LEN(SOURCE!K1646)), "")&amp;
" | "&amp; SOURCE!L1646&amp;      IF(SOURCE!$AB$2-LEN(SOURCE!L1646) &gt;= 0, REPT(" ",SOURCE!$AB$2-LEN(SOURCE!L1646)), "")&amp;
" | "&amp; SOURCE!M1646&amp;      IF(SOURCE!$AC$2-LEN(SOURCE!M1646) &gt;= 0, REPT(" ",SOURCE!$AC$2-LEN(SOURCE!M1646)),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133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IF(SOURCE!$R$2-LEN(SOURCE!C1647) &gt;= 0, REPT(" ",SOURCE!$R$2-LEN(SOURCE!C1647)), "")&amp;
      SOURCE!D1647&amp;", "&amp; IF(SOURCE!$S$2-LEN(SOURCE!D1647) &gt;= 0, REPT(" ",SOURCE!$S$2-LEN(SOURCE!D1647)), "")&amp;
      SOURCE!E1647&amp;", "&amp; IF(SOURCE!$T$2-LEN(SOURCE!E1647) &gt;=0, REPT(" ",SOURCE!$T$2-LEN(SOURCE!E1647)), "")&amp;
      SOURCE!F1647&amp;", "&amp; IF(SOURCE!$U$2-LEN(SOURCE!F1647) &gt;= 0, REPT(" ",SOURCE!$U$2-LEN(SOURCE!F1647)+2), "")&amp;"("&amp;
      SUBSTITUTE(TEXT(SOURCE!G1647,"??0"),"  ","")&amp;" &lt;&lt; TAM_MAX_BITS) |"&amp; IF(SOURCE!$V$2-3 &gt;= 0, REPT(" ",MAX(1,SOURCE!$V$2-5+4+1-1-LEN(  IF(ISTEXT(SOURCE!H1647),SOURCE!H1647,  SUBSTITUTE(SUBSTITUTE(TEXT(SOURCE!H1647,"????0"),"  ","")," ",""))   ))), "")&amp;
       IF(ISTEXT(SOURCE!H1647),SOURCE!H1647, SUBSTITUTE(SUBSTITUTE(TEXT(SOURCE!H1647,"????0"),"  ","")," ",""))   &amp;","&amp; IF(SOURCE!$W$2-3 &gt;= 0, REPT(" ",SOURCE!$W$2-3-5), "")&amp;
      SOURCE!I1647&amp;
" | "&amp; IF(SOURCE!$X$2-LEN(SOURCE!I1647) &gt;= 0, REPT(" ",SOURCE!$X$2-LEN(SOURCE!I1647)), "")&amp;
      SOURCE!J1647&amp;      IF(SOURCE!$Y$2-LEN(SOURCE!J1647) &gt;= 0, REPT(" ",SOURCE!$Y$2-LEN(SOURCE!J1647)), "")&amp;
" | "&amp; IF(SOURCE!$X$2-LEN(SOURCE!I1647) &gt;= 0, REPT(" ",SOURCE!$X$2-LEN(SOURCE!I1647)), "")&amp;
      SOURCE!K1647&amp;      IF(SOURCE!$Y$2-LEN(SOURCE!K1647) &gt;= 0, REPT(" ",SOURCE!$Z$2-LEN(SOURCE!K1647)), "")&amp;
" | "&amp; SOURCE!L1647&amp;      IF(SOURCE!$AB$2-LEN(SOURCE!L1647) &gt;= 0, REPT(" ",SOURCE!$AB$2-LEN(SOURCE!L1647)), "")&amp;
" | "&amp; SOURCE!M1647&amp;      IF(SOURCE!$AC$2-LEN(SOURCE!M1647) &gt;= 0, REPT(" ",SOURCE!$AC$2-LEN(SOURCE!M1647)),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133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IF(SOURCE!$R$2-LEN(SOURCE!C1648) &gt;= 0, REPT(" ",SOURCE!$R$2-LEN(SOURCE!C1648)), "")&amp;
      SOURCE!D1648&amp;", "&amp; IF(SOURCE!$S$2-LEN(SOURCE!D1648) &gt;= 0, REPT(" ",SOURCE!$S$2-LEN(SOURCE!D1648)), "")&amp;
      SOURCE!E1648&amp;", "&amp; IF(SOURCE!$T$2-LEN(SOURCE!E1648) &gt;=0, REPT(" ",SOURCE!$T$2-LEN(SOURCE!E1648)), "")&amp;
      SOURCE!F1648&amp;", "&amp; IF(SOURCE!$U$2-LEN(SOURCE!F1648) &gt;= 0, REPT(" ",SOURCE!$U$2-LEN(SOURCE!F1648)+2), "")&amp;"("&amp;
      SUBSTITUTE(TEXT(SOURCE!G1648,"??0"),"  ","")&amp;" &lt;&lt; TAM_MAX_BITS) |"&amp; IF(SOURCE!$V$2-3 &gt;= 0, REPT(" ",MAX(1,SOURCE!$V$2-5+4+1-1-LEN(  IF(ISTEXT(SOURCE!H1648),SOURCE!H1648,  SUBSTITUTE(SUBSTITUTE(TEXT(SOURCE!H1648,"????0"),"  ","")," ",""))   ))), "")&amp;
       IF(ISTEXT(SOURCE!H1648),SOURCE!H1648, SUBSTITUTE(SUBSTITUTE(TEXT(SOURCE!H1648,"????0"),"  ","")," ",""))   &amp;","&amp; IF(SOURCE!$W$2-3 &gt;= 0, REPT(" ",SOURCE!$W$2-3-5), "")&amp;
      SOURCE!I1648&amp;
" | "&amp; IF(SOURCE!$X$2-LEN(SOURCE!I1648) &gt;= 0, REPT(" ",SOURCE!$X$2-LEN(SOURCE!I1648)), "")&amp;
      SOURCE!J1648&amp;      IF(SOURCE!$Y$2-LEN(SOURCE!J1648) &gt;= 0, REPT(" ",SOURCE!$Y$2-LEN(SOURCE!J1648)), "")&amp;
" | "&amp; IF(SOURCE!$X$2-LEN(SOURCE!I1648) &gt;= 0, REPT(" ",SOURCE!$X$2-LEN(SOURCE!I1648)), "")&amp;
      SOURCE!K1648&amp;      IF(SOURCE!$Y$2-LEN(SOURCE!K1648) &gt;= 0, REPT(" ",SOURCE!$Z$2-LEN(SOURCE!K1648)), "")&amp;
" | "&amp; SOURCE!L1648&amp;      IF(SOURCE!$AB$2-LEN(SOURCE!L1648) &gt;= 0, REPT(" ",SOURCE!$AB$2-LEN(SOURCE!L1648)), "")&amp;
" | "&amp; SOURCE!M1648&amp;      IF(SOURCE!$AC$2-LEN(SOURCE!M1648) &gt;= 0, REPT(" ",SOURCE!$AC$2-LEN(SOURCE!M1648)),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133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IF(SOURCE!$R$2-LEN(SOURCE!C1649) &gt;= 0, REPT(" ",SOURCE!$R$2-LEN(SOURCE!C1649)), "")&amp;
      SOURCE!D1649&amp;", "&amp; IF(SOURCE!$S$2-LEN(SOURCE!D1649) &gt;= 0, REPT(" ",SOURCE!$S$2-LEN(SOURCE!D1649)), "")&amp;
      SOURCE!E1649&amp;", "&amp; IF(SOURCE!$T$2-LEN(SOURCE!E1649) &gt;=0, REPT(" ",SOURCE!$T$2-LEN(SOURCE!E1649)), "")&amp;
      SOURCE!F1649&amp;", "&amp; IF(SOURCE!$U$2-LEN(SOURCE!F1649) &gt;= 0, REPT(" ",SOURCE!$U$2-LEN(SOURCE!F1649)+2), "")&amp;"("&amp;
      SUBSTITUTE(TEXT(SOURCE!G1649,"??0"),"  ","")&amp;" &lt;&lt; TAM_MAX_BITS) |"&amp; IF(SOURCE!$V$2-3 &gt;= 0, REPT(" ",MAX(1,SOURCE!$V$2-5+4+1-1-LEN(  IF(ISTEXT(SOURCE!H1649),SOURCE!H1649,  SUBSTITUTE(SUBSTITUTE(TEXT(SOURCE!H1649,"????0"),"  ","")," ",""))   ))), "")&amp;
       IF(ISTEXT(SOURCE!H1649),SOURCE!H1649, SUBSTITUTE(SUBSTITUTE(TEXT(SOURCE!H1649,"????0"),"  ","")," ",""))   &amp;","&amp; IF(SOURCE!$W$2-3 &gt;= 0, REPT(" ",SOURCE!$W$2-3-5), "")&amp;
      SOURCE!I1649&amp;
" | "&amp; IF(SOURCE!$X$2-LEN(SOURCE!I1649) &gt;= 0, REPT(" ",SOURCE!$X$2-LEN(SOURCE!I1649)), "")&amp;
      SOURCE!J1649&amp;      IF(SOURCE!$Y$2-LEN(SOURCE!J1649) &gt;= 0, REPT(" ",SOURCE!$Y$2-LEN(SOURCE!J1649)), "")&amp;
" | "&amp; IF(SOURCE!$X$2-LEN(SOURCE!I1649) &gt;= 0, REPT(" ",SOURCE!$X$2-LEN(SOURCE!I1649)), "")&amp;
      SOURCE!K1649&amp;      IF(SOURCE!$Y$2-LEN(SOURCE!K1649) &gt;= 0, REPT(" ",SOURCE!$Z$2-LEN(SOURCE!K1649)), "")&amp;
" | "&amp; SOURCE!L1649&amp;      IF(SOURCE!$AB$2-LEN(SOURCE!L1649) &gt;= 0, REPT(" ",SOURCE!$AB$2-LEN(SOURCE!L1649)), "")&amp;
" | "&amp; SOURCE!M1649&amp;      IF(SOURCE!$AC$2-LEN(SOURCE!M1649) &gt;= 0, REPT(" ",SOURCE!$AC$2-LEN(SOURCE!M1649)), "")&amp;
      "},"&amp;IF(SOURCE!O1649&lt;&gt;"",""&amp;SOURCE!O1649,"")
 )
)
)</f>
        <v>/* 1611 */  { fnStoreConfig,                TM_REGISTER,                 "STOCFG",                                      "Config",                                      (0 &lt;&lt; TAM_MAX_BITS) |    99, CAT_FNCT | SLS_ENABLED   | US_ENABLED   | EIM_DISABLED | PTP_REGISTER     },</v>
      </c>
    </row>
    <row r="1650" spans="1:1">
      <c r="A1650" s="133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IF(SOURCE!$R$2-LEN(SOURCE!C1650) &gt;= 0, REPT(" ",SOURCE!$R$2-LEN(SOURCE!C1650)), "")&amp;
      SOURCE!D1650&amp;", "&amp; IF(SOURCE!$S$2-LEN(SOURCE!D1650) &gt;= 0, REPT(" ",SOURCE!$S$2-LEN(SOURCE!D1650)), "")&amp;
      SOURCE!E1650&amp;", "&amp; IF(SOURCE!$T$2-LEN(SOURCE!E1650) &gt;=0, REPT(" ",SOURCE!$T$2-LEN(SOURCE!E1650)), "")&amp;
      SOURCE!F1650&amp;", "&amp; IF(SOURCE!$U$2-LEN(SOURCE!F1650) &gt;= 0, REPT(" ",SOURCE!$U$2-LEN(SOURCE!F1650)+2), "")&amp;"("&amp;
      SUBSTITUTE(TEXT(SOURCE!G1650,"??0"),"  ","")&amp;" &lt;&lt; TAM_MAX_BITS) |"&amp; IF(SOURCE!$V$2-3 &gt;= 0, REPT(" ",MAX(1,SOURCE!$V$2-5+4+1-1-LEN(  IF(ISTEXT(SOURCE!H1650),SOURCE!H1650,  SUBSTITUTE(SUBSTITUTE(TEXT(SOURCE!H1650,"????0"),"  ","")," ",""))   ))), "")&amp;
       IF(ISTEXT(SOURCE!H1650),SOURCE!H1650, SUBSTITUTE(SUBSTITUTE(TEXT(SOURCE!H1650,"????0"),"  ","")," ",""))   &amp;","&amp; IF(SOURCE!$W$2-3 &gt;= 0, REPT(" ",SOURCE!$W$2-3-5), "")&amp;
      SOURCE!I1650&amp;
" | "&amp; IF(SOURCE!$X$2-LEN(SOURCE!I1650) &gt;= 0, REPT(" ",SOURCE!$X$2-LEN(SOURCE!I1650)), "")&amp;
      SOURCE!J1650&amp;      IF(SOURCE!$Y$2-LEN(SOURCE!J1650) &gt;= 0, REPT(" ",SOURCE!$Y$2-LEN(SOURCE!J1650)), "")&amp;
" | "&amp; IF(SOURCE!$X$2-LEN(SOURCE!I1650) &gt;= 0, REPT(" ",SOURCE!$X$2-LEN(SOURCE!I1650)), "")&amp;
      SOURCE!K1650&amp;      IF(SOURCE!$Y$2-LEN(SOURCE!K1650) &gt;= 0, REPT(" ",SOURCE!$Z$2-LEN(SOURCE!K1650)), "")&amp;
" | "&amp; SOURCE!L1650&amp;      IF(SOURCE!$AB$2-LEN(SOURCE!L1650) &gt;= 0, REPT(" ",SOURCE!$AB$2-LEN(SOURCE!L1650)), "")&amp;
" | "&amp; SOURCE!M1650&amp;      IF(SOURCE!$AC$2-LEN(SOURCE!M1650) &gt;= 0, REPT(" ",SOURCE!$AC$2-LEN(SOURCE!M1650)),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133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IF(SOURCE!$R$2-LEN(SOURCE!C1651) &gt;= 0, REPT(" ",SOURCE!$R$2-LEN(SOURCE!C1651)), "")&amp;
      SOURCE!D1651&amp;", "&amp; IF(SOURCE!$S$2-LEN(SOURCE!D1651) &gt;= 0, REPT(" ",SOURCE!$S$2-LEN(SOURCE!D1651)), "")&amp;
      SOURCE!E1651&amp;", "&amp; IF(SOURCE!$T$2-LEN(SOURCE!E1651) &gt;=0, REPT(" ",SOURCE!$T$2-LEN(SOURCE!E1651)), "")&amp;
      SOURCE!F1651&amp;", "&amp; IF(SOURCE!$U$2-LEN(SOURCE!F1651) &gt;= 0, REPT(" ",SOURCE!$U$2-LEN(SOURCE!F1651)+2), "")&amp;"("&amp;
      SUBSTITUTE(TEXT(SOURCE!G1651,"??0"),"  ","")&amp;" &lt;&lt; TAM_MAX_BITS) |"&amp; IF(SOURCE!$V$2-3 &gt;= 0, REPT(" ",MAX(1,SOURCE!$V$2-5+4+1-1-LEN(  IF(ISTEXT(SOURCE!H1651),SOURCE!H1651,  SUBSTITUTE(SUBSTITUTE(TEXT(SOURCE!H1651,"????0"),"  ","")," ",""))   ))), "")&amp;
       IF(ISTEXT(SOURCE!H1651),SOURCE!H1651, SUBSTITUTE(SUBSTITUTE(TEXT(SOURCE!H1651,"????0"),"  ","")," ",""))   &amp;","&amp; IF(SOURCE!$W$2-3 &gt;= 0, REPT(" ",SOURCE!$W$2-3-5), "")&amp;
      SOURCE!I1651&amp;
" | "&amp; IF(SOURCE!$X$2-LEN(SOURCE!I1651) &gt;= 0, REPT(" ",SOURCE!$X$2-LEN(SOURCE!I1651)), "")&amp;
      SOURCE!J1651&amp;      IF(SOURCE!$Y$2-LEN(SOURCE!J1651) &gt;= 0, REPT(" ",SOURCE!$Y$2-LEN(SOURCE!J1651)), "")&amp;
" | "&amp; IF(SOURCE!$X$2-LEN(SOURCE!I1651) &gt;= 0, REPT(" ",SOURCE!$X$2-LEN(SOURCE!I1651)), "")&amp;
      SOURCE!K1651&amp;      IF(SOURCE!$Y$2-LEN(SOURCE!K1651) &gt;= 0, REPT(" ",SOURCE!$Z$2-LEN(SOURCE!K1651)), "")&amp;
" | "&amp; SOURCE!L1651&amp;      IF(SOURCE!$AB$2-LEN(SOURCE!L1651) &gt;= 0, REPT(" ",SOURCE!$AB$2-LEN(SOURCE!L1651)), "")&amp;
" | "&amp; SOURCE!M1651&amp;      IF(SOURCE!$AC$2-LEN(SOURCE!M1651) &gt;= 0, REPT(" ",SOURCE!$AC$2-LEN(SOURCE!M1651)),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133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IF(SOURCE!$R$2-LEN(SOURCE!C1652) &gt;= 0, REPT(" ",SOURCE!$R$2-LEN(SOURCE!C1652)), "")&amp;
      SOURCE!D1652&amp;", "&amp; IF(SOURCE!$S$2-LEN(SOURCE!D1652) &gt;= 0, REPT(" ",SOURCE!$S$2-LEN(SOURCE!D1652)), "")&amp;
      SOURCE!E1652&amp;", "&amp; IF(SOURCE!$T$2-LEN(SOURCE!E1652) &gt;=0, REPT(" ",SOURCE!$T$2-LEN(SOURCE!E1652)), "")&amp;
      SOURCE!F1652&amp;", "&amp; IF(SOURCE!$U$2-LEN(SOURCE!F1652) &gt;= 0, REPT(" ",SOURCE!$U$2-LEN(SOURCE!F1652)+2), "")&amp;"("&amp;
      SUBSTITUTE(TEXT(SOURCE!G1652,"??0"),"  ","")&amp;" &lt;&lt; TAM_MAX_BITS) |"&amp; IF(SOURCE!$V$2-3 &gt;= 0, REPT(" ",MAX(1,SOURCE!$V$2-5+4+1-1-LEN(  IF(ISTEXT(SOURCE!H1652),SOURCE!H1652,  SUBSTITUTE(SUBSTITUTE(TEXT(SOURCE!H1652,"????0"),"  ","")," ",""))   ))), "")&amp;
       IF(ISTEXT(SOURCE!H1652),SOURCE!H1652, SUBSTITUTE(SUBSTITUTE(TEXT(SOURCE!H1652,"????0"),"  ","")," ",""))   &amp;","&amp; IF(SOURCE!$W$2-3 &gt;= 0, REPT(" ",SOURCE!$W$2-3-5), "")&amp;
      SOURCE!I1652&amp;
" | "&amp; IF(SOURCE!$X$2-LEN(SOURCE!I1652) &gt;= 0, REPT(" ",SOURCE!$X$2-LEN(SOURCE!I1652)), "")&amp;
      SOURCE!J1652&amp;      IF(SOURCE!$Y$2-LEN(SOURCE!J1652) &gt;= 0, REPT(" ",SOURCE!$Y$2-LEN(SOURCE!J1652)), "")&amp;
" | "&amp; IF(SOURCE!$X$2-LEN(SOURCE!I1652) &gt;= 0, REPT(" ",SOURCE!$X$2-LEN(SOURCE!I1652)), "")&amp;
      SOURCE!K1652&amp;      IF(SOURCE!$Y$2-LEN(SOURCE!K1652) &gt;= 0, REPT(" ",SOURCE!$Z$2-LEN(SOURCE!K1652)), "")&amp;
" | "&amp; SOURCE!L1652&amp;      IF(SOURCE!$AB$2-LEN(SOURCE!L1652) &gt;= 0, REPT(" ",SOURCE!$AB$2-LEN(SOURCE!L1652)), "")&amp;
" | "&amp; SOURCE!M1652&amp;      IF(SOURCE!$AC$2-LEN(SOURCE!M1652) &gt;= 0, REPT(" ",SOURCE!$AC$2-LEN(SOURCE!M1652)), "")&amp;
      "},"&amp;IF(SOURCE!O1652&lt;&gt;"",""&amp;SOURCE!O1652,"")
 )
)
)</f>
        <v>/* 1614 */  { fnLnP1,                       NOPARAM,                     "LN(1+x)",                                     "LN(1+x)",                                     (0 &lt;&lt; TAM_MAX_BITS) |     0, CAT_FNCT | SLS_ENABLED   | US_ENABLED   | EIM_DISABLED | PTP_NONE         },</v>
      </c>
    </row>
    <row r="1653" spans="1:1">
      <c r="A1653" s="133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IF(SOURCE!$R$2-LEN(SOURCE!C1653) &gt;= 0, REPT(" ",SOURCE!$R$2-LEN(SOURCE!C1653)), "")&amp;
      SOURCE!D1653&amp;", "&amp; IF(SOURCE!$S$2-LEN(SOURCE!D1653) &gt;= 0, REPT(" ",SOURCE!$S$2-LEN(SOURCE!D1653)), "")&amp;
      SOURCE!E1653&amp;", "&amp; IF(SOURCE!$T$2-LEN(SOURCE!E1653) &gt;=0, REPT(" ",SOURCE!$T$2-LEN(SOURCE!E1653)), "")&amp;
      SOURCE!F1653&amp;", "&amp; IF(SOURCE!$U$2-LEN(SOURCE!F1653) &gt;= 0, REPT(" ",SOURCE!$U$2-LEN(SOURCE!F1653)+2), "")&amp;"("&amp;
      SUBSTITUTE(TEXT(SOURCE!G1653,"??0"),"  ","")&amp;" &lt;&lt; TAM_MAX_BITS) |"&amp; IF(SOURCE!$V$2-3 &gt;= 0, REPT(" ",MAX(1,SOURCE!$V$2-5+4+1-1-LEN(  IF(ISTEXT(SOURCE!H1653),SOURCE!H1653,  SUBSTITUTE(SUBSTITUTE(TEXT(SOURCE!H1653,"????0"),"  ","")," ",""))   ))), "")&amp;
       IF(ISTEXT(SOURCE!H1653),SOURCE!H1653, SUBSTITUTE(SUBSTITUTE(TEXT(SOURCE!H1653,"????0"),"  ","")," ",""))   &amp;","&amp; IF(SOURCE!$W$2-3 &gt;= 0, REPT(" ",SOURCE!$W$2-3-5), "")&amp;
      SOURCE!I1653&amp;
" | "&amp; IF(SOURCE!$X$2-LEN(SOURCE!I1653) &gt;= 0, REPT(" ",SOURCE!$X$2-LEN(SOURCE!I1653)), "")&amp;
      SOURCE!J1653&amp;      IF(SOURCE!$Y$2-LEN(SOURCE!J1653) &gt;= 0, REPT(" ",SOURCE!$Y$2-LEN(SOURCE!J1653)), "")&amp;
" | "&amp; IF(SOURCE!$X$2-LEN(SOURCE!I1653) &gt;= 0, REPT(" ",SOURCE!$X$2-LEN(SOURCE!I1653)), "")&amp;
      SOURCE!K1653&amp;      IF(SOURCE!$Y$2-LEN(SOURCE!K1653) &gt;= 0, REPT(" ",SOURCE!$Z$2-LEN(SOURCE!K1653)), "")&amp;
" | "&amp; SOURCE!L1653&amp;      IF(SOURCE!$AB$2-LEN(SOURCE!L1653) &gt;= 0, REPT(" ",SOURCE!$AB$2-LEN(SOURCE!L1653)), "")&amp;
" | "&amp; SOURCE!M1653&amp;      IF(SOURCE!$AC$2-LEN(SOURCE!M1653) &gt;= 0, REPT(" ",SOURCE!$AC$2-LEN(SOURCE!M1653)),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133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IF(SOURCE!$R$2-LEN(SOURCE!C1654) &gt;= 0, REPT(" ",SOURCE!$R$2-LEN(SOURCE!C1654)), "")&amp;
      SOURCE!D1654&amp;", "&amp; IF(SOURCE!$S$2-LEN(SOURCE!D1654) &gt;= 0, REPT(" ",SOURCE!$S$2-LEN(SOURCE!D1654)), "")&amp;
      SOURCE!E1654&amp;", "&amp; IF(SOURCE!$T$2-LEN(SOURCE!E1654) &gt;=0, REPT(" ",SOURCE!$T$2-LEN(SOURCE!E1654)), "")&amp;
      SOURCE!F1654&amp;", "&amp; IF(SOURCE!$U$2-LEN(SOURCE!F1654) &gt;= 0, REPT(" ",SOURCE!$U$2-LEN(SOURCE!F1654)+2), "")&amp;"("&amp;
      SUBSTITUTE(TEXT(SOURCE!G1654,"??0"),"  ","")&amp;" &lt;&lt; TAM_MAX_BITS) |"&amp; IF(SOURCE!$V$2-3 &gt;= 0, REPT(" ",MAX(1,SOURCE!$V$2-5+4+1-1-LEN(  IF(ISTEXT(SOURCE!H1654),SOURCE!H1654,  SUBSTITUTE(SUBSTITUTE(TEXT(SOURCE!H1654,"????0"),"  ","")," ",""))   ))), "")&amp;
       IF(ISTEXT(SOURCE!H1654),SOURCE!H1654, SUBSTITUTE(SUBSTITUTE(TEXT(SOURCE!H1654,"????0"),"  ","")," ",""))   &amp;","&amp; IF(SOURCE!$W$2-3 &gt;= 0, REPT(" ",SOURCE!$W$2-3-5), "")&amp;
      SOURCE!I1654&amp;
" | "&amp; IF(SOURCE!$X$2-LEN(SOURCE!I1654) &gt;= 0, REPT(" ",SOURCE!$X$2-LEN(SOURCE!I1654)), "")&amp;
      SOURCE!J1654&amp;      IF(SOURCE!$Y$2-LEN(SOURCE!J1654) &gt;= 0, REPT(" ",SOURCE!$Y$2-LEN(SOURCE!J1654)), "")&amp;
" | "&amp; IF(SOURCE!$X$2-LEN(SOURCE!I1654) &gt;= 0, REPT(" ",SOURCE!$X$2-LEN(SOURCE!I1654)), "")&amp;
      SOURCE!K1654&amp;      IF(SOURCE!$Y$2-LEN(SOURCE!K1654) &gt;= 0, REPT(" ",SOURCE!$Z$2-LEN(SOURCE!K1654)), "")&amp;
" | "&amp; SOURCE!L1654&amp;      IF(SOURCE!$AB$2-LEN(SOURCE!L1654) &gt;= 0, REPT(" ",SOURCE!$AB$2-LEN(SOURCE!L1654)), "")&amp;
" | "&amp; SOURCE!M1654&amp;      IF(SOURCE!$AC$2-LEN(SOURCE!M1654) &gt;= 0, REPT(" ",SOURCE!$AC$2-LEN(SOURCE!M1654)), "")&amp;
      "},"&amp;IF(SOURCE!O1654&lt;&gt;"",""&amp;SOURCE!O1654,"")
 )
)
)</f>
        <v>/* 1616 */  { fnSumXY,                      NOPARAM,                     "SUM",                                         "SUM",                                         (0 &lt;&lt; TAM_MAX_BITS) |     0, CAT_FNCT | SLS_ENABLED   | US_ENABLED   | EIM_DISABLED | PTP_NONE         },</v>
      </c>
    </row>
    <row r="1655" spans="1:1">
      <c r="A1655" s="133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IF(SOURCE!$R$2-LEN(SOURCE!C1655) &gt;= 0, REPT(" ",SOURCE!$R$2-LEN(SOURCE!C1655)), "")&amp;
      SOURCE!D1655&amp;", "&amp; IF(SOURCE!$S$2-LEN(SOURCE!D1655) &gt;= 0, REPT(" ",SOURCE!$S$2-LEN(SOURCE!D1655)), "")&amp;
      SOURCE!E1655&amp;", "&amp; IF(SOURCE!$T$2-LEN(SOURCE!E1655) &gt;=0, REPT(" ",SOURCE!$T$2-LEN(SOURCE!E1655)), "")&amp;
      SOURCE!F1655&amp;", "&amp; IF(SOURCE!$U$2-LEN(SOURCE!F1655) &gt;= 0, REPT(" ",SOURCE!$U$2-LEN(SOURCE!F1655)+2), "")&amp;"("&amp;
      SUBSTITUTE(TEXT(SOURCE!G1655,"??0"),"  ","")&amp;" &lt;&lt; TAM_MAX_BITS) |"&amp; IF(SOURCE!$V$2-3 &gt;= 0, REPT(" ",MAX(1,SOURCE!$V$2-5+4+1-1-LEN(  IF(ISTEXT(SOURCE!H1655),SOURCE!H1655,  SUBSTITUTE(SUBSTITUTE(TEXT(SOURCE!H1655,"????0"),"  ","")," ",""))   ))), "")&amp;
       IF(ISTEXT(SOURCE!H1655),SOURCE!H1655, SUBSTITUTE(SUBSTITUTE(TEXT(SOURCE!H1655,"????0"),"  ","")," ",""))   &amp;","&amp; IF(SOURCE!$W$2-3 &gt;= 0, REPT(" ",SOURCE!$W$2-3-5), "")&amp;
      SOURCE!I1655&amp;
" | "&amp; IF(SOURCE!$X$2-LEN(SOURCE!I1655) &gt;= 0, REPT(" ",SOURCE!$X$2-LEN(SOURCE!I1655)), "")&amp;
      SOURCE!J1655&amp;      IF(SOURCE!$Y$2-LEN(SOURCE!J1655) &gt;= 0, REPT(" ",SOURCE!$Y$2-LEN(SOURCE!J1655)), "")&amp;
" | "&amp; IF(SOURCE!$X$2-LEN(SOURCE!I1655) &gt;= 0, REPT(" ",SOURCE!$X$2-LEN(SOURCE!I1655)), "")&amp;
      SOURCE!K1655&amp;      IF(SOURCE!$Y$2-LEN(SOURCE!K1655) &gt;= 0, REPT(" ",SOURCE!$Z$2-LEN(SOURCE!K1655)), "")&amp;
" | "&amp; SOURCE!L1655&amp;      IF(SOURCE!$AB$2-LEN(SOURCE!L1655) &gt;= 0, REPT(" ",SOURCE!$AB$2-LEN(SOURCE!L1655)), "")&amp;
" | "&amp; SOURCE!M1655&amp;      IF(SOURCE!$AC$2-LEN(SOURCE!M1655) &gt;= 0, REPT(" ",SOURCE!$AC$2-LEN(SOURCE!M1655)),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133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IF(SOURCE!$R$2-LEN(SOURCE!C1656) &gt;= 0, REPT(" ",SOURCE!$R$2-LEN(SOURCE!C1656)), "")&amp;
      SOURCE!D1656&amp;", "&amp; IF(SOURCE!$S$2-LEN(SOURCE!D1656) &gt;= 0, REPT(" ",SOURCE!$S$2-LEN(SOURCE!D1656)), "")&amp;
      SOURCE!E1656&amp;", "&amp; IF(SOURCE!$T$2-LEN(SOURCE!E1656) &gt;=0, REPT(" ",SOURCE!$T$2-LEN(SOURCE!E1656)), "")&amp;
      SOURCE!F1656&amp;", "&amp; IF(SOURCE!$U$2-LEN(SOURCE!F1656) &gt;= 0, REPT(" ",SOURCE!$U$2-LEN(SOURCE!F1656)+2), "")&amp;"("&amp;
      SUBSTITUTE(TEXT(SOURCE!G1656,"??0"),"  ","")&amp;" &lt;&lt; TAM_MAX_BITS) |"&amp; IF(SOURCE!$V$2-3 &gt;= 0, REPT(" ",MAX(1,SOURCE!$V$2-5+4+1-1-LEN(  IF(ISTEXT(SOURCE!H1656),SOURCE!H1656,  SUBSTITUTE(SUBSTITUTE(TEXT(SOURCE!H1656,"????0"),"  ","")," ",""))   ))), "")&amp;
       IF(ISTEXT(SOURCE!H1656),SOURCE!H1656, SUBSTITUTE(SUBSTITUTE(TEXT(SOURCE!H1656,"????0"),"  ","")," ",""))   &amp;","&amp; IF(SOURCE!$W$2-3 &gt;= 0, REPT(" ",SOURCE!$W$2-3-5), "")&amp;
      SOURCE!I1656&amp;
" | "&amp; IF(SOURCE!$X$2-LEN(SOURCE!I1656) &gt;= 0, REPT(" ",SOURCE!$X$2-LEN(SOURCE!I1656)), "")&amp;
      SOURCE!J1656&amp;      IF(SOURCE!$Y$2-LEN(SOURCE!J1656) &gt;= 0, REPT(" ",SOURCE!$Y$2-LEN(SOURCE!J1656)), "")&amp;
" | "&amp; IF(SOURCE!$X$2-LEN(SOURCE!I1656) &gt;= 0, REPT(" ",SOURCE!$X$2-LEN(SOURCE!I1656)), "")&amp;
      SOURCE!K1656&amp;      IF(SOURCE!$Y$2-LEN(SOURCE!K1656) &gt;= 0, REPT(" ",SOURCE!$Z$2-LEN(SOURCE!K1656)), "")&amp;
" | "&amp; SOURCE!L1656&amp;      IF(SOURCE!$AB$2-LEN(SOURCE!L1656) &gt;= 0, REPT(" ",SOURCE!$AB$2-LEN(SOURCE!L1656)), "")&amp;
" | "&amp; SOURCE!M1656&amp;      IF(SOURCE!$AC$2-LEN(SOURCE!M1656) &gt;= 0, REPT(" ",SOURCE!$AC$2-LEN(SOURCE!M1656)),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133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IF(SOURCE!$R$2-LEN(SOURCE!C1657) &gt;= 0, REPT(" ",SOURCE!$R$2-LEN(SOURCE!C1657)), "")&amp;
      SOURCE!D1657&amp;", "&amp; IF(SOURCE!$S$2-LEN(SOURCE!D1657) &gt;= 0, REPT(" ",SOURCE!$S$2-LEN(SOURCE!D1657)), "")&amp;
      SOURCE!E1657&amp;", "&amp; IF(SOURCE!$T$2-LEN(SOURCE!E1657) &gt;=0, REPT(" ",SOURCE!$T$2-LEN(SOURCE!E1657)), "")&amp;
      SOURCE!F1657&amp;", "&amp; IF(SOURCE!$U$2-LEN(SOURCE!F1657) &gt;= 0, REPT(" ",SOURCE!$U$2-LEN(SOURCE!F1657)+2), "")&amp;"("&amp;
      SUBSTITUTE(TEXT(SOURCE!G1657,"??0"),"  ","")&amp;" &lt;&lt; TAM_MAX_BITS) |"&amp; IF(SOURCE!$V$2-3 &gt;= 0, REPT(" ",MAX(1,SOURCE!$V$2-5+4+1-1-LEN(  IF(ISTEXT(SOURCE!H1657),SOURCE!H1657,  SUBSTITUTE(SUBSTITUTE(TEXT(SOURCE!H1657,"????0"),"  ","")," ",""))   ))), "")&amp;
       IF(ISTEXT(SOURCE!H1657),SOURCE!H1657, SUBSTITUTE(SUBSTITUTE(TEXT(SOURCE!H1657,"????0"),"  ","")," ",""))   &amp;","&amp; IF(SOURCE!$W$2-3 &gt;= 0, REPT(" ",SOURCE!$W$2-3-5), "")&amp;
      SOURCE!I1657&amp;
" | "&amp; IF(SOURCE!$X$2-LEN(SOURCE!I1657) &gt;= 0, REPT(" ",SOURCE!$X$2-LEN(SOURCE!I1657)), "")&amp;
      SOURCE!J1657&amp;      IF(SOURCE!$Y$2-LEN(SOURCE!J1657) &gt;= 0, REPT(" ",SOURCE!$Y$2-LEN(SOURCE!J1657)), "")&amp;
" | "&amp; IF(SOURCE!$X$2-LEN(SOURCE!I1657) &gt;= 0, REPT(" ",SOURCE!$X$2-LEN(SOURCE!I1657)), "")&amp;
      SOURCE!K1657&amp;      IF(SOURCE!$Y$2-LEN(SOURCE!K1657) &gt;= 0, REPT(" ",SOURCE!$Z$2-LEN(SOURCE!K1657)), "")&amp;
" | "&amp; SOURCE!L1657&amp;      IF(SOURCE!$AB$2-LEN(SOURCE!L1657) &gt;= 0, REPT(" ",SOURCE!$AB$2-LEN(SOURCE!L1657)), "")&amp;
" | "&amp; SOURCE!M1657&amp;      IF(SOURCE!$AC$2-LEN(SOURCE!M1657) &gt;= 0, REPT(" ",SOURCE!$AC$2-LEN(SOURCE!M1657)),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133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IF(SOURCE!$R$2-LEN(SOURCE!C1658) &gt;= 0, REPT(" ",SOURCE!$R$2-LEN(SOURCE!C1658)), "")&amp;
      SOURCE!D1658&amp;", "&amp; IF(SOURCE!$S$2-LEN(SOURCE!D1658) &gt;= 0, REPT(" ",SOURCE!$S$2-LEN(SOURCE!D1658)), "")&amp;
      SOURCE!E1658&amp;", "&amp; IF(SOURCE!$T$2-LEN(SOURCE!E1658) &gt;=0, REPT(" ",SOURCE!$T$2-LEN(SOURCE!E1658)), "")&amp;
      SOURCE!F1658&amp;", "&amp; IF(SOURCE!$U$2-LEN(SOURCE!F1658) &gt;= 0, REPT(" ",SOURCE!$U$2-LEN(SOURCE!F1658)+2), "")&amp;"("&amp;
      SUBSTITUTE(TEXT(SOURCE!G1658,"??0"),"  ","")&amp;" &lt;&lt; TAM_MAX_BITS) |"&amp; IF(SOURCE!$V$2-3 &gt;= 0, REPT(" ",MAX(1,SOURCE!$V$2-5+4+1-1-LEN(  IF(ISTEXT(SOURCE!H1658),SOURCE!H1658,  SUBSTITUTE(SUBSTITUTE(TEXT(SOURCE!H1658,"????0"),"  ","")," ",""))   ))), "")&amp;
       IF(ISTEXT(SOURCE!H1658),SOURCE!H1658, SUBSTITUTE(SUBSTITUTE(TEXT(SOURCE!H1658,"????0"),"  ","")," ",""))   &amp;","&amp; IF(SOURCE!$W$2-3 &gt;= 0, REPT(" ",SOURCE!$W$2-3-5), "")&amp;
      SOURCE!I1658&amp;
" | "&amp; IF(SOURCE!$X$2-LEN(SOURCE!I1658) &gt;= 0, REPT(" ",SOURCE!$X$2-LEN(SOURCE!I1658)), "")&amp;
      SOURCE!J1658&amp;      IF(SOURCE!$Y$2-LEN(SOURCE!J1658) &gt;= 0, REPT(" ",SOURCE!$Y$2-LEN(SOURCE!J1658)), "")&amp;
" | "&amp; IF(SOURCE!$X$2-LEN(SOURCE!I1658) &gt;= 0, REPT(" ",SOURCE!$X$2-LEN(SOURCE!I1658)), "")&amp;
      SOURCE!K1658&amp;      IF(SOURCE!$Y$2-LEN(SOURCE!K1658) &gt;= 0, REPT(" ",SOURCE!$Z$2-LEN(SOURCE!K1658)), "")&amp;
" | "&amp; SOURCE!L1658&amp;      IF(SOURCE!$AB$2-LEN(SOURCE!L1658) &gt;= 0, REPT(" ",SOURCE!$AB$2-LEN(SOURCE!L1658)), "")&amp;
" | "&amp; SOURCE!M1658&amp;      IF(SOURCE!$AC$2-LEN(SOURCE!M1658) &gt;= 0, REPT(" ",SOURCE!$AC$2-LEN(SOURCE!M1658)),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133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IF(SOURCE!$R$2-LEN(SOURCE!C1659) &gt;= 0, REPT(" ",SOURCE!$R$2-LEN(SOURCE!C1659)), "")&amp;
      SOURCE!D1659&amp;", "&amp; IF(SOURCE!$S$2-LEN(SOURCE!D1659) &gt;= 0, REPT(" ",SOURCE!$S$2-LEN(SOURCE!D1659)), "")&amp;
      SOURCE!E1659&amp;", "&amp; IF(SOURCE!$T$2-LEN(SOURCE!E1659) &gt;=0, REPT(" ",SOURCE!$T$2-LEN(SOURCE!E1659)), "")&amp;
      SOURCE!F1659&amp;", "&amp; IF(SOURCE!$U$2-LEN(SOURCE!F1659) &gt;= 0, REPT(" ",SOURCE!$U$2-LEN(SOURCE!F1659)+2), "")&amp;"("&amp;
      SUBSTITUTE(TEXT(SOURCE!G1659,"??0"),"  ","")&amp;" &lt;&lt; TAM_MAX_BITS) |"&amp; IF(SOURCE!$V$2-3 &gt;= 0, REPT(" ",MAX(1,SOURCE!$V$2-5+4+1-1-LEN(  IF(ISTEXT(SOURCE!H1659),SOURCE!H1659,  SUBSTITUTE(SUBSTITUTE(TEXT(SOURCE!H1659,"????0"),"  ","")," ",""))   ))), "")&amp;
       IF(ISTEXT(SOURCE!H1659),SOURCE!H1659, SUBSTITUTE(SUBSTITUTE(TEXT(SOURCE!H1659,"????0"),"  ","")," ",""))   &amp;","&amp; IF(SOURCE!$W$2-3 &gt;= 0, REPT(" ",SOURCE!$W$2-3-5), "")&amp;
      SOURCE!I1659&amp;
" | "&amp; IF(SOURCE!$X$2-LEN(SOURCE!I1659) &gt;= 0, REPT(" ",SOURCE!$X$2-LEN(SOURCE!I1659)), "")&amp;
      SOURCE!J1659&amp;      IF(SOURCE!$Y$2-LEN(SOURCE!J1659) &gt;= 0, REPT(" ",SOURCE!$Y$2-LEN(SOURCE!J1659)), "")&amp;
" | "&amp; IF(SOURCE!$X$2-LEN(SOURCE!I1659) &gt;= 0, REPT(" ",SOURCE!$X$2-LEN(SOURCE!I1659)), "")&amp;
      SOURCE!K1659&amp;      IF(SOURCE!$Y$2-LEN(SOURCE!K1659) &gt;= 0, REPT(" ",SOURCE!$Z$2-LEN(SOURCE!K1659)), "")&amp;
" | "&amp; SOURCE!L1659&amp;      IF(SOURCE!$AB$2-LEN(SOURCE!L1659) &gt;= 0, REPT(" ",SOURCE!$AB$2-LEN(SOURCE!L1659)), "")&amp;
" | "&amp; SOURCE!M1659&amp;      IF(SOURCE!$AC$2-LEN(SOURCE!M1659) &gt;= 0, REPT(" ",SOURCE!$AC$2-LEN(SOURCE!M1659)),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133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IF(SOURCE!$R$2-LEN(SOURCE!C1660) &gt;= 0, REPT(" ",SOURCE!$R$2-LEN(SOURCE!C1660)), "")&amp;
      SOURCE!D1660&amp;", "&amp; IF(SOURCE!$S$2-LEN(SOURCE!D1660) &gt;= 0, REPT(" ",SOURCE!$S$2-LEN(SOURCE!D1660)), "")&amp;
      SOURCE!E1660&amp;", "&amp; IF(SOURCE!$T$2-LEN(SOURCE!E1660) &gt;=0, REPT(" ",SOURCE!$T$2-LEN(SOURCE!E1660)), "")&amp;
      SOURCE!F1660&amp;", "&amp; IF(SOURCE!$U$2-LEN(SOURCE!F1660) &gt;= 0, REPT(" ",SOURCE!$U$2-LEN(SOURCE!F1660)+2), "")&amp;"("&amp;
      SUBSTITUTE(TEXT(SOURCE!G1660,"??0"),"  ","")&amp;" &lt;&lt; TAM_MAX_BITS) |"&amp; IF(SOURCE!$V$2-3 &gt;= 0, REPT(" ",MAX(1,SOURCE!$V$2-5+4+1-1-LEN(  IF(ISTEXT(SOURCE!H1660),SOURCE!H1660,  SUBSTITUTE(SUBSTITUTE(TEXT(SOURCE!H1660,"????0"),"  ","")," ",""))   ))), "")&amp;
       IF(ISTEXT(SOURCE!H1660),SOURCE!H1660, SUBSTITUTE(SUBSTITUTE(TEXT(SOURCE!H1660,"????0"),"  ","")," ",""))   &amp;","&amp; IF(SOURCE!$W$2-3 &gt;= 0, REPT(" ",SOURCE!$W$2-3-5), "")&amp;
      SOURCE!I1660&amp;
" | "&amp; IF(SOURCE!$X$2-LEN(SOURCE!I1660) &gt;= 0, REPT(" ",SOURCE!$X$2-LEN(SOURCE!I1660)), "")&amp;
      SOURCE!J1660&amp;      IF(SOURCE!$Y$2-LEN(SOURCE!J1660) &gt;= 0, REPT(" ",SOURCE!$Y$2-LEN(SOURCE!J1660)), "")&amp;
" | "&amp; IF(SOURCE!$X$2-LEN(SOURCE!I1660) &gt;= 0, REPT(" ",SOURCE!$X$2-LEN(SOURCE!I1660)), "")&amp;
      SOURCE!K1660&amp;      IF(SOURCE!$Y$2-LEN(SOURCE!K1660) &gt;= 0, REPT(" ",SOURCE!$Z$2-LEN(SOURCE!K1660)), "")&amp;
" | "&amp; SOURCE!L1660&amp;      IF(SOURCE!$AB$2-LEN(SOURCE!L1660) &gt;= 0, REPT(" ",SOURCE!$AB$2-LEN(SOURCE!L1660)), "")&amp;
" | "&amp; SOURCE!M1660&amp;      IF(SOURCE!$AC$2-LEN(SOURCE!M1660) &gt;= 0, REPT(" ",SOURCE!$AC$2-LEN(SOURCE!M1660)), "")&amp;
      "},"&amp;IF(SOURCE!O1660&lt;&gt;"",""&amp;SOURCE!O1660,"")
 )
)
)</f>
        <v>/* 1622 */  { fnItemTimerApp,               NOPARAM/*#JM#*/,             "STOPW",                                       "STOPW",                                       (0 &lt;&lt; TAM_MAX_BITS) |     0, CAT_FNCT | SLS_ENABLED   | US_ENABLED   | EIM_DISABLED | PTP_DISABLED     },</v>
      </c>
    </row>
    <row r="1661" spans="1:1">
      <c r="A1661" s="133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IF(SOURCE!$R$2-LEN(SOURCE!C1661) &gt;= 0, REPT(" ",SOURCE!$R$2-LEN(SOURCE!C1661)), "")&amp;
      SOURCE!D1661&amp;", "&amp; IF(SOURCE!$S$2-LEN(SOURCE!D1661) &gt;= 0, REPT(" ",SOURCE!$S$2-LEN(SOURCE!D1661)), "")&amp;
      SOURCE!E1661&amp;", "&amp; IF(SOURCE!$T$2-LEN(SOURCE!E1661) &gt;=0, REPT(" ",SOURCE!$T$2-LEN(SOURCE!E1661)), "")&amp;
      SOURCE!F1661&amp;", "&amp; IF(SOURCE!$U$2-LEN(SOURCE!F1661) &gt;= 0, REPT(" ",SOURCE!$U$2-LEN(SOURCE!F1661)+2), "")&amp;"("&amp;
      SUBSTITUTE(TEXT(SOURCE!G1661,"??0"),"  ","")&amp;" &lt;&lt; TAM_MAX_BITS) |"&amp; IF(SOURCE!$V$2-3 &gt;= 0, REPT(" ",MAX(1,SOURCE!$V$2-5+4+1-1-LEN(  IF(ISTEXT(SOURCE!H1661),SOURCE!H1661,  SUBSTITUTE(SUBSTITUTE(TEXT(SOURCE!H1661,"????0"),"  ","")," ",""))   ))), "")&amp;
       IF(ISTEXT(SOURCE!H1661),SOURCE!H1661, SUBSTITUTE(SUBSTITUTE(TEXT(SOURCE!H1661,"????0"),"  ","")," ",""))   &amp;","&amp; IF(SOURCE!$W$2-3 &gt;= 0, REPT(" ",SOURCE!$W$2-3-5), "")&amp;
      SOURCE!I1661&amp;
" | "&amp; IF(SOURCE!$X$2-LEN(SOURCE!I1661) &gt;= 0, REPT(" ",SOURCE!$X$2-LEN(SOURCE!I1661)), "")&amp;
      SOURCE!J1661&amp;      IF(SOURCE!$Y$2-LEN(SOURCE!J1661) &gt;= 0, REPT(" ",SOURCE!$Y$2-LEN(SOURCE!J1661)), "")&amp;
" | "&amp; IF(SOURCE!$X$2-LEN(SOURCE!I1661) &gt;= 0, REPT(" ",SOURCE!$X$2-LEN(SOURCE!I1661)), "")&amp;
      SOURCE!K1661&amp;      IF(SOURCE!$Y$2-LEN(SOURCE!K1661) &gt;= 0, REPT(" ",SOURCE!$Z$2-LEN(SOURCE!K1661)), "")&amp;
" | "&amp; SOURCE!L1661&amp;      IF(SOURCE!$AB$2-LEN(SOURCE!L1661) &gt;= 0, REPT(" ",SOURCE!$AB$2-LEN(SOURCE!L1661)), "")&amp;
" | "&amp; SOURCE!M1661&amp;      IF(SOURCE!$AC$2-LEN(SOURCE!M1661) &gt;= 0, REPT(" ",SOURCE!$AC$2-LEN(SOURCE!M1661)),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133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IF(SOURCE!$R$2-LEN(SOURCE!C1662) &gt;= 0, REPT(" ",SOURCE!$R$2-LEN(SOURCE!C1662)), "")&amp;
      SOURCE!D1662&amp;", "&amp; IF(SOURCE!$S$2-LEN(SOURCE!D1662) &gt;= 0, REPT(" ",SOURCE!$S$2-LEN(SOURCE!D1662)), "")&amp;
      SOURCE!E1662&amp;", "&amp; IF(SOURCE!$T$2-LEN(SOURCE!E1662) &gt;=0, REPT(" ",SOURCE!$T$2-LEN(SOURCE!E1662)), "")&amp;
      SOURCE!F1662&amp;", "&amp; IF(SOURCE!$U$2-LEN(SOURCE!F1662) &gt;= 0, REPT(" ",SOURCE!$U$2-LEN(SOURCE!F1662)+2), "")&amp;"("&amp;
      SUBSTITUTE(TEXT(SOURCE!G1662,"??0"),"  ","")&amp;" &lt;&lt; TAM_MAX_BITS) |"&amp; IF(SOURCE!$V$2-3 &gt;= 0, REPT(" ",MAX(1,SOURCE!$V$2-5+4+1-1-LEN(  IF(ISTEXT(SOURCE!H1662),SOURCE!H1662,  SUBSTITUTE(SUBSTITUTE(TEXT(SOURCE!H1662,"????0"),"  ","")," ",""))   ))), "")&amp;
       IF(ISTEXT(SOURCE!H1662),SOURCE!H1662, SUBSTITUTE(SUBSTITUTE(TEXT(SOURCE!H1662,"????0"),"  ","")," ",""))   &amp;","&amp; IF(SOURCE!$W$2-3 &gt;= 0, REPT(" ",SOURCE!$W$2-3-5), "")&amp;
      SOURCE!I1662&amp;
" | "&amp; IF(SOURCE!$X$2-LEN(SOURCE!I1662) &gt;= 0, REPT(" ",SOURCE!$X$2-LEN(SOURCE!I1662)), "")&amp;
      SOURCE!J1662&amp;      IF(SOURCE!$Y$2-LEN(SOURCE!J1662) &gt;= 0, REPT(" ",SOURCE!$Y$2-LEN(SOURCE!J1662)), "")&amp;
" | "&amp; IF(SOURCE!$X$2-LEN(SOURCE!I1662) &gt;= 0, REPT(" ",SOURCE!$X$2-LEN(SOURCE!I1662)), "")&amp;
      SOURCE!K1662&amp;      IF(SOURCE!$Y$2-LEN(SOURCE!K1662) &gt;= 0, REPT(" ",SOURCE!$Z$2-LEN(SOURCE!K1662)), "")&amp;
" | "&amp; SOURCE!L1662&amp;      IF(SOURCE!$AB$2-LEN(SOURCE!L1662) &gt;= 0, REPT(" ",SOURCE!$AB$2-LEN(SOURCE!L1662)), "")&amp;
" | "&amp; SOURCE!M1662&amp;      IF(SOURCE!$AC$2-LEN(SOURCE!M1662) &gt;= 0, REPT(" ",SOURCE!$AC$2-LEN(SOURCE!M1662)), "")&amp;
      "},"&amp;IF(SOURCE!O1662&lt;&gt;"",""&amp;SOURCE!O1662,"")
 )
)
)</f>
        <v>/* 1624 */  { fnTone,                       TM_VALUE,                    "TONE",                                        "TONE",                                        (0 &lt;&lt; TAM_MAX_BITS) |     9, CAT_FNCT | SLS_UNCHANGED | US_UNCHANGED | EIM_DISABLED | PTP_NUMBER_8     },</v>
      </c>
    </row>
    <row r="1663" spans="1:1">
      <c r="A1663" s="133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IF(SOURCE!$R$2-LEN(SOURCE!C1663) &gt;= 0, REPT(" ",SOURCE!$R$2-LEN(SOURCE!C1663)), "")&amp;
      SOURCE!D1663&amp;", "&amp; IF(SOURCE!$S$2-LEN(SOURCE!D1663) &gt;= 0, REPT(" ",SOURCE!$S$2-LEN(SOURCE!D1663)), "")&amp;
      SOURCE!E1663&amp;", "&amp; IF(SOURCE!$T$2-LEN(SOURCE!E1663) &gt;=0, REPT(" ",SOURCE!$T$2-LEN(SOURCE!E1663)), "")&amp;
      SOURCE!F1663&amp;", "&amp; IF(SOURCE!$U$2-LEN(SOURCE!F1663) &gt;= 0, REPT(" ",SOURCE!$U$2-LEN(SOURCE!F1663)+2), "")&amp;"("&amp;
      SUBSTITUTE(TEXT(SOURCE!G1663,"??0"),"  ","")&amp;" &lt;&lt; TAM_MAX_BITS) |"&amp; IF(SOURCE!$V$2-3 &gt;= 0, REPT(" ",MAX(1,SOURCE!$V$2-5+4+1-1-LEN(  IF(ISTEXT(SOURCE!H1663),SOURCE!H1663,  SUBSTITUTE(SUBSTITUTE(TEXT(SOURCE!H1663,"????0"),"  ","")," ",""))   ))), "")&amp;
       IF(ISTEXT(SOURCE!H1663),SOURCE!H1663, SUBSTITUTE(SUBSTITUTE(TEXT(SOURCE!H1663,"????0"),"  ","")," ",""))   &amp;","&amp; IF(SOURCE!$W$2-3 &gt;= 0, REPT(" ",SOURCE!$W$2-3-5), "")&amp;
      SOURCE!I1663&amp;
" | "&amp; IF(SOURCE!$X$2-LEN(SOURCE!I1663) &gt;= 0, REPT(" ",SOURCE!$X$2-LEN(SOURCE!I1663)), "")&amp;
      SOURCE!J1663&amp;      IF(SOURCE!$Y$2-LEN(SOURCE!J1663) &gt;= 0, REPT(" ",SOURCE!$Y$2-LEN(SOURCE!J1663)), "")&amp;
" | "&amp; IF(SOURCE!$X$2-LEN(SOURCE!I1663) &gt;= 0, REPT(" ",SOURCE!$X$2-LEN(SOURCE!I1663)), "")&amp;
      SOURCE!K1663&amp;      IF(SOURCE!$Y$2-LEN(SOURCE!K1663) &gt;= 0, REPT(" ",SOURCE!$Z$2-LEN(SOURCE!K1663)), "")&amp;
" | "&amp; SOURCE!L1663&amp;      IF(SOURCE!$AB$2-LEN(SOURCE!L1663) &gt;= 0, REPT(" ",SOURCE!$AB$2-LEN(SOURCE!L1663)), "")&amp;
" | "&amp; SOURCE!M1663&amp;      IF(SOURCE!$AC$2-LEN(SOURCE!M1663) &gt;= 0, REPT(" ",SOURCE!$AC$2-LEN(SOURCE!M1663)), "")&amp;
      "},"&amp;IF(SOURCE!O1663&lt;&gt;"",""&amp;SOURCE!O1663,"")
 )
)
)</f>
        <v>/* 1625 */  { fnSwapT,                      TM_REGISTER,                 "t" STD_LEFT_RIGHT_ARROWS,                     "t" STD_LEFT_RIGHT_ARROWS,                     (0 &lt;&lt; TAM_MAX_BITS) |    99, CAT_FNCT | SLS_ENABLED   | US_ENABLED   | EIM_DISABLED | PTP_REGISTER     },</v>
      </c>
    </row>
    <row r="1664" spans="1:1">
      <c r="A1664" s="133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IF(SOURCE!$R$2-LEN(SOURCE!C1664) &gt;= 0, REPT(" ",SOURCE!$R$2-LEN(SOURCE!C1664)), "")&amp;
      SOURCE!D1664&amp;", "&amp; IF(SOURCE!$S$2-LEN(SOURCE!D1664) &gt;= 0, REPT(" ",SOURCE!$S$2-LEN(SOURCE!D1664)), "")&amp;
      SOURCE!E1664&amp;", "&amp; IF(SOURCE!$T$2-LEN(SOURCE!E1664) &gt;=0, REPT(" ",SOURCE!$T$2-LEN(SOURCE!E1664)), "")&amp;
      SOURCE!F1664&amp;", "&amp; IF(SOURCE!$U$2-LEN(SOURCE!F1664) &gt;= 0, REPT(" ",SOURCE!$U$2-LEN(SOURCE!F1664)+2), "")&amp;"("&amp;
      SUBSTITUTE(TEXT(SOURCE!G1664,"??0"),"  ","")&amp;" &lt;&lt; TAM_MAX_BITS) |"&amp; IF(SOURCE!$V$2-3 &gt;= 0, REPT(" ",MAX(1,SOURCE!$V$2-5+4+1-1-LEN(  IF(ISTEXT(SOURCE!H1664),SOURCE!H1664,  SUBSTITUTE(SUBSTITUTE(TEXT(SOURCE!H1664,"????0"),"  ","")," ",""))   ))), "")&amp;
       IF(ISTEXT(SOURCE!H1664),SOURCE!H1664, SUBSTITUTE(SUBSTITUTE(TEXT(SOURCE!H1664,"????0"),"  ","")," ",""))   &amp;","&amp; IF(SOURCE!$W$2-3 &gt;= 0, REPT(" ",SOURCE!$W$2-3-5), "")&amp;
      SOURCE!I1664&amp;
" | "&amp; IF(SOURCE!$X$2-LEN(SOURCE!I1664) &gt;= 0, REPT(" ",SOURCE!$X$2-LEN(SOURCE!I1664)), "")&amp;
      SOURCE!J1664&amp;      IF(SOURCE!$Y$2-LEN(SOURCE!J1664) &gt;= 0, REPT(" ",SOURCE!$Y$2-LEN(SOURCE!J1664)), "")&amp;
" | "&amp; IF(SOURCE!$X$2-LEN(SOURCE!I1664) &gt;= 0, REPT(" ",SOURCE!$X$2-LEN(SOURCE!I1664)), "")&amp;
      SOURCE!K1664&amp;      IF(SOURCE!$Y$2-LEN(SOURCE!K1664) &gt;= 0, REPT(" ",SOURCE!$Z$2-LEN(SOURCE!K1664)), "")&amp;
" | "&amp; SOURCE!L1664&amp;      IF(SOURCE!$AB$2-LEN(SOURCE!L1664) &gt;= 0, REPT(" ",SOURCE!$AB$2-LEN(SOURCE!L1664)), "")&amp;
" | "&amp; SOURCE!M1664&amp;      IF(SOURCE!$AC$2-LEN(SOURCE!M1664) &gt;= 0, REPT(" ",SOURCE!$AC$2-LEN(SOURCE!M1664)),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133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IF(SOURCE!$R$2-LEN(SOURCE!C1665) &gt;= 0, REPT(" ",SOURCE!$R$2-LEN(SOURCE!C1665)), "")&amp;
      SOURCE!D1665&amp;", "&amp; IF(SOURCE!$S$2-LEN(SOURCE!D1665) &gt;= 0, REPT(" ",SOURCE!$S$2-LEN(SOURCE!D1665)), "")&amp;
      SOURCE!E1665&amp;", "&amp; IF(SOURCE!$T$2-LEN(SOURCE!E1665) &gt;=0, REPT(" ",SOURCE!$T$2-LEN(SOURCE!E1665)), "")&amp;
      SOURCE!F1665&amp;", "&amp; IF(SOURCE!$U$2-LEN(SOURCE!F1665) &gt;= 0, REPT(" ",SOURCE!$U$2-LEN(SOURCE!F1665)+2), "")&amp;"("&amp;
      SUBSTITUTE(TEXT(SOURCE!G1665,"??0"),"  ","")&amp;" &lt;&lt; TAM_MAX_BITS) |"&amp; IF(SOURCE!$V$2-3 &gt;= 0, REPT(" ",MAX(1,SOURCE!$V$2-5+4+1-1-LEN(  IF(ISTEXT(SOURCE!H1665),SOURCE!H1665,  SUBSTITUTE(SUBSTITUTE(TEXT(SOURCE!H1665,"????0"),"  ","")," ",""))   ))), "")&amp;
       IF(ISTEXT(SOURCE!H1665),SOURCE!H1665, SUBSTITUTE(SUBSTITUTE(TEXT(SOURCE!H1665,"????0"),"  ","")," ",""))   &amp;","&amp; IF(SOURCE!$W$2-3 &gt;= 0, REPT(" ",SOURCE!$W$2-3-5), "")&amp;
      SOURCE!I1665&amp;
" | "&amp; IF(SOURCE!$X$2-LEN(SOURCE!I1665) &gt;= 0, REPT(" ",SOURCE!$X$2-LEN(SOURCE!I1665)), "")&amp;
      SOURCE!J1665&amp;      IF(SOURCE!$Y$2-LEN(SOURCE!J1665) &gt;= 0, REPT(" ",SOURCE!$Y$2-LEN(SOURCE!J1665)), "")&amp;
" | "&amp; IF(SOURCE!$X$2-LEN(SOURCE!I1665) &gt;= 0, REPT(" ",SOURCE!$X$2-LEN(SOURCE!I1665)), "")&amp;
      SOURCE!K1665&amp;      IF(SOURCE!$Y$2-LEN(SOURCE!K1665) &gt;= 0, REPT(" ",SOURCE!$Z$2-LEN(SOURCE!K1665)), "")&amp;
" | "&amp; SOURCE!L1665&amp;      IF(SOURCE!$AB$2-LEN(SOURCE!L1665) &gt;= 0, REPT(" ",SOURCE!$AB$2-LEN(SOURCE!L1665)), "")&amp;
" | "&amp; SOURCE!M1665&amp;      IF(SOURCE!$AC$2-LEN(SOURCE!M1665) &gt;= 0, REPT(" ",SOURCE!$AC$2-LEN(SOURCE!M1665)),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133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IF(SOURCE!$R$2-LEN(SOURCE!C1666) &gt;= 0, REPT(" ",SOURCE!$R$2-LEN(SOURCE!C1666)), "")&amp;
      SOURCE!D1666&amp;", "&amp; IF(SOURCE!$S$2-LEN(SOURCE!D1666) &gt;= 0, REPT(" ",SOURCE!$S$2-LEN(SOURCE!D1666)), "")&amp;
      SOURCE!E1666&amp;", "&amp; IF(SOURCE!$T$2-LEN(SOURCE!E1666) &gt;=0, REPT(" ",SOURCE!$T$2-LEN(SOURCE!E1666)), "")&amp;
      SOURCE!F1666&amp;", "&amp; IF(SOURCE!$U$2-LEN(SOURCE!F1666) &gt;= 0, REPT(" ",SOURCE!$U$2-LEN(SOURCE!F1666)+2), "")&amp;"("&amp;
      SUBSTITUTE(TEXT(SOURCE!G1666,"??0"),"  ","")&amp;" &lt;&lt; TAM_MAX_BITS) |"&amp; IF(SOURCE!$V$2-3 &gt;= 0, REPT(" ",MAX(1,SOURCE!$V$2-5+4+1-1-LEN(  IF(ISTEXT(SOURCE!H1666),SOURCE!H1666,  SUBSTITUTE(SUBSTITUTE(TEXT(SOURCE!H1666,"????0"),"  ","")," ",""))   ))), "")&amp;
       IF(ISTEXT(SOURCE!H1666),SOURCE!H1666, SUBSTITUTE(SUBSTITUTE(TEXT(SOURCE!H1666,"????0"),"  ","")," ",""))   &amp;","&amp; IF(SOURCE!$W$2-3 &gt;= 0, REPT(" ",SOURCE!$W$2-3-5), "")&amp;
      SOURCE!I1666&amp;
" | "&amp; IF(SOURCE!$X$2-LEN(SOURCE!I1666) &gt;= 0, REPT(" ",SOURCE!$X$2-LEN(SOURCE!I1666)), "")&amp;
      SOURCE!J1666&amp;      IF(SOURCE!$Y$2-LEN(SOURCE!J1666) &gt;= 0, REPT(" ",SOURCE!$Y$2-LEN(SOURCE!J1666)), "")&amp;
" | "&amp; IF(SOURCE!$X$2-LEN(SOURCE!I1666) &gt;= 0, REPT(" ",SOURCE!$X$2-LEN(SOURCE!I1666)), "")&amp;
      SOURCE!K1666&amp;      IF(SOURCE!$Y$2-LEN(SOURCE!K1666) &gt;= 0, REPT(" ",SOURCE!$Z$2-LEN(SOURCE!K1666)), "")&amp;
" | "&amp; SOURCE!L1666&amp;      IF(SOURCE!$AB$2-LEN(SOURCE!L1666) &gt;= 0, REPT(" ",SOURCE!$AB$2-LEN(SOURCE!L1666)), "")&amp;
" | "&amp; SOURCE!M1666&amp;      IF(SOURCE!$AC$2-LEN(SOURCE!M1666) &gt;= 0, REPT(" ",SOURCE!$AC$2-LEN(SOURCE!M1666)),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133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IF(SOURCE!$R$2-LEN(SOURCE!C1667) &gt;= 0, REPT(" ",SOURCE!$R$2-LEN(SOURCE!C1667)), "")&amp;
      SOURCE!D1667&amp;", "&amp; IF(SOURCE!$S$2-LEN(SOURCE!D1667) &gt;= 0, REPT(" ",SOURCE!$S$2-LEN(SOURCE!D1667)), "")&amp;
      SOURCE!E1667&amp;", "&amp; IF(SOURCE!$T$2-LEN(SOURCE!E1667) &gt;=0, REPT(" ",SOURCE!$T$2-LEN(SOURCE!E1667)), "")&amp;
      SOURCE!F1667&amp;", "&amp; IF(SOURCE!$U$2-LEN(SOURCE!F1667) &gt;= 0, REPT(" ",SOURCE!$U$2-LEN(SOURCE!F1667)+2), "")&amp;"("&amp;
      SUBSTITUTE(TEXT(SOURCE!G1667,"??0"),"  ","")&amp;" &lt;&lt; TAM_MAX_BITS) |"&amp; IF(SOURCE!$V$2-3 &gt;= 0, REPT(" ",MAX(1,SOURCE!$V$2-5+4+1-1-LEN(  IF(ISTEXT(SOURCE!H1667),SOURCE!H1667,  SUBSTITUTE(SUBSTITUTE(TEXT(SOURCE!H1667,"????0"),"  ","")," ",""))   ))), "")&amp;
       IF(ISTEXT(SOURCE!H1667),SOURCE!H1667, SUBSTITUTE(SUBSTITUTE(TEXT(SOURCE!H1667,"????0"),"  ","")," ",""))   &amp;","&amp; IF(SOURCE!$W$2-3 &gt;= 0, REPT(" ",SOURCE!$W$2-3-5), "")&amp;
      SOURCE!I1667&amp;
" | "&amp; IF(SOURCE!$X$2-LEN(SOURCE!I1667) &gt;= 0, REPT(" ",SOURCE!$X$2-LEN(SOURCE!I1667)), "")&amp;
      SOURCE!J1667&amp;      IF(SOURCE!$Y$2-LEN(SOURCE!J1667) &gt;= 0, REPT(" ",SOURCE!$Y$2-LEN(SOURCE!J1667)), "")&amp;
" | "&amp; IF(SOURCE!$X$2-LEN(SOURCE!I1667) &gt;= 0, REPT(" ",SOURCE!$X$2-LEN(SOURCE!I1667)), "")&amp;
      SOURCE!K1667&amp;      IF(SOURCE!$Y$2-LEN(SOURCE!K1667) &gt;= 0, REPT(" ",SOURCE!$Z$2-LEN(SOURCE!K1667)), "")&amp;
" | "&amp; SOURCE!L1667&amp;      IF(SOURCE!$AB$2-LEN(SOURCE!L1667) &gt;= 0, REPT(" ",SOURCE!$AB$2-LEN(SOURCE!L1667)), "")&amp;
" | "&amp; SOURCE!M1667&amp;      IF(SOURCE!$AC$2-LEN(SOURCE!M1667) &gt;= 0, REPT(" ",SOURCE!$AC$2-LEN(SOURCE!M1667)),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133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IF(SOURCE!$R$2-LEN(SOURCE!C1668) &gt;= 0, REPT(" ",SOURCE!$R$2-LEN(SOURCE!C1668)), "")&amp;
      SOURCE!D1668&amp;", "&amp; IF(SOURCE!$S$2-LEN(SOURCE!D1668) &gt;= 0, REPT(" ",SOURCE!$S$2-LEN(SOURCE!D1668)), "")&amp;
      SOURCE!E1668&amp;", "&amp; IF(SOURCE!$T$2-LEN(SOURCE!E1668) &gt;=0, REPT(" ",SOURCE!$T$2-LEN(SOURCE!E1668)), "")&amp;
      SOURCE!F1668&amp;", "&amp; IF(SOURCE!$U$2-LEN(SOURCE!F1668) &gt;= 0, REPT(" ",SOURCE!$U$2-LEN(SOURCE!F1668)+2), "")&amp;"("&amp;
      SUBSTITUTE(TEXT(SOURCE!G1668,"??0"),"  ","")&amp;" &lt;&lt; TAM_MAX_BITS) |"&amp; IF(SOURCE!$V$2-3 &gt;= 0, REPT(" ",MAX(1,SOURCE!$V$2-5+4+1-1-LEN(  IF(ISTEXT(SOURCE!H1668),SOURCE!H1668,  SUBSTITUTE(SUBSTITUTE(TEXT(SOURCE!H1668,"????0"),"  ","")," ",""))   ))), "")&amp;
       IF(ISTEXT(SOURCE!H1668),SOURCE!H1668, SUBSTITUTE(SUBSTITUTE(TEXT(SOURCE!H1668,"????0"),"  ","")," ",""))   &amp;","&amp; IF(SOURCE!$W$2-3 &gt;= 0, REPT(" ",SOURCE!$W$2-3-5), "")&amp;
      SOURCE!I1668&amp;
" | "&amp; IF(SOURCE!$X$2-LEN(SOURCE!I1668) &gt;= 0, REPT(" ",SOURCE!$X$2-LEN(SOURCE!I1668)), "")&amp;
      SOURCE!J1668&amp;      IF(SOURCE!$Y$2-LEN(SOURCE!J1668) &gt;= 0, REPT(" ",SOURCE!$Y$2-LEN(SOURCE!J1668)), "")&amp;
" | "&amp; IF(SOURCE!$X$2-LEN(SOURCE!I1668) &gt;= 0, REPT(" ",SOURCE!$X$2-LEN(SOURCE!I1668)), "")&amp;
      SOURCE!K1668&amp;      IF(SOURCE!$Y$2-LEN(SOURCE!K1668) &gt;= 0, REPT(" ",SOURCE!$Z$2-LEN(SOURCE!K1668)), "")&amp;
" | "&amp; SOURCE!L1668&amp;      IF(SOURCE!$AB$2-LEN(SOURCE!L1668) &gt;= 0, REPT(" ",SOURCE!$AB$2-LEN(SOURCE!L1668)), "")&amp;
" | "&amp; SOURCE!M1668&amp;      IF(SOURCE!$AC$2-LEN(SOURCE!M1668) &gt;= 0, REPT(" ",SOURCE!$AC$2-LEN(SOURCE!M1668)), "")&amp;
      "},"&amp;IF(SOURCE!O1668&lt;&gt;"",""&amp;SOURCE!O1668,"")
 )
)
)</f>
        <v>/* 1630 */  { fnVarMnu,                     TM_LABEL,                    "VARMNU",                                      "VarMNU",                                      (0 &lt;&lt; TAM_MAX_BITS) |    99, CAT_FNCT | SLS_UNCHANGED | US_UNCHANGED | EIM_DISABLED | PTP_LABEL        },</v>
      </c>
    </row>
    <row r="1669" spans="1:1">
      <c r="A1669" s="133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IF(SOURCE!$R$2-LEN(SOURCE!C1669) &gt;= 0, REPT(" ",SOURCE!$R$2-LEN(SOURCE!C1669)), "")&amp;
      SOURCE!D1669&amp;", "&amp; IF(SOURCE!$S$2-LEN(SOURCE!D1669) &gt;= 0, REPT(" ",SOURCE!$S$2-LEN(SOURCE!D1669)), "")&amp;
      SOURCE!E1669&amp;", "&amp; IF(SOURCE!$T$2-LEN(SOURCE!E1669) &gt;=0, REPT(" ",SOURCE!$T$2-LEN(SOURCE!E1669)), "")&amp;
      SOURCE!F1669&amp;", "&amp; IF(SOURCE!$U$2-LEN(SOURCE!F1669) &gt;= 0, REPT(" ",SOURCE!$U$2-LEN(SOURCE!F1669)+2), "")&amp;"("&amp;
      SUBSTITUTE(TEXT(SOURCE!G1669,"??0"),"  ","")&amp;" &lt;&lt; TAM_MAX_BITS) |"&amp; IF(SOURCE!$V$2-3 &gt;= 0, REPT(" ",MAX(1,SOURCE!$V$2-5+4+1-1-LEN(  IF(ISTEXT(SOURCE!H1669),SOURCE!H1669,  SUBSTITUTE(SUBSTITUTE(TEXT(SOURCE!H1669,"????0"),"  ","")," ",""))   ))), "")&amp;
       IF(ISTEXT(SOURCE!H1669),SOURCE!H1669, SUBSTITUTE(SUBSTITUTE(TEXT(SOURCE!H1669,"????0"),"  ","")," ",""))   &amp;","&amp; IF(SOURCE!$W$2-3 &gt;= 0, REPT(" ",SOURCE!$W$2-3-5), "")&amp;
      SOURCE!I1669&amp;
" | "&amp; IF(SOURCE!$X$2-LEN(SOURCE!I1669) &gt;= 0, REPT(" ",SOURCE!$X$2-LEN(SOURCE!I1669)), "")&amp;
      SOURCE!J1669&amp;      IF(SOURCE!$Y$2-LEN(SOURCE!J1669) &gt;= 0, REPT(" ",SOURCE!$Y$2-LEN(SOURCE!J1669)), "")&amp;
" | "&amp; IF(SOURCE!$X$2-LEN(SOURCE!I1669) &gt;= 0, REPT(" ",SOURCE!$X$2-LEN(SOURCE!I1669)), "")&amp;
      SOURCE!K1669&amp;      IF(SOURCE!$Y$2-LEN(SOURCE!K1669) &gt;= 0, REPT(" ",SOURCE!$Z$2-LEN(SOURCE!K1669)), "")&amp;
" | "&amp; SOURCE!L1669&amp;      IF(SOURCE!$AB$2-LEN(SOURCE!L1669) &gt;= 0, REPT(" ",SOURCE!$AB$2-LEN(SOURCE!L1669)), "")&amp;
" | "&amp; SOURCE!M1669&amp;      IF(SOURCE!$AC$2-LEN(SOURCE!M1669) &gt;= 0, REPT(" ",SOURCE!$AC$2-LEN(SOURCE!M1669)),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133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IF(SOURCE!$R$2-LEN(SOURCE!C1670) &gt;= 0, REPT(" ",SOURCE!$R$2-LEN(SOURCE!C1670)), "")&amp;
      SOURCE!D1670&amp;", "&amp; IF(SOURCE!$S$2-LEN(SOURCE!D1670) &gt;= 0, REPT(" ",SOURCE!$S$2-LEN(SOURCE!D1670)), "")&amp;
      SOURCE!E1670&amp;", "&amp; IF(SOURCE!$T$2-LEN(SOURCE!E1670) &gt;=0, REPT(" ",SOURCE!$T$2-LEN(SOURCE!E1670)), "")&amp;
      SOURCE!F1670&amp;", "&amp; IF(SOURCE!$U$2-LEN(SOURCE!F1670) &gt;= 0, REPT(" ",SOURCE!$U$2-LEN(SOURCE!F1670)+2), "")&amp;"("&amp;
      SUBSTITUTE(TEXT(SOURCE!G1670,"??0"),"  ","")&amp;" &lt;&lt; TAM_MAX_BITS) |"&amp; IF(SOURCE!$V$2-3 &gt;= 0, REPT(" ",MAX(1,SOURCE!$V$2-5+4+1-1-LEN(  IF(ISTEXT(SOURCE!H1670),SOURCE!H1670,  SUBSTITUTE(SUBSTITUTE(TEXT(SOURCE!H1670,"????0"),"  ","")," ",""))   ))), "")&amp;
       IF(ISTEXT(SOURCE!H1670),SOURCE!H1670, SUBSTITUTE(SUBSTITUTE(TEXT(SOURCE!H1670,"????0"),"  ","")," ",""))   &amp;","&amp; IF(SOURCE!$W$2-3 &gt;= 0, REPT(" ",SOURCE!$W$2-3-5), "")&amp;
      SOURCE!I1670&amp;
" | "&amp; IF(SOURCE!$X$2-LEN(SOURCE!I1670) &gt;= 0, REPT(" ",SOURCE!$X$2-LEN(SOURCE!I1670)), "")&amp;
      SOURCE!J1670&amp;      IF(SOURCE!$Y$2-LEN(SOURCE!J1670) &gt;= 0, REPT(" ",SOURCE!$Y$2-LEN(SOURCE!J1670)), "")&amp;
" | "&amp; IF(SOURCE!$X$2-LEN(SOURCE!I1670) &gt;= 0, REPT(" ",SOURCE!$X$2-LEN(SOURCE!I1670)), "")&amp;
      SOURCE!K1670&amp;      IF(SOURCE!$Y$2-LEN(SOURCE!K1670) &gt;= 0, REPT(" ",SOURCE!$Z$2-LEN(SOURCE!K1670)), "")&amp;
" | "&amp; SOURCE!L1670&amp;      IF(SOURCE!$AB$2-LEN(SOURCE!L1670) &gt;= 0, REPT(" ",SOURCE!$AB$2-LEN(SOURCE!L1670)), "")&amp;
" | "&amp; SOURCE!M1670&amp;      IF(SOURCE!$AC$2-LEN(SOURCE!M1670) &gt;= 0, REPT(" ",SOURCE!$AC$2-LEN(SOURCE!M1670)),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133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IF(SOURCE!$R$2-LEN(SOURCE!C1671) &gt;= 0, REPT(" ",SOURCE!$R$2-LEN(SOURCE!C1671)), "")&amp;
      SOURCE!D1671&amp;", "&amp; IF(SOURCE!$S$2-LEN(SOURCE!D1671) &gt;= 0, REPT(" ",SOURCE!$S$2-LEN(SOURCE!D1671)), "")&amp;
      SOURCE!E1671&amp;", "&amp; IF(SOURCE!$T$2-LEN(SOURCE!E1671) &gt;=0, REPT(" ",SOURCE!$T$2-LEN(SOURCE!E1671)), "")&amp;
      SOURCE!F1671&amp;", "&amp; IF(SOURCE!$U$2-LEN(SOURCE!F1671) &gt;= 0, REPT(" ",SOURCE!$U$2-LEN(SOURCE!F1671)+2), "")&amp;"("&amp;
      SUBSTITUTE(TEXT(SOURCE!G1671,"??0"),"  ","")&amp;" &lt;&lt; TAM_MAX_BITS) |"&amp; IF(SOURCE!$V$2-3 &gt;= 0, REPT(" ",MAX(1,SOURCE!$V$2-5+4+1-1-LEN(  IF(ISTEXT(SOURCE!H1671),SOURCE!H1671,  SUBSTITUTE(SUBSTITUTE(TEXT(SOURCE!H1671,"????0"),"  ","")," ",""))   ))), "")&amp;
       IF(ISTEXT(SOURCE!H1671),SOURCE!H1671, SUBSTITUTE(SUBSTITUTE(TEXT(SOURCE!H1671,"????0"),"  ","")," ",""))   &amp;","&amp; IF(SOURCE!$W$2-3 &gt;= 0, REPT(" ",SOURCE!$W$2-3-5), "")&amp;
      SOURCE!I1671&amp;
" | "&amp; IF(SOURCE!$X$2-LEN(SOURCE!I1671) &gt;= 0, REPT(" ",SOURCE!$X$2-LEN(SOURCE!I1671)), "")&amp;
      SOURCE!J1671&amp;      IF(SOURCE!$Y$2-LEN(SOURCE!J1671) &gt;= 0, REPT(" ",SOURCE!$Y$2-LEN(SOURCE!J1671)), "")&amp;
" | "&amp; IF(SOURCE!$X$2-LEN(SOURCE!I1671) &gt;= 0, REPT(" ",SOURCE!$X$2-LEN(SOURCE!I1671)), "")&amp;
      SOURCE!K1671&amp;      IF(SOURCE!$Y$2-LEN(SOURCE!K1671) &gt;= 0, REPT(" ",SOURCE!$Z$2-LEN(SOURCE!K1671)), "")&amp;
" | "&amp; SOURCE!L1671&amp;      IF(SOURCE!$AB$2-LEN(SOURCE!L1671) &gt;= 0, REPT(" ",SOURCE!$AB$2-LEN(SOURCE!L1671)), "")&amp;
" | "&amp; SOURCE!M1671&amp;      IF(SOURCE!$AC$2-LEN(SOURCE!M1671) &gt;= 0, REPT(" ",SOURCE!$AC$2-LEN(SOURCE!M1671)),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133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IF(SOURCE!$R$2-LEN(SOURCE!C1672) &gt;= 0, REPT(" ",SOURCE!$R$2-LEN(SOURCE!C1672)), "")&amp;
      SOURCE!D1672&amp;", "&amp; IF(SOURCE!$S$2-LEN(SOURCE!D1672) &gt;= 0, REPT(" ",SOURCE!$S$2-LEN(SOURCE!D1672)), "")&amp;
      SOURCE!E1672&amp;", "&amp; IF(SOURCE!$T$2-LEN(SOURCE!E1672) &gt;=0, REPT(" ",SOURCE!$T$2-LEN(SOURCE!E1672)), "")&amp;
      SOURCE!F1672&amp;", "&amp; IF(SOURCE!$U$2-LEN(SOURCE!F1672) &gt;= 0, REPT(" ",SOURCE!$U$2-LEN(SOURCE!F1672)+2), "")&amp;"("&amp;
      SUBSTITUTE(TEXT(SOURCE!G1672,"??0"),"  ","")&amp;" &lt;&lt; TAM_MAX_BITS) |"&amp; IF(SOURCE!$V$2-3 &gt;= 0, REPT(" ",MAX(1,SOURCE!$V$2-5+4+1-1-LEN(  IF(ISTEXT(SOURCE!H1672),SOURCE!H1672,  SUBSTITUTE(SUBSTITUTE(TEXT(SOURCE!H1672,"????0"),"  ","")," ",""))   ))), "")&amp;
       IF(ISTEXT(SOURCE!H1672),SOURCE!H1672, SUBSTITUTE(SUBSTITUTE(TEXT(SOURCE!H1672,"????0"),"  ","")," ",""))   &amp;","&amp; IF(SOURCE!$W$2-3 &gt;= 0, REPT(" ",SOURCE!$W$2-3-5), "")&amp;
      SOURCE!I1672&amp;
" | "&amp; IF(SOURCE!$X$2-LEN(SOURCE!I1672) &gt;= 0, REPT(" ",SOURCE!$X$2-LEN(SOURCE!I1672)), "")&amp;
      SOURCE!J1672&amp;      IF(SOURCE!$Y$2-LEN(SOURCE!J1672) &gt;= 0, REPT(" ",SOURCE!$Y$2-LEN(SOURCE!J1672)), "")&amp;
" | "&amp; IF(SOURCE!$X$2-LEN(SOURCE!I1672) &gt;= 0, REPT(" ",SOURCE!$X$2-LEN(SOURCE!I1672)), "")&amp;
      SOURCE!K1672&amp;      IF(SOURCE!$Y$2-LEN(SOURCE!K1672) &gt;= 0, REPT(" ",SOURCE!$Z$2-LEN(SOURCE!K1672)), "")&amp;
" | "&amp; SOURCE!L1672&amp;      IF(SOURCE!$AB$2-LEN(SOURCE!L1672) &gt;= 0, REPT(" ",SOURCE!$AB$2-LEN(SOURCE!L1672)), "")&amp;
" | "&amp; SOURCE!M1672&amp;      IF(SOURCE!$AC$2-LEN(SOURCE!M1672) &gt;= 0, REPT(" ",SOURCE!$AC$2-LEN(SOURCE!M1672)),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133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IF(SOURCE!$R$2-LEN(SOURCE!C1673) &gt;= 0, REPT(" ",SOURCE!$R$2-LEN(SOURCE!C1673)), "")&amp;
      SOURCE!D1673&amp;", "&amp; IF(SOURCE!$S$2-LEN(SOURCE!D1673) &gt;= 0, REPT(" ",SOURCE!$S$2-LEN(SOURCE!D1673)), "")&amp;
      SOURCE!E1673&amp;", "&amp; IF(SOURCE!$T$2-LEN(SOURCE!E1673) &gt;=0, REPT(" ",SOURCE!$T$2-LEN(SOURCE!E1673)), "")&amp;
      SOURCE!F1673&amp;", "&amp; IF(SOURCE!$U$2-LEN(SOURCE!F1673) &gt;= 0, REPT(" ",SOURCE!$U$2-LEN(SOURCE!F1673)+2), "")&amp;"("&amp;
      SUBSTITUTE(TEXT(SOURCE!G1673,"??0"),"  ","")&amp;" &lt;&lt; TAM_MAX_BITS) |"&amp; IF(SOURCE!$V$2-3 &gt;= 0, REPT(" ",MAX(1,SOURCE!$V$2-5+4+1-1-LEN(  IF(ISTEXT(SOURCE!H1673),SOURCE!H1673,  SUBSTITUTE(SUBSTITUTE(TEXT(SOURCE!H1673,"????0"),"  ","")," ",""))   ))), "")&amp;
       IF(ISTEXT(SOURCE!H1673),SOURCE!H1673, SUBSTITUTE(SUBSTITUTE(TEXT(SOURCE!H1673,"????0"),"  ","")," ",""))   &amp;","&amp; IF(SOURCE!$W$2-3 &gt;= 0, REPT(" ",SOURCE!$W$2-3-5), "")&amp;
      SOURCE!I1673&amp;
" | "&amp; IF(SOURCE!$X$2-LEN(SOURCE!I1673) &gt;= 0, REPT(" ",SOURCE!$X$2-LEN(SOURCE!I1673)), "")&amp;
      SOURCE!J1673&amp;      IF(SOURCE!$Y$2-LEN(SOURCE!J1673) &gt;= 0, REPT(" ",SOURCE!$Y$2-LEN(SOURCE!J1673)), "")&amp;
" | "&amp; IF(SOURCE!$X$2-LEN(SOURCE!I1673) &gt;= 0, REPT(" ",SOURCE!$X$2-LEN(SOURCE!I1673)), "")&amp;
      SOURCE!K1673&amp;      IF(SOURCE!$Y$2-LEN(SOURCE!K1673) &gt;= 0, REPT(" ",SOURCE!$Z$2-LEN(SOURCE!K1673)), "")&amp;
" | "&amp; SOURCE!L1673&amp;      IF(SOURCE!$AB$2-LEN(SOURCE!L1673) &gt;= 0, REPT(" ",SOURCE!$AB$2-LEN(SOURCE!L1673)), "")&amp;
" | "&amp; SOURCE!M1673&amp;      IF(SOURCE!$AC$2-LEN(SOURCE!M1673) &gt;= 0, REPT(" ",SOURCE!$AC$2-LEN(SOURCE!M1673)),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133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IF(SOURCE!$R$2-LEN(SOURCE!C1674) &gt;= 0, REPT(" ",SOURCE!$R$2-LEN(SOURCE!C1674)), "")&amp;
      SOURCE!D1674&amp;", "&amp; IF(SOURCE!$S$2-LEN(SOURCE!D1674) &gt;= 0, REPT(" ",SOURCE!$S$2-LEN(SOURCE!D1674)), "")&amp;
      SOURCE!E1674&amp;", "&amp; IF(SOURCE!$T$2-LEN(SOURCE!E1674) &gt;=0, REPT(" ",SOURCE!$T$2-LEN(SOURCE!E1674)), "")&amp;
      SOURCE!F1674&amp;", "&amp; IF(SOURCE!$U$2-LEN(SOURCE!F1674) &gt;= 0, REPT(" ",SOURCE!$U$2-LEN(SOURCE!F1674)+2), "")&amp;"("&amp;
      SUBSTITUTE(TEXT(SOURCE!G1674,"??0"),"  ","")&amp;" &lt;&lt; TAM_MAX_BITS) |"&amp; IF(SOURCE!$V$2-3 &gt;= 0, REPT(" ",MAX(1,SOURCE!$V$2-5+4+1-1-LEN(  IF(ISTEXT(SOURCE!H1674),SOURCE!H1674,  SUBSTITUTE(SUBSTITUTE(TEXT(SOURCE!H1674,"????0"),"  ","")," ",""))   ))), "")&amp;
       IF(ISTEXT(SOURCE!H1674),SOURCE!H1674, SUBSTITUTE(SUBSTITUTE(TEXT(SOURCE!H1674,"????0"),"  ","")," ",""))   &amp;","&amp; IF(SOURCE!$W$2-3 &gt;= 0, REPT(" ",SOURCE!$W$2-3-5), "")&amp;
      SOURCE!I1674&amp;
" | "&amp; IF(SOURCE!$X$2-LEN(SOURCE!I1674) &gt;= 0, REPT(" ",SOURCE!$X$2-LEN(SOURCE!I1674)), "")&amp;
      SOURCE!J1674&amp;      IF(SOURCE!$Y$2-LEN(SOURCE!J1674) &gt;= 0, REPT(" ",SOURCE!$Y$2-LEN(SOURCE!J1674)), "")&amp;
" | "&amp; IF(SOURCE!$X$2-LEN(SOURCE!I1674) &gt;= 0, REPT(" ",SOURCE!$X$2-LEN(SOURCE!I1674)), "")&amp;
      SOURCE!K1674&amp;      IF(SOURCE!$Y$2-LEN(SOURCE!K1674) &gt;= 0, REPT(" ",SOURCE!$Z$2-LEN(SOURCE!K1674)), "")&amp;
" | "&amp; SOURCE!L1674&amp;      IF(SOURCE!$AB$2-LEN(SOURCE!L1674) &gt;= 0, REPT(" ",SOURCE!$AB$2-LEN(SOURCE!L1674)), "")&amp;
" | "&amp; SOURCE!M1674&amp;      IF(SOURCE!$AC$2-LEN(SOURCE!M1674) &gt;= 0, REPT(" ",SOURCE!$AC$2-LEN(SOURCE!M1674)),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133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IF(SOURCE!$R$2-LEN(SOURCE!C1675) &gt;= 0, REPT(" ",SOURCE!$R$2-LEN(SOURCE!C1675)), "")&amp;
      SOURCE!D1675&amp;", "&amp; IF(SOURCE!$S$2-LEN(SOURCE!D1675) &gt;= 0, REPT(" ",SOURCE!$S$2-LEN(SOURCE!D1675)), "")&amp;
      SOURCE!E1675&amp;", "&amp; IF(SOURCE!$T$2-LEN(SOURCE!E1675) &gt;=0, REPT(" ",SOURCE!$T$2-LEN(SOURCE!E1675)), "")&amp;
      SOURCE!F1675&amp;", "&amp; IF(SOURCE!$U$2-LEN(SOURCE!F1675) &gt;= 0, REPT(" ",SOURCE!$U$2-LEN(SOURCE!F1675)+2), "")&amp;"("&amp;
      SUBSTITUTE(TEXT(SOURCE!G1675,"??0"),"  ","")&amp;" &lt;&lt; TAM_MAX_BITS) |"&amp; IF(SOURCE!$V$2-3 &gt;= 0, REPT(" ",MAX(1,SOURCE!$V$2-5+4+1-1-LEN(  IF(ISTEXT(SOURCE!H1675),SOURCE!H1675,  SUBSTITUTE(SUBSTITUTE(TEXT(SOURCE!H1675,"????0"),"  ","")," ",""))   ))), "")&amp;
       IF(ISTEXT(SOURCE!H1675),SOURCE!H1675, SUBSTITUTE(SUBSTITUTE(TEXT(SOURCE!H1675,"????0"),"  ","")," ",""))   &amp;","&amp; IF(SOURCE!$W$2-3 &gt;= 0, REPT(" ",SOURCE!$W$2-3-5), "")&amp;
      SOURCE!I1675&amp;
" | "&amp; IF(SOURCE!$X$2-LEN(SOURCE!I1675) &gt;= 0, REPT(" ",SOURCE!$X$2-LEN(SOURCE!I1675)), "")&amp;
      SOURCE!J1675&amp;      IF(SOURCE!$Y$2-LEN(SOURCE!J1675) &gt;= 0, REPT(" ",SOURCE!$Y$2-LEN(SOURCE!J1675)), "")&amp;
" | "&amp; IF(SOURCE!$X$2-LEN(SOURCE!I1675) &gt;= 0, REPT(" ",SOURCE!$X$2-LEN(SOURCE!I1675)), "")&amp;
      SOURCE!K1675&amp;      IF(SOURCE!$Y$2-LEN(SOURCE!K1675) &gt;= 0, REPT(" ",SOURCE!$Z$2-LEN(SOURCE!K1675)), "")&amp;
" | "&amp; SOURCE!L1675&amp;      IF(SOURCE!$AB$2-LEN(SOURCE!L1675) &gt;= 0, REPT(" ",SOURCE!$AB$2-LEN(SOURCE!L1675)), "")&amp;
" | "&amp; SOURCE!M1675&amp;      IF(SOURCE!$AC$2-LEN(SOURCE!M1675) &gt;= 0, REPT(" ",SOURCE!$AC$2-LEN(SOURCE!M1675)),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133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IF(SOURCE!$R$2-LEN(SOURCE!C1676) &gt;= 0, REPT(" ",SOURCE!$R$2-LEN(SOURCE!C1676)), "")&amp;
      SOURCE!D1676&amp;", "&amp; IF(SOURCE!$S$2-LEN(SOURCE!D1676) &gt;= 0, REPT(" ",SOURCE!$S$2-LEN(SOURCE!D1676)), "")&amp;
      SOURCE!E1676&amp;", "&amp; IF(SOURCE!$T$2-LEN(SOURCE!E1676) &gt;=0, REPT(" ",SOURCE!$T$2-LEN(SOURCE!E1676)), "")&amp;
      SOURCE!F1676&amp;", "&amp; IF(SOURCE!$U$2-LEN(SOURCE!F1676) &gt;= 0, REPT(" ",SOURCE!$U$2-LEN(SOURCE!F1676)+2), "")&amp;"("&amp;
      SUBSTITUTE(TEXT(SOURCE!G1676,"??0"),"  ","")&amp;" &lt;&lt; TAM_MAX_BITS) |"&amp; IF(SOURCE!$V$2-3 &gt;= 0, REPT(" ",MAX(1,SOURCE!$V$2-5+4+1-1-LEN(  IF(ISTEXT(SOURCE!H1676),SOURCE!H1676,  SUBSTITUTE(SUBSTITUTE(TEXT(SOURCE!H1676,"????0"),"  ","")," ",""))   ))), "")&amp;
       IF(ISTEXT(SOURCE!H1676),SOURCE!H1676, SUBSTITUTE(SUBSTITUTE(TEXT(SOURCE!H1676,"????0"),"  ","")," ",""))   &amp;","&amp; IF(SOURCE!$W$2-3 &gt;= 0, REPT(" ",SOURCE!$W$2-3-5), "")&amp;
      SOURCE!I1676&amp;
" | "&amp; IF(SOURCE!$X$2-LEN(SOURCE!I1676) &gt;= 0, REPT(" ",SOURCE!$X$2-LEN(SOURCE!I1676)), "")&amp;
      SOURCE!J1676&amp;      IF(SOURCE!$Y$2-LEN(SOURCE!J1676) &gt;= 0, REPT(" ",SOURCE!$Y$2-LEN(SOURCE!J1676)), "")&amp;
" | "&amp; IF(SOURCE!$X$2-LEN(SOURCE!I1676) &gt;= 0, REPT(" ",SOURCE!$X$2-LEN(SOURCE!I1676)), "")&amp;
      SOURCE!K1676&amp;      IF(SOURCE!$Y$2-LEN(SOURCE!K1676) &gt;= 0, REPT(" ",SOURCE!$Z$2-LEN(SOURCE!K1676)), "")&amp;
" | "&amp; SOURCE!L1676&amp;      IF(SOURCE!$AB$2-LEN(SOURCE!L1676) &gt;= 0, REPT(" ",SOURCE!$AB$2-LEN(SOURCE!L1676)), "")&amp;
" | "&amp; SOURCE!M1676&amp;      IF(SOURCE!$AC$2-LEN(SOURCE!M1676) &gt;= 0, REPT(" ",SOURCE!$AC$2-LEN(SOURCE!M1676)),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133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IF(SOURCE!$R$2-LEN(SOURCE!C1677) &gt;= 0, REPT(" ",SOURCE!$R$2-LEN(SOURCE!C1677)), "")&amp;
      SOURCE!D1677&amp;", "&amp; IF(SOURCE!$S$2-LEN(SOURCE!D1677) &gt;= 0, REPT(" ",SOURCE!$S$2-LEN(SOURCE!D1677)), "")&amp;
      SOURCE!E1677&amp;", "&amp; IF(SOURCE!$T$2-LEN(SOURCE!E1677) &gt;=0, REPT(" ",SOURCE!$T$2-LEN(SOURCE!E1677)), "")&amp;
      SOURCE!F1677&amp;", "&amp; IF(SOURCE!$U$2-LEN(SOURCE!F1677) &gt;= 0, REPT(" ",SOURCE!$U$2-LEN(SOURCE!F1677)+2), "")&amp;"("&amp;
      SUBSTITUTE(TEXT(SOURCE!G1677,"??0"),"  ","")&amp;" &lt;&lt; TAM_MAX_BITS) |"&amp; IF(SOURCE!$V$2-3 &gt;= 0, REPT(" ",MAX(1,SOURCE!$V$2-5+4+1-1-LEN(  IF(ISTEXT(SOURCE!H1677),SOURCE!H1677,  SUBSTITUTE(SUBSTITUTE(TEXT(SOURCE!H1677,"????0"),"  ","")," ",""))   ))), "")&amp;
       IF(ISTEXT(SOURCE!H1677),SOURCE!H1677, SUBSTITUTE(SUBSTITUTE(TEXT(SOURCE!H1677,"????0"),"  ","")," ",""))   &amp;","&amp; IF(SOURCE!$W$2-3 &gt;= 0, REPT(" ",SOURCE!$W$2-3-5), "")&amp;
      SOURCE!I1677&amp;
" | "&amp; IF(SOURCE!$X$2-LEN(SOURCE!I1677) &gt;= 0, REPT(" ",SOURCE!$X$2-LEN(SOURCE!I1677)), "")&amp;
      SOURCE!J1677&amp;      IF(SOURCE!$Y$2-LEN(SOURCE!J1677) &gt;= 0, REPT(" ",SOURCE!$Y$2-LEN(SOURCE!J1677)), "")&amp;
" | "&amp; IF(SOURCE!$X$2-LEN(SOURCE!I1677) &gt;= 0, REPT(" ",SOURCE!$X$2-LEN(SOURCE!I1677)), "")&amp;
      SOURCE!K1677&amp;      IF(SOURCE!$Y$2-LEN(SOURCE!K1677) &gt;= 0, REPT(" ",SOURCE!$Z$2-LEN(SOURCE!K1677)), "")&amp;
" | "&amp; SOURCE!L1677&amp;      IF(SOURCE!$AB$2-LEN(SOURCE!L1677) &gt;= 0, REPT(" ",SOURCE!$AB$2-LEN(SOURCE!L1677)), "")&amp;
" | "&amp; SOURCE!M1677&amp;      IF(SOURCE!$AC$2-LEN(SOURCE!M1677) &gt;= 0, REPT(" ",SOURCE!$AC$2-LEN(SOURCE!M1677)),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133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IF(SOURCE!$R$2-LEN(SOURCE!C1678) &gt;= 0, REPT(" ",SOURCE!$R$2-LEN(SOURCE!C1678)), "")&amp;
      SOURCE!D1678&amp;", "&amp; IF(SOURCE!$S$2-LEN(SOURCE!D1678) &gt;= 0, REPT(" ",SOURCE!$S$2-LEN(SOURCE!D1678)), "")&amp;
      SOURCE!E1678&amp;", "&amp; IF(SOURCE!$T$2-LEN(SOURCE!E1678) &gt;=0, REPT(" ",SOURCE!$T$2-LEN(SOURCE!E1678)), "")&amp;
      SOURCE!F1678&amp;", "&amp; IF(SOURCE!$U$2-LEN(SOURCE!F1678) &gt;= 0, REPT(" ",SOURCE!$U$2-LEN(SOURCE!F1678)+2), "")&amp;"("&amp;
      SUBSTITUTE(TEXT(SOURCE!G1678,"??0"),"  ","")&amp;" &lt;&lt; TAM_MAX_BITS) |"&amp; IF(SOURCE!$V$2-3 &gt;= 0, REPT(" ",MAX(1,SOURCE!$V$2-5+4+1-1-LEN(  IF(ISTEXT(SOURCE!H1678),SOURCE!H1678,  SUBSTITUTE(SUBSTITUTE(TEXT(SOURCE!H1678,"????0"),"  ","")," ",""))   ))), "")&amp;
       IF(ISTEXT(SOURCE!H1678),SOURCE!H1678, SUBSTITUTE(SUBSTITUTE(TEXT(SOURCE!H1678,"????0"),"  ","")," ",""))   &amp;","&amp; IF(SOURCE!$W$2-3 &gt;= 0, REPT(" ",SOURCE!$W$2-3-5), "")&amp;
      SOURCE!I1678&amp;
" | "&amp; IF(SOURCE!$X$2-LEN(SOURCE!I1678) &gt;= 0, REPT(" ",SOURCE!$X$2-LEN(SOURCE!I1678)), "")&amp;
      SOURCE!J1678&amp;      IF(SOURCE!$Y$2-LEN(SOURCE!J1678) &gt;= 0, REPT(" ",SOURCE!$Y$2-LEN(SOURCE!J1678)), "")&amp;
" | "&amp; IF(SOURCE!$X$2-LEN(SOURCE!I1678) &gt;= 0, REPT(" ",SOURCE!$X$2-LEN(SOURCE!I1678)), "")&amp;
      SOURCE!K1678&amp;      IF(SOURCE!$Y$2-LEN(SOURCE!K1678) &gt;= 0, REPT(" ",SOURCE!$Z$2-LEN(SOURCE!K1678)), "")&amp;
" | "&amp; SOURCE!L1678&amp;      IF(SOURCE!$AB$2-LEN(SOURCE!L1678) &gt;= 0, REPT(" ",SOURCE!$AB$2-LEN(SOURCE!L1678)), "")&amp;
" | "&amp; SOURCE!M1678&amp;      IF(SOURCE!$AC$2-LEN(SOURCE!M1678) &gt;= 0, REPT(" ",SOURCE!$AC$2-LEN(SOURCE!M1678)),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133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IF(SOURCE!$R$2-LEN(SOURCE!C1679) &gt;= 0, REPT(" ",SOURCE!$R$2-LEN(SOURCE!C1679)), "")&amp;
      SOURCE!D1679&amp;", "&amp; IF(SOURCE!$S$2-LEN(SOURCE!D1679) &gt;= 0, REPT(" ",SOURCE!$S$2-LEN(SOURCE!D1679)), "")&amp;
      SOURCE!E1679&amp;", "&amp; IF(SOURCE!$T$2-LEN(SOURCE!E1679) &gt;=0, REPT(" ",SOURCE!$T$2-LEN(SOURCE!E1679)), "")&amp;
      SOURCE!F1679&amp;", "&amp; IF(SOURCE!$U$2-LEN(SOURCE!F1679) &gt;= 0, REPT(" ",SOURCE!$U$2-LEN(SOURCE!F1679)+2), "")&amp;"("&amp;
      SUBSTITUTE(TEXT(SOURCE!G1679,"??0"),"  ","")&amp;" &lt;&lt; TAM_MAX_BITS) |"&amp; IF(SOURCE!$V$2-3 &gt;= 0, REPT(" ",MAX(1,SOURCE!$V$2-5+4+1-1-LEN(  IF(ISTEXT(SOURCE!H1679),SOURCE!H1679,  SUBSTITUTE(SUBSTITUTE(TEXT(SOURCE!H1679,"????0"),"  ","")," ",""))   ))), "")&amp;
       IF(ISTEXT(SOURCE!H1679),SOURCE!H1679, SUBSTITUTE(SUBSTITUTE(TEXT(SOURCE!H1679,"????0"),"  ","")," ",""))   &amp;","&amp; IF(SOURCE!$W$2-3 &gt;= 0, REPT(" ",SOURCE!$W$2-3-5), "")&amp;
      SOURCE!I1679&amp;
" | "&amp; IF(SOURCE!$X$2-LEN(SOURCE!I1679) &gt;= 0, REPT(" ",SOURCE!$X$2-LEN(SOURCE!I1679)), "")&amp;
      SOURCE!J1679&amp;      IF(SOURCE!$Y$2-LEN(SOURCE!J1679) &gt;= 0, REPT(" ",SOURCE!$Y$2-LEN(SOURCE!J1679)), "")&amp;
" | "&amp; IF(SOURCE!$X$2-LEN(SOURCE!I1679) &gt;= 0, REPT(" ",SOURCE!$X$2-LEN(SOURCE!I1679)), "")&amp;
      SOURCE!K1679&amp;      IF(SOURCE!$Y$2-LEN(SOURCE!K1679) &gt;= 0, REPT(" ",SOURCE!$Z$2-LEN(SOURCE!K1679)), "")&amp;
" | "&amp; SOURCE!L1679&amp;      IF(SOURCE!$AB$2-LEN(SOURCE!L1679) &gt;= 0, REPT(" ",SOURCE!$AB$2-LEN(SOURCE!L1679)), "")&amp;
" | "&amp; SOURCE!M1679&amp;      IF(SOURCE!$AC$2-LEN(SOURCE!M1679) &gt;= 0, REPT(" ",SOURCE!$AC$2-LEN(SOURCE!M1679)),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133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IF(SOURCE!$R$2-LEN(SOURCE!C1680) &gt;= 0, REPT(" ",SOURCE!$R$2-LEN(SOURCE!C1680)), "")&amp;
      SOURCE!D1680&amp;", "&amp; IF(SOURCE!$S$2-LEN(SOURCE!D1680) &gt;= 0, REPT(" ",SOURCE!$S$2-LEN(SOURCE!D1680)), "")&amp;
      SOURCE!E1680&amp;", "&amp; IF(SOURCE!$T$2-LEN(SOURCE!E1680) &gt;=0, REPT(" ",SOURCE!$T$2-LEN(SOURCE!E1680)), "")&amp;
      SOURCE!F1680&amp;", "&amp; IF(SOURCE!$U$2-LEN(SOURCE!F1680) &gt;= 0, REPT(" ",SOURCE!$U$2-LEN(SOURCE!F1680)+2), "")&amp;"("&amp;
      SUBSTITUTE(TEXT(SOURCE!G1680,"??0"),"  ","")&amp;" &lt;&lt; TAM_MAX_BITS) |"&amp; IF(SOURCE!$V$2-3 &gt;= 0, REPT(" ",MAX(1,SOURCE!$V$2-5+4+1-1-LEN(  IF(ISTEXT(SOURCE!H1680),SOURCE!H1680,  SUBSTITUTE(SUBSTITUTE(TEXT(SOURCE!H1680,"????0"),"  ","")," ",""))   ))), "")&amp;
       IF(ISTEXT(SOURCE!H1680),SOURCE!H1680, SUBSTITUTE(SUBSTITUTE(TEXT(SOURCE!H1680,"????0"),"  ","")," ",""))   &amp;","&amp; IF(SOURCE!$W$2-3 &gt;= 0, REPT(" ",SOURCE!$W$2-3-5), "")&amp;
      SOURCE!I1680&amp;
" | "&amp; IF(SOURCE!$X$2-LEN(SOURCE!I1680) &gt;= 0, REPT(" ",SOURCE!$X$2-LEN(SOURCE!I1680)), "")&amp;
      SOURCE!J1680&amp;      IF(SOURCE!$Y$2-LEN(SOURCE!J1680) &gt;= 0, REPT(" ",SOURCE!$Y$2-LEN(SOURCE!J1680)), "")&amp;
" | "&amp; IF(SOURCE!$X$2-LEN(SOURCE!I1680) &gt;= 0, REPT(" ",SOURCE!$X$2-LEN(SOURCE!I1680)), "")&amp;
      SOURCE!K1680&amp;      IF(SOURCE!$Y$2-LEN(SOURCE!K1680) &gt;= 0, REPT(" ",SOURCE!$Z$2-LEN(SOURCE!K1680)), "")&amp;
" | "&amp; SOURCE!L1680&amp;      IF(SOURCE!$AB$2-LEN(SOURCE!L1680) &gt;= 0, REPT(" ",SOURCE!$AB$2-LEN(SOURCE!L1680)), "")&amp;
" | "&amp; SOURCE!M1680&amp;      IF(SOURCE!$AC$2-LEN(SOURCE!M1680) &gt;= 0, REPT(" ",SOURCE!$AC$2-LEN(SOURCE!M1680)),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133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IF(SOURCE!$R$2-LEN(SOURCE!C1681) &gt;= 0, REPT(" ",SOURCE!$R$2-LEN(SOURCE!C1681)), "")&amp;
      SOURCE!D1681&amp;", "&amp; IF(SOURCE!$S$2-LEN(SOURCE!D1681) &gt;= 0, REPT(" ",SOURCE!$S$2-LEN(SOURCE!D1681)), "")&amp;
      SOURCE!E1681&amp;", "&amp; IF(SOURCE!$T$2-LEN(SOURCE!E1681) &gt;=0, REPT(" ",SOURCE!$T$2-LEN(SOURCE!E1681)), "")&amp;
      SOURCE!F1681&amp;", "&amp; IF(SOURCE!$U$2-LEN(SOURCE!F1681) &gt;= 0, REPT(" ",SOURCE!$U$2-LEN(SOURCE!F1681)+2), "")&amp;"("&amp;
      SUBSTITUTE(TEXT(SOURCE!G1681,"??0"),"  ","")&amp;" &lt;&lt; TAM_MAX_BITS) |"&amp; IF(SOURCE!$V$2-3 &gt;= 0, REPT(" ",MAX(1,SOURCE!$V$2-5+4+1-1-LEN(  IF(ISTEXT(SOURCE!H1681),SOURCE!H1681,  SUBSTITUTE(SUBSTITUTE(TEXT(SOURCE!H1681,"????0"),"  ","")," ",""))   ))), "")&amp;
       IF(ISTEXT(SOURCE!H1681),SOURCE!H1681, SUBSTITUTE(SUBSTITUTE(TEXT(SOURCE!H1681,"????0"),"  ","")," ",""))   &amp;","&amp; IF(SOURCE!$W$2-3 &gt;= 0, REPT(" ",SOURCE!$W$2-3-5), "")&amp;
      SOURCE!I1681&amp;
" | "&amp; IF(SOURCE!$X$2-LEN(SOURCE!I1681) &gt;= 0, REPT(" ",SOURCE!$X$2-LEN(SOURCE!I1681)), "")&amp;
      SOURCE!J1681&amp;      IF(SOURCE!$Y$2-LEN(SOURCE!J1681) &gt;= 0, REPT(" ",SOURCE!$Y$2-LEN(SOURCE!J1681)), "")&amp;
" | "&amp; IF(SOURCE!$X$2-LEN(SOURCE!I1681) &gt;= 0, REPT(" ",SOURCE!$X$2-LEN(SOURCE!I1681)), "")&amp;
      SOURCE!K1681&amp;      IF(SOURCE!$Y$2-LEN(SOURCE!K1681) &gt;= 0, REPT(" ",SOURCE!$Z$2-LEN(SOURCE!K1681)), "")&amp;
" | "&amp; SOURCE!L1681&amp;      IF(SOURCE!$AB$2-LEN(SOURCE!L1681) &gt;= 0, REPT(" ",SOURCE!$AB$2-LEN(SOURCE!L1681)), "")&amp;
" | "&amp; SOURCE!M1681&amp;      IF(SOURCE!$AC$2-LEN(SOURCE!M1681) &gt;= 0, REPT(" ",SOURCE!$AC$2-LEN(SOURCE!M1681)),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133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IF(SOURCE!$R$2-LEN(SOURCE!C1682) &gt;= 0, REPT(" ",SOURCE!$R$2-LEN(SOURCE!C1682)), "")&amp;
      SOURCE!D1682&amp;", "&amp; IF(SOURCE!$S$2-LEN(SOURCE!D1682) &gt;= 0, REPT(" ",SOURCE!$S$2-LEN(SOURCE!D1682)), "")&amp;
      SOURCE!E1682&amp;", "&amp; IF(SOURCE!$T$2-LEN(SOURCE!E1682) &gt;=0, REPT(" ",SOURCE!$T$2-LEN(SOURCE!E1682)), "")&amp;
      SOURCE!F1682&amp;", "&amp; IF(SOURCE!$U$2-LEN(SOURCE!F1682) &gt;= 0, REPT(" ",SOURCE!$U$2-LEN(SOURCE!F1682)+2), "")&amp;"("&amp;
      SUBSTITUTE(TEXT(SOURCE!G1682,"??0"),"  ","")&amp;" &lt;&lt; TAM_MAX_BITS) |"&amp; IF(SOURCE!$V$2-3 &gt;= 0, REPT(" ",MAX(1,SOURCE!$V$2-5+4+1-1-LEN(  IF(ISTEXT(SOURCE!H1682),SOURCE!H1682,  SUBSTITUTE(SUBSTITUTE(TEXT(SOURCE!H1682,"????0"),"  ","")," ",""))   ))), "")&amp;
       IF(ISTEXT(SOURCE!H1682),SOURCE!H1682, SUBSTITUTE(SUBSTITUTE(TEXT(SOURCE!H1682,"????0"),"  ","")," ",""))   &amp;","&amp; IF(SOURCE!$W$2-3 &gt;= 0, REPT(" ",SOURCE!$W$2-3-5), "")&amp;
      SOURCE!I1682&amp;
" | "&amp; IF(SOURCE!$X$2-LEN(SOURCE!I1682) &gt;= 0, REPT(" ",SOURCE!$X$2-LEN(SOURCE!I1682)), "")&amp;
      SOURCE!J1682&amp;      IF(SOURCE!$Y$2-LEN(SOURCE!J1682) &gt;= 0, REPT(" ",SOURCE!$Y$2-LEN(SOURCE!J1682)), "")&amp;
" | "&amp; IF(SOURCE!$X$2-LEN(SOURCE!I1682) &gt;= 0, REPT(" ",SOURCE!$X$2-LEN(SOURCE!I1682)), "")&amp;
      SOURCE!K1682&amp;      IF(SOURCE!$Y$2-LEN(SOURCE!K1682) &gt;= 0, REPT(" ",SOURCE!$Z$2-LEN(SOURCE!K1682)), "")&amp;
" | "&amp; SOURCE!L1682&amp;      IF(SOURCE!$AB$2-LEN(SOURCE!L1682) &gt;= 0, REPT(" ",SOURCE!$AB$2-LEN(SOURCE!L1682)), "")&amp;
" | "&amp; SOURCE!M1682&amp;      IF(SOURCE!$AC$2-LEN(SOURCE!M1682) &gt;= 0, REPT(" ",SOURCE!$AC$2-LEN(SOURCE!M1682)),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133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IF(SOURCE!$R$2-LEN(SOURCE!C1683) &gt;= 0, REPT(" ",SOURCE!$R$2-LEN(SOURCE!C1683)), "")&amp;
      SOURCE!D1683&amp;", "&amp; IF(SOURCE!$S$2-LEN(SOURCE!D1683) &gt;= 0, REPT(" ",SOURCE!$S$2-LEN(SOURCE!D1683)), "")&amp;
      SOURCE!E1683&amp;", "&amp; IF(SOURCE!$T$2-LEN(SOURCE!E1683) &gt;=0, REPT(" ",SOURCE!$T$2-LEN(SOURCE!E1683)), "")&amp;
      SOURCE!F1683&amp;", "&amp; IF(SOURCE!$U$2-LEN(SOURCE!F1683) &gt;= 0, REPT(" ",SOURCE!$U$2-LEN(SOURCE!F1683)+2), "")&amp;"("&amp;
      SUBSTITUTE(TEXT(SOURCE!G1683,"??0"),"  ","")&amp;" &lt;&lt; TAM_MAX_BITS) |"&amp; IF(SOURCE!$V$2-3 &gt;= 0, REPT(" ",MAX(1,SOURCE!$V$2-5+4+1-1-LEN(  IF(ISTEXT(SOURCE!H1683),SOURCE!H1683,  SUBSTITUTE(SUBSTITUTE(TEXT(SOURCE!H1683,"????0"),"  ","")," ",""))   ))), "")&amp;
       IF(ISTEXT(SOURCE!H1683),SOURCE!H1683, SUBSTITUTE(SUBSTITUTE(TEXT(SOURCE!H1683,"????0"),"  ","")," ",""))   &amp;","&amp; IF(SOURCE!$W$2-3 &gt;= 0, REPT(" ",SOURCE!$W$2-3-5), "")&amp;
      SOURCE!I1683&amp;
" | "&amp; IF(SOURCE!$X$2-LEN(SOURCE!I1683) &gt;= 0, REPT(" ",SOURCE!$X$2-LEN(SOURCE!I1683)), "")&amp;
      SOURCE!J1683&amp;      IF(SOURCE!$Y$2-LEN(SOURCE!J1683) &gt;= 0, REPT(" ",SOURCE!$Y$2-LEN(SOURCE!J1683)), "")&amp;
" | "&amp; IF(SOURCE!$X$2-LEN(SOURCE!I1683) &gt;= 0, REPT(" ",SOURCE!$X$2-LEN(SOURCE!I1683)), "")&amp;
      SOURCE!K1683&amp;      IF(SOURCE!$Y$2-LEN(SOURCE!K1683) &gt;= 0, REPT(" ",SOURCE!$Z$2-LEN(SOURCE!K1683)), "")&amp;
" | "&amp; SOURCE!L1683&amp;      IF(SOURCE!$AB$2-LEN(SOURCE!L1683) &gt;= 0, REPT(" ",SOURCE!$AB$2-LEN(SOURCE!L1683)), "")&amp;
" | "&amp; SOURCE!M1683&amp;      IF(SOURCE!$AC$2-LEN(SOURCE!M1683) &gt;= 0, REPT(" ",SOURCE!$AC$2-LEN(SOURCE!M1683)),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133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IF(SOURCE!$R$2-LEN(SOURCE!C1684) &gt;= 0, REPT(" ",SOURCE!$R$2-LEN(SOURCE!C1684)), "")&amp;
      SOURCE!D1684&amp;", "&amp; IF(SOURCE!$S$2-LEN(SOURCE!D1684) &gt;= 0, REPT(" ",SOURCE!$S$2-LEN(SOURCE!D1684)), "")&amp;
      SOURCE!E1684&amp;", "&amp; IF(SOURCE!$T$2-LEN(SOURCE!E1684) &gt;=0, REPT(" ",SOURCE!$T$2-LEN(SOURCE!E1684)), "")&amp;
      SOURCE!F1684&amp;", "&amp; IF(SOURCE!$U$2-LEN(SOURCE!F1684) &gt;= 0, REPT(" ",SOURCE!$U$2-LEN(SOURCE!F1684)+2), "")&amp;"("&amp;
      SUBSTITUTE(TEXT(SOURCE!G1684,"??0"),"  ","")&amp;" &lt;&lt; TAM_MAX_BITS) |"&amp; IF(SOURCE!$V$2-3 &gt;= 0, REPT(" ",MAX(1,SOURCE!$V$2-5+4+1-1-LEN(  IF(ISTEXT(SOURCE!H1684),SOURCE!H1684,  SUBSTITUTE(SUBSTITUTE(TEXT(SOURCE!H1684,"????0"),"  ","")," ",""))   ))), "")&amp;
       IF(ISTEXT(SOURCE!H1684),SOURCE!H1684, SUBSTITUTE(SUBSTITUTE(TEXT(SOURCE!H1684,"????0"),"  ","")," ",""))   &amp;","&amp; IF(SOURCE!$W$2-3 &gt;= 0, REPT(" ",SOURCE!$W$2-3-5), "")&amp;
      SOURCE!I1684&amp;
" | "&amp; IF(SOURCE!$X$2-LEN(SOURCE!I1684) &gt;= 0, REPT(" ",SOURCE!$X$2-LEN(SOURCE!I1684)), "")&amp;
      SOURCE!J1684&amp;      IF(SOURCE!$Y$2-LEN(SOURCE!J1684) &gt;= 0, REPT(" ",SOURCE!$Y$2-LEN(SOURCE!J1684)), "")&amp;
" | "&amp; IF(SOURCE!$X$2-LEN(SOURCE!I1684) &gt;= 0, REPT(" ",SOURCE!$X$2-LEN(SOURCE!I1684)), "")&amp;
      SOURCE!K1684&amp;      IF(SOURCE!$Y$2-LEN(SOURCE!K1684) &gt;= 0, REPT(" ",SOURCE!$Z$2-LEN(SOURCE!K1684)), "")&amp;
" | "&amp; SOURCE!L1684&amp;      IF(SOURCE!$AB$2-LEN(SOURCE!L1684) &gt;= 0, REPT(" ",SOURCE!$AB$2-LEN(SOURCE!L1684)), "")&amp;
" | "&amp; SOURCE!M1684&amp;      IF(SOURCE!$AC$2-LEN(SOURCE!M1684) &gt;= 0, REPT(" ",SOURCE!$AC$2-LEN(SOURCE!M1684)),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133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IF(SOURCE!$R$2-LEN(SOURCE!C1685) &gt;= 0, REPT(" ",SOURCE!$R$2-LEN(SOURCE!C1685)), "")&amp;
      SOURCE!D1685&amp;", "&amp; IF(SOURCE!$S$2-LEN(SOURCE!D1685) &gt;= 0, REPT(" ",SOURCE!$S$2-LEN(SOURCE!D1685)), "")&amp;
      SOURCE!E1685&amp;", "&amp; IF(SOURCE!$T$2-LEN(SOURCE!E1685) &gt;=0, REPT(" ",SOURCE!$T$2-LEN(SOURCE!E1685)), "")&amp;
      SOURCE!F1685&amp;", "&amp; IF(SOURCE!$U$2-LEN(SOURCE!F1685) &gt;= 0, REPT(" ",SOURCE!$U$2-LEN(SOURCE!F1685)+2), "")&amp;"("&amp;
      SUBSTITUTE(TEXT(SOURCE!G1685,"??0"),"  ","")&amp;" &lt;&lt; TAM_MAX_BITS) |"&amp; IF(SOURCE!$V$2-3 &gt;= 0, REPT(" ",MAX(1,SOURCE!$V$2-5+4+1-1-LEN(  IF(ISTEXT(SOURCE!H1685),SOURCE!H1685,  SUBSTITUTE(SUBSTITUTE(TEXT(SOURCE!H1685,"????0"),"  ","")," ",""))   ))), "")&amp;
       IF(ISTEXT(SOURCE!H1685),SOURCE!H1685, SUBSTITUTE(SUBSTITUTE(TEXT(SOURCE!H1685,"????0"),"  ","")," ",""))   &amp;","&amp; IF(SOURCE!$W$2-3 &gt;= 0, REPT(" ",SOURCE!$W$2-3-5), "")&amp;
      SOURCE!I1685&amp;
" | "&amp; IF(SOURCE!$X$2-LEN(SOURCE!I1685) &gt;= 0, REPT(" ",SOURCE!$X$2-LEN(SOURCE!I1685)), "")&amp;
      SOURCE!J1685&amp;      IF(SOURCE!$Y$2-LEN(SOURCE!J1685) &gt;= 0, REPT(" ",SOURCE!$Y$2-LEN(SOURCE!J1685)), "")&amp;
" | "&amp; IF(SOURCE!$X$2-LEN(SOURCE!I1685) &gt;= 0, REPT(" ",SOURCE!$X$2-LEN(SOURCE!I1685)), "")&amp;
      SOURCE!K1685&amp;      IF(SOURCE!$Y$2-LEN(SOURCE!K1685) &gt;= 0, REPT(" ",SOURCE!$Z$2-LEN(SOURCE!K1685)), "")&amp;
" | "&amp; SOURCE!L1685&amp;      IF(SOURCE!$AB$2-LEN(SOURCE!L1685) &gt;= 0, REPT(" ",SOURCE!$AB$2-LEN(SOURCE!L1685)), "")&amp;
" | "&amp; SOURCE!M1685&amp;      IF(SOURCE!$AC$2-LEN(SOURCE!M1685) &gt;= 0, REPT(" ",SOURCE!$AC$2-LEN(SOURCE!M1685)),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133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IF(SOURCE!$R$2-LEN(SOURCE!C1686) &gt;= 0, REPT(" ",SOURCE!$R$2-LEN(SOURCE!C1686)), "")&amp;
      SOURCE!D1686&amp;", "&amp; IF(SOURCE!$S$2-LEN(SOURCE!D1686) &gt;= 0, REPT(" ",SOURCE!$S$2-LEN(SOURCE!D1686)), "")&amp;
      SOURCE!E1686&amp;", "&amp; IF(SOURCE!$T$2-LEN(SOURCE!E1686) &gt;=0, REPT(" ",SOURCE!$T$2-LEN(SOURCE!E1686)), "")&amp;
      SOURCE!F1686&amp;", "&amp; IF(SOURCE!$U$2-LEN(SOURCE!F1686) &gt;= 0, REPT(" ",SOURCE!$U$2-LEN(SOURCE!F1686)+2), "")&amp;"("&amp;
      SUBSTITUTE(TEXT(SOURCE!G1686,"??0"),"  ","")&amp;" &lt;&lt; TAM_MAX_BITS) |"&amp; IF(SOURCE!$V$2-3 &gt;= 0, REPT(" ",MAX(1,SOURCE!$V$2-5+4+1-1-LEN(  IF(ISTEXT(SOURCE!H1686),SOURCE!H1686,  SUBSTITUTE(SUBSTITUTE(TEXT(SOURCE!H1686,"????0"),"  ","")," ",""))   ))), "")&amp;
       IF(ISTEXT(SOURCE!H1686),SOURCE!H1686, SUBSTITUTE(SUBSTITUTE(TEXT(SOURCE!H1686,"????0"),"  ","")," ",""))   &amp;","&amp; IF(SOURCE!$W$2-3 &gt;= 0, REPT(" ",SOURCE!$W$2-3-5), "")&amp;
      SOURCE!I1686&amp;
" | "&amp; IF(SOURCE!$X$2-LEN(SOURCE!I1686) &gt;= 0, REPT(" ",SOURCE!$X$2-LEN(SOURCE!I1686)), "")&amp;
      SOURCE!J1686&amp;      IF(SOURCE!$Y$2-LEN(SOURCE!J1686) &gt;= 0, REPT(" ",SOURCE!$Y$2-LEN(SOURCE!J1686)), "")&amp;
" | "&amp; IF(SOURCE!$X$2-LEN(SOURCE!I1686) &gt;= 0, REPT(" ",SOURCE!$X$2-LEN(SOURCE!I1686)), "")&amp;
      SOURCE!K1686&amp;      IF(SOURCE!$Y$2-LEN(SOURCE!K1686) &gt;= 0, REPT(" ",SOURCE!$Z$2-LEN(SOURCE!K1686)), "")&amp;
" | "&amp; SOURCE!L1686&amp;      IF(SOURCE!$AB$2-LEN(SOURCE!L1686) &gt;= 0, REPT(" ",SOURCE!$AB$2-LEN(SOURCE!L1686)), "")&amp;
" | "&amp; SOURCE!M1686&amp;      IF(SOURCE!$AC$2-LEN(SOURCE!M1686) &gt;= 0, REPT(" ",SOURCE!$AC$2-LEN(SOURCE!M1686)),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133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IF(SOURCE!$R$2-LEN(SOURCE!C1687) &gt;= 0, REPT(" ",SOURCE!$R$2-LEN(SOURCE!C1687)), "")&amp;
      SOURCE!D1687&amp;", "&amp; IF(SOURCE!$S$2-LEN(SOURCE!D1687) &gt;= 0, REPT(" ",SOURCE!$S$2-LEN(SOURCE!D1687)), "")&amp;
      SOURCE!E1687&amp;", "&amp; IF(SOURCE!$T$2-LEN(SOURCE!E1687) &gt;=0, REPT(" ",SOURCE!$T$2-LEN(SOURCE!E1687)), "")&amp;
      SOURCE!F1687&amp;", "&amp; IF(SOURCE!$U$2-LEN(SOURCE!F1687) &gt;= 0, REPT(" ",SOURCE!$U$2-LEN(SOURCE!F1687)+2), "")&amp;"("&amp;
      SUBSTITUTE(TEXT(SOURCE!G1687,"??0"),"  ","")&amp;" &lt;&lt; TAM_MAX_BITS) |"&amp; IF(SOURCE!$V$2-3 &gt;= 0, REPT(" ",MAX(1,SOURCE!$V$2-5+4+1-1-LEN(  IF(ISTEXT(SOURCE!H1687),SOURCE!H1687,  SUBSTITUTE(SUBSTITUTE(TEXT(SOURCE!H1687,"????0"),"  ","")," ",""))   ))), "")&amp;
       IF(ISTEXT(SOURCE!H1687),SOURCE!H1687, SUBSTITUTE(SUBSTITUTE(TEXT(SOURCE!H1687,"????0"),"  ","")," ",""))   &amp;","&amp; IF(SOURCE!$W$2-3 &gt;= 0, REPT(" ",SOURCE!$W$2-3-5), "")&amp;
      SOURCE!I1687&amp;
" | "&amp; IF(SOURCE!$X$2-LEN(SOURCE!I1687) &gt;= 0, REPT(" ",SOURCE!$X$2-LEN(SOURCE!I1687)), "")&amp;
      SOURCE!J1687&amp;      IF(SOURCE!$Y$2-LEN(SOURCE!J1687) &gt;= 0, REPT(" ",SOURCE!$Y$2-LEN(SOURCE!J1687)), "")&amp;
" | "&amp; IF(SOURCE!$X$2-LEN(SOURCE!I1687) &gt;= 0, REPT(" ",SOURCE!$X$2-LEN(SOURCE!I1687)), "")&amp;
      SOURCE!K1687&amp;      IF(SOURCE!$Y$2-LEN(SOURCE!K1687) &gt;= 0, REPT(" ",SOURCE!$Z$2-LEN(SOURCE!K1687)), "")&amp;
" | "&amp; SOURCE!L1687&amp;      IF(SOURCE!$AB$2-LEN(SOURCE!L1687) &gt;= 0, REPT(" ",SOURCE!$AB$2-LEN(SOURCE!L1687)), "")&amp;
" | "&amp; SOURCE!M1687&amp;      IF(SOURCE!$AC$2-LEN(SOURCE!M1687) &gt;= 0, REPT(" ",SOURCE!$AC$2-LEN(SOURCE!M1687)), "")&amp;
      "},"&amp;IF(SOURCE!O1687&lt;&gt;"",""&amp;SOURCE!O1687,"")
 )
)
)</f>
        <v>/* 1649 */  { fnSetDateFormat,              ITM_YMD,                     "YMD",                                         "YMD",                                         (0 &lt;&lt; TAM_MAX_BITS) |     0, CAT_FNCT | SLS_ENABLED   | US_ENABLED   | EIM_DISABLED | PTP_NONE         },</v>
      </c>
    </row>
    <row r="1688" spans="1:1">
      <c r="A1688" s="133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IF(SOURCE!$R$2-LEN(SOURCE!C1688) &gt;= 0, REPT(" ",SOURCE!$R$2-LEN(SOURCE!C1688)), "")&amp;
      SOURCE!D1688&amp;", "&amp; IF(SOURCE!$S$2-LEN(SOURCE!D1688) &gt;= 0, REPT(" ",SOURCE!$S$2-LEN(SOURCE!D1688)), "")&amp;
      SOURCE!E1688&amp;", "&amp; IF(SOURCE!$T$2-LEN(SOURCE!E1688) &gt;=0, REPT(" ",SOURCE!$T$2-LEN(SOURCE!E1688)), "")&amp;
      SOURCE!F1688&amp;", "&amp; IF(SOURCE!$U$2-LEN(SOURCE!F1688) &gt;= 0, REPT(" ",SOURCE!$U$2-LEN(SOURCE!F1688)+2), "")&amp;"("&amp;
      SUBSTITUTE(TEXT(SOURCE!G1688,"??0"),"  ","")&amp;" &lt;&lt; TAM_MAX_BITS) |"&amp; IF(SOURCE!$V$2-3 &gt;= 0, REPT(" ",MAX(1,SOURCE!$V$2-5+4+1-1-LEN(  IF(ISTEXT(SOURCE!H1688),SOURCE!H1688,  SUBSTITUTE(SUBSTITUTE(TEXT(SOURCE!H1688,"????0"),"  ","")," ",""))   ))), "")&amp;
       IF(ISTEXT(SOURCE!H1688),SOURCE!H1688, SUBSTITUTE(SUBSTITUTE(TEXT(SOURCE!H1688,"????0"),"  ","")," ",""))   &amp;","&amp; IF(SOURCE!$W$2-3 &gt;= 0, REPT(" ",SOURCE!$W$2-3-5), "")&amp;
      SOURCE!I1688&amp;
" | "&amp; IF(SOURCE!$X$2-LEN(SOURCE!I1688) &gt;= 0, REPT(" ",SOURCE!$X$2-LEN(SOURCE!I1688)), "")&amp;
      SOURCE!J1688&amp;      IF(SOURCE!$Y$2-LEN(SOURCE!J1688) &gt;= 0, REPT(" ",SOURCE!$Y$2-LEN(SOURCE!J1688)), "")&amp;
" | "&amp; IF(SOURCE!$X$2-LEN(SOURCE!I1688) &gt;= 0, REPT(" ",SOURCE!$X$2-LEN(SOURCE!I1688)), "")&amp;
      SOURCE!K1688&amp;      IF(SOURCE!$Y$2-LEN(SOURCE!K1688) &gt;= 0, REPT(" ",SOURCE!$Z$2-LEN(SOURCE!K1688)), "")&amp;
" | "&amp; SOURCE!L1688&amp;      IF(SOURCE!$AB$2-LEN(SOURCE!L1688) &gt;= 0, REPT(" ",SOURCE!$AB$2-LEN(SOURCE!L1688)), "")&amp;
" | "&amp; SOURCE!M1688&amp;      IF(SOURCE!$AC$2-LEN(SOURCE!M1688) &gt;= 0, REPT(" ",SOURCE!$AC$2-LEN(SOURCE!M1688)), "")&amp;
      "},"&amp;IF(SOURCE!O1688&lt;&gt;"",""&amp;SOURCE!O1688,"")
 )
)
)</f>
        <v>/* 1650 */  { fnSwapY,                      TM_REGISTER,                 "y" STD_LEFT_RIGHT_ARROWS,                     "y" STD_LEFT_RIGHT_ARROWS,                     (0 &lt;&lt; TAM_MAX_BITS) |    99, CAT_FNCT | SLS_ENABLED   | US_ENABLED   | EIM_DISABLED | PTP_REGISTER     },</v>
      </c>
    </row>
    <row r="1689" spans="1:1">
      <c r="A1689" s="133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IF(SOURCE!$R$2-LEN(SOURCE!C1689) &gt;= 0, REPT(" ",SOURCE!$R$2-LEN(SOURCE!C1689)), "")&amp;
      SOURCE!D1689&amp;", "&amp; IF(SOURCE!$S$2-LEN(SOURCE!D1689) &gt;= 0, REPT(" ",SOURCE!$S$2-LEN(SOURCE!D1689)), "")&amp;
      SOURCE!E1689&amp;", "&amp; IF(SOURCE!$T$2-LEN(SOURCE!E1689) &gt;=0, REPT(" ",SOURCE!$T$2-LEN(SOURCE!E1689)), "")&amp;
      SOURCE!F1689&amp;", "&amp; IF(SOURCE!$U$2-LEN(SOURCE!F1689) &gt;= 0, REPT(" ",SOURCE!$U$2-LEN(SOURCE!F1689)+2), "")&amp;"("&amp;
      SUBSTITUTE(TEXT(SOURCE!G1689,"??0"),"  ","")&amp;" &lt;&lt; TAM_MAX_BITS) |"&amp; IF(SOURCE!$V$2-3 &gt;= 0, REPT(" ",MAX(1,SOURCE!$V$2-5+4+1-1-LEN(  IF(ISTEXT(SOURCE!H1689),SOURCE!H1689,  SUBSTITUTE(SUBSTITUTE(TEXT(SOURCE!H1689,"????0"),"  ","")," ",""))   ))), "")&amp;
       IF(ISTEXT(SOURCE!H1689),SOURCE!H1689, SUBSTITUTE(SUBSTITUTE(TEXT(SOURCE!H1689,"????0"),"  ","")," ",""))   &amp;","&amp; IF(SOURCE!$W$2-3 &gt;= 0, REPT(" ",SOURCE!$W$2-3-5), "")&amp;
      SOURCE!I1689&amp;
" | "&amp; IF(SOURCE!$X$2-LEN(SOURCE!I1689) &gt;= 0, REPT(" ",SOURCE!$X$2-LEN(SOURCE!I1689)), "")&amp;
      SOURCE!J1689&amp;      IF(SOURCE!$Y$2-LEN(SOURCE!J1689) &gt;= 0, REPT(" ",SOURCE!$Y$2-LEN(SOURCE!J1689)), "")&amp;
" | "&amp; IF(SOURCE!$X$2-LEN(SOURCE!I1689) &gt;= 0, REPT(" ",SOURCE!$X$2-LEN(SOURCE!I1689)), "")&amp;
      SOURCE!K1689&amp;      IF(SOURCE!$Y$2-LEN(SOURCE!K1689) &gt;= 0, REPT(" ",SOURCE!$Z$2-LEN(SOURCE!K1689)), "")&amp;
" | "&amp; SOURCE!L1689&amp;      IF(SOURCE!$AB$2-LEN(SOURCE!L1689) &gt;= 0, REPT(" ",SOURCE!$AB$2-LEN(SOURCE!L1689)), "")&amp;
" | "&amp; SOURCE!M1689&amp;      IF(SOURCE!$AC$2-LEN(SOURCE!M1689) &gt;= 0, REPT(" ",SOURCE!$AC$2-LEN(SOURCE!M1689)), "")&amp;
      "},"&amp;IF(SOURCE!O1689&lt;&gt;"",""&amp;SOURCE!O1689,"")
 )
)
)</f>
        <v>/* 1651 */  { fnSwapZ,                      TM_REGISTER,                 "z" STD_LEFT_RIGHT_ARROWS,                     "z" STD_LEFT_RIGHT_ARROWS,                     (0 &lt;&lt; TAM_MAX_BITS) |    99, CAT_FNCT | SLS_ENABLED   | US_ENABLED   | EIM_DISABLED | PTP_REGISTER     },</v>
      </c>
    </row>
    <row r="1690" spans="1:1">
      <c r="A1690" s="133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IF(SOURCE!$R$2-LEN(SOURCE!C1690) &gt;= 0, REPT(" ",SOURCE!$R$2-LEN(SOURCE!C1690)), "")&amp;
      SOURCE!D1690&amp;", "&amp; IF(SOURCE!$S$2-LEN(SOURCE!D1690) &gt;= 0, REPT(" ",SOURCE!$S$2-LEN(SOURCE!D1690)), "")&amp;
      SOURCE!E1690&amp;", "&amp; IF(SOURCE!$T$2-LEN(SOURCE!E1690) &gt;=0, REPT(" ",SOURCE!$T$2-LEN(SOURCE!E1690)), "")&amp;
      SOURCE!F1690&amp;", "&amp; IF(SOURCE!$U$2-LEN(SOURCE!F1690) &gt;= 0, REPT(" ",SOURCE!$U$2-LEN(SOURCE!F1690)+2), "")&amp;"("&amp;
      SUBSTITUTE(TEXT(SOURCE!G1690,"??0"),"  ","")&amp;" &lt;&lt; TAM_MAX_BITS) |"&amp; IF(SOURCE!$V$2-3 &gt;= 0, REPT(" ",MAX(1,SOURCE!$V$2-5+4+1-1-LEN(  IF(ISTEXT(SOURCE!H1690),SOURCE!H1690,  SUBSTITUTE(SUBSTITUTE(TEXT(SOURCE!H1690,"????0"),"  ","")," ",""))   ))), "")&amp;
       IF(ISTEXT(SOURCE!H1690),SOURCE!H1690, SUBSTITUTE(SUBSTITUTE(TEXT(SOURCE!H1690,"????0"),"  ","")," ",""))   &amp;","&amp; IF(SOURCE!$W$2-3 &gt;= 0, REPT(" ",SOURCE!$W$2-3-5), "")&amp;
      SOURCE!I1690&amp;
" | "&amp; IF(SOURCE!$X$2-LEN(SOURCE!I1690) &gt;= 0, REPT(" ",SOURCE!$X$2-LEN(SOURCE!I1690)), "")&amp;
      SOURCE!J1690&amp;      IF(SOURCE!$Y$2-LEN(SOURCE!J1690) &gt;= 0, REPT(" ",SOURCE!$Y$2-LEN(SOURCE!J1690)), "")&amp;
" | "&amp; IF(SOURCE!$X$2-LEN(SOURCE!I1690) &gt;= 0, REPT(" ",SOURCE!$X$2-LEN(SOURCE!I1690)), "")&amp;
      SOURCE!K1690&amp;      IF(SOURCE!$Y$2-LEN(SOURCE!K1690) &gt;= 0, REPT(" ",SOURCE!$Z$2-LEN(SOURCE!K1690)), "")&amp;
" | "&amp; SOURCE!L1690&amp;      IF(SOURCE!$AB$2-LEN(SOURCE!L1690) &gt;= 0, REPT(" ",SOURCE!$AB$2-LEN(SOURCE!L1690)), "")&amp;
" | "&amp; SOURCE!M1690&amp;      IF(SOURCE!$AC$2-LEN(SOURCE!M1690) &gt;= 0, REPT(" ",SOURCE!$AC$2-LEN(SOURCE!M1690)),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133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IF(SOURCE!$R$2-LEN(SOURCE!C1691) &gt;= 0, REPT(" ",SOURCE!$R$2-LEN(SOURCE!C1691)), "")&amp;
      SOURCE!D1691&amp;", "&amp; IF(SOURCE!$S$2-LEN(SOURCE!D1691) &gt;= 0, REPT(" ",SOURCE!$S$2-LEN(SOURCE!D1691)), "")&amp;
      SOURCE!E1691&amp;", "&amp; IF(SOURCE!$T$2-LEN(SOURCE!E1691) &gt;=0, REPT(" ",SOURCE!$T$2-LEN(SOURCE!E1691)), "")&amp;
      SOURCE!F1691&amp;", "&amp; IF(SOURCE!$U$2-LEN(SOURCE!F1691) &gt;= 0, REPT(" ",SOURCE!$U$2-LEN(SOURCE!F1691)+2), "")&amp;"("&amp;
      SUBSTITUTE(TEXT(SOURCE!G1691,"??0"),"  ","")&amp;" &lt;&lt; TAM_MAX_BITS) |"&amp; IF(SOURCE!$V$2-3 &gt;= 0, REPT(" ",MAX(1,SOURCE!$V$2-5+4+1-1-LEN(  IF(ISTEXT(SOURCE!H1691),SOURCE!H1691,  SUBSTITUTE(SUBSTITUTE(TEXT(SOURCE!H1691,"????0"),"  ","")," ",""))   ))), "")&amp;
       IF(ISTEXT(SOURCE!H1691),SOURCE!H1691, SUBSTITUTE(SUBSTITUTE(TEXT(SOURCE!H1691,"????0"),"  ","")," ",""))   &amp;","&amp; IF(SOURCE!$W$2-3 &gt;= 0, REPT(" ",SOURCE!$W$2-3-5), "")&amp;
      SOURCE!I1691&amp;
" | "&amp; IF(SOURCE!$X$2-LEN(SOURCE!I1691) &gt;= 0, REPT(" ",SOURCE!$X$2-LEN(SOURCE!I1691)), "")&amp;
      SOURCE!J1691&amp;      IF(SOURCE!$Y$2-LEN(SOURCE!J1691) &gt;= 0, REPT(" ",SOURCE!$Y$2-LEN(SOURCE!J1691)), "")&amp;
" | "&amp; IF(SOURCE!$X$2-LEN(SOURCE!I1691) &gt;= 0, REPT(" ",SOURCE!$X$2-LEN(SOURCE!I1691)), "")&amp;
      SOURCE!K1691&amp;      IF(SOURCE!$Y$2-LEN(SOURCE!K1691) &gt;= 0, REPT(" ",SOURCE!$Z$2-LEN(SOURCE!K1691)), "")&amp;
" | "&amp; SOURCE!L1691&amp;      IF(SOURCE!$AB$2-LEN(SOURCE!L1691) &gt;= 0, REPT(" ",SOURCE!$AB$2-LEN(SOURCE!L1691)), "")&amp;
" | "&amp; SOURCE!M1691&amp;      IF(SOURCE!$AC$2-LEN(SOURCE!M1691) &gt;= 0, REPT(" ",SOURCE!$AC$2-LEN(SOURCE!M1691)),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133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IF(SOURCE!$R$2-LEN(SOURCE!C1692) &gt;= 0, REPT(" ",SOURCE!$R$2-LEN(SOURCE!C1692)), "")&amp;
      SOURCE!D1692&amp;", "&amp; IF(SOURCE!$S$2-LEN(SOURCE!D1692) &gt;= 0, REPT(" ",SOURCE!$S$2-LEN(SOURCE!D1692)), "")&amp;
      SOURCE!E1692&amp;", "&amp; IF(SOURCE!$T$2-LEN(SOURCE!E1692) &gt;=0, REPT(" ",SOURCE!$T$2-LEN(SOURCE!E1692)), "")&amp;
      SOURCE!F1692&amp;", "&amp; IF(SOURCE!$U$2-LEN(SOURCE!F1692) &gt;= 0, REPT(" ",SOURCE!$U$2-LEN(SOURCE!F1692)+2), "")&amp;"("&amp;
      SUBSTITUTE(TEXT(SOURCE!G1692,"??0"),"  ","")&amp;" &lt;&lt; TAM_MAX_BITS) |"&amp; IF(SOURCE!$V$2-3 &gt;= 0, REPT(" ",MAX(1,SOURCE!$V$2-5+4+1-1-LEN(  IF(ISTEXT(SOURCE!H1692),SOURCE!H1692,  SUBSTITUTE(SUBSTITUTE(TEXT(SOURCE!H1692,"????0"),"  ","")," ",""))   ))), "")&amp;
       IF(ISTEXT(SOURCE!H1692),SOURCE!H1692, SUBSTITUTE(SUBSTITUTE(TEXT(SOURCE!H1692,"????0"),"  ","")," ",""))   &amp;","&amp; IF(SOURCE!$W$2-3 &gt;= 0, REPT(" ",SOURCE!$W$2-3-5), "")&amp;
      SOURCE!I1692&amp;
" | "&amp; IF(SOURCE!$X$2-LEN(SOURCE!I1692) &gt;= 0, REPT(" ",SOURCE!$X$2-LEN(SOURCE!I1692)), "")&amp;
      SOURCE!J1692&amp;      IF(SOURCE!$Y$2-LEN(SOURCE!J1692) &gt;= 0, REPT(" ",SOURCE!$Y$2-LEN(SOURCE!J1692)), "")&amp;
" | "&amp; IF(SOURCE!$X$2-LEN(SOURCE!I1692) &gt;= 0, REPT(" ",SOURCE!$X$2-LEN(SOURCE!I1692)), "")&amp;
      SOURCE!K1692&amp;      IF(SOURCE!$Y$2-LEN(SOURCE!K1692) &gt;= 0, REPT(" ",SOURCE!$Z$2-LEN(SOURCE!K1692)), "")&amp;
" | "&amp; SOURCE!L1692&amp;      IF(SOURCE!$AB$2-LEN(SOURCE!L1692) &gt;= 0, REPT(" ",SOURCE!$AB$2-LEN(SOURCE!L1692)), "")&amp;
" | "&amp; SOURCE!M1692&amp;      IF(SOURCE!$AC$2-LEN(SOURCE!M1692) &gt;= 0, REPT(" ",SOURCE!$AC$2-LEN(SOURCE!M1692)),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133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IF(SOURCE!$R$2-LEN(SOURCE!C1693) &gt;= 0, REPT(" ",SOURCE!$R$2-LEN(SOURCE!C1693)), "")&amp;
      SOURCE!D1693&amp;", "&amp; IF(SOURCE!$S$2-LEN(SOURCE!D1693) &gt;= 0, REPT(" ",SOURCE!$S$2-LEN(SOURCE!D1693)), "")&amp;
      SOURCE!E1693&amp;", "&amp; IF(SOURCE!$T$2-LEN(SOURCE!E1693) &gt;=0, REPT(" ",SOURCE!$T$2-LEN(SOURCE!E1693)), "")&amp;
      SOURCE!F1693&amp;", "&amp; IF(SOURCE!$U$2-LEN(SOURCE!F1693) &gt;= 0, REPT(" ",SOURCE!$U$2-LEN(SOURCE!F1693)+2), "")&amp;"("&amp;
      SUBSTITUTE(TEXT(SOURCE!G1693,"??0"),"  ","")&amp;" &lt;&lt; TAM_MAX_BITS) |"&amp; IF(SOURCE!$V$2-3 &gt;= 0, REPT(" ",MAX(1,SOURCE!$V$2-5+4+1-1-LEN(  IF(ISTEXT(SOURCE!H1693),SOURCE!H1693,  SUBSTITUTE(SUBSTITUTE(TEXT(SOURCE!H1693,"????0"),"  ","")," ",""))   ))), "")&amp;
       IF(ISTEXT(SOURCE!H1693),SOURCE!H1693, SUBSTITUTE(SUBSTITUTE(TEXT(SOURCE!H1693,"????0"),"  ","")," ",""))   &amp;","&amp; IF(SOURCE!$W$2-3 &gt;= 0, REPT(" ",SOURCE!$W$2-3-5), "")&amp;
      SOURCE!I1693&amp;
" | "&amp; IF(SOURCE!$X$2-LEN(SOURCE!I1693) &gt;= 0, REPT(" ",SOURCE!$X$2-LEN(SOURCE!I1693)), "")&amp;
      SOURCE!J1693&amp;      IF(SOURCE!$Y$2-LEN(SOURCE!J1693) &gt;= 0, REPT(" ",SOURCE!$Y$2-LEN(SOURCE!J1693)), "")&amp;
" | "&amp; IF(SOURCE!$X$2-LEN(SOURCE!I1693) &gt;= 0, REPT(" ",SOURCE!$X$2-LEN(SOURCE!I1693)), "")&amp;
      SOURCE!K1693&amp;      IF(SOURCE!$Y$2-LEN(SOURCE!K1693) &gt;= 0, REPT(" ",SOURCE!$Z$2-LEN(SOURCE!K1693)), "")&amp;
" | "&amp; SOURCE!L1693&amp;      IF(SOURCE!$AB$2-LEN(SOURCE!L1693) &gt;= 0, REPT(" ",SOURCE!$AB$2-LEN(SOURCE!L1693)), "")&amp;
" | "&amp; SOURCE!M1693&amp;      IF(SOURCE!$AC$2-LEN(SOURCE!M1693) &gt;= 0, REPT(" ",SOURCE!$AC$2-LEN(SOURCE!M1693)),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133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IF(SOURCE!$R$2-LEN(SOURCE!C1694) &gt;= 0, REPT(" ",SOURCE!$R$2-LEN(SOURCE!C1694)), "")&amp;
      SOURCE!D1694&amp;", "&amp; IF(SOURCE!$S$2-LEN(SOURCE!D1694) &gt;= 0, REPT(" ",SOURCE!$S$2-LEN(SOURCE!D1694)), "")&amp;
      SOURCE!E1694&amp;", "&amp; IF(SOURCE!$T$2-LEN(SOURCE!E1694) &gt;=0, REPT(" ",SOURCE!$T$2-LEN(SOURCE!E1694)), "")&amp;
      SOURCE!F1694&amp;", "&amp; IF(SOURCE!$U$2-LEN(SOURCE!F1694) &gt;= 0, REPT(" ",SOURCE!$U$2-LEN(SOURCE!F1694)+2), "")&amp;"("&amp;
      SUBSTITUTE(TEXT(SOURCE!G1694,"??0"),"  ","")&amp;" &lt;&lt; TAM_MAX_BITS) |"&amp; IF(SOURCE!$V$2-3 &gt;= 0, REPT(" ",MAX(1,SOURCE!$V$2-5+4+1-1-LEN(  IF(ISTEXT(SOURCE!H1694),SOURCE!H1694,  SUBSTITUTE(SUBSTITUTE(TEXT(SOURCE!H1694,"????0"),"  ","")," ",""))   ))), "")&amp;
       IF(ISTEXT(SOURCE!H1694),SOURCE!H1694, SUBSTITUTE(SUBSTITUTE(TEXT(SOURCE!H1694,"????0"),"  ","")," ",""))   &amp;","&amp; IF(SOURCE!$W$2-3 &gt;= 0, REPT(" ",SOURCE!$W$2-3-5), "")&amp;
      SOURCE!I1694&amp;
" | "&amp; IF(SOURCE!$X$2-LEN(SOURCE!I1694) &gt;= 0, REPT(" ",SOURCE!$X$2-LEN(SOURCE!I1694)), "")&amp;
      SOURCE!J1694&amp;      IF(SOURCE!$Y$2-LEN(SOURCE!J1694) &gt;= 0, REPT(" ",SOURCE!$Y$2-LEN(SOURCE!J1694)), "")&amp;
" | "&amp; IF(SOURCE!$X$2-LEN(SOURCE!I1694) &gt;= 0, REPT(" ",SOURCE!$X$2-LEN(SOURCE!I1694)), "")&amp;
      SOURCE!K1694&amp;      IF(SOURCE!$Y$2-LEN(SOURCE!K1694) &gt;= 0, REPT(" ",SOURCE!$Z$2-LEN(SOURCE!K1694)), "")&amp;
" | "&amp; SOURCE!L1694&amp;      IF(SOURCE!$AB$2-LEN(SOURCE!L1694) &gt;= 0, REPT(" ",SOURCE!$AB$2-LEN(SOURCE!L1694)), "")&amp;
" | "&amp; SOURCE!M1694&amp;      IF(SOURCE!$AC$2-LEN(SOURCE!M1694) &gt;= 0, REPT(" ",SOURCE!$AC$2-LEN(SOURCE!M1694)),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133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IF(SOURCE!$R$2-LEN(SOURCE!C1695) &gt;= 0, REPT(" ",SOURCE!$R$2-LEN(SOURCE!C1695)), "")&amp;
      SOURCE!D1695&amp;", "&amp; IF(SOURCE!$S$2-LEN(SOURCE!D1695) &gt;= 0, REPT(" ",SOURCE!$S$2-LEN(SOURCE!D1695)), "")&amp;
      SOURCE!E1695&amp;", "&amp; IF(SOURCE!$T$2-LEN(SOURCE!E1695) &gt;=0, REPT(" ",SOURCE!$T$2-LEN(SOURCE!E1695)), "")&amp;
      SOURCE!F1695&amp;", "&amp; IF(SOURCE!$U$2-LEN(SOURCE!F1695) &gt;= 0, REPT(" ",SOURCE!$U$2-LEN(SOURCE!F1695)+2), "")&amp;"("&amp;
      SUBSTITUTE(TEXT(SOURCE!G1695,"??0"),"  ","")&amp;" &lt;&lt; TAM_MAX_BITS) |"&amp; IF(SOURCE!$V$2-3 &gt;= 0, REPT(" ",MAX(1,SOURCE!$V$2-5+4+1-1-LEN(  IF(ISTEXT(SOURCE!H1695),SOURCE!H1695,  SUBSTITUTE(SUBSTITUTE(TEXT(SOURCE!H1695,"????0"),"  ","")," ",""))   ))), "")&amp;
       IF(ISTEXT(SOURCE!H1695),SOURCE!H1695, SUBSTITUTE(SUBSTITUTE(TEXT(SOURCE!H1695,"????0"),"  ","")," ",""))   &amp;","&amp; IF(SOURCE!$W$2-3 &gt;= 0, REPT(" ",SOURCE!$W$2-3-5), "")&amp;
      SOURCE!I1695&amp;
" | "&amp; IF(SOURCE!$X$2-LEN(SOURCE!I1695) &gt;= 0, REPT(" ",SOURCE!$X$2-LEN(SOURCE!I1695)), "")&amp;
      SOURCE!J1695&amp;      IF(SOURCE!$Y$2-LEN(SOURCE!J1695) &gt;= 0, REPT(" ",SOURCE!$Y$2-LEN(SOURCE!J1695)), "")&amp;
" | "&amp; IF(SOURCE!$X$2-LEN(SOURCE!I1695) &gt;= 0, REPT(" ",SOURCE!$X$2-LEN(SOURCE!I1695)), "")&amp;
      SOURCE!K1695&amp;      IF(SOURCE!$Y$2-LEN(SOURCE!K1695) &gt;= 0, REPT(" ",SOURCE!$Z$2-LEN(SOURCE!K1695)), "")&amp;
" | "&amp; SOURCE!L1695&amp;      IF(SOURCE!$AB$2-LEN(SOURCE!L1695) &gt;= 0, REPT(" ",SOURCE!$AB$2-LEN(SOURCE!L1695)), "")&amp;
" | "&amp; SOURCE!M1695&amp;      IF(SOURCE!$AC$2-LEN(SOURCE!M1695) &gt;= 0, REPT(" ",SOURCE!$AC$2-LEN(SOURCE!M1695)),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133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IF(SOURCE!$R$2-LEN(SOURCE!C1696) &gt;= 0, REPT(" ",SOURCE!$R$2-LEN(SOURCE!C1696)), "")&amp;
      SOURCE!D1696&amp;", "&amp; IF(SOURCE!$S$2-LEN(SOURCE!D1696) &gt;= 0, REPT(" ",SOURCE!$S$2-LEN(SOURCE!D1696)), "")&amp;
      SOURCE!E1696&amp;", "&amp; IF(SOURCE!$T$2-LEN(SOURCE!E1696) &gt;=0, REPT(" ",SOURCE!$T$2-LEN(SOURCE!E1696)), "")&amp;
      SOURCE!F1696&amp;", "&amp; IF(SOURCE!$U$2-LEN(SOURCE!F1696) &gt;= 0, REPT(" ",SOURCE!$U$2-LEN(SOURCE!F1696)+2), "")&amp;"("&amp;
      SUBSTITUTE(TEXT(SOURCE!G1696,"??0"),"  ","")&amp;" &lt;&lt; TAM_MAX_BITS) |"&amp; IF(SOURCE!$V$2-3 &gt;= 0, REPT(" ",MAX(1,SOURCE!$V$2-5+4+1-1-LEN(  IF(ISTEXT(SOURCE!H1696),SOURCE!H1696,  SUBSTITUTE(SUBSTITUTE(TEXT(SOURCE!H1696,"????0"),"  ","")," ",""))   ))), "")&amp;
       IF(ISTEXT(SOURCE!H1696),SOURCE!H1696, SUBSTITUTE(SUBSTITUTE(TEXT(SOURCE!H1696,"????0"),"  ","")," ",""))   &amp;","&amp; IF(SOURCE!$W$2-3 &gt;= 0, REPT(" ",SOURCE!$W$2-3-5), "")&amp;
      SOURCE!I1696&amp;
" | "&amp; IF(SOURCE!$X$2-LEN(SOURCE!I1696) &gt;= 0, REPT(" ",SOURCE!$X$2-LEN(SOURCE!I1696)), "")&amp;
      SOURCE!J1696&amp;      IF(SOURCE!$Y$2-LEN(SOURCE!J1696) &gt;= 0, REPT(" ",SOURCE!$Y$2-LEN(SOURCE!J1696)), "")&amp;
" | "&amp; IF(SOURCE!$X$2-LEN(SOURCE!I1696) &gt;= 0, REPT(" ",SOURCE!$X$2-LEN(SOURCE!I1696)), "")&amp;
      SOURCE!K1696&amp;      IF(SOURCE!$Y$2-LEN(SOURCE!K1696) &gt;= 0, REPT(" ",SOURCE!$Z$2-LEN(SOURCE!K1696)), "")&amp;
" | "&amp; SOURCE!L1696&amp;      IF(SOURCE!$AB$2-LEN(SOURCE!L1696) &gt;= 0, REPT(" ",SOURCE!$AB$2-LEN(SOURCE!L1696)), "")&amp;
" | "&amp; SOURCE!M1696&amp;      IF(SOURCE!$AC$2-LEN(SOURCE!M1696) &gt;= 0, REPT(" ",SOURCE!$AC$2-LEN(SOURCE!M1696)),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133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IF(SOURCE!$R$2-LEN(SOURCE!C1697) &gt;= 0, REPT(" ",SOURCE!$R$2-LEN(SOURCE!C1697)), "")&amp;
      SOURCE!D1697&amp;", "&amp; IF(SOURCE!$S$2-LEN(SOURCE!D1697) &gt;= 0, REPT(" ",SOURCE!$S$2-LEN(SOURCE!D1697)), "")&amp;
      SOURCE!E1697&amp;", "&amp; IF(SOURCE!$T$2-LEN(SOURCE!E1697) &gt;=0, REPT(" ",SOURCE!$T$2-LEN(SOURCE!E1697)), "")&amp;
      SOURCE!F1697&amp;", "&amp; IF(SOURCE!$U$2-LEN(SOURCE!F1697) &gt;= 0, REPT(" ",SOURCE!$U$2-LEN(SOURCE!F1697)+2), "")&amp;"("&amp;
      SUBSTITUTE(TEXT(SOURCE!G1697,"??0"),"  ","")&amp;" &lt;&lt; TAM_MAX_BITS) |"&amp; IF(SOURCE!$V$2-3 &gt;= 0, REPT(" ",MAX(1,SOURCE!$V$2-5+4+1-1-LEN(  IF(ISTEXT(SOURCE!H1697),SOURCE!H1697,  SUBSTITUTE(SUBSTITUTE(TEXT(SOURCE!H1697,"????0"),"  ","")," ",""))   ))), "")&amp;
       IF(ISTEXT(SOURCE!H1697),SOURCE!H1697, SUBSTITUTE(SUBSTITUTE(TEXT(SOURCE!H1697,"????0"),"  ","")," ",""))   &amp;","&amp; IF(SOURCE!$W$2-3 &gt;= 0, REPT(" ",SOURCE!$W$2-3-5), "")&amp;
      SOURCE!I1697&amp;
" | "&amp; IF(SOURCE!$X$2-LEN(SOURCE!I1697) &gt;= 0, REPT(" ",SOURCE!$X$2-LEN(SOURCE!I1697)), "")&amp;
      SOURCE!J1697&amp;      IF(SOURCE!$Y$2-LEN(SOURCE!J1697) &gt;= 0, REPT(" ",SOURCE!$Y$2-LEN(SOURCE!J1697)), "")&amp;
" | "&amp; IF(SOURCE!$X$2-LEN(SOURCE!I1697) &gt;= 0, REPT(" ",SOURCE!$X$2-LEN(SOURCE!I1697)), "")&amp;
      SOURCE!K1697&amp;      IF(SOURCE!$Y$2-LEN(SOURCE!K1697) &gt;= 0, REPT(" ",SOURCE!$Z$2-LEN(SOURCE!K1697)), "")&amp;
" | "&amp; SOURCE!L1697&amp;      IF(SOURCE!$AB$2-LEN(SOURCE!L1697) &gt;= 0, REPT(" ",SOURCE!$AB$2-LEN(SOURCE!L1697)), "")&amp;
" | "&amp; SOURCE!M1697&amp;      IF(SOURCE!$AC$2-LEN(SOURCE!M1697) &gt;= 0, REPT(" ",SOURCE!$AC$2-LEN(SOURCE!M1697)),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133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IF(SOURCE!$R$2-LEN(SOURCE!C1698) &gt;= 0, REPT(" ",SOURCE!$R$2-LEN(SOURCE!C1698)), "")&amp;
      SOURCE!D1698&amp;", "&amp; IF(SOURCE!$S$2-LEN(SOURCE!D1698) &gt;= 0, REPT(" ",SOURCE!$S$2-LEN(SOURCE!D1698)), "")&amp;
      SOURCE!E1698&amp;", "&amp; IF(SOURCE!$T$2-LEN(SOURCE!E1698) &gt;=0, REPT(" ",SOURCE!$T$2-LEN(SOURCE!E1698)), "")&amp;
      SOURCE!F1698&amp;", "&amp; IF(SOURCE!$U$2-LEN(SOURCE!F1698) &gt;= 0, REPT(" ",SOURCE!$U$2-LEN(SOURCE!F1698)+2), "")&amp;"("&amp;
      SUBSTITUTE(TEXT(SOURCE!G1698,"??0"),"  ","")&amp;" &lt;&lt; TAM_MAX_BITS) |"&amp; IF(SOURCE!$V$2-3 &gt;= 0, REPT(" ",MAX(1,SOURCE!$V$2-5+4+1-1-LEN(  IF(ISTEXT(SOURCE!H1698),SOURCE!H1698,  SUBSTITUTE(SUBSTITUTE(TEXT(SOURCE!H1698,"????0"),"  ","")," ",""))   ))), "")&amp;
       IF(ISTEXT(SOURCE!H1698),SOURCE!H1698, SUBSTITUTE(SUBSTITUTE(TEXT(SOURCE!H1698,"????0"),"  ","")," ",""))   &amp;","&amp; IF(SOURCE!$W$2-3 &gt;= 0, REPT(" ",SOURCE!$W$2-3-5), "")&amp;
      SOURCE!I1698&amp;
" | "&amp; IF(SOURCE!$X$2-LEN(SOURCE!I1698) &gt;= 0, REPT(" ",SOURCE!$X$2-LEN(SOURCE!I1698)), "")&amp;
      SOURCE!J1698&amp;      IF(SOURCE!$Y$2-LEN(SOURCE!J1698) &gt;= 0, REPT(" ",SOURCE!$Y$2-LEN(SOURCE!J1698)), "")&amp;
" | "&amp; IF(SOURCE!$X$2-LEN(SOURCE!I1698) &gt;= 0, REPT(" ",SOURCE!$X$2-LEN(SOURCE!I1698)), "")&amp;
      SOURCE!K1698&amp;      IF(SOURCE!$Y$2-LEN(SOURCE!K1698) &gt;= 0, REPT(" ",SOURCE!$Z$2-LEN(SOURCE!K1698)), "")&amp;
" | "&amp; SOURCE!L1698&amp;      IF(SOURCE!$AB$2-LEN(SOURCE!L1698) &gt;= 0, REPT(" ",SOURCE!$AB$2-LEN(SOURCE!L1698)), "")&amp;
" | "&amp; SOURCE!M1698&amp;      IF(SOURCE!$AC$2-LEN(SOURCE!M1698) &gt;= 0, REPT(" ",SOURCE!$AC$2-LEN(SOURCE!M1698)),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133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IF(SOURCE!$R$2-LEN(SOURCE!C1699) &gt;= 0, REPT(" ",SOURCE!$R$2-LEN(SOURCE!C1699)), "")&amp;
      SOURCE!D1699&amp;", "&amp; IF(SOURCE!$S$2-LEN(SOURCE!D1699) &gt;= 0, REPT(" ",SOURCE!$S$2-LEN(SOURCE!D1699)), "")&amp;
      SOURCE!E1699&amp;", "&amp; IF(SOURCE!$T$2-LEN(SOURCE!E1699) &gt;=0, REPT(" ",SOURCE!$T$2-LEN(SOURCE!E1699)), "")&amp;
      SOURCE!F1699&amp;", "&amp; IF(SOURCE!$U$2-LEN(SOURCE!F1699) &gt;= 0, REPT(" ",SOURCE!$U$2-LEN(SOURCE!F1699)+2), "")&amp;"("&amp;
      SUBSTITUTE(TEXT(SOURCE!G1699,"??0"),"  ","")&amp;" &lt;&lt; TAM_MAX_BITS) |"&amp; IF(SOURCE!$V$2-3 &gt;= 0, REPT(" ",MAX(1,SOURCE!$V$2-5+4+1-1-LEN(  IF(ISTEXT(SOURCE!H1699),SOURCE!H1699,  SUBSTITUTE(SUBSTITUTE(TEXT(SOURCE!H1699,"????0"),"  ","")," ",""))   ))), "")&amp;
       IF(ISTEXT(SOURCE!H1699),SOURCE!H1699, SUBSTITUTE(SUBSTITUTE(TEXT(SOURCE!H1699,"????0"),"  ","")," ",""))   &amp;","&amp; IF(SOURCE!$W$2-3 &gt;= 0, REPT(" ",SOURCE!$W$2-3-5), "")&amp;
      SOURCE!I1699&amp;
" | "&amp; IF(SOURCE!$X$2-LEN(SOURCE!I1699) &gt;= 0, REPT(" ",SOURCE!$X$2-LEN(SOURCE!I1699)), "")&amp;
      SOURCE!J1699&amp;      IF(SOURCE!$Y$2-LEN(SOURCE!J1699) &gt;= 0, REPT(" ",SOURCE!$Y$2-LEN(SOURCE!J1699)), "")&amp;
" | "&amp; IF(SOURCE!$X$2-LEN(SOURCE!I1699) &gt;= 0, REPT(" ",SOURCE!$X$2-LEN(SOURCE!I1699)), "")&amp;
      SOURCE!K1699&amp;      IF(SOURCE!$Y$2-LEN(SOURCE!K1699) &gt;= 0, REPT(" ",SOURCE!$Z$2-LEN(SOURCE!K1699)), "")&amp;
" | "&amp; SOURCE!L1699&amp;      IF(SOURCE!$AB$2-LEN(SOURCE!L1699) &gt;= 0, REPT(" ",SOURCE!$AB$2-LEN(SOURCE!L1699)), "")&amp;
" | "&amp; SOURCE!M1699&amp;      IF(SOURCE!$AC$2-LEN(SOURCE!M1699) &gt;= 0, REPT(" ",SOURCE!$AC$2-LEN(SOURCE!M1699)),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133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IF(SOURCE!$R$2-LEN(SOURCE!C1700) &gt;= 0, REPT(" ",SOURCE!$R$2-LEN(SOURCE!C1700)), "")&amp;
      SOURCE!D1700&amp;", "&amp; IF(SOURCE!$S$2-LEN(SOURCE!D1700) &gt;= 0, REPT(" ",SOURCE!$S$2-LEN(SOURCE!D1700)), "")&amp;
      SOURCE!E1700&amp;", "&amp; IF(SOURCE!$T$2-LEN(SOURCE!E1700) &gt;=0, REPT(" ",SOURCE!$T$2-LEN(SOURCE!E1700)), "")&amp;
      SOURCE!F1700&amp;", "&amp; IF(SOURCE!$U$2-LEN(SOURCE!F1700) &gt;= 0, REPT(" ",SOURCE!$U$2-LEN(SOURCE!F1700)+2), "")&amp;"("&amp;
      SUBSTITUTE(TEXT(SOURCE!G1700,"??0"),"  ","")&amp;" &lt;&lt; TAM_MAX_BITS) |"&amp; IF(SOURCE!$V$2-3 &gt;= 0, REPT(" ",MAX(1,SOURCE!$V$2-5+4+1-1-LEN(  IF(ISTEXT(SOURCE!H1700),SOURCE!H1700,  SUBSTITUTE(SUBSTITUTE(TEXT(SOURCE!H1700,"????0"),"  ","")," ",""))   ))), "")&amp;
       IF(ISTEXT(SOURCE!H1700),SOURCE!H1700, SUBSTITUTE(SUBSTITUTE(TEXT(SOURCE!H1700,"????0"),"  ","")," ",""))   &amp;","&amp; IF(SOURCE!$W$2-3 &gt;= 0, REPT(" ",SOURCE!$W$2-3-5), "")&amp;
      SOURCE!I1700&amp;
" | "&amp; IF(SOURCE!$X$2-LEN(SOURCE!I1700) &gt;= 0, REPT(" ",SOURCE!$X$2-LEN(SOURCE!I1700)), "")&amp;
      SOURCE!J1700&amp;      IF(SOURCE!$Y$2-LEN(SOURCE!J1700) &gt;= 0, REPT(" ",SOURCE!$Y$2-LEN(SOURCE!J1700)), "")&amp;
" | "&amp; IF(SOURCE!$X$2-LEN(SOURCE!I1700) &gt;= 0, REPT(" ",SOURCE!$X$2-LEN(SOURCE!I1700)), "")&amp;
      SOURCE!K1700&amp;      IF(SOURCE!$Y$2-LEN(SOURCE!K1700) &gt;= 0, REPT(" ",SOURCE!$Z$2-LEN(SOURCE!K1700)), "")&amp;
" | "&amp; SOURCE!L1700&amp;      IF(SOURCE!$AB$2-LEN(SOURCE!L1700) &gt;= 0, REPT(" ",SOURCE!$AB$2-LEN(SOURCE!L1700)), "")&amp;
" | "&amp; SOURCE!M1700&amp;      IF(SOURCE!$AC$2-LEN(SOURCE!M1700) &gt;= 0, REPT(" ",SOURCE!$AC$2-LEN(SOURCE!M1700)),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133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IF(SOURCE!$R$2-LEN(SOURCE!C1701) &gt;= 0, REPT(" ",SOURCE!$R$2-LEN(SOURCE!C1701)), "")&amp;
      SOURCE!D1701&amp;", "&amp; IF(SOURCE!$S$2-LEN(SOURCE!D1701) &gt;= 0, REPT(" ",SOURCE!$S$2-LEN(SOURCE!D1701)), "")&amp;
      SOURCE!E1701&amp;", "&amp; IF(SOURCE!$T$2-LEN(SOURCE!E1701) &gt;=0, REPT(" ",SOURCE!$T$2-LEN(SOURCE!E1701)), "")&amp;
      SOURCE!F1701&amp;", "&amp; IF(SOURCE!$U$2-LEN(SOURCE!F1701) &gt;= 0, REPT(" ",SOURCE!$U$2-LEN(SOURCE!F1701)+2), "")&amp;"("&amp;
      SUBSTITUTE(TEXT(SOURCE!G1701,"??0"),"  ","")&amp;" &lt;&lt; TAM_MAX_BITS) |"&amp; IF(SOURCE!$V$2-3 &gt;= 0, REPT(" ",MAX(1,SOURCE!$V$2-5+4+1-1-LEN(  IF(ISTEXT(SOURCE!H1701),SOURCE!H1701,  SUBSTITUTE(SUBSTITUTE(TEXT(SOURCE!H1701,"????0"),"  ","")," ",""))   ))), "")&amp;
       IF(ISTEXT(SOURCE!H1701),SOURCE!H1701, SUBSTITUTE(SUBSTITUTE(TEXT(SOURCE!H1701,"????0"),"  ","")," ",""))   &amp;","&amp; IF(SOURCE!$W$2-3 &gt;= 0, REPT(" ",SOURCE!$W$2-3-5), "")&amp;
      SOURCE!I1701&amp;
" | "&amp; IF(SOURCE!$X$2-LEN(SOURCE!I1701) &gt;= 0, REPT(" ",SOURCE!$X$2-LEN(SOURCE!I1701)), "")&amp;
      SOURCE!J1701&amp;      IF(SOURCE!$Y$2-LEN(SOURCE!J1701) &gt;= 0, REPT(" ",SOURCE!$Y$2-LEN(SOURCE!J1701)), "")&amp;
" | "&amp; IF(SOURCE!$X$2-LEN(SOURCE!I1701) &gt;= 0, REPT(" ",SOURCE!$X$2-LEN(SOURCE!I1701)), "")&amp;
      SOURCE!K1701&amp;      IF(SOURCE!$Y$2-LEN(SOURCE!K1701) &gt;= 0, REPT(" ",SOURCE!$Z$2-LEN(SOURCE!K1701)), "")&amp;
" | "&amp; SOURCE!L1701&amp;      IF(SOURCE!$AB$2-LEN(SOURCE!L1701) &gt;= 0, REPT(" ",SOURCE!$AB$2-LEN(SOURCE!L1701)), "")&amp;
" | "&amp; SOURCE!M1701&amp;      IF(SOURCE!$AC$2-LEN(SOURCE!M1701) &gt;= 0, REPT(" ",SOURCE!$AC$2-LEN(SOURCE!M1701)),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133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IF(SOURCE!$R$2-LEN(SOURCE!C1702) &gt;= 0, REPT(" ",SOURCE!$R$2-LEN(SOURCE!C1702)), "")&amp;
      SOURCE!D1702&amp;", "&amp; IF(SOURCE!$S$2-LEN(SOURCE!D1702) &gt;= 0, REPT(" ",SOURCE!$S$2-LEN(SOURCE!D1702)), "")&amp;
      SOURCE!E1702&amp;", "&amp; IF(SOURCE!$T$2-LEN(SOURCE!E1702) &gt;=0, REPT(" ",SOURCE!$T$2-LEN(SOURCE!E1702)), "")&amp;
      SOURCE!F1702&amp;", "&amp; IF(SOURCE!$U$2-LEN(SOURCE!F1702) &gt;= 0, REPT(" ",SOURCE!$U$2-LEN(SOURCE!F1702)+2), "")&amp;"("&amp;
      SUBSTITUTE(TEXT(SOURCE!G1702,"??0"),"  ","")&amp;" &lt;&lt; TAM_MAX_BITS) |"&amp; IF(SOURCE!$V$2-3 &gt;= 0, REPT(" ",MAX(1,SOURCE!$V$2-5+4+1-1-LEN(  IF(ISTEXT(SOURCE!H1702),SOURCE!H1702,  SUBSTITUTE(SUBSTITUTE(TEXT(SOURCE!H1702,"????0"),"  ","")," ",""))   ))), "")&amp;
       IF(ISTEXT(SOURCE!H1702),SOURCE!H1702, SUBSTITUTE(SUBSTITUTE(TEXT(SOURCE!H1702,"????0"),"  ","")," ",""))   &amp;","&amp; IF(SOURCE!$W$2-3 &gt;= 0, REPT(" ",SOURCE!$W$2-3-5), "")&amp;
      SOURCE!I1702&amp;
" | "&amp; IF(SOURCE!$X$2-LEN(SOURCE!I1702) &gt;= 0, REPT(" ",SOURCE!$X$2-LEN(SOURCE!I1702)), "")&amp;
      SOURCE!J1702&amp;      IF(SOURCE!$Y$2-LEN(SOURCE!J1702) &gt;= 0, REPT(" ",SOURCE!$Y$2-LEN(SOURCE!J1702)), "")&amp;
" | "&amp; IF(SOURCE!$X$2-LEN(SOURCE!I1702) &gt;= 0, REPT(" ",SOURCE!$X$2-LEN(SOURCE!I1702)), "")&amp;
      SOURCE!K1702&amp;      IF(SOURCE!$Y$2-LEN(SOURCE!K1702) &gt;= 0, REPT(" ",SOURCE!$Z$2-LEN(SOURCE!K1702)), "")&amp;
" | "&amp; SOURCE!L1702&amp;      IF(SOURCE!$AB$2-LEN(SOURCE!L1702) &gt;= 0, REPT(" ",SOURCE!$AB$2-LEN(SOURCE!L1702)), "")&amp;
" | "&amp; SOURCE!M1702&amp;      IF(SOURCE!$AC$2-LEN(SOURCE!M1702) &gt;= 0, REPT(" ",SOURCE!$AC$2-LEN(SOURCE!M1702)),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133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IF(SOURCE!$R$2-LEN(SOURCE!C1703) &gt;= 0, REPT(" ",SOURCE!$R$2-LEN(SOURCE!C1703)), "")&amp;
      SOURCE!D1703&amp;", "&amp; IF(SOURCE!$S$2-LEN(SOURCE!D1703) &gt;= 0, REPT(" ",SOURCE!$S$2-LEN(SOURCE!D1703)), "")&amp;
      SOURCE!E1703&amp;", "&amp; IF(SOURCE!$T$2-LEN(SOURCE!E1703) &gt;=0, REPT(" ",SOURCE!$T$2-LEN(SOURCE!E1703)), "")&amp;
      SOURCE!F1703&amp;", "&amp; IF(SOURCE!$U$2-LEN(SOURCE!F1703) &gt;= 0, REPT(" ",SOURCE!$U$2-LEN(SOURCE!F1703)+2), "")&amp;"("&amp;
      SUBSTITUTE(TEXT(SOURCE!G1703,"??0"),"  ","")&amp;" &lt;&lt; TAM_MAX_BITS) |"&amp; IF(SOURCE!$V$2-3 &gt;= 0, REPT(" ",MAX(1,SOURCE!$V$2-5+4+1-1-LEN(  IF(ISTEXT(SOURCE!H1703),SOURCE!H1703,  SUBSTITUTE(SUBSTITUTE(TEXT(SOURCE!H1703,"????0"),"  ","")," ",""))   ))), "")&amp;
       IF(ISTEXT(SOURCE!H1703),SOURCE!H1703, SUBSTITUTE(SUBSTITUTE(TEXT(SOURCE!H1703,"????0"),"  ","")," ",""))   &amp;","&amp; IF(SOURCE!$W$2-3 &gt;= 0, REPT(" ",SOURCE!$W$2-3-5), "")&amp;
      SOURCE!I1703&amp;
" | "&amp; IF(SOURCE!$X$2-LEN(SOURCE!I1703) &gt;= 0, REPT(" ",SOURCE!$X$2-LEN(SOURCE!I1703)), "")&amp;
      SOURCE!J1703&amp;      IF(SOURCE!$Y$2-LEN(SOURCE!J1703) &gt;= 0, REPT(" ",SOURCE!$Y$2-LEN(SOURCE!J1703)), "")&amp;
" | "&amp; IF(SOURCE!$X$2-LEN(SOURCE!I1703) &gt;= 0, REPT(" ",SOURCE!$X$2-LEN(SOURCE!I1703)), "")&amp;
      SOURCE!K1703&amp;      IF(SOURCE!$Y$2-LEN(SOURCE!K1703) &gt;= 0, REPT(" ",SOURCE!$Z$2-LEN(SOURCE!K1703)), "")&amp;
" | "&amp; SOURCE!L1703&amp;      IF(SOURCE!$AB$2-LEN(SOURCE!L1703) &gt;= 0, REPT(" ",SOURCE!$AB$2-LEN(SOURCE!L1703)), "")&amp;
" | "&amp; SOURCE!M1703&amp;      IF(SOURCE!$AC$2-LEN(SOURCE!M1703) &gt;= 0, REPT(" ",SOURCE!$AC$2-LEN(SOURCE!M1703)),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133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IF(SOURCE!$R$2-LEN(SOURCE!C1704) &gt;= 0, REPT(" ",SOURCE!$R$2-LEN(SOURCE!C1704)), "")&amp;
      SOURCE!D1704&amp;", "&amp; IF(SOURCE!$S$2-LEN(SOURCE!D1704) &gt;= 0, REPT(" ",SOURCE!$S$2-LEN(SOURCE!D1704)), "")&amp;
      SOURCE!E1704&amp;", "&amp; IF(SOURCE!$T$2-LEN(SOURCE!E1704) &gt;=0, REPT(" ",SOURCE!$T$2-LEN(SOURCE!E1704)), "")&amp;
      SOURCE!F1704&amp;", "&amp; IF(SOURCE!$U$2-LEN(SOURCE!F1704) &gt;= 0, REPT(" ",SOURCE!$U$2-LEN(SOURCE!F1704)+2), "")&amp;"("&amp;
      SUBSTITUTE(TEXT(SOURCE!G1704,"??0"),"  ","")&amp;" &lt;&lt; TAM_MAX_BITS) |"&amp; IF(SOURCE!$V$2-3 &gt;= 0, REPT(" ",MAX(1,SOURCE!$V$2-5+4+1-1-LEN(  IF(ISTEXT(SOURCE!H1704),SOURCE!H1704,  SUBSTITUTE(SUBSTITUTE(TEXT(SOURCE!H1704,"????0"),"  ","")," ",""))   ))), "")&amp;
       IF(ISTEXT(SOURCE!H1704),SOURCE!H1704, SUBSTITUTE(SUBSTITUTE(TEXT(SOURCE!H1704,"????0"),"  ","")," ",""))   &amp;","&amp; IF(SOURCE!$W$2-3 &gt;= 0, REPT(" ",SOURCE!$W$2-3-5), "")&amp;
      SOURCE!I1704&amp;
" | "&amp; IF(SOURCE!$X$2-LEN(SOURCE!I1704) &gt;= 0, REPT(" ",SOURCE!$X$2-LEN(SOURCE!I1704)), "")&amp;
      SOURCE!J1704&amp;      IF(SOURCE!$Y$2-LEN(SOURCE!J1704) &gt;= 0, REPT(" ",SOURCE!$Y$2-LEN(SOURCE!J1704)), "")&amp;
" | "&amp; IF(SOURCE!$X$2-LEN(SOURCE!I1704) &gt;= 0, REPT(" ",SOURCE!$X$2-LEN(SOURCE!I1704)), "")&amp;
      SOURCE!K1704&amp;      IF(SOURCE!$Y$2-LEN(SOURCE!K1704) &gt;= 0, REPT(" ",SOURCE!$Z$2-LEN(SOURCE!K1704)), "")&amp;
" | "&amp; SOURCE!L1704&amp;      IF(SOURCE!$AB$2-LEN(SOURCE!L1704) &gt;= 0, REPT(" ",SOURCE!$AB$2-LEN(SOURCE!L1704)), "")&amp;
" | "&amp; SOURCE!M1704&amp;      IF(SOURCE!$AC$2-LEN(SOURCE!M1704) &gt;= 0, REPT(" ",SOURCE!$AC$2-LEN(SOURCE!M1704)),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133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IF(SOURCE!$R$2-LEN(SOURCE!C1705) &gt;= 0, REPT(" ",SOURCE!$R$2-LEN(SOURCE!C1705)), "")&amp;
      SOURCE!D1705&amp;", "&amp; IF(SOURCE!$S$2-LEN(SOURCE!D1705) &gt;= 0, REPT(" ",SOURCE!$S$2-LEN(SOURCE!D1705)), "")&amp;
      SOURCE!E1705&amp;", "&amp; IF(SOURCE!$T$2-LEN(SOURCE!E1705) &gt;=0, REPT(" ",SOURCE!$T$2-LEN(SOURCE!E1705)), "")&amp;
      SOURCE!F1705&amp;", "&amp; IF(SOURCE!$U$2-LEN(SOURCE!F1705) &gt;= 0, REPT(" ",SOURCE!$U$2-LEN(SOURCE!F1705)+2), "")&amp;"("&amp;
      SUBSTITUTE(TEXT(SOURCE!G1705,"??0"),"  ","")&amp;" &lt;&lt; TAM_MAX_BITS) |"&amp; IF(SOURCE!$V$2-3 &gt;= 0, REPT(" ",MAX(1,SOURCE!$V$2-5+4+1-1-LEN(  IF(ISTEXT(SOURCE!H1705),SOURCE!H1705,  SUBSTITUTE(SUBSTITUTE(TEXT(SOURCE!H1705,"????0"),"  ","")," ",""))   ))), "")&amp;
       IF(ISTEXT(SOURCE!H1705),SOURCE!H1705, SUBSTITUTE(SUBSTITUTE(TEXT(SOURCE!H1705,"????0"),"  ","")," ",""))   &amp;","&amp; IF(SOURCE!$W$2-3 &gt;= 0, REPT(" ",SOURCE!$W$2-3-5), "")&amp;
      SOURCE!I1705&amp;
" | "&amp; IF(SOURCE!$X$2-LEN(SOURCE!I1705) &gt;= 0, REPT(" ",SOURCE!$X$2-LEN(SOURCE!I1705)), "")&amp;
      SOURCE!J1705&amp;      IF(SOURCE!$Y$2-LEN(SOURCE!J1705) &gt;= 0, REPT(" ",SOURCE!$Y$2-LEN(SOURCE!J1705)), "")&amp;
" | "&amp; IF(SOURCE!$X$2-LEN(SOURCE!I1705) &gt;= 0, REPT(" ",SOURCE!$X$2-LEN(SOURCE!I1705)), "")&amp;
      SOURCE!K1705&amp;      IF(SOURCE!$Y$2-LEN(SOURCE!K1705) &gt;= 0, REPT(" ",SOURCE!$Z$2-LEN(SOURCE!K1705)), "")&amp;
" | "&amp; SOURCE!L1705&amp;      IF(SOURCE!$AB$2-LEN(SOURCE!L1705) &gt;= 0, REPT(" ",SOURCE!$AB$2-LEN(SOURCE!L1705)), "")&amp;
" | "&amp; SOURCE!M1705&amp;      IF(SOURCE!$AC$2-LEN(SOURCE!M1705) &gt;= 0, REPT(" ",SOURCE!$AC$2-LEN(SOURCE!M1705)),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133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IF(SOURCE!$R$2-LEN(SOURCE!C1706) &gt;= 0, REPT(" ",SOURCE!$R$2-LEN(SOURCE!C1706)), "")&amp;
      SOURCE!D1706&amp;", "&amp; IF(SOURCE!$S$2-LEN(SOURCE!D1706) &gt;= 0, REPT(" ",SOURCE!$S$2-LEN(SOURCE!D1706)), "")&amp;
      SOURCE!E1706&amp;", "&amp; IF(SOURCE!$T$2-LEN(SOURCE!E1706) &gt;=0, REPT(" ",SOURCE!$T$2-LEN(SOURCE!E1706)), "")&amp;
      SOURCE!F1706&amp;", "&amp; IF(SOURCE!$U$2-LEN(SOURCE!F1706) &gt;= 0, REPT(" ",SOURCE!$U$2-LEN(SOURCE!F1706)+2), "")&amp;"("&amp;
      SUBSTITUTE(TEXT(SOURCE!G1706,"??0"),"  ","")&amp;" &lt;&lt; TAM_MAX_BITS) |"&amp; IF(SOURCE!$V$2-3 &gt;= 0, REPT(" ",MAX(1,SOURCE!$V$2-5+4+1-1-LEN(  IF(ISTEXT(SOURCE!H1706),SOURCE!H1706,  SUBSTITUTE(SUBSTITUTE(TEXT(SOURCE!H1706,"????0"),"  ","")," ",""))   ))), "")&amp;
       IF(ISTEXT(SOURCE!H1706),SOURCE!H1706, SUBSTITUTE(SUBSTITUTE(TEXT(SOURCE!H1706,"????0"),"  ","")," ",""))   &amp;","&amp; IF(SOURCE!$W$2-3 &gt;= 0, REPT(" ",SOURCE!$W$2-3-5), "")&amp;
      SOURCE!I1706&amp;
" | "&amp; IF(SOURCE!$X$2-LEN(SOURCE!I1706) &gt;= 0, REPT(" ",SOURCE!$X$2-LEN(SOURCE!I1706)), "")&amp;
      SOURCE!J1706&amp;      IF(SOURCE!$Y$2-LEN(SOURCE!J1706) &gt;= 0, REPT(" ",SOURCE!$Y$2-LEN(SOURCE!J1706)), "")&amp;
" | "&amp; IF(SOURCE!$X$2-LEN(SOURCE!I1706) &gt;= 0, REPT(" ",SOURCE!$X$2-LEN(SOURCE!I1706)), "")&amp;
      SOURCE!K1706&amp;      IF(SOURCE!$Y$2-LEN(SOURCE!K1706) &gt;= 0, REPT(" ",SOURCE!$Z$2-LEN(SOURCE!K1706)), "")&amp;
" | "&amp; SOURCE!L1706&amp;      IF(SOURCE!$AB$2-LEN(SOURCE!L1706) &gt;= 0, REPT(" ",SOURCE!$AB$2-LEN(SOURCE!L1706)), "")&amp;
" | "&amp; SOURCE!M1706&amp;      IF(SOURCE!$AC$2-LEN(SOURCE!M1706) &gt;= 0, REPT(" ",SOURCE!$AC$2-LEN(SOURCE!M1706)),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133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IF(SOURCE!$R$2-LEN(SOURCE!C1707) &gt;= 0, REPT(" ",SOURCE!$R$2-LEN(SOURCE!C1707)), "")&amp;
      SOURCE!D1707&amp;", "&amp; IF(SOURCE!$S$2-LEN(SOURCE!D1707) &gt;= 0, REPT(" ",SOURCE!$S$2-LEN(SOURCE!D1707)), "")&amp;
      SOURCE!E1707&amp;", "&amp; IF(SOURCE!$T$2-LEN(SOURCE!E1707) &gt;=0, REPT(" ",SOURCE!$T$2-LEN(SOURCE!E1707)), "")&amp;
      SOURCE!F1707&amp;", "&amp; IF(SOURCE!$U$2-LEN(SOURCE!F1707) &gt;= 0, REPT(" ",SOURCE!$U$2-LEN(SOURCE!F1707)+2), "")&amp;"("&amp;
      SUBSTITUTE(TEXT(SOURCE!G1707,"??0"),"  ","")&amp;" &lt;&lt; TAM_MAX_BITS) |"&amp; IF(SOURCE!$V$2-3 &gt;= 0, REPT(" ",MAX(1,SOURCE!$V$2-5+4+1-1-LEN(  IF(ISTEXT(SOURCE!H1707),SOURCE!H1707,  SUBSTITUTE(SUBSTITUTE(TEXT(SOURCE!H1707,"????0"),"  ","")," ",""))   ))), "")&amp;
       IF(ISTEXT(SOURCE!H1707),SOURCE!H1707, SUBSTITUTE(SUBSTITUTE(TEXT(SOURCE!H1707,"????0"),"  ","")," ",""))   &amp;","&amp; IF(SOURCE!$W$2-3 &gt;= 0, REPT(" ",SOURCE!$W$2-3-5), "")&amp;
      SOURCE!I1707&amp;
" | "&amp; IF(SOURCE!$X$2-LEN(SOURCE!I1707) &gt;= 0, REPT(" ",SOURCE!$X$2-LEN(SOURCE!I1707)), "")&amp;
      SOURCE!J1707&amp;      IF(SOURCE!$Y$2-LEN(SOURCE!J1707) &gt;= 0, REPT(" ",SOURCE!$Y$2-LEN(SOURCE!J1707)), "")&amp;
" | "&amp; IF(SOURCE!$X$2-LEN(SOURCE!I1707) &gt;= 0, REPT(" ",SOURCE!$X$2-LEN(SOURCE!I1707)), "")&amp;
      SOURCE!K1707&amp;      IF(SOURCE!$Y$2-LEN(SOURCE!K1707) &gt;= 0, REPT(" ",SOURCE!$Z$2-LEN(SOURCE!K1707)), "")&amp;
" | "&amp; SOURCE!L1707&amp;      IF(SOURCE!$AB$2-LEN(SOURCE!L1707) &gt;= 0, REPT(" ",SOURCE!$AB$2-LEN(SOURCE!L1707)), "")&amp;
" | "&amp; SOURCE!M1707&amp;      IF(SOURCE!$AC$2-LEN(SOURCE!M1707) &gt;= 0, REPT(" ",SOURCE!$AC$2-LEN(SOURCE!M1707)),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133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IF(SOURCE!$R$2-LEN(SOURCE!C1708) &gt;= 0, REPT(" ",SOURCE!$R$2-LEN(SOURCE!C1708)), "")&amp;
      SOURCE!D1708&amp;", "&amp; IF(SOURCE!$S$2-LEN(SOURCE!D1708) &gt;= 0, REPT(" ",SOURCE!$S$2-LEN(SOURCE!D1708)), "")&amp;
      SOURCE!E1708&amp;", "&amp; IF(SOURCE!$T$2-LEN(SOURCE!E1708) &gt;=0, REPT(" ",SOURCE!$T$2-LEN(SOURCE!E1708)), "")&amp;
      SOURCE!F1708&amp;", "&amp; IF(SOURCE!$U$2-LEN(SOURCE!F1708) &gt;= 0, REPT(" ",SOURCE!$U$2-LEN(SOURCE!F1708)+2), "")&amp;"("&amp;
      SUBSTITUTE(TEXT(SOURCE!G1708,"??0"),"  ","")&amp;" &lt;&lt; TAM_MAX_BITS) |"&amp; IF(SOURCE!$V$2-3 &gt;= 0, REPT(" ",MAX(1,SOURCE!$V$2-5+4+1-1-LEN(  IF(ISTEXT(SOURCE!H1708),SOURCE!H1708,  SUBSTITUTE(SUBSTITUTE(TEXT(SOURCE!H1708,"????0"),"  ","")," ",""))   ))), "")&amp;
       IF(ISTEXT(SOURCE!H1708),SOURCE!H1708, SUBSTITUTE(SUBSTITUTE(TEXT(SOURCE!H1708,"????0"),"  ","")," ",""))   &amp;","&amp; IF(SOURCE!$W$2-3 &gt;= 0, REPT(" ",SOURCE!$W$2-3-5), "")&amp;
      SOURCE!I1708&amp;
" | "&amp; IF(SOURCE!$X$2-LEN(SOURCE!I1708) &gt;= 0, REPT(" ",SOURCE!$X$2-LEN(SOURCE!I1708)), "")&amp;
      SOURCE!J1708&amp;      IF(SOURCE!$Y$2-LEN(SOURCE!J1708) &gt;= 0, REPT(" ",SOURCE!$Y$2-LEN(SOURCE!J1708)), "")&amp;
" | "&amp; IF(SOURCE!$X$2-LEN(SOURCE!I1708) &gt;= 0, REPT(" ",SOURCE!$X$2-LEN(SOURCE!I1708)), "")&amp;
      SOURCE!K1708&amp;      IF(SOURCE!$Y$2-LEN(SOURCE!K1708) &gt;= 0, REPT(" ",SOURCE!$Z$2-LEN(SOURCE!K1708)), "")&amp;
" | "&amp; SOURCE!L1708&amp;      IF(SOURCE!$AB$2-LEN(SOURCE!L1708) &gt;= 0, REPT(" ",SOURCE!$AB$2-LEN(SOURCE!L1708)), "")&amp;
" | "&amp; SOURCE!M1708&amp;      IF(SOURCE!$AC$2-LEN(SOURCE!M1708) &gt;= 0, REPT(" ",SOURCE!$AC$2-LEN(SOURCE!M1708)),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133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IF(SOURCE!$R$2-LEN(SOURCE!C1709) &gt;= 0, REPT(" ",SOURCE!$R$2-LEN(SOURCE!C1709)), "")&amp;
      SOURCE!D1709&amp;", "&amp; IF(SOURCE!$S$2-LEN(SOURCE!D1709) &gt;= 0, REPT(" ",SOURCE!$S$2-LEN(SOURCE!D1709)), "")&amp;
      SOURCE!E1709&amp;", "&amp; IF(SOURCE!$T$2-LEN(SOURCE!E1709) &gt;=0, REPT(" ",SOURCE!$T$2-LEN(SOURCE!E1709)), "")&amp;
      SOURCE!F1709&amp;", "&amp; IF(SOURCE!$U$2-LEN(SOURCE!F1709) &gt;= 0, REPT(" ",SOURCE!$U$2-LEN(SOURCE!F1709)+2), "")&amp;"("&amp;
      SUBSTITUTE(TEXT(SOURCE!G1709,"??0"),"  ","")&amp;" &lt;&lt; TAM_MAX_BITS) |"&amp; IF(SOURCE!$V$2-3 &gt;= 0, REPT(" ",MAX(1,SOURCE!$V$2-5+4+1-1-LEN(  IF(ISTEXT(SOURCE!H1709),SOURCE!H1709,  SUBSTITUTE(SUBSTITUTE(TEXT(SOURCE!H1709,"????0"),"  ","")," ",""))   ))), "")&amp;
       IF(ISTEXT(SOURCE!H1709),SOURCE!H1709, SUBSTITUTE(SUBSTITUTE(TEXT(SOURCE!H1709,"????0"),"  ","")," ",""))   &amp;","&amp; IF(SOURCE!$W$2-3 &gt;= 0, REPT(" ",SOURCE!$W$2-3-5), "")&amp;
      SOURCE!I1709&amp;
" | "&amp; IF(SOURCE!$X$2-LEN(SOURCE!I1709) &gt;= 0, REPT(" ",SOURCE!$X$2-LEN(SOURCE!I1709)), "")&amp;
      SOURCE!J1709&amp;      IF(SOURCE!$Y$2-LEN(SOURCE!J1709) &gt;= 0, REPT(" ",SOURCE!$Y$2-LEN(SOURCE!J1709)), "")&amp;
" | "&amp; IF(SOURCE!$X$2-LEN(SOURCE!I1709) &gt;= 0, REPT(" ",SOURCE!$X$2-LEN(SOURCE!I1709)), "")&amp;
      SOURCE!K1709&amp;      IF(SOURCE!$Y$2-LEN(SOURCE!K1709) &gt;= 0, REPT(" ",SOURCE!$Z$2-LEN(SOURCE!K1709)), "")&amp;
" | "&amp; SOURCE!L1709&amp;      IF(SOURCE!$AB$2-LEN(SOURCE!L1709) &gt;= 0, REPT(" ",SOURCE!$AB$2-LEN(SOURCE!L1709)), "")&amp;
" | "&amp; SOURCE!M1709&amp;      IF(SOURCE!$AC$2-LEN(SOURCE!M1709) &gt;= 0, REPT(" ",SOURCE!$AC$2-LEN(SOURCE!M1709)), "")&amp;
      "},"&amp;IF(SOURCE!O1709&lt;&gt;"",""&amp;SOURCE!O1709,"")
 )
)
)</f>
        <v>/* 1671 */  { fnProgrammableProduct,        TM_LABEL,                    STD_PI STD_SUB_n,                              STD_PI STD_SUB_n,                              (0 &lt;&lt; TAM_MAX_BITS) |    99, CAT_FNCT | SLS_ENABLED   | US_ENABLED   | EIM_DISABLED | PTP_LABEL        },</v>
      </c>
    </row>
    <row r="1710" spans="1:1">
      <c r="A1710" s="133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IF(SOURCE!$R$2-LEN(SOURCE!C1710) &gt;= 0, REPT(" ",SOURCE!$R$2-LEN(SOURCE!C1710)), "")&amp;
      SOURCE!D1710&amp;", "&amp; IF(SOURCE!$S$2-LEN(SOURCE!D1710) &gt;= 0, REPT(" ",SOURCE!$S$2-LEN(SOURCE!D1710)), "")&amp;
      SOURCE!E1710&amp;", "&amp; IF(SOURCE!$T$2-LEN(SOURCE!E1710) &gt;=0, REPT(" ",SOURCE!$T$2-LEN(SOURCE!E1710)), "")&amp;
      SOURCE!F1710&amp;", "&amp; IF(SOURCE!$U$2-LEN(SOURCE!F1710) &gt;= 0, REPT(" ",SOURCE!$U$2-LEN(SOURCE!F1710)+2), "")&amp;"("&amp;
      SUBSTITUTE(TEXT(SOURCE!G1710,"??0"),"  ","")&amp;" &lt;&lt; TAM_MAX_BITS) |"&amp; IF(SOURCE!$V$2-3 &gt;= 0, REPT(" ",MAX(1,SOURCE!$V$2-5+4+1-1-LEN(  IF(ISTEXT(SOURCE!H1710),SOURCE!H1710,  SUBSTITUTE(SUBSTITUTE(TEXT(SOURCE!H1710,"????0"),"  ","")," ",""))   ))), "")&amp;
       IF(ISTEXT(SOURCE!H1710),SOURCE!H1710, SUBSTITUTE(SUBSTITUTE(TEXT(SOURCE!H1710,"????0"),"  ","")," ",""))   &amp;","&amp; IF(SOURCE!$W$2-3 &gt;= 0, REPT(" ",SOURCE!$W$2-3-5), "")&amp;
      SOURCE!I1710&amp;
" | "&amp; IF(SOURCE!$X$2-LEN(SOURCE!I1710) &gt;= 0, REPT(" ",SOURCE!$X$2-LEN(SOURCE!I1710)), "")&amp;
      SOURCE!J1710&amp;      IF(SOURCE!$Y$2-LEN(SOURCE!J1710) &gt;= 0, REPT(" ",SOURCE!$Y$2-LEN(SOURCE!J1710)), "")&amp;
" | "&amp; IF(SOURCE!$X$2-LEN(SOURCE!I1710) &gt;= 0, REPT(" ",SOURCE!$X$2-LEN(SOURCE!I1710)), "")&amp;
      SOURCE!K1710&amp;      IF(SOURCE!$Y$2-LEN(SOURCE!K1710) &gt;= 0, REPT(" ",SOURCE!$Z$2-LEN(SOURCE!K1710)), "")&amp;
" | "&amp; SOURCE!L1710&amp;      IF(SOURCE!$AB$2-LEN(SOURCE!L1710) &gt;= 0, REPT(" ",SOURCE!$AB$2-LEN(SOURCE!L1710)), "")&amp;
" | "&amp; SOURCE!M1710&amp;      IF(SOURCE!$AC$2-LEN(SOURCE!M1710) &gt;= 0, REPT(" ",SOURCE!$AC$2-LEN(SOURCE!M1710)), "")&amp;
      "},"&amp;IF(SOURCE!O1710&lt;&gt;"",""&amp;SOURCE!O1710,"")
 )
)
)</f>
        <v>/* 1672 */  { fnProgrammableSum,            TM_LABEL,                    STD_SIGMA STD_SUB_n,                           STD_SIGMA STD_SUB_n,                           (0 &lt;&lt; TAM_MAX_BITS) |    99, CAT_FNCT | SLS_ENABLED   | US_ENABLED   | EIM_DISABLED | PTP_LABEL        },</v>
      </c>
    </row>
    <row r="1711" spans="1:1">
      <c r="A1711" s="133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IF(SOURCE!$R$2-LEN(SOURCE!C1711) &gt;= 0, REPT(" ",SOURCE!$R$2-LEN(SOURCE!C1711)), "")&amp;
      SOURCE!D1711&amp;", "&amp; IF(SOURCE!$S$2-LEN(SOURCE!D1711) &gt;= 0, REPT(" ",SOURCE!$S$2-LEN(SOURCE!D1711)), "")&amp;
      SOURCE!E1711&amp;", "&amp; IF(SOURCE!$T$2-LEN(SOURCE!E1711) &gt;=0, REPT(" ",SOURCE!$T$2-LEN(SOURCE!E1711)), "")&amp;
      SOURCE!F1711&amp;", "&amp; IF(SOURCE!$U$2-LEN(SOURCE!F1711) &gt;= 0, REPT(" ",SOURCE!$U$2-LEN(SOURCE!F1711)+2), "")&amp;"("&amp;
      SUBSTITUTE(TEXT(SOURCE!G1711,"??0"),"  ","")&amp;" &lt;&lt; TAM_MAX_BITS) |"&amp; IF(SOURCE!$V$2-3 &gt;= 0, REPT(" ",MAX(1,SOURCE!$V$2-5+4+1-1-LEN(  IF(ISTEXT(SOURCE!H1711),SOURCE!H1711,  SUBSTITUTE(SUBSTITUTE(TEXT(SOURCE!H1711,"????0"),"  ","")," ",""))   ))), "")&amp;
       IF(ISTEXT(SOURCE!H1711),SOURCE!H1711, SUBSTITUTE(SUBSTITUTE(TEXT(SOURCE!H1711,"????0"),"  ","")," ",""))   &amp;","&amp; IF(SOURCE!$W$2-3 &gt;= 0, REPT(" ",SOURCE!$W$2-3-5), "")&amp;
      SOURCE!I1711&amp;
" | "&amp; IF(SOURCE!$X$2-LEN(SOURCE!I1711) &gt;= 0, REPT(" ",SOURCE!$X$2-LEN(SOURCE!I1711)), "")&amp;
      SOURCE!J1711&amp;      IF(SOURCE!$Y$2-LEN(SOURCE!J1711) &gt;= 0, REPT(" ",SOURCE!$Y$2-LEN(SOURCE!J1711)), "")&amp;
" | "&amp; IF(SOURCE!$X$2-LEN(SOURCE!I1711) &gt;= 0, REPT(" ",SOURCE!$X$2-LEN(SOURCE!I1711)), "")&amp;
      SOURCE!K1711&amp;      IF(SOURCE!$Y$2-LEN(SOURCE!K1711) &gt;= 0, REPT(" ",SOURCE!$Z$2-LEN(SOURCE!K1711)), "")&amp;
" | "&amp; SOURCE!L1711&amp;      IF(SOURCE!$AB$2-LEN(SOURCE!L1711) &gt;= 0, REPT(" ",SOURCE!$AB$2-LEN(SOURCE!L1711)), "")&amp;
" | "&amp; SOURCE!M1711&amp;      IF(SOURCE!$AC$2-LEN(SOURCE!M1711) &gt;= 0, REPT(" ",SOURCE!$AC$2-LEN(SOURCE!M1711)),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133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IF(SOURCE!$R$2-LEN(SOURCE!C1712) &gt;= 0, REPT(" ",SOURCE!$R$2-LEN(SOURCE!C1712)), "")&amp;
      SOURCE!D1712&amp;", "&amp; IF(SOURCE!$S$2-LEN(SOURCE!D1712) &gt;= 0, REPT(" ",SOURCE!$S$2-LEN(SOURCE!D1712)), "")&amp;
      SOURCE!E1712&amp;", "&amp; IF(SOURCE!$T$2-LEN(SOURCE!E1712) &gt;=0, REPT(" ",SOURCE!$T$2-LEN(SOURCE!E1712)), "")&amp;
      SOURCE!F1712&amp;", "&amp; IF(SOURCE!$U$2-LEN(SOURCE!F1712) &gt;= 0, REPT(" ",SOURCE!$U$2-LEN(SOURCE!F1712)+2), "")&amp;"("&amp;
      SUBSTITUTE(TEXT(SOURCE!G1712,"??0"),"  ","")&amp;" &lt;&lt; TAM_MAX_BITS) |"&amp; IF(SOURCE!$V$2-3 &gt;= 0, REPT(" ",MAX(1,SOURCE!$V$2-5+4+1-1-LEN(  IF(ISTEXT(SOURCE!H1712),SOURCE!H1712,  SUBSTITUTE(SUBSTITUTE(TEXT(SOURCE!H1712,"????0"),"  ","")," ",""))   ))), "")&amp;
       IF(ISTEXT(SOURCE!H1712),SOURCE!H1712, SUBSTITUTE(SUBSTITUTE(TEXT(SOURCE!H1712,"????0"),"  ","")," ",""))   &amp;","&amp; IF(SOURCE!$W$2-3 &gt;= 0, REPT(" ",SOURCE!$W$2-3-5), "")&amp;
      SOURCE!I1712&amp;
" | "&amp; IF(SOURCE!$X$2-LEN(SOURCE!I1712) &gt;= 0, REPT(" ",SOURCE!$X$2-LEN(SOURCE!I1712)), "")&amp;
      SOURCE!J1712&amp;      IF(SOURCE!$Y$2-LEN(SOURCE!J1712) &gt;= 0, REPT(" ",SOURCE!$Y$2-LEN(SOURCE!J1712)), "")&amp;
" | "&amp; IF(SOURCE!$X$2-LEN(SOURCE!I1712) &gt;= 0, REPT(" ",SOURCE!$X$2-LEN(SOURCE!I1712)), "")&amp;
      SOURCE!K1712&amp;      IF(SOURCE!$Y$2-LEN(SOURCE!K1712) &gt;= 0, REPT(" ",SOURCE!$Z$2-LEN(SOURCE!K1712)), "")&amp;
" | "&amp; SOURCE!L1712&amp;      IF(SOURCE!$AB$2-LEN(SOURCE!L1712) &gt;= 0, REPT(" ",SOURCE!$AB$2-LEN(SOURCE!L1712)), "")&amp;
" | "&amp; SOURCE!M1712&amp;      IF(SOURCE!$AC$2-LEN(SOURCE!M1712) &gt;= 0, REPT(" ",SOURCE!$AC$2-LEN(SOURCE!M1712)),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133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IF(SOURCE!$R$2-LEN(SOURCE!C1713) &gt;= 0, REPT(" ",SOURCE!$R$2-LEN(SOURCE!C1713)), "")&amp;
      SOURCE!D1713&amp;", "&amp; IF(SOURCE!$S$2-LEN(SOURCE!D1713) &gt;= 0, REPT(" ",SOURCE!$S$2-LEN(SOURCE!D1713)), "")&amp;
      SOURCE!E1713&amp;", "&amp; IF(SOURCE!$T$2-LEN(SOURCE!E1713) &gt;=0, REPT(" ",SOURCE!$T$2-LEN(SOURCE!E1713)), "")&amp;
      SOURCE!F1713&amp;", "&amp; IF(SOURCE!$U$2-LEN(SOURCE!F1713) &gt;= 0, REPT(" ",SOURCE!$U$2-LEN(SOURCE!F1713)+2), "")&amp;"("&amp;
      SUBSTITUTE(TEXT(SOURCE!G1713,"??0"),"  ","")&amp;" &lt;&lt; TAM_MAX_BITS) |"&amp; IF(SOURCE!$V$2-3 &gt;= 0, REPT(" ",MAX(1,SOURCE!$V$2-5+4+1-1-LEN(  IF(ISTEXT(SOURCE!H1713),SOURCE!H1713,  SUBSTITUTE(SUBSTITUTE(TEXT(SOURCE!H1713,"????0"),"  ","")," ",""))   ))), "")&amp;
       IF(ISTEXT(SOURCE!H1713),SOURCE!H1713, SUBSTITUTE(SUBSTITUTE(TEXT(SOURCE!H1713,"????0"),"  ","")," ",""))   &amp;","&amp; IF(SOURCE!$W$2-3 &gt;= 0, REPT(" ",SOURCE!$W$2-3-5), "")&amp;
      SOURCE!I1713&amp;
" | "&amp; IF(SOURCE!$X$2-LEN(SOURCE!I1713) &gt;= 0, REPT(" ",SOURCE!$X$2-LEN(SOURCE!I1713)), "")&amp;
      SOURCE!J1713&amp;      IF(SOURCE!$Y$2-LEN(SOURCE!J1713) &gt;= 0, REPT(" ",SOURCE!$Y$2-LEN(SOURCE!J1713)), "")&amp;
" | "&amp; IF(SOURCE!$X$2-LEN(SOURCE!I1713) &gt;= 0, REPT(" ",SOURCE!$X$2-LEN(SOURCE!I1713)), "")&amp;
      SOURCE!K1713&amp;      IF(SOURCE!$Y$2-LEN(SOURCE!K1713) &gt;= 0, REPT(" ",SOURCE!$Z$2-LEN(SOURCE!K1713)), "")&amp;
" | "&amp; SOURCE!L1713&amp;      IF(SOURCE!$AB$2-LEN(SOURCE!L1713) &gt;= 0, REPT(" ",SOURCE!$AB$2-LEN(SOURCE!L1713)), "")&amp;
" | "&amp; SOURCE!M1713&amp;      IF(SOURCE!$AC$2-LEN(SOURCE!M1713) &gt;= 0, REPT(" ",SOURCE!$AC$2-LEN(SOURCE!M1713)),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133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IF(SOURCE!$R$2-LEN(SOURCE!C1714) &gt;= 0, REPT(" ",SOURCE!$R$2-LEN(SOURCE!C1714)), "")&amp;
      SOURCE!D1714&amp;", "&amp; IF(SOURCE!$S$2-LEN(SOURCE!D1714) &gt;= 0, REPT(" ",SOURCE!$S$2-LEN(SOURCE!D1714)), "")&amp;
      SOURCE!E1714&amp;", "&amp; IF(SOURCE!$T$2-LEN(SOURCE!E1714) &gt;=0, REPT(" ",SOURCE!$T$2-LEN(SOURCE!E1714)), "")&amp;
      SOURCE!F1714&amp;", "&amp; IF(SOURCE!$U$2-LEN(SOURCE!F1714) &gt;= 0, REPT(" ",SOURCE!$U$2-LEN(SOURCE!F1714)+2), "")&amp;"("&amp;
      SUBSTITUTE(TEXT(SOURCE!G1714,"??0"),"  ","")&amp;" &lt;&lt; TAM_MAX_BITS) |"&amp; IF(SOURCE!$V$2-3 &gt;= 0, REPT(" ",MAX(1,SOURCE!$V$2-5+4+1-1-LEN(  IF(ISTEXT(SOURCE!H1714),SOURCE!H1714,  SUBSTITUTE(SUBSTITUTE(TEXT(SOURCE!H1714,"????0"),"  ","")," ",""))   ))), "")&amp;
       IF(ISTEXT(SOURCE!H1714),SOURCE!H1714, SUBSTITUTE(SUBSTITUTE(TEXT(SOURCE!H1714,"????0"),"  ","")," ",""))   &amp;","&amp; IF(SOURCE!$W$2-3 &gt;= 0, REPT(" ",SOURCE!$W$2-3-5), "")&amp;
      SOURCE!I1714&amp;
" | "&amp; IF(SOURCE!$X$2-LEN(SOURCE!I1714) &gt;= 0, REPT(" ",SOURCE!$X$2-LEN(SOURCE!I1714)), "")&amp;
      SOURCE!J1714&amp;      IF(SOURCE!$Y$2-LEN(SOURCE!J1714) &gt;= 0, REPT(" ",SOURCE!$Y$2-LEN(SOURCE!J1714)), "")&amp;
" | "&amp; IF(SOURCE!$X$2-LEN(SOURCE!I1714) &gt;= 0, REPT(" ",SOURCE!$X$2-LEN(SOURCE!I1714)), "")&amp;
      SOURCE!K1714&amp;      IF(SOURCE!$Y$2-LEN(SOURCE!K1714) &gt;= 0, REPT(" ",SOURCE!$Z$2-LEN(SOURCE!K1714)), "")&amp;
" | "&amp; SOURCE!L1714&amp;      IF(SOURCE!$AB$2-LEN(SOURCE!L1714) &gt;= 0, REPT(" ",SOURCE!$AB$2-LEN(SOURCE!L1714)), "")&amp;
" | "&amp; SOURCE!M1714&amp;      IF(SOURCE!$AC$2-LEN(SOURCE!M1714) &gt;= 0, REPT(" ",SOURCE!$AC$2-LEN(SOURCE!M1714)),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133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IF(SOURCE!$R$2-LEN(SOURCE!C1715) &gt;= 0, REPT(" ",SOURCE!$R$2-LEN(SOURCE!C1715)), "")&amp;
      SOURCE!D1715&amp;", "&amp; IF(SOURCE!$S$2-LEN(SOURCE!D1715) &gt;= 0, REPT(" ",SOURCE!$S$2-LEN(SOURCE!D1715)), "")&amp;
      SOURCE!E1715&amp;", "&amp; IF(SOURCE!$T$2-LEN(SOURCE!E1715) &gt;=0, REPT(" ",SOURCE!$T$2-LEN(SOURCE!E1715)), "")&amp;
      SOURCE!F1715&amp;", "&amp; IF(SOURCE!$U$2-LEN(SOURCE!F1715) &gt;= 0, REPT(" ",SOURCE!$U$2-LEN(SOURCE!F1715)+2), "")&amp;"("&amp;
      SUBSTITUTE(TEXT(SOURCE!G1715,"??0"),"  ","")&amp;" &lt;&lt; TAM_MAX_BITS) |"&amp; IF(SOURCE!$V$2-3 &gt;= 0, REPT(" ",MAX(1,SOURCE!$V$2-5+4+1-1-LEN(  IF(ISTEXT(SOURCE!H1715),SOURCE!H1715,  SUBSTITUTE(SUBSTITUTE(TEXT(SOURCE!H1715,"????0"),"  ","")," ",""))   ))), "")&amp;
       IF(ISTEXT(SOURCE!H1715),SOURCE!H1715, SUBSTITUTE(SUBSTITUTE(TEXT(SOURCE!H1715,"????0"),"  ","")," ",""))   &amp;","&amp; IF(SOURCE!$W$2-3 &gt;= 0, REPT(" ",SOURCE!$W$2-3-5), "")&amp;
      SOURCE!I1715&amp;
" | "&amp; IF(SOURCE!$X$2-LEN(SOURCE!I1715) &gt;= 0, REPT(" ",SOURCE!$X$2-LEN(SOURCE!I1715)), "")&amp;
      SOURCE!J1715&amp;      IF(SOURCE!$Y$2-LEN(SOURCE!J1715) &gt;= 0, REPT(" ",SOURCE!$Y$2-LEN(SOURCE!J1715)), "")&amp;
" | "&amp; IF(SOURCE!$X$2-LEN(SOURCE!I1715) &gt;= 0, REPT(" ",SOURCE!$X$2-LEN(SOURCE!I1715)), "")&amp;
      SOURCE!K1715&amp;      IF(SOURCE!$Y$2-LEN(SOURCE!K1715) &gt;= 0, REPT(" ",SOURCE!$Z$2-LEN(SOURCE!K1715)), "")&amp;
" | "&amp; SOURCE!L1715&amp;      IF(SOURCE!$AB$2-LEN(SOURCE!L1715) &gt;= 0, REPT(" ",SOURCE!$AB$2-LEN(SOURCE!L1715)), "")&amp;
" | "&amp; SOURCE!M1715&amp;      IF(SOURCE!$AC$2-LEN(SOURCE!M1715) &gt;= 0, REPT(" ",SOURCE!$AC$2-LEN(SOURCE!M1715)), "")&amp;
      "},"&amp;IF(SOURCE!O1715&lt;&gt;"",""&amp;SOURCE!O1715,"")
 )
)
)</f>
        <v>/* 1677 */  { fnRange,                      NOPARAM,                     "RANGE",                                       "RANGE",                                       (0 &lt;&lt; TAM_MAX_BITS) |     0, CAT_FNCT | SLS_ENABLED   | US_ENABLED   | EIM_DISABLED | PTP_NONE         },</v>
      </c>
    </row>
    <row r="1716" spans="1:1">
      <c r="A1716" s="133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IF(SOURCE!$R$2-LEN(SOURCE!C1716) &gt;= 0, REPT(" ",SOURCE!$R$2-LEN(SOURCE!C1716)), "")&amp;
      SOURCE!D1716&amp;", "&amp; IF(SOURCE!$S$2-LEN(SOURCE!D1716) &gt;= 0, REPT(" ",SOURCE!$S$2-LEN(SOURCE!D1716)), "")&amp;
      SOURCE!E1716&amp;", "&amp; IF(SOURCE!$T$2-LEN(SOURCE!E1716) &gt;=0, REPT(" ",SOURCE!$T$2-LEN(SOURCE!E1716)), "")&amp;
      SOURCE!F1716&amp;", "&amp; IF(SOURCE!$U$2-LEN(SOURCE!F1716) &gt;= 0, REPT(" ",SOURCE!$U$2-LEN(SOURCE!F1716)+2), "")&amp;"("&amp;
      SUBSTITUTE(TEXT(SOURCE!G1716,"??0"),"  ","")&amp;" &lt;&lt; TAM_MAX_BITS) |"&amp; IF(SOURCE!$V$2-3 &gt;= 0, REPT(" ",MAX(1,SOURCE!$V$2-5+4+1-1-LEN(  IF(ISTEXT(SOURCE!H1716),SOURCE!H1716,  SUBSTITUTE(SUBSTITUTE(TEXT(SOURCE!H1716,"????0"),"  ","")," ",""))   ))), "")&amp;
       IF(ISTEXT(SOURCE!H1716),SOURCE!H1716, SUBSTITUTE(SUBSTITUTE(TEXT(SOURCE!H1716,"????0"),"  ","")," ",""))   &amp;","&amp; IF(SOURCE!$W$2-3 &gt;= 0, REPT(" ",SOURCE!$W$2-3-5), "")&amp;
      SOURCE!I1716&amp;
" | "&amp; IF(SOURCE!$X$2-LEN(SOURCE!I1716) &gt;= 0, REPT(" ",SOURCE!$X$2-LEN(SOURCE!I1716)), "")&amp;
      SOURCE!J1716&amp;      IF(SOURCE!$Y$2-LEN(SOURCE!J1716) &gt;= 0, REPT(" ",SOURCE!$Y$2-LEN(SOURCE!J1716)), "")&amp;
" | "&amp; IF(SOURCE!$X$2-LEN(SOURCE!I1716) &gt;= 0, REPT(" ",SOURCE!$X$2-LEN(SOURCE!I1716)), "")&amp;
      SOURCE!K1716&amp;      IF(SOURCE!$Y$2-LEN(SOURCE!K1716) &gt;= 0, REPT(" ",SOURCE!$Z$2-LEN(SOURCE!K1716)), "")&amp;
" | "&amp; SOURCE!L1716&amp;      IF(SOURCE!$AB$2-LEN(SOURCE!L1716) &gt;= 0, REPT(" ",SOURCE!$AB$2-LEN(SOURCE!L1716)), "")&amp;
" | "&amp; SOURCE!M1716&amp;      IF(SOURCE!$AC$2-LEN(SOURCE!M1716) &gt;= 0, REPT(" ",SOURCE!$AC$2-LEN(SOURCE!M1716)),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133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IF(SOURCE!$R$2-LEN(SOURCE!C1717) &gt;= 0, REPT(" ",SOURCE!$R$2-LEN(SOURCE!C1717)), "")&amp;
      SOURCE!D1717&amp;", "&amp; IF(SOURCE!$S$2-LEN(SOURCE!D1717) &gt;= 0, REPT(" ",SOURCE!$S$2-LEN(SOURCE!D1717)), "")&amp;
      SOURCE!E1717&amp;", "&amp; IF(SOURCE!$T$2-LEN(SOURCE!E1717) &gt;=0, REPT(" ",SOURCE!$T$2-LEN(SOURCE!E1717)), "")&amp;
      SOURCE!F1717&amp;", "&amp; IF(SOURCE!$U$2-LEN(SOURCE!F1717) &gt;= 0, REPT(" ",SOURCE!$U$2-LEN(SOURCE!F1717)+2), "")&amp;"("&amp;
      SUBSTITUTE(TEXT(SOURCE!G1717,"??0"),"  ","")&amp;" &lt;&lt; TAM_MAX_BITS) |"&amp; IF(SOURCE!$V$2-3 &gt;= 0, REPT(" ",MAX(1,SOURCE!$V$2-5+4+1-1-LEN(  IF(ISTEXT(SOURCE!H1717),SOURCE!H1717,  SUBSTITUTE(SUBSTITUTE(TEXT(SOURCE!H1717,"????0"),"  ","")," ",""))   ))), "")&amp;
       IF(ISTEXT(SOURCE!H1717),SOURCE!H1717, SUBSTITUTE(SUBSTITUTE(TEXT(SOURCE!H1717,"????0"),"  ","")," ",""))   &amp;","&amp; IF(SOURCE!$W$2-3 &gt;= 0, REPT(" ",SOURCE!$W$2-3-5), "")&amp;
      SOURCE!I1717&amp;
" | "&amp; IF(SOURCE!$X$2-LEN(SOURCE!I1717) &gt;= 0, REPT(" ",SOURCE!$X$2-LEN(SOURCE!I1717)), "")&amp;
      SOURCE!J1717&amp;      IF(SOURCE!$Y$2-LEN(SOURCE!J1717) &gt;= 0, REPT(" ",SOURCE!$Y$2-LEN(SOURCE!J1717)), "")&amp;
" | "&amp; IF(SOURCE!$X$2-LEN(SOURCE!I1717) &gt;= 0, REPT(" ",SOURCE!$X$2-LEN(SOURCE!I1717)), "")&amp;
      SOURCE!K1717&amp;      IF(SOURCE!$Y$2-LEN(SOURCE!K1717) &gt;= 0, REPT(" ",SOURCE!$Z$2-LEN(SOURCE!K1717)), "")&amp;
" | "&amp; SOURCE!L1717&amp;      IF(SOURCE!$AB$2-LEN(SOURCE!L1717) &gt;= 0, REPT(" ",SOURCE!$AB$2-LEN(SOURCE!L1717)), "")&amp;
" | "&amp; SOURCE!M1717&amp;      IF(SOURCE!$AC$2-LEN(SOURCE!M1717) &gt;= 0, REPT(" ",SOURCE!$AC$2-LEN(SOURCE!M1717)),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EIM_ENABLED  | PTP_NONE         },</v>
      </c>
    </row>
    <row r="1718" spans="1:1">
      <c r="A1718" s="133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IF(SOURCE!$R$2-LEN(SOURCE!C1718) &gt;= 0, REPT(" ",SOURCE!$R$2-LEN(SOURCE!C1718)), "")&amp;
      SOURCE!D1718&amp;", "&amp; IF(SOURCE!$S$2-LEN(SOURCE!D1718) &gt;= 0, REPT(" ",SOURCE!$S$2-LEN(SOURCE!D1718)), "")&amp;
      SOURCE!E1718&amp;", "&amp; IF(SOURCE!$T$2-LEN(SOURCE!E1718) &gt;=0, REPT(" ",SOURCE!$T$2-LEN(SOURCE!E1718)), "")&amp;
      SOURCE!F1718&amp;", "&amp; IF(SOURCE!$U$2-LEN(SOURCE!F1718) &gt;= 0, REPT(" ",SOURCE!$U$2-LEN(SOURCE!F1718)+2), "")&amp;"("&amp;
      SUBSTITUTE(TEXT(SOURCE!G1718,"??0"),"  ","")&amp;" &lt;&lt; TAM_MAX_BITS) |"&amp; IF(SOURCE!$V$2-3 &gt;= 0, REPT(" ",MAX(1,SOURCE!$V$2-5+4+1-1-LEN(  IF(ISTEXT(SOURCE!H1718),SOURCE!H1718,  SUBSTITUTE(SUBSTITUTE(TEXT(SOURCE!H1718,"????0"),"  ","")," ",""))   ))), "")&amp;
       IF(ISTEXT(SOURCE!H1718),SOURCE!H1718, SUBSTITUTE(SUBSTITUTE(TEXT(SOURCE!H1718,"????0"),"  ","")," ",""))   &amp;","&amp; IF(SOURCE!$W$2-3 &gt;= 0, REPT(" ",SOURCE!$W$2-3-5), "")&amp;
      SOURCE!I1718&amp;
" | "&amp; IF(SOURCE!$X$2-LEN(SOURCE!I1718) &gt;= 0, REPT(" ",SOURCE!$X$2-LEN(SOURCE!I1718)), "")&amp;
      SOURCE!J1718&amp;      IF(SOURCE!$Y$2-LEN(SOURCE!J1718) &gt;= 0, REPT(" ",SOURCE!$Y$2-LEN(SOURCE!J1718)), "")&amp;
" | "&amp; IF(SOURCE!$X$2-LEN(SOURCE!I1718) &gt;= 0, REPT(" ",SOURCE!$X$2-LEN(SOURCE!I1718)), "")&amp;
      SOURCE!K1718&amp;      IF(SOURCE!$Y$2-LEN(SOURCE!K1718) &gt;= 0, REPT(" ",SOURCE!$Z$2-LEN(SOURCE!K1718)), "")&amp;
" | "&amp; SOURCE!L1718&amp;      IF(SOURCE!$AB$2-LEN(SOURCE!L1718) &gt;= 0, REPT(" ",SOURCE!$AB$2-LEN(SOURCE!L1718)), "")&amp;
" | "&amp; SOURCE!M1718&amp;      IF(SOURCE!$AC$2-LEN(SOURCE!M1718) &gt;= 0, REPT(" ",SOURCE!$AC$2-LEN(SOURCE!M1718)),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133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IF(SOURCE!$R$2-LEN(SOURCE!C1719) &gt;= 0, REPT(" ",SOURCE!$R$2-LEN(SOURCE!C1719)), "")&amp;
      SOURCE!D1719&amp;", "&amp; IF(SOURCE!$S$2-LEN(SOURCE!D1719) &gt;= 0, REPT(" ",SOURCE!$S$2-LEN(SOURCE!D1719)), "")&amp;
      SOURCE!E1719&amp;", "&amp; IF(SOURCE!$T$2-LEN(SOURCE!E1719) &gt;=0, REPT(" ",SOURCE!$T$2-LEN(SOURCE!E1719)), "")&amp;
      SOURCE!F1719&amp;", "&amp; IF(SOURCE!$U$2-LEN(SOURCE!F1719) &gt;= 0, REPT(" ",SOURCE!$U$2-LEN(SOURCE!F1719)+2), "")&amp;"("&amp;
      SUBSTITUTE(TEXT(SOURCE!G1719,"??0"),"  ","")&amp;" &lt;&lt; TAM_MAX_BITS) |"&amp; IF(SOURCE!$V$2-3 &gt;= 0, REPT(" ",MAX(1,SOURCE!$V$2-5+4+1-1-LEN(  IF(ISTEXT(SOURCE!H1719),SOURCE!H1719,  SUBSTITUTE(SUBSTITUTE(TEXT(SOURCE!H1719,"????0"),"  ","")," ",""))   ))), "")&amp;
       IF(ISTEXT(SOURCE!H1719),SOURCE!H1719, SUBSTITUTE(SUBSTITUTE(TEXT(SOURCE!H1719,"????0"),"  ","")," ",""))   &amp;","&amp; IF(SOURCE!$W$2-3 &gt;= 0, REPT(" ",SOURCE!$W$2-3-5), "")&amp;
      SOURCE!I1719&amp;
" | "&amp; IF(SOURCE!$X$2-LEN(SOURCE!I1719) &gt;= 0, REPT(" ",SOURCE!$X$2-LEN(SOURCE!I1719)), "")&amp;
      SOURCE!J1719&amp;      IF(SOURCE!$Y$2-LEN(SOURCE!J1719) &gt;= 0, REPT(" ",SOURCE!$Y$2-LEN(SOURCE!J1719)), "")&amp;
" | "&amp; IF(SOURCE!$X$2-LEN(SOURCE!I1719) &gt;= 0, REPT(" ",SOURCE!$X$2-LEN(SOURCE!I1719)), "")&amp;
      SOURCE!K1719&amp;      IF(SOURCE!$Y$2-LEN(SOURCE!K1719) &gt;= 0, REPT(" ",SOURCE!$Z$2-LEN(SOURCE!K1719)), "")&amp;
" | "&amp; SOURCE!L1719&amp;      IF(SOURCE!$AB$2-LEN(SOURCE!L1719) &gt;= 0, REPT(" ",SOURCE!$AB$2-LEN(SOURCE!L1719)), "")&amp;
" | "&amp; SOURCE!M1719&amp;      IF(SOURCE!$AC$2-LEN(SOURCE!M1719) &gt;= 0, REPT(" ",SOURCE!$AC$2-LEN(SOURCE!M1719)),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133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IF(SOURCE!$R$2-LEN(SOURCE!C1720) &gt;= 0, REPT(" ",SOURCE!$R$2-LEN(SOURCE!C1720)), "")&amp;
      SOURCE!D1720&amp;", "&amp; IF(SOURCE!$S$2-LEN(SOURCE!D1720) &gt;= 0, REPT(" ",SOURCE!$S$2-LEN(SOURCE!D1720)), "")&amp;
      SOURCE!E1720&amp;", "&amp; IF(SOURCE!$T$2-LEN(SOURCE!E1720) &gt;=0, REPT(" ",SOURCE!$T$2-LEN(SOURCE!E1720)), "")&amp;
      SOURCE!F1720&amp;", "&amp; IF(SOURCE!$U$2-LEN(SOURCE!F1720) &gt;= 0, REPT(" ",SOURCE!$U$2-LEN(SOURCE!F1720)+2), "")&amp;"("&amp;
      SUBSTITUTE(TEXT(SOURCE!G1720,"??0"),"  ","")&amp;" &lt;&lt; TAM_MAX_BITS) |"&amp; IF(SOURCE!$V$2-3 &gt;= 0, REPT(" ",MAX(1,SOURCE!$V$2-5+4+1-1-LEN(  IF(ISTEXT(SOURCE!H1720),SOURCE!H1720,  SUBSTITUTE(SUBSTITUTE(TEXT(SOURCE!H1720,"????0"),"  ","")," ",""))   ))), "")&amp;
       IF(ISTEXT(SOURCE!H1720),SOURCE!H1720, SUBSTITUTE(SUBSTITUTE(TEXT(SOURCE!H1720,"????0"),"  ","")," ",""))   &amp;","&amp; IF(SOURCE!$W$2-3 &gt;= 0, REPT(" ",SOURCE!$W$2-3-5), "")&amp;
      SOURCE!I1720&amp;
" | "&amp; IF(SOURCE!$X$2-LEN(SOURCE!I1720) &gt;= 0, REPT(" ",SOURCE!$X$2-LEN(SOURCE!I1720)), "")&amp;
      SOURCE!J1720&amp;      IF(SOURCE!$Y$2-LEN(SOURCE!J1720) &gt;= 0, REPT(" ",SOURCE!$Y$2-LEN(SOURCE!J1720)), "")&amp;
" | "&amp; IF(SOURCE!$X$2-LEN(SOURCE!I1720) &gt;= 0, REPT(" ",SOURCE!$X$2-LEN(SOURCE!I1720)), "")&amp;
      SOURCE!K1720&amp;      IF(SOURCE!$Y$2-LEN(SOURCE!K1720) &gt;= 0, REPT(" ",SOURCE!$Z$2-LEN(SOURCE!K1720)), "")&amp;
" | "&amp; SOURCE!L1720&amp;      IF(SOURCE!$AB$2-LEN(SOURCE!L1720) &gt;= 0, REPT(" ",SOURCE!$AB$2-LEN(SOURCE!L1720)), "")&amp;
" | "&amp; SOURCE!M1720&amp;      IF(SOURCE!$AC$2-LEN(SOURCE!M1720) &gt;= 0, REPT(" ",SOURCE!$AC$2-LEN(SOURCE!M1720)),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133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IF(SOURCE!$R$2-LEN(SOURCE!C1721) &gt;= 0, REPT(" ",SOURCE!$R$2-LEN(SOURCE!C1721)), "")&amp;
      SOURCE!D1721&amp;", "&amp; IF(SOURCE!$S$2-LEN(SOURCE!D1721) &gt;= 0, REPT(" ",SOURCE!$S$2-LEN(SOURCE!D1721)), "")&amp;
      SOURCE!E1721&amp;", "&amp; IF(SOURCE!$T$2-LEN(SOURCE!E1721) &gt;=0, REPT(" ",SOURCE!$T$2-LEN(SOURCE!E1721)), "")&amp;
      SOURCE!F1721&amp;", "&amp; IF(SOURCE!$U$2-LEN(SOURCE!F1721) &gt;= 0, REPT(" ",SOURCE!$U$2-LEN(SOURCE!F1721)+2), "")&amp;"("&amp;
      SUBSTITUTE(TEXT(SOURCE!G1721,"??0"),"  ","")&amp;" &lt;&lt; TAM_MAX_BITS) |"&amp; IF(SOURCE!$V$2-3 &gt;= 0, REPT(" ",MAX(1,SOURCE!$V$2-5+4+1-1-LEN(  IF(ISTEXT(SOURCE!H1721),SOURCE!H1721,  SUBSTITUTE(SUBSTITUTE(TEXT(SOURCE!H1721,"????0"),"  ","")," ",""))   ))), "")&amp;
       IF(ISTEXT(SOURCE!H1721),SOURCE!H1721, SUBSTITUTE(SUBSTITUTE(TEXT(SOURCE!H1721,"????0"),"  ","")," ",""))   &amp;","&amp; IF(SOURCE!$W$2-3 &gt;= 0, REPT(" ",SOURCE!$W$2-3-5), "")&amp;
      SOURCE!I1721&amp;
" | "&amp; IF(SOURCE!$X$2-LEN(SOURCE!I1721) &gt;= 0, REPT(" ",SOURCE!$X$2-LEN(SOURCE!I1721)), "")&amp;
      SOURCE!J1721&amp;      IF(SOURCE!$Y$2-LEN(SOURCE!J1721) &gt;= 0, REPT(" ",SOURCE!$Y$2-LEN(SOURCE!J1721)), "")&amp;
" | "&amp; IF(SOURCE!$X$2-LEN(SOURCE!I1721) &gt;= 0, REPT(" ",SOURCE!$X$2-LEN(SOURCE!I1721)), "")&amp;
      SOURCE!K1721&amp;      IF(SOURCE!$Y$2-LEN(SOURCE!K1721) &gt;= 0, REPT(" ",SOURCE!$Z$2-LEN(SOURCE!K1721)), "")&amp;
" | "&amp; SOURCE!L1721&amp;      IF(SOURCE!$AB$2-LEN(SOURCE!L1721) &gt;= 0, REPT(" ",SOURCE!$AB$2-LEN(SOURCE!L1721)), "")&amp;
" | "&amp; SOURCE!M1721&amp;      IF(SOURCE!$AC$2-LEN(SOURCE!M1721) &gt;= 0, REPT(" ",SOURCE!$AC$2-LEN(SOURCE!M1721)),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133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IF(SOURCE!$R$2-LEN(SOURCE!C1722) &gt;= 0, REPT(" ",SOURCE!$R$2-LEN(SOURCE!C1722)), "")&amp;
      SOURCE!D1722&amp;", "&amp; IF(SOURCE!$S$2-LEN(SOURCE!D1722) &gt;= 0, REPT(" ",SOURCE!$S$2-LEN(SOURCE!D1722)), "")&amp;
      SOURCE!E1722&amp;", "&amp; IF(SOURCE!$T$2-LEN(SOURCE!E1722) &gt;=0, REPT(" ",SOURCE!$T$2-LEN(SOURCE!E1722)), "")&amp;
      SOURCE!F1722&amp;", "&amp; IF(SOURCE!$U$2-LEN(SOURCE!F1722) &gt;= 0, REPT(" ",SOURCE!$U$2-LEN(SOURCE!F1722)+2), "")&amp;"("&amp;
      SUBSTITUTE(TEXT(SOURCE!G1722,"??0"),"  ","")&amp;" &lt;&lt; TAM_MAX_BITS) |"&amp; IF(SOURCE!$V$2-3 &gt;= 0, REPT(" ",MAX(1,SOURCE!$V$2-5+4+1-1-LEN(  IF(ISTEXT(SOURCE!H1722),SOURCE!H1722,  SUBSTITUTE(SUBSTITUTE(TEXT(SOURCE!H1722,"????0"),"  ","")," ",""))   ))), "")&amp;
       IF(ISTEXT(SOURCE!H1722),SOURCE!H1722, SUBSTITUTE(SUBSTITUTE(TEXT(SOURCE!H1722,"????0"),"  ","")," ",""))   &amp;","&amp; IF(SOURCE!$W$2-3 &gt;= 0, REPT(" ",SOURCE!$W$2-3-5), "")&amp;
      SOURCE!I1722&amp;
" | "&amp; IF(SOURCE!$X$2-LEN(SOURCE!I1722) &gt;= 0, REPT(" ",SOURCE!$X$2-LEN(SOURCE!I1722)), "")&amp;
      SOURCE!J1722&amp;      IF(SOURCE!$Y$2-LEN(SOURCE!J1722) &gt;= 0, REPT(" ",SOURCE!$Y$2-LEN(SOURCE!J1722)), "")&amp;
" | "&amp; IF(SOURCE!$X$2-LEN(SOURCE!I1722) &gt;= 0, REPT(" ",SOURCE!$X$2-LEN(SOURCE!I1722)), "")&amp;
      SOURCE!K1722&amp;      IF(SOURCE!$Y$2-LEN(SOURCE!K1722) &gt;= 0, REPT(" ",SOURCE!$Z$2-LEN(SOURCE!K1722)), "")&amp;
" | "&amp; SOURCE!L1722&amp;      IF(SOURCE!$AB$2-LEN(SOURCE!L1722) &gt;= 0, REPT(" ",SOURCE!$AB$2-LEN(SOURCE!L1722)), "")&amp;
" | "&amp; SOURCE!M1722&amp;      IF(SOURCE!$AC$2-LEN(SOURCE!M1722) &gt;= 0, REPT(" ",SOURCE!$AC$2-LEN(SOURCE!M1722)),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133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IF(SOURCE!$R$2-LEN(SOURCE!C1723) &gt;= 0, REPT(" ",SOURCE!$R$2-LEN(SOURCE!C1723)), "")&amp;
      SOURCE!D1723&amp;", "&amp; IF(SOURCE!$S$2-LEN(SOURCE!D1723) &gt;= 0, REPT(" ",SOURCE!$S$2-LEN(SOURCE!D1723)), "")&amp;
      SOURCE!E1723&amp;", "&amp; IF(SOURCE!$T$2-LEN(SOURCE!E1723) &gt;=0, REPT(" ",SOURCE!$T$2-LEN(SOURCE!E1723)), "")&amp;
      SOURCE!F1723&amp;", "&amp; IF(SOURCE!$U$2-LEN(SOURCE!F1723) &gt;= 0, REPT(" ",SOURCE!$U$2-LEN(SOURCE!F1723)+2), "")&amp;"("&amp;
      SUBSTITUTE(TEXT(SOURCE!G1723,"??0"),"  ","")&amp;" &lt;&lt; TAM_MAX_BITS) |"&amp; IF(SOURCE!$V$2-3 &gt;= 0, REPT(" ",MAX(1,SOURCE!$V$2-5+4+1-1-LEN(  IF(ISTEXT(SOURCE!H1723),SOURCE!H1723,  SUBSTITUTE(SUBSTITUTE(TEXT(SOURCE!H1723,"????0"),"  ","")," ",""))   ))), "")&amp;
       IF(ISTEXT(SOURCE!H1723),SOURCE!H1723, SUBSTITUTE(SUBSTITUTE(TEXT(SOURCE!H1723,"????0"),"  ","")," ",""))   &amp;","&amp; IF(SOURCE!$W$2-3 &gt;= 0, REPT(" ",SOURCE!$W$2-3-5), "")&amp;
      SOURCE!I1723&amp;
" | "&amp; IF(SOURCE!$X$2-LEN(SOURCE!I1723) &gt;= 0, REPT(" ",SOURCE!$X$2-LEN(SOURCE!I1723)), "")&amp;
      SOURCE!J1723&amp;      IF(SOURCE!$Y$2-LEN(SOURCE!J1723) &gt;= 0, REPT(" ",SOURCE!$Y$2-LEN(SOURCE!J1723)), "")&amp;
" | "&amp; IF(SOURCE!$X$2-LEN(SOURCE!I1723) &gt;= 0, REPT(" ",SOURCE!$X$2-LEN(SOURCE!I1723)), "")&amp;
      SOURCE!K1723&amp;      IF(SOURCE!$Y$2-LEN(SOURCE!K1723) &gt;= 0, REPT(" ",SOURCE!$Z$2-LEN(SOURCE!K1723)), "")&amp;
" | "&amp; SOURCE!L1723&amp;      IF(SOURCE!$AB$2-LEN(SOURCE!L1723) &gt;= 0, REPT(" ",SOURCE!$AB$2-LEN(SOURCE!L1723)), "")&amp;
" | "&amp; SOURCE!M1723&amp;      IF(SOURCE!$AC$2-LEN(SOURCE!M1723) &gt;= 0, REPT(" ",SOURCE!$AC$2-LEN(SOURCE!M1723)),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133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IF(SOURCE!$R$2-LEN(SOURCE!C1724) &gt;= 0, REPT(" ",SOURCE!$R$2-LEN(SOURCE!C1724)), "")&amp;
      SOURCE!D1724&amp;", "&amp; IF(SOURCE!$S$2-LEN(SOURCE!D1724) &gt;= 0, REPT(" ",SOURCE!$S$2-LEN(SOURCE!D1724)), "")&amp;
      SOURCE!E1724&amp;", "&amp; IF(SOURCE!$T$2-LEN(SOURCE!E1724) &gt;=0, REPT(" ",SOURCE!$T$2-LEN(SOURCE!E1724)), "")&amp;
      SOURCE!F1724&amp;", "&amp; IF(SOURCE!$U$2-LEN(SOURCE!F1724) &gt;= 0, REPT(" ",SOURCE!$U$2-LEN(SOURCE!F1724)+2), "")&amp;"("&amp;
      SUBSTITUTE(TEXT(SOURCE!G1724,"??0"),"  ","")&amp;" &lt;&lt; TAM_MAX_BITS) |"&amp; IF(SOURCE!$V$2-3 &gt;= 0, REPT(" ",MAX(1,SOURCE!$V$2-5+4+1-1-LEN(  IF(ISTEXT(SOURCE!H1724),SOURCE!H1724,  SUBSTITUTE(SUBSTITUTE(TEXT(SOURCE!H1724,"????0"),"  ","")," ",""))   ))), "")&amp;
       IF(ISTEXT(SOURCE!H1724),SOURCE!H1724, SUBSTITUTE(SUBSTITUTE(TEXT(SOURCE!H1724,"????0"),"  ","")," ",""))   &amp;","&amp; IF(SOURCE!$W$2-3 &gt;= 0, REPT(" ",SOURCE!$W$2-3-5), "")&amp;
      SOURCE!I1724&amp;
" | "&amp; IF(SOURCE!$X$2-LEN(SOURCE!I1724) &gt;= 0, REPT(" ",SOURCE!$X$2-LEN(SOURCE!I1724)), "")&amp;
      SOURCE!J1724&amp;      IF(SOURCE!$Y$2-LEN(SOURCE!J1724) &gt;= 0, REPT(" ",SOURCE!$Y$2-LEN(SOURCE!J1724)), "")&amp;
" | "&amp; IF(SOURCE!$X$2-LEN(SOURCE!I1724) &gt;= 0, REPT(" ",SOURCE!$X$2-LEN(SOURCE!I1724)), "")&amp;
      SOURCE!K1724&amp;      IF(SOURCE!$Y$2-LEN(SOURCE!K1724) &gt;= 0, REPT(" ",SOURCE!$Z$2-LEN(SOURCE!K1724)), "")&amp;
" | "&amp; SOURCE!L1724&amp;      IF(SOURCE!$AB$2-LEN(SOURCE!L1724) &gt;= 0, REPT(" ",SOURCE!$AB$2-LEN(SOURCE!L1724)), "")&amp;
" | "&amp; SOURCE!M1724&amp;      IF(SOURCE!$AC$2-LEN(SOURCE!M1724) &gt;= 0, REPT(" ",SOURCE!$AC$2-LEN(SOURCE!M1724)),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133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IF(SOURCE!$R$2-LEN(SOURCE!C1725) &gt;= 0, REPT(" ",SOURCE!$R$2-LEN(SOURCE!C1725)), "")&amp;
      SOURCE!D1725&amp;", "&amp; IF(SOURCE!$S$2-LEN(SOURCE!D1725) &gt;= 0, REPT(" ",SOURCE!$S$2-LEN(SOURCE!D1725)), "")&amp;
      SOURCE!E1725&amp;", "&amp; IF(SOURCE!$T$2-LEN(SOURCE!E1725) &gt;=0, REPT(" ",SOURCE!$T$2-LEN(SOURCE!E1725)), "")&amp;
      SOURCE!F1725&amp;", "&amp; IF(SOURCE!$U$2-LEN(SOURCE!F1725) &gt;= 0, REPT(" ",SOURCE!$U$2-LEN(SOURCE!F1725)+2), "")&amp;"("&amp;
      SUBSTITUTE(TEXT(SOURCE!G1725,"??0"),"  ","")&amp;" &lt;&lt; TAM_MAX_BITS) |"&amp; IF(SOURCE!$V$2-3 &gt;= 0, REPT(" ",MAX(1,SOURCE!$V$2-5+4+1-1-LEN(  IF(ISTEXT(SOURCE!H1725),SOURCE!H1725,  SUBSTITUTE(SUBSTITUTE(TEXT(SOURCE!H1725,"????0"),"  ","")," ",""))   ))), "")&amp;
       IF(ISTEXT(SOURCE!H1725),SOURCE!H1725, SUBSTITUTE(SUBSTITUTE(TEXT(SOURCE!H1725,"????0"),"  ","")," ",""))   &amp;","&amp; IF(SOURCE!$W$2-3 &gt;= 0, REPT(" ",SOURCE!$W$2-3-5), "")&amp;
      SOURCE!I1725&amp;
" | "&amp; IF(SOURCE!$X$2-LEN(SOURCE!I1725) &gt;= 0, REPT(" ",SOURCE!$X$2-LEN(SOURCE!I1725)), "")&amp;
      SOURCE!J1725&amp;      IF(SOURCE!$Y$2-LEN(SOURCE!J1725) &gt;= 0, REPT(" ",SOURCE!$Y$2-LEN(SOURCE!J1725)), "")&amp;
" | "&amp; IF(SOURCE!$X$2-LEN(SOURCE!I1725) &gt;= 0, REPT(" ",SOURCE!$X$2-LEN(SOURCE!I1725)), "")&amp;
      SOURCE!K1725&amp;      IF(SOURCE!$Y$2-LEN(SOURCE!K1725) &gt;= 0, REPT(" ",SOURCE!$Z$2-LEN(SOURCE!K1725)), "")&amp;
" | "&amp; SOURCE!L1725&amp;      IF(SOURCE!$AB$2-LEN(SOURCE!L1725) &gt;= 0, REPT(" ",SOURCE!$AB$2-LEN(SOURCE!L1725)), "")&amp;
" | "&amp; SOURCE!M1725&amp;      IF(SOURCE!$AC$2-LEN(SOURCE!M1725) &gt;= 0, REPT(" ",SOURCE!$AC$2-LEN(SOURCE!M1725)),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726" spans="1:1">
      <c r="A1726" s="133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IF(SOURCE!$R$2-LEN(SOURCE!C1726) &gt;= 0, REPT(" ",SOURCE!$R$2-LEN(SOURCE!C1726)), "")&amp;
      SOURCE!D1726&amp;", "&amp; IF(SOURCE!$S$2-LEN(SOURCE!D1726) &gt;= 0, REPT(" ",SOURCE!$S$2-LEN(SOURCE!D1726)), "")&amp;
      SOURCE!E1726&amp;", "&amp; IF(SOURCE!$T$2-LEN(SOURCE!E1726) &gt;=0, REPT(" ",SOURCE!$T$2-LEN(SOURCE!E1726)), "")&amp;
      SOURCE!F1726&amp;", "&amp; IF(SOURCE!$U$2-LEN(SOURCE!F1726) &gt;= 0, REPT(" ",SOURCE!$U$2-LEN(SOURCE!F1726)+2), "")&amp;"("&amp;
      SUBSTITUTE(TEXT(SOURCE!G1726,"??0"),"  ","")&amp;" &lt;&lt; TAM_MAX_BITS) |"&amp; IF(SOURCE!$V$2-3 &gt;= 0, REPT(" ",MAX(1,SOURCE!$V$2-5+4+1-1-LEN(  IF(ISTEXT(SOURCE!H1726),SOURCE!H1726,  SUBSTITUTE(SUBSTITUTE(TEXT(SOURCE!H1726,"????0"),"  ","")," ",""))   ))), "")&amp;
       IF(ISTEXT(SOURCE!H1726),SOURCE!H1726, SUBSTITUTE(SUBSTITUTE(TEXT(SOURCE!H1726,"????0"),"  ","")," ",""))   &amp;","&amp; IF(SOURCE!$W$2-3 &gt;= 0, REPT(" ",SOURCE!$W$2-3-5), "")&amp;
      SOURCE!I1726&amp;
" | "&amp; IF(SOURCE!$X$2-LEN(SOURCE!I1726) &gt;= 0, REPT(" ",SOURCE!$X$2-LEN(SOURCE!I1726)), "")&amp;
      SOURCE!J1726&amp;      IF(SOURCE!$Y$2-LEN(SOURCE!J1726) &gt;= 0, REPT(" ",SOURCE!$Y$2-LEN(SOURCE!J1726)), "")&amp;
" | "&amp; IF(SOURCE!$X$2-LEN(SOURCE!I1726) &gt;= 0, REPT(" ",SOURCE!$X$2-LEN(SOURCE!I1726)), "")&amp;
      SOURCE!K1726&amp;      IF(SOURCE!$Y$2-LEN(SOURCE!K1726) &gt;= 0, REPT(" ",SOURCE!$Z$2-LEN(SOURCE!K1726)), "")&amp;
" | "&amp; SOURCE!L1726&amp;      IF(SOURCE!$AB$2-LEN(SOURCE!L1726) &gt;= 0, REPT(" ",SOURCE!$AB$2-LEN(SOURCE!L1726)), "")&amp;
" | "&amp; SOURCE!M1726&amp;      IF(SOURCE!$AC$2-LEN(SOURCE!M1726) &gt;= 0, REPT(" ",SOURCE!$AC$2-LEN(SOURCE!M1726)), "")&amp;
      "},"&amp;IF(SOURCE!O1726&lt;&gt;"",""&amp;SOURCE!O1726,"")
 )
)
)</f>
        <v>/* 1688 */  { fnToPolar,                    NOPARAM /*jmok*/,            STD_RIGHT_ARROW "POL" STD_SUB_o,               STD_RIGHT_ARROW "P" STD_SUB_o,                 (0 &lt;&lt; TAM_MAX_BITS) |     0, CAT_NONE | SLS_ENABLED   | US_ENABLED   | EIM_DISABLED | PTP_NONE         },//JM TEXT &amp; point to function to add POLAR/RECT</v>
      </c>
    </row>
    <row r="1727" spans="1:1">
      <c r="A1727" s="133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IF(SOURCE!$R$2-LEN(SOURCE!C1727) &gt;= 0, REPT(" ",SOURCE!$R$2-LEN(SOURCE!C1727)), "")&amp;
      SOURCE!D1727&amp;", "&amp; IF(SOURCE!$S$2-LEN(SOURCE!D1727) &gt;= 0, REPT(" ",SOURCE!$S$2-LEN(SOURCE!D1727)), "")&amp;
      SOURCE!E1727&amp;", "&amp; IF(SOURCE!$T$2-LEN(SOURCE!E1727) &gt;=0, REPT(" ",SOURCE!$T$2-LEN(SOURCE!E1727)), "")&amp;
      SOURCE!F1727&amp;", "&amp; IF(SOURCE!$U$2-LEN(SOURCE!F1727) &gt;= 0, REPT(" ",SOURCE!$U$2-LEN(SOURCE!F1727)+2), "")&amp;"("&amp;
      SUBSTITUTE(TEXT(SOURCE!G1727,"??0"),"  ","")&amp;" &lt;&lt; TAM_MAX_BITS) |"&amp; IF(SOURCE!$V$2-3 &gt;= 0, REPT(" ",MAX(1,SOURCE!$V$2-5+4+1-1-LEN(  IF(ISTEXT(SOURCE!H1727),SOURCE!H1727,  SUBSTITUTE(SUBSTITUTE(TEXT(SOURCE!H1727,"????0"),"  ","")," ",""))   ))), "")&amp;
       IF(ISTEXT(SOURCE!H1727),SOURCE!H1727, SUBSTITUTE(SUBSTITUTE(TEXT(SOURCE!H1727,"????0"),"  ","")," ",""))   &amp;","&amp; IF(SOURCE!$W$2-3 &gt;= 0, REPT(" ",SOURCE!$W$2-3-5), "")&amp;
      SOURCE!I1727&amp;
" | "&amp; IF(SOURCE!$X$2-LEN(SOURCE!I1727) &gt;= 0, REPT(" ",SOURCE!$X$2-LEN(SOURCE!I1727)), "")&amp;
      SOURCE!J1727&amp;      IF(SOURCE!$Y$2-LEN(SOURCE!J1727) &gt;= 0, REPT(" ",SOURCE!$Y$2-LEN(SOURCE!J1727)), "")&amp;
" | "&amp; IF(SOURCE!$X$2-LEN(SOURCE!I1727) &gt;= 0, REPT(" ",SOURCE!$X$2-LEN(SOURCE!I1727)), "")&amp;
      SOURCE!K1727&amp;      IF(SOURCE!$Y$2-LEN(SOURCE!K1727) &gt;= 0, REPT(" ",SOURCE!$Z$2-LEN(SOURCE!K1727)), "")&amp;
" | "&amp; SOURCE!L1727&amp;      IF(SOURCE!$AB$2-LEN(SOURCE!L1727) &gt;= 0, REPT(" ",SOURCE!$AB$2-LEN(SOURCE!L1727)), "")&amp;
" | "&amp; SOURCE!M1727&amp;      IF(SOURCE!$AC$2-LEN(SOURCE!M1727) &gt;= 0, REPT(" ",SOURCE!$AC$2-LEN(SOURCE!M1727)), "")&amp;
      "},"&amp;IF(SOURCE!O1727&lt;&gt;"",""&amp;SOURCE!O1727,"")
 )
)
)</f>
        <v>/* 1689 */  { fnCvtMultPiToRad,             NOPARAM,                     "M" STD_pi STD_RIGHT_ARROW "R",                "M" STD_pi STD_RIGHT_ARROW "R",                (0 &lt;&lt; TAM_MAX_BITS) |     0, CAT_FNCT | SLS_ENABLED   | US_ENABLED   | EIM_DISABLED | PTP_NONE         },</v>
      </c>
    </row>
    <row r="1728" spans="1:1">
      <c r="A1728" s="133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IF(SOURCE!$R$2-LEN(SOURCE!C1728) &gt;= 0, REPT(" ",SOURCE!$R$2-LEN(SOURCE!C1728)), "")&amp;
      SOURCE!D1728&amp;", "&amp; IF(SOURCE!$S$2-LEN(SOURCE!D1728) &gt;= 0, REPT(" ",SOURCE!$S$2-LEN(SOURCE!D1728)), "")&amp;
      SOURCE!E1728&amp;", "&amp; IF(SOURCE!$T$2-LEN(SOURCE!E1728) &gt;=0, REPT(" ",SOURCE!$T$2-LEN(SOURCE!E1728)), "")&amp;
      SOURCE!F1728&amp;", "&amp; IF(SOURCE!$U$2-LEN(SOURCE!F1728) &gt;= 0, REPT(" ",SOURCE!$U$2-LEN(SOURCE!F1728)+2), "")&amp;"("&amp;
      SUBSTITUTE(TEXT(SOURCE!G1728,"??0"),"  ","")&amp;" &lt;&lt; TAM_MAX_BITS) |"&amp; IF(SOURCE!$V$2-3 &gt;= 0, REPT(" ",MAX(1,SOURCE!$V$2-5+4+1-1-LEN(  IF(ISTEXT(SOURCE!H1728),SOURCE!H1728,  SUBSTITUTE(SUBSTITUTE(TEXT(SOURCE!H1728,"????0"),"  ","")," ",""))   ))), "")&amp;
       IF(ISTEXT(SOURCE!H1728),SOURCE!H1728, SUBSTITUTE(SUBSTITUTE(TEXT(SOURCE!H1728,"????0"),"  ","")," ",""))   &amp;","&amp; IF(SOURCE!$W$2-3 &gt;= 0, REPT(" ",SOURCE!$W$2-3-5), "")&amp;
      SOURCE!I1728&amp;
" | "&amp; IF(SOURCE!$X$2-LEN(SOURCE!I1728) &gt;= 0, REPT(" ",SOURCE!$X$2-LEN(SOURCE!I1728)), "")&amp;
      SOURCE!J1728&amp;      IF(SOURCE!$Y$2-LEN(SOURCE!J1728) &gt;= 0, REPT(" ",SOURCE!$Y$2-LEN(SOURCE!J1728)), "")&amp;
" | "&amp; IF(SOURCE!$X$2-LEN(SOURCE!I1728) &gt;= 0, REPT(" ",SOURCE!$X$2-LEN(SOURCE!I1728)), "")&amp;
      SOURCE!K1728&amp;      IF(SOURCE!$Y$2-LEN(SOURCE!K1728) &gt;= 0, REPT(" ",SOURCE!$Z$2-LEN(SOURCE!K1728)), "")&amp;
" | "&amp; SOURCE!L1728&amp;      IF(SOURCE!$AB$2-LEN(SOURCE!L1728) &gt;= 0, REPT(" ",SOURCE!$AB$2-LEN(SOURCE!L1728)), "")&amp;
" | "&amp; SOURCE!M1728&amp;      IF(SOURCE!$AC$2-LEN(SOURCE!M1728) &gt;= 0, REPT(" ",SOURCE!$AC$2-LEN(SOURCE!M1728)), "")&amp;
      "},"&amp;IF(SOURCE!O1728&lt;&gt;"",""&amp;SOURCE!O1728,"")
 )
)
)</f>
        <v>/* 1690 */  { fnCvtRadToMultPi,             NOPARAM,                     "R" STD_RIGHT_ARROW "M" STD_pi,                "R" STD_RIGHT_ARROW "M" STD_pi,                (0 &lt;&lt; TAM_MAX_BITS) |     0, CAT_FNCT | SLS_ENABLED   | US_ENABLED   | EIM_DISABLED | PTP_NONE         },</v>
      </c>
    </row>
    <row r="1729" spans="1:1">
      <c r="A1729" s="133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IF(SOURCE!$R$2-LEN(SOURCE!C1729) &gt;= 0, REPT(" ",SOURCE!$R$2-LEN(SOURCE!C1729)), "")&amp;
      SOURCE!D1729&amp;", "&amp; IF(SOURCE!$S$2-LEN(SOURCE!D1729) &gt;= 0, REPT(" ",SOURCE!$S$2-LEN(SOURCE!D1729)), "")&amp;
      SOURCE!E1729&amp;", "&amp; IF(SOURCE!$T$2-LEN(SOURCE!E1729) &gt;=0, REPT(" ",SOURCE!$T$2-LEN(SOURCE!E1729)), "")&amp;
      SOURCE!F1729&amp;", "&amp; IF(SOURCE!$U$2-LEN(SOURCE!F1729) &gt;= 0, REPT(" ",SOURCE!$U$2-LEN(SOURCE!F1729)+2), "")&amp;"("&amp;
      SUBSTITUTE(TEXT(SOURCE!G1729,"??0"),"  ","")&amp;" &lt;&lt; TAM_MAX_BITS) |"&amp; IF(SOURCE!$V$2-3 &gt;= 0, REPT(" ",MAX(1,SOURCE!$V$2-5+4+1-1-LEN(  IF(ISTEXT(SOURCE!H1729),SOURCE!H1729,  SUBSTITUTE(SUBSTITUTE(TEXT(SOURCE!H1729,"????0"),"  ","")," ",""))   ))), "")&amp;
       IF(ISTEXT(SOURCE!H1729),SOURCE!H1729, SUBSTITUTE(SUBSTITUTE(TEXT(SOURCE!H1729,"????0"),"  ","")," ",""))   &amp;","&amp; IF(SOURCE!$W$2-3 &gt;= 0, REPT(" ",SOURCE!$W$2-3-5), "")&amp;
      SOURCE!I1729&amp;
" | "&amp; IF(SOURCE!$X$2-LEN(SOURCE!I1729) &gt;= 0, REPT(" ",SOURCE!$X$2-LEN(SOURCE!I1729)), "")&amp;
      SOURCE!J1729&amp;      IF(SOURCE!$Y$2-LEN(SOURCE!J1729) &gt;= 0, REPT(" ",SOURCE!$Y$2-LEN(SOURCE!J1729)), "")&amp;
" | "&amp; IF(SOURCE!$X$2-LEN(SOURCE!I1729) &gt;= 0, REPT(" ",SOURCE!$X$2-LEN(SOURCE!I1729)), "")&amp;
      SOURCE!K1729&amp;      IF(SOURCE!$Y$2-LEN(SOURCE!K1729) &gt;= 0, REPT(" ",SOURCE!$Z$2-LEN(SOURCE!K1729)), "")&amp;
" | "&amp; SOURCE!L1729&amp;      IF(SOURCE!$AB$2-LEN(SOURCE!L1729) &gt;= 0, REPT(" ",SOURCE!$AB$2-LEN(SOURCE!L1729)), "")&amp;
" | "&amp; SOURCE!M1729&amp;      IF(SOURCE!$AC$2-LEN(SOURCE!M1729) &gt;= 0, REPT(" ",SOURCE!$AC$2-LEN(SOURCE!M1729)),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133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IF(SOURCE!$R$2-LEN(SOURCE!C1730) &gt;= 0, REPT(" ",SOURCE!$R$2-LEN(SOURCE!C1730)), "")&amp;
      SOURCE!D1730&amp;", "&amp; IF(SOURCE!$S$2-LEN(SOURCE!D1730) &gt;= 0, REPT(" ",SOURCE!$S$2-LEN(SOURCE!D1730)), "")&amp;
      SOURCE!E1730&amp;", "&amp; IF(SOURCE!$T$2-LEN(SOURCE!E1730) &gt;=0, REPT(" ",SOURCE!$T$2-LEN(SOURCE!E1730)), "")&amp;
      SOURCE!F1730&amp;", "&amp; IF(SOURCE!$U$2-LEN(SOURCE!F1730) &gt;= 0, REPT(" ",SOURCE!$U$2-LEN(SOURCE!F1730)+2), "")&amp;"("&amp;
      SUBSTITUTE(TEXT(SOURCE!G1730,"??0"),"  ","")&amp;" &lt;&lt; TAM_MAX_BITS) |"&amp; IF(SOURCE!$V$2-3 &gt;= 0, REPT(" ",MAX(1,SOURCE!$V$2-5+4+1-1-LEN(  IF(ISTEXT(SOURCE!H1730),SOURCE!H1730,  SUBSTITUTE(SUBSTITUTE(TEXT(SOURCE!H1730,"????0"),"  ","")," ",""))   ))), "")&amp;
       IF(ISTEXT(SOURCE!H1730),SOURCE!H1730, SUBSTITUTE(SUBSTITUTE(TEXT(SOURCE!H1730,"????0"),"  ","")," ",""))   &amp;","&amp; IF(SOURCE!$W$2-3 &gt;= 0, REPT(" ",SOURCE!$W$2-3-5), "")&amp;
      SOURCE!I1730&amp;
" | "&amp; IF(SOURCE!$X$2-LEN(SOURCE!I1730) &gt;= 0, REPT(" ",SOURCE!$X$2-LEN(SOURCE!I1730)), "")&amp;
      SOURCE!J1730&amp;      IF(SOURCE!$Y$2-LEN(SOURCE!J1730) &gt;= 0, REPT(" ",SOURCE!$Y$2-LEN(SOURCE!J1730)), "")&amp;
" | "&amp; IF(SOURCE!$X$2-LEN(SOURCE!I1730) &gt;= 0, REPT(" ",SOURCE!$X$2-LEN(SOURCE!I1730)), "")&amp;
      SOURCE!K1730&amp;      IF(SOURCE!$Y$2-LEN(SOURCE!K1730) &gt;= 0, REPT(" ",SOURCE!$Z$2-LEN(SOURCE!K1730)), "")&amp;
" | "&amp; SOURCE!L1730&amp;      IF(SOURCE!$AB$2-LEN(SOURCE!L1730) &gt;= 0, REPT(" ",SOURCE!$AB$2-LEN(SOURCE!L1730)), "")&amp;
" | "&amp; SOURCE!M1730&amp;      IF(SOURCE!$AC$2-LEN(SOURCE!M1730) &gt;= 0, REPT(" ",SOURCE!$AC$2-LEN(SOURCE!M1730)), "")&amp;
      "},"&amp;IF(SOURCE!O1730&lt;&gt;"",""&amp;SOURCE!O1730,"")
 )
)
)</f>
        <v>/* 1692 */  { fnToRect,                     NOPARAM /*jmok*/,            STD_RIGHT_ARROW "REC" STD_SUB_o,               "R" STD_LEFT_ARROW STD_SUB_o,                  (0 &lt;&lt; TAM_MAX_BITS) |     0, CAT_NONE | SLS_ENABLED   | US_ENABLED   | EIM_DISABLED | PTP_NONE         },//SWAPPED ARROW DIRECTION &amp; JM TEXT &amp; point to function to add POLAR/RECT</v>
      </c>
    </row>
    <row r="1731" spans="1:1">
      <c r="A1731" s="133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IF(SOURCE!$R$2-LEN(SOURCE!C1731) &gt;= 0, REPT(" ",SOURCE!$R$2-LEN(SOURCE!C1731)), "")&amp;
      SOURCE!D1731&amp;", "&amp; IF(SOURCE!$S$2-LEN(SOURCE!D1731) &gt;= 0, REPT(" ",SOURCE!$S$2-LEN(SOURCE!D1731)), "")&amp;
      SOURCE!E1731&amp;", "&amp; IF(SOURCE!$T$2-LEN(SOURCE!E1731) &gt;=0, REPT(" ",SOURCE!$T$2-LEN(SOURCE!E1731)), "")&amp;
      SOURCE!F1731&amp;", "&amp; IF(SOURCE!$U$2-LEN(SOURCE!F1731) &gt;= 0, REPT(" ",SOURCE!$U$2-LEN(SOURCE!F1731)+2), "")&amp;"("&amp;
      SUBSTITUTE(TEXT(SOURCE!G1731,"??0"),"  ","")&amp;" &lt;&lt; TAM_MAX_BITS) |"&amp; IF(SOURCE!$V$2-3 &gt;= 0, REPT(" ",MAX(1,SOURCE!$V$2-5+4+1-1-LEN(  IF(ISTEXT(SOURCE!H1731),SOURCE!H1731,  SUBSTITUTE(SUBSTITUTE(TEXT(SOURCE!H1731,"????0"),"  ","")," ",""))   ))), "")&amp;
       IF(ISTEXT(SOURCE!H1731),SOURCE!H1731, SUBSTITUTE(SUBSTITUTE(TEXT(SOURCE!H1731,"????0"),"  ","")," ",""))   &amp;","&amp; IF(SOURCE!$W$2-3 &gt;= 0, REPT(" ",SOURCE!$W$2-3-5), "")&amp;
      SOURCE!I1731&amp;
" | "&amp; IF(SOURCE!$X$2-LEN(SOURCE!I1731) &gt;= 0, REPT(" ",SOURCE!$X$2-LEN(SOURCE!I1731)), "")&amp;
      SOURCE!J1731&amp;      IF(SOURCE!$Y$2-LEN(SOURCE!J1731) &gt;= 0, REPT(" ",SOURCE!$Y$2-LEN(SOURCE!J1731)), "")&amp;
" | "&amp; IF(SOURCE!$X$2-LEN(SOURCE!I1731) &gt;= 0, REPT(" ",SOURCE!$X$2-LEN(SOURCE!I1731)), "")&amp;
      SOURCE!K1731&amp;      IF(SOURCE!$Y$2-LEN(SOURCE!K1731) &gt;= 0, REPT(" ",SOURCE!$Z$2-LEN(SOURCE!K1731)), "")&amp;
" | "&amp; SOURCE!L1731&amp;      IF(SOURCE!$AB$2-LEN(SOURCE!L1731) &gt;= 0, REPT(" ",SOURCE!$AB$2-LEN(SOURCE!L1731)), "")&amp;
" | "&amp; SOURCE!M1731&amp;      IF(SOURCE!$AC$2-LEN(SOURCE!M1731) &gt;= 0, REPT(" ",SOURCE!$AC$2-LEN(SOURCE!M1731)), "")&amp;
      "},"&amp;IF(SOURCE!O1731&lt;&gt;"",""&amp;SOURCE!O1731,"")
 )
)
)</f>
        <v>/* 1693 */  { fnCvtDegToDms,                NOPARAM,                     "D" STD_RIGHT_ARROW "D.MS",                    "D" STD_RIGHT_ARROW "D.MS",                    (0 &lt;&lt; TAM_MAX_BITS) |     0, CAT_FNCT | SLS_ENABLED   | US_ENABLED   | EIM_DISABLED | PTP_NONE         },</v>
      </c>
    </row>
    <row r="1732" spans="1:1">
      <c r="A1732" s="133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IF(SOURCE!$R$2-LEN(SOURCE!C1732) &gt;= 0, REPT(" ",SOURCE!$R$2-LEN(SOURCE!C1732)), "")&amp;
      SOURCE!D1732&amp;", "&amp; IF(SOURCE!$S$2-LEN(SOURCE!D1732) &gt;= 0, REPT(" ",SOURCE!$S$2-LEN(SOURCE!D1732)), "")&amp;
      SOURCE!E1732&amp;", "&amp; IF(SOURCE!$T$2-LEN(SOURCE!E1732) &gt;=0, REPT(" ",SOURCE!$T$2-LEN(SOURCE!E1732)), "")&amp;
      SOURCE!F1732&amp;", "&amp; IF(SOURCE!$U$2-LEN(SOURCE!F1732) &gt;= 0, REPT(" ",SOURCE!$U$2-LEN(SOURCE!F1732)+2), "")&amp;"("&amp;
      SUBSTITUTE(TEXT(SOURCE!G1732,"??0"),"  ","")&amp;" &lt;&lt; TAM_MAX_BITS) |"&amp; IF(SOURCE!$V$2-3 &gt;= 0, REPT(" ",MAX(1,SOURCE!$V$2-5+4+1-1-LEN(  IF(ISTEXT(SOURCE!H1732),SOURCE!H1732,  SUBSTITUTE(SUBSTITUTE(TEXT(SOURCE!H1732,"????0"),"  ","")," ",""))   ))), "")&amp;
       IF(ISTEXT(SOURCE!H1732),SOURCE!H1732, SUBSTITUTE(SUBSTITUTE(TEXT(SOURCE!H1732,"????0"),"  ","")," ",""))   &amp;","&amp; IF(SOURCE!$W$2-3 &gt;= 0, REPT(" ",SOURCE!$W$2-3-5), "")&amp;
      SOURCE!I1732&amp;
" | "&amp; IF(SOURCE!$X$2-LEN(SOURCE!I1732) &gt;= 0, REPT(" ",SOURCE!$X$2-LEN(SOURCE!I1732)), "")&amp;
      SOURCE!J1732&amp;      IF(SOURCE!$Y$2-LEN(SOURCE!J1732) &gt;= 0, REPT(" ",SOURCE!$Y$2-LEN(SOURCE!J1732)), "")&amp;
" | "&amp; IF(SOURCE!$X$2-LEN(SOURCE!I1732) &gt;= 0, REPT(" ",SOURCE!$X$2-LEN(SOURCE!I1732)), "")&amp;
      SOURCE!K1732&amp;      IF(SOURCE!$Y$2-LEN(SOURCE!K1732) &gt;= 0, REPT(" ",SOURCE!$Z$2-LEN(SOURCE!K1732)), "")&amp;
" | "&amp; SOURCE!L1732&amp;      IF(SOURCE!$AB$2-LEN(SOURCE!L1732) &gt;= 0, REPT(" ",SOURCE!$AB$2-LEN(SOURCE!L1732)), "")&amp;
" | "&amp; SOURCE!M1732&amp;      IF(SOURCE!$AC$2-LEN(SOURCE!M1732) &gt;= 0, REPT(" ",SOURCE!$AC$2-LEN(SOURCE!M1732)), "")&amp;
      "},"&amp;IF(SOURCE!O1732&lt;&gt;"",""&amp;SOURCE!O1732,"")
 )
)
)</f>
        <v>/* 1694 */  { fnShuffle,                    TM_SHUFFLE,                  STD_LEFT_RIGHT_ARROWS,                         STD_LEFT_RIGHT_ARROWS,                         (0 &lt;&lt; TAM_MAX_BITS) |     0, CAT_FNCT | SLS_ENABLED   | US_ENABLED   | EIM_DISABLED | PTP_SHUFFLE      },</v>
      </c>
    </row>
    <row r="1733" spans="1:1">
      <c r="A1733" s="133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IF(SOURCE!$R$2-LEN(SOURCE!C1733) &gt;= 0, REPT(" ",SOURCE!$R$2-LEN(SOURCE!C1733)), "")&amp;
      SOURCE!D1733&amp;", "&amp; IF(SOURCE!$S$2-LEN(SOURCE!D1733) &gt;= 0, REPT(" ",SOURCE!$S$2-LEN(SOURCE!D1733)), "")&amp;
      SOURCE!E1733&amp;", "&amp; IF(SOURCE!$T$2-LEN(SOURCE!E1733) &gt;=0, REPT(" ",SOURCE!$T$2-LEN(SOURCE!E1733)), "")&amp;
      SOURCE!F1733&amp;", "&amp; IF(SOURCE!$U$2-LEN(SOURCE!F1733) &gt;= 0, REPT(" ",SOURCE!$U$2-LEN(SOURCE!F1733)+2), "")&amp;"("&amp;
      SUBSTITUTE(TEXT(SOURCE!G1733,"??0"),"  ","")&amp;" &lt;&lt; TAM_MAX_BITS) |"&amp; IF(SOURCE!$V$2-3 &gt;= 0, REPT(" ",MAX(1,SOURCE!$V$2-5+4+1-1-LEN(  IF(ISTEXT(SOURCE!H1733),SOURCE!H1733,  SUBSTITUTE(SUBSTITUTE(TEXT(SOURCE!H1733,"????0"),"  ","")," ",""))   ))), "")&amp;
       IF(ISTEXT(SOURCE!H1733),SOURCE!H1733, SUBSTITUTE(SUBSTITUTE(TEXT(SOURCE!H1733,"????0"),"  ","")," ",""))   &amp;","&amp; IF(SOURCE!$W$2-3 &gt;= 0, REPT(" ",SOURCE!$W$2-3-5), "")&amp;
      SOURCE!I1733&amp;
" | "&amp; IF(SOURCE!$X$2-LEN(SOURCE!I1733) &gt;= 0, REPT(" ",SOURCE!$X$2-LEN(SOURCE!I1733)), "")&amp;
      SOURCE!J1733&amp;      IF(SOURCE!$Y$2-LEN(SOURCE!J1733) &gt;= 0, REPT(" ",SOURCE!$Y$2-LEN(SOURCE!J1733)), "")&amp;
" | "&amp; IF(SOURCE!$X$2-LEN(SOURCE!I1733) &gt;= 0, REPT(" ",SOURCE!$X$2-LEN(SOURCE!I1733)), "")&amp;
      SOURCE!K1733&amp;      IF(SOURCE!$Y$2-LEN(SOURCE!K1733) &gt;= 0, REPT(" ",SOURCE!$Z$2-LEN(SOURCE!K1733)), "")&amp;
" | "&amp; SOURCE!L1733&amp;      IF(SOURCE!$AB$2-LEN(SOURCE!L1733) &gt;= 0, REPT(" ",SOURCE!$AB$2-LEN(SOURCE!L1733)), "")&amp;
" | "&amp; SOURCE!M1733&amp;      IF(SOURCE!$AC$2-LEN(SOURCE!M1733) &gt;= 0, REPT(" ",SOURCE!$AC$2-LEN(SOURCE!M1733)),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133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IF(SOURCE!$R$2-LEN(SOURCE!C1734) &gt;= 0, REPT(" ",SOURCE!$R$2-LEN(SOURCE!C1734)), "")&amp;
      SOURCE!D1734&amp;", "&amp; IF(SOURCE!$S$2-LEN(SOURCE!D1734) &gt;= 0, REPT(" ",SOURCE!$S$2-LEN(SOURCE!D1734)), "")&amp;
      SOURCE!E1734&amp;", "&amp; IF(SOURCE!$T$2-LEN(SOURCE!E1734) &gt;=0, REPT(" ",SOURCE!$T$2-LEN(SOURCE!E1734)), "")&amp;
      SOURCE!F1734&amp;", "&amp; IF(SOURCE!$U$2-LEN(SOURCE!F1734) &gt;= 0, REPT(" ",SOURCE!$U$2-LEN(SOURCE!F1734)+2), "")&amp;"("&amp;
      SUBSTITUTE(TEXT(SOURCE!G1734,"??0"),"  ","")&amp;" &lt;&lt; TAM_MAX_BITS) |"&amp; IF(SOURCE!$V$2-3 &gt;= 0, REPT(" ",MAX(1,SOURCE!$V$2-5+4+1-1-LEN(  IF(ISTEXT(SOURCE!H1734),SOURCE!H1734,  SUBSTITUTE(SUBSTITUTE(TEXT(SOURCE!H1734,"????0"),"  ","")," ",""))   ))), "")&amp;
       IF(ISTEXT(SOURCE!H1734),SOURCE!H1734, SUBSTITUTE(SUBSTITUTE(TEXT(SOURCE!H1734,"????0"),"  ","")," ",""))   &amp;","&amp; IF(SOURCE!$W$2-3 &gt;= 0, REPT(" ",SOURCE!$W$2-3-5), "")&amp;
      SOURCE!I1734&amp;
" | "&amp; IF(SOURCE!$X$2-LEN(SOURCE!I1734) &gt;= 0, REPT(" ",SOURCE!$X$2-LEN(SOURCE!I1734)), "")&amp;
      SOURCE!J1734&amp;      IF(SOURCE!$Y$2-LEN(SOURCE!J1734) &gt;= 0, REPT(" ",SOURCE!$Y$2-LEN(SOURCE!J1734)), "")&amp;
" | "&amp; IF(SOURCE!$X$2-LEN(SOURCE!I1734) &gt;= 0, REPT(" ",SOURCE!$X$2-LEN(SOURCE!I1734)), "")&amp;
      SOURCE!K1734&amp;      IF(SOURCE!$Y$2-LEN(SOURCE!K1734) &gt;= 0, REPT(" ",SOURCE!$Z$2-LEN(SOURCE!K1734)), "")&amp;
" | "&amp; SOURCE!L1734&amp;      IF(SOURCE!$AB$2-LEN(SOURCE!L1734) &gt;= 0, REPT(" ",SOURCE!$AB$2-LEN(SOURCE!L1734)), "")&amp;
" | "&amp; SOURCE!M1734&amp;      IF(SOURCE!$AC$2-LEN(SOURCE!M1734) &gt;= 0, REPT(" ",SOURCE!$AC$2-LEN(SOURCE!M1734)),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133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IF(SOURCE!$R$2-LEN(SOURCE!C1735) &gt;= 0, REPT(" ",SOURCE!$R$2-LEN(SOURCE!C1735)), "")&amp;
      SOURCE!D1735&amp;", "&amp; IF(SOURCE!$S$2-LEN(SOURCE!D1735) &gt;= 0, REPT(" ",SOURCE!$S$2-LEN(SOURCE!D1735)), "")&amp;
      SOURCE!E1735&amp;", "&amp; IF(SOURCE!$T$2-LEN(SOURCE!E1735) &gt;=0, REPT(" ",SOURCE!$T$2-LEN(SOURCE!E1735)), "")&amp;
      SOURCE!F1735&amp;", "&amp; IF(SOURCE!$U$2-LEN(SOURCE!F1735) &gt;= 0, REPT(" ",SOURCE!$U$2-LEN(SOURCE!F1735)+2), "")&amp;"("&amp;
      SUBSTITUTE(TEXT(SOURCE!G1735,"??0"),"  ","")&amp;" &lt;&lt; TAM_MAX_BITS) |"&amp; IF(SOURCE!$V$2-3 &gt;= 0, REPT(" ",MAX(1,SOURCE!$V$2-5+4+1-1-LEN(  IF(ISTEXT(SOURCE!H1735),SOURCE!H1735,  SUBSTITUTE(SUBSTITUTE(TEXT(SOURCE!H1735,"????0"),"  ","")," ",""))   ))), "")&amp;
       IF(ISTEXT(SOURCE!H1735),SOURCE!H1735, SUBSTITUTE(SUBSTITUTE(TEXT(SOURCE!H1735,"????0"),"  ","")," ",""))   &amp;","&amp; IF(SOURCE!$W$2-3 &gt;= 0, REPT(" ",SOURCE!$W$2-3-5), "")&amp;
      SOURCE!I1735&amp;
" | "&amp; IF(SOURCE!$X$2-LEN(SOURCE!I1735) &gt;= 0, REPT(" ",SOURCE!$X$2-LEN(SOURCE!I1735)), "")&amp;
      SOURCE!J1735&amp;      IF(SOURCE!$Y$2-LEN(SOURCE!J1735) &gt;= 0, REPT(" ",SOURCE!$Y$2-LEN(SOURCE!J1735)), "")&amp;
" | "&amp; IF(SOURCE!$X$2-LEN(SOURCE!I1735) &gt;= 0, REPT(" ",SOURCE!$X$2-LEN(SOURCE!I1735)), "")&amp;
      SOURCE!K1735&amp;      IF(SOURCE!$Y$2-LEN(SOURCE!K1735) &gt;= 0, REPT(" ",SOURCE!$Z$2-LEN(SOURCE!K1735)), "")&amp;
" | "&amp; SOURCE!L1735&amp;      IF(SOURCE!$AB$2-LEN(SOURCE!L1735) &gt;= 0, REPT(" ",SOURCE!$AB$2-LEN(SOURCE!L1735)), "")&amp;
" | "&amp; SOURCE!M1735&amp;      IF(SOURCE!$AC$2-LEN(SOURCE!M1735) &gt;= 0, REPT(" ",SOURCE!$AC$2-LEN(SOURCE!M1735)),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133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IF(SOURCE!$R$2-LEN(SOURCE!C1736) &gt;= 0, REPT(" ",SOURCE!$R$2-LEN(SOURCE!C1736)), "")&amp;
      SOURCE!D1736&amp;", "&amp; IF(SOURCE!$S$2-LEN(SOURCE!D1736) &gt;= 0, REPT(" ",SOURCE!$S$2-LEN(SOURCE!D1736)), "")&amp;
      SOURCE!E1736&amp;", "&amp; IF(SOURCE!$T$2-LEN(SOURCE!E1736) &gt;=0, REPT(" ",SOURCE!$T$2-LEN(SOURCE!E1736)), "")&amp;
      SOURCE!F1736&amp;", "&amp; IF(SOURCE!$U$2-LEN(SOURCE!F1736) &gt;= 0, REPT(" ",SOURCE!$U$2-LEN(SOURCE!F1736)+2), "")&amp;"("&amp;
      SUBSTITUTE(TEXT(SOURCE!G1736,"??0"),"  ","")&amp;" &lt;&lt; TAM_MAX_BITS) |"&amp; IF(SOURCE!$V$2-3 &gt;= 0, REPT(" ",MAX(1,SOURCE!$V$2-5+4+1-1-LEN(  IF(ISTEXT(SOURCE!H1736),SOURCE!H1736,  SUBSTITUTE(SUBSTITUTE(TEXT(SOURCE!H1736,"????0"),"  ","")," ",""))   ))), "")&amp;
       IF(ISTEXT(SOURCE!H1736),SOURCE!H1736, SUBSTITUTE(SUBSTITUTE(TEXT(SOURCE!H1736,"????0"),"  ","")," ",""))   &amp;","&amp; IF(SOURCE!$W$2-3 &gt;= 0, REPT(" ",SOURCE!$W$2-3-5), "")&amp;
      SOURCE!I1736&amp;
" | "&amp; IF(SOURCE!$X$2-LEN(SOURCE!I1736) &gt;= 0, REPT(" ",SOURCE!$X$2-LEN(SOURCE!I1736)), "")&amp;
      SOURCE!J1736&amp;      IF(SOURCE!$Y$2-LEN(SOURCE!J1736) &gt;= 0, REPT(" ",SOURCE!$Y$2-LEN(SOURCE!J1736)), "")&amp;
" | "&amp; IF(SOURCE!$X$2-LEN(SOURCE!I1736) &gt;= 0, REPT(" ",SOURCE!$X$2-LEN(SOURCE!I1736)), "")&amp;
      SOURCE!K1736&amp;      IF(SOURCE!$Y$2-LEN(SOURCE!K1736) &gt;= 0, REPT(" ",SOURCE!$Z$2-LEN(SOURCE!K1736)), "")&amp;
" | "&amp; SOURCE!L1736&amp;      IF(SOURCE!$AB$2-LEN(SOURCE!L1736) &gt;= 0, REPT(" ",SOURCE!$AB$2-LEN(SOURCE!L1736)), "")&amp;
" | "&amp; SOURCE!M1736&amp;      IF(SOURCE!$AC$2-LEN(SOURCE!M1736) &gt;= 0, REPT(" ",SOURCE!$AC$2-LEN(SOURCE!M1736)),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133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IF(SOURCE!$R$2-LEN(SOURCE!C1737) &gt;= 0, REPT(" ",SOURCE!$R$2-LEN(SOURCE!C1737)), "")&amp;
      SOURCE!D1737&amp;", "&amp; IF(SOURCE!$S$2-LEN(SOURCE!D1737) &gt;= 0, REPT(" ",SOURCE!$S$2-LEN(SOURCE!D1737)), "")&amp;
      SOURCE!E1737&amp;", "&amp; IF(SOURCE!$T$2-LEN(SOURCE!E1737) &gt;=0, REPT(" ",SOURCE!$T$2-LEN(SOURCE!E1737)), "")&amp;
      SOURCE!F1737&amp;", "&amp; IF(SOURCE!$U$2-LEN(SOURCE!F1737) &gt;= 0, REPT(" ",SOURCE!$U$2-LEN(SOURCE!F1737)+2), "")&amp;"("&amp;
      SUBSTITUTE(TEXT(SOURCE!G1737,"??0"),"  ","")&amp;" &lt;&lt; TAM_MAX_BITS) |"&amp; IF(SOURCE!$V$2-3 &gt;= 0, REPT(" ",MAX(1,SOURCE!$V$2-5+4+1-1-LEN(  IF(ISTEXT(SOURCE!H1737),SOURCE!H1737,  SUBSTITUTE(SUBSTITUTE(TEXT(SOURCE!H1737,"????0"),"  ","")," ",""))   ))), "")&amp;
       IF(ISTEXT(SOURCE!H1737),SOURCE!H1737, SUBSTITUTE(SUBSTITUTE(TEXT(SOURCE!H1737,"????0"),"  ","")," ",""))   &amp;","&amp; IF(SOURCE!$W$2-3 &gt;= 0, REPT(" ",SOURCE!$W$2-3-5), "")&amp;
      SOURCE!I1737&amp;
" | "&amp; IF(SOURCE!$X$2-LEN(SOURCE!I1737) &gt;= 0, REPT(" ",SOURCE!$X$2-LEN(SOURCE!I1737)), "")&amp;
      SOURCE!J1737&amp;      IF(SOURCE!$Y$2-LEN(SOURCE!J1737) &gt;= 0, REPT(" ",SOURCE!$Y$2-LEN(SOURCE!J1737)), "")&amp;
" | "&amp; IF(SOURCE!$X$2-LEN(SOURCE!I1737) &gt;= 0, REPT(" ",SOURCE!$X$2-LEN(SOURCE!I1737)), "")&amp;
      SOURCE!K1737&amp;      IF(SOURCE!$Y$2-LEN(SOURCE!K1737) &gt;= 0, REPT(" ",SOURCE!$Z$2-LEN(SOURCE!K1737)), "")&amp;
" | "&amp; SOURCE!L1737&amp;      IF(SOURCE!$AB$2-LEN(SOURCE!L1737) &gt;= 0, REPT(" ",SOURCE!$AB$2-LEN(SOURCE!L1737)), "")&amp;
" | "&amp; SOURCE!M1737&amp;      IF(SOURCE!$AC$2-LEN(SOURCE!M1737) &gt;= 0, REPT(" ",SOURCE!$AC$2-LEN(SOURCE!M1737)),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133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IF(SOURCE!$R$2-LEN(SOURCE!C1738) &gt;= 0, REPT(" ",SOURCE!$R$2-LEN(SOURCE!C1738)), "")&amp;
      SOURCE!D1738&amp;", "&amp; IF(SOURCE!$S$2-LEN(SOURCE!D1738) &gt;= 0, REPT(" ",SOURCE!$S$2-LEN(SOURCE!D1738)), "")&amp;
      SOURCE!E1738&amp;", "&amp; IF(SOURCE!$T$2-LEN(SOURCE!E1738) &gt;=0, REPT(" ",SOURCE!$T$2-LEN(SOURCE!E1738)), "")&amp;
      SOURCE!F1738&amp;", "&amp; IF(SOURCE!$U$2-LEN(SOURCE!F1738) &gt;= 0, REPT(" ",SOURCE!$U$2-LEN(SOURCE!F1738)+2), "")&amp;"("&amp;
      SUBSTITUTE(TEXT(SOURCE!G1738,"??0"),"  ","")&amp;" &lt;&lt; TAM_MAX_BITS) |"&amp; IF(SOURCE!$V$2-3 &gt;= 0, REPT(" ",MAX(1,SOURCE!$V$2-5+4+1-1-LEN(  IF(ISTEXT(SOURCE!H1738),SOURCE!H1738,  SUBSTITUTE(SUBSTITUTE(TEXT(SOURCE!H1738,"????0"),"  ","")," ",""))   ))), "")&amp;
       IF(ISTEXT(SOURCE!H1738),SOURCE!H1738, SUBSTITUTE(SUBSTITUTE(TEXT(SOURCE!H1738,"????0"),"  ","")," ",""))   &amp;","&amp; IF(SOURCE!$W$2-3 &gt;= 0, REPT(" ",SOURCE!$W$2-3-5), "")&amp;
      SOURCE!I1738&amp;
" | "&amp; IF(SOURCE!$X$2-LEN(SOURCE!I1738) &gt;= 0, REPT(" ",SOURCE!$X$2-LEN(SOURCE!I1738)), "")&amp;
      SOURCE!J1738&amp;      IF(SOURCE!$Y$2-LEN(SOURCE!J1738) &gt;= 0, REPT(" ",SOURCE!$Y$2-LEN(SOURCE!J1738)), "")&amp;
" | "&amp; IF(SOURCE!$X$2-LEN(SOURCE!I1738) &gt;= 0, REPT(" ",SOURCE!$X$2-LEN(SOURCE!I1738)), "")&amp;
      SOURCE!K1738&amp;      IF(SOURCE!$Y$2-LEN(SOURCE!K1738) &gt;= 0, REPT(" ",SOURCE!$Z$2-LEN(SOURCE!K1738)), "")&amp;
" | "&amp; SOURCE!L1738&amp;      IF(SOURCE!$AB$2-LEN(SOURCE!L1738) &gt;= 0, REPT(" ",SOURCE!$AB$2-LEN(SOURCE!L1738)), "")&amp;
" | "&amp; SOURCE!M1738&amp;      IF(SOURCE!$AC$2-LEN(SOURCE!M1738) &gt;= 0, REPT(" ",SOURCE!$AC$2-LEN(SOURCE!M1738)), "")&amp;
      "},"&amp;IF(SOURCE!O1738&lt;&gt;"",""&amp;SOURCE!O1738,"")
 )
)
)</f>
        <v>/* 1700 */  { fnIntegrate,                  TM_REGISTER,                 STD_INTEGRAL,                                  STD_INTEGRAL,                                  (0 &lt;&lt; TAM_MAX_BITS) |    99, CAT_FNCT | SLS_ENABLED   | US_ENABLED   | EIM_DISABLED | PTP_REGISTER     },</v>
      </c>
    </row>
    <row r="1739" spans="1:1">
      <c r="A1739" s="133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IF(SOURCE!$R$2-LEN(SOURCE!C1739) &gt;= 0, REPT(" ",SOURCE!$R$2-LEN(SOURCE!C1739)), "")&amp;
      SOURCE!D1739&amp;", "&amp; IF(SOURCE!$S$2-LEN(SOURCE!D1739) &gt;= 0, REPT(" ",SOURCE!$S$2-LEN(SOURCE!D1739)), "")&amp;
      SOURCE!E1739&amp;", "&amp; IF(SOURCE!$T$2-LEN(SOURCE!E1739) &gt;=0, REPT(" ",SOURCE!$T$2-LEN(SOURCE!E1739)), "")&amp;
      SOURCE!F1739&amp;", "&amp; IF(SOURCE!$U$2-LEN(SOURCE!F1739) &gt;= 0, REPT(" ",SOURCE!$U$2-LEN(SOURCE!F1739)+2), "")&amp;"("&amp;
      SUBSTITUTE(TEXT(SOURCE!G1739,"??0"),"  ","")&amp;" &lt;&lt; TAM_MAX_BITS) |"&amp; IF(SOURCE!$V$2-3 &gt;= 0, REPT(" ",MAX(1,SOURCE!$V$2-5+4+1-1-LEN(  IF(ISTEXT(SOURCE!H1739),SOURCE!H1739,  SUBSTITUTE(SUBSTITUTE(TEXT(SOURCE!H1739,"????0"),"  ","")," ",""))   ))), "")&amp;
       IF(ISTEXT(SOURCE!H1739),SOURCE!H1739, SUBSTITUTE(SUBSTITUTE(TEXT(SOURCE!H1739,"????0"),"  ","")," ",""))   &amp;","&amp; IF(SOURCE!$W$2-3 &gt;= 0, REPT(" ",SOURCE!$W$2-3-5), "")&amp;
      SOURCE!I1739&amp;
" | "&amp; IF(SOURCE!$X$2-LEN(SOURCE!I1739) &gt;= 0, REPT(" ",SOURCE!$X$2-LEN(SOURCE!I1739)), "")&amp;
      SOURCE!J1739&amp;      IF(SOURCE!$Y$2-LEN(SOURCE!J1739) &gt;= 0, REPT(" ",SOURCE!$Y$2-LEN(SOURCE!J1739)), "")&amp;
" | "&amp; IF(SOURCE!$X$2-LEN(SOURCE!I1739) &gt;= 0, REPT(" ",SOURCE!$X$2-LEN(SOURCE!I1739)), "")&amp;
      SOURCE!K1739&amp;      IF(SOURCE!$Y$2-LEN(SOURCE!K1739) &gt;= 0, REPT(" ",SOURCE!$Z$2-LEN(SOURCE!K1739)), "")&amp;
" | "&amp; SOURCE!L1739&amp;      IF(SOURCE!$AB$2-LEN(SOURCE!L1739) &gt;= 0, REPT(" ",SOURCE!$AB$2-LEN(SOURCE!L1739)), "")&amp;
" | "&amp; SOURCE!M1739&amp;      IF(SOURCE!$AC$2-LEN(SOURCE!M1739) &gt;= 0, REPT(" ",SOURCE!$AC$2-LEN(SOURCE!M1739)),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133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IF(SOURCE!$R$2-LEN(SOURCE!C1740) &gt;= 0, REPT(" ",SOURCE!$R$2-LEN(SOURCE!C1740)), "")&amp;
      SOURCE!D1740&amp;", "&amp; IF(SOURCE!$S$2-LEN(SOURCE!D1740) &gt;= 0, REPT(" ",SOURCE!$S$2-LEN(SOURCE!D1740)), "")&amp;
      SOURCE!E1740&amp;", "&amp; IF(SOURCE!$T$2-LEN(SOURCE!E1740) &gt;=0, REPT(" ",SOURCE!$T$2-LEN(SOURCE!E1740)), "")&amp;
      SOURCE!F1740&amp;", "&amp; IF(SOURCE!$U$2-LEN(SOURCE!F1740) &gt;= 0, REPT(" ",SOURCE!$U$2-LEN(SOURCE!F1740)+2), "")&amp;"("&amp;
      SUBSTITUTE(TEXT(SOURCE!G1740,"??0"),"  ","")&amp;" &lt;&lt; TAM_MAX_BITS) |"&amp; IF(SOURCE!$V$2-3 &gt;= 0, REPT(" ",MAX(1,SOURCE!$V$2-5+4+1-1-LEN(  IF(ISTEXT(SOURCE!H1740),SOURCE!H1740,  SUBSTITUTE(SUBSTITUTE(TEXT(SOURCE!H1740,"????0"),"  ","")," ",""))   ))), "")&amp;
       IF(ISTEXT(SOURCE!H1740),SOURCE!H1740, SUBSTITUTE(SUBSTITUTE(TEXT(SOURCE!H1740,"????0"),"  ","")," ",""))   &amp;","&amp; IF(SOURCE!$W$2-3 &gt;= 0, REPT(" ",SOURCE!$W$2-3-5), "")&amp;
      SOURCE!I1740&amp;
" | "&amp; IF(SOURCE!$X$2-LEN(SOURCE!I1740) &gt;= 0, REPT(" ",SOURCE!$X$2-LEN(SOURCE!I1740)), "")&amp;
      SOURCE!J1740&amp;      IF(SOURCE!$Y$2-LEN(SOURCE!J1740) &gt;= 0, REPT(" ",SOURCE!$Y$2-LEN(SOURCE!J1740)), "")&amp;
" | "&amp; IF(SOURCE!$X$2-LEN(SOURCE!I1740) &gt;= 0, REPT(" ",SOURCE!$X$2-LEN(SOURCE!I1740)), "")&amp;
      SOURCE!K1740&amp;      IF(SOURCE!$Y$2-LEN(SOURCE!K1740) &gt;= 0, REPT(" ",SOURCE!$Z$2-LEN(SOURCE!K1740)), "")&amp;
" | "&amp; SOURCE!L1740&amp;      IF(SOURCE!$AB$2-LEN(SOURCE!L1740) &gt;= 0, REPT(" ",SOURCE!$AB$2-LEN(SOURCE!L1740)), "")&amp;
" | "&amp; SOURCE!M1740&amp;      IF(SOURCE!$AC$2-LEN(SOURCE!M1740) &gt;= 0, REPT(" ",SOURCE!$AC$2-LEN(SOURCE!M1740)),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133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IF(SOURCE!$R$2-LEN(SOURCE!C1741) &gt;= 0, REPT(" ",SOURCE!$R$2-LEN(SOURCE!C1741)), "")&amp;
      SOURCE!D1741&amp;", "&amp; IF(SOURCE!$S$2-LEN(SOURCE!D1741) &gt;= 0, REPT(" ",SOURCE!$S$2-LEN(SOURCE!D1741)), "")&amp;
      SOURCE!E1741&amp;", "&amp; IF(SOURCE!$T$2-LEN(SOURCE!E1741) &gt;=0, REPT(" ",SOURCE!$T$2-LEN(SOURCE!E1741)), "")&amp;
      SOURCE!F1741&amp;", "&amp; IF(SOURCE!$U$2-LEN(SOURCE!F1741) &gt;= 0, REPT(" ",SOURCE!$U$2-LEN(SOURCE!F1741)+2), "")&amp;"("&amp;
      SUBSTITUTE(TEXT(SOURCE!G1741,"??0"),"  ","")&amp;" &lt;&lt; TAM_MAX_BITS) |"&amp; IF(SOURCE!$V$2-3 &gt;= 0, REPT(" ",MAX(1,SOURCE!$V$2-5+4+1-1-LEN(  IF(ISTEXT(SOURCE!H1741),SOURCE!H1741,  SUBSTITUTE(SUBSTITUTE(TEXT(SOURCE!H1741,"????0"),"  ","")," ",""))   ))), "")&amp;
       IF(ISTEXT(SOURCE!H1741),SOURCE!H1741, SUBSTITUTE(SUBSTITUTE(TEXT(SOURCE!H1741,"????0"),"  ","")," ",""))   &amp;","&amp; IF(SOURCE!$W$2-3 &gt;= 0, REPT(" ",SOURCE!$W$2-3-5), "")&amp;
      SOURCE!I1741&amp;
" | "&amp; IF(SOURCE!$X$2-LEN(SOURCE!I1741) &gt;= 0, REPT(" ",SOURCE!$X$2-LEN(SOURCE!I1741)), "")&amp;
      SOURCE!J1741&amp;      IF(SOURCE!$Y$2-LEN(SOURCE!J1741) &gt;= 0, REPT(" ",SOURCE!$Y$2-LEN(SOURCE!J1741)), "")&amp;
" | "&amp; IF(SOURCE!$X$2-LEN(SOURCE!I1741) &gt;= 0, REPT(" ",SOURCE!$X$2-LEN(SOURCE!I1741)), "")&amp;
      SOURCE!K1741&amp;      IF(SOURCE!$Y$2-LEN(SOURCE!K1741) &gt;= 0, REPT(" ",SOURCE!$Z$2-LEN(SOURCE!K1741)), "")&amp;
" | "&amp; SOURCE!L1741&amp;      IF(SOURCE!$AB$2-LEN(SOURCE!L1741) &gt;= 0, REPT(" ",SOURCE!$AB$2-LEN(SOURCE!L1741)), "")&amp;
" | "&amp; SOURCE!M1741&amp;      IF(SOURCE!$AC$2-LEN(SOURCE!M1741) &gt;= 0, REPT(" ",SOURCE!$AC$2-LEN(SOURCE!M1741)), "")&amp;
      "},"&amp;IF(SOURCE!O1741&lt;&gt;"",""&amp;SOURCE!O1741,"")
 )
)
)</f>
        <v>/* 1703 */  { fnParallel,                   NOPARAM/*#JM#*/,             "|" STD_SPACE_3_PER_EM "|",                    "|" STD_SPACE_3_PER_EM "|",                    (0 &lt;&lt; TAM_MAX_BITS) |     0, CAT_FNCT | SLS_ENABLED   | US_ENABLED   | EIM_DISABLED | PTP_NONE         },//JM</v>
      </c>
    </row>
    <row r="1742" spans="1:1">
      <c r="A1742" s="133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IF(SOURCE!$R$2-LEN(SOURCE!C1742) &gt;= 0, REPT(" ",SOURCE!$R$2-LEN(SOURCE!C1742)), "")&amp;
      SOURCE!D1742&amp;", "&amp; IF(SOURCE!$S$2-LEN(SOURCE!D1742) &gt;= 0, REPT(" ",SOURCE!$S$2-LEN(SOURCE!D1742)), "")&amp;
      SOURCE!E1742&amp;", "&amp; IF(SOURCE!$T$2-LEN(SOURCE!E1742) &gt;=0, REPT(" ",SOURCE!$T$2-LEN(SOURCE!E1742)), "")&amp;
      SOURCE!F1742&amp;", "&amp; IF(SOURCE!$U$2-LEN(SOURCE!F1742) &gt;= 0, REPT(" ",SOURCE!$U$2-LEN(SOURCE!F1742)+2), "")&amp;"("&amp;
      SUBSTITUTE(TEXT(SOURCE!G1742,"??0"),"  ","")&amp;" &lt;&lt; TAM_MAX_BITS) |"&amp; IF(SOURCE!$V$2-3 &gt;= 0, REPT(" ",MAX(1,SOURCE!$V$2-5+4+1-1-LEN(  IF(ISTEXT(SOURCE!H1742),SOURCE!H1742,  SUBSTITUTE(SUBSTITUTE(TEXT(SOURCE!H1742,"????0"),"  ","")," ",""))   ))), "")&amp;
       IF(ISTEXT(SOURCE!H1742),SOURCE!H1742, SUBSTITUTE(SUBSTITUTE(TEXT(SOURCE!H1742,"????0"),"  ","")," ",""))   &amp;","&amp; IF(SOURCE!$W$2-3 &gt;= 0, REPT(" ",SOURCE!$W$2-3-5), "")&amp;
      SOURCE!I1742&amp;
" | "&amp; IF(SOURCE!$X$2-LEN(SOURCE!I1742) &gt;= 0, REPT(" ",SOURCE!$X$2-LEN(SOURCE!I1742)), "")&amp;
      SOURCE!J1742&amp;      IF(SOURCE!$Y$2-LEN(SOURCE!J1742) &gt;= 0, REPT(" ",SOURCE!$Y$2-LEN(SOURCE!J1742)), "")&amp;
" | "&amp; IF(SOURCE!$X$2-LEN(SOURCE!I1742) &gt;= 0, REPT(" ",SOURCE!$X$2-LEN(SOURCE!I1742)), "")&amp;
      SOURCE!K1742&amp;      IF(SOURCE!$Y$2-LEN(SOURCE!K1742) &gt;= 0, REPT(" ",SOURCE!$Z$2-LEN(SOURCE!K1742)), "")&amp;
" | "&amp; SOURCE!L1742&amp;      IF(SOURCE!$AB$2-LEN(SOURCE!L1742) &gt;= 0, REPT(" ",SOURCE!$AB$2-LEN(SOURCE!L1742)), "")&amp;
" | "&amp; SOURCE!M1742&amp;      IF(SOURCE!$AC$2-LEN(SOURCE!M1742) &gt;= 0, REPT(" ",SOURCE!$AC$2-LEN(SOURCE!M1742)), "")&amp;
      "},"&amp;IF(SOURCE!O1742&lt;&gt;"",""&amp;SOURCE!O1742,"")
 )
)
)</f>
        <v>/* 1704 */  { fnTranspose,                  NOPARAM,                     "[M]" STD_SUP_T,                               "[M]" STD_SUP_T,                               (0 &lt;&lt; TAM_MAX_BITS) |     0, CAT_FNCT | SLS_ENABLED   | US_ENABLED   | EIM_DISABLED | PTP_NONE         },</v>
      </c>
    </row>
    <row r="1743" spans="1:1">
      <c r="A1743" s="133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IF(SOURCE!$R$2-LEN(SOURCE!C1743) &gt;= 0, REPT(" ",SOURCE!$R$2-LEN(SOURCE!C1743)), "")&amp;
      SOURCE!D1743&amp;", "&amp; IF(SOURCE!$S$2-LEN(SOURCE!D1743) &gt;= 0, REPT(" ",SOURCE!$S$2-LEN(SOURCE!D1743)), "")&amp;
      SOURCE!E1743&amp;", "&amp; IF(SOURCE!$T$2-LEN(SOURCE!E1743) &gt;=0, REPT(" ",SOURCE!$T$2-LEN(SOURCE!E1743)), "")&amp;
      SOURCE!F1743&amp;", "&amp; IF(SOURCE!$U$2-LEN(SOURCE!F1743) &gt;= 0, REPT(" ",SOURCE!$U$2-LEN(SOURCE!F1743)+2), "")&amp;"("&amp;
      SUBSTITUTE(TEXT(SOURCE!G1743,"??0"),"  ","")&amp;" &lt;&lt; TAM_MAX_BITS) |"&amp; IF(SOURCE!$V$2-3 &gt;= 0, REPT(" ",MAX(1,SOURCE!$V$2-5+4+1-1-LEN(  IF(ISTEXT(SOURCE!H1743),SOURCE!H1743,  SUBSTITUTE(SUBSTITUTE(TEXT(SOURCE!H1743,"????0"),"  ","")," ",""))   ))), "")&amp;
       IF(ISTEXT(SOURCE!H1743),SOURCE!H1743, SUBSTITUTE(SUBSTITUTE(TEXT(SOURCE!H1743,"????0"),"  ","")," ",""))   &amp;","&amp; IF(SOURCE!$W$2-3 &gt;= 0, REPT(" ",SOURCE!$W$2-3-5), "")&amp;
      SOURCE!I1743&amp;
" | "&amp; IF(SOURCE!$X$2-LEN(SOURCE!I1743) &gt;= 0, REPT(" ",SOURCE!$X$2-LEN(SOURCE!I1743)), "")&amp;
      SOURCE!J1743&amp;      IF(SOURCE!$Y$2-LEN(SOURCE!J1743) &gt;= 0, REPT(" ",SOURCE!$Y$2-LEN(SOURCE!J1743)), "")&amp;
" | "&amp; IF(SOURCE!$X$2-LEN(SOURCE!I1743) &gt;= 0, REPT(" ",SOURCE!$X$2-LEN(SOURCE!I1743)), "")&amp;
      SOURCE!K1743&amp;      IF(SOURCE!$Y$2-LEN(SOURCE!K1743) &gt;= 0, REPT(" ",SOURCE!$Z$2-LEN(SOURCE!K1743)), "")&amp;
" | "&amp; SOURCE!L1743&amp;      IF(SOURCE!$AB$2-LEN(SOURCE!L1743) &gt;= 0, REPT(" ",SOURCE!$AB$2-LEN(SOURCE!L1743)), "")&amp;
" | "&amp; SOURCE!M1743&amp;      IF(SOURCE!$AC$2-LEN(SOURCE!M1743) &gt;= 0, REPT(" ",SOURCE!$AC$2-LEN(SOURCE!M1743)),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133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IF(SOURCE!$R$2-LEN(SOURCE!C1744) &gt;= 0, REPT(" ",SOURCE!$R$2-LEN(SOURCE!C1744)), "")&amp;
      SOURCE!D1744&amp;", "&amp; IF(SOURCE!$S$2-LEN(SOURCE!D1744) &gt;= 0, REPT(" ",SOURCE!$S$2-LEN(SOURCE!D1744)), "")&amp;
      SOURCE!E1744&amp;", "&amp; IF(SOURCE!$T$2-LEN(SOURCE!E1744) &gt;=0, REPT(" ",SOURCE!$T$2-LEN(SOURCE!E1744)), "")&amp;
      SOURCE!F1744&amp;", "&amp; IF(SOURCE!$U$2-LEN(SOURCE!F1744) &gt;= 0, REPT(" ",SOURCE!$U$2-LEN(SOURCE!F1744)+2), "")&amp;"("&amp;
      SUBSTITUTE(TEXT(SOURCE!G1744,"??0"),"  ","")&amp;" &lt;&lt; TAM_MAX_BITS) |"&amp; IF(SOURCE!$V$2-3 &gt;= 0, REPT(" ",MAX(1,SOURCE!$V$2-5+4+1-1-LEN(  IF(ISTEXT(SOURCE!H1744),SOURCE!H1744,  SUBSTITUTE(SUBSTITUTE(TEXT(SOURCE!H1744,"????0"),"  ","")," ",""))   ))), "")&amp;
       IF(ISTEXT(SOURCE!H1744),SOURCE!H1744, SUBSTITUTE(SUBSTITUTE(TEXT(SOURCE!H1744,"????0"),"  ","")," ",""))   &amp;","&amp; IF(SOURCE!$W$2-3 &gt;= 0, REPT(" ",SOURCE!$W$2-3-5), "")&amp;
      SOURCE!I1744&amp;
" | "&amp; IF(SOURCE!$X$2-LEN(SOURCE!I1744) &gt;= 0, REPT(" ",SOURCE!$X$2-LEN(SOURCE!I1744)), "")&amp;
      SOURCE!J1744&amp;      IF(SOURCE!$Y$2-LEN(SOURCE!J1744) &gt;= 0, REPT(" ",SOURCE!$Y$2-LEN(SOURCE!J1744)), "")&amp;
" | "&amp; IF(SOURCE!$X$2-LEN(SOURCE!I1744) &gt;= 0, REPT(" ",SOURCE!$X$2-LEN(SOURCE!I1744)), "")&amp;
      SOURCE!K1744&amp;      IF(SOURCE!$Y$2-LEN(SOURCE!K1744) &gt;= 0, REPT(" ",SOURCE!$Z$2-LEN(SOURCE!K1744)), "")&amp;
" | "&amp; SOURCE!L1744&amp;      IF(SOURCE!$AB$2-LEN(SOURCE!L1744) &gt;= 0, REPT(" ",SOURCE!$AB$2-LEN(SOURCE!L1744)), "")&amp;
" | "&amp; SOURCE!M1744&amp;      IF(SOURCE!$AC$2-LEN(SOURCE!M1744) &gt;= 0, REPT(" ",SOURCE!$AC$2-LEN(SOURCE!M1744)),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EIM_DISABLED | PTP_NONE         },</v>
      </c>
    </row>
    <row r="1745" spans="1:1">
      <c r="A1745" s="133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IF(SOURCE!$R$2-LEN(SOURCE!C1745) &gt;= 0, REPT(" ",SOURCE!$R$2-LEN(SOURCE!C1745)), "")&amp;
      SOURCE!D1745&amp;", "&amp; IF(SOURCE!$S$2-LEN(SOURCE!D1745) &gt;= 0, REPT(" ",SOURCE!$S$2-LEN(SOURCE!D1745)), "")&amp;
      SOURCE!E1745&amp;", "&amp; IF(SOURCE!$T$2-LEN(SOURCE!E1745) &gt;=0, REPT(" ",SOURCE!$T$2-LEN(SOURCE!E1745)), "")&amp;
      SOURCE!F1745&amp;", "&amp; IF(SOURCE!$U$2-LEN(SOURCE!F1745) &gt;= 0, REPT(" ",SOURCE!$U$2-LEN(SOURCE!F1745)+2), "")&amp;"("&amp;
      SUBSTITUTE(TEXT(SOURCE!G1745,"??0"),"  ","")&amp;" &lt;&lt; TAM_MAX_BITS) |"&amp; IF(SOURCE!$V$2-3 &gt;= 0, REPT(" ",MAX(1,SOURCE!$V$2-5+4+1-1-LEN(  IF(ISTEXT(SOURCE!H1745),SOURCE!H1745,  SUBSTITUTE(SUBSTITUTE(TEXT(SOURCE!H1745,"????0"),"  ","")," ",""))   ))), "")&amp;
       IF(ISTEXT(SOURCE!H1745),SOURCE!H1745, SUBSTITUTE(SUBSTITUTE(TEXT(SOURCE!H1745,"????0"),"  ","")," ",""))   &amp;","&amp; IF(SOURCE!$W$2-3 &gt;= 0, REPT(" ",SOURCE!$W$2-3-5), "")&amp;
      SOURCE!I1745&amp;
" | "&amp; IF(SOURCE!$X$2-LEN(SOURCE!I1745) &gt;= 0, REPT(" ",SOURCE!$X$2-LEN(SOURCE!I1745)), "")&amp;
      SOURCE!J1745&amp;      IF(SOURCE!$Y$2-LEN(SOURCE!J1745) &gt;= 0, REPT(" ",SOURCE!$Y$2-LEN(SOURCE!J1745)), "")&amp;
" | "&amp; IF(SOURCE!$X$2-LEN(SOURCE!I1745) &gt;= 0, REPT(" ",SOURCE!$X$2-LEN(SOURCE!I1745)), "")&amp;
      SOURCE!K1745&amp;      IF(SOURCE!$Y$2-LEN(SOURCE!K1745) &gt;= 0, REPT(" ",SOURCE!$Z$2-LEN(SOURCE!K1745)), "")&amp;
" | "&amp; SOURCE!L1745&amp;      IF(SOURCE!$AB$2-LEN(SOURCE!L1745) &gt;= 0, REPT(" ",SOURCE!$AB$2-LEN(SOURCE!L1745)), "")&amp;
" | "&amp; SOURCE!M1745&amp;      IF(SOURCE!$AC$2-LEN(SOURCE!M1745) &gt;= 0, REPT(" ",SOURCE!$AC$2-LEN(SOURCE!M1745)), "")&amp;
      "},"&amp;IF(SOURCE!O1745&lt;&gt;"",""&amp;SOURCE!O1745,"")
 )
)
)</f>
        <v>/* 1707 */  { fnCvtToCurrentAngularMode,    amMultPi,                    "MUL" STD_pi STD_RIGHT_ARROW,                  "MUL" STD_pi STD_RIGHT_ARROW,                  (0 &lt;&lt; TAM_MAX_BITS) |     0, CAT_FNCT | SLS_ENABLED   | US_ENABLED   | EIM_DISABLED | PTP_NONE         },</v>
      </c>
    </row>
    <row r="1746" spans="1:1">
      <c r="A1746" s="133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IF(SOURCE!$R$2-LEN(SOURCE!C1746) &gt;= 0, REPT(" ",SOURCE!$R$2-LEN(SOURCE!C1746)), "")&amp;
      SOURCE!D1746&amp;", "&amp; IF(SOURCE!$S$2-LEN(SOURCE!D1746) &gt;= 0, REPT(" ",SOURCE!$S$2-LEN(SOURCE!D1746)), "")&amp;
      SOURCE!E1746&amp;", "&amp; IF(SOURCE!$T$2-LEN(SOURCE!E1746) &gt;=0, REPT(" ",SOURCE!$T$2-LEN(SOURCE!E1746)), "")&amp;
      SOURCE!F1746&amp;", "&amp; IF(SOURCE!$U$2-LEN(SOURCE!F1746) &gt;= 0, REPT(" ",SOURCE!$U$2-LEN(SOURCE!F1746)+2), "")&amp;"("&amp;
      SUBSTITUTE(TEXT(SOURCE!G1746,"??0"),"  ","")&amp;" &lt;&lt; TAM_MAX_BITS) |"&amp; IF(SOURCE!$V$2-3 &gt;= 0, REPT(" ",MAX(1,SOURCE!$V$2-5+4+1-1-LEN(  IF(ISTEXT(SOURCE!H1746),SOURCE!H1746,  SUBSTITUTE(SUBSTITUTE(TEXT(SOURCE!H1746,"????0"),"  ","")," ",""))   ))), "")&amp;
       IF(ISTEXT(SOURCE!H1746),SOURCE!H1746, SUBSTITUTE(SUBSTITUTE(TEXT(SOURCE!H1746,"????0"),"  ","")," ",""))   &amp;","&amp; IF(SOURCE!$W$2-3 &gt;= 0, REPT(" ",SOURCE!$W$2-3-5), "")&amp;
      SOURCE!I1746&amp;
" | "&amp; IF(SOURCE!$X$2-LEN(SOURCE!I1746) &gt;= 0, REPT(" ",SOURCE!$X$2-LEN(SOURCE!I1746)), "")&amp;
      SOURCE!J1746&amp;      IF(SOURCE!$Y$2-LEN(SOURCE!J1746) &gt;= 0, REPT(" ",SOURCE!$Y$2-LEN(SOURCE!J1746)), "")&amp;
" | "&amp; IF(SOURCE!$X$2-LEN(SOURCE!I1746) &gt;= 0, REPT(" ",SOURCE!$X$2-LEN(SOURCE!I1746)), "")&amp;
      SOURCE!K1746&amp;      IF(SOURCE!$Y$2-LEN(SOURCE!K1746) &gt;= 0, REPT(" ",SOURCE!$Z$2-LEN(SOURCE!K1746)), "")&amp;
" | "&amp; SOURCE!L1746&amp;      IF(SOURCE!$AB$2-LEN(SOURCE!L1746) &gt;= 0, REPT(" ",SOURCE!$AB$2-LEN(SOURCE!L1746)), "")&amp;
" | "&amp; SOURCE!M1746&amp;      IF(SOURCE!$AC$2-LEN(SOURCE!M1746) &gt;= 0, REPT(" ",SOURCE!$AC$2-LEN(SOURCE!M1746)),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133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IF(SOURCE!$R$2-LEN(SOURCE!C1747) &gt;= 0, REPT(" ",SOURCE!$R$2-LEN(SOURCE!C1747)), "")&amp;
      SOURCE!D1747&amp;", "&amp; IF(SOURCE!$S$2-LEN(SOURCE!D1747) &gt;= 0, REPT(" ",SOURCE!$S$2-LEN(SOURCE!D1747)), "")&amp;
      SOURCE!E1747&amp;", "&amp; IF(SOURCE!$T$2-LEN(SOURCE!E1747) &gt;=0, REPT(" ",SOURCE!$T$2-LEN(SOURCE!E1747)), "")&amp;
      SOURCE!F1747&amp;", "&amp; IF(SOURCE!$U$2-LEN(SOURCE!F1747) &gt;= 0, REPT(" ",SOURCE!$U$2-LEN(SOURCE!F1747)+2), "")&amp;"("&amp;
      SUBSTITUTE(TEXT(SOURCE!G1747,"??0"),"  ","")&amp;" &lt;&lt; TAM_MAX_BITS) |"&amp; IF(SOURCE!$V$2-3 &gt;= 0, REPT(" ",MAX(1,SOURCE!$V$2-5+4+1-1-LEN(  IF(ISTEXT(SOURCE!H1747),SOURCE!H1747,  SUBSTITUTE(SUBSTITUTE(TEXT(SOURCE!H1747,"????0"),"  ","")," ",""))   ))), "")&amp;
       IF(ISTEXT(SOURCE!H1747),SOURCE!H1747, SUBSTITUTE(SUBSTITUTE(TEXT(SOURCE!H1747,"????0"),"  ","")," ",""))   &amp;","&amp; IF(SOURCE!$W$2-3 &gt;= 0, REPT(" ",SOURCE!$W$2-3-5), "")&amp;
      SOURCE!I1747&amp;
" | "&amp; IF(SOURCE!$X$2-LEN(SOURCE!I1747) &gt;= 0, REPT(" ",SOURCE!$X$2-LEN(SOURCE!I1747)), "")&amp;
      SOURCE!J1747&amp;      IF(SOURCE!$Y$2-LEN(SOURCE!J1747) &gt;= 0, REPT(" ",SOURCE!$Y$2-LEN(SOURCE!J1747)), "")&amp;
" | "&amp; IF(SOURCE!$X$2-LEN(SOURCE!I1747) &gt;= 0, REPT(" ",SOURCE!$X$2-LEN(SOURCE!I1747)), "")&amp;
      SOURCE!K1747&amp;      IF(SOURCE!$Y$2-LEN(SOURCE!K1747) &gt;= 0, REPT(" ",SOURCE!$Z$2-LEN(SOURCE!K1747)), "")&amp;
" | "&amp; SOURCE!L1747&amp;      IF(SOURCE!$AB$2-LEN(SOURCE!L1747) &gt;= 0, REPT(" ",SOURCE!$AB$2-LEN(SOURCE!L1747)), "")&amp;
" | "&amp; SOURCE!M1747&amp;      IF(SOURCE!$AC$2-LEN(SOURCE!M1747) &gt;= 0, REPT(" ",SOURCE!$AC$2-LEN(SOURCE!M1747)),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127, CAT_FNCT | SLS_ENABLED   | US_ENABLED   | EIM_DISABLED | PTP_NUMBER_8     },</v>
      </c>
    </row>
    <row r="1748" spans="1:1">
      <c r="A1748" s="133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IF(SOURCE!$R$2-LEN(SOURCE!C1748) &gt;= 0, REPT(" ",SOURCE!$R$2-LEN(SOURCE!C1748)), "")&amp;
      SOURCE!D1748&amp;", "&amp; IF(SOURCE!$S$2-LEN(SOURCE!D1748) &gt;= 0, REPT(" ",SOURCE!$S$2-LEN(SOURCE!D1748)), "")&amp;
      SOURCE!E1748&amp;", "&amp; IF(SOURCE!$T$2-LEN(SOURCE!E1748) &gt;=0, REPT(" ",SOURCE!$T$2-LEN(SOURCE!E1748)), "")&amp;
      SOURCE!F1748&amp;", "&amp; IF(SOURCE!$U$2-LEN(SOURCE!F1748) &gt;= 0, REPT(" ",SOURCE!$U$2-LEN(SOURCE!F1748)+2), "")&amp;"("&amp;
      SUBSTITUTE(TEXT(SOURCE!G1748,"??0"),"  ","")&amp;" &lt;&lt; TAM_MAX_BITS) |"&amp; IF(SOURCE!$V$2-3 &gt;= 0, REPT(" ",MAX(1,SOURCE!$V$2-5+4+1-1-LEN(  IF(ISTEXT(SOURCE!H1748),SOURCE!H1748,  SUBSTITUTE(SUBSTITUTE(TEXT(SOURCE!H1748,"????0"),"  ","")," ",""))   ))), "")&amp;
       IF(ISTEXT(SOURCE!H1748),SOURCE!H1748, SUBSTITUTE(SUBSTITUTE(TEXT(SOURCE!H1748,"????0"),"  ","")," ",""))   &amp;","&amp; IF(SOURCE!$W$2-3 &gt;= 0, REPT(" ",SOURCE!$W$2-3-5), "")&amp;
      SOURCE!I1748&amp;
" | "&amp; IF(SOURCE!$X$2-LEN(SOURCE!I1748) &gt;= 0, REPT(" ",SOURCE!$X$2-LEN(SOURCE!I1748)), "")&amp;
      SOURCE!J1748&amp;      IF(SOURCE!$Y$2-LEN(SOURCE!J1748) &gt;= 0, REPT(" ",SOURCE!$Y$2-LEN(SOURCE!J1748)), "")&amp;
" | "&amp; IF(SOURCE!$X$2-LEN(SOURCE!I1748) &gt;= 0, REPT(" ",SOURCE!$X$2-LEN(SOURCE!I1748)), "")&amp;
      SOURCE!K1748&amp;      IF(SOURCE!$Y$2-LEN(SOURCE!K1748) &gt;= 0, REPT(" ",SOURCE!$Z$2-LEN(SOURCE!K1748)), "")&amp;
" | "&amp; SOURCE!L1748&amp;      IF(SOURCE!$AB$2-LEN(SOURCE!L1748) &gt;= 0, REPT(" ",SOURCE!$AB$2-LEN(SOURCE!L1748)), "")&amp;
" | "&amp; SOURCE!M1748&amp;      IF(SOURCE!$AC$2-LEN(SOURCE!M1748) &gt;= 0, REPT(" ",SOURCE!$AC$2-LEN(SOURCE!M1748)),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127, CAT_FNCT | SLS_ENABLED   | US_ENABLED   | EIM_DISABLED | PTP_NUMBER_8     },</v>
      </c>
    </row>
    <row r="1749" spans="1:1">
      <c r="A1749" s="133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IF(SOURCE!$R$2-LEN(SOURCE!C1749) &gt;= 0, REPT(" ",SOURCE!$R$2-LEN(SOURCE!C1749)), "")&amp;
      SOURCE!D1749&amp;", "&amp; IF(SOURCE!$S$2-LEN(SOURCE!D1749) &gt;= 0, REPT(" ",SOURCE!$S$2-LEN(SOURCE!D1749)), "")&amp;
      SOURCE!E1749&amp;", "&amp; IF(SOURCE!$T$2-LEN(SOURCE!E1749) &gt;=0, REPT(" ",SOURCE!$T$2-LEN(SOURCE!E1749)), "")&amp;
      SOURCE!F1749&amp;", "&amp; IF(SOURCE!$U$2-LEN(SOURCE!F1749) &gt;= 0, REPT(" ",SOURCE!$U$2-LEN(SOURCE!F1749)+2), "")&amp;"("&amp;
      SUBSTITUTE(TEXT(SOURCE!G1749,"??0"),"  ","")&amp;" &lt;&lt; TAM_MAX_BITS) |"&amp; IF(SOURCE!$V$2-3 &gt;= 0, REPT(" ",MAX(1,SOURCE!$V$2-5+4+1-1-LEN(  IF(ISTEXT(SOURCE!H1749),SOURCE!H1749,  SUBSTITUTE(SUBSTITUTE(TEXT(SOURCE!H1749,"????0"),"  ","")," ",""))   ))), "")&amp;
       IF(ISTEXT(SOURCE!H1749),SOURCE!H1749, SUBSTITUTE(SUBSTITUTE(TEXT(SOURCE!H1749,"????0"),"  ","")," ",""))   &amp;","&amp; IF(SOURCE!$W$2-3 &gt;= 0, REPT(" ",SOURCE!$W$2-3-5), "")&amp;
      SOURCE!I1749&amp;
" | "&amp; IF(SOURCE!$X$2-LEN(SOURCE!I1749) &gt;= 0, REPT(" ",SOURCE!$X$2-LEN(SOURCE!I1749)), "")&amp;
      SOURCE!J1749&amp;      IF(SOURCE!$Y$2-LEN(SOURCE!J1749) &gt;= 0, REPT(" ",SOURCE!$Y$2-LEN(SOURCE!J1749)), "")&amp;
" | "&amp; IF(SOURCE!$X$2-LEN(SOURCE!I1749) &gt;= 0, REPT(" ",SOURCE!$X$2-LEN(SOURCE!I1749)), "")&amp;
      SOURCE!K1749&amp;      IF(SOURCE!$Y$2-LEN(SOURCE!K1749) &gt;= 0, REPT(" ",SOURCE!$Z$2-LEN(SOURCE!K1749)), "")&amp;
" | "&amp; SOURCE!L1749&amp;      IF(SOURCE!$AB$2-LEN(SOURCE!L1749) &gt;= 0, REPT(" ",SOURCE!$AB$2-LEN(SOURCE!L1749)), "")&amp;
" | "&amp; SOURCE!M1749&amp;      IF(SOURCE!$AC$2-LEN(SOURCE!M1749) &gt;= 0, REPT(" ",SOURCE!$AC$2-LEN(SOURCE!M1749)),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133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IF(SOURCE!$R$2-LEN(SOURCE!C1750) &gt;= 0, REPT(" ",SOURCE!$R$2-LEN(SOURCE!C1750)), "")&amp;
      SOURCE!D1750&amp;", "&amp; IF(SOURCE!$S$2-LEN(SOURCE!D1750) &gt;= 0, REPT(" ",SOURCE!$S$2-LEN(SOURCE!D1750)), "")&amp;
      SOURCE!E1750&amp;", "&amp; IF(SOURCE!$T$2-LEN(SOURCE!E1750) &gt;=0, REPT(" ",SOURCE!$T$2-LEN(SOURCE!E1750)), "")&amp;
      SOURCE!F1750&amp;", "&amp; IF(SOURCE!$U$2-LEN(SOURCE!F1750) &gt;= 0, REPT(" ",SOURCE!$U$2-LEN(SOURCE!F1750)+2), "")&amp;"("&amp;
      SUBSTITUTE(TEXT(SOURCE!G1750,"??0"),"  ","")&amp;" &lt;&lt; TAM_MAX_BITS) |"&amp; IF(SOURCE!$V$2-3 &gt;= 0, REPT(" ",MAX(1,SOURCE!$V$2-5+4+1-1-LEN(  IF(ISTEXT(SOURCE!H1750),SOURCE!H1750,  SUBSTITUTE(SUBSTITUTE(TEXT(SOURCE!H1750,"????0"),"  ","")," ",""))   ))), "")&amp;
       IF(ISTEXT(SOURCE!H1750),SOURCE!H1750, SUBSTITUTE(SUBSTITUTE(TEXT(SOURCE!H1750,"????0"),"  ","")," ",""))   &amp;","&amp; IF(SOURCE!$W$2-3 &gt;= 0, REPT(" ",SOURCE!$W$2-3-5), "")&amp;
      SOURCE!I1750&amp;
" | "&amp; IF(SOURCE!$X$2-LEN(SOURCE!I1750) &gt;= 0, REPT(" ",SOURCE!$X$2-LEN(SOURCE!I1750)), "")&amp;
      SOURCE!J1750&amp;      IF(SOURCE!$Y$2-LEN(SOURCE!J1750) &gt;= 0, REPT(" ",SOURCE!$Y$2-LEN(SOURCE!J1750)), "")&amp;
" | "&amp; IF(SOURCE!$X$2-LEN(SOURCE!I1750) &gt;= 0, REPT(" ",SOURCE!$X$2-LEN(SOURCE!I1750)), "")&amp;
      SOURCE!K1750&amp;      IF(SOURCE!$Y$2-LEN(SOURCE!K1750) &gt;= 0, REPT(" ",SOURCE!$Z$2-LEN(SOURCE!K1750)), "")&amp;
" | "&amp; SOURCE!L1750&amp;      IF(SOURCE!$AB$2-LEN(SOURCE!L1750) &gt;= 0, REPT(" ",SOURCE!$AB$2-LEN(SOURCE!L1750)), "")&amp;
" | "&amp; SOURCE!M1750&amp;      IF(SOURCE!$AC$2-LEN(SOURCE!M1750) &gt;= 0, REPT(" ",SOURCE!$AC$2-LEN(SOURCE!M1750)),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3, CAT_FNCT | SLS_ENABLED   | US_ENABLED   | EIM_DISABLED | PTP_NUMBER_8     },</v>
      </c>
    </row>
    <row r="1751" spans="1:1">
      <c r="A1751" s="133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IF(SOURCE!$R$2-LEN(SOURCE!C1751) &gt;= 0, REPT(" ",SOURCE!$R$2-LEN(SOURCE!C1751)), "")&amp;
      SOURCE!D1751&amp;", "&amp; IF(SOURCE!$S$2-LEN(SOURCE!D1751) &gt;= 0, REPT(" ",SOURCE!$S$2-LEN(SOURCE!D1751)), "")&amp;
      SOURCE!E1751&amp;", "&amp; IF(SOURCE!$T$2-LEN(SOURCE!E1751) &gt;=0, REPT(" ",SOURCE!$T$2-LEN(SOURCE!E1751)), "")&amp;
      SOURCE!F1751&amp;", "&amp; IF(SOURCE!$U$2-LEN(SOURCE!F1751) &gt;= 0, REPT(" ",SOURCE!$U$2-LEN(SOURCE!F1751)+2), "")&amp;"("&amp;
      SUBSTITUTE(TEXT(SOURCE!G1751,"??0"),"  ","")&amp;" &lt;&lt; TAM_MAX_BITS) |"&amp; IF(SOURCE!$V$2-3 &gt;= 0, REPT(" ",MAX(1,SOURCE!$V$2-5+4+1-1-LEN(  IF(ISTEXT(SOURCE!H1751),SOURCE!H1751,  SUBSTITUTE(SUBSTITUTE(TEXT(SOURCE!H1751,"????0"),"  ","")," ",""))   ))), "")&amp;
       IF(ISTEXT(SOURCE!H1751),SOURCE!H1751, SUBSTITUTE(SUBSTITUTE(TEXT(SOURCE!H1751,"????0"),"  ","")," ",""))   &amp;","&amp; IF(SOURCE!$W$2-3 &gt;= 0, REPT(" ",SOURCE!$W$2-3-5), "")&amp;
      SOURCE!I1751&amp;
" | "&amp; IF(SOURCE!$X$2-LEN(SOURCE!I1751) &gt;= 0, REPT(" ",SOURCE!$X$2-LEN(SOURCE!I1751)), "")&amp;
      SOURCE!J1751&amp;      IF(SOURCE!$Y$2-LEN(SOURCE!J1751) &gt;= 0, REPT(" ",SOURCE!$Y$2-LEN(SOURCE!J1751)), "")&amp;
" | "&amp; IF(SOURCE!$X$2-LEN(SOURCE!I1751) &gt;= 0, REPT(" ",SOURCE!$X$2-LEN(SOURCE!I1751)), "")&amp;
      SOURCE!K1751&amp;      IF(SOURCE!$Y$2-LEN(SOURCE!K1751) &gt;= 0, REPT(" ",SOURCE!$Z$2-LEN(SOURCE!K1751)), "")&amp;
" | "&amp; SOURCE!L1751&amp;      IF(SOURCE!$AB$2-LEN(SOURCE!L1751) &gt;= 0, REPT(" ",SOURCE!$AB$2-LEN(SOURCE!L1751)), "")&amp;
" | "&amp; SOURCE!M1751&amp;      IF(SOURCE!$AC$2-LEN(SOURCE!M1751) &gt;= 0, REPT(" ",SOURCE!$AC$2-LEN(SOURCE!M1751)), "")&amp;
      "},"&amp;IF(SOURCE!O1751&lt;&gt;"",""&amp;SOURCE!O1751,"")
 )
)
)</f>
        <v>/* 1713 */  { itemToBeCoded,                NOPARAM,                     STD_PRINTER "PROG",                            STD_PRINTER "PROG",                            (0 &lt;&lt; TAM_MAX_BITS) |     0, CAT_FNCT | SLS_ENABLED   | US_ENABLED   | EIM_DISABLED | PTP_NONE         },</v>
      </c>
    </row>
    <row r="1752" spans="1:1">
      <c r="A1752" s="133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IF(SOURCE!$R$2-LEN(SOURCE!C1752) &gt;= 0, REPT(" ",SOURCE!$R$2-LEN(SOURCE!C1752)), "")&amp;
      SOURCE!D1752&amp;", "&amp; IF(SOURCE!$S$2-LEN(SOURCE!D1752) &gt;= 0, REPT(" ",SOURCE!$S$2-LEN(SOURCE!D1752)), "")&amp;
      SOURCE!E1752&amp;", "&amp; IF(SOURCE!$T$2-LEN(SOURCE!E1752) &gt;=0, REPT(" ",SOURCE!$T$2-LEN(SOURCE!E1752)), "")&amp;
      SOURCE!F1752&amp;", "&amp; IF(SOURCE!$U$2-LEN(SOURCE!F1752) &gt;= 0, REPT(" ",SOURCE!$U$2-LEN(SOURCE!F1752)+2), "")&amp;"("&amp;
      SUBSTITUTE(TEXT(SOURCE!G1752,"??0"),"  ","")&amp;" &lt;&lt; TAM_MAX_BITS) |"&amp; IF(SOURCE!$V$2-3 &gt;= 0, REPT(" ",MAX(1,SOURCE!$V$2-5+4+1-1-LEN(  IF(ISTEXT(SOURCE!H1752),SOURCE!H1752,  SUBSTITUTE(SUBSTITUTE(TEXT(SOURCE!H1752,"????0"),"  ","")," ",""))   ))), "")&amp;
       IF(ISTEXT(SOURCE!H1752),SOURCE!H1752, SUBSTITUTE(SUBSTITUTE(TEXT(SOURCE!H1752,"????0"),"  ","")," ",""))   &amp;","&amp; IF(SOURCE!$W$2-3 &gt;= 0, REPT(" ",SOURCE!$W$2-3-5), "")&amp;
      SOURCE!I1752&amp;
" | "&amp; IF(SOURCE!$X$2-LEN(SOURCE!I1752) &gt;= 0, REPT(" ",SOURCE!$X$2-LEN(SOURCE!I1752)), "")&amp;
      SOURCE!J1752&amp;      IF(SOURCE!$Y$2-LEN(SOURCE!J1752) &gt;= 0, REPT(" ",SOURCE!$Y$2-LEN(SOURCE!J1752)), "")&amp;
" | "&amp; IF(SOURCE!$X$2-LEN(SOURCE!I1752) &gt;= 0, REPT(" ",SOURCE!$X$2-LEN(SOURCE!I1752)), "")&amp;
      SOURCE!K1752&amp;      IF(SOURCE!$Y$2-LEN(SOURCE!K1752) &gt;= 0, REPT(" ",SOURCE!$Z$2-LEN(SOURCE!K1752)), "")&amp;
" | "&amp; SOURCE!L1752&amp;      IF(SOURCE!$AB$2-LEN(SOURCE!L1752) &gt;= 0, REPT(" ",SOURCE!$AB$2-LEN(SOURCE!L1752)), "")&amp;
" | "&amp; SOURCE!M1752&amp;      IF(SOURCE!$AC$2-LEN(SOURCE!M1752) &gt;= 0, REPT(" ",SOURCE!$AC$2-LEN(SOURCE!M1752)),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99, CAT_FNCT | SLS_ENABLED   | US_ENABLED   | EIM_DISABLED | PTP_REGISTER     },</v>
      </c>
    </row>
    <row r="1753" spans="1:1">
      <c r="A1753" s="133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IF(SOURCE!$R$2-LEN(SOURCE!C1753) &gt;= 0, REPT(" ",SOURCE!$R$2-LEN(SOURCE!C1753)), "")&amp;
      SOURCE!D1753&amp;", "&amp; IF(SOURCE!$S$2-LEN(SOURCE!D1753) &gt;= 0, REPT(" ",SOURCE!$S$2-LEN(SOURCE!D1753)), "")&amp;
      SOURCE!E1753&amp;", "&amp; IF(SOURCE!$T$2-LEN(SOURCE!E1753) &gt;=0, REPT(" ",SOURCE!$T$2-LEN(SOURCE!E1753)), "")&amp;
      SOURCE!F1753&amp;", "&amp; IF(SOURCE!$U$2-LEN(SOURCE!F1753) &gt;= 0, REPT(" ",SOURCE!$U$2-LEN(SOURCE!F1753)+2), "")&amp;"("&amp;
      SUBSTITUTE(TEXT(SOURCE!G1753,"??0"),"  ","")&amp;" &lt;&lt; TAM_MAX_BITS) |"&amp; IF(SOURCE!$V$2-3 &gt;= 0, REPT(" ",MAX(1,SOURCE!$V$2-5+4+1-1-LEN(  IF(ISTEXT(SOURCE!H1753),SOURCE!H1753,  SUBSTITUTE(SUBSTITUTE(TEXT(SOURCE!H1753,"????0"),"  ","")," ",""))   ))), "")&amp;
       IF(ISTEXT(SOURCE!H1753),SOURCE!H1753, SUBSTITUTE(SUBSTITUTE(TEXT(SOURCE!H1753,"????0"),"  ","")," ",""))   &amp;","&amp; IF(SOURCE!$W$2-3 &gt;= 0, REPT(" ",SOURCE!$W$2-3-5), "")&amp;
      SOURCE!I1753&amp;
" | "&amp; IF(SOURCE!$X$2-LEN(SOURCE!I1753) &gt;= 0, REPT(" ",SOURCE!$X$2-LEN(SOURCE!I1753)), "")&amp;
      SOURCE!J1753&amp;      IF(SOURCE!$Y$2-LEN(SOURCE!J1753) &gt;= 0, REPT(" ",SOURCE!$Y$2-LEN(SOURCE!J1753)), "")&amp;
" | "&amp; IF(SOURCE!$X$2-LEN(SOURCE!I1753) &gt;= 0, REPT(" ",SOURCE!$X$2-LEN(SOURCE!I1753)), "")&amp;
      SOURCE!K1753&amp;      IF(SOURCE!$Y$2-LEN(SOURCE!K1753) &gt;= 0, REPT(" ",SOURCE!$Z$2-LEN(SOURCE!K1753)), "")&amp;
" | "&amp; SOURCE!L1753&amp;      IF(SOURCE!$AB$2-LEN(SOURCE!L1753) &gt;= 0, REPT(" ",SOURCE!$AB$2-LEN(SOURCE!L1753)), "")&amp;
" | "&amp; SOURCE!M1753&amp;      IF(SOURCE!$AC$2-LEN(SOURCE!M1753) &gt;= 0, REPT(" ",SOURCE!$AC$2-LEN(SOURCE!M1753)),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133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IF(SOURCE!$R$2-LEN(SOURCE!C1754) &gt;= 0, REPT(" ",SOURCE!$R$2-LEN(SOURCE!C1754)), "")&amp;
      SOURCE!D1754&amp;", "&amp; IF(SOURCE!$S$2-LEN(SOURCE!D1754) &gt;= 0, REPT(" ",SOURCE!$S$2-LEN(SOURCE!D1754)), "")&amp;
      SOURCE!E1754&amp;", "&amp; IF(SOURCE!$T$2-LEN(SOURCE!E1754) &gt;=0, REPT(" ",SOURCE!$T$2-LEN(SOURCE!E1754)), "")&amp;
      SOURCE!F1754&amp;", "&amp; IF(SOURCE!$U$2-LEN(SOURCE!F1754) &gt;= 0, REPT(" ",SOURCE!$U$2-LEN(SOURCE!F1754)+2), "")&amp;"("&amp;
      SUBSTITUTE(TEXT(SOURCE!G1754,"??0"),"  ","")&amp;" &lt;&lt; TAM_MAX_BITS) |"&amp; IF(SOURCE!$V$2-3 &gt;= 0, REPT(" ",MAX(1,SOURCE!$V$2-5+4+1-1-LEN(  IF(ISTEXT(SOURCE!H1754),SOURCE!H1754,  SUBSTITUTE(SUBSTITUTE(TEXT(SOURCE!H1754,"????0"),"  ","")," ",""))   ))), "")&amp;
       IF(ISTEXT(SOURCE!H1754),SOURCE!H1754, SUBSTITUTE(SUBSTITUTE(TEXT(SOURCE!H1754,"????0"),"  ","")," ",""))   &amp;","&amp; IF(SOURCE!$W$2-3 &gt;= 0, REPT(" ",SOURCE!$W$2-3-5), "")&amp;
      SOURCE!I1754&amp;
" | "&amp; IF(SOURCE!$X$2-LEN(SOURCE!I1754) &gt;= 0, REPT(" ",SOURCE!$X$2-LEN(SOURCE!I1754)), "")&amp;
      SOURCE!J1754&amp;      IF(SOURCE!$Y$2-LEN(SOURCE!J1754) &gt;= 0, REPT(" ",SOURCE!$Y$2-LEN(SOURCE!J1754)), "")&amp;
" | "&amp; IF(SOURCE!$X$2-LEN(SOURCE!I1754) &gt;= 0, REPT(" ",SOURCE!$X$2-LEN(SOURCE!I1754)), "")&amp;
      SOURCE!K1754&amp;      IF(SOURCE!$Y$2-LEN(SOURCE!K1754) &gt;= 0, REPT(" ",SOURCE!$Z$2-LEN(SOURCE!K1754)), "")&amp;
" | "&amp; SOURCE!L1754&amp;      IF(SOURCE!$AB$2-LEN(SOURCE!L1754) &gt;= 0, REPT(" ",SOURCE!$AB$2-LEN(SOURCE!L1754)), "")&amp;
" | "&amp; SOURCE!M1754&amp;      IF(SOURCE!$AC$2-LEN(SOURCE!M1754) &gt;= 0, REPT(" ",SOURCE!$AC$2-LEN(SOURCE!M1754)),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133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IF(SOURCE!$R$2-LEN(SOURCE!C1755) &gt;= 0, REPT(" ",SOURCE!$R$2-LEN(SOURCE!C1755)), "")&amp;
      SOURCE!D1755&amp;", "&amp; IF(SOURCE!$S$2-LEN(SOURCE!D1755) &gt;= 0, REPT(" ",SOURCE!$S$2-LEN(SOURCE!D1755)), "")&amp;
      SOURCE!E1755&amp;", "&amp; IF(SOURCE!$T$2-LEN(SOURCE!E1755) &gt;=0, REPT(" ",SOURCE!$T$2-LEN(SOURCE!E1755)), "")&amp;
      SOURCE!F1755&amp;", "&amp; IF(SOURCE!$U$2-LEN(SOURCE!F1755) &gt;= 0, REPT(" ",SOURCE!$U$2-LEN(SOURCE!F1755)+2), "")&amp;"("&amp;
      SUBSTITUTE(TEXT(SOURCE!G1755,"??0"),"  ","")&amp;" &lt;&lt; TAM_MAX_BITS) |"&amp; IF(SOURCE!$V$2-3 &gt;= 0, REPT(" ",MAX(1,SOURCE!$V$2-5+4+1-1-LEN(  IF(ISTEXT(SOURCE!H1755),SOURCE!H1755,  SUBSTITUTE(SUBSTITUTE(TEXT(SOURCE!H1755,"????0"),"  ","")," ",""))   ))), "")&amp;
       IF(ISTEXT(SOURCE!H1755),SOURCE!H1755, SUBSTITUTE(SUBSTITUTE(TEXT(SOURCE!H1755,"????0"),"  ","")," ",""))   &amp;","&amp; IF(SOURCE!$W$2-3 &gt;= 0, REPT(" ",SOURCE!$W$2-3-5), "")&amp;
      SOURCE!I1755&amp;
" | "&amp; IF(SOURCE!$X$2-LEN(SOURCE!I1755) &gt;= 0, REPT(" ",SOURCE!$X$2-LEN(SOURCE!I1755)), "")&amp;
      SOURCE!J1755&amp;      IF(SOURCE!$Y$2-LEN(SOURCE!J1755) &gt;= 0, REPT(" ",SOURCE!$Y$2-LEN(SOURCE!J1755)), "")&amp;
" | "&amp; IF(SOURCE!$X$2-LEN(SOURCE!I1755) &gt;= 0, REPT(" ",SOURCE!$X$2-LEN(SOURCE!I1755)), "")&amp;
      SOURCE!K1755&amp;      IF(SOURCE!$Y$2-LEN(SOURCE!K1755) &gt;= 0, REPT(" ",SOURCE!$Z$2-LEN(SOURCE!K1755)), "")&amp;
" | "&amp; SOURCE!L1755&amp;      IF(SOURCE!$AB$2-LEN(SOURCE!L1755) &gt;= 0, REPT(" ",SOURCE!$AB$2-LEN(SOURCE!L1755)), "")&amp;
" | "&amp; SOURCE!M1755&amp;      IF(SOURCE!$AC$2-LEN(SOURCE!M1755) &gt;= 0, REPT(" ",SOURCE!$AC$2-LEN(SOURCE!M1755)),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127, CAT_FNCT | SLS_ENABLED   | US_ENABLED   | EIM_DISABLED | PTP_NUMBER_8     },</v>
      </c>
    </row>
    <row r="1756" spans="1:1">
      <c r="A1756" s="133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IF(SOURCE!$R$2-LEN(SOURCE!C1756) &gt;= 0, REPT(" ",SOURCE!$R$2-LEN(SOURCE!C1756)), "")&amp;
      SOURCE!D1756&amp;", "&amp; IF(SOURCE!$S$2-LEN(SOURCE!D1756) &gt;= 0, REPT(" ",SOURCE!$S$2-LEN(SOURCE!D1756)), "")&amp;
      SOURCE!E1756&amp;", "&amp; IF(SOURCE!$T$2-LEN(SOURCE!E1756) &gt;=0, REPT(" ",SOURCE!$T$2-LEN(SOURCE!E1756)), "")&amp;
      SOURCE!F1756&amp;", "&amp; IF(SOURCE!$U$2-LEN(SOURCE!F1756) &gt;= 0, REPT(" ",SOURCE!$U$2-LEN(SOURCE!F1756)+2), "")&amp;"("&amp;
      SUBSTITUTE(TEXT(SOURCE!G1756,"??0"),"  ","")&amp;" &lt;&lt; TAM_MAX_BITS) |"&amp; IF(SOURCE!$V$2-3 &gt;= 0, REPT(" ",MAX(1,SOURCE!$V$2-5+4+1-1-LEN(  IF(ISTEXT(SOURCE!H1756),SOURCE!H1756,  SUBSTITUTE(SUBSTITUTE(TEXT(SOURCE!H1756,"????0"),"  ","")," ",""))   ))), "")&amp;
       IF(ISTEXT(SOURCE!H1756),SOURCE!H1756, SUBSTITUTE(SUBSTITUTE(TEXT(SOURCE!H1756,"????0"),"  ","")," ",""))   &amp;","&amp; IF(SOURCE!$W$2-3 &gt;= 0, REPT(" ",SOURCE!$W$2-3-5), "")&amp;
      SOURCE!I1756&amp;
" | "&amp; IF(SOURCE!$X$2-LEN(SOURCE!I1756) &gt;= 0, REPT(" ",SOURCE!$X$2-LEN(SOURCE!I1756)), "")&amp;
      SOURCE!J1756&amp;      IF(SOURCE!$Y$2-LEN(SOURCE!J1756) &gt;= 0, REPT(" ",SOURCE!$Y$2-LEN(SOURCE!J1756)), "")&amp;
" | "&amp; IF(SOURCE!$X$2-LEN(SOURCE!I1756) &gt;= 0, REPT(" ",SOURCE!$X$2-LEN(SOURCE!I1756)), "")&amp;
      SOURCE!K1756&amp;      IF(SOURCE!$Y$2-LEN(SOURCE!K1756) &gt;= 0, REPT(" ",SOURCE!$Z$2-LEN(SOURCE!K1756)), "")&amp;
" | "&amp; SOURCE!L1756&amp;      IF(SOURCE!$AB$2-LEN(SOURCE!L1756) &gt;= 0, REPT(" ",SOURCE!$AB$2-LEN(SOURCE!L1756)), "")&amp;
" | "&amp; SOURCE!M1756&amp;      IF(SOURCE!$AC$2-LEN(SOURCE!M1756) &gt;= 0, REPT(" ",SOURCE!$AC$2-LEN(SOURCE!M1756)),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133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IF(SOURCE!$R$2-LEN(SOURCE!C1757) &gt;= 0, REPT(" ",SOURCE!$R$2-LEN(SOURCE!C1757)), "")&amp;
      SOURCE!D1757&amp;", "&amp; IF(SOURCE!$S$2-LEN(SOURCE!D1757) &gt;= 0, REPT(" ",SOURCE!$S$2-LEN(SOURCE!D1757)), "")&amp;
      SOURCE!E1757&amp;", "&amp; IF(SOURCE!$T$2-LEN(SOURCE!E1757) &gt;=0, REPT(" ",SOURCE!$T$2-LEN(SOURCE!E1757)), "")&amp;
      SOURCE!F1757&amp;", "&amp; IF(SOURCE!$U$2-LEN(SOURCE!F1757) &gt;= 0, REPT(" ",SOURCE!$U$2-LEN(SOURCE!F1757)+2), "")&amp;"("&amp;
      SUBSTITUTE(TEXT(SOURCE!G1757,"??0"),"  ","")&amp;" &lt;&lt; TAM_MAX_BITS) |"&amp; IF(SOURCE!$V$2-3 &gt;= 0, REPT(" ",MAX(1,SOURCE!$V$2-5+4+1-1-LEN(  IF(ISTEXT(SOURCE!H1757),SOURCE!H1757,  SUBSTITUTE(SUBSTITUTE(TEXT(SOURCE!H1757,"????0"),"  ","")," ",""))   ))), "")&amp;
       IF(ISTEXT(SOURCE!H1757),SOURCE!H1757, SUBSTITUTE(SUBSTITUTE(TEXT(SOURCE!H1757,"????0"),"  ","")," ",""))   &amp;","&amp; IF(SOURCE!$W$2-3 &gt;= 0, REPT(" ",SOURCE!$W$2-3-5), "")&amp;
      SOURCE!I1757&amp;
" | "&amp; IF(SOURCE!$X$2-LEN(SOURCE!I1757) &gt;= 0, REPT(" ",SOURCE!$X$2-LEN(SOURCE!I1757)), "")&amp;
      SOURCE!J1757&amp;      IF(SOURCE!$Y$2-LEN(SOURCE!J1757) &gt;= 0, REPT(" ",SOURCE!$Y$2-LEN(SOURCE!J1757)), "")&amp;
" | "&amp; IF(SOURCE!$X$2-LEN(SOURCE!I1757) &gt;= 0, REPT(" ",SOURCE!$X$2-LEN(SOURCE!I1757)), "")&amp;
      SOURCE!K1757&amp;      IF(SOURCE!$Y$2-LEN(SOURCE!K1757) &gt;= 0, REPT(" ",SOURCE!$Z$2-LEN(SOURCE!K1757)), "")&amp;
" | "&amp; SOURCE!L1757&amp;      IF(SOURCE!$AB$2-LEN(SOURCE!L1757) &gt;= 0, REPT(" ",SOURCE!$AB$2-LEN(SOURCE!L1757)), "")&amp;
" | "&amp; SOURCE!M1757&amp;      IF(SOURCE!$AC$2-LEN(SOURCE!M1757) &gt;= 0, REPT(" ",SOURCE!$AC$2-LEN(SOURCE!M1757)),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133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IF(SOURCE!$R$2-LEN(SOURCE!C1758) &gt;= 0, REPT(" ",SOURCE!$R$2-LEN(SOURCE!C1758)), "")&amp;
      SOURCE!D1758&amp;", "&amp; IF(SOURCE!$S$2-LEN(SOURCE!D1758) &gt;= 0, REPT(" ",SOURCE!$S$2-LEN(SOURCE!D1758)), "")&amp;
      SOURCE!E1758&amp;", "&amp; IF(SOURCE!$T$2-LEN(SOURCE!E1758) &gt;=0, REPT(" ",SOURCE!$T$2-LEN(SOURCE!E1758)), "")&amp;
      SOURCE!F1758&amp;", "&amp; IF(SOURCE!$U$2-LEN(SOURCE!F1758) &gt;= 0, REPT(" ",SOURCE!$U$2-LEN(SOURCE!F1758)+2), "")&amp;"("&amp;
      SUBSTITUTE(TEXT(SOURCE!G1758,"??0"),"  ","")&amp;" &lt;&lt; TAM_MAX_BITS) |"&amp; IF(SOURCE!$V$2-3 &gt;= 0, REPT(" ",MAX(1,SOURCE!$V$2-5+4+1-1-LEN(  IF(ISTEXT(SOURCE!H1758),SOURCE!H1758,  SUBSTITUTE(SUBSTITUTE(TEXT(SOURCE!H1758,"????0"),"  ","")," ",""))   ))), "")&amp;
       IF(ISTEXT(SOURCE!H1758),SOURCE!H1758, SUBSTITUTE(SUBSTITUTE(TEXT(SOURCE!H1758,"????0"),"  ","")," ",""))   &amp;","&amp; IF(SOURCE!$W$2-3 &gt;= 0, REPT(" ",SOURCE!$W$2-3-5), "")&amp;
      SOURCE!I1758&amp;
" | "&amp; IF(SOURCE!$X$2-LEN(SOURCE!I1758) &gt;= 0, REPT(" ",SOURCE!$X$2-LEN(SOURCE!I1758)), "")&amp;
      SOURCE!J1758&amp;      IF(SOURCE!$Y$2-LEN(SOURCE!J1758) &gt;= 0, REPT(" ",SOURCE!$Y$2-LEN(SOURCE!J1758)), "")&amp;
" | "&amp; IF(SOURCE!$X$2-LEN(SOURCE!I1758) &gt;= 0, REPT(" ",SOURCE!$X$2-LEN(SOURCE!I1758)), "")&amp;
      SOURCE!K1758&amp;      IF(SOURCE!$Y$2-LEN(SOURCE!K1758) &gt;= 0, REPT(" ",SOURCE!$Z$2-LEN(SOURCE!K1758)), "")&amp;
" | "&amp; SOURCE!L1758&amp;      IF(SOURCE!$AB$2-LEN(SOURCE!L1758) &gt;= 0, REPT(" ",SOURCE!$AB$2-LEN(SOURCE!L1758)), "")&amp;
" | "&amp; SOURCE!M1758&amp;      IF(SOURCE!$AC$2-LEN(SOURCE!M1758) &gt;= 0, REPT(" ",SOURCE!$AC$2-LEN(SOURCE!M1758)),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133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IF(SOURCE!$R$2-LEN(SOURCE!C1759) &gt;= 0, REPT(" ",SOURCE!$R$2-LEN(SOURCE!C1759)), "")&amp;
      SOURCE!D1759&amp;", "&amp; IF(SOURCE!$S$2-LEN(SOURCE!D1759) &gt;= 0, REPT(" ",SOURCE!$S$2-LEN(SOURCE!D1759)), "")&amp;
      SOURCE!E1759&amp;", "&amp; IF(SOURCE!$T$2-LEN(SOURCE!E1759) &gt;=0, REPT(" ",SOURCE!$T$2-LEN(SOURCE!E1759)), "")&amp;
      SOURCE!F1759&amp;", "&amp; IF(SOURCE!$U$2-LEN(SOURCE!F1759) &gt;= 0, REPT(" ",SOURCE!$U$2-LEN(SOURCE!F1759)+2), "")&amp;"("&amp;
      SUBSTITUTE(TEXT(SOURCE!G1759,"??0"),"  ","")&amp;" &lt;&lt; TAM_MAX_BITS) |"&amp; IF(SOURCE!$V$2-3 &gt;= 0, REPT(" ",MAX(1,SOURCE!$V$2-5+4+1-1-LEN(  IF(ISTEXT(SOURCE!H1759),SOURCE!H1759,  SUBSTITUTE(SUBSTITUTE(TEXT(SOURCE!H1759,"????0"),"  ","")," ",""))   ))), "")&amp;
       IF(ISTEXT(SOURCE!H1759),SOURCE!H1759, SUBSTITUTE(SUBSTITUTE(TEXT(SOURCE!H1759,"????0"),"  ","")," ",""))   &amp;","&amp; IF(SOURCE!$W$2-3 &gt;= 0, REPT(" ",SOURCE!$W$2-3-5), "")&amp;
      SOURCE!I1759&amp;
" | "&amp; IF(SOURCE!$X$2-LEN(SOURCE!I1759) &gt;= 0, REPT(" ",SOURCE!$X$2-LEN(SOURCE!I1759)), "")&amp;
      SOURCE!J1759&amp;      IF(SOURCE!$Y$2-LEN(SOURCE!J1759) &gt;= 0, REPT(" ",SOURCE!$Y$2-LEN(SOURCE!J1759)), "")&amp;
" | "&amp; IF(SOURCE!$X$2-LEN(SOURCE!I1759) &gt;= 0, REPT(" ",SOURCE!$X$2-LEN(SOURCE!I1759)), "")&amp;
      SOURCE!K1759&amp;      IF(SOURCE!$Y$2-LEN(SOURCE!K1759) &gt;= 0, REPT(" ",SOURCE!$Z$2-LEN(SOURCE!K1759)), "")&amp;
" | "&amp; SOURCE!L1759&amp;      IF(SOURCE!$AB$2-LEN(SOURCE!L1759) &gt;= 0, REPT(" ",SOURCE!$AB$2-LEN(SOURCE!L1759)), "")&amp;
" | "&amp; SOURCE!M1759&amp;      IF(SOURCE!$AC$2-LEN(SOURCE!M1759) &gt;= 0, REPT(" ",SOURCE!$AC$2-LEN(SOURCE!M1759)),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133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IF(SOURCE!$R$2-LEN(SOURCE!C1760) &gt;= 0, REPT(" ",SOURCE!$R$2-LEN(SOURCE!C1760)), "")&amp;
      SOURCE!D1760&amp;", "&amp; IF(SOURCE!$S$2-LEN(SOURCE!D1760) &gt;= 0, REPT(" ",SOURCE!$S$2-LEN(SOURCE!D1760)), "")&amp;
      SOURCE!E1760&amp;", "&amp; IF(SOURCE!$T$2-LEN(SOURCE!E1760) &gt;=0, REPT(" ",SOURCE!$T$2-LEN(SOURCE!E1760)), "")&amp;
      SOURCE!F1760&amp;", "&amp; IF(SOURCE!$U$2-LEN(SOURCE!F1760) &gt;= 0, REPT(" ",SOURCE!$U$2-LEN(SOURCE!F1760)+2), "")&amp;"("&amp;
      SUBSTITUTE(TEXT(SOURCE!G1760,"??0"),"  ","")&amp;" &lt;&lt; TAM_MAX_BITS) |"&amp; IF(SOURCE!$V$2-3 &gt;= 0, REPT(" ",MAX(1,SOURCE!$V$2-5+4+1-1-LEN(  IF(ISTEXT(SOURCE!H1760),SOURCE!H1760,  SUBSTITUTE(SUBSTITUTE(TEXT(SOURCE!H1760,"????0"),"  ","")," ",""))   ))), "")&amp;
       IF(ISTEXT(SOURCE!H1760),SOURCE!H1760, SUBSTITUTE(SUBSTITUTE(TEXT(SOURCE!H1760,"????0"),"  ","")," ",""))   &amp;","&amp; IF(SOURCE!$W$2-3 &gt;= 0, REPT(" ",SOURCE!$W$2-3-5), "")&amp;
      SOURCE!I1760&amp;
" | "&amp; IF(SOURCE!$X$2-LEN(SOURCE!I1760) &gt;= 0, REPT(" ",SOURCE!$X$2-LEN(SOURCE!I1760)), "")&amp;
      SOURCE!J1760&amp;      IF(SOURCE!$Y$2-LEN(SOURCE!J1760) &gt;= 0, REPT(" ",SOURCE!$Y$2-LEN(SOURCE!J1760)), "")&amp;
" | "&amp; IF(SOURCE!$X$2-LEN(SOURCE!I1760) &gt;= 0, REPT(" ",SOURCE!$X$2-LEN(SOURCE!I1760)), "")&amp;
      SOURCE!K1760&amp;      IF(SOURCE!$Y$2-LEN(SOURCE!K1760) &gt;= 0, REPT(" ",SOURCE!$Z$2-LEN(SOURCE!K1760)), "")&amp;
" | "&amp; SOURCE!L1760&amp;      IF(SOURCE!$AB$2-LEN(SOURCE!L1760) &gt;= 0, REPT(" ",SOURCE!$AB$2-LEN(SOURCE!L1760)), "")&amp;
" | "&amp; SOURCE!M1760&amp;      IF(SOURCE!$AC$2-LEN(SOURCE!M1760) &gt;= 0, REPT(" ",SOURCE!$AC$2-LEN(SOURCE!M1760)), "")&amp;
      "},"&amp;IF(SOURCE!O1760&lt;&gt;"",""&amp;SOURCE!O1760,"")
 )
)
)</f>
        <v/>
      </c>
    </row>
    <row r="1761" spans="1:1">
      <c r="A1761" s="133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IF(SOURCE!$R$2-LEN(SOURCE!C1761) &gt;= 0, REPT(" ",SOURCE!$R$2-LEN(SOURCE!C1761)), "")&amp;
      SOURCE!D1761&amp;", "&amp; IF(SOURCE!$S$2-LEN(SOURCE!D1761) &gt;= 0, REPT(" ",SOURCE!$S$2-LEN(SOURCE!D1761)), "")&amp;
      SOURCE!E1761&amp;", "&amp; IF(SOURCE!$T$2-LEN(SOURCE!E1761) &gt;=0, REPT(" ",SOURCE!$T$2-LEN(SOURCE!E1761)), "")&amp;
      SOURCE!F1761&amp;", "&amp; IF(SOURCE!$U$2-LEN(SOURCE!F1761) &gt;= 0, REPT(" ",SOURCE!$U$2-LEN(SOURCE!F1761)+2), "")&amp;"("&amp;
      SUBSTITUTE(TEXT(SOURCE!G1761,"??0"),"  ","")&amp;" &lt;&lt; TAM_MAX_BITS) |"&amp; IF(SOURCE!$V$2-3 &gt;= 0, REPT(" ",MAX(1,SOURCE!$V$2-5+4+1-1-LEN(  IF(ISTEXT(SOURCE!H1761),SOURCE!H1761,  SUBSTITUTE(SUBSTITUTE(TEXT(SOURCE!H1761,"????0"),"  ","")," ",""))   ))), "")&amp;
       IF(ISTEXT(SOURCE!H1761),SOURCE!H1761, SUBSTITUTE(SUBSTITUTE(TEXT(SOURCE!H1761,"????0"),"  ","")," ",""))   &amp;","&amp; IF(SOURCE!$W$2-3 &gt;= 0, REPT(" ",SOURCE!$W$2-3-5), "")&amp;
      SOURCE!I1761&amp;
" | "&amp; IF(SOURCE!$X$2-LEN(SOURCE!I1761) &gt;= 0, REPT(" ",SOURCE!$X$2-LEN(SOURCE!I1761)), "")&amp;
      SOURCE!J1761&amp;      IF(SOURCE!$Y$2-LEN(SOURCE!J1761) &gt;= 0, REPT(" ",SOURCE!$Y$2-LEN(SOURCE!J1761)), "")&amp;
" | "&amp; IF(SOURCE!$X$2-LEN(SOURCE!I1761) &gt;= 0, REPT(" ",SOURCE!$X$2-LEN(SOURCE!I1761)), "")&amp;
      SOURCE!K1761&amp;      IF(SOURCE!$Y$2-LEN(SOURCE!K1761) &gt;= 0, REPT(" ",SOURCE!$Z$2-LEN(SOURCE!K1761)), "")&amp;
" | "&amp; SOURCE!L1761&amp;      IF(SOURCE!$AB$2-LEN(SOURCE!L1761) &gt;= 0, REPT(" ",SOURCE!$AB$2-LEN(SOURCE!L1761)), "")&amp;
" | "&amp; SOURCE!M1761&amp;      IF(SOURCE!$AC$2-LEN(SOURCE!M1761) &gt;= 0, REPT(" ",SOURCE!$AC$2-LEN(SOURCE!M1761)),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133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IF(SOURCE!$R$2-LEN(SOURCE!C1762) &gt;= 0, REPT(" ",SOURCE!$R$2-LEN(SOURCE!C1762)), "")&amp;
      SOURCE!D1762&amp;", "&amp; IF(SOURCE!$S$2-LEN(SOURCE!D1762) &gt;= 0, REPT(" ",SOURCE!$S$2-LEN(SOURCE!D1762)), "")&amp;
      SOURCE!E1762&amp;", "&amp; IF(SOURCE!$T$2-LEN(SOURCE!E1762) &gt;=0, REPT(" ",SOURCE!$T$2-LEN(SOURCE!E1762)), "")&amp;
      SOURCE!F1762&amp;", "&amp; IF(SOURCE!$U$2-LEN(SOURCE!F1762) &gt;= 0, REPT(" ",SOURCE!$U$2-LEN(SOURCE!F1762)+2), "")&amp;"("&amp;
      SUBSTITUTE(TEXT(SOURCE!G1762,"??0"),"  ","")&amp;" &lt;&lt; TAM_MAX_BITS) |"&amp; IF(SOURCE!$V$2-3 &gt;= 0, REPT(" ",MAX(1,SOURCE!$V$2-5+4+1-1-LEN(  IF(ISTEXT(SOURCE!H1762),SOURCE!H1762,  SUBSTITUTE(SUBSTITUTE(TEXT(SOURCE!H1762,"????0"),"  ","")," ",""))   ))), "")&amp;
       IF(ISTEXT(SOURCE!H1762),SOURCE!H1762, SUBSTITUTE(SUBSTITUTE(TEXT(SOURCE!H1762,"????0"),"  ","")," ",""))   &amp;","&amp; IF(SOURCE!$W$2-3 &gt;= 0, REPT(" ",SOURCE!$W$2-3-5), "")&amp;
      SOURCE!I1762&amp;
" | "&amp; IF(SOURCE!$X$2-LEN(SOURCE!I1762) &gt;= 0, REPT(" ",SOURCE!$X$2-LEN(SOURCE!I1762)), "")&amp;
      SOURCE!J1762&amp;      IF(SOURCE!$Y$2-LEN(SOURCE!J1762) &gt;= 0, REPT(" ",SOURCE!$Y$2-LEN(SOURCE!J1762)), "")&amp;
" | "&amp; IF(SOURCE!$X$2-LEN(SOURCE!I1762) &gt;= 0, REPT(" ",SOURCE!$X$2-LEN(SOURCE!I1762)), "")&amp;
      SOURCE!K1762&amp;      IF(SOURCE!$Y$2-LEN(SOURCE!K1762) &gt;= 0, REPT(" ",SOURCE!$Z$2-LEN(SOURCE!K1762)), "")&amp;
" | "&amp; SOURCE!L1762&amp;      IF(SOURCE!$AB$2-LEN(SOURCE!L1762) &gt;= 0, REPT(" ",SOURCE!$AB$2-LEN(SOURCE!L1762)), "")&amp;
" | "&amp; SOURCE!M1762&amp;      IF(SOURCE!$AC$2-LEN(SOURCE!M1762) &gt;= 0, REPT(" ",SOURCE!$AC$2-LEN(SOURCE!M1762)), "")&amp;
      "},"&amp;IF(SOURCE!O1762&lt;&gt;"",""&amp;SOURCE!O1762,"")
 )
)
)</f>
        <v/>
      </c>
    </row>
    <row r="1763" spans="1:1">
      <c r="A1763" s="133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IF(SOURCE!$R$2-LEN(SOURCE!C1763) &gt;= 0, REPT(" ",SOURCE!$R$2-LEN(SOURCE!C1763)), "")&amp;
      SOURCE!D1763&amp;", "&amp; IF(SOURCE!$S$2-LEN(SOURCE!D1763) &gt;= 0, REPT(" ",SOURCE!$S$2-LEN(SOURCE!D1763)), "")&amp;
      SOURCE!E1763&amp;", "&amp; IF(SOURCE!$T$2-LEN(SOURCE!E1763) &gt;=0, REPT(" ",SOURCE!$T$2-LEN(SOURCE!E1763)), "")&amp;
      SOURCE!F1763&amp;", "&amp; IF(SOURCE!$U$2-LEN(SOURCE!F1763) &gt;= 0, REPT(" ",SOURCE!$U$2-LEN(SOURCE!F1763)+2), "")&amp;"("&amp;
      SUBSTITUTE(TEXT(SOURCE!G1763,"??0"),"  ","")&amp;" &lt;&lt; TAM_MAX_BITS) |"&amp; IF(SOURCE!$V$2-3 &gt;= 0, REPT(" ",MAX(1,SOURCE!$V$2-5+4+1-1-LEN(  IF(ISTEXT(SOURCE!H1763),SOURCE!H1763,  SUBSTITUTE(SUBSTITUTE(TEXT(SOURCE!H1763,"????0"),"  ","")," ",""))   ))), "")&amp;
       IF(ISTEXT(SOURCE!H1763),SOURCE!H1763, SUBSTITUTE(SUBSTITUTE(TEXT(SOURCE!H1763,"????0"),"  ","")," ",""))   &amp;","&amp; IF(SOURCE!$W$2-3 &gt;= 0, REPT(" ",SOURCE!$W$2-3-5), "")&amp;
      SOURCE!I1763&amp;
" | "&amp; IF(SOURCE!$X$2-LEN(SOURCE!I1763) &gt;= 0, REPT(" ",SOURCE!$X$2-LEN(SOURCE!I1763)), "")&amp;
      SOURCE!J1763&amp;      IF(SOURCE!$Y$2-LEN(SOURCE!J1763) &gt;= 0, REPT(" ",SOURCE!$Y$2-LEN(SOURCE!J1763)), "")&amp;
" | "&amp; IF(SOURCE!$X$2-LEN(SOURCE!I1763) &gt;= 0, REPT(" ",SOURCE!$X$2-LEN(SOURCE!I1763)), "")&amp;
      SOURCE!K1763&amp;      IF(SOURCE!$Y$2-LEN(SOURCE!K1763) &gt;= 0, REPT(" ",SOURCE!$Z$2-LEN(SOURCE!K1763)), "")&amp;
" | "&amp; SOURCE!L1763&amp;      IF(SOURCE!$AB$2-LEN(SOURCE!L1763) &gt;= 0, REPT(" ",SOURCE!$AB$2-LEN(SOURCE!L1763)), "")&amp;
" | "&amp; SOURCE!M1763&amp;      IF(SOURCE!$AC$2-LEN(SOURCE!M1763) &gt;= 0, REPT(" ",SOURCE!$AC$2-LEN(SOURCE!M1763)),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133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IF(SOURCE!$R$2-LEN(SOURCE!C1764) &gt;= 0, REPT(" ",SOURCE!$R$2-LEN(SOURCE!C1764)), "")&amp;
      SOURCE!D1764&amp;", "&amp; IF(SOURCE!$S$2-LEN(SOURCE!D1764) &gt;= 0, REPT(" ",SOURCE!$S$2-LEN(SOURCE!D1764)), "")&amp;
      SOURCE!E1764&amp;", "&amp; IF(SOURCE!$T$2-LEN(SOURCE!E1764) &gt;=0, REPT(" ",SOURCE!$T$2-LEN(SOURCE!E1764)), "")&amp;
      SOURCE!F1764&amp;", "&amp; IF(SOURCE!$U$2-LEN(SOURCE!F1764) &gt;= 0, REPT(" ",SOURCE!$U$2-LEN(SOURCE!F1764)+2), "")&amp;"("&amp;
      SUBSTITUTE(TEXT(SOURCE!G1764,"??0"),"  ","")&amp;" &lt;&lt; TAM_MAX_BITS) |"&amp; IF(SOURCE!$V$2-3 &gt;= 0, REPT(" ",MAX(1,SOURCE!$V$2-5+4+1-1-LEN(  IF(ISTEXT(SOURCE!H1764),SOURCE!H1764,  SUBSTITUTE(SUBSTITUTE(TEXT(SOURCE!H1764,"????0"),"  ","")," ",""))   ))), "")&amp;
       IF(ISTEXT(SOURCE!H1764),SOURCE!H1764, SUBSTITUTE(SUBSTITUTE(TEXT(SOURCE!H1764,"????0"),"  ","")," ",""))   &amp;","&amp; IF(SOURCE!$W$2-3 &gt;= 0, REPT(" ",SOURCE!$W$2-3-5), "")&amp;
      SOURCE!I1764&amp;
" | "&amp; IF(SOURCE!$X$2-LEN(SOURCE!I1764) &gt;= 0, REPT(" ",SOURCE!$X$2-LEN(SOURCE!I1764)), "")&amp;
      SOURCE!J1764&amp;      IF(SOURCE!$Y$2-LEN(SOURCE!J1764) &gt;= 0, REPT(" ",SOURCE!$Y$2-LEN(SOURCE!J1764)), "")&amp;
" | "&amp; IF(SOURCE!$X$2-LEN(SOURCE!I1764) &gt;= 0, REPT(" ",SOURCE!$X$2-LEN(SOURCE!I1764)), "")&amp;
      SOURCE!K1764&amp;      IF(SOURCE!$Y$2-LEN(SOURCE!K1764) &gt;= 0, REPT(" ",SOURCE!$Z$2-LEN(SOURCE!K1764)), "")&amp;
" | "&amp; SOURCE!L1764&amp;      IF(SOURCE!$AB$2-LEN(SOURCE!L1764) &gt;= 0, REPT(" ",SOURCE!$AB$2-LEN(SOURCE!L1764)), "")&amp;
" | "&amp; SOURCE!M1764&amp;      IF(SOURCE!$AC$2-LEN(SOURCE!M1764) &gt;= 0, REPT(" ",SOURCE!$AC$2-LEN(SOURCE!M1764)),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133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IF(SOURCE!$R$2-LEN(SOURCE!C1765) &gt;= 0, REPT(" ",SOURCE!$R$2-LEN(SOURCE!C1765)), "")&amp;
      SOURCE!D1765&amp;", "&amp; IF(SOURCE!$S$2-LEN(SOURCE!D1765) &gt;= 0, REPT(" ",SOURCE!$S$2-LEN(SOURCE!D1765)), "")&amp;
      SOURCE!E1765&amp;", "&amp; IF(SOURCE!$T$2-LEN(SOURCE!E1765) &gt;=0, REPT(" ",SOURCE!$T$2-LEN(SOURCE!E1765)), "")&amp;
      SOURCE!F1765&amp;", "&amp; IF(SOURCE!$U$2-LEN(SOURCE!F1765) &gt;= 0, REPT(" ",SOURCE!$U$2-LEN(SOURCE!F1765)+2), "")&amp;"("&amp;
      SUBSTITUTE(TEXT(SOURCE!G1765,"??0"),"  ","")&amp;" &lt;&lt; TAM_MAX_BITS) |"&amp; IF(SOURCE!$V$2-3 &gt;= 0, REPT(" ",MAX(1,SOURCE!$V$2-5+4+1-1-LEN(  IF(ISTEXT(SOURCE!H1765),SOURCE!H1765,  SUBSTITUTE(SUBSTITUTE(TEXT(SOURCE!H1765,"????0"),"  ","")," ",""))   ))), "")&amp;
       IF(ISTEXT(SOURCE!H1765),SOURCE!H1765, SUBSTITUTE(SUBSTITUTE(TEXT(SOURCE!H1765,"????0"),"  ","")," ",""))   &amp;","&amp; IF(SOURCE!$W$2-3 &gt;= 0, REPT(" ",SOURCE!$W$2-3-5), "")&amp;
      SOURCE!I1765&amp;
" | "&amp; IF(SOURCE!$X$2-LEN(SOURCE!I1765) &gt;= 0, REPT(" ",SOURCE!$X$2-LEN(SOURCE!I1765)), "")&amp;
      SOURCE!J1765&amp;      IF(SOURCE!$Y$2-LEN(SOURCE!J1765) &gt;= 0, REPT(" ",SOURCE!$Y$2-LEN(SOURCE!J1765)), "")&amp;
" | "&amp; IF(SOURCE!$X$2-LEN(SOURCE!I1765) &gt;= 0, REPT(" ",SOURCE!$X$2-LEN(SOURCE!I1765)), "")&amp;
      SOURCE!K1765&amp;      IF(SOURCE!$Y$2-LEN(SOURCE!K1765) &gt;= 0, REPT(" ",SOURCE!$Z$2-LEN(SOURCE!K1765)), "")&amp;
" | "&amp; SOURCE!L1765&amp;      IF(SOURCE!$AB$2-LEN(SOURCE!L1765) &gt;= 0, REPT(" ",SOURCE!$AB$2-LEN(SOURCE!L1765)), "")&amp;
" | "&amp; SOURCE!M1765&amp;      IF(SOURCE!$AC$2-LEN(SOURCE!M1765) &gt;= 0, REPT(" ",SOURCE!$AC$2-LEN(SOURCE!M1765)),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133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IF(SOURCE!$R$2-LEN(SOURCE!C1766) &gt;= 0, REPT(" ",SOURCE!$R$2-LEN(SOURCE!C1766)), "")&amp;
      SOURCE!D1766&amp;", "&amp; IF(SOURCE!$S$2-LEN(SOURCE!D1766) &gt;= 0, REPT(" ",SOURCE!$S$2-LEN(SOURCE!D1766)), "")&amp;
      SOURCE!E1766&amp;", "&amp; IF(SOURCE!$T$2-LEN(SOURCE!E1766) &gt;=0, REPT(" ",SOURCE!$T$2-LEN(SOURCE!E1766)), "")&amp;
      SOURCE!F1766&amp;", "&amp; IF(SOURCE!$U$2-LEN(SOURCE!F1766) &gt;= 0, REPT(" ",SOURCE!$U$2-LEN(SOURCE!F1766)+2), "")&amp;"("&amp;
      SUBSTITUTE(TEXT(SOURCE!G1766,"??0"),"  ","")&amp;" &lt;&lt; TAM_MAX_BITS) |"&amp; IF(SOURCE!$V$2-3 &gt;= 0, REPT(" ",MAX(1,SOURCE!$V$2-5+4+1-1-LEN(  IF(ISTEXT(SOURCE!H1766),SOURCE!H1766,  SUBSTITUTE(SUBSTITUTE(TEXT(SOURCE!H1766,"????0"),"  ","")," ",""))   ))), "")&amp;
       IF(ISTEXT(SOURCE!H1766),SOURCE!H1766, SUBSTITUTE(SUBSTITUTE(TEXT(SOURCE!H1766,"????0"),"  ","")," ",""))   &amp;","&amp; IF(SOURCE!$W$2-3 &gt;= 0, REPT(" ",SOURCE!$W$2-3-5), "")&amp;
      SOURCE!I1766&amp;
" | "&amp; IF(SOURCE!$X$2-LEN(SOURCE!I1766) &gt;= 0, REPT(" ",SOURCE!$X$2-LEN(SOURCE!I1766)), "")&amp;
      SOURCE!J1766&amp;      IF(SOURCE!$Y$2-LEN(SOURCE!J1766) &gt;= 0, REPT(" ",SOURCE!$Y$2-LEN(SOURCE!J1766)), "")&amp;
" | "&amp; IF(SOURCE!$X$2-LEN(SOURCE!I1766) &gt;= 0, REPT(" ",SOURCE!$X$2-LEN(SOURCE!I1766)), "")&amp;
      SOURCE!K1766&amp;      IF(SOURCE!$Y$2-LEN(SOURCE!K1766) &gt;= 0, REPT(" ",SOURCE!$Z$2-LEN(SOURCE!K1766)), "")&amp;
" | "&amp; SOURCE!L1766&amp;      IF(SOURCE!$AB$2-LEN(SOURCE!L1766) &gt;= 0, REPT(" ",SOURCE!$AB$2-LEN(SOURCE!L1766)), "")&amp;
" | "&amp; SOURCE!M1766&amp;      IF(SOURCE!$AC$2-LEN(SOURCE!M1766) &gt;= 0, REPT(" ",SOURCE!$AC$2-LEN(SOURCE!M1766)),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133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IF(SOURCE!$R$2-LEN(SOURCE!C1767) &gt;= 0, REPT(" ",SOURCE!$R$2-LEN(SOURCE!C1767)), "")&amp;
      SOURCE!D1767&amp;", "&amp; IF(SOURCE!$S$2-LEN(SOURCE!D1767) &gt;= 0, REPT(" ",SOURCE!$S$2-LEN(SOURCE!D1767)), "")&amp;
      SOURCE!E1767&amp;", "&amp; IF(SOURCE!$T$2-LEN(SOURCE!E1767) &gt;=0, REPT(" ",SOURCE!$T$2-LEN(SOURCE!E1767)), "")&amp;
      SOURCE!F1767&amp;", "&amp; IF(SOURCE!$U$2-LEN(SOURCE!F1767) &gt;= 0, REPT(" ",SOURCE!$U$2-LEN(SOURCE!F1767)+2), "")&amp;"("&amp;
      SUBSTITUTE(TEXT(SOURCE!G1767,"??0"),"  ","")&amp;" &lt;&lt; TAM_MAX_BITS) |"&amp; IF(SOURCE!$V$2-3 &gt;= 0, REPT(" ",MAX(1,SOURCE!$V$2-5+4+1-1-LEN(  IF(ISTEXT(SOURCE!H1767),SOURCE!H1767,  SUBSTITUTE(SUBSTITUTE(TEXT(SOURCE!H1767,"????0"),"  ","")," ",""))   ))), "")&amp;
       IF(ISTEXT(SOURCE!H1767),SOURCE!H1767, SUBSTITUTE(SUBSTITUTE(TEXT(SOURCE!H1767,"????0"),"  ","")," ",""))   &amp;","&amp; IF(SOURCE!$W$2-3 &gt;= 0, REPT(" ",SOURCE!$W$2-3-5), "")&amp;
      SOURCE!I1767&amp;
" | "&amp; IF(SOURCE!$X$2-LEN(SOURCE!I1767) &gt;= 0, REPT(" ",SOURCE!$X$2-LEN(SOURCE!I1767)), "")&amp;
      SOURCE!J1767&amp;      IF(SOURCE!$Y$2-LEN(SOURCE!J1767) &gt;= 0, REPT(" ",SOURCE!$Y$2-LEN(SOURCE!J1767)), "")&amp;
" | "&amp; IF(SOURCE!$X$2-LEN(SOURCE!I1767) &gt;= 0, REPT(" ",SOURCE!$X$2-LEN(SOURCE!I1767)), "")&amp;
      SOURCE!K1767&amp;      IF(SOURCE!$Y$2-LEN(SOURCE!K1767) &gt;= 0, REPT(" ",SOURCE!$Z$2-LEN(SOURCE!K1767)), "")&amp;
" | "&amp; SOURCE!L1767&amp;      IF(SOURCE!$AB$2-LEN(SOURCE!L1767) &gt;= 0, REPT(" ",SOURCE!$AB$2-LEN(SOURCE!L1767)), "")&amp;
" | "&amp; SOURCE!M1767&amp;      IF(SOURCE!$AC$2-LEN(SOURCE!M1767) &gt;= 0, REPT(" ",SOURCE!$AC$2-LEN(SOURCE!M1767)),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133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IF(SOURCE!$R$2-LEN(SOURCE!C1768) &gt;= 0, REPT(" ",SOURCE!$R$2-LEN(SOURCE!C1768)), "")&amp;
      SOURCE!D1768&amp;", "&amp; IF(SOURCE!$S$2-LEN(SOURCE!D1768) &gt;= 0, REPT(" ",SOURCE!$S$2-LEN(SOURCE!D1768)), "")&amp;
      SOURCE!E1768&amp;", "&amp; IF(SOURCE!$T$2-LEN(SOURCE!E1768) &gt;=0, REPT(" ",SOURCE!$T$2-LEN(SOURCE!E1768)), "")&amp;
      SOURCE!F1768&amp;", "&amp; IF(SOURCE!$U$2-LEN(SOURCE!F1768) &gt;= 0, REPT(" ",SOURCE!$U$2-LEN(SOURCE!F1768)+2), "")&amp;"("&amp;
      SUBSTITUTE(TEXT(SOURCE!G1768,"??0"),"  ","")&amp;" &lt;&lt; TAM_MAX_BITS) |"&amp; IF(SOURCE!$V$2-3 &gt;= 0, REPT(" ",MAX(1,SOURCE!$V$2-5+4+1-1-LEN(  IF(ISTEXT(SOURCE!H1768),SOURCE!H1768,  SUBSTITUTE(SUBSTITUTE(TEXT(SOURCE!H1768,"????0"),"  ","")," ",""))   ))), "")&amp;
       IF(ISTEXT(SOURCE!H1768),SOURCE!H1768, SUBSTITUTE(SUBSTITUTE(TEXT(SOURCE!H1768,"????0"),"  ","")," ",""))   &amp;","&amp; IF(SOURCE!$W$2-3 &gt;= 0, REPT(" ",SOURCE!$W$2-3-5), "")&amp;
      SOURCE!I1768&amp;
" | "&amp; IF(SOURCE!$X$2-LEN(SOURCE!I1768) &gt;= 0, REPT(" ",SOURCE!$X$2-LEN(SOURCE!I1768)), "")&amp;
      SOURCE!J1768&amp;      IF(SOURCE!$Y$2-LEN(SOURCE!J1768) &gt;= 0, REPT(" ",SOURCE!$Y$2-LEN(SOURCE!J1768)), "")&amp;
" | "&amp; IF(SOURCE!$X$2-LEN(SOURCE!I1768) &gt;= 0, REPT(" ",SOURCE!$X$2-LEN(SOURCE!I1768)), "")&amp;
      SOURCE!K1768&amp;      IF(SOURCE!$Y$2-LEN(SOURCE!K1768) &gt;= 0, REPT(" ",SOURCE!$Z$2-LEN(SOURCE!K1768)), "")&amp;
" | "&amp; SOURCE!L1768&amp;      IF(SOURCE!$AB$2-LEN(SOURCE!L1768) &gt;= 0, REPT(" ",SOURCE!$AB$2-LEN(SOURCE!L1768)), "")&amp;
" | "&amp; SOURCE!M1768&amp;      IF(SOURCE!$AC$2-LEN(SOURCE!M1768) &gt;= 0, REPT(" ",SOURCE!$AC$2-LEN(SOURCE!M1768)),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133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IF(SOURCE!$R$2-LEN(SOURCE!C1769) &gt;= 0, REPT(" ",SOURCE!$R$2-LEN(SOURCE!C1769)), "")&amp;
      SOURCE!D1769&amp;", "&amp; IF(SOURCE!$S$2-LEN(SOURCE!D1769) &gt;= 0, REPT(" ",SOURCE!$S$2-LEN(SOURCE!D1769)), "")&amp;
      SOURCE!E1769&amp;", "&amp; IF(SOURCE!$T$2-LEN(SOURCE!E1769) &gt;=0, REPT(" ",SOURCE!$T$2-LEN(SOURCE!E1769)), "")&amp;
      SOURCE!F1769&amp;", "&amp; IF(SOURCE!$U$2-LEN(SOURCE!F1769) &gt;= 0, REPT(" ",SOURCE!$U$2-LEN(SOURCE!F1769)+2), "")&amp;"("&amp;
      SUBSTITUTE(TEXT(SOURCE!G1769,"??0"),"  ","")&amp;" &lt;&lt; TAM_MAX_BITS) |"&amp; IF(SOURCE!$V$2-3 &gt;= 0, REPT(" ",MAX(1,SOURCE!$V$2-5+4+1-1-LEN(  IF(ISTEXT(SOURCE!H1769),SOURCE!H1769,  SUBSTITUTE(SUBSTITUTE(TEXT(SOURCE!H1769,"????0"),"  ","")," ",""))   ))), "")&amp;
       IF(ISTEXT(SOURCE!H1769),SOURCE!H1769, SUBSTITUTE(SUBSTITUTE(TEXT(SOURCE!H1769,"????0"),"  ","")," ",""))   &amp;","&amp; IF(SOURCE!$W$2-3 &gt;= 0, REPT(" ",SOURCE!$W$2-3-5), "")&amp;
      SOURCE!I1769&amp;
" | "&amp; IF(SOURCE!$X$2-LEN(SOURCE!I1769) &gt;= 0, REPT(" ",SOURCE!$X$2-LEN(SOURCE!I1769)), "")&amp;
      SOURCE!J1769&amp;      IF(SOURCE!$Y$2-LEN(SOURCE!J1769) &gt;= 0, REPT(" ",SOURCE!$Y$2-LEN(SOURCE!J1769)), "")&amp;
" | "&amp; IF(SOURCE!$X$2-LEN(SOURCE!I1769) &gt;= 0, REPT(" ",SOURCE!$X$2-LEN(SOURCE!I1769)), "")&amp;
      SOURCE!K1769&amp;      IF(SOURCE!$Y$2-LEN(SOURCE!K1769) &gt;= 0, REPT(" ",SOURCE!$Z$2-LEN(SOURCE!K1769)), "")&amp;
" | "&amp; SOURCE!L1769&amp;      IF(SOURCE!$AB$2-LEN(SOURCE!L1769) &gt;= 0, REPT(" ",SOURCE!$AB$2-LEN(SOURCE!L1769)), "")&amp;
" | "&amp; SOURCE!M1769&amp;      IF(SOURCE!$AC$2-LEN(SOURCE!M1769) &gt;= 0, REPT(" ",SOURCE!$AC$2-LEN(SOURCE!M1769)),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133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IF(SOURCE!$R$2-LEN(SOURCE!C1770) &gt;= 0, REPT(" ",SOURCE!$R$2-LEN(SOURCE!C1770)), "")&amp;
      SOURCE!D1770&amp;", "&amp; IF(SOURCE!$S$2-LEN(SOURCE!D1770) &gt;= 0, REPT(" ",SOURCE!$S$2-LEN(SOURCE!D1770)), "")&amp;
      SOURCE!E1770&amp;", "&amp; IF(SOURCE!$T$2-LEN(SOURCE!E1770) &gt;=0, REPT(" ",SOURCE!$T$2-LEN(SOURCE!E1770)), "")&amp;
      SOURCE!F1770&amp;", "&amp; IF(SOURCE!$U$2-LEN(SOURCE!F1770) &gt;= 0, REPT(" ",SOURCE!$U$2-LEN(SOURCE!F1770)+2), "")&amp;"("&amp;
      SUBSTITUTE(TEXT(SOURCE!G1770,"??0"),"  ","")&amp;" &lt;&lt; TAM_MAX_BITS) |"&amp; IF(SOURCE!$V$2-3 &gt;= 0, REPT(" ",MAX(1,SOURCE!$V$2-5+4+1-1-LEN(  IF(ISTEXT(SOURCE!H1770),SOURCE!H1770,  SUBSTITUTE(SUBSTITUTE(TEXT(SOURCE!H1770,"????0"),"  ","")," ",""))   ))), "")&amp;
       IF(ISTEXT(SOURCE!H1770),SOURCE!H1770, SUBSTITUTE(SUBSTITUTE(TEXT(SOURCE!H1770,"????0"),"  ","")," ",""))   &amp;","&amp; IF(SOURCE!$W$2-3 &gt;= 0, REPT(" ",SOURCE!$W$2-3-5), "")&amp;
      SOURCE!I1770&amp;
" | "&amp; IF(SOURCE!$X$2-LEN(SOURCE!I1770) &gt;= 0, REPT(" ",SOURCE!$X$2-LEN(SOURCE!I1770)), "")&amp;
      SOURCE!J1770&amp;      IF(SOURCE!$Y$2-LEN(SOURCE!J1770) &gt;= 0, REPT(" ",SOURCE!$Y$2-LEN(SOURCE!J1770)), "")&amp;
" | "&amp; IF(SOURCE!$X$2-LEN(SOURCE!I1770) &gt;= 0, REPT(" ",SOURCE!$X$2-LEN(SOURCE!I1770)), "")&amp;
      SOURCE!K1770&amp;      IF(SOURCE!$Y$2-LEN(SOURCE!K1770) &gt;= 0, REPT(" ",SOURCE!$Z$2-LEN(SOURCE!K1770)), "")&amp;
" | "&amp; SOURCE!L1770&amp;      IF(SOURCE!$AB$2-LEN(SOURCE!L1770) &gt;= 0, REPT(" ",SOURCE!$AB$2-LEN(SOURCE!L1770)), "")&amp;
" | "&amp; SOURCE!M1770&amp;      IF(SOURCE!$AC$2-LEN(SOURCE!M1770) &gt;= 0, REPT(" ",SOURCE!$AC$2-LEN(SOURCE!M1770)),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133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IF(SOURCE!$R$2-LEN(SOURCE!C1771) &gt;= 0, REPT(" ",SOURCE!$R$2-LEN(SOURCE!C1771)), "")&amp;
      SOURCE!D1771&amp;", "&amp; IF(SOURCE!$S$2-LEN(SOURCE!D1771) &gt;= 0, REPT(" ",SOURCE!$S$2-LEN(SOURCE!D1771)), "")&amp;
      SOURCE!E1771&amp;", "&amp; IF(SOURCE!$T$2-LEN(SOURCE!E1771) &gt;=0, REPT(" ",SOURCE!$T$2-LEN(SOURCE!E1771)), "")&amp;
      SOURCE!F1771&amp;", "&amp; IF(SOURCE!$U$2-LEN(SOURCE!F1771) &gt;= 0, REPT(" ",SOURCE!$U$2-LEN(SOURCE!F1771)+2), "")&amp;"("&amp;
      SUBSTITUTE(TEXT(SOURCE!G1771,"??0"),"  ","")&amp;" &lt;&lt; TAM_MAX_BITS) |"&amp; IF(SOURCE!$V$2-3 &gt;= 0, REPT(" ",MAX(1,SOURCE!$V$2-5+4+1-1-LEN(  IF(ISTEXT(SOURCE!H1771),SOURCE!H1771,  SUBSTITUTE(SUBSTITUTE(TEXT(SOURCE!H1771,"????0"),"  ","")," ",""))   ))), "")&amp;
       IF(ISTEXT(SOURCE!H1771),SOURCE!H1771, SUBSTITUTE(SUBSTITUTE(TEXT(SOURCE!H1771,"????0"),"  ","")," ",""))   &amp;","&amp; IF(SOURCE!$W$2-3 &gt;= 0, REPT(" ",SOURCE!$W$2-3-5), "")&amp;
      SOURCE!I1771&amp;
" | "&amp; IF(SOURCE!$X$2-LEN(SOURCE!I1771) &gt;= 0, REPT(" ",SOURCE!$X$2-LEN(SOURCE!I1771)), "")&amp;
      SOURCE!J1771&amp;      IF(SOURCE!$Y$2-LEN(SOURCE!J1771) &gt;= 0, REPT(" ",SOURCE!$Y$2-LEN(SOURCE!J1771)), "")&amp;
" | "&amp; IF(SOURCE!$X$2-LEN(SOURCE!I1771) &gt;= 0, REPT(" ",SOURCE!$X$2-LEN(SOURCE!I1771)), "")&amp;
      SOURCE!K1771&amp;      IF(SOURCE!$Y$2-LEN(SOURCE!K1771) &gt;= 0, REPT(" ",SOURCE!$Z$2-LEN(SOURCE!K1771)), "")&amp;
" | "&amp; SOURCE!L1771&amp;      IF(SOURCE!$AB$2-LEN(SOURCE!L1771) &gt;= 0, REPT(" ",SOURCE!$AB$2-LEN(SOURCE!L1771)), "")&amp;
" | "&amp; SOURCE!M1771&amp;      IF(SOURCE!$AC$2-LEN(SOURCE!M1771) &gt;= 0, REPT(" ",SOURCE!$AC$2-LEN(SOURCE!M1771)), "")&amp;
      "},"&amp;IF(SOURCE!O1771&lt;&gt;"",""&amp;SOURCE!O1771,"")
 )
)
)</f>
        <v>/* 1731 */  { fnSHIFTf /*JM*/,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133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IF(SOURCE!$R$2-LEN(SOURCE!C1772) &gt;= 0, REPT(" ",SOURCE!$R$2-LEN(SOURCE!C1772)), "")&amp;
      SOURCE!D1772&amp;", "&amp; IF(SOURCE!$S$2-LEN(SOURCE!D1772) &gt;= 0, REPT(" ",SOURCE!$S$2-LEN(SOURCE!D1772)), "")&amp;
      SOURCE!E1772&amp;", "&amp; IF(SOURCE!$T$2-LEN(SOURCE!E1772) &gt;=0, REPT(" ",SOURCE!$T$2-LEN(SOURCE!E1772)), "")&amp;
      SOURCE!F1772&amp;", "&amp; IF(SOURCE!$U$2-LEN(SOURCE!F1772) &gt;= 0, REPT(" ",SOURCE!$U$2-LEN(SOURCE!F1772)+2), "")&amp;"("&amp;
      SUBSTITUTE(TEXT(SOURCE!G1772,"??0"),"  ","")&amp;" &lt;&lt; TAM_MAX_BITS) |"&amp; IF(SOURCE!$V$2-3 &gt;= 0, REPT(" ",MAX(1,SOURCE!$V$2-5+4+1-1-LEN(  IF(ISTEXT(SOURCE!H1772),SOURCE!H1772,  SUBSTITUTE(SUBSTITUTE(TEXT(SOURCE!H1772,"????0"),"  ","")," ",""))   ))), "")&amp;
       IF(ISTEXT(SOURCE!H1772),SOURCE!H1772, SUBSTITUTE(SUBSTITUTE(TEXT(SOURCE!H1772,"????0"),"  ","")," ",""))   &amp;","&amp; IF(SOURCE!$W$2-3 &gt;= 0, REPT(" ",SOURCE!$W$2-3-5), "")&amp;
      SOURCE!I1772&amp;
" | "&amp; IF(SOURCE!$X$2-LEN(SOURCE!I1772) &gt;= 0, REPT(" ",SOURCE!$X$2-LEN(SOURCE!I1772)), "")&amp;
      SOURCE!J1772&amp;      IF(SOURCE!$Y$2-LEN(SOURCE!J1772) &gt;= 0, REPT(" ",SOURCE!$Y$2-LEN(SOURCE!J1772)), "")&amp;
" | "&amp; IF(SOURCE!$X$2-LEN(SOURCE!I1772) &gt;= 0, REPT(" ",SOURCE!$X$2-LEN(SOURCE!I1772)), "")&amp;
      SOURCE!K1772&amp;      IF(SOURCE!$Y$2-LEN(SOURCE!K1772) &gt;= 0, REPT(" ",SOURCE!$Z$2-LEN(SOURCE!K1772)), "")&amp;
" | "&amp; SOURCE!L1772&amp;      IF(SOURCE!$AB$2-LEN(SOURCE!L1772) &gt;= 0, REPT(" ",SOURCE!$AB$2-LEN(SOURCE!L1772)), "")&amp;
" | "&amp; SOURCE!M1772&amp;      IF(SOURCE!$AC$2-LEN(SOURCE!M1772) &gt;= 0, REPT(" ",SOURCE!$AC$2-LEN(SOURCE!M1772)), "")&amp;
      "},"&amp;IF(SOURCE!O1772&lt;&gt;"",""&amp;SOURCE!O1772,"")
 )
)
)</f>
        <v>/* 1732 */  { fnSHIFTg /*JM*/,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133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IF(SOURCE!$R$2-LEN(SOURCE!C1773) &gt;= 0, REPT(" ",SOURCE!$R$2-LEN(SOURCE!C1773)), "")&amp;
      SOURCE!D1773&amp;", "&amp; IF(SOURCE!$S$2-LEN(SOURCE!D1773) &gt;= 0, REPT(" ",SOURCE!$S$2-LEN(SOURCE!D1773)), "")&amp;
      SOURCE!E1773&amp;", "&amp; IF(SOURCE!$T$2-LEN(SOURCE!E1773) &gt;=0, REPT(" ",SOURCE!$T$2-LEN(SOURCE!E1773)), "")&amp;
      SOURCE!F1773&amp;", "&amp; IF(SOURCE!$U$2-LEN(SOURCE!F1773) &gt;= 0, REPT(" ",SOURCE!$U$2-LEN(SOURCE!F1773)+2), "")&amp;"("&amp;
      SUBSTITUTE(TEXT(SOURCE!G1773,"??0"),"  ","")&amp;" &lt;&lt; TAM_MAX_BITS) |"&amp; IF(SOURCE!$V$2-3 &gt;= 0, REPT(" ",MAX(1,SOURCE!$V$2-5+4+1-1-LEN(  IF(ISTEXT(SOURCE!H1773),SOURCE!H1773,  SUBSTITUTE(SUBSTITUTE(TEXT(SOURCE!H1773,"????0"),"  ","")," ",""))   ))), "")&amp;
       IF(ISTEXT(SOURCE!H1773),SOURCE!H1773, SUBSTITUTE(SUBSTITUTE(TEXT(SOURCE!H1773,"????0"),"  ","")," ",""))   &amp;","&amp; IF(SOURCE!$W$2-3 &gt;= 0, REPT(" ",SOURCE!$W$2-3-5), "")&amp;
      SOURCE!I1773&amp;
" | "&amp; IF(SOURCE!$X$2-LEN(SOURCE!I1773) &gt;= 0, REPT(" ",SOURCE!$X$2-LEN(SOURCE!I1773)), "")&amp;
      SOURCE!J1773&amp;      IF(SOURCE!$Y$2-LEN(SOURCE!J1773) &gt;= 0, REPT(" ",SOURCE!$Y$2-LEN(SOURCE!J1773)), "")&amp;
" | "&amp; IF(SOURCE!$X$2-LEN(SOURCE!I1773) &gt;= 0, REPT(" ",SOURCE!$X$2-LEN(SOURCE!I1773)), "")&amp;
      SOURCE!K1773&amp;      IF(SOURCE!$Y$2-LEN(SOURCE!K1773) &gt;= 0, REPT(" ",SOURCE!$Z$2-LEN(SOURCE!K1773)), "")&amp;
" | "&amp; SOURCE!L1773&amp;      IF(SOURCE!$AB$2-LEN(SOURCE!L1773) &gt;= 0, REPT(" ",SOURCE!$AB$2-LEN(SOURCE!L1773)), "")&amp;
" | "&amp; SOURCE!M1773&amp;      IF(SOURCE!$AC$2-LEN(SOURCE!M1773) &gt;= 0, REPT(" ",SOURCE!$AC$2-LEN(SOURCE!M1773)),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133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IF(SOURCE!$R$2-LEN(SOURCE!C1774) &gt;= 0, REPT(" ",SOURCE!$R$2-LEN(SOURCE!C1774)), "")&amp;
      SOURCE!D1774&amp;", "&amp; IF(SOURCE!$S$2-LEN(SOURCE!D1774) &gt;= 0, REPT(" ",SOURCE!$S$2-LEN(SOURCE!D1774)), "")&amp;
      SOURCE!E1774&amp;", "&amp; IF(SOURCE!$T$2-LEN(SOURCE!E1774) &gt;=0, REPT(" ",SOURCE!$T$2-LEN(SOURCE!E1774)), "")&amp;
      SOURCE!F1774&amp;", "&amp; IF(SOURCE!$U$2-LEN(SOURCE!F1774) &gt;= 0, REPT(" ",SOURCE!$U$2-LEN(SOURCE!F1774)+2), "")&amp;"("&amp;
      SUBSTITUTE(TEXT(SOURCE!G1774,"??0"),"  ","")&amp;" &lt;&lt; TAM_MAX_BITS) |"&amp; IF(SOURCE!$V$2-3 &gt;= 0, REPT(" ",MAX(1,SOURCE!$V$2-5+4+1-1-LEN(  IF(ISTEXT(SOURCE!H1774),SOURCE!H1774,  SUBSTITUTE(SUBSTITUTE(TEXT(SOURCE!H1774,"????0"),"  ","")," ",""))   ))), "")&amp;
       IF(ISTEXT(SOURCE!H1774),SOURCE!H1774, SUBSTITUTE(SUBSTITUTE(TEXT(SOURCE!H1774,"????0"),"  ","")," ",""))   &amp;","&amp; IF(SOURCE!$W$2-3 &gt;= 0, REPT(" ",SOURCE!$W$2-3-5), "")&amp;
      SOURCE!I1774&amp;
" | "&amp; IF(SOURCE!$X$2-LEN(SOURCE!I1774) &gt;= 0, REPT(" ",SOURCE!$X$2-LEN(SOURCE!I1774)), "")&amp;
      SOURCE!J1774&amp;      IF(SOURCE!$Y$2-LEN(SOURCE!J1774) &gt;= 0, REPT(" ",SOURCE!$Y$2-LEN(SOURCE!J1774)), "")&amp;
" | "&amp; IF(SOURCE!$X$2-LEN(SOURCE!I1774) &gt;= 0, REPT(" ",SOURCE!$X$2-LEN(SOURCE!I1774)), "")&amp;
      SOURCE!K1774&amp;      IF(SOURCE!$Y$2-LEN(SOURCE!K1774) &gt;= 0, REPT(" ",SOURCE!$Z$2-LEN(SOURCE!K1774)), "")&amp;
" | "&amp; SOURCE!L1774&amp;      IF(SOURCE!$AB$2-LEN(SOURCE!L1774) &gt;= 0, REPT(" ",SOURCE!$AB$2-LEN(SOURCE!L1774)), "")&amp;
" | "&amp; SOURCE!M1774&amp;      IF(SOURCE!$AC$2-LEN(SOURCE!M1774) &gt;= 0, REPT(" ",SOURCE!$AC$2-LEN(SOURCE!M1774)),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133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IF(SOURCE!$R$2-LEN(SOURCE!C1775) &gt;= 0, REPT(" ",SOURCE!$R$2-LEN(SOURCE!C1775)), "")&amp;
      SOURCE!D1775&amp;", "&amp; IF(SOURCE!$S$2-LEN(SOURCE!D1775) &gt;= 0, REPT(" ",SOURCE!$S$2-LEN(SOURCE!D1775)), "")&amp;
      SOURCE!E1775&amp;", "&amp; IF(SOURCE!$T$2-LEN(SOURCE!E1775) &gt;=0, REPT(" ",SOURCE!$T$2-LEN(SOURCE!E1775)), "")&amp;
      SOURCE!F1775&amp;", "&amp; IF(SOURCE!$U$2-LEN(SOURCE!F1775) &gt;= 0, REPT(" ",SOURCE!$U$2-LEN(SOURCE!F1775)+2), "")&amp;"("&amp;
      SUBSTITUTE(TEXT(SOURCE!G1775,"??0"),"  ","")&amp;" &lt;&lt; TAM_MAX_BITS) |"&amp; IF(SOURCE!$V$2-3 &gt;= 0, REPT(" ",MAX(1,SOURCE!$V$2-5+4+1-1-LEN(  IF(ISTEXT(SOURCE!H1775),SOURCE!H1775,  SUBSTITUTE(SUBSTITUTE(TEXT(SOURCE!H1775,"????0"),"  ","")," ",""))   ))), "")&amp;
       IF(ISTEXT(SOURCE!H1775),SOURCE!H1775, SUBSTITUTE(SUBSTITUTE(TEXT(SOURCE!H1775,"????0"),"  ","")," ",""))   &amp;","&amp; IF(SOURCE!$W$2-3 &gt;= 0, REPT(" ",SOURCE!$W$2-3-5), "")&amp;
      SOURCE!I1775&amp;
" | "&amp; IF(SOURCE!$X$2-LEN(SOURCE!I1775) &gt;= 0, REPT(" ",SOURCE!$X$2-LEN(SOURCE!I1775)), "")&amp;
      SOURCE!J1775&amp;      IF(SOURCE!$Y$2-LEN(SOURCE!J1775) &gt;= 0, REPT(" ",SOURCE!$Y$2-LEN(SOURCE!J1775)), "")&amp;
" | "&amp; IF(SOURCE!$X$2-LEN(SOURCE!I1775) &gt;= 0, REPT(" ",SOURCE!$X$2-LEN(SOURCE!I1775)), "")&amp;
      SOURCE!K1775&amp;      IF(SOURCE!$Y$2-LEN(SOURCE!K1775) &gt;= 0, REPT(" ",SOURCE!$Z$2-LEN(SOURCE!K1775)), "")&amp;
" | "&amp; SOURCE!L1775&amp;      IF(SOURCE!$AB$2-LEN(SOURCE!L1775) &gt;= 0, REPT(" ",SOURCE!$AB$2-LEN(SOURCE!L1775)), "")&amp;
" | "&amp; SOURCE!M1775&amp;      IF(SOURCE!$AC$2-LEN(SOURCE!M1775) &gt;= 0, REPT(" ",SOURCE!$AC$2-LEN(SOURCE!M1775)),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133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IF(SOURCE!$R$2-LEN(SOURCE!C1776) &gt;= 0, REPT(" ",SOURCE!$R$2-LEN(SOURCE!C1776)), "")&amp;
      SOURCE!D1776&amp;", "&amp; IF(SOURCE!$S$2-LEN(SOURCE!D1776) &gt;= 0, REPT(" ",SOURCE!$S$2-LEN(SOURCE!D1776)), "")&amp;
      SOURCE!E1776&amp;", "&amp; IF(SOURCE!$T$2-LEN(SOURCE!E1776) &gt;=0, REPT(" ",SOURCE!$T$2-LEN(SOURCE!E1776)), "")&amp;
      SOURCE!F1776&amp;", "&amp; IF(SOURCE!$U$2-LEN(SOURCE!F1776) &gt;= 0, REPT(" ",SOURCE!$U$2-LEN(SOURCE!F1776)+2), "")&amp;"("&amp;
      SUBSTITUTE(TEXT(SOURCE!G1776,"??0"),"  ","")&amp;" &lt;&lt; TAM_MAX_BITS) |"&amp; IF(SOURCE!$V$2-3 &gt;= 0, REPT(" ",MAX(1,SOURCE!$V$2-5+4+1-1-LEN(  IF(ISTEXT(SOURCE!H1776),SOURCE!H1776,  SUBSTITUTE(SUBSTITUTE(TEXT(SOURCE!H1776,"????0"),"  ","")," ",""))   ))), "")&amp;
       IF(ISTEXT(SOURCE!H1776),SOURCE!H1776, SUBSTITUTE(SUBSTITUTE(TEXT(SOURCE!H1776,"????0"),"  ","")," ",""))   &amp;","&amp; IF(SOURCE!$W$2-3 &gt;= 0, REPT(" ",SOURCE!$W$2-3-5), "")&amp;
      SOURCE!I1776&amp;
" | "&amp; IF(SOURCE!$X$2-LEN(SOURCE!I1776) &gt;= 0, REPT(" ",SOURCE!$X$2-LEN(SOURCE!I1776)), "")&amp;
      SOURCE!J1776&amp;      IF(SOURCE!$Y$2-LEN(SOURCE!J1776) &gt;= 0, REPT(" ",SOURCE!$Y$2-LEN(SOURCE!J1776)), "")&amp;
" | "&amp; IF(SOURCE!$X$2-LEN(SOURCE!I1776) &gt;= 0, REPT(" ",SOURCE!$X$2-LEN(SOURCE!I1776)), "")&amp;
      SOURCE!K1776&amp;      IF(SOURCE!$Y$2-LEN(SOURCE!K1776) &gt;= 0, REPT(" ",SOURCE!$Z$2-LEN(SOURCE!K1776)), "")&amp;
" | "&amp; SOURCE!L1776&amp;      IF(SOURCE!$AB$2-LEN(SOURCE!L1776) &gt;= 0, REPT(" ",SOURCE!$AB$2-LEN(SOURCE!L1776)), "")&amp;
" | "&amp; SOURCE!M1776&amp;      IF(SOURCE!$AC$2-LEN(SOURCE!M1776) &gt;= 0, REPT(" ",SOURCE!$AC$2-LEN(SOURCE!M1776)),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133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IF(SOURCE!$R$2-LEN(SOURCE!C1777) &gt;= 0, REPT(" ",SOURCE!$R$2-LEN(SOURCE!C1777)), "")&amp;
      SOURCE!D1777&amp;", "&amp; IF(SOURCE!$S$2-LEN(SOURCE!D1777) &gt;= 0, REPT(" ",SOURCE!$S$2-LEN(SOURCE!D1777)), "")&amp;
      SOURCE!E1777&amp;", "&amp; IF(SOURCE!$T$2-LEN(SOURCE!E1777) &gt;=0, REPT(" ",SOURCE!$T$2-LEN(SOURCE!E1777)), "")&amp;
      SOURCE!F1777&amp;", "&amp; IF(SOURCE!$U$2-LEN(SOURCE!F1777) &gt;= 0, REPT(" ",SOURCE!$U$2-LEN(SOURCE!F1777)+2), "")&amp;"("&amp;
      SUBSTITUTE(TEXT(SOURCE!G1777,"??0"),"  ","")&amp;" &lt;&lt; TAM_MAX_BITS) |"&amp; IF(SOURCE!$V$2-3 &gt;= 0, REPT(" ",MAX(1,SOURCE!$V$2-5+4+1-1-LEN(  IF(ISTEXT(SOURCE!H1777),SOURCE!H1777,  SUBSTITUTE(SUBSTITUTE(TEXT(SOURCE!H1777,"????0"),"  ","")," ",""))   ))), "")&amp;
       IF(ISTEXT(SOURCE!H1777),SOURCE!H1777, SUBSTITUTE(SUBSTITUTE(TEXT(SOURCE!H1777,"????0"),"  ","")," ",""))   &amp;","&amp; IF(SOURCE!$W$2-3 &gt;= 0, REPT(" ",SOURCE!$W$2-3-5), "")&amp;
      SOURCE!I1777&amp;
" | "&amp; IF(SOURCE!$X$2-LEN(SOURCE!I1777) &gt;= 0, REPT(" ",SOURCE!$X$2-LEN(SOURCE!I1777)), "")&amp;
      SOURCE!J1777&amp;      IF(SOURCE!$Y$2-LEN(SOURCE!J1777) &gt;= 0, REPT(" ",SOURCE!$Y$2-LEN(SOURCE!J1777)), "")&amp;
" | "&amp; IF(SOURCE!$X$2-LEN(SOURCE!I1777) &gt;= 0, REPT(" ",SOURCE!$X$2-LEN(SOURCE!I1777)), "")&amp;
      SOURCE!K1777&amp;      IF(SOURCE!$Y$2-LEN(SOURCE!K1777) &gt;= 0, REPT(" ",SOURCE!$Z$2-LEN(SOURCE!K1777)), "")&amp;
" | "&amp; SOURCE!L1777&amp;      IF(SOURCE!$AB$2-LEN(SOURCE!L1777) &gt;= 0, REPT(" ",SOURCE!$AB$2-LEN(SOURCE!L1777)), "")&amp;
" | "&amp; SOURCE!M1777&amp;      IF(SOURCE!$AC$2-LEN(SOURCE!M1777) &gt;= 0, REPT(" ",SOURCE!$AC$2-LEN(SOURCE!M1777)),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133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IF(SOURCE!$R$2-LEN(SOURCE!C1778) &gt;= 0, REPT(" ",SOURCE!$R$2-LEN(SOURCE!C1778)), "")&amp;
      SOURCE!D1778&amp;", "&amp; IF(SOURCE!$S$2-LEN(SOURCE!D1778) &gt;= 0, REPT(" ",SOURCE!$S$2-LEN(SOURCE!D1778)), "")&amp;
      SOURCE!E1778&amp;", "&amp; IF(SOURCE!$T$2-LEN(SOURCE!E1778) &gt;=0, REPT(" ",SOURCE!$T$2-LEN(SOURCE!E1778)), "")&amp;
      SOURCE!F1778&amp;", "&amp; IF(SOURCE!$U$2-LEN(SOURCE!F1778) &gt;= 0, REPT(" ",SOURCE!$U$2-LEN(SOURCE!F1778)+2), "")&amp;"("&amp;
      SUBSTITUTE(TEXT(SOURCE!G1778,"??0"),"  ","")&amp;" &lt;&lt; TAM_MAX_BITS) |"&amp; IF(SOURCE!$V$2-3 &gt;= 0, REPT(" ",MAX(1,SOURCE!$V$2-5+4+1-1-LEN(  IF(ISTEXT(SOURCE!H1778),SOURCE!H1778,  SUBSTITUTE(SUBSTITUTE(TEXT(SOURCE!H1778,"????0"),"  ","")," ",""))   ))), "")&amp;
       IF(ISTEXT(SOURCE!H1778),SOURCE!H1778, SUBSTITUTE(SUBSTITUTE(TEXT(SOURCE!H1778,"????0"),"  ","")," ",""))   &amp;","&amp; IF(SOURCE!$W$2-3 &gt;= 0, REPT(" ",SOURCE!$W$2-3-5), "")&amp;
      SOURCE!I1778&amp;
" | "&amp; IF(SOURCE!$X$2-LEN(SOURCE!I1778) &gt;= 0, REPT(" ",SOURCE!$X$2-LEN(SOURCE!I1778)), "")&amp;
      SOURCE!J1778&amp;      IF(SOURCE!$Y$2-LEN(SOURCE!J1778) &gt;= 0, REPT(" ",SOURCE!$Y$2-LEN(SOURCE!J1778)), "")&amp;
" | "&amp; IF(SOURCE!$X$2-LEN(SOURCE!I1778) &gt;= 0, REPT(" ",SOURCE!$X$2-LEN(SOURCE!I1778)), "")&amp;
      SOURCE!K1778&amp;      IF(SOURCE!$Y$2-LEN(SOURCE!K1778) &gt;= 0, REPT(" ",SOURCE!$Z$2-LEN(SOURCE!K1778)), "")&amp;
" | "&amp; SOURCE!L1778&amp;      IF(SOURCE!$AB$2-LEN(SOURCE!L1778) &gt;= 0, REPT(" ",SOURCE!$AB$2-LEN(SOURCE!L1778)), "")&amp;
" | "&amp; SOURCE!M1778&amp;      IF(SOURCE!$AC$2-LEN(SOURCE!M1778) &gt;= 0, REPT(" ",SOURCE!$AC$2-LEN(SOURCE!M1778)),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133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IF(SOURCE!$R$2-LEN(SOURCE!C1779) &gt;= 0, REPT(" ",SOURCE!$R$2-LEN(SOURCE!C1779)), "")&amp;
      SOURCE!D1779&amp;", "&amp; IF(SOURCE!$S$2-LEN(SOURCE!D1779) &gt;= 0, REPT(" ",SOURCE!$S$2-LEN(SOURCE!D1779)), "")&amp;
      SOURCE!E1779&amp;", "&amp; IF(SOURCE!$T$2-LEN(SOURCE!E1779) &gt;=0, REPT(" ",SOURCE!$T$2-LEN(SOURCE!E1779)), "")&amp;
      SOURCE!F1779&amp;", "&amp; IF(SOURCE!$U$2-LEN(SOURCE!F1779) &gt;= 0, REPT(" ",SOURCE!$U$2-LEN(SOURCE!F1779)+2), "")&amp;"("&amp;
      SUBSTITUTE(TEXT(SOURCE!G1779,"??0"),"  ","")&amp;" &lt;&lt; TAM_MAX_BITS) |"&amp; IF(SOURCE!$V$2-3 &gt;= 0, REPT(" ",MAX(1,SOURCE!$V$2-5+4+1-1-LEN(  IF(ISTEXT(SOURCE!H1779),SOURCE!H1779,  SUBSTITUTE(SUBSTITUTE(TEXT(SOURCE!H1779,"????0"),"  ","")," ",""))   ))), "")&amp;
       IF(ISTEXT(SOURCE!H1779),SOURCE!H1779, SUBSTITUTE(SUBSTITUTE(TEXT(SOURCE!H1779,"????0"),"  ","")," ",""))   &amp;","&amp; IF(SOURCE!$W$2-3 &gt;= 0, REPT(" ",SOURCE!$W$2-3-5), "")&amp;
      SOURCE!I1779&amp;
" | "&amp; IF(SOURCE!$X$2-LEN(SOURCE!I1779) &gt;= 0, REPT(" ",SOURCE!$X$2-LEN(SOURCE!I1779)), "")&amp;
      SOURCE!J1779&amp;      IF(SOURCE!$Y$2-LEN(SOURCE!J1779) &gt;= 0, REPT(" ",SOURCE!$Y$2-LEN(SOURCE!J1779)), "")&amp;
" | "&amp; IF(SOURCE!$X$2-LEN(SOURCE!I1779) &gt;= 0, REPT(" ",SOURCE!$X$2-LEN(SOURCE!I1779)), "")&amp;
      SOURCE!K1779&amp;      IF(SOURCE!$Y$2-LEN(SOURCE!K1779) &gt;= 0, REPT(" ",SOURCE!$Z$2-LEN(SOURCE!K1779)), "")&amp;
" | "&amp; SOURCE!L1779&amp;      IF(SOURCE!$AB$2-LEN(SOURCE!L1779) &gt;= 0, REPT(" ",SOURCE!$AB$2-LEN(SOURCE!L1779)), "")&amp;
" | "&amp; SOURCE!M1779&amp;      IF(SOURCE!$AC$2-LEN(SOURCE!M1779) &gt;= 0, REPT(" ",SOURCE!$AC$2-LEN(SOURCE!M1779)), "")&amp;
      "},"&amp;IF(SOURCE!O1779&lt;&gt;"",""&amp;SOURCE!O1779,"")
 )
)
)</f>
        <v>/* 1739 */  { itemToBeCoded,                NOPARAM,                     "1739",                                        "1739",                                        (0 &lt;&lt; TAM_MAX_BITS) |     0, CAT_FREE | SLS_ENABLED   | US_ENABLED   | EIM_DISABLED | PTP_DISABLED     },</v>
      </c>
    </row>
    <row r="1780" spans="1:1">
      <c r="A1780" s="133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IF(SOURCE!$R$2-LEN(SOURCE!C1780) &gt;= 0, REPT(" ",SOURCE!$R$2-LEN(SOURCE!C1780)), "")&amp;
      SOURCE!D1780&amp;", "&amp; IF(SOURCE!$S$2-LEN(SOURCE!D1780) &gt;= 0, REPT(" ",SOURCE!$S$2-LEN(SOURCE!D1780)), "")&amp;
      SOURCE!E1780&amp;", "&amp; IF(SOURCE!$T$2-LEN(SOURCE!E1780) &gt;=0, REPT(" ",SOURCE!$T$2-LEN(SOURCE!E1780)), "")&amp;
      SOURCE!F1780&amp;", "&amp; IF(SOURCE!$U$2-LEN(SOURCE!F1780) &gt;= 0, REPT(" ",SOURCE!$U$2-LEN(SOURCE!F1780)+2), "")&amp;"("&amp;
      SUBSTITUTE(TEXT(SOURCE!G1780,"??0"),"  ","")&amp;" &lt;&lt; TAM_MAX_BITS) |"&amp; IF(SOURCE!$V$2-3 &gt;= 0, REPT(" ",MAX(1,SOURCE!$V$2-5+4+1-1-LEN(  IF(ISTEXT(SOURCE!H1780),SOURCE!H1780,  SUBSTITUTE(SUBSTITUTE(TEXT(SOURCE!H1780,"????0"),"  ","")," ",""))   ))), "")&amp;
       IF(ISTEXT(SOURCE!H1780),SOURCE!H1780, SUBSTITUTE(SUBSTITUTE(TEXT(SOURCE!H1780,"????0"),"  ","")," ",""))   &amp;","&amp; IF(SOURCE!$W$2-3 &gt;= 0, REPT(" ",SOURCE!$W$2-3-5), "")&amp;
      SOURCE!I1780&amp;
" | "&amp; IF(SOURCE!$X$2-LEN(SOURCE!I1780) &gt;= 0, REPT(" ",SOURCE!$X$2-LEN(SOURCE!I1780)), "")&amp;
      SOURCE!J1780&amp;      IF(SOURCE!$Y$2-LEN(SOURCE!J1780) &gt;= 0, REPT(" ",SOURCE!$Y$2-LEN(SOURCE!J1780)), "")&amp;
" | "&amp; IF(SOURCE!$X$2-LEN(SOURCE!I1780) &gt;= 0, REPT(" ",SOURCE!$X$2-LEN(SOURCE!I1780)), "")&amp;
      SOURCE!K1780&amp;      IF(SOURCE!$Y$2-LEN(SOURCE!K1780) &gt;= 0, REPT(" ",SOURCE!$Z$2-LEN(SOURCE!K1780)), "")&amp;
" | "&amp; SOURCE!L1780&amp;      IF(SOURCE!$AB$2-LEN(SOURCE!L1780) &gt;= 0, REPT(" ",SOURCE!$AB$2-LEN(SOURCE!L1780)), "")&amp;
" | "&amp; SOURCE!M1780&amp;      IF(SOURCE!$AC$2-LEN(SOURCE!M1780) &gt;= 0, REPT(" ",SOURCE!$AC$2-LEN(SOURCE!M1780)), "")&amp;
      "},"&amp;IF(SOURCE!O1780&lt;&gt;"",""&amp;SOURCE!O1780,"")
 )
)
)</f>
        <v>/* 1740 */  { fnAim,                        NOPARAM,                     STD_alpha,                                     STD_alpha,                                     (0 &lt;&lt; TAM_MAX_BITS) |     0, CAT_NONE | SLS_ENABLED   | US_ENABLED   | EIM_DISABLED | PTP_DISABLED     },</v>
      </c>
    </row>
    <row r="1781" spans="1:1">
      <c r="A1781" s="133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IF(SOURCE!$R$2-LEN(SOURCE!C1781) &gt;= 0, REPT(" ",SOURCE!$R$2-LEN(SOURCE!C1781)), "")&amp;
      SOURCE!D1781&amp;", "&amp; IF(SOURCE!$S$2-LEN(SOURCE!D1781) &gt;= 0, REPT(" ",SOURCE!$S$2-LEN(SOURCE!D1781)), "")&amp;
      SOURCE!E1781&amp;", "&amp; IF(SOURCE!$T$2-LEN(SOURCE!E1781) &gt;=0, REPT(" ",SOURCE!$T$2-LEN(SOURCE!E1781)), "")&amp;
      SOURCE!F1781&amp;", "&amp; IF(SOURCE!$U$2-LEN(SOURCE!F1781) &gt;= 0, REPT(" ",SOURCE!$U$2-LEN(SOURCE!F1781)+2), "")&amp;"("&amp;
      SUBSTITUTE(TEXT(SOURCE!G1781,"??0"),"  ","")&amp;" &lt;&lt; TAM_MAX_BITS) |"&amp; IF(SOURCE!$V$2-3 &gt;= 0, REPT(" ",MAX(1,SOURCE!$V$2-5+4+1-1-LEN(  IF(ISTEXT(SOURCE!H1781),SOURCE!H1781,  SUBSTITUTE(SUBSTITUTE(TEXT(SOURCE!H1781,"????0"),"  ","")," ",""))   ))), "")&amp;
       IF(ISTEXT(SOURCE!H1781),SOURCE!H1781, SUBSTITUTE(SUBSTITUTE(TEXT(SOURCE!H1781,"????0"),"  ","")," ",""))   &amp;","&amp; IF(SOURCE!$W$2-3 &gt;= 0, REPT(" ",SOURCE!$W$2-3-5), "")&amp;
      SOURCE!I1781&amp;
" | "&amp; IF(SOURCE!$X$2-LEN(SOURCE!I1781) &gt;= 0, REPT(" ",SOURCE!$X$2-LEN(SOURCE!I1781)), "")&amp;
      SOURCE!J1781&amp;      IF(SOURCE!$Y$2-LEN(SOURCE!J1781) &gt;= 0, REPT(" ",SOURCE!$Y$2-LEN(SOURCE!J1781)), "")&amp;
" | "&amp; IF(SOURCE!$X$2-LEN(SOURCE!I1781) &gt;= 0, REPT(" ",SOURCE!$X$2-LEN(SOURCE!I1781)), "")&amp;
      SOURCE!K1781&amp;      IF(SOURCE!$Y$2-LEN(SOURCE!K1781) &gt;= 0, REPT(" ",SOURCE!$Z$2-LEN(SOURCE!K1781)), "")&amp;
" | "&amp; SOURCE!L1781&amp;      IF(SOURCE!$AB$2-LEN(SOURCE!L1781) &gt;= 0, REPT(" ",SOURCE!$AB$2-LEN(SOURCE!L1781)), "")&amp;
" | "&amp; SOURCE!M1781&amp;      IF(SOURCE!$AC$2-LEN(SOURCE!M1781) &gt;= 0, REPT(" ",SOURCE!$AC$2-LEN(SOURCE!M1781)),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PTP_NONE         },</v>
      </c>
    </row>
    <row r="1782" spans="1:1">
      <c r="A1782" s="133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IF(SOURCE!$R$2-LEN(SOURCE!C1782) &gt;= 0, REPT(" ",SOURCE!$R$2-LEN(SOURCE!C1782)), "")&amp;
      SOURCE!D1782&amp;", "&amp; IF(SOURCE!$S$2-LEN(SOURCE!D1782) &gt;= 0, REPT(" ",SOURCE!$S$2-LEN(SOURCE!D1782)), "")&amp;
      SOURCE!E1782&amp;", "&amp; IF(SOURCE!$T$2-LEN(SOURCE!E1782) &gt;=0, REPT(" ",SOURCE!$T$2-LEN(SOURCE!E1782)), "")&amp;
      SOURCE!F1782&amp;", "&amp; IF(SOURCE!$U$2-LEN(SOURCE!F1782) &gt;= 0, REPT(" ",SOURCE!$U$2-LEN(SOURCE!F1782)+2), "")&amp;"("&amp;
      SUBSTITUTE(TEXT(SOURCE!G1782,"??0"),"  ","")&amp;" &lt;&lt; TAM_MAX_BITS) |"&amp; IF(SOURCE!$V$2-3 &gt;= 0, REPT(" ",MAX(1,SOURCE!$V$2-5+4+1-1-LEN(  IF(ISTEXT(SOURCE!H1782),SOURCE!H1782,  SUBSTITUTE(SUBSTITUTE(TEXT(SOURCE!H1782,"????0"),"  ","")," ",""))   ))), "")&amp;
       IF(ISTEXT(SOURCE!H1782),SOURCE!H1782, SUBSTITUTE(SUBSTITUTE(TEXT(SOURCE!H1782,"????0"),"  ","")," ",""))   &amp;","&amp; IF(SOURCE!$W$2-3 &gt;= 0, REPT(" ",SOURCE!$W$2-3-5), "")&amp;
      SOURCE!I1782&amp;
" | "&amp; IF(SOURCE!$X$2-LEN(SOURCE!I1782) &gt;= 0, REPT(" ",SOURCE!$X$2-LEN(SOURCE!I1782)), "")&amp;
      SOURCE!J1782&amp;      IF(SOURCE!$Y$2-LEN(SOURCE!J1782) &gt;= 0, REPT(" ",SOURCE!$Y$2-LEN(SOURCE!J1782)), "")&amp;
" | "&amp; IF(SOURCE!$X$2-LEN(SOURCE!I1782) &gt;= 0, REPT(" ",SOURCE!$X$2-LEN(SOURCE!I1782)), "")&amp;
      SOURCE!K1782&amp;      IF(SOURCE!$Y$2-LEN(SOURCE!K1782) &gt;= 0, REPT(" ",SOURCE!$Z$2-LEN(SOURCE!K1782)), "")&amp;
" | "&amp; SOURCE!L1782&amp;      IF(SOURCE!$AB$2-LEN(SOURCE!L1782) &gt;= 0, REPT(" ",SOURCE!$AB$2-LEN(SOURCE!L1782)), "")&amp;
" | "&amp; SOURCE!M1782&amp;      IF(SOURCE!$AC$2-LEN(SOURCE!M1782) &gt;= 0, REPT(" ",SOURCE!$AC$2-LEN(SOURCE!M1782)),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133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IF(SOURCE!$R$2-LEN(SOURCE!C1783) &gt;= 0, REPT(" ",SOURCE!$R$2-LEN(SOURCE!C1783)), "")&amp;
      SOURCE!D1783&amp;", "&amp; IF(SOURCE!$S$2-LEN(SOURCE!D1783) &gt;= 0, REPT(" ",SOURCE!$S$2-LEN(SOURCE!D1783)), "")&amp;
      SOURCE!E1783&amp;", "&amp; IF(SOURCE!$T$2-LEN(SOURCE!E1783) &gt;=0, REPT(" ",SOURCE!$T$2-LEN(SOURCE!E1783)), "")&amp;
      SOURCE!F1783&amp;", "&amp; IF(SOURCE!$U$2-LEN(SOURCE!F1783) &gt;= 0, REPT(" ",SOURCE!$U$2-LEN(SOURCE!F1783)+2), "")&amp;"("&amp;
      SUBSTITUTE(TEXT(SOURCE!G1783,"??0"),"  ","")&amp;" &lt;&lt; TAM_MAX_BITS) |"&amp; IF(SOURCE!$V$2-3 &gt;= 0, REPT(" ",MAX(1,SOURCE!$V$2-5+4+1-1-LEN(  IF(ISTEXT(SOURCE!H1783),SOURCE!H1783,  SUBSTITUTE(SUBSTITUTE(TEXT(SOURCE!H1783,"????0"),"  ","")," ",""))   ))), "")&amp;
       IF(ISTEXT(SOURCE!H1783),SOURCE!H1783, SUBSTITUTE(SUBSTITUTE(TEXT(SOURCE!H1783,"????0"),"  ","")," ",""))   &amp;","&amp; IF(SOURCE!$W$2-3 &gt;= 0, REPT(" ",SOURCE!$W$2-3-5), "")&amp;
      SOURCE!I1783&amp;
" | "&amp; IF(SOURCE!$X$2-LEN(SOURCE!I1783) &gt;= 0, REPT(" ",SOURCE!$X$2-LEN(SOURCE!I1783)), "")&amp;
      SOURCE!J1783&amp;      IF(SOURCE!$Y$2-LEN(SOURCE!J1783) &gt;= 0, REPT(" ",SOURCE!$Y$2-LEN(SOURCE!J1783)), "")&amp;
" | "&amp; IF(SOURCE!$X$2-LEN(SOURCE!I1783) &gt;= 0, REPT(" ",SOURCE!$X$2-LEN(SOURCE!I1783)), "")&amp;
      SOURCE!K1783&amp;      IF(SOURCE!$Y$2-LEN(SOURCE!K1783) &gt;= 0, REPT(" ",SOURCE!$Z$2-LEN(SOURCE!K1783)), "")&amp;
" | "&amp; SOURCE!L1783&amp;      IF(SOURCE!$AB$2-LEN(SOURCE!L1783) &gt;= 0, REPT(" ",SOURCE!$AB$2-LEN(SOURCE!L1783)), "")&amp;
" | "&amp; SOURCE!M1783&amp;      IF(SOURCE!$AC$2-LEN(SOURCE!M1783) &gt;= 0, REPT(" ",SOURCE!$AC$2-LEN(SOURCE!M1783)),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133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IF(SOURCE!$R$2-LEN(SOURCE!C1784) &gt;= 0, REPT(" ",SOURCE!$R$2-LEN(SOURCE!C1784)), "")&amp;
      SOURCE!D1784&amp;", "&amp; IF(SOURCE!$S$2-LEN(SOURCE!D1784) &gt;= 0, REPT(" ",SOURCE!$S$2-LEN(SOURCE!D1784)), "")&amp;
      SOURCE!E1784&amp;", "&amp; IF(SOURCE!$T$2-LEN(SOURCE!E1784) &gt;=0, REPT(" ",SOURCE!$T$2-LEN(SOURCE!E1784)), "")&amp;
      SOURCE!F1784&amp;", "&amp; IF(SOURCE!$U$2-LEN(SOURCE!F1784) &gt;= 0, REPT(" ",SOURCE!$U$2-LEN(SOURCE!F1784)+2), "")&amp;"("&amp;
      SUBSTITUTE(TEXT(SOURCE!G1784,"??0"),"  ","")&amp;" &lt;&lt; TAM_MAX_BITS) |"&amp; IF(SOURCE!$V$2-3 &gt;= 0, REPT(" ",MAX(1,SOURCE!$V$2-5+4+1-1-LEN(  IF(ISTEXT(SOURCE!H1784),SOURCE!H1784,  SUBSTITUTE(SUBSTITUTE(TEXT(SOURCE!H1784,"????0"),"  ","")," ",""))   ))), "")&amp;
       IF(ISTEXT(SOURCE!H1784),SOURCE!H1784, SUBSTITUTE(SUBSTITUTE(TEXT(SOURCE!H1784,"????0"),"  ","")," ",""))   &amp;","&amp; IF(SOURCE!$W$2-3 &gt;= 0, REPT(" ",SOURCE!$W$2-3-5), "")&amp;
      SOURCE!I1784&amp;
" | "&amp; IF(SOURCE!$X$2-LEN(SOURCE!I1784) &gt;= 0, REPT(" ",SOURCE!$X$2-LEN(SOURCE!I1784)), "")&amp;
      SOURCE!J1784&amp;      IF(SOURCE!$Y$2-LEN(SOURCE!J1784) &gt;= 0, REPT(" ",SOURCE!$Y$2-LEN(SOURCE!J1784)), "")&amp;
" | "&amp; IF(SOURCE!$X$2-LEN(SOURCE!I1784) &gt;= 0, REPT(" ",SOURCE!$X$2-LEN(SOURCE!I1784)), "")&amp;
      SOURCE!K1784&amp;      IF(SOURCE!$Y$2-LEN(SOURCE!K1784) &gt;= 0, REPT(" ",SOURCE!$Z$2-LEN(SOURCE!K1784)), "")&amp;
" | "&amp; SOURCE!L1784&amp;      IF(SOURCE!$AB$2-LEN(SOURCE!L1784) &gt;= 0, REPT(" ",SOURCE!$AB$2-LEN(SOURCE!L1784)), "")&amp;
" | "&amp; SOURCE!M1784&amp;      IF(SOURCE!$AC$2-LEN(SOURCE!M1784) &gt;= 0, REPT(" ",SOURCE!$AC$2-LEN(SOURCE!M1784)), "")&amp;
      "},"&amp;IF(SOURCE!O1784&lt;&gt;"",""&amp;SOURCE!O1784,"")
 )
)
)</f>
        <v>/* 1744 */  { fnCvtDmsToDeg,                NOPARAM,                     "D.MS" STD_RIGHT_ARROW "D",                    "D.MS" STD_RIGHT_ARROW "D",                    (0 &lt;&lt; TAM_MAX_BITS) |     0, CAT_FNCT | SLS_ENABLED   | US_ENABLED   | EIM_DISABLED | PTP_NONE         },</v>
      </c>
    </row>
    <row r="1785" spans="1:1">
      <c r="A1785" s="133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IF(SOURCE!$R$2-LEN(SOURCE!C1785) &gt;= 0, REPT(" ",SOURCE!$R$2-LEN(SOURCE!C1785)), "")&amp;
      SOURCE!D1785&amp;", "&amp; IF(SOURCE!$S$2-LEN(SOURCE!D1785) &gt;= 0, REPT(" ",SOURCE!$S$2-LEN(SOURCE!D1785)), "")&amp;
      SOURCE!E1785&amp;", "&amp; IF(SOURCE!$T$2-LEN(SOURCE!E1785) &gt;=0, REPT(" ",SOURCE!$T$2-LEN(SOURCE!E1785)), "")&amp;
      SOURCE!F1785&amp;", "&amp; IF(SOURCE!$U$2-LEN(SOURCE!F1785) &gt;= 0, REPT(" ",SOURCE!$U$2-LEN(SOURCE!F1785)+2), "")&amp;"("&amp;
      SUBSTITUTE(TEXT(SOURCE!G1785,"??0"),"  ","")&amp;" &lt;&lt; TAM_MAX_BITS) |"&amp; IF(SOURCE!$V$2-3 &gt;= 0, REPT(" ",MAX(1,SOURCE!$V$2-5+4+1-1-LEN(  IF(ISTEXT(SOURCE!H1785),SOURCE!H1785,  SUBSTITUTE(SUBSTITUTE(TEXT(SOURCE!H1785,"????0"),"  ","")," ",""))   ))), "")&amp;
       IF(ISTEXT(SOURCE!H1785),SOURCE!H1785, SUBSTITUTE(SUBSTITUTE(TEXT(SOURCE!H1785,"????0"),"  ","")," ",""))   &amp;","&amp; IF(SOURCE!$W$2-3 &gt;= 0, REPT(" ",SOURCE!$W$2-3-5), "")&amp;
      SOURCE!I1785&amp;
" | "&amp; IF(SOURCE!$X$2-LEN(SOURCE!I1785) &gt;= 0, REPT(" ",SOURCE!$X$2-LEN(SOURCE!I1785)), "")&amp;
      SOURCE!J1785&amp;      IF(SOURCE!$Y$2-LEN(SOURCE!J1785) &gt;= 0, REPT(" ",SOURCE!$Y$2-LEN(SOURCE!J1785)), "")&amp;
" | "&amp; IF(SOURCE!$X$2-LEN(SOURCE!I1785) &gt;= 0, REPT(" ",SOURCE!$X$2-LEN(SOURCE!I1785)), "")&amp;
      SOURCE!K1785&amp;      IF(SOURCE!$Y$2-LEN(SOURCE!K1785) &gt;= 0, REPT(" ",SOURCE!$Z$2-LEN(SOURCE!K1785)), "")&amp;
" | "&amp; SOURCE!L1785&amp;      IF(SOURCE!$AB$2-LEN(SOURCE!L1785) &gt;= 0, REPT(" ",SOURCE!$AB$2-LEN(SOURCE!L1785)), "")&amp;
" | "&amp; SOURCE!M1785&amp;      IF(SOURCE!$AC$2-LEN(SOURCE!M1785) &gt;= 0, REPT(" ",SOURCE!$AC$2-LEN(SOURCE!M1785)), "")&amp;
      "},"&amp;IF(SOURCE!O1785&lt;&gt;"",""&amp;SOURCE!O1785,"")
 )
)
)</f>
        <v>/* 1745 */  { fnVectorAngle,                NOPARAM,                     "V" STD_MEASURED_ANGLE,                        "V" STD_MEASURED_ANGLE,                        (0 &lt;&lt; TAM_MAX_BITS) |     0, CAT_FNCT | SLS_ENABLED   | US_ENABLED   | EIM_DISABLED | PTP_NONE         },</v>
      </c>
    </row>
    <row r="1786" spans="1:1">
      <c r="A1786" s="133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IF(SOURCE!$R$2-LEN(SOURCE!C1786) &gt;= 0, REPT(" ",SOURCE!$R$2-LEN(SOURCE!C1786)), "")&amp;
      SOURCE!D1786&amp;", "&amp; IF(SOURCE!$S$2-LEN(SOURCE!D1786) &gt;= 0, REPT(" ",SOURCE!$S$2-LEN(SOURCE!D1786)), "")&amp;
      SOURCE!E1786&amp;", "&amp; IF(SOURCE!$T$2-LEN(SOURCE!E1786) &gt;=0, REPT(" ",SOURCE!$T$2-LEN(SOURCE!E1786)), "")&amp;
      SOURCE!F1786&amp;", "&amp; IF(SOURCE!$U$2-LEN(SOURCE!F1786) &gt;= 0, REPT(" ",SOURCE!$U$2-LEN(SOURCE!F1786)+2), "")&amp;"("&amp;
      SUBSTITUTE(TEXT(SOURCE!G1786,"??0"),"  ","")&amp;" &lt;&lt; TAM_MAX_BITS) |"&amp; IF(SOURCE!$V$2-3 &gt;= 0, REPT(" ",MAX(1,SOURCE!$V$2-5+4+1-1-LEN(  IF(ISTEXT(SOURCE!H1786),SOURCE!H1786,  SUBSTITUTE(SUBSTITUTE(TEXT(SOURCE!H1786,"????0"),"  ","")," ",""))   ))), "")&amp;
       IF(ISTEXT(SOURCE!H1786),SOURCE!H1786, SUBSTITUTE(SUBSTITUTE(TEXT(SOURCE!H1786,"????0"),"  ","")," ",""))   &amp;","&amp; IF(SOURCE!$W$2-3 &gt;= 0, REPT(" ",SOURCE!$W$2-3-5), "")&amp;
      SOURCE!I1786&amp;
" | "&amp; IF(SOURCE!$X$2-LEN(SOURCE!I1786) &gt;= 0, REPT(" ",SOURCE!$X$2-LEN(SOURCE!I1786)), "")&amp;
      SOURCE!J1786&amp;      IF(SOURCE!$Y$2-LEN(SOURCE!J1786) &gt;= 0, REPT(" ",SOURCE!$Y$2-LEN(SOURCE!J1786)), "")&amp;
" | "&amp; IF(SOURCE!$X$2-LEN(SOURCE!I1786) &gt;= 0, REPT(" ",SOURCE!$X$2-LEN(SOURCE!I1786)), "")&amp;
      SOURCE!K1786&amp;      IF(SOURCE!$Y$2-LEN(SOURCE!K1786) &gt;= 0, REPT(" ",SOURCE!$Z$2-LEN(SOURCE!K1786)), "")&amp;
" | "&amp; SOURCE!L1786&amp;      IF(SOURCE!$AB$2-LEN(SOURCE!L1786) &gt;= 0, REPT(" ",SOURCE!$AB$2-LEN(SOURCE!L1786)), "")&amp;
" | "&amp; SOURCE!M1786&amp;      IF(SOURCE!$AC$2-LEN(SOURCE!M1786) &gt;= 0, REPT(" ",SOURCE!$AC$2-LEN(SOURCE!M1786)),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133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IF(SOURCE!$R$2-LEN(SOURCE!C1787) &gt;= 0, REPT(" ",SOURCE!$R$2-LEN(SOURCE!C1787)), "")&amp;
      SOURCE!D1787&amp;", "&amp; IF(SOURCE!$S$2-LEN(SOURCE!D1787) &gt;= 0, REPT(" ",SOURCE!$S$2-LEN(SOURCE!D1787)), "")&amp;
      SOURCE!E1787&amp;", "&amp; IF(SOURCE!$T$2-LEN(SOURCE!E1787) &gt;=0, REPT(" ",SOURCE!$T$2-LEN(SOURCE!E1787)), "")&amp;
      SOURCE!F1787&amp;", "&amp; IF(SOURCE!$U$2-LEN(SOURCE!F1787) &gt;= 0, REPT(" ",SOURCE!$U$2-LEN(SOURCE!F1787)+2), "")&amp;"("&amp;
      SUBSTITUTE(TEXT(SOURCE!G1787,"??0"),"  ","")&amp;" &lt;&lt; TAM_MAX_BITS) |"&amp; IF(SOURCE!$V$2-3 &gt;= 0, REPT(" ",MAX(1,SOURCE!$V$2-5+4+1-1-LEN(  IF(ISTEXT(SOURCE!H1787),SOURCE!H1787,  SUBSTITUTE(SUBSTITUTE(TEXT(SOURCE!H1787,"????0"),"  ","")," ",""))   ))), "")&amp;
       IF(ISTEXT(SOURCE!H1787),SOURCE!H1787, SUBSTITUTE(SUBSTITUTE(TEXT(SOURCE!H1787,"????0"),"  ","")," ",""))   &amp;","&amp; IF(SOURCE!$W$2-3 &gt;= 0, REPT(" ",SOURCE!$W$2-3-5), "")&amp;
      SOURCE!I1787&amp;
" | "&amp; IF(SOURCE!$X$2-LEN(SOURCE!I1787) &gt;= 0, REPT(" ",SOURCE!$X$2-LEN(SOURCE!I1787)), "")&amp;
      SOURCE!J1787&amp;      IF(SOURCE!$Y$2-LEN(SOURCE!J1787) &gt;= 0, REPT(" ",SOURCE!$Y$2-LEN(SOURCE!J1787)), "")&amp;
" | "&amp; IF(SOURCE!$X$2-LEN(SOURCE!I1787) &gt;= 0, REPT(" ",SOURCE!$X$2-LEN(SOURCE!I1787)), "")&amp;
      SOURCE!K1787&amp;      IF(SOURCE!$Y$2-LEN(SOURCE!K1787) &gt;= 0, REPT(" ",SOURCE!$Z$2-LEN(SOURCE!K1787)), "")&amp;
" | "&amp; SOURCE!L1787&amp;      IF(SOURCE!$AB$2-LEN(SOURCE!L1787) &gt;= 0, REPT(" ",SOURCE!$AB$2-LEN(SOURCE!L1787)), "")&amp;
" | "&amp; SOURCE!M1787&amp;      IF(SOURCE!$AC$2-LEN(SOURCE!M1787) &gt;= 0, REPT(" ",SOURCE!$AC$2-LEN(SOURCE!M1787)),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133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IF(SOURCE!$R$2-LEN(SOURCE!C1788) &gt;= 0, REPT(" ",SOURCE!$R$2-LEN(SOURCE!C1788)), "")&amp;
      SOURCE!D1788&amp;", "&amp; IF(SOURCE!$S$2-LEN(SOURCE!D1788) &gt;= 0, REPT(" ",SOURCE!$S$2-LEN(SOURCE!D1788)), "")&amp;
      SOURCE!E1788&amp;", "&amp; IF(SOURCE!$T$2-LEN(SOURCE!E1788) &gt;=0, REPT(" ",SOURCE!$T$2-LEN(SOURCE!E1788)), "")&amp;
      SOURCE!F1788&amp;", "&amp; IF(SOURCE!$U$2-LEN(SOURCE!F1788) &gt;= 0, REPT(" ",SOURCE!$U$2-LEN(SOURCE!F1788)+2), "")&amp;"("&amp;
      SUBSTITUTE(TEXT(SOURCE!G1788,"??0"),"  ","")&amp;" &lt;&lt; TAM_MAX_BITS) |"&amp; IF(SOURCE!$V$2-3 &gt;= 0, REPT(" ",MAX(1,SOURCE!$V$2-5+4+1-1-LEN(  IF(ISTEXT(SOURCE!H1788),SOURCE!H1788,  SUBSTITUTE(SUBSTITUTE(TEXT(SOURCE!H1788,"????0"),"  ","")," ",""))   ))), "")&amp;
       IF(ISTEXT(SOURCE!H1788),SOURCE!H1788, SUBSTITUTE(SUBSTITUTE(TEXT(SOURCE!H1788,"????0"),"  ","")," ",""))   &amp;","&amp; IF(SOURCE!$W$2-3 &gt;= 0, REPT(" ",SOURCE!$W$2-3-5), "")&amp;
      SOURCE!I1788&amp;
" | "&amp; IF(SOURCE!$X$2-LEN(SOURCE!I1788) &gt;= 0, REPT(" ",SOURCE!$X$2-LEN(SOURCE!I1788)), "")&amp;
      SOURCE!J1788&amp;      IF(SOURCE!$Y$2-LEN(SOURCE!J1788) &gt;= 0, REPT(" ",SOURCE!$Y$2-LEN(SOURCE!J1788)), "")&amp;
" | "&amp; IF(SOURCE!$X$2-LEN(SOURCE!I1788) &gt;= 0, REPT(" ",SOURCE!$X$2-LEN(SOURCE!I1788)), "")&amp;
      SOURCE!K1788&amp;      IF(SOURCE!$Y$2-LEN(SOURCE!K1788) &gt;= 0, REPT(" ",SOURCE!$Z$2-LEN(SOURCE!K1788)), "")&amp;
" | "&amp; SOURCE!L1788&amp;      IF(SOURCE!$AB$2-LEN(SOURCE!L1788) &gt;= 0, REPT(" ",SOURCE!$AB$2-LEN(SOURCE!L1788)), "")&amp;
" | "&amp; SOURCE!M1788&amp;      IF(SOURCE!$AC$2-LEN(SOURCE!M1788) &gt;= 0, REPT(" ",SOURCE!$AC$2-LEN(SOURCE!M1788)),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133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IF(SOURCE!$R$2-LEN(SOURCE!C1789) &gt;= 0, REPT(" ",SOURCE!$R$2-LEN(SOURCE!C1789)), "")&amp;
      SOURCE!D1789&amp;", "&amp; IF(SOURCE!$S$2-LEN(SOURCE!D1789) &gt;= 0, REPT(" ",SOURCE!$S$2-LEN(SOURCE!D1789)), "")&amp;
      SOURCE!E1789&amp;", "&amp; IF(SOURCE!$T$2-LEN(SOURCE!E1789) &gt;=0, REPT(" ",SOURCE!$T$2-LEN(SOURCE!E1789)), "")&amp;
      SOURCE!F1789&amp;", "&amp; IF(SOURCE!$U$2-LEN(SOURCE!F1789) &gt;= 0, REPT(" ",SOURCE!$U$2-LEN(SOURCE!F1789)+2), "")&amp;"("&amp;
      SUBSTITUTE(TEXT(SOURCE!G1789,"??0"),"  ","")&amp;" &lt;&lt; TAM_MAX_BITS) |"&amp; IF(SOURCE!$V$2-3 &gt;= 0, REPT(" ",MAX(1,SOURCE!$V$2-5+4+1-1-LEN(  IF(ISTEXT(SOURCE!H1789),SOURCE!H1789,  SUBSTITUTE(SUBSTITUTE(TEXT(SOURCE!H1789,"????0"),"  ","")," ",""))   ))), "")&amp;
       IF(ISTEXT(SOURCE!H1789),SOURCE!H1789, SUBSTITUTE(SUBSTITUTE(TEXT(SOURCE!H1789,"????0"),"  ","")," ",""))   &amp;","&amp; IF(SOURCE!$W$2-3 &gt;= 0, REPT(" ",SOURCE!$W$2-3-5), "")&amp;
      SOURCE!I1789&amp;
" | "&amp; IF(SOURCE!$X$2-LEN(SOURCE!I1789) &gt;= 0, REPT(" ",SOURCE!$X$2-LEN(SOURCE!I1789)), "")&amp;
      SOURCE!J1789&amp;      IF(SOURCE!$Y$2-LEN(SOURCE!J1789) &gt;= 0, REPT(" ",SOURCE!$Y$2-LEN(SOURCE!J1789)), "")&amp;
" | "&amp; IF(SOURCE!$X$2-LEN(SOURCE!I1789) &gt;= 0, REPT(" ",SOURCE!$X$2-LEN(SOURCE!I1789)), "")&amp;
      SOURCE!K1789&amp;      IF(SOURCE!$Y$2-LEN(SOURCE!K1789) &gt;= 0, REPT(" ",SOURCE!$Z$2-LEN(SOURCE!K1789)), "")&amp;
" | "&amp; SOURCE!L1789&amp;      IF(SOURCE!$AB$2-LEN(SOURCE!L1789) &gt;= 0, REPT(" ",SOURCE!$AB$2-LEN(SOURCE!L1789)), "")&amp;
" | "&amp; SOURCE!M1789&amp;      IF(SOURCE!$AC$2-LEN(SOURCE!M1789) &gt;= 0, REPT(" ",SOURCE!$AC$2-LEN(SOURCE!M1789)),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133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IF(SOURCE!$R$2-LEN(SOURCE!C1790) &gt;= 0, REPT(" ",SOURCE!$R$2-LEN(SOURCE!C1790)), "")&amp;
      SOURCE!D1790&amp;", "&amp; IF(SOURCE!$S$2-LEN(SOURCE!D1790) &gt;= 0, REPT(" ",SOURCE!$S$2-LEN(SOURCE!D1790)), "")&amp;
      SOURCE!E1790&amp;", "&amp; IF(SOURCE!$T$2-LEN(SOURCE!E1790) &gt;=0, REPT(" ",SOURCE!$T$2-LEN(SOURCE!E1790)), "")&amp;
      SOURCE!F1790&amp;", "&amp; IF(SOURCE!$U$2-LEN(SOURCE!F1790) &gt;= 0, REPT(" ",SOURCE!$U$2-LEN(SOURCE!F1790)+2), "")&amp;"("&amp;
      SUBSTITUTE(TEXT(SOURCE!G1790,"??0"),"  ","")&amp;" &lt;&lt; TAM_MAX_BITS) |"&amp; IF(SOURCE!$V$2-3 &gt;= 0, REPT(" ",MAX(1,SOURCE!$V$2-5+4+1-1-LEN(  IF(ISTEXT(SOURCE!H1790),SOURCE!H1790,  SUBSTITUTE(SUBSTITUTE(TEXT(SOURCE!H1790,"????0"),"  ","")," ",""))   ))), "")&amp;
       IF(ISTEXT(SOURCE!H1790),SOURCE!H1790, SUBSTITUTE(SUBSTITUTE(TEXT(SOURCE!H1790,"????0"),"  ","")," ",""))   &amp;","&amp; IF(SOURCE!$W$2-3 &gt;= 0, REPT(" ",SOURCE!$W$2-3-5), "")&amp;
      SOURCE!I1790&amp;
" | "&amp; IF(SOURCE!$X$2-LEN(SOURCE!I1790) &gt;= 0, REPT(" ",SOURCE!$X$2-LEN(SOURCE!I1790)), "")&amp;
      SOURCE!J1790&amp;      IF(SOURCE!$Y$2-LEN(SOURCE!J1790) &gt;= 0, REPT(" ",SOURCE!$Y$2-LEN(SOURCE!J1790)), "")&amp;
" | "&amp; IF(SOURCE!$X$2-LEN(SOURCE!I1790) &gt;= 0, REPT(" ",SOURCE!$X$2-LEN(SOURCE!I1790)), "")&amp;
      SOURCE!K1790&amp;      IF(SOURCE!$Y$2-LEN(SOURCE!K1790) &gt;= 0, REPT(" ",SOURCE!$Z$2-LEN(SOURCE!K1790)), "")&amp;
" | "&amp; SOURCE!L1790&amp;      IF(SOURCE!$AB$2-LEN(SOURCE!L1790) &gt;= 0, REPT(" ",SOURCE!$AB$2-LEN(SOURCE!L1790)), "")&amp;
" | "&amp; SOURCE!M1790&amp;      IF(SOURCE!$AC$2-LEN(SOURCE!M1790) &gt;= 0, REPT(" ",SOURCE!$AC$2-LEN(SOURCE!M1790)),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133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IF(SOURCE!$R$2-LEN(SOURCE!C1791) &gt;= 0, REPT(" ",SOURCE!$R$2-LEN(SOURCE!C1791)), "")&amp;
      SOURCE!D1791&amp;", "&amp; IF(SOURCE!$S$2-LEN(SOURCE!D1791) &gt;= 0, REPT(" ",SOURCE!$S$2-LEN(SOURCE!D1791)), "")&amp;
      SOURCE!E1791&amp;", "&amp; IF(SOURCE!$T$2-LEN(SOURCE!E1791) &gt;=0, REPT(" ",SOURCE!$T$2-LEN(SOURCE!E1791)), "")&amp;
      SOURCE!F1791&amp;", "&amp; IF(SOURCE!$U$2-LEN(SOURCE!F1791) &gt;= 0, REPT(" ",SOURCE!$U$2-LEN(SOURCE!F1791)+2), "")&amp;"("&amp;
      SUBSTITUTE(TEXT(SOURCE!G1791,"??0"),"  ","")&amp;" &lt;&lt; TAM_MAX_BITS) |"&amp; IF(SOURCE!$V$2-3 &gt;= 0, REPT(" ",MAX(1,SOURCE!$V$2-5+4+1-1-LEN(  IF(ISTEXT(SOURCE!H1791),SOURCE!H1791,  SUBSTITUTE(SUBSTITUTE(TEXT(SOURCE!H1791,"????0"),"  ","")," ",""))   ))), "")&amp;
       IF(ISTEXT(SOURCE!H1791),SOURCE!H1791, SUBSTITUTE(SUBSTITUTE(TEXT(SOURCE!H1791,"????0"),"  ","")," ",""))   &amp;","&amp; IF(SOURCE!$W$2-3 &gt;= 0, REPT(" ",SOURCE!$W$2-3-5), "")&amp;
      SOURCE!I1791&amp;
" | "&amp; IF(SOURCE!$X$2-LEN(SOURCE!I1791) &gt;= 0, REPT(" ",SOURCE!$X$2-LEN(SOURCE!I1791)), "")&amp;
      SOURCE!J1791&amp;      IF(SOURCE!$Y$2-LEN(SOURCE!J1791) &gt;= 0, REPT(" ",SOURCE!$Y$2-LEN(SOURCE!J1791)), "")&amp;
" | "&amp; IF(SOURCE!$X$2-LEN(SOURCE!I1791) &gt;= 0, REPT(" ",SOURCE!$X$2-LEN(SOURCE!I1791)), "")&amp;
      SOURCE!K1791&amp;      IF(SOURCE!$Y$2-LEN(SOURCE!K1791) &gt;= 0, REPT(" ",SOURCE!$Z$2-LEN(SOURCE!K1791)), "")&amp;
" | "&amp; SOURCE!L1791&amp;      IF(SOURCE!$AB$2-LEN(SOURCE!L1791) &gt;= 0, REPT(" ",SOURCE!$AB$2-LEN(SOURCE!L1791)), "")&amp;
" | "&amp; SOURCE!M1791&amp;      IF(SOURCE!$AC$2-LEN(SOURCE!M1791) &gt;= 0, REPT(" ",SOURCE!$AC$2-LEN(SOURCE!M1791)),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133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IF(SOURCE!$R$2-LEN(SOURCE!C1792) &gt;= 0, REPT(" ",SOURCE!$R$2-LEN(SOURCE!C1792)), "")&amp;
      SOURCE!D1792&amp;", "&amp; IF(SOURCE!$S$2-LEN(SOURCE!D1792) &gt;= 0, REPT(" ",SOURCE!$S$2-LEN(SOURCE!D1792)), "")&amp;
      SOURCE!E1792&amp;", "&amp; IF(SOURCE!$T$2-LEN(SOURCE!E1792) &gt;=0, REPT(" ",SOURCE!$T$2-LEN(SOURCE!E1792)), "")&amp;
      SOURCE!F1792&amp;", "&amp; IF(SOURCE!$U$2-LEN(SOURCE!F1792) &gt;= 0, REPT(" ",SOURCE!$U$2-LEN(SOURCE!F1792)+2), "")&amp;"("&amp;
      SUBSTITUTE(TEXT(SOURCE!G1792,"??0"),"  ","")&amp;" &lt;&lt; TAM_MAX_BITS) |"&amp; IF(SOURCE!$V$2-3 &gt;= 0, REPT(" ",MAX(1,SOURCE!$V$2-5+4+1-1-LEN(  IF(ISTEXT(SOURCE!H1792),SOURCE!H1792,  SUBSTITUTE(SUBSTITUTE(TEXT(SOURCE!H1792,"????0"),"  ","")," ",""))   ))), "")&amp;
       IF(ISTEXT(SOURCE!H1792),SOURCE!H1792, SUBSTITUTE(SUBSTITUTE(TEXT(SOURCE!H1792,"????0"),"  ","")," ",""))   &amp;","&amp; IF(SOURCE!$W$2-3 &gt;= 0, REPT(" ",SOURCE!$W$2-3-5), "")&amp;
      SOURCE!I1792&amp;
" | "&amp; IF(SOURCE!$X$2-LEN(SOURCE!I1792) &gt;= 0, REPT(" ",SOURCE!$X$2-LEN(SOURCE!I1792)), "")&amp;
      SOURCE!J1792&amp;      IF(SOURCE!$Y$2-LEN(SOURCE!J1792) &gt;= 0, REPT(" ",SOURCE!$Y$2-LEN(SOURCE!J1792)), "")&amp;
" | "&amp; IF(SOURCE!$X$2-LEN(SOURCE!I1792) &gt;= 0, REPT(" ",SOURCE!$X$2-LEN(SOURCE!I1792)), "")&amp;
      SOURCE!K1792&amp;      IF(SOURCE!$Y$2-LEN(SOURCE!K1792) &gt;= 0, REPT(" ",SOURCE!$Z$2-LEN(SOURCE!K1792)), "")&amp;
" | "&amp; SOURCE!L1792&amp;      IF(SOURCE!$AB$2-LEN(SOURCE!L1792) &gt;= 0, REPT(" ",SOURCE!$AB$2-LEN(SOURCE!L1792)), "")&amp;
" | "&amp; SOURCE!M1792&amp;      IF(SOURCE!$AC$2-LEN(SOURCE!M1792) &gt;= 0, REPT(" ",SOURCE!$AC$2-LEN(SOURCE!M1792)),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133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IF(SOURCE!$R$2-LEN(SOURCE!C1793) &gt;= 0, REPT(" ",SOURCE!$R$2-LEN(SOURCE!C1793)), "")&amp;
      SOURCE!D1793&amp;", "&amp; IF(SOURCE!$S$2-LEN(SOURCE!D1793) &gt;= 0, REPT(" ",SOURCE!$S$2-LEN(SOURCE!D1793)), "")&amp;
      SOURCE!E1793&amp;", "&amp; IF(SOURCE!$T$2-LEN(SOURCE!E1793) &gt;=0, REPT(" ",SOURCE!$T$2-LEN(SOURCE!E1793)), "")&amp;
      SOURCE!F1793&amp;", "&amp; IF(SOURCE!$U$2-LEN(SOURCE!F1793) &gt;= 0, REPT(" ",SOURCE!$U$2-LEN(SOURCE!F1793)+2), "")&amp;"("&amp;
      SUBSTITUTE(TEXT(SOURCE!G1793,"??0"),"  ","")&amp;" &lt;&lt; TAM_MAX_BITS) |"&amp; IF(SOURCE!$V$2-3 &gt;= 0, REPT(" ",MAX(1,SOURCE!$V$2-5+4+1-1-LEN(  IF(ISTEXT(SOURCE!H1793),SOURCE!H1793,  SUBSTITUTE(SUBSTITUTE(TEXT(SOURCE!H1793,"????0"),"  ","")," ",""))   ))), "")&amp;
       IF(ISTEXT(SOURCE!H1793),SOURCE!H1793, SUBSTITUTE(SUBSTITUTE(TEXT(SOURCE!H1793,"????0"),"  ","")," ",""))   &amp;","&amp; IF(SOURCE!$W$2-3 &gt;= 0, REPT(" ",SOURCE!$W$2-3-5), "")&amp;
      SOURCE!I1793&amp;
" | "&amp; IF(SOURCE!$X$2-LEN(SOURCE!I1793) &gt;= 0, REPT(" ",SOURCE!$X$2-LEN(SOURCE!I1793)), "")&amp;
      SOURCE!J1793&amp;      IF(SOURCE!$Y$2-LEN(SOURCE!J1793) &gt;= 0, REPT(" ",SOURCE!$Y$2-LEN(SOURCE!J1793)), "")&amp;
" | "&amp; IF(SOURCE!$X$2-LEN(SOURCE!I1793) &gt;= 0, REPT(" ",SOURCE!$X$2-LEN(SOURCE!I1793)), "")&amp;
      SOURCE!K1793&amp;      IF(SOURCE!$Y$2-LEN(SOURCE!K1793) &gt;= 0, REPT(" ",SOURCE!$Z$2-LEN(SOURCE!K1793)), "")&amp;
" | "&amp; SOURCE!L1793&amp;      IF(SOURCE!$AB$2-LEN(SOURCE!L1793) &gt;= 0, REPT(" ",SOURCE!$AB$2-LEN(SOURCE!L1793)), "")&amp;
" | "&amp; SOURCE!M1793&amp;      IF(SOURCE!$AC$2-LEN(SOURCE!M1793) &gt;= 0, REPT(" ",SOURCE!$AC$2-LEN(SOURCE!M1793)),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133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IF(SOURCE!$R$2-LEN(SOURCE!C1794) &gt;= 0, REPT(" ",SOURCE!$R$2-LEN(SOURCE!C1794)), "")&amp;
      SOURCE!D1794&amp;", "&amp; IF(SOURCE!$S$2-LEN(SOURCE!D1794) &gt;= 0, REPT(" ",SOURCE!$S$2-LEN(SOURCE!D1794)), "")&amp;
      SOURCE!E1794&amp;", "&amp; IF(SOURCE!$T$2-LEN(SOURCE!E1794) &gt;=0, REPT(" ",SOURCE!$T$2-LEN(SOURCE!E1794)), "")&amp;
      SOURCE!F1794&amp;", "&amp; IF(SOURCE!$U$2-LEN(SOURCE!F1794) &gt;= 0, REPT(" ",SOURCE!$U$2-LEN(SOURCE!F1794)+2), "")&amp;"("&amp;
      SUBSTITUTE(TEXT(SOURCE!G1794,"??0"),"  ","")&amp;" &lt;&lt; TAM_MAX_BITS) |"&amp; IF(SOURCE!$V$2-3 &gt;= 0, REPT(" ",MAX(1,SOURCE!$V$2-5+4+1-1-LEN(  IF(ISTEXT(SOURCE!H1794),SOURCE!H1794,  SUBSTITUTE(SUBSTITUTE(TEXT(SOURCE!H1794,"????0"),"  ","")," ",""))   ))), "")&amp;
       IF(ISTEXT(SOURCE!H1794),SOURCE!H1794, SUBSTITUTE(SUBSTITUTE(TEXT(SOURCE!H1794,"????0"),"  ","")," ",""))   &amp;","&amp; IF(SOURCE!$W$2-3 &gt;= 0, REPT(" ",SOURCE!$W$2-3-5), "")&amp;
      SOURCE!I1794&amp;
" | "&amp; IF(SOURCE!$X$2-LEN(SOURCE!I1794) &gt;= 0, REPT(" ",SOURCE!$X$2-LEN(SOURCE!I1794)), "")&amp;
      SOURCE!J1794&amp;      IF(SOURCE!$Y$2-LEN(SOURCE!J1794) &gt;= 0, REPT(" ",SOURCE!$Y$2-LEN(SOURCE!J1794)), "")&amp;
" | "&amp; IF(SOURCE!$X$2-LEN(SOURCE!I1794) &gt;= 0, REPT(" ",SOURCE!$X$2-LEN(SOURCE!I1794)), "")&amp;
      SOURCE!K1794&amp;      IF(SOURCE!$Y$2-LEN(SOURCE!K1794) &gt;= 0, REPT(" ",SOURCE!$Z$2-LEN(SOURCE!K1794)), "")&amp;
" | "&amp; SOURCE!L1794&amp;      IF(SOURCE!$AB$2-LEN(SOURCE!L1794) &gt;= 0, REPT(" ",SOURCE!$AB$2-LEN(SOURCE!L1794)), "")&amp;
" | "&amp; SOURCE!M1794&amp;      IF(SOURCE!$AC$2-LEN(SOURCE!M1794) &gt;= 0, REPT(" ",SOURCE!$AC$2-LEN(SOURCE!M1794)), "")&amp;
      "},"&amp;IF(SOURCE!O1794&lt;&gt;"",""&amp;SOURCE!O1794,"")
 )
)
)</f>
        <v>/* 1754 */  { itemToBeCoded,                NOPARAM,                     "1754",                                        "1754",                                        (0 &lt;&lt; TAM_MAX_BITS) |     0, CAT_FREE | SLS_ENABLED   | US_ENABLED   | EIM_DISABLED | PTP_DISABLED     },</v>
      </c>
    </row>
    <row r="1795" spans="1:1">
      <c r="A1795" s="133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IF(SOURCE!$R$2-LEN(SOURCE!C1795) &gt;= 0, REPT(" ",SOURCE!$R$2-LEN(SOURCE!C1795)), "")&amp;
      SOURCE!D1795&amp;", "&amp; IF(SOURCE!$S$2-LEN(SOURCE!D1795) &gt;= 0, REPT(" ",SOURCE!$S$2-LEN(SOURCE!D1795)), "")&amp;
      SOURCE!E1795&amp;", "&amp; IF(SOURCE!$T$2-LEN(SOURCE!E1795) &gt;=0, REPT(" ",SOURCE!$T$2-LEN(SOURCE!E1795)), "")&amp;
      SOURCE!F1795&amp;", "&amp; IF(SOURCE!$U$2-LEN(SOURCE!F1795) &gt;= 0, REPT(" ",SOURCE!$U$2-LEN(SOURCE!F1795)+2), "")&amp;"("&amp;
      SUBSTITUTE(TEXT(SOURCE!G1795,"??0"),"  ","")&amp;" &lt;&lt; TAM_MAX_BITS) |"&amp; IF(SOURCE!$V$2-3 &gt;= 0, REPT(" ",MAX(1,SOURCE!$V$2-5+4+1-1-LEN(  IF(ISTEXT(SOURCE!H1795),SOURCE!H1795,  SUBSTITUTE(SUBSTITUTE(TEXT(SOURCE!H1795,"????0"),"  ","")," ",""))   ))), "")&amp;
       IF(ISTEXT(SOURCE!H1795),SOURCE!H1795, SUBSTITUTE(SUBSTITUTE(TEXT(SOURCE!H1795,"????0"),"  ","")," ",""))   &amp;","&amp; IF(SOURCE!$W$2-3 &gt;= 0, REPT(" ",SOURCE!$W$2-3-5), "")&amp;
      SOURCE!I1795&amp;
" | "&amp; IF(SOURCE!$X$2-LEN(SOURCE!I1795) &gt;= 0, REPT(" ",SOURCE!$X$2-LEN(SOURCE!I1795)), "")&amp;
      SOURCE!J1795&amp;      IF(SOURCE!$Y$2-LEN(SOURCE!J1795) &gt;= 0, REPT(" ",SOURCE!$Y$2-LEN(SOURCE!J1795)), "")&amp;
" | "&amp; IF(SOURCE!$X$2-LEN(SOURCE!I1795) &gt;= 0, REPT(" ",SOURCE!$X$2-LEN(SOURCE!I1795)), "")&amp;
      SOURCE!K1795&amp;      IF(SOURCE!$Y$2-LEN(SOURCE!K1795) &gt;= 0, REPT(" ",SOURCE!$Z$2-LEN(SOURCE!K1795)), "")&amp;
" | "&amp; SOURCE!L1795&amp;      IF(SOURCE!$AB$2-LEN(SOURCE!L1795) &gt;= 0, REPT(" ",SOURCE!$AB$2-LEN(SOURCE!L1795)), "")&amp;
" | "&amp; SOURCE!M1795&amp;      IF(SOURCE!$AC$2-LEN(SOURCE!M1795) &gt;= 0, REPT(" ",SOURCE!$AC$2-LEN(SOURCE!M1795)), "")&amp;
      "},"&amp;IF(SOURCE!O1795&lt;&gt;"",""&amp;SOURCE!O1795,"")
 )
)
)</f>
        <v>/* 1755 */  { itemToBeCoded,                NOPARAM,                     "1755",                                        "1755",                                        (0 &lt;&lt; TAM_MAX_BITS) |     0, CAT_FREE | SLS_ENABLED   | US_ENABLED   | EIM_DISABLED | PTP_DISABLED     },</v>
      </c>
    </row>
    <row r="1796" spans="1:1">
      <c r="A1796" s="133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IF(SOURCE!$R$2-LEN(SOURCE!C1796) &gt;= 0, REPT(" ",SOURCE!$R$2-LEN(SOURCE!C1796)), "")&amp;
      SOURCE!D1796&amp;", "&amp; IF(SOURCE!$S$2-LEN(SOURCE!D1796) &gt;= 0, REPT(" ",SOURCE!$S$2-LEN(SOURCE!D1796)), "")&amp;
      SOURCE!E1796&amp;", "&amp; IF(SOURCE!$T$2-LEN(SOURCE!E1796) &gt;=0, REPT(" ",SOURCE!$T$2-LEN(SOURCE!E1796)), "")&amp;
      SOURCE!F1796&amp;", "&amp; IF(SOURCE!$U$2-LEN(SOURCE!F1796) &gt;= 0, REPT(" ",SOURCE!$U$2-LEN(SOURCE!F1796)+2), "")&amp;"("&amp;
      SUBSTITUTE(TEXT(SOURCE!G1796,"??0"),"  ","")&amp;" &lt;&lt; TAM_MAX_BITS) |"&amp; IF(SOURCE!$V$2-3 &gt;= 0, REPT(" ",MAX(1,SOURCE!$V$2-5+4+1-1-LEN(  IF(ISTEXT(SOURCE!H1796),SOURCE!H1796,  SUBSTITUTE(SUBSTITUTE(TEXT(SOURCE!H1796,"????0"),"  ","")," ",""))   ))), "")&amp;
       IF(ISTEXT(SOURCE!H1796),SOURCE!H1796, SUBSTITUTE(SUBSTITUTE(TEXT(SOURCE!H1796,"????0"),"  ","")," ",""))   &amp;","&amp; IF(SOURCE!$W$2-3 &gt;= 0, REPT(" ",SOURCE!$W$2-3-5), "")&amp;
      SOURCE!I1796&amp;
" | "&amp; IF(SOURCE!$X$2-LEN(SOURCE!I1796) &gt;= 0, REPT(" ",SOURCE!$X$2-LEN(SOURCE!I1796)), "")&amp;
      SOURCE!J1796&amp;      IF(SOURCE!$Y$2-LEN(SOURCE!J1796) &gt;= 0, REPT(" ",SOURCE!$Y$2-LEN(SOURCE!J1796)), "")&amp;
" | "&amp; IF(SOURCE!$X$2-LEN(SOURCE!I1796) &gt;= 0, REPT(" ",SOURCE!$X$2-LEN(SOURCE!I1796)), "")&amp;
      SOURCE!K1796&amp;      IF(SOURCE!$Y$2-LEN(SOURCE!K1796) &gt;= 0, REPT(" ",SOURCE!$Z$2-LEN(SOURCE!K1796)), "")&amp;
" | "&amp; SOURCE!L1796&amp;      IF(SOURCE!$AB$2-LEN(SOURCE!L1796) &gt;= 0, REPT(" ",SOURCE!$AB$2-LEN(SOURCE!L1796)), "")&amp;
" | "&amp; SOURCE!M1796&amp;      IF(SOURCE!$AC$2-LEN(SOURCE!M1796) &gt;= 0, REPT(" ",SOURCE!$AC$2-LEN(SOURCE!M1796)), "")&amp;
      "},"&amp;IF(SOURCE!O1796&lt;&gt;"",""&amp;SOURCE!O1796,"")
 )
)
)</f>
        <v>/* 1756 */  { fnPlotStat,                   PLOT_ORTHOF,                 "",                                            "CENTRL",                                      (0 &lt;&lt; TAM_MAX_BITS) |     0, CAT_NONE | SLS_ENABLED   | US_ENABLED   | EIM_DISABLED | PTP_DISABLED     },</v>
      </c>
    </row>
    <row r="1797" spans="1:1">
      <c r="A1797" s="133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IF(SOURCE!$R$2-LEN(SOURCE!C1797) &gt;= 0, REPT(" ",SOURCE!$R$2-LEN(SOURCE!C1797)), "")&amp;
      SOURCE!D1797&amp;", "&amp; IF(SOURCE!$S$2-LEN(SOURCE!D1797) &gt;= 0, REPT(" ",SOURCE!$S$2-LEN(SOURCE!D1797)), "")&amp;
      SOURCE!E1797&amp;", "&amp; IF(SOURCE!$T$2-LEN(SOURCE!E1797) &gt;=0, REPT(" ",SOURCE!$T$2-LEN(SOURCE!E1797)), "")&amp;
      SOURCE!F1797&amp;", "&amp; IF(SOURCE!$U$2-LEN(SOURCE!F1797) &gt;= 0, REPT(" ",SOURCE!$U$2-LEN(SOURCE!F1797)+2), "")&amp;"("&amp;
      SUBSTITUTE(TEXT(SOURCE!G1797,"??0"),"  ","")&amp;" &lt;&lt; TAM_MAX_BITS) |"&amp; IF(SOURCE!$V$2-3 &gt;= 0, REPT(" ",MAX(1,SOURCE!$V$2-5+4+1-1-LEN(  IF(ISTEXT(SOURCE!H1797),SOURCE!H1797,  SUBSTITUTE(SUBSTITUTE(TEXT(SOURCE!H1797,"????0"),"  ","")," ",""))   ))), "")&amp;
       IF(ISTEXT(SOURCE!H1797),SOURCE!H1797, SUBSTITUTE(SUBSTITUTE(TEXT(SOURCE!H1797,"????0"),"  ","")," ",""))   &amp;","&amp; IF(SOURCE!$W$2-3 &gt;= 0, REPT(" ",SOURCE!$W$2-3-5), "")&amp;
      SOURCE!I1797&amp;
" | "&amp; IF(SOURCE!$X$2-LEN(SOURCE!I1797) &gt;= 0, REPT(" ",SOURCE!$X$2-LEN(SOURCE!I1797)), "")&amp;
      SOURCE!J1797&amp;      IF(SOURCE!$Y$2-LEN(SOURCE!J1797) &gt;= 0, REPT(" ",SOURCE!$Y$2-LEN(SOURCE!J1797)), "")&amp;
" | "&amp; IF(SOURCE!$X$2-LEN(SOURCE!I1797) &gt;= 0, REPT(" ",SOURCE!$X$2-LEN(SOURCE!I1797)), "")&amp;
      SOURCE!K1797&amp;      IF(SOURCE!$Y$2-LEN(SOURCE!K1797) &gt;= 0, REPT(" ",SOURCE!$Z$2-LEN(SOURCE!K1797)), "")&amp;
" | "&amp; SOURCE!L1797&amp;      IF(SOURCE!$AB$2-LEN(SOURCE!L1797) &gt;= 0, REPT(" ",SOURCE!$AB$2-LEN(SOURCE!L1797)), "")&amp;
" | "&amp; SOURCE!M1797&amp;      IF(SOURCE!$AC$2-LEN(SOURCE!M1797) &gt;= 0, REPT(" ",SOURCE!$AC$2-LEN(SOURCE!M1797)), "")&amp;
      "},"&amp;IF(SOURCE!O1797&lt;&gt;"",""&amp;SOURCE!O1797,"")
 )
)
)</f>
        <v>/* 1757 */  { fnHide,                       NOPARAM,                     "HIDE",                                        "HIDE",                                        (0 &lt;&lt; TAM_MAX_BITS) |     0, CAT_FNCT | SLS_ENABLED   | US_ENABLED   | EIM_DISABLED | PTP_NONE         },</v>
      </c>
    </row>
    <row r="1798" spans="1:1">
      <c r="A1798" s="133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IF(SOURCE!$R$2-LEN(SOURCE!C1798) &gt;= 0, REPT(" ",SOURCE!$R$2-LEN(SOURCE!C1798)), "")&amp;
      SOURCE!D1798&amp;", "&amp; IF(SOURCE!$S$2-LEN(SOURCE!D1798) &gt;= 0, REPT(" ",SOURCE!$S$2-LEN(SOURCE!D1798)), "")&amp;
      SOURCE!E1798&amp;", "&amp; IF(SOURCE!$T$2-LEN(SOURCE!E1798) &gt;=0, REPT(" ",SOURCE!$T$2-LEN(SOURCE!E1798)), "")&amp;
      SOURCE!F1798&amp;", "&amp; IF(SOURCE!$U$2-LEN(SOURCE!F1798) &gt;= 0, REPT(" ",SOURCE!$U$2-LEN(SOURCE!F1798)+2), "")&amp;"("&amp;
      SUBSTITUTE(TEXT(SOURCE!G1798,"??0"),"  ","")&amp;" &lt;&lt; TAM_MAX_BITS) |"&amp; IF(SOURCE!$V$2-3 &gt;= 0, REPT(" ",MAX(1,SOURCE!$V$2-5+4+1-1-LEN(  IF(ISTEXT(SOURCE!H1798),SOURCE!H1798,  SUBSTITUTE(SUBSTITUTE(TEXT(SOURCE!H1798,"????0"),"  ","")," ",""))   ))), "")&amp;
       IF(ISTEXT(SOURCE!H1798),SOURCE!H1798, SUBSTITUTE(SUBSTITUTE(TEXT(SOURCE!H1798,"????0"),"  ","")," ",""))   &amp;","&amp; IF(SOURCE!$W$2-3 &gt;= 0, REPT(" ",SOURCE!$W$2-3-5), "")&amp;
      SOURCE!I1798&amp;
" | "&amp; IF(SOURCE!$X$2-LEN(SOURCE!I1798) &gt;= 0, REPT(" ",SOURCE!$X$2-LEN(SOURCE!I1798)), "")&amp;
      SOURCE!J1798&amp;      IF(SOURCE!$Y$2-LEN(SOURCE!J1798) &gt;= 0, REPT(" ",SOURCE!$Y$2-LEN(SOURCE!J1798)), "")&amp;
" | "&amp; IF(SOURCE!$X$2-LEN(SOURCE!I1798) &gt;= 0, REPT(" ",SOURCE!$X$2-LEN(SOURCE!I1798)), "")&amp;
      SOURCE!K1798&amp;      IF(SOURCE!$Y$2-LEN(SOURCE!K1798) &gt;= 0, REPT(" ",SOURCE!$Z$2-LEN(SOURCE!K1798)), "")&amp;
" | "&amp; SOURCE!L1798&amp;      IF(SOURCE!$AB$2-LEN(SOURCE!L1798) &gt;= 0, REPT(" ",SOURCE!$AB$2-LEN(SOURCE!L1798)), "")&amp;
" | "&amp; SOURCE!M1798&amp;      IF(SOURCE!$AC$2-LEN(SOURCE!M1798) &gt;= 0, REPT(" ",SOURCE!$AC$2-LEN(SOURCE!M1798)),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PTP_DISABLED     },</v>
      </c>
    </row>
    <row r="1799" spans="1:1">
      <c r="A1799" s="133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IF(SOURCE!$R$2-LEN(SOURCE!C1799) &gt;= 0, REPT(" ",SOURCE!$R$2-LEN(SOURCE!C1799)), "")&amp;
      SOURCE!D1799&amp;", "&amp; IF(SOURCE!$S$2-LEN(SOURCE!D1799) &gt;= 0, REPT(" ",SOURCE!$S$2-LEN(SOURCE!D1799)), "")&amp;
      SOURCE!E1799&amp;", "&amp; IF(SOURCE!$T$2-LEN(SOURCE!E1799) &gt;=0, REPT(" ",SOURCE!$T$2-LEN(SOURCE!E1799)), "")&amp;
      SOURCE!F1799&amp;", "&amp; IF(SOURCE!$U$2-LEN(SOURCE!F1799) &gt;= 0, REPT(" ",SOURCE!$U$2-LEN(SOURCE!F1799)+2), "")&amp;"("&amp;
      SUBSTITUTE(TEXT(SOURCE!G1799,"??0"),"  ","")&amp;" &lt;&lt; TAM_MAX_BITS) |"&amp; IF(SOURCE!$V$2-3 &gt;= 0, REPT(" ",MAX(1,SOURCE!$V$2-5+4+1-1-LEN(  IF(ISTEXT(SOURCE!H1799),SOURCE!H1799,  SUBSTITUTE(SUBSTITUTE(TEXT(SOURCE!H1799,"????0"),"  ","")," ",""))   ))), "")&amp;
       IF(ISTEXT(SOURCE!H1799),SOURCE!H1799, SUBSTITUTE(SUBSTITUTE(TEXT(SOURCE!H1799,"????0"),"  ","")," ",""))   &amp;","&amp; IF(SOURCE!$W$2-3 &gt;= 0, REPT(" ",SOURCE!$W$2-3-5), "")&amp;
      SOURCE!I1799&amp;
" | "&amp; IF(SOURCE!$X$2-LEN(SOURCE!I1799) &gt;= 0, REPT(" ",SOURCE!$X$2-LEN(SOURCE!I1799)), "")&amp;
      SOURCE!J1799&amp;      IF(SOURCE!$Y$2-LEN(SOURCE!J1799) &gt;= 0, REPT(" ",SOURCE!$Y$2-LEN(SOURCE!J1799)), "")&amp;
" | "&amp; IF(SOURCE!$X$2-LEN(SOURCE!I1799) &gt;= 0, REPT(" ",SOURCE!$X$2-LEN(SOURCE!I1799)), "")&amp;
      SOURCE!K1799&amp;      IF(SOURCE!$Y$2-LEN(SOURCE!K1799) &gt;= 0, REPT(" ",SOURCE!$Z$2-LEN(SOURCE!K1799)), "")&amp;
" | "&amp; SOURCE!L1799&amp;      IF(SOURCE!$AB$2-LEN(SOURCE!L1799) &gt;= 0, REPT(" ",SOURCE!$AB$2-LEN(SOURCE!L1799)), "")&amp;
" | "&amp; SOURCE!M1799&amp;      IF(SOURCE!$AC$2-LEN(SOURCE!M1799) &gt;= 0, REPT(" ",SOURCE!$AC$2-LEN(SOURCE!M1799)),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PTP_NONE         },</v>
      </c>
    </row>
    <row r="1800" spans="1:1">
      <c r="A1800" s="133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IF(SOURCE!$R$2-LEN(SOURCE!C1800) &gt;= 0, REPT(" ",SOURCE!$R$2-LEN(SOURCE!C1800)), "")&amp;
      SOURCE!D1800&amp;", "&amp; IF(SOURCE!$S$2-LEN(SOURCE!D1800) &gt;= 0, REPT(" ",SOURCE!$S$2-LEN(SOURCE!D1800)), "")&amp;
      SOURCE!E1800&amp;", "&amp; IF(SOURCE!$T$2-LEN(SOURCE!E1800) &gt;=0, REPT(" ",SOURCE!$T$2-LEN(SOURCE!E1800)), "")&amp;
      SOURCE!F1800&amp;", "&amp; IF(SOURCE!$U$2-LEN(SOURCE!F1800) &gt;= 0, REPT(" ",SOURCE!$U$2-LEN(SOURCE!F1800)+2), "")&amp;"("&amp;
      SUBSTITUTE(TEXT(SOURCE!G1800,"??0"),"  ","")&amp;" &lt;&lt; TAM_MAX_BITS) |"&amp; IF(SOURCE!$V$2-3 &gt;= 0, REPT(" ",MAX(1,SOURCE!$V$2-5+4+1-1-LEN(  IF(ISTEXT(SOURCE!H1800),SOURCE!H1800,  SUBSTITUTE(SUBSTITUTE(TEXT(SOURCE!H1800,"????0"),"  ","")," ",""))   ))), "")&amp;
       IF(ISTEXT(SOURCE!H1800),SOURCE!H1800, SUBSTITUTE(SUBSTITUTE(TEXT(SOURCE!H1800,"????0"),"  ","")," ",""))   &amp;","&amp; IF(SOURCE!$W$2-3 &gt;= 0, REPT(" ",SOURCE!$W$2-3-5), "")&amp;
      SOURCE!I1800&amp;
" | "&amp; IF(SOURCE!$X$2-LEN(SOURCE!I1800) &gt;= 0, REPT(" ",SOURCE!$X$2-LEN(SOURCE!I1800)), "")&amp;
      SOURCE!J1800&amp;      IF(SOURCE!$Y$2-LEN(SOURCE!J1800) &gt;= 0, REPT(" ",SOURCE!$Y$2-LEN(SOURCE!J1800)), "")&amp;
" | "&amp; IF(SOURCE!$X$2-LEN(SOURCE!I1800) &gt;= 0, REPT(" ",SOURCE!$X$2-LEN(SOURCE!I1800)), "")&amp;
      SOURCE!K1800&amp;      IF(SOURCE!$Y$2-LEN(SOURCE!K1800) &gt;= 0, REPT(" ",SOURCE!$Z$2-LEN(SOURCE!K1800)), "")&amp;
" | "&amp; SOURCE!L1800&amp;      IF(SOURCE!$AB$2-LEN(SOURCE!L1800) &gt;= 0, REPT(" ",SOURCE!$AB$2-LEN(SOURCE!L1800)), "")&amp;
" | "&amp; SOURCE!M1800&amp;      IF(SOURCE!$AC$2-LEN(SOURCE!M1800) &gt;= 0, REPT(" ",SOURCE!$AC$2-LEN(SOURCE!M1800)), "")&amp;
      "},"&amp;IF(SOURCE!O1800&lt;&gt;"",""&amp;SOURCE!O1800,"")
 )
)
)</f>
        <v>/* 1760 */  { fnPlotStat,                   PLOT_NXT,                    "",                                            "NXTFIT",                                      (0 &lt;&lt; TAM_MAX_BITS) |     0, CAT_NONE | SLS_ENABLED   | US_ENABLED   | EIM_DISABLED | PTP_NONE         },</v>
      </c>
    </row>
    <row r="1801" spans="1:1">
      <c r="A1801" s="133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IF(SOURCE!$R$2-LEN(SOURCE!C1801) &gt;= 0, REPT(" ",SOURCE!$R$2-LEN(SOURCE!C1801)), "")&amp;
      SOURCE!D1801&amp;", "&amp; IF(SOURCE!$S$2-LEN(SOURCE!D1801) &gt;= 0, REPT(" ",SOURCE!$S$2-LEN(SOURCE!D1801)), "")&amp;
      SOURCE!E1801&amp;", "&amp; IF(SOURCE!$T$2-LEN(SOURCE!E1801) &gt;=0, REPT(" ",SOURCE!$T$2-LEN(SOURCE!E1801)), "")&amp;
      SOURCE!F1801&amp;", "&amp; IF(SOURCE!$U$2-LEN(SOURCE!F1801) &gt;= 0, REPT(" ",SOURCE!$U$2-LEN(SOURCE!F1801)+2), "")&amp;"("&amp;
      SUBSTITUTE(TEXT(SOURCE!G1801,"??0"),"  ","")&amp;" &lt;&lt; TAM_MAX_BITS) |"&amp; IF(SOURCE!$V$2-3 &gt;= 0, REPT(" ",MAX(1,SOURCE!$V$2-5+4+1-1-LEN(  IF(ISTEXT(SOURCE!H1801),SOURCE!H1801,  SUBSTITUTE(SUBSTITUTE(TEXT(SOURCE!H1801,"????0"),"  ","")," ",""))   ))), "")&amp;
       IF(ISTEXT(SOURCE!H1801),SOURCE!H1801, SUBSTITUTE(SUBSTITUTE(TEXT(SOURCE!H1801,"????0"),"  ","")," ",""))   &amp;","&amp; IF(SOURCE!$W$2-3 &gt;= 0, REPT(" ",SOURCE!$W$2-3-5), "")&amp;
      SOURCE!I1801&amp;
" | "&amp; IF(SOURCE!$X$2-LEN(SOURCE!I1801) &gt;= 0, REPT(" ",SOURCE!$X$2-LEN(SOURCE!I1801)), "")&amp;
      SOURCE!J1801&amp;      IF(SOURCE!$Y$2-LEN(SOURCE!J1801) &gt;= 0, REPT(" ",SOURCE!$Y$2-LEN(SOURCE!J1801)), "")&amp;
" | "&amp; IF(SOURCE!$X$2-LEN(SOURCE!I1801) &gt;= 0, REPT(" ",SOURCE!$X$2-LEN(SOURCE!I1801)), "")&amp;
      SOURCE!K1801&amp;      IF(SOURCE!$Y$2-LEN(SOURCE!K1801) &gt;= 0, REPT(" ",SOURCE!$Z$2-LEN(SOURCE!K1801)), "")&amp;
" | "&amp; SOURCE!L1801&amp;      IF(SOURCE!$AB$2-LEN(SOURCE!L1801) &gt;= 0, REPT(" ",SOURCE!$AB$2-LEN(SOURCE!L1801)), "")&amp;
" | "&amp; SOURCE!M1801&amp;      IF(SOURCE!$AC$2-LEN(SOURCE!M1801) &gt;= 0, REPT(" ",SOURCE!$AC$2-LEN(SOURCE!M1801)),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PTP_NONE         },</v>
      </c>
    </row>
    <row r="1802" spans="1:1">
      <c r="A1802" s="133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IF(SOURCE!$R$2-LEN(SOURCE!C1802) &gt;= 0, REPT(" ",SOURCE!$R$2-LEN(SOURCE!C1802)), "")&amp;
      SOURCE!D1802&amp;", "&amp; IF(SOURCE!$S$2-LEN(SOURCE!D1802) &gt;= 0, REPT(" ",SOURCE!$S$2-LEN(SOURCE!D1802)), "")&amp;
      SOURCE!E1802&amp;", "&amp; IF(SOURCE!$T$2-LEN(SOURCE!E1802) &gt;=0, REPT(" ",SOURCE!$T$2-LEN(SOURCE!E1802)), "")&amp;
      SOURCE!F1802&amp;", "&amp; IF(SOURCE!$U$2-LEN(SOURCE!F1802) &gt;= 0, REPT(" ",SOURCE!$U$2-LEN(SOURCE!F1802)+2), "")&amp;"("&amp;
      SUBSTITUTE(TEXT(SOURCE!G1802,"??0"),"  ","")&amp;" &lt;&lt; TAM_MAX_BITS) |"&amp; IF(SOURCE!$V$2-3 &gt;= 0, REPT(" ",MAX(1,SOURCE!$V$2-5+4+1-1-LEN(  IF(ISTEXT(SOURCE!H1802),SOURCE!H1802,  SUBSTITUTE(SUBSTITUTE(TEXT(SOURCE!H1802,"????0"),"  ","")," ",""))   ))), "")&amp;
       IF(ISTEXT(SOURCE!H1802),SOURCE!H1802, SUBSTITUTE(SUBSTITUTE(TEXT(SOURCE!H1802,"????0"),"  ","")," ",""))   &amp;","&amp; IF(SOURCE!$W$2-3 &gt;= 0, REPT(" ",SOURCE!$W$2-3-5), "")&amp;
      SOURCE!I1802&amp;
" | "&amp; IF(SOURCE!$X$2-LEN(SOURCE!I1802) &gt;= 0, REPT(" ",SOURCE!$X$2-LEN(SOURCE!I1802)), "")&amp;
      SOURCE!J1802&amp;      IF(SOURCE!$Y$2-LEN(SOURCE!J1802) &gt;= 0, REPT(" ",SOURCE!$Y$2-LEN(SOURCE!J1802)), "")&amp;
" | "&amp; IF(SOURCE!$X$2-LEN(SOURCE!I1802) &gt;= 0, REPT(" ",SOURCE!$X$2-LEN(SOURCE!I1802)), "")&amp;
      SOURCE!K1802&amp;      IF(SOURCE!$Y$2-LEN(SOURCE!K1802) &gt;= 0, REPT(" ",SOURCE!$Z$2-LEN(SOURCE!K1802)), "")&amp;
" | "&amp; SOURCE!L1802&amp;      IF(SOURCE!$AB$2-LEN(SOURCE!L1802) &gt;= 0, REPT(" ",SOURCE!$AB$2-LEN(SOURCE!L1802)), "")&amp;
" | "&amp; SOURCE!M1802&amp;      IF(SOURCE!$AC$2-LEN(SOURCE!M1802) &gt;= 0, REPT(" ",SOURCE!$AC$2-LEN(SOURCE!M1802)), "")&amp;
      "},"&amp;IF(SOURCE!O1802&lt;&gt;"",""&amp;SOURCE!O1802,"")
 )
)
)</f>
        <v>/* 1762 */  { fnPlotZoom,                   NOPARAM,                     "",                                            "ZOOM",                                        (0 &lt;&lt; TAM_MAX_BITS) |     0, CAT_NONE | SLS_ENABLED   | US_ENABLED   | EIM_DISABLED | PTP_DISABLED     },</v>
      </c>
    </row>
    <row r="1803" spans="1:1">
      <c r="A1803" s="133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IF(SOURCE!$R$2-LEN(SOURCE!C1803) &gt;= 0, REPT(" ",SOURCE!$R$2-LEN(SOURCE!C1803)), "")&amp;
      SOURCE!D1803&amp;", "&amp; IF(SOURCE!$S$2-LEN(SOURCE!D1803) &gt;= 0, REPT(" ",SOURCE!$S$2-LEN(SOURCE!D1803)), "")&amp;
      SOURCE!E1803&amp;", "&amp; IF(SOURCE!$T$2-LEN(SOURCE!E1803) &gt;=0, REPT(" ",SOURCE!$T$2-LEN(SOURCE!E1803)), "")&amp;
      SOURCE!F1803&amp;", "&amp; IF(SOURCE!$U$2-LEN(SOURCE!F1803) &gt;= 0, REPT(" ",SOURCE!$U$2-LEN(SOURCE!F1803)+2), "")&amp;"("&amp;
      SUBSTITUTE(TEXT(SOURCE!G1803,"??0"),"  ","")&amp;" &lt;&lt; TAM_MAX_BITS) |"&amp; IF(SOURCE!$V$2-3 &gt;= 0, REPT(" ",MAX(1,SOURCE!$V$2-5+4+1-1-LEN(  IF(ISTEXT(SOURCE!H1803),SOURCE!H1803,  SUBSTITUTE(SUBSTITUTE(TEXT(SOURCE!H1803,"????0"),"  ","")," ",""))   ))), "")&amp;
       IF(ISTEXT(SOURCE!H1803),SOURCE!H1803, SUBSTITUTE(SUBSTITUTE(TEXT(SOURCE!H1803,"????0"),"  ","")," ",""))   &amp;","&amp; IF(SOURCE!$W$2-3 &gt;= 0, REPT(" ",SOURCE!$W$2-3-5), "")&amp;
      SOURCE!I1803&amp;
" | "&amp; IF(SOURCE!$X$2-LEN(SOURCE!I1803) &gt;= 0, REPT(" ",SOURCE!$X$2-LEN(SOURCE!I1803)), "")&amp;
      SOURCE!J1803&amp;      IF(SOURCE!$Y$2-LEN(SOURCE!J1803) &gt;= 0, REPT(" ",SOURCE!$Y$2-LEN(SOURCE!J1803)), "")&amp;
" | "&amp; IF(SOURCE!$X$2-LEN(SOURCE!I1803) &gt;= 0, REPT(" ",SOURCE!$X$2-LEN(SOURCE!I1803)), "")&amp;
      SOURCE!K1803&amp;      IF(SOURCE!$Y$2-LEN(SOURCE!K1803) &gt;= 0, REPT(" ",SOURCE!$Z$2-LEN(SOURCE!K1803)), "")&amp;
" | "&amp; SOURCE!L1803&amp;      IF(SOURCE!$AB$2-LEN(SOURCE!L1803) &gt;= 0, REPT(" ",SOURCE!$AB$2-LEN(SOURCE!L1803)), "")&amp;
" | "&amp; SOURCE!M1803&amp;      IF(SOURCE!$AC$2-LEN(SOURCE!M1803) &gt;= 0, REPT(" ",SOURCE!$AC$2-LEN(SOURCE!M1803)),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133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IF(SOURCE!$R$2-LEN(SOURCE!C1804) &gt;= 0, REPT(" ",SOURCE!$R$2-LEN(SOURCE!C1804)), "")&amp;
      SOURCE!D1804&amp;", "&amp; IF(SOURCE!$S$2-LEN(SOURCE!D1804) &gt;= 0, REPT(" ",SOURCE!$S$2-LEN(SOURCE!D1804)), "")&amp;
      SOURCE!E1804&amp;", "&amp; IF(SOURCE!$T$2-LEN(SOURCE!E1804) &gt;=0, REPT(" ",SOURCE!$T$2-LEN(SOURCE!E1804)), "")&amp;
      SOURCE!F1804&amp;", "&amp; IF(SOURCE!$U$2-LEN(SOURCE!F1804) &gt;= 0, REPT(" ",SOURCE!$U$2-LEN(SOURCE!F1804)+2), "")&amp;"("&amp;
      SUBSTITUTE(TEXT(SOURCE!G1804,"??0"),"  ","")&amp;" &lt;&lt; TAM_MAX_BITS) |"&amp; IF(SOURCE!$V$2-3 &gt;= 0, REPT(" ",MAX(1,SOURCE!$V$2-5+4+1-1-LEN(  IF(ISTEXT(SOURCE!H1804),SOURCE!H1804,  SUBSTITUTE(SUBSTITUTE(TEXT(SOURCE!H1804,"????0"),"  ","")," ",""))   ))), "")&amp;
       IF(ISTEXT(SOURCE!H1804),SOURCE!H1804, SUBSTITUTE(SUBSTITUTE(TEXT(SOURCE!H1804,"????0"),"  ","")," ",""))   &amp;","&amp; IF(SOURCE!$W$2-3 &gt;= 0, REPT(" ",SOURCE!$W$2-3-5), "")&amp;
      SOURCE!I1804&amp;
" | "&amp; IF(SOURCE!$X$2-LEN(SOURCE!I1804) &gt;= 0, REPT(" ",SOURCE!$X$2-LEN(SOURCE!I1804)), "")&amp;
      SOURCE!J1804&amp;      IF(SOURCE!$Y$2-LEN(SOURCE!J1804) &gt;= 0, REPT(" ",SOURCE!$Y$2-LEN(SOURCE!J1804)), "")&amp;
" | "&amp; IF(SOURCE!$X$2-LEN(SOURCE!I1804) &gt;= 0, REPT(" ",SOURCE!$X$2-LEN(SOURCE!I1804)), "")&amp;
      SOURCE!K1804&amp;      IF(SOURCE!$Y$2-LEN(SOURCE!K1804) &gt;= 0, REPT(" ",SOURCE!$Z$2-LEN(SOURCE!K1804)), "")&amp;
" | "&amp; SOURCE!L1804&amp;      IF(SOURCE!$AB$2-LEN(SOURCE!L1804) &gt;= 0, REPT(" ",SOURCE!$AB$2-LEN(SOURCE!L1804)), "")&amp;
" | "&amp; SOURCE!M1804&amp;      IF(SOURCE!$AC$2-LEN(SOURCE!M1804) &gt;= 0, REPT(" ",SOURCE!$AC$2-LEN(SOURCE!M1804)),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133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IF(SOURCE!$R$2-LEN(SOURCE!C1805) &gt;= 0, REPT(" ",SOURCE!$R$2-LEN(SOURCE!C1805)), "")&amp;
      SOURCE!D1805&amp;", "&amp; IF(SOURCE!$S$2-LEN(SOURCE!D1805) &gt;= 0, REPT(" ",SOURCE!$S$2-LEN(SOURCE!D1805)), "")&amp;
      SOURCE!E1805&amp;", "&amp; IF(SOURCE!$T$2-LEN(SOURCE!E1805) &gt;=0, REPT(" ",SOURCE!$T$2-LEN(SOURCE!E1805)), "")&amp;
      SOURCE!F1805&amp;", "&amp; IF(SOURCE!$U$2-LEN(SOURCE!F1805) &gt;= 0, REPT(" ",SOURCE!$U$2-LEN(SOURCE!F1805)+2), "")&amp;"("&amp;
      SUBSTITUTE(TEXT(SOURCE!G1805,"??0"),"  ","")&amp;" &lt;&lt; TAM_MAX_BITS) |"&amp; IF(SOURCE!$V$2-3 &gt;= 0, REPT(" ",MAX(1,SOURCE!$V$2-5+4+1-1-LEN(  IF(ISTEXT(SOURCE!H1805),SOURCE!H1805,  SUBSTITUTE(SUBSTITUTE(TEXT(SOURCE!H1805,"????0"),"  ","")," ",""))   ))), "")&amp;
       IF(ISTEXT(SOURCE!H1805),SOURCE!H1805, SUBSTITUTE(SUBSTITUTE(TEXT(SOURCE!H1805,"????0"),"  ","")," ",""))   &amp;","&amp; IF(SOURCE!$W$2-3 &gt;= 0, REPT(" ",SOURCE!$W$2-3-5), "")&amp;
      SOURCE!I1805&amp;
" | "&amp; IF(SOURCE!$X$2-LEN(SOURCE!I1805) &gt;= 0, REPT(" ",SOURCE!$X$2-LEN(SOURCE!I1805)), "")&amp;
      SOURCE!J1805&amp;      IF(SOURCE!$Y$2-LEN(SOURCE!J1805) &gt;= 0, REPT(" ",SOURCE!$Y$2-LEN(SOURCE!J1805)), "")&amp;
" | "&amp; IF(SOURCE!$X$2-LEN(SOURCE!I1805) &gt;= 0, REPT(" ",SOURCE!$X$2-LEN(SOURCE!I1805)), "")&amp;
      SOURCE!K1805&amp;      IF(SOURCE!$Y$2-LEN(SOURCE!K1805) &gt;= 0, REPT(" ",SOURCE!$Z$2-LEN(SOURCE!K1805)), "")&amp;
" | "&amp; SOURCE!L1805&amp;      IF(SOURCE!$AB$2-LEN(SOURCE!L1805) &gt;= 0, REPT(" ",SOURCE!$AB$2-LEN(SOURCE!L1805)), "")&amp;
" | "&amp; SOURCE!M1805&amp;      IF(SOURCE!$AC$2-LEN(SOURCE!M1805) &gt;= 0, REPT(" ",SOURCE!$AC$2-LEN(SOURCE!M1805)),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133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IF(SOURCE!$R$2-LEN(SOURCE!C1806) &gt;= 0, REPT(" ",SOURCE!$R$2-LEN(SOURCE!C1806)), "")&amp;
      SOURCE!D1806&amp;", "&amp; IF(SOURCE!$S$2-LEN(SOURCE!D1806) &gt;= 0, REPT(" ",SOURCE!$S$2-LEN(SOURCE!D1806)), "")&amp;
      SOURCE!E1806&amp;", "&amp; IF(SOURCE!$T$2-LEN(SOURCE!E1806) &gt;=0, REPT(" ",SOURCE!$T$2-LEN(SOURCE!E1806)), "")&amp;
      SOURCE!F1806&amp;", "&amp; IF(SOURCE!$U$2-LEN(SOURCE!F1806) &gt;= 0, REPT(" ",SOURCE!$U$2-LEN(SOURCE!F1806)+2), "")&amp;"("&amp;
      SUBSTITUTE(TEXT(SOURCE!G1806,"??0"),"  ","")&amp;" &lt;&lt; TAM_MAX_BITS) |"&amp; IF(SOURCE!$V$2-3 &gt;= 0, REPT(" ",MAX(1,SOURCE!$V$2-5+4+1-1-LEN(  IF(ISTEXT(SOURCE!H1806),SOURCE!H1806,  SUBSTITUTE(SUBSTITUTE(TEXT(SOURCE!H1806,"????0"),"  ","")," ",""))   ))), "")&amp;
       IF(ISTEXT(SOURCE!H1806),SOURCE!H1806, SUBSTITUTE(SUBSTITUTE(TEXT(SOURCE!H1806,"????0"),"  ","")," ",""))   &amp;","&amp; IF(SOURCE!$W$2-3 &gt;= 0, REPT(" ",SOURCE!$W$2-3-5), "")&amp;
      SOURCE!I1806&amp;
" | "&amp; IF(SOURCE!$X$2-LEN(SOURCE!I1806) &gt;= 0, REPT(" ",SOURCE!$X$2-LEN(SOURCE!I1806)), "")&amp;
      SOURCE!J1806&amp;      IF(SOURCE!$Y$2-LEN(SOURCE!J1806) &gt;= 0, REPT(" ",SOURCE!$Y$2-LEN(SOURCE!J1806)), "")&amp;
" | "&amp; IF(SOURCE!$X$2-LEN(SOURCE!I1806) &gt;= 0, REPT(" ",SOURCE!$X$2-LEN(SOURCE!I1806)), "")&amp;
      SOURCE!K1806&amp;      IF(SOURCE!$Y$2-LEN(SOURCE!K1806) &gt;= 0, REPT(" ",SOURCE!$Z$2-LEN(SOURCE!K1806)), "")&amp;
" | "&amp; SOURCE!L1806&amp;      IF(SOURCE!$AB$2-LEN(SOURCE!L1806) &gt;= 0, REPT(" ",SOURCE!$AB$2-LEN(SOURCE!L1806)), "")&amp;
" | "&amp; SOURCE!M1806&amp;      IF(SOURCE!$AC$2-LEN(SOURCE!M1806) &gt;= 0, REPT(" ",SOURCE!$AC$2-LEN(SOURCE!M1806)),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133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IF(SOURCE!$R$2-LEN(SOURCE!C1807) &gt;= 0, REPT(" ",SOURCE!$R$2-LEN(SOURCE!C1807)), "")&amp;
      SOURCE!D1807&amp;", "&amp; IF(SOURCE!$S$2-LEN(SOURCE!D1807) &gt;= 0, REPT(" ",SOURCE!$S$2-LEN(SOURCE!D1807)), "")&amp;
      SOURCE!E1807&amp;", "&amp; IF(SOURCE!$T$2-LEN(SOURCE!E1807) &gt;=0, REPT(" ",SOURCE!$T$2-LEN(SOURCE!E1807)), "")&amp;
      SOURCE!F1807&amp;", "&amp; IF(SOURCE!$U$2-LEN(SOURCE!F1807) &gt;= 0, REPT(" ",SOURCE!$U$2-LEN(SOURCE!F1807)+2), "")&amp;"("&amp;
      SUBSTITUTE(TEXT(SOURCE!G1807,"??0"),"  ","")&amp;" &lt;&lt; TAM_MAX_BITS) |"&amp; IF(SOURCE!$V$2-3 &gt;= 0, REPT(" ",MAX(1,SOURCE!$V$2-5+4+1-1-LEN(  IF(ISTEXT(SOURCE!H1807),SOURCE!H1807,  SUBSTITUTE(SUBSTITUTE(TEXT(SOURCE!H1807,"????0"),"  ","")," ",""))   ))), "")&amp;
       IF(ISTEXT(SOURCE!H1807),SOURCE!H1807, SUBSTITUTE(SUBSTITUTE(TEXT(SOURCE!H1807,"????0"),"  ","")," ",""))   &amp;","&amp; IF(SOURCE!$W$2-3 &gt;= 0, REPT(" ",SOURCE!$W$2-3-5), "")&amp;
      SOURCE!I1807&amp;
" | "&amp; IF(SOURCE!$X$2-LEN(SOURCE!I1807) &gt;= 0, REPT(" ",SOURCE!$X$2-LEN(SOURCE!I1807)), "")&amp;
      SOURCE!J1807&amp;      IF(SOURCE!$Y$2-LEN(SOURCE!J1807) &gt;= 0, REPT(" ",SOURCE!$Y$2-LEN(SOURCE!J1807)), "")&amp;
" | "&amp; IF(SOURCE!$X$2-LEN(SOURCE!I1807) &gt;= 0, REPT(" ",SOURCE!$X$2-LEN(SOURCE!I1807)), "")&amp;
      SOURCE!K1807&amp;      IF(SOURCE!$Y$2-LEN(SOURCE!K1807) &gt;= 0, REPT(" ",SOURCE!$Z$2-LEN(SOURCE!K1807)), "")&amp;
" | "&amp; SOURCE!L1807&amp;      IF(SOURCE!$AB$2-LEN(SOURCE!L1807) &gt;= 0, REPT(" ",SOURCE!$AB$2-LEN(SOURCE!L1807)), "")&amp;
" | "&amp; SOURCE!M1807&amp;      IF(SOURCE!$AC$2-LEN(SOURCE!M1807) &gt;= 0, REPT(" ",SOURCE!$AC$2-LEN(SOURCE!M1807)),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133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IF(SOURCE!$R$2-LEN(SOURCE!C1808) &gt;= 0, REPT(" ",SOURCE!$R$2-LEN(SOURCE!C1808)), "")&amp;
      SOURCE!D1808&amp;", "&amp; IF(SOURCE!$S$2-LEN(SOURCE!D1808) &gt;= 0, REPT(" ",SOURCE!$S$2-LEN(SOURCE!D1808)), "")&amp;
      SOURCE!E1808&amp;", "&amp; IF(SOURCE!$T$2-LEN(SOURCE!E1808) &gt;=0, REPT(" ",SOURCE!$T$2-LEN(SOURCE!E1808)), "")&amp;
      SOURCE!F1808&amp;", "&amp; IF(SOURCE!$U$2-LEN(SOURCE!F1808) &gt;= 0, REPT(" ",SOURCE!$U$2-LEN(SOURCE!F1808)+2), "")&amp;"("&amp;
      SUBSTITUTE(TEXT(SOURCE!G1808,"??0"),"  ","")&amp;" &lt;&lt; TAM_MAX_BITS) |"&amp; IF(SOURCE!$V$2-3 &gt;= 0, REPT(" ",MAX(1,SOURCE!$V$2-5+4+1-1-LEN(  IF(ISTEXT(SOURCE!H1808),SOURCE!H1808,  SUBSTITUTE(SUBSTITUTE(TEXT(SOURCE!H1808,"????0"),"  ","")," ",""))   ))), "")&amp;
       IF(ISTEXT(SOURCE!H1808),SOURCE!H1808, SUBSTITUTE(SUBSTITUTE(TEXT(SOURCE!H1808,"????0"),"  ","")," ",""))   &amp;","&amp; IF(SOURCE!$W$2-3 &gt;= 0, REPT(" ",SOURCE!$W$2-3-5), "")&amp;
      SOURCE!I1808&amp;
" | "&amp; IF(SOURCE!$X$2-LEN(SOURCE!I1808) &gt;= 0, REPT(" ",SOURCE!$X$2-LEN(SOURCE!I1808)), "")&amp;
      SOURCE!J1808&amp;      IF(SOURCE!$Y$2-LEN(SOURCE!J1808) &gt;= 0, REPT(" ",SOURCE!$Y$2-LEN(SOURCE!J1808)), "")&amp;
" | "&amp; IF(SOURCE!$X$2-LEN(SOURCE!I1808) &gt;= 0, REPT(" ",SOURCE!$X$2-LEN(SOURCE!I1808)), "")&amp;
      SOURCE!K1808&amp;      IF(SOURCE!$Y$2-LEN(SOURCE!K1808) &gt;= 0, REPT(" ",SOURCE!$Z$2-LEN(SOURCE!K1808)), "")&amp;
" | "&amp; SOURCE!L1808&amp;      IF(SOURCE!$AB$2-LEN(SOURCE!L1808) &gt;= 0, REPT(" ",SOURCE!$AB$2-LEN(SOURCE!L1808)), "")&amp;
" | "&amp; SOURCE!M1808&amp;      IF(SOURCE!$AC$2-LEN(SOURCE!M1808) &gt;= 0, REPT(" ",SOURCE!$AC$2-LEN(SOURCE!M1808)),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133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IF(SOURCE!$R$2-LEN(SOURCE!C1809) &gt;= 0, REPT(" ",SOURCE!$R$2-LEN(SOURCE!C1809)), "")&amp;
      SOURCE!D1809&amp;", "&amp; IF(SOURCE!$S$2-LEN(SOURCE!D1809) &gt;= 0, REPT(" ",SOURCE!$S$2-LEN(SOURCE!D1809)), "")&amp;
      SOURCE!E1809&amp;", "&amp; IF(SOURCE!$T$2-LEN(SOURCE!E1809) &gt;=0, REPT(" ",SOURCE!$T$2-LEN(SOURCE!E1809)), "")&amp;
      SOURCE!F1809&amp;", "&amp; IF(SOURCE!$U$2-LEN(SOURCE!F1809) &gt;= 0, REPT(" ",SOURCE!$U$2-LEN(SOURCE!F1809)+2), "")&amp;"("&amp;
      SUBSTITUTE(TEXT(SOURCE!G1809,"??0"),"  ","")&amp;" &lt;&lt; TAM_MAX_BITS) |"&amp; IF(SOURCE!$V$2-3 &gt;= 0, REPT(" ",MAX(1,SOURCE!$V$2-5+4+1-1-LEN(  IF(ISTEXT(SOURCE!H1809),SOURCE!H1809,  SUBSTITUTE(SUBSTITUTE(TEXT(SOURCE!H1809,"????0"),"  ","")," ",""))   ))), "")&amp;
       IF(ISTEXT(SOURCE!H1809),SOURCE!H1809, SUBSTITUTE(SUBSTITUTE(TEXT(SOURCE!H1809,"????0"),"  ","")," ",""))   &amp;","&amp; IF(SOURCE!$W$2-3 &gt;= 0, REPT(" ",SOURCE!$W$2-3-5), "")&amp;
      SOURCE!I1809&amp;
" | "&amp; IF(SOURCE!$X$2-LEN(SOURCE!I1809) &gt;= 0, REPT(" ",SOURCE!$X$2-LEN(SOURCE!I1809)), "")&amp;
      SOURCE!J1809&amp;      IF(SOURCE!$Y$2-LEN(SOURCE!J1809) &gt;= 0, REPT(" ",SOURCE!$Y$2-LEN(SOURCE!J1809)), "")&amp;
" | "&amp; IF(SOURCE!$X$2-LEN(SOURCE!I1809) &gt;= 0, REPT(" ",SOURCE!$X$2-LEN(SOURCE!I1809)), "")&amp;
      SOURCE!K1809&amp;      IF(SOURCE!$Y$2-LEN(SOURCE!K1809) &gt;= 0, REPT(" ",SOURCE!$Z$2-LEN(SOURCE!K1809)), "")&amp;
" | "&amp; SOURCE!L1809&amp;      IF(SOURCE!$AB$2-LEN(SOURCE!L1809) &gt;= 0, REPT(" ",SOURCE!$AB$2-LEN(SOURCE!L1809)), "")&amp;
" | "&amp; SOURCE!M1809&amp;      IF(SOURCE!$AC$2-LEN(SOURCE!M1809) &gt;= 0, REPT(" ",SOURCE!$AC$2-LEN(SOURCE!M1809)), "")&amp;
      "},"&amp;IF(SOURCE!O1809&lt;&gt;"",""&amp;SOURCE!O1809,"")
 )
)
)</f>
        <v>/* 1769 */  { fnRecall,                     RESERVED_VARIABLE_FV,        "",                                            "RCL FV",                                      (0 &lt;&lt; TAM_MAX_BITS) |     0, CAT_NONE | SLS_ENABLED   | US_ENABLED   | EIM_DISABLED | PTP_DISABLED     },</v>
      </c>
    </row>
    <row r="1810" spans="1:1">
      <c r="A1810" s="133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IF(SOURCE!$R$2-LEN(SOURCE!C1810) &gt;= 0, REPT(" ",SOURCE!$R$2-LEN(SOURCE!C1810)), "")&amp;
      SOURCE!D1810&amp;", "&amp; IF(SOURCE!$S$2-LEN(SOURCE!D1810) &gt;= 0, REPT(" ",SOURCE!$S$2-LEN(SOURCE!D1810)), "")&amp;
      SOURCE!E1810&amp;", "&amp; IF(SOURCE!$T$2-LEN(SOURCE!E1810) &gt;=0, REPT(" ",SOURCE!$T$2-LEN(SOURCE!E1810)), "")&amp;
      SOURCE!F1810&amp;", "&amp; IF(SOURCE!$U$2-LEN(SOURCE!F1810) &gt;= 0, REPT(" ",SOURCE!$U$2-LEN(SOURCE!F1810)+2), "")&amp;"("&amp;
      SUBSTITUTE(TEXT(SOURCE!G1810,"??0"),"  ","")&amp;" &lt;&lt; TAM_MAX_BITS) |"&amp; IF(SOURCE!$V$2-3 &gt;= 0, REPT(" ",MAX(1,SOURCE!$V$2-5+4+1-1-LEN(  IF(ISTEXT(SOURCE!H1810),SOURCE!H1810,  SUBSTITUTE(SUBSTITUTE(TEXT(SOURCE!H1810,"????0"),"  ","")," ",""))   ))), "")&amp;
       IF(ISTEXT(SOURCE!H1810),SOURCE!H1810, SUBSTITUTE(SUBSTITUTE(TEXT(SOURCE!H1810,"????0"),"  ","")," ",""))   &amp;","&amp; IF(SOURCE!$W$2-3 &gt;= 0, REPT(" ",SOURCE!$W$2-3-5), "")&amp;
      SOURCE!I1810&amp;
" | "&amp; IF(SOURCE!$X$2-LEN(SOURCE!I1810) &gt;= 0, REPT(" ",SOURCE!$X$2-LEN(SOURCE!I1810)), "")&amp;
      SOURCE!J1810&amp;      IF(SOURCE!$Y$2-LEN(SOURCE!J1810) &gt;= 0, REPT(" ",SOURCE!$Y$2-LEN(SOURCE!J1810)), "")&amp;
" | "&amp; IF(SOURCE!$X$2-LEN(SOURCE!I1810) &gt;= 0, REPT(" ",SOURCE!$X$2-LEN(SOURCE!I1810)), "")&amp;
      SOURCE!K1810&amp;      IF(SOURCE!$Y$2-LEN(SOURCE!K1810) &gt;= 0, REPT(" ",SOURCE!$Z$2-LEN(SOURCE!K1810)), "")&amp;
" | "&amp; SOURCE!L1810&amp;      IF(SOURCE!$AB$2-LEN(SOURCE!L1810) &gt;= 0, REPT(" ",SOURCE!$AB$2-LEN(SOURCE!L1810)), "")&amp;
" | "&amp; SOURCE!M1810&amp;      IF(SOURCE!$AC$2-LEN(SOURCE!M1810) &gt;= 0, REPT(" ",SOURCE!$AC$2-LEN(SOURCE!M1810)), "")&amp;
      "},"&amp;IF(SOURCE!O1810&lt;&gt;"",""&amp;SOURCE!O1810,"")
 )
)
)</f>
        <v>/* 1770 */  { fnRecall,                     RESERVED_VARIABLE_IPONA,     "",                                            "i%/a",                                        (0 &lt;&lt; TAM_MAX_BITS) |     0, CAT_NONE | SLS_ENABLED   | US_ENABLED   | EIM_DISABLED | PTP_DISABLED     },</v>
      </c>
    </row>
    <row r="1811" spans="1:1">
      <c r="A1811" s="133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IF(SOURCE!$R$2-LEN(SOURCE!C1811) &gt;= 0, REPT(" ",SOURCE!$R$2-LEN(SOURCE!C1811)), "")&amp;
      SOURCE!D1811&amp;", "&amp; IF(SOURCE!$S$2-LEN(SOURCE!D1811) &gt;= 0, REPT(" ",SOURCE!$S$2-LEN(SOURCE!D1811)), "")&amp;
      SOURCE!E1811&amp;", "&amp; IF(SOURCE!$T$2-LEN(SOURCE!E1811) &gt;=0, REPT(" ",SOURCE!$T$2-LEN(SOURCE!E1811)), "")&amp;
      SOURCE!F1811&amp;", "&amp; IF(SOURCE!$U$2-LEN(SOURCE!F1811) &gt;= 0, REPT(" ",SOURCE!$U$2-LEN(SOURCE!F1811)+2), "")&amp;"("&amp;
      SUBSTITUTE(TEXT(SOURCE!G1811,"??0"),"  ","")&amp;" &lt;&lt; TAM_MAX_BITS) |"&amp; IF(SOURCE!$V$2-3 &gt;= 0, REPT(" ",MAX(1,SOURCE!$V$2-5+4+1-1-LEN(  IF(ISTEXT(SOURCE!H1811),SOURCE!H1811,  SUBSTITUTE(SUBSTITUTE(TEXT(SOURCE!H1811,"????0"),"  ","")," ",""))   ))), "")&amp;
       IF(ISTEXT(SOURCE!H1811),SOURCE!H1811, SUBSTITUTE(SUBSTITUTE(TEXT(SOURCE!H1811,"????0"),"  ","")," ",""))   &amp;","&amp; IF(SOURCE!$W$2-3 &gt;= 0, REPT(" ",SOURCE!$W$2-3-5), "")&amp;
      SOURCE!I1811&amp;
" | "&amp; IF(SOURCE!$X$2-LEN(SOURCE!I1811) &gt;= 0, REPT(" ",SOURCE!$X$2-LEN(SOURCE!I1811)), "")&amp;
      SOURCE!J1811&amp;      IF(SOURCE!$Y$2-LEN(SOURCE!J1811) &gt;= 0, REPT(" ",SOURCE!$Y$2-LEN(SOURCE!J1811)), "")&amp;
" | "&amp; IF(SOURCE!$X$2-LEN(SOURCE!I1811) &gt;= 0, REPT(" ",SOURCE!$X$2-LEN(SOURCE!I1811)), "")&amp;
      SOURCE!K1811&amp;      IF(SOURCE!$Y$2-LEN(SOURCE!K1811) &gt;= 0, REPT(" ",SOURCE!$Z$2-LEN(SOURCE!K1811)), "")&amp;
" | "&amp; SOURCE!L1811&amp;      IF(SOURCE!$AB$2-LEN(SOURCE!L1811) &gt;= 0, REPT(" ",SOURCE!$AB$2-LEN(SOURCE!L1811)), "")&amp;
" | "&amp; SOURCE!M1811&amp;      IF(SOURCE!$AC$2-LEN(SOURCE!M1811) &gt;= 0, REPT(" ",SOURCE!$AC$2-LEN(SOURCE!M1811)), "")&amp;
      "},"&amp;IF(SOURCE!O1811&lt;&gt;"",""&amp;SOURCE!O1811,"")
 )
)
)</f>
        <v>/* 1771 */  { fnRecall,                     RESERVED_VARIABLE_NPER,      "",                                            "RCL n" STD_SUB_P,                             (0 &lt;&lt; TAM_MAX_BITS) |     0, CAT_NONE | SLS_ENABLED   | US_ENABLED   | EIM_DISABLED | PTP_DISABLED     },</v>
      </c>
    </row>
    <row r="1812" spans="1:1">
      <c r="A1812" s="133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IF(SOURCE!$R$2-LEN(SOURCE!C1812) &gt;= 0, REPT(" ",SOURCE!$R$2-LEN(SOURCE!C1812)), "")&amp;
      SOURCE!D1812&amp;", "&amp; IF(SOURCE!$S$2-LEN(SOURCE!D1812) &gt;= 0, REPT(" ",SOURCE!$S$2-LEN(SOURCE!D1812)), "")&amp;
      SOURCE!E1812&amp;", "&amp; IF(SOURCE!$T$2-LEN(SOURCE!E1812) &gt;=0, REPT(" ",SOURCE!$T$2-LEN(SOURCE!E1812)), "")&amp;
      SOURCE!F1812&amp;", "&amp; IF(SOURCE!$U$2-LEN(SOURCE!F1812) &gt;= 0, REPT(" ",SOURCE!$U$2-LEN(SOURCE!F1812)+2), "")&amp;"("&amp;
      SUBSTITUTE(TEXT(SOURCE!G1812,"??0"),"  ","")&amp;" &lt;&lt; TAM_MAX_BITS) |"&amp; IF(SOURCE!$V$2-3 &gt;= 0, REPT(" ",MAX(1,SOURCE!$V$2-5+4+1-1-LEN(  IF(ISTEXT(SOURCE!H1812),SOURCE!H1812,  SUBSTITUTE(SUBSTITUTE(TEXT(SOURCE!H1812,"????0"),"  ","")," ",""))   ))), "")&amp;
       IF(ISTEXT(SOURCE!H1812),SOURCE!H1812, SUBSTITUTE(SUBSTITUTE(TEXT(SOURCE!H1812,"????0"),"  ","")," ",""))   &amp;","&amp; IF(SOURCE!$W$2-3 &gt;= 0, REPT(" ",SOURCE!$W$2-3-5), "")&amp;
      SOURCE!I1812&amp;
" | "&amp; IF(SOURCE!$X$2-LEN(SOURCE!I1812) &gt;= 0, REPT(" ",SOURCE!$X$2-LEN(SOURCE!I1812)), "")&amp;
      SOURCE!J1812&amp;      IF(SOURCE!$Y$2-LEN(SOURCE!J1812) &gt;= 0, REPT(" ",SOURCE!$Y$2-LEN(SOURCE!J1812)), "")&amp;
" | "&amp; IF(SOURCE!$X$2-LEN(SOURCE!I1812) &gt;= 0, REPT(" ",SOURCE!$X$2-LEN(SOURCE!I1812)), "")&amp;
      SOURCE!K1812&amp;      IF(SOURCE!$Y$2-LEN(SOURCE!K1812) &gt;= 0, REPT(" ",SOURCE!$Z$2-LEN(SOURCE!K1812)), "")&amp;
" | "&amp; SOURCE!L1812&amp;      IF(SOURCE!$AB$2-LEN(SOURCE!L1812) &gt;= 0, REPT(" ",SOURCE!$AB$2-LEN(SOURCE!L1812)), "")&amp;
" | "&amp; SOURCE!M1812&amp;      IF(SOURCE!$AC$2-LEN(SOURCE!M1812) &gt;= 0, REPT(" ",SOURCE!$AC$2-LEN(SOURCE!M1812)), "")&amp;
      "},"&amp;IF(SOURCE!O1812&lt;&gt;"",""&amp;SOURCE!O1812,"")
 )
)
)</f>
        <v>/* 1772 */  { fnRecall,                     RESERVED_VARIABLE_PERONA,    "",                                            "per/a",                                       (0 &lt;&lt; TAM_MAX_BITS) |     0, CAT_NONE | SLS_ENABLED   | US_ENABLED   | EIM_DISABLED | PTP_DISABLED     },</v>
      </c>
    </row>
    <row r="1813" spans="1:1">
      <c r="A1813" s="133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IF(SOURCE!$R$2-LEN(SOURCE!C1813) &gt;= 0, REPT(" ",SOURCE!$R$2-LEN(SOURCE!C1813)), "")&amp;
      SOURCE!D1813&amp;", "&amp; IF(SOURCE!$S$2-LEN(SOURCE!D1813) &gt;= 0, REPT(" ",SOURCE!$S$2-LEN(SOURCE!D1813)), "")&amp;
      SOURCE!E1813&amp;", "&amp; IF(SOURCE!$T$2-LEN(SOURCE!E1813) &gt;=0, REPT(" ",SOURCE!$T$2-LEN(SOURCE!E1813)), "")&amp;
      SOURCE!F1813&amp;", "&amp; IF(SOURCE!$U$2-LEN(SOURCE!F1813) &gt;= 0, REPT(" ",SOURCE!$U$2-LEN(SOURCE!F1813)+2), "")&amp;"("&amp;
      SUBSTITUTE(TEXT(SOURCE!G1813,"??0"),"  ","")&amp;" &lt;&lt; TAM_MAX_BITS) |"&amp; IF(SOURCE!$V$2-3 &gt;= 0, REPT(" ",MAX(1,SOURCE!$V$2-5+4+1-1-LEN(  IF(ISTEXT(SOURCE!H1813),SOURCE!H1813,  SUBSTITUTE(SUBSTITUTE(TEXT(SOURCE!H1813,"????0"),"  ","")," ",""))   ))), "")&amp;
       IF(ISTEXT(SOURCE!H1813),SOURCE!H1813, SUBSTITUTE(SUBSTITUTE(TEXT(SOURCE!H1813,"????0"),"  ","")," ",""))   &amp;","&amp; IF(SOURCE!$W$2-3 &gt;= 0, REPT(" ",SOURCE!$W$2-3-5), "")&amp;
      SOURCE!I1813&amp;
" | "&amp; IF(SOURCE!$X$2-LEN(SOURCE!I1813) &gt;= 0, REPT(" ",SOURCE!$X$2-LEN(SOURCE!I1813)), "")&amp;
      SOURCE!J1813&amp;      IF(SOURCE!$Y$2-LEN(SOURCE!J1813) &gt;= 0, REPT(" ",SOURCE!$Y$2-LEN(SOURCE!J1813)), "")&amp;
" | "&amp; IF(SOURCE!$X$2-LEN(SOURCE!I1813) &gt;= 0, REPT(" ",SOURCE!$X$2-LEN(SOURCE!I1813)), "")&amp;
      SOURCE!K1813&amp;      IF(SOURCE!$Y$2-LEN(SOURCE!K1813) &gt;= 0, REPT(" ",SOURCE!$Z$2-LEN(SOURCE!K1813)), "")&amp;
" | "&amp; SOURCE!L1813&amp;      IF(SOURCE!$AB$2-LEN(SOURCE!L1813) &gt;= 0, REPT(" ",SOURCE!$AB$2-LEN(SOURCE!L1813)), "")&amp;
" | "&amp; SOURCE!M1813&amp;      IF(SOURCE!$AC$2-LEN(SOURCE!M1813) &gt;= 0, REPT(" ",SOURCE!$AC$2-LEN(SOURCE!M1813)), "")&amp;
      "},"&amp;IF(SOURCE!O1813&lt;&gt;"",""&amp;SOURCE!O1813,"")
 )
)
)</f>
        <v>/* 1773 */  { fnRecall,                     RESERVED_VARIABLE_PMT,       "",                                            "PMT",                                         (0 &lt;&lt; TAM_MAX_BITS) |     0, CAT_NONE | SLS_ENABLED   | US_ENABLED   | EIM_DISABLED | PTP_DISABLED     },</v>
      </c>
    </row>
    <row r="1814" spans="1:1">
      <c r="A1814" s="133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IF(SOURCE!$R$2-LEN(SOURCE!C1814) &gt;= 0, REPT(" ",SOURCE!$R$2-LEN(SOURCE!C1814)), "")&amp;
      SOURCE!D1814&amp;", "&amp; IF(SOURCE!$S$2-LEN(SOURCE!D1814) &gt;= 0, REPT(" ",SOURCE!$S$2-LEN(SOURCE!D1814)), "")&amp;
      SOURCE!E1814&amp;", "&amp; IF(SOURCE!$T$2-LEN(SOURCE!E1814) &gt;=0, REPT(" ",SOURCE!$T$2-LEN(SOURCE!E1814)), "")&amp;
      SOURCE!F1814&amp;", "&amp; IF(SOURCE!$U$2-LEN(SOURCE!F1814) &gt;= 0, REPT(" ",SOURCE!$U$2-LEN(SOURCE!F1814)+2), "")&amp;"("&amp;
      SUBSTITUTE(TEXT(SOURCE!G1814,"??0"),"  ","")&amp;" &lt;&lt; TAM_MAX_BITS) |"&amp; IF(SOURCE!$V$2-3 &gt;= 0, REPT(" ",MAX(1,SOURCE!$V$2-5+4+1-1-LEN(  IF(ISTEXT(SOURCE!H1814),SOURCE!H1814,  SUBSTITUTE(SUBSTITUTE(TEXT(SOURCE!H1814,"????0"),"  ","")," ",""))   ))), "")&amp;
       IF(ISTEXT(SOURCE!H1814),SOURCE!H1814, SUBSTITUTE(SUBSTITUTE(TEXT(SOURCE!H1814,"????0"),"  ","")," ",""))   &amp;","&amp; IF(SOURCE!$W$2-3 &gt;= 0, REPT(" ",SOURCE!$W$2-3-5), "")&amp;
      SOURCE!I1814&amp;
" | "&amp; IF(SOURCE!$X$2-LEN(SOURCE!I1814) &gt;= 0, REPT(" ",SOURCE!$X$2-LEN(SOURCE!I1814)), "")&amp;
      SOURCE!J1814&amp;      IF(SOURCE!$Y$2-LEN(SOURCE!J1814) &gt;= 0, REPT(" ",SOURCE!$Y$2-LEN(SOURCE!J1814)), "")&amp;
" | "&amp; IF(SOURCE!$X$2-LEN(SOURCE!I1814) &gt;= 0, REPT(" ",SOURCE!$X$2-LEN(SOURCE!I1814)), "")&amp;
      SOURCE!K1814&amp;      IF(SOURCE!$Y$2-LEN(SOURCE!K1814) &gt;= 0, REPT(" ",SOURCE!$Z$2-LEN(SOURCE!K1814)), "")&amp;
" | "&amp; SOURCE!L1814&amp;      IF(SOURCE!$AB$2-LEN(SOURCE!L1814) &gt;= 0, REPT(" ",SOURCE!$AB$2-LEN(SOURCE!L1814)), "")&amp;
" | "&amp; SOURCE!M1814&amp;      IF(SOURCE!$AC$2-LEN(SOURCE!M1814) &gt;= 0, REPT(" ",SOURCE!$AC$2-LEN(SOURCE!M1814)), "")&amp;
      "},"&amp;IF(SOURCE!O1814&lt;&gt;"",""&amp;SOURCE!O1814,"")
 )
)
)</f>
        <v>/* 1774 */  { fnRecall,                     RESERVED_VARIABLE_PV,        "",                                            "PV",                                          (0 &lt;&lt; TAM_MAX_BITS) |     0, CAT_NONE | SLS_ENABLED   | US_ENABLED   | EIM_DISABLED | PTP_DISABLED     },</v>
      </c>
    </row>
    <row r="1815" spans="1:1">
      <c r="A1815" s="133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IF(SOURCE!$R$2-LEN(SOURCE!C1815) &gt;= 0, REPT(" ",SOURCE!$R$2-LEN(SOURCE!C1815)), "")&amp;
      SOURCE!D1815&amp;", "&amp; IF(SOURCE!$S$2-LEN(SOURCE!D1815) &gt;= 0, REPT(" ",SOURCE!$S$2-LEN(SOURCE!D1815)), "")&amp;
      SOURCE!E1815&amp;", "&amp; IF(SOURCE!$T$2-LEN(SOURCE!E1815) &gt;=0, REPT(" ",SOURCE!$T$2-LEN(SOURCE!E1815)), "")&amp;
      SOURCE!F1815&amp;", "&amp; IF(SOURCE!$U$2-LEN(SOURCE!F1815) &gt;= 0, REPT(" ",SOURCE!$U$2-LEN(SOURCE!F1815)+2), "")&amp;"("&amp;
      SUBSTITUTE(TEXT(SOURCE!G1815,"??0"),"  ","")&amp;" &lt;&lt; TAM_MAX_BITS) |"&amp; IF(SOURCE!$V$2-3 &gt;= 0, REPT(" ",MAX(1,SOURCE!$V$2-5+4+1-1-LEN(  IF(ISTEXT(SOURCE!H1815),SOURCE!H1815,  SUBSTITUTE(SUBSTITUTE(TEXT(SOURCE!H1815,"????0"),"  ","")," ",""))   ))), "")&amp;
       IF(ISTEXT(SOURCE!H1815),SOURCE!H1815, SUBSTITUTE(SUBSTITUTE(TEXT(SOURCE!H1815,"????0"),"  ","")," ",""))   &amp;","&amp; IF(SOURCE!$W$2-3 &gt;= 0, REPT(" ",SOURCE!$W$2-3-5), "")&amp;
      SOURCE!I1815&amp;
" | "&amp; IF(SOURCE!$X$2-LEN(SOURCE!I1815) &gt;= 0, REPT(" ",SOURCE!$X$2-LEN(SOURCE!I1815)), "")&amp;
      SOURCE!J1815&amp;      IF(SOURCE!$Y$2-LEN(SOURCE!J1815) &gt;= 0, REPT(" ",SOURCE!$Y$2-LEN(SOURCE!J1815)), "")&amp;
" | "&amp; IF(SOURCE!$X$2-LEN(SOURCE!I1815) &gt;= 0, REPT(" ",SOURCE!$X$2-LEN(SOURCE!I1815)), "")&amp;
      SOURCE!K1815&amp;      IF(SOURCE!$Y$2-LEN(SOURCE!K1815) &gt;= 0, REPT(" ",SOURCE!$Z$2-LEN(SOURCE!K1815)), "")&amp;
" | "&amp; SOURCE!L1815&amp;      IF(SOURCE!$AB$2-LEN(SOURCE!L1815) &gt;= 0, REPT(" ",SOURCE!$AB$2-LEN(SOURCE!L1815)), "")&amp;
" | "&amp; SOURCE!M1815&amp;      IF(SOURCE!$AC$2-LEN(SOURCE!M1815) &gt;= 0, REPT(" ",SOURCE!$AC$2-LEN(SOURCE!M1815)),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133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IF(SOURCE!$R$2-LEN(SOURCE!C1816) &gt;= 0, REPT(" ",SOURCE!$R$2-LEN(SOURCE!C1816)), "")&amp;
      SOURCE!D1816&amp;", "&amp; IF(SOURCE!$S$2-LEN(SOURCE!D1816) &gt;= 0, REPT(" ",SOURCE!$S$2-LEN(SOURCE!D1816)), "")&amp;
      SOURCE!E1816&amp;", "&amp; IF(SOURCE!$T$2-LEN(SOURCE!E1816) &gt;=0, REPT(" ",SOURCE!$T$2-LEN(SOURCE!E1816)), "")&amp;
      SOURCE!F1816&amp;", "&amp; IF(SOURCE!$U$2-LEN(SOURCE!F1816) &gt;= 0, REPT(" ",SOURCE!$U$2-LEN(SOURCE!F1816)+2), "")&amp;"("&amp;
      SUBSTITUTE(TEXT(SOURCE!G1816,"??0"),"  ","")&amp;" &lt;&lt; TAM_MAX_BITS) |"&amp; IF(SOURCE!$V$2-3 &gt;= 0, REPT(" ",MAX(1,SOURCE!$V$2-5+4+1-1-LEN(  IF(ISTEXT(SOURCE!H1816),SOURCE!H1816,  SUBSTITUTE(SUBSTITUTE(TEXT(SOURCE!H1816,"????0"),"  ","")," ",""))   ))), "")&amp;
       IF(ISTEXT(SOURCE!H1816),SOURCE!H1816, SUBSTITUTE(SUBSTITUTE(TEXT(SOURCE!H1816,"????0"),"  ","")," ",""))   &amp;","&amp; IF(SOURCE!$W$2-3 &gt;= 0, REPT(" ",SOURCE!$W$2-3-5), "")&amp;
      SOURCE!I1816&amp;
" | "&amp; IF(SOURCE!$X$2-LEN(SOURCE!I1816) &gt;= 0, REPT(" ",SOURCE!$X$2-LEN(SOURCE!I1816)), "")&amp;
      SOURCE!J1816&amp;      IF(SOURCE!$Y$2-LEN(SOURCE!J1816) &gt;= 0, REPT(" ",SOURCE!$Y$2-LEN(SOURCE!J1816)), "")&amp;
" | "&amp; IF(SOURCE!$X$2-LEN(SOURCE!I1816) &gt;= 0, REPT(" ",SOURCE!$X$2-LEN(SOURCE!I1816)), "")&amp;
      SOURCE!K1816&amp;      IF(SOURCE!$Y$2-LEN(SOURCE!K1816) &gt;= 0, REPT(" ",SOURCE!$Z$2-LEN(SOURCE!K1816)), "")&amp;
" | "&amp; SOURCE!L1816&amp;      IF(SOURCE!$AB$2-LEN(SOURCE!L1816) &gt;= 0, REPT(" ",SOURCE!$AB$2-LEN(SOURCE!L1816)), "")&amp;
" | "&amp; SOURCE!M1816&amp;      IF(SOURCE!$AC$2-LEN(SOURCE!M1816) &gt;= 0, REPT(" ",SOURCE!$AC$2-LEN(SOURCE!M1816)), "")&amp;
      "},"&amp;IF(SOURCE!O1816&lt;&gt;"",""&amp;SOURCE!O1816,"")
 )
)
)</f>
        <v>/* 1776 */  { fnAddTimerApp,                NOPARAM,                     "",                                            "ADD",                                         (0 &lt;&lt; TAM_MAX_BITS) |     0, CAT_NONE | SLS_UNCHANGED | US_UNCHANGED | EIM_DISABLED | PTP_DISABLED     },</v>
      </c>
    </row>
    <row r="1817" spans="1:1">
      <c r="A1817" s="133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IF(SOURCE!$R$2-LEN(SOURCE!C1817) &gt;= 0, REPT(" ",SOURCE!$R$2-LEN(SOURCE!C1817)), "")&amp;
      SOURCE!D1817&amp;", "&amp; IF(SOURCE!$S$2-LEN(SOURCE!D1817) &gt;= 0, REPT(" ",SOURCE!$S$2-LEN(SOURCE!D1817)), "")&amp;
      SOURCE!E1817&amp;", "&amp; IF(SOURCE!$T$2-LEN(SOURCE!E1817) &gt;=0, REPT(" ",SOURCE!$T$2-LEN(SOURCE!E1817)), "")&amp;
      SOURCE!F1817&amp;", "&amp; IF(SOURCE!$U$2-LEN(SOURCE!F1817) &gt;= 0, REPT(" ",SOURCE!$U$2-LEN(SOURCE!F1817)+2), "")&amp;"("&amp;
      SUBSTITUTE(TEXT(SOURCE!G1817,"??0"),"  ","")&amp;" &lt;&lt; TAM_MAX_BITS) |"&amp; IF(SOURCE!$V$2-3 &gt;= 0, REPT(" ",MAX(1,SOURCE!$V$2-5+4+1-1-LEN(  IF(ISTEXT(SOURCE!H1817),SOURCE!H1817,  SUBSTITUTE(SUBSTITUTE(TEXT(SOURCE!H1817,"????0"),"  ","")," ",""))   ))), "")&amp;
       IF(ISTEXT(SOURCE!H1817),SOURCE!H1817, SUBSTITUTE(SUBSTITUTE(TEXT(SOURCE!H1817,"????0"),"  ","")," ",""))   &amp;","&amp; IF(SOURCE!$W$2-3 &gt;= 0, REPT(" ",SOURCE!$W$2-3-5), "")&amp;
      SOURCE!I1817&amp;
" | "&amp; IF(SOURCE!$X$2-LEN(SOURCE!I1817) &gt;= 0, REPT(" ",SOURCE!$X$2-LEN(SOURCE!I1817)), "")&amp;
      SOURCE!J1817&amp;      IF(SOURCE!$Y$2-LEN(SOURCE!J1817) &gt;= 0, REPT(" ",SOURCE!$Y$2-LEN(SOURCE!J1817)), "")&amp;
" | "&amp; IF(SOURCE!$X$2-LEN(SOURCE!I1817) &gt;= 0, REPT(" ",SOURCE!$X$2-LEN(SOURCE!I1817)), "")&amp;
      SOURCE!K1817&amp;      IF(SOURCE!$Y$2-LEN(SOURCE!K1817) &gt;= 0, REPT(" ",SOURCE!$Z$2-LEN(SOURCE!K1817)), "")&amp;
" | "&amp; SOURCE!L1817&amp;      IF(SOURCE!$AB$2-LEN(SOURCE!L1817) &gt;= 0, REPT(" ",SOURCE!$AB$2-LEN(SOURCE!L1817)), "")&amp;
" | "&amp; SOURCE!M1817&amp;      IF(SOURCE!$AC$2-LEN(SOURCE!M1817) &gt;= 0, REPT(" ",SOURCE!$AC$2-LEN(SOURCE!M1817)), "")&amp;
      "},"&amp;IF(SOURCE!O1817&lt;&gt;"",""&amp;SOURCE!O1817,"")
 )
)
)</f>
        <v>/* 1777 */  { fnDecisecondTimerApp,         NOPARAM,                     "",                                            "0.1s",                                        (0 &lt;&lt; TAM_MAX_BITS) |     0, CAT_NONE | SLS_UNCHANGED | US_UNCHANGED | EIM_DISABLED | PTP_DISABLED     },</v>
      </c>
    </row>
    <row r="1818" spans="1:1">
      <c r="A1818" s="133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IF(SOURCE!$R$2-LEN(SOURCE!C1818) &gt;= 0, REPT(" ",SOURCE!$R$2-LEN(SOURCE!C1818)), "")&amp;
      SOURCE!D1818&amp;", "&amp; IF(SOURCE!$S$2-LEN(SOURCE!D1818) &gt;= 0, REPT(" ",SOURCE!$S$2-LEN(SOURCE!D1818)), "")&amp;
      SOURCE!E1818&amp;", "&amp; IF(SOURCE!$T$2-LEN(SOURCE!E1818) &gt;=0, REPT(" ",SOURCE!$T$2-LEN(SOURCE!E1818)), "")&amp;
      SOURCE!F1818&amp;", "&amp; IF(SOURCE!$U$2-LEN(SOURCE!F1818) &gt;= 0, REPT(" ",SOURCE!$U$2-LEN(SOURCE!F1818)+2), "")&amp;"("&amp;
      SUBSTITUTE(TEXT(SOURCE!G1818,"??0"),"  ","")&amp;" &lt;&lt; TAM_MAX_BITS) |"&amp; IF(SOURCE!$V$2-3 &gt;= 0, REPT(" ",MAX(1,SOURCE!$V$2-5+4+1-1-LEN(  IF(ISTEXT(SOURCE!H1818),SOURCE!H1818,  SUBSTITUTE(SUBSTITUTE(TEXT(SOURCE!H1818,"????0"),"  ","")," ",""))   ))), "")&amp;
       IF(ISTEXT(SOURCE!H1818),SOURCE!H1818, SUBSTITUTE(SUBSTITUTE(TEXT(SOURCE!H1818,"????0"),"  ","")," ",""))   &amp;","&amp; IF(SOURCE!$W$2-3 &gt;= 0, REPT(" ",SOURCE!$W$2-3-5), "")&amp;
      SOURCE!I1818&amp;
" | "&amp; IF(SOURCE!$X$2-LEN(SOURCE!I1818) &gt;= 0, REPT(" ",SOURCE!$X$2-LEN(SOURCE!I1818)), "")&amp;
      SOURCE!J1818&amp;      IF(SOURCE!$Y$2-LEN(SOURCE!J1818) &gt;= 0, REPT(" ",SOURCE!$Y$2-LEN(SOURCE!J1818)), "")&amp;
" | "&amp; IF(SOURCE!$X$2-LEN(SOURCE!I1818) &gt;= 0, REPT(" ",SOURCE!$X$2-LEN(SOURCE!I1818)), "")&amp;
      SOURCE!K1818&amp;      IF(SOURCE!$Y$2-LEN(SOURCE!K1818) &gt;= 0, REPT(" ",SOURCE!$Z$2-LEN(SOURCE!K1818)), "")&amp;
" | "&amp; SOURCE!L1818&amp;      IF(SOURCE!$AB$2-LEN(SOURCE!L1818) &gt;= 0, REPT(" ",SOURCE!$AB$2-LEN(SOURCE!L1818)), "")&amp;
" | "&amp; SOURCE!M1818&amp;      IF(SOURCE!$AC$2-LEN(SOURCE!M1818) &gt;= 0, REPT(" ",SOURCE!$AC$2-LEN(SOURCE!M1818)), "")&amp;
      "},"&amp;IF(SOURCE!O1818&lt;&gt;"",""&amp;SOURCE!O1818,"")
 )
)
)</f>
        <v>/* 1778 */  { fnResetTimerApp,              NOPARAM,                     "",                                            "RESET",                                       (0 &lt;&lt; TAM_MAX_BITS) |     0, CAT_NONE | SLS_UNCHANGED | US_UNCHANGED | EIM_DISABLED | PTP_DISABLED     },</v>
      </c>
    </row>
    <row r="1819" spans="1:1">
      <c r="A1819" s="133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IF(SOURCE!$R$2-LEN(SOURCE!C1819) &gt;= 0, REPT(" ",SOURCE!$R$2-LEN(SOURCE!C1819)), "")&amp;
      SOURCE!D1819&amp;", "&amp; IF(SOURCE!$S$2-LEN(SOURCE!D1819) &gt;= 0, REPT(" ",SOURCE!$S$2-LEN(SOURCE!D1819)), "")&amp;
      SOURCE!E1819&amp;", "&amp; IF(SOURCE!$T$2-LEN(SOURCE!E1819) &gt;=0, REPT(" ",SOURCE!$T$2-LEN(SOURCE!E1819)), "")&amp;
      SOURCE!F1819&amp;", "&amp; IF(SOURCE!$U$2-LEN(SOURCE!F1819) &gt;= 0, REPT(" ",SOURCE!$U$2-LEN(SOURCE!F1819)+2), "")&amp;"("&amp;
      SUBSTITUTE(TEXT(SOURCE!G1819,"??0"),"  ","")&amp;" &lt;&lt; TAM_MAX_BITS) |"&amp; IF(SOURCE!$V$2-3 &gt;= 0, REPT(" ",MAX(1,SOURCE!$V$2-5+4+1-1-LEN(  IF(ISTEXT(SOURCE!H1819),SOURCE!H1819,  SUBSTITUTE(SUBSTITUTE(TEXT(SOURCE!H1819,"????0"),"  ","")," ",""))   ))), "")&amp;
       IF(ISTEXT(SOURCE!H1819),SOURCE!H1819, SUBSTITUTE(SUBSTITUTE(TEXT(SOURCE!H1819,"????0"),"  ","")," ",""))   &amp;","&amp; IF(SOURCE!$W$2-3 &gt;= 0, REPT(" ",SOURCE!$W$2-3-5), "")&amp;
      SOURCE!I1819&amp;
" | "&amp; IF(SOURCE!$X$2-LEN(SOURCE!I1819) &gt;= 0, REPT(" ",SOURCE!$X$2-LEN(SOURCE!I1819)), "")&amp;
      SOURCE!J1819&amp;      IF(SOURCE!$Y$2-LEN(SOURCE!J1819) &gt;= 0, REPT(" ",SOURCE!$Y$2-LEN(SOURCE!J1819)), "")&amp;
" | "&amp; IF(SOURCE!$X$2-LEN(SOURCE!I1819) &gt;= 0, REPT(" ",SOURCE!$X$2-LEN(SOURCE!I1819)), "")&amp;
      SOURCE!K1819&amp;      IF(SOURCE!$Y$2-LEN(SOURCE!K1819) &gt;= 0, REPT(" ",SOURCE!$Z$2-LEN(SOURCE!K1819)), "")&amp;
" | "&amp; SOURCE!L1819&amp;      IF(SOURCE!$AB$2-LEN(SOURCE!L1819) &gt;= 0, REPT(" ",SOURCE!$AB$2-LEN(SOURCE!L1819)), "")&amp;
" | "&amp; SOURCE!M1819&amp;      IF(SOURCE!$AC$2-LEN(SOURCE!M1819) &gt;= 0, REPT(" ",SOURCE!$AC$2-LEN(SOURCE!M1819)),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133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IF(SOURCE!$R$2-LEN(SOURCE!C1820) &gt;= 0, REPT(" ",SOURCE!$R$2-LEN(SOURCE!C1820)), "")&amp;
      SOURCE!D1820&amp;", "&amp; IF(SOURCE!$S$2-LEN(SOURCE!D1820) &gt;= 0, REPT(" ",SOURCE!$S$2-LEN(SOURCE!D1820)), "")&amp;
      SOURCE!E1820&amp;", "&amp; IF(SOURCE!$T$2-LEN(SOURCE!E1820) &gt;=0, REPT(" ",SOURCE!$T$2-LEN(SOURCE!E1820)), "")&amp;
      SOURCE!F1820&amp;", "&amp; IF(SOURCE!$U$2-LEN(SOURCE!F1820) &gt;= 0, REPT(" ",SOURCE!$U$2-LEN(SOURCE!F1820)+2), "")&amp;"("&amp;
      SUBSTITUTE(TEXT(SOURCE!G1820,"??0"),"  ","")&amp;" &lt;&lt; TAM_MAX_BITS) |"&amp; IF(SOURCE!$V$2-3 &gt;= 0, REPT(" ",MAX(1,SOURCE!$V$2-5+4+1-1-LEN(  IF(ISTEXT(SOURCE!H1820),SOURCE!H1820,  SUBSTITUTE(SUBSTITUTE(TEXT(SOURCE!H1820,"????0"),"  ","")," ",""))   ))), "")&amp;
       IF(ISTEXT(SOURCE!H1820),SOURCE!H1820, SUBSTITUTE(SUBSTITUTE(TEXT(SOURCE!H1820,"????0"),"  ","")," ",""))   &amp;","&amp; IF(SOURCE!$W$2-3 &gt;= 0, REPT(" ",SOURCE!$W$2-3-5), "")&amp;
      SOURCE!I1820&amp;
" | "&amp; IF(SOURCE!$X$2-LEN(SOURCE!I1820) &gt;= 0, REPT(" ",SOURCE!$X$2-LEN(SOURCE!I1820)), "")&amp;
      SOURCE!J1820&amp;      IF(SOURCE!$Y$2-LEN(SOURCE!J1820) &gt;= 0, REPT(" ",SOURCE!$Y$2-LEN(SOURCE!J1820)), "")&amp;
" | "&amp; IF(SOURCE!$X$2-LEN(SOURCE!I1820) &gt;= 0, REPT(" ",SOURCE!$X$2-LEN(SOURCE!I1820)), "")&amp;
      SOURCE!K1820&amp;      IF(SOURCE!$Y$2-LEN(SOURCE!K1820) &gt;= 0, REPT(" ",SOURCE!$Z$2-LEN(SOURCE!K1820)), "")&amp;
" | "&amp; SOURCE!L1820&amp;      IF(SOURCE!$AB$2-LEN(SOURCE!L1820) &gt;= 0, REPT(" ",SOURCE!$AB$2-LEN(SOURCE!L1820)), "")&amp;
" | "&amp; SOURCE!M1820&amp;      IF(SOURCE!$AC$2-LEN(SOURCE!M1820) &gt;= 0, REPT(" ",SOURCE!$AC$2-LEN(SOURCE!M1820)),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133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IF(SOURCE!$R$2-LEN(SOURCE!C1821) &gt;= 0, REPT(" ",SOURCE!$R$2-LEN(SOURCE!C1821)), "")&amp;
      SOURCE!D1821&amp;", "&amp; IF(SOURCE!$S$2-LEN(SOURCE!D1821) &gt;= 0, REPT(" ",SOURCE!$S$2-LEN(SOURCE!D1821)), "")&amp;
      SOURCE!E1821&amp;", "&amp; IF(SOURCE!$T$2-LEN(SOURCE!E1821) &gt;=0, REPT(" ",SOURCE!$T$2-LEN(SOURCE!E1821)), "")&amp;
      SOURCE!F1821&amp;", "&amp; IF(SOURCE!$U$2-LEN(SOURCE!F1821) &gt;= 0, REPT(" ",SOURCE!$U$2-LEN(SOURCE!F1821)+2), "")&amp;"("&amp;
      SUBSTITUTE(TEXT(SOURCE!G1821,"??0"),"  ","")&amp;" &lt;&lt; TAM_MAX_BITS) |"&amp; IF(SOURCE!$V$2-3 &gt;= 0, REPT(" ",MAX(1,SOURCE!$V$2-5+4+1-1-LEN(  IF(ISTEXT(SOURCE!H1821),SOURCE!H1821,  SUBSTITUTE(SUBSTITUTE(TEXT(SOURCE!H1821,"????0"),"  ","")," ",""))   ))), "")&amp;
       IF(ISTEXT(SOURCE!H1821),SOURCE!H1821, SUBSTITUTE(SUBSTITUTE(TEXT(SOURCE!H1821,"????0"),"  ","")," ",""))   &amp;","&amp; IF(SOURCE!$W$2-3 &gt;= 0, REPT(" ",SOURCE!$W$2-3-5), "")&amp;
      SOURCE!I1821&amp;
" | "&amp; IF(SOURCE!$X$2-LEN(SOURCE!I1821) &gt;= 0, REPT(" ",SOURCE!$X$2-LEN(SOURCE!I1821)), "")&amp;
      SOURCE!J1821&amp;      IF(SOURCE!$Y$2-LEN(SOURCE!J1821) &gt;= 0, REPT(" ",SOURCE!$Y$2-LEN(SOURCE!J1821)), "")&amp;
" | "&amp; IF(SOURCE!$X$2-LEN(SOURCE!I1821) &gt;= 0, REPT(" ",SOURCE!$X$2-LEN(SOURCE!I1821)), "")&amp;
      SOURCE!K1821&amp;      IF(SOURCE!$Y$2-LEN(SOURCE!K1821) &gt;= 0, REPT(" ",SOURCE!$Z$2-LEN(SOURCE!K1821)), "")&amp;
" | "&amp; SOURCE!L1821&amp;      IF(SOURCE!$AB$2-LEN(SOURCE!L1821) &gt;= 0, REPT(" ",SOURCE!$AB$2-LEN(SOURCE!L1821)), "")&amp;
" | "&amp; SOURCE!M1821&amp;      IF(SOURCE!$AC$2-LEN(SOURCE!M1821) &gt;= 0, REPT(" ",SOURCE!$AC$2-LEN(SOURCE!M1821)),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US_ENABLED   | EIM_DISABLED | PTP_DISABLED     },</v>
      </c>
    </row>
    <row r="1822" spans="1:1">
      <c r="A1822" s="133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IF(SOURCE!$R$2-LEN(SOURCE!C1822) &gt;= 0, REPT(" ",SOURCE!$R$2-LEN(SOURCE!C1822)), "")&amp;
      SOURCE!D1822&amp;", "&amp; IF(SOURCE!$S$2-LEN(SOURCE!D1822) &gt;= 0, REPT(" ",SOURCE!$S$2-LEN(SOURCE!D1822)), "")&amp;
      SOURCE!E1822&amp;", "&amp; IF(SOURCE!$T$2-LEN(SOURCE!E1822) &gt;=0, REPT(" ",SOURCE!$T$2-LEN(SOURCE!E1822)), "")&amp;
      SOURCE!F1822&amp;", "&amp; IF(SOURCE!$U$2-LEN(SOURCE!F1822) &gt;= 0, REPT(" ",SOURCE!$U$2-LEN(SOURCE!F1822)+2), "")&amp;"("&amp;
      SUBSTITUTE(TEXT(SOURCE!G1822,"??0"),"  ","")&amp;" &lt;&lt; TAM_MAX_BITS) |"&amp; IF(SOURCE!$V$2-3 &gt;= 0, REPT(" ",MAX(1,SOURCE!$V$2-5+4+1-1-LEN(  IF(ISTEXT(SOURCE!H1822),SOURCE!H1822,  SUBSTITUTE(SUBSTITUTE(TEXT(SOURCE!H1822,"????0"),"  ","")," ",""))   ))), "")&amp;
       IF(ISTEXT(SOURCE!H1822),SOURCE!H1822, SUBSTITUTE(SUBSTITUTE(TEXT(SOURCE!H1822,"????0"),"  ","")," ",""))   &amp;","&amp; IF(SOURCE!$W$2-3 &gt;= 0, REPT(" ",SOURCE!$W$2-3-5), "")&amp;
      SOURCE!I1822&amp;
" | "&amp; IF(SOURCE!$X$2-LEN(SOURCE!I1822) &gt;= 0, REPT(" ",SOURCE!$X$2-LEN(SOURCE!I1822)), "")&amp;
      SOURCE!J1822&amp;      IF(SOURCE!$Y$2-LEN(SOURCE!J1822) &gt;= 0, REPT(" ",SOURCE!$Y$2-LEN(SOURCE!J1822)), "")&amp;
" | "&amp; IF(SOURCE!$X$2-LEN(SOURCE!I1822) &gt;= 0, REPT(" ",SOURCE!$X$2-LEN(SOURCE!I1822)), "")&amp;
      SOURCE!K1822&amp;      IF(SOURCE!$Y$2-LEN(SOURCE!K1822) &gt;= 0, REPT(" ",SOURCE!$Z$2-LEN(SOURCE!K1822)), "")&amp;
" | "&amp; SOURCE!L1822&amp;      IF(SOURCE!$AB$2-LEN(SOURCE!L1822) &gt;= 0, REPT(" ",SOURCE!$AB$2-LEN(SOURCE!L1822)), "")&amp;
" | "&amp; SOURCE!M1822&amp;      IF(SOURCE!$AC$2-LEN(SOURCE!M1822) &gt;= 0, REPT(" ",SOURCE!$AC$2-LEN(SOURCE!M1822)),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US_ENABLED   | EIM_DISABLED | PTP_DISABLED     },</v>
      </c>
    </row>
    <row r="1823" spans="1:1">
      <c r="A1823" s="133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IF(SOURCE!$R$2-LEN(SOURCE!C1823) &gt;= 0, REPT(" ",SOURCE!$R$2-LEN(SOURCE!C1823)), "")&amp;
      SOURCE!D1823&amp;", "&amp; IF(SOURCE!$S$2-LEN(SOURCE!D1823) &gt;= 0, REPT(" ",SOURCE!$S$2-LEN(SOURCE!D1823)), "")&amp;
      SOURCE!E1823&amp;", "&amp; IF(SOURCE!$T$2-LEN(SOURCE!E1823) &gt;=0, REPT(" ",SOURCE!$T$2-LEN(SOURCE!E1823)), "")&amp;
      SOURCE!F1823&amp;", "&amp; IF(SOURCE!$U$2-LEN(SOURCE!F1823) &gt;= 0, REPT(" ",SOURCE!$U$2-LEN(SOURCE!F1823)+2), "")&amp;"("&amp;
      SUBSTITUTE(TEXT(SOURCE!G1823,"??0"),"  ","")&amp;" &lt;&lt; TAM_MAX_BITS) |"&amp; IF(SOURCE!$V$2-3 &gt;= 0, REPT(" ",MAX(1,SOURCE!$V$2-5+4+1-1-LEN(  IF(ISTEXT(SOURCE!H1823),SOURCE!H1823,  SUBSTITUTE(SUBSTITUTE(TEXT(SOURCE!H1823,"????0"),"  ","")," ",""))   ))), "")&amp;
       IF(ISTEXT(SOURCE!H1823),SOURCE!H1823, SUBSTITUTE(SUBSTITUTE(TEXT(SOURCE!H1823,"????0"),"  ","")," ",""))   &amp;","&amp; IF(SOURCE!$W$2-3 &gt;= 0, REPT(" ",SOURCE!$W$2-3-5), "")&amp;
      SOURCE!I1823&amp;
" | "&amp; IF(SOURCE!$X$2-LEN(SOURCE!I1823) &gt;= 0, REPT(" ",SOURCE!$X$2-LEN(SOURCE!I1823)), "")&amp;
      SOURCE!J1823&amp;      IF(SOURCE!$Y$2-LEN(SOURCE!J1823) &gt;= 0, REPT(" ",SOURCE!$Y$2-LEN(SOURCE!J1823)), "")&amp;
" | "&amp; IF(SOURCE!$X$2-LEN(SOURCE!I1823) &gt;= 0, REPT(" ",SOURCE!$X$2-LEN(SOURCE!I1823)), "")&amp;
      SOURCE!K1823&amp;      IF(SOURCE!$Y$2-LEN(SOURCE!K1823) &gt;= 0, REPT(" ",SOURCE!$Z$2-LEN(SOURCE!K1823)), "")&amp;
" | "&amp; SOURCE!L1823&amp;      IF(SOURCE!$AB$2-LEN(SOURCE!L1823) &gt;= 0, REPT(" ",SOURCE!$AB$2-LEN(SOURCE!L1823)), "")&amp;
" | "&amp; SOURCE!M1823&amp;      IF(SOURCE!$AC$2-LEN(SOURCE!M1823) &gt;= 0, REPT(" ",SOURCE!$AC$2-LEN(SOURCE!M1823)),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133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IF(SOURCE!$R$2-LEN(SOURCE!C1824) &gt;= 0, REPT(" ",SOURCE!$R$2-LEN(SOURCE!C1824)), "")&amp;
      SOURCE!D1824&amp;", "&amp; IF(SOURCE!$S$2-LEN(SOURCE!D1824) &gt;= 0, REPT(" ",SOURCE!$S$2-LEN(SOURCE!D1824)), "")&amp;
      SOURCE!E1824&amp;", "&amp; IF(SOURCE!$T$2-LEN(SOURCE!E1824) &gt;=0, REPT(" ",SOURCE!$T$2-LEN(SOURCE!E1824)), "")&amp;
      SOURCE!F1824&amp;", "&amp; IF(SOURCE!$U$2-LEN(SOURCE!F1824) &gt;= 0, REPT(" ",SOURCE!$U$2-LEN(SOURCE!F1824)+2), "")&amp;"("&amp;
      SUBSTITUTE(TEXT(SOURCE!G1824,"??0"),"  ","")&amp;" &lt;&lt; TAM_MAX_BITS) |"&amp; IF(SOURCE!$V$2-3 &gt;= 0, REPT(" ",MAX(1,SOURCE!$V$2-5+4+1-1-LEN(  IF(ISTEXT(SOURCE!H1824),SOURCE!H1824,  SUBSTITUTE(SUBSTITUTE(TEXT(SOURCE!H1824,"????0"),"  ","")," ",""))   ))), "")&amp;
       IF(ISTEXT(SOURCE!H1824),SOURCE!H1824, SUBSTITUTE(SUBSTITUTE(TEXT(SOURCE!H1824,"????0"),"  ","")," ",""))   &amp;","&amp; IF(SOURCE!$W$2-3 &gt;= 0, REPT(" ",SOURCE!$W$2-3-5), "")&amp;
      SOURCE!I1824&amp;
" | "&amp; IF(SOURCE!$X$2-LEN(SOURCE!I1824) &gt;= 0, REPT(" ",SOURCE!$X$2-LEN(SOURCE!I1824)), "")&amp;
      SOURCE!J1824&amp;      IF(SOURCE!$Y$2-LEN(SOURCE!J1824) &gt;= 0, REPT(" ",SOURCE!$Y$2-LEN(SOURCE!J1824)), "")&amp;
" | "&amp; IF(SOURCE!$X$2-LEN(SOURCE!I1824) &gt;= 0, REPT(" ",SOURCE!$X$2-LEN(SOURCE!I1824)), "")&amp;
      SOURCE!K1824&amp;      IF(SOURCE!$Y$2-LEN(SOURCE!K1824) &gt;= 0, REPT(" ",SOURCE!$Z$2-LEN(SOURCE!K1824)), "")&amp;
" | "&amp; SOURCE!L1824&amp;      IF(SOURCE!$AB$2-LEN(SOURCE!L1824) &gt;= 0, REPT(" ",SOURCE!$AB$2-LEN(SOURCE!L1824)), "")&amp;
" | "&amp; SOURCE!M1824&amp;      IF(SOURCE!$AC$2-LEN(SOURCE!M1824) &gt;= 0, REPT(" ",SOURCE!$AC$2-LEN(SOURCE!M1824)),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133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IF(SOURCE!$R$2-LEN(SOURCE!C1825) &gt;= 0, REPT(" ",SOURCE!$R$2-LEN(SOURCE!C1825)), "")&amp;
      SOURCE!D1825&amp;", "&amp; IF(SOURCE!$S$2-LEN(SOURCE!D1825) &gt;= 0, REPT(" ",SOURCE!$S$2-LEN(SOURCE!D1825)), "")&amp;
      SOURCE!E1825&amp;", "&amp; IF(SOURCE!$T$2-LEN(SOURCE!E1825) &gt;=0, REPT(" ",SOURCE!$T$2-LEN(SOURCE!E1825)), "")&amp;
      SOURCE!F1825&amp;", "&amp; IF(SOURCE!$U$2-LEN(SOURCE!F1825) &gt;= 0, REPT(" ",SOURCE!$U$2-LEN(SOURCE!F1825)+2), "")&amp;"("&amp;
      SUBSTITUTE(TEXT(SOURCE!G1825,"??0"),"  ","")&amp;" &lt;&lt; TAM_MAX_BITS) |"&amp; IF(SOURCE!$V$2-3 &gt;= 0, REPT(" ",MAX(1,SOURCE!$V$2-5+4+1-1-LEN(  IF(ISTEXT(SOURCE!H1825),SOURCE!H1825,  SUBSTITUTE(SUBSTITUTE(TEXT(SOURCE!H1825,"????0"),"  ","")," ",""))   ))), "")&amp;
       IF(ISTEXT(SOURCE!H1825),SOURCE!H1825, SUBSTITUTE(SUBSTITUTE(TEXT(SOURCE!H1825,"????0"),"  ","")," ",""))   &amp;","&amp; IF(SOURCE!$W$2-3 &gt;= 0, REPT(" ",SOURCE!$W$2-3-5), "")&amp;
      SOURCE!I1825&amp;
" | "&amp; IF(SOURCE!$X$2-LEN(SOURCE!I1825) &gt;= 0, REPT(" ",SOURCE!$X$2-LEN(SOURCE!I1825)), "")&amp;
      SOURCE!J1825&amp;      IF(SOURCE!$Y$2-LEN(SOURCE!J1825) &gt;= 0, REPT(" ",SOURCE!$Y$2-LEN(SOURCE!J1825)), "")&amp;
" | "&amp; IF(SOURCE!$X$2-LEN(SOURCE!I1825) &gt;= 0, REPT(" ",SOURCE!$X$2-LEN(SOURCE!I1825)), "")&amp;
      SOURCE!K1825&amp;      IF(SOURCE!$Y$2-LEN(SOURCE!K1825) &gt;= 0, REPT(" ",SOURCE!$Z$2-LEN(SOURCE!K1825)), "")&amp;
" | "&amp; SOURCE!L1825&amp;      IF(SOURCE!$AB$2-LEN(SOURCE!L1825) &gt;= 0, REPT(" ",SOURCE!$AB$2-LEN(SOURCE!L1825)), "")&amp;
" | "&amp; SOURCE!M1825&amp;      IF(SOURCE!$AC$2-LEN(SOURCE!M1825) &gt;= 0, REPT(" ",SOURCE!$AC$2-LEN(SOURCE!M1825)), "")&amp;
      "},"&amp;IF(SOURCE!O1825&lt;&gt;"",""&amp;SOURCE!O1825,"")
 )
)
)</f>
        <v>/* 1785 */  { fn1stDerivEq,                 NOPARAM,                     "f'here",                                      "f'here",                                      (0 &lt;&lt; TAM_MAX_BITS) |     0, CAT_NONE | SLS_UNCHANGED | US_UNCHANGED | EIM_DISABLED | PTP_DISABLED     },</v>
      </c>
    </row>
    <row r="1826" spans="1:1">
      <c r="A1826" s="133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IF(SOURCE!$R$2-LEN(SOURCE!C1826) &gt;= 0, REPT(" ",SOURCE!$R$2-LEN(SOURCE!C1826)), "")&amp;
      SOURCE!D1826&amp;", "&amp; IF(SOURCE!$S$2-LEN(SOURCE!D1826) &gt;= 0, REPT(" ",SOURCE!$S$2-LEN(SOURCE!D1826)), "")&amp;
      SOURCE!E1826&amp;", "&amp; IF(SOURCE!$T$2-LEN(SOURCE!E1826) &gt;=0, REPT(" ",SOURCE!$T$2-LEN(SOURCE!E1826)), "")&amp;
      SOURCE!F1826&amp;", "&amp; IF(SOURCE!$U$2-LEN(SOURCE!F1826) &gt;= 0, REPT(" ",SOURCE!$U$2-LEN(SOURCE!F1826)+2), "")&amp;"("&amp;
      SUBSTITUTE(TEXT(SOURCE!G1826,"??0"),"  ","")&amp;" &lt;&lt; TAM_MAX_BITS) |"&amp; IF(SOURCE!$V$2-3 &gt;= 0, REPT(" ",MAX(1,SOURCE!$V$2-5+4+1-1-LEN(  IF(ISTEXT(SOURCE!H1826),SOURCE!H1826,  SUBSTITUTE(SUBSTITUTE(TEXT(SOURCE!H1826,"????0"),"  ","")," ",""))   ))), "")&amp;
       IF(ISTEXT(SOURCE!H1826),SOURCE!H1826, SUBSTITUTE(SUBSTITUTE(TEXT(SOURCE!H1826,"????0"),"  ","")," ",""))   &amp;","&amp; IF(SOURCE!$W$2-3 &gt;= 0, REPT(" ",SOURCE!$W$2-3-5), "")&amp;
      SOURCE!I1826&amp;
" | "&amp; IF(SOURCE!$X$2-LEN(SOURCE!I1826) &gt;= 0, REPT(" ",SOURCE!$X$2-LEN(SOURCE!I1826)), "")&amp;
      SOURCE!J1826&amp;      IF(SOURCE!$Y$2-LEN(SOURCE!J1826) &gt;= 0, REPT(" ",SOURCE!$Y$2-LEN(SOURCE!J1826)), "")&amp;
" | "&amp; IF(SOURCE!$X$2-LEN(SOURCE!I1826) &gt;= 0, REPT(" ",SOURCE!$X$2-LEN(SOURCE!I1826)), "")&amp;
      SOURCE!K1826&amp;      IF(SOURCE!$Y$2-LEN(SOURCE!K1826) &gt;= 0, REPT(" ",SOURCE!$Z$2-LEN(SOURCE!K1826)), "")&amp;
" | "&amp; SOURCE!L1826&amp;      IF(SOURCE!$AB$2-LEN(SOURCE!L1826) &gt;= 0, REPT(" ",SOURCE!$AB$2-LEN(SOURCE!L1826)), "")&amp;
" | "&amp; SOURCE!M1826&amp;      IF(SOURCE!$AC$2-LEN(SOURCE!M1826) &gt;= 0, REPT(" ",SOURCE!$AC$2-LEN(SOURCE!M1826)), "")&amp;
      "},"&amp;IF(SOURCE!O1826&lt;&gt;"",""&amp;SOURCE!O1826,"")
 )
)
)</f>
        <v>/* 1786 */  { fn2ndDerivEq,                 NOPARAM,                     "f\"here",                                     "f\"here",                                     (0 &lt;&lt; TAM_MAX_BITS) |     0, CAT_NONE | SLS_UNCHANGED | US_UNCHANGED | EIM_DISABLED | PTP_DISABLED     },</v>
      </c>
    </row>
    <row r="1827" spans="1:1">
      <c r="A1827" s="133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IF(SOURCE!$R$2-LEN(SOURCE!C1827) &gt;= 0, REPT(" ",SOURCE!$R$2-LEN(SOURCE!C1827)), "")&amp;
      SOURCE!D1827&amp;", "&amp; IF(SOURCE!$S$2-LEN(SOURCE!D1827) &gt;= 0, REPT(" ",SOURCE!$S$2-LEN(SOURCE!D1827)), "")&amp;
      SOURCE!E1827&amp;", "&amp; IF(SOURCE!$T$2-LEN(SOURCE!E1827) &gt;=0, REPT(" ",SOURCE!$T$2-LEN(SOURCE!E1827)), "")&amp;
      SOURCE!F1827&amp;", "&amp; IF(SOURCE!$U$2-LEN(SOURCE!F1827) &gt;= 0, REPT(" ",SOURCE!$U$2-LEN(SOURCE!F1827)+2), "")&amp;"("&amp;
      SUBSTITUTE(TEXT(SOURCE!G1827,"??0"),"  ","")&amp;" &lt;&lt; TAM_MAX_BITS) |"&amp; IF(SOURCE!$V$2-3 &gt;= 0, REPT(" ",MAX(1,SOURCE!$V$2-5+4+1-1-LEN(  IF(ISTEXT(SOURCE!H1827),SOURCE!H1827,  SUBSTITUTE(SUBSTITUTE(TEXT(SOURCE!H1827,"????0"),"  ","")," ",""))   ))), "")&amp;
       IF(ISTEXT(SOURCE!H1827),SOURCE!H1827, SUBSTITUTE(SUBSTITUTE(TEXT(SOURCE!H1827,"????0"),"  ","")," ",""))   &amp;","&amp; IF(SOURCE!$W$2-3 &gt;= 0, REPT(" ",SOURCE!$W$2-3-5), "")&amp;
      SOURCE!I1827&amp;
" | "&amp; IF(SOURCE!$X$2-LEN(SOURCE!I1827) &gt;= 0, REPT(" ",SOURCE!$X$2-LEN(SOURCE!I1827)), "")&amp;
      SOURCE!J1827&amp;      IF(SOURCE!$Y$2-LEN(SOURCE!J1827) &gt;= 0, REPT(" ",SOURCE!$Y$2-LEN(SOURCE!J1827)), "")&amp;
" | "&amp; IF(SOURCE!$X$2-LEN(SOURCE!I1827) &gt;= 0, REPT(" ",SOURCE!$X$2-LEN(SOURCE!I1827)), "")&amp;
      SOURCE!K1827&amp;      IF(SOURCE!$Y$2-LEN(SOURCE!K1827) &gt;= 0, REPT(" ",SOURCE!$Z$2-LEN(SOURCE!K1827)), "")&amp;
" | "&amp; SOURCE!L1827&amp;      IF(SOURCE!$AB$2-LEN(SOURCE!L1827) &gt;= 0, REPT(" ",SOURCE!$AB$2-LEN(SOURCE!L1827)), "")&amp;
" | "&amp; SOURCE!M1827&amp;      IF(SOURCE!$AC$2-LEN(SOURCE!M1827) &gt;= 0, REPT(" ",SOURCE!$AC$2-LEN(SOURCE!M1827)), "")&amp;
      "},"&amp;IF(SOURCE!O1827&lt;&gt;"",""&amp;SOURCE!O1827,"")
 )
)
)</f>
        <v>/* 1787 */  { fnSetNBins,                   NOPARAM,                     "nBINS",                                       "nBINS",                                       (0 &lt;&lt; TAM_MAX_BITS) |     0, CAT_NONE | SLS_UNCHANGED | US_UNCHANGED | EIM_DISABLED | PTP_DISABLED     },</v>
      </c>
    </row>
    <row r="1828" spans="1:1">
      <c r="A1828" s="133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IF(SOURCE!$R$2-LEN(SOURCE!C1828) &gt;= 0, REPT(" ",SOURCE!$R$2-LEN(SOURCE!C1828)), "")&amp;
      SOURCE!D1828&amp;", "&amp; IF(SOURCE!$S$2-LEN(SOURCE!D1828) &gt;= 0, REPT(" ",SOURCE!$S$2-LEN(SOURCE!D1828)), "")&amp;
      SOURCE!E1828&amp;", "&amp; IF(SOURCE!$T$2-LEN(SOURCE!E1828) &gt;=0, REPT(" ",SOURCE!$T$2-LEN(SOURCE!E1828)), "")&amp;
      SOURCE!F1828&amp;", "&amp; IF(SOURCE!$U$2-LEN(SOURCE!F1828) &gt;= 0, REPT(" ",SOURCE!$U$2-LEN(SOURCE!F1828)+2), "")&amp;"("&amp;
      SUBSTITUTE(TEXT(SOURCE!G1828,"??0"),"  ","")&amp;" &lt;&lt; TAM_MAX_BITS) |"&amp; IF(SOURCE!$V$2-3 &gt;= 0, REPT(" ",MAX(1,SOURCE!$V$2-5+4+1-1-LEN(  IF(ISTEXT(SOURCE!H1828),SOURCE!H1828,  SUBSTITUTE(SUBSTITUTE(TEXT(SOURCE!H1828,"????0"),"  ","")," ",""))   ))), "")&amp;
       IF(ISTEXT(SOURCE!H1828),SOURCE!H1828, SUBSTITUTE(SUBSTITUTE(TEXT(SOURCE!H1828,"????0"),"  ","")," ",""))   &amp;","&amp; IF(SOURCE!$W$2-3 &gt;= 0, REPT(" ",SOURCE!$W$2-3-5), "")&amp;
      SOURCE!I1828&amp;
" | "&amp; IF(SOURCE!$X$2-LEN(SOURCE!I1828) &gt;= 0, REPT(" ",SOURCE!$X$2-LEN(SOURCE!I1828)), "")&amp;
      SOURCE!J1828&amp;      IF(SOURCE!$Y$2-LEN(SOURCE!J1828) &gt;= 0, REPT(" ",SOURCE!$Y$2-LEN(SOURCE!J1828)), "")&amp;
" | "&amp; IF(SOURCE!$X$2-LEN(SOURCE!I1828) &gt;= 0, REPT(" ",SOURCE!$X$2-LEN(SOURCE!I1828)), "")&amp;
      SOURCE!K1828&amp;      IF(SOURCE!$Y$2-LEN(SOURCE!K1828) &gt;= 0, REPT(" ",SOURCE!$Z$2-LEN(SOURCE!K1828)), "")&amp;
" | "&amp; SOURCE!L1828&amp;      IF(SOURCE!$AB$2-LEN(SOURCE!L1828) &gt;= 0, REPT(" ",SOURCE!$AB$2-LEN(SOURCE!L1828)), "")&amp;
" | "&amp; SOURCE!M1828&amp;      IF(SOURCE!$AC$2-LEN(SOURCE!M1828) &gt;= 0, REPT(" ",SOURCE!$AC$2-LEN(SOURCE!M1828)), "")&amp;
      "},"&amp;IF(SOURCE!O1828&lt;&gt;"",""&amp;SOURCE!O1828,"")
 )
)
)</f>
        <v>/* 1788 */  { fnSetLoBin,                   NOPARAM,                     STD_DOWN_ARROW "BIN",                          STD_DOWN_ARROW "BIN",                          (0 &lt;&lt; TAM_MAX_BITS) |     0, CAT_NONE | SLS_UNCHANGED | US_UNCHANGED | EIM_DISABLED | PTP_DISABLED     },</v>
      </c>
    </row>
    <row r="1829" spans="1:1">
      <c r="A1829" s="133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IF(SOURCE!$R$2-LEN(SOURCE!C1829) &gt;= 0, REPT(" ",SOURCE!$R$2-LEN(SOURCE!C1829)), "")&amp;
      SOURCE!D1829&amp;", "&amp; IF(SOURCE!$S$2-LEN(SOURCE!D1829) &gt;= 0, REPT(" ",SOURCE!$S$2-LEN(SOURCE!D1829)), "")&amp;
      SOURCE!E1829&amp;", "&amp; IF(SOURCE!$T$2-LEN(SOURCE!E1829) &gt;=0, REPT(" ",SOURCE!$T$2-LEN(SOURCE!E1829)), "")&amp;
      SOURCE!F1829&amp;", "&amp; IF(SOURCE!$U$2-LEN(SOURCE!F1829) &gt;= 0, REPT(" ",SOURCE!$U$2-LEN(SOURCE!F1829)+2), "")&amp;"("&amp;
      SUBSTITUTE(TEXT(SOURCE!G1829,"??0"),"  ","")&amp;" &lt;&lt; TAM_MAX_BITS) |"&amp; IF(SOURCE!$V$2-3 &gt;= 0, REPT(" ",MAX(1,SOURCE!$V$2-5+4+1-1-LEN(  IF(ISTEXT(SOURCE!H1829),SOURCE!H1829,  SUBSTITUTE(SUBSTITUTE(TEXT(SOURCE!H1829,"????0"),"  ","")," ",""))   ))), "")&amp;
       IF(ISTEXT(SOURCE!H1829),SOURCE!H1829, SUBSTITUTE(SUBSTITUTE(TEXT(SOURCE!H1829,"????0"),"  ","")," ",""))   &amp;","&amp; IF(SOURCE!$W$2-3 &gt;= 0, REPT(" ",SOURCE!$W$2-3-5), "")&amp;
      SOURCE!I1829&amp;
" | "&amp; IF(SOURCE!$X$2-LEN(SOURCE!I1829) &gt;= 0, REPT(" ",SOURCE!$X$2-LEN(SOURCE!I1829)), "")&amp;
      SOURCE!J1829&amp;      IF(SOURCE!$Y$2-LEN(SOURCE!J1829) &gt;= 0, REPT(" ",SOURCE!$Y$2-LEN(SOURCE!J1829)), "")&amp;
" | "&amp; IF(SOURCE!$X$2-LEN(SOURCE!I1829) &gt;= 0, REPT(" ",SOURCE!$X$2-LEN(SOURCE!I1829)), "")&amp;
      SOURCE!K1829&amp;      IF(SOURCE!$Y$2-LEN(SOURCE!K1829) &gt;= 0, REPT(" ",SOURCE!$Z$2-LEN(SOURCE!K1829)), "")&amp;
" | "&amp; SOURCE!L1829&amp;      IF(SOURCE!$AB$2-LEN(SOURCE!L1829) &gt;= 0, REPT(" ",SOURCE!$AB$2-LEN(SOURCE!L1829)), "")&amp;
" | "&amp; SOURCE!M1829&amp;      IF(SOURCE!$AC$2-LEN(SOURCE!M1829) &gt;= 0, REPT(" ",SOURCE!$AC$2-LEN(SOURCE!M1829)), "")&amp;
      "},"&amp;IF(SOURCE!O1829&lt;&gt;"",""&amp;SOURCE!O1829,"")
 )
)
)</f>
        <v>/* 1789 */  { fnSetHiBin,                   NOPARAM,                     STD_UP_ARROW "BIN",                            STD_UP_ARROW "BIN",                            (0 &lt;&lt; TAM_MAX_BITS) |     0, CAT_NONE | SLS_UNCHANGED | US_UNCHANGED | EIM_DISABLED | PTP_DISABLED     },</v>
      </c>
    </row>
    <row r="1830" spans="1:1">
      <c r="A1830" s="133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IF(SOURCE!$R$2-LEN(SOURCE!C1830) &gt;= 0, REPT(" ",SOURCE!$R$2-LEN(SOURCE!C1830)), "")&amp;
      SOURCE!D1830&amp;", "&amp; IF(SOURCE!$S$2-LEN(SOURCE!D1830) &gt;= 0, REPT(" ",SOURCE!$S$2-LEN(SOURCE!D1830)), "")&amp;
      SOURCE!E1830&amp;", "&amp; IF(SOURCE!$T$2-LEN(SOURCE!E1830) &gt;=0, REPT(" ",SOURCE!$T$2-LEN(SOURCE!E1830)), "")&amp;
      SOURCE!F1830&amp;", "&amp; IF(SOURCE!$U$2-LEN(SOURCE!F1830) &gt;= 0, REPT(" ",SOURCE!$U$2-LEN(SOURCE!F1830)+2), "")&amp;"("&amp;
      SUBSTITUTE(TEXT(SOURCE!G1830,"??0"),"  ","")&amp;" &lt;&lt; TAM_MAX_BITS) |"&amp; IF(SOURCE!$V$2-3 &gt;= 0, REPT(" ",MAX(1,SOURCE!$V$2-5+4+1-1-LEN(  IF(ISTEXT(SOURCE!H1830),SOURCE!H1830,  SUBSTITUTE(SUBSTITUTE(TEXT(SOURCE!H1830,"????0"),"  ","")," ",""))   ))), "")&amp;
       IF(ISTEXT(SOURCE!H1830),SOURCE!H1830, SUBSTITUTE(SUBSTITUTE(TEXT(SOURCE!H1830,"????0"),"  ","")," ",""))   &amp;","&amp; IF(SOURCE!$W$2-3 &gt;= 0, REPT(" ",SOURCE!$W$2-3-5), "")&amp;
      SOURCE!I1830&amp;
" | "&amp; IF(SOURCE!$X$2-LEN(SOURCE!I1830) &gt;= 0, REPT(" ",SOURCE!$X$2-LEN(SOURCE!I1830)), "")&amp;
      SOURCE!J1830&amp;      IF(SOURCE!$Y$2-LEN(SOURCE!J1830) &gt;= 0, REPT(" ",SOURCE!$Y$2-LEN(SOURCE!J1830)), "")&amp;
" | "&amp; IF(SOURCE!$X$2-LEN(SOURCE!I1830) &gt;= 0, REPT(" ",SOURCE!$X$2-LEN(SOURCE!I1830)), "")&amp;
      SOURCE!K1830&amp;      IF(SOURCE!$Y$2-LEN(SOURCE!K1830) &gt;= 0, REPT(" ",SOURCE!$Z$2-LEN(SOURCE!K1830)), "")&amp;
" | "&amp; SOURCE!L1830&amp;      IF(SOURCE!$AB$2-LEN(SOURCE!L1830) &gt;= 0, REPT(" ",SOURCE!$AB$2-LEN(SOURCE!L1830)), "")&amp;
" | "&amp; SOURCE!M1830&amp;      IF(SOURCE!$AC$2-LEN(SOURCE!M1830) &gt;= 0, REPT(" ",SOURCE!$AC$2-LEN(SOURCE!M1830)), "")&amp;
      "},"&amp;IF(SOURCE!O1830&lt;&gt;"",""&amp;SOURCE!O1830,"")
 )
)
)</f>
        <v>/* 1790 */  { fnConvertStatsToHisto,        ITM_X,                       "HISTOX",                                      "HISTOX",                                      (0 &lt;&lt; TAM_MAX_BITS) |     0, CAT_NONE | SLS_UNCHANGED | US_UNCHANGED | EIM_DISABLED | PTP_DISABLED     },</v>
      </c>
    </row>
    <row r="1831" spans="1:1">
      <c r="A1831" s="133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IF(SOURCE!$R$2-LEN(SOURCE!C1831) &gt;= 0, REPT(" ",SOURCE!$R$2-LEN(SOURCE!C1831)), "")&amp;
      SOURCE!D1831&amp;", "&amp; IF(SOURCE!$S$2-LEN(SOURCE!D1831) &gt;= 0, REPT(" ",SOURCE!$S$2-LEN(SOURCE!D1831)), "")&amp;
      SOURCE!E1831&amp;", "&amp; IF(SOURCE!$T$2-LEN(SOURCE!E1831) &gt;=0, REPT(" ",SOURCE!$T$2-LEN(SOURCE!E1831)), "")&amp;
      SOURCE!F1831&amp;", "&amp; IF(SOURCE!$U$2-LEN(SOURCE!F1831) &gt;= 0, REPT(" ",SOURCE!$U$2-LEN(SOURCE!F1831)+2), "")&amp;"("&amp;
      SUBSTITUTE(TEXT(SOURCE!G1831,"??0"),"  ","")&amp;" &lt;&lt; TAM_MAX_BITS) |"&amp; IF(SOURCE!$V$2-3 &gt;= 0, REPT(" ",MAX(1,SOURCE!$V$2-5+4+1-1-LEN(  IF(ISTEXT(SOURCE!H1831),SOURCE!H1831,  SUBSTITUTE(SUBSTITUTE(TEXT(SOURCE!H1831,"????0"),"  ","")," ",""))   ))), "")&amp;
       IF(ISTEXT(SOURCE!H1831),SOURCE!H1831, SUBSTITUTE(SUBSTITUTE(TEXT(SOURCE!H1831,"????0"),"  ","")," ",""))   &amp;","&amp; IF(SOURCE!$W$2-3 &gt;= 0, REPT(" ",SOURCE!$W$2-3-5), "")&amp;
      SOURCE!I1831&amp;
" | "&amp; IF(SOURCE!$X$2-LEN(SOURCE!I1831) &gt;= 0, REPT(" ",SOURCE!$X$2-LEN(SOURCE!I1831)), "")&amp;
      SOURCE!J1831&amp;      IF(SOURCE!$Y$2-LEN(SOURCE!J1831) &gt;= 0, REPT(" ",SOURCE!$Y$2-LEN(SOURCE!J1831)), "")&amp;
" | "&amp; IF(SOURCE!$X$2-LEN(SOURCE!I1831) &gt;= 0, REPT(" ",SOURCE!$X$2-LEN(SOURCE!I1831)), "")&amp;
      SOURCE!K1831&amp;      IF(SOURCE!$Y$2-LEN(SOURCE!K1831) &gt;= 0, REPT(" ",SOURCE!$Z$2-LEN(SOURCE!K1831)), "")&amp;
" | "&amp; SOURCE!L1831&amp;      IF(SOURCE!$AB$2-LEN(SOURCE!L1831) &gt;= 0, REPT(" ",SOURCE!$AB$2-LEN(SOURCE!L1831)), "")&amp;
" | "&amp; SOURCE!M1831&amp;      IF(SOURCE!$AC$2-LEN(SOURCE!M1831) &gt;= 0, REPT(" ",SOURCE!$AC$2-LEN(SOURCE!M1831)), "")&amp;
      "},"&amp;IF(SOURCE!O1831&lt;&gt;"",""&amp;SOURCE!O1831,"")
 )
)
)</f>
        <v>/* 1791 */  { fnConvertStatsToHisto,        ITM_Y,                       "HISTOY",                                      "HISTOY",                                      (0 &lt;&lt; TAM_MAX_BITS) |     0, CAT_NONE | SLS_UNCHANGED | US_UNCHANGED | EIM_DISABLED | PTP_DISABLED     },</v>
      </c>
    </row>
    <row r="1832" spans="1:1">
      <c r="A1832" s="133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IF(SOURCE!$R$2-LEN(SOURCE!C1832) &gt;= 0, REPT(" ",SOURCE!$R$2-LEN(SOURCE!C1832)), "")&amp;
      SOURCE!D1832&amp;", "&amp; IF(SOURCE!$S$2-LEN(SOURCE!D1832) &gt;= 0, REPT(" ",SOURCE!$S$2-LEN(SOURCE!D1832)), "")&amp;
      SOURCE!E1832&amp;", "&amp; IF(SOURCE!$T$2-LEN(SOURCE!E1832) &gt;=0, REPT(" ",SOURCE!$T$2-LEN(SOURCE!E1832)), "")&amp;
      SOURCE!F1832&amp;", "&amp; IF(SOURCE!$U$2-LEN(SOURCE!F1832) &gt;= 0, REPT(" ",SOURCE!$U$2-LEN(SOURCE!F1832)+2), "")&amp;"("&amp;
      SUBSTITUTE(TEXT(SOURCE!G1832,"??0"),"  ","")&amp;" &lt;&lt; TAM_MAX_BITS) |"&amp; IF(SOURCE!$V$2-3 &gt;= 0, REPT(" ",MAX(1,SOURCE!$V$2-5+4+1-1-LEN(  IF(ISTEXT(SOURCE!H1832),SOURCE!H1832,  SUBSTITUTE(SUBSTITUTE(TEXT(SOURCE!H1832,"????0"),"  ","")," ",""))   ))), "")&amp;
       IF(ISTEXT(SOURCE!H1832),SOURCE!H1832, SUBSTITUTE(SUBSTITUTE(TEXT(SOURCE!H1832,"????0"),"  ","")," ",""))   &amp;","&amp; IF(SOURCE!$W$2-3 &gt;= 0, REPT(" ",SOURCE!$W$2-3-5), "")&amp;
      SOURCE!I1832&amp;
" | "&amp; IF(SOURCE!$X$2-LEN(SOURCE!I1832) &gt;= 0, REPT(" ",SOURCE!$X$2-LEN(SOURCE!I1832)), "")&amp;
      SOURCE!J1832&amp;      IF(SOURCE!$Y$2-LEN(SOURCE!J1832) &gt;= 0, REPT(" ",SOURCE!$Y$2-LEN(SOURCE!J1832)), "")&amp;
" | "&amp; IF(SOURCE!$X$2-LEN(SOURCE!I1832) &gt;= 0, REPT(" ",SOURCE!$X$2-LEN(SOURCE!I1832)), "")&amp;
      SOURCE!K1832&amp;      IF(SOURCE!$Y$2-LEN(SOURCE!K1832) &gt;= 0, REPT(" ",SOURCE!$Z$2-LEN(SOURCE!K1832)), "")&amp;
" | "&amp; SOURCE!L1832&amp;      IF(SOURCE!$AB$2-LEN(SOURCE!L1832) &gt;= 0, REPT(" ",SOURCE!$AB$2-LEN(SOURCE!L1832)), "")&amp;
" | "&amp; SOURCE!M1832&amp;      IF(SOURCE!$AC$2-LEN(SOURCE!M1832) &gt;= 0, REPT(" ",SOURCE!$AC$2-LEN(SOURCE!M1832)), "")&amp;
      "},"&amp;IF(SOURCE!O1832&lt;&gt;"",""&amp;SOURCE!O1832,"")
 )
)
)</f>
        <v>/* 1792 */  { fnPlotStat,                   H_PLOT,                      "HPLOT",                                       "HPLOT",                                       (0 &lt;&lt; TAM_MAX_BITS) |     0, CAT_NONE | SLS_UNCHANGED | US_UNCHANGED | EIM_DISABLED | PTP_DISABLED     },</v>
      </c>
    </row>
    <row r="1833" spans="1:1">
      <c r="A1833" s="133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IF(SOURCE!$R$2-LEN(SOURCE!C1833) &gt;= 0, REPT(" ",SOURCE!$R$2-LEN(SOURCE!C1833)), "")&amp;
      SOURCE!D1833&amp;", "&amp; IF(SOURCE!$S$2-LEN(SOURCE!D1833) &gt;= 0, REPT(" ",SOURCE!$S$2-LEN(SOURCE!D1833)), "")&amp;
      SOURCE!E1833&amp;", "&amp; IF(SOURCE!$T$2-LEN(SOURCE!E1833) &gt;=0, REPT(" ",SOURCE!$T$2-LEN(SOURCE!E1833)), "")&amp;
      SOURCE!F1833&amp;", "&amp; IF(SOURCE!$U$2-LEN(SOURCE!F1833) &gt;= 0, REPT(" ",SOURCE!$U$2-LEN(SOURCE!F1833)+2), "")&amp;"("&amp;
      SUBSTITUTE(TEXT(SOURCE!G1833,"??0"),"  ","")&amp;" &lt;&lt; TAM_MAX_BITS) |"&amp; IF(SOURCE!$V$2-3 &gt;= 0, REPT(" ",MAX(1,SOURCE!$V$2-5+4+1-1-LEN(  IF(ISTEXT(SOURCE!H1833),SOURCE!H1833,  SUBSTITUTE(SUBSTITUTE(TEXT(SOURCE!H1833,"????0"),"  ","")," ",""))   ))), "")&amp;
       IF(ISTEXT(SOURCE!H1833),SOURCE!H1833, SUBSTITUTE(SUBSTITUTE(TEXT(SOURCE!H1833,"????0"),"  ","")," ",""))   &amp;","&amp; IF(SOURCE!$W$2-3 &gt;= 0, REPT(" ",SOURCE!$W$2-3-5), "")&amp;
      SOURCE!I1833&amp;
" | "&amp; IF(SOURCE!$X$2-LEN(SOURCE!I1833) &gt;= 0, REPT(" ",SOURCE!$X$2-LEN(SOURCE!I1833)), "")&amp;
      SOURCE!J1833&amp;      IF(SOURCE!$Y$2-LEN(SOURCE!J1833) &gt;= 0, REPT(" ",SOURCE!$Y$2-LEN(SOURCE!J1833)), "")&amp;
" | "&amp; IF(SOURCE!$X$2-LEN(SOURCE!I1833) &gt;= 0, REPT(" ",SOURCE!$X$2-LEN(SOURCE!I1833)), "")&amp;
      SOURCE!K1833&amp;      IF(SOURCE!$Y$2-LEN(SOURCE!K1833) &gt;= 0, REPT(" ",SOURCE!$Z$2-LEN(SOURCE!K1833)), "")&amp;
" | "&amp; SOURCE!L1833&amp;      IF(SOURCE!$AB$2-LEN(SOURCE!L1833) &gt;= 0, REPT(" ",SOURCE!$AB$2-LEN(SOURCE!L1833)), "")&amp;
" | "&amp; SOURCE!M1833&amp;      IF(SOURCE!$AC$2-LEN(SOURCE!M1833) &gt;= 0, REPT(" ",SOURCE!$AC$2-LEN(SOURCE!M1833)), "")&amp;
      "},"&amp;IF(SOURCE!O1833&lt;&gt;"",""&amp;SOURCE!O1833,"")
 )
)
)</f>
        <v>/* 1793 */  { fnPlotStat,                   H_NORM,                      "HNORM",                                       "HNORM",                                       (0 &lt;&lt; TAM_MAX_BITS) |     0, CAT_NONE | SLS_UNCHANGED | US_UNCHANGED | EIM_DISABLED | PTP_DISABLED     },</v>
      </c>
    </row>
    <row r="1834" spans="1:1">
      <c r="A1834" s="133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IF(SOURCE!$R$2-LEN(SOURCE!C1834) &gt;= 0, REPT(" ",SOURCE!$R$2-LEN(SOURCE!C1834)), "")&amp;
      SOURCE!D1834&amp;", "&amp; IF(SOURCE!$S$2-LEN(SOURCE!D1834) &gt;= 0, REPT(" ",SOURCE!$S$2-LEN(SOURCE!D1834)), "")&amp;
      SOURCE!E1834&amp;", "&amp; IF(SOURCE!$T$2-LEN(SOURCE!E1834) &gt;=0, REPT(" ",SOURCE!$T$2-LEN(SOURCE!E1834)), "")&amp;
      SOURCE!F1834&amp;", "&amp; IF(SOURCE!$U$2-LEN(SOURCE!F1834) &gt;= 0, REPT(" ",SOURCE!$U$2-LEN(SOURCE!F1834)+2), "")&amp;"("&amp;
      SUBSTITUTE(TEXT(SOURCE!G1834,"??0"),"  ","")&amp;" &lt;&lt; TAM_MAX_BITS) |"&amp; IF(SOURCE!$V$2-3 &gt;= 0, REPT(" ",MAX(1,SOURCE!$V$2-5+4+1-1-LEN(  IF(ISTEXT(SOURCE!H1834),SOURCE!H1834,  SUBSTITUTE(SUBSTITUTE(TEXT(SOURCE!H1834,"????0"),"  ","")," ",""))   ))), "")&amp;
       IF(ISTEXT(SOURCE!H1834),SOURCE!H1834, SUBSTITUTE(SUBSTITUTE(TEXT(SOURCE!H1834,"????0"),"  ","")," ",""))   &amp;","&amp; IF(SOURCE!$W$2-3 &gt;= 0, REPT(" ",SOURCE!$W$2-3-5), "")&amp;
      SOURCE!I1834&amp;
" | "&amp; IF(SOURCE!$X$2-LEN(SOURCE!I1834) &gt;= 0, REPT(" ",SOURCE!$X$2-LEN(SOURCE!I1834)), "")&amp;
      SOURCE!J1834&amp;      IF(SOURCE!$Y$2-LEN(SOURCE!J1834) &gt;= 0, REPT(" ",SOURCE!$Y$2-LEN(SOURCE!J1834)), "")&amp;
" | "&amp; IF(SOURCE!$X$2-LEN(SOURCE!I1834) &gt;= 0, REPT(" ",SOURCE!$X$2-LEN(SOURCE!I1834)), "")&amp;
      SOURCE!K1834&amp;      IF(SOURCE!$Y$2-LEN(SOURCE!K1834) &gt;= 0, REPT(" ",SOURCE!$Z$2-LEN(SOURCE!K1834)), "")&amp;
" | "&amp; SOURCE!L1834&amp;      IF(SOURCE!$AB$2-LEN(SOURCE!L1834) &gt;= 0, REPT(" ",SOURCE!$AB$2-LEN(SOURCE!L1834)), "")&amp;
" | "&amp; SOURCE!M1834&amp;      IF(SOURCE!$AC$2-LEN(SOURCE!M1834) &gt;= 0, REPT(" ",SOURCE!$AC$2-LEN(SOURCE!M1834)), "")&amp;
      "},"&amp;IF(SOURCE!O1834&lt;&gt;"",""&amp;SOURCE!O1834,"")
 )
)
)</f>
        <v>/* 1794 */  { fnSqrt1Px2,                   NOPARAM,                     STD_SQUARE_ROOT "(1+x" STD_SUP_2 ")",          STD_SQUARE_ROOT "(1+x" STD_SUP_2 ")",          (0 &lt;&lt; TAM_MAX_BITS) |     0, CAT_FNCT | SLS_ENABLED   | US_ENABLED   | EIM_DISABLED | PTP_NONE         },</v>
      </c>
    </row>
    <row r="1835" spans="1:1">
      <c r="A1835" s="133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IF(SOURCE!$R$2-LEN(SOURCE!C1835) &gt;= 0, REPT(" ",SOURCE!$R$2-LEN(SOURCE!C1835)), "")&amp;
      SOURCE!D1835&amp;", "&amp; IF(SOURCE!$S$2-LEN(SOURCE!D1835) &gt;= 0, REPT(" ",SOURCE!$S$2-LEN(SOURCE!D1835)), "")&amp;
      SOURCE!E1835&amp;", "&amp; IF(SOURCE!$T$2-LEN(SOURCE!E1835) &gt;=0, REPT(" ",SOURCE!$T$2-LEN(SOURCE!E1835)), "")&amp;
      SOURCE!F1835&amp;", "&amp; IF(SOURCE!$U$2-LEN(SOURCE!F1835) &gt;= 0, REPT(" ",SOURCE!$U$2-LEN(SOURCE!F1835)+2), "")&amp;"("&amp;
      SUBSTITUTE(TEXT(SOURCE!G1835,"??0"),"  ","")&amp;" &lt;&lt; TAM_MAX_BITS) |"&amp; IF(SOURCE!$V$2-3 &gt;= 0, REPT(" ",MAX(1,SOURCE!$V$2-5+4+1-1-LEN(  IF(ISTEXT(SOURCE!H1835),SOURCE!H1835,  SUBSTITUTE(SUBSTITUTE(TEXT(SOURCE!H1835,"????0"),"  ","")," ",""))   ))), "")&amp;
       IF(ISTEXT(SOURCE!H1835),SOURCE!H1835, SUBSTITUTE(SUBSTITUTE(TEXT(SOURCE!H1835,"????0"),"  ","")," ",""))   &amp;","&amp; IF(SOURCE!$W$2-3 &gt;= 0, REPT(" ",SOURCE!$W$2-3-5), "")&amp;
      SOURCE!I1835&amp;
" | "&amp; IF(SOURCE!$X$2-LEN(SOURCE!I1835) &gt;= 0, REPT(" ",SOURCE!$X$2-LEN(SOURCE!I1835)), "")&amp;
      SOURCE!J1835&amp;      IF(SOURCE!$Y$2-LEN(SOURCE!J1835) &gt;= 0, REPT(" ",SOURCE!$Y$2-LEN(SOURCE!J1835)), "")&amp;
" | "&amp; IF(SOURCE!$X$2-LEN(SOURCE!I1835) &gt;= 0, REPT(" ",SOURCE!$X$2-LEN(SOURCE!I1835)), "")&amp;
      SOURCE!K1835&amp;      IF(SOURCE!$Y$2-LEN(SOURCE!K1835) &gt;= 0, REPT(" ",SOURCE!$Z$2-LEN(SOURCE!K1835)), "")&amp;
" | "&amp; SOURCE!L1835&amp;      IF(SOURCE!$AB$2-LEN(SOURCE!L1835) &gt;= 0, REPT(" ",SOURCE!$AB$2-LEN(SOURCE!L1835)), "")&amp;
" | "&amp; SOURCE!M1835&amp;      IF(SOURCE!$AC$2-LEN(SOURCE!M1835) &gt;= 0, REPT(" ",SOURCE!$AC$2-LEN(SOURCE!M1835)), "")&amp;
      "},"&amp;IF(SOURCE!O1835&lt;&gt;"",""&amp;SOURCE!O1835,"")
 )
)
)</f>
        <v/>
      </c>
    </row>
    <row r="1836" spans="1:1">
      <c r="A1836" s="133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IF(SOURCE!$R$2-LEN(SOURCE!C1836) &gt;= 0, REPT(" ",SOURCE!$R$2-LEN(SOURCE!C1836)), "")&amp;
      SOURCE!D1836&amp;", "&amp; IF(SOURCE!$S$2-LEN(SOURCE!D1836) &gt;= 0, REPT(" ",SOURCE!$S$2-LEN(SOURCE!D1836)), "")&amp;
      SOURCE!E1836&amp;", "&amp; IF(SOURCE!$T$2-LEN(SOURCE!E1836) &gt;=0, REPT(" ",SOURCE!$T$2-LEN(SOURCE!E1836)), "")&amp;
      SOURCE!F1836&amp;", "&amp; IF(SOURCE!$U$2-LEN(SOURCE!F1836) &gt;= 0, REPT(" ",SOURCE!$U$2-LEN(SOURCE!F1836)+2), "")&amp;"("&amp;
      SUBSTITUTE(TEXT(SOURCE!G1836,"??0"),"  ","")&amp;" &lt;&lt; TAM_MAX_BITS) |"&amp; IF(SOURCE!$V$2-3 &gt;= 0, REPT(" ",MAX(1,SOURCE!$V$2-5+4+1-1-LEN(  IF(ISTEXT(SOURCE!H1836),SOURCE!H1836,  SUBSTITUTE(SUBSTITUTE(TEXT(SOURCE!H1836,"????0"),"  ","")," ",""))   ))), "")&amp;
       IF(ISTEXT(SOURCE!H1836),SOURCE!H1836, SUBSTITUTE(SUBSTITUTE(TEXT(SOURCE!H1836,"????0"),"  ","")," ",""))   &amp;","&amp; IF(SOURCE!$W$2-3 &gt;= 0, REPT(" ",SOURCE!$W$2-3-5), "")&amp;
      SOURCE!I1836&amp;
" | "&amp; IF(SOURCE!$X$2-LEN(SOURCE!I1836) &gt;= 0, REPT(" ",SOURCE!$X$2-LEN(SOURCE!I1836)), "")&amp;
      SOURCE!J1836&amp;      IF(SOURCE!$Y$2-LEN(SOURCE!J1836) &gt;= 0, REPT(" ",SOURCE!$Y$2-LEN(SOURCE!J1836)), "")&amp;
" | "&amp; IF(SOURCE!$X$2-LEN(SOURCE!I1836) &gt;= 0, REPT(" ",SOURCE!$X$2-LEN(SOURCE!I1836)), "")&amp;
      SOURCE!K1836&amp;      IF(SOURCE!$Y$2-LEN(SOURCE!K1836) &gt;= 0, REPT(" ",SOURCE!$Z$2-LEN(SOURCE!K1836)), "")&amp;
" | "&amp; SOURCE!L1836&amp;      IF(SOURCE!$AB$2-LEN(SOURCE!L1836) &gt;= 0, REPT(" ",SOURCE!$AB$2-LEN(SOURCE!L1836)), "")&amp;
" | "&amp; SOURCE!M1836&amp;      IF(SOURCE!$AC$2-LEN(SOURCE!M1836) &gt;= 0, REPT(" ",SOURCE!$AC$2-LEN(SOURCE!M1836)), "")&amp;
      "},"&amp;IF(SOURCE!O1836&lt;&gt;"",""&amp;SOURCE!O1836,"")
 )
)
)</f>
        <v/>
      </c>
    </row>
    <row r="1837" spans="1:1">
      <c r="A1837" s="133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IF(SOURCE!$R$2-LEN(SOURCE!C1837) &gt;= 0, REPT(" ",SOURCE!$R$2-LEN(SOURCE!C1837)), "")&amp;
      SOURCE!D1837&amp;", "&amp; IF(SOURCE!$S$2-LEN(SOURCE!D1837) &gt;= 0, REPT(" ",SOURCE!$S$2-LEN(SOURCE!D1837)), "")&amp;
      SOURCE!E1837&amp;", "&amp; IF(SOURCE!$T$2-LEN(SOURCE!E1837) &gt;=0, REPT(" ",SOURCE!$T$2-LEN(SOURCE!E1837)), "")&amp;
      SOURCE!F1837&amp;", "&amp; IF(SOURCE!$U$2-LEN(SOURCE!F1837) &gt;= 0, REPT(" ",SOURCE!$U$2-LEN(SOURCE!F1837)+2), "")&amp;"("&amp;
      SUBSTITUTE(TEXT(SOURCE!G1837,"??0"),"  ","")&amp;" &lt;&lt; TAM_MAX_BITS) |"&amp; IF(SOURCE!$V$2-3 &gt;= 0, REPT(" ",MAX(1,SOURCE!$V$2-5+4+1-1-LEN(  IF(ISTEXT(SOURCE!H1837),SOURCE!H1837,  SUBSTITUTE(SUBSTITUTE(TEXT(SOURCE!H1837,"????0"),"  ","")," ",""))   ))), "")&amp;
       IF(ISTEXT(SOURCE!H1837),SOURCE!H1837, SUBSTITUTE(SUBSTITUTE(TEXT(SOURCE!H1837,"????0"),"  ","")," ",""))   &amp;","&amp; IF(SOURCE!$W$2-3 &gt;= 0, REPT(" ",SOURCE!$W$2-3-5), "")&amp;
      SOURCE!I1837&amp;
" | "&amp; IF(SOURCE!$X$2-LEN(SOURCE!I1837) &gt;= 0, REPT(" ",SOURCE!$X$2-LEN(SOURCE!I1837)), "")&amp;
      SOURCE!J1837&amp;      IF(SOURCE!$Y$2-LEN(SOURCE!J1837) &gt;= 0, REPT(" ",SOURCE!$Y$2-LEN(SOURCE!J1837)), "")&amp;
" | "&amp; IF(SOURCE!$X$2-LEN(SOURCE!I1837) &gt;= 0, REPT(" ",SOURCE!$X$2-LEN(SOURCE!I1837)), "")&amp;
      SOURCE!K1837&amp;      IF(SOURCE!$Y$2-LEN(SOURCE!K1837) &gt;= 0, REPT(" ",SOURCE!$Z$2-LEN(SOURCE!K1837)), "")&amp;
" | "&amp; SOURCE!L1837&amp;      IF(SOURCE!$AB$2-LEN(SOURCE!L1837) &gt;= 0, REPT(" ",SOURCE!$AB$2-LEN(SOURCE!L1837)), "")&amp;
" | "&amp; SOURCE!M1837&amp;      IF(SOURCE!$AC$2-LEN(SOURCE!M1837) &gt;= 0, REPT(" ",SOURCE!$AC$2-LEN(SOURCE!M1837)), "")&amp;
      "},"&amp;IF(SOURCE!O1837&lt;&gt;"",""&amp;SOURCE!O1837,"")
 )
)
)</f>
        <v/>
      </c>
    </row>
    <row r="1838" spans="1:1">
      <c r="A1838" s="133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IF(SOURCE!$R$2-LEN(SOURCE!C1838) &gt;= 0, REPT(" ",SOURCE!$R$2-LEN(SOURCE!C1838)), "")&amp;
      SOURCE!D1838&amp;", "&amp; IF(SOURCE!$S$2-LEN(SOURCE!D1838) &gt;= 0, REPT(" ",SOURCE!$S$2-LEN(SOURCE!D1838)), "")&amp;
      SOURCE!E1838&amp;", "&amp; IF(SOURCE!$T$2-LEN(SOURCE!E1838) &gt;=0, REPT(" ",SOURCE!$T$2-LEN(SOURCE!E1838)), "")&amp;
      SOURCE!F1838&amp;", "&amp; IF(SOURCE!$U$2-LEN(SOURCE!F1838) &gt;= 0, REPT(" ",SOURCE!$U$2-LEN(SOURCE!F1838)+2), "")&amp;"("&amp;
      SUBSTITUTE(TEXT(SOURCE!G1838,"??0"),"  ","")&amp;" &lt;&lt; TAM_MAX_BITS) |"&amp; IF(SOURCE!$V$2-3 &gt;= 0, REPT(" ",MAX(1,SOURCE!$V$2-5+4+1-1-LEN(  IF(ISTEXT(SOURCE!H1838),SOURCE!H1838,  SUBSTITUTE(SUBSTITUTE(TEXT(SOURCE!H1838,"????0"),"  ","")," ",""))   ))), "")&amp;
       IF(ISTEXT(SOURCE!H1838),SOURCE!H1838, SUBSTITUTE(SUBSTITUTE(TEXT(SOURCE!H1838,"????0"),"  ","")," ",""))   &amp;","&amp; IF(SOURCE!$W$2-3 &gt;= 0, REPT(" ",SOURCE!$W$2-3-5), "")&amp;
      SOURCE!I1838&amp;
" | "&amp; IF(SOURCE!$X$2-LEN(SOURCE!I1838) &gt;= 0, REPT(" ",SOURCE!$X$2-LEN(SOURCE!I1838)), "")&amp;
      SOURCE!J1838&amp;      IF(SOURCE!$Y$2-LEN(SOURCE!J1838) &gt;= 0, REPT(" ",SOURCE!$Y$2-LEN(SOURCE!J1838)), "")&amp;
" | "&amp; IF(SOURCE!$X$2-LEN(SOURCE!I1838) &gt;= 0, REPT(" ",SOURCE!$X$2-LEN(SOURCE!I1838)), "")&amp;
      SOURCE!K1838&amp;      IF(SOURCE!$Y$2-LEN(SOURCE!K1838) &gt;= 0, REPT(" ",SOURCE!$Z$2-LEN(SOURCE!K1838)), "")&amp;
" | "&amp; SOURCE!L1838&amp;      IF(SOURCE!$AB$2-LEN(SOURCE!L1838) &gt;= 0, REPT(" ",SOURCE!$AB$2-LEN(SOURCE!L1838)), "")&amp;
" | "&amp; SOURCE!M1838&amp;      IF(SOURCE!$AC$2-LEN(SOURCE!M1838) &gt;= 0, REPT(" ",SOURCE!$AC$2-LEN(SOURCE!M1838)), "")&amp;
      "},"&amp;IF(SOURCE!O1838&lt;&gt;"",""&amp;SOURCE!O1838,"")
 )
)
)</f>
        <v>//Jaymos C43 extensions</v>
      </c>
    </row>
    <row r="1839" spans="1:1">
      <c r="A1839" s="133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IF(SOURCE!$R$2-LEN(SOURCE!C1839) &gt;= 0, REPT(" ",SOURCE!$R$2-LEN(SOURCE!C1839)), "")&amp;
      SOURCE!D1839&amp;", "&amp; IF(SOURCE!$S$2-LEN(SOURCE!D1839) &gt;= 0, REPT(" ",SOURCE!$S$2-LEN(SOURCE!D1839)), "")&amp;
      SOURCE!E1839&amp;", "&amp; IF(SOURCE!$T$2-LEN(SOURCE!E1839) &gt;=0, REPT(" ",SOURCE!$T$2-LEN(SOURCE!E1839)), "")&amp;
      SOURCE!F1839&amp;", "&amp; IF(SOURCE!$U$2-LEN(SOURCE!F1839) &gt;= 0, REPT(" ",SOURCE!$U$2-LEN(SOURCE!F1839)+2), "")&amp;"("&amp;
      SUBSTITUTE(TEXT(SOURCE!G1839,"??0"),"  ","")&amp;" &lt;&lt; TAM_MAX_BITS) |"&amp; IF(SOURCE!$V$2-3 &gt;= 0, REPT(" ",MAX(1,SOURCE!$V$2-5+4+1-1-LEN(  IF(ISTEXT(SOURCE!H1839),SOURCE!H1839,  SUBSTITUTE(SUBSTITUTE(TEXT(SOURCE!H1839,"????0"),"  ","")," ",""))   ))), "")&amp;
       IF(ISTEXT(SOURCE!H1839),SOURCE!H1839, SUBSTITUTE(SUBSTITUTE(TEXT(SOURCE!H1839,"????0"),"  ","")," ",""))   &amp;","&amp; IF(SOURCE!$W$2-3 &gt;= 0, REPT(" ",SOURCE!$W$2-3-5), "")&amp;
      SOURCE!I1839&amp;
" | "&amp; IF(SOURCE!$X$2-LEN(SOURCE!I1839) &gt;= 0, REPT(" ",SOURCE!$X$2-LEN(SOURCE!I1839)), "")&amp;
      SOURCE!J1839&amp;      IF(SOURCE!$Y$2-LEN(SOURCE!J1839) &gt;= 0, REPT(" ",SOURCE!$Y$2-LEN(SOURCE!J1839)), "")&amp;
" | "&amp; IF(SOURCE!$X$2-LEN(SOURCE!I1839) &gt;= 0, REPT(" ",SOURCE!$X$2-LEN(SOURCE!I1839)), "")&amp;
      SOURCE!K1839&amp;      IF(SOURCE!$Y$2-LEN(SOURCE!K1839) &gt;= 0, REPT(" ",SOURCE!$Z$2-LEN(SOURCE!K1839)), "")&amp;
" | "&amp; SOURCE!L1839&amp;      IF(SOURCE!$AB$2-LEN(SOURCE!L1839) &gt;= 0, REPT(" ",SOURCE!$AB$2-LEN(SOURCE!L1839)), "")&amp;
" | "&amp; SOURCE!M1839&amp;      IF(SOURCE!$AC$2-LEN(SOURCE!M1839) &gt;= 0, REPT(" ",SOURCE!$AC$2-LEN(SOURCE!M1839)), "")&amp;
      "},"&amp;IF(SOURCE!O1839&lt;&gt;"",""&amp;SOURCE!O1839,"")
 )
)
)</f>
        <v>/* 1795 */  { fnSetSetJM,                   JC_FG_LINE,                  "fg" STD_SPACE_3_PER_EM "LINE",                "fg" STD_SPACE_3_PER_EM "LINE",                (0 &lt;&lt; TAM_MAX_BITS) |     0, CAT_FNCT | SLS_UNCHANGED | US_UNCHANGED | EIM_DISABLED | PTP_DISABLED     },//JM UNDERLINING</v>
      </c>
    </row>
    <row r="1840" spans="1:1">
      <c r="A1840" s="133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IF(SOURCE!$R$2-LEN(SOURCE!C1840) &gt;= 0, REPT(" ",SOURCE!$R$2-LEN(SOURCE!C1840)), "")&amp;
      SOURCE!D1840&amp;", "&amp; IF(SOURCE!$S$2-LEN(SOURCE!D1840) &gt;= 0, REPT(" ",SOURCE!$S$2-LEN(SOURCE!D1840)), "")&amp;
      SOURCE!E1840&amp;", "&amp; IF(SOURCE!$T$2-LEN(SOURCE!E1840) &gt;=0, REPT(" ",SOURCE!$T$2-LEN(SOURCE!E1840)), "")&amp;
      SOURCE!F1840&amp;", "&amp; IF(SOURCE!$U$2-LEN(SOURCE!F1840) &gt;= 0, REPT(" ",SOURCE!$U$2-LEN(SOURCE!F1840)+2), "")&amp;"("&amp;
      SUBSTITUTE(TEXT(SOURCE!G1840,"??0"),"  ","")&amp;" &lt;&lt; TAM_MAX_BITS) |"&amp; IF(SOURCE!$V$2-3 &gt;= 0, REPT(" ",MAX(1,SOURCE!$V$2-5+4+1-1-LEN(  IF(ISTEXT(SOURCE!H1840),SOURCE!H1840,  SUBSTITUTE(SUBSTITUTE(TEXT(SOURCE!H1840,"????0"),"  ","")," ",""))   ))), "")&amp;
       IF(ISTEXT(SOURCE!H1840),SOURCE!H1840, SUBSTITUTE(SUBSTITUTE(TEXT(SOURCE!H1840,"????0"),"  ","")," ",""))   &amp;","&amp; IF(SOURCE!$W$2-3 &gt;= 0, REPT(" ",SOURCE!$W$2-3-5), "")&amp;
      SOURCE!I1840&amp;
" | "&amp; IF(SOURCE!$X$2-LEN(SOURCE!I1840) &gt;= 0, REPT(" ",SOURCE!$X$2-LEN(SOURCE!I1840)), "")&amp;
      SOURCE!J1840&amp;      IF(SOURCE!$Y$2-LEN(SOURCE!J1840) &gt;= 0, REPT(" ",SOURCE!$Y$2-LEN(SOURCE!J1840)), "")&amp;
" | "&amp; IF(SOURCE!$X$2-LEN(SOURCE!I1840) &gt;= 0, REPT(" ",SOURCE!$X$2-LEN(SOURCE!I1840)), "")&amp;
      SOURCE!K1840&amp;      IF(SOURCE!$Y$2-LEN(SOURCE!K1840) &gt;= 0, REPT(" ",SOURCE!$Z$2-LEN(SOURCE!K1840)), "")&amp;
" | "&amp; SOURCE!L1840&amp;      IF(SOURCE!$AB$2-LEN(SOURCE!L1840) &gt;= 0, REPT(" ",SOURCE!$AB$2-LEN(SOURCE!L1840)), "")&amp;
" | "&amp; SOURCE!M1840&amp;      IF(SOURCE!$AC$2-LEN(SOURCE!M1840) &gt;= 0, REPT(" ",SOURCE!$AC$2-LEN(SOURCE!M1840)), "")&amp;
      "},"&amp;IF(SOURCE!O1840&lt;&gt;"",""&amp;SOURCE!O1840,"")
 )
)
)</f>
        <v>/* 1796 */  { fnSetSetJM,                   JC_NO_BASE_SCREEN,           "No" STD_SPACE_6_PER_EM "MyM",                 "No" STD_SPACE_6_PER_EM "MyM",                 (0 &lt;&lt; TAM_MAX_BITS) |     0, CAT_FNCT | SLS_UNCHANGED | US_UNCHANGED | EIM_DISABLED | PTP_DISABLED     },//JM NOBASE MENU SETTING</v>
      </c>
    </row>
    <row r="1841" spans="1:1">
      <c r="A1841" s="133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IF(SOURCE!$R$2-LEN(SOURCE!C1841) &gt;= 0, REPT(" ",SOURCE!$R$2-LEN(SOURCE!C1841)), "")&amp;
      SOURCE!D1841&amp;", "&amp; IF(SOURCE!$S$2-LEN(SOURCE!D1841) &gt;= 0, REPT(" ",SOURCE!$S$2-LEN(SOURCE!D1841)), "")&amp;
      SOURCE!E1841&amp;", "&amp; IF(SOURCE!$T$2-LEN(SOURCE!E1841) &gt;=0, REPT(" ",SOURCE!$T$2-LEN(SOURCE!E1841)), "")&amp;
      SOURCE!F1841&amp;", "&amp; IF(SOURCE!$U$2-LEN(SOURCE!F1841) &gt;= 0, REPT(" ",SOURCE!$U$2-LEN(SOURCE!F1841)+2), "")&amp;"("&amp;
      SUBSTITUTE(TEXT(SOURCE!G1841,"??0"),"  ","")&amp;" &lt;&lt; TAM_MAX_BITS) |"&amp; IF(SOURCE!$V$2-3 &gt;= 0, REPT(" ",MAX(1,SOURCE!$V$2-5+4+1-1-LEN(  IF(ISTEXT(SOURCE!H1841),SOURCE!H1841,  SUBSTITUTE(SUBSTITUTE(TEXT(SOURCE!H1841,"????0"),"  ","")," ",""))   ))), "")&amp;
       IF(ISTEXT(SOURCE!H1841),SOURCE!H1841, SUBSTITUTE(SUBSTITUTE(TEXT(SOURCE!H1841,"????0"),"  ","")," ",""))   &amp;","&amp; IF(SOURCE!$W$2-3 &gt;= 0, REPT(" ",SOURCE!$W$2-3-5), "")&amp;
      SOURCE!I1841&amp;
" | "&amp; IF(SOURCE!$X$2-LEN(SOURCE!I1841) &gt;= 0, REPT(" ",SOURCE!$X$2-LEN(SOURCE!I1841)), "")&amp;
      SOURCE!J1841&amp;      IF(SOURCE!$Y$2-LEN(SOURCE!J1841) &gt;= 0, REPT(" ",SOURCE!$Y$2-LEN(SOURCE!J1841)), "")&amp;
" | "&amp; IF(SOURCE!$X$2-LEN(SOURCE!I1841) &gt;= 0, REPT(" ",SOURCE!$X$2-LEN(SOURCE!I1841)), "")&amp;
      SOURCE!K1841&amp;      IF(SOURCE!$Y$2-LEN(SOURCE!K1841) &gt;= 0, REPT(" ",SOURCE!$Z$2-LEN(SOURCE!K1841)), "")&amp;
" | "&amp; SOURCE!L1841&amp;      IF(SOURCE!$AB$2-LEN(SOURCE!L1841) &gt;= 0, REPT(" ",SOURCE!$AB$2-LEN(SOURCE!L1841)), "")&amp;
" | "&amp; SOURCE!M1841&amp;      IF(SOURCE!$AC$2-LEN(SOURCE!M1841) &gt;= 0, REPT(" ",SOURCE!$AC$2-LEN(SOURCE!M1841)), "")&amp;
      "},"&amp;IF(SOURCE!O1841&lt;&gt;"",""&amp;SOURCE!O1841,"")
 )
)
)</f>
        <v>/* 1797 */  { fnSetSetJM,                   JC_G_DOUBLETAP,              "g.2Tp",                                       "g.2Tp",                                       (0 &lt;&lt; TAM_MAX_BITS) |     0, CAT_FNCT | SLS_UNCHANGED | US_UNCHANGED | EIM_DISABLED | PTP_DISABLED     },//JM KEY TAP DOUBLE SETTING</v>
      </c>
    </row>
    <row r="1842" spans="1:1">
      <c r="A1842" s="133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IF(SOURCE!$R$2-LEN(SOURCE!C1842) &gt;= 0, REPT(" ",SOURCE!$R$2-LEN(SOURCE!C1842)), "")&amp;
      SOURCE!D1842&amp;", "&amp; IF(SOURCE!$S$2-LEN(SOURCE!D1842) &gt;= 0, REPT(" ",SOURCE!$S$2-LEN(SOURCE!D1842)), "")&amp;
      SOURCE!E1842&amp;", "&amp; IF(SOURCE!$T$2-LEN(SOURCE!E1842) &gt;=0, REPT(" ",SOURCE!$T$2-LEN(SOURCE!E1842)), "")&amp;
      SOURCE!F1842&amp;", "&amp; IF(SOURCE!$U$2-LEN(SOURCE!F1842) &gt;= 0, REPT(" ",SOURCE!$U$2-LEN(SOURCE!F1842)+2), "")&amp;"("&amp;
      SUBSTITUTE(TEXT(SOURCE!G1842,"??0"),"  ","")&amp;" &lt;&lt; TAM_MAX_BITS) |"&amp; IF(SOURCE!$V$2-3 &gt;= 0, REPT(" ",MAX(1,SOURCE!$V$2-5+4+1-1-LEN(  IF(ISTEXT(SOURCE!H1842),SOURCE!H1842,  SUBSTITUTE(SUBSTITUTE(TEXT(SOURCE!H1842,"????0"),"  ","")," ",""))   ))), "")&amp;
       IF(ISTEXT(SOURCE!H1842),SOURCE!H1842, SUBSTITUTE(SUBSTITUTE(TEXT(SOURCE!H1842,"????0"),"  ","")," ",""))   &amp;","&amp; IF(SOURCE!$W$2-3 &gt;= 0, REPT(" ",SOURCE!$W$2-3-5), "")&amp;
      SOURCE!I1842&amp;
" | "&amp; IF(SOURCE!$X$2-LEN(SOURCE!I1842) &gt;= 0, REPT(" ",SOURCE!$X$2-LEN(SOURCE!I1842)), "")&amp;
      SOURCE!J1842&amp;      IF(SOURCE!$Y$2-LEN(SOURCE!J1842) &gt;= 0, REPT(" ",SOURCE!$Y$2-LEN(SOURCE!J1842)), "")&amp;
" | "&amp; IF(SOURCE!$X$2-LEN(SOURCE!I1842) &gt;= 0, REPT(" ",SOURCE!$X$2-LEN(SOURCE!I1842)), "")&amp;
      SOURCE!K1842&amp;      IF(SOURCE!$Y$2-LEN(SOURCE!K1842) &gt;= 0, REPT(" ",SOURCE!$Z$2-LEN(SOURCE!K1842)), "")&amp;
" | "&amp; SOURCE!L1842&amp;      IF(SOURCE!$AB$2-LEN(SOURCE!L1842) &gt;= 0, REPT(" ",SOURCE!$AB$2-LEN(SOURCE!L1842)), "")&amp;
" | "&amp; SOURCE!M1842&amp;      IF(SOURCE!$AC$2-LEN(SOURCE!M1842) &gt;= 0, REPT(" ",SOURCE!$AC$2-LEN(SOURCE!M1842)), "")&amp;
      "},"&amp;IF(SOURCE!O1842&lt;&gt;"",""&amp;SOURCE!O1842,"")
 )
)
)</f>
        <v>/* 1798 */  { fnPlotStatJM,                 PLOT_LR,                     "ASS.ALL",                                     "ASS.ALL",                                     (0 &lt;&lt; TAM_MAX_BITS) |     0, CAT_FNCT | SLS_UNCHANGED | US_UNCHANGED | EIM_DISABLED | PTP_DISABLED     },</v>
      </c>
    </row>
    <row r="1843" spans="1:1">
      <c r="A1843" s="133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IF(SOURCE!$R$2-LEN(SOURCE!C1843) &gt;= 0, REPT(" ",SOURCE!$R$2-LEN(SOURCE!C1843)), "")&amp;
      SOURCE!D1843&amp;", "&amp; IF(SOURCE!$S$2-LEN(SOURCE!D1843) &gt;= 0, REPT(" ",SOURCE!$S$2-LEN(SOURCE!D1843)), "")&amp;
      SOURCE!E1843&amp;", "&amp; IF(SOURCE!$T$2-LEN(SOURCE!E1843) &gt;=0, REPT(" ",SOURCE!$T$2-LEN(SOURCE!E1843)), "")&amp;
      SOURCE!F1843&amp;", "&amp; IF(SOURCE!$U$2-LEN(SOURCE!F1843) &gt;= 0, REPT(" ",SOURCE!$U$2-LEN(SOURCE!F1843)+2), "")&amp;"("&amp;
      SUBSTITUTE(TEXT(SOURCE!G1843,"??0"),"  ","")&amp;" &lt;&lt; TAM_MAX_BITS) |"&amp; IF(SOURCE!$V$2-3 &gt;= 0, REPT(" ",MAX(1,SOURCE!$V$2-5+4+1-1-LEN(  IF(ISTEXT(SOURCE!H1843),SOURCE!H1843,  SUBSTITUTE(SUBSTITUTE(TEXT(SOURCE!H1843,"????0"),"  ","")," ",""))   ))), "")&amp;
       IF(ISTEXT(SOURCE!H1843),SOURCE!H1843, SUBSTITUTE(SUBSTITUTE(TEXT(SOURCE!H1843,"????0"),"  ","")," ",""))   &amp;","&amp; IF(SOURCE!$W$2-3 &gt;= 0, REPT(" ",SOURCE!$W$2-3-5), "")&amp;
      SOURCE!I1843&amp;
" | "&amp; IF(SOURCE!$X$2-LEN(SOURCE!I1843) &gt;= 0, REPT(" ",SOURCE!$X$2-LEN(SOURCE!I1843)), "")&amp;
      SOURCE!J1843&amp;      IF(SOURCE!$Y$2-LEN(SOURCE!J1843) &gt;= 0, REPT(" ",SOURCE!$Y$2-LEN(SOURCE!J1843)), "")&amp;
" | "&amp; IF(SOURCE!$X$2-LEN(SOURCE!I1843) &gt;= 0, REPT(" ",SOURCE!$X$2-LEN(SOURCE!I1843)), "")&amp;
      SOURCE!K1843&amp;      IF(SOURCE!$Y$2-LEN(SOURCE!K1843) &gt;= 0, REPT(" ",SOURCE!$Z$2-LEN(SOURCE!K1843)), "")&amp;
" | "&amp; SOURCE!L1843&amp;      IF(SOURCE!$AB$2-LEN(SOURCE!L1843) &gt;= 0, REPT(" ",SOURCE!$AB$2-LEN(SOURCE!L1843)), "")&amp;
" | "&amp; SOURCE!M1843&amp;      IF(SOURCE!$AC$2-LEN(SOURCE!M1843) &gt;= 0, REPT(" ",SOURCE!$AC$2-LEN(SOURCE!M1843)), "")&amp;
      "},"&amp;IF(SOURCE!O1843&lt;&gt;"",""&amp;SOURCE!O1843,"")
 )
)
)</f>
        <v>/* 1799 */  { fnP_All_Regs,                 0,                           STD_PRINTER "ALLr",                            STD_PRINTER "ALLr",                            (0 &lt;&lt; TAM_MAX_BITS) |     0, CAT_FNCT | SLS_UNCHANGED | US_UNCHANGED | EIM_DISABLED | PTP_DISABLED     },</v>
      </c>
    </row>
    <row r="1844" spans="1:1">
      <c r="A1844" s="133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IF(SOURCE!$R$2-LEN(SOURCE!C1844) &gt;= 0, REPT(" ",SOURCE!$R$2-LEN(SOURCE!C1844)), "")&amp;
      SOURCE!D1844&amp;", "&amp; IF(SOURCE!$S$2-LEN(SOURCE!D1844) &gt;= 0, REPT(" ",SOURCE!$S$2-LEN(SOURCE!D1844)), "")&amp;
      SOURCE!E1844&amp;", "&amp; IF(SOURCE!$T$2-LEN(SOURCE!E1844) &gt;=0, REPT(" ",SOURCE!$T$2-LEN(SOURCE!E1844)), "")&amp;
      SOURCE!F1844&amp;", "&amp; IF(SOURCE!$U$2-LEN(SOURCE!F1844) &gt;= 0, REPT(" ",SOURCE!$U$2-LEN(SOURCE!F1844)+2), "")&amp;"("&amp;
      SUBSTITUTE(TEXT(SOURCE!G1844,"??0"),"  ","")&amp;" &lt;&lt; TAM_MAX_BITS) |"&amp; IF(SOURCE!$V$2-3 &gt;= 0, REPT(" ",MAX(1,SOURCE!$V$2-5+4+1-1-LEN(  IF(ISTEXT(SOURCE!H1844),SOURCE!H1844,  SUBSTITUTE(SUBSTITUTE(TEXT(SOURCE!H1844,"????0"),"  ","")," ",""))   ))), "")&amp;
       IF(ISTEXT(SOURCE!H1844),SOURCE!H1844, SUBSTITUTE(SUBSTITUTE(TEXT(SOURCE!H1844,"????0"),"  ","")," ",""))   &amp;","&amp; IF(SOURCE!$W$2-3 &gt;= 0, REPT(" ",SOURCE!$W$2-3-5), "")&amp;
      SOURCE!I1844&amp;
" | "&amp; IF(SOURCE!$X$2-LEN(SOURCE!I1844) &gt;= 0, REPT(" ",SOURCE!$X$2-LEN(SOURCE!I1844)), "")&amp;
      SOURCE!J1844&amp;      IF(SOURCE!$Y$2-LEN(SOURCE!J1844) &gt;= 0, REPT(" ",SOURCE!$Y$2-LEN(SOURCE!J1844)), "")&amp;
" | "&amp; IF(SOURCE!$X$2-LEN(SOURCE!I1844) &gt;= 0, REPT(" ",SOURCE!$X$2-LEN(SOURCE!I1844)), "")&amp;
      SOURCE!K1844&amp;      IF(SOURCE!$Y$2-LEN(SOURCE!K1844) &gt;= 0, REPT(" ",SOURCE!$Z$2-LEN(SOURCE!K1844)), "")&amp;
" | "&amp; SOURCE!L1844&amp;      IF(SOURCE!$AB$2-LEN(SOURCE!L1844) &gt;= 0, REPT(" ",SOURCE!$AB$2-LEN(SOURCE!L1844)), "")&amp;
" | "&amp; SOURCE!M1844&amp;      IF(SOURCE!$AC$2-LEN(SOURCE!M1844) &gt;= 0, REPT(" ",SOURCE!$AC$2-LEN(SOURCE!M1844)), "")&amp;
      "},"&amp;IF(SOURCE!O1844&lt;&gt;"",""&amp;SOURCE!O1844,"")
 )
)
)</f>
        <v>/* 1800 */  { fnMultiplySI,                 85,                          "",                                            STD_DOT "f",                                   (0 &lt;&lt; TAM_MAX_BITS) |     0, CAT_NONE | SLS_ENABLED   | US_ENABLED   | EIM_DISABLED | PTP_DISABLED     },//JM PRE UNIT</v>
      </c>
    </row>
    <row r="1845" spans="1:1">
      <c r="A1845" s="133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IF(SOURCE!$R$2-LEN(SOURCE!C1845) &gt;= 0, REPT(" ",SOURCE!$R$2-LEN(SOURCE!C1845)), "")&amp;
      SOURCE!D1845&amp;", "&amp; IF(SOURCE!$S$2-LEN(SOURCE!D1845) &gt;= 0, REPT(" ",SOURCE!$S$2-LEN(SOURCE!D1845)), "")&amp;
      SOURCE!E1845&amp;", "&amp; IF(SOURCE!$T$2-LEN(SOURCE!E1845) &gt;=0, REPT(" ",SOURCE!$T$2-LEN(SOURCE!E1845)), "")&amp;
      SOURCE!F1845&amp;", "&amp; IF(SOURCE!$U$2-LEN(SOURCE!F1845) &gt;= 0, REPT(" ",SOURCE!$U$2-LEN(SOURCE!F1845)+2), "")&amp;"("&amp;
      SUBSTITUTE(TEXT(SOURCE!G1845,"??0"),"  ","")&amp;" &lt;&lt; TAM_MAX_BITS) |"&amp; IF(SOURCE!$V$2-3 &gt;= 0, REPT(" ",MAX(1,SOURCE!$V$2-5+4+1-1-LEN(  IF(ISTEXT(SOURCE!H1845),SOURCE!H1845,  SUBSTITUTE(SUBSTITUTE(TEXT(SOURCE!H1845,"????0"),"  ","")," ",""))   ))), "")&amp;
       IF(ISTEXT(SOURCE!H1845),SOURCE!H1845, SUBSTITUTE(SUBSTITUTE(TEXT(SOURCE!H1845,"????0"),"  ","")," ",""))   &amp;","&amp; IF(SOURCE!$W$2-3 &gt;= 0, REPT(" ",SOURCE!$W$2-3-5), "")&amp;
      SOURCE!I1845&amp;
" | "&amp; IF(SOURCE!$X$2-LEN(SOURCE!I1845) &gt;= 0, REPT(" ",SOURCE!$X$2-LEN(SOURCE!I1845)), "")&amp;
      SOURCE!J1845&amp;      IF(SOURCE!$Y$2-LEN(SOURCE!J1845) &gt;= 0, REPT(" ",SOURCE!$Y$2-LEN(SOURCE!J1845)), "")&amp;
" | "&amp; IF(SOURCE!$X$2-LEN(SOURCE!I1845) &gt;= 0, REPT(" ",SOURCE!$X$2-LEN(SOURCE!I1845)), "")&amp;
      SOURCE!K1845&amp;      IF(SOURCE!$Y$2-LEN(SOURCE!K1845) &gt;= 0, REPT(" ",SOURCE!$Z$2-LEN(SOURCE!K1845)), "")&amp;
" | "&amp; SOURCE!L1845&amp;      IF(SOURCE!$AB$2-LEN(SOURCE!L1845) &gt;= 0, REPT(" ",SOURCE!$AB$2-LEN(SOURCE!L1845)), "")&amp;
" | "&amp; SOURCE!M1845&amp;      IF(SOURCE!$AC$2-LEN(SOURCE!M1845) &gt;= 0, REPT(" ",SOURCE!$AC$2-LEN(SOURCE!M1845)), "")&amp;
      "},"&amp;IF(SOURCE!O1845&lt;&gt;"",""&amp;SOURCE!O1845,"")
 )
)
)</f>
        <v>/* 1801 */  { fnMultiplySI,                 88,                          "",                                            STD_DOT "p",                                   (0 &lt;&lt; TAM_MAX_BITS) |     0, CAT_NONE | SLS_ENABLED   | US_ENABLED   | EIM_DISABLED | PTP_DISABLED     },//JM PRE UNIT</v>
      </c>
    </row>
    <row r="1846" spans="1:1">
      <c r="A1846" s="133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IF(SOURCE!$R$2-LEN(SOURCE!C1846) &gt;= 0, REPT(" ",SOURCE!$R$2-LEN(SOURCE!C1846)), "")&amp;
      SOURCE!D1846&amp;", "&amp; IF(SOURCE!$S$2-LEN(SOURCE!D1846) &gt;= 0, REPT(" ",SOURCE!$S$2-LEN(SOURCE!D1846)), "")&amp;
      SOURCE!E1846&amp;", "&amp; IF(SOURCE!$T$2-LEN(SOURCE!E1846) &gt;=0, REPT(" ",SOURCE!$T$2-LEN(SOURCE!E1846)), "")&amp;
      SOURCE!F1846&amp;", "&amp; IF(SOURCE!$U$2-LEN(SOURCE!F1846) &gt;= 0, REPT(" ",SOURCE!$U$2-LEN(SOURCE!F1846)+2), "")&amp;"("&amp;
      SUBSTITUTE(TEXT(SOURCE!G1846,"??0"),"  ","")&amp;" &lt;&lt; TAM_MAX_BITS) |"&amp; IF(SOURCE!$V$2-3 &gt;= 0, REPT(" ",MAX(1,SOURCE!$V$2-5+4+1-1-LEN(  IF(ISTEXT(SOURCE!H1846),SOURCE!H1846,  SUBSTITUTE(SUBSTITUTE(TEXT(SOURCE!H1846,"????0"),"  ","")," ",""))   ))), "")&amp;
       IF(ISTEXT(SOURCE!H1846),SOURCE!H1846, SUBSTITUTE(SUBSTITUTE(TEXT(SOURCE!H1846,"????0"),"  ","")," ",""))   &amp;","&amp; IF(SOURCE!$W$2-3 &gt;= 0, REPT(" ",SOURCE!$W$2-3-5), "")&amp;
      SOURCE!I1846&amp;
" | "&amp; IF(SOURCE!$X$2-LEN(SOURCE!I1846) &gt;= 0, REPT(" ",SOURCE!$X$2-LEN(SOURCE!I1846)), "")&amp;
      SOURCE!J1846&amp;      IF(SOURCE!$Y$2-LEN(SOURCE!J1846) &gt;= 0, REPT(" ",SOURCE!$Y$2-LEN(SOURCE!J1846)), "")&amp;
" | "&amp; IF(SOURCE!$X$2-LEN(SOURCE!I1846) &gt;= 0, REPT(" ",SOURCE!$X$2-LEN(SOURCE!I1846)), "")&amp;
      SOURCE!K1846&amp;      IF(SOURCE!$Y$2-LEN(SOURCE!K1846) &gt;= 0, REPT(" ",SOURCE!$Z$2-LEN(SOURCE!K1846)), "")&amp;
" | "&amp; SOURCE!L1846&amp;      IF(SOURCE!$AB$2-LEN(SOURCE!L1846) &gt;= 0, REPT(" ",SOURCE!$AB$2-LEN(SOURCE!L1846)), "")&amp;
" | "&amp; SOURCE!M1846&amp;      IF(SOURCE!$AC$2-LEN(SOURCE!M1846) &gt;= 0, REPT(" ",SOURCE!$AC$2-LEN(SOURCE!M1846)), "")&amp;
      "},"&amp;IF(SOURCE!O1846&lt;&gt;"",""&amp;SOURCE!O1846,"")
 )
)
)</f>
        <v>/* 1802 */  { fnMultiplySI,                 91,                          "",                                            STD_DOT "n",                                   (0 &lt;&lt; TAM_MAX_BITS) |     0, CAT_NONE | SLS_ENABLED   | US_ENABLED   | EIM_DISABLED | PTP_DISABLED     },//JM PRE UNIT</v>
      </c>
    </row>
    <row r="1847" spans="1:1">
      <c r="A1847" s="133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IF(SOURCE!$R$2-LEN(SOURCE!C1847) &gt;= 0, REPT(" ",SOURCE!$R$2-LEN(SOURCE!C1847)), "")&amp;
      SOURCE!D1847&amp;", "&amp; IF(SOURCE!$S$2-LEN(SOURCE!D1847) &gt;= 0, REPT(" ",SOURCE!$S$2-LEN(SOURCE!D1847)), "")&amp;
      SOURCE!E1847&amp;", "&amp; IF(SOURCE!$T$2-LEN(SOURCE!E1847) &gt;=0, REPT(" ",SOURCE!$T$2-LEN(SOURCE!E1847)), "")&amp;
      SOURCE!F1847&amp;", "&amp; IF(SOURCE!$U$2-LEN(SOURCE!F1847) &gt;= 0, REPT(" ",SOURCE!$U$2-LEN(SOURCE!F1847)+2), "")&amp;"("&amp;
      SUBSTITUTE(TEXT(SOURCE!G1847,"??0"),"  ","")&amp;" &lt;&lt; TAM_MAX_BITS) |"&amp; IF(SOURCE!$V$2-3 &gt;= 0, REPT(" ",MAX(1,SOURCE!$V$2-5+4+1-1-LEN(  IF(ISTEXT(SOURCE!H1847),SOURCE!H1847,  SUBSTITUTE(SUBSTITUTE(TEXT(SOURCE!H1847,"????0"),"  ","")," ",""))   ))), "")&amp;
       IF(ISTEXT(SOURCE!H1847),SOURCE!H1847, SUBSTITUTE(SUBSTITUTE(TEXT(SOURCE!H1847,"????0"),"  ","")," ",""))   &amp;","&amp; IF(SOURCE!$W$2-3 &gt;= 0, REPT(" ",SOURCE!$W$2-3-5), "")&amp;
      SOURCE!I1847&amp;
" | "&amp; IF(SOURCE!$X$2-LEN(SOURCE!I1847) &gt;= 0, REPT(" ",SOURCE!$X$2-LEN(SOURCE!I1847)), "")&amp;
      SOURCE!J1847&amp;      IF(SOURCE!$Y$2-LEN(SOURCE!J1847) &gt;= 0, REPT(" ",SOURCE!$Y$2-LEN(SOURCE!J1847)), "")&amp;
" | "&amp; IF(SOURCE!$X$2-LEN(SOURCE!I1847) &gt;= 0, REPT(" ",SOURCE!$X$2-LEN(SOURCE!I1847)), "")&amp;
      SOURCE!K1847&amp;      IF(SOURCE!$Y$2-LEN(SOURCE!K1847) &gt;= 0, REPT(" ",SOURCE!$Z$2-LEN(SOURCE!K1847)), "")&amp;
" | "&amp; SOURCE!L1847&amp;      IF(SOURCE!$AB$2-LEN(SOURCE!L1847) &gt;= 0, REPT(" ",SOURCE!$AB$2-LEN(SOURCE!L1847)), "")&amp;
" | "&amp; SOURCE!M1847&amp;      IF(SOURCE!$AC$2-LEN(SOURCE!M1847) &gt;= 0, REPT(" ",SOURCE!$AC$2-LEN(SOURCE!M1847)), "")&amp;
      "},"&amp;IF(SOURCE!O1847&lt;&gt;"",""&amp;SOURCE!O1847,"")
 )
)
)</f>
        <v>/* 1803 */  { fnMultiplySI,                 94,                          "",                                            STD_DOT STD_mu,                                (0 &lt;&lt; TAM_MAX_BITS) |     0, CAT_NONE | SLS_ENABLED   | US_ENABLED   | EIM_DISABLED | PTP_DISABLED     },//JM PRE UNIT</v>
      </c>
    </row>
    <row r="1848" spans="1:1">
      <c r="A1848" s="133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IF(SOURCE!$R$2-LEN(SOURCE!C1848) &gt;= 0, REPT(" ",SOURCE!$R$2-LEN(SOURCE!C1848)), "")&amp;
      SOURCE!D1848&amp;", "&amp; IF(SOURCE!$S$2-LEN(SOURCE!D1848) &gt;= 0, REPT(" ",SOURCE!$S$2-LEN(SOURCE!D1848)), "")&amp;
      SOURCE!E1848&amp;", "&amp; IF(SOURCE!$T$2-LEN(SOURCE!E1848) &gt;=0, REPT(" ",SOURCE!$T$2-LEN(SOURCE!E1848)), "")&amp;
      SOURCE!F1848&amp;", "&amp; IF(SOURCE!$U$2-LEN(SOURCE!F1848) &gt;= 0, REPT(" ",SOURCE!$U$2-LEN(SOURCE!F1848)+2), "")&amp;"("&amp;
      SUBSTITUTE(TEXT(SOURCE!G1848,"??0"),"  ","")&amp;" &lt;&lt; TAM_MAX_BITS) |"&amp; IF(SOURCE!$V$2-3 &gt;= 0, REPT(" ",MAX(1,SOURCE!$V$2-5+4+1-1-LEN(  IF(ISTEXT(SOURCE!H1848),SOURCE!H1848,  SUBSTITUTE(SUBSTITUTE(TEXT(SOURCE!H1848,"????0"),"  ","")," ",""))   ))), "")&amp;
       IF(ISTEXT(SOURCE!H1848),SOURCE!H1848, SUBSTITUTE(SUBSTITUTE(TEXT(SOURCE!H1848,"????0"),"  ","")," ",""))   &amp;","&amp; IF(SOURCE!$W$2-3 &gt;= 0, REPT(" ",SOURCE!$W$2-3-5), "")&amp;
      SOURCE!I1848&amp;
" | "&amp; IF(SOURCE!$X$2-LEN(SOURCE!I1848) &gt;= 0, REPT(" ",SOURCE!$X$2-LEN(SOURCE!I1848)), "")&amp;
      SOURCE!J1848&amp;      IF(SOURCE!$Y$2-LEN(SOURCE!J1848) &gt;= 0, REPT(" ",SOURCE!$Y$2-LEN(SOURCE!J1848)), "")&amp;
" | "&amp; IF(SOURCE!$X$2-LEN(SOURCE!I1848) &gt;= 0, REPT(" ",SOURCE!$X$2-LEN(SOURCE!I1848)), "")&amp;
      SOURCE!K1848&amp;      IF(SOURCE!$Y$2-LEN(SOURCE!K1848) &gt;= 0, REPT(" ",SOURCE!$Z$2-LEN(SOURCE!K1848)), "")&amp;
" | "&amp; SOURCE!L1848&amp;      IF(SOURCE!$AB$2-LEN(SOURCE!L1848) &gt;= 0, REPT(" ",SOURCE!$AB$2-LEN(SOURCE!L1848)), "")&amp;
" | "&amp; SOURCE!M1848&amp;      IF(SOURCE!$AC$2-LEN(SOURCE!M1848) &gt;= 0, REPT(" ",SOURCE!$AC$2-LEN(SOURCE!M1848)), "")&amp;
      "},"&amp;IF(SOURCE!O1848&lt;&gt;"",""&amp;SOURCE!O1848,"")
 )
)
)</f>
        <v>/* 1804 */  { fnMultiplySI,                 97,                          "",                                            STD_DOT "m",                                   (0 &lt;&lt; TAM_MAX_BITS) |     0, CAT_NONE | SLS_ENABLED   | US_ENABLED   | EIM_DISABLED | PTP_DISABLED     },//JM PRE UNIT</v>
      </c>
    </row>
    <row r="1849" spans="1:1">
      <c r="A1849" s="133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IF(SOURCE!$R$2-LEN(SOURCE!C1849) &gt;= 0, REPT(" ",SOURCE!$R$2-LEN(SOURCE!C1849)), "")&amp;
      SOURCE!D1849&amp;", "&amp; IF(SOURCE!$S$2-LEN(SOURCE!D1849) &gt;= 0, REPT(" ",SOURCE!$S$2-LEN(SOURCE!D1849)), "")&amp;
      SOURCE!E1849&amp;", "&amp; IF(SOURCE!$T$2-LEN(SOURCE!E1849) &gt;=0, REPT(" ",SOURCE!$T$2-LEN(SOURCE!E1849)), "")&amp;
      SOURCE!F1849&amp;", "&amp; IF(SOURCE!$U$2-LEN(SOURCE!F1849) &gt;= 0, REPT(" ",SOURCE!$U$2-LEN(SOURCE!F1849)+2), "")&amp;"("&amp;
      SUBSTITUTE(TEXT(SOURCE!G1849,"??0"),"  ","")&amp;" &lt;&lt; TAM_MAX_BITS) |"&amp; IF(SOURCE!$V$2-3 &gt;= 0, REPT(" ",MAX(1,SOURCE!$V$2-5+4+1-1-LEN(  IF(ISTEXT(SOURCE!H1849),SOURCE!H1849,  SUBSTITUTE(SUBSTITUTE(TEXT(SOURCE!H1849,"????0"),"  ","")," ",""))   ))), "")&amp;
       IF(ISTEXT(SOURCE!H1849),SOURCE!H1849, SUBSTITUTE(SUBSTITUTE(TEXT(SOURCE!H1849,"????0"),"  ","")," ",""))   &amp;","&amp; IF(SOURCE!$W$2-3 &gt;= 0, REPT(" ",SOURCE!$W$2-3-5), "")&amp;
      SOURCE!I1849&amp;
" | "&amp; IF(SOURCE!$X$2-LEN(SOURCE!I1849) &gt;= 0, REPT(" ",SOURCE!$X$2-LEN(SOURCE!I1849)), "")&amp;
      SOURCE!J1849&amp;      IF(SOURCE!$Y$2-LEN(SOURCE!J1849) &gt;= 0, REPT(" ",SOURCE!$Y$2-LEN(SOURCE!J1849)), "")&amp;
" | "&amp; IF(SOURCE!$X$2-LEN(SOURCE!I1849) &gt;= 0, REPT(" ",SOURCE!$X$2-LEN(SOURCE!I1849)), "")&amp;
      SOURCE!K1849&amp;      IF(SOURCE!$Y$2-LEN(SOURCE!K1849) &gt;= 0, REPT(" ",SOURCE!$Z$2-LEN(SOURCE!K1849)), "")&amp;
" | "&amp; SOURCE!L1849&amp;      IF(SOURCE!$AB$2-LEN(SOURCE!L1849) &gt;= 0, REPT(" ",SOURCE!$AB$2-LEN(SOURCE!L1849)), "")&amp;
" | "&amp; SOURCE!M1849&amp;      IF(SOURCE!$AC$2-LEN(SOURCE!M1849) &gt;= 0, REPT(" ",SOURCE!$AC$2-LEN(SOURCE!M1849)), "")&amp;
      "},"&amp;IF(SOURCE!O1849&lt;&gt;"",""&amp;SOURCE!O1849,"")
 )
)
)</f>
        <v>/* 1805 */  { fnMultiplySI,                 103,                         "",                                            STD_DOT "k",                                   (0 &lt;&lt; TAM_MAX_BITS) |     0, CAT_NONE | SLS_ENABLED   | US_ENABLED   | EIM_DISABLED | PTP_DISABLED     },//JM PRE UNIT</v>
      </c>
    </row>
    <row r="1850" spans="1:1">
      <c r="A1850" s="133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IF(SOURCE!$R$2-LEN(SOURCE!C1850) &gt;= 0, REPT(" ",SOURCE!$R$2-LEN(SOURCE!C1850)), "")&amp;
      SOURCE!D1850&amp;", "&amp; IF(SOURCE!$S$2-LEN(SOURCE!D1850) &gt;= 0, REPT(" ",SOURCE!$S$2-LEN(SOURCE!D1850)), "")&amp;
      SOURCE!E1850&amp;", "&amp; IF(SOURCE!$T$2-LEN(SOURCE!E1850) &gt;=0, REPT(" ",SOURCE!$T$2-LEN(SOURCE!E1850)), "")&amp;
      SOURCE!F1850&amp;", "&amp; IF(SOURCE!$U$2-LEN(SOURCE!F1850) &gt;= 0, REPT(" ",SOURCE!$U$2-LEN(SOURCE!F1850)+2), "")&amp;"("&amp;
      SUBSTITUTE(TEXT(SOURCE!G1850,"??0"),"  ","")&amp;" &lt;&lt; TAM_MAX_BITS) |"&amp; IF(SOURCE!$V$2-3 &gt;= 0, REPT(" ",MAX(1,SOURCE!$V$2-5+4+1-1-LEN(  IF(ISTEXT(SOURCE!H1850),SOURCE!H1850,  SUBSTITUTE(SUBSTITUTE(TEXT(SOURCE!H1850,"????0"),"  ","")," ",""))   ))), "")&amp;
       IF(ISTEXT(SOURCE!H1850),SOURCE!H1850, SUBSTITUTE(SUBSTITUTE(TEXT(SOURCE!H1850,"????0"),"  ","")," ",""))   &amp;","&amp; IF(SOURCE!$W$2-3 &gt;= 0, REPT(" ",SOURCE!$W$2-3-5), "")&amp;
      SOURCE!I1850&amp;
" | "&amp; IF(SOURCE!$X$2-LEN(SOURCE!I1850) &gt;= 0, REPT(" ",SOURCE!$X$2-LEN(SOURCE!I1850)), "")&amp;
      SOURCE!J1850&amp;      IF(SOURCE!$Y$2-LEN(SOURCE!J1850) &gt;= 0, REPT(" ",SOURCE!$Y$2-LEN(SOURCE!J1850)), "")&amp;
" | "&amp; IF(SOURCE!$X$2-LEN(SOURCE!I1850) &gt;= 0, REPT(" ",SOURCE!$X$2-LEN(SOURCE!I1850)), "")&amp;
      SOURCE!K1850&amp;      IF(SOURCE!$Y$2-LEN(SOURCE!K1850) &gt;= 0, REPT(" ",SOURCE!$Z$2-LEN(SOURCE!K1850)), "")&amp;
" | "&amp; SOURCE!L1850&amp;      IF(SOURCE!$AB$2-LEN(SOURCE!L1850) &gt;= 0, REPT(" ",SOURCE!$AB$2-LEN(SOURCE!L1850)), "")&amp;
" | "&amp; SOURCE!M1850&amp;      IF(SOURCE!$AC$2-LEN(SOURCE!M1850) &gt;= 0, REPT(" ",SOURCE!$AC$2-LEN(SOURCE!M1850)), "")&amp;
      "},"&amp;IF(SOURCE!O1850&lt;&gt;"",""&amp;SOURCE!O1850,"")
 )
)
)</f>
        <v>/* 1806 */  { fnMultiplySI,                 106,                         "",                                            STD_DOT "M",                                   (0 &lt;&lt; TAM_MAX_BITS) |     0, CAT_NONE | SLS_ENABLED   | US_ENABLED   | EIM_DISABLED | PTP_DISABLED     },//JM PRE UNIT</v>
      </c>
    </row>
    <row r="1851" spans="1:1">
      <c r="A1851" s="133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IF(SOURCE!$R$2-LEN(SOURCE!C1851) &gt;= 0, REPT(" ",SOURCE!$R$2-LEN(SOURCE!C1851)), "")&amp;
      SOURCE!D1851&amp;", "&amp; IF(SOURCE!$S$2-LEN(SOURCE!D1851) &gt;= 0, REPT(" ",SOURCE!$S$2-LEN(SOURCE!D1851)), "")&amp;
      SOURCE!E1851&amp;", "&amp; IF(SOURCE!$T$2-LEN(SOURCE!E1851) &gt;=0, REPT(" ",SOURCE!$T$2-LEN(SOURCE!E1851)), "")&amp;
      SOURCE!F1851&amp;", "&amp; IF(SOURCE!$U$2-LEN(SOURCE!F1851) &gt;= 0, REPT(" ",SOURCE!$U$2-LEN(SOURCE!F1851)+2), "")&amp;"("&amp;
      SUBSTITUTE(TEXT(SOURCE!G1851,"??0"),"  ","")&amp;" &lt;&lt; TAM_MAX_BITS) |"&amp; IF(SOURCE!$V$2-3 &gt;= 0, REPT(" ",MAX(1,SOURCE!$V$2-5+4+1-1-LEN(  IF(ISTEXT(SOURCE!H1851),SOURCE!H1851,  SUBSTITUTE(SUBSTITUTE(TEXT(SOURCE!H1851,"????0"),"  ","")," ",""))   ))), "")&amp;
       IF(ISTEXT(SOURCE!H1851),SOURCE!H1851, SUBSTITUTE(SUBSTITUTE(TEXT(SOURCE!H1851,"????0"),"  ","")," ",""))   &amp;","&amp; IF(SOURCE!$W$2-3 &gt;= 0, REPT(" ",SOURCE!$W$2-3-5), "")&amp;
      SOURCE!I1851&amp;
" | "&amp; IF(SOURCE!$X$2-LEN(SOURCE!I1851) &gt;= 0, REPT(" ",SOURCE!$X$2-LEN(SOURCE!I1851)), "")&amp;
      SOURCE!J1851&amp;      IF(SOURCE!$Y$2-LEN(SOURCE!J1851) &gt;= 0, REPT(" ",SOURCE!$Y$2-LEN(SOURCE!J1851)), "")&amp;
" | "&amp; IF(SOURCE!$X$2-LEN(SOURCE!I1851) &gt;= 0, REPT(" ",SOURCE!$X$2-LEN(SOURCE!I1851)), "")&amp;
      SOURCE!K1851&amp;      IF(SOURCE!$Y$2-LEN(SOURCE!K1851) &gt;= 0, REPT(" ",SOURCE!$Z$2-LEN(SOURCE!K1851)), "")&amp;
" | "&amp; SOURCE!L1851&amp;      IF(SOURCE!$AB$2-LEN(SOURCE!L1851) &gt;= 0, REPT(" ",SOURCE!$AB$2-LEN(SOURCE!L1851)), "")&amp;
" | "&amp; SOURCE!M1851&amp;      IF(SOURCE!$AC$2-LEN(SOURCE!M1851) &gt;= 0, REPT(" ",SOURCE!$AC$2-LEN(SOURCE!M1851)), "")&amp;
      "},"&amp;IF(SOURCE!O1851&lt;&gt;"",""&amp;SOURCE!O1851,"")
 )
)
)</f>
        <v>/* 1807 */  { fnMultiplySI,                 109,                         "",                                            STD_DOT "G",                                   (0 &lt;&lt; TAM_MAX_BITS) |     0, CAT_NONE | SLS_ENABLED   | US_ENABLED   | EIM_DISABLED | PTP_DISABLED     },//JM PRE UNIT</v>
      </c>
    </row>
    <row r="1852" spans="1:1">
      <c r="A1852" s="133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IF(SOURCE!$R$2-LEN(SOURCE!C1852) &gt;= 0, REPT(" ",SOURCE!$R$2-LEN(SOURCE!C1852)), "")&amp;
      SOURCE!D1852&amp;", "&amp; IF(SOURCE!$S$2-LEN(SOURCE!D1852) &gt;= 0, REPT(" ",SOURCE!$S$2-LEN(SOURCE!D1852)), "")&amp;
      SOURCE!E1852&amp;", "&amp; IF(SOURCE!$T$2-LEN(SOURCE!E1852) &gt;=0, REPT(" ",SOURCE!$T$2-LEN(SOURCE!E1852)), "")&amp;
      SOURCE!F1852&amp;", "&amp; IF(SOURCE!$U$2-LEN(SOURCE!F1852) &gt;= 0, REPT(" ",SOURCE!$U$2-LEN(SOURCE!F1852)+2), "")&amp;"("&amp;
      SUBSTITUTE(TEXT(SOURCE!G1852,"??0"),"  ","")&amp;" &lt;&lt; TAM_MAX_BITS) |"&amp; IF(SOURCE!$V$2-3 &gt;= 0, REPT(" ",MAX(1,SOURCE!$V$2-5+4+1-1-LEN(  IF(ISTEXT(SOURCE!H1852),SOURCE!H1852,  SUBSTITUTE(SUBSTITUTE(TEXT(SOURCE!H1852,"????0"),"  ","")," ",""))   ))), "")&amp;
       IF(ISTEXT(SOURCE!H1852),SOURCE!H1852, SUBSTITUTE(SUBSTITUTE(TEXT(SOURCE!H1852,"????0"),"  ","")," ",""))   &amp;","&amp; IF(SOURCE!$W$2-3 &gt;= 0, REPT(" ",SOURCE!$W$2-3-5), "")&amp;
      SOURCE!I1852&amp;
" | "&amp; IF(SOURCE!$X$2-LEN(SOURCE!I1852) &gt;= 0, REPT(" ",SOURCE!$X$2-LEN(SOURCE!I1852)), "")&amp;
      SOURCE!J1852&amp;      IF(SOURCE!$Y$2-LEN(SOURCE!J1852) &gt;= 0, REPT(" ",SOURCE!$Y$2-LEN(SOURCE!J1852)), "")&amp;
" | "&amp; IF(SOURCE!$X$2-LEN(SOURCE!I1852) &gt;= 0, REPT(" ",SOURCE!$X$2-LEN(SOURCE!I1852)), "")&amp;
      SOURCE!K1852&amp;      IF(SOURCE!$Y$2-LEN(SOURCE!K1852) &gt;= 0, REPT(" ",SOURCE!$Z$2-LEN(SOURCE!K1852)), "")&amp;
" | "&amp; SOURCE!L1852&amp;      IF(SOURCE!$AB$2-LEN(SOURCE!L1852) &gt;= 0, REPT(" ",SOURCE!$AB$2-LEN(SOURCE!L1852)), "")&amp;
" | "&amp; SOURCE!M1852&amp;      IF(SOURCE!$AC$2-LEN(SOURCE!M1852) &gt;= 0, REPT(" ",SOURCE!$AC$2-LEN(SOURCE!M1852)), "")&amp;
      "},"&amp;IF(SOURCE!O1852&lt;&gt;"",""&amp;SOURCE!O1852,"")
 )
)
)</f>
        <v>/* 1808 */  { fnMultiplySI,                 112,                         "",                                            STD_DOT "T",                                   (0 &lt;&lt; TAM_MAX_BITS) |     0, CAT_NONE | SLS_ENABLED   | US_ENABLED   | EIM_DISABLED | PTP_DISABLED     },//JM PRE UNIT</v>
      </c>
    </row>
    <row r="1853" spans="1:1">
      <c r="A1853" s="133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IF(SOURCE!$R$2-LEN(SOURCE!C1853) &gt;= 0, REPT(" ",SOURCE!$R$2-LEN(SOURCE!C1853)), "")&amp;
      SOURCE!D1853&amp;", "&amp; IF(SOURCE!$S$2-LEN(SOURCE!D1853) &gt;= 0, REPT(" ",SOURCE!$S$2-LEN(SOURCE!D1853)), "")&amp;
      SOURCE!E1853&amp;", "&amp; IF(SOURCE!$T$2-LEN(SOURCE!E1853) &gt;=0, REPT(" ",SOURCE!$T$2-LEN(SOURCE!E1853)), "")&amp;
      SOURCE!F1853&amp;", "&amp; IF(SOURCE!$U$2-LEN(SOURCE!F1853) &gt;= 0, REPT(" ",SOURCE!$U$2-LEN(SOURCE!F1853)+2), "")&amp;"("&amp;
      SUBSTITUTE(TEXT(SOURCE!G1853,"??0"),"  ","")&amp;" &lt;&lt; TAM_MAX_BITS) |"&amp; IF(SOURCE!$V$2-3 &gt;= 0, REPT(" ",MAX(1,SOURCE!$V$2-5+4+1-1-LEN(  IF(ISTEXT(SOURCE!H1853),SOURCE!H1853,  SUBSTITUTE(SUBSTITUTE(TEXT(SOURCE!H1853,"????0"),"  ","")," ",""))   ))), "")&amp;
       IF(ISTEXT(SOURCE!H1853),SOURCE!H1853, SUBSTITUTE(SUBSTITUTE(TEXT(SOURCE!H1853,"????0"),"  ","")," ",""))   &amp;","&amp; IF(SOURCE!$W$2-3 &gt;= 0, REPT(" ",SOURCE!$W$2-3-5), "")&amp;
      SOURCE!I1853&amp;
" | "&amp; IF(SOURCE!$X$2-LEN(SOURCE!I1853) &gt;= 0, REPT(" ",SOURCE!$X$2-LEN(SOURCE!I1853)), "")&amp;
      SOURCE!J1853&amp;      IF(SOURCE!$Y$2-LEN(SOURCE!J1853) &gt;= 0, REPT(" ",SOURCE!$Y$2-LEN(SOURCE!J1853)), "")&amp;
" | "&amp; IF(SOURCE!$X$2-LEN(SOURCE!I1853) &gt;= 0, REPT(" ",SOURCE!$X$2-LEN(SOURCE!I1853)), "")&amp;
      SOURCE!K1853&amp;      IF(SOURCE!$Y$2-LEN(SOURCE!K1853) &gt;= 0, REPT(" ",SOURCE!$Z$2-LEN(SOURCE!K1853)), "")&amp;
" | "&amp; SOURCE!L1853&amp;      IF(SOURCE!$AB$2-LEN(SOURCE!L1853) &gt;= 0, REPT(" ",SOURCE!$AB$2-LEN(SOURCE!L1853)), "")&amp;
" | "&amp; SOURCE!M1853&amp;      IF(SOURCE!$AC$2-LEN(SOURCE!M1853) &gt;= 0, REPT(" ",SOURCE!$AC$2-LEN(SOURCE!M1853)), "")&amp;
      "},"&amp;IF(SOURCE!O1853&lt;&gt;"",""&amp;SOURCE!O1853,"")
 )
)
)</f>
        <v>/* 1809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54" spans="1:1">
      <c r="A1854" s="133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IF(SOURCE!$R$2-LEN(SOURCE!C1854) &gt;= 0, REPT(" ",SOURCE!$R$2-LEN(SOURCE!C1854)), "")&amp;
      SOURCE!D1854&amp;", "&amp; IF(SOURCE!$S$2-LEN(SOURCE!D1854) &gt;= 0, REPT(" ",SOURCE!$S$2-LEN(SOURCE!D1854)), "")&amp;
      SOURCE!E1854&amp;", "&amp; IF(SOURCE!$T$2-LEN(SOURCE!E1854) &gt;=0, REPT(" ",SOURCE!$T$2-LEN(SOURCE!E1854)), "")&amp;
      SOURCE!F1854&amp;", "&amp; IF(SOURCE!$U$2-LEN(SOURCE!F1854) &gt;= 0, REPT(" ",SOURCE!$U$2-LEN(SOURCE!F1854)+2), "")&amp;"("&amp;
      SUBSTITUTE(TEXT(SOURCE!G1854,"??0"),"  ","")&amp;" &lt;&lt; TAM_MAX_BITS) |"&amp; IF(SOURCE!$V$2-3 &gt;= 0, REPT(" ",MAX(1,SOURCE!$V$2-5+4+1-1-LEN(  IF(ISTEXT(SOURCE!H1854),SOURCE!H1854,  SUBSTITUTE(SUBSTITUTE(TEXT(SOURCE!H1854,"????0"),"  ","")," ",""))   ))), "")&amp;
       IF(ISTEXT(SOURCE!H1854),SOURCE!H1854, SUBSTITUTE(SUBSTITUTE(TEXT(SOURCE!H1854,"????0"),"  ","")," ",""))   &amp;","&amp; IF(SOURCE!$W$2-3 &gt;= 0, REPT(" ",SOURCE!$W$2-3-5), "")&amp;
      SOURCE!I1854&amp;
" | "&amp; IF(SOURCE!$X$2-LEN(SOURCE!I1854) &gt;= 0, REPT(" ",SOURCE!$X$2-LEN(SOURCE!I1854)), "")&amp;
      SOURCE!J1854&amp;      IF(SOURCE!$Y$2-LEN(SOURCE!J1854) &gt;= 0, REPT(" ",SOURCE!$Y$2-LEN(SOURCE!J1854)), "")&amp;
" | "&amp; IF(SOURCE!$X$2-LEN(SOURCE!I1854) &gt;= 0, REPT(" ",SOURCE!$X$2-LEN(SOURCE!I1854)), "")&amp;
      SOURCE!K1854&amp;      IF(SOURCE!$Y$2-LEN(SOURCE!K1854) &gt;= 0, REPT(" ",SOURCE!$Z$2-LEN(SOURCE!K1854)), "")&amp;
" | "&amp; SOURCE!L1854&amp;      IF(SOURCE!$AB$2-LEN(SOURCE!L1854) &gt;= 0, REPT(" ",SOURCE!$AB$2-LEN(SOURCE!L1854)), "")&amp;
" | "&amp; SOURCE!M1854&amp;      IF(SOURCE!$AC$2-LEN(SOURCE!M1854) &gt;= 0, REPT(" ",SOURCE!$AC$2-LEN(SOURCE!M1854)), "")&amp;
      "},"&amp;IF(SOURCE!O1854&lt;&gt;"",""&amp;SOURCE!O1854,"")
 )
)
)</f>
        <v>/* 1810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55" spans="1:1">
      <c r="A1855" s="133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IF(SOURCE!$R$2-LEN(SOURCE!C1855) &gt;= 0, REPT(" ",SOURCE!$R$2-LEN(SOURCE!C1855)), "")&amp;
      SOURCE!D1855&amp;", "&amp; IF(SOURCE!$S$2-LEN(SOURCE!D1855) &gt;= 0, REPT(" ",SOURCE!$S$2-LEN(SOURCE!D1855)), "")&amp;
      SOURCE!E1855&amp;", "&amp; IF(SOURCE!$T$2-LEN(SOURCE!E1855) &gt;=0, REPT(" ",SOURCE!$T$2-LEN(SOURCE!E1855)), "")&amp;
      SOURCE!F1855&amp;", "&amp; IF(SOURCE!$U$2-LEN(SOURCE!F1855) &gt;= 0, REPT(" ",SOURCE!$U$2-LEN(SOURCE!F1855)+2), "")&amp;"("&amp;
      SUBSTITUTE(TEXT(SOURCE!G1855,"??0"),"  ","")&amp;" &lt;&lt; TAM_MAX_BITS) |"&amp; IF(SOURCE!$V$2-3 &gt;= 0, REPT(" ",MAX(1,SOURCE!$V$2-5+4+1-1-LEN(  IF(ISTEXT(SOURCE!H1855),SOURCE!H1855,  SUBSTITUTE(SUBSTITUTE(TEXT(SOURCE!H1855,"????0"),"  ","")," ",""))   ))), "")&amp;
       IF(ISTEXT(SOURCE!H1855),SOURCE!H1855, SUBSTITUTE(SUBSTITUTE(TEXT(SOURCE!H1855,"????0"),"  ","")," ",""))   &amp;","&amp; IF(SOURCE!$W$2-3 &gt;= 0, REPT(" ",SOURCE!$W$2-3-5), "")&amp;
      SOURCE!I1855&amp;
" | "&amp; IF(SOURCE!$X$2-LEN(SOURCE!I1855) &gt;= 0, REPT(" ",SOURCE!$X$2-LEN(SOURCE!I1855)), "")&amp;
      SOURCE!J1855&amp;      IF(SOURCE!$Y$2-LEN(SOURCE!J1855) &gt;= 0, REPT(" ",SOURCE!$Y$2-LEN(SOURCE!J1855)), "")&amp;
" | "&amp; IF(SOURCE!$X$2-LEN(SOURCE!I1855) &gt;= 0, REPT(" ",SOURCE!$X$2-LEN(SOURCE!I1855)), "")&amp;
      SOURCE!K1855&amp;      IF(SOURCE!$Y$2-LEN(SOURCE!K1855) &gt;= 0, REPT(" ",SOURCE!$Z$2-LEN(SOURCE!K1855)), "")&amp;
" | "&amp; SOURCE!L1855&amp;      IF(SOURCE!$AB$2-LEN(SOURCE!L1855) &gt;= 0, REPT(" ",SOURCE!$AB$2-LEN(SOURCE!L1855)), "")&amp;
" | "&amp; SOURCE!M1855&amp;      IF(SOURCE!$AC$2-LEN(SOURCE!M1855) &gt;= 0, REPT(" ",SOURCE!$AC$2-LEN(SOURCE!M1855)), "")&amp;
      "},"&amp;IF(SOURCE!O1855&lt;&gt;"",""&amp;SOURCE!O1855,"")
 )
)
)</f>
        <v>/* 1811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56" spans="1:1">
      <c r="A1856" s="133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IF(SOURCE!$R$2-LEN(SOURCE!C1856) &gt;= 0, REPT(" ",SOURCE!$R$2-LEN(SOURCE!C1856)), "")&amp;
      SOURCE!D1856&amp;", "&amp; IF(SOURCE!$S$2-LEN(SOURCE!D1856) &gt;= 0, REPT(" ",SOURCE!$S$2-LEN(SOURCE!D1856)), "")&amp;
      SOURCE!E1856&amp;", "&amp; IF(SOURCE!$T$2-LEN(SOURCE!E1856) &gt;=0, REPT(" ",SOURCE!$T$2-LEN(SOURCE!E1856)), "")&amp;
      SOURCE!F1856&amp;", "&amp; IF(SOURCE!$U$2-LEN(SOURCE!F1856) &gt;= 0, REPT(" ",SOURCE!$U$2-LEN(SOURCE!F1856)+2), "")&amp;"("&amp;
      SUBSTITUTE(TEXT(SOURCE!G1856,"??0"),"  ","")&amp;" &lt;&lt; TAM_MAX_BITS) |"&amp; IF(SOURCE!$V$2-3 &gt;= 0, REPT(" ",MAX(1,SOURCE!$V$2-5+4+1-1-LEN(  IF(ISTEXT(SOURCE!H1856),SOURCE!H1856,  SUBSTITUTE(SUBSTITUTE(TEXT(SOURCE!H1856,"????0"),"  ","")," ",""))   ))), "")&amp;
       IF(ISTEXT(SOURCE!H1856),SOURCE!H1856, SUBSTITUTE(SUBSTITUTE(TEXT(SOURCE!H1856,"????0"),"  ","")," ",""))   &amp;","&amp; IF(SOURCE!$W$2-3 &gt;= 0, REPT(" ",SOURCE!$W$2-3-5), "")&amp;
      SOURCE!I1856&amp;
" | "&amp; IF(SOURCE!$X$2-LEN(SOURCE!I1856) &gt;= 0, REPT(" ",SOURCE!$X$2-LEN(SOURCE!I1856)), "")&amp;
      SOURCE!J1856&amp;      IF(SOURCE!$Y$2-LEN(SOURCE!J1856) &gt;= 0, REPT(" ",SOURCE!$Y$2-LEN(SOURCE!J1856)), "")&amp;
" | "&amp; IF(SOURCE!$X$2-LEN(SOURCE!I1856) &gt;= 0, REPT(" ",SOURCE!$X$2-LEN(SOURCE!I1856)), "")&amp;
      SOURCE!K1856&amp;      IF(SOURCE!$Y$2-LEN(SOURCE!K1856) &gt;= 0, REPT(" ",SOURCE!$Z$2-LEN(SOURCE!K1856)), "")&amp;
" | "&amp; SOURCE!L1856&amp;      IF(SOURCE!$AB$2-LEN(SOURCE!L1856) &gt;= 0, REPT(" ",SOURCE!$AB$2-LEN(SOURCE!L1856)), "")&amp;
" | "&amp; SOURCE!M1856&amp;      IF(SOURCE!$AC$2-LEN(SOURCE!M1856) &gt;= 0, REPT(" ",SOURCE!$AC$2-LEN(SOURCE!M1856)), "")&amp;
      "},"&amp;IF(SOURCE!O1856&lt;&gt;"",""&amp;SOURCE!O1856,"")
 )
)
)</f>
        <v>/* 1812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PTP_DISABLED     },//JM EE</v>
      </c>
    </row>
    <row r="1857" spans="1:1">
      <c r="A1857" s="133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IF(SOURCE!$R$2-LEN(SOURCE!C1857) &gt;= 0, REPT(" ",SOURCE!$R$2-LEN(SOURCE!C1857)), "")&amp;
      SOURCE!D1857&amp;", "&amp; IF(SOURCE!$S$2-LEN(SOURCE!D1857) &gt;= 0, REPT(" ",SOURCE!$S$2-LEN(SOURCE!D1857)), "")&amp;
      SOURCE!E1857&amp;", "&amp; IF(SOURCE!$T$2-LEN(SOURCE!E1857) &gt;=0, REPT(" ",SOURCE!$T$2-LEN(SOURCE!E1857)), "")&amp;
      SOURCE!F1857&amp;", "&amp; IF(SOURCE!$U$2-LEN(SOURCE!F1857) &gt;= 0, REPT(" ",SOURCE!$U$2-LEN(SOURCE!F1857)+2), "")&amp;"("&amp;
      SUBSTITUTE(TEXT(SOURCE!G1857,"??0"),"  ","")&amp;" &lt;&lt; TAM_MAX_BITS) |"&amp; IF(SOURCE!$V$2-3 &gt;= 0, REPT(" ",MAX(1,SOURCE!$V$2-5+4+1-1-LEN(  IF(ISTEXT(SOURCE!H1857),SOURCE!H1857,  SUBSTITUTE(SUBSTITUTE(TEXT(SOURCE!H1857,"????0"),"  ","")," ",""))   ))), "")&amp;
       IF(ISTEXT(SOURCE!H1857),SOURCE!H1857, SUBSTITUTE(SUBSTITUTE(TEXT(SOURCE!H1857,"????0"),"  ","")," ",""))   &amp;","&amp; IF(SOURCE!$W$2-3 &gt;= 0, REPT(" ",SOURCE!$W$2-3-5), "")&amp;
      SOURCE!I1857&amp;
" | "&amp; IF(SOURCE!$X$2-LEN(SOURCE!I1857) &gt;= 0, REPT(" ",SOURCE!$X$2-LEN(SOURCE!I1857)), "")&amp;
      SOURCE!J1857&amp;      IF(SOURCE!$Y$2-LEN(SOURCE!J1857) &gt;= 0, REPT(" ",SOURCE!$Y$2-LEN(SOURCE!J1857)), "")&amp;
" | "&amp; IF(SOURCE!$X$2-LEN(SOURCE!I1857) &gt;= 0, REPT(" ",SOURCE!$X$2-LEN(SOURCE!I1857)), "")&amp;
      SOURCE!K1857&amp;      IF(SOURCE!$Y$2-LEN(SOURCE!K1857) &gt;= 0, REPT(" ",SOURCE!$Z$2-LEN(SOURCE!K1857)), "")&amp;
" | "&amp; SOURCE!L1857&amp;      IF(SOURCE!$AB$2-LEN(SOURCE!L1857) &gt;= 0, REPT(" ",SOURCE!$AB$2-LEN(SOURCE!L1857)), "")&amp;
" | "&amp; SOURCE!M1857&amp;      IF(SOURCE!$AC$2-LEN(SOURCE!M1857) &gt;= 0, REPT(" ",SOURCE!$AC$2-LEN(SOURCE!M1857)), "")&amp;
      "},"&amp;IF(SOURCE!O1857&lt;&gt;"",""&amp;SOURCE!O1857,"")
 )
)
)</f>
        <v>/* 1813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PTP_DISABLED     },//JM EE</v>
      </c>
    </row>
    <row r="1858" spans="1:1">
      <c r="A1858" s="133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IF(SOURCE!$R$2-LEN(SOURCE!C1858) &gt;= 0, REPT(" ",SOURCE!$R$2-LEN(SOURCE!C1858)), "")&amp;
      SOURCE!D1858&amp;", "&amp; IF(SOURCE!$S$2-LEN(SOURCE!D1858) &gt;= 0, REPT(" ",SOURCE!$S$2-LEN(SOURCE!D1858)), "")&amp;
      SOURCE!E1858&amp;", "&amp; IF(SOURCE!$T$2-LEN(SOURCE!E1858) &gt;=0, REPT(" ",SOURCE!$T$2-LEN(SOURCE!E1858)), "")&amp;
      SOURCE!F1858&amp;", "&amp; IF(SOURCE!$U$2-LEN(SOURCE!F1858) &gt;= 0, REPT(" ",SOURCE!$U$2-LEN(SOURCE!F1858)+2), "")&amp;"("&amp;
      SUBSTITUTE(TEXT(SOURCE!G1858,"??0"),"  ","")&amp;" &lt;&lt; TAM_MAX_BITS) |"&amp; IF(SOURCE!$V$2-3 &gt;= 0, REPT(" ",MAX(1,SOURCE!$V$2-5+4+1-1-LEN(  IF(ISTEXT(SOURCE!H1858),SOURCE!H1858,  SUBSTITUTE(SUBSTITUTE(TEXT(SOURCE!H1858,"????0"),"  ","")," ",""))   ))), "")&amp;
       IF(ISTEXT(SOURCE!H1858),SOURCE!H1858, SUBSTITUTE(SUBSTITUTE(TEXT(SOURCE!H1858,"????0"),"  ","")," ",""))   &amp;","&amp; IF(SOURCE!$W$2-3 &gt;= 0, REPT(" ",SOURCE!$W$2-3-5), "")&amp;
      SOURCE!I1858&amp;
" | "&amp; IF(SOURCE!$X$2-LEN(SOURCE!I1858) &gt;= 0, REPT(" ",SOURCE!$X$2-LEN(SOURCE!I1858)), "")&amp;
      SOURCE!J1858&amp;      IF(SOURCE!$Y$2-LEN(SOURCE!J1858) &gt;= 0, REPT(" ",SOURCE!$Y$2-LEN(SOURCE!J1858)), "")&amp;
" | "&amp; IF(SOURCE!$X$2-LEN(SOURCE!I1858) &gt;= 0, REPT(" ",SOURCE!$X$2-LEN(SOURCE!I1858)), "")&amp;
      SOURCE!K1858&amp;      IF(SOURCE!$Y$2-LEN(SOURCE!K1858) &gt;= 0, REPT(" ",SOURCE!$Z$2-LEN(SOURCE!K1858)), "")&amp;
" | "&amp; SOURCE!L1858&amp;      IF(SOURCE!$AB$2-LEN(SOURCE!L1858) &gt;= 0, REPT(" ",SOURCE!$AB$2-LEN(SOURCE!L1858)), "")&amp;
" | "&amp; SOURCE!M1858&amp;      IF(SOURCE!$AC$2-LEN(SOURCE!M1858) &gt;= 0, REPT(" ",SOURCE!$AC$2-LEN(SOURCE!M1858)), "")&amp;
      "},"&amp;IF(SOURCE!O1858&lt;&gt;"",""&amp;SOURCE!O1858,"")
 )
)
)</f>
        <v>/* 1814 */  { fnJM,                         9,                           "AtoSYM",                                      STD_RIGHT_ARROW STD_SPACE_3_PER_EM "012",      (0 &lt;&lt; TAM_MAX_BITS) |     0, CAT_FNCT | SLS_ENABLED   | US_ENABLED   | EIM_DISABLED | PTP_DISABLED     },//JM EE</v>
      </c>
    </row>
    <row r="1859" spans="1:1">
      <c r="A1859" s="133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IF(SOURCE!$R$2-LEN(SOURCE!C1859) &gt;= 0, REPT(" ",SOURCE!$R$2-LEN(SOURCE!C1859)), "")&amp;
      SOURCE!D1859&amp;", "&amp; IF(SOURCE!$S$2-LEN(SOURCE!D1859) &gt;= 0, REPT(" ",SOURCE!$S$2-LEN(SOURCE!D1859)), "")&amp;
      SOURCE!E1859&amp;", "&amp; IF(SOURCE!$T$2-LEN(SOURCE!E1859) &gt;=0, REPT(" ",SOURCE!$T$2-LEN(SOURCE!E1859)), "")&amp;
      SOURCE!F1859&amp;", "&amp; IF(SOURCE!$U$2-LEN(SOURCE!F1859) &gt;= 0, REPT(" ",SOURCE!$U$2-LEN(SOURCE!F1859)+2), "")&amp;"("&amp;
      SUBSTITUTE(TEXT(SOURCE!G1859,"??0"),"  ","")&amp;" &lt;&lt; TAM_MAX_BITS) |"&amp; IF(SOURCE!$V$2-3 &gt;= 0, REPT(" ",MAX(1,SOURCE!$V$2-5+4+1-1-LEN(  IF(ISTEXT(SOURCE!H1859),SOURCE!H1859,  SUBSTITUTE(SUBSTITUTE(TEXT(SOURCE!H1859,"????0"),"  ","")," ",""))   ))), "")&amp;
       IF(ISTEXT(SOURCE!H1859),SOURCE!H1859, SUBSTITUTE(SUBSTITUTE(TEXT(SOURCE!H1859,"????0"),"  ","")," ",""))   &amp;","&amp; IF(SOURCE!$W$2-3 &gt;= 0, REPT(" ",SOURCE!$W$2-3-5), "")&amp;
      SOURCE!I1859&amp;
" | "&amp; IF(SOURCE!$X$2-LEN(SOURCE!I1859) &gt;= 0, REPT(" ",SOURCE!$X$2-LEN(SOURCE!I1859)), "")&amp;
      SOURCE!J1859&amp;      IF(SOURCE!$Y$2-LEN(SOURCE!J1859) &gt;= 0, REPT(" ",SOURCE!$Y$2-LEN(SOURCE!J1859)), "")&amp;
" | "&amp; IF(SOURCE!$X$2-LEN(SOURCE!I1859) &gt;= 0, REPT(" ",SOURCE!$X$2-LEN(SOURCE!I1859)), "")&amp;
      SOURCE!K1859&amp;      IF(SOURCE!$Y$2-LEN(SOURCE!K1859) &gt;= 0, REPT(" ",SOURCE!$Z$2-LEN(SOURCE!K1859)), "")&amp;
" | "&amp; SOURCE!L1859&amp;      IF(SOURCE!$AB$2-LEN(SOURCE!L1859) &gt;= 0, REPT(" ",SOURCE!$AB$2-LEN(SOURCE!L1859)), "")&amp;
" | "&amp; SOURCE!M1859&amp;      IF(SOURCE!$AC$2-LEN(SOURCE!M1859) &gt;= 0, REPT(" ",SOURCE!$AC$2-LEN(SOURCE!M1859)), "")&amp;
      "},"&amp;IF(SOURCE!O1859&lt;&gt;"",""&amp;SOURCE!O1859,"")
 )
)
)</f>
        <v>/* 1815 */  { fnJM,                         8,                           "SYMtoA",                                      STD_RIGHT_ARROW STD_SPACE_3_PER_EM "abc",      (0 &lt;&lt; TAM_MAX_BITS) |     0, CAT_FNCT | SLS_ENABLED   | US_ENABLED   | EIM_DISABLED | PTP_DISABLED     },//JM EE</v>
      </c>
    </row>
    <row r="1860" spans="1:1">
      <c r="A1860" s="133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IF(SOURCE!$R$2-LEN(SOURCE!C1860) &gt;= 0, REPT(" ",SOURCE!$R$2-LEN(SOURCE!C1860)), "")&amp;
      SOURCE!D1860&amp;", "&amp; IF(SOURCE!$S$2-LEN(SOURCE!D1860) &gt;= 0, REPT(" ",SOURCE!$S$2-LEN(SOURCE!D1860)), "")&amp;
      SOURCE!E1860&amp;", "&amp; IF(SOURCE!$T$2-LEN(SOURCE!E1860) &gt;=0, REPT(" ",SOURCE!$T$2-LEN(SOURCE!E1860)), "")&amp;
      SOURCE!F1860&amp;", "&amp; IF(SOURCE!$U$2-LEN(SOURCE!F1860) &gt;= 0, REPT(" ",SOURCE!$U$2-LEN(SOURCE!F1860)+2), "")&amp;"("&amp;
      SUBSTITUTE(TEXT(SOURCE!G1860,"??0"),"  ","")&amp;" &lt;&lt; TAM_MAX_BITS) |"&amp; IF(SOURCE!$V$2-3 &gt;= 0, REPT(" ",MAX(1,SOURCE!$V$2-5+4+1-1-LEN(  IF(ISTEXT(SOURCE!H1860),SOURCE!H1860,  SUBSTITUTE(SUBSTITUTE(TEXT(SOURCE!H1860,"????0"),"  ","")," ",""))   ))), "")&amp;
       IF(ISTEXT(SOURCE!H1860),SOURCE!H1860, SUBSTITUTE(SUBSTITUTE(TEXT(SOURCE!H1860,"????0"),"  ","")," ",""))   &amp;","&amp; IF(SOURCE!$W$2-3 &gt;= 0, REPT(" ",SOURCE!$W$2-3-5), "")&amp;
      SOURCE!I1860&amp;
" | "&amp; IF(SOURCE!$X$2-LEN(SOURCE!I1860) &gt;= 0, REPT(" ",SOURCE!$X$2-LEN(SOURCE!I1860)), "")&amp;
      SOURCE!J1860&amp;      IF(SOURCE!$Y$2-LEN(SOURCE!J1860) &gt;= 0, REPT(" ",SOURCE!$Y$2-LEN(SOURCE!J1860)), "")&amp;
" | "&amp; IF(SOURCE!$X$2-LEN(SOURCE!I1860) &gt;= 0, REPT(" ",SOURCE!$X$2-LEN(SOURCE!I1860)), "")&amp;
      SOURCE!K1860&amp;      IF(SOURCE!$Y$2-LEN(SOURCE!K1860) &gt;= 0, REPT(" ",SOURCE!$Z$2-LEN(SOURCE!K1860)), "")&amp;
" | "&amp; SOURCE!L1860&amp;      IF(SOURCE!$AB$2-LEN(SOURCE!L1860) &gt;= 0, REPT(" ",SOURCE!$AB$2-LEN(SOURCE!L1860)), "")&amp;
" | "&amp; SOURCE!M1860&amp;      IF(SOURCE!$AC$2-LEN(SOURCE!M1860) &gt;= 0, REPT(" ",SOURCE!$AC$2-LEN(SOURCE!M1860)), "")&amp;
      "},"&amp;IF(SOURCE!O1860&lt;&gt;"",""&amp;SOURCE!O1860,"")
 )
)
)</f>
        <v>/* 1816 */  { fnJM,                         10,                          "e^" STD_THETA "j",                            "e^" STD_THETA "j",                            (0 &lt;&lt; TAM_MAX_BITS) |     0, CAT_FNCT | SLS_ENABLED   | US_ENABLED   | EIM_DISABLED | PTP_DISABLED     },//JM EE</v>
      </c>
    </row>
    <row r="1861" spans="1:1">
      <c r="A1861" s="133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IF(SOURCE!$R$2-LEN(SOURCE!C1861) &gt;= 0, REPT(" ",SOURCE!$R$2-LEN(SOURCE!C1861)), "")&amp;
      SOURCE!D1861&amp;", "&amp; IF(SOURCE!$S$2-LEN(SOURCE!D1861) &gt;= 0, REPT(" ",SOURCE!$S$2-LEN(SOURCE!D1861)), "")&amp;
      SOURCE!E1861&amp;", "&amp; IF(SOURCE!$T$2-LEN(SOURCE!E1861) &gt;=0, REPT(" ",SOURCE!$T$2-LEN(SOURCE!E1861)), "")&amp;
      SOURCE!F1861&amp;", "&amp; IF(SOURCE!$U$2-LEN(SOURCE!F1861) &gt;= 0, REPT(" ",SOURCE!$U$2-LEN(SOURCE!F1861)+2), "")&amp;"("&amp;
      SUBSTITUTE(TEXT(SOURCE!G1861,"??0"),"  ","")&amp;" &lt;&lt; TAM_MAX_BITS) |"&amp; IF(SOURCE!$V$2-3 &gt;= 0, REPT(" ",MAX(1,SOURCE!$V$2-5+4+1-1-LEN(  IF(ISTEXT(SOURCE!H1861),SOURCE!H1861,  SUBSTITUTE(SUBSTITUTE(TEXT(SOURCE!H1861,"????0"),"  ","")," ",""))   ))), "")&amp;
       IF(ISTEXT(SOURCE!H1861),SOURCE!H1861, SUBSTITUTE(SUBSTITUTE(TEXT(SOURCE!H1861,"????0"),"  ","")," ",""))   &amp;","&amp; IF(SOURCE!$W$2-3 &gt;= 0, REPT(" ",SOURCE!$W$2-3-5), "")&amp;
      SOURCE!I1861&amp;
" | "&amp; IF(SOURCE!$X$2-LEN(SOURCE!I1861) &gt;= 0, REPT(" ",SOURCE!$X$2-LEN(SOURCE!I1861)), "")&amp;
      SOURCE!J1861&amp;      IF(SOURCE!$Y$2-LEN(SOURCE!J1861) &gt;= 0, REPT(" ",SOURCE!$Y$2-LEN(SOURCE!J1861)), "")&amp;
" | "&amp; IF(SOURCE!$X$2-LEN(SOURCE!I1861) &gt;= 0, REPT(" ",SOURCE!$X$2-LEN(SOURCE!I1861)), "")&amp;
      SOURCE!K1861&amp;      IF(SOURCE!$Y$2-LEN(SOURCE!K1861) &gt;= 0, REPT(" ",SOURCE!$Z$2-LEN(SOURCE!K1861)), "")&amp;
" | "&amp; SOURCE!L1861&amp;      IF(SOURCE!$AB$2-LEN(SOURCE!L1861) &gt;= 0, REPT(" ",SOURCE!$AB$2-LEN(SOURCE!L1861)), "")&amp;
" | "&amp; SOURCE!M1861&amp;      IF(SOURCE!$AC$2-LEN(SOURCE!M1861) &gt;= 0, REPT(" ",SOURCE!$AC$2-LEN(SOURCE!M1861)), "")&amp;
      "},"&amp;IF(SOURCE!O1861&lt;&gt;"",""&amp;SOURCE!O1861,"")
 )
)
)</f>
        <v>/* 1817 */  { fnJM,                         11,                          "STO" STD_SPACE_3_PER_EM "3Z",                 "STO" STD_SPACE_3_PER_EM "3Z",                 (0 &lt;&lt; TAM_MAX_BITS) |     0, CAT_FNCT | SLS_ENABLED   | US_ENABLED   | EIM_DISABLED | PTP_DISABLED     },//JM EE</v>
      </c>
    </row>
    <row r="1862" spans="1:1">
      <c r="A1862" s="133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IF(SOURCE!$R$2-LEN(SOURCE!C1862) &gt;= 0, REPT(" ",SOURCE!$R$2-LEN(SOURCE!C1862)), "")&amp;
      SOURCE!D1862&amp;", "&amp; IF(SOURCE!$S$2-LEN(SOURCE!D1862) &gt;= 0, REPT(" ",SOURCE!$S$2-LEN(SOURCE!D1862)), "")&amp;
      SOURCE!E1862&amp;", "&amp; IF(SOURCE!$T$2-LEN(SOURCE!E1862) &gt;=0, REPT(" ",SOURCE!$T$2-LEN(SOURCE!E1862)), "")&amp;
      SOURCE!F1862&amp;", "&amp; IF(SOURCE!$U$2-LEN(SOURCE!F1862) &gt;= 0, REPT(" ",SOURCE!$U$2-LEN(SOURCE!F1862)+2), "")&amp;"("&amp;
      SUBSTITUTE(TEXT(SOURCE!G1862,"??0"),"  ","")&amp;" &lt;&lt; TAM_MAX_BITS) |"&amp; IF(SOURCE!$V$2-3 &gt;= 0, REPT(" ",MAX(1,SOURCE!$V$2-5+4+1-1-LEN(  IF(ISTEXT(SOURCE!H1862),SOURCE!H1862,  SUBSTITUTE(SUBSTITUTE(TEXT(SOURCE!H1862,"????0"),"  ","")," ",""))   ))), "")&amp;
       IF(ISTEXT(SOURCE!H1862),SOURCE!H1862, SUBSTITUTE(SUBSTITUTE(TEXT(SOURCE!H1862,"????0"),"  ","")," ",""))   &amp;","&amp; IF(SOURCE!$W$2-3 &gt;= 0, REPT(" ",SOURCE!$W$2-3-5), "")&amp;
      SOURCE!I1862&amp;
" | "&amp; IF(SOURCE!$X$2-LEN(SOURCE!I1862) &gt;= 0, REPT(" ",SOURCE!$X$2-LEN(SOURCE!I1862)), "")&amp;
      SOURCE!J1862&amp;      IF(SOURCE!$Y$2-LEN(SOURCE!J1862) &gt;= 0, REPT(" ",SOURCE!$Y$2-LEN(SOURCE!J1862)), "")&amp;
" | "&amp; IF(SOURCE!$X$2-LEN(SOURCE!I1862) &gt;= 0, REPT(" ",SOURCE!$X$2-LEN(SOURCE!I1862)), "")&amp;
      SOURCE!K1862&amp;      IF(SOURCE!$Y$2-LEN(SOURCE!K1862) &gt;= 0, REPT(" ",SOURCE!$Z$2-LEN(SOURCE!K1862)), "")&amp;
" | "&amp; SOURCE!L1862&amp;      IF(SOURCE!$AB$2-LEN(SOURCE!L1862) &gt;= 0, REPT(" ",SOURCE!$AB$2-LEN(SOURCE!L1862)), "")&amp;
" | "&amp; SOURCE!M1862&amp;      IF(SOURCE!$AC$2-LEN(SOURCE!M1862) &gt;= 0, REPT(" ",SOURCE!$AC$2-LEN(SOURCE!M1862)), "")&amp;
      "},"&amp;IF(SOURCE!O1862&lt;&gt;"",""&amp;SOURCE!O1862,"")
 )
)
)</f>
        <v>/* 1818 */  { fnJM,                         12,                          "RCL" STD_SPACE_3_PER_EM "3Z",                 "RCL" STD_SPACE_3_PER_EM "3Z",                 (0 &lt;&lt; TAM_MAX_BITS) |     0, CAT_FNCT | SLS_ENABLED   | US_ENABLED   | EIM_DISABLED | PTP_DISABLED     },//JM EE</v>
      </c>
    </row>
    <row r="1863" spans="1:1">
      <c r="A1863" s="133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IF(SOURCE!$R$2-LEN(SOURCE!C1863) &gt;= 0, REPT(" ",SOURCE!$R$2-LEN(SOURCE!C1863)), "")&amp;
      SOURCE!D1863&amp;", "&amp; IF(SOURCE!$S$2-LEN(SOURCE!D1863) &gt;= 0, REPT(" ",SOURCE!$S$2-LEN(SOURCE!D1863)), "")&amp;
      SOURCE!E1863&amp;", "&amp; IF(SOURCE!$T$2-LEN(SOURCE!E1863) &gt;=0, REPT(" ",SOURCE!$T$2-LEN(SOURCE!E1863)), "")&amp;
      SOURCE!F1863&amp;", "&amp; IF(SOURCE!$U$2-LEN(SOURCE!F1863) &gt;= 0, REPT(" ",SOURCE!$U$2-LEN(SOURCE!F1863)+2), "")&amp;"("&amp;
      SUBSTITUTE(TEXT(SOURCE!G1863,"??0"),"  ","")&amp;" &lt;&lt; TAM_MAX_BITS) |"&amp; IF(SOURCE!$V$2-3 &gt;= 0, REPT(" ",MAX(1,SOURCE!$V$2-5+4+1-1-LEN(  IF(ISTEXT(SOURCE!H1863),SOURCE!H1863,  SUBSTITUTE(SUBSTITUTE(TEXT(SOURCE!H1863,"????0"),"  ","")," ",""))   ))), "")&amp;
       IF(ISTEXT(SOURCE!H1863),SOURCE!H1863, SUBSTITUTE(SUBSTITUTE(TEXT(SOURCE!H1863,"????0"),"  ","")," ",""))   &amp;","&amp; IF(SOURCE!$W$2-3 &gt;= 0, REPT(" ",SOURCE!$W$2-3-5), "")&amp;
      SOURCE!I1863&amp;
" | "&amp; IF(SOURCE!$X$2-LEN(SOURCE!I1863) &gt;= 0, REPT(" ",SOURCE!$X$2-LEN(SOURCE!I1863)), "")&amp;
      SOURCE!J1863&amp;      IF(SOURCE!$Y$2-LEN(SOURCE!J1863) &gt;= 0, REPT(" ",SOURCE!$Y$2-LEN(SOURCE!J1863)), "")&amp;
" | "&amp; IF(SOURCE!$X$2-LEN(SOURCE!I1863) &gt;= 0, REPT(" ",SOURCE!$X$2-LEN(SOURCE!I1863)), "")&amp;
      SOURCE!K1863&amp;      IF(SOURCE!$Y$2-LEN(SOURCE!K1863) &gt;= 0, REPT(" ",SOURCE!$Z$2-LEN(SOURCE!K1863)), "")&amp;
" | "&amp; SOURCE!L1863&amp;      IF(SOURCE!$AB$2-LEN(SOURCE!L1863) &gt;= 0, REPT(" ",SOURCE!$AB$2-LEN(SOURCE!L1863)), "")&amp;
" | "&amp; SOURCE!M1863&amp;      IF(SOURCE!$AC$2-LEN(SOURCE!M1863) &gt;= 0, REPT(" ",SOURCE!$AC$2-LEN(SOURCE!M1863)), "")&amp;
      "},"&amp;IF(SOURCE!O1863&lt;&gt;"",""&amp;SOURCE!O1863,"")
 )
)
)</f>
        <v>/* 1819 */  { fnJM,                         13,                          "STO" STD_SPACE_3_PER_EM "3V",                 "STO" STD_SPACE_3_PER_EM "3V",                 (0 &lt;&lt; TAM_MAX_BITS) |     0, CAT_FNCT | SLS_ENABLED   | US_ENABLED   | EIM_DISABLED | PTP_DISABLED     },//JM EE</v>
      </c>
    </row>
    <row r="1864" spans="1:1">
      <c r="A1864" s="133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IF(SOURCE!$R$2-LEN(SOURCE!C1864) &gt;= 0, REPT(" ",SOURCE!$R$2-LEN(SOURCE!C1864)), "")&amp;
      SOURCE!D1864&amp;", "&amp; IF(SOURCE!$S$2-LEN(SOURCE!D1864) &gt;= 0, REPT(" ",SOURCE!$S$2-LEN(SOURCE!D1864)), "")&amp;
      SOURCE!E1864&amp;", "&amp; IF(SOURCE!$T$2-LEN(SOURCE!E1864) &gt;=0, REPT(" ",SOURCE!$T$2-LEN(SOURCE!E1864)), "")&amp;
      SOURCE!F1864&amp;", "&amp; IF(SOURCE!$U$2-LEN(SOURCE!F1864) &gt;= 0, REPT(" ",SOURCE!$U$2-LEN(SOURCE!F1864)+2), "")&amp;"("&amp;
      SUBSTITUTE(TEXT(SOURCE!G1864,"??0"),"  ","")&amp;" &lt;&lt; TAM_MAX_BITS) |"&amp; IF(SOURCE!$V$2-3 &gt;= 0, REPT(" ",MAX(1,SOURCE!$V$2-5+4+1-1-LEN(  IF(ISTEXT(SOURCE!H1864),SOURCE!H1864,  SUBSTITUTE(SUBSTITUTE(TEXT(SOURCE!H1864,"????0"),"  ","")," ",""))   ))), "")&amp;
       IF(ISTEXT(SOURCE!H1864),SOURCE!H1864, SUBSTITUTE(SUBSTITUTE(TEXT(SOURCE!H1864,"????0"),"  ","")," ",""))   &amp;","&amp; IF(SOURCE!$W$2-3 &gt;= 0, REPT(" ",SOURCE!$W$2-3-5), "")&amp;
      SOURCE!I1864&amp;
" | "&amp; IF(SOURCE!$X$2-LEN(SOURCE!I1864) &gt;= 0, REPT(" ",SOURCE!$X$2-LEN(SOURCE!I1864)), "")&amp;
      SOURCE!J1864&amp;      IF(SOURCE!$Y$2-LEN(SOURCE!J1864) &gt;= 0, REPT(" ",SOURCE!$Y$2-LEN(SOURCE!J1864)), "")&amp;
" | "&amp; IF(SOURCE!$X$2-LEN(SOURCE!I1864) &gt;= 0, REPT(" ",SOURCE!$X$2-LEN(SOURCE!I1864)), "")&amp;
      SOURCE!K1864&amp;      IF(SOURCE!$Y$2-LEN(SOURCE!K1864) &gt;= 0, REPT(" ",SOURCE!$Z$2-LEN(SOURCE!K1864)), "")&amp;
" | "&amp; SOURCE!L1864&amp;      IF(SOURCE!$AB$2-LEN(SOURCE!L1864) &gt;= 0, REPT(" ",SOURCE!$AB$2-LEN(SOURCE!L1864)), "")&amp;
" | "&amp; SOURCE!M1864&amp;      IF(SOURCE!$AC$2-LEN(SOURCE!M1864) &gt;= 0, REPT(" ",SOURCE!$AC$2-LEN(SOURCE!M1864)), "")&amp;
      "},"&amp;IF(SOURCE!O1864&lt;&gt;"",""&amp;SOURCE!O1864,"")
 )
)
)</f>
        <v>/* 1820 */  { fnJM,                         14,                          "RCL" STD_SPACE_3_PER_EM "3V",                 "RCL" STD_SPACE_3_PER_EM "3V",                 (0 &lt;&lt; TAM_MAX_BITS) |     0, CAT_FNCT | SLS_ENABLED   | US_ENABLED   | EIM_DISABLED | PTP_DISABLED     },//JM EE</v>
      </c>
    </row>
    <row r="1865" spans="1:1">
      <c r="A1865" s="133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IF(SOURCE!$R$2-LEN(SOURCE!C1865) &gt;= 0, REPT(" ",SOURCE!$R$2-LEN(SOURCE!C1865)), "")&amp;
      SOURCE!D1865&amp;", "&amp; IF(SOURCE!$S$2-LEN(SOURCE!D1865) &gt;= 0, REPT(" ",SOURCE!$S$2-LEN(SOURCE!D1865)), "")&amp;
      SOURCE!E1865&amp;", "&amp; IF(SOURCE!$T$2-LEN(SOURCE!E1865) &gt;=0, REPT(" ",SOURCE!$T$2-LEN(SOURCE!E1865)), "")&amp;
      SOURCE!F1865&amp;", "&amp; IF(SOURCE!$U$2-LEN(SOURCE!F1865) &gt;= 0, REPT(" ",SOURCE!$U$2-LEN(SOURCE!F1865)+2), "")&amp;"("&amp;
      SUBSTITUTE(TEXT(SOURCE!G1865,"??0"),"  ","")&amp;" &lt;&lt; TAM_MAX_BITS) |"&amp; IF(SOURCE!$V$2-3 &gt;= 0, REPT(" ",MAX(1,SOURCE!$V$2-5+4+1-1-LEN(  IF(ISTEXT(SOURCE!H1865),SOURCE!H1865,  SUBSTITUTE(SUBSTITUTE(TEXT(SOURCE!H1865,"????0"),"  ","")," ",""))   ))), "")&amp;
       IF(ISTEXT(SOURCE!H1865),SOURCE!H1865, SUBSTITUTE(SUBSTITUTE(TEXT(SOURCE!H1865,"????0"),"  ","")," ",""))   &amp;","&amp; IF(SOURCE!$W$2-3 &gt;= 0, REPT(" ",SOURCE!$W$2-3-5), "")&amp;
      SOURCE!I1865&amp;
" | "&amp; IF(SOURCE!$X$2-LEN(SOURCE!I1865) &gt;= 0, REPT(" ",SOURCE!$X$2-LEN(SOURCE!I1865)), "")&amp;
      SOURCE!J1865&amp;      IF(SOURCE!$Y$2-LEN(SOURCE!J1865) &gt;= 0, REPT(" ",SOURCE!$Y$2-LEN(SOURCE!J1865)), "")&amp;
" | "&amp; IF(SOURCE!$X$2-LEN(SOURCE!I1865) &gt;= 0, REPT(" ",SOURCE!$X$2-LEN(SOURCE!I1865)), "")&amp;
      SOURCE!K1865&amp;      IF(SOURCE!$Y$2-LEN(SOURCE!K1865) &gt;= 0, REPT(" ",SOURCE!$Z$2-LEN(SOURCE!K1865)), "")&amp;
" | "&amp; SOURCE!L1865&amp;      IF(SOURCE!$AB$2-LEN(SOURCE!L1865) &gt;= 0, REPT(" ",SOURCE!$AB$2-LEN(SOURCE!L1865)), "")&amp;
" | "&amp; SOURCE!M1865&amp;      IF(SOURCE!$AC$2-LEN(SOURCE!M1865) &gt;= 0, REPT(" ",SOURCE!$AC$2-LEN(SOURCE!M1865)), "")&amp;
      "},"&amp;IF(SOURCE!O1865&lt;&gt;"",""&amp;SOURCE!O1865,"")
 )
)
)</f>
        <v>/* 1821 */  { fnJM,                         15,                          "STO" STD_SPACE_3_PER_EM "3I",                 "STO" STD_SPACE_3_PER_EM "3I",                 (0 &lt;&lt; TAM_MAX_BITS) |     0, CAT_FNCT | SLS_ENABLED   | US_ENABLED   | EIM_DISABLED | PTP_DISABLED     },//JM EE</v>
      </c>
    </row>
    <row r="1866" spans="1:1">
      <c r="A1866" s="133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IF(SOURCE!$R$2-LEN(SOURCE!C1866) &gt;= 0, REPT(" ",SOURCE!$R$2-LEN(SOURCE!C1866)), "")&amp;
      SOURCE!D1866&amp;", "&amp; IF(SOURCE!$S$2-LEN(SOURCE!D1866) &gt;= 0, REPT(" ",SOURCE!$S$2-LEN(SOURCE!D1866)), "")&amp;
      SOURCE!E1866&amp;", "&amp; IF(SOURCE!$T$2-LEN(SOURCE!E1866) &gt;=0, REPT(" ",SOURCE!$T$2-LEN(SOURCE!E1866)), "")&amp;
      SOURCE!F1866&amp;", "&amp; IF(SOURCE!$U$2-LEN(SOURCE!F1866) &gt;= 0, REPT(" ",SOURCE!$U$2-LEN(SOURCE!F1866)+2), "")&amp;"("&amp;
      SUBSTITUTE(TEXT(SOURCE!G1866,"??0"),"  ","")&amp;" &lt;&lt; TAM_MAX_BITS) |"&amp; IF(SOURCE!$V$2-3 &gt;= 0, REPT(" ",MAX(1,SOURCE!$V$2-5+4+1-1-LEN(  IF(ISTEXT(SOURCE!H1866),SOURCE!H1866,  SUBSTITUTE(SUBSTITUTE(TEXT(SOURCE!H1866,"????0"),"  ","")," ",""))   ))), "")&amp;
       IF(ISTEXT(SOURCE!H1866),SOURCE!H1866, SUBSTITUTE(SUBSTITUTE(TEXT(SOURCE!H1866,"????0"),"  ","")," ",""))   &amp;","&amp; IF(SOURCE!$W$2-3 &gt;= 0, REPT(" ",SOURCE!$W$2-3-5), "")&amp;
      SOURCE!I1866&amp;
" | "&amp; IF(SOURCE!$X$2-LEN(SOURCE!I1866) &gt;= 0, REPT(" ",SOURCE!$X$2-LEN(SOURCE!I1866)), "")&amp;
      SOURCE!J1866&amp;      IF(SOURCE!$Y$2-LEN(SOURCE!J1866) &gt;= 0, REPT(" ",SOURCE!$Y$2-LEN(SOURCE!J1866)), "")&amp;
" | "&amp; IF(SOURCE!$X$2-LEN(SOURCE!I1866) &gt;= 0, REPT(" ",SOURCE!$X$2-LEN(SOURCE!I1866)), "")&amp;
      SOURCE!K1866&amp;      IF(SOURCE!$Y$2-LEN(SOURCE!K1866) &gt;= 0, REPT(" ",SOURCE!$Z$2-LEN(SOURCE!K1866)), "")&amp;
" | "&amp; SOURCE!L1866&amp;      IF(SOURCE!$AB$2-LEN(SOURCE!L1866) &gt;= 0, REPT(" ",SOURCE!$AB$2-LEN(SOURCE!L1866)), "")&amp;
" | "&amp; SOURCE!M1866&amp;      IF(SOURCE!$AC$2-LEN(SOURCE!M1866) &gt;= 0, REPT(" ",SOURCE!$AC$2-LEN(SOURCE!M1866)), "")&amp;
      "},"&amp;IF(SOURCE!O1866&lt;&gt;"",""&amp;SOURCE!O1866,"")
 )
)
)</f>
        <v>/* 1822 */  { fnJM,                         16,                          "RCL" STD_SPACE_3_PER_EM "3I",                 "RCL" STD_SPACE_3_PER_EM "3I",                 (0 &lt;&lt; TAM_MAX_BITS) |     0, CAT_FNCT | SLS_ENABLED   | US_ENABLED   | EIM_DISABLED | PTP_DISABLED     },//JM EE</v>
      </c>
    </row>
    <row r="1867" spans="1:1">
      <c r="A1867" s="133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IF(SOURCE!$R$2-LEN(SOURCE!C1867) &gt;= 0, REPT(" ",SOURCE!$R$2-LEN(SOURCE!C1867)), "")&amp;
      SOURCE!D1867&amp;", "&amp; IF(SOURCE!$S$2-LEN(SOURCE!D1867) &gt;= 0, REPT(" ",SOURCE!$S$2-LEN(SOURCE!D1867)), "")&amp;
      SOURCE!E1867&amp;", "&amp; IF(SOURCE!$T$2-LEN(SOURCE!E1867) &gt;=0, REPT(" ",SOURCE!$T$2-LEN(SOURCE!E1867)), "")&amp;
      SOURCE!F1867&amp;", "&amp; IF(SOURCE!$U$2-LEN(SOURCE!F1867) &gt;= 0, REPT(" ",SOURCE!$U$2-LEN(SOURCE!F1867)+2), "")&amp;"("&amp;
      SUBSTITUTE(TEXT(SOURCE!G1867,"??0"),"  ","")&amp;" &lt;&lt; TAM_MAX_BITS) |"&amp; IF(SOURCE!$V$2-3 &gt;= 0, REPT(" ",MAX(1,SOURCE!$V$2-5+4+1-1-LEN(  IF(ISTEXT(SOURCE!H1867),SOURCE!H1867,  SUBSTITUTE(SUBSTITUTE(TEXT(SOURCE!H1867,"????0"),"  ","")," ",""))   ))), "")&amp;
       IF(ISTEXT(SOURCE!H1867),SOURCE!H1867, SUBSTITUTE(SUBSTITUTE(TEXT(SOURCE!H1867,"????0"),"  ","")," ",""))   &amp;","&amp; IF(SOURCE!$W$2-3 &gt;= 0, REPT(" ",SOURCE!$W$2-3-5), "")&amp;
      SOURCE!I1867&amp;
" | "&amp; IF(SOURCE!$X$2-LEN(SOURCE!I1867) &gt;= 0, REPT(" ",SOURCE!$X$2-LEN(SOURCE!I1867)), "")&amp;
      SOURCE!J1867&amp;      IF(SOURCE!$Y$2-LEN(SOURCE!J1867) &gt;= 0, REPT(" ",SOURCE!$Y$2-LEN(SOURCE!J1867)), "")&amp;
" | "&amp; IF(SOURCE!$X$2-LEN(SOURCE!I1867) &gt;= 0, REPT(" ",SOURCE!$X$2-LEN(SOURCE!I1867)), "")&amp;
      SOURCE!K1867&amp;      IF(SOURCE!$Y$2-LEN(SOURCE!K1867) &gt;= 0, REPT(" ",SOURCE!$Z$2-LEN(SOURCE!K1867)), "")&amp;
" | "&amp; SOURCE!L1867&amp;      IF(SOURCE!$AB$2-LEN(SOURCE!L1867) &gt;= 0, REPT(" ",SOURCE!$AB$2-LEN(SOURCE!L1867)), "")&amp;
" | "&amp; SOURCE!M1867&amp;      IF(SOURCE!$AC$2-LEN(SOURCE!M1867) &gt;= 0, REPT(" ",SOURCE!$AC$2-LEN(SOURCE!M1867)), "")&amp;
      "},"&amp;IF(SOURCE!O1867&lt;&gt;"",""&amp;SOURCE!O1867,"")
 )
)
)</f>
        <v>/* 1823 */  { fnJM,                         17,                          "3V" STD_DIVIDE "3I",                          "V" STD_DIVIDE "I",                            (0 &lt;&lt; TAM_MAX_BITS) |     0, CAT_FNCT | SLS_ENABLED   | US_ENABLED   | EIM_DISABLED | PTP_DISABLED     },//JM EE</v>
      </c>
    </row>
    <row r="1868" spans="1:1">
      <c r="A1868" s="133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IF(SOURCE!$R$2-LEN(SOURCE!C1868) &gt;= 0, REPT(" ",SOURCE!$R$2-LEN(SOURCE!C1868)), "")&amp;
      SOURCE!D1868&amp;", "&amp; IF(SOURCE!$S$2-LEN(SOURCE!D1868) &gt;= 0, REPT(" ",SOURCE!$S$2-LEN(SOURCE!D1868)), "")&amp;
      SOURCE!E1868&amp;", "&amp; IF(SOURCE!$T$2-LEN(SOURCE!E1868) &gt;=0, REPT(" ",SOURCE!$T$2-LEN(SOURCE!E1868)), "")&amp;
      SOURCE!F1868&amp;", "&amp; IF(SOURCE!$U$2-LEN(SOURCE!F1868) &gt;= 0, REPT(" ",SOURCE!$U$2-LEN(SOURCE!F1868)+2), "")&amp;"("&amp;
      SUBSTITUTE(TEXT(SOURCE!G1868,"??0"),"  ","")&amp;" &lt;&lt; TAM_MAX_BITS) |"&amp; IF(SOURCE!$V$2-3 &gt;= 0, REPT(" ",MAX(1,SOURCE!$V$2-5+4+1-1-LEN(  IF(ISTEXT(SOURCE!H1868),SOURCE!H1868,  SUBSTITUTE(SUBSTITUTE(TEXT(SOURCE!H1868,"????0"),"  ","")," ",""))   ))), "")&amp;
       IF(ISTEXT(SOURCE!H1868),SOURCE!H1868, SUBSTITUTE(SUBSTITUTE(TEXT(SOURCE!H1868,"????0"),"  ","")," ",""))   &amp;","&amp; IF(SOURCE!$W$2-3 &gt;= 0, REPT(" ",SOURCE!$W$2-3-5), "")&amp;
      SOURCE!I1868&amp;
" | "&amp; IF(SOURCE!$X$2-LEN(SOURCE!I1868) &gt;= 0, REPT(" ",SOURCE!$X$2-LEN(SOURCE!I1868)), "")&amp;
      SOURCE!J1868&amp;      IF(SOURCE!$Y$2-LEN(SOURCE!J1868) &gt;= 0, REPT(" ",SOURCE!$Y$2-LEN(SOURCE!J1868)), "")&amp;
" | "&amp; IF(SOURCE!$X$2-LEN(SOURCE!I1868) &gt;= 0, REPT(" ",SOURCE!$X$2-LEN(SOURCE!I1868)), "")&amp;
      SOURCE!K1868&amp;      IF(SOURCE!$Y$2-LEN(SOURCE!K1868) &gt;= 0, REPT(" ",SOURCE!$Z$2-LEN(SOURCE!K1868)), "")&amp;
" | "&amp; SOURCE!L1868&amp;      IF(SOURCE!$AB$2-LEN(SOURCE!L1868) &gt;= 0, REPT(" ",SOURCE!$AB$2-LEN(SOURCE!L1868)), "")&amp;
" | "&amp; SOURCE!M1868&amp;      IF(SOURCE!$AC$2-LEN(SOURCE!M1868) &gt;= 0, REPT(" ",SOURCE!$AC$2-LEN(SOURCE!M1868)), "")&amp;
      "},"&amp;IF(SOURCE!O1868&lt;&gt;"",""&amp;SOURCE!O1868,"")
 )
)
)</f>
        <v>/* 1824 */  { fnJM,                         18,                          "3I" STD_CROSS "3Z",                           "I" STD_CROSS "Z",                             (0 &lt;&lt; TAM_MAX_BITS) |     0, CAT_FNCT | SLS_ENABLED   | US_ENABLED   | EIM_DISABLED | PTP_DISABLED     },//JM EE</v>
      </c>
    </row>
    <row r="1869" spans="1:1">
      <c r="A1869" s="133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IF(SOURCE!$R$2-LEN(SOURCE!C1869) &gt;= 0, REPT(" ",SOURCE!$R$2-LEN(SOURCE!C1869)), "")&amp;
      SOURCE!D1869&amp;", "&amp; IF(SOURCE!$S$2-LEN(SOURCE!D1869) &gt;= 0, REPT(" ",SOURCE!$S$2-LEN(SOURCE!D1869)), "")&amp;
      SOURCE!E1869&amp;", "&amp; IF(SOURCE!$T$2-LEN(SOURCE!E1869) &gt;=0, REPT(" ",SOURCE!$T$2-LEN(SOURCE!E1869)), "")&amp;
      SOURCE!F1869&amp;", "&amp; IF(SOURCE!$U$2-LEN(SOURCE!F1869) &gt;= 0, REPT(" ",SOURCE!$U$2-LEN(SOURCE!F1869)+2), "")&amp;"("&amp;
      SUBSTITUTE(TEXT(SOURCE!G1869,"??0"),"  ","")&amp;" &lt;&lt; TAM_MAX_BITS) |"&amp; IF(SOURCE!$V$2-3 &gt;= 0, REPT(" ",MAX(1,SOURCE!$V$2-5+4+1-1-LEN(  IF(ISTEXT(SOURCE!H1869),SOURCE!H1869,  SUBSTITUTE(SUBSTITUTE(TEXT(SOURCE!H1869,"????0"),"  ","")," ",""))   ))), "")&amp;
       IF(ISTEXT(SOURCE!H1869),SOURCE!H1869, SUBSTITUTE(SUBSTITUTE(TEXT(SOURCE!H1869,"????0"),"  ","")," ",""))   &amp;","&amp; IF(SOURCE!$W$2-3 &gt;= 0, REPT(" ",SOURCE!$W$2-3-5), "")&amp;
      SOURCE!I1869&amp;
" | "&amp; IF(SOURCE!$X$2-LEN(SOURCE!I1869) &gt;= 0, REPT(" ",SOURCE!$X$2-LEN(SOURCE!I1869)), "")&amp;
      SOURCE!J1869&amp;      IF(SOURCE!$Y$2-LEN(SOURCE!J1869) &gt;= 0, REPT(" ",SOURCE!$Y$2-LEN(SOURCE!J1869)), "")&amp;
" | "&amp; IF(SOURCE!$X$2-LEN(SOURCE!I1869) &gt;= 0, REPT(" ",SOURCE!$X$2-LEN(SOURCE!I1869)), "")&amp;
      SOURCE!K1869&amp;      IF(SOURCE!$Y$2-LEN(SOURCE!K1869) &gt;= 0, REPT(" ",SOURCE!$Z$2-LEN(SOURCE!K1869)), "")&amp;
" | "&amp; SOURCE!L1869&amp;      IF(SOURCE!$AB$2-LEN(SOURCE!L1869) &gt;= 0, REPT(" ",SOURCE!$AB$2-LEN(SOURCE!L1869)), "")&amp;
" | "&amp; SOURCE!M1869&amp;      IF(SOURCE!$AC$2-LEN(SOURCE!M1869) &gt;= 0, REPT(" ",SOURCE!$AC$2-LEN(SOURCE!M1869)), "")&amp;
      "},"&amp;IF(SOURCE!O1869&lt;&gt;"",""&amp;SOURCE!O1869,"")
 )
)
)</f>
        <v>/* 1825 */  { fnJM,                         19,                          "3V" STD_DIVIDE "3Z",                          "V" STD_DIVIDE "Z",                            (0 &lt;&lt; TAM_MAX_BITS) |     0, CAT_FNCT | SLS_ENABLED   | US_ENABLED   | EIM_DISABLED | PTP_DISABLED     },//JM EE</v>
      </c>
    </row>
    <row r="1870" spans="1:1">
      <c r="A1870" s="133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IF(SOURCE!$R$2-LEN(SOURCE!C1870) &gt;= 0, REPT(" ",SOURCE!$R$2-LEN(SOURCE!C1870)), "")&amp;
      SOURCE!D1870&amp;", "&amp; IF(SOURCE!$S$2-LEN(SOURCE!D1870) &gt;= 0, REPT(" ",SOURCE!$S$2-LEN(SOURCE!D1870)), "")&amp;
      SOURCE!E1870&amp;", "&amp; IF(SOURCE!$T$2-LEN(SOURCE!E1870) &gt;=0, REPT(" ",SOURCE!$T$2-LEN(SOURCE!E1870)), "")&amp;
      SOURCE!F1870&amp;", "&amp; IF(SOURCE!$U$2-LEN(SOURCE!F1870) &gt;= 0, REPT(" ",SOURCE!$U$2-LEN(SOURCE!F1870)+2), "")&amp;"("&amp;
      SUBSTITUTE(TEXT(SOURCE!G1870,"??0"),"  ","")&amp;" &lt;&lt; TAM_MAX_BITS) |"&amp; IF(SOURCE!$V$2-3 &gt;= 0, REPT(" ",MAX(1,SOURCE!$V$2-5+4+1-1-LEN(  IF(ISTEXT(SOURCE!H1870),SOURCE!H1870,  SUBSTITUTE(SUBSTITUTE(TEXT(SOURCE!H1870,"????0"),"  ","")," ",""))   ))), "")&amp;
       IF(ISTEXT(SOURCE!H1870),SOURCE!H1870, SUBSTITUTE(SUBSTITUTE(TEXT(SOURCE!H1870,"????0"),"  ","")," ",""))   &amp;","&amp; IF(SOURCE!$W$2-3 &gt;= 0, REPT(" ",SOURCE!$W$2-3-5), "")&amp;
      SOURCE!I1870&amp;
" | "&amp; IF(SOURCE!$X$2-LEN(SOURCE!I1870) &gt;= 0, REPT(" ",SOURCE!$X$2-LEN(SOURCE!I1870)), "")&amp;
      SOURCE!J1870&amp;      IF(SOURCE!$Y$2-LEN(SOURCE!J1870) &gt;= 0, REPT(" ",SOURCE!$Y$2-LEN(SOURCE!J1870)), "")&amp;
" | "&amp; IF(SOURCE!$X$2-LEN(SOURCE!I1870) &gt;= 0, REPT(" ",SOURCE!$X$2-LEN(SOURCE!I1870)), "")&amp;
      SOURCE!K1870&amp;      IF(SOURCE!$Y$2-LEN(SOURCE!K1870) &gt;= 0, REPT(" ",SOURCE!$Z$2-LEN(SOURCE!K1870)), "")&amp;
" | "&amp; SOURCE!L1870&amp;      IF(SOURCE!$AB$2-LEN(SOURCE!L1870) &gt;= 0, REPT(" ",SOURCE!$AB$2-LEN(SOURCE!L1870)), "")&amp;
" | "&amp; SOURCE!M1870&amp;      IF(SOURCE!$AC$2-LEN(SOURCE!M1870) &gt;= 0, REPT(" ",SOURCE!$AC$2-LEN(SOURCE!M1870)), "")&amp;
      "},"&amp;IF(SOURCE!O1870&lt;&gt;"",""&amp;SOURCE!O1870,"")
 )
)
)</f>
        <v>/* 1826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PTP_DISABLED     },//JM EE</v>
      </c>
    </row>
    <row r="1871" spans="1:1">
      <c r="A1871" s="133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IF(SOURCE!$R$2-LEN(SOURCE!C1871) &gt;= 0, REPT(" ",SOURCE!$R$2-LEN(SOURCE!C1871)), "")&amp;
      SOURCE!D1871&amp;", "&amp; IF(SOURCE!$S$2-LEN(SOURCE!D1871) &gt;= 0, REPT(" ",SOURCE!$S$2-LEN(SOURCE!D1871)), "")&amp;
      SOURCE!E1871&amp;", "&amp; IF(SOURCE!$T$2-LEN(SOURCE!E1871) &gt;=0, REPT(" ",SOURCE!$T$2-LEN(SOURCE!E1871)), "")&amp;
      SOURCE!F1871&amp;", "&amp; IF(SOURCE!$U$2-LEN(SOURCE!F1871) &gt;= 0, REPT(" ",SOURCE!$U$2-LEN(SOURCE!F1871)+2), "")&amp;"("&amp;
      SUBSTITUTE(TEXT(SOURCE!G1871,"??0"),"  ","")&amp;" &lt;&lt; TAM_MAX_BITS) |"&amp; IF(SOURCE!$V$2-3 &gt;= 0, REPT(" ",MAX(1,SOURCE!$V$2-5+4+1-1-LEN(  IF(ISTEXT(SOURCE!H1871),SOURCE!H1871,  SUBSTITUTE(SUBSTITUTE(TEXT(SOURCE!H1871,"????0"),"  ","")," ",""))   ))), "")&amp;
       IF(ISTEXT(SOURCE!H1871),SOURCE!H1871, SUBSTITUTE(SUBSTITUTE(TEXT(SOURCE!H1871,"????0"),"  ","")," ",""))   &amp;","&amp; IF(SOURCE!$W$2-3 &gt;= 0, REPT(" ",SOURCE!$W$2-3-5), "")&amp;
      SOURCE!I1871&amp;
" | "&amp; IF(SOURCE!$X$2-LEN(SOURCE!I1871) &gt;= 0, REPT(" ",SOURCE!$X$2-LEN(SOURCE!I1871)), "")&amp;
      SOURCE!J1871&amp;      IF(SOURCE!$Y$2-LEN(SOURCE!J1871) &gt;= 0, REPT(" ",SOURCE!$Y$2-LEN(SOURCE!J1871)), "")&amp;
" | "&amp; IF(SOURCE!$X$2-LEN(SOURCE!I1871) &gt;= 0, REPT(" ",SOURCE!$X$2-LEN(SOURCE!I1871)), "")&amp;
      SOURCE!K1871&amp;      IF(SOURCE!$Y$2-LEN(SOURCE!K1871) &gt;= 0, REPT(" ",SOURCE!$Z$2-LEN(SOURCE!K1871)), "")&amp;
" | "&amp; SOURCE!L1871&amp;      IF(SOURCE!$AB$2-LEN(SOURCE!L1871) &gt;= 0, REPT(" ",SOURCE!$AB$2-LEN(SOURCE!L1871)), "")&amp;
" | "&amp; SOURCE!M1871&amp;      IF(SOURCE!$AC$2-LEN(SOURCE!M1871) &gt;= 0, REPT(" ",SOURCE!$AC$2-LEN(SOURCE!M1871)), "")&amp;
      "},"&amp;IF(SOURCE!O1871&lt;&gt;"",""&amp;SOURCE!O1871,"")
 )
)
)</f>
        <v>/* 1827 */  { fnJM,                         45,                          "",                                            "A",                                           (0 &lt;&lt; TAM_MAX_BITS) |     0, CAT_NONE | SLS_UNCHANGED | US_UNCHANGED | EIM_DISABLED | PTP_DISABLED     },</v>
      </c>
    </row>
    <row r="1872" spans="1:1">
      <c r="A1872" s="133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IF(SOURCE!$R$2-LEN(SOURCE!C1872) &gt;= 0, REPT(" ",SOURCE!$R$2-LEN(SOURCE!C1872)), "")&amp;
      SOURCE!D1872&amp;", "&amp; IF(SOURCE!$S$2-LEN(SOURCE!D1872) &gt;= 0, REPT(" ",SOURCE!$S$2-LEN(SOURCE!D1872)), "")&amp;
      SOURCE!E1872&amp;", "&amp; IF(SOURCE!$T$2-LEN(SOURCE!E1872) &gt;=0, REPT(" ",SOURCE!$T$2-LEN(SOURCE!E1872)), "")&amp;
      SOURCE!F1872&amp;", "&amp; IF(SOURCE!$U$2-LEN(SOURCE!F1872) &gt;= 0, REPT(" ",SOURCE!$U$2-LEN(SOURCE!F1872)+2), "")&amp;"("&amp;
      SUBSTITUTE(TEXT(SOURCE!G1872,"??0"),"  ","")&amp;" &lt;&lt; TAM_MAX_BITS) |"&amp; IF(SOURCE!$V$2-3 &gt;= 0, REPT(" ",MAX(1,SOURCE!$V$2-5+4+1-1-LEN(  IF(ISTEXT(SOURCE!H1872),SOURCE!H1872,  SUBSTITUTE(SUBSTITUTE(TEXT(SOURCE!H1872,"????0"),"  ","")," ",""))   ))), "")&amp;
       IF(ISTEXT(SOURCE!H1872),SOURCE!H1872, SUBSTITUTE(SUBSTITUTE(TEXT(SOURCE!H1872,"????0"),"  ","")," ",""))   &amp;","&amp; IF(SOURCE!$W$2-3 &gt;= 0, REPT(" ",SOURCE!$W$2-3-5), "")&amp;
      SOURCE!I1872&amp;
" | "&amp; IF(SOURCE!$X$2-LEN(SOURCE!I1872) &gt;= 0, REPT(" ",SOURCE!$X$2-LEN(SOURCE!I1872)), "")&amp;
      SOURCE!J1872&amp;      IF(SOURCE!$Y$2-LEN(SOURCE!J1872) &gt;= 0, REPT(" ",SOURCE!$Y$2-LEN(SOURCE!J1872)), "")&amp;
" | "&amp; IF(SOURCE!$X$2-LEN(SOURCE!I1872) &gt;= 0, REPT(" ",SOURCE!$X$2-LEN(SOURCE!I1872)), "")&amp;
      SOURCE!K1872&amp;      IF(SOURCE!$Y$2-LEN(SOURCE!K1872) &gt;= 0, REPT(" ",SOURCE!$Z$2-LEN(SOURCE!K1872)), "")&amp;
" | "&amp; SOURCE!L1872&amp;      IF(SOURCE!$AB$2-LEN(SOURCE!L1872) &gt;= 0, REPT(" ",SOURCE!$AB$2-LEN(SOURCE!L1872)), "")&amp;
" | "&amp; SOURCE!M1872&amp;      IF(SOURCE!$AC$2-LEN(SOURCE!M1872) &gt;= 0, REPT(" ",SOURCE!$AC$2-LEN(SOURCE!M1872)), "")&amp;
      "},"&amp;IF(SOURCE!O1872&lt;&gt;"",""&amp;SOURCE!O1872,"")
 )
)
)</f>
        <v>/* 1828 */  { fn_cnst_op_a,                 NOPARAM,                     "op_a",                                        "a",                                           (0 &lt;&lt; TAM_MAX_BITS) |     0, CAT_FNCT | SLS_ENABLED   | US_ENABLED   | EIM_DISABLED | PTP_DISABLED     },//JM Operator a</v>
      </c>
    </row>
    <row r="1873" spans="1:1">
      <c r="A1873" s="133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IF(SOURCE!$R$2-LEN(SOURCE!C1873) &gt;= 0, REPT(" ",SOURCE!$R$2-LEN(SOURCE!C1873)), "")&amp;
      SOURCE!D1873&amp;", "&amp; IF(SOURCE!$S$2-LEN(SOURCE!D1873) &gt;= 0, REPT(" ",SOURCE!$S$2-LEN(SOURCE!D1873)), "")&amp;
      SOURCE!E1873&amp;", "&amp; IF(SOURCE!$T$2-LEN(SOURCE!E1873) &gt;=0, REPT(" ",SOURCE!$T$2-LEN(SOURCE!E1873)), "")&amp;
      SOURCE!F1873&amp;", "&amp; IF(SOURCE!$U$2-LEN(SOURCE!F1873) &gt;= 0, REPT(" ",SOURCE!$U$2-LEN(SOURCE!F1873)+2), "")&amp;"("&amp;
      SUBSTITUTE(TEXT(SOURCE!G1873,"??0"),"  ","")&amp;" &lt;&lt; TAM_MAX_BITS) |"&amp; IF(SOURCE!$V$2-3 &gt;= 0, REPT(" ",MAX(1,SOURCE!$V$2-5+4+1-1-LEN(  IF(ISTEXT(SOURCE!H1873),SOURCE!H1873,  SUBSTITUTE(SUBSTITUTE(TEXT(SOURCE!H1873,"????0"),"  ","")," ",""))   ))), "")&amp;
       IF(ISTEXT(SOURCE!H1873),SOURCE!H1873, SUBSTITUTE(SUBSTITUTE(TEXT(SOURCE!H1873,"????0"),"  ","")," ",""))   &amp;","&amp; IF(SOURCE!$W$2-3 &gt;= 0, REPT(" ",SOURCE!$W$2-3-5), "")&amp;
      SOURCE!I1873&amp;
" | "&amp; IF(SOURCE!$X$2-LEN(SOURCE!I1873) &gt;= 0, REPT(" ",SOURCE!$X$2-LEN(SOURCE!I1873)), "")&amp;
      SOURCE!J1873&amp;      IF(SOURCE!$Y$2-LEN(SOURCE!J1873) &gt;= 0, REPT(" ",SOURCE!$Y$2-LEN(SOURCE!J1873)), "")&amp;
" | "&amp; IF(SOURCE!$X$2-LEN(SOURCE!I1873) &gt;= 0, REPT(" ",SOURCE!$X$2-LEN(SOURCE!I1873)), "")&amp;
      SOURCE!K1873&amp;      IF(SOURCE!$Y$2-LEN(SOURCE!K1873) &gt;= 0, REPT(" ",SOURCE!$Z$2-LEN(SOURCE!K1873)), "")&amp;
" | "&amp; SOURCE!L1873&amp;      IF(SOURCE!$AB$2-LEN(SOURCE!L1873) &gt;= 0, REPT(" ",SOURCE!$AB$2-LEN(SOURCE!L1873)), "")&amp;
" | "&amp; SOURCE!M1873&amp;      IF(SOURCE!$AC$2-LEN(SOURCE!M1873) &gt;= 0, REPT(" ",SOURCE!$AC$2-LEN(SOURCE!M1873)), "")&amp;
      "},"&amp;IF(SOURCE!O1873&lt;&gt;"",""&amp;SOURCE!O1873,"")
 )
)
)</f>
        <v>/* 1829 */  { fn_cnst_op_aa,                NOPARAM,                     "op_a" STD_SUP_2,                              "a" STD_SUP_2,                                 (0 &lt;&lt; TAM_MAX_BITS) |     0, CAT_FNCT | SLS_ENABLED   | US_ENABLED   | EIM_DISABLED | PTP_DISABLED     },//JM Operator a.a</v>
      </c>
    </row>
    <row r="1874" spans="1:1">
      <c r="A1874" s="133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IF(SOURCE!$R$2-LEN(SOURCE!C1874) &gt;= 0, REPT(" ",SOURCE!$R$2-LEN(SOURCE!C1874)), "")&amp;
      SOURCE!D1874&amp;", "&amp; IF(SOURCE!$S$2-LEN(SOURCE!D1874) &gt;= 0, REPT(" ",SOURCE!$S$2-LEN(SOURCE!D1874)), "")&amp;
      SOURCE!E1874&amp;", "&amp; IF(SOURCE!$T$2-LEN(SOURCE!E1874) &gt;=0, REPT(" ",SOURCE!$T$2-LEN(SOURCE!E1874)), "")&amp;
      SOURCE!F1874&amp;", "&amp; IF(SOURCE!$U$2-LEN(SOURCE!F1874) &gt;= 0, REPT(" ",SOURCE!$U$2-LEN(SOURCE!F1874)+2), "")&amp;"("&amp;
      SUBSTITUTE(TEXT(SOURCE!G1874,"??0"),"  ","")&amp;" &lt;&lt; TAM_MAX_BITS) |"&amp; IF(SOURCE!$V$2-3 &gt;= 0, REPT(" ",MAX(1,SOURCE!$V$2-5+4+1-1-LEN(  IF(ISTEXT(SOURCE!H1874),SOURCE!H1874,  SUBSTITUTE(SUBSTITUTE(TEXT(SOURCE!H1874,"????0"),"  ","")," ",""))   ))), "")&amp;
       IF(ISTEXT(SOURCE!H1874),SOURCE!H1874, SUBSTITUTE(SUBSTITUTE(TEXT(SOURCE!H1874,"????0"),"  ","")," ",""))   &amp;","&amp; IF(SOURCE!$W$2-3 &gt;= 0, REPT(" ",SOURCE!$W$2-3-5), "")&amp;
      SOURCE!I1874&amp;
" | "&amp; IF(SOURCE!$X$2-LEN(SOURCE!I1874) &gt;= 0, REPT(" ",SOURCE!$X$2-LEN(SOURCE!I1874)), "")&amp;
      SOURCE!J1874&amp;      IF(SOURCE!$Y$2-LEN(SOURCE!J1874) &gt;= 0, REPT(" ",SOURCE!$Y$2-LEN(SOURCE!J1874)), "")&amp;
" | "&amp; IF(SOURCE!$X$2-LEN(SOURCE!I1874) &gt;= 0, REPT(" ",SOURCE!$X$2-LEN(SOURCE!I1874)), "")&amp;
      SOURCE!K1874&amp;      IF(SOURCE!$Y$2-LEN(SOURCE!K1874) &gt;= 0, REPT(" ",SOURCE!$Z$2-LEN(SOURCE!K1874)), "")&amp;
" | "&amp; SOURCE!L1874&amp;      IF(SOURCE!$AB$2-LEN(SOURCE!L1874) &gt;= 0, REPT(" ",SOURCE!$AB$2-LEN(SOURCE!L1874)), "")&amp;
" | "&amp; SOURCE!M1874&amp;      IF(SOURCE!$AC$2-LEN(SOURCE!M1874) &gt;= 0, REPT(" ",SOURCE!$AC$2-LEN(SOURCE!M1874)), "")&amp;
      "},"&amp;IF(SOURCE!O1874&lt;&gt;"",""&amp;SOURCE!O1874,"")
 )
)
)</f>
        <v>/* 1830 */  { fn_cnst_op_j,                 NOPARAM,                     "op_j",                                        "j",                                           (0 &lt;&lt; TAM_MAX_BITS) |     0, CAT_FNCT | SLS_ENABLED   | US_ENABLED   | EIM_DISABLED | PTP_DISABLED     },//JM Operator j</v>
      </c>
    </row>
    <row r="1875" spans="1:1">
      <c r="A1875" s="133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IF(SOURCE!$R$2-LEN(SOURCE!C1875) &gt;= 0, REPT(" ",SOURCE!$R$2-LEN(SOURCE!C1875)), "")&amp;
      SOURCE!D1875&amp;", "&amp; IF(SOURCE!$S$2-LEN(SOURCE!D1875) &gt;= 0, REPT(" ",SOURCE!$S$2-LEN(SOURCE!D1875)), "")&amp;
      SOURCE!E1875&amp;", "&amp; IF(SOURCE!$T$2-LEN(SOURCE!E1875) &gt;=0, REPT(" ",SOURCE!$T$2-LEN(SOURCE!E1875)), "")&amp;
      SOURCE!F1875&amp;", "&amp; IF(SOURCE!$U$2-LEN(SOURCE!F1875) &gt;= 0, REPT(" ",SOURCE!$U$2-LEN(SOURCE!F1875)+2), "")&amp;"("&amp;
      SUBSTITUTE(TEXT(SOURCE!G1875,"??0"),"  ","")&amp;" &lt;&lt; TAM_MAX_BITS) |"&amp; IF(SOURCE!$V$2-3 &gt;= 0, REPT(" ",MAX(1,SOURCE!$V$2-5+4+1-1-LEN(  IF(ISTEXT(SOURCE!H1875),SOURCE!H1875,  SUBSTITUTE(SUBSTITUTE(TEXT(SOURCE!H1875,"????0"),"  ","")," ",""))   ))), "")&amp;
       IF(ISTEXT(SOURCE!H1875),SOURCE!H1875, SUBSTITUTE(SUBSTITUTE(TEXT(SOURCE!H1875,"????0"),"  ","")," ",""))   &amp;","&amp; IF(SOURCE!$W$2-3 &gt;= 0, REPT(" ",SOURCE!$W$2-3-5), "")&amp;
      SOURCE!I1875&amp;
" | "&amp; IF(SOURCE!$X$2-LEN(SOURCE!I1875) &gt;= 0, REPT(" ",SOURCE!$X$2-LEN(SOURCE!I1875)), "")&amp;
      SOURCE!J1875&amp;      IF(SOURCE!$Y$2-LEN(SOURCE!J1875) &gt;= 0, REPT(" ",SOURCE!$Y$2-LEN(SOURCE!J1875)), "")&amp;
" | "&amp; IF(SOURCE!$X$2-LEN(SOURCE!I1875) &gt;= 0, REPT(" ",SOURCE!$X$2-LEN(SOURCE!I1875)), "")&amp;
      SOURCE!K1875&amp;      IF(SOURCE!$Y$2-LEN(SOURCE!K1875) &gt;= 0, REPT(" ",SOURCE!$Z$2-LEN(SOURCE!K1875)), "")&amp;
" | "&amp; SOURCE!L1875&amp;      IF(SOURCE!$AB$2-LEN(SOURCE!L1875) &gt;= 0, REPT(" ",SOURCE!$AB$2-LEN(SOURCE!L1875)), "")&amp;
" | "&amp; SOURCE!M1875&amp;      IF(SOURCE!$AC$2-LEN(SOURCE!M1875) &gt;= 0, REPT(" ",SOURCE!$AC$2-LEN(SOURCE!M1875)), "")&amp;
      "},"&amp;IF(SOURCE!O1875&lt;&gt;"",""&amp;SOURCE!O1875,"")
 )
)
)</f>
        <v>/* 1831 */  { fnChangeBaseJM,               2,                           "BIN",                                         "BIN",                                         (0 &lt;&lt; TAM_MAX_BITS) |     0, CAT_FNCT | SLS_ENABLED   | US_ENABLED   | EIM_DISABLED | PTP_DISABLED     },//JM HEX</v>
      </c>
    </row>
    <row r="1876" spans="1:1">
      <c r="A1876" s="133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IF(SOURCE!$R$2-LEN(SOURCE!C1876) &gt;= 0, REPT(" ",SOURCE!$R$2-LEN(SOURCE!C1876)), "")&amp;
      SOURCE!D1876&amp;", "&amp; IF(SOURCE!$S$2-LEN(SOURCE!D1876) &gt;= 0, REPT(" ",SOURCE!$S$2-LEN(SOURCE!D1876)), "")&amp;
      SOURCE!E1876&amp;", "&amp; IF(SOURCE!$T$2-LEN(SOURCE!E1876) &gt;=0, REPT(" ",SOURCE!$T$2-LEN(SOURCE!E1876)), "")&amp;
      SOURCE!F1876&amp;", "&amp; IF(SOURCE!$U$2-LEN(SOURCE!F1876) &gt;= 0, REPT(" ",SOURCE!$U$2-LEN(SOURCE!F1876)+2), "")&amp;"("&amp;
      SUBSTITUTE(TEXT(SOURCE!G1876,"??0"),"  ","")&amp;" &lt;&lt; TAM_MAX_BITS) |"&amp; IF(SOURCE!$V$2-3 &gt;= 0, REPT(" ",MAX(1,SOURCE!$V$2-5+4+1-1-LEN(  IF(ISTEXT(SOURCE!H1876),SOURCE!H1876,  SUBSTITUTE(SUBSTITUTE(TEXT(SOURCE!H1876,"????0"),"  ","")," ",""))   ))), "")&amp;
       IF(ISTEXT(SOURCE!H1876),SOURCE!H1876, SUBSTITUTE(SUBSTITUTE(TEXT(SOURCE!H1876,"????0"),"  ","")," ",""))   &amp;","&amp; IF(SOURCE!$W$2-3 &gt;= 0, REPT(" ",SOURCE!$W$2-3-5), "")&amp;
      SOURCE!I1876&amp;
" | "&amp; IF(SOURCE!$X$2-LEN(SOURCE!I1876) &gt;= 0, REPT(" ",SOURCE!$X$2-LEN(SOURCE!I1876)), "")&amp;
      SOURCE!J1876&amp;      IF(SOURCE!$Y$2-LEN(SOURCE!J1876) &gt;= 0, REPT(" ",SOURCE!$Y$2-LEN(SOURCE!J1876)), "")&amp;
" | "&amp; IF(SOURCE!$X$2-LEN(SOURCE!I1876) &gt;= 0, REPT(" ",SOURCE!$X$2-LEN(SOURCE!I1876)), "")&amp;
      SOURCE!K1876&amp;      IF(SOURCE!$Y$2-LEN(SOURCE!K1876) &gt;= 0, REPT(" ",SOURCE!$Z$2-LEN(SOURCE!K1876)), "")&amp;
" | "&amp; SOURCE!L1876&amp;      IF(SOURCE!$AB$2-LEN(SOURCE!L1876) &gt;= 0, REPT(" ",SOURCE!$AB$2-LEN(SOURCE!L1876)), "")&amp;
" | "&amp; SOURCE!M1876&amp;      IF(SOURCE!$AC$2-LEN(SOURCE!M1876) &gt;= 0, REPT(" ",SOURCE!$AC$2-LEN(SOURCE!M1876)), "")&amp;
      "},"&amp;IF(SOURCE!O1876&lt;&gt;"",""&amp;SOURCE!O1876,"")
 )
)
)</f>
        <v>/* 1832 */  { fnChangeBaseJM,               8,                           "OCT",                                         "OCT",                                         (0 &lt;&lt; TAM_MAX_BITS) |     0, CAT_FNCT | SLS_ENABLED   | US_ENABLED   | EIM_DISABLED | PTP_DISABLED     },//JM HEX</v>
      </c>
    </row>
    <row r="1877" spans="1:1">
      <c r="A1877" s="133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IF(SOURCE!$R$2-LEN(SOURCE!C1877) &gt;= 0, REPT(" ",SOURCE!$R$2-LEN(SOURCE!C1877)), "")&amp;
      SOURCE!D1877&amp;", "&amp; IF(SOURCE!$S$2-LEN(SOURCE!D1877) &gt;= 0, REPT(" ",SOURCE!$S$2-LEN(SOURCE!D1877)), "")&amp;
      SOURCE!E1877&amp;", "&amp; IF(SOURCE!$T$2-LEN(SOURCE!E1877) &gt;=0, REPT(" ",SOURCE!$T$2-LEN(SOURCE!E1877)), "")&amp;
      SOURCE!F1877&amp;", "&amp; IF(SOURCE!$U$2-LEN(SOURCE!F1877) &gt;= 0, REPT(" ",SOURCE!$U$2-LEN(SOURCE!F1877)+2), "")&amp;"("&amp;
      SUBSTITUTE(TEXT(SOURCE!G1877,"??0"),"  ","")&amp;" &lt;&lt; TAM_MAX_BITS) |"&amp; IF(SOURCE!$V$2-3 &gt;= 0, REPT(" ",MAX(1,SOURCE!$V$2-5+4+1-1-LEN(  IF(ISTEXT(SOURCE!H1877),SOURCE!H1877,  SUBSTITUTE(SUBSTITUTE(TEXT(SOURCE!H1877,"????0"),"  ","")," ",""))   ))), "")&amp;
       IF(ISTEXT(SOURCE!H1877),SOURCE!H1877, SUBSTITUTE(SUBSTITUTE(TEXT(SOURCE!H1877,"????0"),"  ","")," ",""))   &amp;","&amp; IF(SOURCE!$W$2-3 &gt;= 0, REPT(" ",SOURCE!$W$2-3-5), "")&amp;
      SOURCE!I1877&amp;
" | "&amp; IF(SOURCE!$X$2-LEN(SOURCE!I1877) &gt;= 0, REPT(" ",SOURCE!$X$2-LEN(SOURCE!I1877)), "")&amp;
      SOURCE!J1877&amp;      IF(SOURCE!$Y$2-LEN(SOURCE!J1877) &gt;= 0, REPT(" ",SOURCE!$Y$2-LEN(SOURCE!J1877)), "")&amp;
" | "&amp; IF(SOURCE!$X$2-LEN(SOURCE!I1877) &gt;= 0, REPT(" ",SOURCE!$X$2-LEN(SOURCE!I1877)), "")&amp;
      SOURCE!K1877&amp;      IF(SOURCE!$Y$2-LEN(SOURCE!K1877) &gt;= 0, REPT(" ",SOURCE!$Z$2-LEN(SOURCE!K1877)), "")&amp;
" | "&amp; SOURCE!L1877&amp;      IF(SOURCE!$AB$2-LEN(SOURCE!L1877) &gt;= 0, REPT(" ",SOURCE!$AB$2-LEN(SOURCE!L1877)), "")&amp;
" | "&amp; SOURCE!M1877&amp;      IF(SOURCE!$AC$2-LEN(SOURCE!M1877) &gt;= 0, REPT(" ",SOURCE!$AC$2-LEN(SOURCE!M1877)), "")&amp;
      "},"&amp;IF(SOURCE!O1877&lt;&gt;"",""&amp;SOURCE!O1877,"")
 )
)
)</f>
        <v>/* 1833 */  { fnChangeBaseJM,               10,                          "DEC",                                         "DEC",                                         (0 &lt;&lt; TAM_MAX_BITS) |     0, CAT_FNCT | SLS_ENABLED   | US_ENABLED   | EIM_DISABLED | PTP_DISABLED     },//JM HEX</v>
      </c>
    </row>
    <row r="1878" spans="1:1">
      <c r="A1878" s="133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IF(SOURCE!$R$2-LEN(SOURCE!C1878) &gt;= 0, REPT(" ",SOURCE!$R$2-LEN(SOURCE!C1878)), "")&amp;
      SOURCE!D1878&amp;", "&amp; IF(SOURCE!$S$2-LEN(SOURCE!D1878) &gt;= 0, REPT(" ",SOURCE!$S$2-LEN(SOURCE!D1878)), "")&amp;
      SOURCE!E1878&amp;", "&amp; IF(SOURCE!$T$2-LEN(SOURCE!E1878) &gt;=0, REPT(" ",SOURCE!$T$2-LEN(SOURCE!E1878)), "")&amp;
      SOURCE!F1878&amp;", "&amp; IF(SOURCE!$U$2-LEN(SOURCE!F1878) &gt;= 0, REPT(" ",SOURCE!$U$2-LEN(SOURCE!F1878)+2), "")&amp;"("&amp;
      SUBSTITUTE(TEXT(SOURCE!G1878,"??0"),"  ","")&amp;" &lt;&lt; TAM_MAX_BITS) |"&amp; IF(SOURCE!$V$2-3 &gt;= 0, REPT(" ",MAX(1,SOURCE!$V$2-5+4+1-1-LEN(  IF(ISTEXT(SOURCE!H1878),SOURCE!H1878,  SUBSTITUTE(SUBSTITUTE(TEXT(SOURCE!H1878,"????0"),"  ","")," ",""))   ))), "")&amp;
       IF(ISTEXT(SOURCE!H1878),SOURCE!H1878, SUBSTITUTE(SUBSTITUTE(TEXT(SOURCE!H1878,"????0"),"  ","")," ",""))   &amp;","&amp; IF(SOURCE!$W$2-3 &gt;= 0, REPT(" ",SOURCE!$W$2-3-5), "")&amp;
      SOURCE!I1878&amp;
" | "&amp; IF(SOURCE!$X$2-LEN(SOURCE!I1878) &gt;= 0, REPT(" ",SOURCE!$X$2-LEN(SOURCE!I1878)), "")&amp;
      SOURCE!J1878&amp;      IF(SOURCE!$Y$2-LEN(SOURCE!J1878) &gt;= 0, REPT(" ",SOURCE!$Y$2-LEN(SOURCE!J1878)), "")&amp;
" | "&amp; IF(SOURCE!$X$2-LEN(SOURCE!I1878) &gt;= 0, REPT(" ",SOURCE!$X$2-LEN(SOURCE!I1878)), "")&amp;
      SOURCE!K1878&amp;      IF(SOURCE!$Y$2-LEN(SOURCE!K1878) &gt;= 0, REPT(" ",SOURCE!$Z$2-LEN(SOURCE!K1878)), "")&amp;
" | "&amp; SOURCE!L1878&amp;      IF(SOURCE!$AB$2-LEN(SOURCE!L1878) &gt;= 0, REPT(" ",SOURCE!$AB$2-LEN(SOURCE!L1878)), "")&amp;
" | "&amp; SOURCE!M1878&amp;      IF(SOURCE!$AC$2-LEN(SOURCE!M1878) &gt;= 0, REPT(" ",SOURCE!$AC$2-LEN(SOURCE!M1878)), "")&amp;
      "},"&amp;IF(SOURCE!O1878&lt;&gt;"",""&amp;SOURCE!O1878,"")
 )
)
)</f>
        <v>/* 1834 */  { fnChangeBaseJM,               16,                          "HEX",                                         "HEX",                                         (0 &lt;&lt; TAM_MAX_BITS) |     0, CAT_FNCT | SLS_ENABLED   | US_ENABLED   | EIM_DISABLED | PTP_DISABLED     },//JM HEX</v>
      </c>
    </row>
    <row r="1879" spans="1:1">
      <c r="A1879" s="133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IF(SOURCE!$R$2-LEN(SOURCE!C1879) &gt;= 0, REPT(" ",SOURCE!$R$2-LEN(SOURCE!C1879)), "")&amp;
      SOURCE!D1879&amp;", "&amp; IF(SOURCE!$S$2-LEN(SOURCE!D1879) &gt;= 0, REPT(" ",SOURCE!$S$2-LEN(SOURCE!D1879)), "")&amp;
      SOURCE!E1879&amp;", "&amp; IF(SOURCE!$T$2-LEN(SOURCE!E1879) &gt;=0, REPT(" ",SOURCE!$T$2-LEN(SOURCE!E1879)), "")&amp;
      SOURCE!F1879&amp;", "&amp; IF(SOURCE!$U$2-LEN(SOURCE!F1879) &gt;= 0, REPT(" ",SOURCE!$U$2-LEN(SOURCE!F1879)+2), "")&amp;"("&amp;
      SUBSTITUTE(TEXT(SOURCE!G1879,"??0"),"  ","")&amp;" &lt;&lt; TAM_MAX_BITS) |"&amp; IF(SOURCE!$V$2-3 &gt;= 0, REPT(" ",MAX(1,SOURCE!$V$2-5+4+1-1-LEN(  IF(ISTEXT(SOURCE!H1879),SOURCE!H1879,  SUBSTITUTE(SUBSTITUTE(TEXT(SOURCE!H1879,"????0"),"  ","")," ",""))   ))), "")&amp;
       IF(ISTEXT(SOURCE!H1879),SOURCE!H1879, SUBSTITUTE(SUBSTITUTE(TEXT(SOURCE!H1879,"????0"),"  ","")," ",""))   &amp;","&amp; IF(SOURCE!$W$2-3 &gt;= 0, REPT(" ",SOURCE!$W$2-3-5), "")&amp;
      SOURCE!I1879&amp;
" | "&amp; IF(SOURCE!$X$2-LEN(SOURCE!I1879) &gt;= 0, REPT(" ",SOURCE!$X$2-LEN(SOURCE!I1879)), "")&amp;
      SOURCE!J1879&amp;      IF(SOURCE!$Y$2-LEN(SOURCE!J1879) &gt;= 0, REPT(" ",SOURCE!$Y$2-LEN(SOURCE!J1879)), "")&amp;
" | "&amp; IF(SOURCE!$X$2-LEN(SOURCE!I1879) &gt;= 0, REPT(" ",SOURCE!$X$2-LEN(SOURCE!I1879)), "")&amp;
      SOURCE!K1879&amp;      IF(SOURCE!$Y$2-LEN(SOURCE!K1879) &gt;= 0, REPT(" ",SOURCE!$Z$2-LEN(SOURCE!K1879)), "")&amp;
" | "&amp; SOURCE!L1879&amp;      IF(SOURCE!$AB$2-LEN(SOURCE!L1879) &gt;= 0, REPT(" ",SOURCE!$AB$2-LEN(SOURCE!L1879)), "")&amp;
" | "&amp; SOURCE!M1879&amp;      IF(SOURCE!$AC$2-LEN(SOURCE!M1879) &gt;= 0, REPT(" ",SOURCE!$AC$2-LEN(SOURCE!M1879)), "")&amp;
      "},"&amp;IF(SOURCE!O1879&lt;&gt;"",""&amp;SOURCE!O1879,"")
 )
)
)</f>
        <v>/* 1835 */  { fnSetWordSize,                8,                           "8-BIT",                                       "8-BIT",                                       (0 &lt;&lt; TAM_MAX_BITS) |     0, CAT_FNCT | SLS_UNCHANGED | US_UNCHANGED | EIM_DISABLED | PTP_DISABLED     },//JM HEX</v>
      </c>
    </row>
    <row r="1880" spans="1:1">
      <c r="A1880" s="133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IF(SOURCE!$R$2-LEN(SOURCE!C1880) &gt;= 0, REPT(" ",SOURCE!$R$2-LEN(SOURCE!C1880)), "")&amp;
      SOURCE!D1880&amp;", "&amp; IF(SOURCE!$S$2-LEN(SOURCE!D1880) &gt;= 0, REPT(" ",SOURCE!$S$2-LEN(SOURCE!D1880)), "")&amp;
      SOURCE!E1880&amp;", "&amp; IF(SOURCE!$T$2-LEN(SOURCE!E1880) &gt;=0, REPT(" ",SOURCE!$T$2-LEN(SOURCE!E1880)), "")&amp;
      SOURCE!F1880&amp;", "&amp; IF(SOURCE!$U$2-LEN(SOURCE!F1880) &gt;= 0, REPT(" ",SOURCE!$U$2-LEN(SOURCE!F1880)+2), "")&amp;"("&amp;
      SUBSTITUTE(TEXT(SOURCE!G1880,"??0"),"  ","")&amp;" &lt;&lt; TAM_MAX_BITS) |"&amp; IF(SOURCE!$V$2-3 &gt;= 0, REPT(" ",MAX(1,SOURCE!$V$2-5+4+1-1-LEN(  IF(ISTEXT(SOURCE!H1880),SOURCE!H1880,  SUBSTITUTE(SUBSTITUTE(TEXT(SOURCE!H1880,"????0"),"  ","")," ",""))   ))), "")&amp;
       IF(ISTEXT(SOURCE!H1880),SOURCE!H1880, SUBSTITUTE(SUBSTITUTE(TEXT(SOURCE!H1880,"????0"),"  ","")," ",""))   &amp;","&amp; IF(SOURCE!$W$2-3 &gt;= 0, REPT(" ",SOURCE!$W$2-3-5), "")&amp;
      SOURCE!I1880&amp;
" | "&amp; IF(SOURCE!$X$2-LEN(SOURCE!I1880) &gt;= 0, REPT(" ",SOURCE!$X$2-LEN(SOURCE!I1880)), "")&amp;
      SOURCE!J1880&amp;      IF(SOURCE!$Y$2-LEN(SOURCE!J1880) &gt;= 0, REPT(" ",SOURCE!$Y$2-LEN(SOURCE!J1880)), "")&amp;
" | "&amp; IF(SOURCE!$X$2-LEN(SOURCE!I1880) &gt;= 0, REPT(" ",SOURCE!$X$2-LEN(SOURCE!I1880)), "")&amp;
      SOURCE!K1880&amp;      IF(SOURCE!$Y$2-LEN(SOURCE!K1880) &gt;= 0, REPT(" ",SOURCE!$Z$2-LEN(SOURCE!K1880)), "")&amp;
" | "&amp; SOURCE!L1880&amp;      IF(SOURCE!$AB$2-LEN(SOURCE!L1880) &gt;= 0, REPT(" ",SOURCE!$AB$2-LEN(SOURCE!L1880)), "")&amp;
" | "&amp; SOURCE!M1880&amp;      IF(SOURCE!$AC$2-LEN(SOURCE!M1880) &gt;= 0, REPT(" ",SOURCE!$AC$2-LEN(SOURCE!M1880)), "")&amp;
      "},"&amp;IF(SOURCE!O1880&lt;&gt;"",""&amp;SOURCE!O1880,"")
 )
)
)</f>
        <v>/* 1836 */  { fnSetWordSize,                16,                          "16-BIT",                                      "16-BIT",                                      (0 &lt;&lt; TAM_MAX_BITS) |     0, CAT_FNCT | SLS_UNCHANGED | US_UNCHANGED | EIM_DISABLED | PTP_DISABLED     },//JM HEX</v>
      </c>
    </row>
    <row r="1881" spans="1:1">
      <c r="A1881" s="133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IF(SOURCE!$R$2-LEN(SOURCE!C1881) &gt;= 0, REPT(" ",SOURCE!$R$2-LEN(SOURCE!C1881)), "")&amp;
      SOURCE!D1881&amp;", "&amp; IF(SOURCE!$S$2-LEN(SOURCE!D1881) &gt;= 0, REPT(" ",SOURCE!$S$2-LEN(SOURCE!D1881)), "")&amp;
      SOURCE!E1881&amp;", "&amp; IF(SOURCE!$T$2-LEN(SOURCE!E1881) &gt;=0, REPT(" ",SOURCE!$T$2-LEN(SOURCE!E1881)), "")&amp;
      SOURCE!F1881&amp;", "&amp; IF(SOURCE!$U$2-LEN(SOURCE!F1881) &gt;= 0, REPT(" ",SOURCE!$U$2-LEN(SOURCE!F1881)+2), "")&amp;"("&amp;
      SUBSTITUTE(TEXT(SOURCE!G1881,"??0"),"  ","")&amp;" &lt;&lt; TAM_MAX_BITS) |"&amp; IF(SOURCE!$V$2-3 &gt;= 0, REPT(" ",MAX(1,SOURCE!$V$2-5+4+1-1-LEN(  IF(ISTEXT(SOURCE!H1881),SOURCE!H1881,  SUBSTITUTE(SUBSTITUTE(TEXT(SOURCE!H1881,"????0"),"  ","")," ",""))   ))), "")&amp;
       IF(ISTEXT(SOURCE!H1881),SOURCE!H1881, SUBSTITUTE(SUBSTITUTE(TEXT(SOURCE!H1881,"????0"),"  ","")," ",""))   &amp;","&amp; IF(SOURCE!$W$2-3 &gt;= 0, REPT(" ",SOURCE!$W$2-3-5), "")&amp;
      SOURCE!I1881&amp;
" | "&amp; IF(SOURCE!$X$2-LEN(SOURCE!I1881) &gt;= 0, REPT(" ",SOURCE!$X$2-LEN(SOURCE!I1881)), "")&amp;
      SOURCE!J1881&amp;      IF(SOURCE!$Y$2-LEN(SOURCE!J1881) &gt;= 0, REPT(" ",SOURCE!$Y$2-LEN(SOURCE!J1881)), "")&amp;
" | "&amp; IF(SOURCE!$X$2-LEN(SOURCE!I1881) &gt;= 0, REPT(" ",SOURCE!$X$2-LEN(SOURCE!I1881)), "")&amp;
      SOURCE!K1881&amp;      IF(SOURCE!$Y$2-LEN(SOURCE!K1881) &gt;= 0, REPT(" ",SOURCE!$Z$2-LEN(SOURCE!K1881)), "")&amp;
" | "&amp; SOURCE!L1881&amp;      IF(SOURCE!$AB$2-LEN(SOURCE!L1881) &gt;= 0, REPT(" ",SOURCE!$AB$2-LEN(SOURCE!L1881)), "")&amp;
" | "&amp; SOURCE!M1881&amp;      IF(SOURCE!$AC$2-LEN(SOURCE!M1881) &gt;= 0, REPT(" ",SOURCE!$AC$2-LEN(SOURCE!M1881)), "")&amp;
      "},"&amp;IF(SOURCE!O1881&lt;&gt;"",""&amp;SOURCE!O1881,"")
 )
)
)</f>
        <v>/* 1837 */  { fnSetWordSize,                32,                          "32-BIT",                                      "32-BIT",                                      (0 &lt;&lt; TAM_MAX_BITS) |     0, CAT_FNCT | SLS_UNCHANGED | US_UNCHANGED | EIM_DISABLED | PTP_DISABLED     },//JM HEX</v>
      </c>
    </row>
    <row r="1882" spans="1:1">
      <c r="A1882" s="133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IF(SOURCE!$R$2-LEN(SOURCE!C1882) &gt;= 0, REPT(" ",SOURCE!$R$2-LEN(SOURCE!C1882)), "")&amp;
      SOURCE!D1882&amp;", "&amp; IF(SOURCE!$S$2-LEN(SOURCE!D1882) &gt;= 0, REPT(" ",SOURCE!$S$2-LEN(SOURCE!D1882)), "")&amp;
      SOURCE!E1882&amp;", "&amp; IF(SOURCE!$T$2-LEN(SOURCE!E1882) &gt;=0, REPT(" ",SOURCE!$T$2-LEN(SOURCE!E1882)), "")&amp;
      SOURCE!F1882&amp;", "&amp; IF(SOURCE!$U$2-LEN(SOURCE!F1882) &gt;= 0, REPT(" ",SOURCE!$U$2-LEN(SOURCE!F1882)+2), "")&amp;"("&amp;
      SUBSTITUTE(TEXT(SOURCE!G1882,"??0"),"  ","")&amp;" &lt;&lt; TAM_MAX_BITS) |"&amp; IF(SOURCE!$V$2-3 &gt;= 0, REPT(" ",MAX(1,SOURCE!$V$2-5+4+1-1-LEN(  IF(ISTEXT(SOURCE!H1882),SOURCE!H1882,  SUBSTITUTE(SUBSTITUTE(TEXT(SOURCE!H1882,"????0"),"  ","")," ",""))   ))), "")&amp;
       IF(ISTEXT(SOURCE!H1882),SOURCE!H1882, SUBSTITUTE(SUBSTITUTE(TEXT(SOURCE!H1882,"????0"),"  ","")," ",""))   &amp;","&amp; IF(SOURCE!$W$2-3 &gt;= 0, REPT(" ",SOURCE!$W$2-3-5), "")&amp;
      SOURCE!I1882&amp;
" | "&amp; IF(SOURCE!$X$2-LEN(SOURCE!I1882) &gt;= 0, REPT(" ",SOURCE!$X$2-LEN(SOURCE!I1882)), "")&amp;
      SOURCE!J1882&amp;      IF(SOURCE!$Y$2-LEN(SOURCE!J1882) &gt;= 0, REPT(" ",SOURCE!$Y$2-LEN(SOURCE!J1882)), "")&amp;
" | "&amp; IF(SOURCE!$X$2-LEN(SOURCE!I1882) &gt;= 0, REPT(" ",SOURCE!$X$2-LEN(SOURCE!I1882)), "")&amp;
      SOURCE!K1882&amp;      IF(SOURCE!$Y$2-LEN(SOURCE!K1882) &gt;= 0, REPT(" ",SOURCE!$Z$2-LEN(SOURCE!K1882)), "")&amp;
" | "&amp; SOURCE!L1882&amp;      IF(SOURCE!$AB$2-LEN(SOURCE!L1882) &gt;= 0, REPT(" ",SOURCE!$AB$2-LEN(SOURCE!L1882)), "")&amp;
" | "&amp; SOURCE!M1882&amp;      IF(SOURCE!$AC$2-LEN(SOURCE!M1882) &gt;= 0, REPT(" ",SOURCE!$AC$2-LEN(SOURCE!M1882)), "")&amp;
      "},"&amp;IF(SOURCE!O1882&lt;&gt;"",""&amp;SOURCE!O1882,"")
 )
)
)</f>
        <v>/* 1838 */  { fnSetWordSize,                64,                          "64-BIT",                                      "64-BIT",                                      (0 &lt;&lt; TAM_MAX_BITS) |     0, CAT_FNCT | SLS_UNCHANGED | US_UNCHANGED | EIM_DISABLED | PTP_DISABLED     },//JM HEX</v>
      </c>
    </row>
    <row r="1883" spans="1:1">
      <c r="A1883" s="133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IF(SOURCE!$R$2-LEN(SOURCE!C1883) &gt;= 0, REPT(" ",SOURCE!$R$2-LEN(SOURCE!C1883)), "")&amp;
      SOURCE!D1883&amp;", "&amp; IF(SOURCE!$S$2-LEN(SOURCE!D1883) &gt;= 0, REPT(" ",SOURCE!$S$2-LEN(SOURCE!D1883)), "")&amp;
      SOURCE!E1883&amp;", "&amp; IF(SOURCE!$T$2-LEN(SOURCE!E1883) &gt;=0, REPT(" ",SOURCE!$T$2-LEN(SOURCE!E1883)), "")&amp;
      SOURCE!F1883&amp;", "&amp; IF(SOURCE!$U$2-LEN(SOURCE!F1883) &gt;= 0, REPT(" ",SOURCE!$U$2-LEN(SOURCE!F1883)+2), "")&amp;"("&amp;
      SUBSTITUTE(TEXT(SOURCE!G1883,"??0"),"  ","")&amp;" &lt;&lt; TAM_MAX_BITS) |"&amp; IF(SOURCE!$V$2-3 &gt;= 0, REPT(" ",MAX(1,SOURCE!$V$2-5+4+1-1-LEN(  IF(ISTEXT(SOURCE!H1883),SOURCE!H1883,  SUBSTITUTE(SUBSTITUTE(TEXT(SOURCE!H1883,"????0"),"  ","")," ",""))   ))), "")&amp;
       IF(ISTEXT(SOURCE!H1883),SOURCE!H1883, SUBSTITUTE(SUBSTITUTE(TEXT(SOURCE!H1883,"????0"),"  ","")," ",""))   &amp;","&amp; IF(SOURCE!$W$2-3 &gt;= 0, REPT(" ",SOURCE!$W$2-3-5), "")&amp;
      SOURCE!I1883&amp;
" | "&amp; IF(SOURCE!$X$2-LEN(SOURCE!I1883) &gt;= 0, REPT(" ",SOURCE!$X$2-LEN(SOURCE!I1883)), "")&amp;
      SOURCE!J1883&amp;      IF(SOURCE!$Y$2-LEN(SOURCE!J1883) &gt;= 0, REPT(" ",SOURCE!$Y$2-LEN(SOURCE!J1883)), "")&amp;
" | "&amp; IF(SOURCE!$X$2-LEN(SOURCE!I1883) &gt;= 0, REPT(" ",SOURCE!$X$2-LEN(SOURCE!I1883)), "")&amp;
      SOURCE!K1883&amp;      IF(SOURCE!$Y$2-LEN(SOURCE!K1883) &gt;= 0, REPT(" ",SOURCE!$Z$2-LEN(SOURCE!K1883)), "")&amp;
" | "&amp; SOURCE!L1883&amp;      IF(SOURCE!$AB$2-LEN(SOURCE!L1883) &gt;= 0, REPT(" ",SOURCE!$AB$2-LEN(SOURCE!L1883)), "")&amp;
" | "&amp; SOURCE!M1883&amp;      IF(SOURCE!$AC$2-LEN(SOURCE!M1883) &gt;= 0, REPT(" ",SOURCE!$AC$2-LEN(SOURCE!M1883)), "")&amp;
      "},"&amp;IF(SOURCE!O1883&lt;&gt;"",""&amp;SOURCE!O1883,"")
 )
)
)</f>
        <v>/* 1839 */  { fnHrDeg,                      NOPARAM,                     "HOUR",                                        "HOUR",                                        (0 &lt;&lt; TAM_MAX_BITS) |     0, CAT_FNCT | SLS_ENABLED   | US_ENABLED   | EIM_DISABLED | PTP_DISABLED     },</v>
      </c>
    </row>
    <row r="1884" spans="1:1">
      <c r="A1884" s="133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IF(SOURCE!$R$2-LEN(SOURCE!C1884) &gt;= 0, REPT(" ",SOURCE!$R$2-LEN(SOURCE!C1884)), "")&amp;
      SOURCE!D1884&amp;", "&amp; IF(SOURCE!$S$2-LEN(SOURCE!D1884) &gt;= 0, REPT(" ",SOURCE!$S$2-LEN(SOURCE!D1884)), "")&amp;
      SOURCE!E1884&amp;", "&amp; IF(SOURCE!$T$2-LEN(SOURCE!E1884) &gt;=0, REPT(" ",SOURCE!$T$2-LEN(SOURCE!E1884)), "")&amp;
      SOURCE!F1884&amp;", "&amp; IF(SOURCE!$U$2-LEN(SOURCE!F1884) &gt;= 0, REPT(" ",SOURCE!$U$2-LEN(SOURCE!F1884)+2), "")&amp;"("&amp;
      SUBSTITUTE(TEXT(SOURCE!G1884,"??0"),"  ","")&amp;" &lt;&lt; TAM_MAX_BITS) |"&amp; IF(SOURCE!$V$2-3 &gt;= 0, REPT(" ",MAX(1,SOURCE!$V$2-5+4+1-1-LEN(  IF(ISTEXT(SOURCE!H1884),SOURCE!H1884,  SUBSTITUTE(SUBSTITUTE(TEXT(SOURCE!H1884,"????0"),"  ","")," ",""))   ))), "")&amp;
       IF(ISTEXT(SOURCE!H1884),SOURCE!H1884, SUBSTITUTE(SUBSTITUTE(TEXT(SOURCE!H1884,"????0"),"  ","")," ",""))   &amp;","&amp; IF(SOURCE!$W$2-3 &gt;= 0, REPT(" ",SOURCE!$W$2-3-5), "")&amp;
      SOURCE!I1884&amp;
" | "&amp; IF(SOURCE!$X$2-LEN(SOURCE!I1884) &gt;= 0, REPT(" ",SOURCE!$X$2-LEN(SOURCE!I1884)), "")&amp;
      SOURCE!J1884&amp;      IF(SOURCE!$Y$2-LEN(SOURCE!J1884) &gt;= 0, REPT(" ",SOURCE!$Y$2-LEN(SOURCE!J1884)), "")&amp;
" | "&amp; IF(SOURCE!$X$2-LEN(SOURCE!I1884) &gt;= 0, REPT(" ",SOURCE!$X$2-LEN(SOURCE!I1884)), "")&amp;
      SOURCE!K1884&amp;      IF(SOURCE!$Y$2-LEN(SOURCE!K1884) &gt;= 0, REPT(" ",SOURCE!$Z$2-LEN(SOURCE!K1884)), "")&amp;
" | "&amp; SOURCE!L1884&amp;      IF(SOURCE!$AB$2-LEN(SOURCE!L1884) &gt;= 0, REPT(" ",SOURCE!$AB$2-LEN(SOURCE!L1884)), "")&amp;
" | "&amp; SOURCE!M1884&amp;      IF(SOURCE!$AC$2-LEN(SOURCE!M1884) &gt;= 0, REPT(" ",SOURCE!$AC$2-LEN(SOURCE!M1884)), "")&amp;
      "},"&amp;IF(SOURCE!O1884&lt;&gt;"",""&amp;SOURCE!O1884,"")
 )
)
)</f>
        <v>/* 1840 */  { fnMinute,                     NOPARAM,                     "MIN",                                         "MIN",                                         (0 &lt;&lt; TAM_MAX_BITS) |     0, CAT_FNCT | SLS_ENABLED   | US_ENABLED   | EIM_DISABLED | PTP_DISABLED     },</v>
      </c>
    </row>
    <row r="1885" spans="1:1">
      <c r="A1885" s="133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IF(SOURCE!$R$2-LEN(SOURCE!C1885) &gt;= 0, REPT(" ",SOURCE!$R$2-LEN(SOURCE!C1885)), "")&amp;
      SOURCE!D1885&amp;", "&amp; IF(SOURCE!$S$2-LEN(SOURCE!D1885) &gt;= 0, REPT(" ",SOURCE!$S$2-LEN(SOURCE!D1885)), "")&amp;
      SOURCE!E1885&amp;", "&amp; IF(SOURCE!$T$2-LEN(SOURCE!E1885) &gt;=0, REPT(" ",SOURCE!$T$2-LEN(SOURCE!E1885)), "")&amp;
      SOURCE!F1885&amp;", "&amp; IF(SOURCE!$U$2-LEN(SOURCE!F1885) &gt;= 0, REPT(" ",SOURCE!$U$2-LEN(SOURCE!F1885)+2), "")&amp;"("&amp;
      SUBSTITUTE(TEXT(SOURCE!G1885,"??0"),"  ","")&amp;" &lt;&lt; TAM_MAX_BITS) |"&amp; IF(SOURCE!$V$2-3 &gt;= 0, REPT(" ",MAX(1,SOURCE!$V$2-5+4+1-1-LEN(  IF(ISTEXT(SOURCE!H1885),SOURCE!H1885,  SUBSTITUTE(SUBSTITUTE(TEXT(SOURCE!H1885,"????0"),"  ","")," ",""))   ))), "")&amp;
       IF(ISTEXT(SOURCE!H1885),SOURCE!H1885, SUBSTITUTE(SUBSTITUTE(TEXT(SOURCE!H1885,"????0"),"  ","")," ",""))   &amp;","&amp; IF(SOURCE!$W$2-3 &gt;= 0, REPT(" ",SOURCE!$W$2-3-5), "")&amp;
      SOURCE!I1885&amp;
" | "&amp; IF(SOURCE!$X$2-LEN(SOURCE!I1885) &gt;= 0, REPT(" ",SOURCE!$X$2-LEN(SOURCE!I1885)), "")&amp;
      SOURCE!J1885&amp;      IF(SOURCE!$Y$2-LEN(SOURCE!J1885) &gt;= 0, REPT(" ",SOURCE!$Y$2-LEN(SOURCE!J1885)), "")&amp;
" | "&amp; IF(SOURCE!$X$2-LEN(SOURCE!I1885) &gt;= 0, REPT(" ",SOURCE!$X$2-LEN(SOURCE!I1885)), "")&amp;
      SOURCE!K1885&amp;      IF(SOURCE!$Y$2-LEN(SOURCE!K1885) &gt;= 0, REPT(" ",SOURCE!$Z$2-LEN(SOURCE!K1885)), "")&amp;
" | "&amp; SOURCE!L1885&amp;      IF(SOURCE!$AB$2-LEN(SOURCE!L1885) &gt;= 0, REPT(" ",SOURCE!$AB$2-LEN(SOURCE!L1885)), "")&amp;
" | "&amp; SOURCE!M1885&amp;      IF(SOURCE!$AC$2-LEN(SOURCE!M1885) &gt;= 0, REPT(" ",SOURCE!$AC$2-LEN(SOURCE!M1885)), "")&amp;
      "},"&amp;IF(SOURCE!O1885&lt;&gt;"",""&amp;SOURCE!O1885,"")
 )
)
)</f>
        <v>/* 1841 */  { fnSecond,                     NOPARAM,                     "SEC",                                         "SEC",                                         (0 &lt;&lt; TAM_MAX_BITS) |     0, CAT_FNCT | SLS_ENABLED   | US_ENABLED   | EIM_DISABLED | PTP_DISABLED     },</v>
      </c>
    </row>
    <row r="1886" spans="1:1">
      <c r="A1886" s="133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IF(SOURCE!$R$2-LEN(SOURCE!C1886) &gt;= 0, REPT(" ",SOURCE!$R$2-LEN(SOURCE!C1886)), "")&amp;
      SOURCE!D1886&amp;", "&amp; IF(SOURCE!$S$2-LEN(SOURCE!D1886) &gt;= 0, REPT(" ",SOURCE!$S$2-LEN(SOURCE!D1886)), "")&amp;
      SOURCE!E1886&amp;", "&amp; IF(SOURCE!$T$2-LEN(SOURCE!E1886) &gt;=0, REPT(" ",SOURCE!$T$2-LEN(SOURCE!E1886)), "")&amp;
      SOURCE!F1886&amp;", "&amp; IF(SOURCE!$U$2-LEN(SOURCE!F1886) &gt;= 0, REPT(" ",SOURCE!$U$2-LEN(SOURCE!F1886)+2), "")&amp;"("&amp;
      SUBSTITUTE(TEXT(SOURCE!G1886,"??0"),"  ","")&amp;" &lt;&lt; TAM_MAX_BITS) |"&amp; IF(SOURCE!$V$2-3 &gt;= 0, REPT(" ",MAX(1,SOURCE!$V$2-5+4+1-1-LEN(  IF(ISTEXT(SOURCE!H1886),SOURCE!H1886,  SUBSTITUTE(SUBSTITUTE(TEXT(SOURCE!H1886,"????0"),"  ","")," ",""))   ))), "")&amp;
       IF(ISTEXT(SOURCE!H1886),SOURCE!H1886, SUBSTITUTE(SUBSTITUTE(TEXT(SOURCE!H1886,"????0"),"  ","")," ",""))   &amp;","&amp; IF(SOURCE!$W$2-3 &gt;= 0, REPT(" ",SOURCE!$W$2-3-5), "")&amp;
      SOURCE!I1886&amp;
" | "&amp; IF(SOURCE!$X$2-LEN(SOURCE!I1886) &gt;= 0, REPT(" ",SOURCE!$X$2-LEN(SOURCE!I1886)), "")&amp;
      SOURCE!J1886&amp;      IF(SOURCE!$Y$2-LEN(SOURCE!J1886) &gt;= 0, REPT(" ",SOURCE!$Y$2-LEN(SOURCE!J1886)), "")&amp;
" | "&amp; IF(SOURCE!$X$2-LEN(SOURCE!I1886) &gt;= 0, REPT(" ",SOURCE!$X$2-LEN(SOURCE!I1886)), "")&amp;
      SOURCE!K1886&amp;      IF(SOURCE!$Y$2-LEN(SOURCE!K1886) &gt;= 0, REPT(" ",SOURCE!$Z$2-LEN(SOURCE!K1886)), "")&amp;
" | "&amp; SOURCE!L1886&amp;      IF(SOURCE!$AB$2-LEN(SOURCE!L1886) &gt;= 0, REPT(" ",SOURCE!$AB$2-LEN(SOURCE!L1886)), "")&amp;
" | "&amp; SOURCE!M1886&amp;      IF(SOURCE!$AC$2-LEN(SOURCE!M1886) &gt;= 0, REPT(" ",SOURCE!$AC$2-LEN(SOURCE!M1886)), "")&amp;
      "},"&amp;IF(SOURCE!O1886&lt;&gt;"",""&amp;SOURCE!O1886,"")
 )
)
)</f>
        <v>/* 1842 */  { fnToTime,                     NOPARAM,                     STD_RIGHT_ARROW "TIME",                        STD_RIGHT_ARROW "TIME",                        (0 &lt;&lt; TAM_MAX_BITS) |     0, CAT_FNCT | SLS_ENABLED   | US_ENABLED   | EIM_DISABLED | PTP_DISABLED     },</v>
      </c>
    </row>
    <row r="1887" spans="1:1">
      <c r="A1887" s="133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IF(SOURCE!$R$2-LEN(SOURCE!C1887) &gt;= 0, REPT(" ",SOURCE!$R$2-LEN(SOURCE!C1887)), "")&amp;
      SOURCE!D1887&amp;", "&amp; IF(SOURCE!$S$2-LEN(SOURCE!D1887) &gt;= 0, REPT(" ",SOURCE!$S$2-LEN(SOURCE!D1887)), "")&amp;
      SOURCE!E1887&amp;", "&amp; IF(SOURCE!$T$2-LEN(SOURCE!E1887) &gt;=0, REPT(" ",SOURCE!$T$2-LEN(SOURCE!E1887)), "")&amp;
      SOURCE!F1887&amp;", "&amp; IF(SOURCE!$U$2-LEN(SOURCE!F1887) &gt;= 0, REPT(" ",SOURCE!$U$2-LEN(SOURCE!F1887)+2), "")&amp;"("&amp;
      SUBSTITUTE(TEXT(SOURCE!G1887,"??0"),"  ","")&amp;" &lt;&lt; TAM_MAX_BITS) |"&amp; IF(SOURCE!$V$2-3 &gt;= 0, REPT(" ",MAX(1,SOURCE!$V$2-5+4+1-1-LEN(  IF(ISTEXT(SOURCE!H1887),SOURCE!H1887,  SUBSTITUTE(SUBSTITUTE(TEXT(SOURCE!H1887,"????0"),"  ","")," ",""))   ))), "")&amp;
       IF(ISTEXT(SOURCE!H1887),SOURCE!H1887, SUBSTITUTE(SUBSTITUTE(TEXT(SOURCE!H1887,"????0"),"  ","")," ",""))   &amp;","&amp; IF(SOURCE!$W$2-3 &gt;= 0, REPT(" ",SOURCE!$W$2-3-5), "")&amp;
      SOURCE!I1887&amp;
" | "&amp; IF(SOURCE!$X$2-LEN(SOURCE!I1887) &gt;= 0, REPT(" ",SOURCE!$X$2-LEN(SOURCE!I1887)), "")&amp;
      SOURCE!J1887&amp;      IF(SOURCE!$Y$2-LEN(SOURCE!J1887) &gt;= 0, REPT(" ",SOURCE!$Y$2-LEN(SOURCE!J1887)), "")&amp;
" | "&amp; IF(SOURCE!$X$2-LEN(SOURCE!I1887) &gt;= 0, REPT(" ",SOURCE!$X$2-LEN(SOURCE!I1887)), "")&amp;
      SOURCE!K1887&amp;      IF(SOURCE!$Y$2-LEN(SOURCE!K1887) &gt;= 0, REPT(" ",SOURCE!$Z$2-LEN(SOURCE!K1887)), "")&amp;
" | "&amp; SOURCE!L1887&amp;      IF(SOURCE!$AB$2-LEN(SOURCE!L1887) &gt;= 0, REPT(" ",SOURCE!$AB$2-LEN(SOURCE!L1887)), "")&amp;
" | "&amp; SOURCE!M1887&amp;      IF(SOURCE!$AC$2-LEN(SOURCE!M1887) &gt;= 0, REPT(" ",SOURCE!$AC$2-LEN(SOURCE!M1887)), "")&amp;
      "},"&amp;IF(SOURCE!O1887&lt;&gt;"",""&amp;SOURCE!O1887,"")
 )
)
)</f>
        <v>/* 1843 */  { fnTimeTo,                     NOPARAM,                     "TIME" STD_RIGHT_ARROW,                        "TIME" STD_RIGHT_ARROW,                        (0 &lt;&lt; TAM_MAX_BITS) |     0, CAT_FNCT | SLS_ENABLED   | US_ENABLED   | EIM_DISABLED | PTP_DISABLED     },</v>
      </c>
    </row>
    <row r="1888" spans="1:1">
      <c r="A1888" s="133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IF(SOURCE!$R$2-LEN(SOURCE!C1888) &gt;= 0, REPT(" ",SOURCE!$R$2-LEN(SOURCE!C1888)), "")&amp;
      SOURCE!D1888&amp;", "&amp; IF(SOURCE!$S$2-LEN(SOURCE!D1888) &gt;= 0, REPT(" ",SOURCE!$S$2-LEN(SOURCE!D1888)), "")&amp;
      SOURCE!E1888&amp;", "&amp; IF(SOURCE!$T$2-LEN(SOURCE!E1888) &gt;=0, REPT(" ",SOURCE!$T$2-LEN(SOURCE!E1888)), "")&amp;
      SOURCE!F1888&amp;", "&amp; IF(SOURCE!$U$2-LEN(SOURCE!F1888) &gt;= 0, REPT(" ",SOURCE!$U$2-LEN(SOURCE!F1888)+2), "")&amp;"("&amp;
      SUBSTITUTE(TEXT(SOURCE!G1888,"??0"),"  ","")&amp;" &lt;&lt; TAM_MAX_BITS) |"&amp; IF(SOURCE!$V$2-3 &gt;= 0, REPT(" ",MAX(1,SOURCE!$V$2-5+4+1-1-LEN(  IF(ISTEXT(SOURCE!H1888),SOURCE!H1888,  SUBSTITUTE(SUBSTITUTE(TEXT(SOURCE!H1888,"????0"),"  ","")," ",""))   ))), "")&amp;
       IF(ISTEXT(SOURCE!H1888),SOURCE!H1888, SUBSTITUTE(SUBSTITUTE(TEXT(SOURCE!H1888,"????0"),"  ","")," ",""))   &amp;","&amp; IF(SOURCE!$W$2-3 &gt;= 0, REPT(" ",SOURCE!$W$2-3-5), "")&amp;
      SOURCE!I1888&amp;
" | "&amp; IF(SOURCE!$X$2-LEN(SOURCE!I1888) &gt;= 0, REPT(" ",SOURCE!$X$2-LEN(SOURCE!I1888)), "")&amp;
      SOURCE!J1888&amp;      IF(SOURCE!$Y$2-LEN(SOURCE!J1888) &gt;= 0, REPT(" ",SOURCE!$Y$2-LEN(SOURCE!J1888)), "")&amp;
" | "&amp; IF(SOURCE!$X$2-LEN(SOURCE!I1888) &gt;= 0, REPT(" ",SOURCE!$X$2-LEN(SOURCE!I1888)), "")&amp;
      SOURCE!K1888&amp;      IF(SOURCE!$Y$2-LEN(SOURCE!K1888) &gt;= 0, REPT(" ",SOURCE!$Z$2-LEN(SOURCE!K1888)), "")&amp;
" | "&amp; SOURCE!L1888&amp;      IF(SOURCE!$AB$2-LEN(SOURCE!L1888) &gt;= 0, REPT(" ",SOURCE!$AB$2-LEN(SOURCE!L1888)), "")&amp;
" | "&amp; SOURCE!M1888&amp;      IF(SOURCE!$AC$2-LEN(SOURCE!M1888) &gt;= 0, REPT(" ",SOURCE!$AC$2-LEN(SOURCE!M1888)), "")&amp;
      "},"&amp;IF(SOURCE!O1888&lt;&gt;"",""&amp;SOURCE!O1888,"")
 )
)
)</f>
        <v>/* 1844 */  { fnSetSetJM,                   JC_FRC,                      "",                                            "FRCSRN",                                      (0 &lt;&lt; TAM_MAX_BITS) |     0, CAT_NONE | SLS_UNCHANGED | US_UNCHANGED | EIM_DISABLED | PTP_DISABLED     },//dr</v>
      </c>
    </row>
    <row r="1889" spans="1:1">
      <c r="A1889" s="133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IF(SOURCE!$R$2-LEN(SOURCE!C1889) &gt;= 0, REPT(" ",SOURCE!$R$2-LEN(SOURCE!C1889)), "")&amp;
      SOURCE!D1889&amp;", "&amp; IF(SOURCE!$S$2-LEN(SOURCE!D1889) &gt;= 0, REPT(" ",SOURCE!$S$2-LEN(SOURCE!D1889)), "")&amp;
      SOURCE!E1889&amp;", "&amp; IF(SOURCE!$T$2-LEN(SOURCE!E1889) &gt;=0, REPT(" ",SOURCE!$T$2-LEN(SOURCE!E1889)), "")&amp;
      SOURCE!F1889&amp;", "&amp; IF(SOURCE!$U$2-LEN(SOURCE!F1889) &gt;= 0, REPT(" ",SOURCE!$U$2-LEN(SOURCE!F1889)+2), "")&amp;"("&amp;
      SUBSTITUTE(TEXT(SOURCE!G1889,"??0"),"  ","")&amp;" &lt;&lt; TAM_MAX_BITS) |"&amp; IF(SOURCE!$V$2-3 &gt;= 0, REPT(" ",MAX(1,SOURCE!$V$2-5+4+1-1-LEN(  IF(ISTEXT(SOURCE!H1889),SOURCE!H1889,  SUBSTITUTE(SUBSTITUTE(TEXT(SOURCE!H1889,"????0"),"  ","")," ",""))   ))), "")&amp;
       IF(ISTEXT(SOURCE!H1889),SOURCE!H1889, SUBSTITUTE(SUBSTITUTE(TEXT(SOURCE!H1889,"????0"),"  ","")," ",""))   &amp;","&amp; IF(SOURCE!$W$2-3 &gt;= 0, REPT(" ",SOURCE!$W$2-3-5), "")&amp;
      SOURCE!I1889&amp;
" | "&amp; IF(SOURCE!$X$2-LEN(SOURCE!I1889) &gt;= 0, REPT(" ",SOURCE!$X$2-LEN(SOURCE!I1889)), "")&amp;
      SOURCE!J1889&amp;      IF(SOURCE!$Y$2-LEN(SOURCE!J1889) &gt;= 0, REPT(" ",SOURCE!$Y$2-LEN(SOURCE!J1889)), "")&amp;
" | "&amp; IF(SOURCE!$X$2-LEN(SOURCE!I1889) &gt;= 0, REPT(" ",SOURCE!$X$2-LEN(SOURCE!I1889)), "")&amp;
      SOURCE!K1889&amp;      IF(SOURCE!$Y$2-LEN(SOURCE!K1889) &gt;= 0, REPT(" ",SOURCE!$Z$2-LEN(SOURCE!K1889)), "")&amp;
" | "&amp; SOURCE!L1889&amp;      IF(SOURCE!$AB$2-LEN(SOURCE!L1889) &gt;= 0, REPT(" ",SOURCE!$AB$2-LEN(SOURCE!L1889)), "")&amp;
" | "&amp; SOURCE!M1889&amp;      IF(SOURCE!$AC$2-LEN(SOURCE!M1889) &gt;= 0, REPT(" ",SOURCE!$AC$2-LEN(SOURCE!M1889)), "")&amp;
      "},"&amp;IF(SOURCE!O1889&lt;&gt;"",""&amp;SOURCE!O1889,"")
 )
)
)</f>
        <v>/* 1845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90" spans="1:1">
      <c r="A1890" s="133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IF(SOURCE!$R$2-LEN(SOURCE!C1890) &gt;= 0, REPT(" ",SOURCE!$R$2-LEN(SOURCE!C1890)), "")&amp;
      SOURCE!D1890&amp;", "&amp; IF(SOURCE!$S$2-LEN(SOURCE!D1890) &gt;= 0, REPT(" ",SOURCE!$S$2-LEN(SOURCE!D1890)), "")&amp;
      SOURCE!E1890&amp;", "&amp; IF(SOURCE!$T$2-LEN(SOURCE!E1890) &gt;=0, REPT(" ",SOURCE!$T$2-LEN(SOURCE!E1890)), "")&amp;
      SOURCE!F1890&amp;", "&amp; IF(SOURCE!$U$2-LEN(SOURCE!F1890) &gt;= 0, REPT(" ",SOURCE!$U$2-LEN(SOURCE!F1890)+2), "")&amp;"("&amp;
      SUBSTITUTE(TEXT(SOURCE!G1890,"??0"),"  ","")&amp;" &lt;&lt; TAM_MAX_BITS) |"&amp; IF(SOURCE!$V$2-3 &gt;= 0, REPT(" ",MAX(1,SOURCE!$V$2-5+4+1-1-LEN(  IF(ISTEXT(SOURCE!H1890),SOURCE!H1890,  SUBSTITUTE(SUBSTITUTE(TEXT(SOURCE!H1890,"????0"),"  ","")," ",""))   ))), "")&amp;
       IF(ISTEXT(SOURCE!H1890),SOURCE!H1890, SUBSTITUTE(SUBSTITUTE(TEXT(SOURCE!H1890,"????0"),"  ","")," ",""))   &amp;","&amp; IF(SOURCE!$W$2-3 &gt;= 0, REPT(" ",SOURCE!$W$2-3-5), "")&amp;
      SOURCE!I1890&amp;
" | "&amp; IF(SOURCE!$X$2-LEN(SOURCE!I1890) &gt;= 0, REPT(" ",SOURCE!$X$2-LEN(SOURCE!I1890)), "")&amp;
      SOURCE!J1890&amp;      IF(SOURCE!$Y$2-LEN(SOURCE!J1890) &gt;= 0, REPT(" ",SOURCE!$Y$2-LEN(SOURCE!J1890)), "")&amp;
" | "&amp; IF(SOURCE!$X$2-LEN(SOURCE!I1890) &gt;= 0, REPT(" ",SOURCE!$X$2-LEN(SOURCE!I1890)), "")&amp;
      SOURCE!K1890&amp;      IF(SOURCE!$Y$2-LEN(SOURCE!K1890) &gt;= 0, REPT(" ",SOURCE!$Z$2-LEN(SOURCE!K1890)), "")&amp;
" | "&amp; SOURCE!L1890&amp;      IF(SOURCE!$AB$2-LEN(SOURCE!L1890) &gt;= 0, REPT(" ",SOURCE!$AB$2-LEN(SOURCE!L1890)), "")&amp;
" | "&amp; SOURCE!M1890&amp;      IF(SOURCE!$AC$2-LEN(SOURCE!M1890) &gt;= 0, REPT(" ",SOURCE!$AC$2-LEN(SOURCE!M1890)), "")&amp;
      "},"&amp;IF(SOURCE!O1890&lt;&gt;"",""&amp;SOURCE!O1890,"")
 )
)
)</f>
        <v>/* 1846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91" spans="1:1">
      <c r="A1891" s="133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IF(SOURCE!$R$2-LEN(SOURCE!C1891) &gt;= 0, REPT(" ",SOURCE!$R$2-LEN(SOURCE!C1891)), "")&amp;
      SOURCE!D1891&amp;", "&amp; IF(SOURCE!$S$2-LEN(SOURCE!D1891) &gt;= 0, REPT(" ",SOURCE!$S$2-LEN(SOURCE!D1891)), "")&amp;
      SOURCE!E1891&amp;", "&amp; IF(SOURCE!$T$2-LEN(SOURCE!E1891) &gt;=0, REPT(" ",SOURCE!$T$2-LEN(SOURCE!E1891)), "")&amp;
      SOURCE!F1891&amp;", "&amp; IF(SOURCE!$U$2-LEN(SOURCE!F1891) &gt;= 0, REPT(" ",SOURCE!$U$2-LEN(SOURCE!F1891)+2), "")&amp;"("&amp;
      SUBSTITUTE(TEXT(SOURCE!G1891,"??0"),"  ","")&amp;" &lt;&lt; TAM_MAX_BITS) |"&amp; IF(SOURCE!$V$2-3 &gt;= 0, REPT(" ",MAX(1,SOURCE!$V$2-5+4+1-1-LEN(  IF(ISTEXT(SOURCE!H1891),SOURCE!H1891,  SUBSTITUTE(SUBSTITUTE(TEXT(SOURCE!H1891,"????0"),"  ","")," ",""))   ))), "")&amp;
       IF(ISTEXT(SOURCE!H1891),SOURCE!H1891, SUBSTITUTE(SUBSTITUTE(TEXT(SOURCE!H1891,"????0"),"  ","")," ",""))   &amp;","&amp; IF(SOURCE!$W$2-3 &gt;= 0, REPT(" ",SOURCE!$W$2-3-5), "")&amp;
      SOURCE!I1891&amp;
" | "&amp; IF(SOURCE!$X$2-LEN(SOURCE!I1891) &gt;= 0, REPT(" ",SOURCE!$X$2-LEN(SOURCE!I1891)), "")&amp;
      SOURCE!J1891&amp;      IF(SOURCE!$Y$2-LEN(SOURCE!J1891) &gt;= 0, REPT(" ",SOURCE!$Y$2-LEN(SOURCE!J1891)), "")&amp;
" | "&amp; IF(SOURCE!$X$2-LEN(SOURCE!I1891) &gt;= 0, REPT(" ",SOURCE!$X$2-LEN(SOURCE!I1891)), "")&amp;
      SOURCE!K1891&amp;      IF(SOURCE!$Y$2-LEN(SOURCE!K1891) &gt;= 0, REPT(" ",SOURCE!$Z$2-LEN(SOURCE!K1891)), "")&amp;
" | "&amp; SOURCE!L1891&amp;      IF(SOURCE!$AB$2-LEN(SOURCE!L1891) &gt;= 0, REPT(" ",SOURCE!$AB$2-LEN(SOURCE!L1891)), "")&amp;
" | "&amp; SOURCE!M1891&amp;      IF(SOURCE!$AC$2-LEN(SOURCE!M1891) &gt;= 0, REPT(" ",SOURCE!$AC$2-LEN(SOURCE!M1891)), "")&amp;
      "},"&amp;IF(SOURCE!O1891&lt;&gt;"",""&amp;SOURCE!O1891,"")
 )
)
)</f>
        <v>/* 1847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92" spans="1:1">
      <c r="A1892" s="133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IF(SOURCE!$R$2-LEN(SOURCE!C1892) &gt;= 0, REPT(" ",SOURCE!$R$2-LEN(SOURCE!C1892)), "")&amp;
      SOURCE!D1892&amp;", "&amp; IF(SOURCE!$S$2-LEN(SOURCE!D1892) &gt;= 0, REPT(" ",SOURCE!$S$2-LEN(SOURCE!D1892)), "")&amp;
      SOURCE!E1892&amp;", "&amp; IF(SOURCE!$T$2-LEN(SOURCE!E1892) &gt;=0, REPT(" ",SOURCE!$T$2-LEN(SOURCE!E1892)), "")&amp;
      SOURCE!F1892&amp;", "&amp; IF(SOURCE!$U$2-LEN(SOURCE!F1892) &gt;= 0, REPT(" ",SOURCE!$U$2-LEN(SOURCE!F1892)+2), "")&amp;"("&amp;
      SUBSTITUTE(TEXT(SOURCE!G1892,"??0"),"  ","")&amp;" &lt;&lt; TAM_MAX_BITS) |"&amp; IF(SOURCE!$V$2-3 &gt;= 0, REPT(" ",MAX(1,SOURCE!$V$2-5+4+1-1-LEN(  IF(ISTEXT(SOURCE!H1892),SOURCE!H1892,  SUBSTITUTE(SUBSTITUTE(TEXT(SOURCE!H1892,"????0"),"  ","")," ",""))   ))), "")&amp;
       IF(ISTEXT(SOURCE!H1892),SOURCE!H1892, SUBSTITUTE(SUBSTITUTE(TEXT(SOURCE!H1892,"????0"),"  ","")," ",""))   &amp;","&amp; IF(SOURCE!$W$2-3 &gt;= 0, REPT(" ",SOURCE!$W$2-3-5), "")&amp;
      SOURCE!I1892&amp;
" | "&amp; IF(SOURCE!$X$2-LEN(SOURCE!I1892) &gt;= 0, REPT(" ",SOURCE!$X$2-LEN(SOURCE!I1892)), "")&amp;
      SOURCE!J1892&amp;      IF(SOURCE!$Y$2-LEN(SOURCE!J1892) &gt;= 0, REPT(" ",SOURCE!$Y$2-LEN(SOURCE!J1892)), "")&amp;
" | "&amp; IF(SOURCE!$X$2-LEN(SOURCE!I1892) &gt;= 0, REPT(" ",SOURCE!$X$2-LEN(SOURCE!I1892)), "")&amp;
      SOURCE!K1892&amp;      IF(SOURCE!$Y$2-LEN(SOURCE!K1892) &gt;= 0, REPT(" ",SOURCE!$Z$2-LEN(SOURCE!K1892)), "")&amp;
" | "&amp; SOURCE!L1892&amp;      IF(SOURCE!$AB$2-LEN(SOURCE!L1892) &gt;= 0, REPT(" ",SOURCE!$AB$2-LEN(SOURCE!L1892)), "")&amp;
" | "&amp; SOURCE!M1892&amp;      IF(SOURCE!$AC$2-LEN(SOURCE!M1892) &gt;= 0, REPT(" ",SOURCE!$AC$2-LEN(SOURCE!M1892)), "")&amp;
      "},"&amp;IF(SOURCE!O1892&lt;&gt;"",""&amp;SOURCE!O1892,"")
 )
)
)</f>
        <v>/* 1848 */  { fnKeyCC,                      KEY_COMPLEX,                 "COMPLEX",                                     "COMPLEX",                                     (0 &lt;&lt; TAM_MAX_BITS) |     0, CAT_FNCT | SLS_ENABLED   | US_ENABLED   | EIM_DISABLED | PTP_DISABLED     },//JM Change CC to COMPLEX</v>
      </c>
    </row>
    <row r="1893" spans="1:1">
      <c r="A1893" s="133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IF(SOURCE!$R$2-LEN(SOURCE!C1893) &gt;= 0, REPT(" ",SOURCE!$R$2-LEN(SOURCE!C1893)), "")&amp;
      SOURCE!D1893&amp;", "&amp; IF(SOURCE!$S$2-LEN(SOURCE!D1893) &gt;= 0, REPT(" ",SOURCE!$S$2-LEN(SOURCE!D1893)), "")&amp;
      SOURCE!E1893&amp;", "&amp; IF(SOURCE!$T$2-LEN(SOURCE!E1893) &gt;=0, REPT(" ",SOURCE!$T$2-LEN(SOURCE!E1893)), "")&amp;
      SOURCE!F1893&amp;", "&amp; IF(SOURCE!$U$2-LEN(SOURCE!F1893) &gt;= 0, REPT(" ",SOURCE!$U$2-LEN(SOURCE!F1893)+2), "")&amp;"("&amp;
      SUBSTITUTE(TEXT(SOURCE!G1893,"??0"),"  ","")&amp;" &lt;&lt; TAM_MAX_BITS) |"&amp; IF(SOURCE!$V$2-3 &gt;= 0, REPT(" ",MAX(1,SOURCE!$V$2-5+4+1-1-LEN(  IF(ISTEXT(SOURCE!H1893),SOURCE!H1893,  SUBSTITUTE(SUBSTITUTE(TEXT(SOURCE!H1893,"????0"),"  ","")," ",""))   ))), "")&amp;
       IF(ISTEXT(SOURCE!H1893),SOURCE!H1893, SUBSTITUTE(SUBSTITUTE(TEXT(SOURCE!H1893,"????0"),"  ","")," ",""))   &amp;","&amp; IF(SOURCE!$W$2-3 &gt;= 0, REPT(" ",SOURCE!$W$2-3-5), "")&amp;
      SOURCE!I1893&amp;
" | "&amp; IF(SOURCE!$X$2-LEN(SOURCE!I1893) &gt;= 0, REPT(" ",SOURCE!$X$2-LEN(SOURCE!I1893)), "")&amp;
      SOURCE!J1893&amp;      IF(SOURCE!$Y$2-LEN(SOURCE!J1893) &gt;= 0, REPT(" ",SOURCE!$Y$2-LEN(SOURCE!J1893)), "")&amp;
" | "&amp; IF(SOURCE!$X$2-LEN(SOURCE!I1893) &gt;= 0, REPT(" ",SOURCE!$X$2-LEN(SOURCE!I1893)), "")&amp;
      SOURCE!K1893&amp;      IF(SOURCE!$Y$2-LEN(SOURCE!K1893) &gt;= 0, REPT(" ",SOURCE!$Z$2-LEN(SOURCE!K1893)), "")&amp;
" | "&amp; SOURCE!L1893&amp;      IF(SOURCE!$AB$2-LEN(SOURCE!L1893) &gt;= 0, REPT(" ",SOURCE!$AB$2-LEN(SOURCE!L1893)), "")&amp;
" | "&amp; SOURCE!M1893&amp;      IF(SOURCE!$AC$2-LEN(SOURCE!M1893) &gt;= 0, REPT(" ",SOURCE!$AC$2-LEN(SOURCE!M1893)), "")&amp;
      "},"&amp;IF(SOURCE!O1893&lt;&gt;"",""&amp;SOURCE!O1893,"")
 )
)
)</f>
        <v>/* 1849 */  { fnToPolar2,                   NOPARAM,                     STD_RIGHT_ARROW "POLAR",                       STD_RIGHT_ARROW "P",                           (0 &lt;&lt; TAM_MAX_BITS) |     0, CAT_FNCT | SLS_ENABLED   | US_ENABLED   | EIM_DISABLED | PTP_DISABLED     },//JM TEXT &amp; point to function to add POLAR/RECT</v>
      </c>
    </row>
    <row r="1894" spans="1:1">
      <c r="A1894" s="133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IF(SOURCE!$R$2-LEN(SOURCE!C1894) &gt;= 0, REPT(" ",SOURCE!$R$2-LEN(SOURCE!C1894)), "")&amp;
      SOURCE!D1894&amp;", "&amp; IF(SOURCE!$S$2-LEN(SOURCE!D1894) &gt;= 0, REPT(" ",SOURCE!$S$2-LEN(SOURCE!D1894)), "")&amp;
      SOURCE!E1894&amp;", "&amp; IF(SOURCE!$T$2-LEN(SOURCE!E1894) &gt;=0, REPT(" ",SOURCE!$T$2-LEN(SOURCE!E1894)), "")&amp;
      SOURCE!F1894&amp;", "&amp; IF(SOURCE!$U$2-LEN(SOURCE!F1894) &gt;= 0, REPT(" ",SOURCE!$U$2-LEN(SOURCE!F1894)+2), "")&amp;"("&amp;
      SUBSTITUTE(TEXT(SOURCE!G1894,"??0"),"  ","")&amp;" &lt;&lt; TAM_MAX_BITS) |"&amp; IF(SOURCE!$V$2-3 &gt;= 0, REPT(" ",MAX(1,SOURCE!$V$2-5+4+1-1-LEN(  IF(ISTEXT(SOURCE!H1894),SOURCE!H1894,  SUBSTITUTE(SUBSTITUTE(TEXT(SOURCE!H1894,"????0"),"  ","")," ",""))   ))), "")&amp;
       IF(ISTEXT(SOURCE!H1894),SOURCE!H1894, SUBSTITUTE(SUBSTITUTE(TEXT(SOURCE!H1894,"????0"),"  ","")," ",""))   &amp;","&amp; IF(SOURCE!$W$2-3 &gt;= 0, REPT(" ",SOURCE!$W$2-3-5), "")&amp;
      SOURCE!I1894&amp;
" | "&amp; IF(SOURCE!$X$2-LEN(SOURCE!I1894) &gt;= 0, REPT(" ",SOURCE!$X$2-LEN(SOURCE!I1894)), "")&amp;
      SOURCE!J1894&amp;      IF(SOURCE!$Y$2-LEN(SOURCE!J1894) &gt;= 0, REPT(" ",SOURCE!$Y$2-LEN(SOURCE!J1894)), "")&amp;
" | "&amp; IF(SOURCE!$X$2-LEN(SOURCE!I1894) &gt;= 0, REPT(" ",SOURCE!$X$2-LEN(SOURCE!I1894)), "")&amp;
      SOURCE!K1894&amp;      IF(SOURCE!$Y$2-LEN(SOURCE!K1894) &gt;= 0, REPT(" ",SOURCE!$Z$2-LEN(SOURCE!K1894)), "")&amp;
" | "&amp; SOURCE!L1894&amp;      IF(SOURCE!$AB$2-LEN(SOURCE!L1894) &gt;= 0, REPT(" ",SOURCE!$AB$2-LEN(SOURCE!L1894)), "")&amp;
" | "&amp; SOURCE!M1894&amp;      IF(SOURCE!$AC$2-LEN(SOURCE!M1894) &gt;= 0, REPT(" ",SOURCE!$AC$2-LEN(SOURCE!M1894)), "")&amp;
      "},"&amp;IF(SOURCE!O1894&lt;&gt;"",""&amp;SOURCE!O1894,"")
 )
)
)</f>
        <v>/* 1850 */  { fnToRect2,                    NOPARAM,                     STD_RIGHT_ARROW "RECT",                        STD_RIGHT_ARROW "R",                           (0 &lt;&lt; TAM_MAX_BITS) |     0, CAT_FNCT | SLS_ENABLED   | US_ENABLED   | EIM_DISABLED | PTP_DISABLED     },//SWAPPED ARROW DIRECTION &amp; JM TEXT &amp; point to function to add POLAR/RECT</v>
      </c>
    </row>
    <row r="1895" spans="1:1">
      <c r="A1895" s="133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IF(SOURCE!$R$2-LEN(SOURCE!C1895) &gt;= 0, REPT(" ",SOURCE!$R$2-LEN(SOURCE!C1895)), "")&amp;
      SOURCE!D1895&amp;", "&amp; IF(SOURCE!$S$2-LEN(SOURCE!D1895) &gt;= 0, REPT(" ",SOURCE!$S$2-LEN(SOURCE!D1895)), "")&amp;
      SOURCE!E1895&amp;", "&amp; IF(SOURCE!$T$2-LEN(SOURCE!E1895) &gt;=0, REPT(" ",SOURCE!$T$2-LEN(SOURCE!E1895)), "")&amp;
      SOURCE!F1895&amp;", "&amp; IF(SOURCE!$U$2-LEN(SOURCE!F1895) &gt;= 0, REPT(" ",SOURCE!$U$2-LEN(SOURCE!F1895)+2), "")&amp;"("&amp;
      SUBSTITUTE(TEXT(SOURCE!G1895,"??0"),"  ","")&amp;" &lt;&lt; TAM_MAX_BITS) |"&amp; IF(SOURCE!$V$2-3 &gt;= 0, REPT(" ",MAX(1,SOURCE!$V$2-5+4+1-1-LEN(  IF(ISTEXT(SOURCE!H1895),SOURCE!H1895,  SUBSTITUTE(SUBSTITUTE(TEXT(SOURCE!H1895,"????0"),"  ","")," ",""))   ))), "")&amp;
       IF(ISTEXT(SOURCE!H1895),SOURCE!H1895, SUBSTITUTE(SUBSTITUTE(TEXT(SOURCE!H1895,"????0"),"  ","")," ",""))   &amp;","&amp; IF(SOURCE!$W$2-3 &gt;= 0, REPT(" ",SOURCE!$W$2-3-5), "")&amp;
      SOURCE!I1895&amp;
" | "&amp; IF(SOURCE!$X$2-LEN(SOURCE!I1895) &gt;= 0, REPT(" ",SOURCE!$X$2-LEN(SOURCE!I1895)), "")&amp;
      SOURCE!J1895&amp;      IF(SOURCE!$Y$2-LEN(SOURCE!J1895) &gt;= 0, REPT(" ",SOURCE!$Y$2-LEN(SOURCE!J1895)), "")&amp;
" | "&amp; IF(SOURCE!$X$2-LEN(SOURCE!I1895) &gt;= 0, REPT(" ",SOURCE!$X$2-LEN(SOURCE!I1895)), "")&amp;
      SOURCE!K1895&amp;      IF(SOURCE!$Y$2-LEN(SOURCE!K1895) &gt;= 0, REPT(" ",SOURCE!$Z$2-LEN(SOURCE!K1895)), "")&amp;
" | "&amp; SOURCE!L1895&amp;      IF(SOURCE!$AB$2-LEN(SOURCE!L1895) &gt;= 0, REPT(" ",SOURCE!$AB$2-LEN(SOURCE!L1895)), "")&amp;
" | "&amp; SOURCE!M1895&amp;      IF(SOURCE!$AC$2-LEN(SOURCE!M1895) &gt;= 0, REPT(" ",SOURCE!$AC$2-LEN(SOURCE!M1895)), "")&amp;
      "},"&amp;IF(SOURCE!O1895&lt;&gt;"",""&amp;SOURCE!O1895,"")
 )
)
)</f>
        <v>/* 1851 */  { fneRPN,                       1,                           "",                                            "eRPN",                                        (0 &lt;&lt; TAM_MAX_BITS) |     0, CAT_NONE | SLS_UNCHANGED | US_UNCHANGED | EIM_DISABLED | PTP_DISABLED     },</v>
      </c>
    </row>
    <row r="1896" spans="1:1">
      <c r="A1896" s="133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IF(SOURCE!$R$2-LEN(SOURCE!C1896) &gt;= 0, REPT(" ",SOURCE!$R$2-LEN(SOURCE!C1896)), "")&amp;
      SOURCE!D1896&amp;", "&amp; IF(SOURCE!$S$2-LEN(SOURCE!D1896) &gt;= 0, REPT(" ",SOURCE!$S$2-LEN(SOURCE!D1896)), "")&amp;
      SOURCE!E1896&amp;", "&amp; IF(SOURCE!$T$2-LEN(SOURCE!E1896) &gt;=0, REPT(" ",SOURCE!$T$2-LEN(SOURCE!E1896)), "")&amp;
      SOURCE!F1896&amp;", "&amp; IF(SOURCE!$U$2-LEN(SOURCE!F1896) &gt;= 0, REPT(" ",SOURCE!$U$2-LEN(SOURCE!F1896)+2), "")&amp;"("&amp;
      SUBSTITUTE(TEXT(SOURCE!G1896,"??0"),"  ","")&amp;" &lt;&lt; TAM_MAX_BITS) |"&amp; IF(SOURCE!$V$2-3 &gt;= 0, REPT(" ",MAX(1,SOURCE!$V$2-5+4+1-1-LEN(  IF(ISTEXT(SOURCE!H1896),SOURCE!H1896,  SUBSTITUTE(SUBSTITUTE(TEXT(SOURCE!H1896,"????0"),"  ","")," ",""))   ))), "")&amp;
       IF(ISTEXT(SOURCE!H1896),SOURCE!H1896, SUBSTITUTE(SUBSTITUTE(TEXT(SOURCE!H1896,"????0"),"  ","")," ",""))   &amp;","&amp; IF(SOURCE!$W$2-3 &gt;= 0, REPT(" ",SOURCE!$W$2-3-5), "")&amp;
      SOURCE!I1896&amp;
" | "&amp; IF(SOURCE!$X$2-LEN(SOURCE!I1896) &gt;= 0, REPT(" ",SOURCE!$X$2-LEN(SOURCE!I1896)), "")&amp;
      SOURCE!J1896&amp;      IF(SOURCE!$Y$2-LEN(SOURCE!J1896) &gt;= 0, REPT(" ",SOURCE!$Y$2-LEN(SOURCE!J1896)), "")&amp;
" | "&amp; IF(SOURCE!$X$2-LEN(SOURCE!I1896) &gt;= 0, REPT(" ",SOURCE!$X$2-LEN(SOURCE!I1896)), "")&amp;
      SOURCE!K1896&amp;      IF(SOURCE!$Y$2-LEN(SOURCE!K1896) &gt;= 0, REPT(" ",SOURCE!$Z$2-LEN(SOURCE!K1896)), "")&amp;
" | "&amp; SOURCE!L1896&amp;      IF(SOURCE!$AB$2-LEN(SOURCE!L1896) &gt;= 0, REPT(" ",SOURCE!$AB$2-LEN(SOURCE!L1896)), "")&amp;
" | "&amp; SOURCE!M1896&amp;      IF(SOURCE!$AC$2-LEN(SOURCE!M1896) &gt;= 0, REPT(" ",SOURCE!$AC$2-LEN(SOURCE!M1896)), "")&amp;
      "},"&amp;IF(SOURCE!O1896&lt;&gt;"",""&amp;SOURCE!O1896,"")
 )
)
)</f>
        <v>/* 1852 */  { fneRPN,                       0,                           "",                                            "RPN",                                         (0 &lt;&lt; TAM_MAX_BITS) |     0, CAT_NONE | SLS_UNCHANGED | US_UNCHANGED | EIM_DISABLED | PTP_DISABLED     },</v>
      </c>
    </row>
    <row r="1897" spans="1:1">
      <c r="A1897" s="133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IF(SOURCE!$R$2-LEN(SOURCE!C1897) &gt;= 0, REPT(" ",SOURCE!$R$2-LEN(SOURCE!C1897)), "")&amp;
      SOURCE!D1897&amp;", "&amp; IF(SOURCE!$S$2-LEN(SOURCE!D1897) &gt;= 0, REPT(" ",SOURCE!$S$2-LEN(SOURCE!D1897)), "")&amp;
      SOURCE!E1897&amp;", "&amp; IF(SOURCE!$T$2-LEN(SOURCE!E1897) &gt;=0, REPT(" ",SOURCE!$T$2-LEN(SOURCE!E1897)), "")&amp;
      SOURCE!F1897&amp;", "&amp; IF(SOURCE!$U$2-LEN(SOURCE!F1897) &gt;= 0, REPT(" ",SOURCE!$U$2-LEN(SOURCE!F1897)+2), "")&amp;"("&amp;
      SUBSTITUTE(TEXT(SOURCE!G1897,"??0"),"  ","")&amp;" &lt;&lt; TAM_MAX_BITS) |"&amp; IF(SOURCE!$V$2-3 &gt;= 0, REPT(" ",MAX(1,SOURCE!$V$2-5+4+1-1-LEN(  IF(ISTEXT(SOURCE!H1897),SOURCE!H1897,  SUBSTITUTE(SUBSTITUTE(TEXT(SOURCE!H1897,"????0"),"  ","")," ",""))   ))), "")&amp;
       IF(ISTEXT(SOURCE!H1897),SOURCE!H1897, SUBSTITUTE(SUBSTITUTE(TEXT(SOURCE!H1897,"????0"),"  ","")," ",""))   &amp;","&amp; IF(SOURCE!$W$2-3 &gt;= 0, REPT(" ",SOURCE!$W$2-3-5), "")&amp;
      SOURCE!I1897&amp;
" | "&amp; IF(SOURCE!$X$2-LEN(SOURCE!I1897) &gt;= 0, REPT(" ",SOURCE!$X$2-LEN(SOURCE!I1897)), "")&amp;
      SOURCE!J1897&amp;      IF(SOURCE!$Y$2-LEN(SOURCE!J1897) &gt;= 0, REPT(" ",SOURCE!$Y$2-LEN(SOURCE!J1897)), "")&amp;
" | "&amp; IF(SOURCE!$X$2-LEN(SOURCE!I1897) &gt;= 0, REPT(" ",SOURCE!$X$2-LEN(SOURCE!I1897)), "")&amp;
      SOURCE!K1897&amp;      IF(SOURCE!$Y$2-LEN(SOURCE!K1897) &gt;= 0, REPT(" ",SOURCE!$Z$2-LEN(SOURCE!K1897)), "")&amp;
" | "&amp; SOURCE!L1897&amp;      IF(SOURCE!$AB$2-LEN(SOURCE!L1897) &gt;= 0, REPT(" ",SOURCE!$AB$2-LEN(SOURCE!L1897)), "")&amp;
" | "&amp; SOURCE!M1897&amp;      IF(SOURCE!$AC$2-LEN(SOURCE!M1897) &gt;= 0, REPT(" ",SOURCE!$AC$2-LEN(SOURCE!M1897)), "")&amp;
      "},"&amp;IF(SOURCE!O1897&lt;&gt;"",""&amp;SOURCE!O1897,"")
 )
)
)</f>
        <v>/* 1853 */  { fnSetSetJM,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98" spans="1:1">
      <c r="A1898" s="133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IF(SOURCE!$R$2-LEN(SOURCE!C1898) &gt;= 0, REPT(" ",SOURCE!$R$2-LEN(SOURCE!C1898)), "")&amp;
      SOURCE!D1898&amp;", "&amp; IF(SOURCE!$S$2-LEN(SOURCE!D1898) &gt;= 0, REPT(" ",SOURCE!$S$2-LEN(SOURCE!D1898)), "")&amp;
      SOURCE!E1898&amp;", "&amp; IF(SOURCE!$T$2-LEN(SOURCE!E1898) &gt;=0, REPT(" ",SOURCE!$T$2-LEN(SOURCE!E1898)), "")&amp;
      SOURCE!F1898&amp;", "&amp; IF(SOURCE!$U$2-LEN(SOURCE!F1898) &gt;= 0, REPT(" ",SOURCE!$U$2-LEN(SOURCE!F1898)+2), "")&amp;"("&amp;
      SUBSTITUTE(TEXT(SOURCE!G1898,"??0"),"  ","")&amp;" &lt;&lt; TAM_MAX_BITS) |"&amp; IF(SOURCE!$V$2-3 &gt;= 0, REPT(" ",MAX(1,SOURCE!$V$2-5+4+1-1-LEN(  IF(ISTEXT(SOURCE!H1898),SOURCE!H1898,  SUBSTITUTE(SUBSTITUTE(TEXT(SOURCE!H1898,"????0"),"  ","")," ",""))   ))), "")&amp;
       IF(ISTEXT(SOURCE!H1898),SOURCE!H1898, SUBSTITUTE(SUBSTITUTE(TEXT(SOURCE!H1898,"????0"),"  ","")," ",""))   &amp;","&amp; IF(SOURCE!$W$2-3 &gt;= 0, REPT(" ",SOURCE!$W$2-3-5), "")&amp;
      SOURCE!I1898&amp;
" | "&amp; IF(SOURCE!$X$2-LEN(SOURCE!I1898) &gt;= 0, REPT(" ",SOURCE!$X$2-LEN(SOURCE!I1898)), "")&amp;
      SOURCE!J1898&amp;      IF(SOURCE!$Y$2-LEN(SOURCE!J1898) &gt;= 0, REPT(" ",SOURCE!$Y$2-LEN(SOURCE!J1898)), "")&amp;
" | "&amp; IF(SOURCE!$X$2-LEN(SOURCE!I1898) &gt;= 0, REPT(" ",SOURCE!$X$2-LEN(SOURCE!I1898)), "")&amp;
      SOURCE!K1898&amp;      IF(SOURCE!$Y$2-LEN(SOURCE!K1898) &gt;= 0, REPT(" ",SOURCE!$Z$2-LEN(SOURCE!K1898)), "")&amp;
" | "&amp; SOURCE!L1898&amp;      IF(SOURCE!$AB$2-LEN(SOURCE!L1898) &gt;= 0, REPT(" ",SOURCE!$AB$2-LEN(SOURCE!L1898)), "")&amp;
" | "&amp; SOURCE!M1898&amp;      IF(SOURCE!$AC$2-LEN(SOURCE!M1898) &gt;= 0, REPT(" ",SOURCE!$AC$2-LEN(SOURCE!M1898)), "")&amp;
      "},"&amp;IF(SOURCE!O1898&lt;&gt;"",""&amp;SOURCE!O1898,"")
 )
)
)</f>
        <v>/* 1854 */  { fnSetSetJM,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99" spans="1:1">
      <c r="A1899" s="133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IF(SOURCE!$R$2-LEN(SOURCE!C1899) &gt;= 0, REPT(" ",SOURCE!$R$2-LEN(SOURCE!C1899)), "")&amp;
      SOURCE!D1899&amp;", "&amp; IF(SOURCE!$S$2-LEN(SOURCE!D1899) &gt;= 0, REPT(" ",SOURCE!$S$2-LEN(SOURCE!D1899)), "")&amp;
      SOURCE!E1899&amp;", "&amp; IF(SOURCE!$T$2-LEN(SOURCE!E1899) &gt;=0, REPT(" ",SOURCE!$T$2-LEN(SOURCE!E1899)), "")&amp;
      SOURCE!F1899&amp;", "&amp; IF(SOURCE!$U$2-LEN(SOURCE!F1899) &gt;= 0, REPT(" ",SOURCE!$U$2-LEN(SOURCE!F1899)+2), "")&amp;"("&amp;
      SUBSTITUTE(TEXT(SOURCE!G1899,"??0"),"  ","")&amp;" &lt;&lt; TAM_MAX_BITS) |"&amp; IF(SOURCE!$V$2-3 &gt;= 0, REPT(" ",MAX(1,SOURCE!$V$2-5+4+1-1-LEN(  IF(ISTEXT(SOURCE!H1899),SOURCE!H1899,  SUBSTITUTE(SUBSTITUTE(TEXT(SOURCE!H1899,"????0"),"  ","")," ",""))   ))), "")&amp;
       IF(ISTEXT(SOURCE!H1899),SOURCE!H1899, SUBSTITUTE(SUBSTITUTE(TEXT(SOURCE!H1899,"????0"),"  ","")," ",""))   &amp;","&amp; IF(SOURCE!$W$2-3 &gt;= 0, REPT(" ",SOURCE!$W$2-3-5), "")&amp;
      SOURCE!I1899&amp;
" | "&amp; IF(SOURCE!$X$2-LEN(SOURCE!I1899) &gt;= 0, REPT(" ",SOURCE!$X$2-LEN(SOURCE!I1899)), "")&amp;
      SOURCE!J1899&amp;      IF(SOURCE!$Y$2-LEN(SOURCE!J1899) &gt;= 0, REPT(" ",SOURCE!$Y$2-LEN(SOURCE!J1899)), "")&amp;
" | "&amp; IF(SOURCE!$X$2-LEN(SOURCE!I1899) &gt;= 0, REPT(" ",SOURCE!$X$2-LEN(SOURCE!I1899)), "")&amp;
      SOURCE!K1899&amp;      IF(SOURCE!$Y$2-LEN(SOURCE!K1899) &gt;= 0, REPT(" ",SOURCE!$Z$2-LEN(SOURCE!K1899)), "")&amp;
" | "&amp; SOURCE!L1899&amp;      IF(SOURCE!$AB$2-LEN(SOURCE!L1899) &gt;= 0, REPT(" ",SOURCE!$AB$2-LEN(SOURCE!L1899)), "")&amp;
" | "&amp; SOURCE!M1899&amp;      IF(SOURCE!$AC$2-LEN(SOURCE!M1899) &gt;= 0, REPT(" ",SOURCE!$AC$2-LEN(SOURCE!M1899)), "")&amp;
      "},"&amp;IF(SOURCE!O1899&lt;&gt;"",""&amp;SOURCE!O1899,"")
 )
)
)</f>
        <v>/* 1855 */  { fnSetSetJM,                   JC_SHFT_4s,                  "",                                            "SH.4s",                                       (0 &lt;&lt; TAM_MAX_BITS) |     0, CAT_NONE | SLS_UNCHANGED | US_UNCHANGED | EIM_DISABLED | PTP_DISABLED     },//JM SHIFT CANCEL</v>
      </c>
    </row>
    <row r="1900" spans="1:1">
      <c r="A1900" s="133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IF(SOURCE!$R$2-LEN(SOURCE!C1900) &gt;= 0, REPT(" ",SOURCE!$R$2-LEN(SOURCE!C1900)), "")&amp;
      SOURCE!D1900&amp;", "&amp; IF(SOURCE!$S$2-LEN(SOURCE!D1900) &gt;= 0, REPT(" ",SOURCE!$S$2-LEN(SOURCE!D1900)), "")&amp;
      SOURCE!E1900&amp;", "&amp; IF(SOURCE!$T$2-LEN(SOURCE!E1900) &gt;=0, REPT(" ",SOURCE!$T$2-LEN(SOURCE!E1900)), "")&amp;
      SOURCE!F1900&amp;", "&amp; IF(SOURCE!$U$2-LEN(SOURCE!F1900) &gt;= 0, REPT(" ",SOURCE!$U$2-LEN(SOURCE!F1900)+2), "")&amp;"("&amp;
      SUBSTITUTE(TEXT(SOURCE!G1900,"??0"),"  ","")&amp;" &lt;&lt; TAM_MAX_BITS) |"&amp; IF(SOURCE!$V$2-3 &gt;= 0, REPT(" ",MAX(1,SOURCE!$V$2-5+4+1-1-LEN(  IF(ISTEXT(SOURCE!H1900),SOURCE!H1900,  SUBSTITUTE(SUBSTITUTE(TEXT(SOURCE!H1900,"????0"),"  ","")," ",""))   ))), "")&amp;
       IF(ISTEXT(SOURCE!H1900),SOURCE!H1900, SUBSTITUTE(SUBSTITUTE(TEXT(SOURCE!H1900,"????0"),"  ","")," ",""))   &amp;","&amp; IF(SOURCE!$W$2-3 &gt;= 0, REPT(" ",SOURCE!$W$2-3-5), "")&amp;
      SOURCE!I1900&amp;
" | "&amp; IF(SOURCE!$X$2-LEN(SOURCE!I1900) &gt;= 0, REPT(" ",SOURCE!$X$2-LEN(SOURCE!I1900)), "")&amp;
      SOURCE!J1900&amp;      IF(SOURCE!$Y$2-LEN(SOURCE!J1900) &gt;= 0, REPT(" ",SOURCE!$Y$2-LEN(SOURCE!J1900)), "")&amp;
" | "&amp; IF(SOURCE!$X$2-LEN(SOURCE!I1900) &gt;= 0, REPT(" ",SOURCE!$X$2-LEN(SOURCE!I1900)), "")&amp;
      SOURCE!K1900&amp;      IF(SOURCE!$Y$2-LEN(SOURCE!K1900) &gt;= 0, REPT(" ",SOURCE!$Z$2-LEN(SOURCE!K1900)), "")&amp;
" | "&amp; SOURCE!L1900&amp;      IF(SOURCE!$AB$2-LEN(SOURCE!L1900) &gt;= 0, REPT(" ",SOURCE!$AB$2-LEN(SOURCE!L1900)), "")&amp;
" | "&amp; SOURCE!M1900&amp;      IF(SOURCE!$AC$2-LEN(SOURCE!M1900) &gt;= 0, REPT(" ",SOURCE!$AC$2-LEN(SOURCE!M1900)), "")&amp;
      "},"&amp;IF(SOURCE!O1900&lt;&gt;"",""&amp;SOURCE!O1900,"")
 )
)
)</f>
        <v>/* 1856 */  { fnSetSetJM,                   JC_BCR,                      "",                                            "CPXRES",                                      (0 &lt;&lt; TAM_MAX_BITS) |     0, CAT_NONE | SLS_UNCHANGED | US_UNCHANGED | EIM_DISABLED | PTP_DISABLED     },//dr</v>
      </c>
    </row>
    <row r="1901" spans="1:1">
      <c r="A1901" s="133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IF(SOURCE!$R$2-LEN(SOURCE!C1901) &gt;= 0, REPT(" ",SOURCE!$R$2-LEN(SOURCE!C1901)), "")&amp;
      SOURCE!D1901&amp;", "&amp; IF(SOURCE!$S$2-LEN(SOURCE!D1901) &gt;= 0, REPT(" ",SOURCE!$S$2-LEN(SOURCE!D1901)), "")&amp;
      SOURCE!E1901&amp;", "&amp; IF(SOURCE!$T$2-LEN(SOURCE!E1901) &gt;=0, REPT(" ",SOURCE!$T$2-LEN(SOURCE!E1901)), "")&amp;
      SOURCE!F1901&amp;", "&amp; IF(SOURCE!$U$2-LEN(SOURCE!F1901) &gt;= 0, REPT(" ",SOURCE!$U$2-LEN(SOURCE!F1901)+2), "")&amp;"("&amp;
      SUBSTITUTE(TEXT(SOURCE!G1901,"??0"),"  ","")&amp;" &lt;&lt; TAM_MAX_BITS) |"&amp; IF(SOURCE!$V$2-3 &gt;= 0, REPT(" ",MAX(1,SOURCE!$V$2-5+4+1-1-LEN(  IF(ISTEXT(SOURCE!H1901),SOURCE!H1901,  SUBSTITUTE(SUBSTITUTE(TEXT(SOURCE!H1901,"????0"),"  ","")," ",""))   ))), "")&amp;
       IF(ISTEXT(SOURCE!H1901),SOURCE!H1901, SUBSTITUTE(SUBSTITUTE(TEXT(SOURCE!H1901,"????0"),"  ","")," ",""))   &amp;","&amp; IF(SOURCE!$W$2-3 &gt;= 0, REPT(" ",SOURCE!$W$2-3-5), "")&amp;
      SOURCE!I1901&amp;
" | "&amp; IF(SOURCE!$X$2-LEN(SOURCE!I1901) &gt;= 0, REPT(" ",SOURCE!$X$2-LEN(SOURCE!I1901)), "")&amp;
      SOURCE!J1901&amp;      IF(SOURCE!$Y$2-LEN(SOURCE!J1901) &gt;= 0, REPT(" ",SOURCE!$Y$2-LEN(SOURCE!J1901)), "")&amp;
" | "&amp; IF(SOURCE!$X$2-LEN(SOURCE!I1901) &gt;= 0, REPT(" ",SOURCE!$X$2-LEN(SOURCE!I1901)), "")&amp;
      SOURCE!K1901&amp;      IF(SOURCE!$Y$2-LEN(SOURCE!K1901) &gt;= 0, REPT(" ",SOURCE!$Z$2-LEN(SOURCE!K1901)), "")&amp;
" | "&amp; SOURCE!L1901&amp;      IF(SOURCE!$AB$2-LEN(SOURCE!L1901) &gt;= 0, REPT(" ",SOURCE!$AB$2-LEN(SOURCE!L1901)), "")&amp;
" | "&amp; SOURCE!M1901&amp;      IF(SOURCE!$AC$2-LEN(SOURCE!M1901) &gt;= 0, REPT(" ",SOURCE!$AC$2-LEN(SOURCE!M1901)), "")&amp;
      "},"&amp;IF(SOURCE!O1901&lt;&gt;"",""&amp;SOURCE!O1901,"")
 )
)
)</f>
        <v>/* 1857 */  { fnSetSetJM,                   JC_BLZ,                      "",                                            "LEAD.0",                                      (0 &lt;&lt; TAM_MAX_BITS) |     0, CAT_NONE | SLS_UNCHANGED | US_UNCHANGED | EIM_DISABLED | PTP_DISABLED     },//dr</v>
      </c>
    </row>
    <row r="1902" spans="1:1">
      <c r="A1902" s="133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IF(SOURCE!$R$2-LEN(SOURCE!C1902) &gt;= 0, REPT(" ",SOURCE!$R$2-LEN(SOURCE!C1902)), "")&amp;
      SOURCE!D1902&amp;", "&amp; IF(SOURCE!$S$2-LEN(SOURCE!D1902) &gt;= 0, REPT(" ",SOURCE!$S$2-LEN(SOURCE!D1902)), "")&amp;
      SOURCE!E1902&amp;", "&amp; IF(SOURCE!$T$2-LEN(SOURCE!E1902) &gt;=0, REPT(" ",SOURCE!$T$2-LEN(SOURCE!E1902)), "")&amp;
      SOURCE!F1902&amp;", "&amp; IF(SOURCE!$U$2-LEN(SOURCE!F1902) &gt;= 0, REPT(" ",SOURCE!$U$2-LEN(SOURCE!F1902)+2), "")&amp;"("&amp;
      SUBSTITUTE(TEXT(SOURCE!G1902,"??0"),"  ","")&amp;" &lt;&lt; TAM_MAX_BITS) |"&amp; IF(SOURCE!$V$2-3 &gt;= 0, REPT(" ",MAX(1,SOURCE!$V$2-5+4+1-1-LEN(  IF(ISTEXT(SOURCE!H1902),SOURCE!H1902,  SUBSTITUTE(SUBSTITUTE(TEXT(SOURCE!H1902,"????0"),"  ","")," ",""))   ))), "")&amp;
       IF(ISTEXT(SOURCE!H1902),SOURCE!H1902, SUBSTITUTE(SUBSTITUTE(TEXT(SOURCE!H1902,"????0"),"  ","")," ",""))   &amp;","&amp; IF(SOURCE!$W$2-3 &gt;= 0, REPT(" ",SOURCE!$W$2-3-5), "")&amp;
      SOURCE!I1902&amp;
" | "&amp; IF(SOURCE!$X$2-LEN(SOURCE!I1902) &gt;= 0, REPT(" ",SOURCE!$X$2-LEN(SOURCE!I1902)), "")&amp;
      SOURCE!J1902&amp;      IF(SOURCE!$Y$2-LEN(SOURCE!J1902) &gt;= 0, REPT(" ",SOURCE!$Y$2-LEN(SOURCE!J1902)), "")&amp;
" | "&amp; IF(SOURCE!$X$2-LEN(SOURCE!I1902) &gt;= 0, REPT(" ",SOURCE!$X$2-LEN(SOURCE!I1902)), "")&amp;
      SOURCE!K1902&amp;      IF(SOURCE!$Y$2-LEN(SOURCE!K1902) &gt;= 0, REPT(" ",SOURCE!$Z$2-LEN(SOURCE!K1902)), "")&amp;
" | "&amp; SOURCE!L1902&amp;      IF(SOURCE!$AB$2-LEN(SOURCE!L1902) &gt;= 0, REPT(" ",SOURCE!$AB$2-LEN(SOURCE!L1902)), "")&amp;
" | "&amp; SOURCE!M1902&amp;      IF(SOURCE!$AC$2-LEN(SOURCE!M1902) &gt;= 0, REPT(" ",SOURCE!$AC$2-LEN(SOURCE!M1902)), "")&amp;
      "},"&amp;IF(SOURCE!O1902&lt;&gt;"",""&amp;SOURCE!O1902,"")
 )
)
)</f>
        <v>/* 1858 */  { fnSetSetJM,                   JC_UC,                       "",                                            STD_case,                                      (0 &lt;&lt; TAM_MAX_BITS) |     0, CAT_NONE | SLS_UNCHANGED | US_UNCHANGED | EIM_DISABLED | PTP_DISABLED     },//JM CASE</v>
      </c>
    </row>
    <row r="1903" spans="1:1">
      <c r="A1903" s="133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IF(SOURCE!$R$2-LEN(SOURCE!C1903) &gt;= 0, REPT(" ",SOURCE!$R$2-LEN(SOURCE!C1903)), "")&amp;
      SOURCE!D1903&amp;", "&amp; IF(SOURCE!$S$2-LEN(SOURCE!D1903) &gt;= 0, REPT(" ",SOURCE!$S$2-LEN(SOURCE!D1903)), "")&amp;
      SOURCE!E1903&amp;", "&amp; IF(SOURCE!$T$2-LEN(SOURCE!E1903) &gt;=0, REPT(" ",SOURCE!$T$2-LEN(SOURCE!E1903)), "")&amp;
      SOURCE!F1903&amp;", "&amp; IF(SOURCE!$U$2-LEN(SOURCE!F1903) &gt;= 0, REPT(" ",SOURCE!$U$2-LEN(SOURCE!F1903)+2), "")&amp;"("&amp;
      SUBSTITUTE(TEXT(SOURCE!G1903,"??0"),"  ","")&amp;" &lt;&lt; TAM_MAX_BITS) |"&amp; IF(SOURCE!$V$2-3 &gt;= 0, REPT(" ",MAX(1,SOURCE!$V$2-5+4+1-1-LEN(  IF(ISTEXT(SOURCE!H1903),SOURCE!H1903,  SUBSTITUTE(SUBSTITUTE(TEXT(SOURCE!H1903,"????0"),"  ","")," ",""))   ))), "")&amp;
       IF(ISTEXT(SOURCE!H1903),SOURCE!H1903, SUBSTITUTE(SUBSTITUTE(TEXT(SOURCE!H1903,"????0"),"  ","")," ",""))   &amp;","&amp; IF(SOURCE!$W$2-3 &gt;= 0, REPT(" ",SOURCE!$W$2-3-5), "")&amp;
      SOURCE!I1903&amp;
" | "&amp; IF(SOURCE!$X$2-LEN(SOURCE!I1903) &gt;= 0, REPT(" ",SOURCE!$X$2-LEN(SOURCE!I1903)), "")&amp;
      SOURCE!J1903&amp;      IF(SOURCE!$Y$2-LEN(SOURCE!J1903) &gt;= 0, REPT(" ",SOURCE!$Y$2-LEN(SOURCE!J1903)), "")&amp;
" | "&amp; IF(SOURCE!$X$2-LEN(SOURCE!I1903) &gt;= 0, REPT(" ",SOURCE!$X$2-LEN(SOURCE!I1903)), "")&amp;
      SOURCE!K1903&amp;      IF(SOURCE!$Y$2-LEN(SOURCE!K1903) &gt;= 0, REPT(" ",SOURCE!$Z$2-LEN(SOURCE!K1903)), "")&amp;
" | "&amp; SOURCE!L1903&amp;      IF(SOURCE!$AB$2-LEN(SOURCE!L1903) &gt;= 0, REPT(" ",SOURCE!$AB$2-LEN(SOURCE!L1903)), "")&amp;
" | "&amp; SOURCE!M1903&amp;      IF(SOURCE!$AC$2-LEN(SOURCE!M1903) &gt;= 0, REPT(" ",SOURCE!$AC$2-LEN(SOURCE!M1903)), "")&amp;
      "},"&amp;IF(SOURCE!O1903&lt;&gt;"",""&amp;SOURCE!O1903,"")
 )
)
)</f>
        <v>/* 1859 */  { fnSetSetJM,                   JC_BASE_HOME,                "_HOME",                                       "HOME",                                        (0 &lt;&lt; TAM_MAX_BITS) |     0, CAT_FNCT | SLS_UNCHANGED | US_UNCHANGED | EIM_DISABLED | PTP_DISABLED     },//JM eRPN</v>
      </c>
    </row>
    <row r="1904" spans="1:1">
      <c r="A1904" s="133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IF(SOURCE!$R$2-LEN(SOURCE!C1904) &gt;= 0, REPT(" ",SOURCE!$R$2-LEN(SOURCE!C1904)), "")&amp;
      SOURCE!D1904&amp;", "&amp; IF(SOURCE!$S$2-LEN(SOURCE!D1904) &gt;= 0, REPT(" ",SOURCE!$S$2-LEN(SOURCE!D1904)), "")&amp;
      SOURCE!E1904&amp;", "&amp; IF(SOURCE!$T$2-LEN(SOURCE!E1904) &gt;=0, REPT(" ",SOURCE!$T$2-LEN(SOURCE!E1904)), "")&amp;
      SOURCE!F1904&amp;", "&amp; IF(SOURCE!$U$2-LEN(SOURCE!F1904) &gt;= 0, REPT(" ",SOURCE!$U$2-LEN(SOURCE!F1904)+2), "")&amp;"("&amp;
      SUBSTITUTE(TEXT(SOURCE!G1904,"??0"),"  ","")&amp;" &lt;&lt; TAM_MAX_BITS) |"&amp; IF(SOURCE!$V$2-3 &gt;= 0, REPT(" ",MAX(1,SOURCE!$V$2-5+4+1-1-LEN(  IF(ISTEXT(SOURCE!H1904),SOURCE!H1904,  SUBSTITUTE(SUBSTITUTE(TEXT(SOURCE!H1904,"????0"),"  ","")," ",""))   ))), "")&amp;
       IF(ISTEXT(SOURCE!H1904),SOURCE!H1904, SUBSTITUTE(SUBSTITUTE(TEXT(SOURCE!H1904,"????0"),"  ","")," ",""))   &amp;","&amp; IF(SOURCE!$W$2-3 &gt;= 0, REPT(" ",SOURCE!$W$2-3-5), "")&amp;
      SOURCE!I1904&amp;
" | "&amp; IF(SOURCE!$X$2-LEN(SOURCE!I1904) &gt;= 0, REPT(" ",SOURCE!$X$2-LEN(SOURCE!I1904)), "")&amp;
      SOURCE!J1904&amp;      IF(SOURCE!$Y$2-LEN(SOURCE!J1904) &gt;= 0, REPT(" ",SOURCE!$Y$2-LEN(SOURCE!J1904)), "")&amp;
" | "&amp; IF(SOURCE!$X$2-LEN(SOURCE!I1904) &gt;= 0, REPT(" ",SOURCE!$X$2-LEN(SOURCE!I1904)), "")&amp;
      SOURCE!K1904&amp;      IF(SOURCE!$Y$2-LEN(SOURCE!K1904) &gt;= 0, REPT(" ",SOURCE!$Z$2-LEN(SOURCE!K1904)), "")&amp;
" | "&amp; SOURCE!L1904&amp;      IF(SOURCE!$AB$2-LEN(SOURCE!L1904) &gt;= 0, REPT(" ",SOURCE!$AB$2-LEN(SOURCE!L1904)), "")&amp;
" | "&amp; SOURCE!M1904&amp;      IF(SOURCE!$AC$2-LEN(SOURCE!M1904) &gt;= 0, REPT(" ",SOURCE!$AC$2-LEN(SOURCE!M1904)), "")&amp;
      "},"&amp;IF(SOURCE!O1904&lt;&gt;"",""&amp;SOURCE!O1904,"")
 )
)
)</f>
        <v>/* 1860 */  { fnSetSetJM,                   JC_H_ASN,                    "",                                            "ASNKEY",                                      (0 &lt;&lt; TAM_MAX_BITS) |     0, CAT_NONE | SLS_UNCHANGED | US_UNCHANGED | EIM_DISABLED | PTP_DISABLED     },//JMHOME</v>
      </c>
    </row>
    <row r="1905" spans="1:1">
      <c r="A1905" s="133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IF(SOURCE!$R$2-LEN(SOURCE!C1905) &gt;= 0, REPT(" ",SOURCE!$R$2-LEN(SOURCE!C1905)), "")&amp;
      SOURCE!D1905&amp;", "&amp; IF(SOURCE!$S$2-LEN(SOURCE!D1905) &gt;= 0, REPT(" ",SOURCE!$S$2-LEN(SOURCE!D1905)), "")&amp;
      SOURCE!E1905&amp;", "&amp; IF(SOURCE!$T$2-LEN(SOURCE!E1905) &gt;=0, REPT(" ",SOURCE!$T$2-LEN(SOURCE!E1905)), "")&amp;
      SOURCE!F1905&amp;", "&amp; IF(SOURCE!$U$2-LEN(SOURCE!F1905) &gt;= 0, REPT(" ",SOURCE!$U$2-LEN(SOURCE!F1905)+2), "")&amp;"("&amp;
      SUBSTITUTE(TEXT(SOURCE!G1905,"??0"),"  ","")&amp;" &lt;&lt; TAM_MAX_BITS) |"&amp; IF(SOURCE!$V$2-3 &gt;= 0, REPT(" ",MAX(1,SOURCE!$V$2-5+4+1-1-LEN(  IF(ISTEXT(SOURCE!H1905),SOURCE!H1905,  SUBSTITUTE(SUBSTITUTE(TEXT(SOURCE!H1905,"????0"),"  ","")," ",""))   ))), "")&amp;
       IF(ISTEXT(SOURCE!H1905),SOURCE!H1905, SUBSTITUTE(SUBSTITUTE(TEXT(SOURCE!H1905,"????0"),"  ","")," ",""))   &amp;","&amp; IF(SOURCE!$W$2-3 &gt;= 0, REPT(" ",SOURCE!$W$2-3-5), "")&amp;
      SOURCE!I1905&amp;
" | "&amp; IF(SOURCE!$X$2-LEN(SOURCE!I1905) &gt;= 0, REPT(" ",SOURCE!$X$2-LEN(SOURCE!I1905)), "")&amp;
      SOURCE!J1905&amp;      IF(SOURCE!$Y$2-LEN(SOURCE!J1905) &gt;= 0, REPT(" ",SOURCE!$Y$2-LEN(SOURCE!J1905)), "")&amp;
" | "&amp; IF(SOURCE!$X$2-LEN(SOURCE!I1905) &gt;= 0, REPT(" ",SOURCE!$X$2-LEN(SOURCE!I1905)), "")&amp;
      SOURCE!K1905&amp;      IF(SOURCE!$Y$2-LEN(SOURCE!K1905) &gt;= 0, REPT(" ",SOURCE!$Z$2-LEN(SOURCE!K1905)), "")&amp;
" | "&amp; SOURCE!L1905&amp;      IF(SOURCE!$AB$2-LEN(SOURCE!L1905) &gt;= 0, REPT(" ",SOURCE!$AB$2-LEN(SOURCE!L1905)), "")&amp;
" | "&amp; SOURCE!M1905&amp;      IF(SOURCE!$AC$2-LEN(SOURCE!M1905) &gt;= 0, REPT(" ",SOURCE!$AC$2-LEN(SOURCE!M1905)), "")&amp;
      "},"&amp;IF(SOURCE!O1905&lt;&gt;"",""&amp;SOURCE!O1905,"")
 )
)
)</f>
        <v>/* 1861 */  { fnSetSetJM,                   JC_H_SUM,                    "",                                            "SUMRY",                                       (0 &lt;&lt; TAM_MAX_BITS) |     0, CAT_NONE | SLS_UNCHANGED | US_UNCHANGED | EIM_DISABLED | PTP_DISABLED     },//JMHOME</v>
      </c>
    </row>
    <row r="1906" spans="1:1">
      <c r="A1906" s="133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IF(SOURCE!$R$2-LEN(SOURCE!C1906) &gt;= 0, REPT(" ",SOURCE!$R$2-LEN(SOURCE!C1906)), "")&amp;
      SOURCE!D1906&amp;", "&amp; IF(SOURCE!$S$2-LEN(SOURCE!D1906) &gt;= 0, REPT(" ",SOURCE!$S$2-LEN(SOURCE!D1906)), "")&amp;
      SOURCE!E1906&amp;", "&amp; IF(SOURCE!$T$2-LEN(SOURCE!E1906) &gt;=0, REPT(" ",SOURCE!$T$2-LEN(SOURCE!E1906)), "")&amp;
      SOURCE!F1906&amp;", "&amp; IF(SOURCE!$U$2-LEN(SOURCE!F1906) &gt;= 0, REPT(" ",SOURCE!$U$2-LEN(SOURCE!F1906)+2), "")&amp;"("&amp;
      SUBSTITUTE(TEXT(SOURCE!G1906,"??0"),"  ","")&amp;" &lt;&lt; TAM_MAX_BITS) |"&amp; IF(SOURCE!$V$2-3 &gt;= 0, REPT(" ",MAX(1,SOURCE!$V$2-5+4+1-1-LEN(  IF(ISTEXT(SOURCE!H1906),SOURCE!H1906,  SUBSTITUTE(SUBSTITUTE(TEXT(SOURCE!H1906,"????0"),"  ","")," ",""))   ))), "")&amp;
       IF(ISTEXT(SOURCE!H1906),SOURCE!H1906, SUBSTITUTE(SUBSTITUTE(TEXT(SOURCE!H1906,"????0"),"  ","")," ",""))   &amp;","&amp; IF(SOURCE!$W$2-3 &gt;= 0, REPT(" ",SOURCE!$W$2-3-5), "")&amp;
      SOURCE!I1906&amp;
" | "&amp; IF(SOURCE!$X$2-LEN(SOURCE!I1906) &gt;= 0, REPT(" ",SOURCE!$X$2-LEN(SOURCE!I1906)), "")&amp;
      SOURCE!J1906&amp;      IF(SOURCE!$Y$2-LEN(SOURCE!J1906) &gt;= 0, REPT(" ",SOURCE!$Y$2-LEN(SOURCE!J1906)), "")&amp;
" | "&amp; IF(SOURCE!$X$2-LEN(SOURCE!I1906) &gt;= 0, REPT(" ",SOURCE!$X$2-LEN(SOURCE!I1906)), "")&amp;
      SOURCE!K1906&amp;      IF(SOURCE!$Y$2-LEN(SOURCE!K1906) &gt;= 0, REPT(" ",SOURCE!$Z$2-LEN(SOURCE!K1906)), "")&amp;
" | "&amp; SOURCE!L1906&amp;      IF(SOURCE!$AB$2-LEN(SOURCE!L1906) &gt;= 0, REPT(" ",SOURCE!$AB$2-LEN(SOURCE!L1906)), "")&amp;
" | "&amp; SOURCE!M1906&amp;      IF(SOURCE!$AC$2-LEN(SOURCE!M1906) &gt;= 0, REPT(" ",SOURCE!$AC$2-LEN(SOURCE!M1906)), "")&amp;
      "},"&amp;IF(SOURCE!O1906&lt;&gt;"",""&amp;SOURCE!O1906,"")
 )
)
)</f>
        <v>/* 1862 */  { fnSetSetJM,                   JC_H_MIR,                    "",                                            "REPLCA",                                      (0 &lt;&lt; TAM_MAX_BITS) |     0, CAT_NONE | SLS_UNCHANGED | US_UNCHANGED | EIM_DISABLED | PTP_DISABLED     },//JMHOME</v>
      </c>
    </row>
    <row r="1907" spans="1:1">
      <c r="A1907" s="133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IF(SOURCE!$R$2-LEN(SOURCE!C1907) &gt;= 0, REPT(" ",SOURCE!$R$2-LEN(SOURCE!C1907)), "")&amp;
      SOURCE!D1907&amp;", "&amp; IF(SOURCE!$S$2-LEN(SOURCE!D1907) &gt;= 0, REPT(" ",SOURCE!$S$2-LEN(SOURCE!D1907)), "")&amp;
      SOURCE!E1907&amp;", "&amp; IF(SOURCE!$T$2-LEN(SOURCE!E1907) &gt;=0, REPT(" ",SOURCE!$T$2-LEN(SOURCE!E1907)), "")&amp;
      SOURCE!F1907&amp;", "&amp; IF(SOURCE!$U$2-LEN(SOURCE!F1907) &gt;= 0, REPT(" ",SOURCE!$U$2-LEN(SOURCE!F1907)+2), "")&amp;"("&amp;
      SUBSTITUTE(TEXT(SOURCE!G1907,"??0"),"  ","")&amp;" &lt;&lt; TAM_MAX_BITS) |"&amp; IF(SOURCE!$V$2-3 &gt;= 0, REPT(" ",MAX(1,SOURCE!$V$2-5+4+1-1-LEN(  IF(ISTEXT(SOURCE!H1907),SOURCE!H1907,  SUBSTITUTE(SUBSTITUTE(TEXT(SOURCE!H1907,"????0"),"  ","")," ",""))   ))), "")&amp;
       IF(ISTEXT(SOURCE!H1907),SOURCE!H1907, SUBSTITUTE(SUBSTITUTE(TEXT(SOURCE!H1907,"????0"),"  ","")," ",""))   &amp;","&amp; IF(SOURCE!$W$2-3 &gt;= 0, REPT(" ",SOURCE!$W$2-3-5), "")&amp;
      SOURCE!I1907&amp;
" | "&amp; IF(SOURCE!$X$2-LEN(SOURCE!I1907) &gt;= 0, REPT(" ",SOURCE!$X$2-LEN(SOURCE!I1907)), "")&amp;
      SOURCE!J1907&amp;      IF(SOURCE!$Y$2-LEN(SOURCE!J1907) &gt;= 0, REPT(" ",SOURCE!$Y$2-LEN(SOURCE!J1907)), "")&amp;
" | "&amp; IF(SOURCE!$X$2-LEN(SOURCE!I1907) &gt;= 0, REPT(" ",SOURCE!$X$2-LEN(SOURCE!I1907)), "")&amp;
      SOURCE!K1907&amp;      IF(SOURCE!$Y$2-LEN(SOURCE!K1907) &gt;= 0, REPT(" ",SOURCE!$Z$2-LEN(SOURCE!K1907)), "")&amp;
" | "&amp; SOURCE!L1907&amp;      IF(SOURCE!$AB$2-LEN(SOURCE!L1907) &gt;= 0, REPT(" ",SOURCE!$AB$2-LEN(SOURCE!L1907)), "")&amp;
" | "&amp; SOURCE!M1907&amp;      IF(SOURCE!$AC$2-LEN(SOURCE!M1907) &gt;= 0, REPT(" ",SOURCE!$AC$2-LEN(SOURCE!M1907)), "")&amp;
      "},"&amp;IF(SOURCE!O1907&lt;&gt;"",""&amp;SOURCE!O1907,"")
 )
)
)</f>
        <v>/* 1863 */  { fnSetSetJM,                   JC_H_FIX,                    "",                                            "FIXED",                                       (0 &lt;&lt; TAM_MAX_BITS) |     0, CAT_NONE | SLS_UNCHANGED | US_UNCHANGED | EIM_DISABLED | PTP_DISABLED     },//JMHOME</v>
      </c>
    </row>
    <row r="1908" spans="1:1">
      <c r="A1908" s="133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IF(SOURCE!$R$2-LEN(SOURCE!C1908) &gt;= 0, REPT(" ",SOURCE!$R$2-LEN(SOURCE!C1908)), "")&amp;
      SOURCE!D1908&amp;", "&amp; IF(SOURCE!$S$2-LEN(SOURCE!D1908) &gt;= 0, REPT(" ",SOURCE!$S$2-LEN(SOURCE!D1908)), "")&amp;
      SOURCE!E1908&amp;", "&amp; IF(SOURCE!$T$2-LEN(SOURCE!E1908) &gt;=0, REPT(" ",SOURCE!$T$2-LEN(SOURCE!E1908)), "")&amp;
      SOURCE!F1908&amp;", "&amp; IF(SOURCE!$U$2-LEN(SOURCE!F1908) &gt;= 0, REPT(" ",SOURCE!$U$2-LEN(SOURCE!F1908)+2), "")&amp;"("&amp;
      SUBSTITUTE(TEXT(SOURCE!G1908,"??0"),"  ","")&amp;" &lt;&lt; TAM_MAX_BITS) |"&amp; IF(SOURCE!$V$2-3 &gt;= 0, REPT(" ",MAX(1,SOURCE!$V$2-5+4+1-1-LEN(  IF(ISTEXT(SOURCE!H1908),SOURCE!H1908,  SUBSTITUTE(SUBSTITUTE(TEXT(SOURCE!H1908,"????0"),"  ","")," ",""))   ))), "")&amp;
       IF(ISTEXT(SOURCE!H1908),SOURCE!H1908, SUBSTITUTE(SUBSTITUTE(TEXT(SOURCE!H1908,"????0"),"  ","")," ",""))   &amp;","&amp; IF(SOURCE!$W$2-3 &gt;= 0, REPT(" ",SOURCE!$W$2-3-5), "")&amp;
      SOURCE!I1908&amp;
" | "&amp; IF(SOURCE!$X$2-LEN(SOURCE!I1908) &gt;= 0, REPT(" ",SOURCE!$X$2-LEN(SOURCE!I1908)), "")&amp;
      SOURCE!J1908&amp;      IF(SOURCE!$Y$2-LEN(SOURCE!J1908) &gt;= 0, REPT(" ",SOURCE!$Y$2-LEN(SOURCE!J1908)), "")&amp;
" | "&amp; IF(SOURCE!$X$2-LEN(SOURCE!I1908) &gt;= 0, REPT(" ",SOURCE!$X$2-LEN(SOURCE!I1908)), "")&amp;
      SOURCE!K1908&amp;      IF(SOURCE!$Y$2-LEN(SOURCE!K1908) &gt;= 0, REPT(" ",SOURCE!$Z$2-LEN(SOURCE!K1908)), "")&amp;
" | "&amp; SOURCE!L1908&amp;      IF(SOURCE!$AB$2-LEN(SOURCE!L1908) &gt;= 0, REPT(" ",SOURCE!$AB$2-LEN(SOURCE!L1908)), "")&amp;
" | "&amp; SOURCE!M1908&amp;      IF(SOURCE!$AC$2-LEN(SOURCE!M1908) &gt;= 0, REPT(" ",SOURCE!$AC$2-LEN(SOURCE!M1908)), "")&amp;
      "},"&amp;IF(SOURCE!O1908&lt;&gt;"",""&amp;SOURCE!O1908,"")
 )
)
)</f>
        <v>/* 1864 */  { fnDisplayFormatCycle,         NOPARAM,                     "FSE",                                         "FSE",                                         (0 &lt;&lt; TAM_MAX_BITS) |     0, CAT_NONE | SLS_UNCHANGED | US_UNCHANGED | EIM_DISABLED | PTP_DISABLED     },//JM UNIT</v>
      </c>
    </row>
    <row r="1909" spans="1:1">
      <c r="A1909" s="133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IF(SOURCE!$R$2-LEN(SOURCE!C1909) &gt;= 0, REPT(" ",SOURCE!$R$2-LEN(SOURCE!C1909)), "")&amp;
      SOURCE!D1909&amp;", "&amp; IF(SOURCE!$S$2-LEN(SOURCE!D1909) &gt;= 0, REPT(" ",SOURCE!$S$2-LEN(SOURCE!D1909)), "")&amp;
      SOURCE!E1909&amp;", "&amp; IF(SOURCE!$T$2-LEN(SOURCE!E1909) &gt;=0, REPT(" ",SOURCE!$T$2-LEN(SOURCE!E1909)), "")&amp;
      SOURCE!F1909&amp;", "&amp; IF(SOURCE!$U$2-LEN(SOURCE!F1909) &gt;= 0, REPT(" ",SOURCE!$U$2-LEN(SOURCE!F1909)+2), "")&amp;"("&amp;
      SUBSTITUTE(TEXT(SOURCE!G1909,"??0"),"  ","")&amp;" &lt;&lt; TAM_MAX_BITS) |"&amp; IF(SOURCE!$V$2-3 &gt;= 0, REPT(" ",MAX(1,SOURCE!$V$2-5+4+1-1-LEN(  IF(ISTEXT(SOURCE!H1909),SOURCE!H1909,  SUBSTITUTE(SUBSTITUTE(TEXT(SOURCE!H1909,"????0"),"  ","")," ",""))   ))), "")&amp;
       IF(ISTEXT(SOURCE!H1909),SOURCE!H1909, SUBSTITUTE(SUBSTITUTE(TEXT(SOURCE!H1909,"????0"),"  ","")," ",""))   &amp;","&amp; IF(SOURCE!$W$2-3 &gt;= 0, REPT(" ",SOURCE!$W$2-3-5), "")&amp;
      SOURCE!I1909&amp;
" | "&amp; IF(SOURCE!$X$2-LEN(SOURCE!I1909) &gt;= 0, REPT(" ",SOURCE!$X$2-LEN(SOURCE!I1909)), "")&amp;
      SOURCE!J1909&amp;      IF(SOURCE!$Y$2-LEN(SOURCE!J1909) &gt;= 0, REPT(" ",SOURCE!$Y$2-LEN(SOURCE!J1909)), "")&amp;
" | "&amp; IF(SOURCE!$X$2-LEN(SOURCE!I1909) &gt;= 0, REPT(" ",SOURCE!$X$2-LEN(SOURCE!I1909)), "")&amp;
      SOURCE!K1909&amp;      IF(SOURCE!$Y$2-LEN(SOURCE!K1909) &gt;= 0, REPT(" ",SOURCE!$Z$2-LEN(SOURCE!K1909)), "")&amp;
" | "&amp; SOURCE!L1909&amp;      IF(SOURCE!$AB$2-LEN(SOURCE!L1909) &gt;= 0, REPT(" ",SOURCE!$AB$2-LEN(SOURCE!L1909)), "")&amp;
" | "&amp; SOURCE!M1909&amp;      IF(SOURCE!$AC$2-LEN(SOURCE!M1909) &gt;= 0, REPT(" ",SOURCE!$AC$2-LEN(SOURCE!M1909)), "")&amp;
      "},"&amp;IF(SOURCE!O1909&lt;&gt;"",""&amp;SOURCE!O1909,"")
 )
)
)</f>
        <v>/* 1865 */  { fnSetSetJM,                   JC_LARGELI,                  "LARGELI",                                     "LRG_LI",                                      (0 &lt;&lt; TAM_MAX_BITS) |     0, CAT_FNCT | SLS_UNCHANGED | US_UNCHANGED | EIM_DISABLED | PTP_DISABLED     },</v>
      </c>
    </row>
    <row r="1910" spans="1:1">
      <c r="A1910" s="133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IF(SOURCE!$R$2-LEN(SOURCE!C1910) &gt;= 0, REPT(" ",SOURCE!$R$2-LEN(SOURCE!C1910)), "")&amp;
      SOURCE!D1910&amp;", "&amp; IF(SOURCE!$S$2-LEN(SOURCE!D1910) &gt;= 0, REPT(" ",SOURCE!$S$2-LEN(SOURCE!D1910)), "")&amp;
      SOURCE!E1910&amp;", "&amp; IF(SOURCE!$T$2-LEN(SOURCE!E1910) &gt;=0, REPT(" ",SOURCE!$T$2-LEN(SOURCE!E1910)), "")&amp;
      SOURCE!F1910&amp;", "&amp; IF(SOURCE!$U$2-LEN(SOURCE!F1910) &gt;= 0, REPT(" ",SOURCE!$U$2-LEN(SOURCE!F1910)+2), "")&amp;"("&amp;
      SUBSTITUTE(TEXT(SOURCE!G1910,"??0"),"  ","")&amp;" &lt;&lt; TAM_MAX_BITS) |"&amp; IF(SOURCE!$V$2-3 &gt;= 0, REPT(" ",MAX(1,SOURCE!$V$2-5+4+1-1-LEN(  IF(ISTEXT(SOURCE!H1910),SOURCE!H1910,  SUBSTITUTE(SUBSTITUTE(TEXT(SOURCE!H1910,"????0"),"  ","")," ",""))   ))), "")&amp;
       IF(ISTEXT(SOURCE!H1910),SOURCE!H1910, SUBSTITUTE(SUBSTITUTE(TEXT(SOURCE!H1910,"????0"),"  ","")," ",""))   &amp;","&amp; IF(SOURCE!$W$2-3 &gt;= 0, REPT(" ",SOURCE!$W$2-3-5), "")&amp;
      SOURCE!I1910&amp;
" | "&amp; IF(SOURCE!$X$2-LEN(SOURCE!I1910) &gt;= 0, REPT(" ",SOURCE!$X$2-LEN(SOURCE!I1910)), "")&amp;
      SOURCE!J1910&amp;      IF(SOURCE!$Y$2-LEN(SOURCE!J1910) &gt;= 0, REPT(" ",SOURCE!$Y$2-LEN(SOURCE!J1910)), "")&amp;
" | "&amp; IF(SOURCE!$X$2-LEN(SOURCE!I1910) &gt;= 0, REPT(" ",SOURCE!$X$2-LEN(SOURCE!I1910)), "")&amp;
      SOURCE!K1910&amp;      IF(SOURCE!$Y$2-LEN(SOURCE!K1910) &gt;= 0, REPT(" ",SOURCE!$Z$2-LEN(SOURCE!K1910)), "")&amp;
" | "&amp; SOURCE!L1910&amp;      IF(SOURCE!$AB$2-LEN(SOURCE!L1910) &gt;= 0, REPT(" ",SOURCE!$AB$2-LEN(SOURCE!L1910)), "")&amp;
" | "&amp; SOURCE!M1910&amp;      IF(SOURCE!$AC$2-LEN(SOURCE!M1910) &gt;= 0, REPT(" ",SOURCE!$AC$2-LEN(SOURCE!M1910)), "")&amp;
      "},"&amp;IF(SOURCE!O1910&lt;&gt;"",""&amp;SOURCE!O1910,"")
 )
)
)</f>
        <v>/* 1866 */  { fnDisplayFormatSigFig,        TM_VALUE,                    "SIG",                                         "SIG",                                         (0 &lt;&lt; TAM_MAX_BITS) |    15, CAT_FNCT | SLS_UNCHANGED | US_UNCHANGED | EIM_DISABLED | PTP_DISABLED     },//JM SIGFIG</v>
      </c>
    </row>
    <row r="1911" spans="1:1">
      <c r="A1911" s="133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IF(SOURCE!$R$2-LEN(SOURCE!C1911) &gt;= 0, REPT(" ",SOURCE!$R$2-LEN(SOURCE!C1911)), "")&amp;
      SOURCE!D1911&amp;", "&amp; IF(SOURCE!$S$2-LEN(SOURCE!D1911) &gt;= 0, REPT(" ",SOURCE!$S$2-LEN(SOURCE!D1911)), "")&amp;
      SOURCE!E1911&amp;", "&amp; IF(SOURCE!$T$2-LEN(SOURCE!E1911) &gt;=0, REPT(" ",SOURCE!$T$2-LEN(SOURCE!E1911)), "")&amp;
      SOURCE!F1911&amp;", "&amp; IF(SOURCE!$U$2-LEN(SOURCE!F1911) &gt;= 0, REPT(" ",SOURCE!$U$2-LEN(SOURCE!F1911)+2), "")&amp;"("&amp;
      SUBSTITUTE(TEXT(SOURCE!G1911,"??0"),"  ","")&amp;" &lt;&lt; TAM_MAX_BITS) |"&amp; IF(SOURCE!$V$2-3 &gt;= 0, REPT(" ",MAX(1,SOURCE!$V$2-5+4+1-1-LEN(  IF(ISTEXT(SOURCE!H1911),SOURCE!H1911,  SUBSTITUTE(SUBSTITUTE(TEXT(SOURCE!H1911,"????0"),"  ","")," ",""))   ))), "")&amp;
       IF(ISTEXT(SOURCE!H1911),SOURCE!H1911, SUBSTITUTE(SUBSTITUTE(TEXT(SOURCE!H1911,"????0"),"  ","")," ",""))   &amp;","&amp; IF(SOURCE!$W$2-3 &gt;= 0, REPT(" ",SOURCE!$W$2-3-5), "")&amp;
      SOURCE!I1911&amp;
" | "&amp; IF(SOURCE!$X$2-LEN(SOURCE!I1911) &gt;= 0, REPT(" ",SOURCE!$X$2-LEN(SOURCE!I1911)), "")&amp;
      SOURCE!J1911&amp;      IF(SOURCE!$Y$2-LEN(SOURCE!J1911) &gt;= 0, REPT(" ",SOURCE!$Y$2-LEN(SOURCE!J1911)), "")&amp;
" | "&amp; IF(SOURCE!$X$2-LEN(SOURCE!I1911) &gt;= 0, REPT(" ",SOURCE!$X$2-LEN(SOURCE!I1911)), "")&amp;
      SOURCE!K1911&amp;      IF(SOURCE!$Y$2-LEN(SOURCE!K1911) &gt;= 0, REPT(" ",SOURCE!$Z$2-LEN(SOURCE!K1911)), "")&amp;
" | "&amp; SOURCE!L1911&amp;      IF(SOURCE!$AB$2-LEN(SOURCE!L1911) &gt;= 0, REPT(" ",SOURCE!$AB$2-LEN(SOURCE!L1911)), "")&amp;
" | "&amp; SOURCE!M1911&amp;      IF(SOURCE!$AC$2-LEN(SOURCE!M1911) &gt;= 0, REPT(" ",SOURCE!$AC$2-LEN(SOURCE!M1911)), "")&amp;
      "},"&amp;IF(SOURCE!O1911&lt;&gt;"",""&amp;SOURCE!O1911,"")
 )
)
)</f>
        <v>/* 1867 */  { fnDisplayFormatUnit,          TM_VALUE,                    "UNIT",                                        "UNIT",                                        (0 &lt;&lt; TAM_MAX_BITS) |    15, CAT_FNCT | SLS_UNCHANGED | US_UNCHANGED | EIM_DISABLED | PTP_DISABLED     },//JM UNIT</v>
      </c>
    </row>
    <row r="1912" spans="1:1">
      <c r="A1912" s="133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IF(SOURCE!$R$2-LEN(SOURCE!C1912) &gt;= 0, REPT(" ",SOURCE!$R$2-LEN(SOURCE!C1912)), "")&amp;
      SOURCE!D1912&amp;", "&amp; IF(SOURCE!$S$2-LEN(SOURCE!D1912) &gt;= 0, REPT(" ",SOURCE!$S$2-LEN(SOURCE!D1912)), "")&amp;
      SOURCE!E1912&amp;", "&amp; IF(SOURCE!$T$2-LEN(SOURCE!E1912) &gt;=0, REPT(" ",SOURCE!$T$2-LEN(SOURCE!E1912)), "")&amp;
      SOURCE!F1912&amp;", "&amp; IF(SOURCE!$U$2-LEN(SOURCE!F1912) &gt;= 0, REPT(" ",SOURCE!$U$2-LEN(SOURCE!F1912)+2), "")&amp;"("&amp;
      SUBSTITUTE(TEXT(SOURCE!G1912,"??0"),"  ","")&amp;" &lt;&lt; TAM_MAX_BITS) |"&amp; IF(SOURCE!$V$2-3 &gt;= 0, REPT(" ",MAX(1,SOURCE!$V$2-5+4+1-1-LEN(  IF(ISTEXT(SOURCE!H1912),SOURCE!H1912,  SUBSTITUTE(SUBSTITUTE(TEXT(SOURCE!H1912,"????0"),"  ","")," ",""))   ))), "")&amp;
       IF(ISTEXT(SOURCE!H1912),SOURCE!H1912, SUBSTITUTE(SUBSTITUTE(TEXT(SOURCE!H1912,"????0"),"  ","")," ",""))   &amp;","&amp; IF(SOURCE!$W$2-3 &gt;= 0, REPT(" ",SOURCE!$W$2-3-5), "")&amp;
      SOURCE!I1912&amp;
" | "&amp; IF(SOURCE!$X$2-LEN(SOURCE!I1912) &gt;= 0, REPT(" ",SOURCE!$X$2-LEN(SOURCE!I1912)), "")&amp;
      SOURCE!J1912&amp;      IF(SOURCE!$Y$2-LEN(SOURCE!J1912) &gt;= 0, REPT(" ",SOURCE!$Y$2-LEN(SOURCE!J1912)), "")&amp;
" | "&amp; IF(SOURCE!$X$2-LEN(SOURCE!I1912) &gt;= 0, REPT(" ",SOURCE!$X$2-LEN(SOURCE!I1912)), "")&amp;
      SOURCE!K1912&amp;      IF(SOURCE!$Y$2-LEN(SOURCE!K1912) &gt;= 0, REPT(" ",SOURCE!$Z$2-LEN(SOURCE!K1912)), "")&amp;
" | "&amp; SOURCE!L1912&amp;      IF(SOURCE!$AB$2-LEN(SOURCE!L1912) &gt;= 0, REPT(" ",SOURCE!$AB$2-LEN(SOURCE!L1912)), "")&amp;
" | "&amp; SOURCE!M1912&amp;      IF(SOURCE!$AC$2-LEN(SOURCE!M1912) &gt;= 0, REPT(" ",SOURCE!$AC$2-LEN(SOURCE!M1912)), "")&amp;
      "},"&amp;IF(SOURCE!O1912&lt;&gt;"",""&amp;SOURCE!O1912,"")
 )
)
)</f>
        <v>/* 1868 */  { fnRound2,                     NOPARAM,                     "ROUND",                                       "ROUND",                                       (0 &lt;&lt; TAM_MAX_BITS) |     0, CAT_FNCT | SLS_ENABLED   | US_ENABLED   | EIM_DISABLED | PTP_DISABLED     },</v>
      </c>
    </row>
    <row r="1913" spans="1:1">
      <c r="A1913" s="133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IF(SOURCE!$R$2-LEN(SOURCE!C1913) &gt;= 0, REPT(" ",SOURCE!$R$2-LEN(SOURCE!C1913)), "")&amp;
      SOURCE!D1913&amp;", "&amp; IF(SOURCE!$S$2-LEN(SOURCE!D1913) &gt;= 0, REPT(" ",SOURCE!$S$2-LEN(SOURCE!D1913)), "")&amp;
      SOURCE!E1913&amp;", "&amp; IF(SOURCE!$T$2-LEN(SOURCE!E1913) &gt;=0, REPT(" ",SOURCE!$T$2-LEN(SOURCE!E1913)), "")&amp;
      SOURCE!F1913&amp;", "&amp; IF(SOURCE!$U$2-LEN(SOURCE!F1913) &gt;= 0, REPT(" ",SOURCE!$U$2-LEN(SOURCE!F1913)+2), "")&amp;"("&amp;
      SUBSTITUTE(TEXT(SOURCE!G1913,"??0"),"  ","")&amp;" &lt;&lt; TAM_MAX_BITS) |"&amp; IF(SOURCE!$V$2-3 &gt;= 0, REPT(" ",MAX(1,SOURCE!$V$2-5+4+1-1-LEN(  IF(ISTEXT(SOURCE!H1913),SOURCE!H1913,  SUBSTITUTE(SUBSTITUTE(TEXT(SOURCE!H1913,"????0"),"  ","")," ",""))   ))), "")&amp;
       IF(ISTEXT(SOURCE!H1913),SOURCE!H1913, SUBSTITUTE(SUBSTITUTE(TEXT(SOURCE!H1913,"????0"),"  ","")," ",""))   &amp;","&amp; IF(SOURCE!$W$2-3 &gt;= 0, REPT(" ",SOURCE!$W$2-3-5), "")&amp;
      SOURCE!I1913&amp;
" | "&amp; IF(SOURCE!$X$2-LEN(SOURCE!I1913) &gt;= 0, REPT(" ",SOURCE!$X$2-LEN(SOURCE!I1913)), "")&amp;
      SOURCE!J1913&amp;      IF(SOURCE!$Y$2-LEN(SOURCE!J1913) &gt;= 0, REPT(" ",SOURCE!$Y$2-LEN(SOURCE!J1913)), "")&amp;
" | "&amp; IF(SOURCE!$X$2-LEN(SOURCE!I1913) &gt;= 0, REPT(" ",SOURCE!$X$2-LEN(SOURCE!I1913)), "")&amp;
      SOURCE!K1913&amp;      IF(SOURCE!$Y$2-LEN(SOURCE!K1913) &gt;= 0, REPT(" ",SOURCE!$Z$2-LEN(SOURCE!K1913)), "")&amp;
" | "&amp; SOURCE!L1913&amp;      IF(SOURCE!$AB$2-LEN(SOURCE!L1913) &gt;= 0, REPT(" ",SOURCE!$AB$2-LEN(SOURCE!L1913)), "")&amp;
" | "&amp; SOURCE!M1913&amp;      IF(SOURCE!$AC$2-LEN(SOURCE!M1913) &gt;= 0, REPT(" ",SOURCE!$AC$2-LEN(SOURCE!M1913)), "")&amp;
      "},"&amp;IF(SOURCE!O1913&lt;&gt;"",""&amp;SOURCE!O1913,"")
 )
)
)</f>
        <v>/* 1869 */  { fnRoundi2,                    NOPARAM,                     "ROUNDI",                                      "ROUNDI",                                      (0 &lt;&lt; TAM_MAX_BITS) |     0, CAT_FNCT | SLS_ENABLED   | US_ENABLED   | EIM_DISABLED | PTP_DISABLED     },</v>
      </c>
    </row>
    <row r="1914" spans="1:1">
      <c r="A1914" s="133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IF(SOURCE!$R$2-LEN(SOURCE!C1914) &gt;= 0, REPT(" ",SOURCE!$R$2-LEN(SOURCE!C1914)), "")&amp;
      SOURCE!D1914&amp;", "&amp; IF(SOURCE!$S$2-LEN(SOURCE!D1914) &gt;= 0, REPT(" ",SOURCE!$S$2-LEN(SOURCE!D1914)), "")&amp;
      SOURCE!E1914&amp;", "&amp; IF(SOURCE!$T$2-LEN(SOURCE!E1914) &gt;=0, REPT(" ",SOURCE!$T$2-LEN(SOURCE!E1914)), "")&amp;
      SOURCE!F1914&amp;", "&amp; IF(SOURCE!$U$2-LEN(SOURCE!F1914) &gt;= 0, REPT(" ",SOURCE!$U$2-LEN(SOURCE!F1914)+2), "")&amp;"("&amp;
      SUBSTITUTE(TEXT(SOURCE!G1914,"??0"),"  ","")&amp;" &lt;&lt; TAM_MAX_BITS) |"&amp; IF(SOURCE!$V$2-3 &gt;= 0, REPT(" ",MAX(1,SOURCE!$V$2-5+4+1-1-LEN(  IF(ISTEXT(SOURCE!H1914),SOURCE!H1914,  SUBSTITUTE(SUBSTITUTE(TEXT(SOURCE!H1914,"????0"),"  ","")," ",""))   ))), "")&amp;
       IF(ISTEXT(SOURCE!H1914),SOURCE!H1914, SUBSTITUTE(SUBSTITUTE(TEXT(SOURCE!H1914,"????0"),"  ","")," ",""))   &amp;","&amp; IF(SOURCE!$W$2-3 &gt;= 0, REPT(" ",SOURCE!$W$2-3-5), "")&amp;
      SOURCE!I1914&amp;
" | "&amp; IF(SOURCE!$X$2-LEN(SOURCE!I1914) &gt;= 0, REPT(" ",SOURCE!$X$2-LEN(SOURCE!I1914)), "")&amp;
      SOURCE!J1914&amp;      IF(SOURCE!$Y$2-LEN(SOURCE!J1914) &gt;= 0, REPT(" ",SOURCE!$Y$2-LEN(SOURCE!J1914)), "")&amp;
" | "&amp; IF(SOURCE!$X$2-LEN(SOURCE!I1914) &gt;= 0, REPT(" ",SOURCE!$X$2-LEN(SOURCE!I1914)), "")&amp;
      SOURCE!K1914&amp;      IF(SOURCE!$Y$2-LEN(SOURCE!K1914) &gt;= 0, REPT(" ",SOURCE!$Z$2-LEN(SOURCE!K1914)), "")&amp;
" | "&amp; SOURCE!L1914&amp;      IF(SOURCE!$AB$2-LEN(SOURCE!L1914) &gt;= 0, REPT(" ",SOURCE!$AB$2-LEN(SOURCE!L1914)), "")&amp;
" | "&amp; SOURCE!M1914&amp;      IF(SOURCE!$AC$2-LEN(SOURCE!M1914) &gt;= 0, REPT(" ",SOURCE!$AC$2-LEN(SOURCE!M1914)), "")&amp;
      "},"&amp;IF(SOURCE!O1914&lt;&gt;"",""&amp;SOURCE!O1914,"")
 )
)
)</f>
        <v>/* 1870 */  { fnDumpMenus,                  NOPARAM,                     "",                                            "DUMPMNU",                                     (0 &lt;&lt; TAM_MAX_BITS) |     0, CAT_NONE | SLS_ENABLED   | US_UNCHANGED | EIM_DISABLED | PTP_DISABLED     },</v>
      </c>
    </row>
    <row r="1915" spans="1:1">
      <c r="A1915" s="133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IF(SOURCE!$R$2-LEN(SOURCE!C1915) &gt;= 0, REPT(" ",SOURCE!$R$2-LEN(SOURCE!C1915)), "")&amp;
      SOURCE!D1915&amp;", "&amp; IF(SOURCE!$S$2-LEN(SOURCE!D1915) &gt;= 0, REPT(" ",SOURCE!$S$2-LEN(SOURCE!D1915)), "")&amp;
      SOURCE!E1915&amp;", "&amp; IF(SOURCE!$T$2-LEN(SOURCE!E1915) &gt;=0, REPT(" ",SOURCE!$T$2-LEN(SOURCE!E1915)), "")&amp;
      SOURCE!F1915&amp;", "&amp; IF(SOURCE!$U$2-LEN(SOURCE!F1915) &gt;= 0, REPT(" ",SOURCE!$U$2-LEN(SOURCE!F1915)+2), "")&amp;"("&amp;
      SUBSTITUTE(TEXT(SOURCE!G1915,"??0"),"  ","")&amp;" &lt;&lt; TAM_MAX_BITS) |"&amp; IF(SOURCE!$V$2-3 &gt;= 0, REPT(" ",MAX(1,SOURCE!$V$2-5+4+1-1-LEN(  IF(ISTEXT(SOURCE!H1915),SOURCE!H1915,  SUBSTITUTE(SUBSTITUTE(TEXT(SOURCE!H1915,"????0"),"  ","")," ",""))   ))), "")&amp;
       IF(ISTEXT(SOURCE!H1915),SOURCE!H1915, SUBSTITUTE(SUBSTITUTE(TEXT(SOURCE!H1915,"????0"),"  ","")," ",""))   &amp;","&amp; IF(SOURCE!$W$2-3 &gt;= 0, REPT(" ",SOURCE!$W$2-3-5), "")&amp;
      SOURCE!I1915&amp;
" | "&amp; IF(SOURCE!$X$2-LEN(SOURCE!I1915) &gt;= 0, REPT(" ",SOURCE!$X$2-LEN(SOURCE!I1915)), "")&amp;
      SOURCE!J1915&amp;      IF(SOURCE!$Y$2-LEN(SOURCE!J1915) &gt;= 0, REPT(" ",SOURCE!$Y$2-LEN(SOURCE!J1915)), "")&amp;
" | "&amp; IF(SOURCE!$X$2-LEN(SOURCE!I1915) &gt;= 0, REPT(" ",SOURCE!$X$2-LEN(SOURCE!I1915)), "")&amp;
      SOURCE!K1915&amp;      IF(SOURCE!$Y$2-LEN(SOURCE!K1915) &gt;= 0, REPT(" ",SOURCE!$Z$2-LEN(SOURCE!K1915)), "")&amp;
" | "&amp; SOURCE!L1915&amp;      IF(SOURCE!$AB$2-LEN(SOURCE!L1915) &gt;= 0, REPT(" ",SOURCE!$AB$2-LEN(SOURCE!L1915)), "")&amp;
" | "&amp; SOURCE!M1915&amp;      IF(SOURCE!$AC$2-LEN(SOURCE!M1915) &gt;= 0, REPT(" ",SOURCE!$AC$2-LEN(SOURCE!M1915)), "")&amp;
      "},"&amp;IF(SOURCE!O1915&lt;&gt;"",""&amp;SOURCE!O1915,"")
 )
)
)</f>
        <v>/* 1871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16" spans="1:1">
      <c r="A1916" s="133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IF(SOURCE!$R$2-LEN(SOURCE!C1916) &gt;= 0, REPT(" ",SOURCE!$R$2-LEN(SOURCE!C1916)), "")&amp;
      SOURCE!D1916&amp;", "&amp; IF(SOURCE!$S$2-LEN(SOURCE!D1916) &gt;= 0, REPT(" ",SOURCE!$S$2-LEN(SOURCE!D1916)), "")&amp;
      SOURCE!E1916&amp;", "&amp; IF(SOURCE!$T$2-LEN(SOURCE!E1916) &gt;=0, REPT(" ",SOURCE!$T$2-LEN(SOURCE!E1916)), "")&amp;
      SOURCE!F1916&amp;", "&amp; IF(SOURCE!$U$2-LEN(SOURCE!F1916) &gt;= 0, REPT(" ",SOURCE!$U$2-LEN(SOURCE!F1916)+2), "")&amp;"("&amp;
      SUBSTITUTE(TEXT(SOURCE!G1916,"??0"),"  ","")&amp;" &lt;&lt; TAM_MAX_BITS) |"&amp; IF(SOURCE!$V$2-3 &gt;= 0, REPT(" ",MAX(1,SOURCE!$V$2-5+4+1-1-LEN(  IF(ISTEXT(SOURCE!H1916),SOURCE!H1916,  SUBSTITUTE(SUBSTITUTE(TEXT(SOURCE!H1916,"????0"),"  ","")," ",""))   ))), "")&amp;
       IF(ISTEXT(SOURCE!H1916),SOURCE!H1916, SUBSTITUTE(SUBSTITUTE(TEXT(SOURCE!H1916,"????0"),"  ","")," ",""))   &amp;","&amp; IF(SOURCE!$W$2-3 &gt;= 0, REPT(" ",SOURCE!$W$2-3-5), "")&amp;
      SOURCE!I1916&amp;
" | "&amp; IF(SOURCE!$X$2-LEN(SOURCE!I1916) &gt;= 0, REPT(" ",SOURCE!$X$2-LEN(SOURCE!I1916)), "")&amp;
      SOURCE!J1916&amp;      IF(SOURCE!$Y$2-LEN(SOURCE!J1916) &gt;= 0, REPT(" ",SOURCE!$Y$2-LEN(SOURCE!J1916)), "")&amp;
" | "&amp; IF(SOURCE!$X$2-LEN(SOURCE!I1916) &gt;= 0, REPT(" ",SOURCE!$X$2-LEN(SOURCE!I1916)), "")&amp;
      SOURCE!K1916&amp;      IF(SOURCE!$Y$2-LEN(SOURCE!K1916) &gt;= 0, REPT(" ",SOURCE!$Z$2-LEN(SOURCE!K1916)), "")&amp;
" | "&amp; SOURCE!L1916&amp;      IF(SOURCE!$AB$2-LEN(SOURCE!L1916) &gt;= 0, REPT(" ",SOURCE!$AB$2-LEN(SOURCE!L1916)), "")&amp;
" | "&amp; SOURCE!M1916&amp;      IF(SOURCE!$AC$2-LEN(SOURCE!M1916) &gt;= 0, REPT(" ",SOURCE!$AC$2-LEN(SOURCE!M1916)), "")&amp;
      "},"&amp;IF(SOURCE!O1916&lt;&gt;"",""&amp;SOURCE!O1916,"")
 )
)
)</f>
        <v>/* 1872 */  { fnChangeBaseMNU,              NOPARAM,                     "#",                                           "#",                                           (0 &lt;&lt; TAM_MAX_BITS) |     0, CAT_NONE | SLS_ENABLED   | US_ENABLED   | EIM_DISABLED | PTP_DISABLED     },</v>
      </c>
    </row>
    <row r="1917" spans="1:1">
      <c r="A1917" s="133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IF(SOURCE!$R$2-LEN(SOURCE!C1917) &gt;= 0, REPT(" ",SOURCE!$R$2-LEN(SOURCE!C1917)), "")&amp;
      SOURCE!D1917&amp;", "&amp; IF(SOURCE!$S$2-LEN(SOURCE!D1917) &gt;= 0, REPT(" ",SOURCE!$S$2-LEN(SOURCE!D1917)), "")&amp;
      SOURCE!E1917&amp;", "&amp; IF(SOURCE!$T$2-LEN(SOURCE!E1917) &gt;=0, REPT(" ",SOURCE!$T$2-LEN(SOURCE!E1917)), "")&amp;
      SOURCE!F1917&amp;", "&amp; IF(SOURCE!$U$2-LEN(SOURCE!F1917) &gt;= 0, REPT(" ",SOURCE!$U$2-LEN(SOURCE!F1917)+2), "")&amp;"("&amp;
      SUBSTITUTE(TEXT(SOURCE!G1917,"??0"),"  ","")&amp;" &lt;&lt; TAM_MAX_BITS) |"&amp; IF(SOURCE!$V$2-3 &gt;= 0, REPT(" ",MAX(1,SOURCE!$V$2-5+4+1-1-LEN(  IF(ISTEXT(SOURCE!H1917),SOURCE!H1917,  SUBSTITUTE(SUBSTITUTE(TEXT(SOURCE!H1917,"????0"),"  ","")," ",""))   ))), "")&amp;
       IF(ISTEXT(SOURCE!H1917),SOURCE!H1917, SUBSTITUTE(SUBSTITUTE(TEXT(SOURCE!H1917,"????0"),"  ","")," ",""))   &amp;","&amp; IF(SOURCE!$W$2-3 &gt;= 0, REPT(" ",SOURCE!$W$2-3-5), "")&amp;
      SOURCE!I1917&amp;
" | "&amp; IF(SOURCE!$X$2-LEN(SOURCE!I1917) &gt;= 0, REPT(" ",SOURCE!$X$2-LEN(SOURCE!I1917)), "")&amp;
      SOURCE!J1917&amp;      IF(SOURCE!$Y$2-LEN(SOURCE!J1917) &gt;= 0, REPT(" ",SOURCE!$Y$2-LEN(SOURCE!J1917)), "")&amp;
" | "&amp; IF(SOURCE!$X$2-LEN(SOURCE!I1917) &gt;= 0, REPT(" ",SOURCE!$X$2-LEN(SOURCE!I1917)), "")&amp;
      SOURCE!K1917&amp;      IF(SOURCE!$Y$2-LEN(SOURCE!K1917) &gt;= 0, REPT(" ",SOURCE!$Z$2-LEN(SOURCE!K1917)), "")&amp;
" | "&amp; SOURCE!L1917&amp;      IF(SOURCE!$AB$2-LEN(SOURCE!L1917) &gt;= 0, REPT(" ",SOURCE!$AB$2-LEN(SOURCE!L1917)), "")&amp;
" | "&amp; SOURCE!M1917&amp;      IF(SOURCE!$AC$2-LEN(SOURCE!M1917) &gt;= 0, REPT(" ",SOURCE!$AC$2-LEN(SOURCE!M1917)), "")&amp;
      "},"&amp;IF(SOURCE!O1917&lt;&gt;"",""&amp;SOURCE!O1917,"")
 )
)
)</f>
        <v>/* 1873 */  { fnDRG,                        NOPARAM,                     "DRG",                                         "DRG",                                         (0 &lt;&lt; TAM_MAX_BITS) |     0, CAT_FNCT | SLS_ENABLED   | US_ENABLED   | EIM_DISABLED | PTP_DISABLED     },</v>
      </c>
    </row>
    <row r="1918" spans="1:1">
      <c r="A1918" s="133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IF(SOURCE!$R$2-LEN(SOURCE!C1918) &gt;= 0, REPT(" ",SOURCE!$R$2-LEN(SOURCE!C1918)), "")&amp;
      SOURCE!D1918&amp;", "&amp; IF(SOURCE!$S$2-LEN(SOURCE!D1918) &gt;= 0, REPT(" ",SOURCE!$S$2-LEN(SOURCE!D1918)), "")&amp;
      SOURCE!E1918&amp;", "&amp; IF(SOURCE!$T$2-LEN(SOURCE!E1918) &gt;=0, REPT(" ",SOURCE!$T$2-LEN(SOURCE!E1918)), "")&amp;
      SOURCE!F1918&amp;", "&amp; IF(SOURCE!$U$2-LEN(SOURCE!F1918) &gt;= 0, REPT(" ",SOURCE!$U$2-LEN(SOURCE!F1918)+2), "")&amp;"("&amp;
      SUBSTITUTE(TEXT(SOURCE!G1918,"??0"),"  ","")&amp;" &lt;&lt; TAM_MAX_BITS) |"&amp; IF(SOURCE!$V$2-3 &gt;= 0, REPT(" ",MAX(1,SOURCE!$V$2-5+4+1-1-LEN(  IF(ISTEXT(SOURCE!H1918),SOURCE!H1918,  SUBSTITUTE(SUBSTITUTE(TEXT(SOURCE!H1918,"????0"),"  ","")," ",""))   ))), "")&amp;
       IF(ISTEXT(SOURCE!H1918),SOURCE!H1918, SUBSTITUTE(SUBSTITUTE(TEXT(SOURCE!H1918,"????0"),"  ","")," ",""))   &amp;","&amp; IF(SOURCE!$W$2-3 &gt;= 0, REPT(" ",SOURCE!$W$2-3-5), "")&amp;
      SOURCE!I1918&amp;
" | "&amp; IF(SOURCE!$X$2-LEN(SOURCE!I1918) &gt;= 0, REPT(" ",SOURCE!$X$2-LEN(SOURCE!I1918)), "")&amp;
      SOURCE!J1918&amp;      IF(SOURCE!$Y$2-LEN(SOURCE!J1918) &gt;= 0, REPT(" ",SOURCE!$Y$2-LEN(SOURCE!J1918)), "")&amp;
" | "&amp; IF(SOURCE!$X$2-LEN(SOURCE!I1918) &gt;= 0, REPT(" ",SOURCE!$X$2-LEN(SOURCE!I1918)), "")&amp;
      SOURCE!K1918&amp;      IF(SOURCE!$Y$2-LEN(SOURCE!K1918) &gt;= 0, REPT(" ",SOURCE!$Z$2-LEN(SOURCE!K1918)), "")&amp;
" | "&amp; SOURCE!L1918&amp;      IF(SOURCE!$AB$2-LEN(SOURCE!L1918) &gt;= 0, REPT(" ",SOURCE!$AB$2-LEN(SOURCE!L1918)), "")&amp;
" | "&amp; SOURCE!M1918&amp;      IF(SOURCE!$AC$2-LEN(SOURCE!M1918) &gt;= 0, REPT(" ",SOURCE!$AC$2-LEN(SOURCE!M1918)), "")&amp;
      "},"&amp;IF(SOURCE!O1918&lt;&gt;"",""&amp;SOURCE!O1918,"")
 )
)
)</f>
        <v>/* 1874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19" spans="1:1">
      <c r="A1919" s="133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IF(SOURCE!$R$2-LEN(SOURCE!C1919) &gt;= 0, REPT(" ",SOURCE!$R$2-LEN(SOURCE!C1919)), "")&amp;
      SOURCE!D1919&amp;", "&amp; IF(SOURCE!$S$2-LEN(SOURCE!D1919) &gt;= 0, REPT(" ",SOURCE!$S$2-LEN(SOURCE!D1919)), "")&amp;
      SOURCE!E1919&amp;", "&amp; IF(SOURCE!$T$2-LEN(SOURCE!E1919) &gt;=0, REPT(" ",SOURCE!$T$2-LEN(SOURCE!E1919)), "")&amp;
      SOURCE!F1919&amp;", "&amp; IF(SOURCE!$U$2-LEN(SOURCE!F1919) &gt;= 0, REPT(" ",SOURCE!$U$2-LEN(SOURCE!F1919)+2), "")&amp;"("&amp;
      SUBSTITUTE(TEXT(SOURCE!G1919,"??0"),"  ","")&amp;" &lt;&lt; TAM_MAX_BITS) |"&amp; IF(SOURCE!$V$2-3 &gt;= 0, REPT(" ",MAX(1,SOURCE!$V$2-5+4+1-1-LEN(  IF(ISTEXT(SOURCE!H1919),SOURCE!H1919,  SUBSTITUTE(SUBSTITUTE(TEXT(SOURCE!H1919,"????0"),"  ","")," ",""))   ))), "")&amp;
       IF(ISTEXT(SOURCE!H1919),SOURCE!H1919, SUBSTITUTE(SUBSTITUTE(TEXT(SOURCE!H1919,"????0"),"  ","")," ",""))   &amp;","&amp; IF(SOURCE!$W$2-3 &gt;= 0, REPT(" ",SOURCE!$W$2-3-5), "")&amp;
      SOURCE!I1919&amp;
" | "&amp; IF(SOURCE!$X$2-LEN(SOURCE!I1919) &gt;= 0, REPT(" ",SOURCE!$X$2-LEN(SOURCE!I1919)), "")&amp;
      SOURCE!J1919&amp;      IF(SOURCE!$Y$2-LEN(SOURCE!J1919) &gt;= 0, REPT(" ",SOURCE!$Y$2-LEN(SOURCE!J1919)), "")&amp;
" | "&amp; IF(SOURCE!$X$2-LEN(SOURCE!I1919) &gt;= 0, REPT(" ",SOURCE!$X$2-LEN(SOURCE!I1919)), "")&amp;
      SOURCE!K1919&amp;      IF(SOURCE!$Y$2-LEN(SOURCE!K1919) &gt;= 0, REPT(" ",SOURCE!$Z$2-LEN(SOURCE!K1919)), "")&amp;
" | "&amp; SOURCE!L1919&amp;      IF(SOURCE!$AB$2-LEN(SOURCE!L1919) &gt;= 0, REPT(" ",SOURCE!$AB$2-LEN(SOURCE!L1919)), "")&amp;
" | "&amp; SOURCE!M1919&amp;      IF(SOURCE!$AC$2-LEN(SOURCE!M1919) &gt;= 0, REPT(" ",SOURCE!$AC$2-LEN(SOURCE!M1919)), "")&amp;
      "},"&amp;IF(SOURCE!O1919&lt;&gt;"",""&amp;SOURCE!O1919,"")
 )
)
)</f>
        <v>/* 1875 */  { fnCln,                        NOPARAM,                     "CLN",                                         "CLN",                                         (0 &lt;&lt; TAM_MAX_BITS) |     0, CAT_NONE | SLS_DISABLED  | US_UNCHANGED | EIM_DISABLED | PTP_DISABLED     },//GRAPH</v>
      </c>
    </row>
    <row r="1920" spans="1:1">
      <c r="A1920" s="133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IF(SOURCE!$R$2-LEN(SOURCE!C1920) &gt;= 0, REPT(" ",SOURCE!$R$2-LEN(SOURCE!C1920)), "")&amp;
      SOURCE!D1920&amp;", "&amp; IF(SOURCE!$S$2-LEN(SOURCE!D1920) &gt;= 0, REPT(" ",SOURCE!$S$2-LEN(SOURCE!D1920)), "")&amp;
      SOURCE!E1920&amp;", "&amp; IF(SOURCE!$T$2-LEN(SOURCE!E1920) &gt;=0, REPT(" ",SOURCE!$T$2-LEN(SOURCE!E1920)), "")&amp;
      SOURCE!F1920&amp;", "&amp; IF(SOURCE!$U$2-LEN(SOURCE!F1920) &gt;= 0, REPT(" ",SOURCE!$U$2-LEN(SOURCE!F1920)+2), "")&amp;"("&amp;
      SUBSTITUTE(TEXT(SOURCE!G1920,"??0"),"  ","")&amp;" &lt;&lt; TAM_MAX_BITS) |"&amp; IF(SOURCE!$V$2-3 &gt;= 0, REPT(" ",MAX(1,SOURCE!$V$2-5+4+1-1-LEN(  IF(ISTEXT(SOURCE!H1920),SOURCE!H1920,  SUBSTITUTE(SUBSTITUTE(TEXT(SOURCE!H1920,"????0"),"  ","")," ",""))   ))), "")&amp;
       IF(ISTEXT(SOURCE!H1920),SOURCE!H1920, SUBSTITUTE(SUBSTITUTE(TEXT(SOURCE!H1920,"????0"),"  ","")," ",""))   &amp;","&amp; IF(SOURCE!$W$2-3 &gt;= 0, REPT(" ",SOURCE!$W$2-3-5), "")&amp;
      SOURCE!I1920&amp;
" | "&amp; IF(SOURCE!$X$2-LEN(SOURCE!I1920) &gt;= 0, REPT(" ",SOURCE!$X$2-LEN(SOURCE!I1920)), "")&amp;
      SOURCE!J1920&amp;      IF(SOURCE!$Y$2-LEN(SOURCE!J1920) &gt;= 0, REPT(" ",SOURCE!$Y$2-LEN(SOURCE!J1920)), "")&amp;
" | "&amp; IF(SOURCE!$X$2-LEN(SOURCE!I1920) &gt;= 0, REPT(" ",SOURCE!$X$2-LEN(SOURCE!I1920)), "")&amp;
      SOURCE!K1920&amp;      IF(SOURCE!$Y$2-LEN(SOURCE!K1920) &gt;= 0, REPT(" ",SOURCE!$Z$2-LEN(SOURCE!K1920)), "")&amp;
" | "&amp; SOURCE!L1920&amp;      IF(SOURCE!$AB$2-LEN(SOURCE!L1920) &gt;= 0, REPT(" ",SOURCE!$AB$2-LEN(SOURCE!L1920)), "")&amp;
" | "&amp; SOURCE!M1920&amp;      IF(SOURCE!$AC$2-LEN(SOURCE!M1920) &gt;= 0, REPT(" ",SOURCE!$AC$2-LEN(SOURCE!M1920)), "")&amp;
      "},"&amp;IF(SOURCE!O1920&lt;&gt;"",""&amp;SOURCE!O1920,"")
 )
)
)</f>
        <v>/* 1876 */  { fnSetSetJM,                   DM_ANY,                      "",                                            "DENANY",                                      (0 &lt;&lt; TAM_MAX_BITS) |     0, CAT_NONE | SLS_UNCHANGED | US_UNCHANGED | EIM_DISABLED | PTP_DISABLED     },//JM DEN</v>
      </c>
    </row>
    <row r="1921" spans="1:1">
      <c r="A1921" s="133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IF(SOURCE!$R$2-LEN(SOURCE!C1921) &gt;= 0, REPT(" ",SOURCE!$R$2-LEN(SOURCE!C1921)), "")&amp;
      SOURCE!D1921&amp;", "&amp; IF(SOURCE!$S$2-LEN(SOURCE!D1921) &gt;= 0, REPT(" ",SOURCE!$S$2-LEN(SOURCE!D1921)), "")&amp;
      SOURCE!E1921&amp;", "&amp; IF(SOURCE!$T$2-LEN(SOURCE!E1921) &gt;=0, REPT(" ",SOURCE!$T$2-LEN(SOURCE!E1921)), "")&amp;
      SOURCE!F1921&amp;", "&amp; IF(SOURCE!$U$2-LEN(SOURCE!F1921) &gt;= 0, REPT(" ",SOURCE!$U$2-LEN(SOURCE!F1921)+2), "")&amp;"("&amp;
      SUBSTITUTE(TEXT(SOURCE!G1921,"??0"),"  ","")&amp;" &lt;&lt; TAM_MAX_BITS) |"&amp; IF(SOURCE!$V$2-3 &gt;= 0, REPT(" ",MAX(1,SOURCE!$V$2-5+4+1-1-LEN(  IF(ISTEXT(SOURCE!H1921),SOURCE!H1921,  SUBSTITUTE(SUBSTITUTE(TEXT(SOURCE!H1921,"????0"),"  ","")," ",""))   ))), "")&amp;
       IF(ISTEXT(SOURCE!H1921),SOURCE!H1921, SUBSTITUTE(SUBSTITUTE(TEXT(SOURCE!H1921,"????0"),"  ","")," ",""))   &amp;","&amp; IF(SOURCE!$W$2-3 &gt;= 0, REPT(" ",SOURCE!$W$2-3-5), "")&amp;
      SOURCE!I1921&amp;
" | "&amp; IF(SOURCE!$X$2-LEN(SOURCE!I1921) &gt;= 0, REPT(" ",SOURCE!$X$2-LEN(SOURCE!I1921)), "")&amp;
      SOURCE!J1921&amp;      IF(SOURCE!$Y$2-LEN(SOURCE!J1921) &gt;= 0, REPT(" ",SOURCE!$Y$2-LEN(SOURCE!J1921)), "")&amp;
" | "&amp; IF(SOURCE!$X$2-LEN(SOURCE!I1921) &gt;= 0, REPT(" ",SOURCE!$X$2-LEN(SOURCE!I1921)), "")&amp;
      SOURCE!K1921&amp;      IF(SOURCE!$Y$2-LEN(SOURCE!K1921) &gt;= 0, REPT(" ",SOURCE!$Z$2-LEN(SOURCE!K1921)), "")&amp;
" | "&amp; SOURCE!L1921&amp;      IF(SOURCE!$AB$2-LEN(SOURCE!L1921) &gt;= 0, REPT(" ",SOURCE!$AB$2-LEN(SOURCE!L1921)), "")&amp;
" | "&amp; SOURCE!M1921&amp;      IF(SOURCE!$AC$2-LEN(SOURCE!M1921) &gt;= 0, REPT(" ",SOURCE!$AC$2-LEN(SOURCE!M1921)), "")&amp;
      "},"&amp;IF(SOURCE!O1921&lt;&gt;"",""&amp;SOURCE!O1921,"")
 )
)
)</f>
        <v>/* 1877 */  { fnSetSetJM,                   DM_FIX,                      "",                                            "DENFIX",                                      (0 &lt;&lt; TAM_MAX_BITS) |     0, CAT_NONE | SLS_UNCHANGED | US_UNCHANGED | EIM_DISABLED | PTP_DISABLED     },//JM DEN</v>
      </c>
    </row>
    <row r="1922" spans="1:1">
      <c r="A1922" s="133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IF(SOURCE!$R$2-LEN(SOURCE!C1922) &gt;= 0, REPT(" ",SOURCE!$R$2-LEN(SOURCE!C1922)), "")&amp;
      SOURCE!D1922&amp;", "&amp; IF(SOURCE!$S$2-LEN(SOURCE!D1922) &gt;= 0, REPT(" ",SOURCE!$S$2-LEN(SOURCE!D1922)), "")&amp;
      SOURCE!E1922&amp;", "&amp; IF(SOURCE!$T$2-LEN(SOURCE!E1922) &gt;=0, REPT(" ",SOURCE!$T$2-LEN(SOURCE!E1922)), "")&amp;
      SOURCE!F1922&amp;", "&amp; IF(SOURCE!$U$2-LEN(SOURCE!F1922) &gt;= 0, REPT(" ",SOURCE!$U$2-LEN(SOURCE!F1922)+2), "")&amp;"("&amp;
      SUBSTITUTE(TEXT(SOURCE!G1922,"??0"),"  ","")&amp;" &lt;&lt; TAM_MAX_BITS) |"&amp; IF(SOURCE!$V$2-3 &gt;= 0, REPT(" ",MAX(1,SOURCE!$V$2-5+4+1-1-LEN(  IF(ISTEXT(SOURCE!H1922),SOURCE!H1922,  SUBSTITUTE(SUBSTITUTE(TEXT(SOURCE!H1922,"????0"),"  ","")," ",""))   ))), "")&amp;
       IF(ISTEXT(SOURCE!H1922),SOURCE!H1922, SUBSTITUTE(SUBSTITUTE(TEXT(SOURCE!H1922,"????0"),"  ","")," ",""))   &amp;","&amp; IF(SOURCE!$W$2-3 &gt;= 0, REPT(" ",SOURCE!$W$2-3-5), "")&amp;
      SOURCE!I1922&amp;
" | "&amp; IF(SOURCE!$X$2-LEN(SOURCE!I1922) &gt;= 0, REPT(" ",SOURCE!$X$2-LEN(SOURCE!I1922)), "")&amp;
      SOURCE!J1922&amp;      IF(SOURCE!$Y$2-LEN(SOURCE!J1922) &gt;= 0, REPT(" ",SOURCE!$Y$2-LEN(SOURCE!J1922)), "")&amp;
" | "&amp; IF(SOURCE!$X$2-LEN(SOURCE!I1922) &gt;= 0, REPT(" ",SOURCE!$X$2-LEN(SOURCE!I1922)), "")&amp;
      SOURCE!K1922&amp;      IF(SOURCE!$Y$2-LEN(SOURCE!K1922) &gt;= 0, REPT(" ",SOURCE!$Z$2-LEN(SOURCE!K1922)), "")&amp;
" | "&amp; SOURCE!L1922&amp;      IF(SOURCE!$AB$2-LEN(SOURCE!L1922) &gt;= 0, REPT(" ",SOURCE!$AB$2-LEN(SOURCE!L1922)), "")&amp;
" | "&amp; SOURCE!M1922&amp;      IF(SOURCE!$AC$2-LEN(SOURCE!M1922) &gt;= 0, REPT(" ",SOURCE!$AC$2-LEN(SOURCE!M1922)), "")&amp;
      "},"&amp;IF(SOURCE!O1922&lt;&gt;"",""&amp;SOURCE!O1922,"")
 )
)
)</f>
        <v>/* 1878 */  { itemToBeCoded,                NOPARAM,                     "",                                            "CASE UP",                                     (0 &lt;&lt; TAM_MAX_BITS) |     0, CAT_NONE | SLS_UNCHANGED | US_UNCHANGED | EIM_DISABLED | PTP_DISABLED     },//JM CASE</v>
      </c>
    </row>
    <row r="1923" spans="1:1">
      <c r="A1923" s="133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IF(SOURCE!$R$2-LEN(SOURCE!C1923) &gt;= 0, REPT(" ",SOURCE!$R$2-LEN(SOURCE!C1923)), "")&amp;
      SOURCE!D1923&amp;", "&amp; IF(SOURCE!$S$2-LEN(SOURCE!D1923) &gt;= 0, REPT(" ",SOURCE!$S$2-LEN(SOURCE!D1923)), "")&amp;
      SOURCE!E1923&amp;", "&amp; IF(SOURCE!$T$2-LEN(SOURCE!E1923) &gt;=0, REPT(" ",SOURCE!$T$2-LEN(SOURCE!E1923)), "")&amp;
      SOURCE!F1923&amp;", "&amp; IF(SOURCE!$U$2-LEN(SOURCE!F1923) &gt;= 0, REPT(" ",SOURCE!$U$2-LEN(SOURCE!F1923)+2), "")&amp;"("&amp;
      SUBSTITUTE(TEXT(SOURCE!G1923,"??0"),"  ","")&amp;" &lt;&lt; TAM_MAX_BITS) |"&amp; IF(SOURCE!$V$2-3 &gt;= 0, REPT(" ",MAX(1,SOURCE!$V$2-5+4+1-1-LEN(  IF(ISTEXT(SOURCE!H1923),SOURCE!H1923,  SUBSTITUTE(SUBSTITUTE(TEXT(SOURCE!H1923,"????0"),"  ","")," ",""))   ))), "")&amp;
       IF(ISTEXT(SOURCE!H1923),SOURCE!H1923, SUBSTITUTE(SUBSTITUTE(TEXT(SOURCE!H1923,"????0"),"  ","")," ",""))   &amp;","&amp; IF(SOURCE!$W$2-3 &gt;= 0, REPT(" ",SOURCE!$W$2-3-5), "")&amp;
      SOURCE!I1923&amp;
" | "&amp; IF(SOURCE!$X$2-LEN(SOURCE!I1923) &gt;= 0, REPT(" ",SOURCE!$X$2-LEN(SOURCE!I1923)), "")&amp;
      SOURCE!J1923&amp;      IF(SOURCE!$Y$2-LEN(SOURCE!J1923) &gt;= 0, REPT(" ",SOURCE!$Y$2-LEN(SOURCE!J1923)), "")&amp;
" | "&amp; IF(SOURCE!$X$2-LEN(SOURCE!I1923) &gt;= 0, REPT(" ",SOURCE!$X$2-LEN(SOURCE!I1923)), "")&amp;
      SOURCE!K1923&amp;      IF(SOURCE!$Y$2-LEN(SOURCE!K1923) &gt;= 0, REPT(" ",SOURCE!$Z$2-LEN(SOURCE!K1923)), "")&amp;
" | "&amp; SOURCE!L1923&amp;      IF(SOURCE!$AB$2-LEN(SOURCE!L1923) &gt;= 0, REPT(" ",SOURCE!$AB$2-LEN(SOURCE!L1923)), "")&amp;
" | "&amp; SOURCE!M1923&amp;      IF(SOURCE!$AC$2-LEN(SOURCE!M1923) &gt;= 0, REPT(" ",SOURCE!$AC$2-LEN(SOURCE!M1923)), "")&amp;
      "},"&amp;IF(SOURCE!O1923&lt;&gt;"",""&amp;SOURCE!O1923,"")
 )
)
)</f>
        <v>/* 1879 */  { itemToBeCoded,                NOPARAM,                     "",                                            "CASE DN",                                     (0 &lt;&lt; TAM_MAX_BITS) |     0, CAT_NONE | SLS_UNCHANGED | US_UNCHANGED | EIM_DISABLED | PTP_DISABLED     },//JM CASE</v>
      </c>
    </row>
    <row r="1924" spans="1:1">
      <c r="A1924" s="133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IF(SOURCE!$R$2-LEN(SOURCE!C1924) &gt;= 0, REPT(" ",SOURCE!$R$2-LEN(SOURCE!C1924)), "")&amp;
      SOURCE!D1924&amp;", "&amp; IF(SOURCE!$S$2-LEN(SOURCE!D1924) &gt;= 0, REPT(" ",SOURCE!$S$2-LEN(SOURCE!D1924)), "")&amp;
      SOURCE!E1924&amp;", "&amp; IF(SOURCE!$T$2-LEN(SOURCE!E1924) &gt;=0, REPT(" ",SOURCE!$T$2-LEN(SOURCE!E1924)), "")&amp;
      SOURCE!F1924&amp;", "&amp; IF(SOURCE!$U$2-LEN(SOURCE!F1924) &gt;= 0, REPT(" ",SOURCE!$U$2-LEN(SOURCE!F1924)+2), "")&amp;"("&amp;
      SUBSTITUTE(TEXT(SOURCE!G1924,"??0"),"  ","")&amp;" &lt;&lt; TAM_MAX_BITS) |"&amp; IF(SOURCE!$V$2-3 &gt;= 0, REPT(" ",MAX(1,SOURCE!$V$2-5+4+1-1-LEN(  IF(ISTEXT(SOURCE!H1924),SOURCE!H1924,  SUBSTITUTE(SUBSTITUTE(TEXT(SOURCE!H1924,"????0"),"  ","")," ",""))   ))), "")&amp;
       IF(ISTEXT(SOURCE!H1924),SOURCE!H1924, SUBSTITUTE(SUBSTITUTE(TEXT(SOURCE!H1924,"????0"),"  ","")," ",""))   &amp;","&amp; IF(SOURCE!$W$2-3 &gt;= 0, REPT(" ",SOURCE!$W$2-3-5), "")&amp;
      SOURCE!I1924&amp;
" | "&amp; IF(SOURCE!$X$2-LEN(SOURCE!I1924) &gt;= 0, REPT(" ",SOURCE!$X$2-LEN(SOURCE!I1924)), "")&amp;
      SOURCE!J1924&amp;      IF(SOURCE!$Y$2-LEN(SOURCE!J1924) &gt;= 0, REPT(" ",SOURCE!$Y$2-LEN(SOURCE!J1924)), "")&amp;
" | "&amp; IF(SOURCE!$X$2-LEN(SOURCE!I1924) &gt;= 0, REPT(" ",SOURCE!$X$2-LEN(SOURCE!I1924)), "")&amp;
      SOURCE!K1924&amp;      IF(SOURCE!$Y$2-LEN(SOURCE!K1924) &gt;= 0, REPT(" ",SOURCE!$Z$2-LEN(SOURCE!K1924)), "")&amp;
" | "&amp; SOURCE!L1924&amp;      IF(SOURCE!$AB$2-LEN(SOURCE!L1924) &gt;= 0, REPT(" ",SOURCE!$AB$2-LEN(SOURCE!L1924)), "")&amp;
" | "&amp; SOURCE!M1924&amp;      IF(SOURCE!$AC$2-LEN(SOURCE!M1924) &gt;= 0, REPT(" ",SOURCE!$AC$2-LEN(SOURCE!M1924)), "")&amp;
      "},"&amp;IF(SOURCE!O1924&lt;&gt;"",""&amp;SOURCE!O1924,"")
 )
)
)</f>
        <v>/* 1880 */  { fnListXY,                     NOPARAM,                     "LISTXY",                                      "LISTXY",                                      (0 &lt;&lt; TAM_MAX_BITS) |     0, CAT_FNCT | SLS_UNCHANGED | US_UNCHANGED | EIM_DISABLED | PTP_DISABLED     },</v>
      </c>
    </row>
    <row r="1925" spans="1:1">
      <c r="A1925" s="133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IF(SOURCE!$R$2-LEN(SOURCE!C1925) &gt;= 0, REPT(" ",SOURCE!$R$2-LEN(SOURCE!C1925)), "")&amp;
      SOURCE!D1925&amp;", "&amp; IF(SOURCE!$S$2-LEN(SOURCE!D1925) &gt;= 0, REPT(" ",SOURCE!$S$2-LEN(SOURCE!D1925)), "")&amp;
      SOURCE!E1925&amp;", "&amp; IF(SOURCE!$T$2-LEN(SOURCE!E1925) &gt;=0, REPT(" ",SOURCE!$T$2-LEN(SOURCE!E1925)), "")&amp;
      SOURCE!F1925&amp;", "&amp; IF(SOURCE!$U$2-LEN(SOURCE!F1925) &gt;= 0, REPT(" ",SOURCE!$U$2-LEN(SOURCE!F1925)+2), "")&amp;"("&amp;
      SUBSTITUTE(TEXT(SOURCE!G1925,"??0"),"  ","")&amp;" &lt;&lt; TAM_MAX_BITS) |"&amp; IF(SOURCE!$V$2-3 &gt;= 0, REPT(" ",MAX(1,SOURCE!$V$2-5+4+1-1-LEN(  IF(ISTEXT(SOURCE!H1925),SOURCE!H1925,  SUBSTITUTE(SUBSTITUTE(TEXT(SOURCE!H1925,"????0"),"  ","")," ",""))   ))), "")&amp;
       IF(ISTEXT(SOURCE!H1925),SOURCE!H1925, SUBSTITUTE(SUBSTITUTE(TEXT(SOURCE!H1925,"????0"),"  ","")," ",""))   &amp;","&amp; IF(SOURCE!$W$2-3 &gt;= 0, REPT(" ",SOURCE!$W$2-3-5), "")&amp;
      SOURCE!I1925&amp;
" | "&amp; IF(SOURCE!$X$2-LEN(SOURCE!I1925) &gt;= 0, REPT(" ",SOURCE!$X$2-LEN(SOURCE!I1925)), "")&amp;
      SOURCE!J1925&amp;      IF(SOURCE!$Y$2-LEN(SOURCE!J1925) &gt;= 0, REPT(" ",SOURCE!$Y$2-LEN(SOURCE!J1925)), "")&amp;
" | "&amp; IF(SOURCE!$X$2-LEN(SOURCE!I1925) &gt;= 0, REPT(" ",SOURCE!$X$2-LEN(SOURCE!I1925)), "")&amp;
      SOURCE!K1925&amp;      IF(SOURCE!$Y$2-LEN(SOURCE!K1925) &gt;= 0, REPT(" ",SOURCE!$Z$2-LEN(SOURCE!K1925)), "")&amp;
" | "&amp; SOURCE!L1925&amp;      IF(SOURCE!$AB$2-LEN(SOURCE!L1925) &gt;= 0, REPT(" ",SOURCE!$AB$2-LEN(SOURCE!L1925)), "")&amp;
" | "&amp; SOURCE!M1925&amp;      IF(SOURCE!$AC$2-LEN(SOURCE!M1925) &gt;= 0, REPT(" ",SOURCE!$AC$2-LEN(SOURCE!M1925)), "")&amp;
      "},"&amp;IF(SOURCE!O1925&lt;&gt;"",""&amp;SOURCE!O1925,"")
 )
)
)</f>
        <v>/* 1881 */  { fnShowJM,                     JC_ERPN,                     "eRPN?",                                       "eRPN?",                                       (0 &lt;&lt; TAM_MAX_BITS) |     0, CAT_FNCT | SLS_ENABLED   | US_ENABLED   | EIM_DISABLED | PTP_DISABLED     },//JM SHOW</v>
      </c>
    </row>
    <row r="1926" spans="1:1">
      <c r="A1926" s="133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IF(SOURCE!$R$2-LEN(SOURCE!C1926) &gt;= 0, REPT(" ",SOURCE!$R$2-LEN(SOURCE!C1926)), "")&amp;
      SOURCE!D1926&amp;", "&amp; IF(SOURCE!$S$2-LEN(SOURCE!D1926) &gt;= 0, REPT(" ",SOURCE!$S$2-LEN(SOURCE!D1926)), "")&amp;
      SOURCE!E1926&amp;", "&amp; IF(SOURCE!$T$2-LEN(SOURCE!E1926) &gt;=0, REPT(" ",SOURCE!$T$2-LEN(SOURCE!E1926)), "")&amp;
      SOURCE!F1926&amp;", "&amp; IF(SOURCE!$U$2-LEN(SOURCE!F1926) &gt;= 0, REPT(" ",SOURCE!$U$2-LEN(SOURCE!F1926)+2), "")&amp;"("&amp;
      SUBSTITUTE(TEXT(SOURCE!G1926,"??0"),"  ","")&amp;" &lt;&lt; TAM_MAX_BITS) |"&amp; IF(SOURCE!$V$2-3 &gt;= 0, REPT(" ",MAX(1,SOURCE!$V$2-5+4+1-1-LEN(  IF(ISTEXT(SOURCE!H1926),SOURCE!H1926,  SUBSTITUTE(SUBSTITUTE(TEXT(SOURCE!H1926,"????0"),"  ","")," ",""))   ))), "")&amp;
       IF(ISTEXT(SOURCE!H1926),SOURCE!H1926, SUBSTITUTE(SUBSTITUTE(TEXT(SOURCE!H1926,"????0"),"  ","")," ",""))   &amp;","&amp; IF(SOURCE!$W$2-3 &gt;= 0, REPT(" ",SOURCE!$W$2-3-5), "")&amp;
      SOURCE!I1926&amp;
" | "&amp; IF(SOURCE!$X$2-LEN(SOURCE!I1926) &gt;= 0, REPT(" ",SOURCE!$X$2-LEN(SOURCE!I1926)), "")&amp;
      SOURCE!J1926&amp;      IF(SOURCE!$Y$2-LEN(SOURCE!J1926) &gt;= 0, REPT(" ",SOURCE!$Y$2-LEN(SOURCE!J1926)), "")&amp;
" | "&amp; IF(SOURCE!$X$2-LEN(SOURCE!I1926) &gt;= 0, REPT(" ",SOURCE!$X$2-LEN(SOURCE!I1926)), "")&amp;
      SOURCE!K1926&amp;      IF(SOURCE!$Y$2-LEN(SOURCE!K1926) &gt;= 0, REPT(" ",SOURCE!$Z$2-LEN(SOURCE!K1926)), "")&amp;
" | "&amp; SOURCE!L1926&amp;      IF(SOURCE!$AB$2-LEN(SOURCE!L1926) &gt;= 0, REPT(" ",SOURCE!$AB$2-LEN(SOURCE!L1926)), "")&amp;
" | "&amp; SOURCE!M1926&amp;      IF(SOURCE!$AC$2-LEN(SOURCE!M1926) &gt;= 0, REPT(" ",SOURCE!$AC$2-LEN(SOURCE!M1926)), "")&amp;
      "},"&amp;IF(SOURCE!O1926&lt;&gt;"",""&amp;SOURCE!O1926,"")
 )
)
)</f>
        <v>/* 1882 */  { fnSysFreeMem,                 NOPARAM,                     "",                                            "HEAP",                                        (0 &lt;&lt; TAM_MAX_BITS) |     0, CAT_NONE | SLS_ENABLED   | US_UNCHANGED | EIM_DISABLED | PTP_DISABLED     },</v>
      </c>
    </row>
    <row r="1927" spans="1:1">
      <c r="A1927" s="133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IF(SOURCE!$R$2-LEN(SOURCE!C1927) &gt;= 0, REPT(" ",SOURCE!$R$2-LEN(SOURCE!C1927)), "")&amp;
      SOURCE!D1927&amp;", "&amp; IF(SOURCE!$S$2-LEN(SOURCE!D1927) &gt;= 0, REPT(" ",SOURCE!$S$2-LEN(SOURCE!D1927)), "")&amp;
      SOURCE!E1927&amp;", "&amp; IF(SOURCE!$T$2-LEN(SOURCE!E1927) &gt;=0, REPT(" ",SOURCE!$T$2-LEN(SOURCE!E1927)), "")&amp;
      SOURCE!F1927&amp;", "&amp; IF(SOURCE!$U$2-LEN(SOURCE!F1927) &gt;= 0, REPT(" ",SOURCE!$U$2-LEN(SOURCE!F1927)+2), "")&amp;"("&amp;
      SUBSTITUTE(TEXT(SOURCE!G1927,"??0"),"  ","")&amp;" &lt;&lt; TAM_MAX_BITS) |"&amp; IF(SOURCE!$V$2-3 &gt;= 0, REPT(" ",MAX(1,SOURCE!$V$2-5+4+1-1-LEN(  IF(ISTEXT(SOURCE!H1927),SOURCE!H1927,  SUBSTITUTE(SUBSTITUTE(TEXT(SOURCE!H1927,"????0"),"  ","")," ",""))   ))), "")&amp;
       IF(ISTEXT(SOURCE!H1927),SOURCE!H1927, SUBSTITUTE(SUBSTITUTE(TEXT(SOURCE!H1927,"????0"),"  ","")," ",""))   &amp;","&amp; IF(SOURCE!$W$2-3 &gt;= 0, REPT(" ",SOURCE!$W$2-3-5), "")&amp;
      SOURCE!I1927&amp;
" | "&amp; IF(SOURCE!$X$2-LEN(SOURCE!I1927) &gt;= 0, REPT(" ",SOURCE!$X$2-LEN(SOURCE!I1927)), "")&amp;
      SOURCE!J1927&amp;      IF(SOURCE!$Y$2-LEN(SOURCE!J1927) &gt;= 0, REPT(" ",SOURCE!$Y$2-LEN(SOURCE!J1927)), "")&amp;
" | "&amp; IF(SOURCE!$X$2-LEN(SOURCE!I1927) &gt;= 0, REPT(" ",SOURCE!$X$2-LEN(SOURCE!I1927)), "")&amp;
      SOURCE!K1927&amp;      IF(SOURCE!$Y$2-LEN(SOURCE!K1927) &gt;= 0, REPT(" ",SOURCE!$Z$2-LEN(SOURCE!K1927)), "")&amp;
" | "&amp; SOURCE!L1927&amp;      IF(SOURCE!$AB$2-LEN(SOURCE!L1927) &gt;= 0, REPT(" ",SOURCE!$AB$2-LEN(SOURCE!L1927)), "")&amp;
" | "&amp; SOURCE!M1927&amp;      IF(SOURCE!$AC$2-LEN(SOURCE!M1927) &gt;= 0, REPT(" ",SOURCE!$AC$2-LEN(SOURCE!M1927)), "")&amp;
      "},"&amp;IF(SOURCE!O1927&lt;&gt;"",""&amp;SOURCE!O1927,"")
 )
)
)</f>
        <v>/* 1883 */  { itemToBeCoded,                NOPARAM,                     "",                                            "Inl. Tst",                                    (0 &lt;&lt; TAM_MAX_BITS) |     0, CAT_MENU | SLS_UNCHANGED | US_UNCHANGED | EIM_DISABLED | PTP_DISABLED     },//INLINE_TEST</v>
      </c>
    </row>
    <row r="1928" spans="1:1">
      <c r="A1928" s="133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IF(SOURCE!$R$2-LEN(SOURCE!C1928) &gt;= 0, REPT(" ",SOURCE!$R$2-LEN(SOURCE!C1928)), "")&amp;
      SOURCE!D1928&amp;", "&amp; IF(SOURCE!$S$2-LEN(SOURCE!D1928) &gt;= 0, REPT(" ",SOURCE!$S$2-LEN(SOURCE!D1928)), "")&amp;
      SOURCE!E1928&amp;", "&amp; IF(SOURCE!$T$2-LEN(SOURCE!E1928) &gt;=0, REPT(" ",SOURCE!$T$2-LEN(SOURCE!E1928)), "")&amp;
      SOURCE!F1928&amp;", "&amp; IF(SOURCE!$U$2-LEN(SOURCE!F1928) &gt;= 0, REPT(" ",SOURCE!$U$2-LEN(SOURCE!F1928)+2), "")&amp;"("&amp;
      SUBSTITUTE(TEXT(SOURCE!G1928,"??0"),"  ","")&amp;" &lt;&lt; TAM_MAX_BITS) |"&amp; IF(SOURCE!$V$2-3 &gt;= 0, REPT(" ",MAX(1,SOURCE!$V$2-5+4+1-1-LEN(  IF(ISTEXT(SOURCE!H1928),SOURCE!H1928,  SUBSTITUTE(SUBSTITUTE(TEXT(SOURCE!H1928,"????0"),"  ","")," ",""))   ))), "")&amp;
       IF(ISTEXT(SOURCE!H1928),SOURCE!H1928, SUBSTITUTE(SUBSTITUTE(TEXT(SOURCE!H1928,"????0"),"  ","")," ",""))   &amp;","&amp; IF(SOURCE!$W$2-3 &gt;= 0, REPT(" ",SOURCE!$W$2-3-5), "")&amp;
      SOURCE!I1928&amp;
" | "&amp; IF(SOURCE!$X$2-LEN(SOURCE!I1928) &gt;= 0, REPT(" ",SOURCE!$X$2-LEN(SOURCE!I1928)), "")&amp;
      SOURCE!J1928&amp;      IF(SOURCE!$Y$2-LEN(SOURCE!J1928) &gt;= 0, REPT(" ",SOURCE!$Y$2-LEN(SOURCE!J1928)), "")&amp;
" | "&amp; IF(SOURCE!$X$2-LEN(SOURCE!I1928) &gt;= 0, REPT(" ",SOURCE!$X$2-LEN(SOURCE!I1928)), "")&amp;
      SOURCE!K1928&amp;      IF(SOURCE!$Y$2-LEN(SOURCE!K1928) &gt;= 0, REPT(" ",SOURCE!$Z$2-LEN(SOURCE!K1928)), "")&amp;
" | "&amp; SOURCE!L1928&amp;      IF(SOURCE!$AB$2-LEN(SOURCE!L1928) &gt;= 0, REPT(" ",SOURCE!$AB$2-LEN(SOURCE!L1928)), "")&amp;
" | "&amp; SOURCE!M1928&amp;      IF(SOURCE!$AC$2-LEN(SOURCE!M1928) &gt;= 0, REPT(" ",SOURCE!$AC$2-LEN(SOURCE!M1928)), "")&amp;
      "},"&amp;IF(SOURCE!O1928&lt;&gt;"",""&amp;SOURCE!O1928,"")
 )
)
)</f>
        <v>/* 1884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29" spans="1:1">
      <c r="A1929" s="133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IF(SOURCE!$R$2-LEN(SOURCE!C1929) &gt;= 0, REPT(" ",SOURCE!$R$2-LEN(SOURCE!C1929)), "")&amp;
      SOURCE!D1929&amp;", "&amp; IF(SOURCE!$S$2-LEN(SOURCE!D1929) &gt;= 0, REPT(" ",SOURCE!$S$2-LEN(SOURCE!D1929)), "")&amp;
      SOURCE!E1929&amp;", "&amp; IF(SOURCE!$T$2-LEN(SOURCE!E1929) &gt;=0, REPT(" ",SOURCE!$T$2-LEN(SOURCE!E1929)), "")&amp;
      SOURCE!F1929&amp;", "&amp; IF(SOURCE!$U$2-LEN(SOURCE!F1929) &gt;= 0, REPT(" ",SOURCE!$U$2-LEN(SOURCE!F1929)+2), "")&amp;"("&amp;
      SUBSTITUTE(TEXT(SOURCE!G1929,"??0"),"  ","")&amp;" &lt;&lt; TAM_MAX_BITS) |"&amp; IF(SOURCE!$V$2-3 &gt;= 0, REPT(" ",MAX(1,SOURCE!$V$2-5+4+1-1-LEN(  IF(ISTEXT(SOURCE!H1929),SOURCE!H1929,  SUBSTITUTE(SUBSTITUTE(TEXT(SOURCE!H1929,"????0"),"  ","")," ",""))   ))), "")&amp;
       IF(ISTEXT(SOURCE!H1929),SOURCE!H1929, SUBSTITUTE(SUBSTITUTE(TEXT(SOURCE!H1929,"????0"),"  ","")," ",""))   &amp;","&amp; IF(SOURCE!$W$2-3 &gt;= 0, REPT(" ",SOURCE!$W$2-3-5), "")&amp;
      SOURCE!I1929&amp;
" | "&amp; IF(SOURCE!$X$2-LEN(SOURCE!I1929) &gt;= 0, REPT(" ",SOURCE!$X$2-LEN(SOURCE!I1929)), "")&amp;
      SOURCE!J1929&amp;      IF(SOURCE!$Y$2-LEN(SOURCE!J1929) &gt;= 0, REPT(" ",SOURCE!$Y$2-LEN(SOURCE!J1929)), "")&amp;
" | "&amp; IF(SOURCE!$X$2-LEN(SOURCE!I1929) &gt;= 0, REPT(" ",SOURCE!$X$2-LEN(SOURCE!I1929)), "")&amp;
      SOURCE!K1929&amp;      IF(SOURCE!$Y$2-LEN(SOURCE!K1929) &gt;= 0, REPT(" ",SOURCE!$Z$2-LEN(SOURCE!K1929)), "")&amp;
" | "&amp; SOURCE!L1929&amp;      IF(SOURCE!$AB$2-LEN(SOURCE!L1929) &gt;= 0, REPT(" ",SOURCE!$AB$2-LEN(SOURCE!L1929)), "")&amp;
" | "&amp; SOURCE!M1929&amp;      IF(SOURCE!$AC$2-LEN(SOURCE!M1929) &gt;= 0, REPT(" ",SOURCE!$AC$2-LEN(SOURCE!M1929)), "")&amp;
      "},"&amp;IF(SOURCE!O1929&lt;&gt;"",""&amp;SOURCE!O1929,"")
 )
)
)</f>
        <v>/* 1885 */  { fnGetInlineTestBsToX,         NOPARAM,                     "",                                            "Get BS",                                      (0 &lt;&lt; TAM_MAX_BITS) |     0, CAT_NONE | SLS_ENABLED   | US_UNCHANGED | EIM_DISABLED | PTP_DISABLED     },//INLINE_TEST</v>
      </c>
    </row>
    <row r="1930" spans="1:1">
      <c r="A1930" s="133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IF(SOURCE!$R$2-LEN(SOURCE!C1930) &gt;= 0, REPT(" ",SOURCE!$R$2-LEN(SOURCE!C1930)), "")&amp;
      SOURCE!D1930&amp;", "&amp; IF(SOURCE!$S$2-LEN(SOURCE!D1930) &gt;= 0, REPT(" ",SOURCE!$S$2-LEN(SOURCE!D1930)), "")&amp;
      SOURCE!E1930&amp;", "&amp; IF(SOURCE!$T$2-LEN(SOURCE!E1930) &gt;=0, REPT(" ",SOURCE!$T$2-LEN(SOURCE!E1930)), "")&amp;
      SOURCE!F1930&amp;", "&amp; IF(SOURCE!$U$2-LEN(SOURCE!F1930) &gt;= 0, REPT(" ",SOURCE!$U$2-LEN(SOURCE!F1930)+2), "")&amp;"("&amp;
      SUBSTITUTE(TEXT(SOURCE!G1930,"??0"),"  ","")&amp;" &lt;&lt; TAM_MAX_BITS) |"&amp; IF(SOURCE!$V$2-3 &gt;= 0, REPT(" ",MAX(1,SOURCE!$V$2-5+4+1-1-LEN(  IF(ISTEXT(SOURCE!H1930),SOURCE!H1930,  SUBSTITUTE(SUBSTITUTE(TEXT(SOURCE!H1930,"????0"),"  ","")," ",""))   ))), "")&amp;
       IF(ISTEXT(SOURCE!H1930),SOURCE!H1930, SUBSTITUTE(SUBSTITUTE(TEXT(SOURCE!H1930,"????0"),"  ","")," ",""))   &amp;","&amp; IF(SOURCE!$W$2-3 &gt;= 0, REPT(" ",SOURCE!$W$2-3-5), "")&amp;
      SOURCE!I1930&amp;
" | "&amp; IF(SOURCE!$X$2-LEN(SOURCE!I1930) &gt;= 0, REPT(" ",SOURCE!$X$2-LEN(SOURCE!I1930)), "")&amp;
      SOURCE!J1930&amp;      IF(SOURCE!$Y$2-LEN(SOURCE!J1930) &gt;= 0, REPT(" ",SOURCE!$Y$2-LEN(SOURCE!J1930)), "")&amp;
" | "&amp; IF(SOURCE!$X$2-LEN(SOURCE!I1930) &gt;= 0, REPT(" ",SOURCE!$X$2-LEN(SOURCE!I1930)), "")&amp;
      SOURCE!K1930&amp;      IF(SOURCE!$Y$2-LEN(SOURCE!K1930) &gt;= 0, REPT(" ",SOURCE!$Z$2-LEN(SOURCE!K1930)), "")&amp;
" | "&amp; SOURCE!L1930&amp;      IF(SOURCE!$AB$2-LEN(SOURCE!L1930) &gt;= 0, REPT(" ",SOURCE!$AB$2-LEN(SOURCE!L1930)), "")&amp;
" | "&amp; SOURCE!M1930&amp;      IF(SOURCE!$AC$2-LEN(SOURCE!M1930) &gt;= 0, REPT(" ",SOURCE!$AC$2-LEN(SOURCE!M1930)), "")&amp;
      "},"&amp;IF(SOURCE!O1930&lt;&gt;"",""&amp;SOURCE!O1930,"")
 )
)
)</f>
        <v>/* 1886 */  { fnSetInlineTestXToBs,         NOPARAM,                     "",                                            "Set BS",                                      (0 &lt;&lt; TAM_MAX_BITS) |     0, CAT_NONE | SLS_ENABLED   | US_UNCHANGED | EIM_DISABLED | PTP_DISABLED     },//INLINE_TEST</v>
      </c>
    </row>
    <row r="1931" spans="1:1">
      <c r="A1931" s="133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IF(SOURCE!$R$2-LEN(SOURCE!C1931) &gt;= 0, REPT(" ",SOURCE!$R$2-LEN(SOURCE!C1931)), "")&amp;
      SOURCE!D1931&amp;", "&amp; IF(SOURCE!$S$2-LEN(SOURCE!D1931) &gt;= 0, REPT(" ",SOURCE!$S$2-LEN(SOURCE!D1931)), "")&amp;
      SOURCE!E1931&amp;", "&amp; IF(SOURCE!$T$2-LEN(SOURCE!E1931) &gt;=0, REPT(" ",SOURCE!$T$2-LEN(SOURCE!E1931)), "")&amp;
      SOURCE!F1931&amp;", "&amp; IF(SOURCE!$U$2-LEN(SOURCE!F1931) &gt;= 0, REPT(" ",SOURCE!$U$2-LEN(SOURCE!F1931)+2), "")&amp;"("&amp;
      SUBSTITUTE(TEXT(SOURCE!G1931,"??0"),"  ","")&amp;" &lt;&lt; TAM_MAX_BITS) |"&amp; IF(SOURCE!$V$2-3 &gt;= 0, REPT(" ",MAX(1,SOURCE!$V$2-5+4+1-1-LEN(  IF(ISTEXT(SOURCE!H1931),SOURCE!H1931,  SUBSTITUTE(SUBSTITUTE(TEXT(SOURCE!H1931,"????0"),"  ","")," ",""))   ))), "")&amp;
       IF(ISTEXT(SOURCE!H1931),SOURCE!H1931, SUBSTITUTE(SUBSTITUTE(TEXT(SOURCE!H1931,"????0"),"  ","")," ",""))   &amp;","&amp; IF(SOURCE!$W$2-3 &gt;= 0, REPT(" ",SOURCE!$W$2-3-5), "")&amp;
      SOURCE!I1931&amp;
" | "&amp; IF(SOURCE!$X$2-LEN(SOURCE!I1931) &gt;= 0, REPT(" ",SOURCE!$X$2-LEN(SOURCE!I1931)), "")&amp;
      SOURCE!J1931&amp;      IF(SOURCE!$Y$2-LEN(SOURCE!J1931) &gt;= 0, REPT(" ",SOURCE!$Y$2-LEN(SOURCE!J1931)), "")&amp;
" | "&amp; IF(SOURCE!$X$2-LEN(SOURCE!I1931) &gt;= 0, REPT(" ",SOURCE!$X$2-LEN(SOURCE!I1931)), "")&amp;
      SOURCE!K1931&amp;      IF(SOURCE!$Y$2-LEN(SOURCE!K1931) &gt;= 0, REPT(" ",SOURCE!$Z$2-LEN(SOURCE!K1931)), "")&amp;
" | "&amp; SOURCE!L1931&amp;      IF(SOURCE!$AB$2-LEN(SOURCE!L1931) &gt;= 0, REPT(" ",SOURCE!$AB$2-LEN(SOURCE!L1931)), "")&amp;
" | "&amp; SOURCE!M1931&amp;      IF(SOURCE!$AC$2-LEN(SOURCE!M1931) &gt;= 0, REPT(" ",SOURCE!$AC$2-LEN(SOURCE!M1931)), "")&amp;
      "},"&amp;IF(SOURCE!O1931&lt;&gt;"",""&amp;SOURCE!O1931,"")
 )
)
)</f>
        <v>/* 1887 */  { fnInDefault,                  ID_DP,                       "",                                            "i" STD_SPACE_3_PER_EM "REAL",                 (0 &lt;&lt; TAM_MAX_BITS) |     0, CAT_NONE | SLS_UNCHANGED | US_UNCHANGED | EIM_DISABLED | PTP_DISABLED     },//JM INPUT DEFAULT</v>
      </c>
    </row>
    <row r="1932" spans="1:1">
      <c r="A1932" s="133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IF(SOURCE!$R$2-LEN(SOURCE!C1932) &gt;= 0, REPT(" ",SOURCE!$R$2-LEN(SOURCE!C1932)), "")&amp;
      SOURCE!D1932&amp;", "&amp; IF(SOURCE!$S$2-LEN(SOURCE!D1932) &gt;= 0, REPT(" ",SOURCE!$S$2-LEN(SOURCE!D1932)), "")&amp;
      SOURCE!E1932&amp;", "&amp; IF(SOURCE!$T$2-LEN(SOURCE!E1932) &gt;=0, REPT(" ",SOURCE!$T$2-LEN(SOURCE!E1932)), "")&amp;
      SOURCE!F1932&amp;", "&amp; IF(SOURCE!$U$2-LEN(SOURCE!F1932) &gt;= 0, REPT(" ",SOURCE!$U$2-LEN(SOURCE!F1932)+2), "")&amp;"("&amp;
      SUBSTITUTE(TEXT(SOURCE!G1932,"??0"),"  ","")&amp;" &lt;&lt; TAM_MAX_BITS) |"&amp; IF(SOURCE!$V$2-3 &gt;= 0, REPT(" ",MAX(1,SOURCE!$V$2-5+4+1-1-LEN(  IF(ISTEXT(SOURCE!H1932),SOURCE!H1932,  SUBSTITUTE(SUBSTITUTE(TEXT(SOURCE!H1932,"????0"),"  ","")," ",""))   ))), "")&amp;
       IF(ISTEXT(SOURCE!H1932),SOURCE!H1932, SUBSTITUTE(SUBSTITUTE(TEXT(SOURCE!H1932,"????0"),"  ","")," ",""))   &amp;","&amp; IF(SOURCE!$W$2-3 &gt;= 0, REPT(" ",SOURCE!$W$2-3-5), "")&amp;
      SOURCE!I1932&amp;
" | "&amp; IF(SOURCE!$X$2-LEN(SOURCE!I1932) &gt;= 0, REPT(" ",SOURCE!$X$2-LEN(SOURCE!I1932)), "")&amp;
      SOURCE!J1932&amp;      IF(SOURCE!$Y$2-LEN(SOURCE!J1932) &gt;= 0, REPT(" ",SOURCE!$Y$2-LEN(SOURCE!J1932)), "")&amp;
" | "&amp; IF(SOURCE!$X$2-LEN(SOURCE!I1932) &gt;= 0, REPT(" ",SOURCE!$X$2-LEN(SOURCE!I1932)), "")&amp;
      SOURCE!K1932&amp;      IF(SOURCE!$Y$2-LEN(SOURCE!K1932) &gt;= 0, REPT(" ",SOURCE!$Z$2-LEN(SOURCE!K1932)), "")&amp;
" | "&amp; SOURCE!L1932&amp;      IF(SOURCE!$AB$2-LEN(SOURCE!L1932) &gt;= 0, REPT(" ",SOURCE!$AB$2-LEN(SOURCE!L1932)), "")&amp;
" | "&amp; SOURCE!M1932&amp;      IF(SOURCE!$AC$2-LEN(SOURCE!M1932) &gt;= 0, REPT(" ",SOURCE!$AC$2-LEN(SOURCE!M1932)), "")&amp;
      "},"&amp;IF(SOURCE!O1932&lt;&gt;"",""&amp;SOURCE!O1932,"")
 )
)
)</f>
        <v>/* 1888 */  { fnUserJM,                     USER_C43ALTB,                "",                                            "C43AltB",                                     (0 &lt;&lt; TAM_MAX_BITS) |     0, CAT_NONE | SLS_UNCHANGED | US_UNCHANGED | EIM_DISABLED | PTP_DISABLED     },//JM USER</v>
      </c>
    </row>
    <row r="1933" spans="1:1">
      <c r="A1933" s="133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IF(SOURCE!$R$2-LEN(SOURCE!C1933) &gt;= 0, REPT(" ",SOURCE!$R$2-LEN(SOURCE!C1933)), "")&amp;
      SOURCE!D1933&amp;", "&amp; IF(SOURCE!$S$2-LEN(SOURCE!D1933) &gt;= 0, REPT(" ",SOURCE!$S$2-LEN(SOURCE!D1933)), "")&amp;
      SOURCE!E1933&amp;", "&amp; IF(SOURCE!$T$2-LEN(SOURCE!E1933) &gt;=0, REPT(" ",SOURCE!$T$2-LEN(SOURCE!E1933)), "")&amp;
      SOURCE!F1933&amp;", "&amp; IF(SOURCE!$U$2-LEN(SOURCE!F1933) &gt;= 0, REPT(" ",SOURCE!$U$2-LEN(SOURCE!F1933)+2), "")&amp;"("&amp;
      SUBSTITUTE(TEXT(SOURCE!G1933,"??0"),"  ","")&amp;" &lt;&lt; TAM_MAX_BITS) |"&amp; IF(SOURCE!$V$2-3 &gt;= 0, REPT(" ",MAX(1,SOURCE!$V$2-5+4+1-1-LEN(  IF(ISTEXT(SOURCE!H1933),SOURCE!H1933,  SUBSTITUTE(SUBSTITUTE(TEXT(SOURCE!H1933,"????0"),"  ","")," ",""))   ))), "")&amp;
       IF(ISTEXT(SOURCE!H1933),SOURCE!H1933, SUBSTITUTE(SUBSTITUTE(TEXT(SOURCE!H1933,"????0"),"  ","")," ",""))   &amp;","&amp; IF(SOURCE!$W$2-3 &gt;= 0, REPT(" ",SOURCE!$W$2-3-5), "")&amp;
      SOURCE!I1933&amp;
" | "&amp; IF(SOURCE!$X$2-LEN(SOURCE!I1933) &gt;= 0, REPT(" ",SOURCE!$X$2-LEN(SOURCE!I1933)), "")&amp;
      SOURCE!J1933&amp;      IF(SOURCE!$Y$2-LEN(SOURCE!J1933) &gt;= 0, REPT(" ",SOURCE!$Y$2-LEN(SOURCE!J1933)), "")&amp;
" | "&amp; IF(SOURCE!$X$2-LEN(SOURCE!I1933) &gt;= 0, REPT(" ",SOURCE!$X$2-LEN(SOURCE!I1933)), "")&amp;
      SOURCE!K1933&amp;      IF(SOURCE!$Y$2-LEN(SOURCE!K1933) &gt;= 0, REPT(" ",SOURCE!$Z$2-LEN(SOURCE!K1933)), "")&amp;
" | "&amp; SOURCE!L1933&amp;      IF(SOURCE!$AB$2-LEN(SOURCE!L1933) &gt;= 0, REPT(" ",SOURCE!$AB$2-LEN(SOURCE!L1933)), "")&amp;
" | "&amp; SOURCE!M1933&amp;      IF(SOURCE!$AC$2-LEN(SOURCE!M1933) &gt;= 0, REPT(" ",SOURCE!$AC$2-LEN(SOURCE!M1933)), "")&amp;
      "},"&amp;IF(SOURCE!O1933&lt;&gt;"",""&amp;SOURCE!O1933,"")
 )
)
)</f>
        <v>/* 1889 */  { fnInDefault,                  ID_CPXDP,                    "",                                            "i" STD_SPACE_3_PER_EM "CPX",                  (0 &lt;&lt; TAM_MAX_BITS) |     0, CAT_NONE | SLS_UNCHANGED | US_UNCHANGED | EIM_DISABLED | PTP_DISABLED     },//JM INPUT DEFAULT</v>
      </c>
    </row>
    <row r="1934" spans="1:1">
      <c r="A1934" s="133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IF(SOURCE!$R$2-LEN(SOURCE!C1934) &gt;= 0, REPT(" ",SOURCE!$R$2-LEN(SOURCE!C1934)), "")&amp;
      SOURCE!D1934&amp;", "&amp; IF(SOURCE!$S$2-LEN(SOURCE!D1934) &gt;= 0, REPT(" ",SOURCE!$S$2-LEN(SOURCE!D1934)), "")&amp;
      SOURCE!E1934&amp;", "&amp; IF(SOURCE!$T$2-LEN(SOURCE!E1934) &gt;=0, REPT(" ",SOURCE!$T$2-LEN(SOURCE!E1934)), "")&amp;
      SOURCE!F1934&amp;", "&amp; IF(SOURCE!$U$2-LEN(SOURCE!F1934) &gt;= 0, REPT(" ",SOURCE!$U$2-LEN(SOURCE!F1934)+2), "")&amp;"("&amp;
      SUBSTITUTE(TEXT(SOURCE!G1934,"??0"),"  ","")&amp;" &lt;&lt; TAM_MAX_BITS) |"&amp; IF(SOURCE!$V$2-3 &gt;= 0, REPT(" ",MAX(1,SOURCE!$V$2-5+4+1-1-LEN(  IF(ISTEXT(SOURCE!H1934),SOURCE!H1934,  SUBSTITUTE(SUBSTITUTE(TEXT(SOURCE!H1934,"????0"),"  ","")," ",""))   ))), "")&amp;
       IF(ISTEXT(SOURCE!H1934),SOURCE!H1934, SUBSTITUTE(SUBSTITUTE(TEXT(SOURCE!H1934,"????0"),"  ","")," ",""))   &amp;","&amp; IF(SOURCE!$W$2-3 &gt;= 0, REPT(" ",SOURCE!$W$2-3-5), "")&amp;
      SOURCE!I1934&amp;
" | "&amp; IF(SOURCE!$X$2-LEN(SOURCE!I1934) &gt;= 0, REPT(" ",SOURCE!$X$2-LEN(SOURCE!I1934)), "")&amp;
      SOURCE!J1934&amp;      IF(SOURCE!$Y$2-LEN(SOURCE!J1934) &gt;= 0, REPT(" ",SOURCE!$Y$2-LEN(SOURCE!J1934)), "")&amp;
" | "&amp; IF(SOURCE!$X$2-LEN(SOURCE!I1934) &gt;= 0, REPT(" ",SOURCE!$X$2-LEN(SOURCE!I1934)), "")&amp;
      SOURCE!K1934&amp;      IF(SOURCE!$Y$2-LEN(SOURCE!K1934) &gt;= 0, REPT(" ",SOURCE!$Z$2-LEN(SOURCE!K1934)), "")&amp;
" | "&amp; SOURCE!L1934&amp;      IF(SOURCE!$AB$2-LEN(SOURCE!L1934) &gt;= 0, REPT(" ",SOURCE!$AB$2-LEN(SOURCE!L1934)), "")&amp;
" | "&amp; SOURCE!M1934&amp;      IF(SOURCE!$AC$2-LEN(SOURCE!M1934) &gt;= 0, REPT(" ",SOURCE!$AC$2-LEN(SOURCE!M1934)), "")&amp;
      "},"&amp;IF(SOURCE!O1934&lt;&gt;"",""&amp;SOURCE!O1934,"")
 )
)
)</f>
        <v>/* 1890 */  { fnInDefault,                  ID_SI,                       "",                                            "i" STD_SPACE_3_PER_EM "SI",                   (0 &lt;&lt; TAM_MAX_BITS) |     0, CAT_NONE | SLS_UNCHANGED | US_UNCHANGED | EIM_DISABLED | PTP_DISABLED     },//JM INPUT DEFAULT</v>
      </c>
    </row>
    <row r="1935" spans="1:1">
      <c r="A1935" s="133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IF(SOURCE!$R$2-LEN(SOURCE!C1935) &gt;= 0, REPT(" ",SOURCE!$R$2-LEN(SOURCE!C1935)), "")&amp;
      SOURCE!D1935&amp;", "&amp; IF(SOURCE!$S$2-LEN(SOURCE!D1935) &gt;= 0, REPT(" ",SOURCE!$S$2-LEN(SOURCE!D1935)), "")&amp;
      SOURCE!E1935&amp;", "&amp; IF(SOURCE!$T$2-LEN(SOURCE!E1935) &gt;=0, REPT(" ",SOURCE!$T$2-LEN(SOURCE!E1935)), "")&amp;
      SOURCE!F1935&amp;", "&amp; IF(SOURCE!$U$2-LEN(SOURCE!F1935) &gt;= 0, REPT(" ",SOURCE!$U$2-LEN(SOURCE!F1935)+2), "")&amp;"("&amp;
      SUBSTITUTE(TEXT(SOURCE!G1935,"??0"),"  ","")&amp;" &lt;&lt; TAM_MAX_BITS) |"&amp; IF(SOURCE!$V$2-3 &gt;= 0, REPT(" ",MAX(1,SOURCE!$V$2-5+4+1-1-LEN(  IF(ISTEXT(SOURCE!H1935),SOURCE!H1935,  SUBSTITUTE(SUBSTITUTE(TEXT(SOURCE!H1935,"????0"),"  ","")," ",""))   ))), "")&amp;
       IF(ISTEXT(SOURCE!H1935),SOURCE!H1935, SUBSTITUTE(SUBSTITUTE(TEXT(SOURCE!H1935,"????0"),"  ","")," ",""))   &amp;","&amp; IF(SOURCE!$W$2-3 &gt;= 0, REPT(" ",SOURCE!$W$2-3-5), "")&amp;
      SOURCE!I1935&amp;
" | "&amp; IF(SOURCE!$X$2-LEN(SOURCE!I1935) &gt;= 0, REPT(" ",SOURCE!$X$2-LEN(SOURCE!I1935)), "")&amp;
      SOURCE!J1935&amp;      IF(SOURCE!$Y$2-LEN(SOURCE!J1935) &gt;= 0, REPT(" ",SOURCE!$Y$2-LEN(SOURCE!J1935)), "")&amp;
" | "&amp; IF(SOURCE!$X$2-LEN(SOURCE!I1935) &gt;= 0, REPT(" ",SOURCE!$X$2-LEN(SOURCE!I1935)), "")&amp;
      SOURCE!K1935&amp;      IF(SOURCE!$Y$2-LEN(SOURCE!K1935) &gt;= 0, REPT(" ",SOURCE!$Z$2-LEN(SOURCE!K1935)), "")&amp;
" | "&amp; SOURCE!L1935&amp;      IF(SOURCE!$AB$2-LEN(SOURCE!L1935) &gt;= 0, REPT(" ",SOURCE!$AB$2-LEN(SOURCE!L1935)), "")&amp;
" | "&amp; SOURCE!M1935&amp;      IF(SOURCE!$AC$2-LEN(SOURCE!M1935) &gt;= 0, REPT(" ",SOURCE!$AC$2-LEN(SOURCE!M1935)), "")&amp;
      "},"&amp;IF(SOURCE!O1935&lt;&gt;"",""&amp;SOURCE!O1935,"")
 )
)
)</f>
        <v>/* 1891 */  { fnInDefault,                  ID_LI,                       "",                                            "i" STD_SPACE_3_PER_EM "LI",                   (0 &lt;&lt; TAM_MAX_BITS) |     0, CAT_NONE | SLS_UNCHANGED | US_UNCHANGED | EIM_DISABLED | PTP_DISABLED     },//JM INPUT DEFAULT</v>
      </c>
    </row>
    <row r="1936" spans="1:1">
      <c r="A1936" s="133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IF(SOURCE!$R$2-LEN(SOURCE!C1936) &gt;= 0, REPT(" ",SOURCE!$R$2-LEN(SOURCE!C1936)), "")&amp;
      SOURCE!D1936&amp;", "&amp; IF(SOURCE!$S$2-LEN(SOURCE!D1936) &gt;= 0, REPT(" ",SOURCE!$S$2-LEN(SOURCE!D1936)), "")&amp;
      SOURCE!E1936&amp;", "&amp; IF(SOURCE!$T$2-LEN(SOURCE!E1936) &gt;=0, REPT(" ",SOURCE!$T$2-LEN(SOURCE!E1936)), "")&amp;
      SOURCE!F1936&amp;", "&amp; IF(SOURCE!$U$2-LEN(SOURCE!F1936) &gt;= 0, REPT(" ",SOURCE!$U$2-LEN(SOURCE!F1936)+2), "")&amp;"("&amp;
      SUBSTITUTE(TEXT(SOURCE!G1936,"??0"),"  ","")&amp;" &lt;&lt; TAM_MAX_BITS) |"&amp; IF(SOURCE!$V$2-3 &gt;= 0, REPT(" ",MAX(1,SOURCE!$V$2-5+4+1-1-LEN(  IF(ISTEXT(SOURCE!H1936),SOURCE!H1936,  SUBSTITUTE(SUBSTITUTE(TEXT(SOURCE!H1936,"????0"),"  ","")," ",""))   ))), "")&amp;
       IF(ISTEXT(SOURCE!H1936),SOURCE!H1936, SUBSTITUTE(SUBSTITUTE(TEXT(SOURCE!H1936,"????0"),"  ","")," ",""))   &amp;","&amp; IF(SOURCE!$W$2-3 &gt;= 0, REPT(" ",SOURCE!$W$2-3-5), "")&amp;
      SOURCE!I1936&amp;
" | "&amp; IF(SOURCE!$X$2-LEN(SOURCE!I1936) &gt;= 0, REPT(" ",SOURCE!$X$2-LEN(SOURCE!I1936)), "")&amp;
      SOURCE!J1936&amp;      IF(SOURCE!$Y$2-LEN(SOURCE!J1936) &gt;= 0, REPT(" ",SOURCE!$Y$2-LEN(SOURCE!J1936)), "")&amp;
" | "&amp; IF(SOURCE!$X$2-LEN(SOURCE!I1936) &gt;= 0, REPT(" ",SOURCE!$X$2-LEN(SOURCE!I1936)), "")&amp;
      SOURCE!K1936&amp;      IF(SOURCE!$Y$2-LEN(SOURCE!K1936) &gt;= 0, REPT(" ",SOURCE!$Z$2-LEN(SOURCE!K1936)), "")&amp;
" | "&amp; SOURCE!L1936&amp;      IF(SOURCE!$AB$2-LEN(SOURCE!L1936) &gt;= 0, REPT(" ",SOURCE!$AB$2-LEN(SOURCE!L1936)), "")&amp;
" | "&amp; SOURCE!M1936&amp;      IF(SOURCE!$AC$2-LEN(SOURCE!M1936) &gt;= 0, REPT(" ",SOURCE!$AC$2-LEN(SOURCE!M1936)), "")&amp;
      "},"&amp;IF(SOURCE!O1936&lt;&gt;"",""&amp;SOURCE!O1936,"")
 )
)
)</f>
        <v>/* 1892 */  { fnUserJM,                     USER_V43,                    "",                                            "V43 RT",                                      (0 &lt;&lt; TAM_MAX_BITS) |     0, CAT_NONE | SLS_UNCHANGED | US_UNCHANGED | EIM_DISABLED | PTP_DISABLED     },//J=V43</v>
      </c>
    </row>
    <row r="1937" spans="1:1">
      <c r="A1937" s="133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IF(SOURCE!$R$2-LEN(SOURCE!C1937) &gt;= 0, REPT(" ",SOURCE!$R$2-LEN(SOURCE!C1937)), "")&amp;
      SOURCE!D1937&amp;", "&amp; IF(SOURCE!$S$2-LEN(SOURCE!D1937) &gt;= 0, REPT(" ",SOURCE!$S$2-LEN(SOURCE!D1937)), "")&amp;
      SOURCE!E1937&amp;", "&amp; IF(SOURCE!$T$2-LEN(SOURCE!E1937) &gt;=0, REPT(" ",SOURCE!$T$2-LEN(SOURCE!E1937)), "")&amp;
      SOURCE!F1937&amp;", "&amp; IF(SOURCE!$U$2-LEN(SOURCE!F1937) &gt;= 0, REPT(" ",SOURCE!$U$2-LEN(SOURCE!F1937)+2), "")&amp;"("&amp;
      SUBSTITUTE(TEXT(SOURCE!G1937,"??0"),"  ","")&amp;" &lt;&lt; TAM_MAX_BITS) |"&amp; IF(SOURCE!$V$2-3 &gt;= 0, REPT(" ",MAX(1,SOURCE!$V$2-5+4+1-1-LEN(  IF(ISTEXT(SOURCE!H1937),SOURCE!H1937,  SUBSTITUTE(SUBSTITUTE(TEXT(SOURCE!H1937,"????0"),"  ","")," ",""))   ))), "")&amp;
       IF(ISTEXT(SOURCE!H1937),SOURCE!H1937, SUBSTITUTE(SUBSTITUTE(TEXT(SOURCE!H1937,"????0"),"  ","")," ",""))   &amp;","&amp; IF(SOURCE!$W$2-3 &gt;= 0, REPT(" ",SOURCE!$W$2-3-5), "")&amp;
      SOURCE!I1937&amp;
" | "&amp; IF(SOURCE!$X$2-LEN(SOURCE!I1937) &gt;= 0, REPT(" ",SOURCE!$X$2-LEN(SOURCE!I1937)), "")&amp;
      SOURCE!J1937&amp;      IF(SOURCE!$Y$2-LEN(SOURCE!J1937) &gt;= 0, REPT(" ",SOURCE!$Y$2-LEN(SOURCE!J1937)), "")&amp;
" | "&amp; IF(SOURCE!$X$2-LEN(SOURCE!I1937) &gt;= 0, REPT(" ",SOURCE!$X$2-LEN(SOURCE!I1937)), "")&amp;
      SOURCE!K1937&amp;      IF(SOURCE!$Y$2-LEN(SOURCE!K1937) &gt;= 0, REPT(" ",SOURCE!$Z$2-LEN(SOURCE!K1937)), "")&amp;
" | "&amp; SOURCE!L1937&amp;      IF(SOURCE!$AB$2-LEN(SOURCE!L1937) &gt;= 0, REPT(" ",SOURCE!$AB$2-LEN(SOURCE!L1937)), "")&amp;
" | "&amp; SOURCE!M1937&amp;      IF(SOURCE!$AC$2-LEN(SOURCE!M1937) &gt;= 0, REPT(" ",SOURCE!$AC$2-LEN(SOURCE!M1937)), "")&amp;
      "},"&amp;IF(SOURCE!O1937&lt;&gt;"",""&amp;SOURCE!O1937,"")
 )
)
)</f>
        <v>/* 1893 */  { fnJM,                         48,                          "",                                            "f/g",                                         (0 &lt;&lt; TAM_MAX_BITS) |     0, CAT_NONE | SLS_UNCHANGED | US_UNCHANGED | EIM_DISABLED | PTP_DISABLED     },//JM Shift replacement</v>
      </c>
    </row>
    <row r="1938" spans="1:1">
      <c r="A1938" s="133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IF(SOURCE!$R$2-LEN(SOURCE!C1938) &gt;= 0, REPT(" ",SOURCE!$R$2-LEN(SOURCE!C1938)), "")&amp;
      SOURCE!D1938&amp;", "&amp; IF(SOURCE!$S$2-LEN(SOURCE!D1938) &gt;= 0, REPT(" ",SOURCE!$S$2-LEN(SOURCE!D1938)), "")&amp;
      SOURCE!E1938&amp;", "&amp; IF(SOURCE!$T$2-LEN(SOURCE!E1938) &gt;=0, REPT(" ",SOURCE!$T$2-LEN(SOURCE!E1938)), "")&amp;
      SOURCE!F1938&amp;", "&amp; IF(SOURCE!$U$2-LEN(SOURCE!F1938) &gt;= 0, REPT(" ",SOURCE!$U$2-LEN(SOURCE!F1938)+2), "")&amp;"("&amp;
      SUBSTITUTE(TEXT(SOURCE!G1938,"??0"),"  ","")&amp;" &lt;&lt; TAM_MAX_BITS) |"&amp; IF(SOURCE!$V$2-3 &gt;= 0, REPT(" ",MAX(1,SOURCE!$V$2-5+4+1-1-LEN(  IF(ISTEXT(SOURCE!H1938),SOURCE!H1938,  SUBSTITUTE(SUBSTITUTE(TEXT(SOURCE!H1938,"????0"),"  ","")," ",""))   ))), "")&amp;
       IF(ISTEXT(SOURCE!H1938),SOURCE!H1938, SUBSTITUTE(SUBSTITUTE(TEXT(SOURCE!H1938,"????0"),"  ","")," ",""))   &amp;","&amp; IF(SOURCE!$W$2-3 &gt;= 0, REPT(" ",SOURCE!$W$2-3-5), "")&amp;
      SOURCE!I1938&amp;
" | "&amp; IF(SOURCE!$X$2-LEN(SOURCE!I1938) &gt;= 0, REPT(" ",SOURCE!$X$2-LEN(SOURCE!I1938)), "")&amp;
      SOURCE!J1938&amp;      IF(SOURCE!$Y$2-LEN(SOURCE!J1938) &gt;= 0, REPT(" ",SOURCE!$Y$2-LEN(SOURCE!J1938)), "")&amp;
" | "&amp; IF(SOURCE!$X$2-LEN(SOURCE!I1938) &gt;= 0, REPT(" ",SOURCE!$X$2-LEN(SOURCE!I1938)), "")&amp;
      SOURCE!K1938&amp;      IF(SOURCE!$Y$2-LEN(SOURCE!K1938) &gt;= 0, REPT(" ",SOURCE!$Z$2-LEN(SOURCE!K1938)), "")&amp;
" | "&amp; SOURCE!L1938&amp;      IF(SOURCE!$AB$2-LEN(SOURCE!L1938) &gt;= 0, REPT(" ",SOURCE!$AB$2-LEN(SOURCE!L1938)), "")&amp;
" | "&amp; SOURCE!M1938&amp;      IF(SOURCE!$AC$2-LEN(SOURCE!M1938) &gt;= 0, REPT(" ",SOURCE!$AC$2-LEN(SOURCE!M1938)), "")&amp;
      "},"&amp;IF(SOURCE!O1938&lt;&gt;"",""&amp;SOURCE!O1938,"")
 )
)
)</f>
        <v>/* 1894 */  { fnUserJM,                     USER_DEFAULTS,               "",                                            "U" STD_SIGMA " CC",                           (0 &lt;&lt; TAM_MAX_BITS) |     0, CAT_NONE | SLS_UNCHANGED | US_UNCHANGED | EIM_DISABLED | PTP_DISABLED     },</v>
      </c>
    </row>
    <row r="1939" spans="1:1">
      <c r="A1939" s="133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IF(SOURCE!$R$2-LEN(SOURCE!C1939) &gt;= 0, REPT(" ",SOURCE!$R$2-LEN(SOURCE!C1939)), "")&amp;
      SOURCE!D1939&amp;", "&amp; IF(SOURCE!$S$2-LEN(SOURCE!D1939) &gt;= 0, REPT(" ",SOURCE!$S$2-LEN(SOURCE!D1939)), "")&amp;
      SOURCE!E1939&amp;", "&amp; IF(SOURCE!$T$2-LEN(SOURCE!E1939) &gt;=0, REPT(" ",SOURCE!$T$2-LEN(SOURCE!E1939)), "")&amp;
      SOURCE!F1939&amp;", "&amp; IF(SOURCE!$U$2-LEN(SOURCE!F1939) &gt;= 0, REPT(" ",SOURCE!$U$2-LEN(SOURCE!F1939)+2), "")&amp;"("&amp;
      SUBSTITUTE(TEXT(SOURCE!G1939,"??0"),"  ","")&amp;" &lt;&lt; TAM_MAX_BITS) |"&amp; IF(SOURCE!$V$2-3 &gt;= 0, REPT(" ",MAX(1,SOURCE!$V$2-5+4+1-1-LEN(  IF(ISTEXT(SOURCE!H1939),SOURCE!H1939,  SUBSTITUTE(SUBSTITUTE(TEXT(SOURCE!H1939,"????0"),"  ","")," ",""))   ))), "")&amp;
       IF(ISTEXT(SOURCE!H1939),SOURCE!H1939, SUBSTITUTE(SUBSTITUTE(TEXT(SOURCE!H1939,"????0"),"  ","")," ",""))   &amp;","&amp; IF(SOURCE!$W$2-3 &gt;= 0, REPT(" ",SOURCE!$W$2-3-5), "")&amp;
      SOURCE!I1939&amp;
" | "&amp; IF(SOURCE!$X$2-LEN(SOURCE!I1939) &gt;= 0, REPT(" ",SOURCE!$X$2-LEN(SOURCE!I1939)), "")&amp;
      SOURCE!J1939&amp;      IF(SOURCE!$Y$2-LEN(SOURCE!J1939) &gt;= 0, REPT(" ",SOURCE!$Y$2-LEN(SOURCE!J1939)), "")&amp;
" | "&amp; IF(SOURCE!$X$2-LEN(SOURCE!I1939) &gt;= 0, REPT(" ",SOURCE!$X$2-LEN(SOURCE!I1939)), "")&amp;
      SOURCE!K1939&amp;      IF(SOURCE!$Y$2-LEN(SOURCE!K1939) &gt;= 0, REPT(" ",SOURCE!$Z$2-LEN(SOURCE!K1939)), "")&amp;
" | "&amp; SOURCE!L1939&amp;      IF(SOURCE!$AB$2-LEN(SOURCE!L1939) &gt;= 0, REPT(" ",SOURCE!$AB$2-LEN(SOURCE!L1939)), "")&amp;
" | "&amp; SOURCE!M1939&amp;      IF(SOURCE!$AC$2-LEN(SOURCE!M1939) &gt;= 0, REPT(" ",SOURCE!$AC$2-LEN(SOURCE!M1939)), "")&amp;
      "},"&amp;IF(SOURCE!O1939&lt;&gt;"",""&amp;SOURCE!O1939,"")
 )
)
)</f>
        <v>/* 1895 */  { fnUserJM,                     USER_COMPLEX,                "",                                            "U" STD_UP_ARROW " CC",                        (0 &lt;&lt; TAM_MAX_BITS) |     0, CAT_NONE | SLS_UNCHANGED | US_UNCHANGED | EIM_DISABLED | PTP_DISABLED     },</v>
      </c>
    </row>
    <row r="1940" spans="1:1">
      <c r="A1940" s="133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IF(SOURCE!$R$2-LEN(SOURCE!C1940) &gt;= 0, REPT(" ",SOURCE!$R$2-LEN(SOURCE!C1940)), "")&amp;
      SOURCE!D1940&amp;", "&amp; IF(SOURCE!$S$2-LEN(SOURCE!D1940) &gt;= 0, REPT(" ",SOURCE!$S$2-LEN(SOURCE!D1940)), "")&amp;
      SOURCE!E1940&amp;", "&amp; IF(SOURCE!$T$2-LEN(SOURCE!E1940) &gt;=0, REPT(" ",SOURCE!$T$2-LEN(SOURCE!E1940)), "")&amp;
      SOURCE!F1940&amp;", "&amp; IF(SOURCE!$U$2-LEN(SOURCE!F1940) &gt;= 0, REPT(" ",SOURCE!$U$2-LEN(SOURCE!F1940)+2), "")&amp;"("&amp;
      SUBSTITUTE(TEXT(SOURCE!G1940,"??0"),"  ","")&amp;" &lt;&lt; TAM_MAX_BITS) |"&amp; IF(SOURCE!$V$2-3 &gt;= 0, REPT(" ",MAX(1,SOURCE!$V$2-5+4+1-1-LEN(  IF(ISTEXT(SOURCE!H1940),SOURCE!H1940,  SUBSTITUTE(SUBSTITUTE(TEXT(SOURCE!H1940,"????0"),"  ","")," ",""))   ))), "")&amp;
       IF(ISTEXT(SOURCE!H1940),SOURCE!H1940, SUBSTITUTE(SUBSTITUTE(TEXT(SOURCE!H1940,"????0"),"  ","")," ",""))   &amp;","&amp; IF(SOURCE!$W$2-3 &gt;= 0, REPT(" ",SOURCE!$W$2-3-5), "")&amp;
      SOURCE!I1940&amp;
" | "&amp; IF(SOURCE!$X$2-LEN(SOURCE!I1940) &gt;= 0, REPT(" ",SOURCE!$X$2-LEN(SOURCE!I1940)), "")&amp;
      SOURCE!J1940&amp;      IF(SOURCE!$Y$2-LEN(SOURCE!J1940) &gt;= 0, REPT(" ",SOURCE!$Y$2-LEN(SOURCE!J1940)), "")&amp;
" | "&amp; IF(SOURCE!$X$2-LEN(SOURCE!I1940) &gt;= 0, REPT(" ",SOURCE!$X$2-LEN(SOURCE!I1940)), "")&amp;
      SOURCE!K1940&amp;      IF(SOURCE!$Y$2-LEN(SOURCE!K1940) &gt;= 0, REPT(" ",SOURCE!$Z$2-LEN(SOURCE!K1940)), "")&amp;
" | "&amp; SOURCE!L1940&amp;      IF(SOURCE!$AB$2-LEN(SOURCE!L1940) &gt;= 0, REPT(" ",SOURCE!$AB$2-LEN(SOURCE!L1940)), "")&amp;
" | "&amp; SOURCE!M1940&amp;      IF(SOURCE!$AC$2-LEN(SOURCE!M1940) &gt;= 0, REPT(" ",SOURCE!$AC$2-LEN(SOURCE!M1940)), "")&amp;
      "},"&amp;IF(SOURCE!O1940&lt;&gt;"",""&amp;SOURCE!O1940,"")
 )
)
)</f>
        <v>/* 1896 */  { fnUserJM,                     USER_C43ALTA,                "",                                            "C43AltA",                                     (0 &lt;&lt; TAM_MAX_BITS) |     0, CAT_NONE | SLS_UNCHANGED | US_UNCHANGED | EIM_DISABLED | PTP_DISABLED     },//JM USER</v>
      </c>
    </row>
    <row r="1941" spans="1:1">
      <c r="A1941" s="133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IF(SOURCE!$R$2-LEN(SOURCE!C1941) &gt;= 0, REPT(" ",SOURCE!$R$2-LEN(SOURCE!C1941)), "")&amp;
      SOURCE!D1941&amp;", "&amp; IF(SOURCE!$S$2-LEN(SOURCE!D1941) &gt;= 0, REPT(" ",SOURCE!$S$2-LEN(SOURCE!D1941)), "")&amp;
      SOURCE!E1941&amp;", "&amp; IF(SOURCE!$T$2-LEN(SOURCE!E1941) &gt;=0, REPT(" ",SOURCE!$T$2-LEN(SOURCE!E1941)), "")&amp;
      SOURCE!F1941&amp;", "&amp; IF(SOURCE!$U$2-LEN(SOURCE!F1941) &gt;= 0, REPT(" ",SOURCE!$U$2-LEN(SOURCE!F1941)+2), "")&amp;"("&amp;
      SUBSTITUTE(TEXT(SOURCE!G1941,"??0"),"  ","")&amp;" &lt;&lt; TAM_MAX_BITS) |"&amp; IF(SOURCE!$V$2-3 &gt;= 0, REPT(" ",MAX(1,SOURCE!$V$2-5+4+1-1-LEN(  IF(ISTEXT(SOURCE!H1941),SOURCE!H1941,  SUBSTITUTE(SUBSTITUTE(TEXT(SOURCE!H1941,"????0"),"  ","")," ",""))   ))), "")&amp;
       IF(ISTEXT(SOURCE!H1941),SOURCE!H1941, SUBSTITUTE(SUBSTITUTE(TEXT(SOURCE!H1941,"????0"),"  ","")," ",""))   &amp;","&amp; IF(SOURCE!$W$2-3 &gt;= 0, REPT(" ",SOURCE!$W$2-3-5), "")&amp;
      SOURCE!I1941&amp;
" | "&amp; IF(SOURCE!$X$2-LEN(SOURCE!I1941) &gt;= 0, REPT(" ",SOURCE!$X$2-LEN(SOURCE!I1941)), "")&amp;
      SOURCE!J1941&amp;      IF(SOURCE!$Y$2-LEN(SOURCE!J1941) &gt;= 0, REPT(" ",SOURCE!$Y$2-LEN(SOURCE!J1941)), "")&amp;
" | "&amp; IF(SOURCE!$X$2-LEN(SOURCE!I1941) &gt;= 0, REPT(" ",SOURCE!$X$2-LEN(SOURCE!I1941)), "")&amp;
      SOURCE!K1941&amp;      IF(SOURCE!$Y$2-LEN(SOURCE!K1941) &gt;= 0, REPT(" ",SOURCE!$Z$2-LEN(SOURCE!K1941)), "")&amp;
" | "&amp; SOURCE!L1941&amp;      IF(SOURCE!$AB$2-LEN(SOURCE!L1941) &gt;= 0, REPT(" ",SOURCE!$AB$2-LEN(SOURCE!L1941)), "")&amp;
" | "&amp; SOURCE!M1941&amp;      IF(SOURCE!$AC$2-LEN(SOURCE!M1941) &gt;= 0, REPT(" ",SOURCE!$AC$2-LEN(SOURCE!M1941)), "")&amp;
      "},"&amp;IF(SOURCE!O1941&lt;&gt;"",""&amp;SOURCE!O1941,"")
 )
)
)</f>
        <v>/* 1897 */  { fnUserJM,                     USER_RESET,                  "",                                            "RESET",                                       (0 &lt;&lt; TAM_MAX_BITS) |     0, CAT_NONE | SLS_UNCHANGED | US_UNCHANGED | EIM_DISABLED | PTP_DISABLED     },</v>
      </c>
    </row>
    <row r="1942" spans="1:1">
      <c r="A1942" s="133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IF(SOURCE!$R$2-LEN(SOURCE!C1942) &gt;= 0, REPT(" ",SOURCE!$R$2-LEN(SOURCE!C1942)), "")&amp;
      SOURCE!D1942&amp;", "&amp; IF(SOURCE!$S$2-LEN(SOURCE!D1942) &gt;= 0, REPT(" ",SOURCE!$S$2-LEN(SOURCE!D1942)), "")&amp;
      SOURCE!E1942&amp;", "&amp; IF(SOURCE!$T$2-LEN(SOURCE!E1942) &gt;=0, REPT(" ",SOURCE!$T$2-LEN(SOURCE!E1942)), "")&amp;
      SOURCE!F1942&amp;", "&amp; IF(SOURCE!$U$2-LEN(SOURCE!F1942) &gt;= 0, REPT(" ",SOURCE!$U$2-LEN(SOURCE!F1942)+2), "")&amp;"("&amp;
      SUBSTITUTE(TEXT(SOURCE!G1942,"??0"),"  ","")&amp;" &lt;&lt; TAM_MAX_BITS) |"&amp; IF(SOURCE!$V$2-3 &gt;= 0, REPT(" ",MAX(1,SOURCE!$V$2-5+4+1-1-LEN(  IF(ISTEXT(SOURCE!H1942),SOURCE!H1942,  SUBSTITUTE(SUBSTITUTE(TEXT(SOURCE!H1942,"????0"),"  ","")," ",""))   ))), "")&amp;
       IF(ISTEXT(SOURCE!H1942),SOURCE!H1942, SUBSTITUTE(SUBSTITUTE(TEXT(SOURCE!H1942,"????0"),"  ","")," ",""))   &amp;","&amp; IF(SOURCE!$W$2-3 &gt;= 0, REPT(" ",SOURCE!$W$2-3-5), "")&amp;
      SOURCE!I1942&amp;
" | "&amp; IF(SOURCE!$X$2-LEN(SOURCE!I1942) &gt;= 0, REPT(" ",SOURCE!$X$2-LEN(SOURCE!I1942)), "")&amp;
      SOURCE!J1942&amp;      IF(SOURCE!$Y$2-LEN(SOURCE!J1942) &gt;= 0, REPT(" ",SOURCE!$Y$2-LEN(SOURCE!J1942)), "")&amp;
" | "&amp; IF(SOURCE!$X$2-LEN(SOURCE!I1942) &gt;= 0, REPT(" ",SOURCE!$X$2-LEN(SOURCE!I1942)), "")&amp;
      SOURCE!K1942&amp;      IF(SOURCE!$Y$2-LEN(SOURCE!K1942) &gt;= 0, REPT(" ",SOURCE!$Z$2-LEN(SOURCE!K1942)), "")&amp;
" | "&amp; SOURCE!L1942&amp;      IF(SOURCE!$AB$2-LEN(SOURCE!L1942) &gt;= 0, REPT(" ",SOURCE!$AB$2-LEN(SOURCE!L1942)), "")&amp;
" | "&amp; SOURCE!M1942&amp;      IF(SOURCE!$AC$2-LEN(SOURCE!M1942) &gt;= 0, REPT(" ",SOURCE!$AC$2-LEN(SOURCE!M1942)), "")&amp;
      "},"&amp;IF(SOURCE!O1942&lt;&gt;"",""&amp;SOURCE!O1942,"")
 )
)
)</f>
        <v>/* 1898 */  { fnSigmaAssign,                16384+ITM_AIM,               "",                                            STD_SIGMA STD_alpha,                           (0 &lt;&lt; TAM_MAX_BITS) |     0, CAT_NONE | SLS_UNCHANGED | US_UNCHANGED | EIM_DISABLED | PTP_DISABLED     },</v>
      </c>
    </row>
    <row r="1943" spans="1:1">
      <c r="A1943" s="133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IF(SOURCE!$R$2-LEN(SOURCE!C1943) &gt;= 0, REPT(" ",SOURCE!$R$2-LEN(SOURCE!C1943)), "")&amp;
      SOURCE!D1943&amp;", "&amp; IF(SOURCE!$S$2-LEN(SOURCE!D1943) &gt;= 0, REPT(" ",SOURCE!$S$2-LEN(SOURCE!D1943)), "")&amp;
      SOURCE!E1943&amp;", "&amp; IF(SOURCE!$T$2-LEN(SOURCE!E1943) &gt;=0, REPT(" ",SOURCE!$T$2-LEN(SOURCE!E1943)), "")&amp;
      SOURCE!F1943&amp;", "&amp; IF(SOURCE!$U$2-LEN(SOURCE!F1943) &gt;= 0, REPT(" ",SOURCE!$U$2-LEN(SOURCE!F1943)+2), "")&amp;"("&amp;
      SUBSTITUTE(TEXT(SOURCE!G1943,"??0"),"  ","")&amp;" &lt;&lt; TAM_MAX_BITS) |"&amp; IF(SOURCE!$V$2-3 &gt;= 0, REPT(" ",MAX(1,SOURCE!$V$2-5+4+1-1-LEN(  IF(ISTEXT(SOURCE!H1943),SOURCE!H1943,  SUBSTITUTE(SUBSTITUTE(TEXT(SOURCE!H1943,"????0"),"  ","")," ",""))   ))), "")&amp;
       IF(ISTEXT(SOURCE!H1943),SOURCE!H1943, SUBSTITUTE(SUBSTITUTE(TEXT(SOURCE!H1943,"????0"),"  ","")," ",""))   &amp;","&amp; IF(SOURCE!$W$2-3 &gt;= 0, REPT(" ",SOURCE!$W$2-3-5), "")&amp;
      SOURCE!I1943&amp;
" | "&amp; IF(SOURCE!$X$2-LEN(SOURCE!I1943) &gt;= 0, REPT(" ",SOURCE!$X$2-LEN(SOURCE!I1943)), "")&amp;
      SOURCE!J1943&amp;      IF(SOURCE!$Y$2-LEN(SOURCE!J1943) &gt;= 0, REPT(" ",SOURCE!$Y$2-LEN(SOURCE!J1943)), "")&amp;
" | "&amp; IF(SOURCE!$X$2-LEN(SOURCE!I1943) &gt;= 0, REPT(" ",SOURCE!$X$2-LEN(SOURCE!I1943)), "")&amp;
      SOURCE!K1943&amp;      IF(SOURCE!$Y$2-LEN(SOURCE!K1943) &gt;= 0, REPT(" ",SOURCE!$Z$2-LEN(SOURCE!K1943)), "")&amp;
" | "&amp; SOURCE!L1943&amp;      IF(SOURCE!$AB$2-LEN(SOURCE!L1943) &gt;= 0, REPT(" ",SOURCE!$AB$2-LEN(SOURCE!L1943)), "")&amp;
" | "&amp; SOURCE!M1943&amp;      IF(SOURCE!$AC$2-LEN(SOURCE!M1943) &gt;= 0, REPT(" ",SOURCE!$AC$2-LEN(SOURCE!M1943)), "")&amp;
      "},"&amp;IF(SOURCE!O1943&lt;&gt;"",""&amp;SOURCE!O1943,"")
 )
)
)</f>
        <v>/* 1899 */  { fnSigmaAssign,                16384+ITM_CC,                "",                                            STD_SIGMA "CC",                                (0 &lt;&lt; TAM_MAX_BITS) |     0, CAT_NONE | SLS_UNCHANGED | US_UNCHANGED | EIM_DISABLED | PTP_DISABLED     },</v>
      </c>
    </row>
    <row r="1944" spans="1:1">
      <c r="A1944" s="133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IF(SOURCE!$R$2-LEN(SOURCE!C1944) &gt;= 0, REPT(" ",SOURCE!$R$2-LEN(SOURCE!C1944)), "")&amp;
      SOURCE!D1944&amp;", "&amp; IF(SOURCE!$S$2-LEN(SOURCE!D1944) &gt;= 0, REPT(" ",SOURCE!$S$2-LEN(SOURCE!D1944)), "")&amp;
      SOURCE!E1944&amp;", "&amp; IF(SOURCE!$T$2-LEN(SOURCE!E1944) &gt;=0, REPT(" ",SOURCE!$T$2-LEN(SOURCE!E1944)), "")&amp;
      SOURCE!F1944&amp;", "&amp; IF(SOURCE!$U$2-LEN(SOURCE!F1944) &gt;= 0, REPT(" ",SOURCE!$U$2-LEN(SOURCE!F1944)+2), "")&amp;"("&amp;
      SUBSTITUTE(TEXT(SOURCE!G1944,"??0"),"  ","")&amp;" &lt;&lt; TAM_MAX_BITS) |"&amp; IF(SOURCE!$V$2-3 &gt;= 0, REPT(" ",MAX(1,SOURCE!$V$2-5+4+1-1-LEN(  IF(ISTEXT(SOURCE!H1944),SOURCE!H1944,  SUBSTITUTE(SUBSTITUTE(TEXT(SOURCE!H1944,"????0"),"  ","")," ",""))   ))), "")&amp;
       IF(ISTEXT(SOURCE!H1944),SOURCE!H1944, SUBSTITUTE(SUBSTITUTE(TEXT(SOURCE!H1944,"????0"),"  ","")," ",""))   &amp;","&amp; IF(SOURCE!$W$2-3 &gt;= 0, REPT(" ",SOURCE!$W$2-3-5), "")&amp;
      SOURCE!I1944&amp;
" | "&amp; IF(SOURCE!$X$2-LEN(SOURCE!I1944) &gt;= 0, REPT(" ",SOURCE!$X$2-LEN(SOURCE!I1944)), "")&amp;
      SOURCE!J1944&amp;      IF(SOURCE!$Y$2-LEN(SOURCE!J1944) &gt;= 0, REPT(" ",SOURCE!$Y$2-LEN(SOURCE!J1944)), "")&amp;
" | "&amp; IF(SOURCE!$X$2-LEN(SOURCE!I1944) &gt;= 0, REPT(" ",SOURCE!$X$2-LEN(SOURCE!I1944)), "")&amp;
      SOURCE!K1944&amp;      IF(SOURCE!$Y$2-LEN(SOURCE!K1944) &gt;= 0, REPT(" ",SOURCE!$Z$2-LEN(SOURCE!K1944)), "")&amp;
" | "&amp; SOURCE!L1944&amp;      IF(SOURCE!$AB$2-LEN(SOURCE!L1944) &gt;= 0, REPT(" ",SOURCE!$AB$2-LEN(SOURCE!L1944)), "")&amp;
" | "&amp; SOURCE!M1944&amp;      IF(SOURCE!$AC$2-LEN(SOURCE!M1944) &gt;= 0, REPT(" ",SOURCE!$AC$2-LEN(SOURCE!M1944)), "")&amp;
      "},"&amp;IF(SOURCE!O1944&lt;&gt;"",""&amp;SOURCE!O1944,"")
 )
)
)</f>
        <v>/* 1900 */  { fnSigmaAssign,                16384+ITM_SHIFTg,            "",                                            STD_SIGMA "g",                                 (0 &lt;&lt; TAM_MAX_BITS) |     0, CAT_NONE | SLS_UNCHANGED | US_UNCHANGED | EIM_DISABLED | PTP_DISABLED     },</v>
      </c>
    </row>
    <row r="1945" spans="1:1">
      <c r="A1945" s="133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IF(SOURCE!$R$2-LEN(SOURCE!C1945) &gt;= 0, REPT(" ",SOURCE!$R$2-LEN(SOURCE!C1945)), "")&amp;
      SOURCE!D1945&amp;", "&amp; IF(SOURCE!$S$2-LEN(SOURCE!D1945) &gt;= 0, REPT(" ",SOURCE!$S$2-LEN(SOURCE!D1945)), "")&amp;
      SOURCE!E1945&amp;", "&amp; IF(SOURCE!$T$2-LEN(SOURCE!E1945) &gt;=0, REPT(" ",SOURCE!$T$2-LEN(SOURCE!E1945)), "")&amp;
      SOURCE!F1945&amp;", "&amp; IF(SOURCE!$U$2-LEN(SOURCE!F1945) &gt;= 0, REPT(" ",SOURCE!$U$2-LEN(SOURCE!F1945)+2), "")&amp;"("&amp;
      SUBSTITUTE(TEXT(SOURCE!G1945,"??0"),"  ","")&amp;" &lt;&lt; TAM_MAX_BITS) |"&amp; IF(SOURCE!$V$2-3 &gt;= 0, REPT(" ",MAX(1,SOURCE!$V$2-5+4+1-1-LEN(  IF(ISTEXT(SOURCE!H1945),SOURCE!H1945,  SUBSTITUTE(SUBSTITUTE(TEXT(SOURCE!H1945,"????0"),"  ","")," ",""))   ))), "")&amp;
       IF(ISTEXT(SOURCE!H1945),SOURCE!H1945, SUBSTITUTE(SUBSTITUTE(TEXT(SOURCE!H1945,"????0"),"  ","")," ",""))   &amp;","&amp; IF(SOURCE!$W$2-3 &gt;= 0, REPT(" ",SOURCE!$W$2-3-5), "")&amp;
      SOURCE!I1945&amp;
" | "&amp; IF(SOURCE!$X$2-LEN(SOURCE!I1945) &gt;= 0, REPT(" ",SOURCE!$X$2-LEN(SOURCE!I1945)), "")&amp;
      SOURCE!J1945&amp;      IF(SOURCE!$Y$2-LEN(SOURCE!J1945) &gt;= 0, REPT(" ",SOURCE!$Y$2-LEN(SOURCE!J1945)), "")&amp;
" | "&amp; IF(SOURCE!$X$2-LEN(SOURCE!I1945) &gt;= 0, REPT(" ",SOURCE!$X$2-LEN(SOURCE!I1945)), "")&amp;
      SOURCE!K1945&amp;      IF(SOURCE!$Y$2-LEN(SOURCE!K1945) &gt;= 0, REPT(" ",SOURCE!$Z$2-LEN(SOURCE!K1945)), "")&amp;
" | "&amp; SOURCE!L1945&amp;      IF(SOURCE!$AB$2-LEN(SOURCE!L1945) &gt;= 0, REPT(" ",SOURCE!$AB$2-LEN(SOURCE!L1945)), "")&amp;
" | "&amp; SOURCE!M1945&amp;      IF(SOURCE!$AC$2-LEN(SOURCE!M1945) &gt;= 0, REPT(" ",SOURCE!$AC$2-LEN(SOURCE!M1945)), "")&amp;
      "},"&amp;IF(SOURCE!O1945&lt;&gt;"",""&amp;SOURCE!O1945,"")
 )
)
)</f>
        <v>/* 1901 */  { fnSigmaAssign,                16384-MNU_MyMenu,            "",                                            STD_SIGMA "MyM",                               (0 &lt;&lt; TAM_MAX_BITS) |     0, CAT_NONE | SLS_UNCHANGED | US_UNCHANGED | EIM_DISABLED | PTP_DISABLED     },</v>
      </c>
    </row>
    <row r="1946" spans="1:1">
      <c r="A1946" s="133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IF(SOURCE!$R$2-LEN(SOURCE!C1946) &gt;= 0, REPT(" ",SOURCE!$R$2-LEN(SOURCE!C1946)), "")&amp;
      SOURCE!D1946&amp;", "&amp; IF(SOURCE!$S$2-LEN(SOURCE!D1946) &gt;= 0, REPT(" ",SOURCE!$S$2-LEN(SOURCE!D1946)), "")&amp;
      SOURCE!E1946&amp;", "&amp; IF(SOURCE!$T$2-LEN(SOURCE!E1946) &gt;=0, REPT(" ",SOURCE!$T$2-LEN(SOURCE!E1946)), "")&amp;
      SOURCE!F1946&amp;", "&amp; IF(SOURCE!$U$2-LEN(SOURCE!F1946) &gt;= 0, REPT(" ",SOURCE!$U$2-LEN(SOURCE!F1946)+2), "")&amp;"("&amp;
      SUBSTITUTE(TEXT(SOURCE!G1946,"??0"),"  ","")&amp;" &lt;&lt; TAM_MAX_BITS) |"&amp; IF(SOURCE!$V$2-3 &gt;= 0, REPT(" ",MAX(1,SOURCE!$V$2-5+4+1-1-LEN(  IF(ISTEXT(SOURCE!H1946),SOURCE!H1946,  SUBSTITUTE(SUBSTITUTE(TEXT(SOURCE!H1946,"????0"),"  ","")," ",""))   ))), "")&amp;
       IF(ISTEXT(SOURCE!H1946),SOURCE!H1946, SUBSTITUTE(SUBSTITUTE(TEXT(SOURCE!H1946,"????0"),"  ","")," ",""))   &amp;","&amp; IF(SOURCE!$W$2-3 &gt;= 0, REPT(" ",SOURCE!$W$2-3-5), "")&amp;
      SOURCE!I1946&amp;
" | "&amp; IF(SOURCE!$X$2-LEN(SOURCE!I1946) &gt;= 0, REPT(" ",SOURCE!$X$2-LEN(SOURCE!I1946)), "")&amp;
      SOURCE!J1946&amp;      IF(SOURCE!$Y$2-LEN(SOURCE!J1946) &gt;= 0, REPT(" ",SOURCE!$Y$2-LEN(SOURCE!J1946)), "")&amp;
" | "&amp; IF(SOURCE!$X$2-LEN(SOURCE!I1946) &gt;= 0, REPT(" ",SOURCE!$X$2-LEN(SOURCE!I1946)), "")&amp;
      SOURCE!K1946&amp;      IF(SOURCE!$Y$2-LEN(SOURCE!K1946) &gt;= 0, REPT(" ",SOURCE!$Z$2-LEN(SOURCE!K1946)), "")&amp;
" | "&amp; SOURCE!L1946&amp;      IF(SOURCE!$AB$2-LEN(SOURCE!L1946) &gt;= 0, REPT(" ",SOURCE!$AB$2-LEN(SOURCE!L1946)), "")&amp;
" | "&amp; SOURCE!M1946&amp;      IF(SOURCE!$AC$2-LEN(SOURCE!M1946) &gt;= 0, REPT(" ",SOURCE!$AC$2-LEN(SOURCE!M1946)), "")&amp;
      "},"&amp;IF(SOURCE!O1946&lt;&gt;"",""&amp;SOURCE!O1946,"")
 )
)
)</f>
        <v>/* 1902 */  { fnSigmaAssign,                16384+ITM_DRG,               "",                                            STD_SIGMA "DRG",                               (0 &lt;&lt; TAM_MAX_BITS) |     0, CAT_NONE | SLS_UNCHANGED | US_UNCHANGED | EIM_DISABLED | PTP_DISABLED     },</v>
      </c>
    </row>
    <row r="1947" spans="1:1">
      <c r="A1947" s="133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IF(SOURCE!$R$2-LEN(SOURCE!C1947) &gt;= 0, REPT(" ",SOURCE!$R$2-LEN(SOURCE!C1947)), "")&amp;
      SOURCE!D1947&amp;", "&amp; IF(SOURCE!$S$2-LEN(SOURCE!D1947) &gt;= 0, REPT(" ",SOURCE!$S$2-LEN(SOURCE!D1947)), "")&amp;
      SOURCE!E1947&amp;", "&amp; IF(SOURCE!$T$2-LEN(SOURCE!E1947) &gt;=0, REPT(" ",SOURCE!$T$2-LEN(SOURCE!E1947)), "")&amp;
      SOURCE!F1947&amp;", "&amp; IF(SOURCE!$U$2-LEN(SOURCE!F1947) &gt;= 0, REPT(" ",SOURCE!$U$2-LEN(SOURCE!F1947)+2), "")&amp;"("&amp;
      SUBSTITUTE(TEXT(SOURCE!G1947,"??0"),"  ","")&amp;" &lt;&lt; TAM_MAX_BITS) |"&amp; IF(SOURCE!$V$2-3 &gt;= 0, REPT(" ",MAX(1,SOURCE!$V$2-5+4+1-1-LEN(  IF(ISTEXT(SOURCE!H1947),SOURCE!H1947,  SUBSTITUTE(SUBSTITUTE(TEXT(SOURCE!H1947,"????0"),"  ","")," ",""))   ))), "")&amp;
       IF(ISTEXT(SOURCE!H1947),SOURCE!H1947, SUBSTITUTE(SUBSTITUTE(TEXT(SOURCE!H1947,"????0"),"  ","")," ",""))   &amp;","&amp; IF(SOURCE!$W$2-3 &gt;= 0, REPT(" ",SOURCE!$W$2-3-5), "")&amp;
      SOURCE!I1947&amp;
" | "&amp; IF(SOURCE!$X$2-LEN(SOURCE!I1947) &gt;= 0, REPT(" ",SOURCE!$X$2-LEN(SOURCE!I1947)), "")&amp;
      SOURCE!J1947&amp;      IF(SOURCE!$Y$2-LEN(SOURCE!J1947) &gt;= 0, REPT(" ",SOURCE!$Y$2-LEN(SOURCE!J1947)), "")&amp;
" | "&amp; IF(SOURCE!$X$2-LEN(SOURCE!I1947) &gt;= 0, REPT(" ",SOURCE!$X$2-LEN(SOURCE!I1947)), "")&amp;
      SOURCE!K1947&amp;      IF(SOURCE!$Y$2-LEN(SOURCE!K1947) &gt;= 0, REPT(" ",SOURCE!$Z$2-LEN(SOURCE!K1947)), "")&amp;
" | "&amp; SOURCE!L1947&amp;      IF(SOURCE!$AB$2-LEN(SOURCE!L1947) &gt;= 0, REPT(" ",SOURCE!$AB$2-LEN(SOURCE!L1947)), "")&amp;
" | "&amp; SOURCE!M1947&amp;      IF(SOURCE!$AC$2-LEN(SOURCE!M1947) &gt;= 0, REPT(" ",SOURCE!$AC$2-LEN(SOURCE!M1947)), "")&amp;
      "},"&amp;IF(SOURCE!O1947&lt;&gt;"",""&amp;SOURCE!O1947,"")
 )
)
)</f>
        <v>/* 1903 */  { fnSigmaAssign,                16384+ITM_PR,                "",                                            STD_SIGMA "PRGM",                              (0 &lt;&lt; TAM_MAX_BITS) |     0, CAT_NONE | SLS_UNCHANGED | US_UNCHANGED | EIM_DISABLED | PTP_DISABLED     },</v>
      </c>
    </row>
    <row r="1948" spans="1:1">
      <c r="A1948" s="133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IF(SOURCE!$R$2-LEN(SOURCE!C1948) &gt;= 0, REPT(" ",SOURCE!$R$2-LEN(SOURCE!C1948)), "")&amp;
      SOURCE!D1948&amp;", "&amp; IF(SOURCE!$S$2-LEN(SOURCE!D1948) &gt;= 0, REPT(" ",SOURCE!$S$2-LEN(SOURCE!D1948)), "")&amp;
      SOURCE!E1948&amp;", "&amp; IF(SOURCE!$T$2-LEN(SOURCE!E1948) &gt;=0, REPT(" ",SOURCE!$T$2-LEN(SOURCE!E1948)), "")&amp;
      SOURCE!F1948&amp;", "&amp; IF(SOURCE!$U$2-LEN(SOURCE!F1948) &gt;= 0, REPT(" ",SOURCE!$U$2-LEN(SOURCE!F1948)+2), "")&amp;"("&amp;
      SUBSTITUTE(TEXT(SOURCE!G1948,"??0"),"  ","")&amp;" &lt;&lt; TAM_MAX_BITS) |"&amp; IF(SOURCE!$V$2-3 &gt;= 0, REPT(" ",MAX(1,SOURCE!$V$2-5+4+1-1-LEN(  IF(ISTEXT(SOURCE!H1948),SOURCE!H1948,  SUBSTITUTE(SUBSTITUTE(TEXT(SOURCE!H1948,"????0"),"  ","")," ",""))   ))), "")&amp;
       IF(ISTEXT(SOURCE!H1948),SOURCE!H1948, SUBSTITUTE(SUBSTITUTE(TEXT(SOURCE!H1948,"????0"),"  ","")," ",""))   &amp;","&amp; IF(SOURCE!$W$2-3 &gt;= 0, REPT(" ",SOURCE!$W$2-3-5), "")&amp;
      SOURCE!I1948&amp;
" | "&amp; IF(SOURCE!$X$2-LEN(SOURCE!I1948) &gt;= 0, REPT(" ",SOURCE!$X$2-LEN(SOURCE!I1948)), "")&amp;
      SOURCE!J1948&amp;      IF(SOURCE!$Y$2-LEN(SOURCE!J1948) &gt;= 0, REPT(" ",SOURCE!$Y$2-LEN(SOURCE!J1948)), "")&amp;
" | "&amp; IF(SOURCE!$X$2-LEN(SOURCE!I1948) &gt;= 0, REPT(" ",SOURCE!$X$2-LEN(SOURCE!I1948)), "")&amp;
      SOURCE!K1948&amp;      IF(SOURCE!$Y$2-LEN(SOURCE!K1948) &gt;= 0, REPT(" ",SOURCE!$Z$2-LEN(SOURCE!K1948)), "")&amp;
" | "&amp; SOURCE!L1948&amp;      IF(SOURCE!$AB$2-LEN(SOURCE!L1948) &gt;= 0, REPT(" ",SOURCE!$AB$2-LEN(SOURCE!L1948)), "")&amp;
" | "&amp; SOURCE!M1948&amp;      IF(SOURCE!$AC$2-LEN(SOURCE!M1948) &gt;= 0, REPT(" ",SOURCE!$AC$2-LEN(SOURCE!M1948)), "")&amp;
      "},"&amp;IF(SOURCE!O1948&lt;&gt;"",""&amp;SOURCE!O1948,"")
 )
)
)</f>
        <v>/* 1904 */  { fnSigmaAssign,                16384+ITM_USERMODE,          "",                                            STD_SIGMA "USER",                              (0 &lt;&lt; TAM_MAX_BITS) |     0, CAT_NONE | SLS_UNCHANGED | US_UNCHANGED | EIM_DISABLED | PTP_DISABLED     },</v>
      </c>
    </row>
    <row r="1949" spans="1:1">
      <c r="A1949" s="133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IF(SOURCE!$R$2-LEN(SOURCE!C1949) &gt;= 0, REPT(" ",SOURCE!$R$2-LEN(SOURCE!C1949)), "")&amp;
      SOURCE!D1949&amp;", "&amp; IF(SOURCE!$S$2-LEN(SOURCE!D1949) &gt;= 0, REPT(" ",SOURCE!$S$2-LEN(SOURCE!D1949)), "")&amp;
      SOURCE!E1949&amp;", "&amp; IF(SOURCE!$T$2-LEN(SOURCE!E1949) &gt;=0, REPT(" ",SOURCE!$T$2-LEN(SOURCE!E1949)), "")&amp;
      SOURCE!F1949&amp;", "&amp; IF(SOURCE!$U$2-LEN(SOURCE!F1949) &gt;= 0, REPT(" ",SOURCE!$U$2-LEN(SOURCE!F1949)+2), "")&amp;"("&amp;
      SUBSTITUTE(TEXT(SOURCE!G1949,"??0"),"  ","")&amp;" &lt;&lt; TAM_MAX_BITS) |"&amp; IF(SOURCE!$V$2-3 &gt;= 0, REPT(" ",MAX(1,SOURCE!$V$2-5+4+1-1-LEN(  IF(ISTEXT(SOURCE!H1949),SOURCE!H1949,  SUBSTITUTE(SUBSTITUTE(TEXT(SOURCE!H1949,"????0"),"  ","")," ",""))   ))), "")&amp;
       IF(ISTEXT(SOURCE!H1949),SOURCE!H1949, SUBSTITUTE(SUBSTITUTE(TEXT(SOURCE!H1949,"????0"),"  ","")," ",""))   &amp;","&amp; IF(SOURCE!$W$2-3 &gt;= 0, REPT(" ",SOURCE!$W$2-3-5), "")&amp;
      SOURCE!I1949&amp;
" | "&amp; IF(SOURCE!$X$2-LEN(SOURCE!I1949) &gt;= 0, REPT(" ",SOURCE!$X$2-LEN(SOURCE!I1949)), "")&amp;
      SOURCE!J1949&amp;      IF(SOURCE!$Y$2-LEN(SOURCE!J1949) &gt;= 0, REPT(" ",SOURCE!$Y$2-LEN(SOURCE!J1949)), "")&amp;
" | "&amp; IF(SOURCE!$X$2-LEN(SOURCE!I1949) &gt;= 0, REPT(" ",SOURCE!$X$2-LEN(SOURCE!I1949)), "")&amp;
      SOURCE!K1949&amp;      IF(SOURCE!$Y$2-LEN(SOURCE!K1949) &gt;= 0, REPT(" ",SOURCE!$Z$2-LEN(SOURCE!K1949)), "")&amp;
" | "&amp; SOURCE!L1949&amp;      IF(SOURCE!$AB$2-LEN(SOURCE!L1949) &gt;= 0, REPT(" ",SOURCE!$AB$2-LEN(SOURCE!L1949)), "")&amp;
" | "&amp; SOURCE!M1949&amp;      IF(SOURCE!$AC$2-LEN(SOURCE!M1949) &gt;= 0, REPT(" ",SOURCE!$AC$2-LEN(SOURCE!M1949)), "")&amp;
      "},"&amp;IF(SOURCE!O1949&lt;&gt;"",""&amp;SOURCE!O1949,"")
 )
)
)</f>
        <v>/* 1905 */  { fnSigmaAssign,                16384+-MNU_HOME,             "",                                            STD_SIGMA "HOME",                              (0 &lt;&lt; TAM_MAX_BITS) |     0, CAT_NONE | SLS_UNCHANGED | US_UNCHANGED | EIM_DISABLED | PTP_DISABLED     },</v>
      </c>
    </row>
    <row r="1950" spans="1:1">
      <c r="A1950" s="133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IF(SOURCE!$R$2-LEN(SOURCE!C1950) &gt;= 0, REPT(" ",SOURCE!$R$2-LEN(SOURCE!C1950)), "")&amp;
      SOURCE!D1950&amp;", "&amp; IF(SOURCE!$S$2-LEN(SOURCE!D1950) &gt;= 0, REPT(" ",SOURCE!$S$2-LEN(SOURCE!D1950)), "")&amp;
      SOURCE!E1950&amp;", "&amp; IF(SOURCE!$T$2-LEN(SOURCE!E1950) &gt;=0, REPT(" ",SOURCE!$T$2-LEN(SOURCE!E1950)), "")&amp;
      SOURCE!F1950&amp;", "&amp; IF(SOURCE!$U$2-LEN(SOURCE!F1950) &gt;= 0, REPT(" ",SOURCE!$U$2-LEN(SOURCE!F1950)+2), "")&amp;"("&amp;
      SUBSTITUTE(TEXT(SOURCE!G1950,"??0"),"  ","")&amp;" &lt;&lt; TAM_MAX_BITS) |"&amp; IF(SOURCE!$V$2-3 &gt;= 0, REPT(" ",MAX(1,SOURCE!$V$2-5+4+1-1-LEN(  IF(ISTEXT(SOURCE!H1950),SOURCE!H1950,  SUBSTITUTE(SUBSTITUTE(TEXT(SOURCE!H1950,"????0"),"  ","")," ",""))   ))), "")&amp;
       IF(ISTEXT(SOURCE!H1950),SOURCE!H1950, SUBSTITUTE(SUBSTITUTE(TEXT(SOURCE!H1950,"????0"),"  ","")," ",""))   &amp;","&amp; IF(SOURCE!$W$2-3 &gt;= 0, REPT(" ",SOURCE!$W$2-3-5), "")&amp;
      SOURCE!I1950&amp;
" | "&amp; IF(SOURCE!$X$2-LEN(SOURCE!I1950) &gt;= 0, REPT(" ",SOURCE!$X$2-LEN(SOURCE!I1950)), "")&amp;
      SOURCE!J1950&amp;      IF(SOURCE!$Y$2-LEN(SOURCE!J1950) &gt;= 0, REPT(" ",SOURCE!$Y$2-LEN(SOURCE!J1950)), "")&amp;
" | "&amp; IF(SOURCE!$X$2-LEN(SOURCE!I1950) &gt;= 0, REPT(" ",SOURCE!$X$2-LEN(SOURCE!I1950)), "")&amp;
      SOURCE!K1950&amp;      IF(SOURCE!$Y$2-LEN(SOURCE!K1950) &gt;= 0, REPT(" ",SOURCE!$Z$2-LEN(SOURCE!K1950)), "")&amp;
" | "&amp; SOURCE!L1950&amp;      IF(SOURCE!$AB$2-LEN(SOURCE!L1950) &gt;= 0, REPT(" ",SOURCE!$AB$2-LEN(SOURCE!L1950)), "")&amp;
" | "&amp; SOURCE!M1950&amp;      IF(SOURCE!$AC$2-LEN(SOURCE!M1950) &gt;= 0, REPT(" ",SOURCE!$AC$2-LEN(SOURCE!M1950)), "")&amp;
      "},"&amp;IF(SOURCE!O1950&lt;&gt;"",""&amp;SOURCE!O1950,"")
 )
)
)</f>
        <v>/* 1906 */  { fnSigmaAssign,                16384+ITM_SIGMAPLUS,         "",                                            STD_SIGMA "+",                                 (0 &lt;&lt; TAM_MAX_BITS) |     0, CAT_NONE | SLS_UNCHANGED | US_UNCHANGED | EIM_DISABLED | PTP_DISABLED     },</v>
      </c>
    </row>
    <row r="1951" spans="1:1">
      <c r="A1951" s="133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IF(SOURCE!$R$2-LEN(SOURCE!C1951) &gt;= 0, REPT(" ",SOURCE!$R$2-LEN(SOURCE!C1951)), "")&amp;
      SOURCE!D1951&amp;", "&amp; IF(SOURCE!$S$2-LEN(SOURCE!D1951) &gt;= 0, REPT(" ",SOURCE!$S$2-LEN(SOURCE!D1951)), "")&amp;
      SOURCE!E1951&amp;", "&amp; IF(SOURCE!$T$2-LEN(SOURCE!E1951) &gt;=0, REPT(" ",SOURCE!$T$2-LEN(SOURCE!E1951)), "")&amp;
      SOURCE!F1951&amp;", "&amp; IF(SOURCE!$U$2-LEN(SOURCE!F1951) &gt;= 0, REPT(" ",SOURCE!$U$2-LEN(SOURCE!F1951)+2), "")&amp;"("&amp;
      SUBSTITUTE(TEXT(SOURCE!G1951,"??0"),"  ","")&amp;" &lt;&lt; TAM_MAX_BITS) |"&amp; IF(SOURCE!$V$2-3 &gt;= 0, REPT(" ",MAX(1,SOURCE!$V$2-5+4+1-1-LEN(  IF(ISTEXT(SOURCE!H1951),SOURCE!H1951,  SUBSTITUTE(SUBSTITUTE(TEXT(SOURCE!H1951,"????0"),"  ","")," ",""))   ))), "")&amp;
       IF(ISTEXT(SOURCE!H1951),SOURCE!H1951, SUBSTITUTE(SUBSTITUTE(TEXT(SOURCE!H1951,"????0"),"  ","")," ",""))   &amp;","&amp; IF(SOURCE!$W$2-3 &gt;= 0, REPT(" ",SOURCE!$W$2-3-5), "")&amp;
      SOURCE!I1951&amp;
" | "&amp; IF(SOURCE!$X$2-LEN(SOURCE!I1951) &gt;= 0, REPT(" ",SOURCE!$X$2-LEN(SOURCE!I1951)), "")&amp;
      SOURCE!J1951&amp;      IF(SOURCE!$Y$2-LEN(SOURCE!J1951) &gt;= 0, REPT(" ",SOURCE!$Y$2-LEN(SOURCE!J1951)), "")&amp;
" | "&amp; IF(SOURCE!$X$2-LEN(SOURCE!I1951) &gt;= 0, REPT(" ",SOURCE!$X$2-LEN(SOURCE!I1951)), "")&amp;
      SOURCE!K1951&amp;      IF(SOURCE!$Y$2-LEN(SOURCE!K1951) &gt;= 0, REPT(" ",SOURCE!$Z$2-LEN(SOURCE!K1951)), "")&amp;
" | "&amp; SOURCE!L1951&amp;      IF(SOURCE!$AB$2-LEN(SOURCE!L1951) &gt;= 0, REPT(" ",SOURCE!$AB$2-LEN(SOURCE!L1951)), "")&amp;
" | "&amp; SOURCE!M1951&amp;      IF(SOURCE!$AC$2-LEN(SOURCE!M1951) &gt;= 0, REPT(" ",SOURCE!$AC$2-LEN(SOURCE!M1951)), "")&amp;
      "},"&amp;IF(SOURCE!O1951&lt;&gt;"",""&amp;SOURCE!O1951,"")
 )
)
)</f>
        <v>/* 1907 */  { fnSigmaAssign,                16384+ITM_SNAP,              "",                                            STD_SIGMA "SNAP",                              (0 &lt;&lt; TAM_MAX_BITS) |     0, CAT_NONE | SLS_UNCHANGED | US_UNCHANGED | EIM_DISABLED | PTP_DISABLED     },</v>
      </c>
    </row>
    <row r="1952" spans="1:1">
      <c r="A1952" s="133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IF(SOURCE!$R$2-LEN(SOURCE!C1952) &gt;= 0, REPT(" ",SOURCE!$R$2-LEN(SOURCE!C1952)), "")&amp;
      SOURCE!D1952&amp;", "&amp; IF(SOURCE!$S$2-LEN(SOURCE!D1952) &gt;= 0, REPT(" ",SOURCE!$S$2-LEN(SOURCE!D1952)), "")&amp;
      SOURCE!E1952&amp;", "&amp; IF(SOURCE!$T$2-LEN(SOURCE!E1952) &gt;=0, REPT(" ",SOURCE!$T$2-LEN(SOURCE!E1952)), "")&amp;
      SOURCE!F1952&amp;", "&amp; IF(SOURCE!$U$2-LEN(SOURCE!F1952) &gt;= 0, REPT(" ",SOURCE!$U$2-LEN(SOURCE!F1952)+2), "")&amp;"("&amp;
      SUBSTITUTE(TEXT(SOURCE!G1952,"??0"),"  ","")&amp;" &lt;&lt; TAM_MAX_BITS) |"&amp; IF(SOURCE!$V$2-3 &gt;= 0, REPT(" ",MAX(1,SOURCE!$V$2-5+4+1-1-LEN(  IF(ISTEXT(SOURCE!H1952),SOURCE!H1952,  SUBSTITUTE(SUBSTITUTE(TEXT(SOURCE!H1952,"????0"),"  ","")," ",""))   ))), "")&amp;
       IF(ISTEXT(SOURCE!H1952),SOURCE!H1952, SUBSTITUTE(SUBSTITUTE(TEXT(SOURCE!H1952,"????0"),"  ","")," ",""))   &amp;","&amp; IF(SOURCE!$W$2-3 &gt;= 0, REPT(" ",SOURCE!$W$2-3-5), "")&amp;
      SOURCE!I1952&amp;
" | "&amp; IF(SOURCE!$X$2-LEN(SOURCE!I1952) &gt;= 0, REPT(" ",SOURCE!$X$2-LEN(SOURCE!I1952)), "")&amp;
      SOURCE!J1952&amp;      IF(SOURCE!$Y$2-LEN(SOURCE!J1952) &gt;= 0, REPT(" ",SOURCE!$Y$2-LEN(SOURCE!J1952)), "")&amp;
" | "&amp; IF(SOURCE!$X$2-LEN(SOURCE!I1952) &gt;= 0, REPT(" ",SOURCE!$X$2-LEN(SOURCE!I1952)), "")&amp;
      SOURCE!K1952&amp;      IF(SOURCE!$Y$2-LEN(SOURCE!K1952) &gt;= 0, REPT(" ",SOURCE!$Z$2-LEN(SOURCE!K1952)), "")&amp;
" | "&amp; SOURCE!L1952&amp;      IF(SOURCE!$AB$2-LEN(SOURCE!L1952) &gt;= 0, REPT(" ",SOURCE!$AB$2-LEN(SOURCE!L1952)), "")&amp;
" | "&amp; SOURCE!M1952&amp;      IF(SOURCE!$AC$2-LEN(SOURCE!M1952) &gt;= 0, REPT(" ",SOURCE!$AC$2-LEN(SOURCE!M1952)), "")&amp;
      "},"&amp;IF(SOURCE!O1952&lt;&gt;"",""&amp;SOURCE!O1952,"")
 )
)
)</f>
        <v>/* 1908 */  { fnGetSigmaAssignToX,          NOPARAM,                     "",                                            STD_SIGMA "+ toX",                             (0 &lt;&lt; TAM_MAX_BITS) |     0, CAT_NONE | SLS_UNCHANGED | US_UNCHANGED | EIM_DISABLED | PTP_DISABLED     },</v>
      </c>
    </row>
    <row r="1953" spans="1:1">
      <c r="A1953" s="133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IF(SOURCE!$R$2-LEN(SOURCE!C1953) &gt;= 0, REPT(" ",SOURCE!$R$2-LEN(SOURCE!C1953)), "")&amp;
      SOURCE!D1953&amp;", "&amp; IF(SOURCE!$S$2-LEN(SOURCE!D1953) &gt;= 0, REPT(" ",SOURCE!$S$2-LEN(SOURCE!D1953)), "")&amp;
      SOURCE!E1953&amp;", "&amp; IF(SOURCE!$T$2-LEN(SOURCE!E1953) &gt;=0, REPT(" ",SOURCE!$T$2-LEN(SOURCE!E1953)), "")&amp;
      SOURCE!F1953&amp;", "&amp; IF(SOURCE!$U$2-LEN(SOURCE!F1953) &gt;= 0, REPT(" ",SOURCE!$U$2-LEN(SOURCE!F1953)+2), "")&amp;"("&amp;
      SUBSTITUTE(TEXT(SOURCE!G1953,"??0"),"  ","")&amp;" &lt;&lt; TAM_MAX_BITS) |"&amp; IF(SOURCE!$V$2-3 &gt;= 0, REPT(" ",MAX(1,SOURCE!$V$2-5+4+1-1-LEN(  IF(ISTEXT(SOURCE!H1953),SOURCE!H1953,  SUBSTITUTE(SUBSTITUTE(TEXT(SOURCE!H1953,"????0"),"  ","")," ",""))   ))), "")&amp;
       IF(ISTEXT(SOURCE!H1953),SOURCE!H1953, SUBSTITUTE(SUBSTITUTE(TEXT(SOURCE!H1953,"????0"),"  ","")," ",""))   &amp;","&amp; IF(SOURCE!$W$2-3 &gt;= 0, REPT(" ",SOURCE!$W$2-3-5), "")&amp;
      SOURCE!I1953&amp;
" | "&amp; IF(SOURCE!$X$2-LEN(SOURCE!I1953) &gt;= 0, REPT(" ",SOURCE!$X$2-LEN(SOURCE!I1953)), "")&amp;
      SOURCE!J1953&amp;      IF(SOURCE!$Y$2-LEN(SOURCE!J1953) &gt;= 0, REPT(" ",SOURCE!$Y$2-LEN(SOURCE!J1953)), "")&amp;
" | "&amp; IF(SOURCE!$X$2-LEN(SOURCE!I1953) &gt;= 0, REPT(" ",SOURCE!$X$2-LEN(SOURCE!I1953)), "")&amp;
      SOURCE!K1953&amp;      IF(SOURCE!$Y$2-LEN(SOURCE!K1953) &gt;= 0, REPT(" ",SOURCE!$Z$2-LEN(SOURCE!K1953)), "")&amp;
" | "&amp; SOURCE!L1953&amp;      IF(SOURCE!$AB$2-LEN(SOURCE!L1953) &gt;= 0, REPT(" ",SOURCE!$AB$2-LEN(SOURCE!L1953)), "")&amp;
" | "&amp; SOURCE!M1953&amp;      IF(SOURCE!$AC$2-LEN(SOURCE!M1953) &gt;= 0, REPT(" ",SOURCE!$AC$2-LEN(SOURCE!M1953)), "")&amp;
      "},"&amp;IF(SOURCE!O1953&lt;&gt;"",""&amp;SOURCE!O1953,"")
 )
)
)</f>
        <v>/* 1909 */  { fnTo_ms,                      NOPARAM,                     ".ms",                                         ".ms",                                         (0 &lt;&lt; TAM_MAX_BITS) |     0, CAT_FNCT | SLS_ENABLED   | US_ENABLED   | EIM_DISABLED | PTP_DISABLED     },//JM DMS HMS</v>
      </c>
    </row>
    <row r="1954" spans="1:1">
      <c r="A1954" s="133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IF(SOURCE!$R$2-LEN(SOURCE!C1954) &gt;= 0, REPT(" ",SOURCE!$R$2-LEN(SOURCE!C1954)), "")&amp;
      SOURCE!D1954&amp;", "&amp; IF(SOURCE!$S$2-LEN(SOURCE!D1954) &gt;= 0, REPT(" ",SOURCE!$S$2-LEN(SOURCE!D1954)), "")&amp;
      SOURCE!E1954&amp;", "&amp; IF(SOURCE!$T$2-LEN(SOURCE!E1954) &gt;=0, REPT(" ",SOURCE!$T$2-LEN(SOURCE!E1954)), "")&amp;
      SOURCE!F1954&amp;", "&amp; IF(SOURCE!$U$2-LEN(SOURCE!F1954) &gt;= 0, REPT(" ",SOURCE!$U$2-LEN(SOURCE!F1954)+2), "")&amp;"("&amp;
      SUBSTITUTE(TEXT(SOURCE!G1954,"??0"),"  ","")&amp;" &lt;&lt; TAM_MAX_BITS) |"&amp; IF(SOURCE!$V$2-3 &gt;= 0, REPT(" ",MAX(1,SOURCE!$V$2-5+4+1-1-LEN(  IF(ISTEXT(SOURCE!H1954),SOURCE!H1954,  SUBSTITUTE(SUBSTITUTE(TEXT(SOURCE!H1954,"????0"),"  ","")," ",""))   ))), "")&amp;
       IF(ISTEXT(SOURCE!H1954),SOURCE!H1954, SUBSTITUTE(SUBSTITUTE(TEXT(SOURCE!H1954,"????0"),"  ","")," ",""))   &amp;","&amp; IF(SOURCE!$W$2-3 &gt;= 0, REPT(" ",SOURCE!$W$2-3-5), "")&amp;
      SOURCE!I1954&amp;
" | "&amp; IF(SOURCE!$X$2-LEN(SOURCE!I1954) &gt;= 0, REPT(" ",SOURCE!$X$2-LEN(SOURCE!I1954)), "")&amp;
      SOURCE!J1954&amp;      IF(SOURCE!$Y$2-LEN(SOURCE!J1954) &gt;= 0, REPT(" ",SOURCE!$Y$2-LEN(SOURCE!J1954)), "")&amp;
" | "&amp; IF(SOURCE!$X$2-LEN(SOURCE!I1954) &gt;= 0, REPT(" ",SOURCE!$X$2-LEN(SOURCE!I1954)), "")&amp;
      SOURCE!K1954&amp;      IF(SOURCE!$Y$2-LEN(SOURCE!K1954) &gt;= 0, REPT(" ",SOURCE!$Z$2-LEN(SOURCE!K1954)), "")&amp;
" | "&amp; SOURCE!L1954&amp;      IF(SOURCE!$AB$2-LEN(SOURCE!L1954) &gt;= 0, REPT(" ",SOURCE!$AB$2-LEN(SOURCE!L1954)), "")&amp;
" | "&amp; SOURCE!M1954&amp;      IF(SOURCE!$AC$2-LEN(SOURCE!M1954) &gt;= 0, REPT(" ",SOURCE!$AC$2-LEN(SOURCE!M1954)), "")&amp;
      "},"&amp;IF(SOURCE!O1954&lt;&gt;"",""&amp;SOURCE!O1954,"")
 )
)
)</f>
        <v>/* 1910 */  { fnFrom_ms,                    NOPARAM,                     ".ms" STD_SUP_MINUS STD_SUP_1,                 ".ms" STD_SUP_MINUS STD_SUP_1,                 (0 &lt;&lt; TAM_MAX_BITS) |     0, CAT_FNCT | SLS_ENABLED   | US_ENABLED   | EIM_DISABLED | PTP_DISABLED     },//JM DMS HMS</v>
      </c>
    </row>
    <row r="1955" spans="1:1">
      <c r="A1955" s="133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IF(SOURCE!$R$2-LEN(SOURCE!C1955) &gt;= 0, REPT(" ",SOURCE!$R$2-LEN(SOURCE!C1955)), "")&amp;
      SOURCE!D1955&amp;", "&amp; IF(SOURCE!$S$2-LEN(SOURCE!D1955) &gt;= 0, REPT(" ",SOURCE!$S$2-LEN(SOURCE!D1955)), "")&amp;
      SOURCE!E1955&amp;", "&amp; IF(SOURCE!$T$2-LEN(SOURCE!E1955) &gt;=0, REPT(" ",SOURCE!$T$2-LEN(SOURCE!E1955)), "")&amp;
      SOURCE!F1955&amp;", "&amp; IF(SOURCE!$U$2-LEN(SOURCE!F1955) &gt;= 0, REPT(" ",SOURCE!$U$2-LEN(SOURCE!F1955)+2), "")&amp;"("&amp;
      SUBSTITUTE(TEXT(SOURCE!G1955,"??0"),"  ","")&amp;" &lt;&lt; TAM_MAX_BITS) |"&amp; IF(SOURCE!$V$2-3 &gt;= 0, REPT(" ",MAX(1,SOURCE!$V$2-5+4+1-1-LEN(  IF(ISTEXT(SOURCE!H1955),SOURCE!H1955,  SUBSTITUTE(SUBSTITUTE(TEXT(SOURCE!H1955,"????0"),"  ","")," ",""))   ))), "")&amp;
       IF(ISTEXT(SOURCE!H1955),SOURCE!H1955, SUBSTITUTE(SUBSTITUTE(TEXT(SOURCE!H1955,"????0"),"  ","")," ",""))   &amp;","&amp; IF(SOURCE!$W$2-3 &gt;= 0, REPT(" ",SOURCE!$W$2-3-5), "")&amp;
      SOURCE!I1955&amp;
" | "&amp; IF(SOURCE!$X$2-LEN(SOURCE!I1955) &gt;= 0, REPT(" ",SOURCE!$X$2-LEN(SOURCE!I1955)), "")&amp;
      SOURCE!J1955&amp;      IF(SOURCE!$Y$2-LEN(SOURCE!J1955) &gt;= 0, REPT(" ",SOURCE!$Y$2-LEN(SOURCE!J1955)), "")&amp;
" | "&amp; IF(SOURCE!$X$2-LEN(SOURCE!I1955) &gt;= 0, REPT(" ",SOURCE!$X$2-LEN(SOURCE!I1955)), "")&amp;
      SOURCE!K1955&amp;      IF(SOURCE!$Y$2-LEN(SOURCE!K1955) &gt;= 0, REPT(" ",SOURCE!$Z$2-LEN(SOURCE!K1955)), "")&amp;
" | "&amp; SOURCE!L1955&amp;      IF(SOURCE!$AB$2-LEN(SOURCE!L1955) &gt;= 0, REPT(" ",SOURCE!$AB$2-LEN(SOURCE!L1955)), "")&amp;
" | "&amp; SOURCE!M1955&amp;      IF(SOURCE!$AC$2-LEN(SOURCE!M1955) &gt;= 0, REPT(" ",SOURCE!$AC$2-LEN(SOURCE!M1955)), "")&amp;
      "},"&amp;IF(SOURCE!O1955&lt;&gt;"",""&amp;SOURCE!O1955,"")
 )
)
)</f>
        <v>/* 1911 */  { fnInDefault,                  ID_43S,                      "",                                            "i" STD_SPACE_3_PER_EM "LI/RL",                (0 &lt;&lt; TAM_MAX_BITS) |     0, CAT_NONE | SLS_UNCHANGED | US_UNCHANGED | EIM_DISABLED | PTP_DISABLED     },//JM INPUT DEFAULT</v>
      </c>
    </row>
    <row r="1956" spans="1:1">
      <c r="A1956" s="133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IF(SOURCE!$R$2-LEN(SOURCE!C1956) &gt;= 0, REPT(" ",SOURCE!$R$2-LEN(SOURCE!C1956)), "")&amp;
      SOURCE!D1956&amp;", "&amp; IF(SOURCE!$S$2-LEN(SOURCE!D1956) &gt;= 0, REPT(" ",SOURCE!$S$2-LEN(SOURCE!D1956)), "")&amp;
      SOURCE!E1956&amp;", "&amp; IF(SOURCE!$T$2-LEN(SOURCE!E1956) &gt;=0, REPT(" ",SOURCE!$T$2-LEN(SOURCE!E1956)), "")&amp;
      SOURCE!F1956&amp;", "&amp; IF(SOURCE!$U$2-LEN(SOURCE!F1956) &gt;= 0, REPT(" ",SOURCE!$U$2-LEN(SOURCE!F1956)+2), "")&amp;"("&amp;
      SUBSTITUTE(TEXT(SOURCE!G1956,"??0"),"  ","")&amp;" &lt;&lt; TAM_MAX_BITS) |"&amp; IF(SOURCE!$V$2-3 &gt;= 0, REPT(" ",MAX(1,SOURCE!$V$2-5+4+1-1-LEN(  IF(ISTEXT(SOURCE!H1956),SOURCE!H1956,  SUBSTITUTE(SUBSTITUTE(TEXT(SOURCE!H1956,"????0"),"  ","")," ",""))   ))), "")&amp;
       IF(ISTEXT(SOURCE!H1956),SOURCE!H1956, SUBSTITUTE(SUBSTITUTE(TEXT(SOURCE!H1956,"????0"),"  ","")," ",""))   &amp;","&amp; IF(SOURCE!$W$2-3 &gt;= 0, REPT(" ",SOURCE!$W$2-3-5), "")&amp;
      SOURCE!I1956&amp;
" | "&amp; IF(SOURCE!$X$2-LEN(SOURCE!I1956) &gt;= 0, REPT(" ",SOURCE!$X$2-LEN(SOURCE!I1956)), "")&amp;
      SOURCE!J1956&amp;      IF(SOURCE!$Y$2-LEN(SOURCE!J1956) &gt;= 0, REPT(" ",SOURCE!$Y$2-LEN(SOURCE!J1956)), "")&amp;
" | "&amp; IF(SOURCE!$X$2-LEN(SOURCE!I1956) &gt;= 0, REPT(" ",SOURCE!$X$2-LEN(SOURCE!I1956)), "")&amp;
      SOURCE!K1956&amp;      IF(SOURCE!$Y$2-LEN(SOURCE!K1956) &gt;= 0, REPT(" ",SOURCE!$Z$2-LEN(SOURCE!K1956)), "")&amp;
" | "&amp; SOURCE!L1956&amp;      IF(SOURCE!$AB$2-LEN(SOURCE!L1956) &gt;= 0, REPT(" ",SOURCE!$AB$2-LEN(SOURCE!L1956)), "")&amp;
" | "&amp; SOURCE!M1956&amp;      IF(SOURCE!$AC$2-LEN(SOURCE!M1956) &gt;= 0, REPT(" ",SOURCE!$AC$2-LEN(SOURCE!M1956)), "")&amp;
      "},"&amp;IF(SOURCE!O1956&lt;&gt;"",""&amp;SOURCE!O1956,"")
 )
)
)</f>
        <v>/* 1912 */  { fnXEQMXXEQ,                   NOPARAM,                     "X.XEQ",                                       "X.XEQ",                                       (0 &lt;&lt; TAM_MAX_BITS) |     0, CAT_NONE | SLS_UNCHANGED | US_UNCHANGED | EIM_DISABLED | PTP_DISABLED     },</v>
      </c>
    </row>
    <row r="1957" spans="1:1">
      <c r="A1957" s="133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IF(SOURCE!$R$2-LEN(SOURCE!C1957) &gt;= 0, REPT(" ",SOURCE!$R$2-LEN(SOURCE!C1957)), "")&amp;
      SOURCE!D1957&amp;", "&amp; IF(SOURCE!$S$2-LEN(SOURCE!D1957) &gt;= 0, REPT(" ",SOURCE!$S$2-LEN(SOURCE!D1957)), "")&amp;
      SOURCE!E1957&amp;", "&amp; IF(SOURCE!$T$2-LEN(SOURCE!E1957) &gt;=0, REPT(" ",SOURCE!$T$2-LEN(SOURCE!E1957)), "")&amp;
      SOURCE!F1957&amp;", "&amp; IF(SOURCE!$U$2-LEN(SOURCE!F1957) &gt;= 0, REPT(" ",SOURCE!$U$2-LEN(SOURCE!F1957)+2), "")&amp;"("&amp;
      SUBSTITUTE(TEXT(SOURCE!G1957,"??0"),"  ","")&amp;" &lt;&lt; TAM_MAX_BITS) |"&amp; IF(SOURCE!$V$2-3 &gt;= 0, REPT(" ",MAX(1,SOURCE!$V$2-5+4+1-1-LEN(  IF(ISTEXT(SOURCE!H1957),SOURCE!H1957,  SUBSTITUTE(SUBSTITUTE(TEXT(SOURCE!H1957,"????0"),"  ","")," ",""))   ))), "")&amp;
       IF(ISTEXT(SOURCE!H1957),SOURCE!H1957, SUBSTITUTE(SUBSTITUTE(TEXT(SOURCE!H1957,"????0"),"  ","")," ",""))   &amp;","&amp; IF(SOURCE!$W$2-3 &gt;= 0, REPT(" ",SOURCE!$W$2-3-5), "")&amp;
      SOURCE!I1957&amp;
" | "&amp; IF(SOURCE!$X$2-LEN(SOURCE!I1957) &gt;= 0, REPT(" ",SOURCE!$X$2-LEN(SOURCE!I1957)), "")&amp;
      SOURCE!J1957&amp;      IF(SOURCE!$Y$2-LEN(SOURCE!J1957) &gt;= 0, REPT(" ",SOURCE!$Y$2-LEN(SOURCE!J1957)), "")&amp;
" | "&amp; IF(SOURCE!$X$2-LEN(SOURCE!I1957) &gt;= 0, REPT(" ",SOURCE!$X$2-LEN(SOURCE!I1957)), "")&amp;
      SOURCE!K1957&amp;      IF(SOURCE!$Y$2-LEN(SOURCE!K1957) &gt;= 0, REPT(" ",SOURCE!$Z$2-LEN(SOURCE!K1957)), "")&amp;
" | "&amp; SOURCE!L1957&amp;      IF(SOURCE!$AB$2-LEN(SOURCE!L1957) &gt;= 0, REPT(" ",SOURCE!$AB$2-LEN(SOURCE!L1957)), "")&amp;
" | "&amp; SOURCE!M1957&amp;      IF(SOURCE!$AC$2-LEN(SOURCE!M1957) &gt;= 0, REPT(" ",SOURCE!$AC$2-LEN(SOURCE!M1957)), "")&amp;
      "},"&amp;IF(SOURCE!O1957&lt;&gt;"",""&amp;SOURCE!O1957,"")
 )
)
)</f>
        <v>/* 1913 */  { fnUserJM,                     USER_V43LT,                  "",                                            "V43 LT",                                      (0 &lt;&lt; TAM_MAX_BITS) |     0, CAT_NONE | SLS_UNCHANGED | US_UNCHANGED | EIM_DISABLED | PTP_DISABLED     },//J=V43</v>
      </c>
    </row>
    <row r="1958" spans="1:1">
      <c r="A1958" s="133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IF(SOURCE!$R$2-LEN(SOURCE!C1958) &gt;= 0, REPT(" ",SOURCE!$R$2-LEN(SOURCE!C1958)), "")&amp;
      SOURCE!D1958&amp;", "&amp; IF(SOURCE!$S$2-LEN(SOURCE!D1958) &gt;= 0, REPT(" ",SOURCE!$S$2-LEN(SOURCE!D1958)), "")&amp;
      SOURCE!E1958&amp;", "&amp; IF(SOURCE!$T$2-LEN(SOURCE!E1958) &gt;=0, REPT(" ",SOURCE!$T$2-LEN(SOURCE!E1958)), "")&amp;
      SOURCE!F1958&amp;", "&amp; IF(SOURCE!$U$2-LEN(SOURCE!F1958) &gt;= 0, REPT(" ",SOURCE!$U$2-LEN(SOURCE!F1958)+2), "")&amp;"("&amp;
      SUBSTITUTE(TEXT(SOURCE!G1958,"??0"),"  ","")&amp;" &lt;&lt; TAM_MAX_BITS) |"&amp; IF(SOURCE!$V$2-3 &gt;= 0, REPT(" ",MAX(1,SOURCE!$V$2-5+4+1-1-LEN(  IF(ISTEXT(SOURCE!H1958),SOURCE!H1958,  SUBSTITUTE(SUBSTITUTE(TEXT(SOURCE!H1958,"????0"),"  ","")," ",""))   ))), "")&amp;
       IF(ISTEXT(SOURCE!H1958),SOURCE!H1958, SUBSTITUTE(SUBSTITUTE(TEXT(SOURCE!H1958,"????0"),"  ","")," ",""))   &amp;","&amp; IF(SOURCE!$W$2-3 &gt;= 0, REPT(" ",SOURCE!$W$2-3-5), "")&amp;
      SOURCE!I1958&amp;
" | "&amp; IF(SOURCE!$X$2-LEN(SOURCE!I1958) &gt;= 0, REPT(" ",SOURCE!$X$2-LEN(SOURCE!I1958)), "")&amp;
      SOURCE!J1958&amp;      IF(SOURCE!$Y$2-LEN(SOURCE!J1958) &gt;= 0, REPT(" ",SOURCE!$Y$2-LEN(SOURCE!J1958)), "")&amp;
" | "&amp; IF(SOURCE!$X$2-LEN(SOURCE!I1958) &gt;= 0, REPT(" ",SOURCE!$X$2-LEN(SOURCE!I1958)), "")&amp;
      SOURCE!K1958&amp;      IF(SOURCE!$Y$2-LEN(SOURCE!K1958) &gt;= 0, REPT(" ",SOURCE!$Z$2-LEN(SOURCE!K1958)), "")&amp;
" | "&amp; SOURCE!L1958&amp;      IF(SOURCE!$AB$2-LEN(SOURCE!L1958) &gt;= 0, REPT(" ",SOURCE!$AB$2-LEN(SOURCE!L1958)), "")&amp;
" | "&amp; SOURCE!M1958&amp;      IF(SOURCE!$AC$2-LEN(SOURCE!M1958) &gt;= 0, REPT(" ",SOURCE!$AC$2-LEN(SOURCE!M1958)), "")&amp;
      "},"&amp;IF(SOURCE!O1958&lt;&gt;"",""&amp;SOURCE!O1958,"")
 )
)
)</f>
        <v>/* 1914 */  { fnUserJM,                     USER_COPY,                   "",                                            "COPY" STD_RIGHT_ARROW "U",                    (0 &lt;&lt; TAM_MAX_BITS) |     0, CAT_NONE | SLS_UNCHANGED | US_UNCHANGED | EIM_DISABLED | PTP_DISABLED     },</v>
      </c>
    </row>
    <row r="1959" spans="1:1">
      <c r="A1959" s="133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IF(SOURCE!$R$2-LEN(SOURCE!C1959) &gt;= 0, REPT(" ",SOURCE!$R$2-LEN(SOURCE!C1959)), "")&amp;
      SOURCE!D1959&amp;", "&amp; IF(SOURCE!$S$2-LEN(SOURCE!D1959) &gt;= 0, REPT(" ",SOURCE!$S$2-LEN(SOURCE!D1959)), "")&amp;
      SOURCE!E1959&amp;", "&amp; IF(SOURCE!$T$2-LEN(SOURCE!E1959) &gt;=0, REPT(" ",SOURCE!$T$2-LEN(SOURCE!E1959)), "")&amp;
      SOURCE!F1959&amp;", "&amp; IF(SOURCE!$U$2-LEN(SOURCE!F1959) &gt;= 0, REPT(" ",SOURCE!$U$2-LEN(SOURCE!F1959)+2), "")&amp;"("&amp;
      SUBSTITUTE(TEXT(SOURCE!G1959,"??0"),"  ","")&amp;" &lt;&lt; TAM_MAX_BITS) |"&amp; IF(SOURCE!$V$2-3 &gt;= 0, REPT(" ",MAX(1,SOURCE!$V$2-5+4+1-1-LEN(  IF(ISTEXT(SOURCE!H1959),SOURCE!H1959,  SUBSTITUTE(SUBSTITUTE(TEXT(SOURCE!H1959,"????0"),"  ","")," ",""))   ))), "")&amp;
       IF(ISTEXT(SOURCE!H1959),SOURCE!H1959, SUBSTITUTE(SUBSTITUTE(TEXT(SOURCE!H1959,"????0"),"  ","")," ",""))   &amp;","&amp; IF(SOURCE!$W$2-3 &gt;= 0, REPT(" ",SOURCE!$W$2-3-5), "")&amp;
      SOURCE!I1959&amp;
" | "&amp; IF(SOURCE!$X$2-LEN(SOURCE!I1959) &gt;= 0, REPT(" ",SOURCE!$X$2-LEN(SOURCE!I1959)), "")&amp;
      SOURCE!J1959&amp;      IF(SOURCE!$Y$2-LEN(SOURCE!J1959) &gt;= 0, REPT(" ",SOURCE!$Y$2-LEN(SOURCE!J1959)), "")&amp;
" | "&amp; IF(SOURCE!$X$2-LEN(SOURCE!I1959) &gt;= 0, REPT(" ",SOURCE!$X$2-LEN(SOURCE!I1959)), "")&amp;
      SOURCE!K1959&amp;      IF(SOURCE!$Y$2-LEN(SOURCE!K1959) &gt;= 0, REPT(" ",SOURCE!$Z$2-LEN(SOURCE!K1959)), "")&amp;
" | "&amp; SOURCE!L1959&amp;      IF(SOURCE!$AB$2-LEN(SOURCE!L1959) &gt;= 0, REPT(" ",SOURCE!$AB$2-LEN(SOURCE!L1959)), "")&amp;
" | "&amp; SOURCE!M1959&amp;      IF(SOURCE!$AC$2-LEN(SOURCE!M1959) &gt;= 0, REPT(" ",SOURCE!$AC$2-LEN(SOURCE!M1959)), "")&amp;
      "},"&amp;IF(SOURCE!O1959&lt;&gt;"",""&amp;SOURCE!O1959,"")
 )
)
)</f>
        <v>/* 1915 */  { fnUserJM,                     USER_43S,                    "",                                            "WP 43S",                                      (0 &lt;&lt; TAM_MAX_BITS) |     0, CAT_NONE | SLS_UNCHANGED | US_UNCHANGED | EIM_DISABLED | PTP_DISABLED     },//J=V43</v>
      </c>
    </row>
    <row r="1960" spans="1:1">
      <c r="A1960" s="133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IF(SOURCE!$R$2-LEN(SOURCE!C1960) &gt;= 0, REPT(" ",SOURCE!$R$2-LEN(SOURCE!C1960)), "")&amp;
      SOURCE!D1960&amp;", "&amp; IF(SOURCE!$S$2-LEN(SOURCE!D1960) &gt;= 0, REPT(" ",SOURCE!$S$2-LEN(SOURCE!D1960)), "")&amp;
      SOURCE!E1960&amp;", "&amp; IF(SOURCE!$T$2-LEN(SOURCE!E1960) &gt;=0, REPT(" ",SOURCE!$T$2-LEN(SOURCE!E1960)), "")&amp;
      SOURCE!F1960&amp;", "&amp; IF(SOURCE!$U$2-LEN(SOURCE!F1960) &gt;= 0, REPT(" ",SOURCE!$U$2-LEN(SOURCE!F1960)+2), "")&amp;"("&amp;
      SUBSTITUTE(TEXT(SOURCE!G1960,"??0"),"  ","")&amp;" &lt;&lt; TAM_MAX_BITS) |"&amp; IF(SOURCE!$V$2-3 &gt;= 0, REPT(" ",MAX(1,SOURCE!$V$2-5+4+1-1-LEN(  IF(ISTEXT(SOURCE!H1960),SOURCE!H1960,  SUBSTITUTE(SUBSTITUTE(TEXT(SOURCE!H1960,"????0"),"  ","")," ",""))   ))), "")&amp;
       IF(ISTEXT(SOURCE!H1960),SOURCE!H1960, SUBSTITUTE(SUBSTITUTE(TEXT(SOURCE!H1960,"????0"),"  ","")," ",""))   &amp;","&amp; IF(SOURCE!$W$2-3 &gt;= 0, REPT(" ",SOURCE!$W$2-3-5), "")&amp;
      SOURCE!I1960&amp;
" | "&amp; IF(SOURCE!$X$2-LEN(SOURCE!I1960) &gt;= 0, REPT(" ",SOURCE!$X$2-LEN(SOURCE!I1960)), "")&amp;
      SOURCE!J1960&amp;      IF(SOURCE!$Y$2-LEN(SOURCE!J1960) &gt;= 0, REPT(" ",SOURCE!$Y$2-LEN(SOURCE!J1960)), "")&amp;
" | "&amp; IF(SOURCE!$X$2-LEN(SOURCE!I1960) &gt;= 0, REPT(" ",SOURCE!$X$2-LEN(SOURCE!I1960)), "")&amp;
      SOURCE!K1960&amp;      IF(SOURCE!$Y$2-LEN(SOURCE!K1960) &gt;= 0, REPT(" ",SOURCE!$Z$2-LEN(SOURCE!K1960)), "")&amp;
" | "&amp; SOURCE!L1960&amp;      IF(SOURCE!$AB$2-LEN(SOURCE!L1960) &gt;= 0, REPT(" ",SOURCE!$AB$2-LEN(SOURCE!L1960)), "")&amp;
" | "&amp; SOURCE!M1960&amp;      IF(SOURCE!$AC$2-LEN(SOURCE!M1960) &gt;= 0, REPT(" ",SOURCE!$AC$2-LEN(SOURCE!M1960)), "")&amp;
      "},"&amp;IF(SOURCE!O1960&lt;&gt;"",""&amp;SOURCE!O1960,"")
 )
)
)</f>
        <v>/* 1916 */  { fnUserJM,                     USER_DM42,                   "",                                            "DM42",                                        (0 &lt;&lt; TAM_MAX_BITS) |     0, CAT_NONE | SLS_UNCHANGED | US_UNCHANGED | EIM_DISABLED | PTP_DISABLED     },//J=V43</v>
      </c>
    </row>
    <row r="1961" spans="1:1">
      <c r="A1961" s="133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IF(SOURCE!$R$2-LEN(SOURCE!C1961) &gt;= 0, REPT(" ",SOURCE!$R$2-LEN(SOURCE!C1961)), "")&amp;
      SOURCE!D1961&amp;", "&amp; IF(SOURCE!$S$2-LEN(SOURCE!D1961) &gt;= 0, REPT(" ",SOURCE!$S$2-LEN(SOURCE!D1961)), "")&amp;
      SOURCE!E1961&amp;", "&amp; IF(SOURCE!$T$2-LEN(SOURCE!E1961) &gt;=0, REPT(" ",SOURCE!$T$2-LEN(SOURCE!E1961)), "")&amp;
      SOURCE!F1961&amp;", "&amp; IF(SOURCE!$U$2-LEN(SOURCE!F1961) &gt;= 0, REPT(" ",SOURCE!$U$2-LEN(SOURCE!F1961)+2), "")&amp;"("&amp;
      SUBSTITUTE(TEXT(SOURCE!G1961,"??0"),"  ","")&amp;" &lt;&lt; TAM_MAX_BITS) |"&amp; IF(SOURCE!$V$2-3 &gt;= 0, REPT(" ",MAX(1,SOURCE!$V$2-5+4+1-1-LEN(  IF(ISTEXT(SOURCE!H1961),SOURCE!H1961,  SUBSTITUTE(SUBSTITUTE(TEXT(SOURCE!H1961,"????0"),"  ","")," ",""))   ))), "")&amp;
       IF(ISTEXT(SOURCE!H1961),SOURCE!H1961, SUBSTITUTE(SUBSTITUTE(TEXT(SOURCE!H1961,"????0"),"  ","")," ",""))   &amp;","&amp; IF(SOURCE!$W$2-3 &gt;= 0, REPT(" ",SOURCE!$W$2-3-5), "")&amp;
      SOURCE!I1961&amp;
" | "&amp; IF(SOURCE!$X$2-LEN(SOURCE!I1961) &gt;= 0, REPT(" ",SOURCE!$X$2-LEN(SOURCE!I1961)), "")&amp;
      SOURCE!J1961&amp;      IF(SOURCE!$Y$2-LEN(SOURCE!J1961) &gt;= 0, REPT(" ",SOURCE!$Y$2-LEN(SOURCE!J1961)), "")&amp;
" | "&amp; IF(SOURCE!$X$2-LEN(SOURCE!I1961) &gt;= 0, REPT(" ",SOURCE!$X$2-LEN(SOURCE!I1961)), "")&amp;
      SOURCE!K1961&amp;      IF(SOURCE!$Y$2-LEN(SOURCE!K1961) &gt;= 0, REPT(" ",SOURCE!$Z$2-LEN(SOURCE!K1961)), "")&amp;
" | "&amp; SOURCE!L1961&amp;      IF(SOURCE!$AB$2-LEN(SOURCE!L1961) &gt;= 0, REPT(" ",SOURCE!$AB$2-LEN(SOURCE!L1961)), "")&amp;
" | "&amp; SOURCE!M1961&amp;      IF(SOURCE!$AC$2-LEN(SOURCE!M1961) &gt;= 0, REPT(" ",SOURCE!$AC$2-LEN(SOURCE!M1961)), "")&amp;
      "},"&amp;IF(SOURCE!O1961&lt;&gt;"",""&amp;SOURCE!O1961,"")
 )
)
)</f>
        <v>/* 1917 */  { fnUserJM,                     USER_C43,                    "",                                            "C43",                                         (0 &lt;&lt; TAM_MAX_BITS) |     0, CAT_NONE | SLS_UNCHANGED | US_UNCHANGED | EIM_DISABLED | PTP_DISABLED     },//J=C43</v>
      </c>
    </row>
    <row r="1962" spans="1:1">
      <c r="A1962" s="133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IF(SOURCE!$R$2-LEN(SOURCE!C1962) &gt;= 0, REPT(" ",SOURCE!$R$2-LEN(SOURCE!C1962)), "")&amp;
      SOURCE!D1962&amp;", "&amp; IF(SOURCE!$S$2-LEN(SOURCE!D1962) &gt;= 0, REPT(" ",SOURCE!$S$2-LEN(SOURCE!D1962)), "")&amp;
      SOURCE!E1962&amp;", "&amp; IF(SOURCE!$T$2-LEN(SOURCE!E1962) &gt;=0, REPT(" ",SOURCE!$T$2-LEN(SOURCE!E1962)), "")&amp;
      SOURCE!F1962&amp;", "&amp; IF(SOURCE!$U$2-LEN(SOURCE!F1962) &gt;= 0, REPT(" ",SOURCE!$U$2-LEN(SOURCE!F1962)+2), "")&amp;"("&amp;
      SUBSTITUTE(TEXT(SOURCE!G1962,"??0"),"  ","")&amp;" &lt;&lt; TAM_MAX_BITS) |"&amp; IF(SOURCE!$V$2-3 &gt;= 0, REPT(" ",MAX(1,SOURCE!$V$2-5+4+1-1-LEN(  IF(ISTEXT(SOURCE!H1962),SOURCE!H1962,  SUBSTITUTE(SUBSTITUTE(TEXT(SOURCE!H1962,"????0"),"  ","")," ",""))   ))), "")&amp;
       IF(ISTEXT(SOURCE!H1962),SOURCE!H1962, SUBSTITUTE(SUBSTITUTE(TEXT(SOURCE!H1962,"????0"),"  ","")," ",""))   &amp;","&amp; IF(SOURCE!$W$2-3 &gt;= 0, REPT(" ",SOURCE!$W$2-3-5), "")&amp;
      SOURCE!I1962&amp;
" | "&amp; IF(SOURCE!$X$2-LEN(SOURCE!I1962) &gt;= 0, REPT(" ",SOURCE!$X$2-LEN(SOURCE!I1962)), "")&amp;
      SOURCE!J1962&amp;      IF(SOURCE!$Y$2-LEN(SOURCE!J1962) &gt;= 0, REPT(" ",SOURCE!$Y$2-LEN(SOURCE!J1962)), "")&amp;
" | "&amp; IF(SOURCE!$X$2-LEN(SOURCE!I1962) &gt;= 0, REPT(" ",SOURCE!$X$2-LEN(SOURCE!I1962)), "")&amp;
      SOURCE!K1962&amp;      IF(SOURCE!$Y$2-LEN(SOURCE!K1962) &gt;= 0, REPT(" ",SOURCE!$Z$2-LEN(SOURCE!K1962)), "")&amp;
" | "&amp; SOURCE!L1962&amp;      IF(SOURCE!$AB$2-LEN(SOURCE!L1962) &gt;= 0, REPT(" ",SOURCE!$AB$2-LEN(SOURCE!L1962)), "")&amp;
" | "&amp; SOURCE!M1962&amp;      IF(SOURCE!$AC$2-LEN(SOURCE!M1962) &gt;= 0, REPT(" ",SOURCE!$AC$2-LEN(SOURCE!M1962)), "")&amp;
      "},"&amp;IF(SOURCE!O1962&lt;&gt;"",""&amp;SOURCE!O1962,"")
 )
)
)</f>
        <v>/* 1918 */  { fnJM_GetXToNORMmode,          NOPARAM,                     "",                                            "X to" STD_SIGMA "+",                          (0 &lt;&lt; TAM_MAX_BITS) |     0, CAT_NONE | SLS_ENABLED   | US_UNCHANGED | EIM_DISABLED | PTP_DISABLED     },//JM USER NORMAL</v>
      </c>
    </row>
    <row r="1963" spans="1:1">
      <c r="A1963" s="133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IF(SOURCE!$R$2-LEN(SOURCE!C1963) &gt;= 0, REPT(" ",SOURCE!$R$2-LEN(SOURCE!C1963)), "")&amp;
      SOURCE!D1963&amp;", "&amp; IF(SOURCE!$S$2-LEN(SOURCE!D1963) &gt;= 0, REPT(" ",SOURCE!$S$2-LEN(SOURCE!D1963)), "")&amp;
      SOURCE!E1963&amp;", "&amp; IF(SOURCE!$T$2-LEN(SOURCE!E1963) &gt;=0, REPT(" ",SOURCE!$T$2-LEN(SOURCE!E1963)), "")&amp;
      SOURCE!F1963&amp;", "&amp; IF(SOURCE!$U$2-LEN(SOURCE!F1963) &gt;= 0, REPT(" ",SOURCE!$U$2-LEN(SOURCE!F1963)+2), "")&amp;"("&amp;
      SUBSTITUTE(TEXT(SOURCE!G1963,"??0"),"  ","")&amp;" &lt;&lt; TAM_MAX_BITS) |"&amp; IF(SOURCE!$V$2-3 &gt;= 0, REPT(" ",MAX(1,SOURCE!$V$2-5+4+1-1-LEN(  IF(ISTEXT(SOURCE!H1963),SOURCE!H1963,  SUBSTITUTE(SUBSTITUTE(TEXT(SOURCE!H1963,"????0"),"  ","")," ",""))   ))), "")&amp;
       IF(ISTEXT(SOURCE!H1963),SOURCE!H1963, SUBSTITUTE(SUBSTITUTE(TEXT(SOURCE!H1963,"????0"),"  ","")," ",""))   &amp;","&amp; IF(SOURCE!$W$2-3 &gt;= 0, REPT(" ",SOURCE!$W$2-3-5), "")&amp;
      SOURCE!I1963&amp;
" | "&amp; IF(SOURCE!$X$2-LEN(SOURCE!I1963) &gt;= 0, REPT(" ",SOURCE!$X$2-LEN(SOURCE!I1963)), "")&amp;
      SOURCE!J1963&amp;      IF(SOURCE!$Y$2-LEN(SOURCE!J1963) &gt;= 0, REPT(" ",SOURCE!$Y$2-LEN(SOURCE!J1963)), "")&amp;
" | "&amp; IF(SOURCE!$X$2-LEN(SOURCE!I1963) &gt;= 0, REPT(" ",SOURCE!$X$2-LEN(SOURCE!I1963)), "")&amp;
      SOURCE!K1963&amp;      IF(SOURCE!$Y$2-LEN(SOURCE!K1963) &gt;= 0, REPT(" ",SOURCE!$Z$2-LEN(SOURCE!K1963)), "")&amp;
" | "&amp; SOURCE!L1963&amp;      IF(SOURCE!$AB$2-LEN(SOURCE!L1963) &gt;= 0, REPT(" ",SOURCE!$AB$2-LEN(SOURCE!L1963)), "")&amp;
" | "&amp; SOURCE!M1963&amp;      IF(SOURCE!$AC$2-LEN(SOURCE!M1963) &gt;= 0, REPT(" ",SOURCE!$AC$2-LEN(SOURCE!M1963)), "")&amp;
      "},"&amp;IF(SOURCE!O1963&lt;&gt;"",""&amp;SOURCE!O1963,"")
 )
)
)</f>
        <v>/* 1919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64" spans="1:1">
      <c r="A1964" s="133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IF(SOURCE!$R$2-LEN(SOURCE!C1964) &gt;= 0, REPT(" ",SOURCE!$R$2-LEN(SOURCE!C1964)), "")&amp;
      SOURCE!D1964&amp;", "&amp; IF(SOURCE!$S$2-LEN(SOURCE!D1964) &gt;= 0, REPT(" ",SOURCE!$S$2-LEN(SOURCE!D1964)), "")&amp;
      SOURCE!E1964&amp;", "&amp; IF(SOURCE!$T$2-LEN(SOURCE!E1964) &gt;=0, REPT(" ",SOURCE!$T$2-LEN(SOURCE!E1964)), "")&amp;
      SOURCE!F1964&amp;", "&amp; IF(SOURCE!$U$2-LEN(SOURCE!F1964) &gt;= 0, REPT(" ",SOURCE!$U$2-LEN(SOURCE!F1964)+2), "")&amp;"("&amp;
      SUBSTITUTE(TEXT(SOURCE!G1964,"??0"),"  ","")&amp;" &lt;&lt; TAM_MAX_BITS) |"&amp; IF(SOURCE!$V$2-3 &gt;= 0, REPT(" ",MAX(1,SOURCE!$V$2-5+4+1-1-LEN(  IF(ISTEXT(SOURCE!H1964),SOURCE!H1964,  SUBSTITUTE(SUBSTITUTE(TEXT(SOURCE!H1964,"????0"),"  ","")," ",""))   ))), "")&amp;
       IF(ISTEXT(SOURCE!H1964),SOURCE!H1964, SUBSTITUTE(SUBSTITUTE(TEXT(SOURCE!H1964,"????0"),"  ","")," ",""))   &amp;","&amp; IF(SOURCE!$W$2-3 &gt;= 0, REPT(" ",SOURCE!$W$2-3-5), "")&amp;
      SOURCE!I1964&amp;
" | "&amp; IF(SOURCE!$X$2-LEN(SOURCE!I1964) &gt;= 0, REPT(" ",SOURCE!$X$2-LEN(SOURCE!I1964)), "")&amp;
      SOURCE!J1964&amp;      IF(SOURCE!$Y$2-LEN(SOURCE!J1964) &gt;= 0, REPT(" ",SOURCE!$Y$2-LEN(SOURCE!J1964)), "")&amp;
" | "&amp; IF(SOURCE!$X$2-LEN(SOURCE!I1964) &gt;= 0, REPT(" ",SOURCE!$X$2-LEN(SOURCE!I1964)), "")&amp;
      SOURCE!K1964&amp;      IF(SOURCE!$Y$2-LEN(SOURCE!K1964) &gt;= 0, REPT(" ",SOURCE!$Z$2-LEN(SOURCE!K1964)), "")&amp;
" | "&amp; SOURCE!L1964&amp;      IF(SOURCE!$AB$2-LEN(SOURCE!L1964) &gt;= 0, REPT(" ",SOURCE!$AB$2-LEN(SOURCE!L1964)), "")&amp;
" | "&amp; SOURCE!M1964&amp;      IF(SOURCE!$AC$2-LEN(SOURCE!M1964) &gt;= 0, REPT(" ",SOURCE!$AC$2-LEN(SOURCE!M1964)), "")&amp;
      "},"&amp;IF(SOURCE!O1964&lt;&gt;"",""&amp;SOURCE!O1964,"")
 )
)
)</f>
        <v>/* 1920 */  { itemToBeCoded,                NOPARAM,                     "I",                                           STD_SIGMA "+NRM",                              (0 &lt;&lt; TAM_MAX_BITS) |     0, CAT_MENU | SLS_UNCHANGED | US_UNCHANGED | EIM_DISABLED | PTP_DISABLED     },</v>
      </c>
    </row>
    <row r="1965" spans="1:1">
      <c r="A1965" s="133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IF(SOURCE!$R$2-LEN(SOURCE!C1965) &gt;= 0, REPT(" ",SOURCE!$R$2-LEN(SOURCE!C1965)), "")&amp;
      SOURCE!D1965&amp;", "&amp; IF(SOURCE!$S$2-LEN(SOURCE!D1965) &gt;= 0, REPT(" ",SOURCE!$S$2-LEN(SOURCE!D1965)), "")&amp;
      SOURCE!E1965&amp;", "&amp; IF(SOURCE!$T$2-LEN(SOURCE!E1965) &gt;=0, REPT(" ",SOURCE!$T$2-LEN(SOURCE!E1965)), "")&amp;
      SOURCE!F1965&amp;", "&amp; IF(SOURCE!$U$2-LEN(SOURCE!F1965) &gt;= 0, REPT(" ",SOURCE!$U$2-LEN(SOURCE!F1965)+2), "")&amp;"("&amp;
      SUBSTITUTE(TEXT(SOURCE!G1965,"??0"),"  ","")&amp;" &lt;&lt; TAM_MAX_BITS) |"&amp; IF(SOURCE!$V$2-3 &gt;= 0, REPT(" ",MAX(1,SOURCE!$V$2-5+4+1-1-LEN(  IF(ISTEXT(SOURCE!H1965),SOURCE!H1965,  SUBSTITUTE(SUBSTITUTE(TEXT(SOURCE!H1965,"????0"),"  ","")," ",""))   ))), "")&amp;
       IF(ISTEXT(SOURCE!H1965),SOURCE!H1965, SUBSTITUTE(SUBSTITUTE(TEXT(SOURCE!H1965,"????0"),"  ","")," ",""))   &amp;","&amp; IF(SOURCE!$W$2-3 &gt;= 0, REPT(" ",SOURCE!$W$2-3-5), "")&amp;
      SOURCE!I1965&amp;
" | "&amp; IF(SOURCE!$X$2-LEN(SOURCE!I1965) &gt;= 0, REPT(" ",SOURCE!$X$2-LEN(SOURCE!I1965)), "")&amp;
      SOURCE!J1965&amp;      IF(SOURCE!$Y$2-LEN(SOURCE!J1965) &gt;= 0, REPT(" ",SOURCE!$Y$2-LEN(SOURCE!J1965)), "")&amp;
" | "&amp; IF(SOURCE!$X$2-LEN(SOURCE!I1965) &gt;= 0, REPT(" ",SOURCE!$X$2-LEN(SOURCE!I1965)), "")&amp;
      SOURCE!K1965&amp;      IF(SOURCE!$Y$2-LEN(SOURCE!K1965) &gt;= 0, REPT(" ",SOURCE!$Z$2-LEN(SOURCE!K1965)), "")&amp;
" | "&amp; SOURCE!L1965&amp;      IF(SOURCE!$AB$2-LEN(SOURCE!L1965) &gt;= 0, REPT(" ",SOURCE!$AB$2-LEN(SOURCE!L1965)), "")&amp;
" | "&amp; SOURCE!M1965&amp;      IF(SOURCE!$AC$2-LEN(SOURCE!M1965) &gt;= 0, REPT(" ",SOURCE!$AC$2-LEN(SOURCE!M1965)), "")&amp;
      "},"&amp;IF(SOURCE!O1965&lt;&gt;"",""&amp;SOURCE!O1965,"")
 )
)
)</f>
        <v>/* 1921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66" spans="1:1">
      <c r="A1966" s="133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IF(SOURCE!$R$2-LEN(SOURCE!C1966) &gt;= 0, REPT(" ",SOURCE!$R$2-LEN(SOURCE!C1966)), "")&amp;
      SOURCE!D1966&amp;", "&amp; IF(SOURCE!$S$2-LEN(SOURCE!D1966) &gt;= 0, REPT(" ",SOURCE!$S$2-LEN(SOURCE!D1966)), "")&amp;
      SOURCE!E1966&amp;", "&amp; IF(SOURCE!$T$2-LEN(SOURCE!E1966) &gt;=0, REPT(" ",SOURCE!$T$2-LEN(SOURCE!E1966)), "")&amp;
      SOURCE!F1966&amp;", "&amp; IF(SOURCE!$U$2-LEN(SOURCE!F1966) &gt;= 0, REPT(" ",SOURCE!$U$2-LEN(SOURCE!F1966)+2), "")&amp;"("&amp;
      SUBSTITUTE(TEXT(SOURCE!G1966,"??0"),"  ","")&amp;" &lt;&lt; TAM_MAX_BITS) |"&amp; IF(SOURCE!$V$2-3 &gt;= 0, REPT(" ",MAX(1,SOURCE!$V$2-5+4+1-1-LEN(  IF(ISTEXT(SOURCE!H1966),SOURCE!H1966,  SUBSTITUTE(SUBSTITUTE(TEXT(SOURCE!H1966,"????0"),"  ","")," ",""))   ))), "")&amp;
       IF(ISTEXT(SOURCE!H1966),SOURCE!H1966, SUBSTITUTE(SUBSTITUTE(TEXT(SOURCE!H1966,"????0"),"  ","")," ",""))   &amp;","&amp; IF(SOURCE!$W$2-3 &gt;= 0, REPT(" ",SOURCE!$W$2-3-5), "")&amp;
      SOURCE!I1966&amp;
" | "&amp; IF(SOURCE!$X$2-LEN(SOURCE!I1966) &gt;= 0, REPT(" ",SOURCE!$X$2-LEN(SOURCE!I1966)), "")&amp;
      SOURCE!J1966&amp;      IF(SOURCE!$Y$2-LEN(SOURCE!J1966) &gt;= 0, REPT(" ",SOURCE!$Y$2-LEN(SOURCE!J1966)), "")&amp;
" | "&amp; IF(SOURCE!$X$2-LEN(SOURCE!I1966) &gt;= 0, REPT(" ",SOURCE!$X$2-LEN(SOURCE!I1966)), "")&amp;
      SOURCE!K1966&amp;      IF(SOURCE!$Y$2-LEN(SOURCE!K1966) &gt;= 0, REPT(" ",SOURCE!$Z$2-LEN(SOURCE!K1966)), "")&amp;
" | "&amp; SOURCE!L1966&amp;      IF(SOURCE!$AB$2-LEN(SOURCE!L1966) &gt;= 0, REPT(" ",SOURCE!$AB$2-LEN(SOURCE!L1966)), "")&amp;
" | "&amp; SOURCE!M1966&amp;      IF(SOURCE!$AC$2-LEN(SOURCE!M1966) &gt;= 0, REPT(" ",SOURCE!$AC$2-LEN(SOURCE!M1966)), "")&amp;
      "},"&amp;IF(SOURCE!O1966&lt;&gt;"",""&amp;SOURCE!O1966,"")
 )
)
)</f>
        <v>/* 1922 */  { itemToBeCoded,                NOPARAM,                     "ALPHA",                                       "ALPHA",                                       (0 &lt;&lt; TAM_MAX_BITS) |     0, CAT_NONE | SLS_UNCHANGED | US_UNCHANGED | EIM_DISABLED | PTP_DISABLED     },//JM ALPHA</v>
      </c>
    </row>
    <row r="1967" spans="1:1">
      <c r="A1967" s="133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IF(SOURCE!$R$2-LEN(SOURCE!C1967) &gt;= 0, REPT(" ",SOURCE!$R$2-LEN(SOURCE!C1967)), "")&amp;
      SOURCE!D1967&amp;", "&amp; IF(SOURCE!$S$2-LEN(SOURCE!D1967) &gt;= 0, REPT(" ",SOURCE!$S$2-LEN(SOURCE!D1967)), "")&amp;
      SOURCE!E1967&amp;", "&amp; IF(SOURCE!$T$2-LEN(SOURCE!E1967) &gt;=0, REPT(" ",SOURCE!$T$2-LEN(SOURCE!E1967)), "")&amp;
      SOURCE!F1967&amp;", "&amp; IF(SOURCE!$U$2-LEN(SOURCE!F1967) &gt;= 0, REPT(" ",SOURCE!$U$2-LEN(SOURCE!F1967)+2), "")&amp;"("&amp;
      SUBSTITUTE(TEXT(SOURCE!G1967,"??0"),"  ","")&amp;" &lt;&lt; TAM_MAX_BITS) |"&amp; IF(SOURCE!$V$2-3 &gt;= 0, REPT(" ",MAX(1,SOURCE!$V$2-5+4+1-1-LEN(  IF(ISTEXT(SOURCE!H1967),SOURCE!H1967,  SUBSTITUTE(SUBSTITUTE(TEXT(SOURCE!H1967,"????0"),"  ","")," ",""))   ))), "")&amp;
       IF(ISTEXT(SOURCE!H1967),SOURCE!H1967, SUBSTITUTE(SUBSTITUTE(TEXT(SOURCE!H1967,"????0"),"  ","")," ",""))   &amp;","&amp; IF(SOURCE!$W$2-3 &gt;= 0, REPT(" ",SOURCE!$W$2-3-5), "")&amp;
      SOURCE!I1967&amp;
" | "&amp; IF(SOURCE!$X$2-LEN(SOURCE!I1967) &gt;= 0, REPT(" ",SOURCE!$X$2-LEN(SOURCE!I1967)), "")&amp;
      SOURCE!J1967&amp;      IF(SOURCE!$Y$2-LEN(SOURCE!J1967) &gt;= 0, REPT(" ",SOURCE!$Y$2-LEN(SOURCE!J1967)), "")&amp;
" | "&amp; IF(SOURCE!$X$2-LEN(SOURCE!I1967) &gt;= 0, REPT(" ",SOURCE!$X$2-LEN(SOURCE!I1967)), "")&amp;
      SOURCE!K1967&amp;      IF(SOURCE!$Y$2-LEN(SOURCE!K1967) &gt;= 0, REPT(" ",SOURCE!$Z$2-LEN(SOURCE!K1967)), "")&amp;
" | "&amp; SOURCE!L1967&amp;      IF(SOURCE!$AB$2-LEN(SOURCE!L1967) &gt;= 0, REPT(" ",SOURCE!$AB$2-LEN(SOURCE!L1967)), "")&amp;
" | "&amp; SOURCE!M1967&amp;      IF(SOURCE!$AC$2-LEN(SOURCE!M1967) &gt;= 0, REPT(" ",SOURCE!$AC$2-LEN(SOURCE!M1967)), "")&amp;
      "},"&amp;IF(SOURCE!O1967&lt;&gt;"",""&amp;SOURCE!O1967,"")
 )
)
)</f>
        <v>/* 1923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68" spans="1:1">
      <c r="A1968" s="133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IF(SOURCE!$R$2-LEN(SOURCE!C1968) &gt;= 0, REPT(" ",SOURCE!$R$2-LEN(SOURCE!C1968)), "")&amp;
      SOURCE!D1968&amp;", "&amp; IF(SOURCE!$S$2-LEN(SOURCE!D1968) &gt;= 0, REPT(" ",SOURCE!$S$2-LEN(SOURCE!D1968)), "")&amp;
      SOURCE!E1968&amp;", "&amp; IF(SOURCE!$T$2-LEN(SOURCE!E1968) &gt;=0, REPT(" ",SOURCE!$T$2-LEN(SOURCE!E1968)), "")&amp;
      SOURCE!F1968&amp;", "&amp; IF(SOURCE!$U$2-LEN(SOURCE!F1968) &gt;= 0, REPT(" ",SOURCE!$U$2-LEN(SOURCE!F1968)+2), "")&amp;"("&amp;
      SUBSTITUTE(TEXT(SOURCE!G1968,"??0"),"  ","")&amp;" &lt;&lt; TAM_MAX_BITS) |"&amp; IF(SOURCE!$V$2-3 &gt;= 0, REPT(" ",MAX(1,SOURCE!$V$2-5+4+1-1-LEN(  IF(ISTEXT(SOURCE!H1968),SOURCE!H1968,  SUBSTITUTE(SUBSTITUTE(TEXT(SOURCE!H1968,"????0"),"  ","")," ",""))   ))), "")&amp;
       IF(ISTEXT(SOURCE!H1968),SOURCE!H1968, SUBSTITUTE(SUBSTITUTE(TEXT(SOURCE!H1968,"????0"),"  ","")," ",""))   &amp;","&amp; IF(SOURCE!$W$2-3 &gt;= 0, REPT(" ",SOURCE!$W$2-3-5), "")&amp;
      SOURCE!I1968&amp;
" | "&amp; IF(SOURCE!$X$2-LEN(SOURCE!I1968) &gt;= 0, REPT(" ",SOURCE!$X$2-LEN(SOURCE!I1968)), "")&amp;
      SOURCE!J1968&amp;      IF(SOURCE!$Y$2-LEN(SOURCE!J1968) &gt;= 0, REPT(" ",SOURCE!$Y$2-LEN(SOURCE!J1968)), "")&amp;
" | "&amp; IF(SOURCE!$X$2-LEN(SOURCE!I1968) &gt;= 0, REPT(" ",SOURCE!$X$2-LEN(SOURCE!I1968)), "")&amp;
      SOURCE!K1968&amp;      IF(SOURCE!$Y$2-LEN(SOURCE!K1968) &gt;= 0, REPT(" ",SOURCE!$Z$2-LEN(SOURCE!K1968)), "")&amp;
" | "&amp; SOURCE!L1968&amp;      IF(SOURCE!$AB$2-LEN(SOURCE!L1968) &gt;= 0, REPT(" ",SOURCE!$AB$2-LEN(SOURCE!L1968)), "")&amp;
" | "&amp; SOURCE!M1968&amp;      IF(SOURCE!$AC$2-LEN(SOURCE!M1968) &gt;= 0, REPT(" ",SOURCE!$AC$2-LEN(SOURCE!M1968)), "")&amp;
      "},"&amp;IF(SOURCE!O1968&lt;&gt;"",""&amp;SOURCE!O1968,"")
 )
)
)</f>
        <v>/* 1924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69" spans="1:1">
      <c r="A1969" s="133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IF(SOURCE!$R$2-LEN(SOURCE!C1969) &gt;= 0, REPT(" ",SOURCE!$R$2-LEN(SOURCE!C1969)), "")&amp;
      SOURCE!D1969&amp;", "&amp; IF(SOURCE!$S$2-LEN(SOURCE!D1969) &gt;= 0, REPT(" ",SOURCE!$S$2-LEN(SOURCE!D1969)), "")&amp;
      SOURCE!E1969&amp;", "&amp; IF(SOURCE!$T$2-LEN(SOURCE!E1969) &gt;=0, REPT(" ",SOURCE!$T$2-LEN(SOURCE!E1969)), "")&amp;
      SOURCE!F1969&amp;", "&amp; IF(SOURCE!$U$2-LEN(SOURCE!F1969) &gt;= 0, REPT(" ",SOURCE!$U$2-LEN(SOURCE!F1969)+2), "")&amp;"("&amp;
      SUBSTITUTE(TEXT(SOURCE!G1969,"??0"),"  ","")&amp;" &lt;&lt; TAM_MAX_BITS) |"&amp; IF(SOURCE!$V$2-3 &gt;= 0, REPT(" ",MAX(1,SOURCE!$V$2-5+4+1-1-LEN(  IF(ISTEXT(SOURCE!H1969),SOURCE!H1969,  SUBSTITUTE(SUBSTITUTE(TEXT(SOURCE!H1969,"????0"),"  ","")," ",""))   ))), "")&amp;
       IF(ISTEXT(SOURCE!H1969),SOURCE!H1969, SUBSTITUTE(SUBSTITUTE(TEXT(SOURCE!H1969,"????0"),"  ","")," ",""))   &amp;","&amp; IF(SOURCE!$W$2-3 &gt;= 0, REPT(" ",SOURCE!$W$2-3-5), "")&amp;
      SOURCE!I1969&amp;
" | "&amp; IF(SOURCE!$X$2-LEN(SOURCE!I1969) &gt;= 0, REPT(" ",SOURCE!$X$2-LEN(SOURCE!I1969)), "")&amp;
      SOURCE!J1969&amp;      IF(SOURCE!$Y$2-LEN(SOURCE!J1969) &gt;= 0, REPT(" ",SOURCE!$Y$2-LEN(SOURCE!J1969)), "")&amp;
" | "&amp; IF(SOURCE!$X$2-LEN(SOURCE!I1969) &gt;= 0, REPT(" ",SOURCE!$X$2-LEN(SOURCE!I1969)), "")&amp;
      SOURCE!K1969&amp;      IF(SOURCE!$Y$2-LEN(SOURCE!K1969) &gt;= 0, REPT(" ",SOURCE!$Z$2-LEN(SOURCE!K1969)), "")&amp;
" | "&amp; SOURCE!L1969&amp;      IF(SOURCE!$AB$2-LEN(SOURCE!L1969) &gt;= 0, REPT(" ",SOURCE!$AB$2-LEN(SOURCE!L1969)), "")&amp;
" | "&amp; SOURCE!M1969&amp;      IF(SOURCE!$AC$2-LEN(SOURCE!M1969) &gt;= 0, REPT(" ",SOURCE!$AC$2-LEN(SOURCE!M1969)), "")&amp;
      "},"&amp;IF(SOURCE!O1969&lt;&gt;"",""&amp;SOURCE!O1969,"")
 )
)
)</f>
        <v>/* 1925 */  { itemToBeCoded,                NOPARAM,                     "ELEC",                                        "ELEC",                                        (0 &lt;&lt; TAM_MAX_BITS) |     0, CAT_MENU | SLS_UNCHANGED | US_ENABLED   | EIM_DISABLED | PTP_DISABLED     },//JM EE</v>
      </c>
    </row>
    <row r="1970" spans="1:1">
      <c r="A1970" s="133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IF(SOURCE!$R$2-LEN(SOURCE!C1970) &gt;= 0, REPT(" ",SOURCE!$R$2-LEN(SOURCE!C1970)), "")&amp;
      SOURCE!D1970&amp;", "&amp; IF(SOURCE!$S$2-LEN(SOURCE!D1970) &gt;= 0, REPT(" ",SOURCE!$S$2-LEN(SOURCE!D1970)), "")&amp;
      SOURCE!E1970&amp;", "&amp; IF(SOURCE!$T$2-LEN(SOURCE!E1970) &gt;=0, REPT(" ",SOURCE!$T$2-LEN(SOURCE!E1970)), "")&amp;
      SOURCE!F1970&amp;", "&amp; IF(SOURCE!$U$2-LEN(SOURCE!F1970) &gt;= 0, REPT(" ",SOURCE!$U$2-LEN(SOURCE!F1970)+2), "")&amp;"("&amp;
      SUBSTITUTE(TEXT(SOURCE!G1970,"??0"),"  ","")&amp;" &lt;&lt; TAM_MAX_BITS) |"&amp; IF(SOURCE!$V$2-3 &gt;= 0, REPT(" ",MAX(1,SOURCE!$V$2-5+4+1-1-LEN(  IF(ISTEXT(SOURCE!H1970),SOURCE!H1970,  SUBSTITUTE(SUBSTITUTE(TEXT(SOURCE!H1970,"????0"),"  ","")," ",""))   ))), "")&amp;
       IF(ISTEXT(SOURCE!H1970),SOURCE!H1970, SUBSTITUTE(SUBSTITUTE(TEXT(SOURCE!H1970,"????0"),"  ","")," ",""))   &amp;","&amp; IF(SOURCE!$W$2-3 &gt;= 0, REPT(" ",SOURCE!$W$2-3-5), "")&amp;
      SOURCE!I1970&amp;
" | "&amp; IF(SOURCE!$X$2-LEN(SOURCE!I1970) &gt;= 0, REPT(" ",SOURCE!$X$2-LEN(SOURCE!I1970)), "")&amp;
      SOURCE!J1970&amp;      IF(SOURCE!$Y$2-LEN(SOURCE!J1970) &gt;= 0, REPT(" ",SOURCE!$Y$2-LEN(SOURCE!J1970)), "")&amp;
" | "&amp; IF(SOURCE!$X$2-LEN(SOURCE!I1970) &gt;= 0, REPT(" ",SOURCE!$X$2-LEN(SOURCE!I1970)), "")&amp;
      SOURCE!K1970&amp;      IF(SOURCE!$Y$2-LEN(SOURCE!K1970) &gt;= 0, REPT(" ",SOURCE!$Z$2-LEN(SOURCE!K1970)), "")&amp;
" | "&amp; SOURCE!L1970&amp;      IF(SOURCE!$AB$2-LEN(SOURCE!L1970) &gt;= 0, REPT(" ",SOURCE!$AB$2-LEN(SOURCE!L1970)), "")&amp;
" | "&amp; SOURCE!M1970&amp;      IF(SOURCE!$AC$2-LEN(SOURCE!M1970) &gt;= 0, REPT(" ",SOURCE!$AC$2-LEN(SOURCE!M1970)), "")&amp;
      "},"&amp;IF(SOURCE!O1970&lt;&gt;"",""&amp;SOURCE!O1970,"")
 )
)
)</f>
        <v>/* 1926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71" spans="1:1">
      <c r="A1971" s="133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IF(SOURCE!$R$2-LEN(SOURCE!C1971) &gt;= 0, REPT(" ",SOURCE!$R$2-LEN(SOURCE!C1971)), "")&amp;
      SOURCE!D1971&amp;", "&amp; IF(SOURCE!$S$2-LEN(SOURCE!D1971) &gt;= 0, REPT(" ",SOURCE!$S$2-LEN(SOURCE!D1971)), "")&amp;
      SOURCE!E1971&amp;", "&amp; IF(SOURCE!$T$2-LEN(SOURCE!E1971) &gt;=0, REPT(" ",SOURCE!$T$2-LEN(SOURCE!E1971)), "")&amp;
      SOURCE!F1971&amp;", "&amp; IF(SOURCE!$U$2-LEN(SOURCE!F1971) &gt;= 0, REPT(" ",SOURCE!$U$2-LEN(SOURCE!F1971)+2), "")&amp;"("&amp;
      SUBSTITUTE(TEXT(SOURCE!G1971,"??0"),"  ","")&amp;" &lt;&lt; TAM_MAX_BITS) |"&amp; IF(SOURCE!$V$2-3 &gt;= 0, REPT(" ",MAX(1,SOURCE!$V$2-5+4+1-1-LEN(  IF(ISTEXT(SOURCE!H1971),SOURCE!H1971,  SUBSTITUTE(SUBSTITUTE(TEXT(SOURCE!H1971,"????0"),"  ","")," ",""))   ))), "")&amp;
       IF(ISTEXT(SOURCE!H1971),SOURCE!H1971, SUBSTITUTE(SUBSTITUTE(TEXT(SOURCE!H1971,"????0"),"  ","")," ",""))   &amp;","&amp; IF(SOURCE!$W$2-3 &gt;= 0, REPT(" ",SOURCE!$W$2-3-5), "")&amp;
      SOURCE!I1971&amp;
" | "&amp; IF(SOURCE!$X$2-LEN(SOURCE!I1971) &gt;= 0, REPT(" ",SOURCE!$X$2-LEN(SOURCE!I1971)), "")&amp;
      SOURCE!J1971&amp;      IF(SOURCE!$Y$2-LEN(SOURCE!J1971) &gt;= 0, REPT(" ",SOURCE!$Y$2-LEN(SOURCE!J1971)), "")&amp;
" | "&amp; IF(SOURCE!$X$2-LEN(SOURCE!I1971) &gt;= 0, REPT(" ",SOURCE!$X$2-LEN(SOURCE!I1971)), "")&amp;
      SOURCE!K1971&amp;      IF(SOURCE!$Y$2-LEN(SOURCE!K1971) &gt;= 0, REPT(" ",SOURCE!$Z$2-LEN(SOURCE!K1971)), "")&amp;
" | "&amp; SOURCE!L1971&amp;      IF(SOURCE!$AB$2-LEN(SOURCE!L1971) &gt;= 0, REPT(" ",SOURCE!$AB$2-LEN(SOURCE!L1971)), "")&amp;
" | "&amp; SOURCE!M1971&amp;      IF(SOURCE!$AC$2-LEN(SOURCE!M1971) &gt;= 0, REPT(" ",SOURCE!$AC$2-LEN(SOURCE!M1971)), "")&amp;
      "},"&amp;IF(SOURCE!O1971&lt;&gt;"",""&amp;SOURCE!O1971,"")
 )
)
)</f>
        <v>/* 1927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72" spans="1:1">
      <c r="A1972" s="133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IF(SOURCE!$R$2-LEN(SOURCE!C1972) &gt;= 0, REPT(" ",SOURCE!$R$2-LEN(SOURCE!C1972)), "")&amp;
      SOURCE!D1972&amp;", "&amp; IF(SOURCE!$S$2-LEN(SOURCE!D1972) &gt;= 0, REPT(" ",SOURCE!$S$2-LEN(SOURCE!D1972)), "")&amp;
      SOURCE!E1972&amp;", "&amp; IF(SOURCE!$T$2-LEN(SOURCE!E1972) &gt;=0, REPT(" ",SOURCE!$T$2-LEN(SOURCE!E1972)), "")&amp;
      SOURCE!F1972&amp;", "&amp; IF(SOURCE!$U$2-LEN(SOURCE!F1972) &gt;= 0, REPT(" ",SOURCE!$U$2-LEN(SOURCE!F1972)+2), "")&amp;"("&amp;
      SUBSTITUTE(TEXT(SOURCE!G1972,"??0"),"  ","")&amp;" &lt;&lt; TAM_MAX_BITS) |"&amp; IF(SOURCE!$V$2-3 &gt;= 0, REPT(" ",MAX(1,SOURCE!$V$2-5+4+1-1-LEN(  IF(ISTEXT(SOURCE!H1972),SOURCE!H1972,  SUBSTITUTE(SUBSTITUTE(TEXT(SOURCE!H1972,"????0"),"  ","")," ",""))   ))), "")&amp;
       IF(ISTEXT(SOURCE!H1972),SOURCE!H1972, SUBSTITUTE(SUBSTITUTE(TEXT(SOURCE!H1972,"????0"),"  ","")," ",""))   &amp;","&amp; IF(SOURCE!$W$2-3 &gt;= 0, REPT(" ",SOURCE!$W$2-3-5), "")&amp;
      SOURCE!I1972&amp;
" | "&amp; IF(SOURCE!$X$2-LEN(SOURCE!I1972) &gt;= 0, REPT(" ",SOURCE!$X$2-LEN(SOURCE!I1972)), "")&amp;
      SOURCE!J1972&amp;      IF(SOURCE!$Y$2-LEN(SOURCE!J1972) &gt;= 0, REPT(" ",SOURCE!$Y$2-LEN(SOURCE!J1972)), "")&amp;
" | "&amp; IF(SOURCE!$X$2-LEN(SOURCE!I1972) &gt;= 0, REPT(" ",SOURCE!$X$2-LEN(SOURCE!I1972)), "")&amp;
      SOURCE!K1972&amp;      IF(SOURCE!$Y$2-LEN(SOURCE!K1972) &gt;= 0, REPT(" ",SOURCE!$Z$2-LEN(SOURCE!K1972)), "")&amp;
" | "&amp; SOURCE!L1972&amp;      IF(SOURCE!$AB$2-LEN(SOURCE!L1972) &gt;= 0, REPT(" ",SOURCE!$AB$2-LEN(SOURCE!L1972)), "")&amp;
" | "&amp; SOURCE!M1972&amp;      IF(SOURCE!$AC$2-LEN(SOURCE!M1972) &gt;= 0, REPT(" ",SOURCE!$AC$2-LEN(SOURCE!M1972)), "")&amp;
      "},"&amp;IF(SOURCE!O1972&lt;&gt;"",""&amp;SOURCE!O1972,"")
 )
)
)</f>
        <v>/* 1928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73" spans="1:1">
      <c r="A1973" s="133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IF(SOURCE!$R$2-LEN(SOURCE!C1973) &gt;= 0, REPT(" ",SOURCE!$R$2-LEN(SOURCE!C1973)), "")&amp;
      SOURCE!D1973&amp;", "&amp; IF(SOURCE!$S$2-LEN(SOURCE!D1973) &gt;= 0, REPT(" ",SOURCE!$S$2-LEN(SOURCE!D1973)), "")&amp;
      SOURCE!E1973&amp;", "&amp; IF(SOURCE!$T$2-LEN(SOURCE!E1973) &gt;=0, REPT(" ",SOURCE!$T$2-LEN(SOURCE!E1973)), "")&amp;
      SOURCE!F1973&amp;", "&amp; IF(SOURCE!$U$2-LEN(SOURCE!F1973) &gt;= 0, REPT(" ",SOURCE!$U$2-LEN(SOURCE!F1973)+2), "")&amp;"("&amp;
      SUBSTITUTE(TEXT(SOURCE!G1973,"??0"),"  ","")&amp;" &lt;&lt; TAM_MAX_BITS) |"&amp; IF(SOURCE!$V$2-3 &gt;= 0, REPT(" ",MAX(1,SOURCE!$V$2-5+4+1-1-LEN(  IF(ISTEXT(SOURCE!H1973),SOURCE!H1973,  SUBSTITUTE(SUBSTITUTE(TEXT(SOURCE!H1973,"????0"),"  ","")," ",""))   ))), "")&amp;
       IF(ISTEXT(SOURCE!H1973),SOURCE!H1973, SUBSTITUTE(SUBSTITUTE(TEXT(SOURCE!H1973,"????0"),"  ","")," ",""))   &amp;","&amp; IF(SOURCE!$W$2-3 &gt;= 0, REPT(" ",SOURCE!$W$2-3-5), "")&amp;
      SOURCE!I1973&amp;
" | "&amp; IF(SOURCE!$X$2-LEN(SOURCE!I1973) &gt;= 0, REPT(" ",SOURCE!$X$2-LEN(SOURCE!I1973)), "")&amp;
      SOURCE!J1973&amp;      IF(SOURCE!$Y$2-LEN(SOURCE!J1973) &gt;= 0, REPT(" ",SOURCE!$Y$2-LEN(SOURCE!J1973)), "")&amp;
" | "&amp; IF(SOURCE!$X$2-LEN(SOURCE!I1973) &gt;= 0, REPT(" ",SOURCE!$X$2-LEN(SOURCE!I1973)), "")&amp;
      SOURCE!K1973&amp;      IF(SOURCE!$Y$2-LEN(SOURCE!K1973) &gt;= 0, REPT(" ",SOURCE!$Z$2-LEN(SOURCE!K1973)), "")&amp;
" | "&amp; SOURCE!L1973&amp;      IF(SOURCE!$AB$2-LEN(SOURCE!L1973) &gt;= 0, REPT(" ",SOURCE!$AB$2-LEN(SOURCE!L1973)), "")&amp;
" | "&amp; SOURCE!M1973&amp;      IF(SOURCE!$AC$2-LEN(SOURCE!M1973) &gt;= 0, REPT(" ",SOURCE!$AC$2-LEN(SOURCE!M1973)), "")&amp;
      "},"&amp;IF(SOURCE!O1973&lt;&gt;"",""&amp;SOURCE!O1973,"")
 )
)
)</f>
        <v>/* 1929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74" spans="1:1">
      <c r="A1974" s="133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IF(SOURCE!$R$2-LEN(SOURCE!C1974) &gt;= 0, REPT(" ",SOURCE!$R$2-LEN(SOURCE!C1974)), "")&amp;
      SOURCE!D1974&amp;", "&amp; IF(SOURCE!$S$2-LEN(SOURCE!D1974) &gt;= 0, REPT(" ",SOURCE!$S$2-LEN(SOURCE!D1974)), "")&amp;
      SOURCE!E1974&amp;", "&amp; IF(SOURCE!$T$2-LEN(SOURCE!E1974) &gt;=0, REPT(" ",SOURCE!$T$2-LEN(SOURCE!E1974)), "")&amp;
      SOURCE!F1974&amp;", "&amp; IF(SOURCE!$U$2-LEN(SOURCE!F1974) &gt;= 0, REPT(" ",SOURCE!$U$2-LEN(SOURCE!F1974)+2), "")&amp;"("&amp;
      SUBSTITUTE(TEXT(SOURCE!G1974,"??0"),"  ","")&amp;" &lt;&lt; TAM_MAX_BITS) |"&amp; IF(SOURCE!$V$2-3 &gt;= 0, REPT(" ",MAX(1,SOURCE!$V$2-5+4+1-1-LEN(  IF(ISTEXT(SOURCE!H1974),SOURCE!H1974,  SUBSTITUTE(SUBSTITUTE(TEXT(SOURCE!H1974,"????0"),"  ","")," ",""))   ))), "")&amp;
       IF(ISTEXT(SOURCE!H1974),SOURCE!H1974, SUBSTITUTE(SUBSTITUTE(TEXT(SOURCE!H1974,"????0"),"  ","")," ",""))   &amp;","&amp; IF(SOURCE!$W$2-3 &gt;= 0, REPT(" ",SOURCE!$W$2-3-5), "")&amp;
      SOURCE!I1974&amp;
" | "&amp; IF(SOURCE!$X$2-LEN(SOURCE!I1974) &gt;= 0, REPT(" ",SOURCE!$X$2-LEN(SOURCE!I1974)), "")&amp;
      SOURCE!J1974&amp;      IF(SOURCE!$Y$2-LEN(SOURCE!J1974) &gt;= 0, REPT(" ",SOURCE!$Y$2-LEN(SOURCE!J1974)), "")&amp;
" | "&amp; IF(SOURCE!$X$2-LEN(SOURCE!I1974) &gt;= 0, REPT(" ",SOURCE!$X$2-LEN(SOURCE!I1974)), "")&amp;
      SOURCE!K1974&amp;      IF(SOURCE!$Y$2-LEN(SOURCE!K1974) &gt;= 0, REPT(" ",SOURCE!$Z$2-LEN(SOURCE!K1974)), "")&amp;
" | "&amp; SOURCE!L1974&amp;      IF(SOURCE!$AB$2-LEN(SOURCE!L1974) &gt;= 0, REPT(" ",SOURCE!$AB$2-LEN(SOURCE!L1974)), "")&amp;
" | "&amp; SOURCE!M1974&amp;      IF(SOURCE!$AC$2-LEN(SOURCE!M1974) &gt;= 0, REPT(" ",SOURCE!$AC$2-LEN(SOURCE!M1974)), "")&amp;
      "},"&amp;IF(SOURCE!O1974&lt;&gt;"",""&amp;SOURCE!O1974,"")
 )
)
)</f>
        <v>/* 1930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75" spans="1:1">
      <c r="A1975" s="133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IF(SOURCE!$R$2-LEN(SOURCE!C1975) &gt;= 0, REPT(" ",SOURCE!$R$2-LEN(SOURCE!C1975)), "")&amp;
      SOURCE!D1975&amp;", "&amp; IF(SOURCE!$S$2-LEN(SOURCE!D1975) &gt;= 0, REPT(" ",SOURCE!$S$2-LEN(SOURCE!D1975)), "")&amp;
      SOURCE!E1975&amp;", "&amp; IF(SOURCE!$T$2-LEN(SOURCE!E1975) &gt;=0, REPT(" ",SOURCE!$T$2-LEN(SOURCE!E1975)), "")&amp;
      SOURCE!F1975&amp;", "&amp; IF(SOURCE!$U$2-LEN(SOURCE!F1975) &gt;= 0, REPT(" ",SOURCE!$U$2-LEN(SOURCE!F1975)+2), "")&amp;"("&amp;
      SUBSTITUTE(TEXT(SOURCE!G1975,"??0"),"  ","")&amp;" &lt;&lt; TAM_MAX_BITS) |"&amp; IF(SOURCE!$V$2-3 &gt;= 0, REPT(" ",MAX(1,SOURCE!$V$2-5+4+1-1-LEN(  IF(ISTEXT(SOURCE!H1975),SOURCE!H1975,  SUBSTITUTE(SUBSTITUTE(TEXT(SOURCE!H1975,"????0"),"  ","")," ",""))   ))), "")&amp;
       IF(ISTEXT(SOURCE!H1975),SOURCE!H1975, SUBSTITUTE(SUBSTITUTE(TEXT(SOURCE!H1975,"????0"),"  ","")," ",""))   &amp;","&amp; IF(SOURCE!$W$2-3 &gt;= 0, REPT(" ",SOURCE!$W$2-3-5), "")&amp;
      SOURCE!I1975&amp;
" | "&amp; IF(SOURCE!$X$2-LEN(SOURCE!I1975) &gt;= 0, REPT(" ",SOURCE!$X$2-LEN(SOURCE!I1975)), "")&amp;
      SOURCE!J1975&amp;      IF(SOURCE!$Y$2-LEN(SOURCE!J1975) &gt;= 0, REPT(" ",SOURCE!$Y$2-LEN(SOURCE!J1975)), "")&amp;
" | "&amp; IF(SOURCE!$X$2-LEN(SOURCE!I1975) &gt;= 0, REPT(" ",SOURCE!$X$2-LEN(SOURCE!I1975)), "")&amp;
      SOURCE!K1975&amp;      IF(SOURCE!$Y$2-LEN(SOURCE!K1975) &gt;= 0, REPT(" ",SOURCE!$Z$2-LEN(SOURCE!K1975)), "")&amp;
" | "&amp; SOURCE!L1975&amp;      IF(SOURCE!$AB$2-LEN(SOURCE!L1975) &gt;= 0, REPT(" ",SOURCE!$AB$2-LEN(SOURCE!L1975)), "")&amp;
" | "&amp; SOURCE!M1975&amp;      IF(SOURCE!$AC$2-LEN(SOURCE!M1975) &gt;= 0, REPT(" ",SOURCE!$AC$2-LEN(SOURCE!M1975)), "")&amp;
      "},"&amp;IF(SOURCE!O1975&lt;&gt;"",""&amp;SOURCE!O1975,"")
 )
)
)</f>
        <v>/* 1931 */  { fnJM,                         46,                          "",                                            "zyx" STD_RIGHT_ARROW "M",                     (0 &lt;&lt; TAM_MAX_BITS) |     0, CAT_NONE | SLS_UNCHANGED | US_UNCHANGED | EIM_DISABLED | PTP_DISABLED     },</v>
      </c>
    </row>
    <row r="1976" spans="1:1">
      <c r="A1976" s="133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IF(SOURCE!$R$2-LEN(SOURCE!C1976) &gt;= 0, REPT(" ",SOURCE!$R$2-LEN(SOURCE!C1976)), "")&amp;
      SOURCE!D1976&amp;", "&amp; IF(SOURCE!$S$2-LEN(SOURCE!D1976) &gt;= 0, REPT(" ",SOURCE!$S$2-LEN(SOURCE!D1976)), "")&amp;
      SOURCE!E1976&amp;", "&amp; IF(SOURCE!$T$2-LEN(SOURCE!E1976) &gt;=0, REPT(" ",SOURCE!$T$2-LEN(SOURCE!E1976)), "")&amp;
      SOURCE!F1976&amp;", "&amp; IF(SOURCE!$U$2-LEN(SOURCE!F1976) &gt;= 0, REPT(" ",SOURCE!$U$2-LEN(SOURCE!F1976)+2), "")&amp;"("&amp;
      SUBSTITUTE(TEXT(SOURCE!G1976,"??0"),"  ","")&amp;" &lt;&lt; TAM_MAX_BITS) |"&amp; IF(SOURCE!$V$2-3 &gt;= 0, REPT(" ",MAX(1,SOURCE!$V$2-5+4+1-1-LEN(  IF(ISTEXT(SOURCE!H1976),SOURCE!H1976,  SUBSTITUTE(SUBSTITUTE(TEXT(SOURCE!H1976,"????0"),"  ","")," ",""))   ))), "")&amp;
       IF(ISTEXT(SOURCE!H1976),SOURCE!H1976, SUBSTITUTE(SUBSTITUTE(TEXT(SOURCE!H1976,"????0"),"  ","")," ",""))   &amp;","&amp; IF(SOURCE!$W$2-3 &gt;= 0, REPT(" ",SOURCE!$W$2-3-5), "")&amp;
      SOURCE!I1976&amp;
" | "&amp; IF(SOURCE!$X$2-LEN(SOURCE!I1976) &gt;= 0, REPT(" ",SOURCE!$X$2-LEN(SOURCE!I1976)), "")&amp;
      SOURCE!J1976&amp;      IF(SOURCE!$Y$2-LEN(SOURCE!J1976) &gt;= 0, REPT(" ",SOURCE!$Y$2-LEN(SOURCE!J1976)), "")&amp;
" | "&amp; IF(SOURCE!$X$2-LEN(SOURCE!I1976) &gt;= 0, REPT(" ",SOURCE!$X$2-LEN(SOURCE!I1976)), "")&amp;
      SOURCE!K1976&amp;      IF(SOURCE!$Y$2-LEN(SOURCE!K1976) &gt;= 0, REPT(" ",SOURCE!$Z$2-LEN(SOURCE!K1976)), "")&amp;
" | "&amp; SOURCE!L1976&amp;      IF(SOURCE!$AB$2-LEN(SOURCE!L1976) &gt;= 0, REPT(" ",SOURCE!$AB$2-LEN(SOURCE!L1976)), "")&amp;
" | "&amp; SOURCE!M1976&amp;      IF(SOURCE!$AC$2-LEN(SOURCE!M1976) &gt;= 0, REPT(" ",SOURCE!$AC$2-LEN(SOURCE!M1976)), "")&amp;
      "},"&amp;IF(SOURCE!O1976&lt;&gt;"",""&amp;SOURCE!O1976,"")
 )
)
)</f>
        <v>/* 1932 */  { itemToBeCoded,                NOPARAM,                     STD_alpha ".PARSE",                            STD_alpha ".PARSE",                            (0 &lt;&lt; TAM_MAX_BITS) |     0, CAT_FNCT | SLS_ENABLED   | US_UNCHANGED | EIM_DISABLED | PTP_DISABLED     },</v>
      </c>
    </row>
    <row r="1977" spans="1:1">
      <c r="A1977" s="133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IF(SOURCE!$R$2-LEN(SOURCE!C1977) &gt;= 0, REPT(" ",SOURCE!$R$2-LEN(SOURCE!C1977)), "")&amp;
      SOURCE!D1977&amp;", "&amp; IF(SOURCE!$S$2-LEN(SOURCE!D1977) &gt;= 0, REPT(" ",SOURCE!$S$2-LEN(SOURCE!D1977)), "")&amp;
      SOURCE!E1977&amp;", "&amp; IF(SOURCE!$T$2-LEN(SOURCE!E1977) &gt;=0, REPT(" ",SOURCE!$T$2-LEN(SOURCE!E1977)), "")&amp;
      SOURCE!F1977&amp;", "&amp; IF(SOURCE!$U$2-LEN(SOURCE!F1977) &gt;= 0, REPT(" ",SOURCE!$U$2-LEN(SOURCE!F1977)+2), "")&amp;"("&amp;
      SUBSTITUTE(TEXT(SOURCE!G1977,"??0"),"  ","")&amp;" &lt;&lt; TAM_MAX_BITS) |"&amp; IF(SOURCE!$V$2-3 &gt;= 0, REPT(" ",MAX(1,SOURCE!$V$2-5+4+1-1-LEN(  IF(ISTEXT(SOURCE!H1977),SOURCE!H1977,  SUBSTITUTE(SUBSTITUTE(TEXT(SOURCE!H1977,"????0"),"  ","")," ",""))   ))), "")&amp;
       IF(ISTEXT(SOURCE!H1977),SOURCE!H1977, SUBSTITUTE(SUBSTITUTE(TEXT(SOURCE!H1977,"????0"),"  ","")," ",""))   &amp;","&amp; IF(SOURCE!$W$2-3 &gt;= 0, REPT(" ",SOURCE!$W$2-3-5), "")&amp;
      SOURCE!I1977&amp;
" | "&amp; IF(SOURCE!$X$2-LEN(SOURCE!I1977) &gt;= 0, REPT(" ",SOURCE!$X$2-LEN(SOURCE!I1977)), "")&amp;
      SOURCE!J1977&amp;      IF(SOURCE!$Y$2-LEN(SOURCE!J1977) &gt;= 0, REPT(" ",SOURCE!$Y$2-LEN(SOURCE!J1977)), "")&amp;
" | "&amp; IF(SOURCE!$X$2-LEN(SOURCE!I1977) &gt;= 0, REPT(" ",SOURCE!$X$2-LEN(SOURCE!I1977)), "")&amp;
      SOURCE!K1977&amp;      IF(SOURCE!$Y$2-LEN(SOURCE!K1977) &gt;= 0, REPT(" ",SOURCE!$Z$2-LEN(SOURCE!K1977)), "")&amp;
" | "&amp; SOURCE!L1977&amp;      IF(SOURCE!$AB$2-LEN(SOURCE!L1977) &gt;= 0, REPT(" ",SOURCE!$AB$2-LEN(SOURCE!L1977)), "")&amp;
" | "&amp; SOURCE!M1977&amp;      IF(SOURCE!$AC$2-LEN(SOURCE!M1977) &gt;= 0, REPT(" ",SOURCE!$AC$2-LEN(SOURCE!M1977)), "")&amp;
      "},"&amp;IF(SOURCE!O1977&lt;&gt;"",""&amp;SOURCE!O1977,"")
 )
)
)</f>
        <v>/* 1933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78" spans="1:1">
      <c r="A1978" s="133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IF(SOURCE!$R$2-LEN(SOURCE!C1978) &gt;= 0, REPT(" ",SOURCE!$R$2-LEN(SOURCE!C1978)), "")&amp;
      SOURCE!D1978&amp;", "&amp; IF(SOURCE!$S$2-LEN(SOURCE!D1978) &gt;= 0, REPT(" ",SOURCE!$S$2-LEN(SOURCE!D1978)), "")&amp;
      SOURCE!E1978&amp;", "&amp; IF(SOURCE!$T$2-LEN(SOURCE!E1978) &gt;=0, REPT(" ",SOURCE!$T$2-LEN(SOURCE!E1978)), "")&amp;
      SOURCE!F1978&amp;", "&amp; IF(SOURCE!$U$2-LEN(SOURCE!F1978) &gt;= 0, REPT(" ",SOURCE!$U$2-LEN(SOURCE!F1978)+2), "")&amp;"("&amp;
      SUBSTITUTE(TEXT(SOURCE!G1978,"??0"),"  ","")&amp;" &lt;&lt; TAM_MAX_BITS) |"&amp; IF(SOURCE!$V$2-3 &gt;= 0, REPT(" ",MAX(1,SOURCE!$V$2-5+4+1-1-LEN(  IF(ISTEXT(SOURCE!H1978),SOURCE!H1978,  SUBSTITUTE(SUBSTITUTE(TEXT(SOURCE!H1978,"????0"),"  ","")," ",""))   ))), "")&amp;
       IF(ISTEXT(SOURCE!H1978),SOURCE!H1978, SUBSTITUTE(SUBSTITUTE(TEXT(SOURCE!H1978,"????0"),"  ","")," ",""))   &amp;","&amp; IF(SOURCE!$W$2-3 &gt;= 0, REPT(" ",SOURCE!$W$2-3-5), "")&amp;
      SOURCE!I1978&amp;
" | "&amp; IF(SOURCE!$X$2-LEN(SOURCE!I1978) &gt;= 0, REPT(" ",SOURCE!$X$2-LEN(SOURCE!I1978)), "")&amp;
      SOURCE!J1978&amp;      IF(SOURCE!$Y$2-LEN(SOURCE!J1978) &gt;= 0, REPT(" ",SOURCE!$Y$2-LEN(SOURCE!J1978)), "")&amp;
" | "&amp; IF(SOURCE!$X$2-LEN(SOURCE!I1978) &gt;= 0, REPT(" ",SOURCE!$X$2-LEN(SOURCE!I1978)), "")&amp;
      SOURCE!K1978&amp;      IF(SOURCE!$Y$2-LEN(SOURCE!K1978) &gt;= 0, REPT(" ",SOURCE!$Z$2-LEN(SOURCE!K1978)), "")&amp;
" | "&amp; SOURCE!L1978&amp;      IF(SOURCE!$AB$2-LEN(SOURCE!L1978) &gt;= 0, REPT(" ",SOURCE!$AB$2-LEN(SOURCE!L1978)), "")&amp;
" | "&amp; SOURCE!M1978&amp;      IF(SOURCE!$AC$2-LEN(SOURCE!M1978) &gt;= 0, REPT(" ",SOURCE!$AC$2-LEN(SOURCE!M1978)), "")&amp;
      "},"&amp;IF(SOURCE!O1978&lt;&gt;"",""&amp;SOURCE!O1978,"")
 )
)
)</f>
        <v>/* 1934 */  { fnRange,                      NOPARAM,                     "",                                            "RNG",                                         (0 &lt;&lt; TAM_MAX_BITS) |     0, CAT_NONE | SLS_ENABLED   | US_ENABLED   | EIM_DISABLED | PTP_DISABLED     },</v>
      </c>
    </row>
    <row r="1979" spans="1:1">
      <c r="A1979" s="133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IF(SOURCE!$R$2-LEN(SOURCE!C1979) &gt;= 0, REPT(" ",SOURCE!$R$2-LEN(SOURCE!C1979)), "")&amp;
      SOURCE!D1979&amp;", "&amp; IF(SOURCE!$S$2-LEN(SOURCE!D1979) &gt;= 0, REPT(" ",SOURCE!$S$2-LEN(SOURCE!D1979)), "")&amp;
      SOURCE!E1979&amp;", "&amp; IF(SOURCE!$T$2-LEN(SOURCE!E1979) &gt;=0, REPT(" ",SOURCE!$T$2-LEN(SOURCE!E1979)), "")&amp;
      SOURCE!F1979&amp;", "&amp; IF(SOURCE!$U$2-LEN(SOURCE!F1979) &gt;= 0, REPT(" ",SOURCE!$U$2-LEN(SOURCE!F1979)+2), "")&amp;"("&amp;
      SUBSTITUTE(TEXT(SOURCE!G1979,"??0"),"  ","")&amp;" &lt;&lt; TAM_MAX_BITS) |"&amp; IF(SOURCE!$V$2-3 &gt;= 0, REPT(" ",MAX(1,SOURCE!$V$2-5+4+1-1-LEN(  IF(ISTEXT(SOURCE!H1979),SOURCE!H1979,  SUBSTITUTE(SUBSTITUTE(TEXT(SOURCE!H1979,"????0"),"  ","")," ",""))   ))), "")&amp;
       IF(ISTEXT(SOURCE!H1979),SOURCE!H1979, SUBSTITUTE(SUBSTITUTE(TEXT(SOURCE!H1979,"????0"),"  ","")," ",""))   &amp;","&amp; IF(SOURCE!$W$2-3 &gt;= 0, REPT(" ",SOURCE!$W$2-3-5), "")&amp;
      SOURCE!I1979&amp;
" | "&amp; IF(SOURCE!$X$2-LEN(SOURCE!I1979) &gt;= 0, REPT(" ",SOURCE!$X$2-LEN(SOURCE!I1979)), "")&amp;
      SOURCE!J1979&amp;      IF(SOURCE!$Y$2-LEN(SOURCE!J1979) &gt;= 0, REPT(" ",SOURCE!$Y$2-LEN(SOURCE!J1979)), "")&amp;
" | "&amp; IF(SOURCE!$X$2-LEN(SOURCE!I1979) &gt;= 0, REPT(" ",SOURCE!$X$2-LEN(SOURCE!I1979)), "")&amp;
      SOURCE!K1979&amp;      IF(SOURCE!$Y$2-LEN(SOURCE!K1979) &gt;= 0, REPT(" ",SOURCE!$Z$2-LEN(SOURCE!K1979)), "")&amp;
" | "&amp; SOURCE!L1979&amp;      IF(SOURCE!$AB$2-LEN(SOURCE!L1979) &gt;= 0, REPT(" ",SOURCE!$AB$2-LEN(SOURCE!L1979)), "")&amp;
" | "&amp; SOURCE!M1979&amp;      IF(SOURCE!$AC$2-LEN(SOURCE!M1979) &gt;= 0, REPT(" ",SOURCE!$AC$2-LEN(SOURCE!M1979)), "")&amp;
      "},"&amp;IF(SOURCE!O1979&lt;&gt;"",""&amp;SOURCE!O1979,"")
 )
)
)</f>
        <v>/* 1935 */  { flagBrowser,                  0,                           "FLGS",                                        "FLGS",                                        (0 &lt;&lt; TAM_MAX_BITS) |     0, CAT_FNCT | SLS_ENABLED   | US_UNCHANGED | EIM_DISABLED | PTP_DISABLED     },//JM Changed STATUS</v>
      </c>
    </row>
    <row r="1980" spans="1:1">
      <c r="A1980" s="133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IF(SOURCE!$R$2-LEN(SOURCE!C1980) &gt;= 0, REPT(" ",SOURCE!$R$2-LEN(SOURCE!C1980)), "")&amp;
      SOURCE!D1980&amp;", "&amp; IF(SOURCE!$S$2-LEN(SOURCE!D1980) &gt;= 0, REPT(" ",SOURCE!$S$2-LEN(SOURCE!D1980)), "")&amp;
      SOURCE!E1980&amp;", "&amp; IF(SOURCE!$T$2-LEN(SOURCE!E1980) &gt;=0, REPT(" ",SOURCE!$T$2-LEN(SOURCE!E1980)), "")&amp;
      SOURCE!F1980&amp;", "&amp; IF(SOURCE!$U$2-LEN(SOURCE!F1980) &gt;= 0, REPT(" ",SOURCE!$U$2-LEN(SOURCE!F1980)+2), "")&amp;"("&amp;
      SUBSTITUTE(TEXT(SOURCE!G1980,"??0"),"  ","")&amp;" &lt;&lt; TAM_MAX_BITS) |"&amp; IF(SOURCE!$V$2-3 &gt;= 0, REPT(" ",MAX(1,SOURCE!$V$2-5+4+1-1-LEN(  IF(ISTEXT(SOURCE!H1980),SOURCE!H1980,  SUBSTITUTE(SUBSTITUTE(TEXT(SOURCE!H1980,"????0"),"  ","")," ",""))   ))), "")&amp;
       IF(ISTEXT(SOURCE!H1980),SOURCE!H1980, SUBSTITUTE(SUBSTITUTE(TEXT(SOURCE!H1980,"????0"),"  ","")," ",""))   &amp;","&amp; IF(SOURCE!$W$2-3 &gt;= 0, REPT(" ",SOURCE!$W$2-3-5), "")&amp;
      SOURCE!I1980&amp;
" | "&amp; IF(SOURCE!$X$2-LEN(SOURCE!I1980) &gt;= 0, REPT(" ",SOURCE!$X$2-LEN(SOURCE!I1980)), "")&amp;
      SOURCE!J1980&amp;      IF(SOURCE!$Y$2-LEN(SOURCE!J1980) &gt;= 0, REPT(" ",SOURCE!$Y$2-LEN(SOURCE!J1980)), "")&amp;
" | "&amp; IF(SOURCE!$X$2-LEN(SOURCE!I1980) &gt;= 0, REPT(" ",SOURCE!$X$2-LEN(SOURCE!I1980)), "")&amp;
      SOURCE!K1980&amp;      IF(SOURCE!$Y$2-LEN(SOURCE!K1980) &gt;= 0, REPT(" ",SOURCE!$Z$2-LEN(SOURCE!K1980)), "")&amp;
" | "&amp; SOURCE!L1980&amp;      IF(SOURCE!$AB$2-LEN(SOURCE!L1980) &gt;= 0, REPT(" ",SOURCE!$AB$2-LEN(SOURCE!L1980)), "")&amp;
" | "&amp; SOURCE!M1980&amp;      IF(SOURCE!$AC$2-LEN(SOURCE!M1980) &gt;= 0, REPT(" ",SOURCE!$AC$2-LEN(SOURCE!M1980)), "")&amp;
      "},"&amp;IF(SOURCE!O1980&lt;&gt;"",""&amp;SOURCE!O1980,"")
 )
)
)</f>
        <v>/* 1936 */  { fnSetSetJM,                   CU_I,                        "",                                            "CPXi",                                        (0 &lt;&lt; TAM_MAX_BITS) |     0, CAT_NONE | SLS_UNCHANGED | US_UNCHANGED | EIM_DISABLED | PTP_DISABLED     },</v>
      </c>
    </row>
    <row r="1981" spans="1:1">
      <c r="A1981" s="133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IF(SOURCE!$R$2-LEN(SOURCE!C1981) &gt;= 0, REPT(" ",SOURCE!$R$2-LEN(SOURCE!C1981)), "")&amp;
      SOURCE!D1981&amp;", "&amp; IF(SOURCE!$S$2-LEN(SOURCE!D1981) &gt;= 0, REPT(" ",SOURCE!$S$2-LEN(SOURCE!D1981)), "")&amp;
      SOURCE!E1981&amp;", "&amp; IF(SOURCE!$T$2-LEN(SOURCE!E1981) &gt;=0, REPT(" ",SOURCE!$T$2-LEN(SOURCE!E1981)), "")&amp;
      SOURCE!F1981&amp;", "&amp; IF(SOURCE!$U$2-LEN(SOURCE!F1981) &gt;= 0, REPT(" ",SOURCE!$U$2-LEN(SOURCE!F1981)+2), "")&amp;"("&amp;
      SUBSTITUTE(TEXT(SOURCE!G1981,"??0"),"  ","")&amp;" &lt;&lt; TAM_MAX_BITS) |"&amp; IF(SOURCE!$V$2-3 &gt;= 0, REPT(" ",MAX(1,SOURCE!$V$2-5+4+1-1-LEN(  IF(ISTEXT(SOURCE!H1981),SOURCE!H1981,  SUBSTITUTE(SUBSTITUTE(TEXT(SOURCE!H1981,"????0"),"  ","")," ",""))   ))), "")&amp;
       IF(ISTEXT(SOURCE!H1981),SOURCE!H1981, SUBSTITUTE(SUBSTITUTE(TEXT(SOURCE!H1981,"????0"),"  ","")," ",""))   &amp;","&amp; IF(SOURCE!$W$2-3 &gt;= 0, REPT(" ",SOURCE!$W$2-3-5), "")&amp;
      SOURCE!I1981&amp;
" | "&amp; IF(SOURCE!$X$2-LEN(SOURCE!I1981) &gt;= 0, REPT(" ",SOURCE!$X$2-LEN(SOURCE!I1981)), "")&amp;
      SOURCE!J1981&amp;      IF(SOURCE!$Y$2-LEN(SOURCE!J1981) &gt;= 0, REPT(" ",SOURCE!$Y$2-LEN(SOURCE!J1981)), "")&amp;
" | "&amp; IF(SOURCE!$X$2-LEN(SOURCE!I1981) &gt;= 0, REPT(" ",SOURCE!$X$2-LEN(SOURCE!I1981)), "")&amp;
      SOURCE!K1981&amp;      IF(SOURCE!$Y$2-LEN(SOURCE!K1981) &gt;= 0, REPT(" ",SOURCE!$Z$2-LEN(SOURCE!K1981)), "")&amp;
" | "&amp; SOURCE!L1981&amp;      IF(SOURCE!$AB$2-LEN(SOURCE!L1981) &gt;= 0, REPT(" ",SOURCE!$AB$2-LEN(SOURCE!L1981)), "")&amp;
" | "&amp; SOURCE!M1981&amp;      IF(SOURCE!$AC$2-LEN(SOURCE!M1981) &gt;= 0, REPT(" ",SOURCE!$AC$2-LEN(SOURCE!M1981)), "")&amp;
      "},"&amp;IF(SOURCE!O1981&lt;&gt;"",""&amp;SOURCE!O1981,"")
 )
)
)</f>
        <v>/* 1937 */  { fnSetSetJM,                   CU_J,                        "",                                            "CPXj",                                        (0 &lt;&lt; TAM_MAX_BITS) |     0, CAT_NONE | SLS_UNCHANGED | US_UNCHANGED | EIM_DISABLED | PTP_DISABLED     },</v>
      </c>
    </row>
    <row r="1982" spans="1:1">
      <c r="A1982" s="133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IF(SOURCE!$R$2-LEN(SOURCE!C1982) &gt;= 0, REPT(" ",SOURCE!$R$2-LEN(SOURCE!C1982)), "")&amp;
      SOURCE!D1982&amp;", "&amp; IF(SOURCE!$S$2-LEN(SOURCE!D1982) &gt;= 0, REPT(" ",SOURCE!$S$2-LEN(SOURCE!D1982)), "")&amp;
      SOURCE!E1982&amp;", "&amp; IF(SOURCE!$T$2-LEN(SOURCE!E1982) &gt;=0, REPT(" ",SOURCE!$T$2-LEN(SOURCE!E1982)), "")&amp;
      SOURCE!F1982&amp;", "&amp; IF(SOURCE!$U$2-LEN(SOURCE!F1982) &gt;= 0, REPT(" ",SOURCE!$U$2-LEN(SOURCE!F1982)+2), "")&amp;"("&amp;
      SUBSTITUTE(TEXT(SOURCE!G1982,"??0"),"  ","")&amp;" &lt;&lt; TAM_MAX_BITS) |"&amp; IF(SOURCE!$V$2-3 &gt;= 0, REPT(" ",MAX(1,SOURCE!$V$2-5+4+1-1-LEN(  IF(ISTEXT(SOURCE!H1982),SOURCE!H1982,  SUBSTITUTE(SUBSTITUTE(TEXT(SOURCE!H1982,"????0"),"  ","")," ",""))   ))), "")&amp;
       IF(ISTEXT(SOURCE!H1982),SOURCE!H1982, SUBSTITUTE(SUBSTITUTE(TEXT(SOURCE!H1982,"????0"),"  ","")," ",""))   &amp;","&amp; IF(SOURCE!$W$2-3 &gt;= 0, REPT(" ",SOURCE!$W$2-3-5), "")&amp;
      SOURCE!I1982&amp;
" | "&amp; IF(SOURCE!$X$2-LEN(SOURCE!I1982) &gt;= 0, REPT(" ",SOURCE!$X$2-LEN(SOURCE!I1982)), "")&amp;
      SOURCE!J1982&amp;      IF(SOURCE!$Y$2-LEN(SOURCE!J1982) &gt;= 0, REPT(" ",SOURCE!$Y$2-LEN(SOURCE!J1982)), "")&amp;
" | "&amp; IF(SOURCE!$X$2-LEN(SOURCE!I1982) &gt;= 0, REPT(" ",SOURCE!$X$2-LEN(SOURCE!I1982)), "")&amp;
      SOURCE!K1982&amp;      IF(SOURCE!$Y$2-LEN(SOURCE!K1982) &gt;= 0, REPT(" ",SOURCE!$Z$2-LEN(SOURCE!K1982)), "")&amp;
" | "&amp; SOURCE!L1982&amp;      IF(SOURCE!$AB$2-LEN(SOURCE!L1982) &gt;= 0, REPT(" ",SOURCE!$AB$2-LEN(SOURCE!L1982)), "")&amp;
" | "&amp; SOURCE!M1982&amp;      IF(SOURCE!$AC$2-LEN(SOURCE!M1982) &gt;= 0, REPT(" ",SOURCE!$AC$2-LEN(SOURCE!M1982)), "")&amp;
      "},"&amp;IF(SOURCE!O1982&lt;&gt;"",""&amp;SOURCE!O1982,"")
 )
)
)</f>
        <v>/* 1938 */  { fnSetSetJM,                   SS_4,                        "",                                            "SSIZE4",                                      (0 &lt;&lt; TAM_MAX_BITS) |     0, CAT_NONE | SLS_UNCHANGED | US_UNCHANGED | EIM_DISABLED | PTP_DISABLED     },</v>
      </c>
    </row>
    <row r="1983" spans="1:1">
      <c r="A1983" s="133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IF(SOURCE!$R$2-LEN(SOURCE!C1983) &gt;= 0, REPT(" ",SOURCE!$R$2-LEN(SOURCE!C1983)), "")&amp;
      SOURCE!D1983&amp;", "&amp; IF(SOURCE!$S$2-LEN(SOURCE!D1983) &gt;= 0, REPT(" ",SOURCE!$S$2-LEN(SOURCE!D1983)), "")&amp;
      SOURCE!E1983&amp;", "&amp; IF(SOURCE!$T$2-LEN(SOURCE!E1983) &gt;=0, REPT(" ",SOURCE!$T$2-LEN(SOURCE!E1983)), "")&amp;
      SOURCE!F1983&amp;", "&amp; IF(SOURCE!$U$2-LEN(SOURCE!F1983) &gt;= 0, REPT(" ",SOURCE!$U$2-LEN(SOURCE!F1983)+2), "")&amp;"("&amp;
      SUBSTITUTE(TEXT(SOURCE!G1983,"??0"),"  ","")&amp;" &lt;&lt; TAM_MAX_BITS) |"&amp; IF(SOURCE!$V$2-3 &gt;= 0, REPT(" ",MAX(1,SOURCE!$V$2-5+4+1-1-LEN(  IF(ISTEXT(SOURCE!H1983),SOURCE!H1983,  SUBSTITUTE(SUBSTITUTE(TEXT(SOURCE!H1983,"????0"),"  ","")," ",""))   ))), "")&amp;
       IF(ISTEXT(SOURCE!H1983),SOURCE!H1983, SUBSTITUTE(SUBSTITUTE(TEXT(SOURCE!H1983,"????0"),"  ","")," ",""))   &amp;","&amp; IF(SOURCE!$W$2-3 &gt;= 0, REPT(" ",SOURCE!$W$2-3-5), "")&amp;
      SOURCE!I1983&amp;
" | "&amp; IF(SOURCE!$X$2-LEN(SOURCE!I1983) &gt;= 0, REPT(" ",SOURCE!$X$2-LEN(SOURCE!I1983)), "")&amp;
      SOURCE!J1983&amp;      IF(SOURCE!$Y$2-LEN(SOURCE!J1983) &gt;= 0, REPT(" ",SOURCE!$Y$2-LEN(SOURCE!J1983)), "")&amp;
" | "&amp; IF(SOURCE!$X$2-LEN(SOURCE!I1983) &gt;= 0, REPT(" ",SOURCE!$X$2-LEN(SOURCE!I1983)), "")&amp;
      SOURCE!K1983&amp;      IF(SOURCE!$Y$2-LEN(SOURCE!K1983) &gt;= 0, REPT(" ",SOURCE!$Z$2-LEN(SOURCE!K1983)), "")&amp;
" | "&amp; SOURCE!L1983&amp;      IF(SOURCE!$AB$2-LEN(SOURCE!L1983) &gt;= 0, REPT(" ",SOURCE!$AB$2-LEN(SOURCE!L1983)), "")&amp;
" | "&amp; SOURCE!M1983&amp;      IF(SOURCE!$AC$2-LEN(SOURCE!M1983) &gt;= 0, REPT(" ",SOURCE!$AC$2-LEN(SOURCE!M1983)), "")&amp;
      "},"&amp;IF(SOURCE!O1983&lt;&gt;"",""&amp;SOURCE!O1983,"")
 )
)
)</f>
        <v>/* 1939 */  { fnSetSetJM,                   SS_8,                        "",                                            "SSIZE8",                                      (0 &lt;&lt; TAM_MAX_BITS) |     0, CAT_NONE | SLS_UNCHANGED | US_UNCHANGED | EIM_DISABLED | PTP_DISABLED     },</v>
      </c>
    </row>
    <row r="1984" spans="1:1">
      <c r="A1984" s="133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IF(SOURCE!$R$2-LEN(SOURCE!C1984) &gt;= 0, REPT(" ",SOURCE!$R$2-LEN(SOURCE!C1984)), "")&amp;
      SOURCE!D1984&amp;", "&amp; IF(SOURCE!$S$2-LEN(SOURCE!D1984) &gt;= 0, REPT(" ",SOURCE!$S$2-LEN(SOURCE!D1984)), "")&amp;
      SOURCE!E1984&amp;", "&amp; IF(SOURCE!$T$2-LEN(SOURCE!E1984) &gt;=0, REPT(" ",SOURCE!$T$2-LEN(SOURCE!E1984)), "")&amp;
      SOURCE!F1984&amp;", "&amp; IF(SOURCE!$U$2-LEN(SOURCE!F1984) &gt;= 0, REPT(" ",SOURCE!$U$2-LEN(SOURCE!F1984)+2), "")&amp;"("&amp;
      SUBSTITUTE(TEXT(SOURCE!G1984,"??0"),"  ","")&amp;" &lt;&lt; TAM_MAX_BITS) |"&amp; IF(SOURCE!$V$2-3 &gt;= 0, REPT(" ",MAX(1,SOURCE!$V$2-5+4+1-1-LEN(  IF(ISTEXT(SOURCE!H1984),SOURCE!H1984,  SUBSTITUTE(SUBSTITUTE(TEXT(SOURCE!H1984,"????0"),"  ","")," ",""))   ))), "")&amp;
       IF(ISTEXT(SOURCE!H1984),SOURCE!H1984, SUBSTITUTE(SUBSTITUTE(TEXT(SOURCE!H1984,"????0"),"  ","")," ",""))   &amp;","&amp; IF(SOURCE!$W$2-3 &gt;= 0, REPT(" ",SOURCE!$W$2-3-5), "")&amp;
      SOURCE!I1984&amp;
" | "&amp; IF(SOURCE!$X$2-LEN(SOURCE!I1984) &gt;= 0, REPT(" ",SOURCE!$X$2-LEN(SOURCE!I1984)), "")&amp;
      SOURCE!J1984&amp;      IF(SOURCE!$Y$2-LEN(SOURCE!J1984) &gt;= 0, REPT(" ",SOURCE!$Y$2-LEN(SOURCE!J1984)), "")&amp;
" | "&amp; IF(SOURCE!$X$2-LEN(SOURCE!I1984) &gt;= 0, REPT(" ",SOURCE!$X$2-LEN(SOURCE!I1984)), "")&amp;
      SOURCE!K1984&amp;      IF(SOURCE!$Y$2-LEN(SOURCE!K1984) &gt;= 0, REPT(" ",SOURCE!$Z$2-LEN(SOURCE!K1984)), "")&amp;
" | "&amp; SOURCE!L1984&amp;      IF(SOURCE!$AB$2-LEN(SOURCE!L1984) &gt;= 0, REPT(" ",SOURCE!$AB$2-LEN(SOURCE!L1984)), "")&amp;
" | "&amp; SOURCE!M1984&amp;      IF(SOURCE!$AC$2-LEN(SOURCE!M1984) &gt;= 0, REPT(" ",SOURCE!$AC$2-LEN(SOURCE!M1984)), "")&amp;
      "},"&amp;IF(SOURCE!O1984&lt;&gt;"",""&amp;SOURCE!O1984,"")
 )
)
)</f>
        <v>/* 1940 */  { fnSetSetJM,                   JC_BSR,                      "",                                            "SPCRES",                                      (0 &lt;&lt; TAM_MAX_BITS) |     0, CAT_NONE | SLS_UNCHANGED | US_UNCHANGED | EIM_DISABLED | PTP_DISABLED     },</v>
      </c>
    </row>
    <row r="1985" spans="1:1">
      <c r="A1985" s="133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IF(SOURCE!$R$2-LEN(SOURCE!C1985) &gt;= 0, REPT(" ",SOURCE!$R$2-LEN(SOURCE!C1985)), "")&amp;
      SOURCE!D1985&amp;", "&amp; IF(SOURCE!$S$2-LEN(SOURCE!D1985) &gt;= 0, REPT(" ",SOURCE!$S$2-LEN(SOURCE!D1985)), "")&amp;
      SOURCE!E1985&amp;", "&amp; IF(SOURCE!$T$2-LEN(SOURCE!E1985) &gt;=0, REPT(" ",SOURCE!$T$2-LEN(SOURCE!E1985)), "")&amp;
      SOURCE!F1985&amp;", "&amp; IF(SOURCE!$U$2-LEN(SOURCE!F1985) &gt;= 0, REPT(" ",SOURCE!$U$2-LEN(SOURCE!F1985)+2), "")&amp;"("&amp;
      SUBSTITUTE(TEXT(SOURCE!G1985,"??0"),"  ","")&amp;" &lt;&lt; TAM_MAX_BITS) |"&amp; IF(SOURCE!$V$2-3 &gt;= 0, REPT(" ",MAX(1,SOURCE!$V$2-5+4+1-1-LEN(  IF(ISTEXT(SOURCE!H1985),SOURCE!H1985,  SUBSTITUTE(SUBSTITUTE(TEXT(SOURCE!H1985,"????0"),"  ","")," ",""))   ))), "")&amp;
       IF(ISTEXT(SOURCE!H1985),SOURCE!H1985, SUBSTITUTE(SUBSTITUTE(TEXT(SOURCE!H1985,"????0"),"  ","")," ",""))   &amp;","&amp; IF(SOURCE!$W$2-3 &gt;= 0, REPT(" ",SOURCE!$W$2-3-5), "")&amp;
      SOURCE!I1985&amp;
" | "&amp; IF(SOURCE!$X$2-LEN(SOURCE!I1985) &gt;= 0, REPT(" ",SOURCE!$X$2-LEN(SOURCE!I1985)), "")&amp;
      SOURCE!J1985&amp;      IF(SOURCE!$Y$2-LEN(SOURCE!J1985) &gt;= 0, REPT(" ",SOURCE!$Y$2-LEN(SOURCE!J1985)), "")&amp;
" | "&amp; IF(SOURCE!$X$2-LEN(SOURCE!I1985) &gt;= 0, REPT(" ",SOURCE!$X$2-LEN(SOURCE!I1985)), "")&amp;
      SOURCE!K1985&amp;      IF(SOURCE!$Y$2-LEN(SOURCE!K1985) &gt;= 0, REPT(" ",SOURCE!$Z$2-LEN(SOURCE!K1985)), "")&amp;
" | "&amp; SOURCE!L1985&amp;      IF(SOURCE!$AB$2-LEN(SOURCE!L1985) &gt;= 0, REPT(" ",SOURCE!$AB$2-LEN(SOURCE!L1985)), "")&amp;
" | "&amp; SOURCE!M1985&amp;      IF(SOURCE!$AC$2-LEN(SOURCE!M1985) &gt;= 0, REPT(" ",SOURCE!$AC$2-LEN(SOURCE!M1985)), "")&amp;
      "},"&amp;IF(SOURCE!O1985&lt;&gt;"",""&amp;SOURCE!O1985,"")
 )
)
)</f>
        <v>/* 1941 */  { fnCFGsettings,                NOPARAM,                     "",                                            "CFG",                                         (0 &lt;&lt; TAM_MAX_BITS) |     0, CAT_NONE | SLS_UNCHANGED | US_UNCHANGED | EIM_DISABLED | PTP_DISABLED     },//JM Replacements</v>
      </c>
    </row>
    <row r="1986" spans="1:1">
      <c r="A1986" s="133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IF(SOURCE!$R$2-LEN(SOURCE!C1986) &gt;= 0, REPT(" ",SOURCE!$R$2-LEN(SOURCE!C1986)), "")&amp;
      SOURCE!D1986&amp;", "&amp; IF(SOURCE!$S$2-LEN(SOURCE!D1986) &gt;= 0, REPT(" ",SOURCE!$S$2-LEN(SOURCE!D1986)), "")&amp;
      SOURCE!E1986&amp;", "&amp; IF(SOURCE!$T$2-LEN(SOURCE!E1986) &gt;=0, REPT(" ",SOURCE!$T$2-LEN(SOURCE!E1986)), "")&amp;
      SOURCE!F1986&amp;", "&amp; IF(SOURCE!$U$2-LEN(SOURCE!F1986) &gt;= 0, REPT(" ",SOURCE!$U$2-LEN(SOURCE!F1986)+2), "")&amp;"("&amp;
      SUBSTITUTE(TEXT(SOURCE!G1986,"??0"),"  ","")&amp;" &lt;&lt; TAM_MAX_BITS) |"&amp; IF(SOURCE!$V$2-3 &gt;= 0, REPT(" ",MAX(1,SOURCE!$V$2-5+4+1-1-LEN(  IF(ISTEXT(SOURCE!H1986),SOURCE!H1986,  SUBSTITUTE(SUBSTITUTE(TEXT(SOURCE!H1986,"????0"),"  ","")," ",""))   ))), "")&amp;
       IF(ISTEXT(SOURCE!H1986),SOURCE!H1986, SUBSTITUTE(SUBSTITUTE(TEXT(SOURCE!H1986,"????0"),"  ","")," ",""))   &amp;","&amp; IF(SOURCE!$W$2-3 &gt;= 0, REPT(" ",SOURCE!$W$2-3-5), "")&amp;
      SOURCE!I1986&amp;
" | "&amp; IF(SOURCE!$X$2-LEN(SOURCE!I1986) &gt;= 0, REPT(" ",SOURCE!$X$2-LEN(SOURCE!I1986)), "")&amp;
      SOURCE!J1986&amp;      IF(SOURCE!$Y$2-LEN(SOURCE!J1986) &gt;= 0, REPT(" ",SOURCE!$Y$2-LEN(SOURCE!J1986)), "")&amp;
" | "&amp; IF(SOURCE!$X$2-LEN(SOURCE!I1986) &gt;= 0, REPT(" ",SOURCE!$X$2-LEN(SOURCE!I1986)), "")&amp;
      SOURCE!K1986&amp;      IF(SOURCE!$Y$2-LEN(SOURCE!K1986) &gt;= 0, REPT(" ",SOURCE!$Z$2-LEN(SOURCE!K1986)), "")&amp;
" | "&amp; SOURCE!L1986&amp;      IF(SOURCE!$AB$2-LEN(SOURCE!L1986) &gt;= 0, REPT(" ",SOURCE!$AB$2-LEN(SOURCE!L1986)), "")&amp;
" | "&amp; SOURCE!M1986&amp;      IF(SOURCE!$AC$2-LEN(SOURCE!M1986) &gt;= 0, REPT(" ",SOURCE!$AC$2-LEN(SOURCE!M1986)), "")&amp;
      "},"&amp;IF(SOURCE!O1986&lt;&gt;"",""&amp;SOURCE!O1986,"")
 )
)
)</f>
        <v>/* 1942 */  { fnSetSetJM,                   TF_H12,                      "",                                            "CLK12",                                       (0 &lt;&lt; TAM_MAX_BITS) |     0, CAT_NONE | SLS_UNCHANGED | US_UNCHANGED | EIM_DISABLED | PTP_DISABLED     },//JM Replacements</v>
      </c>
    </row>
    <row r="1987" spans="1:1">
      <c r="A1987" s="133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IF(SOURCE!$R$2-LEN(SOURCE!C1987) &gt;= 0, REPT(" ",SOURCE!$R$2-LEN(SOURCE!C1987)), "")&amp;
      SOURCE!D1987&amp;", "&amp; IF(SOURCE!$S$2-LEN(SOURCE!D1987) &gt;= 0, REPT(" ",SOURCE!$S$2-LEN(SOURCE!D1987)), "")&amp;
      SOURCE!E1987&amp;", "&amp; IF(SOURCE!$T$2-LEN(SOURCE!E1987) &gt;=0, REPT(" ",SOURCE!$T$2-LEN(SOURCE!E1987)), "")&amp;
      SOURCE!F1987&amp;", "&amp; IF(SOURCE!$U$2-LEN(SOURCE!F1987) &gt;= 0, REPT(" ",SOURCE!$U$2-LEN(SOURCE!F1987)+2), "")&amp;"("&amp;
      SUBSTITUTE(TEXT(SOURCE!G1987,"??0"),"  ","")&amp;" &lt;&lt; TAM_MAX_BITS) |"&amp; IF(SOURCE!$V$2-3 &gt;= 0, REPT(" ",MAX(1,SOURCE!$V$2-5+4+1-1-LEN(  IF(ISTEXT(SOURCE!H1987),SOURCE!H1987,  SUBSTITUTE(SUBSTITUTE(TEXT(SOURCE!H1987,"????0"),"  ","")," ",""))   ))), "")&amp;
       IF(ISTEXT(SOURCE!H1987),SOURCE!H1987, SUBSTITUTE(SUBSTITUTE(TEXT(SOURCE!H1987,"????0"),"  ","")," ",""))   &amp;","&amp; IF(SOURCE!$W$2-3 &gt;= 0, REPT(" ",SOURCE!$W$2-3-5), "")&amp;
      SOURCE!I1987&amp;
" | "&amp; IF(SOURCE!$X$2-LEN(SOURCE!I1987) &gt;= 0, REPT(" ",SOURCE!$X$2-LEN(SOURCE!I1987)), "")&amp;
      SOURCE!J1987&amp;      IF(SOURCE!$Y$2-LEN(SOURCE!J1987) &gt;= 0, REPT(" ",SOURCE!$Y$2-LEN(SOURCE!J1987)), "")&amp;
" | "&amp; IF(SOURCE!$X$2-LEN(SOURCE!I1987) &gt;= 0, REPT(" ",SOURCE!$X$2-LEN(SOURCE!I1987)), "")&amp;
      SOURCE!K1987&amp;      IF(SOURCE!$Y$2-LEN(SOURCE!K1987) &gt;= 0, REPT(" ",SOURCE!$Z$2-LEN(SOURCE!K1987)), "")&amp;
" | "&amp; SOURCE!L1987&amp;      IF(SOURCE!$AB$2-LEN(SOURCE!L1987) &gt;= 0, REPT(" ",SOURCE!$AB$2-LEN(SOURCE!L1987)), "")&amp;
" | "&amp; SOURCE!M1987&amp;      IF(SOURCE!$AC$2-LEN(SOURCE!M1987) &gt;= 0, REPT(" ",SOURCE!$AC$2-LEN(SOURCE!M1987)), "")&amp;
      "},"&amp;IF(SOURCE!O1987&lt;&gt;"",""&amp;SOURCE!O1987,"")
 )
)
)</f>
        <v>/* 1943 */  { fnSetSetJM,                   TF_H24,                      "",                                            "CLK24",                                       (0 &lt;&lt; TAM_MAX_BITS) |     0, CAT_NONE | SLS_UNCHANGED | US_UNCHANGED | EIM_DISABLED | PTP_DISABLED     },//JM Replacements</v>
      </c>
    </row>
    <row r="1988" spans="1:1">
      <c r="A1988" s="133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IF(SOURCE!$R$2-LEN(SOURCE!C1988) &gt;= 0, REPT(" ",SOURCE!$R$2-LEN(SOURCE!C1988)), "")&amp;
      SOURCE!D1988&amp;", "&amp; IF(SOURCE!$S$2-LEN(SOURCE!D1988) &gt;= 0, REPT(" ",SOURCE!$S$2-LEN(SOURCE!D1988)), "")&amp;
      SOURCE!E1988&amp;", "&amp; IF(SOURCE!$T$2-LEN(SOURCE!E1988) &gt;=0, REPT(" ",SOURCE!$T$2-LEN(SOURCE!E1988)), "")&amp;
      SOURCE!F1988&amp;", "&amp; IF(SOURCE!$U$2-LEN(SOURCE!F1988) &gt;= 0, REPT(" ",SOURCE!$U$2-LEN(SOURCE!F1988)+2), "")&amp;"("&amp;
      SUBSTITUTE(TEXT(SOURCE!G1988,"??0"),"  ","")&amp;" &lt;&lt; TAM_MAX_BITS) |"&amp; IF(SOURCE!$V$2-3 &gt;= 0, REPT(" ",MAX(1,SOURCE!$V$2-5+4+1-1-LEN(  IF(ISTEXT(SOURCE!H1988),SOURCE!H1988,  SUBSTITUTE(SUBSTITUTE(TEXT(SOURCE!H1988,"????0"),"  ","")," ",""))   ))), "")&amp;
       IF(ISTEXT(SOURCE!H1988),SOURCE!H1988, SUBSTITUTE(SUBSTITUTE(TEXT(SOURCE!H1988,"????0"),"  ","")," ",""))   &amp;","&amp; IF(SOURCE!$W$2-3 &gt;= 0, REPT(" ",SOURCE!$W$2-3-5), "")&amp;
      SOURCE!I1988&amp;
" | "&amp; IF(SOURCE!$X$2-LEN(SOURCE!I1988) &gt;= 0, REPT(" ",SOURCE!$X$2-LEN(SOURCE!I1988)), "")&amp;
      SOURCE!J1988&amp;      IF(SOURCE!$Y$2-LEN(SOURCE!J1988) &gt;= 0, REPT(" ",SOURCE!$Y$2-LEN(SOURCE!J1988)), "")&amp;
" | "&amp; IF(SOURCE!$X$2-LEN(SOURCE!I1988) &gt;= 0, REPT(" ",SOURCE!$X$2-LEN(SOURCE!I1988)), "")&amp;
      SOURCE!K1988&amp;      IF(SOURCE!$Y$2-LEN(SOURCE!K1988) &gt;= 0, REPT(" ",SOURCE!$Z$2-LEN(SOURCE!K1988)), "")&amp;
" | "&amp; SOURCE!L1988&amp;      IF(SOURCE!$AB$2-LEN(SOURCE!L1988) &gt;= 0, REPT(" ",SOURCE!$AB$2-LEN(SOURCE!L1988)), "")&amp;
" | "&amp; SOURCE!M1988&amp;      IF(SOURCE!$AC$2-LEN(SOURCE!M1988) &gt;= 0, REPT(" ",SOURCE!$AC$2-LEN(SOURCE!M1988)), "")&amp;
      "},"&amp;IF(SOURCE!O1988&lt;&gt;"",""&amp;SOURCE!O1988,"")
 )
)
)</f>
        <v>/* 1944 */  { fnSetSetJM,                   PS_CROSS,                    "",                                            "MULT" STD_CROSS,                              (0 &lt;&lt; TAM_MAX_BITS) |     0, CAT_NONE | SLS_UNCHANGED | US_UNCHANGED | EIM_DISABLED | PTP_DISABLED     },</v>
      </c>
    </row>
    <row r="1989" spans="1:1">
      <c r="A1989" s="133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IF(SOURCE!$R$2-LEN(SOURCE!C1989) &gt;= 0, REPT(" ",SOURCE!$R$2-LEN(SOURCE!C1989)), "")&amp;
      SOURCE!D1989&amp;", "&amp; IF(SOURCE!$S$2-LEN(SOURCE!D1989) &gt;= 0, REPT(" ",SOURCE!$S$2-LEN(SOURCE!D1989)), "")&amp;
      SOURCE!E1989&amp;", "&amp; IF(SOURCE!$T$2-LEN(SOURCE!E1989) &gt;=0, REPT(" ",SOURCE!$T$2-LEN(SOURCE!E1989)), "")&amp;
      SOURCE!F1989&amp;", "&amp; IF(SOURCE!$U$2-LEN(SOURCE!F1989) &gt;= 0, REPT(" ",SOURCE!$U$2-LEN(SOURCE!F1989)+2), "")&amp;"("&amp;
      SUBSTITUTE(TEXT(SOURCE!G1989,"??0"),"  ","")&amp;" &lt;&lt; TAM_MAX_BITS) |"&amp; IF(SOURCE!$V$2-3 &gt;= 0, REPT(" ",MAX(1,SOURCE!$V$2-5+4+1-1-LEN(  IF(ISTEXT(SOURCE!H1989),SOURCE!H1989,  SUBSTITUTE(SUBSTITUTE(TEXT(SOURCE!H1989,"????0"),"  ","")," ",""))   ))), "")&amp;
       IF(ISTEXT(SOURCE!H1989),SOURCE!H1989, SUBSTITUTE(SUBSTITUTE(TEXT(SOURCE!H1989,"????0"),"  ","")," ",""))   &amp;","&amp; IF(SOURCE!$W$2-3 &gt;= 0, REPT(" ",SOURCE!$W$2-3-5), "")&amp;
      SOURCE!I1989&amp;
" | "&amp; IF(SOURCE!$X$2-LEN(SOURCE!I1989) &gt;= 0, REPT(" ",SOURCE!$X$2-LEN(SOURCE!I1989)), "")&amp;
      SOURCE!J1989&amp;      IF(SOURCE!$Y$2-LEN(SOURCE!J1989) &gt;= 0, REPT(" ",SOURCE!$Y$2-LEN(SOURCE!J1989)), "")&amp;
" | "&amp; IF(SOURCE!$X$2-LEN(SOURCE!I1989) &gt;= 0, REPT(" ",SOURCE!$X$2-LEN(SOURCE!I1989)), "")&amp;
      SOURCE!K1989&amp;      IF(SOURCE!$Y$2-LEN(SOURCE!K1989) &gt;= 0, REPT(" ",SOURCE!$Z$2-LEN(SOURCE!K1989)), "")&amp;
" | "&amp; SOURCE!L1989&amp;      IF(SOURCE!$AB$2-LEN(SOURCE!L1989) &gt;= 0, REPT(" ",SOURCE!$AB$2-LEN(SOURCE!L1989)), "")&amp;
" | "&amp; SOURCE!M1989&amp;      IF(SOURCE!$AC$2-LEN(SOURCE!M1989) &gt;= 0, REPT(" ",SOURCE!$AC$2-LEN(SOURCE!M1989)), "")&amp;
      "},"&amp;IF(SOURCE!O1989&lt;&gt;"",""&amp;SOURCE!O1989,"")
 )
)
)</f>
        <v>/* 1945 */  { fnSetSetJM,                   PS_DOT,                      "",                                            "MULT" STD_DOT,                                (0 &lt;&lt; TAM_MAX_BITS) |     0, CAT_NONE | SLS_UNCHANGED | US_UNCHANGED | EIM_DISABLED | PTP_DISABLED     },</v>
      </c>
    </row>
    <row r="1990" spans="1:1">
      <c r="A1990" s="133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IF(SOURCE!$R$2-LEN(SOURCE!C1990) &gt;= 0, REPT(" ",SOURCE!$R$2-LEN(SOURCE!C1990)), "")&amp;
      SOURCE!D1990&amp;", "&amp; IF(SOURCE!$S$2-LEN(SOURCE!D1990) &gt;= 0, REPT(" ",SOURCE!$S$2-LEN(SOURCE!D1990)), "")&amp;
      SOURCE!E1990&amp;", "&amp; IF(SOURCE!$T$2-LEN(SOURCE!E1990) &gt;=0, REPT(" ",SOURCE!$T$2-LEN(SOURCE!E1990)), "")&amp;
      SOURCE!F1990&amp;", "&amp; IF(SOURCE!$U$2-LEN(SOURCE!F1990) &gt;= 0, REPT(" ",SOURCE!$U$2-LEN(SOURCE!F1990)+2), "")&amp;"("&amp;
      SUBSTITUTE(TEXT(SOURCE!G1990,"??0"),"  ","")&amp;" &lt;&lt; TAM_MAX_BITS) |"&amp; IF(SOURCE!$V$2-3 &gt;= 0, REPT(" ",MAX(1,SOURCE!$V$2-5+4+1-1-LEN(  IF(ISTEXT(SOURCE!H1990),SOURCE!H1990,  SUBSTITUTE(SUBSTITUTE(TEXT(SOURCE!H1990,"????0"),"  ","")," ",""))   ))), "")&amp;
       IF(ISTEXT(SOURCE!H1990),SOURCE!H1990, SUBSTITUTE(SUBSTITUTE(TEXT(SOURCE!H1990,"????0"),"  ","")," ",""))   &amp;","&amp; IF(SOURCE!$W$2-3 &gt;= 0, REPT(" ",SOURCE!$W$2-3-5), "")&amp;
      SOURCE!I1990&amp;
" | "&amp; IF(SOURCE!$X$2-LEN(SOURCE!I1990) &gt;= 0, REPT(" ",SOURCE!$X$2-LEN(SOURCE!I1990)), "")&amp;
      SOURCE!J1990&amp;      IF(SOURCE!$Y$2-LEN(SOURCE!J1990) &gt;= 0, REPT(" ",SOURCE!$Y$2-LEN(SOURCE!J1990)), "")&amp;
" | "&amp; IF(SOURCE!$X$2-LEN(SOURCE!I1990) &gt;= 0, REPT(" ",SOURCE!$X$2-LEN(SOURCE!I1990)), "")&amp;
      SOURCE!K1990&amp;      IF(SOURCE!$Y$2-LEN(SOURCE!K1990) &gt;= 0, REPT(" ",SOURCE!$Z$2-LEN(SOURCE!K1990)), "")&amp;
" | "&amp; SOURCE!L1990&amp;      IF(SOURCE!$AB$2-LEN(SOURCE!L1990) &gt;= 0, REPT(" ",SOURCE!$AB$2-LEN(SOURCE!L1990)), "")&amp;
" | "&amp; SOURCE!M1990&amp;      IF(SOURCE!$AC$2-LEN(SOURCE!M1990) &gt;= 0, REPT(" ",SOURCE!$AC$2-LEN(SOURCE!M1990)), "")&amp;
      "},"&amp;IF(SOURCE!O1990&lt;&gt;"",""&amp;SOURCE!O1990,"")
 )
)
)</f>
        <v>/* 1946 */  { fnSetSetJM,                   CM_POLAR,                    "",                                            "POLAR",                                       (0 &lt;&lt; TAM_MAX_BITS) |     0, CAT_NONE | SLS_ENABLED   | US_UNCHANGED | EIM_DISABLED | PTP_DISABLED     },//JM Replacements</v>
      </c>
    </row>
    <row r="1991" spans="1:1">
      <c r="A1991" s="133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IF(SOURCE!$R$2-LEN(SOURCE!C1991) &gt;= 0, REPT(" ",SOURCE!$R$2-LEN(SOURCE!C1991)), "")&amp;
      SOURCE!D1991&amp;", "&amp; IF(SOURCE!$S$2-LEN(SOURCE!D1991) &gt;= 0, REPT(" ",SOURCE!$S$2-LEN(SOURCE!D1991)), "")&amp;
      SOURCE!E1991&amp;", "&amp; IF(SOURCE!$T$2-LEN(SOURCE!E1991) &gt;=0, REPT(" ",SOURCE!$T$2-LEN(SOURCE!E1991)), "")&amp;
      SOURCE!F1991&amp;", "&amp; IF(SOURCE!$U$2-LEN(SOURCE!F1991) &gt;= 0, REPT(" ",SOURCE!$U$2-LEN(SOURCE!F1991)+2), "")&amp;"("&amp;
      SUBSTITUTE(TEXT(SOURCE!G1991,"??0"),"  ","")&amp;" &lt;&lt; TAM_MAX_BITS) |"&amp; IF(SOURCE!$V$2-3 &gt;= 0, REPT(" ",MAX(1,SOURCE!$V$2-5+4+1-1-LEN(  IF(ISTEXT(SOURCE!H1991),SOURCE!H1991,  SUBSTITUTE(SUBSTITUTE(TEXT(SOURCE!H1991,"????0"),"  ","")," ",""))   ))), "")&amp;
       IF(ISTEXT(SOURCE!H1991),SOURCE!H1991, SUBSTITUTE(SUBSTITUTE(TEXT(SOURCE!H1991,"????0"),"  ","")," ",""))   &amp;","&amp; IF(SOURCE!$W$2-3 &gt;= 0, REPT(" ",SOURCE!$W$2-3-5), "")&amp;
      SOURCE!I1991&amp;
" | "&amp; IF(SOURCE!$X$2-LEN(SOURCE!I1991) &gt;= 0, REPT(" ",SOURCE!$X$2-LEN(SOURCE!I1991)), "")&amp;
      SOURCE!J1991&amp;      IF(SOURCE!$Y$2-LEN(SOURCE!J1991) &gt;= 0, REPT(" ",SOURCE!$Y$2-LEN(SOURCE!J1991)), "")&amp;
" | "&amp; IF(SOURCE!$X$2-LEN(SOURCE!I1991) &gt;= 0, REPT(" ",SOURCE!$X$2-LEN(SOURCE!I1991)), "")&amp;
      SOURCE!K1991&amp;      IF(SOURCE!$Y$2-LEN(SOURCE!K1991) &gt;= 0, REPT(" ",SOURCE!$Z$2-LEN(SOURCE!K1991)), "")&amp;
" | "&amp; SOURCE!L1991&amp;      IF(SOURCE!$AB$2-LEN(SOURCE!L1991) &gt;= 0, REPT(" ",SOURCE!$AB$2-LEN(SOURCE!L1991)), "")&amp;
" | "&amp; SOURCE!M1991&amp;      IF(SOURCE!$AC$2-LEN(SOURCE!M1991) &gt;= 0, REPT(" ",SOURCE!$AC$2-LEN(SOURCE!M1991)), "")&amp;
      "},"&amp;IF(SOURCE!O1991&lt;&gt;"",""&amp;SOURCE!O1991,"")
 )
)
)</f>
        <v>/* 1947 */  { fnSetSetJM,                   RX_COMMA,                    "",                                            "RDX,",                                        (0 &lt;&lt; TAM_MAX_BITS) |     0, CAT_NONE | SLS_UNCHANGED | US_UNCHANGED | EIM_DISABLED | PTP_DISABLED     },//JM Replacements</v>
      </c>
    </row>
    <row r="1992" spans="1:1">
      <c r="A1992" s="133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IF(SOURCE!$R$2-LEN(SOURCE!C1992) &gt;= 0, REPT(" ",SOURCE!$R$2-LEN(SOURCE!C1992)), "")&amp;
      SOURCE!D1992&amp;", "&amp; IF(SOURCE!$S$2-LEN(SOURCE!D1992) &gt;= 0, REPT(" ",SOURCE!$S$2-LEN(SOURCE!D1992)), "")&amp;
      SOURCE!E1992&amp;", "&amp; IF(SOURCE!$T$2-LEN(SOURCE!E1992) &gt;=0, REPT(" ",SOURCE!$T$2-LEN(SOURCE!E1992)), "")&amp;
      SOURCE!F1992&amp;", "&amp; IF(SOURCE!$U$2-LEN(SOURCE!F1992) &gt;= 0, REPT(" ",SOURCE!$U$2-LEN(SOURCE!F1992)+2), "")&amp;"("&amp;
      SUBSTITUTE(TEXT(SOURCE!G1992,"??0"),"  ","")&amp;" &lt;&lt; TAM_MAX_BITS) |"&amp; IF(SOURCE!$V$2-3 &gt;= 0, REPT(" ",MAX(1,SOURCE!$V$2-5+4+1-1-LEN(  IF(ISTEXT(SOURCE!H1992),SOURCE!H1992,  SUBSTITUTE(SUBSTITUTE(TEXT(SOURCE!H1992,"????0"),"  ","")," ",""))   ))), "")&amp;
       IF(ISTEXT(SOURCE!H1992),SOURCE!H1992, SUBSTITUTE(SUBSTITUTE(TEXT(SOURCE!H1992,"????0"),"  ","")," ",""))   &amp;","&amp; IF(SOURCE!$W$2-3 &gt;= 0, REPT(" ",SOURCE!$W$2-3-5), "")&amp;
      SOURCE!I1992&amp;
" | "&amp; IF(SOURCE!$X$2-LEN(SOURCE!I1992) &gt;= 0, REPT(" ",SOURCE!$X$2-LEN(SOURCE!I1992)), "")&amp;
      SOURCE!J1992&amp;      IF(SOURCE!$Y$2-LEN(SOURCE!J1992) &gt;= 0, REPT(" ",SOURCE!$Y$2-LEN(SOURCE!J1992)), "")&amp;
" | "&amp; IF(SOURCE!$X$2-LEN(SOURCE!I1992) &gt;= 0, REPT(" ",SOURCE!$X$2-LEN(SOURCE!I1992)), "")&amp;
      SOURCE!K1992&amp;      IF(SOURCE!$Y$2-LEN(SOURCE!K1992) &gt;= 0, REPT(" ",SOURCE!$Z$2-LEN(SOURCE!K1992)), "")&amp;
" | "&amp; SOURCE!L1992&amp;      IF(SOURCE!$AB$2-LEN(SOURCE!L1992) &gt;= 0, REPT(" ",SOURCE!$AB$2-LEN(SOURCE!L1992)), "")&amp;
" | "&amp; SOURCE!M1992&amp;      IF(SOURCE!$AC$2-LEN(SOURCE!M1992) &gt;= 0, REPT(" ",SOURCE!$AC$2-LEN(SOURCE!M1992)), "")&amp;
      "},"&amp;IF(SOURCE!O1992&lt;&gt;"",""&amp;SOURCE!O1992,"")
 )
)
)</f>
        <v>/* 1948 */  { fnSetSetJM,                   RX_PERIOD,                   "",                                            "RDX.",                                        (0 &lt;&lt; TAM_MAX_BITS) |     0, CAT_NONE | SLS_UNCHANGED | US_UNCHANGED | EIM_DISABLED | PTP_DISABLED     },//JM Replacements</v>
      </c>
    </row>
    <row r="1993" spans="1:1">
      <c r="A1993" s="133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IF(SOURCE!$R$2-LEN(SOURCE!C1993) &gt;= 0, REPT(" ",SOURCE!$R$2-LEN(SOURCE!C1993)), "")&amp;
      SOURCE!D1993&amp;", "&amp; IF(SOURCE!$S$2-LEN(SOURCE!D1993) &gt;= 0, REPT(" ",SOURCE!$S$2-LEN(SOURCE!D1993)), "")&amp;
      SOURCE!E1993&amp;", "&amp; IF(SOURCE!$T$2-LEN(SOURCE!E1993) &gt;=0, REPT(" ",SOURCE!$T$2-LEN(SOURCE!E1993)), "")&amp;
      SOURCE!F1993&amp;", "&amp; IF(SOURCE!$U$2-LEN(SOURCE!F1993) &gt;= 0, REPT(" ",SOURCE!$U$2-LEN(SOURCE!F1993)+2), "")&amp;"("&amp;
      SUBSTITUTE(TEXT(SOURCE!G1993,"??0"),"  ","")&amp;" &lt;&lt; TAM_MAX_BITS) |"&amp; IF(SOURCE!$V$2-3 &gt;= 0, REPT(" ",MAX(1,SOURCE!$V$2-5+4+1-1-LEN(  IF(ISTEXT(SOURCE!H1993),SOURCE!H1993,  SUBSTITUTE(SUBSTITUTE(TEXT(SOURCE!H1993,"????0"),"  ","")," ",""))   ))), "")&amp;
       IF(ISTEXT(SOURCE!H1993),SOURCE!H1993, SUBSTITUTE(SUBSTITUTE(TEXT(SOURCE!H1993,"????0"),"  ","")," ",""))   &amp;","&amp; IF(SOURCE!$W$2-3 &gt;= 0, REPT(" ",SOURCE!$W$2-3-5), "")&amp;
      SOURCE!I1993&amp;
" | "&amp; IF(SOURCE!$X$2-LEN(SOURCE!I1993) &gt;= 0, REPT(" ",SOURCE!$X$2-LEN(SOURCE!I1993)), "")&amp;
      SOURCE!J1993&amp;      IF(SOURCE!$Y$2-LEN(SOURCE!J1993) &gt;= 0, REPT(" ",SOURCE!$Y$2-LEN(SOURCE!J1993)), "")&amp;
" | "&amp; IF(SOURCE!$X$2-LEN(SOURCE!I1993) &gt;= 0, REPT(" ",SOURCE!$X$2-LEN(SOURCE!I1993)), "")&amp;
      SOURCE!K1993&amp;      IF(SOURCE!$Y$2-LEN(SOURCE!K1993) &gt;= 0, REPT(" ",SOURCE!$Z$2-LEN(SOURCE!K1993)), "")&amp;
" | "&amp; SOURCE!L1993&amp;      IF(SOURCE!$AB$2-LEN(SOURCE!L1993) &gt;= 0, REPT(" ",SOURCE!$AB$2-LEN(SOURCE!L1993)), "")&amp;
" | "&amp; SOURCE!M1993&amp;      IF(SOURCE!$AC$2-LEN(SOURCE!M1993) &gt;= 0, REPT(" ",SOURCE!$AC$2-LEN(SOURCE!M1993)), "")&amp;
      "},"&amp;IF(SOURCE!O1993&lt;&gt;"",""&amp;SOURCE!O1993,"")
 )
)
)</f>
        <v>/* 1949 */  { fnSetSetJM,                   CM_RECTANGULAR,              "",                                            "RECT",                                        (0 &lt;&lt; TAM_MAX_BITS) |     0, CAT_NONE | SLS_ENABLED   | US_UNCHANGED | EIM_DISABLED | PTP_DISABLED     },//JM Replacements</v>
      </c>
    </row>
    <row r="1994" spans="1:1">
      <c r="A1994" s="133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IF(SOURCE!$R$2-LEN(SOURCE!C1994) &gt;= 0, REPT(" ",SOURCE!$R$2-LEN(SOURCE!C1994)), "")&amp;
      SOURCE!D1994&amp;", "&amp; IF(SOURCE!$S$2-LEN(SOURCE!D1994) &gt;= 0, REPT(" ",SOURCE!$S$2-LEN(SOURCE!D1994)), "")&amp;
      SOURCE!E1994&amp;", "&amp; IF(SOURCE!$T$2-LEN(SOURCE!E1994) &gt;=0, REPT(" ",SOURCE!$T$2-LEN(SOURCE!E1994)), "")&amp;
      SOURCE!F1994&amp;", "&amp; IF(SOURCE!$U$2-LEN(SOURCE!F1994) &gt;= 0, REPT(" ",SOURCE!$U$2-LEN(SOURCE!F1994)+2), "")&amp;"("&amp;
      SUBSTITUTE(TEXT(SOURCE!G1994,"??0"),"  ","")&amp;" &lt;&lt; TAM_MAX_BITS) |"&amp; IF(SOURCE!$V$2-3 &gt;= 0, REPT(" ",MAX(1,SOURCE!$V$2-5+4+1-1-LEN(  IF(ISTEXT(SOURCE!H1994),SOURCE!H1994,  SUBSTITUTE(SUBSTITUTE(TEXT(SOURCE!H1994,"????0"),"  ","")," ",""))   ))), "")&amp;
       IF(ISTEXT(SOURCE!H1994),SOURCE!H1994, SUBSTITUTE(SUBSTITUTE(TEXT(SOURCE!H1994,"????0"),"  ","")," ",""))   &amp;","&amp; IF(SOURCE!$W$2-3 &gt;= 0, REPT(" ",SOURCE!$W$2-3-5), "")&amp;
      SOURCE!I1994&amp;
" | "&amp; IF(SOURCE!$X$2-LEN(SOURCE!I1994) &gt;= 0, REPT(" ",SOURCE!$X$2-LEN(SOURCE!I1994)), "")&amp;
      SOURCE!J1994&amp;      IF(SOURCE!$Y$2-LEN(SOURCE!J1994) &gt;= 0, REPT(" ",SOURCE!$Y$2-LEN(SOURCE!J1994)), "")&amp;
" | "&amp; IF(SOURCE!$X$2-LEN(SOURCE!I1994) &gt;= 0, REPT(" ",SOURCE!$X$2-LEN(SOURCE!I1994)), "")&amp;
      SOURCE!K1994&amp;      IF(SOURCE!$Y$2-LEN(SOURCE!K1994) &gt;= 0, REPT(" ",SOURCE!$Z$2-LEN(SOURCE!K1994)), "")&amp;
" | "&amp; SOURCE!L1994&amp;      IF(SOURCE!$AB$2-LEN(SOURCE!L1994) &gt;= 0, REPT(" ",SOURCE!$AB$2-LEN(SOURCE!L1994)), "")&amp;
" | "&amp; SOURCE!M1994&amp;      IF(SOURCE!$AC$2-LEN(SOURCE!M1994) &gt;= 0, REPT(" ",SOURCE!$AC$2-LEN(SOURCE!M1994)), "")&amp;
      "},"&amp;IF(SOURCE!O1994&lt;&gt;"",""&amp;SOURCE!O1994,"")
 )
)
)</f>
        <v>/* 1950 */  { fnSetSetJM,                   DO_SCI,                      "",                                            "SCIOVR",                                      (0 &lt;&lt; TAM_MAX_BITS) |     0, CAT_NONE | SLS_UNCHANGED | US_UNCHANGED | EIM_DISABLED | PTP_DISABLED     },//JM Replacements</v>
      </c>
    </row>
    <row r="1995" spans="1:1">
      <c r="A1995" s="133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IF(SOURCE!$R$2-LEN(SOURCE!C1995) &gt;= 0, REPT(" ",SOURCE!$R$2-LEN(SOURCE!C1995)), "")&amp;
      SOURCE!D1995&amp;", "&amp; IF(SOURCE!$S$2-LEN(SOURCE!D1995) &gt;= 0, REPT(" ",SOURCE!$S$2-LEN(SOURCE!D1995)), "")&amp;
      SOURCE!E1995&amp;", "&amp; IF(SOURCE!$T$2-LEN(SOURCE!E1995) &gt;=0, REPT(" ",SOURCE!$T$2-LEN(SOURCE!E1995)), "")&amp;
      SOURCE!F1995&amp;", "&amp; IF(SOURCE!$U$2-LEN(SOURCE!F1995) &gt;= 0, REPT(" ",SOURCE!$U$2-LEN(SOURCE!F1995)+2), "")&amp;"("&amp;
      SUBSTITUTE(TEXT(SOURCE!G1995,"??0"),"  ","")&amp;" &lt;&lt; TAM_MAX_BITS) |"&amp; IF(SOURCE!$V$2-3 &gt;= 0, REPT(" ",MAX(1,SOURCE!$V$2-5+4+1-1-LEN(  IF(ISTEXT(SOURCE!H1995),SOURCE!H1995,  SUBSTITUTE(SUBSTITUTE(TEXT(SOURCE!H1995,"????0"),"  ","")," ",""))   ))), "")&amp;
       IF(ISTEXT(SOURCE!H1995),SOURCE!H1995, SUBSTITUTE(SUBSTITUTE(TEXT(SOURCE!H1995,"????0"),"  ","")," ",""))   &amp;","&amp; IF(SOURCE!$W$2-3 &gt;= 0, REPT(" ",SOURCE!$W$2-3-5), "")&amp;
      SOURCE!I1995&amp;
" | "&amp; IF(SOURCE!$X$2-LEN(SOURCE!I1995) &gt;= 0, REPT(" ",SOURCE!$X$2-LEN(SOURCE!I1995)), "")&amp;
      SOURCE!J1995&amp;      IF(SOURCE!$Y$2-LEN(SOURCE!J1995) &gt;= 0, REPT(" ",SOURCE!$Y$2-LEN(SOURCE!J1995)), "")&amp;
" | "&amp; IF(SOURCE!$X$2-LEN(SOURCE!I1995) &gt;= 0, REPT(" ",SOURCE!$X$2-LEN(SOURCE!I1995)), "")&amp;
      SOURCE!K1995&amp;      IF(SOURCE!$Y$2-LEN(SOURCE!K1995) &gt;= 0, REPT(" ",SOURCE!$Z$2-LEN(SOURCE!K1995)), "")&amp;
" | "&amp; SOURCE!L1995&amp;      IF(SOURCE!$AB$2-LEN(SOURCE!L1995) &gt;= 0, REPT(" ",SOURCE!$AB$2-LEN(SOURCE!L1995)), "")&amp;
" | "&amp; SOURCE!M1995&amp;      IF(SOURCE!$AC$2-LEN(SOURCE!M1995) &gt;= 0, REPT(" ",SOURCE!$AC$2-LEN(SOURCE!M1995)), "")&amp;
      "},"&amp;IF(SOURCE!O1995&lt;&gt;"",""&amp;SOURCE!O1995,"")
 )
)
)</f>
        <v>/* 1951 */  { fnSetSetJM,                   DO_ENG,                      "",                                            "ENGOVR",                                      (0 &lt;&lt; TAM_MAX_BITS) |     0, CAT_NONE | SLS_UNCHANGED | US_UNCHANGED | EIM_DISABLED | PTP_DISABLED     },//JM Replacements</v>
      </c>
    </row>
    <row r="1996" spans="1:1">
      <c r="A1996" s="133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IF(SOURCE!$R$2-LEN(SOURCE!C1996) &gt;= 0, REPT(" ",SOURCE!$R$2-LEN(SOURCE!C1996)), "")&amp;
      SOURCE!D1996&amp;", "&amp; IF(SOURCE!$S$2-LEN(SOURCE!D1996) &gt;= 0, REPT(" ",SOURCE!$S$2-LEN(SOURCE!D1996)), "")&amp;
      SOURCE!E1996&amp;", "&amp; IF(SOURCE!$T$2-LEN(SOURCE!E1996) &gt;=0, REPT(" ",SOURCE!$T$2-LEN(SOURCE!E1996)), "")&amp;
      SOURCE!F1996&amp;", "&amp; IF(SOURCE!$U$2-LEN(SOURCE!F1996) &gt;= 0, REPT(" ",SOURCE!$U$2-LEN(SOURCE!F1996)+2), "")&amp;"("&amp;
      SUBSTITUTE(TEXT(SOURCE!G1996,"??0"),"  ","")&amp;" &lt;&lt; TAM_MAX_BITS) |"&amp; IF(SOURCE!$V$2-3 &gt;= 0, REPT(" ",MAX(1,SOURCE!$V$2-5+4+1-1-LEN(  IF(ISTEXT(SOURCE!H1996),SOURCE!H1996,  SUBSTITUTE(SUBSTITUTE(TEXT(SOURCE!H1996,"????0"),"  ","")," ",""))   ))), "")&amp;
       IF(ISTEXT(SOURCE!H1996),SOURCE!H1996, SUBSTITUTE(SUBSTITUTE(TEXT(SOURCE!H1996,"????0"),"  ","")," ",""))   &amp;","&amp; IF(SOURCE!$W$2-3 &gt;= 0, REPT(" ",SOURCE!$W$2-3-5), "")&amp;
      SOURCE!I1996&amp;
" | "&amp; IF(SOURCE!$X$2-LEN(SOURCE!I1996) &gt;= 0, REPT(" ",SOURCE!$X$2-LEN(SOURCE!I1996)), "")&amp;
      SOURCE!J1996&amp;      IF(SOURCE!$Y$2-LEN(SOURCE!J1996) &gt;= 0, REPT(" ",SOURCE!$Y$2-LEN(SOURCE!J1996)), "")&amp;
" | "&amp; IF(SOURCE!$X$2-LEN(SOURCE!I1996) &gt;= 0, REPT(" ",SOURCE!$X$2-LEN(SOURCE!I1996)), "")&amp;
      SOURCE!K1996&amp;      IF(SOURCE!$Y$2-LEN(SOURCE!K1996) &gt;= 0, REPT(" ",SOURCE!$Z$2-LEN(SOURCE!K1996)), "")&amp;
" | "&amp; SOURCE!L1996&amp;      IF(SOURCE!$AB$2-LEN(SOURCE!L1996) &gt;= 0, REPT(" ",SOURCE!$AB$2-LEN(SOURCE!L1996)), "")&amp;
" | "&amp; SOURCE!M1996&amp;      IF(SOURCE!$AC$2-LEN(SOURCE!M1996) &gt;= 0, REPT(" ",SOURCE!$AC$2-LEN(SOURCE!M1996)), "")&amp;
      "},"&amp;IF(SOURCE!O1996&lt;&gt;"",""&amp;SOURCE!O1996,"")
 )
)
)</f>
        <v>/* 1952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97" spans="1:1">
      <c r="A1997" s="133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IF(SOURCE!$R$2-LEN(SOURCE!C1997) &gt;= 0, REPT(" ",SOURCE!$R$2-LEN(SOURCE!C1997)), "")&amp;
      SOURCE!D1997&amp;", "&amp; IF(SOURCE!$S$2-LEN(SOURCE!D1997) &gt;= 0, REPT(" ",SOURCE!$S$2-LEN(SOURCE!D1997)), "")&amp;
      SOURCE!E1997&amp;", "&amp; IF(SOURCE!$T$2-LEN(SOURCE!E1997) &gt;=0, REPT(" ",SOURCE!$T$2-LEN(SOURCE!E1997)), "")&amp;
      SOURCE!F1997&amp;", "&amp; IF(SOURCE!$U$2-LEN(SOURCE!F1997) &gt;= 0, REPT(" ",SOURCE!$U$2-LEN(SOURCE!F1997)+2), "")&amp;"("&amp;
      SUBSTITUTE(TEXT(SOURCE!G1997,"??0"),"  ","")&amp;" &lt;&lt; TAM_MAX_BITS) |"&amp; IF(SOURCE!$V$2-3 &gt;= 0, REPT(" ",MAX(1,SOURCE!$V$2-5+4+1-1-LEN(  IF(ISTEXT(SOURCE!H1997),SOURCE!H1997,  SUBSTITUTE(SUBSTITUTE(TEXT(SOURCE!H1997,"????0"),"  ","")," ",""))   ))), "")&amp;
       IF(ISTEXT(SOURCE!H1997),SOURCE!H1997, SUBSTITUTE(SUBSTITUTE(TEXT(SOURCE!H1997,"????0"),"  ","")," ",""))   &amp;","&amp; IF(SOURCE!$W$2-3 &gt;= 0, REPT(" ",SOURCE!$W$2-3-5), "")&amp;
      SOURCE!I1997&amp;
" | "&amp; IF(SOURCE!$X$2-LEN(SOURCE!I1997) &gt;= 0, REPT(" ",SOURCE!$X$2-LEN(SOURCE!I1997)), "")&amp;
      SOURCE!J1997&amp;      IF(SOURCE!$Y$2-LEN(SOURCE!J1997) &gt;= 0, REPT(" ",SOURCE!$Y$2-LEN(SOURCE!J1997)), "")&amp;
" | "&amp; IF(SOURCE!$X$2-LEN(SOURCE!I1997) &gt;= 0, REPT(" ",SOURCE!$X$2-LEN(SOURCE!I1997)), "")&amp;
      SOURCE!K1997&amp;      IF(SOURCE!$Y$2-LEN(SOURCE!K1997) &gt;= 0, REPT(" ",SOURCE!$Z$2-LEN(SOURCE!K1997)), "")&amp;
" | "&amp; SOURCE!L1997&amp;      IF(SOURCE!$AB$2-LEN(SOURCE!L1997) &gt;= 0, REPT(" ",SOURCE!$AB$2-LEN(SOURCE!L1997)), "")&amp;
" | "&amp; SOURCE!M1997&amp;      IF(SOURCE!$AC$2-LEN(SOURCE!M1997) &gt;= 0, REPT(" ",SOURCE!$AC$2-LEN(SOURCE!M1997)), "")&amp;
      "},"&amp;IF(SOURCE!O1997&lt;&gt;"",""&amp;SOURCE!O1997,"")
 )
)
)</f>
        <v>/* 1953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98" spans="1:1">
      <c r="A1998" s="133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IF(SOURCE!$R$2-LEN(SOURCE!C1998) &gt;= 0, REPT(" ",SOURCE!$R$2-LEN(SOURCE!C1998)), "")&amp;
      SOURCE!D1998&amp;", "&amp; IF(SOURCE!$S$2-LEN(SOURCE!D1998) &gt;= 0, REPT(" ",SOURCE!$S$2-LEN(SOURCE!D1998)), "")&amp;
      SOURCE!E1998&amp;", "&amp; IF(SOURCE!$T$2-LEN(SOURCE!E1998) &gt;=0, REPT(" ",SOURCE!$T$2-LEN(SOURCE!E1998)), "")&amp;
      SOURCE!F1998&amp;", "&amp; IF(SOURCE!$U$2-LEN(SOURCE!F1998) &gt;= 0, REPT(" ",SOURCE!$U$2-LEN(SOURCE!F1998)+2), "")&amp;"("&amp;
      SUBSTITUTE(TEXT(SOURCE!G1998,"??0"),"  ","")&amp;" &lt;&lt; TAM_MAX_BITS) |"&amp; IF(SOURCE!$V$2-3 &gt;= 0, REPT(" ",MAX(1,SOURCE!$V$2-5+4+1-1-LEN(  IF(ISTEXT(SOURCE!H1998),SOURCE!H1998,  SUBSTITUTE(SUBSTITUTE(TEXT(SOURCE!H1998,"????0"),"  ","")," ",""))   ))), "")&amp;
       IF(ISTEXT(SOURCE!H1998),SOURCE!H1998, SUBSTITUTE(SUBSTITUTE(TEXT(SOURCE!H1998,"????0"),"  ","")," ",""))   &amp;","&amp; IF(SOURCE!$W$2-3 &gt;= 0, REPT(" ",SOURCE!$W$2-3-5), "")&amp;
      SOURCE!I1998&amp;
" | "&amp; IF(SOURCE!$X$2-LEN(SOURCE!I1998) &gt;= 0, REPT(" ",SOURCE!$X$2-LEN(SOURCE!I1998)), "")&amp;
      SOURCE!J1998&amp;      IF(SOURCE!$Y$2-LEN(SOURCE!J1998) &gt;= 0, REPT(" ",SOURCE!$Y$2-LEN(SOURCE!J1998)), "")&amp;
" | "&amp; IF(SOURCE!$X$2-LEN(SOURCE!I1998) &gt;= 0, REPT(" ",SOURCE!$X$2-LEN(SOURCE!I1998)), "")&amp;
      SOURCE!K1998&amp;      IF(SOURCE!$Y$2-LEN(SOURCE!K1998) &gt;= 0, REPT(" ",SOURCE!$Z$2-LEN(SOURCE!K1998)), "")&amp;
" | "&amp; SOURCE!L1998&amp;      IF(SOURCE!$AB$2-LEN(SOURCE!L1998) &gt;= 0, REPT(" ",SOURCE!$AB$2-LEN(SOURCE!L1998)), "")&amp;
" | "&amp; SOURCE!M1998&amp;      IF(SOURCE!$AC$2-LEN(SOURCE!M1998) &gt;= 0, REPT(" ",SOURCE!$AC$2-LEN(SOURCE!M1998)), "")&amp;
      "},"&amp;IF(SOURCE!O1998&lt;&gt;"",""&amp;SOURCE!O1998,"")
 )
)
)</f>
        <v>/* 1954 */  { fnT_ARROW,                    ITM_T_LLEFT_ARROW,           "",                                            STD_LEFT_ARROW STD_LEFT_ARROW,                 (0 &lt;&lt; TAM_MAX_BITS) |     0, CAT_NONE | SLS_UNCHANGED | US_UNCHANGED | EIM_DISABLED | PTP_DISABLED     },</v>
      </c>
    </row>
    <row r="1999" spans="1:1">
      <c r="A1999" s="133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IF(SOURCE!$R$2-LEN(SOURCE!C1999) &gt;= 0, REPT(" ",SOURCE!$R$2-LEN(SOURCE!C1999)), "")&amp;
      SOURCE!D1999&amp;", "&amp; IF(SOURCE!$S$2-LEN(SOURCE!D1999) &gt;= 0, REPT(" ",SOURCE!$S$2-LEN(SOURCE!D1999)), "")&amp;
      SOURCE!E1999&amp;", "&amp; IF(SOURCE!$T$2-LEN(SOURCE!E1999) &gt;=0, REPT(" ",SOURCE!$T$2-LEN(SOURCE!E1999)), "")&amp;
      SOURCE!F1999&amp;", "&amp; IF(SOURCE!$U$2-LEN(SOURCE!F1999) &gt;= 0, REPT(" ",SOURCE!$U$2-LEN(SOURCE!F1999)+2), "")&amp;"("&amp;
      SUBSTITUTE(TEXT(SOURCE!G1999,"??0"),"  ","")&amp;" &lt;&lt; TAM_MAX_BITS) |"&amp; IF(SOURCE!$V$2-3 &gt;= 0, REPT(" ",MAX(1,SOURCE!$V$2-5+4+1-1-LEN(  IF(ISTEXT(SOURCE!H1999),SOURCE!H1999,  SUBSTITUTE(SUBSTITUTE(TEXT(SOURCE!H1999,"????0"),"  ","")," ",""))   ))), "")&amp;
       IF(ISTEXT(SOURCE!H1999),SOURCE!H1999, SUBSTITUTE(SUBSTITUTE(TEXT(SOURCE!H1999,"????0"),"  ","")," ",""))   &amp;","&amp; IF(SOURCE!$W$2-3 &gt;= 0, REPT(" ",SOURCE!$W$2-3-5), "")&amp;
      SOURCE!I1999&amp;
" | "&amp; IF(SOURCE!$X$2-LEN(SOURCE!I1999) &gt;= 0, REPT(" ",SOURCE!$X$2-LEN(SOURCE!I1999)), "")&amp;
      SOURCE!J1999&amp;      IF(SOURCE!$Y$2-LEN(SOURCE!J1999) &gt;= 0, REPT(" ",SOURCE!$Y$2-LEN(SOURCE!J1999)), "")&amp;
" | "&amp; IF(SOURCE!$X$2-LEN(SOURCE!I1999) &gt;= 0, REPT(" ",SOURCE!$X$2-LEN(SOURCE!I1999)), "")&amp;
      SOURCE!K1999&amp;      IF(SOURCE!$Y$2-LEN(SOURCE!K1999) &gt;= 0, REPT(" ",SOURCE!$Z$2-LEN(SOURCE!K1999)), "")&amp;
" | "&amp; SOURCE!L1999&amp;      IF(SOURCE!$AB$2-LEN(SOURCE!L1999) &gt;= 0, REPT(" ",SOURCE!$AB$2-LEN(SOURCE!L1999)), "")&amp;
" | "&amp; SOURCE!M1999&amp;      IF(SOURCE!$AC$2-LEN(SOURCE!M1999) &gt;= 0, REPT(" ",SOURCE!$AC$2-LEN(SOURCE!M1999)), "")&amp;
      "},"&amp;IF(SOURCE!O1999&lt;&gt;"",""&amp;SOURCE!O1999,"")
 )
)
)</f>
        <v>/* 1955 */  { fnT_ARROW,                    ITM_T_RRIGHT_ARROW,          "",                                            STD_RIGHT_ARROW STD_RIGHT_ARROW,               (0 &lt;&lt; TAM_MAX_BITS) |     0, CAT_NONE | SLS_UNCHANGED | US_UNCHANGED | EIM_DISABLED | PTP_DISABLED     },</v>
      </c>
    </row>
    <row r="2000" spans="1:1">
      <c r="A2000" s="133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IF(SOURCE!$R$2-LEN(SOURCE!C2000) &gt;= 0, REPT(" ",SOURCE!$R$2-LEN(SOURCE!C2000)), "")&amp;
      SOURCE!D2000&amp;", "&amp; IF(SOURCE!$S$2-LEN(SOURCE!D2000) &gt;= 0, REPT(" ",SOURCE!$S$2-LEN(SOURCE!D2000)), "")&amp;
      SOURCE!E2000&amp;", "&amp; IF(SOURCE!$T$2-LEN(SOURCE!E2000) &gt;=0, REPT(" ",SOURCE!$T$2-LEN(SOURCE!E2000)), "")&amp;
      SOURCE!F2000&amp;", "&amp; IF(SOURCE!$U$2-LEN(SOURCE!F2000) &gt;= 0, REPT(" ",SOURCE!$U$2-LEN(SOURCE!F2000)+2), "")&amp;"("&amp;
      SUBSTITUTE(TEXT(SOURCE!G2000,"??0"),"  ","")&amp;" &lt;&lt; TAM_MAX_BITS) |"&amp; IF(SOURCE!$V$2-3 &gt;= 0, REPT(" ",MAX(1,SOURCE!$V$2-5+4+1-1-LEN(  IF(ISTEXT(SOURCE!H2000),SOURCE!H2000,  SUBSTITUTE(SUBSTITUTE(TEXT(SOURCE!H2000,"????0"),"  ","")," ",""))   ))), "")&amp;
       IF(ISTEXT(SOURCE!H2000),SOURCE!H2000, SUBSTITUTE(SUBSTITUTE(TEXT(SOURCE!H2000,"????0"),"  ","")," ",""))   &amp;","&amp; IF(SOURCE!$W$2-3 &gt;= 0, REPT(" ",SOURCE!$W$2-3-5), "")&amp;
      SOURCE!I2000&amp;
" | "&amp; IF(SOURCE!$X$2-LEN(SOURCE!I2000) &gt;= 0, REPT(" ",SOURCE!$X$2-LEN(SOURCE!I2000)), "")&amp;
      SOURCE!J2000&amp;      IF(SOURCE!$Y$2-LEN(SOURCE!J2000) &gt;= 0, REPT(" ",SOURCE!$Y$2-LEN(SOURCE!J2000)), "")&amp;
" | "&amp; IF(SOURCE!$X$2-LEN(SOURCE!I2000) &gt;= 0, REPT(" ",SOURCE!$X$2-LEN(SOURCE!I2000)), "")&amp;
      SOURCE!K2000&amp;      IF(SOURCE!$Y$2-LEN(SOURCE!K2000) &gt;= 0, REPT(" ",SOURCE!$Z$2-LEN(SOURCE!K2000)), "")&amp;
" | "&amp; SOURCE!L2000&amp;      IF(SOURCE!$AB$2-LEN(SOURCE!L2000) &gt;= 0, REPT(" ",SOURCE!$AB$2-LEN(SOURCE!L2000)), "")&amp;
" | "&amp; SOURCE!M2000&amp;      IF(SOURCE!$AC$2-LEN(SOURCE!M2000) &gt;= 0, REPT(" ",SOURCE!$AC$2-LEN(SOURCE!M2000)), "")&amp;
      "},"&amp;IF(SOURCE!O2000&lt;&gt;"",""&amp;SOURCE!O2000,"")
 )
)
)</f>
        <v>/* 1956 */  { fnXEQNEW,                     NOPARAM,                     "",                                            "X.NEW",                                       (0 &lt;&lt; TAM_MAX_BITS) |     0, CAT_NONE | SLS_ENABLED   | US_UNCHANGED | EIM_DISABLED | PTP_DISABLED     },</v>
      </c>
    </row>
    <row r="2001" spans="1:1">
      <c r="A2001" s="133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IF(SOURCE!$R$2-LEN(SOURCE!C2001) &gt;= 0, REPT(" ",SOURCE!$R$2-LEN(SOURCE!C2001)), "")&amp;
      SOURCE!D2001&amp;", "&amp; IF(SOURCE!$S$2-LEN(SOURCE!D2001) &gt;= 0, REPT(" ",SOURCE!$S$2-LEN(SOURCE!D2001)), "")&amp;
      SOURCE!E2001&amp;", "&amp; IF(SOURCE!$T$2-LEN(SOURCE!E2001) &gt;=0, REPT(" ",SOURCE!$T$2-LEN(SOURCE!E2001)), "")&amp;
      SOURCE!F2001&amp;", "&amp; IF(SOURCE!$U$2-LEN(SOURCE!F2001) &gt;= 0, REPT(" ",SOURCE!$U$2-LEN(SOURCE!F2001)+2), "")&amp;"("&amp;
      SUBSTITUTE(TEXT(SOURCE!G2001,"??0"),"  ","")&amp;" &lt;&lt; TAM_MAX_BITS) |"&amp; IF(SOURCE!$V$2-3 &gt;= 0, REPT(" ",MAX(1,SOURCE!$V$2-5+4+1-1-LEN(  IF(ISTEXT(SOURCE!H2001),SOURCE!H2001,  SUBSTITUTE(SUBSTITUTE(TEXT(SOURCE!H2001,"????0"),"  ","")," ",""))   ))), "")&amp;
       IF(ISTEXT(SOURCE!H2001),SOURCE!H2001, SUBSTITUTE(SUBSTITUTE(TEXT(SOURCE!H2001,"????0"),"  ","")," ",""))   &amp;","&amp; IF(SOURCE!$W$2-3 &gt;= 0, REPT(" ",SOURCE!$W$2-3-5), "")&amp;
      SOURCE!I2001&amp;
" | "&amp; IF(SOURCE!$X$2-LEN(SOURCE!I2001) &gt;= 0, REPT(" ",SOURCE!$X$2-LEN(SOURCE!I2001)), "")&amp;
      SOURCE!J2001&amp;      IF(SOURCE!$Y$2-LEN(SOURCE!J2001) &gt;= 0, REPT(" ",SOURCE!$Y$2-LEN(SOURCE!J2001)), "")&amp;
" | "&amp; IF(SOURCE!$X$2-LEN(SOURCE!I2001) &gt;= 0, REPT(" ",SOURCE!$X$2-LEN(SOURCE!I2001)), "")&amp;
      SOURCE!K2001&amp;      IF(SOURCE!$Y$2-LEN(SOURCE!K2001) &gt;= 0, REPT(" ",SOURCE!$Z$2-LEN(SOURCE!K2001)), "")&amp;
" | "&amp; SOURCE!L2001&amp;      IF(SOURCE!$AB$2-LEN(SOURCE!L2001) &gt;= 0, REPT(" ",SOURCE!$AB$2-LEN(SOURCE!L2001)), "")&amp;
" | "&amp; SOURCE!M2001&amp;      IF(SOURCE!$AC$2-LEN(SOURCE!M2001) &gt;= 0, REPT(" ",SOURCE!$AC$2-LEN(SOURCE!M2001)), "")&amp;
      "},"&amp;IF(SOURCE!O2001&lt;&gt;"",""&amp;SOURCE!O2001,"")
 )
)
)</f>
        <v>/* 1957 */  { fnXEQMEDIT,                   NOPARAM,                     "X.EDIT",                                      "X.EDIT",                                      (0 &lt;&lt; TAM_MAX_BITS) |     0, CAT_NONE | SLS_ENABLED   | US_UNCHANGED | EIM_DISABLED | PTP_DISABLED     },</v>
      </c>
    </row>
    <row r="2002" spans="1:1">
      <c r="A2002" s="133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IF(SOURCE!$R$2-LEN(SOURCE!C2002) &gt;= 0, REPT(" ",SOURCE!$R$2-LEN(SOURCE!C2002)), "")&amp;
      SOURCE!D2002&amp;", "&amp; IF(SOURCE!$S$2-LEN(SOURCE!D2002) &gt;= 0, REPT(" ",SOURCE!$S$2-LEN(SOURCE!D2002)), "")&amp;
      SOURCE!E2002&amp;", "&amp; IF(SOURCE!$T$2-LEN(SOURCE!E2002) &gt;=0, REPT(" ",SOURCE!$T$2-LEN(SOURCE!E2002)), "")&amp;
      SOURCE!F2002&amp;", "&amp; IF(SOURCE!$U$2-LEN(SOURCE!F2002) &gt;= 0, REPT(" ",SOURCE!$U$2-LEN(SOURCE!F2002)+2), "")&amp;"("&amp;
      SUBSTITUTE(TEXT(SOURCE!G2002,"??0"),"  ","")&amp;" &lt;&lt; TAM_MAX_BITS) |"&amp; IF(SOURCE!$V$2-3 &gt;= 0, REPT(" ",MAX(1,SOURCE!$V$2-5+4+1-1-LEN(  IF(ISTEXT(SOURCE!H2002),SOURCE!H2002,  SUBSTITUTE(SUBSTITUTE(TEXT(SOURCE!H2002,"????0"),"  ","")," ",""))   ))), "")&amp;
       IF(ISTEXT(SOURCE!H2002),SOURCE!H2002, SUBSTITUTE(SUBSTITUTE(TEXT(SOURCE!H2002,"????0"),"  ","")," ",""))   &amp;","&amp; IF(SOURCE!$W$2-3 &gt;= 0, REPT(" ",SOURCE!$W$2-3-5), "")&amp;
      SOURCE!I2002&amp;
" | "&amp; IF(SOURCE!$X$2-LEN(SOURCE!I2002) &gt;= 0, REPT(" ",SOURCE!$X$2-LEN(SOURCE!I2002)), "")&amp;
      SOURCE!J2002&amp;      IF(SOURCE!$Y$2-LEN(SOURCE!J2002) &gt;= 0, REPT(" ",SOURCE!$Y$2-LEN(SOURCE!J2002)), "")&amp;
" | "&amp; IF(SOURCE!$X$2-LEN(SOURCE!I2002) &gt;= 0, REPT(" ",SOURCE!$X$2-LEN(SOURCE!I2002)), "")&amp;
      SOURCE!K2002&amp;      IF(SOURCE!$Y$2-LEN(SOURCE!K2002) &gt;= 0, REPT(" ",SOURCE!$Z$2-LEN(SOURCE!K2002)), "")&amp;
" | "&amp; SOURCE!L2002&amp;      IF(SOURCE!$AB$2-LEN(SOURCE!L2002) &gt;= 0, REPT(" ",SOURCE!$AB$2-LEN(SOURCE!L2002)), "")&amp;
" | "&amp; SOURCE!M2002&amp;      IF(SOURCE!$AC$2-LEN(SOURCE!M2002) &gt;= 0, REPT(" ",SOURCE!$AC$2-LEN(SOURCE!M2002)), "")&amp;
      "},"&amp;IF(SOURCE!O2002&lt;&gt;"",""&amp;SOURCE!O2002,"")
 )
)
)</f>
        <v>/* 1958 */  { addItemToBuffer,              NOPARAM,                     "OCT",                                         "O",                                           (0 &lt;&lt; TAM_MAX_BITS) |     0, CAT_NONE | SLS_UNCHANGED | US_UNCHANGED | EIM_DISABLED | PTP_DISABLED     },</v>
      </c>
    </row>
    <row r="2003" spans="1:1">
      <c r="A2003" s="133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IF(SOURCE!$R$2-LEN(SOURCE!C2003) &gt;= 0, REPT(" ",SOURCE!$R$2-LEN(SOURCE!C2003)), "")&amp;
      SOURCE!D2003&amp;", "&amp; IF(SOURCE!$S$2-LEN(SOURCE!D2003) &gt;= 0, REPT(" ",SOURCE!$S$2-LEN(SOURCE!D2003)), "")&amp;
      SOURCE!E2003&amp;", "&amp; IF(SOURCE!$T$2-LEN(SOURCE!E2003) &gt;=0, REPT(" ",SOURCE!$T$2-LEN(SOURCE!E2003)), "")&amp;
      SOURCE!F2003&amp;", "&amp; IF(SOURCE!$U$2-LEN(SOURCE!F2003) &gt;= 0, REPT(" ",SOURCE!$U$2-LEN(SOURCE!F2003)+2), "")&amp;"("&amp;
      SUBSTITUTE(TEXT(SOURCE!G2003,"??0"),"  ","")&amp;" &lt;&lt; TAM_MAX_BITS) |"&amp; IF(SOURCE!$V$2-3 &gt;= 0, REPT(" ",MAX(1,SOURCE!$V$2-5+4+1-1-LEN(  IF(ISTEXT(SOURCE!H2003),SOURCE!H2003,  SUBSTITUTE(SUBSTITUTE(TEXT(SOURCE!H2003,"????0"),"  ","")," ",""))   ))), "")&amp;
       IF(ISTEXT(SOURCE!H2003),SOURCE!H2003, SUBSTITUTE(SUBSTITUTE(TEXT(SOURCE!H2003,"????0"),"  ","")," ",""))   &amp;","&amp; IF(SOURCE!$W$2-3 &gt;= 0, REPT(" ",SOURCE!$W$2-3-5), "")&amp;
      SOURCE!I2003&amp;
" | "&amp; IF(SOURCE!$X$2-LEN(SOURCE!I2003) &gt;= 0, REPT(" ",SOURCE!$X$2-LEN(SOURCE!I2003)), "")&amp;
      SOURCE!J2003&amp;      IF(SOURCE!$Y$2-LEN(SOURCE!J2003) &gt;= 0, REPT(" ",SOURCE!$Y$2-LEN(SOURCE!J2003)), "")&amp;
" | "&amp; IF(SOURCE!$X$2-LEN(SOURCE!I2003) &gt;= 0, REPT(" ",SOURCE!$X$2-LEN(SOURCE!I2003)), "")&amp;
      SOURCE!K2003&amp;      IF(SOURCE!$Y$2-LEN(SOURCE!K2003) &gt;= 0, REPT(" ",SOURCE!$Z$2-LEN(SOURCE!K2003)), "")&amp;
" | "&amp; SOURCE!L2003&amp;      IF(SOURCE!$AB$2-LEN(SOURCE!L2003) &gt;= 0, REPT(" ",SOURCE!$AB$2-LEN(SOURCE!L2003)), "")&amp;
" | "&amp; SOURCE!M2003&amp;      IF(SOURCE!$AC$2-LEN(SOURCE!M2003) &gt;= 0, REPT(" ",SOURCE!$AC$2-LEN(SOURCE!M2003)), "")&amp;
      "},"&amp;IF(SOURCE!O2003&lt;&gt;"",""&amp;SOURCE!O2003,"")
 )
)
)</f>
        <v>/* 1959 */  { fnAngularModeJM,              amDegree,                    STD_RIGHT_DOUBLE_ANGLE "DEG",                  STD_RIGHT_DOUBLE_ANGLE "DEG",                  (0 &lt;&lt; TAM_MAX_BITS) |     0, CAT_FNCT | SLS_ENABLED   | US_ENABLED   | EIM_DISABLED | PTP_DISABLED     },</v>
      </c>
    </row>
    <row r="2004" spans="1:1">
      <c r="A2004" s="133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IF(SOURCE!$R$2-LEN(SOURCE!C2004) &gt;= 0, REPT(" ",SOURCE!$R$2-LEN(SOURCE!C2004)), "")&amp;
      SOURCE!D2004&amp;", "&amp; IF(SOURCE!$S$2-LEN(SOURCE!D2004) &gt;= 0, REPT(" ",SOURCE!$S$2-LEN(SOURCE!D2004)), "")&amp;
      SOURCE!E2004&amp;", "&amp; IF(SOURCE!$T$2-LEN(SOURCE!E2004) &gt;=0, REPT(" ",SOURCE!$T$2-LEN(SOURCE!E2004)), "")&amp;
      SOURCE!F2004&amp;", "&amp; IF(SOURCE!$U$2-LEN(SOURCE!F2004) &gt;= 0, REPT(" ",SOURCE!$U$2-LEN(SOURCE!F2004)+2), "")&amp;"("&amp;
      SUBSTITUTE(TEXT(SOURCE!G2004,"??0"),"  ","")&amp;" &lt;&lt; TAM_MAX_BITS) |"&amp; IF(SOURCE!$V$2-3 &gt;= 0, REPT(" ",MAX(1,SOURCE!$V$2-5+4+1-1-LEN(  IF(ISTEXT(SOURCE!H2004),SOURCE!H2004,  SUBSTITUTE(SUBSTITUTE(TEXT(SOURCE!H2004,"????0"),"  ","")," ",""))   ))), "")&amp;
       IF(ISTEXT(SOURCE!H2004),SOURCE!H2004, SUBSTITUTE(SUBSTITUTE(TEXT(SOURCE!H2004,"????0"),"  ","")," ",""))   &amp;","&amp; IF(SOURCE!$W$2-3 &gt;= 0, REPT(" ",SOURCE!$W$2-3-5), "")&amp;
      SOURCE!I2004&amp;
" | "&amp; IF(SOURCE!$X$2-LEN(SOURCE!I2004) &gt;= 0, REPT(" ",SOURCE!$X$2-LEN(SOURCE!I2004)), "")&amp;
      SOURCE!J2004&amp;      IF(SOURCE!$Y$2-LEN(SOURCE!J2004) &gt;= 0, REPT(" ",SOURCE!$Y$2-LEN(SOURCE!J2004)), "")&amp;
" | "&amp; IF(SOURCE!$X$2-LEN(SOURCE!I2004) &gt;= 0, REPT(" ",SOURCE!$X$2-LEN(SOURCE!I2004)), "")&amp;
      SOURCE!K2004&amp;      IF(SOURCE!$Y$2-LEN(SOURCE!K2004) &gt;= 0, REPT(" ",SOURCE!$Z$2-LEN(SOURCE!K2004)), "")&amp;
" | "&amp; SOURCE!L2004&amp;      IF(SOURCE!$AB$2-LEN(SOURCE!L2004) &gt;= 0, REPT(" ",SOURCE!$AB$2-LEN(SOURCE!L2004)), "")&amp;
" | "&amp; SOURCE!M2004&amp;      IF(SOURCE!$AC$2-LEN(SOURCE!M2004) &gt;= 0, REPT(" ",SOURCE!$AC$2-LEN(SOURCE!M2004)), "")&amp;
      "},"&amp;IF(SOURCE!O2004&lt;&gt;"",""&amp;SOURCE!O2004,"")
 )
)
)</f>
        <v>/* 1960 */  { fnAngularModeJM,              amDMS /*#JM#*/,              STD_RIGHT_DOUBLE_ANGLE "D.MS",                 STD_RIGHT_DOUBLE_ANGLE "D.MS",                 (0 &lt;&lt; TAM_MAX_BITS) |     0, CAT_FNCT | SLS_ENABLED   | US_ENABLED   | EIM_DISABLED | PTP_DISABLED     },</v>
      </c>
    </row>
    <row r="2005" spans="1:1">
      <c r="A2005" s="133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IF(SOURCE!$R$2-LEN(SOURCE!C2005) &gt;= 0, REPT(" ",SOURCE!$R$2-LEN(SOURCE!C2005)), "")&amp;
      SOURCE!D2005&amp;", "&amp; IF(SOURCE!$S$2-LEN(SOURCE!D2005) &gt;= 0, REPT(" ",SOURCE!$S$2-LEN(SOURCE!D2005)), "")&amp;
      SOURCE!E2005&amp;", "&amp; IF(SOURCE!$T$2-LEN(SOURCE!E2005) &gt;=0, REPT(" ",SOURCE!$T$2-LEN(SOURCE!E2005)), "")&amp;
      SOURCE!F2005&amp;", "&amp; IF(SOURCE!$U$2-LEN(SOURCE!F2005) &gt;= 0, REPT(" ",SOURCE!$U$2-LEN(SOURCE!F2005)+2), "")&amp;"("&amp;
      SUBSTITUTE(TEXT(SOURCE!G2005,"??0"),"  ","")&amp;" &lt;&lt; TAM_MAX_BITS) |"&amp; IF(SOURCE!$V$2-3 &gt;= 0, REPT(" ",MAX(1,SOURCE!$V$2-5+4+1-1-LEN(  IF(ISTEXT(SOURCE!H2005),SOURCE!H2005,  SUBSTITUTE(SUBSTITUTE(TEXT(SOURCE!H2005,"????0"),"  ","")," ",""))   ))), "")&amp;
       IF(ISTEXT(SOURCE!H2005),SOURCE!H2005, SUBSTITUTE(SUBSTITUTE(TEXT(SOURCE!H2005,"????0"),"  ","")," ",""))   &amp;","&amp; IF(SOURCE!$W$2-3 &gt;= 0, REPT(" ",SOURCE!$W$2-3-5), "")&amp;
      SOURCE!I2005&amp;
" | "&amp; IF(SOURCE!$X$2-LEN(SOURCE!I2005) &gt;= 0, REPT(" ",SOURCE!$X$2-LEN(SOURCE!I2005)), "")&amp;
      SOURCE!J2005&amp;      IF(SOURCE!$Y$2-LEN(SOURCE!J2005) &gt;= 0, REPT(" ",SOURCE!$Y$2-LEN(SOURCE!J2005)), "")&amp;
" | "&amp; IF(SOURCE!$X$2-LEN(SOURCE!I2005) &gt;= 0, REPT(" ",SOURCE!$X$2-LEN(SOURCE!I2005)), "")&amp;
      SOURCE!K2005&amp;      IF(SOURCE!$Y$2-LEN(SOURCE!K2005) &gt;= 0, REPT(" ",SOURCE!$Z$2-LEN(SOURCE!K2005)), "")&amp;
" | "&amp; SOURCE!L2005&amp;      IF(SOURCE!$AB$2-LEN(SOURCE!L2005) &gt;= 0, REPT(" ",SOURCE!$AB$2-LEN(SOURCE!L2005)), "")&amp;
" | "&amp; SOURCE!M2005&amp;      IF(SOURCE!$AC$2-LEN(SOURCE!M2005) &gt;= 0, REPT(" ",SOURCE!$AC$2-LEN(SOURCE!M2005)), "")&amp;
      "},"&amp;IF(SOURCE!O2005&lt;&gt;"",""&amp;SOURCE!O2005,"")
 )
)
)</f>
        <v>/* 1961 */  { fnAngularModeJM,              amGrad,                      STD_RIGHT_DOUBLE_ANGLE "GRAD",                 STD_RIGHT_DOUBLE_ANGLE "GRAD",                 (0 &lt;&lt; TAM_MAX_BITS) |     0, CAT_FNCT | SLS_ENABLED   | US_ENABLED   | EIM_DISABLED | PTP_DISABLED     },</v>
      </c>
    </row>
    <row r="2006" spans="1:1">
      <c r="A2006" s="133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IF(SOURCE!$R$2-LEN(SOURCE!C2006) &gt;= 0, REPT(" ",SOURCE!$R$2-LEN(SOURCE!C2006)), "")&amp;
      SOURCE!D2006&amp;", "&amp; IF(SOURCE!$S$2-LEN(SOURCE!D2006) &gt;= 0, REPT(" ",SOURCE!$S$2-LEN(SOURCE!D2006)), "")&amp;
      SOURCE!E2006&amp;", "&amp; IF(SOURCE!$T$2-LEN(SOURCE!E2006) &gt;=0, REPT(" ",SOURCE!$T$2-LEN(SOURCE!E2006)), "")&amp;
      SOURCE!F2006&amp;", "&amp; IF(SOURCE!$U$2-LEN(SOURCE!F2006) &gt;= 0, REPT(" ",SOURCE!$U$2-LEN(SOURCE!F2006)+2), "")&amp;"("&amp;
      SUBSTITUTE(TEXT(SOURCE!G2006,"??0"),"  ","")&amp;" &lt;&lt; TAM_MAX_BITS) |"&amp; IF(SOURCE!$V$2-3 &gt;= 0, REPT(" ",MAX(1,SOURCE!$V$2-5+4+1-1-LEN(  IF(ISTEXT(SOURCE!H2006),SOURCE!H2006,  SUBSTITUTE(SUBSTITUTE(TEXT(SOURCE!H2006,"????0"),"  ","")," ",""))   ))), "")&amp;
       IF(ISTEXT(SOURCE!H2006),SOURCE!H2006, SUBSTITUTE(SUBSTITUTE(TEXT(SOURCE!H2006,"????0"),"  ","")," ",""))   &amp;","&amp; IF(SOURCE!$W$2-3 &gt;= 0, REPT(" ",SOURCE!$W$2-3-5), "")&amp;
      SOURCE!I2006&amp;
" | "&amp; IF(SOURCE!$X$2-LEN(SOURCE!I2006) &gt;= 0, REPT(" ",SOURCE!$X$2-LEN(SOURCE!I2006)), "")&amp;
      SOURCE!J2006&amp;      IF(SOURCE!$Y$2-LEN(SOURCE!J2006) &gt;= 0, REPT(" ",SOURCE!$Y$2-LEN(SOURCE!J2006)), "")&amp;
" | "&amp; IF(SOURCE!$X$2-LEN(SOURCE!I2006) &gt;= 0, REPT(" ",SOURCE!$X$2-LEN(SOURCE!I2006)), "")&amp;
      SOURCE!K2006&amp;      IF(SOURCE!$Y$2-LEN(SOURCE!K2006) &gt;= 0, REPT(" ",SOURCE!$Z$2-LEN(SOURCE!K2006)), "")&amp;
" | "&amp; SOURCE!L2006&amp;      IF(SOURCE!$AB$2-LEN(SOURCE!L2006) &gt;= 0, REPT(" ",SOURCE!$AB$2-LEN(SOURCE!L2006)), "")&amp;
" | "&amp; SOURCE!M2006&amp;      IF(SOURCE!$AC$2-LEN(SOURCE!M2006) &gt;= 0, REPT(" ",SOURCE!$AC$2-LEN(SOURCE!M2006)), "")&amp;
      "},"&amp;IF(SOURCE!O2006&lt;&gt;"",""&amp;SOURCE!O2006,"")
 )
)
)</f>
        <v>/* 1962 */  { fnAngularModeJM,              amMultPi,                    STD_RIGHT_DOUBLE_ANGLE "MUL" STD_pi,           STD_RIGHT_DOUBLE_ANGLE "MUL" STD_pi,           (0 &lt;&lt; TAM_MAX_BITS) |     0, CAT_FNCT | SLS_ENABLED   | US_ENABLED   | EIM_DISABLED | PTP_DISABLED     },</v>
      </c>
    </row>
    <row r="2007" spans="1:1">
      <c r="A2007" s="133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IF(SOURCE!$R$2-LEN(SOURCE!C2007) &gt;= 0, REPT(" ",SOURCE!$R$2-LEN(SOURCE!C2007)), "")&amp;
      SOURCE!D2007&amp;", "&amp; IF(SOURCE!$S$2-LEN(SOURCE!D2007) &gt;= 0, REPT(" ",SOURCE!$S$2-LEN(SOURCE!D2007)), "")&amp;
      SOURCE!E2007&amp;", "&amp; IF(SOURCE!$T$2-LEN(SOURCE!E2007) &gt;=0, REPT(" ",SOURCE!$T$2-LEN(SOURCE!E2007)), "")&amp;
      SOURCE!F2007&amp;", "&amp; IF(SOURCE!$U$2-LEN(SOURCE!F2007) &gt;= 0, REPT(" ",SOURCE!$U$2-LEN(SOURCE!F2007)+2), "")&amp;"("&amp;
      SUBSTITUTE(TEXT(SOURCE!G2007,"??0"),"  ","")&amp;" &lt;&lt; TAM_MAX_BITS) |"&amp; IF(SOURCE!$V$2-3 &gt;= 0, REPT(" ",MAX(1,SOURCE!$V$2-5+4+1-1-LEN(  IF(ISTEXT(SOURCE!H2007),SOURCE!H2007,  SUBSTITUTE(SUBSTITUTE(TEXT(SOURCE!H2007,"????0"),"  ","")," ",""))   ))), "")&amp;
       IF(ISTEXT(SOURCE!H2007),SOURCE!H2007, SUBSTITUTE(SUBSTITUTE(TEXT(SOURCE!H2007,"????0"),"  ","")," ",""))   &amp;","&amp; IF(SOURCE!$W$2-3 &gt;= 0, REPT(" ",SOURCE!$W$2-3-5), "")&amp;
      SOURCE!I2007&amp;
" | "&amp; IF(SOURCE!$X$2-LEN(SOURCE!I2007) &gt;= 0, REPT(" ",SOURCE!$X$2-LEN(SOURCE!I2007)), "")&amp;
      SOURCE!J2007&amp;      IF(SOURCE!$Y$2-LEN(SOURCE!J2007) &gt;= 0, REPT(" ",SOURCE!$Y$2-LEN(SOURCE!J2007)), "")&amp;
" | "&amp; IF(SOURCE!$X$2-LEN(SOURCE!I2007) &gt;= 0, REPT(" ",SOURCE!$X$2-LEN(SOURCE!I2007)), "")&amp;
      SOURCE!K2007&amp;      IF(SOURCE!$Y$2-LEN(SOURCE!K2007) &gt;= 0, REPT(" ",SOURCE!$Z$2-LEN(SOURCE!K2007)), "")&amp;
" | "&amp; SOURCE!L2007&amp;      IF(SOURCE!$AB$2-LEN(SOURCE!L2007) &gt;= 0, REPT(" ",SOURCE!$AB$2-LEN(SOURCE!L2007)), "")&amp;
" | "&amp; SOURCE!M2007&amp;      IF(SOURCE!$AC$2-LEN(SOURCE!M2007) &gt;= 0, REPT(" ",SOURCE!$AC$2-LEN(SOURCE!M2007)), "")&amp;
      "},"&amp;IF(SOURCE!O2007&lt;&gt;"",""&amp;SOURCE!O2007,"")
 )
)
)</f>
        <v>/* 1963 */  { fnAngularModeJM,              amRadian,                    STD_RIGHT_DOUBLE_ANGLE "RAD",                  STD_RIGHT_DOUBLE_ANGLE "RAD",                  (0 &lt;&lt; TAM_MAX_BITS) |     0, CAT_FNCT | SLS_ENABLED   | US_ENABLED   | EIM_DISABLED | PTP_DISABLED     },</v>
      </c>
    </row>
    <row r="2008" spans="1:1">
      <c r="A2008" s="133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IF(SOURCE!$R$2-LEN(SOURCE!C2008) &gt;= 0, REPT(" ",SOURCE!$R$2-LEN(SOURCE!C2008)), "")&amp;
      SOURCE!D2008&amp;", "&amp; IF(SOURCE!$S$2-LEN(SOURCE!D2008) &gt;= 0, REPT(" ",SOURCE!$S$2-LEN(SOURCE!D2008)), "")&amp;
      SOURCE!E2008&amp;", "&amp; IF(SOURCE!$T$2-LEN(SOURCE!E2008) &gt;=0, REPT(" ",SOURCE!$T$2-LEN(SOURCE!E2008)), "")&amp;
      SOURCE!F2008&amp;", "&amp; IF(SOURCE!$U$2-LEN(SOURCE!F2008) &gt;= 0, REPT(" ",SOURCE!$U$2-LEN(SOURCE!F2008)+2), "")&amp;"("&amp;
      SUBSTITUTE(TEXT(SOURCE!G2008,"??0"),"  ","")&amp;" &lt;&lt; TAM_MAX_BITS) |"&amp; IF(SOURCE!$V$2-3 &gt;= 0, REPT(" ",MAX(1,SOURCE!$V$2-5+4+1-1-LEN(  IF(ISTEXT(SOURCE!H2008),SOURCE!H2008,  SUBSTITUTE(SUBSTITUTE(TEXT(SOURCE!H2008,"????0"),"  ","")," ",""))   ))), "")&amp;
       IF(ISTEXT(SOURCE!H2008),SOURCE!H2008, SUBSTITUTE(SUBSTITUTE(TEXT(SOURCE!H2008,"????0"),"  ","")," ",""))   &amp;","&amp; IF(SOURCE!$W$2-3 &gt;= 0, REPT(" ",SOURCE!$W$2-3-5), "")&amp;
      SOURCE!I2008&amp;
" | "&amp; IF(SOURCE!$X$2-LEN(SOURCE!I2008) &gt;= 0, REPT(" ",SOURCE!$X$2-LEN(SOURCE!I2008)), "")&amp;
      SOURCE!J2008&amp;      IF(SOURCE!$Y$2-LEN(SOURCE!J2008) &gt;= 0, REPT(" ",SOURCE!$Y$2-LEN(SOURCE!J2008)), "")&amp;
" | "&amp; IF(SOURCE!$X$2-LEN(SOURCE!I2008) &gt;= 0, REPT(" ",SOURCE!$X$2-LEN(SOURCE!I2008)), "")&amp;
      SOURCE!K2008&amp;      IF(SOURCE!$Y$2-LEN(SOURCE!K2008) &gt;= 0, REPT(" ",SOURCE!$Z$2-LEN(SOURCE!K2008)), "")&amp;
" | "&amp; SOURCE!L2008&amp;      IF(SOURCE!$AB$2-LEN(SOURCE!L2008) &gt;= 0, REPT(" ",SOURCE!$AB$2-LEN(SOURCE!L2008)), "")&amp;
" | "&amp; SOURCE!M2008&amp;      IF(SOURCE!$AC$2-LEN(SOURCE!M2008) &gt;= 0, REPT(" ",SOURCE!$AC$2-LEN(SOURCE!M2008)), "")&amp;
      "},"&amp;IF(SOURCE!O2008&lt;&gt;"",""&amp;SOURCE!O2008,"")
 )
)
)</f>
        <v>/* 1964 */  { fnAngularModeJM,              TM_HMS,                      STD_RIGHT_DOUBLE_ANGLE "H.MS",                 STD_RIGHT_DOUBLE_ANGLE "h.ms",                 (0 &lt;&lt; TAM_MAX_BITS) |     0, CAT_FNCT | SLS_ENABLED   | US_ENABLED   | EIM_DISABLED | PTP_DISABLED     },</v>
      </c>
    </row>
    <row r="2009" spans="1:1">
      <c r="A2009" s="133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IF(SOURCE!$R$2-LEN(SOURCE!C2009) &gt;= 0, REPT(" ",SOURCE!$R$2-LEN(SOURCE!C2009)), "")&amp;
      SOURCE!D2009&amp;", "&amp; IF(SOURCE!$S$2-LEN(SOURCE!D2009) &gt;= 0, REPT(" ",SOURCE!$S$2-LEN(SOURCE!D2009)), "")&amp;
      SOURCE!E2009&amp;", "&amp; IF(SOURCE!$T$2-LEN(SOURCE!E2009) &gt;=0, REPT(" ",SOURCE!$T$2-LEN(SOURCE!E2009)), "")&amp;
      SOURCE!F2009&amp;", "&amp; IF(SOURCE!$U$2-LEN(SOURCE!F2009) &gt;= 0, REPT(" ",SOURCE!$U$2-LEN(SOURCE!F2009)+2), "")&amp;"("&amp;
      SUBSTITUTE(TEXT(SOURCE!G2009,"??0"),"  ","")&amp;" &lt;&lt; TAM_MAX_BITS) |"&amp; IF(SOURCE!$V$2-3 &gt;= 0, REPT(" ",MAX(1,SOURCE!$V$2-5+4+1-1-LEN(  IF(ISTEXT(SOURCE!H2009),SOURCE!H2009,  SUBSTITUTE(SUBSTITUTE(TEXT(SOURCE!H2009,"????0"),"  ","")," ",""))   ))), "")&amp;
       IF(ISTEXT(SOURCE!H2009),SOURCE!H2009, SUBSTITUTE(SUBSTITUTE(TEXT(SOURCE!H2009,"????0"),"  ","")," ",""))   &amp;","&amp; IF(SOURCE!$W$2-3 &gt;= 0, REPT(" ",SOURCE!$W$2-3-5), "")&amp;
      SOURCE!I2009&amp;
" | "&amp; IF(SOURCE!$X$2-LEN(SOURCE!I2009) &gt;= 0, REPT(" ",SOURCE!$X$2-LEN(SOURCE!I2009)), "")&amp;
      SOURCE!J2009&amp;      IF(SOURCE!$Y$2-LEN(SOURCE!J2009) &gt;= 0, REPT(" ",SOURCE!$Y$2-LEN(SOURCE!J2009)), "")&amp;
" | "&amp; IF(SOURCE!$X$2-LEN(SOURCE!I2009) &gt;= 0, REPT(" ",SOURCE!$X$2-LEN(SOURCE!I2009)), "")&amp;
      SOURCE!K2009&amp;      IF(SOURCE!$Y$2-LEN(SOURCE!K2009) &gt;= 0, REPT(" ",SOURCE!$Z$2-LEN(SOURCE!K2009)), "")&amp;
" | "&amp; SOURCE!L2009&amp;      IF(SOURCE!$AB$2-LEN(SOURCE!L2009) &gt;= 0, REPT(" ",SOURCE!$AB$2-LEN(SOURCE!L2009)), "")&amp;
" | "&amp; SOURCE!M2009&amp;      IF(SOURCE!$AC$2-LEN(SOURCE!M2009) &gt;= 0, REPT(" ",SOURCE!$AC$2-LEN(SOURCE!M2009)), "")&amp;
      "},"&amp;IF(SOURCE!O2009&lt;&gt;"",""&amp;SOURCE!O2009,"")
 )
)
)</f>
        <v>/* 1965 */  { fnXEQMENU,                    1,                           "",                                            "XEQM01",                                      (0 &lt;&lt; TAM_MAX_BITS) |     0, CAT_NONE | SLS_ENABLED   | US_ENABLED   | EIM_DISABLED | PTP_DISABLED     },//JM EXEC</v>
      </c>
    </row>
    <row r="2010" spans="1:1">
      <c r="A2010" s="133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IF(SOURCE!$R$2-LEN(SOURCE!C2010) &gt;= 0, REPT(" ",SOURCE!$R$2-LEN(SOURCE!C2010)), "")&amp;
      SOURCE!D2010&amp;", "&amp; IF(SOURCE!$S$2-LEN(SOURCE!D2010) &gt;= 0, REPT(" ",SOURCE!$S$2-LEN(SOURCE!D2010)), "")&amp;
      SOURCE!E2010&amp;", "&amp; IF(SOURCE!$T$2-LEN(SOURCE!E2010) &gt;=0, REPT(" ",SOURCE!$T$2-LEN(SOURCE!E2010)), "")&amp;
      SOURCE!F2010&amp;", "&amp; IF(SOURCE!$U$2-LEN(SOURCE!F2010) &gt;= 0, REPT(" ",SOURCE!$U$2-LEN(SOURCE!F2010)+2), "")&amp;"("&amp;
      SUBSTITUTE(TEXT(SOURCE!G2010,"??0"),"  ","")&amp;" &lt;&lt; TAM_MAX_BITS) |"&amp; IF(SOURCE!$V$2-3 &gt;= 0, REPT(" ",MAX(1,SOURCE!$V$2-5+4+1-1-LEN(  IF(ISTEXT(SOURCE!H2010),SOURCE!H2010,  SUBSTITUTE(SUBSTITUTE(TEXT(SOURCE!H2010,"????0"),"  ","")," ",""))   ))), "")&amp;
       IF(ISTEXT(SOURCE!H2010),SOURCE!H2010, SUBSTITUTE(SUBSTITUTE(TEXT(SOURCE!H2010,"????0"),"  ","")," ",""))   &amp;","&amp; IF(SOURCE!$W$2-3 &gt;= 0, REPT(" ",SOURCE!$W$2-3-5), "")&amp;
      SOURCE!I2010&amp;
" | "&amp; IF(SOURCE!$X$2-LEN(SOURCE!I2010) &gt;= 0, REPT(" ",SOURCE!$X$2-LEN(SOURCE!I2010)), "")&amp;
      SOURCE!J2010&amp;      IF(SOURCE!$Y$2-LEN(SOURCE!J2010) &gt;= 0, REPT(" ",SOURCE!$Y$2-LEN(SOURCE!J2010)), "")&amp;
" | "&amp; IF(SOURCE!$X$2-LEN(SOURCE!I2010) &gt;= 0, REPT(" ",SOURCE!$X$2-LEN(SOURCE!I2010)), "")&amp;
      SOURCE!K2010&amp;      IF(SOURCE!$Y$2-LEN(SOURCE!K2010) &gt;= 0, REPT(" ",SOURCE!$Z$2-LEN(SOURCE!K2010)), "")&amp;
" | "&amp; SOURCE!L2010&amp;      IF(SOURCE!$AB$2-LEN(SOURCE!L2010) &gt;= 0, REPT(" ",SOURCE!$AB$2-LEN(SOURCE!L2010)), "")&amp;
" | "&amp; SOURCE!M2010&amp;      IF(SOURCE!$AC$2-LEN(SOURCE!M2010) &gt;= 0, REPT(" ",SOURCE!$AC$2-LEN(SOURCE!M2010)), "")&amp;
      "},"&amp;IF(SOURCE!O2010&lt;&gt;"",""&amp;SOURCE!O2010,"")
 )
)
)</f>
        <v>/* 1966 */  { fnXEQMENU,                    2,                           "",                                            "XEQM02",                                      (0 &lt;&lt; TAM_MAX_BITS) |     0, CAT_NONE | SLS_ENABLED   | US_ENABLED   | EIM_DISABLED | PTP_DISABLED     },//JM EXEC</v>
      </c>
    </row>
    <row r="2011" spans="1:1">
      <c r="A2011" s="133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IF(SOURCE!$R$2-LEN(SOURCE!C2011) &gt;= 0, REPT(" ",SOURCE!$R$2-LEN(SOURCE!C2011)), "")&amp;
      SOURCE!D2011&amp;", "&amp; IF(SOURCE!$S$2-LEN(SOURCE!D2011) &gt;= 0, REPT(" ",SOURCE!$S$2-LEN(SOURCE!D2011)), "")&amp;
      SOURCE!E2011&amp;", "&amp; IF(SOURCE!$T$2-LEN(SOURCE!E2011) &gt;=0, REPT(" ",SOURCE!$T$2-LEN(SOURCE!E2011)), "")&amp;
      SOURCE!F2011&amp;", "&amp; IF(SOURCE!$U$2-LEN(SOURCE!F2011) &gt;= 0, REPT(" ",SOURCE!$U$2-LEN(SOURCE!F2011)+2), "")&amp;"("&amp;
      SUBSTITUTE(TEXT(SOURCE!G2011,"??0"),"  ","")&amp;" &lt;&lt; TAM_MAX_BITS) |"&amp; IF(SOURCE!$V$2-3 &gt;= 0, REPT(" ",MAX(1,SOURCE!$V$2-5+4+1-1-LEN(  IF(ISTEXT(SOURCE!H2011),SOURCE!H2011,  SUBSTITUTE(SUBSTITUTE(TEXT(SOURCE!H2011,"????0"),"  ","")," ",""))   ))), "")&amp;
       IF(ISTEXT(SOURCE!H2011),SOURCE!H2011, SUBSTITUTE(SUBSTITUTE(TEXT(SOURCE!H2011,"????0"),"  ","")," ",""))   &amp;","&amp; IF(SOURCE!$W$2-3 &gt;= 0, REPT(" ",SOURCE!$W$2-3-5), "")&amp;
      SOURCE!I2011&amp;
" | "&amp; IF(SOURCE!$X$2-LEN(SOURCE!I2011) &gt;= 0, REPT(" ",SOURCE!$X$2-LEN(SOURCE!I2011)), "")&amp;
      SOURCE!J2011&amp;      IF(SOURCE!$Y$2-LEN(SOURCE!J2011) &gt;= 0, REPT(" ",SOURCE!$Y$2-LEN(SOURCE!J2011)), "")&amp;
" | "&amp; IF(SOURCE!$X$2-LEN(SOURCE!I2011) &gt;= 0, REPT(" ",SOURCE!$X$2-LEN(SOURCE!I2011)), "")&amp;
      SOURCE!K2011&amp;      IF(SOURCE!$Y$2-LEN(SOURCE!K2011) &gt;= 0, REPT(" ",SOURCE!$Z$2-LEN(SOURCE!K2011)), "")&amp;
" | "&amp; SOURCE!L2011&amp;      IF(SOURCE!$AB$2-LEN(SOURCE!L2011) &gt;= 0, REPT(" ",SOURCE!$AB$2-LEN(SOURCE!L2011)), "")&amp;
" | "&amp; SOURCE!M2011&amp;      IF(SOURCE!$AC$2-LEN(SOURCE!M2011) &gt;= 0, REPT(" ",SOURCE!$AC$2-LEN(SOURCE!M2011)), "")&amp;
      "},"&amp;IF(SOURCE!O2011&lt;&gt;"",""&amp;SOURCE!O2011,"")
 )
)
)</f>
        <v>/* 1967 */  { fnXEQMENU,                    3,                           "",                                            "XEQM03",                                      (0 &lt;&lt; TAM_MAX_BITS) |     0, CAT_NONE | SLS_ENABLED   | US_ENABLED   | EIM_DISABLED | PTP_DISABLED     },//JM EXEC</v>
      </c>
    </row>
    <row r="2012" spans="1:1">
      <c r="A2012" s="133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IF(SOURCE!$R$2-LEN(SOURCE!C2012) &gt;= 0, REPT(" ",SOURCE!$R$2-LEN(SOURCE!C2012)), "")&amp;
      SOURCE!D2012&amp;", "&amp; IF(SOURCE!$S$2-LEN(SOURCE!D2012) &gt;= 0, REPT(" ",SOURCE!$S$2-LEN(SOURCE!D2012)), "")&amp;
      SOURCE!E2012&amp;", "&amp; IF(SOURCE!$T$2-LEN(SOURCE!E2012) &gt;=0, REPT(" ",SOURCE!$T$2-LEN(SOURCE!E2012)), "")&amp;
      SOURCE!F2012&amp;", "&amp; IF(SOURCE!$U$2-LEN(SOURCE!F2012) &gt;= 0, REPT(" ",SOURCE!$U$2-LEN(SOURCE!F2012)+2), "")&amp;"("&amp;
      SUBSTITUTE(TEXT(SOURCE!G2012,"??0"),"  ","")&amp;" &lt;&lt; TAM_MAX_BITS) |"&amp; IF(SOURCE!$V$2-3 &gt;= 0, REPT(" ",MAX(1,SOURCE!$V$2-5+4+1-1-LEN(  IF(ISTEXT(SOURCE!H2012),SOURCE!H2012,  SUBSTITUTE(SUBSTITUTE(TEXT(SOURCE!H2012,"????0"),"  ","")," ",""))   ))), "")&amp;
       IF(ISTEXT(SOURCE!H2012),SOURCE!H2012, SUBSTITUTE(SUBSTITUTE(TEXT(SOURCE!H2012,"????0"),"  ","")," ",""))   &amp;","&amp; IF(SOURCE!$W$2-3 &gt;= 0, REPT(" ",SOURCE!$W$2-3-5), "")&amp;
      SOURCE!I2012&amp;
" | "&amp; IF(SOURCE!$X$2-LEN(SOURCE!I2012) &gt;= 0, REPT(" ",SOURCE!$X$2-LEN(SOURCE!I2012)), "")&amp;
      SOURCE!J2012&amp;      IF(SOURCE!$Y$2-LEN(SOURCE!J2012) &gt;= 0, REPT(" ",SOURCE!$Y$2-LEN(SOURCE!J2012)), "")&amp;
" | "&amp; IF(SOURCE!$X$2-LEN(SOURCE!I2012) &gt;= 0, REPT(" ",SOURCE!$X$2-LEN(SOURCE!I2012)), "")&amp;
      SOURCE!K2012&amp;      IF(SOURCE!$Y$2-LEN(SOURCE!K2012) &gt;= 0, REPT(" ",SOURCE!$Z$2-LEN(SOURCE!K2012)), "")&amp;
" | "&amp; SOURCE!L2012&amp;      IF(SOURCE!$AB$2-LEN(SOURCE!L2012) &gt;= 0, REPT(" ",SOURCE!$AB$2-LEN(SOURCE!L2012)), "")&amp;
" | "&amp; SOURCE!M2012&amp;      IF(SOURCE!$AC$2-LEN(SOURCE!M2012) &gt;= 0, REPT(" ",SOURCE!$AC$2-LEN(SOURCE!M2012)), "")&amp;
      "},"&amp;IF(SOURCE!O2012&lt;&gt;"",""&amp;SOURCE!O2012,"")
 )
)
)</f>
        <v>/* 1968 */  { fnXEQMENU,                    4,                           "",                                            "XEQM04",                                      (0 &lt;&lt; TAM_MAX_BITS) |     0, CAT_NONE | SLS_ENABLED   | US_ENABLED   | EIM_DISABLED | PTP_DISABLED     },//JM EXEC</v>
      </c>
    </row>
    <row r="2013" spans="1:1">
      <c r="A2013" s="133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IF(SOURCE!$R$2-LEN(SOURCE!C2013) &gt;= 0, REPT(" ",SOURCE!$R$2-LEN(SOURCE!C2013)), "")&amp;
      SOURCE!D2013&amp;", "&amp; IF(SOURCE!$S$2-LEN(SOURCE!D2013) &gt;= 0, REPT(" ",SOURCE!$S$2-LEN(SOURCE!D2013)), "")&amp;
      SOURCE!E2013&amp;", "&amp; IF(SOURCE!$T$2-LEN(SOURCE!E2013) &gt;=0, REPT(" ",SOURCE!$T$2-LEN(SOURCE!E2013)), "")&amp;
      SOURCE!F2013&amp;", "&amp; IF(SOURCE!$U$2-LEN(SOURCE!F2013) &gt;= 0, REPT(" ",SOURCE!$U$2-LEN(SOURCE!F2013)+2), "")&amp;"("&amp;
      SUBSTITUTE(TEXT(SOURCE!G2013,"??0"),"  ","")&amp;" &lt;&lt; TAM_MAX_BITS) |"&amp; IF(SOURCE!$V$2-3 &gt;= 0, REPT(" ",MAX(1,SOURCE!$V$2-5+4+1-1-LEN(  IF(ISTEXT(SOURCE!H2013),SOURCE!H2013,  SUBSTITUTE(SUBSTITUTE(TEXT(SOURCE!H2013,"????0"),"  ","")," ",""))   ))), "")&amp;
       IF(ISTEXT(SOURCE!H2013),SOURCE!H2013, SUBSTITUTE(SUBSTITUTE(TEXT(SOURCE!H2013,"????0"),"  ","")," ",""))   &amp;","&amp; IF(SOURCE!$W$2-3 &gt;= 0, REPT(" ",SOURCE!$W$2-3-5), "")&amp;
      SOURCE!I2013&amp;
" | "&amp; IF(SOURCE!$X$2-LEN(SOURCE!I2013) &gt;= 0, REPT(" ",SOURCE!$X$2-LEN(SOURCE!I2013)), "")&amp;
      SOURCE!J2013&amp;      IF(SOURCE!$Y$2-LEN(SOURCE!J2013) &gt;= 0, REPT(" ",SOURCE!$Y$2-LEN(SOURCE!J2013)), "")&amp;
" | "&amp; IF(SOURCE!$X$2-LEN(SOURCE!I2013) &gt;= 0, REPT(" ",SOURCE!$X$2-LEN(SOURCE!I2013)), "")&amp;
      SOURCE!K2013&amp;      IF(SOURCE!$Y$2-LEN(SOURCE!K2013) &gt;= 0, REPT(" ",SOURCE!$Z$2-LEN(SOURCE!K2013)), "")&amp;
" | "&amp; SOURCE!L2013&amp;      IF(SOURCE!$AB$2-LEN(SOURCE!L2013) &gt;= 0, REPT(" ",SOURCE!$AB$2-LEN(SOURCE!L2013)), "")&amp;
" | "&amp; SOURCE!M2013&amp;      IF(SOURCE!$AC$2-LEN(SOURCE!M2013) &gt;= 0, REPT(" ",SOURCE!$AC$2-LEN(SOURCE!M2013)), "")&amp;
      "},"&amp;IF(SOURCE!O2013&lt;&gt;"",""&amp;SOURCE!O2013,"")
 )
)
)</f>
        <v>/* 1969 */  { fnXEQMENU,                    5,                           "",                                            "XEQM05",                                      (0 &lt;&lt; TAM_MAX_BITS) |     0, CAT_NONE | SLS_ENABLED   | US_ENABLED   | EIM_DISABLED | PTP_DISABLED     },//JM EXEC</v>
      </c>
    </row>
    <row r="2014" spans="1:1">
      <c r="A2014" s="133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IF(SOURCE!$R$2-LEN(SOURCE!C2014) &gt;= 0, REPT(" ",SOURCE!$R$2-LEN(SOURCE!C2014)), "")&amp;
      SOURCE!D2014&amp;", "&amp; IF(SOURCE!$S$2-LEN(SOURCE!D2014) &gt;= 0, REPT(" ",SOURCE!$S$2-LEN(SOURCE!D2014)), "")&amp;
      SOURCE!E2014&amp;", "&amp; IF(SOURCE!$T$2-LEN(SOURCE!E2014) &gt;=0, REPT(" ",SOURCE!$T$2-LEN(SOURCE!E2014)), "")&amp;
      SOURCE!F2014&amp;", "&amp; IF(SOURCE!$U$2-LEN(SOURCE!F2014) &gt;= 0, REPT(" ",SOURCE!$U$2-LEN(SOURCE!F2014)+2), "")&amp;"("&amp;
      SUBSTITUTE(TEXT(SOURCE!G2014,"??0"),"  ","")&amp;" &lt;&lt; TAM_MAX_BITS) |"&amp; IF(SOURCE!$V$2-3 &gt;= 0, REPT(" ",MAX(1,SOURCE!$V$2-5+4+1-1-LEN(  IF(ISTEXT(SOURCE!H2014),SOURCE!H2014,  SUBSTITUTE(SUBSTITUTE(TEXT(SOURCE!H2014,"????0"),"  ","")," ",""))   ))), "")&amp;
       IF(ISTEXT(SOURCE!H2014),SOURCE!H2014, SUBSTITUTE(SUBSTITUTE(TEXT(SOURCE!H2014,"????0"),"  ","")," ",""))   &amp;","&amp; IF(SOURCE!$W$2-3 &gt;= 0, REPT(" ",SOURCE!$W$2-3-5), "")&amp;
      SOURCE!I2014&amp;
" | "&amp; IF(SOURCE!$X$2-LEN(SOURCE!I2014) &gt;= 0, REPT(" ",SOURCE!$X$2-LEN(SOURCE!I2014)), "")&amp;
      SOURCE!J2014&amp;      IF(SOURCE!$Y$2-LEN(SOURCE!J2014) &gt;= 0, REPT(" ",SOURCE!$Y$2-LEN(SOURCE!J2014)), "")&amp;
" | "&amp; IF(SOURCE!$X$2-LEN(SOURCE!I2014) &gt;= 0, REPT(" ",SOURCE!$X$2-LEN(SOURCE!I2014)), "")&amp;
      SOURCE!K2014&amp;      IF(SOURCE!$Y$2-LEN(SOURCE!K2014) &gt;= 0, REPT(" ",SOURCE!$Z$2-LEN(SOURCE!K2014)), "")&amp;
" | "&amp; SOURCE!L2014&amp;      IF(SOURCE!$AB$2-LEN(SOURCE!L2014) &gt;= 0, REPT(" ",SOURCE!$AB$2-LEN(SOURCE!L2014)), "")&amp;
" | "&amp; SOURCE!M2014&amp;      IF(SOURCE!$AC$2-LEN(SOURCE!M2014) &gt;= 0, REPT(" ",SOURCE!$AC$2-LEN(SOURCE!M2014)), "")&amp;
      "},"&amp;IF(SOURCE!O2014&lt;&gt;"",""&amp;SOURCE!O2014,"")
 )
)
)</f>
        <v>/* 1970 */  { fnXEQMENU,                    6,                           "",                                            "XEQM06",                                      (0 &lt;&lt; TAM_MAX_BITS) |     0, CAT_NONE | SLS_ENABLED   | US_ENABLED   | EIM_DISABLED | PTP_DISABLED     },//JM EXEC</v>
      </c>
    </row>
    <row r="2015" spans="1:1">
      <c r="A2015" s="133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IF(SOURCE!$R$2-LEN(SOURCE!C2015) &gt;= 0, REPT(" ",SOURCE!$R$2-LEN(SOURCE!C2015)), "")&amp;
      SOURCE!D2015&amp;", "&amp; IF(SOURCE!$S$2-LEN(SOURCE!D2015) &gt;= 0, REPT(" ",SOURCE!$S$2-LEN(SOURCE!D2015)), "")&amp;
      SOURCE!E2015&amp;", "&amp; IF(SOURCE!$T$2-LEN(SOURCE!E2015) &gt;=0, REPT(" ",SOURCE!$T$2-LEN(SOURCE!E2015)), "")&amp;
      SOURCE!F2015&amp;", "&amp; IF(SOURCE!$U$2-LEN(SOURCE!F2015) &gt;= 0, REPT(" ",SOURCE!$U$2-LEN(SOURCE!F2015)+2), "")&amp;"("&amp;
      SUBSTITUTE(TEXT(SOURCE!G2015,"??0"),"  ","")&amp;" &lt;&lt; TAM_MAX_BITS) |"&amp; IF(SOURCE!$V$2-3 &gt;= 0, REPT(" ",MAX(1,SOURCE!$V$2-5+4+1-1-LEN(  IF(ISTEXT(SOURCE!H2015),SOURCE!H2015,  SUBSTITUTE(SUBSTITUTE(TEXT(SOURCE!H2015,"????0"),"  ","")," ",""))   ))), "")&amp;
       IF(ISTEXT(SOURCE!H2015),SOURCE!H2015, SUBSTITUTE(SUBSTITUTE(TEXT(SOURCE!H2015,"????0"),"  ","")," ",""))   &amp;","&amp; IF(SOURCE!$W$2-3 &gt;= 0, REPT(" ",SOURCE!$W$2-3-5), "")&amp;
      SOURCE!I2015&amp;
" | "&amp; IF(SOURCE!$X$2-LEN(SOURCE!I2015) &gt;= 0, REPT(" ",SOURCE!$X$2-LEN(SOURCE!I2015)), "")&amp;
      SOURCE!J2015&amp;      IF(SOURCE!$Y$2-LEN(SOURCE!J2015) &gt;= 0, REPT(" ",SOURCE!$Y$2-LEN(SOURCE!J2015)), "")&amp;
" | "&amp; IF(SOURCE!$X$2-LEN(SOURCE!I2015) &gt;= 0, REPT(" ",SOURCE!$X$2-LEN(SOURCE!I2015)), "")&amp;
      SOURCE!K2015&amp;      IF(SOURCE!$Y$2-LEN(SOURCE!K2015) &gt;= 0, REPT(" ",SOURCE!$Z$2-LEN(SOURCE!K2015)), "")&amp;
" | "&amp; SOURCE!L2015&amp;      IF(SOURCE!$AB$2-LEN(SOURCE!L2015) &gt;= 0, REPT(" ",SOURCE!$AB$2-LEN(SOURCE!L2015)), "")&amp;
" | "&amp; SOURCE!M2015&amp;      IF(SOURCE!$AC$2-LEN(SOURCE!M2015) &gt;= 0, REPT(" ",SOURCE!$AC$2-LEN(SOURCE!M2015)), "")&amp;
      "},"&amp;IF(SOURCE!O2015&lt;&gt;"",""&amp;SOURCE!O2015,"")
 )
)
)</f>
        <v>/* 1971 */  { fnXEQMENU,                    7,                           "",                                            "XEQM07",                                      (0 &lt;&lt; TAM_MAX_BITS) |     0, CAT_NONE | SLS_ENABLED   | US_ENABLED   | EIM_DISABLED | PTP_DISABLED     },//JM EXEC</v>
      </c>
    </row>
    <row r="2016" spans="1:1">
      <c r="A2016" s="133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IF(SOURCE!$R$2-LEN(SOURCE!C2016) &gt;= 0, REPT(" ",SOURCE!$R$2-LEN(SOURCE!C2016)), "")&amp;
      SOURCE!D2016&amp;", "&amp; IF(SOURCE!$S$2-LEN(SOURCE!D2016) &gt;= 0, REPT(" ",SOURCE!$S$2-LEN(SOURCE!D2016)), "")&amp;
      SOURCE!E2016&amp;", "&amp; IF(SOURCE!$T$2-LEN(SOURCE!E2016) &gt;=0, REPT(" ",SOURCE!$T$2-LEN(SOURCE!E2016)), "")&amp;
      SOURCE!F2016&amp;", "&amp; IF(SOURCE!$U$2-LEN(SOURCE!F2016) &gt;= 0, REPT(" ",SOURCE!$U$2-LEN(SOURCE!F2016)+2), "")&amp;"("&amp;
      SUBSTITUTE(TEXT(SOURCE!G2016,"??0"),"  ","")&amp;" &lt;&lt; TAM_MAX_BITS) |"&amp; IF(SOURCE!$V$2-3 &gt;= 0, REPT(" ",MAX(1,SOURCE!$V$2-5+4+1-1-LEN(  IF(ISTEXT(SOURCE!H2016),SOURCE!H2016,  SUBSTITUTE(SUBSTITUTE(TEXT(SOURCE!H2016,"????0"),"  ","")," ",""))   ))), "")&amp;
       IF(ISTEXT(SOURCE!H2016),SOURCE!H2016, SUBSTITUTE(SUBSTITUTE(TEXT(SOURCE!H2016,"????0"),"  ","")," ",""))   &amp;","&amp; IF(SOURCE!$W$2-3 &gt;= 0, REPT(" ",SOURCE!$W$2-3-5), "")&amp;
      SOURCE!I2016&amp;
" | "&amp; IF(SOURCE!$X$2-LEN(SOURCE!I2016) &gt;= 0, REPT(" ",SOURCE!$X$2-LEN(SOURCE!I2016)), "")&amp;
      SOURCE!J2016&amp;      IF(SOURCE!$Y$2-LEN(SOURCE!J2016) &gt;= 0, REPT(" ",SOURCE!$Y$2-LEN(SOURCE!J2016)), "")&amp;
" | "&amp; IF(SOURCE!$X$2-LEN(SOURCE!I2016) &gt;= 0, REPT(" ",SOURCE!$X$2-LEN(SOURCE!I2016)), "")&amp;
      SOURCE!K2016&amp;      IF(SOURCE!$Y$2-LEN(SOURCE!K2016) &gt;= 0, REPT(" ",SOURCE!$Z$2-LEN(SOURCE!K2016)), "")&amp;
" | "&amp; SOURCE!L2016&amp;      IF(SOURCE!$AB$2-LEN(SOURCE!L2016) &gt;= 0, REPT(" ",SOURCE!$AB$2-LEN(SOURCE!L2016)), "")&amp;
" | "&amp; SOURCE!M2016&amp;      IF(SOURCE!$AC$2-LEN(SOURCE!M2016) &gt;= 0, REPT(" ",SOURCE!$AC$2-LEN(SOURCE!M2016)), "")&amp;
      "},"&amp;IF(SOURCE!O2016&lt;&gt;"",""&amp;SOURCE!O2016,"")
 )
)
)</f>
        <v>/* 1972 */  { fnXEQMENU,                    8,                           "",                                            "XEQM08",                                      (0 &lt;&lt; TAM_MAX_BITS) |     0, CAT_NONE | SLS_ENABLED   | US_ENABLED   | EIM_DISABLED | PTP_DISABLED     },//JM EXEC</v>
      </c>
    </row>
    <row r="2017" spans="1:1">
      <c r="A2017" s="133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IF(SOURCE!$R$2-LEN(SOURCE!C2017) &gt;= 0, REPT(" ",SOURCE!$R$2-LEN(SOURCE!C2017)), "")&amp;
      SOURCE!D2017&amp;", "&amp; IF(SOURCE!$S$2-LEN(SOURCE!D2017) &gt;= 0, REPT(" ",SOURCE!$S$2-LEN(SOURCE!D2017)), "")&amp;
      SOURCE!E2017&amp;", "&amp; IF(SOURCE!$T$2-LEN(SOURCE!E2017) &gt;=0, REPT(" ",SOURCE!$T$2-LEN(SOURCE!E2017)), "")&amp;
      SOURCE!F2017&amp;", "&amp; IF(SOURCE!$U$2-LEN(SOURCE!F2017) &gt;= 0, REPT(" ",SOURCE!$U$2-LEN(SOURCE!F2017)+2), "")&amp;"("&amp;
      SUBSTITUTE(TEXT(SOURCE!G2017,"??0"),"  ","")&amp;" &lt;&lt; TAM_MAX_BITS) |"&amp; IF(SOURCE!$V$2-3 &gt;= 0, REPT(" ",MAX(1,SOURCE!$V$2-5+4+1-1-LEN(  IF(ISTEXT(SOURCE!H2017),SOURCE!H2017,  SUBSTITUTE(SUBSTITUTE(TEXT(SOURCE!H2017,"????0"),"  ","")," ",""))   ))), "")&amp;
       IF(ISTEXT(SOURCE!H2017),SOURCE!H2017, SUBSTITUTE(SUBSTITUTE(TEXT(SOURCE!H2017,"????0"),"  ","")," ",""))   &amp;","&amp; IF(SOURCE!$W$2-3 &gt;= 0, REPT(" ",SOURCE!$W$2-3-5), "")&amp;
      SOURCE!I2017&amp;
" | "&amp; IF(SOURCE!$X$2-LEN(SOURCE!I2017) &gt;= 0, REPT(" ",SOURCE!$X$2-LEN(SOURCE!I2017)), "")&amp;
      SOURCE!J2017&amp;      IF(SOURCE!$Y$2-LEN(SOURCE!J2017) &gt;= 0, REPT(" ",SOURCE!$Y$2-LEN(SOURCE!J2017)), "")&amp;
" | "&amp; IF(SOURCE!$X$2-LEN(SOURCE!I2017) &gt;= 0, REPT(" ",SOURCE!$X$2-LEN(SOURCE!I2017)), "")&amp;
      SOURCE!K2017&amp;      IF(SOURCE!$Y$2-LEN(SOURCE!K2017) &gt;= 0, REPT(" ",SOURCE!$Z$2-LEN(SOURCE!K2017)), "")&amp;
" | "&amp; SOURCE!L2017&amp;      IF(SOURCE!$AB$2-LEN(SOURCE!L2017) &gt;= 0, REPT(" ",SOURCE!$AB$2-LEN(SOURCE!L2017)), "")&amp;
" | "&amp; SOURCE!M2017&amp;      IF(SOURCE!$AC$2-LEN(SOURCE!M2017) &gt;= 0, REPT(" ",SOURCE!$AC$2-LEN(SOURCE!M2017)), "")&amp;
      "},"&amp;IF(SOURCE!O2017&lt;&gt;"",""&amp;SOURCE!O2017,"")
 )
)
)</f>
        <v>/* 1973 */  { fnXEQMENU,                    9,                           "",                                            "XEQM09",                                      (0 &lt;&lt; TAM_MAX_BITS) |     0, CAT_NONE | SLS_ENABLED   | US_ENABLED   | EIM_DISABLED | PTP_DISABLED     },//JM EXEC</v>
      </c>
    </row>
    <row r="2018" spans="1:1">
      <c r="A2018" s="133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IF(SOURCE!$R$2-LEN(SOURCE!C2018) &gt;= 0, REPT(" ",SOURCE!$R$2-LEN(SOURCE!C2018)), "")&amp;
      SOURCE!D2018&amp;", "&amp; IF(SOURCE!$S$2-LEN(SOURCE!D2018) &gt;= 0, REPT(" ",SOURCE!$S$2-LEN(SOURCE!D2018)), "")&amp;
      SOURCE!E2018&amp;", "&amp; IF(SOURCE!$T$2-LEN(SOURCE!E2018) &gt;=0, REPT(" ",SOURCE!$T$2-LEN(SOURCE!E2018)), "")&amp;
      SOURCE!F2018&amp;", "&amp; IF(SOURCE!$U$2-LEN(SOURCE!F2018) &gt;= 0, REPT(" ",SOURCE!$U$2-LEN(SOURCE!F2018)+2), "")&amp;"("&amp;
      SUBSTITUTE(TEXT(SOURCE!G2018,"??0"),"  ","")&amp;" &lt;&lt; TAM_MAX_BITS) |"&amp; IF(SOURCE!$V$2-3 &gt;= 0, REPT(" ",MAX(1,SOURCE!$V$2-5+4+1-1-LEN(  IF(ISTEXT(SOURCE!H2018),SOURCE!H2018,  SUBSTITUTE(SUBSTITUTE(TEXT(SOURCE!H2018,"????0"),"  ","")," ",""))   ))), "")&amp;
       IF(ISTEXT(SOURCE!H2018),SOURCE!H2018, SUBSTITUTE(SUBSTITUTE(TEXT(SOURCE!H2018,"????0"),"  ","")," ",""))   &amp;","&amp; IF(SOURCE!$W$2-3 &gt;= 0, REPT(" ",SOURCE!$W$2-3-5), "")&amp;
      SOURCE!I2018&amp;
" | "&amp; IF(SOURCE!$X$2-LEN(SOURCE!I2018) &gt;= 0, REPT(" ",SOURCE!$X$2-LEN(SOURCE!I2018)), "")&amp;
      SOURCE!J2018&amp;      IF(SOURCE!$Y$2-LEN(SOURCE!J2018) &gt;= 0, REPT(" ",SOURCE!$Y$2-LEN(SOURCE!J2018)), "")&amp;
" | "&amp; IF(SOURCE!$X$2-LEN(SOURCE!I2018) &gt;= 0, REPT(" ",SOURCE!$X$2-LEN(SOURCE!I2018)), "")&amp;
      SOURCE!K2018&amp;      IF(SOURCE!$Y$2-LEN(SOURCE!K2018) &gt;= 0, REPT(" ",SOURCE!$Z$2-LEN(SOURCE!K2018)), "")&amp;
" | "&amp; SOURCE!L2018&amp;      IF(SOURCE!$AB$2-LEN(SOURCE!L2018) &gt;= 0, REPT(" ",SOURCE!$AB$2-LEN(SOURCE!L2018)), "")&amp;
" | "&amp; SOURCE!M2018&amp;      IF(SOURCE!$AC$2-LEN(SOURCE!M2018) &gt;= 0, REPT(" ",SOURCE!$AC$2-LEN(SOURCE!M2018)), "")&amp;
      "},"&amp;IF(SOURCE!O2018&lt;&gt;"",""&amp;SOURCE!O2018,"")
 )
)
)</f>
        <v>/* 1974 */  { fnXEQMENU,                    10,                          "",                                            "XEQM10",                                      (0 &lt;&lt; TAM_MAX_BITS) |     0, CAT_NONE | SLS_ENABLED   | US_ENABLED   | EIM_DISABLED | PTP_DISABLED     },//JM EXEC</v>
      </c>
    </row>
    <row r="2019" spans="1:1">
      <c r="A2019" s="133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IF(SOURCE!$R$2-LEN(SOURCE!C2019) &gt;= 0, REPT(" ",SOURCE!$R$2-LEN(SOURCE!C2019)), "")&amp;
      SOURCE!D2019&amp;", "&amp; IF(SOURCE!$S$2-LEN(SOURCE!D2019) &gt;= 0, REPT(" ",SOURCE!$S$2-LEN(SOURCE!D2019)), "")&amp;
      SOURCE!E2019&amp;", "&amp; IF(SOURCE!$T$2-LEN(SOURCE!E2019) &gt;=0, REPT(" ",SOURCE!$T$2-LEN(SOURCE!E2019)), "")&amp;
      SOURCE!F2019&amp;", "&amp; IF(SOURCE!$U$2-LEN(SOURCE!F2019) &gt;= 0, REPT(" ",SOURCE!$U$2-LEN(SOURCE!F2019)+2), "")&amp;"("&amp;
      SUBSTITUTE(TEXT(SOURCE!G2019,"??0"),"  ","")&amp;" &lt;&lt; TAM_MAX_BITS) |"&amp; IF(SOURCE!$V$2-3 &gt;= 0, REPT(" ",MAX(1,SOURCE!$V$2-5+4+1-1-LEN(  IF(ISTEXT(SOURCE!H2019),SOURCE!H2019,  SUBSTITUTE(SUBSTITUTE(TEXT(SOURCE!H2019,"????0"),"  ","")," ",""))   ))), "")&amp;
       IF(ISTEXT(SOURCE!H2019),SOURCE!H2019, SUBSTITUTE(SUBSTITUTE(TEXT(SOURCE!H2019,"????0"),"  ","")," ",""))   &amp;","&amp; IF(SOURCE!$W$2-3 &gt;= 0, REPT(" ",SOURCE!$W$2-3-5), "")&amp;
      SOURCE!I2019&amp;
" | "&amp; IF(SOURCE!$X$2-LEN(SOURCE!I2019) &gt;= 0, REPT(" ",SOURCE!$X$2-LEN(SOURCE!I2019)), "")&amp;
      SOURCE!J2019&amp;      IF(SOURCE!$Y$2-LEN(SOURCE!J2019) &gt;= 0, REPT(" ",SOURCE!$Y$2-LEN(SOURCE!J2019)), "")&amp;
" | "&amp; IF(SOURCE!$X$2-LEN(SOURCE!I2019) &gt;= 0, REPT(" ",SOURCE!$X$2-LEN(SOURCE!I2019)), "")&amp;
      SOURCE!K2019&amp;      IF(SOURCE!$Y$2-LEN(SOURCE!K2019) &gt;= 0, REPT(" ",SOURCE!$Z$2-LEN(SOURCE!K2019)), "")&amp;
" | "&amp; SOURCE!L2019&amp;      IF(SOURCE!$AB$2-LEN(SOURCE!L2019) &gt;= 0, REPT(" ",SOURCE!$AB$2-LEN(SOURCE!L2019)), "")&amp;
" | "&amp; SOURCE!M2019&amp;      IF(SOURCE!$AC$2-LEN(SOURCE!M2019) &gt;= 0, REPT(" ",SOURCE!$AC$2-LEN(SOURCE!M2019)), "")&amp;
      "},"&amp;IF(SOURCE!O2019&lt;&gt;"",""&amp;SOURCE!O2019,"")
 )
)
)</f>
        <v>/* 1975 */  { fnXEQMENU,                    11,                          "",                                            "XEQM11",                                      (0 &lt;&lt; TAM_MAX_BITS) |     0, CAT_NONE | SLS_ENABLED   | US_ENABLED   | EIM_DISABLED | PTP_DISABLED     },//JM EXEC</v>
      </c>
    </row>
    <row r="2020" spans="1:1">
      <c r="A2020" s="133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IF(SOURCE!$R$2-LEN(SOURCE!C2020) &gt;= 0, REPT(" ",SOURCE!$R$2-LEN(SOURCE!C2020)), "")&amp;
      SOURCE!D2020&amp;", "&amp; IF(SOURCE!$S$2-LEN(SOURCE!D2020) &gt;= 0, REPT(" ",SOURCE!$S$2-LEN(SOURCE!D2020)), "")&amp;
      SOURCE!E2020&amp;", "&amp; IF(SOURCE!$T$2-LEN(SOURCE!E2020) &gt;=0, REPT(" ",SOURCE!$T$2-LEN(SOURCE!E2020)), "")&amp;
      SOURCE!F2020&amp;", "&amp; IF(SOURCE!$U$2-LEN(SOURCE!F2020) &gt;= 0, REPT(" ",SOURCE!$U$2-LEN(SOURCE!F2020)+2), "")&amp;"("&amp;
      SUBSTITUTE(TEXT(SOURCE!G2020,"??0"),"  ","")&amp;" &lt;&lt; TAM_MAX_BITS) |"&amp; IF(SOURCE!$V$2-3 &gt;= 0, REPT(" ",MAX(1,SOURCE!$V$2-5+4+1-1-LEN(  IF(ISTEXT(SOURCE!H2020),SOURCE!H2020,  SUBSTITUTE(SUBSTITUTE(TEXT(SOURCE!H2020,"????0"),"  ","")," ",""))   ))), "")&amp;
       IF(ISTEXT(SOURCE!H2020),SOURCE!H2020, SUBSTITUTE(SUBSTITUTE(TEXT(SOURCE!H2020,"????0"),"  ","")," ",""))   &amp;","&amp; IF(SOURCE!$W$2-3 &gt;= 0, REPT(" ",SOURCE!$W$2-3-5), "")&amp;
      SOURCE!I2020&amp;
" | "&amp; IF(SOURCE!$X$2-LEN(SOURCE!I2020) &gt;= 0, REPT(" ",SOURCE!$X$2-LEN(SOURCE!I2020)), "")&amp;
      SOURCE!J2020&amp;      IF(SOURCE!$Y$2-LEN(SOURCE!J2020) &gt;= 0, REPT(" ",SOURCE!$Y$2-LEN(SOURCE!J2020)), "")&amp;
" | "&amp; IF(SOURCE!$X$2-LEN(SOURCE!I2020) &gt;= 0, REPT(" ",SOURCE!$X$2-LEN(SOURCE!I2020)), "")&amp;
      SOURCE!K2020&amp;      IF(SOURCE!$Y$2-LEN(SOURCE!K2020) &gt;= 0, REPT(" ",SOURCE!$Z$2-LEN(SOURCE!K2020)), "")&amp;
" | "&amp; SOURCE!L2020&amp;      IF(SOURCE!$AB$2-LEN(SOURCE!L2020) &gt;= 0, REPT(" ",SOURCE!$AB$2-LEN(SOURCE!L2020)), "")&amp;
" | "&amp; SOURCE!M2020&amp;      IF(SOURCE!$AC$2-LEN(SOURCE!M2020) &gt;= 0, REPT(" ",SOURCE!$AC$2-LEN(SOURCE!M2020)), "")&amp;
      "},"&amp;IF(SOURCE!O2020&lt;&gt;"",""&amp;SOURCE!O2020,"")
 )
)
)</f>
        <v>/* 1976 */  { fnXEQMENU,                    12,                          "",                                            "XEQM12",                                      (0 &lt;&lt; TAM_MAX_BITS) |     0, CAT_NONE | SLS_ENABLED   | US_ENABLED   | EIM_DISABLED | PTP_DISABLED     },//JM EXEC</v>
      </c>
    </row>
    <row r="2021" spans="1:1">
      <c r="A2021" s="133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IF(SOURCE!$R$2-LEN(SOURCE!C2021) &gt;= 0, REPT(" ",SOURCE!$R$2-LEN(SOURCE!C2021)), "")&amp;
      SOURCE!D2021&amp;", "&amp; IF(SOURCE!$S$2-LEN(SOURCE!D2021) &gt;= 0, REPT(" ",SOURCE!$S$2-LEN(SOURCE!D2021)), "")&amp;
      SOURCE!E2021&amp;", "&amp; IF(SOURCE!$T$2-LEN(SOURCE!E2021) &gt;=0, REPT(" ",SOURCE!$T$2-LEN(SOURCE!E2021)), "")&amp;
      SOURCE!F2021&amp;", "&amp; IF(SOURCE!$U$2-LEN(SOURCE!F2021) &gt;= 0, REPT(" ",SOURCE!$U$2-LEN(SOURCE!F2021)+2), "")&amp;"("&amp;
      SUBSTITUTE(TEXT(SOURCE!G2021,"??0"),"  ","")&amp;" &lt;&lt; TAM_MAX_BITS) |"&amp; IF(SOURCE!$V$2-3 &gt;= 0, REPT(" ",MAX(1,SOURCE!$V$2-5+4+1-1-LEN(  IF(ISTEXT(SOURCE!H2021),SOURCE!H2021,  SUBSTITUTE(SUBSTITUTE(TEXT(SOURCE!H2021,"????0"),"  ","")," ",""))   ))), "")&amp;
       IF(ISTEXT(SOURCE!H2021),SOURCE!H2021, SUBSTITUTE(SUBSTITUTE(TEXT(SOURCE!H2021,"????0"),"  ","")," ",""))   &amp;","&amp; IF(SOURCE!$W$2-3 &gt;= 0, REPT(" ",SOURCE!$W$2-3-5), "")&amp;
      SOURCE!I2021&amp;
" | "&amp; IF(SOURCE!$X$2-LEN(SOURCE!I2021) &gt;= 0, REPT(" ",SOURCE!$X$2-LEN(SOURCE!I2021)), "")&amp;
      SOURCE!J2021&amp;      IF(SOURCE!$Y$2-LEN(SOURCE!J2021) &gt;= 0, REPT(" ",SOURCE!$Y$2-LEN(SOURCE!J2021)), "")&amp;
" | "&amp; IF(SOURCE!$X$2-LEN(SOURCE!I2021) &gt;= 0, REPT(" ",SOURCE!$X$2-LEN(SOURCE!I2021)), "")&amp;
      SOURCE!K2021&amp;      IF(SOURCE!$Y$2-LEN(SOURCE!K2021) &gt;= 0, REPT(" ",SOURCE!$Z$2-LEN(SOURCE!K2021)), "")&amp;
" | "&amp; SOURCE!L2021&amp;      IF(SOURCE!$AB$2-LEN(SOURCE!L2021) &gt;= 0, REPT(" ",SOURCE!$AB$2-LEN(SOURCE!L2021)), "")&amp;
" | "&amp; SOURCE!M2021&amp;      IF(SOURCE!$AC$2-LEN(SOURCE!M2021) &gt;= 0, REPT(" ",SOURCE!$AC$2-LEN(SOURCE!M2021)), "")&amp;
      "},"&amp;IF(SOURCE!O2021&lt;&gt;"",""&amp;SOURCE!O2021,"")
 )
)
)</f>
        <v>/* 1977 */  { fnXEQMENU,                    13,                          "",                                            "XEQM13",                                      (0 &lt;&lt; TAM_MAX_BITS) |     0, CAT_NONE | SLS_ENABLED   | US_ENABLED   | EIM_DISABLED | PTP_DISABLED     },//JM EXEC</v>
      </c>
    </row>
    <row r="2022" spans="1:1">
      <c r="A2022" s="133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IF(SOURCE!$R$2-LEN(SOURCE!C2022) &gt;= 0, REPT(" ",SOURCE!$R$2-LEN(SOURCE!C2022)), "")&amp;
      SOURCE!D2022&amp;", "&amp; IF(SOURCE!$S$2-LEN(SOURCE!D2022) &gt;= 0, REPT(" ",SOURCE!$S$2-LEN(SOURCE!D2022)), "")&amp;
      SOURCE!E2022&amp;", "&amp; IF(SOURCE!$T$2-LEN(SOURCE!E2022) &gt;=0, REPT(" ",SOURCE!$T$2-LEN(SOURCE!E2022)), "")&amp;
      SOURCE!F2022&amp;", "&amp; IF(SOURCE!$U$2-LEN(SOURCE!F2022) &gt;= 0, REPT(" ",SOURCE!$U$2-LEN(SOURCE!F2022)+2), "")&amp;"("&amp;
      SUBSTITUTE(TEXT(SOURCE!G2022,"??0"),"  ","")&amp;" &lt;&lt; TAM_MAX_BITS) |"&amp; IF(SOURCE!$V$2-3 &gt;= 0, REPT(" ",MAX(1,SOURCE!$V$2-5+4+1-1-LEN(  IF(ISTEXT(SOURCE!H2022),SOURCE!H2022,  SUBSTITUTE(SUBSTITUTE(TEXT(SOURCE!H2022,"????0"),"  ","")," ",""))   ))), "")&amp;
       IF(ISTEXT(SOURCE!H2022),SOURCE!H2022, SUBSTITUTE(SUBSTITUTE(TEXT(SOURCE!H2022,"????0"),"  ","")," ",""))   &amp;","&amp; IF(SOURCE!$W$2-3 &gt;= 0, REPT(" ",SOURCE!$W$2-3-5), "")&amp;
      SOURCE!I2022&amp;
" | "&amp; IF(SOURCE!$X$2-LEN(SOURCE!I2022) &gt;= 0, REPT(" ",SOURCE!$X$2-LEN(SOURCE!I2022)), "")&amp;
      SOURCE!J2022&amp;      IF(SOURCE!$Y$2-LEN(SOURCE!J2022) &gt;= 0, REPT(" ",SOURCE!$Y$2-LEN(SOURCE!J2022)), "")&amp;
" | "&amp; IF(SOURCE!$X$2-LEN(SOURCE!I2022) &gt;= 0, REPT(" ",SOURCE!$X$2-LEN(SOURCE!I2022)), "")&amp;
      SOURCE!K2022&amp;      IF(SOURCE!$Y$2-LEN(SOURCE!K2022) &gt;= 0, REPT(" ",SOURCE!$Z$2-LEN(SOURCE!K2022)), "")&amp;
" | "&amp; SOURCE!L2022&amp;      IF(SOURCE!$AB$2-LEN(SOURCE!L2022) &gt;= 0, REPT(" ",SOURCE!$AB$2-LEN(SOURCE!L2022)), "")&amp;
" | "&amp; SOURCE!M2022&amp;      IF(SOURCE!$AC$2-LEN(SOURCE!M2022) &gt;= 0, REPT(" ",SOURCE!$AC$2-LEN(SOURCE!M2022)), "")&amp;
      "},"&amp;IF(SOURCE!O2022&lt;&gt;"",""&amp;SOURCE!O2022,"")
 )
)
)</f>
        <v>/* 1978 */  { fnXEQMENU,                    14,                          "",                                            "XEQM14",                                      (0 &lt;&lt; TAM_MAX_BITS) |     0, CAT_NONE | SLS_ENABLED   | US_ENABLED   | EIM_DISABLED | PTP_DISABLED     },//JM EXEC</v>
      </c>
    </row>
    <row r="2023" spans="1:1">
      <c r="A2023" s="133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IF(SOURCE!$R$2-LEN(SOURCE!C2023) &gt;= 0, REPT(" ",SOURCE!$R$2-LEN(SOURCE!C2023)), "")&amp;
      SOURCE!D2023&amp;", "&amp; IF(SOURCE!$S$2-LEN(SOURCE!D2023) &gt;= 0, REPT(" ",SOURCE!$S$2-LEN(SOURCE!D2023)), "")&amp;
      SOURCE!E2023&amp;", "&amp; IF(SOURCE!$T$2-LEN(SOURCE!E2023) &gt;=0, REPT(" ",SOURCE!$T$2-LEN(SOURCE!E2023)), "")&amp;
      SOURCE!F2023&amp;", "&amp; IF(SOURCE!$U$2-LEN(SOURCE!F2023) &gt;= 0, REPT(" ",SOURCE!$U$2-LEN(SOURCE!F2023)+2), "")&amp;"("&amp;
      SUBSTITUTE(TEXT(SOURCE!G2023,"??0"),"  ","")&amp;" &lt;&lt; TAM_MAX_BITS) |"&amp; IF(SOURCE!$V$2-3 &gt;= 0, REPT(" ",MAX(1,SOURCE!$V$2-5+4+1-1-LEN(  IF(ISTEXT(SOURCE!H2023),SOURCE!H2023,  SUBSTITUTE(SUBSTITUTE(TEXT(SOURCE!H2023,"????0"),"  ","")," ",""))   ))), "")&amp;
       IF(ISTEXT(SOURCE!H2023),SOURCE!H2023, SUBSTITUTE(SUBSTITUTE(TEXT(SOURCE!H2023,"????0"),"  ","")," ",""))   &amp;","&amp; IF(SOURCE!$W$2-3 &gt;= 0, REPT(" ",SOURCE!$W$2-3-5), "")&amp;
      SOURCE!I2023&amp;
" | "&amp; IF(SOURCE!$X$2-LEN(SOURCE!I2023) &gt;= 0, REPT(" ",SOURCE!$X$2-LEN(SOURCE!I2023)), "")&amp;
      SOURCE!J2023&amp;      IF(SOURCE!$Y$2-LEN(SOURCE!J2023) &gt;= 0, REPT(" ",SOURCE!$Y$2-LEN(SOURCE!J2023)), "")&amp;
" | "&amp; IF(SOURCE!$X$2-LEN(SOURCE!I2023) &gt;= 0, REPT(" ",SOURCE!$X$2-LEN(SOURCE!I2023)), "")&amp;
      SOURCE!K2023&amp;      IF(SOURCE!$Y$2-LEN(SOURCE!K2023) &gt;= 0, REPT(" ",SOURCE!$Z$2-LEN(SOURCE!K2023)), "")&amp;
" | "&amp; SOURCE!L2023&amp;      IF(SOURCE!$AB$2-LEN(SOURCE!L2023) &gt;= 0, REPT(" ",SOURCE!$AB$2-LEN(SOURCE!L2023)), "")&amp;
" | "&amp; SOURCE!M2023&amp;      IF(SOURCE!$AC$2-LEN(SOURCE!M2023) &gt;= 0, REPT(" ",SOURCE!$AC$2-LEN(SOURCE!M2023)), "")&amp;
      "},"&amp;IF(SOURCE!O2023&lt;&gt;"",""&amp;SOURCE!O2023,"")
 )
)
)</f>
        <v>/* 1979 */  { fnXEQMENU,                    15,                          "",                                            "XEQM15",                                      (0 &lt;&lt; TAM_MAX_BITS) |     0, CAT_NONE | SLS_ENABLED   | US_ENABLED   | EIM_DISABLED | PTP_DISABLED     },//JM EXEC</v>
      </c>
    </row>
    <row r="2024" spans="1:1">
      <c r="A2024" s="133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IF(SOURCE!$R$2-LEN(SOURCE!C2024) &gt;= 0, REPT(" ",SOURCE!$R$2-LEN(SOURCE!C2024)), "")&amp;
      SOURCE!D2024&amp;", "&amp; IF(SOURCE!$S$2-LEN(SOURCE!D2024) &gt;= 0, REPT(" ",SOURCE!$S$2-LEN(SOURCE!D2024)), "")&amp;
      SOURCE!E2024&amp;", "&amp; IF(SOURCE!$T$2-LEN(SOURCE!E2024) &gt;=0, REPT(" ",SOURCE!$T$2-LEN(SOURCE!E2024)), "")&amp;
      SOURCE!F2024&amp;", "&amp; IF(SOURCE!$U$2-LEN(SOURCE!F2024) &gt;= 0, REPT(" ",SOURCE!$U$2-LEN(SOURCE!F2024)+2), "")&amp;"("&amp;
      SUBSTITUTE(TEXT(SOURCE!G2024,"??0"),"  ","")&amp;" &lt;&lt; TAM_MAX_BITS) |"&amp; IF(SOURCE!$V$2-3 &gt;= 0, REPT(" ",MAX(1,SOURCE!$V$2-5+4+1-1-LEN(  IF(ISTEXT(SOURCE!H2024),SOURCE!H2024,  SUBSTITUTE(SUBSTITUTE(TEXT(SOURCE!H2024,"????0"),"  ","")," ",""))   ))), "")&amp;
       IF(ISTEXT(SOURCE!H2024),SOURCE!H2024, SUBSTITUTE(SUBSTITUTE(TEXT(SOURCE!H2024,"????0"),"  ","")," ",""))   &amp;","&amp; IF(SOURCE!$W$2-3 &gt;= 0, REPT(" ",SOURCE!$W$2-3-5), "")&amp;
      SOURCE!I2024&amp;
" | "&amp; IF(SOURCE!$X$2-LEN(SOURCE!I2024) &gt;= 0, REPT(" ",SOURCE!$X$2-LEN(SOURCE!I2024)), "")&amp;
      SOURCE!J2024&amp;      IF(SOURCE!$Y$2-LEN(SOURCE!J2024) &gt;= 0, REPT(" ",SOURCE!$Y$2-LEN(SOURCE!J2024)), "")&amp;
" | "&amp; IF(SOURCE!$X$2-LEN(SOURCE!I2024) &gt;= 0, REPT(" ",SOURCE!$X$2-LEN(SOURCE!I2024)), "")&amp;
      SOURCE!K2024&amp;      IF(SOURCE!$Y$2-LEN(SOURCE!K2024) &gt;= 0, REPT(" ",SOURCE!$Z$2-LEN(SOURCE!K2024)), "")&amp;
" | "&amp; SOURCE!L2024&amp;      IF(SOURCE!$AB$2-LEN(SOURCE!L2024) &gt;= 0, REPT(" ",SOURCE!$AB$2-LEN(SOURCE!L2024)), "")&amp;
" | "&amp; SOURCE!M2024&amp;      IF(SOURCE!$AC$2-LEN(SOURCE!M2024) &gt;= 0, REPT(" ",SOURCE!$AC$2-LEN(SOURCE!M2024)), "")&amp;
      "},"&amp;IF(SOURCE!O2024&lt;&gt;"",""&amp;SOURCE!O2024,"")
 )
)
)</f>
        <v>/* 1980 */  { fnXEQMENU,                    16,                          "",                                            "XEQM16",                                      (0 &lt;&lt; TAM_MAX_BITS) |     0, CAT_NONE | SLS_ENABLED   | US_ENABLED   | EIM_DISABLED | PTP_DISABLED     },//JM EXEC</v>
      </c>
    </row>
    <row r="2025" spans="1:1">
      <c r="A2025" s="133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IF(SOURCE!$R$2-LEN(SOURCE!C2025) &gt;= 0, REPT(" ",SOURCE!$R$2-LEN(SOURCE!C2025)), "")&amp;
      SOURCE!D2025&amp;", "&amp; IF(SOURCE!$S$2-LEN(SOURCE!D2025) &gt;= 0, REPT(" ",SOURCE!$S$2-LEN(SOURCE!D2025)), "")&amp;
      SOURCE!E2025&amp;", "&amp; IF(SOURCE!$T$2-LEN(SOURCE!E2025) &gt;=0, REPT(" ",SOURCE!$T$2-LEN(SOURCE!E2025)), "")&amp;
      SOURCE!F2025&amp;", "&amp; IF(SOURCE!$U$2-LEN(SOURCE!F2025) &gt;= 0, REPT(" ",SOURCE!$U$2-LEN(SOURCE!F2025)+2), "")&amp;"("&amp;
      SUBSTITUTE(TEXT(SOURCE!G2025,"??0"),"  ","")&amp;" &lt;&lt; TAM_MAX_BITS) |"&amp; IF(SOURCE!$V$2-3 &gt;= 0, REPT(" ",MAX(1,SOURCE!$V$2-5+4+1-1-LEN(  IF(ISTEXT(SOURCE!H2025),SOURCE!H2025,  SUBSTITUTE(SUBSTITUTE(TEXT(SOURCE!H2025,"????0"),"  ","")," ",""))   ))), "")&amp;
       IF(ISTEXT(SOURCE!H2025),SOURCE!H2025, SUBSTITUTE(SUBSTITUTE(TEXT(SOURCE!H2025,"????0"),"  ","")," ",""))   &amp;","&amp; IF(SOURCE!$W$2-3 &gt;= 0, REPT(" ",SOURCE!$W$2-3-5), "")&amp;
      SOURCE!I2025&amp;
" | "&amp; IF(SOURCE!$X$2-LEN(SOURCE!I2025) &gt;= 0, REPT(" ",SOURCE!$X$2-LEN(SOURCE!I2025)), "")&amp;
      SOURCE!J2025&amp;      IF(SOURCE!$Y$2-LEN(SOURCE!J2025) &gt;= 0, REPT(" ",SOURCE!$Y$2-LEN(SOURCE!J2025)), "")&amp;
" | "&amp; IF(SOURCE!$X$2-LEN(SOURCE!I2025) &gt;= 0, REPT(" ",SOURCE!$X$2-LEN(SOURCE!I2025)), "")&amp;
      SOURCE!K2025&amp;      IF(SOURCE!$Y$2-LEN(SOURCE!K2025) &gt;= 0, REPT(" ",SOURCE!$Z$2-LEN(SOURCE!K2025)), "")&amp;
" | "&amp; SOURCE!L2025&amp;      IF(SOURCE!$AB$2-LEN(SOURCE!L2025) &gt;= 0, REPT(" ",SOURCE!$AB$2-LEN(SOURCE!L2025)), "")&amp;
" | "&amp; SOURCE!M2025&amp;      IF(SOURCE!$AC$2-LEN(SOURCE!M2025) &gt;= 0, REPT(" ",SOURCE!$AC$2-LEN(SOURCE!M2025)), "")&amp;
      "},"&amp;IF(SOURCE!O2025&lt;&gt;"",""&amp;SOURCE!O2025,"")
 )
)
)</f>
        <v>/* 1981 */  { fnXEQMENU,                    17,                          "",                                            "XEQM17",                                      (0 &lt;&lt; TAM_MAX_BITS) |     0, CAT_NONE | SLS_ENABLED   | US_ENABLED   | EIM_DISABLED | PTP_DISABLED     },//JM EXEC</v>
      </c>
    </row>
    <row r="2026" spans="1:1">
      <c r="A2026" s="133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IF(SOURCE!$R$2-LEN(SOURCE!C2026) &gt;= 0, REPT(" ",SOURCE!$R$2-LEN(SOURCE!C2026)), "")&amp;
      SOURCE!D2026&amp;", "&amp; IF(SOURCE!$S$2-LEN(SOURCE!D2026) &gt;= 0, REPT(" ",SOURCE!$S$2-LEN(SOURCE!D2026)), "")&amp;
      SOURCE!E2026&amp;", "&amp; IF(SOURCE!$T$2-LEN(SOURCE!E2026) &gt;=0, REPT(" ",SOURCE!$T$2-LEN(SOURCE!E2026)), "")&amp;
      SOURCE!F2026&amp;", "&amp; IF(SOURCE!$U$2-LEN(SOURCE!F2026) &gt;= 0, REPT(" ",SOURCE!$U$2-LEN(SOURCE!F2026)+2), "")&amp;"("&amp;
      SUBSTITUTE(TEXT(SOURCE!G2026,"??0"),"  ","")&amp;" &lt;&lt; TAM_MAX_BITS) |"&amp; IF(SOURCE!$V$2-3 &gt;= 0, REPT(" ",MAX(1,SOURCE!$V$2-5+4+1-1-LEN(  IF(ISTEXT(SOURCE!H2026),SOURCE!H2026,  SUBSTITUTE(SUBSTITUTE(TEXT(SOURCE!H2026,"????0"),"  ","")," ",""))   ))), "")&amp;
       IF(ISTEXT(SOURCE!H2026),SOURCE!H2026, SUBSTITUTE(SUBSTITUTE(TEXT(SOURCE!H2026,"????0"),"  ","")," ",""))   &amp;","&amp; IF(SOURCE!$W$2-3 &gt;= 0, REPT(" ",SOURCE!$W$2-3-5), "")&amp;
      SOURCE!I2026&amp;
" | "&amp; IF(SOURCE!$X$2-LEN(SOURCE!I2026) &gt;= 0, REPT(" ",SOURCE!$X$2-LEN(SOURCE!I2026)), "")&amp;
      SOURCE!J2026&amp;      IF(SOURCE!$Y$2-LEN(SOURCE!J2026) &gt;= 0, REPT(" ",SOURCE!$Y$2-LEN(SOURCE!J2026)), "")&amp;
" | "&amp; IF(SOURCE!$X$2-LEN(SOURCE!I2026) &gt;= 0, REPT(" ",SOURCE!$X$2-LEN(SOURCE!I2026)), "")&amp;
      SOURCE!K2026&amp;      IF(SOURCE!$Y$2-LEN(SOURCE!K2026) &gt;= 0, REPT(" ",SOURCE!$Z$2-LEN(SOURCE!K2026)), "")&amp;
" | "&amp; SOURCE!L2026&amp;      IF(SOURCE!$AB$2-LEN(SOURCE!L2026) &gt;= 0, REPT(" ",SOURCE!$AB$2-LEN(SOURCE!L2026)), "")&amp;
" | "&amp; SOURCE!M2026&amp;      IF(SOURCE!$AC$2-LEN(SOURCE!M2026) &gt;= 0, REPT(" ",SOURCE!$AC$2-LEN(SOURCE!M2026)), "")&amp;
      "},"&amp;IF(SOURCE!O2026&lt;&gt;"",""&amp;SOURCE!O2026,"")
 )
)
)</f>
        <v>/* 1982 */  { fnXEQMENU,                    18,                          "",                                            "XEQM18",                                      (0 &lt;&lt; TAM_MAX_BITS) |     0, CAT_NONE | SLS_ENABLED   | US_ENABLED   | EIM_DISABLED | PTP_DISABLED     },//JM EXEC</v>
      </c>
    </row>
    <row r="2027" spans="1:1">
      <c r="A2027" s="133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IF(SOURCE!$R$2-LEN(SOURCE!C2027) &gt;= 0, REPT(" ",SOURCE!$R$2-LEN(SOURCE!C2027)), "")&amp;
      SOURCE!D2027&amp;", "&amp; IF(SOURCE!$S$2-LEN(SOURCE!D2027) &gt;= 0, REPT(" ",SOURCE!$S$2-LEN(SOURCE!D2027)), "")&amp;
      SOURCE!E2027&amp;", "&amp; IF(SOURCE!$T$2-LEN(SOURCE!E2027) &gt;=0, REPT(" ",SOURCE!$T$2-LEN(SOURCE!E2027)), "")&amp;
      SOURCE!F2027&amp;", "&amp; IF(SOURCE!$U$2-LEN(SOURCE!F2027) &gt;= 0, REPT(" ",SOURCE!$U$2-LEN(SOURCE!F2027)+2), "")&amp;"("&amp;
      SUBSTITUTE(TEXT(SOURCE!G2027,"??0"),"  ","")&amp;" &lt;&lt; TAM_MAX_BITS) |"&amp; IF(SOURCE!$V$2-3 &gt;= 0, REPT(" ",MAX(1,SOURCE!$V$2-5+4+1-1-LEN(  IF(ISTEXT(SOURCE!H2027),SOURCE!H2027,  SUBSTITUTE(SUBSTITUTE(TEXT(SOURCE!H2027,"????0"),"  ","")," ",""))   ))), "")&amp;
       IF(ISTEXT(SOURCE!H2027),SOURCE!H2027, SUBSTITUTE(SUBSTITUTE(TEXT(SOURCE!H2027,"????0"),"  ","")," ",""))   &amp;","&amp; IF(SOURCE!$W$2-3 &gt;= 0, REPT(" ",SOURCE!$W$2-3-5), "")&amp;
      SOURCE!I2027&amp;
" | "&amp; IF(SOURCE!$X$2-LEN(SOURCE!I2027) &gt;= 0, REPT(" ",SOURCE!$X$2-LEN(SOURCE!I2027)), "")&amp;
      SOURCE!J2027&amp;      IF(SOURCE!$Y$2-LEN(SOURCE!J2027) &gt;= 0, REPT(" ",SOURCE!$Y$2-LEN(SOURCE!J2027)), "")&amp;
" | "&amp; IF(SOURCE!$X$2-LEN(SOURCE!I2027) &gt;= 0, REPT(" ",SOURCE!$X$2-LEN(SOURCE!I2027)), "")&amp;
      SOURCE!K2027&amp;      IF(SOURCE!$Y$2-LEN(SOURCE!K2027) &gt;= 0, REPT(" ",SOURCE!$Z$2-LEN(SOURCE!K2027)), "")&amp;
" | "&amp; SOURCE!L2027&amp;      IF(SOURCE!$AB$2-LEN(SOURCE!L2027) &gt;= 0, REPT(" ",SOURCE!$AB$2-LEN(SOURCE!L2027)), "")&amp;
" | "&amp; SOURCE!M2027&amp;      IF(SOURCE!$AC$2-LEN(SOURCE!M2027) &gt;= 0, REPT(" ",SOURCE!$AC$2-LEN(SOURCE!M2027)), "")&amp;
      "},"&amp;IF(SOURCE!O2027&lt;&gt;"",""&amp;SOURCE!O2027,"")
 )
)
)</f>
        <v>/* 1983 */  { fnXEQMSAVE,                   TM_VALUE,                    "",                                            "X.SAVE",                                      (1 &lt;&lt; TAM_MAX_BITS) |    18, CAT_NONE | SLS_ENABLED   | US_UNCHANGED | EIM_DISABLED | PTP_DISABLED     },</v>
      </c>
    </row>
    <row r="2028" spans="1:1">
      <c r="A2028" s="133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IF(SOURCE!$R$2-LEN(SOURCE!C2028) &gt;= 0, REPT(" ",SOURCE!$R$2-LEN(SOURCE!C2028)), "")&amp;
      SOURCE!D2028&amp;", "&amp; IF(SOURCE!$S$2-LEN(SOURCE!D2028) &gt;= 0, REPT(" ",SOURCE!$S$2-LEN(SOURCE!D2028)), "")&amp;
      SOURCE!E2028&amp;", "&amp; IF(SOURCE!$T$2-LEN(SOURCE!E2028) &gt;=0, REPT(" ",SOURCE!$T$2-LEN(SOURCE!E2028)), "")&amp;
      SOURCE!F2028&amp;", "&amp; IF(SOURCE!$U$2-LEN(SOURCE!F2028) &gt;= 0, REPT(" ",SOURCE!$U$2-LEN(SOURCE!F2028)+2), "")&amp;"("&amp;
      SUBSTITUTE(TEXT(SOURCE!G2028,"??0"),"  ","")&amp;" &lt;&lt; TAM_MAX_BITS) |"&amp; IF(SOURCE!$V$2-3 &gt;= 0, REPT(" ",MAX(1,SOURCE!$V$2-5+4+1-1-LEN(  IF(ISTEXT(SOURCE!H2028),SOURCE!H2028,  SUBSTITUTE(SUBSTITUTE(TEXT(SOURCE!H2028,"????0"),"  ","")," ",""))   ))), "")&amp;
       IF(ISTEXT(SOURCE!H2028),SOURCE!H2028, SUBSTITUTE(SUBSTITUTE(TEXT(SOURCE!H2028,"????0"),"  ","")," ",""))   &amp;","&amp; IF(SOURCE!$W$2-3 &gt;= 0, REPT(" ",SOURCE!$W$2-3-5), "")&amp;
      SOURCE!I2028&amp;
" | "&amp; IF(SOURCE!$X$2-LEN(SOURCE!I2028) &gt;= 0, REPT(" ",SOURCE!$X$2-LEN(SOURCE!I2028)), "")&amp;
      SOURCE!J2028&amp;      IF(SOURCE!$Y$2-LEN(SOURCE!J2028) &gt;= 0, REPT(" ",SOURCE!$Y$2-LEN(SOURCE!J2028)), "")&amp;
" | "&amp; IF(SOURCE!$X$2-LEN(SOURCE!I2028) &gt;= 0, REPT(" ",SOURCE!$X$2-LEN(SOURCE!I2028)), "")&amp;
      SOURCE!K2028&amp;      IF(SOURCE!$Y$2-LEN(SOURCE!K2028) &gt;= 0, REPT(" ",SOURCE!$Z$2-LEN(SOURCE!K2028)), "")&amp;
" | "&amp; SOURCE!L2028&amp;      IF(SOURCE!$AB$2-LEN(SOURCE!L2028) &gt;= 0, REPT(" ",SOURCE!$AB$2-LEN(SOURCE!L2028)), "")&amp;
" | "&amp; SOURCE!M2028&amp;      IF(SOURCE!$AC$2-LEN(SOURCE!M2028) &gt;= 0, REPT(" ",SOURCE!$AC$2-LEN(SOURCE!M2028)), "")&amp;
      "},"&amp;IF(SOURCE!O2028&lt;&gt;"",""&amp;SOURCE!O2028,"")
 )
)
)</f>
        <v>/* 1984 */  { fnXEQMLOAD,                   TM_VALUE,                    "",                                            "X.LOAD",                                      (1 &lt;&lt; TAM_MAX_BITS) |    18, CAT_NONE | SLS_ENABLED   | US_ENABLED   | EIM_DISABLED | PTP_DISABLED     },</v>
      </c>
    </row>
    <row r="2029" spans="1:1">
      <c r="A2029" s="133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IF(SOURCE!$R$2-LEN(SOURCE!C2029) &gt;= 0, REPT(" ",SOURCE!$R$2-LEN(SOURCE!C2029)), "")&amp;
      SOURCE!D2029&amp;", "&amp; IF(SOURCE!$S$2-LEN(SOURCE!D2029) &gt;= 0, REPT(" ",SOURCE!$S$2-LEN(SOURCE!D2029)), "")&amp;
      SOURCE!E2029&amp;", "&amp; IF(SOURCE!$T$2-LEN(SOURCE!E2029) &gt;=0, REPT(" ",SOURCE!$T$2-LEN(SOURCE!E2029)), "")&amp;
      SOURCE!F2029&amp;", "&amp; IF(SOURCE!$U$2-LEN(SOURCE!F2029) &gt;= 0, REPT(" ",SOURCE!$U$2-LEN(SOURCE!F2029)+2), "")&amp;"("&amp;
      SUBSTITUTE(TEXT(SOURCE!G2029,"??0"),"  ","")&amp;" &lt;&lt; TAM_MAX_BITS) |"&amp; IF(SOURCE!$V$2-3 &gt;= 0, REPT(" ",MAX(1,SOURCE!$V$2-5+4+1-1-LEN(  IF(ISTEXT(SOURCE!H2029),SOURCE!H2029,  SUBSTITUTE(SUBSTITUTE(TEXT(SOURCE!H2029,"????0"),"  ","")," ",""))   ))), "")&amp;
       IF(ISTEXT(SOURCE!H2029),SOURCE!H2029, SUBSTITUTE(SUBSTITUTE(TEXT(SOURCE!H2029,"????0"),"  ","")," ",""))   &amp;","&amp; IF(SOURCE!$W$2-3 &gt;= 0, REPT(" ",SOURCE!$W$2-3-5), "")&amp;
      SOURCE!I2029&amp;
" | "&amp; IF(SOURCE!$X$2-LEN(SOURCE!I2029) &gt;= 0, REPT(" ",SOURCE!$X$2-LEN(SOURCE!I2029)), "")&amp;
      SOURCE!J2029&amp;      IF(SOURCE!$Y$2-LEN(SOURCE!J2029) &gt;= 0, REPT(" ",SOURCE!$Y$2-LEN(SOURCE!J2029)), "")&amp;
" | "&amp; IF(SOURCE!$X$2-LEN(SOURCE!I2029) &gt;= 0, REPT(" ",SOURCE!$X$2-LEN(SOURCE!I2029)), "")&amp;
      SOURCE!K2029&amp;      IF(SOURCE!$Y$2-LEN(SOURCE!K2029) &gt;= 0, REPT(" ",SOURCE!$Z$2-LEN(SOURCE!K2029)), "")&amp;
" | "&amp; SOURCE!L2029&amp;      IF(SOURCE!$AB$2-LEN(SOURCE!L2029) &gt;= 0, REPT(" ",SOURCE!$AB$2-LEN(SOURCE!L2029)), "")&amp;
" | "&amp; SOURCE!M2029&amp;      IF(SOURCE!$AC$2-LEN(SOURCE!M2029) &gt;= 0, REPT(" ",SOURCE!$AC$2-LEN(SOURCE!M2029)), "")&amp;
      "},"&amp;IF(SOURCE!O2029&lt;&gt;"",""&amp;SOURCE!O2029,"")
 )
)
)</f>
        <v>/* 1985 */  { fnSetBCD,                     JC_BCD,                      "",                                            "BCD",                                         (0 &lt;&lt; TAM_MAX_BITS) |     0, CAT_NONE | SLS_UNCHANGED | US_UNCHANGED | EIM_DISABLED | PTP_DISABLED     },</v>
      </c>
    </row>
    <row r="2030" spans="1:1">
      <c r="A2030" s="133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IF(SOURCE!$R$2-LEN(SOURCE!C2030) &gt;= 0, REPT(" ",SOURCE!$R$2-LEN(SOURCE!C2030)), "")&amp;
      SOURCE!D2030&amp;", "&amp; IF(SOURCE!$S$2-LEN(SOURCE!D2030) &gt;= 0, REPT(" ",SOURCE!$S$2-LEN(SOURCE!D2030)), "")&amp;
      SOURCE!E2030&amp;", "&amp; IF(SOURCE!$T$2-LEN(SOURCE!E2030) &gt;=0, REPT(" ",SOURCE!$T$2-LEN(SOURCE!E2030)), "")&amp;
      SOURCE!F2030&amp;", "&amp; IF(SOURCE!$U$2-LEN(SOURCE!F2030) &gt;= 0, REPT(" ",SOURCE!$U$2-LEN(SOURCE!F2030)+2), "")&amp;"("&amp;
      SUBSTITUTE(TEXT(SOURCE!G2030,"??0"),"  ","")&amp;" &lt;&lt; TAM_MAX_BITS) |"&amp; IF(SOURCE!$V$2-3 &gt;= 0, REPT(" ",MAX(1,SOURCE!$V$2-5+4+1-1-LEN(  IF(ISTEXT(SOURCE!H2030),SOURCE!H2030,  SUBSTITUTE(SUBSTITUTE(TEXT(SOURCE!H2030,"????0"),"  ","")," ",""))   ))), "")&amp;
       IF(ISTEXT(SOURCE!H2030),SOURCE!H2030, SUBSTITUTE(SUBSTITUTE(TEXT(SOURCE!H2030,"????0"),"  ","")," ",""))   &amp;","&amp; IF(SOURCE!$W$2-3 &gt;= 0, REPT(" ",SOURCE!$W$2-3-5), "")&amp;
      SOURCE!I2030&amp;
" | "&amp; IF(SOURCE!$X$2-LEN(SOURCE!I2030) &gt;= 0, REPT(" ",SOURCE!$X$2-LEN(SOURCE!I2030)), "")&amp;
      SOURCE!J2030&amp;      IF(SOURCE!$Y$2-LEN(SOURCE!J2030) &gt;= 0, REPT(" ",SOURCE!$Y$2-LEN(SOURCE!J2030)), "")&amp;
" | "&amp; IF(SOURCE!$X$2-LEN(SOURCE!I2030) &gt;= 0, REPT(" ",SOURCE!$X$2-LEN(SOURCE!I2030)), "")&amp;
      SOURCE!K2030&amp;      IF(SOURCE!$Y$2-LEN(SOURCE!K2030) &gt;= 0, REPT(" ",SOURCE!$Z$2-LEN(SOURCE!K2030)), "")&amp;
" | "&amp; SOURCE!L2030&amp;      IF(SOURCE!$AB$2-LEN(SOURCE!L2030) &gt;= 0, REPT(" ",SOURCE!$AB$2-LEN(SOURCE!L2030)), "")&amp;
" | "&amp; SOURCE!M2030&amp;      IF(SOURCE!$AC$2-LEN(SOURCE!M2030) &gt;= 0, REPT(" ",SOURCE!$AC$2-LEN(SOURCE!M2030)), "")&amp;
      "},"&amp;IF(SOURCE!O2030&lt;&gt;"",""&amp;SOURCE!O2030,"")
 )
)
)</f>
        <v>/* 1986 */  { fnSetBCD,                     BCD9c ,                      "",                                            "9CMPL",                                       (0 &lt;&lt; TAM_MAX_BITS) |     0, CAT_NONE | SLS_UNCHANGED | US_UNCHANGED | EIM_DISABLED | PTP_DISABLED     },</v>
      </c>
    </row>
    <row r="2031" spans="1:1">
      <c r="A2031" s="133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IF(SOURCE!$R$2-LEN(SOURCE!C2031) &gt;= 0, REPT(" ",SOURCE!$R$2-LEN(SOURCE!C2031)), "")&amp;
      SOURCE!D2031&amp;", "&amp; IF(SOURCE!$S$2-LEN(SOURCE!D2031) &gt;= 0, REPT(" ",SOURCE!$S$2-LEN(SOURCE!D2031)), "")&amp;
      SOURCE!E2031&amp;", "&amp; IF(SOURCE!$T$2-LEN(SOURCE!E2031) &gt;=0, REPT(" ",SOURCE!$T$2-LEN(SOURCE!E2031)), "")&amp;
      SOURCE!F2031&amp;", "&amp; IF(SOURCE!$U$2-LEN(SOURCE!F2031) &gt;= 0, REPT(" ",SOURCE!$U$2-LEN(SOURCE!F2031)+2), "")&amp;"("&amp;
      SUBSTITUTE(TEXT(SOURCE!G2031,"??0"),"  ","")&amp;" &lt;&lt; TAM_MAX_BITS) |"&amp; IF(SOURCE!$V$2-3 &gt;= 0, REPT(" ",MAX(1,SOURCE!$V$2-5+4+1-1-LEN(  IF(ISTEXT(SOURCE!H2031),SOURCE!H2031,  SUBSTITUTE(SUBSTITUTE(TEXT(SOURCE!H2031,"????0"),"  ","")," ",""))   ))), "")&amp;
       IF(ISTEXT(SOURCE!H2031),SOURCE!H2031, SUBSTITUTE(SUBSTITUTE(TEXT(SOURCE!H2031,"????0"),"  ","")," ",""))   &amp;","&amp; IF(SOURCE!$W$2-3 &gt;= 0, REPT(" ",SOURCE!$W$2-3-5), "")&amp;
      SOURCE!I2031&amp;
" | "&amp; IF(SOURCE!$X$2-LEN(SOURCE!I2031) &gt;= 0, REPT(" ",SOURCE!$X$2-LEN(SOURCE!I2031)), "")&amp;
      SOURCE!J2031&amp;      IF(SOURCE!$Y$2-LEN(SOURCE!J2031) &gt;= 0, REPT(" ",SOURCE!$Y$2-LEN(SOURCE!J2031)), "")&amp;
" | "&amp; IF(SOURCE!$X$2-LEN(SOURCE!I2031) &gt;= 0, REPT(" ",SOURCE!$X$2-LEN(SOURCE!I2031)), "")&amp;
      SOURCE!K2031&amp;      IF(SOURCE!$Y$2-LEN(SOURCE!K2031) &gt;= 0, REPT(" ",SOURCE!$Z$2-LEN(SOURCE!K2031)), "")&amp;
" | "&amp; SOURCE!L2031&amp;      IF(SOURCE!$AB$2-LEN(SOURCE!L2031) &gt;= 0, REPT(" ",SOURCE!$AB$2-LEN(SOURCE!L2031)), "")&amp;
" | "&amp; SOURCE!M2031&amp;      IF(SOURCE!$AC$2-LEN(SOURCE!M2031) &gt;= 0, REPT(" ",SOURCE!$AC$2-LEN(SOURCE!M2031)), "")&amp;
      "},"&amp;IF(SOURCE!O2031&lt;&gt;"",""&amp;SOURCE!O2031,"")
 )
)
)</f>
        <v>/* 1987 */  { fnSetBCD,                     BCD10c,                      "",                                            "10CMPL",                                      (0 &lt;&lt; TAM_MAX_BITS) |     0, CAT_NONE | SLS_UNCHANGED | US_UNCHANGED | EIM_DISABLED | PTP_DISABLED     },</v>
      </c>
    </row>
    <row r="2032" spans="1:1">
      <c r="A2032" s="133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IF(SOURCE!$R$2-LEN(SOURCE!C2032) &gt;= 0, REPT(" ",SOURCE!$R$2-LEN(SOURCE!C2032)), "")&amp;
      SOURCE!D2032&amp;", "&amp; IF(SOURCE!$S$2-LEN(SOURCE!D2032) &gt;= 0, REPT(" ",SOURCE!$S$2-LEN(SOURCE!D2032)), "")&amp;
      SOURCE!E2032&amp;", "&amp; IF(SOURCE!$T$2-LEN(SOURCE!E2032) &gt;=0, REPT(" ",SOURCE!$T$2-LEN(SOURCE!E2032)), "")&amp;
      SOURCE!F2032&amp;", "&amp; IF(SOURCE!$U$2-LEN(SOURCE!F2032) &gt;= 0, REPT(" ",SOURCE!$U$2-LEN(SOURCE!F2032)+2), "")&amp;"("&amp;
      SUBSTITUTE(TEXT(SOURCE!G2032,"??0"),"  ","")&amp;" &lt;&lt; TAM_MAX_BITS) |"&amp; IF(SOURCE!$V$2-3 &gt;= 0, REPT(" ",MAX(1,SOURCE!$V$2-5+4+1-1-LEN(  IF(ISTEXT(SOURCE!H2032),SOURCE!H2032,  SUBSTITUTE(SUBSTITUTE(TEXT(SOURCE!H2032,"????0"),"  ","")," ",""))   ))), "")&amp;
       IF(ISTEXT(SOURCE!H2032),SOURCE!H2032, SUBSTITUTE(SUBSTITUTE(TEXT(SOURCE!H2032,"????0"),"  ","")," ",""))   &amp;","&amp; IF(SOURCE!$W$2-3 &gt;= 0, REPT(" ",SOURCE!$W$2-3-5), "")&amp;
      SOURCE!I2032&amp;
" | "&amp; IF(SOURCE!$X$2-LEN(SOURCE!I2032) &gt;= 0, REPT(" ",SOURCE!$X$2-LEN(SOURCE!I2032)), "")&amp;
      SOURCE!J2032&amp;      IF(SOURCE!$Y$2-LEN(SOURCE!J2032) &gt;= 0, REPT(" ",SOURCE!$Y$2-LEN(SOURCE!J2032)), "")&amp;
" | "&amp; IF(SOURCE!$X$2-LEN(SOURCE!I2032) &gt;= 0, REPT(" ",SOURCE!$X$2-LEN(SOURCE!I2032)), "")&amp;
      SOURCE!K2032&amp;      IF(SOURCE!$Y$2-LEN(SOURCE!K2032) &gt;= 0, REPT(" ",SOURCE!$Z$2-LEN(SOURCE!K2032)), "")&amp;
" | "&amp; SOURCE!L2032&amp;      IF(SOURCE!$AB$2-LEN(SOURCE!L2032) &gt;= 0, REPT(" ",SOURCE!$AB$2-LEN(SOURCE!L2032)), "")&amp;
" | "&amp; SOURCE!M2032&amp;      IF(SOURCE!$AC$2-LEN(SOURCE!M2032) &gt;= 0, REPT(" ",SOURCE!$AC$2-LEN(SOURCE!M2032)), "")&amp;
      "},"&amp;IF(SOURCE!O2032&lt;&gt;"",""&amp;SOURCE!O2032,"")
 )
)
)</f>
        <v>/* 1988 */  { fnSetBCD,                     BCDu,                        "",                                            "BCDUNS",                                      (0 &lt;&lt; TAM_MAX_BITS) |     0, CAT_NONE | SLS_UNCHANGED | US_UNCHANGED | EIM_DISABLED | PTP_DISABLED     },</v>
      </c>
    </row>
    <row r="2033" spans="1:1">
      <c r="A2033" s="133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IF(SOURCE!$R$2-LEN(SOURCE!C2033) &gt;= 0, REPT(" ",SOURCE!$R$2-LEN(SOURCE!C2033)), "")&amp;
      SOURCE!D2033&amp;", "&amp; IF(SOURCE!$S$2-LEN(SOURCE!D2033) &gt;= 0, REPT(" ",SOURCE!$S$2-LEN(SOURCE!D2033)), "")&amp;
      SOURCE!E2033&amp;", "&amp; IF(SOURCE!$T$2-LEN(SOURCE!E2033) &gt;=0, REPT(" ",SOURCE!$T$2-LEN(SOURCE!E2033)), "")&amp;
      SOURCE!F2033&amp;", "&amp; IF(SOURCE!$U$2-LEN(SOURCE!F2033) &gt;= 0, REPT(" ",SOURCE!$U$2-LEN(SOURCE!F2033)+2), "")&amp;"("&amp;
      SUBSTITUTE(TEXT(SOURCE!G2033,"??0"),"  ","")&amp;" &lt;&lt; TAM_MAX_BITS) |"&amp; IF(SOURCE!$V$2-3 &gt;= 0, REPT(" ",MAX(1,SOURCE!$V$2-5+4+1-1-LEN(  IF(ISTEXT(SOURCE!H2033),SOURCE!H2033,  SUBSTITUTE(SUBSTITUTE(TEXT(SOURCE!H2033,"????0"),"  ","")," ",""))   ))), "")&amp;
       IF(ISTEXT(SOURCE!H2033),SOURCE!H2033, SUBSTITUTE(SUBSTITUTE(TEXT(SOURCE!H2033,"????0"),"  ","")," ",""))   &amp;","&amp; IF(SOURCE!$W$2-3 &gt;= 0, REPT(" ",SOURCE!$W$2-3-5), "")&amp;
      SOURCE!I2033&amp;
" | "&amp; IF(SOURCE!$X$2-LEN(SOURCE!I2033) &gt;= 0, REPT(" ",SOURCE!$X$2-LEN(SOURCE!I2033)), "")&amp;
      SOURCE!J2033&amp;      IF(SOURCE!$Y$2-LEN(SOURCE!J2033) &gt;= 0, REPT(" ",SOURCE!$Y$2-LEN(SOURCE!J2033)), "")&amp;
" | "&amp; IF(SOURCE!$X$2-LEN(SOURCE!I2033) &gt;= 0, REPT(" ",SOURCE!$X$2-LEN(SOURCE!I2033)), "")&amp;
      SOURCE!K2033&amp;      IF(SOURCE!$Y$2-LEN(SOURCE!K2033) &gt;= 0, REPT(" ",SOURCE!$Z$2-LEN(SOURCE!K2033)), "")&amp;
" | "&amp; SOURCE!L2033&amp;      IF(SOURCE!$AB$2-LEN(SOURCE!L2033) &gt;= 0, REPT(" ",SOURCE!$AB$2-LEN(SOURCE!L2033)), "")&amp;
" | "&amp; SOURCE!M2033&amp;      IF(SOURCE!$AC$2-LEN(SOURCE!M2033) &gt;= 0, REPT(" ",SOURCE!$AC$2-LEN(SOURCE!M2033)), "")&amp;
      "},"&amp;IF(SOURCE!O2033&lt;&gt;"",""&amp;SOURCE!O2033,"")
 )
)
)</f>
        <v>/* 1989 */  { fnByteShortcutsS,             6,                           "S06",                                         "S06",                                         (0 &lt;&lt; TAM_MAX_BITS) |     0, CAT_NONE | SLS_ENABLED   | US_ENABLED   | EIM_DISABLED | PTP_DISABLED     },//JM SHOI</v>
      </c>
    </row>
    <row r="2034" spans="1:1">
      <c r="A2034" s="133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IF(SOURCE!$R$2-LEN(SOURCE!C2034) &gt;= 0, REPT(" ",SOURCE!$R$2-LEN(SOURCE!C2034)), "")&amp;
      SOURCE!D2034&amp;", "&amp; IF(SOURCE!$S$2-LEN(SOURCE!D2034) &gt;= 0, REPT(" ",SOURCE!$S$2-LEN(SOURCE!D2034)), "")&amp;
      SOURCE!E2034&amp;", "&amp; IF(SOURCE!$T$2-LEN(SOURCE!E2034) &gt;=0, REPT(" ",SOURCE!$T$2-LEN(SOURCE!E2034)), "")&amp;
      SOURCE!F2034&amp;", "&amp; IF(SOURCE!$U$2-LEN(SOURCE!F2034) &gt;= 0, REPT(" ",SOURCE!$U$2-LEN(SOURCE!F2034)+2), "")&amp;"("&amp;
      SUBSTITUTE(TEXT(SOURCE!G2034,"??0"),"  ","")&amp;" &lt;&lt; TAM_MAX_BITS) |"&amp; IF(SOURCE!$V$2-3 &gt;= 0, REPT(" ",MAX(1,SOURCE!$V$2-5+4+1-1-LEN(  IF(ISTEXT(SOURCE!H2034),SOURCE!H2034,  SUBSTITUTE(SUBSTITUTE(TEXT(SOURCE!H2034,"????0"),"  ","")," ",""))   ))), "")&amp;
       IF(ISTEXT(SOURCE!H2034),SOURCE!H2034, SUBSTITUTE(SUBSTITUTE(TEXT(SOURCE!H2034,"????0"),"  ","")," ",""))   &amp;","&amp; IF(SOURCE!$W$2-3 &gt;= 0, REPT(" ",SOURCE!$W$2-3-5), "")&amp;
      SOURCE!I2034&amp;
" | "&amp; IF(SOURCE!$X$2-LEN(SOURCE!I2034) &gt;= 0, REPT(" ",SOURCE!$X$2-LEN(SOURCE!I2034)), "")&amp;
      SOURCE!J2034&amp;      IF(SOURCE!$Y$2-LEN(SOURCE!J2034) &gt;= 0, REPT(" ",SOURCE!$Y$2-LEN(SOURCE!J2034)), "")&amp;
" | "&amp; IF(SOURCE!$X$2-LEN(SOURCE!I2034) &gt;= 0, REPT(" ",SOURCE!$X$2-LEN(SOURCE!I2034)), "")&amp;
      SOURCE!K2034&amp;      IF(SOURCE!$Y$2-LEN(SOURCE!K2034) &gt;= 0, REPT(" ",SOURCE!$Z$2-LEN(SOURCE!K2034)), "")&amp;
" | "&amp; SOURCE!L2034&amp;      IF(SOURCE!$AB$2-LEN(SOURCE!L2034) &gt;= 0, REPT(" ",SOURCE!$AB$2-LEN(SOURCE!L2034)), "")&amp;
" | "&amp; SOURCE!M2034&amp;      IF(SOURCE!$AC$2-LEN(SOURCE!M2034) &gt;= 0, REPT(" ",SOURCE!$AC$2-LEN(SOURCE!M2034)), "")&amp;
      "},"&amp;IF(SOURCE!O2034&lt;&gt;"",""&amp;SOURCE!O2034,"")
 )
)
)</f>
        <v>/* 1990 */  { fnByteShortcutsS,             8,                           "S08",                                         "S08",                                         (0 &lt;&lt; TAM_MAX_BITS) |     0, CAT_NONE | SLS_ENABLED   | US_ENABLED   | EIM_DISABLED | PTP_DISABLED     },//JM SHOI</v>
      </c>
    </row>
    <row r="2035" spans="1:1">
      <c r="A2035" s="133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IF(SOURCE!$R$2-LEN(SOURCE!C2035) &gt;= 0, REPT(" ",SOURCE!$R$2-LEN(SOURCE!C2035)), "")&amp;
      SOURCE!D2035&amp;", "&amp; IF(SOURCE!$S$2-LEN(SOURCE!D2035) &gt;= 0, REPT(" ",SOURCE!$S$2-LEN(SOURCE!D2035)), "")&amp;
      SOURCE!E2035&amp;", "&amp; IF(SOURCE!$T$2-LEN(SOURCE!E2035) &gt;=0, REPT(" ",SOURCE!$T$2-LEN(SOURCE!E2035)), "")&amp;
      SOURCE!F2035&amp;", "&amp; IF(SOURCE!$U$2-LEN(SOURCE!F2035) &gt;= 0, REPT(" ",SOURCE!$U$2-LEN(SOURCE!F2035)+2), "")&amp;"("&amp;
      SUBSTITUTE(TEXT(SOURCE!G2035,"??0"),"  ","")&amp;" &lt;&lt; TAM_MAX_BITS) |"&amp; IF(SOURCE!$V$2-3 &gt;= 0, REPT(" ",MAX(1,SOURCE!$V$2-5+4+1-1-LEN(  IF(ISTEXT(SOURCE!H2035),SOURCE!H2035,  SUBSTITUTE(SUBSTITUTE(TEXT(SOURCE!H2035,"????0"),"  ","")," ",""))   ))), "")&amp;
       IF(ISTEXT(SOURCE!H2035),SOURCE!H2035, SUBSTITUTE(SUBSTITUTE(TEXT(SOURCE!H2035,"????0"),"  ","")," ",""))   &amp;","&amp; IF(SOURCE!$W$2-3 &gt;= 0, REPT(" ",SOURCE!$W$2-3-5), "")&amp;
      SOURCE!I2035&amp;
" | "&amp; IF(SOURCE!$X$2-LEN(SOURCE!I2035) &gt;= 0, REPT(" ",SOURCE!$X$2-LEN(SOURCE!I2035)), "")&amp;
      SOURCE!J2035&amp;      IF(SOURCE!$Y$2-LEN(SOURCE!J2035) &gt;= 0, REPT(" ",SOURCE!$Y$2-LEN(SOURCE!J2035)), "")&amp;
" | "&amp; IF(SOURCE!$X$2-LEN(SOURCE!I2035) &gt;= 0, REPT(" ",SOURCE!$X$2-LEN(SOURCE!I2035)), "")&amp;
      SOURCE!K2035&amp;      IF(SOURCE!$Y$2-LEN(SOURCE!K2035) &gt;= 0, REPT(" ",SOURCE!$Z$2-LEN(SOURCE!K2035)), "")&amp;
" | "&amp; SOURCE!L2035&amp;      IF(SOURCE!$AB$2-LEN(SOURCE!L2035) &gt;= 0, REPT(" ",SOURCE!$AB$2-LEN(SOURCE!L2035)), "")&amp;
" | "&amp; SOURCE!M2035&amp;      IF(SOURCE!$AC$2-LEN(SOURCE!M2035) &gt;= 0, REPT(" ",SOURCE!$AC$2-LEN(SOURCE!M2035)), "")&amp;
      "},"&amp;IF(SOURCE!O2035&lt;&gt;"",""&amp;SOURCE!O2035,"")
 )
)
)</f>
        <v>/* 1991 */  { fnByteShortcutsS,             16,                          "S16",                                         "S16",                                         (0 &lt;&lt; TAM_MAX_BITS) |     0, CAT_NONE | SLS_ENABLED   | US_ENABLED   | EIM_DISABLED | PTP_DISABLED     },//JM SHOI</v>
      </c>
    </row>
    <row r="2036" spans="1:1">
      <c r="A2036" s="133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IF(SOURCE!$R$2-LEN(SOURCE!C2036) &gt;= 0, REPT(" ",SOURCE!$R$2-LEN(SOURCE!C2036)), "")&amp;
      SOURCE!D2036&amp;", "&amp; IF(SOURCE!$S$2-LEN(SOURCE!D2036) &gt;= 0, REPT(" ",SOURCE!$S$2-LEN(SOURCE!D2036)), "")&amp;
      SOURCE!E2036&amp;", "&amp; IF(SOURCE!$T$2-LEN(SOURCE!E2036) &gt;=0, REPT(" ",SOURCE!$T$2-LEN(SOURCE!E2036)), "")&amp;
      SOURCE!F2036&amp;", "&amp; IF(SOURCE!$U$2-LEN(SOURCE!F2036) &gt;= 0, REPT(" ",SOURCE!$U$2-LEN(SOURCE!F2036)+2), "")&amp;"("&amp;
      SUBSTITUTE(TEXT(SOURCE!G2036,"??0"),"  ","")&amp;" &lt;&lt; TAM_MAX_BITS) |"&amp; IF(SOURCE!$V$2-3 &gt;= 0, REPT(" ",MAX(1,SOURCE!$V$2-5+4+1-1-LEN(  IF(ISTEXT(SOURCE!H2036),SOURCE!H2036,  SUBSTITUTE(SUBSTITUTE(TEXT(SOURCE!H2036,"????0"),"  ","")," ",""))   ))), "")&amp;
       IF(ISTEXT(SOURCE!H2036),SOURCE!H2036, SUBSTITUTE(SUBSTITUTE(TEXT(SOURCE!H2036,"????0"),"  ","")," ",""))   &amp;","&amp; IF(SOURCE!$W$2-3 &gt;= 0, REPT(" ",SOURCE!$W$2-3-5), "")&amp;
      SOURCE!I2036&amp;
" | "&amp; IF(SOURCE!$X$2-LEN(SOURCE!I2036) &gt;= 0, REPT(" ",SOURCE!$X$2-LEN(SOURCE!I2036)), "")&amp;
      SOURCE!J2036&amp;      IF(SOURCE!$Y$2-LEN(SOURCE!J2036) &gt;= 0, REPT(" ",SOURCE!$Y$2-LEN(SOURCE!J2036)), "")&amp;
" | "&amp; IF(SOURCE!$X$2-LEN(SOURCE!I2036) &gt;= 0, REPT(" ",SOURCE!$X$2-LEN(SOURCE!I2036)), "")&amp;
      SOURCE!K2036&amp;      IF(SOURCE!$Y$2-LEN(SOURCE!K2036) &gt;= 0, REPT(" ",SOURCE!$Z$2-LEN(SOURCE!K2036)), "")&amp;
" | "&amp; SOURCE!L2036&amp;      IF(SOURCE!$AB$2-LEN(SOURCE!L2036) &gt;= 0, REPT(" ",SOURCE!$AB$2-LEN(SOURCE!L2036)), "")&amp;
" | "&amp; SOURCE!M2036&amp;      IF(SOURCE!$AC$2-LEN(SOURCE!M2036) &gt;= 0, REPT(" ",SOURCE!$AC$2-LEN(SOURCE!M2036)), "")&amp;
      "},"&amp;IF(SOURCE!O2036&lt;&gt;"",""&amp;SOURCE!O2036,"")
 )
)
)</f>
        <v>/* 1992 */  { fnByteShortcutsS,             32,                          "S32",                                         "S32",                                         (0 &lt;&lt; TAM_MAX_BITS) |     0, CAT_NONE | SLS_ENABLED   | US_ENABLED   | EIM_DISABLED | PTP_DISABLED     },//JM SHOI</v>
      </c>
    </row>
    <row r="2037" spans="1:1">
      <c r="A2037" s="133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IF(SOURCE!$R$2-LEN(SOURCE!C2037) &gt;= 0, REPT(" ",SOURCE!$R$2-LEN(SOURCE!C2037)), "")&amp;
      SOURCE!D2037&amp;", "&amp; IF(SOURCE!$S$2-LEN(SOURCE!D2037) &gt;= 0, REPT(" ",SOURCE!$S$2-LEN(SOURCE!D2037)), "")&amp;
      SOURCE!E2037&amp;", "&amp; IF(SOURCE!$T$2-LEN(SOURCE!E2037) &gt;=0, REPT(" ",SOURCE!$T$2-LEN(SOURCE!E2037)), "")&amp;
      SOURCE!F2037&amp;", "&amp; IF(SOURCE!$U$2-LEN(SOURCE!F2037) &gt;= 0, REPT(" ",SOURCE!$U$2-LEN(SOURCE!F2037)+2), "")&amp;"("&amp;
      SUBSTITUTE(TEXT(SOURCE!G2037,"??0"),"  ","")&amp;" &lt;&lt; TAM_MAX_BITS) |"&amp; IF(SOURCE!$V$2-3 &gt;= 0, REPT(" ",MAX(1,SOURCE!$V$2-5+4+1-1-LEN(  IF(ISTEXT(SOURCE!H2037),SOURCE!H2037,  SUBSTITUTE(SUBSTITUTE(TEXT(SOURCE!H2037,"????0"),"  ","")," ",""))   ))), "")&amp;
       IF(ISTEXT(SOURCE!H2037),SOURCE!H2037, SUBSTITUTE(SUBSTITUTE(TEXT(SOURCE!H2037,"????0"),"  ","")," ",""))   &amp;","&amp; IF(SOURCE!$W$2-3 &gt;= 0, REPT(" ",SOURCE!$W$2-3-5), "")&amp;
      SOURCE!I2037&amp;
" | "&amp; IF(SOURCE!$X$2-LEN(SOURCE!I2037) &gt;= 0, REPT(" ",SOURCE!$X$2-LEN(SOURCE!I2037)), "")&amp;
      SOURCE!J2037&amp;      IF(SOURCE!$Y$2-LEN(SOURCE!J2037) &gt;= 0, REPT(" ",SOURCE!$Y$2-LEN(SOURCE!J2037)), "")&amp;
" | "&amp; IF(SOURCE!$X$2-LEN(SOURCE!I2037) &gt;= 0, REPT(" ",SOURCE!$X$2-LEN(SOURCE!I2037)), "")&amp;
      SOURCE!K2037&amp;      IF(SOURCE!$Y$2-LEN(SOURCE!K2037) &gt;= 0, REPT(" ",SOURCE!$Z$2-LEN(SOURCE!K2037)), "")&amp;
" | "&amp; SOURCE!L2037&amp;      IF(SOURCE!$AB$2-LEN(SOURCE!L2037) &gt;= 0, REPT(" ",SOURCE!$AB$2-LEN(SOURCE!L2037)), "")&amp;
" | "&amp; SOURCE!M2037&amp;      IF(SOURCE!$AC$2-LEN(SOURCE!M2037) &gt;= 0, REPT(" ",SOURCE!$AC$2-LEN(SOURCE!M2037)), "")&amp;
      "},"&amp;IF(SOURCE!O2037&lt;&gt;"",""&amp;SOURCE!O2037,"")
 )
)
)</f>
        <v>/* 1993 */  { fnByteShortcutsS,             64,                          "S64",                                         "S64",                                         (0 &lt;&lt; TAM_MAX_BITS) |     0, CAT_NONE | SLS_ENABLED   | US_ENABLED   | EIM_DISABLED | PTP_DISABLED     },//JM SHOI</v>
      </c>
    </row>
    <row r="2038" spans="1:1">
      <c r="A2038" s="133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IF(SOURCE!$R$2-LEN(SOURCE!C2038) &gt;= 0, REPT(" ",SOURCE!$R$2-LEN(SOURCE!C2038)), "")&amp;
      SOURCE!D2038&amp;", "&amp; IF(SOURCE!$S$2-LEN(SOURCE!D2038) &gt;= 0, REPT(" ",SOURCE!$S$2-LEN(SOURCE!D2038)), "")&amp;
      SOURCE!E2038&amp;", "&amp; IF(SOURCE!$T$2-LEN(SOURCE!E2038) &gt;=0, REPT(" ",SOURCE!$T$2-LEN(SOURCE!E2038)), "")&amp;
      SOURCE!F2038&amp;", "&amp; IF(SOURCE!$U$2-LEN(SOURCE!F2038) &gt;= 0, REPT(" ",SOURCE!$U$2-LEN(SOURCE!F2038)+2), "")&amp;"("&amp;
      SUBSTITUTE(TEXT(SOURCE!G2038,"??0"),"  ","")&amp;" &lt;&lt; TAM_MAX_BITS) |"&amp; IF(SOURCE!$V$2-3 &gt;= 0, REPT(" ",MAX(1,SOURCE!$V$2-5+4+1-1-LEN(  IF(ISTEXT(SOURCE!H2038),SOURCE!H2038,  SUBSTITUTE(SUBSTITUTE(TEXT(SOURCE!H2038,"????0"),"  ","")," ",""))   ))), "")&amp;
       IF(ISTEXT(SOURCE!H2038),SOURCE!H2038, SUBSTITUTE(SUBSTITUTE(TEXT(SOURCE!H2038,"????0"),"  ","")," ",""))   &amp;","&amp; IF(SOURCE!$W$2-3 &gt;= 0, REPT(" ",SOURCE!$W$2-3-5), "")&amp;
      SOURCE!I2038&amp;
" | "&amp; IF(SOURCE!$X$2-LEN(SOURCE!I2038) &gt;= 0, REPT(" ",SOURCE!$X$2-LEN(SOURCE!I2038)), "")&amp;
      SOURCE!J2038&amp;      IF(SOURCE!$Y$2-LEN(SOURCE!J2038) &gt;= 0, REPT(" ",SOURCE!$Y$2-LEN(SOURCE!J2038)), "")&amp;
" | "&amp; IF(SOURCE!$X$2-LEN(SOURCE!I2038) &gt;= 0, REPT(" ",SOURCE!$X$2-LEN(SOURCE!I2038)), "")&amp;
      SOURCE!K2038&amp;      IF(SOURCE!$Y$2-LEN(SOURCE!K2038) &gt;= 0, REPT(" ",SOURCE!$Z$2-LEN(SOURCE!K2038)), "")&amp;
" | "&amp; SOURCE!L2038&amp;      IF(SOURCE!$AB$2-LEN(SOURCE!L2038) &gt;= 0, REPT(" ",SOURCE!$AB$2-LEN(SOURCE!L2038)), "")&amp;
" | "&amp; SOURCE!M2038&amp;      IF(SOURCE!$AC$2-LEN(SOURCE!M2038) &gt;= 0, REPT(" ",SOURCE!$AC$2-LEN(SOURCE!M2038)), "")&amp;
      "},"&amp;IF(SOURCE!O2038&lt;&gt;"",""&amp;SOURCE!O2038,"")
 )
)
)</f>
        <v>/* 1994 */  { fnByteShortcutsU,             6,                           "U06",                                         "U06",                                         (0 &lt;&lt; TAM_MAX_BITS) |     0, CAT_NONE | SLS_ENABLED   | US_ENABLED   | EIM_DISABLED | PTP_DISABLED     },//JM SHOI</v>
      </c>
    </row>
    <row r="2039" spans="1:1">
      <c r="A2039" s="133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IF(SOURCE!$R$2-LEN(SOURCE!C2039) &gt;= 0, REPT(" ",SOURCE!$R$2-LEN(SOURCE!C2039)), "")&amp;
      SOURCE!D2039&amp;", "&amp; IF(SOURCE!$S$2-LEN(SOURCE!D2039) &gt;= 0, REPT(" ",SOURCE!$S$2-LEN(SOURCE!D2039)), "")&amp;
      SOURCE!E2039&amp;", "&amp; IF(SOURCE!$T$2-LEN(SOURCE!E2039) &gt;=0, REPT(" ",SOURCE!$T$2-LEN(SOURCE!E2039)), "")&amp;
      SOURCE!F2039&amp;", "&amp; IF(SOURCE!$U$2-LEN(SOURCE!F2039) &gt;= 0, REPT(" ",SOURCE!$U$2-LEN(SOURCE!F2039)+2), "")&amp;"("&amp;
      SUBSTITUTE(TEXT(SOURCE!G2039,"??0"),"  ","")&amp;" &lt;&lt; TAM_MAX_BITS) |"&amp; IF(SOURCE!$V$2-3 &gt;= 0, REPT(" ",MAX(1,SOURCE!$V$2-5+4+1-1-LEN(  IF(ISTEXT(SOURCE!H2039),SOURCE!H2039,  SUBSTITUTE(SUBSTITUTE(TEXT(SOURCE!H2039,"????0"),"  ","")," ",""))   ))), "")&amp;
       IF(ISTEXT(SOURCE!H2039),SOURCE!H2039, SUBSTITUTE(SUBSTITUTE(TEXT(SOURCE!H2039,"????0"),"  ","")," ",""))   &amp;","&amp; IF(SOURCE!$W$2-3 &gt;= 0, REPT(" ",SOURCE!$W$2-3-5), "")&amp;
      SOURCE!I2039&amp;
" | "&amp; IF(SOURCE!$X$2-LEN(SOURCE!I2039) &gt;= 0, REPT(" ",SOURCE!$X$2-LEN(SOURCE!I2039)), "")&amp;
      SOURCE!J2039&amp;      IF(SOURCE!$Y$2-LEN(SOURCE!J2039) &gt;= 0, REPT(" ",SOURCE!$Y$2-LEN(SOURCE!J2039)), "")&amp;
" | "&amp; IF(SOURCE!$X$2-LEN(SOURCE!I2039) &gt;= 0, REPT(" ",SOURCE!$X$2-LEN(SOURCE!I2039)), "")&amp;
      SOURCE!K2039&amp;      IF(SOURCE!$Y$2-LEN(SOURCE!K2039) &gt;= 0, REPT(" ",SOURCE!$Z$2-LEN(SOURCE!K2039)), "")&amp;
" | "&amp; SOURCE!L2039&amp;      IF(SOURCE!$AB$2-LEN(SOURCE!L2039) &gt;= 0, REPT(" ",SOURCE!$AB$2-LEN(SOURCE!L2039)), "")&amp;
" | "&amp; SOURCE!M2039&amp;      IF(SOURCE!$AC$2-LEN(SOURCE!M2039) &gt;= 0, REPT(" ",SOURCE!$AC$2-LEN(SOURCE!M2039)), "")&amp;
      "},"&amp;IF(SOURCE!O2039&lt;&gt;"",""&amp;SOURCE!O2039,"")
 )
)
)</f>
        <v>/* 1995 */  { fnByteShortcutsU,             8,                           "U08",                                         "U08",                                         (0 &lt;&lt; TAM_MAX_BITS) |     0, CAT_NONE | SLS_ENABLED   | US_ENABLED   | EIM_DISABLED | PTP_DISABLED     },//JM SHOI</v>
      </c>
    </row>
    <row r="2040" spans="1:1">
      <c r="A2040" s="133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IF(SOURCE!$R$2-LEN(SOURCE!C2040) &gt;= 0, REPT(" ",SOURCE!$R$2-LEN(SOURCE!C2040)), "")&amp;
      SOURCE!D2040&amp;", "&amp; IF(SOURCE!$S$2-LEN(SOURCE!D2040) &gt;= 0, REPT(" ",SOURCE!$S$2-LEN(SOURCE!D2040)), "")&amp;
      SOURCE!E2040&amp;", "&amp; IF(SOURCE!$T$2-LEN(SOURCE!E2040) &gt;=0, REPT(" ",SOURCE!$T$2-LEN(SOURCE!E2040)), "")&amp;
      SOURCE!F2040&amp;", "&amp; IF(SOURCE!$U$2-LEN(SOURCE!F2040) &gt;= 0, REPT(" ",SOURCE!$U$2-LEN(SOURCE!F2040)+2), "")&amp;"("&amp;
      SUBSTITUTE(TEXT(SOURCE!G2040,"??0"),"  ","")&amp;" &lt;&lt; TAM_MAX_BITS) |"&amp; IF(SOURCE!$V$2-3 &gt;= 0, REPT(" ",MAX(1,SOURCE!$V$2-5+4+1-1-LEN(  IF(ISTEXT(SOURCE!H2040),SOURCE!H2040,  SUBSTITUTE(SUBSTITUTE(TEXT(SOURCE!H2040,"????0"),"  ","")," ",""))   ))), "")&amp;
       IF(ISTEXT(SOURCE!H2040),SOURCE!H2040, SUBSTITUTE(SUBSTITUTE(TEXT(SOURCE!H2040,"????0"),"  ","")," ",""))   &amp;","&amp; IF(SOURCE!$W$2-3 &gt;= 0, REPT(" ",SOURCE!$W$2-3-5), "")&amp;
      SOURCE!I2040&amp;
" | "&amp; IF(SOURCE!$X$2-LEN(SOURCE!I2040) &gt;= 0, REPT(" ",SOURCE!$X$2-LEN(SOURCE!I2040)), "")&amp;
      SOURCE!J2040&amp;      IF(SOURCE!$Y$2-LEN(SOURCE!J2040) &gt;= 0, REPT(" ",SOURCE!$Y$2-LEN(SOURCE!J2040)), "")&amp;
" | "&amp; IF(SOURCE!$X$2-LEN(SOURCE!I2040) &gt;= 0, REPT(" ",SOURCE!$X$2-LEN(SOURCE!I2040)), "")&amp;
      SOURCE!K2040&amp;      IF(SOURCE!$Y$2-LEN(SOURCE!K2040) &gt;= 0, REPT(" ",SOURCE!$Z$2-LEN(SOURCE!K2040)), "")&amp;
" | "&amp; SOURCE!L2040&amp;      IF(SOURCE!$AB$2-LEN(SOURCE!L2040) &gt;= 0, REPT(" ",SOURCE!$AB$2-LEN(SOURCE!L2040)), "")&amp;
" | "&amp; SOURCE!M2040&amp;      IF(SOURCE!$AC$2-LEN(SOURCE!M2040) &gt;= 0, REPT(" ",SOURCE!$AC$2-LEN(SOURCE!M2040)), "")&amp;
      "},"&amp;IF(SOURCE!O2040&lt;&gt;"",""&amp;SOURCE!O2040,"")
 )
)
)</f>
        <v>/* 1996 */  { fnByteShortcutsU,             16,                          "U16",                                         "U16",                                         (0 &lt;&lt; TAM_MAX_BITS) |     0, CAT_NONE | SLS_ENABLED   | US_ENABLED   | EIM_DISABLED | PTP_DISABLED     },//JM SHOI</v>
      </c>
    </row>
    <row r="2041" spans="1:1">
      <c r="A2041" s="133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IF(SOURCE!$R$2-LEN(SOURCE!C2041) &gt;= 0, REPT(" ",SOURCE!$R$2-LEN(SOURCE!C2041)), "")&amp;
      SOURCE!D2041&amp;", "&amp; IF(SOURCE!$S$2-LEN(SOURCE!D2041) &gt;= 0, REPT(" ",SOURCE!$S$2-LEN(SOURCE!D2041)), "")&amp;
      SOURCE!E2041&amp;", "&amp; IF(SOURCE!$T$2-LEN(SOURCE!E2041) &gt;=0, REPT(" ",SOURCE!$T$2-LEN(SOURCE!E2041)), "")&amp;
      SOURCE!F2041&amp;", "&amp; IF(SOURCE!$U$2-LEN(SOURCE!F2041) &gt;= 0, REPT(" ",SOURCE!$U$2-LEN(SOURCE!F2041)+2), "")&amp;"("&amp;
      SUBSTITUTE(TEXT(SOURCE!G2041,"??0"),"  ","")&amp;" &lt;&lt; TAM_MAX_BITS) |"&amp; IF(SOURCE!$V$2-3 &gt;= 0, REPT(" ",MAX(1,SOURCE!$V$2-5+4+1-1-LEN(  IF(ISTEXT(SOURCE!H2041),SOURCE!H2041,  SUBSTITUTE(SUBSTITUTE(TEXT(SOURCE!H2041,"????0"),"  ","")," ",""))   ))), "")&amp;
       IF(ISTEXT(SOURCE!H2041),SOURCE!H2041, SUBSTITUTE(SUBSTITUTE(TEXT(SOURCE!H2041,"????0"),"  ","")," ",""))   &amp;","&amp; IF(SOURCE!$W$2-3 &gt;= 0, REPT(" ",SOURCE!$W$2-3-5), "")&amp;
      SOURCE!I2041&amp;
" | "&amp; IF(SOURCE!$X$2-LEN(SOURCE!I2041) &gt;= 0, REPT(" ",SOURCE!$X$2-LEN(SOURCE!I2041)), "")&amp;
      SOURCE!J2041&amp;      IF(SOURCE!$Y$2-LEN(SOURCE!J2041) &gt;= 0, REPT(" ",SOURCE!$Y$2-LEN(SOURCE!J2041)), "")&amp;
" | "&amp; IF(SOURCE!$X$2-LEN(SOURCE!I2041) &gt;= 0, REPT(" ",SOURCE!$X$2-LEN(SOURCE!I2041)), "")&amp;
      SOURCE!K2041&amp;      IF(SOURCE!$Y$2-LEN(SOURCE!K2041) &gt;= 0, REPT(" ",SOURCE!$Z$2-LEN(SOURCE!K2041)), "")&amp;
" | "&amp; SOURCE!L2041&amp;      IF(SOURCE!$AB$2-LEN(SOURCE!L2041) &gt;= 0, REPT(" ",SOURCE!$AB$2-LEN(SOURCE!L2041)), "")&amp;
" | "&amp; SOURCE!M2041&amp;      IF(SOURCE!$AC$2-LEN(SOURCE!M2041) &gt;= 0, REPT(" ",SOURCE!$AC$2-LEN(SOURCE!M2041)), "")&amp;
      "},"&amp;IF(SOURCE!O2041&lt;&gt;"",""&amp;SOURCE!O2041,"")
 )
)
)</f>
        <v>/* 1997 */  { fnByteShortcutsU,             32,                          "U32",                                         "U32",                                         (0 &lt;&lt; TAM_MAX_BITS) |     0, CAT_NONE | SLS_ENABLED   | US_ENABLED   | EIM_DISABLED | PTP_DISABLED     },//JM SHOI</v>
      </c>
    </row>
    <row r="2042" spans="1:1">
      <c r="A2042" s="133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IF(SOURCE!$R$2-LEN(SOURCE!C2042) &gt;= 0, REPT(" ",SOURCE!$R$2-LEN(SOURCE!C2042)), "")&amp;
      SOURCE!D2042&amp;", "&amp; IF(SOURCE!$S$2-LEN(SOURCE!D2042) &gt;= 0, REPT(" ",SOURCE!$S$2-LEN(SOURCE!D2042)), "")&amp;
      SOURCE!E2042&amp;", "&amp; IF(SOURCE!$T$2-LEN(SOURCE!E2042) &gt;=0, REPT(" ",SOURCE!$T$2-LEN(SOURCE!E2042)), "")&amp;
      SOURCE!F2042&amp;", "&amp; IF(SOURCE!$U$2-LEN(SOURCE!F2042) &gt;= 0, REPT(" ",SOURCE!$U$2-LEN(SOURCE!F2042)+2), "")&amp;"("&amp;
      SUBSTITUTE(TEXT(SOURCE!G2042,"??0"),"  ","")&amp;" &lt;&lt; TAM_MAX_BITS) |"&amp; IF(SOURCE!$V$2-3 &gt;= 0, REPT(" ",MAX(1,SOURCE!$V$2-5+4+1-1-LEN(  IF(ISTEXT(SOURCE!H2042),SOURCE!H2042,  SUBSTITUTE(SUBSTITUTE(TEXT(SOURCE!H2042,"????0"),"  ","")," ",""))   ))), "")&amp;
       IF(ISTEXT(SOURCE!H2042),SOURCE!H2042, SUBSTITUTE(SUBSTITUTE(TEXT(SOURCE!H2042,"????0"),"  ","")," ",""))   &amp;","&amp; IF(SOURCE!$W$2-3 &gt;= 0, REPT(" ",SOURCE!$W$2-3-5), "")&amp;
      SOURCE!I2042&amp;
" | "&amp; IF(SOURCE!$X$2-LEN(SOURCE!I2042) &gt;= 0, REPT(" ",SOURCE!$X$2-LEN(SOURCE!I2042)), "")&amp;
      SOURCE!J2042&amp;      IF(SOURCE!$Y$2-LEN(SOURCE!J2042) &gt;= 0, REPT(" ",SOURCE!$Y$2-LEN(SOURCE!J2042)), "")&amp;
" | "&amp; IF(SOURCE!$X$2-LEN(SOURCE!I2042) &gt;= 0, REPT(" ",SOURCE!$X$2-LEN(SOURCE!I2042)), "")&amp;
      SOURCE!K2042&amp;      IF(SOURCE!$Y$2-LEN(SOURCE!K2042) &gt;= 0, REPT(" ",SOURCE!$Z$2-LEN(SOURCE!K2042)), "")&amp;
" | "&amp; SOURCE!L2042&amp;      IF(SOURCE!$AB$2-LEN(SOURCE!L2042) &gt;= 0, REPT(" ",SOURCE!$AB$2-LEN(SOURCE!L2042)), "")&amp;
" | "&amp; SOURCE!M2042&amp;      IF(SOURCE!$AC$2-LEN(SOURCE!M2042) &gt;= 0, REPT(" ",SOURCE!$AC$2-LEN(SOURCE!M2042)), "")&amp;
      "},"&amp;IF(SOURCE!O2042&lt;&gt;"",""&amp;SOURCE!O2042,"")
 )
)
)</f>
        <v>/* 1998 */  { fnByteShortcutsU,             64,                          "U64",                                         "U64",                                         (0 &lt;&lt; TAM_MAX_BITS) |     0, CAT_NONE | SLS_ENABLED   | US_ENABLED   | EIM_DISABLED | PTP_DISABLED     },//JM SHOI</v>
      </c>
    </row>
    <row r="2043" spans="1:1">
      <c r="A2043" s="133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IF(SOURCE!$R$2-LEN(SOURCE!C2043) &gt;= 0, REPT(" ",SOURCE!$R$2-LEN(SOURCE!C2043)), "")&amp;
      SOURCE!D2043&amp;", "&amp; IF(SOURCE!$S$2-LEN(SOURCE!D2043) &gt;= 0, REPT(" ",SOURCE!$S$2-LEN(SOURCE!D2043)), "")&amp;
      SOURCE!E2043&amp;", "&amp; IF(SOURCE!$T$2-LEN(SOURCE!E2043) &gt;=0, REPT(" ",SOURCE!$T$2-LEN(SOURCE!E2043)), "")&amp;
      SOURCE!F2043&amp;", "&amp; IF(SOURCE!$U$2-LEN(SOURCE!F2043) &gt;= 0, REPT(" ",SOURCE!$U$2-LEN(SOURCE!F2043)+2), "")&amp;"("&amp;
      SUBSTITUTE(TEXT(SOURCE!G2043,"??0"),"  ","")&amp;" &lt;&lt; TAM_MAX_BITS) |"&amp; IF(SOURCE!$V$2-3 &gt;= 0, REPT(" ",MAX(1,SOURCE!$V$2-5+4+1-1-LEN(  IF(ISTEXT(SOURCE!H2043),SOURCE!H2043,  SUBSTITUTE(SUBSTITUTE(TEXT(SOURCE!H2043,"????0"),"  ","")," ",""))   ))), "")&amp;
       IF(ISTEXT(SOURCE!H2043),SOURCE!H2043, SUBSTITUTE(SUBSTITUTE(TEXT(SOURCE!H2043,"????0"),"  ","")," ",""))   &amp;","&amp; IF(SOURCE!$W$2-3 &gt;= 0, REPT(" ",SOURCE!$W$2-3-5), "")&amp;
      SOURCE!I2043&amp;
" | "&amp; IF(SOURCE!$X$2-LEN(SOURCE!I2043) &gt;= 0, REPT(" ",SOURCE!$X$2-LEN(SOURCE!I2043)), "")&amp;
      SOURCE!J2043&amp;      IF(SOURCE!$Y$2-LEN(SOURCE!J2043) &gt;= 0, REPT(" ",SOURCE!$Y$2-LEN(SOURCE!J2043)), "")&amp;
" | "&amp; IF(SOURCE!$X$2-LEN(SOURCE!I2043) &gt;= 0, REPT(" ",SOURCE!$X$2-LEN(SOURCE!I2043)), "")&amp;
      SOURCE!K2043&amp;      IF(SOURCE!$Y$2-LEN(SOURCE!K2043) &gt;= 0, REPT(" ",SOURCE!$Z$2-LEN(SOURCE!K2043)), "")&amp;
" | "&amp; SOURCE!L2043&amp;      IF(SOURCE!$AB$2-LEN(SOURCE!L2043) &gt;= 0, REPT(" ",SOURCE!$AB$2-LEN(SOURCE!L2043)), "")&amp;
" | "&amp; SOURCE!M2043&amp;      IF(SOURCE!$AC$2-LEN(SOURCE!M2043) &gt;= 0, REPT(" ",SOURCE!$AC$2-LEN(SOURCE!M2043)), "")&amp;
      "},"&amp;IF(SOURCE!O2043&lt;&gt;"",""&amp;SOURCE!O2043,"")
 )
)
)</f>
        <v>/* 1999 */  { fnByte,                       1,                           "SL1",                                         "SL1",                                         (0 &lt;&lt; TAM_MAX_BITS) |     0, CAT_FNCT | SLS_ENABLED   | US_ENABLED   | EIM_DISABLED | PTP_DISABLED     },//JM SHOI</v>
      </c>
    </row>
    <row r="2044" spans="1:1">
      <c r="A2044" s="133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IF(SOURCE!$R$2-LEN(SOURCE!C2044) &gt;= 0, REPT(" ",SOURCE!$R$2-LEN(SOURCE!C2044)), "")&amp;
      SOURCE!D2044&amp;", "&amp; IF(SOURCE!$S$2-LEN(SOURCE!D2044) &gt;= 0, REPT(" ",SOURCE!$S$2-LEN(SOURCE!D2044)), "")&amp;
      SOURCE!E2044&amp;", "&amp; IF(SOURCE!$T$2-LEN(SOURCE!E2044) &gt;=0, REPT(" ",SOURCE!$T$2-LEN(SOURCE!E2044)), "")&amp;
      SOURCE!F2044&amp;", "&amp; IF(SOURCE!$U$2-LEN(SOURCE!F2044) &gt;= 0, REPT(" ",SOURCE!$U$2-LEN(SOURCE!F2044)+2), "")&amp;"("&amp;
      SUBSTITUTE(TEXT(SOURCE!G2044,"??0"),"  ","")&amp;" &lt;&lt; TAM_MAX_BITS) |"&amp; IF(SOURCE!$V$2-3 &gt;= 0, REPT(" ",MAX(1,SOURCE!$V$2-5+4+1-1-LEN(  IF(ISTEXT(SOURCE!H2044),SOURCE!H2044,  SUBSTITUTE(SUBSTITUTE(TEXT(SOURCE!H2044,"????0"),"  ","")," ",""))   ))), "")&amp;
       IF(ISTEXT(SOURCE!H2044),SOURCE!H2044, SUBSTITUTE(SUBSTITUTE(TEXT(SOURCE!H2044,"????0"),"  ","")," ",""))   &amp;","&amp; IF(SOURCE!$W$2-3 &gt;= 0, REPT(" ",SOURCE!$W$2-3-5), "")&amp;
      SOURCE!I2044&amp;
" | "&amp; IF(SOURCE!$X$2-LEN(SOURCE!I2044) &gt;= 0, REPT(" ",SOURCE!$X$2-LEN(SOURCE!I2044)), "")&amp;
      SOURCE!J2044&amp;      IF(SOURCE!$Y$2-LEN(SOURCE!J2044) &gt;= 0, REPT(" ",SOURCE!$Y$2-LEN(SOURCE!J2044)), "")&amp;
" | "&amp; IF(SOURCE!$X$2-LEN(SOURCE!I2044) &gt;= 0, REPT(" ",SOURCE!$X$2-LEN(SOURCE!I2044)), "")&amp;
      SOURCE!K2044&amp;      IF(SOURCE!$Y$2-LEN(SOURCE!K2044) &gt;= 0, REPT(" ",SOURCE!$Z$2-LEN(SOURCE!K2044)), "")&amp;
" | "&amp; SOURCE!L2044&amp;      IF(SOURCE!$AB$2-LEN(SOURCE!L2044) &gt;= 0, REPT(" ",SOURCE!$AB$2-LEN(SOURCE!L2044)), "")&amp;
" | "&amp; SOURCE!M2044&amp;      IF(SOURCE!$AC$2-LEN(SOURCE!M2044) &gt;= 0, REPT(" ",SOURCE!$AC$2-LEN(SOURCE!M2044)), "")&amp;
      "},"&amp;IF(SOURCE!O2044&lt;&gt;"",""&amp;SOURCE!O2044,"")
 )
)
)</f>
        <v>/* 2000 */  { fnByte,                       2,                           "SR1",                                         "SR1",                                         (0 &lt;&lt; TAM_MAX_BITS) |     0, CAT_FNCT | SLS_ENABLED   | US_ENABLED   | EIM_DISABLED | PTP_DISABLED     },//JM SHOI</v>
      </c>
    </row>
    <row r="2045" spans="1:1">
      <c r="A2045" s="133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IF(SOURCE!$R$2-LEN(SOURCE!C2045) &gt;= 0, REPT(" ",SOURCE!$R$2-LEN(SOURCE!C2045)), "")&amp;
      SOURCE!D2045&amp;", "&amp; IF(SOURCE!$S$2-LEN(SOURCE!D2045) &gt;= 0, REPT(" ",SOURCE!$S$2-LEN(SOURCE!D2045)), "")&amp;
      SOURCE!E2045&amp;", "&amp; IF(SOURCE!$T$2-LEN(SOURCE!E2045) &gt;=0, REPT(" ",SOURCE!$T$2-LEN(SOURCE!E2045)), "")&amp;
      SOURCE!F2045&amp;", "&amp; IF(SOURCE!$U$2-LEN(SOURCE!F2045) &gt;= 0, REPT(" ",SOURCE!$U$2-LEN(SOURCE!F2045)+2), "")&amp;"("&amp;
      SUBSTITUTE(TEXT(SOURCE!G2045,"??0"),"  ","")&amp;" &lt;&lt; TAM_MAX_BITS) |"&amp; IF(SOURCE!$V$2-3 &gt;= 0, REPT(" ",MAX(1,SOURCE!$V$2-5+4+1-1-LEN(  IF(ISTEXT(SOURCE!H2045),SOURCE!H2045,  SUBSTITUTE(SUBSTITUTE(TEXT(SOURCE!H2045,"????0"),"  ","")," ",""))   ))), "")&amp;
       IF(ISTEXT(SOURCE!H2045),SOURCE!H2045, SUBSTITUTE(SUBSTITUTE(TEXT(SOURCE!H2045,"????0"),"  ","")," ",""))   &amp;","&amp; IF(SOURCE!$W$2-3 &gt;= 0, REPT(" ",SOURCE!$W$2-3-5), "")&amp;
      SOURCE!I2045&amp;
" | "&amp; IF(SOURCE!$X$2-LEN(SOURCE!I2045) &gt;= 0, REPT(" ",SOURCE!$X$2-LEN(SOURCE!I2045)), "")&amp;
      SOURCE!J2045&amp;      IF(SOURCE!$Y$2-LEN(SOURCE!J2045) &gt;= 0, REPT(" ",SOURCE!$Y$2-LEN(SOURCE!J2045)), "")&amp;
" | "&amp; IF(SOURCE!$X$2-LEN(SOURCE!I2045) &gt;= 0, REPT(" ",SOURCE!$X$2-LEN(SOURCE!I2045)), "")&amp;
      SOURCE!K2045&amp;      IF(SOURCE!$Y$2-LEN(SOURCE!K2045) &gt;= 0, REPT(" ",SOURCE!$Z$2-LEN(SOURCE!K2045)), "")&amp;
" | "&amp; SOURCE!L2045&amp;      IF(SOURCE!$AB$2-LEN(SOURCE!L2045) &gt;= 0, REPT(" ",SOURCE!$AB$2-LEN(SOURCE!L2045)), "")&amp;
" | "&amp; SOURCE!M2045&amp;      IF(SOURCE!$AC$2-LEN(SOURCE!M2045) &gt;= 0, REPT(" ",SOURCE!$AC$2-LEN(SOURCE!M2045)), "")&amp;
      "},"&amp;IF(SOURCE!O2045&lt;&gt;"",""&amp;SOURCE!O2045,"")
 )
)
)</f>
        <v>/* 2001 */  { fnByte,                       3,                           "RL1",                                         "RL1",                                         (0 &lt;&lt; TAM_MAX_BITS) |     0, CAT_FNCT | SLS_ENABLED   | US_ENABLED   | EIM_DISABLED | PTP_DISABLED     },//JM SHOI</v>
      </c>
    </row>
    <row r="2046" spans="1:1">
      <c r="A2046" s="133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IF(SOURCE!$R$2-LEN(SOURCE!C2046) &gt;= 0, REPT(" ",SOURCE!$R$2-LEN(SOURCE!C2046)), "")&amp;
      SOURCE!D2046&amp;", "&amp; IF(SOURCE!$S$2-LEN(SOURCE!D2046) &gt;= 0, REPT(" ",SOURCE!$S$2-LEN(SOURCE!D2046)), "")&amp;
      SOURCE!E2046&amp;", "&amp; IF(SOURCE!$T$2-LEN(SOURCE!E2046) &gt;=0, REPT(" ",SOURCE!$T$2-LEN(SOURCE!E2046)), "")&amp;
      SOURCE!F2046&amp;", "&amp; IF(SOURCE!$U$2-LEN(SOURCE!F2046) &gt;= 0, REPT(" ",SOURCE!$U$2-LEN(SOURCE!F2046)+2), "")&amp;"("&amp;
      SUBSTITUTE(TEXT(SOURCE!G2046,"??0"),"  ","")&amp;" &lt;&lt; TAM_MAX_BITS) |"&amp; IF(SOURCE!$V$2-3 &gt;= 0, REPT(" ",MAX(1,SOURCE!$V$2-5+4+1-1-LEN(  IF(ISTEXT(SOURCE!H2046),SOURCE!H2046,  SUBSTITUTE(SUBSTITUTE(TEXT(SOURCE!H2046,"????0"),"  ","")," ",""))   ))), "")&amp;
       IF(ISTEXT(SOURCE!H2046),SOURCE!H2046, SUBSTITUTE(SUBSTITUTE(TEXT(SOURCE!H2046,"????0"),"  ","")," ",""))   &amp;","&amp; IF(SOURCE!$W$2-3 &gt;= 0, REPT(" ",SOURCE!$W$2-3-5), "")&amp;
      SOURCE!I2046&amp;
" | "&amp; IF(SOURCE!$X$2-LEN(SOURCE!I2046) &gt;= 0, REPT(" ",SOURCE!$X$2-LEN(SOURCE!I2046)), "")&amp;
      SOURCE!J2046&amp;      IF(SOURCE!$Y$2-LEN(SOURCE!J2046) &gt;= 0, REPT(" ",SOURCE!$Y$2-LEN(SOURCE!J2046)), "")&amp;
" | "&amp; IF(SOURCE!$X$2-LEN(SOURCE!I2046) &gt;= 0, REPT(" ",SOURCE!$X$2-LEN(SOURCE!I2046)), "")&amp;
      SOURCE!K2046&amp;      IF(SOURCE!$Y$2-LEN(SOURCE!K2046) &gt;= 0, REPT(" ",SOURCE!$Z$2-LEN(SOURCE!K2046)), "")&amp;
" | "&amp; SOURCE!L2046&amp;      IF(SOURCE!$AB$2-LEN(SOURCE!L2046) &gt;= 0, REPT(" ",SOURCE!$AB$2-LEN(SOURCE!L2046)), "")&amp;
" | "&amp; SOURCE!M2046&amp;      IF(SOURCE!$AC$2-LEN(SOURCE!M2046) &gt;= 0, REPT(" ",SOURCE!$AC$2-LEN(SOURCE!M2046)), "")&amp;
      "},"&amp;IF(SOURCE!O2046&lt;&gt;"",""&amp;SOURCE!O2046,"")
 )
)
)</f>
        <v>/* 2002 */  { fnByte,                       4,                           "RR1",                                         "RR1",                                         (0 &lt;&lt; TAM_MAX_BITS) |     0, CAT_FNCT | SLS_ENABLED   | US_ENABLED   | EIM_DISABLED | PTP_DISABLED     },//JM SHOI</v>
      </c>
    </row>
    <row r="2047" spans="1:1">
      <c r="A2047" s="133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IF(SOURCE!$R$2-LEN(SOURCE!C2047) &gt;= 0, REPT(" ",SOURCE!$R$2-LEN(SOURCE!C2047)), "")&amp;
      SOURCE!D2047&amp;", "&amp; IF(SOURCE!$S$2-LEN(SOURCE!D2047) &gt;= 0, REPT(" ",SOURCE!$S$2-LEN(SOURCE!D2047)), "")&amp;
      SOURCE!E2047&amp;", "&amp; IF(SOURCE!$T$2-LEN(SOURCE!E2047) &gt;=0, REPT(" ",SOURCE!$T$2-LEN(SOURCE!E2047)), "")&amp;
      SOURCE!F2047&amp;", "&amp; IF(SOURCE!$U$2-LEN(SOURCE!F2047) &gt;= 0, REPT(" ",SOURCE!$U$2-LEN(SOURCE!F2047)+2), "")&amp;"("&amp;
      SUBSTITUTE(TEXT(SOURCE!G2047,"??0"),"  ","")&amp;" &lt;&lt; TAM_MAX_BITS) |"&amp; IF(SOURCE!$V$2-3 &gt;= 0, REPT(" ",MAX(1,SOURCE!$V$2-5+4+1-1-LEN(  IF(ISTEXT(SOURCE!H2047),SOURCE!H2047,  SUBSTITUTE(SUBSTITUTE(TEXT(SOURCE!H2047,"????0"),"  ","")," ",""))   ))), "")&amp;
       IF(ISTEXT(SOURCE!H2047),SOURCE!H2047, SUBSTITUTE(SUBSTITUTE(TEXT(SOURCE!H2047,"????0"),"  ","")," ",""))   &amp;","&amp; IF(SOURCE!$W$2-3 &gt;= 0, REPT(" ",SOURCE!$W$2-3-5), "")&amp;
      SOURCE!I2047&amp;
" | "&amp; IF(SOURCE!$X$2-LEN(SOURCE!I2047) &gt;= 0, REPT(" ",SOURCE!$X$2-LEN(SOURCE!I2047)), "")&amp;
      SOURCE!J2047&amp;      IF(SOURCE!$Y$2-LEN(SOURCE!J2047) &gt;= 0, REPT(" ",SOURCE!$Y$2-LEN(SOURCE!J2047)), "")&amp;
" | "&amp; IF(SOURCE!$X$2-LEN(SOURCE!I2047) &gt;= 0, REPT(" ",SOURCE!$X$2-LEN(SOURCE!I2047)), "")&amp;
      SOURCE!K2047&amp;      IF(SOURCE!$Y$2-LEN(SOURCE!K2047) &gt;= 0, REPT(" ",SOURCE!$Z$2-LEN(SOURCE!K2047)), "")&amp;
" | "&amp; SOURCE!L2047&amp;      IF(SOURCE!$AB$2-LEN(SOURCE!L2047) &gt;= 0, REPT(" ",SOURCE!$AB$2-LEN(SOURCE!L2047)), "")&amp;
" | "&amp; SOURCE!M2047&amp;      IF(SOURCE!$AC$2-LEN(SOURCE!M2047) &gt;= 0, REPT(" ",SOURCE!$AC$2-LEN(SOURCE!M2047)), "")&amp;
      "},"&amp;IF(SOURCE!O2047&lt;&gt;"",""&amp;SOURCE!O2047,"")
 )
)
)</f>
        <v>/* 2003 */  { fnByte,                       5,                           "W.SWP",                                       "W.SWP",                                       (0 &lt;&lt; TAM_MAX_BITS) |     0, CAT_FNCT | SLS_UNCHANGED | US_ENABLED   | EIM_DISABLED | PTP_DISABLED     },//JM SHOI</v>
      </c>
    </row>
    <row r="2048" spans="1:1">
      <c r="A2048" s="133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IF(SOURCE!$R$2-LEN(SOURCE!C2048) &gt;= 0, REPT(" ",SOURCE!$R$2-LEN(SOURCE!C2048)), "")&amp;
      SOURCE!D2048&amp;", "&amp; IF(SOURCE!$S$2-LEN(SOURCE!D2048) &gt;= 0, REPT(" ",SOURCE!$S$2-LEN(SOURCE!D2048)), "")&amp;
      SOURCE!E2048&amp;", "&amp; IF(SOURCE!$T$2-LEN(SOURCE!E2048) &gt;=0, REPT(" ",SOURCE!$T$2-LEN(SOURCE!E2048)), "")&amp;
      SOURCE!F2048&amp;", "&amp; IF(SOURCE!$U$2-LEN(SOURCE!F2048) &gt;= 0, REPT(" ",SOURCE!$U$2-LEN(SOURCE!F2048)+2), "")&amp;"("&amp;
      SUBSTITUTE(TEXT(SOURCE!G2048,"??0"),"  ","")&amp;" &lt;&lt; TAM_MAX_BITS) |"&amp; IF(SOURCE!$V$2-3 &gt;= 0, REPT(" ",MAX(1,SOURCE!$V$2-5+4+1-1-LEN(  IF(ISTEXT(SOURCE!H2048),SOURCE!H2048,  SUBSTITUTE(SUBSTITUTE(TEXT(SOURCE!H2048,"????0"),"  ","")," ",""))   ))), "")&amp;
       IF(ISTEXT(SOURCE!H2048),SOURCE!H2048, SUBSTITUTE(SUBSTITUTE(TEXT(SOURCE!H2048,"????0"),"  ","")," ",""))   &amp;","&amp; IF(SOURCE!$W$2-3 &gt;= 0, REPT(" ",SOURCE!$W$2-3-5), "")&amp;
      SOURCE!I2048&amp;
" | "&amp; IF(SOURCE!$X$2-LEN(SOURCE!I2048) &gt;= 0, REPT(" ",SOURCE!$X$2-LEN(SOURCE!I2048)), "")&amp;
      SOURCE!J2048&amp;      IF(SOURCE!$Y$2-LEN(SOURCE!J2048) &gt;= 0, REPT(" ",SOURCE!$Y$2-LEN(SOURCE!J2048)), "")&amp;
" | "&amp; IF(SOURCE!$X$2-LEN(SOURCE!I2048) &gt;= 0, REPT(" ",SOURCE!$X$2-LEN(SOURCE!I2048)), "")&amp;
      SOURCE!K2048&amp;      IF(SOURCE!$Y$2-LEN(SOURCE!K2048) &gt;= 0, REPT(" ",SOURCE!$Z$2-LEN(SOURCE!K2048)), "")&amp;
" | "&amp; SOURCE!L2048&amp;      IF(SOURCE!$AB$2-LEN(SOURCE!L2048) &gt;= 0, REPT(" ",SOURCE!$AB$2-LEN(SOURCE!L2048)), "")&amp;
" | "&amp; SOURCE!M2048&amp;      IF(SOURCE!$AC$2-LEN(SOURCE!M2048) &gt;= 0, REPT(" ",SOURCE!$AC$2-LEN(SOURCE!M2048)), "")&amp;
      "},"&amp;IF(SOURCE!O2048&lt;&gt;"",""&amp;SOURCE!O2048,"")
 )
)
)</f>
        <v>/* 2004 */  { fnByte,                       6,                           "B.SWP",                                       "B.SWP",                                       (0 &lt;&lt; TAM_MAX_BITS) |     0, CAT_FNCT | SLS_UNCHANGED | US_ENABLED   | EIM_DISABLED | PTP_DISABLED     },//JM SHOI</v>
      </c>
    </row>
    <row r="2049" spans="1:1">
      <c r="A2049" s="133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IF(SOURCE!$R$2-LEN(SOURCE!C2049) &gt;= 0, REPT(" ",SOURCE!$R$2-LEN(SOURCE!C2049)), "")&amp;
      SOURCE!D2049&amp;", "&amp; IF(SOURCE!$S$2-LEN(SOURCE!D2049) &gt;= 0, REPT(" ",SOURCE!$S$2-LEN(SOURCE!D2049)), "")&amp;
      SOURCE!E2049&amp;", "&amp; IF(SOURCE!$T$2-LEN(SOURCE!E2049) &gt;=0, REPT(" ",SOURCE!$T$2-LEN(SOURCE!E2049)), "")&amp;
      SOURCE!F2049&amp;", "&amp; IF(SOURCE!$U$2-LEN(SOURCE!F2049) &gt;= 0, REPT(" ",SOURCE!$U$2-LEN(SOURCE!F2049)+2), "")&amp;"("&amp;
      SUBSTITUTE(TEXT(SOURCE!G2049,"??0"),"  ","")&amp;" &lt;&lt; TAM_MAX_BITS) |"&amp; IF(SOURCE!$V$2-3 &gt;= 0, REPT(" ",MAX(1,SOURCE!$V$2-5+4+1-1-LEN(  IF(ISTEXT(SOURCE!H2049),SOURCE!H2049,  SUBSTITUTE(SUBSTITUTE(TEXT(SOURCE!H2049,"????0"),"  ","")," ",""))   ))), "")&amp;
       IF(ISTEXT(SOURCE!H2049),SOURCE!H2049, SUBSTITUTE(SUBSTITUTE(TEXT(SOURCE!H2049,"????0"),"  ","")," ",""))   &amp;","&amp; IF(SOURCE!$W$2-3 &gt;= 0, REPT(" ",SOURCE!$W$2-3-5), "")&amp;
      SOURCE!I2049&amp;
" | "&amp; IF(SOURCE!$X$2-LEN(SOURCE!I2049) &gt;= 0, REPT(" ",SOURCE!$X$2-LEN(SOURCE!I2049)), "")&amp;
      SOURCE!J2049&amp;      IF(SOURCE!$Y$2-LEN(SOURCE!J2049) &gt;= 0, REPT(" ",SOURCE!$Y$2-LEN(SOURCE!J2049)), "")&amp;
" | "&amp; IF(SOURCE!$X$2-LEN(SOURCE!I2049) &gt;= 0, REPT(" ",SOURCE!$X$2-LEN(SOURCE!I2049)), "")&amp;
      SOURCE!K2049&amp;      IF(SOURCE!$Y$2-LEN(SOURCE!K2049) &gt;= 0, REPT(" ",SOURCE!$Z$2-LEN(SOURCE!K2049)), "")&amp;
" | "&amp; SOURCE!L2049&amp;      IF(SOURCE!$AB$2-LEN(SOURCE!L2049) &gt;= 0, REPT(" ",SOURCE!$AB$2-LEN(SOURCE!L2049)), "")&amp;
" | "&amp; SOURCE!M2049&amp;      IF(SOURCE!$AC$2-LEN(SOURCE!M2049) &gt;= 0, REPT(" ",SOURCE!$AC$2-LEN(SOURCE!M2049)), "")&amp;
      "},"&amp;IF(SOURCE!O2049&lt;&gt;"",""&amp;SOURCE!O2049,"")
 )
)
)</f>
        <v>/* 2005 */  { fnClrMod,                     NOPARAM,                     "CLRMOD",                                      "CLRMOD",                                      (0 &lt;&lt; TAM_MAX_BITS) |     0, CAT_NONE | SLS_UNCHANGED | US_ENABLED   | EIM_DISABLED | PTP_DISABLED     },//clear HEX mode</v>
      </c>
    </row>
    <row r="2050" spans="1:1">
      <c r="A2050" s="133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IF(SOURCE!$R$2-LEN(SOURCE!C2050) &gt;= 0, REPT(" ",SOURCE!$R$2-LEN(SOURCE!C2050)), "")&amp;
      SOURCE!D2050&amp;", "&amp; IF(SOURCE!$S$2-LEN(SOURCE!D2050) &gt;= 0, REPT(" ",SOURCE!$S$2-LEN(SOURCE!D2050)), "")&amp;
      SOURCE!E2050&amp;", "&amp; IF(SOURCE!$T$2-LEN(SOURCE!E2050) &gt;=0, REPT(" ",SOURCE!$T$2-LEN(SOURCE!E2050)), "")&amp;
      SOURCE!F2050&amp;", "&amp; IF(SOURCE!$U$2-LEN(SOURCE!F2050) &gt;= 0, REPT(" ",SOURCE!$U$2-LEN(SOURCE!F2050)+2), "")&amp;"("&amp;
      SUBSTITUTE(TEXT(SOURCE!G2050,"??0"),"  ","")&amp;" &lt;&lt; TAM_MAX_BITS) |"&amp; IF(SOURCE!$V$2-3 &gt;= 0, REPT(" ",MAX(1,SOURCE!$V$2-5+4+1-1-LEN(  IF(ISTEXT(SOURCE!H2050),SOURCE!H2050,  SUBSTITUTE(SUBSTITUTE(TEXT(SOURCE!H2050,"????0"),"  ","")," ",""))   ))), "")&amp;
       IF(ISTEXT(SOURCE!H2050),SOURCE!H2050, SUBSTITUTE(SUBSTITUTE(TEXT(SOURCE!H2050,"????0"),"  ","")," ",""))   &amp;","&amp; IF(SOURCE!$W$2-3 &gt;= 0, REPT(" ",SOURCE!$W$2-3-5), "")&amp;
      SOURCE!I2050&amp;
" | "&amp; IF(SOURCE!$X$2-LEN(SOURCE!I2050) &gt;= 0, REPT(" ",SOURCE!$X$2-LEN(SOURCE!I2050)), "")&amp;
      SOURCE!J2050&amp;      IF(SOURCE!$Y$2-LEN(SOURCE!J2050) &gt;= 0, REPT(" ",SOURCE!$Y$2-LEN(SOURCE!J2050)), "")&amp;
" | "&amp; IF(SOURCE!$X$2-LEN(SOURCE!I2050) &gt;= 0, REPT(" ",SOURCE!$X$2-LEN(SOURCE!I2050)), "")&amp;
      SOURCE!K2050&amp;      IF(SOURCE!$Y$2-LEN(SOURCE!K2050) &gt;= 0, REPT(" ",SOURCE!$Z$2-LEN(SOURCE!K2050)), "")&amp;
" | "&amp; SOURCE!L2050&amp;      IF(SOURCE!$AB$2-LEN(SOURCE!L2050) &gt;= 0, REPT(" ",SOURCE!$AB$2-LEN(SOURCE!L2050)), "")&amp;
" | "&amp; SOURCE!M2050&amp;      IF(SOURCE!$AC$2-LEN(SOURCE!M2050) &gt;= 0, REPT(" ",SOURCE!$AC$2-LEN(SOURCE!M2050)), "")&amp;
      "},"&amp;IF(SOURCE!O2050&lt;&gt;"",""&amp;SOURCE!O2050,"")
 )
)
)</f>
        <v>/* 2006 */  { fnShoiXRepeats,               TM_VALUE,                    "",                                            "DISP_SI",                                     (0 &lt;&lt; TAM_MAX_BITS) |     3, CAT_NONE | SLS_UNCHANGED | US_UNCHANGED | EIM_DISABLED | PTP_DISABLED     },//JM SHOI</v>
      </c>
    </row>
    <row r="2051" spans="1:1">
      <c r="A2051" s="133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IF(SOURCE!$R$2-LEN(SOURCE!C2051) &gt;= 0, REPT(" ",SOURCE!$R$2-LEN(SOURCE!C2051)), "")&amp;
      SOURCE!D2051&amp;", "&amp; IF(SOURCE!$S$2-LEN(SOURCE!D2051) &gt;= 0, REPT(" ",SOURCE!$S$2-LEN(SOURCE!D2051)), "")&amp;
      SOURCE!E2051&amp;", "&amp; IF(SOURCE!$T$2-LEN(SOURCE!E2051) &gt;=0, REPT(" ",SOURCE!$T$2-LEN(SOURCE!E2051)), "")&amp;
      SOURCE!F2051&amp;", "&amp; IF(SOURCE!$U$2-LEN(SOURCE!F2051) &gt;= 0, REPT(" ",SOURCE!$U$2-LEN(SOURCE!F2051)+2), "")&amp;"("&amp;
      SUBSTITUTE(TEXT(SOURCE!G2051,"??0"),"  ","")&amp;" &lt;&lt; TAM_MAX_BITS) |"&amp; IF(SOURCE!$V$2-3 &gt;= 0, REPT(" ",MAX(1,SOURCE!$V$2-5+4+1-1-LEN(  IF(ISTEXT(SOURCE!H2051),SOURCE!H2051,  SUBSTITUTE(SUBSTITUTE(TEXT(SOURCE!H2051,"????0"),"  ","")," ",""))   ))), "")&amp;
       IF(ISTEXT(SOURCE!H2051),SOURCE!H2051, SUBSTITUTE(SUBSTITUTE(TEXT(SOURCE!H2051,"????0"),"  ","")," ",""))   &amp;","&amp; IF(SOURCE!$W$2-3 &gt;= 0, REPT(" ",SOURCE!$W$2-3-5), "")&amp;
      SOURCE!I2051&amp;
" | "&amp; IF(SOURCE!$X$2-LEN(SOURCE!I2051) &gt;= 0, REPT(" ",SOURCE!$X$2-LEN(SOURCE!I2051)), "")&amp;
      SOURCE!J2051&amp;      IF(SOURCE!$Y$2-LEN(SOURCE!J2051) &gt;= 0, REPT(" ",SOURCE!$Y$2-LEN(SOURCE!J2051)), "")&amp;
" | "&amp; IF(SOURCE!$X$2-LEN(SOURCE!I2051) &gt;= 0, REPT(" ",SOURCE!$X$2-LEN(SOURCE!I2051)), "")&amp;
      SOURCE!K2051&amp;      IF(SOURCE!$Y$2-LEN(SOURCE!K2051) &gt;= 0, REPT(" ",SOURCE!$Z$2-LEN(SOURCE!K2051)), "")&amp;
" | "&amp; SOURCE!L2051&amp;      IF(SOURCE!$AB$2-LEN(SOURCE!L2051) &gt;= 0, REPT(" ",SOURCE!$AB$2-LEN(SOURCE!L2051)), "")&amp;
" | "&amp; SOURCE!M2051&amp;      IF(SOURCE!$AC$2-LEN(SOURCE!M2051) &gt;= 0, REPT(" ",SOURCE!$AC$2-LEN(SOURCE!M2051)), "")&amp;
      "},"&amp;IF(SOURCE!O2051&lt;&gt;"",""&amp;SOURCE!O2051,"")
 )
)
)</f>
        <v>/* 2007 */  { fnScale,                      NOPARAM,                     "",                                            "X:Y=1",                                       (0 &lt;&lt; TAM_MAX_BITS) |     0, CAT_NONE | SLS_UNCHANGED | US_UNCHANGED | EIM_DISABLED | PTP_DISABLED     },//JM GRAPHING</v>
      </c>
    </row>
    <row r="2052" spans="1:1">
      <c r="A2052" s="133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IF(SOURCE!$R$2-LEN(SOURCE!C2052) &gt;= 0, REPT(" ",SOURCE!$R$2-LEN(SOURCE!C2052)), "")&amp;
      SOURCE!D2052&amp;", "&amp; IF(SOURCE!$S$2-LEN(SOURCE!D2052) &gt;= 0, REPT(" ",SOURCE!$S$2-LEN(SOURCE!D2052)), "")&amp;
      SOURCE!E2052&amp;", "&amp; IF(SOURCE!$T$2-LEN(SOURCE!E2052) &gt;=0, REPT(" ",SOURCE!$T$2-LEN(SOURCE!E2052)), "")&amp;
      SOURCE!F2052&amp;", "&amp; IF(SOURCE!$U$2-LEN(SOURCE!F2052) &gt;= 0, REPT(" ",SOURCE!$U$2-LEN(SOURCE!F2052)+2), "")&amp;"("&amp;
      SUBSTITUTE(TEXT(SOURCE!G2052,"??0"),"  ","")&amp;" &lt;&lt; TAM_MAX_BITS) |"&amp; IF(SOURCE!$V$2-3 &gt;= 0, REPT(" ",MAX(1,SOURCE!$V$2-5+4+1-1-LEN(  IF(ISTEXT(SOURCE!H2052),SOURCE!H2052,  SUBSTITUTE(SUBSTITUTE(TEXT(SOURCE!H2052,"????0"),"  ","")," ",""))   ))), "")&amp;
       IF(ISTEXT(SOURCE!H2052),SOURCE!H2052, SUBSTITUTE(SUBSTITUTE(TEXT(SOURCE!H2052,"????0"),"  ","")," ",""))   &amp;","&amp; IF(SOURCE!$W$2-3 &gt;= 0, REPT(" ",SOURCE!$W$2-3-5), "")&amp;
      SOURCE!I2052&amp;
" | "&amp; IF(SOURCE!$X$2-LEN(SOURCE!I2052) &gt;= 0, REPT(" ",SOURCE!$X$2-LEN(SOURCE!I2052)), "")&amp;
      SOURCE!J2052&amp;      IF(SOURCE!$Y$2-LEN(SOURCE!J2052) &gt;= 0, REPT(" ",SOURCE!$Y$2-LEN(SOURCE!J2052)), "")&amp;
" | "&amp; IF(SOURCE!$X$2-LEN(SOURCE!I2052) &gt;= 0, REPT(" ",SOURCE!$X$2-LEN(SOURCE!I2052)), "")&amp;
      SOURCE!K2052&amp;      IF(SOURCE!$Y$2-LEN(SOURCE!K2052) &gt;= 0, REPT(" ",SOURCE!$Z$2-LEN(SOURCE!K2052)), "")&amp;
" | "&amp; SOURCE!L2052&amp;      IF(SOURCE!$AB$2-LEN(SOURCE!L2052) &gt;= 0, REPT(" ",SOURCE!$AB$2-LEN(SOURCE!L2052)), "")&amp;
" | "&amp; SOURCE!M2052&amp;      IF(SOURCE!$AC$2-LEN(SOURCE!M2052) &gt;= 0, REPT(" ",SOURCE!$AC$2-LEN(SOURCE!M2052)), "")&amp;
      "},"&amp;IF(SOURCE!O2052&lt;&gt;"",""&amp;SOURCE!O2052,"")
 )
)
)</f>
        <v>/* 2008 */  { fnSetBCD,                     JC_TOPHEX,                   "",                                            "KEY" STD_SUB_A STD_SUB_MINUS STD_SUB_F,       (0 &lt;&lt; TAM_MAX_BITS) |     0, CAT_NONE | SLS_UNCHANGED | US_UNCHANGED | EIM_DISABLED | PTP_DISABLED     },</v>
      </c>
    </row>
    <row r="2053" spans="1:1">
      <c r="A2053" s="133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IF(SOURCE!$R$2-LEN(SOURCE!C2053) &gt;= 0, REPT(" ",SOURCE!$R$2-LEN(SOURCE!C2053)), "")&amp;
      SOURCE!D2053&amp;", "&amp; IF(SOURCE!$S$2-LEN(SOURCE!D2053) &gt;= 0, REPT(" ",SOURCE!$S$2-LEN(SOURCE!D2053)), "")&amp;
      SOURCE!E2053&amp;", "&amp; IF(SOURCE!$T$2-LEN(SOURCE!E2053) &gt;=0, REPT(" ",SOURCE!$T$2-LEN(SOURCE!E2053)), "")&amp;
      SOURCE!F2053&amp;", "&amp; IF(SOURCE!$U$2-LEN(SOURCE!F2053) &gt;= 0, REPT(" ",SOURCE!$U$2-LEN(SOURCE!F2053)+2), "")&amp;"("&amp;
      SUBSTITUTE(TEXT(SOURCE!G2053,"??0"),"  ","")&amp;" &lt;&lt; TAM_MAX_BITS) |"&amp; IF(SOURCE!$V$2-3 &gt;= 0, REPT(" ",MAX(1,SOURCE!$V$2-5+4+1-1-LEN(  IF(ISTEXT(SOURCE!H2053),SOURCE!H2053,  SUBSTITUTE(SUBSTITUTE(TEXT(SOURCE!H2053,"????0"),"  ","")," ",""))   ))), "")&amp;
       IF(ISTEXT(SOURCE!H2053),SOURCE!H2053, SUBSTITUTE(SUBSTITUTE(TEXT(SOURCE!H2053,"????0"),"  ","")," ",""))   &amp;","&amp; IF(SOURCE!$W$2-3 &gt;= 0, REPT(" ",SOURCE!$W$2-3-5), "")&amp;
      SOURCE!I2053&amp;
" | "&amp; IF(SOURCE!$X$2-LEN(SOURCE!I2053) &gt;= 0, REPT(" ",SOURCE!$X$2-LEN(SOURCE!I2053)), "")&amp;
      SOURCE!J2053&amp;      IF(SOURCE!$Y$2-LEN(SOURCE!J2053) &gt;= 0, REPT(" ",SOURCE!$Y$2-LEN(SOURCE!J2053)), "")&amp;
" | "&amp; IF(SOURCE!$X$2-LEN(SOURCE!I2053) &gt;= 0, REPT(" ",SOURCE!$X$2-LEN(SOURCE!I2053)), "")&amp;
      SOURCE!K2053&amp;      IF(SOURCE!$Y$2-LEN(SOURCE!K2053) &gt;= 0, REPT(" ",SOURCE!$Z$2-LEN(SOURCE!K2053)), "")&amp;
" | "&amp; SOURCE!L2053&amp;      IF(SOURCE!$AB$2-LEN(SOURCE!L2053) &gt;= 0, REPT(" ",SOURCE!$AB$2-LEN(SOURCE!L2053)), "")&amp;
" | "&amp; SOURCE!M2053&amp;      IF(SOURCE!$AC$2-LEN(SOURCE!M2053) &gt;= 0, REPT(" ",SOURCE!$AC$2-LEN(SOURCE!M2053)), "")&amp;
      "},"&amp;IF(SOURCE!O2053&lt;&gt;"",""&amp;SOURCE!O2053,"")
 )
)
)</f>
        <v>/* 2009 */  { fnPline,                      NOPARAM,                     "",                                            "LINE",                                        (0 &lt;&lt; TAM_MAX_BITS) |     0, CAT_NONE | SLS_UNCHANGED | US_UNCHANGED | EIM_DISABLED | PTP_DISABLED     },//GRAPH</v>
      </c>
    </row>
    <row r="2054" spans="1:1">
      <c r="A2054" s="133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IF(SOURCE!$R$2-LEN(SOURCE!C2054) &gt;= 0, REPT(" ",SOURCE!$R$2-LEN(SOURCE!C2054)), "")&amp;
      SOURCE!D2054&amp;", "&amp; IF(SOURCE!$S$2-LEN(SOURCE!D2054) &gt;= 0, REPT(" ",SOURCE!$S$2-LEN(SOURCE!D2054)), "")&amp;
      SOURCE!E2054&amp;", "&amp; IF(SOURCE!$T$2-LEN(SOURCE!E2054) &gt;=0, REPT(" ",SOURCE!$T$2-LEN(SOURCE!E2054)), "")&amp;
      SOURCE!F2054&amp;", "&amp; IF(SOURCE!$U$2-LEN(SOURCE!F2054) &gt;= 0, REPT(" ",SOURCE!$U$2-LEN(SOURCE!F2054)+2), "")&amp;"("&amp;
      SUBSTITUTE(TEXT(SOURCE!G2054,"??0"),"  ","")&amp;" &lt;&lt; TAM_MAX_BITS) |"&amp; IF(SOURCE!$V$2-3 &gt;= 0, REPT(" ",MAX(1,SOURCE!$V$2-5+4+1-1-LEN(  IF(ISTEXT(SOURCE!H2054),SOURCE!H2054,  SUBSTITUTE(SUBSTITUTE(TEXT(SOURCE!H2054,"????0"),"  ","")," ",""))   ))), "")&amp;
       IF(ISTEXT(SOURCE!H2054),SOURCE!H2054, SUBSTITUTE(SUBSTITUTE(TEXT(SOURCE!H2054,"????0"),"  ","")," ",""))   &amp;","&amp; IF(SOURCE!$W$2-3 &gt;= 0, REPT(" ",SOURCE!$W$2-3-5), "")&amp;
      SOURCE!I2054&amp;
" | "&amp; IF(SOURCE!$X$2-LEN(SOURCE!I2054) &gt;= 0, REPT(" ",SOURCE!$X$2-LEN(SOURCE!I2054)), "")&amp;
      SOURCE!J2054&amp;      IF(SOURCE!$Y$2-LEN(SOURCE!J2054) &gt;= 0, REPT(" ",SOURCE!$Y$2-LEN(SOURCE!J2054)), "")&amp;
" | "&amp; IF(SOURCE!$X$2-LEN(SOURCE!I2054) &gt;= 0, REPT(" ",SOURCE!$X$2-LEN(SOURCE!I2054)), "")&amp;
      SOURCE!K2054&amp;      IF(SOURCE!$Y$2-LEN(SOURCE!K2054) &gt;= 0, REPT(" ",SOURCE!$Z$2-LEN(SOURCE!K2054)), "")&amp;
" | "&amp; SOURCE!L2054&amp;      IF(SOURCE!$AB$2-LEN(SOURCE!L2054) &gt;= 0, REPT(" ",SOURCE!$AB$2-LEN(SOURCE!L2054)), "")&amp;
" | "&amp; SOURCE!M2054&amp;      IF(SOURCE!$AC$2-LEN(SOURCE!M2054) &gt;= 0, REPT(" ",SOURCE!$AC$2-LEN(SOURCE!M2054)), "")&amp;
      "},"&amp;IF(SOURCE!O2054&lt;&gt;"",""&amp;SOURCE!O2054,"")
 )
)
)</f>
        <v>/* 2010 */  { fnPcros,                      NOPARAM,                     "",                                            "CROSS",                                       (0 &lt;&lt; TAM_MAX_BITS) |     0, CAT_NONE | SLS_UNCHANGED | US_UNCHANGED | EIM_DISABLED | PTP_DISABLED     },//GRAPH</v>
      </c>
    </row>
    <row r="2055" spans="1:1">
      <c r="A2055" s="133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IF(SOURCE!$R$2-LEN(SOURCE!C2055) &gt;= 0, REPT(" ",SOURCE!$R$2-LEN(SOURCE!C2055)), "")&amp;
      SOURCE!D2055&amp;", "&amp; IF(SOURCE!$S$2-LEN(SOURCE!D2055) &gt;= 0, REPT(" ",SOURCE!$S$2-LEN(SOURCE!D2055)), "")&amp;
      SOURCE!E2055&amp;", "&amp; IF(SOURCE!$T$2-LEN(SOURCE!E2055) &gt;=0, REPT(" ",SOURCE!$T$2-LEN(SOURCE!E2055)), "")&amp;
      SOURCE!F2055&amp;", "&amp; IF(SOURCE!$U$2-LEN(SOURCE!F2055) &gt;= 0, REPT(" ",SOURCE!$U$2-LEN(SOURCE!F2055)+2), "")&amp;"("&amp;
      SUBSTITUTE(TEXT(SOURCE!G2055,"??0"),"  ","")&amp;" &lt;&lt; TAM_MAX_BITS) |"&amp; IF(SOURCE!$V$2-3 &gt;= 0, REPT(" ",MAX(1,SOURCE!$V$2-5+4+1-1-LEN(  IF(ISTEXT(SOURCE!H2055),SOURCE!H2055,  SUBSTITUTE(SUBSTITUTE(TEXT(SOURCE!H2055,"????0"),"  ","")," ",""))   ))), "")&amp;
       IF(ISTEXT(SOURCE!H2055),SOURCE!H2055, SUBSTITUTE(SUBSTITUTE(TEXT(SOURCE!H2055,"????0"),"  ","")," ",""))   &amp;","&amp; IF(SOURCE!$W$2-3 &gt;= 0, REPT(" ",SOURCE!$W$2-3-5), "")&amp;
      SOURCE!I2055&amp;
" | "&amp; IF(SOURCE!$X$2-LEN(SOURCE!I2055) &gt;= 0, REPT(" ",SOURCE!$X$2-LEN(SOURCE!I2055)), "")&amp;
      SOURCE!J2055&amp;      IF(SOURCE!$Y$2-LEN(SOURCE!J2055) &gt;= 0, REPT(" ",SOURCE!$Y$2-LEN(SOURCE!J2055)), "")&amp;
" | "&amp; IF(SOURCE!$X$2-LEN(SOURCE!I2055) &gt;= 0, REPT(" ",SOURCE!$X$2-LEN(SOURCE!I2055)), "")&amp;
      SOURCE!K2055&amp;      IF(SOURCE!$Y$2-LEN(SOURCE!K2055) &gt;= 0, REPT(" ",SOURCE!$Z$2-LEN(SOURCE!K2055)), "")&amp;
" | "&amp; SOURCE!L2055&amp;      IF(SOURCE!$AB$2-LEN(SOURCE!L2055) &gt;= 0, REPT(" ",SOURCE!$AB$2-LEN(SOURCE!L2055)), "")&amp;
" | "&amp; SOURCE!M2055&amp;      IF(SOURCE!$AC$2-LEN(SOURCE!M2055) &gt;= 0, REPT(" ",SOURCE!$AC$2-LEN(SOURCE!M2055)), "")&amp;
      "},"&amp;IF(SOURCE!O2055&lt;&gt;"",""&amp;SOURCE!O2055,"")
 )
)
)</f>
        <v>/* 2011 */  { fnPbox,                       NOPARAM,                     "",                                            "BOX",                                         (0 &lt;&lt; TAM_MAX_BITS) |     0, CAT_NONE | SLS_UNCHANGED | US_UNCHANGED | EIM_DISABLED | PTP_DISABLED     },//GRAPH</v>
      </c>
    </row>
    <row r="2056" spans="1:1">
      <c r="A2056" s="133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IF(SOURCE!$R$2-LEN(SOURCE!C2056) &gt;= 0, REPT(" ",SOURCE!$R$2-LEN(SOURCE!C2056)), "")&amp;
      SOURCE!D2056&amp;", "&amp; IF(SOURCE!$S$2-LEN(SOURCE!D2056) &gt;= 0, REPT(" ",SOURCE!$S$2-LEN(SOURCE!D2056)), "")&amp;
      SOURCE!E2056&amp;", "&amp; IF(SOURCE!$T$2-LEN(SOURCE!E2056) &gt;=0, REPT(" ",SOURCE!$T$2-LEN(SOURCE!E2056)), "")&amp;
      SOURCE!F2056&amp;", "&amp; IF(SOURCE!$U$2-LEN(SOURCE!F2056) &gt;= 0, REPT(" ",SOURCE!$U$2-LEN(SOURCE!F2056)+2), "")&amp;"("&amp;
      SUBSTITUTE(TEXT(SOURCE!G2056,"??0"),"  ","")&amp;" &lt;&lt; TAM_MAX_BITS) |"&amp; IF(SOURCE!$V$2-3 &gt;= 0, REPT(" ",MAX(1,SOURCE!$V$2-5+4+1-1-LEN(  IF(ISTEXT(SOURCE!H2056),SOURCE!H2056,  SUBSTITUTE(SUBSTITUTE(TEXT(SOURCE!H2056,"????0"),"  ","")," ",""))   ))), "")&amp;
       IF(ISTEXT(SOURCE!H2056),SOURCE!H2056, SUBSTITUTE(SUBSTITUTE(TEXT(SOURCE!H2056,"????0"),"  ","")," ",""))   &amp;","&amp; IF(SOURCE!$W$2-3 &gt;= 0, REPT(" ",SOURCE!$W$2-3-5), "")&amp;
      SOURCE!I2056&amp;
" | "&amp; IF(SOURCE!$X$2-LEN(SOURCE!I2056) &gt;= 0, REPT(" ",SOURCE!$X$2-LEN(SOURCE!I2056)), "")&amp;
      SOURCE!J2056&amp;      IF(SOURCE!$Y$2-LEN(SOURCE!J2056) &gt;= 0, REPT(" ",SOURCE!$Y$2-LEN(SOURCE!J2056)), "")&amp;
" | "&amp; IF(SOURCE!$X$2-LEN(SOURCE!I2056) &gt;= 0, REPT(" ",SOURCE!$X$2-LEN(SOURCE!I2056)), "")&amp;
      SOURCE!K2056&amp;      IF(SOURCE!$Y$2-LEN(SOURCE!K2056) &gt;= 0, REPT(" ",SOURCE!$Z$2-LEN(SOURCE!K2056)), "")&amp;
" | "&amp; SOURCE!L2056&amp;      IF(SOURCE!$AB$2-LEN(SOURCE!L2056) &gt;= 0, REPT(" ",SOURCE!$AB$2-LEN(SOURCE!L2056)), "")&amp;
" | "&amp; SOURCE!M2056&amp;      IF(SOURCE!$AC$2-LEN(SOURCE!M2056) &gt;= 0, REPT(" ",SOURCE!$AC$2-LEN(SOURCE!M2056)), "")&amp;
      "},"&amp;IF(SOURCE!O2056&lt;&gt;"",""&amp;SOURCE!O2056,"")
 )
)
)</f>
        <v>/* 2012 */  { fnPvect,                      NOPARAM,                     "",                                            "VECT",                                        (0 &lt;&lt; TAM_MAX_BITS) |     0, CAT_NONE | SLS_UNCHANGED | US_UNCHANGED | EIM_DISABLED | PTP_DISABLED     },//JM VECTOR MODE</v>
      </c>
    </row>
    <row r="2057" spans="1:1">
      <c r="A2057" s="133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IF(SOURCE!$R$2-LEN(SOURCE!C2057) &gt;= 0, REPT(" ",SOURCE!$R$2-LEN(SOURCE!C2057)), "")&amp;
      SOURCE!D2057&amp;", "&amp; IF(SOURCE!$S$2-LEN(SOURCE!D2057) &gt;= 0, REPT(" ",SOURCE!$S$2-LEN(SOURCE!D2057)), "")&amp;
      SOURCE!E2057&amp;", "&amp; IF(SOURCE!$T$2-LEN(SOURCE!E2057) &gt;=0, REPT(" ",SOURCE!$T$2-LEN(SOURCE!E2057)), "")&amp;
      SOURCE!F2057&amp;", "&amp; IF(SOURCE!$U$2-LEN(SOURCE!F2057) &gt;= 0, REPT(" ",SOURCE!$U$2-LEN(SOURCE!F2057)+2), "")&amp;"("&amp;
      SUBSTITUTE(TEXT(SOURCE!G2057,"??0"),"  ","")&amp;" &lt;&lt; TAM_MAX_BITS) |"&amp; IF(SOURCE!$V$2-3 &gt;= 0, REPT(" ",MAX(1,SOURCE!$V$2-5+4+1-1-LEN(  IF(ISTEXT(SOURCE!H2057),SOURCE!H2057,  SUBSTITUTE(SUBSTITUTE(TEXT(SOURCE!H2057,"????0"),"  ","")," ",""))   ))), "")&amp;
       IF(ISTEXT(SOURCE!H2057),SOURCE!H2057, SUBSTITUTE(SUBSTITUTE(TEXT(SOURCE!H2057,"????0"),"  ","")," ",""))   &amp;","&amp; IF(SOURCE!$W$2-3 &gt;= 0, REPT(" ",SOURCE!$W$2-3-5), "")&amp;
      SOURCE!I2057&amp;
" | "&amp; IF(SOURCE!$X$2-LEN(SOURCE!I2057) &gt;= 0, REPT(" ",SOURCE!$X$2-LEN(SOURCE!I2057)), "")&amp;
      SOURCE!J2057&amp;      IF(SOURCE!$Y$2-LEN(SOURCE!J2057) &gt;= 0, REPT(" ",SOURCE!$Y$2-LEN(SOURCE!J2057)), "")&amp;
" | "&amp; IF(SOURCE!$X$2-LEN(SOURCE!I2057) &gt;= 0, REPT(" ",SOURCE!$X$2-LEN(SOURCE!I2057)), "")&amp;
      SOURCE!K2057&amp;      IF(SOURCE!$Y$2-LEN(SOURCE!K2057) &gt;= 0, REPT(" ",SOURCE!$Z$2-LEN(SOURCE!K2057)), "")&amp;
" | "&amp; SOURCE!L2057&amp;      IF(SOURCE!$AB$2-LEN(SOURCE!L2057) &gt;= 0, REPT(" ",SOURCE!$AB$2-LEN(SOURCE!L2057)), "")&amp;
" | "&amp; SOURCE!M2057&amp;      IF(SOURCE!$AC$2-LEN(SOURCE!M2057) &gt;= 0, REPT(" ",SOURCE!$AC$2-LEN(SOURCE!M2057)), "")&amp;
      "},"&amp;IF(SOURCE!O2057&lt;&gt;"",""&amp;SOURCE!O2057,"")
 )
)
)</f>
        <v>/* 2013 */  { fnPNvect,                     NOPARAM,                     "",                                            "N.VECT",                                      (0 &lt;&lt; TAM_MAX_BITS) |     0, CAT_NONE | SLS_UNCHANGED | US_UNCHANGED | EIM_DISABLED | PTP_DISABLED     },//JM VECTOR MODE</v>
      </c>
    </row>
    <row r="2058" spans="1:1">
      <c r="A2058" s="133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IF(SOURCE!$R$2-LEN(SOURCE!C2058) &gt;= 0, REPT(" ",SOURCE!$R$2-LEN(SOURCE!C2058)), "")&amp;
      SOURCE!D2058&amp;", "&amp; IF(SOURCE!$S$2-LEN(SOURCE!D2058) &gt;= 0, REPT(" ",SOURCE!$S$2-LEN(SOURCE!D2058)), "")&amp;
      SOURCE!E2058&amp;", "&amp; IF(SOURCE!$T$2-LEN(SOURCE!E2058) &gt;=0, REPT(" ",SOURCE!$T$2-LEN(SOURCE!E2058)), "")&amp;
      SOURCE!F2058&amp;", "&amp; IF(SOURCE!$U$2-LEN(SOURCE!F2058) &gt;= 0, REPT(" ",SOURCE!$U$2-LEN(SOURCE!F2058)+2), "")&amp;"("&amp;
      SUBSTITUTE(TEXT(SOURCE!G2058,"??0"),"  ","")&amp;" &lt;&lt; TAM_MAX_BITS) |"&amp; IF(SOURCE!$V$2-3 &gt;= 0, REPT(" ",MAX(1,SOURCE!$V$2-5+4+1-1-LEN(  IF(ISTEXT(SOURCE!H2058),SOURCE!H2058,  SUBSTITUTE(SUBSTITUTE(TEXT(SOURCE!H2058,"????0"),"  ","")," ",""))   ))), "")&amp;
       IF(ISTEXT(SOURCE!H2058),SOURCE!H2058, SUBSTITUTE(SUBSTITUTE(TEXT(SOURCE!H2058,"????0"),"  ","")," ",""))   &amp;","&amp; IF(SOURCE!$W$2-3 &gt;= 0, REPT(" ",SOURCE!$W$2-3-5), "")&amp;
      SOURCE!I2058&amp;
" | "&amp; IF(SOURCE!$X$2-LEN(SOURCE!I2058) &gt;= 0, REPT(" ",SOURCE!$X$2-LEN(SOURCE!I2058)), "")&amp;
      SOURCE!J2058&amp;      IF(SOURCE!$Y$2-LEN(SOURCE!J2058) &gt;= 0, REPT(" ",SOURCE!$Y$2-LEN(SOURCE!J2058)), "")&amp;
" | "&amp; IF(SOURCE!$X$2-LEN(SOURCE!I2058) &gt;= 0, REPT(" ",SOURCE!$X$2-LEN(SOURCE!I2058)), "")&amp;
      SOURCE!K2058&amp;      IF(SOURCE!$Y$2-LEN(SOURCE!K2058) &gt;= 0, REPT(" ",SOURCE!$Z$2-LEN(SOURCE!K2058)), "")&amp;
" | "&amp; SOURCE!L2058&amp;      IF(SOURCE!$AB$2-LEN(SOURCE!L2058) &gt;= 0, REPT(" ",SOURCE!$AB$2-LEN(SOURCE!L2058)), "")&amp;
" | "&amp; SOURCE!M2058&amp;      IF(SOURCE!$AC$2-LEN(SOURCE!M2058) &gt;= 0, REPT(" ",SOURCE!$AC$2-LEN(SOURCE!M2058)), "")&amp;
      "},"&amp;IF(SOURCE!O2058&lt;&gt;"",""&amp;SOURCE!O2058,"")
 )
)
)</f>
        <v>/* 2014 */  { fnPx,                         NOPARAM,                     "",                                            "Y.AXIS",                                      (0 &lt;&lt; TAM_MAX_BITS) |     0, CAT_NONE | SLS_UNCHANGED | US_UNCHANGED | EIM_DISABLED | PTP_DISABLED     },</v>
      </c>
    </row>
    <row r="2059" spans="1:1">
      <c r="A2059" s="133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IF(SOURCE!$R$2-LEN(SOURCE!C2059) &gt;= 0, REPT(" ",SOURCE!$R$2-LEN(SOURCE!C2059)), "")&amp;
      SOURCE!D2059&amp;", "&amp; IF(SOURCE!$S$2-LEN(SOURCE!D2059) &gt;= 0, REPT(" ",SOURCE!$S$2-LEN(SOURCE!D2059)), "")&amp;
      SOURCE!E2059&amp;", "&amp; IF(SOURCE!$T$2-LEN(SOURCE!E2059) &gt;=0, REPT(" ",SOURCE!$T$2-LEN(SOURCE!E2059)), "")&amp;
      SOURCE!F2059&amp;", "&amp; IF(SOURCE!$U$2-LEN(SOURCE!F2059) &gt;= 0, REPT(" ",SOURCE!$U$2-LEN(SOURCE!F2059)+2), "")&amp;"("&amp;
      SUBSTITUTE(TEXT(SOURCE!G2059,"??0"),"  ","")&amp;" &lt;&lt; TAM_MAX_BITS) |"&amp; IF(SOURCE!$V$2-3 &gt;= 0, REPT(" ",MAX(1,SOURCE!$V$2-5+4+1-1-LEN(  IF(ISTEXT(SOURCE!H2059),SOURCE!H2059,  SUBSTITUTE(SUBSTITUTE(TEXT(SOURCE!H2059,"????0"),"  ","")," ",""))   ))), "")&amp;
       IF(ISTEXT(SOURCE!H2059),SOURCE!H2059, SUBSTITUTE(SUBSTITUTE(TEXT(SOURCE!H2059,"????0"),"  ","")," ",""))   &amp;","&amp; IF(SOURCE!$W$2-3 &gt;= 0, REPT(" ",SOURCE!$W$2-3-5), "")&amp;
      SOURCE!I2059&amp;
" | "&amp; IF(SOURCE!$X$2-LEN(SOURCE!I2059) &gt;= 0, REPT(" ",SOURCE!$X$2-LEN(SOURCE!I2059)), "")&amp;
      SOURCE!J2059&amp;      IF(SOURCE!$Y$2-LEN(SOURCE!J2059) &gt;= 0, REPT(" ",SOURCE!$Y$2-LEN(SOURCE!J2059)), "")&amp;
" | "&amp; IF(SOURCE!$X$2-LEN(SOURCE!I2059) &gt;= 0, REPT(" ",SOURCE!$X$2-LEN(SOURCE!I2059)), "")&amp;
      SOURCE!K2059&amp;      IF(SOURCE!$Y$2-LEN(SOURCE!K2059) &gt;= 0, REPT(" ",SOURCE!$Z$2-LEN(SOURCE!K2059)), "")&amp;
" | "&amp; SOURCE!L2059&amp;      IF(SOURCE!$AB$2-LEN(SOURCE!L2059) &gt;= 0, REPT(" ",SOURCE!$AB$2-LEN(SOURCE!L2059)), "")&amp;
" | "&amp; SOURCE!M2059&amp;      IF(SOURCE!$AC$2-LEN(SOURCE!M2059) &gt;= 0, REPT(" ",SOURCE!$AC$2-LEN(SOURCE!M2059)), "")&amp;
      "},"&amp;IF(SOURCE!O2059&lt;&gt;"",""&amp;SOURCE!O2059,"")
 )
)
)</f>
        <v>/* 2015 */  { fnPy,                         NOPARAM,                     "",                                            "X.AXIS",                                      (0 &lt;&lt; TAM_MAX_BITS) |     0, CAT_NONE | SLS_UNCHANGED | US_UNCHANGED | EIM_DISABLED | PTP_DISABLED     },</v>
      </c>
    </row>
    <row r="2060" spans="1:1">
      <c r="A2060" s="133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IF(SOURCE!$R$2-LEN(SOURCE!C2060) &gt;= 0, REPT(" ",SOURCE!$R$2-LEN(SOURCE!C2060)), "")&amp;
      SOURCE!D2060&amp;", "&amp; IF(SOURCE!$S$2-LEN(SOURCE!D2060) &gt;= 0, REPT(" ",SOURCE!$S$2-LEN(SOURCE!D2060)), "")&amp;
      SOURCE!E2060&amp;", "&amp; IF(SOURCE!$T$2-LEN(SOURCE!E2060) &gt;=0, REPT(" ",SOURCE!$T$2-LEN(SOURCE!E2060)), "")&amp;
      SOURCE!F2060&amp;", "&amp; IF(SOURCE!$U$2-LEN(SOURCE!F2060) &gt;= 0, REPT(" ",SOURCE!$U$2-LEN(SOURCE!F2060)+2), "")&amp;"("&amp;
      SUBSTITUTE(TEXT(SOURCE!G2060,"??0"),"  ","")&amp;" &lt;&lt; TAM_MAX_BITS) |"&amp; IF(SOURCE!$V$2-3 &gt;= 0, REPT(" ",MAX(1,SOURCE!$V$2-5+4+1-1-LEN(  IF(ISTEXT(SOURCE!H2060),SOURCE!H2060,  SUBSTITUTE(SUBSTITUTE(TEXT(SOURCE!H2060,"????0"),"  ","")," ",""))   ))), "")&amp;
       IF(ISTEXT(SOURCE!H2060),SOURCE!H2060, SUBSTITUTE(SUBSTITUTE(TEXT(SOURCE!H2060,"????0"),"  ","")," ",""))   &amp;","&amp; IF(SOURCE!$W$2-3 &gt;= 0, REPT(" ",SOURCE!$W$2-3-5), "")&amp;
      SOURCE!I2060&amp;
" | "&amp; IF(SOURCE!$X$2-LEN(SOURCE!I2060) &gt;= 0, REPT(" ",SOURCE!$X$2-LEN(SOURCE!I2060)), "")&amp;
      SOURCE!J2060&amp;      IF(SOURCE!$Y$2-LEN(SOURCE!J2060) &gt;= 0, REPT(" ",SOURCE!$Y$2-LEN(SOURCE!J2060)), "")&amp;
" | "&amp; IF(SOURCE!$X$2-LEN(SOURCE!I2060) &gt;= 0, REPT(" ",SOURCE!$X$2-LEN(SOURCE!I2060)), "")&amp;
      SOURCE!K2060&amp;      IF(SOURCE!$Y$2-LEN(SOURCE!K2060) &gt;= 0, REPT(" ",SOURCE!$Z$2-LEN(SOURCE!K2060)), "")&amp;
" | "&amp; SOURCE!L2060&amp;      IF(SOURCE!$AB$2-LEN(SOURCE!L2060) &gt;= 0, REPT(" ",SOURCE!$AB$2-LEN(SOURCE!L2060)), "")&amp;
" | "&amp; SOURCE!M2060&amp;      IF(SOURCE!$AC$2-LEN(SOURCE!M2060) &gt;= 0, REPT(" ",SOURCE!$AC$2-LEN(SOURCE!M2060)), "")&amp;
      "},"&amp;IF(SOURCE!O2060&lt;&gt;"",""&amp;SOURCE!O2060,"")
 )
)
)</f>
        <v>/* 2016 */  { fnDenMax,                     NOPARAM,                     "DMX",                                         "DMX",                                         (0 &lt;&lt; TAM_MAX_BITS) |     0, CAT_NONE | SLS_ENABLED   | US_ENABLED   | EIM_DISABLED | PTP_NONE         },</v>
      </c>
    </row>
    <row r="2061" spans="1:1">
      <c r="A2061" s="133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IF(SOURCE!$R$2-LEN(SOURCE!C2061) &gt;= 0, REPT(" ",SOURCE!$R$2-LEN(SOURCE!C2061)), "")&amp;
      SOURCE!D2061&amp;", "&amp; IF(SOURCE!$S$2-LEN(SOURCE!D2061) &gt;= 0, REPT(" ",SOURCE!$S$2-LEN(SOURCE!D2061)), "")&amp;
      SOURCE!E2061&amp;", "&amp; IF(SOURCE!$T$2-LEN(SOURCE!E2061) &gt;=0, REPT(" ",SOURCE!$T$2-LEN(SOURCE!E2061)), "")&amp;
      SOURCE!F2061&amp;", "&amp; IF(SOURCE!$U$2-LEN(SOURCE!F2061) &gt;= 0, REPT(" ",SOURCE!$U$2-LEN(SOURCE!F2061)+2), "")&amp;"("&amp;
      SUBSTITUTE(TEXT(SOURCE!G2061,"??0"),"  ","")&amp;" &lt;&lt; TAM_MAX_BITS) |"&amp; IF(SOURCE!$V$2-3 &gt;= 0, REPT(" ",MAX(1,SOURCE!$V$2-5+4+1-1-LEN(  IF(ISTEXT(SOURCE!H2061),SOURCE!H2061,  SUBSTITUTE(SUBSTITUTE(TEXT(SOURCE!H2061,"????0"),"  ","")," ",""))   ))), "")&amp;
       IF(ISTEXT(SOURCE!H2061),SOURCE!H2061, SUBSTITUTE(SUBSTITUTE(TEXT(SOURCE!H2061,"????0"),"  ","")," ",""))   &amp;","&amp; IF(SOURCE!$W$2-3 &gt;= 0, REPT(" ",SOURCE!$W$2-3-5), "")&amp;
      SOURCE!I2061&amp;
" | "&amp; IF(SOURCE!$X$2-LEN(SOURCE!I2061) &gt;= 0, REPT(" ",SOURCE!$X$2-LEN(SOURCE!I2061)), "")&amp;
      SOURCE!J2061&amp;      IF(SOURCE!$Y$2-LEN(SOURCE!J2061) &gt;= 0, REPT(" ",SOURCE!$Y$2-LEN(SOURCE!J2061)), "")&amp;
" | "&amp; IF(SOURCE!$X$2-LEN(SOURCE!I2061) &gt;= 0, REPT(" ",SOURCE!$X$2-LEN(SOURCE!I2061)), "")&amp;
      SOURCE!K2061&amp;      IF(SOURCE!$Y$2-LEN(SOURCE!K2061) &gt;= 0, REPT(" ",SOURCE!$Z$2-LEN(SOURCE!K2061)), "")&amp;
" | "&amp; SOURCE!L2061&amp;      IF(SOURCE!$AB$2-LEN(SOURCE!L2061) &gt;= 0, REPT(" ",SOURCE!$AB$2-LEN(SOURCE!L2061)), "")&amp;
" | "&amp; SOURCE!M2061&amp;      IF(SOURCE!$AC$2-LEN(SOURCE!M2061) &gt;= 0, REPT(" ",SOURCE!$AC$2-LEN(SOURCE!M2061)), "")&amp;
      "},"&amp;IF(SOURCE!O2061&lt;&gt;"",""&amp;SOURCE!O2061,"")
 )
)
)</f>
        <v>/* 2017 */  { fnSetSignificantDigits,       NOPARAM,                     "SDIGS",                                       "SDIGS",                                       (0 &lt;&lt; TAM_MAX_BITS) |     0, CAT_NONE | SLS_ENABLED   | US_ENABLED   | EIM_DISABLED | PTP_NONE         },</v>
      </c>
    </row>
    <row r="2062" spans="1:1">
      <c r="A2062" s="133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IF(SOURCE!$R$2-LEN(SOURCE!C2062) &gt;= 0, REPT(" ",SOURCE!$R$2-LEN(SOURCE!C2062)), "")&amp;
      SOURCE!D2062&amp;", "&amp; IF(SOURCE!$S$2-LEN(SOURCE!D2062) &gt;= 0, REPT(" ",SOURCE!$S$2-LEN(SOURCE!D2062)), "")&amp;
      SOURCE!E2062&amp;", "&amp; IF(SOURCE!$T$2-LEN(SOURCE!E2062) &gt;=0, REPT(" ",SOURCE!$T$2-LEN(SOURCE!E2062)), "")&amp;
      SOURCE!F2062&amp;", "&amp; IF(SOURCE!$U$2-LEN(SOURCE!F2062) &gt;= 0, REPT(" ",SOURCE!$U$2-LEN(SOURCE!F2062)+2), "")&amp;"("&amp;
      SUBSTITUTE(TEXT(SOURCE!G2062,"??0"),"  ","")&amp;" &lt;&lt; TAM_MAX_BITS) |"&amp; IF(SOURCE!$V$2-3 &gt;= 0, REPT(" ",MAX(1,SOURCE!$V$2-5+4+1-1-LEN(  IF(ISTEXT(SOURCE!H2062),SOURCE!H2062,  SUBSTITUTE(SUBSTITUTE(TEXT(SOURCE!H2062,"????0"),"  ","")," ",""))   ))), "")&amp;
       IF(ISTEXT(SOURCE!H2062),SOURCE!H2062, SUBSTITUTE(SUBSTITUTE(TEXT(SOURCE!H2062,"????0"),"  ","")," ",""))   &amp;","&amp; IF(SOURCE!$W$2-3 &gt;= 0, REPT(" ",SOURCE!$W$2-3-5), "")&amp;
      SOURCE!I2062&amp;
" | "&amp; IF(SOURCE!$X$2-LEN(SOURCE!I2062) &gt;= 0, REPT(" ",SOURCE!$X$2-LEN(SOURCE!I2062)), "")&amp;
      SOURCE!J2062&amp;      IF(SOURCE!$Y$2-LEN(SOURCE!J2062) &gt;= 0, REPT(" ",SOURCE!$Y$2-LEN(SOURCE!J2062)), "")&amp;
" | "&amp; IF(SOURCE!$X$2-LEN(SOURCE!I2062) &gt;= 0, REPT(" ",SOURCE!$X$2-LEN(SOURCE!I2062)), "")&amp;
      SOURCE!K2062&amp;      IF(SOURCE!$Y$2-LEN(SOURCE!K2062) &gt;= 0, REPT(" ",SOURCE!$Z$2-LEN(SOURCE!K2062)), "")&amp;
" | "&amp; SOURCE!L2062&amp;      IF(SOURCE!$AB$2-LEN(SOURCE!L2062) &gt;= 0, REPT(" ",SOURCE!$AB$2-LEN(SOURCE!L2062)), "")&amp;
" | "&amp; SOURCE!M2062&amp;      IF(SOURCE!$AC$2-LEN(SOURCE!M2062) &gt;= 0, REPT(" ",SOURCE!$AC$2-LEN(SOURCE!M2062)), "")&amp;
      "},"&amp;IF(SOURCE!O2062&lt;&gt;"",""&amp;SOURCE!O2062,"")
 )
)
)</f>
        <v>/* 2018 */  { fnSetRoundingMode,            TM_VALUE,                    "RMODE",                                       "RMODE",                                       (0 &lt;&lt; TAM_MAX_BITS) |     6, CAT_FNCT | SLS_ENABLED   | US_ENABLED   | EIM_DISABLED | PTP_NUMBER_8     },</v>
      </c>
    </row>
    <row r="2063" spans="1:1">
      <c r="A2063" s="133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IF(SOURCE!$R$2-LEN(SOURCE!C2063) &gt;= 0, REPT(" ",SOURCE!$R$2-LEN(SOURCE!C2063)), "")&amp;
      SOURCE!D2063&amp;", "&amp; IF(SOURCE!$S$2-LEN(SOURCE!D2063) &gt;= 0, REPT(" ",SOURCE!$S$2-LEN(SOURCE!D2063)), "")&amp;
      SOURCE!E2063&amp;", "&amp; IF(SOURCE!$T$2-LEN(SOURCE!E2063) &gt;=0, REPT(" ",SOURCE!$T$2-LEN(SOURCE!E2063)), "")&amp;
      SOURCE!F2063&amp;", "&amp; IF(SOURCE!$U$2-LEN(SOURCE!F2063) &gt;= 0, REPT(" ",SOURCE!$U$2-LEN(SOURCE!F2063)+2), "")&amp;"("&amp;
      SUBSTITUTE(TEXT(SOURCE!G2063,"??0"),"  ","")&amp;" &lt;&lt; TAM_MAX_BITS) |"&amp; IF(SOURCE!$V$2-3 &gt;= 0, REPT(" ",MAX(1,SOURCE!$V$2-5+4+1-1-LEN(  IF(ISTEXT(SOURCE!H2063),SOURCE!H2063,  SUBSTITUTE(SUBSTITUTE(TEXT(SOURCE!H2063,"????0"),"  ","")," ",""))   ))), "")&amp;
       IF(ISTEXT(SOURCE!H2063),SOURCE!H2063, SUBSTITUTE(SUBSTITUTE(TEXT(SOURCE!H2063,"????0"),"  ","")," ",""))   &amp;","&amp; IF(SOURCE!$W$2-3 &gt;= 0, REPT(" ",SOURCE!$W$2-3-5), "")&amp;
      SOURCE!I2063&amp;
" | "&amp; IF(SOURCE!$X$2-LEN(SOURCE!I2063) &gt;= 0, REPT(" ",SOURCE!$X$2-LEN(SOURCE!I2063)), "")&amp;
      SOURCE!J2063&amp;      IF(SOURCE!$Y$2-LEN(SOURCE!J2063) &gt;= 0, REPT(" ",SOURCE!$Y$2-LEN(SOURCE!J2063)), "")&amp;
" | "&amp; IF(SOURCE!$X$2-LEN(SOURCE!I2063) &gt;= 0, REPT(" ",SOURCE!$X$2-LEN(SOURCE!I2063)), "")&amp;
      SOURCE!K2063&amp;      IF(SOURCE!$Y$2-LEN(SOURCE!K2063) &gt;= 0, REPT(" ",SOURCE!$Z$2-LEN(SOURCE!K2063)), "")&amp;
" | "&amp; SOURCE!L2063&amp;      IF(SOURCE!$AB$2-LEN(SOURCE!L2063) &gt;= 0, REPT(" ",SOURCE!$AB$2-LEN(SOURCE!L2063)), "")&amp;
" | "&amp; SOURCE!M2063&amp;      IF(SOURCE!$AC$2-LEN(SOURCE!M2063) &gt;= 0, REPT(" ",SOURCE!$AC$2-LEN(SOURCE!M2063)), "")&amp;
      "},"&amp;IF(SOURCE!O2063&lt;&gt;"",""&amp;SOURCE!O2063,"")
 )
)
)</f>
        <v>/* 2019 */  { fnGetRoundingMode,            NOPARAM,                     "RMODE?",                                      "RMODE?",                                      (0 &lt;&lt; TAM_MAX_BITS) |     0, CAT_FNCT | SLS_ENABLED   | US_ENABLED   | EIM_DISABLED | PTP_NONE         },</v>
      </c>
    </row>
    <row r="2064" spans="1:1">
      <c r="A2064" s="133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IF(SOURCE!$R$2-LEN(SOURCE!C2064) &gt;= 0, REPT(" ",SOURCE!$R$2-LEN(SOURCE!C2064)), "")&amp;
      SOURCE!D2064&amp;", "&amp; IF(SOURCE!$S$2-LEN(SOURCE!D2064) &gt;= 0, REPT(" ",SOURCE!$S$2-LEN(SOURCE!D2064)), "")&amp;
      SOURCE!E2064&amp;", "&amp; IF(SOURCE!$T$2-LEN(SOURCE!E2064) &gt;=0, REPT(" ",SOURCE!$T$2-LEN(SOURCE!E2064)), "")&amp;
      SOURCE!F2064&amp;", "&amp; IF(SOURCE!$U$2-LEN(SOURCE!F2064) &gt;= 0, REPT(" ",SOURCE!$U$2-LEN(SOURCE!F2064)+2), "")&amp;"("&amp;
      SUBSTITUTE(TEXT(SOURCE!G2064,"??0"),"  ","")&amp;" &lt;&lt; TAM_MAX_BITS) |"&amp; IF(SOURCE!$V$2-3 &gt;= 0, REPT(" ",MAX(1,SOURCE!$V$2-5+4+1-1-LEN(  IF(ISTEXT(SOURCE!H2064),SOURCE!H2064,  SUBSTITUTE(SUBSTITUTE(TEXT(SOURCE!H2064,"????0"),"  ","")," ",""))   ))), "")&amp;
       IF(ISTEXT(SOURCE!H2064),SOURCE!H2064, SUBSTITUTE(SUBSTITUTE(TEXT(SOURCE!H2064,"????0"),"  ","")," ",""))   &amp;","&amp; IF(SOURCE!$W$2-3 &gt;= 0, REPT(" ",SOURCE!$W$2-3-5), "")&amp;
      SOURCE!I2064&amp;
" | "&amp; IF(SOURCE!$X$2-LEN(SOURCE!I2064) &gt;= 0, REPT(" ",SOURCE!$X$2-LEN(SOURCE!I2064)), "")&amp;
      SOURCE!J2064&amp;      IF(SOURCE!$Y$2-LEN(SOURCE!J2064) &gt;= 0, REPT(" ",SOURCE!$Y$2-LEN(SOURCE!J2064)), "")&amp;
" | "&amp; IF(SOURCE!$X$2-LEN(SOURCE!I2064) &gt;= 0, REPT(" ",SOURCE!$X$2-LEN(SOURCE!I2064)), "")&amp;
      SOURCE!K2064&amp;      IF(SOURCE!$Y$2-LEN(SOURCE!K2064) &gt;= 0, REPT(" ",SOURCE!$Z$2-LEN(SOURCE!K2064)), "")&amp;
" | "&amp; SOURCE!L2064&amp;      IF(SOURCE!$AB$2-LEN(SOURCE!L2064) &gt;= 0, REPT(" ",SOURCE!$AB$2-LEN(SOURCE!L2064)), "")&amp;
" | "&amp; SOURCE!M2064&amp;      IF(SOURCE!$AC$2-LEN(SOURCE!M2064) &gt;= 0, REPT(" ",SOURCE!$AC$2-LEN(SOURCE!M2064)), "")&amp;
      "},"&amp;IF(SOURCE!O2064&lt;&gt;"",""&amp;SOURCE!O2064,"")
 )
)
)</f>
        <v>/* 2020 */  { fnSetSI_All,                  JC_SI_All,                   "",                                            "PFX.All",                                     (0 &lt;&lt; TAM_MAX_BITS) |     0, CAT_NONE | SLS_UNCHANGED | US_UNCHANGED | EIM_DISABLED | PTP_DISABLED     },</v>
      </c>
    </row>
    <row r="2065" spans="1:1">
      <c r="A2065" s="133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IF(SOURCE!$R$2-LEN(SOURCE!C2065) &gt;= 0, REPT(" ",SOURCE!$R$2-LEN(SOURCE!C2065)), "")&amp;
      SOURCE!D2065&amp;", "&amp; IF(SOURCE!$S$2-LEN(SOURCE!D2065) &gt;= 0, REPT(" ",SOURCE!$S$2-LEN(SOURCE!D2065)), "")&amp;
      SOURCE!E2065&amp;", "&amp; IF(SOURCE!$T$2-LEN(SOURCE!E2065) &gt;=0, REPT(" ",SOURCE!$T$2-LEN(SOURCE!E2065)), "")&amp;
      SOURCE!F2065&amp;", "&amp; IF(SOURCE!$U$2-LEN(SOURCE!F2065) &gt;= 0, REPT(" ",SOURCE!$U$2-LEN(SOURCE!F2065)+2), "")&amp;"("&amp;
      SUBSTITUTE(TEXT(SOURCE!G2065,"??0"),"  ","")&amp;" &lt;&lt; TAM_MAX_BITS) |"&amp; IF(SOURCE!$V$2-3 &gt;= 0, REPT(" ",MAX(1,SOURCE!$V$2-5+4+1-1-LEN(  IF(ISTEXT(SOURCE!H2065),SOURCE!H2065,  SUBSTITUTE(SUBSTITUTE(TEXT(SOURCE!H2065,"????0"),"  ","")," ",""))   ))), "")&amp;
       IF(ISTEXT(SOURCE!H2065),SOURCE!H2065, SUBSTITUTE(SUBSTITUTE(TEXT(SOURCE!H2065,"????0"),"  ","")," ",""))   &amp;","&amp; IF(SOURCE!$W$2-3 &gt;= 0, REPT(" ",SOURCE!$W$2-3-5), "")&amp;
      SOURCE!I2065&amp;
" | "&amp; IF(SOURCE!$X$2-LEN(SOURCE!I2065) &gt;= 0, REPT(" ",SOURCE!$X$2-LEN(SOURCE!I2065)), "")&amp;
      SOURCE!J2065&amp;      IF(SOURCE!$Y$2-LEN(SOURCE!J2065) &gt;= 0, REPT(" ",SOURCE!$Y$2-LEN(SOURCE!J2065)), "")&amp;
" | "&amp; IF(SOURCE!$X$2-LEN(SOURCE!I2065) &gt;= 0, REPT(" ",SOURCE!$X$2-LEN(SOURCE!I2065)), "")&amp;
      SOURCE!K2065&amp;      IF(SOURCE!$Y$2-LEN(SOURCE!K2065) &gt;= 0, REPT(" ",SOURCE!$Z$2-LEN(SOURCE!K2065)), "")&amp;
" | "&amp; SOURCE!L2065&amp;      IF(SOURCE!$AB$2-LEN(SOURCE!L2065) &gt;= 0, REPT(" ",SOURCE!$AB$2-LEN(SOURCE!L2065)), "")&amp;
" | "&amp; SOURCE!M2065&amp;      IF(SOURCE!$AC$2-LEN(SOURCE!M2065) &gt;= 0, REPT(" ",SOURCE!$AC$2-LEN(SOURCE!M2065)), "")&amp;
      "},"&amp;IF(SOURCE!O2065&lt;&gt;"",""&amp;SOURCE!O2065,"")
 )
)
)</f>
        <v>/* 2021 */  { itemToBeCoded,                NOPARAM,                     "2021",                                        "2021",                                        (0 &lt;&lt; TAM_MAX_BITS) |     0, CAT_FREE | SLS_UNCHANGED | US_UNCHANGED | EIM_DISABLED | PTP_DISABLED     },</v>
      </c>
    </row>
    <row r="2066" spans="1:1">
      <c r="A2066" s="133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IF(SOURCE!$R$2-LEN(SOURCE!C2066) &gt;= 0, REPT(" ",SOURCE!$R$2-LEN(SOURCE!C2066)), "")&amp;
      SOURCE!D2066&amp;", "&amp; IF(SOURCE!$S$2-LEN(SOURCE!D2066) &gt;= 0, REPT(" ",SOURCE!$S$2-LEN(SOURCE!D2066)), "")&amp;
      SOURCE!E2066&amp;", "&amp; IF(SOURCE!$T$2-LEN(SOURCE!E2066) &gt;=0, REPT(" ",SOURCE!$T$2-LEN(SOURCE!E2066)), "")&amp;
      SOURCE!F2066&amp;", "&amp; IF(SOURCE!$U$2-LEN(SOURCE!F2066) &gt;= 0, REPT(" ",SOURCE!$U$2-LEN(SOURCE!F2066)+2), "")&amp;"("&amp;
      SUBSTITUTE(TEXT(SOURCE!G2066,"??0"),"  ","")&amp;" &lt;&lt; TAM_MAX_BITS) |"&amp; IF(SOURCE!$V$2-3 &gt;= 0, REPT(" ",MAX(1,SOURCE!$V$2-5+4+1-1-LEN(  IF(ISTEXT(SOURCE!H2066),SOURCE!H2066,  SUBSTITUTE(SUBSTITUTE(TEXT(SOURCE!H2066,"????0"),"  ","")," ",""))   ))), "")&amp;
       IF(ISTEXT(SOURCE!H2066),SOURCE!H2066, SUBSTITUTE(SUBSTITUTE(TEXT(SOURCE!H2066,"????0"),"  ","")," ",""))   &amp;","&amp; IF(SOURCE!$W$2-3 &gt;= 0, REPT(" ",SOURCE!$W$2-3-5), "")&amp;
      SOURCE!I2066&amp;
" | "&amp; IF(SOURCE!$X$2-LEN(SOURCE!I2066) &gt;= 0, REPT(" ",SOURCE!$X$2-LEN(SOURCE!I2066)), "")&amp;
      SOURCE!J2066&amp;      IF(SOURCE!$Y$2-LEN(SOURCE!J2066) &gt;= 0, REPT(" ",SOURCE!$Y$2-LEN(SOURCE!J2066)), "")&amp;
" | "&amp; IF(SOURCE!$X$2-LEN(SOURCE!I2066) &gt;= 0, REPT(" ",SOURCE!$X$2-LEN(SOURCE!I2066)), "")&amp;
      SOURCE!K2066&amp;      IF(SOURCE!$Y$2-LEN(SOURCE!K2066) &gt;= 0, REPT(" ",SOURCE!$Z$2-LEN(SOURCE!K2066)), "")&amp;
" | "&amp; SOURCE!L2066&amp;      IF(SOURCE!$AB$2-LEN(SOURCE!L2066) &gt;= 0, REPT(" ",SOURCE!$AB$2-LEN(SOURCE!L2066)), "")&amp;
" | "&amp; SOURCE!M2066&amp;      IF(SOURCE!$AC$2-LEN(SOURCE!M2066) &gt;= 0, REPT(" ",SOURCE!$AC$2-LEN(SOURCE!M2066)), "")&amp;
      "},"&amp;IF(SOURCE!O2066&lt;&gt;"",""&amp;SOURCE!O2066,"")
 )
)
)</f>
        <v>/* 2022 */  { itemToBeCoded,                NOPARAM,                     "2022",                                        "2022",                                        (0 &lt;&lt; TAM_MAX_BITS) |     0, CAT_FREE | SLS_UNCHANGED | US_UNCHANGED | EIM_DISABLED | PTP_DISABLED     },</v>
      </c>
    </row>
    <row r="2067" spans="1:1">
      <c r="A2067" s="133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IF(SOURCE!$R$2-LEN(SOURCE!C2067) &gt;= 0, REPT(" ",SOURCE!$R$2-LEN(SOURCE!C2067)), "")&amp;
      SOURCE!D2067&amp;", "&amp; IF(SOURCE!$S$2-LEN(SOURCE!D2067) &gt;= 0, REPT(" ",SOURCE!$S$2-LEN(SOURCE!D2067)), "")&amp;
      SOURCE!E2067&amp;", "&amp; IF(SOURCE!$T$2-LEN(SOURCE!E2067) &gt;=0, REPT(" ",SOURCE!$T$2-LEN(SOURCE!E2067)), "")&amp;
      SOURCE!F2067&amp;", "&amp; IF(SOURCE!$U$2-LEN(SOURCE!F2067) &gt;= 0, REPT(" ",SOURCE!$U$2-LEN(SOURCE!F2067)+2), "")&amp;"("&amp;
      SUBSTITUTE(TEXT(SOURCE!G2067,"??0"),"  ","")&amp;" &lt;&lt; TAM_MAX_BITS) |"&amp; IF(SOURCE!$V$2-3 &gt;= 0, REPT(" ",MAX(1,SOURCE!$V$2-5+4+1-1-LEN(  IF(ISTEXT(SOURCE!H2067),SOURCE!H2067,  SUBSTITUTE(SUBSTITUTE(TEXT(SOURCE!H2067,"????0"),"  ","")," ",""))   ))), "")&amp;
       IF(ISTEXT(SOURCE!H2067),SOURCE!H2067, SUBSTITUTE(SUBSTITUTE(TEXT(SOURCE!H2067,"????0"),"  ","")," ",""))   &amp;","&amp; IF(SOURCE!$W$2-3 &gt;= 0, REPT(" ",SOURCE!$W$2-3-5), "")&amp;
      SOURCE!I2067&amp;
" | "&amp; IF(SOURCE!$X$2-LEN(SOURCE!I2067) &gt;= 0, REPT(" ",SOURCE!$X$2-LEN(SOURCE!I2067)), "")&amp;
      SOURCE!J2067&amp;      IF(SOURCE!$Y$2-LEN(SOURCE!J2067) &gt;= 0, REPT(" ",SOURCE!$Y$2-LEN(SOURCE!J2067)), "")&amp;
" | "&amp; IF(SOURCE!$X$2-LEN(SOURCE!I2067) &gt;= 0, REPT(" ",SOURCE!$X$2-LEN(SOURCE!I2067)), "")&amp;
      SOURCE!K2067&amp;      IF(SOURCE!$Y$2-LEN(SOURCE!K2067) &gt;= 0, REPT(" ",SOURCE!$Z$2-LEN(SOURCE!K2067)), "")&amp;
" | "&amp; SOURCE!L2067&amp;      IF(SOURCE!$AB$2-LEN(SOURCE!L2067) &gt;= 0, REPT(" ",SOURCE!$AB$2-LEN(SOURCE!L2067)), "")&amp;
" | "&amp; SOURCE!M2067&amp;      IF(SOURCE!$AC$2-LEN(SOURCE!M2067) &gt;= 0, REPT(" ",SOURCE!$AC$2-LEN(SOURCE!M2067)), "")&amp;
      "},"&amp;IF(SOURCE!O2067&lt;&gt;"",""&amp;SOURCE!O2067,"")
 )
)
)</f>
        <v>/* 2023 */  { itemToBeCoded,                NOPARAM,                     "2023",                                        "2023",                                        (0 &lt;&lt; TAM_MAX_BITS) |     0, CAT_FREE | SLS_UNCHANGED | US_UNCHANGED | EIM_DISABLED | PTP_DISABLED     },</v>
      </c>
    </row>
    <row r="2068" spans="1:1">
      <c r="A2068" s="133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IF(SOURCE!$R$2-LEN(SOURCE!C2068) &gt;= 0, REPT(" ",SOURCE!$R$2-LEN(SOURCE!C2068)), "")&amp;
      SOURCE!D2068&amp;", "&amp; IF(SOURCE!$S$2-LEN(SOURCE!D2068) &gt;= 0, REPT(" ",SOURCE!$S$2-LEN(SOURCE!D2068)), "")&amp;
      SOURCE!E2068&amp;", "&amp; IF(SOURCE!$T$2-LEN(SOURCE!E2068) &gt;=0, REPT(" ",SOURCE!$T$2-LEN(SOURCE!E2068)), "")&amp;
      SOURCE!F2068&amp;", "&amp; IF(SOURCE!$U$2-LEN(SOURCE!F2068) &gt;= 0, REPT(" ",SOURCE!$U$2-LEN(SOURCE!F2068)+2), "")&amp;"("&amp;
      SUBSTITUTE(TEXT(SOURCE!G2068,"??0"),"  ","")&amp;" &lt;&lt; TAM_MAX_BITS) |"&amp; IF(SOURCE!$V$2-3 &gt;= 0, REPT(" ",MAX(1,SOURCE!$V$2-5+4+1-1-LEN(  IF(ISTEXT(SOURCE!H2068),SOURCE!H2068,  SUBSTITUTE(SUBSTITUTE(TEXT(SOURCE!H2068,"????0"),"  ","")," ",""))   ))), "")&amp;
       IF(ISTEXT(SOURCE!H2068),SOURCE!H2068, SUBSTITUTE(SUBSTITUTE(TEXT(SOURCE!H2068,"????0"),"  ","")," ",""))   &amp;","&amp; IF(SOURCE!$W$2-3 &gt;= 0, REPT(" ",SOURCE!$W$2-3-5), "")&amp;
      SOURCE!I2068&amp;
" | "&amp; IF(SOURCE!$X$2-LEN(SOURCE!I2068) &gt;= 0, REPT(" ",SOURCE!$X$2-LEN(SOURCE!I2068)), "")&amp;
      SOURCE!J2068&amp;      IF(SOURCE!$Y$2-LEN(SOURCE!J2068) &gt;= 0, REPT(" ",SOURCE!$Y$2-LEN(SOURCE!J2068)), "")&amp;
" | "&amp; IF(SOURCE!$X$2-LEN(SOURCE!I2068) &gt;= 0, REPT(" ",SOURCE!$X$2-LEN(SOURCE!I2068)), "")&amp;
      SOURCE!K2068&amp;      IF(SOURCE!$Y$2-LEN(SOURCE!K2068) &gt;= 0, REPT(" ",SOURCE!$Z$2-LEN(SOURCE!K2068)), "")&amp;
" | "&amp; SOURCE!L2068&amp;      IF(SOURCE!$AB$2-LEN(SOURCE!L2068) &gt;= 0, REPT(" ",SOURCE!$AB$2-LEN(SOURCE!L2068)), "")&amp;
" | "&amp; SOURCE!M2068&amp;      IF(SOURCE!$AC$2-LEN(SOURCE!M2068) &gt;= 0, REPT(" ",SOURCE!$AC$2-LEN(SOURCE!M2068)), "")&amp;
      "},"&amp;IF(SOURCE!O2068&lt;&gt;"",""&amp;SOURCE!O2068,"")
 )
)
)</f>
        <v>/* 2024 */  { fnPintg,                      NOPARAM,                     "",                                            STD_SIGMA STD_y_BAR STD_DELTA "x",             (0 &lt;&lt; TAM_MAX_BITS) |     0, CAT_NONE | SLS_UNCHANGED | US_UNCHANGED | EIM_DISABLED | PTP_DISABLED     },//GRAPH</v>
      </c>
    </row>
    <row r="2069" spans="1:1">
      <c r="A2069" s="133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IF(SOURCE!$R$2-LEN(SOURCE!C2069) &gt;= 0, REPT(" ",SOURCE!$R$2-LEN(SOURCE!C2069)), "")&amp;
      SOURCE!D2069&amp;", "&amp; IF(SOURCE!$S$2-LEN(SOURCE!D2069) &gt;= 0, REPT(" ",SOURCE!$S$2-LEN(SOURCE!D2069)), "")&amp;
      SOURCE!E2069&amp;", "&amp; IF(SOURCE!$T$2-LEN(SOURCE!E2069) &gt;=0, REPT(" ",SOURCE!$T$2-LEN(SOURCE!E2069)), "")&amp;
      SOURCE!F2069&amp;", "&amp; IF(SOURCE!$U$2-LEN(SOURCE!F2069) &gt;= 0, REPT(" ",SOURCE!$U$2-LEN(SOURCE!F2069)+2), "")&amp;"("&amp;
      SUBSTITUTE(TEXT(SOURCE!G2069,"??0"),"  ","")&amp;" &lt;&lt; TAM_MAX_BITS) |"&amp; IF(SOURCE!$V$2-3 &gt;= 0, REPT(" ",MAX(1,SOURCE!$V$2-5+4+1-1-LEN(  IF(ISTEXT(SOURCE!H2069),SOURCE!H2069,  SUBSTITUTE(SUBSTITUTE(TEXT(SOURCE!H2069,"????0"),"  ","")," ",""))   ))), "")&amp;
       IF(ISTEXT(SOURCE!H2069),SOURCE!H2069, SUBSTITUTE(SUBSTITUTE(TEXT(SOURCE!H2069,"????0"),"  ","")," ",""))   &amp;","&amp; IF(SOURCE!$W$2-3 &gt;= 0, REPT(" ",SOURCE!$W$2-3-5), "")&amp;
      SOURCE!I2069&amp;
" | "&amp; IF(SOURCE!$X$2-LEN(SOURCE!I2069) &gt;= 0, REPT(" ",SOURCE!$X$2-LEN(SOURCE!I2069)), "")&amp;
      SOURCE!J2069&amp;      IF(SOURCE!$Y$2-LEN(SOURCE!J2069) &gt;= 0, REPT(" ",SOURCE!$Y$2-LEN(SOURCE!J2069)), "")&amp;
" | "&amp; IF(SOURCE!$X$2-LEN(SOURCE!I2069) &gt;= 0, REPT(" ",SOURCE!$X$2-LEN(SOURCE!I2069)), "")&amp;
      SOURCE!K2069&amp;      IF(SOURCE!$Y$2-LEN(SOURCE!K2069) &gt;= 0, REPT(" ",SOURCE!$Z$2-LEN(SOURCE!K2069)), "")&amp;
" | "&amp; SOURCE!L2069&amp;      IF(SOURCE!$AB$2-LEN(SOURCE!L2069) &gt;= 0, REPT(" ",SOURCE!$AB$2-LEN(SOURCE!L2069)), "")&amp;
" | "&amp; SOURCE!M2069&amp;      IF(SOURCE!$AC$2-LEN(SOURCE!M2069) &gt;= 0, REPT(" ",SOURCE!$AC$2-LEN(SOURCE!M2069)), "")&amp;
      "},"&amp;IF(SOURCE!O2069&lt;&gt;"",""&amp;SOURCE!O2069,"")
 )
)
)</f>
        <v>/* 2025 */  { fnPdiff,                      NOPARAM,                     "",                                            STD_DELTA "y/" STD_DELTA "x",                  (0 &lt;&lt; TAM_MAX_BITS) |     0, CAT_NONE | SLS_UNCHANGED | US_UNCHANGED | EIM_DISABLED | PTP_DISABLED     },//GRAPH</v>
      </c>
    </row>
    <row r="2070" spans="1:1">
      <c r="A2070" s="133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IF(SOURCE!$R$2-LEN(SOURCE!C2070) &gt;= 0, REPT(" ",SOURCE!$R$2-LEN(SOURCE!C2070)), "")&amp;
      SOURCE!D2070&amp;", "&amp; IF(SOURCE!$S$2-LEN(SOURCE!D2070) &gt;= 0, REPT(" ",SOURCE!$S$2-LEN(SOURCE!D2070)), "")&amp;
      SOURCE!E2070&amp;", "&amp; IF(SOURCE!$T$2-LEN(SOURCE!E2070) &gt;=0, REPT(" ",SOURCE!$T$2-LEN(SOURCE!E2070)), "")&amp;
      SOURCE!F2070&amp;", "&amp; IF(SOURCE!$U$2-LEN(SOURCE!F2070) &gt;= 0, REPT(" ",SOURCE!$U$2-LEN(SOURCE!F2070)+2), "")&amp;"("&amp;
      SUBSTITUTE(TEXT(SOURCE!G2070,"??0"),"  ","")&amp;" &lt;&lt; TAM_MAX_BITS) |"&amp; IF(SOURCE!$V$2-3 &gt;= 0, REPT(" ",MAX(1,SOURCE!$V$2-5+4+1-1-LEN(  IF(ISTEXT(SOURCE!H2070),SOURCE!H2070,  SUBSTITUTE(SUBSTITUTE(TEXT(SOURCE!H2070,"????0"),"  ","")," ",""))   ))), "")&amp;
       IF(ISTEXT(SOURCE!H2070),SOURCE!H2070, SUBSTITUTE(SUBSTITUTE(TEXT(SOURCE!H2070,"????0"),"  ","")," ",""))   &amp;","&amp; IF(SOURCE!$W$2-3 &gt;= 0, REPT(" ",SOURCE!$W$2-3-5), "")&amp;
      SOURCE!I2070&amp;
" | "&amp; IF(SOURCE!$X$2-LEN(SOURCE!I2070) &gt;= 0, REPT(" ",SOURCE!$X$2-LEN(SOURCE!I2070)), "")&amp;
      SOURCE!J2070&amp;      IF(SOURCE!$Y$2-LEN(SOURCE!J2070) &gt;= 0, REPT(" ",SOURCE!$Y$2-LEN(SOURCE!J2070)), "")&amp;
" | "&amp; IF(SOURCE!$X$2-LEN(SOURCE!I2070) &gt;= 0, REPT(" ",SOURCE!$X$2-LEN(SOURCE!I2070)), "")&amp;
      SOURCE!K2070&amp;      IF(SOURCE!$Y$2-LEN(SOURCE!K2070) &gt;= 0, REPT(" ",SOURCE!$Z$2-LEN(SOURCE!K2070)), "")&amp;
" | "&amp; SOURCE!L2070&amp;      IF(SOURCE!$AB$2-LEN(SOURCE!L2070) &gt;= 0, REPT(" ",SOURCE!$AB$2-LEN(SOURCE!L2070)), "")&amp;
" | "&amp; SOURCE!M2070&amp;      IF(SOURCE!$AC$2-LEN(SOURCE!M2070) &gt;= 0, REPT(" ",SOURCE!$AC$2-LEN(SOURCE!M2070)), "")&amp;
      "},"&amp;IF(SOURCE!O2070&lt;&gt;"",""&amp;SOURCE!O2070,"")
 )
)
)</f>
        <v>/* 2026 */  { fnPrms,                       NOPARAM,                     "",                                            "RMS",                                         (0 &lt;&lt; TAM_MAX_BITS) |     0, CAT_NONE | SLS_UNCHANGED | US_UNCHANGED | EIM_DISABLED | PTP_DISABLED     },//GRAPH</v>
      </c>
    </row>
    <row r="2071" spans="1:1">
      <c r="A2071" s="133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IF(SOURCE!$R$2-LEN(SOURCE!C2071) &gt;= 0, REPT(" ",SOURCE!$R$2-LEN(SOURCE!C2071)), "")&amp;
      SOURCE!D2071&amp;", "&amp; IF(SOURCE!$S$2-LEN(SOURCE!D2071) &gt;= 0, REPT(" ",SOURCE!$S$2-LEN(SOURCE!D2071)), "")&amp;
      SOURCE!E2071&amp;", "&amp; IF(SOURCE!$T$2-LEN(SOURCE!E2071) &gt;=0, REPT(" ",SOURCE!$T$2-LEN(SOURCE!E2071)), "")&amp;
      SOURCE!F2071&amp;", "&amp; IF(SOURCE!$U$2-LEN(SOURCE!F2071) &gt;= 0, REPT(" ",SOURCE!$U$2-LEN(SOURCE!F2071)+2), "")&amp;"("&amp;
      SUBSTITUTE(TEXT(SOURCE!G2071,"??0"),"  ","")&amp;" &lt;&lt; TAM_MAX_BITS) |"&amp; IF(SOURCE!$V$2-3 &gt;= 0, REPT(" ",MAX(1,SOURCE!$V$2-5+4+1-1-LEN(  IF(ISTEXT(SOURCE!H2071),SOURCE!H2071,  SUBSTITUTE(SUBSTITUTE(TEXT(SOURCE!H2071,"????0"),"  ","")," ",""))   ))), "")&amp;
       IF(ISTEXT(SOURCE!H2071),SOURCE!H2071, SUBSTITUTE(SUBSTITUTE(TEXT(SOURCE!H2071,"????0"),"  ","")," ",""))   &amp;","&amp; IF(SOURCE!$W$2-3 &gt;= 0, REPT(" ",SOURCE!$W$2-3-5), "")&amp;
      SOURCE!I2071&amp;
" | "&amp; IF(SOURCE!$X$2-LEN(SOURCE!I2071) &gt;= 0, REPT(" ",SOURCE!$X$2-LEN(SOURCE!I2071)), "")&amp;
      SOURCE!J2071&amp;      IF(SOURCE!$Y$2-LEN(SOURCE!J2071) &gt;= 0, REPT(" ",SOURCE!$Y$2-LEN(SOURCE!J2071)), "")&amp;
" | "&amp; IF(SOURCE!$X$2-LEN(SOURCE!I2071) &gt;= 0, REPT(" ",SOURCE!$X$2-LEN(SOURCE!I2071)), "")&amp;
      SOURCE!K2071&amp;      IF(SOURCE!$Y$2-LEN(SOURCE!K2071) &gt;= 0, REPT(" ",SOURCE!$Z$2-LEN(SOURCE!K2071)), "")&amp;
" | "&amp; SOURCE!L2071&amp;      IF(SOURCE!$AB$2-LEN(SOURCE!L2071) &gt;= 0, REPT(" ",SOURCE!$AB$2-LEN(SOURCE!L2071)), "")&amp;
" | "&amp; SOURCE!M2071&amp;      IF(SOURCE!$AC$2-LEN(SOURCE!M2071) &gt;= 0, REPT(" ",SOURCE!$AC$2-LEN(SOURCE!M2071)), "")&amp;
      "},"&amp;IF(SOURCE!O2071&lt;&gt;"",""&amp;SOURCE!O2071,"")
 )
)
)</f>
        <v>/* 2027 */  { fnPshade,                     NOPARAM,                     "",                                            STD_INTEGRAL "AREA",                           (0 &lt;&lt; TAM_MAX_BITS) |     0, CAT_NONE | SLS_UNCHANGED | US_UNCHANGED | EIM_DISABLED | PTP_DISABLED     },//GRAPH</v>
      </c>
    </row>
    <row r="2072" spans="1:1">
      <c r="A2072" s="133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IF(SOURCE!$R$2-LEN(SOURCE!C2072) &gt;= 0, REPT(" ",SOURCE!$R$2-LEN(SOURCE!C2072)), "")&amp;
      SOURCE!D2072&amp;", "&amp; IF(SOURCE!$S$2-LEN(SOURCE!D2072) &gt;= 0, REPT(" ",SOURCE!$S$2-LEN(SOURCE!D2072)), "")&amp;
      SOURCE!E2072&amp;", "&amp; IF(SOURCE!$T$2-LEN(SOURCE!E2072) &gt;=0, REPT(" ",SOURCE!$T$2-LEN(SOURCE!E2072)), "")&amp;
      SOURCE!F2072&amp;", "&amp; IF(SOURCE!$U$2-LEN(SOURCE!F2072) &gt;= 0, REPT(" ",SOURCE!$U$2-LEN(SOURCE!F2072)+2), "")&amp;"("&amp;
      SUBSTITUTE(TEXT(SOURCE!G2072,"??0"),"  ","")&amp;" &lt;&lt; TAM_MAX_BITS) |"&amp; IF(SOURCE!$V$2-3 &gt;= 0, REPT(" ",MAX(1,SOURCE!$V$2-5+4+1-1-LEN(  IF(ISTEXT(SOURCE!H2072),SOURCE!H2072,  SUBSTITUTE(SUBSTITUTE(TEXT(SOURCE!H2072,"????0"),"  ","")," ",""))   ))), "")&amp;
       IF(ISTEXT(SOURCE!H2072),SOURCE!H2072, SUBSTITUTE(SUBSTITUTE(TEXT(SOURCE!H2072,"????0"),"  ","")," ",""))   &amp;","&amp; IF(SOURCE!$W$2-3 &gt;= 0, REPT(" ",SOURCE!$W$2-3-5), "")&amp;
      SOURCE!I2072&amp;
" | "&amp; IF(SOURCE!$X$2-LEN(SOURCE!I2072) &gt;= 0, REPT(" ",SOURCE!$X$2-LEN(SOURCE!I2072)), "")&amp;
      SOURCE!J2072&amp;      IF(SOURCE!$Y$2-LEN(SOURCE!J2072) &gt;= 0, REPT(" ",SOURCE!$Y$2-LEN(SOURCE!J2072)), "")&amp;
" | "&amp; IF(SOURCE!$X$2-LEN(SOURCE!I2072) &gt;= 0, REPT(" ",SOURCE!$X$2-LEN(SOURCE!I2072)), "")&amp;
      SOURCE!K2072&amp;      IF(SOURCE!$Y$2-LEN(SOURCE!K2072) &gt;= 0, REPT(" ",SOURCE!$Z$2-LEN(SOURCE!K2072)), "")&amp;
" | "&amp; SOURCE!L2072&amp;      IF(SOURCE!$AB$2-LEN(SOURCE!L2072) &gt;= 0, REPT(" ",SOURCE!$AB$2-LEN(SOURCE!L2072)), "")&amp;
" | "&amp; SOURCE!M2072&amp;      IF(SOURCE!$AC$2-LEN(SOURCE!M2072) &gt;= 0, REPT(" ",SOURCE!$AC$2-LEN(SOURCE!M2072)), "")&amp;
      "},"&amp;IF(SOURCE!O2072&lt;&gt;"",""&amp;SOURCE!O2072,"")
 )
)
)</f>
        <v>/* 2028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73" spans="1:1">
      <c r="A2073" s="133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IF(SOURCE!$R$2-LEN(SOURCE!C2073) &gt;= 0, REPT(" ",SOURCE!$R$2-LEN(SOURCE!C2073)), "")&amp;
      SOURCE!D2073&amp;", "&amp; IF(SOURCE!$S$2-LEN(SOURCE!D2073) &gt;= 0, REPT(" ",SOURCE!$S$2-LEN(SOURCE!D2073)), "")&amp;
      SOURCE!E2073&amp;", "&amp; IF(SOURCE!$T$2-LEN(SOURCE!E2073) &gt;=0, REPT(" ",SOURCE!$T$2-LEN(SOURCE!E2073)), "")&amp;
      SOURCE!F2073&amp;", "&amp; IF(SOURCE!$U$2-LEN(SOURCE!F2073) &gt;= 0, REPT(" ",SOURCE!$U$2-LEN(SOURCE!F2073)+2), "")&amp;"("&amp;
      SUBSTITUTE(TEXT(SOURCE!G2073,"??0"),"  ","")&amp;" &lt;&lt; TAM_MAX_BITS) |"&amp; IF(SOURCE!$V$2-3 &gt;= 0, REPT(" ",MAX(1,SOURCE!$V$2-5+4+1-1-LEN(  IF(ISTEXT(SOURCE!H2073),SOURCE!H2073,  SUBSTITUTE(SUBSTITUTE(TEXT(SOURCE!H2073,"????0"),"  ","")," ",""))   ))), "")&amp;
       IF(ISTEXT(SOURCE!H2073),SOURCE!H2073, SUBSTITUTE(SUBSTITUTE(TEXT(SOURCE!H2073,"????0"),"  ","")," ",""))   &amp;","&amp; IF(SOURCE!$W$2-3 &gt;= 0, REPT(" ",SOURCE!$W$2-3-5), "")&amp;
      SOURCE!I2073&amp;
" | "&amp; IF(SOURCE!$X$2-LEN(SOURCE!I2073) &gt;= 0, REPT(" ",SOURCE!$X$2-LEN(SOURCE!I2073)), "")&amp;
      SOURCE!J2073&amp;      IF(SOURCE!$Y$2-LEN(SOURCE!J2073) &gt;= 0, REPT(" ",SOURCE!$Y$2-LEN(SOURCE!J2073)), "")&amp;
" | "&amp; IF(SOURCE!$X$2-LEN(SOURCE!I2073) &gt;= 0, REPT(" ",SOURCE!$X$2-LEN(SOURCE!I2073)), "")&amp;
      SOURCE!K2073&amp;      IF(SOURCE!$Y$2-LEN(SOURCE!K2073) &gt;= 0, REPT(" ",SOURCE!$Z$2-LEN(SOURCE!K2073)), "")&amp;
" | "&amp; SOURCE!L2073&amp;      IF(SOURCE!$AB$2-LEN(SOURCE!L2073) &gt;= 0, REPT(" ",SOURCE!$AB$2-LEN(SOURCE!L2073)), "")&amp;
" | "&amp; SOURCE!M2073&amp;      IF(SOURCE!$AC$2-LEN(SOURCE!M2073) &gt;= 0, REPT(" ",SOURCE!$AC$2-LEN(SOURCE!M2073)), "")&amp;
      "},"&amp;IF(SOURCE!O2073&lt;&gt;"",""&amp;SOURCE!O2073,"")
 )
)
)</f>
        <v>/* 2029 */  { fnSetSetJM,                   JC_NL,                       "",                                            STD_num,                                       (0 &lt;&lt; TAM_MAX_BITS) |     0, CAT_NONE | SLS_UNCHANGED | US_UNCHANGED | EIM_DISABLED | PTP_DISABLED     },</v>
      </c>
    </row>
    <row r="2074" spans="1:1">
      <c r="A2074" s="133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IF(SOURCE!$R$2-LEN(SOURCE!C2074) &gt;= 0, REPT(" ",SOURCE!$R$2-LEN(SOURCE!C2074)), "")&amp;
      SOURCE!D2074&amp;", "&amp; IF(SOURCE!$S$2-LEN(SOURCE!D2074) &gt;= 0, REPT(" ",SOURCE!$S$2-LEN(SOURCE!D2074)), "")&amp;
      SOURCE!E2074&amp;", "&amp; IF(SOURCE!$T$2-LEN(SOURCE!E2074) &gt;=0, REPT(" ",SOURCE!$T$2-LEN(SOURCE!E2074)), "")&amp;
      SOURCE!F2074&amp;", "&amp; IF(SOURCE!$U$2-LEN(SOURCE!F2074) &gt;= 0, REPT(" ",SOURCE!$U$2-LEN(SOURCE!F2074)+2), "")&amp;"("&amp;
      SUBSTITUTE(TEXT(SOURCE!G2074,"??0"),"  ","")&amp;" &lt;&lt; TAM_MAX_BITS) |"&amp; IF(SOURCE!$V$2-3 &gt;= 0, REPT(" ",MAX(1,SOURCE!$V$2-5+4+1-1-LEN(  IF(ISTEXT(SOURCE!H2074),SOURCE!H2074,  SUBSTITUTE(SUBSTITUTE(TEXT(SOURCE!H2074,"????0"),"  ","")," ",""))   ))), "")&amp;
       IF(ISTEXT(SOURCE!H2074),SOURCE!H2074, SUBSTITUTE(SUBSTITUTE(TEXT(SOURCE!H2074,"????0"),"  ","")," ",""))   &amp;","&amp; IF(SOURCE!$W$2-3 &gt;= 0, REPT(" ",SOURCE!$W$2-3-5), "")&amp;
      SOURCE!I2074&amp;
" | "&amp; IF(SOURCE!$X$2-LEN(SOURCE!I2074) &gt;= 0, REPT(" ",SOURCE!$X$2-LEN(SOURCE!I2074)), "")&amp;
      SOURCE!J2074&amp;      IF(SOURCE!$Y$2-LEN(SOURCE!J2074) &gt;= 0, REPT(" ",SOURCE!$Y$2-LEN(SOURCE!J2074)), "")&amp;
" | "&amp; IF(SOURCE!$X$2-LEN(SOURCE!I2074) &gt;= 0, REPT(" ",SOURCE!$X$2-LEN(SOURCE!I2074)), "")&amp;
      SOURCE!K2074&amp;      IF(SOURCE!$Y$2-LEN(SOURCE!K2074) &gt;= 0, REPT(" ",SOURCE!$Z$2-LEN(SOURCE!K2074)), "")&amp;
" | "&amp; SOURCE!L2074&amp;      IF(SOURCE!$AB$2-LEN(SOURCE!L2074) &gt;= 0, REPT(" ",SOURCE!$AB$2-LEN(SOURCE!L2074)), "")&amp;
" | "&amp; SOURCE!M2074&amp;      IF(SOURCE!$AC$2-LEN(SOURCE!M2074) &gt;= 0, REPT(" ",SOURCE!$AC$2-LEN(SOURCE!M2074)), "")&amp;
      "},"&amp;IF(SOURCE!O2074&lt;&gt;"",""&amp;SOURCE!O2074,"")
 )
)
)</f>
        <v>/* 2030 */  { itemToBeCoded,                NOPARAM,                     "",                                            "NLock",                                       (0 &lt;&lt; TAM_MAX_BITS) |     0, CAT_NONE | SLS_UNCHANGED | US_UNCHANGED | EIM_DISABLED | PTP_DISABLED     },</v>
      </c>
    </row>
    <row r="2075" spans="1:1">
      <c r="A2075" s="133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IF(SOURCE!$R$2-LEN(SOURCE!C2075) &gt;= 0, REPT(" ",SOURCE!$R$2-LEN(SOURCE!C2075)), "")&amp;
      SOURCE!D2075&amp;", "&amp; IF(SOURCE!$S$2-LEN(SOURCE!D2075) &gt;= 0, REPT(" ",SOURCE!$S$2-LEN(SOURCE!D2075)), "")&amp;
      SOURCE!E2075&amp;", "&amp; IF(SOURCE!$T$2-LEN(SOURCE!E2075) &gt;=0, REPT(" ",SOURCE!$T$2-LEN(SOURCE!E2075)), "")&amp;
      SOURCE!F2075&amp;", "&amp; IF(SOURCE!$U$2-LEN(SOURCE!F2075) &gt;= 0, REPT(" ",SOURCE!$U$2-LEN(SOURCE!F2075)+2), "")&amp;"("&amp;
      SUBSTITUTE(TEXT(SOURCE!G2075,"??0"),"  ","")&amp;" &lt;&lt; TAM_MAX_BITS) |"&amp; IF(SOURCE!$V$2-3 &gt;= 0, REPT(" ",MAX(1,SOURCE!$V$2-5+4+1-1-LEN(  IF(ISTEXT(SOURCE!H2075),SOURCE!H2075,  SUBSTITUTE(SUBSTITUTE(TEXT(SOURCE!H2075,"????0"),"  ","")," ",""))   ))), "")&amp;
       IF(ISTEXT(SOURCE!H2075),SOURCE!H2075, SUBSTITUTE(SUBSTITUTE(TEXT(SOURCE!H2075,"????0"),"  ","")," ",""))   &amp;","&amp; IF(SOURCE!$W$2-3 &gt;= 0, REPT(" ",SOURCE!$W$2-3-5), "")&amp;
      SOURCE!I2075&amp;
" | "&amp; IF(SOURCE!$X$2-LEN(SOURCE!I2075) &gt;= 0, REPT(" ",SOURCE!$X$2-LEN(SOURCE!I2075)), "")&amp;
      SOURCE!J2075&amp;      IF(SOURCE!$Y$2-LEN(SOURCE!J2075) &gt;= 0, REPT(" ",SOURCE!$Y$2-LEN(SOURCE!J2075)), "")&amp;
" | "&amp; IF(SOURCE!$X$2-LEN(SOURCE!I2075) &gt;= 0, REPT(" ",SOURCE!$X$2-LEN(SOURCE!I2075)), "")&amp;
      SOURCE!K2075&amp;      IF(SOURCE!$Y$2-LEN(SOURCE!K2075) &gt;= 0, REPT(" ",SOURCE!$Z$2-LEN(SOURCE!K2075)), "")&amp;
" | "&amp; SOURCE!L2075&amp;      IF(SOURCE!$AB$2-LEN(SOURCE!L2075) &gt;= 0, REPT(" ",SOURCE!$AB$2-LEN(SOURCE!L2075)), "")&amp;
" | "&amp; SOURCE!M2075&amp;      IF(SOURCE!$AC$2-LEN(SOURCE!M2075) &gt;= 0, REPT(" ",SOURCE!$AC$2-LEN(SOURCE!M2075)), "")&amp;
      "},"&amp;IF(SOURCE!O2075&lt;&gt;"",""&amp;SOURCE!O2075,"")
 )
)
)</f>
        <v>/* 2031 */  { itemToBeCoded,                NOPARAM,                     "",                                            "Nulock",                                      (0 &lt;&lt; TAM_MAX_BITS) |     0, CAT_NONE | SLS_UNCHANGED | US_UNCHANGED | EIM_DISABLED | PTP_DISABLED     },</v>
      </c>
    </row>
    <row r="2076" spans="1:1">
      <c r="A2076" s="133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IF(SOURCE!$R$2-LEN(SOURCE!C2076) &gt;= 0, REPT(" ",SOURCE!$R$2-LEN(SOURCE!C2076)), "")&amp;
      SOURCE!D2076&amp;", "&amp; IF(SOURCE!$S$2-LEN(SOURCE!D2076) &gt;= 0, REPT(" ",SOURCE!$S$2-LEN(SOURCE!D2076)), "")&amp;
      SOURCE!E2076&amp;", "&amp; IF(SOURCE!$T$2-LEN(SOURCE!E2076) &gt;=0, REPT(" ",SOURCE!$T$2-LEN(SOURCE!E2076)), "")&amp;
      SOURCE!F2076&amp;", "&amp; IF(SOURCE!$U$2-LEN(SOURCE!F2076) &gt;= 0, REPT(" ",SOURCE!$U$2-LEN(SOURCE!F2076)+2), "")&amp;"("&amp;
      SUBSTITUTE(TEXT(SOURCE!G2076,"??0"),"  ","")&amp;" &lt;&lt; TAM_MAX_BITS) |"&amp; IF(SOURCE!$V$2-3 &gt;= 0, REPT(" ",MAX(1,SOURCE!$V$2-5+4+1-1-LEN(  IF(ISTEXT(SOURCE!H2076),SOURCE!H2076,  SUBSTITUTE(SUBSTITUTE(TEXT(SOURCE!H2076,"????0"),"  ","")," ",""))   ))), "")&amp;
       IF(ISTEXT(SOURCE!H2076),SOURCE!H2076, SUBSTITUTE(SUBSTITUTE(TEXT(SOURCE!H2076,"????0"),"  ","")," ",""))   &amp;","&amp; IF(SOURCE!$W$2-3 &gt;= 0, REPT(" ",SOURCE!$W$2-3-5), "")&amp;
      SOURCE!I2076&amp;
" | "&amp; IF(SOURCE!$X$2-LEN(SOURCE!I2076) &gt;= 0, REPT(" ",SOURCE!$X$2-LEN(SOURCE!I2076)), "")&amp;
      SOURCE!J2076&amp;      IF(SOURCE!$Y$2-LEN(SOURCE!J2076) &gt;= 0, REPT(" ",SOURCE!$Y$2-LEN(SOURCE!J2076)), "")&amp;
" | "&amp; IF(SOURCE!$X$2-LEN(SOURCE!I2076) &gt;= 0, REPT(" ",SOURCE!$X$2-LEN(SOURCE!I2076)), "")&amp;
      SOURCE!K2076&amp;      IF(SOURCE!$Y$2-LEN(SOURCE!K2076) &gt;= 0, REPT(" ",SOURCE!$Z$2-LEN(SOURCE!K2076)), "")&amp;
" | "&amp; SOURCE!L2076&amp;      IF(SOURCE!$AB$2-LEN(SOURCE!L2076) &gt;= 0, REPT(" ",SOURCE!$AB$2-LEN(SOURCE!L2076)), "")&amp;
" | "&amp; SOURCE!M2076&amp;      IF(SOURCE!$AC$2-LEN(SOURCE!M2076) &gt;= 0, REPT(" ",SOURCE!$AC$2-LEN(SOURCE!M2076)), "")&amp;
      "},"&amp;IF(SOURCE!O2076&lt;&gt;"",""&amp;SOURCE!O2076,"")
 )
)
)</f>
        <v>/* 2032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77" spans="1:1">
      <c r="A2077" s="133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IF(SOURCE!$R$2-LEN(SOURCE!C2077) &gt;= 0, REPT(" ",SOURCE!$R$2-LEN(SOURCE!C2077)), "")&amp;
      SOURCE!D2077&amp;", "&amp; IF(SOURCE!$S$2-LEN(SOURCE!D2077) &gt;= 0, REPT(" ",SOURCE!$S$2-LEN(SOURCE!D2077)), "")&amp;
      SOURCE!E2077&amp;", "&amp; IF(SOURCE!$T$2-LEN(SOURCE!E2077) &gt;=0, REPT(" ",SOURCE!$T$2-LEN(SOURCE!E2077)), "")&amp;
      SOURCE!F2077&amp;", "&amp; IF(SOURCE!$U$2-LEN(SOURCE!F2077) &gt;= 0, REPT(" ",SOURCE!$U$2-LEN(SOURCE!F2077)+2), "")&amp;"("&amp;
      SUBSTITUTE(TEXT(SOURCE!G2077,"??0"),"  ","")&amp;" &lt;&lt; TAM_MAX_BITS) |"&amp; IF(SOURCE!$V$2-3 &gt;= 0, REPT(" ",MAX(1,SOURCE!$V$2-5+4+1-1-LEN(  IF(ISTEXT(SOURCE!H2077),SOURCE!H2077,  SUBSTITUTE(SUBSTITUTE(TEXT(SOURCE!H2077,"????0"),"  ","")," ",""))   ))), "")&amp;
       IF(ISTEXT(SOURCE!H2077),SOURCE!H2077, SUBSTITUTE(SUBSTITUTE(TEXT(SOURCE!H2077,"????0"),"  ","")," ",""))   &amp;","&amp; IF(SOURCE!$W$2-3 &gt;= 0, REPT(" ",SOURCE!$W$2-3-5), "")&amp;
      SOURCE!I2077&amp;
" | "&amp; IF(SOURCE!$X$2-LEN(SOURCE!I2077) &gt;= 0, REPT(" ",SOURCE!$X$2-LEN(SOURCE!I2077)), "")&amp;
      SOURCE!J2077&amp;      IF(SOURCE!$Y$2-LEN(SOURCE!J2077) &gt;= 0, REPT(" ",SOURCE!$Y$2-LEN(SOURCE!J2077)), "")&amp;
" | "&amp; IF(SOURCE!$X$2-LEN(SOURCE!I2077) &gt;= 0, REPT(" ",SOURCE!$X$2-LEN(SOURCE!I2077)), "")&amp;
      SOURCE!K2077&amp;      IF(SOURCE!$Y$2-LEN(SOURCE!K2077) &gt;= 0, REPT(" ",SOURCE!$Z$2-LEN(SOURCE!K2077)), "")&amp;
" | "&amp; SOURCE!L2077&amp;      IF(SOURCE!$AB$2-LEN(SOURCE!L2077) &gt;= 0, REPT(" ",SOURCE!$AB$2-LEN(SOURCE!L2077)), "")&amp;
" | "&amp; SOURCE!M2077&amp;      IF(SOURCE!$AC$2-LEN(SOURCE!M2077) &gt;= 0, REPT(" ",SOURCE!$AC$2-LEN(SOURCE!M2077)), "")&amp;
      "},"&amp;IF(SOURCE!O2077&lt;&gt;"",""&amp;SOURCE!O2077,"")
 )
)
)</f>
        <v>/* 2033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78" spans="1:1">
      <c r="A2078" s="133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IF(SOURCE!$R$2-LEN(SOURCE!C2078) &gt;= 0, REPT(" ",SOURCE!$R$2-LEN(SOURCE!C2078)), "")&amp;
      SOURCE!D2078&amp;", "&amp; IF(SOURCE!$S$2-LEN(SOURCE!D2078) &gt;= 0, REPT(" ",SOURCE!$S$2-LEN(SOURCE!D2078)), "")&amp;
      SOURCE!E2078&amp;", "&amp; IF(SOURCE!$T$2-LEN(SOURCE!E2078) &gt;=0, REPT(" ",SOURCE!$T$2-LEN(SOURCE!E2078)), "")&amp;
      SOURCE!F2078&amp;", "&amp; IF(SOURCE!$U$2-LEN(SOURCE!F2078) &gt;= 0, REPT(" ",SOURCE!$U$2-LEN(SOURCE!F2078)+2), "")&amp;"("&amp;
      SUBSTITUTE(TEXT(SOURCE!G2078,"??0"),"  ","")&amp;" &lt;&lt; TAM_MAX_BITS) |"&amp; IF(SOURCE!$V$2-3 &gt;= 0, REPT(" ",MAX(1,SOURCE!$V$2-5+4+1-1-LEN(  IF(ISTEXT(SOURCE!H2078),SOURCE!H2078,  SUBSTITUTE(SUBSTITUTE(TEXT(SOURCE!H2078,"????0"),"  ","")," ",""))   ))), "")&amp;
       IF(ISTEXT(SOURCE!H2078),SOURCE!H2078, SUBSTITUTE(SUBSTITUTE(TEXT(SOURCE!H2078,"????0"),"  ","")," ",""))   &amp;","&amp; IF(SOURCE!$W$2-3 &gt;= 0, REPT(" ",SOURCE!$W$2-3-5), "")&amp;
      SOURCE!I2078&amp;
" | "&amp; IF(SOURCE!$X$2-LEN(SOURCE!I2078) &gt;= 0, REPT(" ",SOURCE!$X$2-LEN(SOURCE!I2078)), "")&amp;
      SOURCE!J2078&amp;      IF(SOURCE!$Y$2-LEN(SOURCE!J2078) &gt;= 0, REPT(" ",SOURCE!$Y$2-LEN(SOURCE!J2078)), "")&amp;
" | "&amp; IF(SOURCE!$X$2-LEN(SOURCE!I2078) &gt;= 0, REPT(" ",SOURCE!$X$2-LEN(SOURCE!I2078)), "")&amp;
      SOURCE!K2078&amp;      IF(SOURCE!$Y$2-LEN(SOURCE!K2078) &gt;= 0, REPT(" ",SOURCE!$Z$2-LEN(SOURCE!K2078)), "")&amp;
" | "&amp; SOURCE!L2078&amp;      IF(SOURCE!$AB$2-LEN(SOURCE!L2078) &gt;= 0, REPT(" ",SOURCE!$AB$2-LEN(SOURCE!L2078)), "")&amp;
" | "&amp; SOURCE!M2078&amp;      IF(SOURCE!$AC$2-LEN(SOURCE!M2078) &gt;= 0, REPT(" ",SOURCE!$AC$2-LEN(SOURCE!M2078)), "")&amp;
      "},"&amp;IF(SOURCE!O2078&lt;&gt;"",""&amp;SOURCE!O2078,"")
 )
)
)</f>
        <v>/* 2034 */  { fnPzoom,                      1,                           "",                                            "ZOOMx",                                       (0 &lt;&lt; TAM_MAX_BITS) |     0, CAT_NONE | SLS_UNCHANGED | US_UNCHANGED | EIM_DISABLED | PTP_DISABLED     },//GRAPH</v>
      </c>
    </row>
    <row r="2079" spans="1:1">
      <c r="A2079" s="133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IF(SOURCE!$R$2-LEN(SOURCE!C2079) &gt;= 0, REPT(" ",SOURCE!$R$2-LEN(SOURCE!C2079)), "")&amp;
      SOURCE!D2079&amp;", "&amp; IF(SOURCE!$S$2-LEN(SOURCE!D2079) &gt;= 0, REPT(" ",SOURCE!$S$2-LEN(SOURCE!D2079)), "")&amp;
      SOURCE!E2079&amp;", "&amp; IF(SOURCE!$T$2-LEN(SOURCE!E2079) &gt;=0, REPT(" ",SOURCE!$T$2-LEN(SOURCE!E2079)), "")&amp;
      SOURCE!F2079&amp;", "&amp; IF(SOURCE!$U$2-LEN(SOURCE!F2079) &gt;= 0, REPT(" ",SOURCE!$U$2-LEN(SOURCE!F2079)+2), "")&amp;"("&amp;
      SUBSTITUTE(TEXT(SOURCE!G2079,"??0"),"  ","")&amp;" &lt;&lt; TAM_MAX_BITS) |"&amp; IF(SOURCE!$V$2-3 &gt;= 0, REPT(" ",MAX(1,SOURCE!$V$2-5+4+1-1-LEN(  IF(ISTEXT(SOURCE!H2079),SOURCE!H2079,  SUBSTITUTE(SUBSTITUTE(TEXT(SOURCE!H2079,"????0"),"  ","")," ",""))   ))), "")&amp;
       IF(ISTEXT(SOURCE!H2079),SOURCE!H2079, SUBSTITUTE(SUBSTITUTE(TEXT(SOURCE!H2079,"????0"),"  ","")," ",""))   &amp;","&amp; IF(SOURCE!$W$2-3 &gt;= 0, REPT(" ",SOURCE!$W$2-3-5), "")&amp;
      SOURCE!I2079&amp;
" | "&amp; IF(SOURCE!$X$2-LEN(SOURCE!I2079) &gt;= 0, REPT(" ",SOURCE!$X$2-LEN(SOURCE!I2079)), "")&amp;
      SOURCE!J2079&amp;      IF(SOURCE!$Y$2-LEN(SOURCE!J2079) &gt;= 0, REPT(" ",SOURCE!$Y$2-LEN(SOURCE!J2079)), "")&amp;
" | "&amp; IF(SOURCE!$X$2-LEN(SOURCE!I2079) &gt;= 0, REPT(" ",SOURCE!$X$2-LEN(SOURCE!I2079)), "")&amp;
      SOURCE!K2079&amp;      IF(SOURCE!$Y$2-LEN(SOURCE!K2079) &gt;= 0, REPT(" ",SOURCE!$Z$2-LEN(SOURCE!K2079)), "")&amp;
" | "&amp; SOURCE!L2079&amp;      IF(SOURCE!$AB$2-LEN(SOURCE!L2079) &gt;= 0, REPT(" ",SOURCE!$AB$2-LEN(SOURCE!L2079)), "")&amp;
" | "&amp; SOURCE!M2079&amp;      IF(SOURCE!$AC$2-LEN(SOURCE!M2079) &gt;= 0, REPT(" ",SOURCE!$AC$2-LEN(SOURCE!M2079)), "")&amp;
      "},"&amp;IF(SOURCE!O2079&lt;&gt;"",""&amp;SOURCE!O2079,"")
 )
)
)</f>
        <v>/* 2035 */  { fnPzoom,                      2,                           "",                                            "ZOOMy",                                       (0 &lt;&lt; TAM_MAX_BITS) |     0, CAT_NONE | SLS_UNCHANGED | US_UNCHANGED | EIM_DISABLED | PTP_DISABLED     },//GRAPH</v>
      </c>
    </row>
    <row r="2080" spans="1:1">
      <c r="A2080" s="133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IF(SOURCE!$R$2-LEN(SOURCE!C2080) &gt;= 0, REPT(" ",SOURCE!$R$2-LEN(SOURCE!C2080)), "")&amp;
      SOURCE!D2080&amp;", "&amp; IF(SOURCE!$S$2-LEN(SOURCE!D2080) &gt;= 0, REPT(" ",SOURCE!$S$2-LEN(SOURCE!D2080)), "")&amp;
      SOURCE!E2080&amp;", "&amp; IF(SOURCE!$T$2-LEN(SOURCE!E2080) &gt;=0, REPT(" ",SOURCE!$T$2-LEN(SOURCE!E2080)), "")&amp;
      SOURCE!F2080&amp;", "&amp; IF(SOURCE!$U$2-LEN(SOURCE!F2080) &gt;= 0, REPT(" ",SOURCE!$U$2-LEN(SOURCE!F2080)+2), "")&amp;"("&amp;
      SUBSTITUTE(TEXT(SOURCE!G2080,"??0"),"  ","")&amp;" &lt;&lt; TAM_MAX_BITS) |"&amp; IF(SOURCE!$V$2-3 &gt;= 0, REPT(" ",MAX(1,SOURCE!$V$2-5+4+1-1-LEN(  IF(ISTEXT(SOURCE!H2080),SOURCE!H2080,  SUBSTITUTE(SUBSTITUTE(TEXT(SOURCE!H2080,"????0"),"  ","")," ",""))   ))), "")&amp;
       IF(ISTEXT(SOURCE!H2080),SOURCE!H2080, SUBSTITUTE(SUBSTITUTE(TEXT(SOURCE!H2080,"????0"),"  ","")," ",""))   &amp;","&amp; IF(SOURCE!$W$2-3 &gt;= 0, REPT(" ",SOURCE!$W$2-3-5), "")&amp;
      SOURCE!I2080&amp;
" | "&amp; IF(SOURCE!$X$2-LEN(SOURCE!I2080) &gt;= 0, REPT(" ",SOURCE!$X$2-LEN(SOURCE!I2080)), "")&amp;
      SOURCE!J2080&amp;      IF(SOURCE!$Y$2-LEN(SOURCE!J2080) &gt;= 0, REPT(" ",SOURCE!$Y$2-LEN(SOURCE!J2080)), "")&amp;
" | "&amp; IF(SOURCE!$X$2-LEN(SOURCE!I2080) &gt;= 0, REPT(" ",SOURCE!$X$2-LEN(SOURCE!I2080)), "")&amp;
      SOURCE!K2080&amp;      IF(SOURCE!$Y$2-LEN(SOURCE!K2080) &gt;= 0, REPT(" ",SOURCE!$Z$2-LEN(SOURCE!K2080)), "")&amp;
" | "&amp; SOURCE!L2080&amp;      IF(SOURCE!$AB$2-LEN(SOURCE!L2080) &gt;= 0, REPT(" ",SOURCE!$AB$2-LEN(SOURCE!L2080)), "")&amp;
" | "&amp; SOURCE!M2080&amp;      IF(SOURCE!$AC$2-LEN(SOURCE!M2080) &gt;= 0, REPT(" ",SOURCE!$AC$2-LEN(SOURCE!M2080)), "")&amp;
      "},"&amp;IF(SOURCE!O2080&lt;&gt;"",""&amp;SOURCE!O2080,"")
 )
)
)</f>
        <v>/* 2036 */  { itemToBeCoded,                NOPARAM,                     "2036",                                        "2036",                                        (0 &lt;&lt; TAM_MAX_BITS) |     0, CAT_FREE | SLS_UNCHANGED | US_UNCHANGED | EIM_DISABLED | PTP_DISABLED     },</v>
      </c>
    </row>
    <row r="2081" spans="1:1">
      <c r="A2081" s="133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IF(SOURCE!$R$2-LEN(SOURCE!C2081) &gt;= 0, REPT(" ",SOURCE!$R$2-LEN(SOURCE!C2081)), "")&amp;
      SOURCE!D2081&amp;", "&amp; IF(SOURCE!$S$2-LEN(SOURCE!D2081) &gt;= 0, REPT(" ",SOURCE!$S$2-LEN(SOURCE!D2081)), "")&amp;
      SOURCE!E2081&amp;", "&amp; IF(SOURCE!$T$2-LEN(SOURCE!E2081) &gt;=0, REPT(" ",SOURCE!$T$2-LEN(SOURCE!E2081)), "")&amp;
      SOURCE!F2081&amp;", "&amp; IF(SOURCE!$U$2-LEN(SOURCE!F2081) &gt;= 0, REPT(" ",SOURCE!$U$2-LEN(SOURCE!F2081)+2), "")&amp;"("&amp;
      SUBSTITUTE(TEXT(SOURCE!G2081,"??0"),"  ","")&amp;" &lt;&lt; TAM_MAX_BITS) |"&amp; IF(SOURCE!$V$2-3 &gt;= 0, REPT(" ",MAX(1,SOURCE!$V$2-5+4+1-1-LEN(  IF(ISTEXT(SOURCE!H2081),SOURCE!H2081,  SUBSTITUTE(SUBSTITUTE(TEXT(SOURCE!H2081,"????0"),"  ","")," ",""))   ))), "")&amp;
       IF(ISTEXT(SOURCE!H2081),SOURCE!H2081, SUBSTITUTE(SUBSTITUTE(TEXT(SOURCE!H2081,"????0"),"  ","")," ",""))   &amp;","&amp; IF(SOURCE!$W$2-3 &gt;= 0, REPT(" ",SOURCE!$W$2-3-5), "")&amp;
      SOURCE!I2081&amp;
" | "&amp; IF(SOURCE!$X$2-LEN(SOURCE!I2081) &gt;= 0, REPT(" ",SOURCE!$X$2-LEN(SOURCE!I2081)), "")&amp;
      SOURCE!J2081&amp;      IF(SOURCE!$Y$2-LEN(SOURCE!J2081) &gt;= 0, REPT(" ",SOURCE!$Y$2-LEN(SOURCE!J2081)), "")&amp;
" | "&amp; IF(SOURCE!$X$2-LEN(SOURCE!I2081) &gt;= 0, REPT(" ",SOURCE!$X$2-LEN(SOURCE!I2081)), "")&amp;
      SOURCE!K2081&amp;      IF(SOURCE!$Y$2-LEN(SOURCE!K2081) &gt;= 0, REPT(" ",SOURCE!$Z$2-LEN(SOURCE!K2081)), "")&amp;
" | "&amp; SOURCE!L2081&amp;      IF(SOURCE!$AB$2-LEN(SOURCE!L2081) &gt;= 0, REPT(" ",SOURCE!$AB$2-LEN(SOURCE!L2081)), "")&amp;
" | "&amp; SOURCE!M2081&amp;      IF(SOURCE!$AC$2-LEN(SOURCE!M2081) &gt;= 0, REPT(" ",SOURCE!$AC$2-LEN(SOURCE!M2081)), "")&amp;
      "},"&amp;IF(SOURCE!O2081&lt;&gt;"",""&amp;SOURCE!O2081,"")
 )
)
)</f>
        <v>/* 2037 */  { itemToBeCoded,                NOPARAM,                     "2037",                                        "2037",                                        (0 &lt;&lt; TAM_MAX_BITS) |     0, CAT_FREE | SLS_UNCHANGED | US_UNCHANGED | EIM_DISABLED | PTP_DISABLED     },</v>
      </c>
    </row>
    <row r="2082" spans="1:1">
      <c r="A2082" s="133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IF(SOURCE!$R$2-LEN(SOURCE!C2082) &gt;= 0, REPT(" ",SOURCE!$R$2-LEN(SOURCE!C2082)), "")&amp;
      SOURCE!D2082&amp;", "&amp; IF(SOURCE!$S$2-LEN(SOURCE!D2082) &gt;= 0, REPT(" ",SOURCE!$S$2-LEN(SOURCE!D2082)), "")&amp;
      SOURCE!E2082&amp;", "&amp; IF(SOURCE!$T$2-LEN(SOURCE!E2082) &gt;=0, REPT(" ",SOURCE!$T$2-LEN(SOURCE!E2082)), "")&amp;
      SOURCE!F2082&amp;", "&amp; IF(SOURCE!$U$2-LEN(SOURCE!F2082) &gt;= 0, REPT(" ",SOURCE!$U$2-LEN(SOURCE!F2082)+2), "")&amp;"("&amp;
      SUBSTITUTE(TEXT(SOURCE!G2082,"??0"),"  ","")&amp;" &lt;&lt; TAM_MAX_BITS) |"&amp; IF(SOURCE!$V$2-3 &gt;= 0, REPT(" ",MAX(1,SOURCE!$V$2-5+4+1-1-LEN(  IF(ISTEXT(SOURCE!H2082),SOURCE!H2082,  SUBSTITUTE(SUBSTITUTE(TEXT(SOURCE!H2082,"????0"),"  ","")," ",""))   ))), "")&amp;
       IF(ISTEXT(SOURCE!H2082),SOURCE!H2082, SUBSTITUTE(SUBSTITUTE(TEXT(SOURCE!H2082,"????0"),"  ","")," ",""))   &amp;","&amp; IF(SOURCE!$W$2-3 &gt;= 0, REPT(" ",SOURCE!$W$2-3-5), "")&amp;
      SOURCE!I2082&amp;
" | "&amp; IF(SOURCE!$X$2-LEN(SOURCE!I2082) &gt;= 0, REPT(" ",SOURCE!$X$2-LEN(SOURCE!I2082)), "")&amp;
      SOURCE!J2082&amp;      IF(SOURCE!$Y$2-LEN(SOURCE!J2082) &gt;= 0, REPT(" ",SOURCE!$Y$2-LEN(SOURCE!J2082)), "")&amp;
" | "&amp; IF(SOURCE!$X$2-LEN(SOURCE!I2082) &gt;= 0, REPT(" ",SOURCE!$X$2-LEN(SOURCE!I2082)), "")&amp;
      SOURCE!K2082&amp;      IF(SOURCE!$Y$2-LEN(SOURCE!K2082) &gt;= 0, REPT(" ",SOURCE!$Z$2-LEN(SOURCE!K2082)), "")&amp;
" | "&amp; SOURCE!L2082&amp;      IF(SOURCE!$AB$2-LEN(SOURCE!L2082) &gt;= 0, REPT(" ",SOURCE!$AB$2-LEN(SOURCE!L2082)), "")&amp;
" | "&amp; SOURCE!M2082&amp;      IF(SOURCE!$AC$2-LEN(SOURCE!M2082) &gt;= 0, REPT(" ",SOURCE!$AC$2-LEN(SOURCE!M2082)), "")&amp;
      "},"&amp;IF(SOURCE!O2082&lt;&gt;"",""&amp;SOURCE!O2082,"")
 )
)
)</f>
        <v>/* 2038 */  { fnSafeReset,                  NOPARAM,                     "S.RESET",                                     "S.RESET",                                     (0 &lt;&lt; TAM_MAX_BITS) |     0, CAT_FNCT | SLS_ENABLED   | US_ENABLED   | EIM_DISABLED | PTP_NONE         },</v>
      </c>
    </row>
    <row r="2083" spans="1:1">
      <c r="A2083" s="133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IF(SOURCE!$R$2-LEN(SOURCE!C2083) &gt;= 0, REPT(" ",SOURCE!$R$2-LEN(SOURCE!C2083)), "")&amp;
      SOURCE!D2083&amp;", "&amp; IF(SOURCE!$S$2-LEN(SOURCE!D2083) &gt;= 0, REPT(" ",SOURCE!$S$2-LEN(SOURCE!D2083)), "")&amp;
      SOURCE!E2083&amp;", "&amp; IF(SOURCE!$T$2-LEN(SOURCE!E2083) &gt;=0, REPT(" ",SOURCE!$T$2-LEN(SOURCE!E2083)), "")&amp;
      SOURCE!F2083&amp;", "&amp; IF(SOURCE!$U$2-LEN(SOURCE!F2083) &gt;= 0, REPT(" ",SOURCE!$U$2-LEN(SOURCE!F2083)+2), "")&amp;"("&amp;
      SUBSTITUTE(TEXT(SOURCE!G2083,"??0"),"  ","")&amp;" &lt;&lt; TAM_MAX_BITS) |"&amp; IF(SOURCE!$V$2-3 &gt;= 0, REPT(" ",MAX(1,SOURCE!$V$2-5+4+1-1-LEN(  IF(ISTEXT(SOURCE!H2083),SOURCE!H2083,  SUBSTITUTE(SUBSTITUTE(TEXT(SOURCE!H2083,"????0"),"  ","")," ",""))   ))), "")&amp;
       IF(ISTEXT(SOURCE!H2083),SOURCE!H2083, SUBSTITUTE(SUBSTITUTE(TEXT(SOURCE!H2083,"????0"),"  ","")," ",""))   &amp;","&amp; IF(SOURCE!$W$2-3 &gt;= 0, REPT(" ",SOURCE!$W$2-3-5), "")&amp;
      SOURCE!I2083&amp;
" | "&amp; IF(SOURCE!$X$2-LEN(SOURCE!I2083) &gt;= 0, REPT(" ",SOURCE!$X$2-LEN(SOURCE!I2083)), "")&amp;
      SOURCE!J2083&amp;      IF(SOURCE!$Y$2-LEN(SOURCE!J2083) &gt;= 0, REPT(" ",SOURCE!$Y$2-LEN(SOURCE!J2083)), "")&amp;
" | "&amp; IF(SOURCE!$X$2-LEN(SOURCE!I2083) &gt;= 0, REPT(" ",SOURCE!$X$2-LEN(SOURCE!I2083)), "")&amp;
      SOURCE!K2083&amp;      IF(SOURCE!$Y$2-LEN(SOURCE!K2083) &gt;= 0, REPT(" ",SOURCE!$Z$2-LEN(SOURCE!K2083)), "")&amp;
" | "&amp; SOURCE!L2083&amp;      IF(SOURCE!$AB$2-LEN(SOURCE!L2083) &gt;= 0, REPT(" ",SOURCE!$AB$2-LEN(SOURCE!L2083)), "")&amp;
" | "&amp; SOURCE!M2083&amp;      IF(SOURCE!$AC$2-LEN(SOURCE!M2083) &gt;= 0, REPT(" ",SOURCE!$AC$2-LEN(SOURCE!M2083)), "")&amp;
      "},"&amp;IF(SOURCE!O2083&lt;&gt;"",""&amp;SOURCE!O2083,"")
 )
)
)</f>
        <v>/* 2039 */  { fnP_All_Regs,                 1,                           "PRN",                                         "PRN",                                         (0 &lt;&lt; TAM_MAX_BITS) |     0, CAT_FNCT | SLS_UNCHANGED | US_UNCHANGED | EIM_DISABLED | PTP_DISABLED     },</v>
      </c>
    </row>
    <row r="2084" spans="1:1">
      <c r="A2084" s="133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IF(SOURCE!$R$2-LEN(SOURCE!C2084) &gt;= 0, REPT(" ",SOURCE!$R$2-LEN(SOURCE!C2084)), "")&amp;
      SOURCE!D2084&amp;", "&amp; IF(SOURCE!$S$2-LEN(SOURCE!D2084) &gt;= 0, REPT(" ",SOURCE!$S$2-LEN(SOURCE!D2084)), "")&amp;
      SOURCE!E2084&amp;", "&amp; IF(SOURCE!$T$2-LEN(SOURCE!E2084) &gt;=0, REPT(" ",SOURCE!$T$2-LEN(SOURCE!E2084)), "")&amp;
      SOURCE!F2084&amp;", "&amp; IF(SOURCE!$U$2-LEN(SOURCE!F2084) &gt;= 0, REPT(" ",SOURCE!$U$2-LEN(SOURCE!F2084)+2), "")&amp;"("&amp;
      SUBSTITUTE(TEXT(SOURCE!G2084,"??0"),"  ","")&amp;" &lt;&lt; TAM_MAX_BITS) |"&amp; IF(SOURCE!$V$2-3 &gt;= 0, REPT(" ",MAX(1,SOURCE!$V$2-5+4+1-1-LEN(  IF(ISTEXT(SOURCE!H2084),SOURCE!H2084,  SUBSTITUTE(SUBSTITUTE(TEXT(SOURCE!H2084,"????0"),"  ","")," ",""))   ))), "")&amp;
       IF(ISTEXT(SOURCE!H2084),SOURCE!H2084, SUBSTITUTE(SUBSTITUTE(TEXT(SOURCE!H2084,"????0"),"  ","")," ",""))   &amp;","&amp; IF(SOURCE!$W$2-3 &gt;= 0, REPT(" ",SOURCE!$W$2-3-5), "")&amp;
      SOURCE!I2084&amp;
" | "&amp; IF(SOURCE!$X$2-LEN(SOURCE!I2084) &gt;= 0, REPT(" ",SOURCE!$X$2-LEN(SOURCE!I2084)), "")&amp;
      SOURCE!J2084&amp;      IF(SOURCE!$Y$2-LEN(SOURCE!J2084) &gt;= 0, REPT(" ",SOURCE!$Y$2-LEN(SOURCE!J2084)), "")&amp;
" | "&amp; IF(SOURCE!$X$2-LEN(SOURCE!I2084) &gt;= 0, REPT(" ",SOURCE!$X$2-LEN(SOURCE!I2084)), "")&amp;
      SOURCE!K2084&amp;      IF(SOURCE!$Y$2-LEN(SOURCE!K2084) &gt;= 0, REPT(" ",SOURCE!$Z$2-LEN(SOURCE!K2084)), "")&amp;
" | "&amp; SOURCE!L2084&amp;      IF(SOURCE!$AB$2-LEN(SOURCE!L2084) &gt;= 0, REPT(" ",SOURCE!$AB$2-LEN(SOURCE!L2084)), "")&amp;
" | "&amp; SOURCE!M2084&amp;      IF(SOURCE!$AC$2-LEN(SOURCE!M2084) &gt;= 0, REPT(" ",SOURCE!$AC$2-LEN(SOURCE!M2084)), "")&amp;
      "},"&amp;IF(SOURCE!O2084&lt;&gt;"",""&amp;SOURCE!O2084,"")
 )
)
)</f>
        <v>/* 2040 */  { graph_stat,                   NOPARAM,                     "PLSTAT",                                      "PLSTAT",                                      (0 &lt;&lt; TAM_MAX_BITS) |     0, CAT_FNCT | SLS_ENABLED   | US_ENABLED   | EIM_DISABLED | PTP_NONE         },</v>
      </c>
    </row>
    <row r="2085" spans="1:1">
      <c r="A2085" s="133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IF(SOURCE!$R$2-LEN(SOURCE!C2085) &gt;= 0, REPT(" ",SOURCE!$R$2-LEN(SOURCE!C2085)), "")&amp;
      SOURCE!D2085&amp;", "&amp; IF(SOURCE!$S$2-LEN(SOURCE!D2085) &gt;= 0, REPT(" ",SOURCE!$S$2-LEN(SOURCE!D2085)), "")&amp;
      SOURCE!E2085&amp;", "&amp; IF(SOURCE!$T$2-LEN(SOURCE!E2085) &gt;=0, REPT(" ",SOURCE!$T$2-LEN(SOURCE!E2085)), "")&amp;
      SOURCE!F2085&amp;", "&amp; IF(SOURCE!$U$2-LEN(SOURCE!F2085) &gt;= 0, REPT(" ",SOURCE!$U$2-LEN(SOURCE!F2085)+2), "")&amp;"("&amp;
      SUBSTITUTE(TEXT(SOURCE!G2085,"??0"),"  ","")&amp;" &lt;&lt; TAM_MAX_BITS) |"&amp; IF(SOURCE!$V$2-3 &gt;= 0, REPT(" ",MAX(1,SOURCE!$V$2-5+4+1-1-LEN(  IF(ISTEXT(SOURCE!H2085),SOURCE!H2085,  SUBSTITUTE(SUBSTITUTE(TEXT(SOURCE!H2085,"????0"),"  ","")," ",""))   ))), "")&amp;
       IF(ISTEXT(SOURCE!H2085),SOURCE!H2085, SUBSTITUTE(SUBSTITUTE(TEXT(SOURCE!H2085,"????0"),"  ","")," ",""))   &amp;","&amp; IF(SOURCE!$W$2-3 &gt;= 0, REPT(" ",SOURCE!$W$2-3-5), "")&amp;
      SOURCE!I2085&amp;
" | "&amp; IF(SOURCE!$X$2-LEN(SOURCE!I2085) &gt;= 0, REPT(" ",SOURCE!$X$2-LEN(SOURCE!I2085)), "")&amp;
      SOURCE!J2085&amp;      IF(SOURCE!$Y$2-LEN(SOURCE!J2085) &gt;= 0, REPT(" ",SOURCE!$Y$2-LEN(SOURCE!J2085)), "")&amp;
" | "&amp; IF(SOURCE!$X$2-LEN(SOURCE!I2085) &gt;= 0, REPT(" ",SOURCE!$X$2-LEN(SOURCE!I2085)), "")&amp;
      SOURCE!K2085&amp;      IF(SOURCE!$Y$2-LEN(SOURCE!K2085) &gt;= 0, REPT(" ",SOURCE!$Z$2-LEN(SOURCE!K2085)), "")&amp;
" | "&amp; SOURCE!L2085&amp;      IF(SOURCE!$AB$2-LEN(SOURCE!L2085) &gt;= 0, REPT(" ",SOURCE!$AB$2-LEN(SOURCE!L2085)), "")&amp;
" | "&amp; SOURCE!M2085&amp;      IF(SOURCE!$AC$2-LEN(SOURCE!M2085) &gt;= 0, REPT(" ",SOURCE!$AC$2-LEN(SOURCE!M2085)), "")&amp;
      "},"&amp;IF(SOURCE!O2085&lt;&gt;"",""&amp;SOURCE!O2085,"")
 )
)
)</f>
        <v>/* 2041 */  { fnJM,                         47,                          "",                                            "M" STD_RIGHT_ARROW "zyx",                     (0 &lt;&lt; TAM_MAX_BITS) |     0, CAT_NONE | SLS_UNCHANGED | US_UNCHANGED | EIM_DISABLED | PTP_DISABLED     },</v>
      </c>
    </row>
    <row r="2086" spans="1:1">
      <c r="A2086" s="133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IF(SOURCE!$R$2-LEN(SOURCE!C2086) &gt;= 0, REPT(" ",SOURCE!$R$2-LEN(SOURCE!C2086)), "")&amp;
      SOURCE!D2086&amp;", "&amp; IF(SOURCE!$S$2-LEN(SOURCE!D2086) &gt;= 0, REPT(" ",SOURCE!$S$2-LEN(SOURCE!D2086)), "")&amp;
      SOURCE!E2086&amp;", "&amp; IF(SOURCE!$T$2-LEN(SOURCE!E2086) &gt;=0, REPT(" ",SOURCE!$T$2-LEN(SOURCE!E2086)), "")&amp;
      SOURCE!F2086&amp;", "&amp; IF(SOURCE!$U$2-LEN(SOURCE!F2086) &gt;= 0, REPT(" ",SOURCE!$U$2-LEN(SOURCE!F2086)+2), "")&amp;"("&amp;
      SUBSTITUTE(TEXT(SOURCE!G2086,"??0"),"  ","")&amp;" &lt;&lt; TAM_MAX_BITS) |"&amp; IF(SOURCE!$V$2-3 &gt;= 0, REPT(" ",MAX(1,SOURCE!$V$2-5+4+1-1-LEN(  IF(ISTEXT(SOURCE!H2086),SOURCE!H2086,  SUBSTITUTE(SUBSTITUTE(TEXT(SOURCE!H2086,"????0"),"  ","")," ",""))   ))), "")&amp;
       IF(ISTEXT(SOURCE!H2086),SOURCE!H2086, SUBSTITUTE(SUBSTITUTE(TEXT(SOURCE!H2086,"????0"),"  ","")," ",""))   &amp;","&amp; IF(SOURCE!$W$2-3 &gt;= 0, REPT(" ",SOURCE!$W$2-3-5), "")&amp;
      SOURCE!I2086&amp;
" | "&amp; IF(SOURCE!$X$2-LEN(SOURCE!I2086) &gt;= 0, REPT(" ",SOURCE!$X$2-LEN(SOURCE!I2086)), "")&amp;
      SOURCE!J2086&amp;      IF(SOURCE!$Y$2-LEN(SOURCE!J2086) &gt;= 0, REPT(" ",SOURCE!$Y$2-LEN(SOURCE!J2086)), "")&amp;
" | "&amp; IF(SOURCE!$X$2-LEN(SOURCE!I2086) &gt;= 0, REPT(" ",SOURCE!$X$2-LEN(SOURCE!I2086)), "")&amp;
      SOURCE!K2086&amp;      IF(SOURCE!$Y$2-LEN(SOURCE!K2086) &gt;= 0, REPT(" ",SOURCE!$Z$2-LEN(SOURCE!K2086)), "")&amp;
" | "&amp; SOURCE!L2086&amp;      IF(SOURCE!$AB$2-LEN(SOURCE!L2086) &gt;= 0, REPT(" ",SOURCE!$AB$2-LEN(SOURCE!L2086)), "")&amp;
" | "&amp; SOURCE!M2086&amp;      IF(SOURCE!$AC$2-LEN(SOURCE!M2086) &gt;= 0, REPT(" ",SOURCE!$AC$2-LEN(SOURCE!M2086)), "")&amp;
      "},"&amp;IF(SOURCE!O2086&lt;&gt;"",""&amp;SOURCE!O2086,"")
 )
)
)</f>
        <v>/* 2042 */  { fnPlotReset,                  NOPARAM,                     "PLTRST",                                      "PLTRST",                                      (0 &lt;&lt; TAM_MAX_BITS) |     0, CAT_FNCT | SLS_ENABLED   | US_ENABLED   | EIM_DISABLED | PTP_NONE         },</v>
      </c>
    </row>
    <row r="2087" spans="1:1">
      <c r="A2087" s="133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IF(SOURCE!$R$2-LEN(SOURCE!C2087) &gt;= 0, REPT(" ",SOURCE!$R$2-LEN(SOURCE!C2087)), "")&amp;
      SOURCE!D2087&amp;", "&amp; IF(SOURCE!$S$2-LEN(SOURCE!D2087) &gt;= 0, REPT(" ",SOURCE!$S$2-LEN(SOURCE!D2087)), "")&amp;
      SOURCE!E2087&amp;", "&amp; IF(SOURCE!$T$2-LEN(SOURCE!E2087) &gt;=0, REPT(" ",SOURCE!$T$2-LEN(SOURCE!E2087)), "")&amp;
      SOURCE!F2087&amp;", "&amp; IF(SOURCE!$U$2-LEN(SOURCE!F2087) &gt;= 0, REPT(" ",SOURCE!$U$2-LEN(SOURCE!F2087)+2), "")&amp;"("&amp;
      SUBSTITUTE(TEXT(SOURCE!G2087,"??0"),"  ","")&amp;" &lt;&lt; TAM_MAX_BITS) |"&amp; IF(SOURCE!$V$2-3 &gt;= 0, REPT(" ",MAX(1,SOURCE!$V$2-5+4+1-1-LEN(  IF(ISTEXT(SOURCE!H2087),SOURCE!H2087,  SUBSTITUTE(SUBSTITUTE(TEXT(SOURCE!H2087,"????0"),"  ","")," ",""))   ))), "")&amp;
       IF(ISTEXT(SOURCE!H2087),SOURCE!H2087, SUBSTITUTE(SUBSTITUTE(TEXT(SOURCE!H2087,"????0"),"  ","")," ",""))   &amp;","&amp; IF(SOURCE!$W$2-3 &gt;= 0, REPT(" ",SOURCE!$W$2-3-5), "")&amp;
      SOURCE!I2087&amp;
" | "&amp; IF(SOURCE!$X$2-LEN(SOURCE!I2087) &gt;= 0, REPT(" ",SOURCE!$X$2-LEN(SOURCE!I2087)), "")&amp;
      SOURCE!J2087&amp;      IF(SOURCE!$Y$2-LEN(SOURCE!J2087) &gt;= 0, REPT(" ",SOURCE!$Y$2-LEN(SOURCE!J2087)), "")&amp;
" | "&amp; IF(SOURCE!$X$2-LEN(SOURCE!I2087) &gt;= 0, REPT(" ",SOURCE!$X$2-LEN(SOURCE!I2087)), "")&amp;
      SOURCE!K2087&amp;      IF(SOURCE!$Y$2-LEN(SOURCE!K2087) &gt;= 0, REPT(" ",SOURCE!$Z$2-LEN(SOURCE!K2087)), "")&amp;
" | "&amp; SOURCE!L2087&amp;      IF(SOURCE!$AB$2-LEN(SOURCE!L2087) &gt;= 0, REPT(" ",SOURCE!$AB$2-LEN(SOURCE!L2087)), "")&amp;
" | "&amp; SOURCE!M2087&amp;      IF(SOURCE!$AC$2-LEN(SOURCE!M2087) &gt;= 0, REPT(" ",SOURCE!$AC$2-LEN(SOURCE!M2087)), "")&amp;
      "},"&amp;IF(SOURCE!O2087&lt;&gt;"",""&amp;SOURCE!O2087,"")
 )
)
)</f>
        <v>/* 2043 */  { fnStatDemo0,                  NOPARAM,                     "",                                             "DEMO0"                ,                      (0 &lt;&lt; TAM_MAX_BITS) |     0, CAT_NONE | SLS_ENABLED   | US_ENABLED   | EIM_DISABLED | PTP_DISABLED     },</v>
      </c>
    </row>
    <row r="2088" spans="1:1">
      <c r="A2088" s="133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IF(SOURCE!$R$2-LEN(SOURCE!C2088) &gt;= 0, REPT(" ",SOURCE!$R$2-LEN(SOURCE!C2088)), "")&amp;
      SOURCE!D2088&amp;", "&amp; IF(SOURCE!$S$2-LEN(SOURCE!D2088) &gt;= 0, REPT(" ",SOURCE!$S$2-LEN(SOURCE!D2088)), "")&amp;
      SOURCE!E2088&amp;", "&amp; IF(SOURCE!$T$2-LEN(SOURCE!E2088) &gt;=0, REPT(" ",SOURCE!$T$2-LEN(SOURCE!E2088)), "")&amp;
      SOURCE!F2088&amp;", "&amp; IF(SOURCE!$U$2-LEN(SOURCE!F2088) &gt;= 0, REPT(" ",SOURCE!$U$2-LEN(SOURCE!F2088)+2), "")&amp;"("&amp;
      SUBSTITUTE(TEXT(SOURCE!G2088,"??0"),"  ","")&amp;" &lt;&lt; TAM_MAX_BITS) |"&amp; IF(SOURCE!$V$2-3 &gt;= 0, REPT(" ",MAX(1,SOURCE!$V$2-5+4+1-1-LEN(  IF(ISTEXT(SOURCE!H2088),SOURCE!H2088,  SUBSTITUTE(SUBSTITUTE(TEXT(SOURCE!H2088,"????0"),"  ","")," ",""))   ))), "")&amp;
       IF(ISTEXT(SOURCE!H2088),SOURCE!H2088, SUBSTITUTE(SUBSTITUTE(TEXT(SOURCE!H2088,"????0"),"  ","")," ",""))   &amp;","&amp; IF(SOURCE!$W$2-3 &gt;= 0, REPT(" ",SOURCE!$W$2-3-5), "")&amp;
      SOURCE!I2088&amp;
" | "&amp; IF(SOURCE!$X$2-LEN(SOURCE!I2088) &gt;= 0, REPT(" ",SOURCE!$X$2-LEN(SOURCE!I2088)), "")&amp;
      SOURCE!J2088&amp;      IF(SOURCE!$Y$2-LEN(SOURCE!J2088) &gt;= 0, REPT(" ",SOURCE!$Y$2-LEN(SOURCE!J2088)), "")&amp;
" | "&amp; IF(SOURCE!$X$2-LEN(SOURCE!I2088) &gt;= 0, REPT(" ",SOURCE!$X$2-LEN(SOURCE!I2088)), "")&amp;
      SOURCE!K2088&amp;      IF(SOURCE!$Y$2-LEN(SOURCE!K2088) &gt;= 0, REPT(" ",SOURCE!$Z$2-LEN(SOURCE!K2088)), "")&amp;
" | "&amp; SOURCE!L2088&amp;      IF(SOURCE!$AB$2-LEN(SOURCE!L2088) &gt;= 0, REPT(" ",SOURCE!$AB$2-LEN(SOURCE!L2088)), "")&amp;
" | "&amp; SOURCE!M2088&amp;      IF(SOURCE!$AC$2-LEN(SOURCE!M2088) &gt;= 0, REPT(" ",SOURCE!$AC$2-LEN(SOURCE!M2088)), "")&amp;
      "},"&amp;IF(SOURCE!O2088&lt;&gt;"",""&amp;SOURCE!O2088,"")
 )
)
)</f>
        <v>/* 2044 */  { fnStatDemo1,                  NOPARAM,                     "",                                             "DEMO1"                ,                      (0 &lt;&lt; TAM_MAX_BITS) |     0, CAT_NONE | SLS_ENABLED   | US_ENABLED   | EIM_DISABLED | PTP_DISABLED     },</v>
      </c>
    </row>
    <row r="2089" spans="1:1">
      <c r="A2089" s="133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IF(SOURCE!$R$2-LEN(SOURCE!C2089) &gt;= 0, REPT(" ",SOURCE!$R$2-LEN(SOURCE!C2089)), "")&amp;
      SOURCE!D2089&amp;", "&amp; IF(SOURCE!$S$2-LEN(SOURCE!D2089) &gt;= 0, REPT(" ",SOURCE!$S$2-LEN(SOURCE!D2089)), "")&amp;
      SOURCE!E2089&amp;", "&amp; IF(SOURCE!$T$2-LEN(SOURCE!E2089) &gt;=0, REPT(" ",SOURCE!$T$2-LEN(SOURCE!E2089)), "")&amp;
      SOURCE!F2089&amp;", "&amp; IF(SOURCE!$U$2-LEN(SOURCE!F2089) &gt;= 0, REPT(" ",SOURCE!$U$2-LEN(SOURCE!F2089)+2), "")&amp;"("&amp;
      SUBSTITUTE(TEXT(SOURCE!G2089,"??0"),"  ","")&amp;" &lt;&lt; TAM_MAX_BITS) |"&amp; IF(SOURCE!$V$2-3 &gt;= 0, REPT(" ",MAX(1,SOURCE!$V$2-5+4+1-1-LEN(  IF(ISTEXT(SOURCE!H2089),SOURCE!H2089,  SUBSTITUTE(SUBSTITUTE(TEXT(SOURCE!H2089,"????0"),"  ","")," ",""))   ))), "")&amp;
       IF(ISTEXT(SOURCE!H2089),SOURCE!H2089, SUBSTITUTE(SUBSTITUTE(TEXT(SOURCE!H2089,"????0"),"  ","")," ",""))   &amp;","&amp; IF(SOURCE!$W$2-3 &gt;= 0, REPT(" ",SOURCE!$W$2-3-5), "")&amp;
      SOURCE!I2089&amp;
" | "&amp; IF(SOURCE!$X$2-LEN(SOURCE!I2089) &gt;= 0, REPT(" ",SOURCE!$X$2-LEN(SOURCE!I2089)), "")&amp;
      SOURCE!J2089&amp;      IF(SOURCE!$Y$2-LEN(SOURCE!J2089) &gt;= 0, REPT(" ",SOURCE!$Y$2-LEN(SOURCE!J2089)), "")&amp;
" | "&amp; IF(SOURCE!$X$2-LEN(SOURCE!I2089) &gt;= 0, REPT(" ",SOURCE!$X$2-LEN(SOURCE!I2089)), "")&amp;
      SOURCE!K2089&amp;      IF(SOURCE!$Y$2-LEN(SOURCE!K2089) &gt;= 0, REPT(" ",SOURCE!$Z$2-LEN(SOURCE!K2089)), "")&amp;
" | "&amp; SOURCE!L2089&amp;      IF(SOURCE!$AB$2-LEN(SOURCE!L2089) &gt;= 0, REPT(" ",SOURCE!$AB$2-LEN(SOURCE!L2089)), "")&amp;
" | "&amp; SOURCE!M2089&amp;      IF(SOURCE!$AC$2-LEN(SOURCE!M2089) &gt;= 0, REPT(" ",SOURCE!$AC$2-LEN(SOURCE!M2089)), "")&amp;
      "},"&amp;IF(SOURCE!O2089&lt;&gt;"",""&amp;SOURCE!O2089,"")
 )
)
)</f>
        <v>/* 2045 */  { fnStatDemo2,                  NOPARAM,                     "",                                             "DEMO2"                ,                      (0 &lt;&lt; TAM_MAX_BITS) |     0, CAT_NONE | SLS_ENABLED   | US_ENABLED   | EIM_DISABLED | PTP_DISABLED     },</v>
      </c>
    </row>
    <row r="2090" spans="1:1">
      <c r="A2090" s="133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IF(SOURCE!$R$2-LEN(SOURCE!C2090) &gt;= 0, REPT(" ",SOURCE!$R$2-LEN(SOURCE!C2090)), "")&amp;
      SOURCE!D2090&amp;", "&amp; IF(SOURCE!$S$2-LEN(SOURCE!D2090) &gt;= 0, REPT(" ",SOURCE!$S$2-LEN(SOURCE!D2090)), "")&amp;
      SOURCE!E2090&amp;", "&amp; IF(SOURCE!$T$2-LEN(SOURCE!E2090) &gt;=0, REPT(" ",SOURCE!$T$2-LEN(SOURCE!E2090)), "")&amp;
      SOURCE!F2090&amp;", "&amp; IF(SOURCE!$U$2-LEN(SOURCE!F2090) &gt;= 0, REPT(" ",SOURCE!$U$2-LEN(SOURCE!F2090)+2), "")&amp;"("&amp;
      SUBSTITUTE(TEXT(SOURCE!G2090,"??0"),"  ","")&amp;" &lt;&lt; TAM_MAX_BITS) |"&amp; IF(SOURCE!$V$2-3 &gt;= 0, REPT(" ",MAX(1,SOURCE!$V$2-5+4+1-1-LEN(  IF(ISTEXT(SOURCE!H2090),SOURCE!H2090,  SUBSTITUTE(SUBSTITUTE(TEXT(SOURCE!H2090,"????0"),"  ","")," ",""))   ))), "")&amp;
       IF(ISTEXT(SOURCE!H2090),SOURCE!H2090, SUBSTITUTE(SUBSTITUTE(TEXT(SOURCE!H2090,"????0"),"  ","")," ",""))   &amp;","&amp; IF(SOURCE!$W$2-3 &gt;= 0, REPT(" ",SOURCE!$W$2-3-5), "")&amp;
      SOURCE!I2090&amp;
" | "&amp; IF(SOURCE!$X$2-LEN(SOURCE!I2090) &gt;= 0, REPT(" ",SOURCE!$X$2-LEN(SOURCE!I2090)), "")&amp;
      SOURCE!J2090&amp;      IF(SOURCE!$Y$2-LEN(SOURCE!J2090) &gt;= 0, REPT(" ",SOURCE!$Y$2-LEN(SOURCE!J2090)), "")&amp;
" | "&amp; IF(SOURCE!$X$2-LEN(SOURCE!I2090) &gt;= 0, REPT(" ",SOURCE!$X$2-LEN(SOURCE!I2090)), "")&amp;
      SOURCE!K2090&amp;      IF(SOURCE!$Y$2-LEN(SOURCE!K2090) &gt;= 0, REPT(" ",SOURCE!$Z$2-LEN(SOURCE!K2090)), "")&amp;
" | "&amp; SOURCE!L2090&amp;      IF(SOURCE!$AB$2-LEN(SOURCE!L2090) &gt;= 0, REPT(" ",SOURCE!$AB$2-LEN(SOURCE!L2090)), "")&amp;
" | "&amp; SOURCE!M2090&amp;      IF(SOURCE!$AC$2-LEN(SOURCE!M2090) &gt;= 0, REPT(" ",SOURCE!$AC$2-LEN(SOURCE!M2090)), "")&amp;
      "},"&amp;IF(SOURCE!O2090&lt;&gt;"",""&amp;SOURCE!O2090,"")
 )
)
)</f>
        <v>/* 2046 */  { fnStatDemo105,                NOPARAM,                     "",                                            "DEM105",                                      (0 &lt;&lt; TAM_MAX_BITS) |     0, CAT_NONE | SLS_UNCHANGED | US_UNCHANGED | EIM_DISABLED | PTP_DISABLED     },</v>
      </c>
    </row>
    <row r="2091" spans="1:1">
      <c r="A2091" s="133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IF(SOURCE!$R$2-LEN(SOURCE!C2091) &gt;= 0, REPT(" ",SOURCE!$R$2-LEN(SOURCE!C2091)), "")&amp;
      SOURCE!D2091&amp;", "&amp; IF(SOURCE!$S$2-LEN(SOURCE!D2091) &gt;= 0, REPT(" ",SOURCE!$S$2-LEN(SOURCE!D2091)), "")&amp;
      SOURCE!E2091&amp;", "&amp; IF(SOURCE!$T$2-LEN(SOURCE!E2091) &gt;=0, REPT(" ",SOURCE!$T$2-LEN(SOURCE!E2091)), "")&amp;
      SOURCE!F2091&amp;", "&amp; IF(SOURCE!$U$2-LEN(SOURCE!F2091) &gt;= 0, REPT(" ",SOURCE!$U$2-LEN(SOURCE!F2091)+2), "")&amp;"("&amp;
      SUBSTITUTE(TEXT(SOURCE!G2091,"??0"),"  ","")&amp;" &lt;&lt; TAM_MAX_BITS) |"&amp; IF(SOURCE!$V$2-3 &gt;= 0, REPT(" ",MAX(1,SOURCE!$V$2-5+4+1-1-LEN(  IF(ISTEXT(SOURCE!H2091),SOURCE!H2091,  SUBSTITUTE(SUBSTITUTE(TEXT(SOURCE!H2091,"????0"),"  ","")," ",""))   ))), "")&amp;
       IF(ISTEXT(SOURCE!H2091),SOURCE!H2091, SUBSTITUTE(SUBSTITUTE(TEXT(SOURCE!H2091,"????0"),"  ","")," ",""))   &amp;","&amp; IF(SOURCE!$W$2-3 &gt;= 0, REPT(" ",SOURCE!$W$2-3-5), "")&amp;
      SOURCE!I2091&amp;
" | "&amp; IF(SOURCE!$X$2-LEN(SOURCE!I2091) &gt;= 0, REPT(" ",SOURCE!$X$2-LEN(SOURCE!I2091)), "")&amp;
      SOURCE!J2091&amp;      IF(SOURCE!$Y$2-LEN(SOURCE!J2091) &gt;= 0, REPT(" ",SOURCE!$Y$2-LEN(SOURCE!J2091)), "")&amp;
" | "&amp; IF(SOURCE!$X$2-LEN(SOURCE!I2091) &gt;= 0, REPT(" ",SOURCE!$X$2-LEN(SOURCE!I2091)), "")&amp;
      SOURCE!K2091&amp;      IF(SOURCE!$Y$2-LEN(SOURCE!K2091) &gt;= 0, REPT(" ",SOURCE!$Z$2-LEN(SOURCE!K2091)), "")&amp;
" | "&amp; SOURCE!L2091&amp;      IF(SOURCE!$AB$2-LEN(SOURCE!L2091) &gt;= 0, REPT(" ",SOURCE!$AB$2-LEN(SOURCE!L2091)), "")&amp;
" | "&amp; SOURCE!M2091&amp;      IF(SOURCE!$AC$2-LEN(SOURCE!M2091) &gt;= 0, REPT(" ",SOURCE!$AC$2-LEN(SOURCE!M2091)), "")&amp;
      "},"&amp;IF(SOURCE!O2091&lt;&gt;"",""&amp;SOURCE!O2091,"")
 )
)
)</f>
        <v>/* 2047 */  { fnStatDemo107,                NOPARAM,                     "",                                            "DEM107",                                      (0 &lt;&lt; TAM_MAX_BITS) |     0, CAT_NONE | SLS_UNCHANGED | US_UNCHANGED | EIM_DISABLED | PTP_DISABLED     },</v>
      </c>
    </row>
    <row r="2092" spans="1:1">
      <c r="A2092" s="133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IF(SOURCE!$R$2-LEN(SOURCE!C2092) &gt;= 0, REPT(" ",SOURCE!$R$2-LEN(SOURCE!C2092)), "")&amp;
      SOURCE!D2092&amp;", "&amp; IF(SOURCE!$S$2-LEN(SOURCE!D2092) &gt;= 0, REPT(" ",SOURCE!$S$2-LEN(SOURCE!D2092)), "")&amp;
      SOURCE!E2092&amp;", "&amp; IF(SOURCE!$T$2-LEN(SOURCE!E2092) &gt;=0, REPT(" ",SOURCE!$T$2-LEN(SOURCE!E2092)), "")&amp;
      SOURCE!F2092&amp;", "&amp; IF(SOURCE!$U$2-LEN(SOURCE!F2092) &gt;= 0, REPT(" ",SOURCE!$U$2-LEN(SOURCE!F2092)+2), "")&amp;"("&amp;
      SUBSTITUTE(TEXT(SOURCE!G2092,"??0"),"  ","")&amp;" &lt;&lt; TAM_MAX_BITS) |"&amp; IF(SOURCE!$V$2-3 &gt;= 0, REPT(" ",MAX(1,SOURCE!$V$2-5+4+1-1-LEN(  IF(ISTEXT(SOURCE!H2092),SOURCE!H2092,  SUBSTITUTE(SUBSTITUTE(TEXT(SOURCE!H2092,"????0"),"  ","")," ",""))   ))), "")&amp;
       IF(ISTEXT(SOURCE!H2092),SOURCE!H2092, SUBSTITUTE(SUBSTITUTE(TEXT(SOURCE!H2092,"????0"),"  ","")," ",""))   &amp;","&amp; IF(SOURCE!$W$2-3 &gt;= 0, REPT(" ",SOURCE!$W$2-3-5), "")&amp;
      SOURCE!I2092&amp;
" | "&amp; IF(SOURCE!$X$2-LEN(SOURCE!I2092) &gt;= 0, REPT(" ",SOURCE!$X$2-LEN(SOURCE!I2092)), "")&amp;
      SOURCE!J2092&amp;      IF(SOURCE!$Y$2-LEN(SOURCE!J2092) &gt;= 0, REPT(" ",SOURCE!$Y$2-LEN(SOURCE!J2092)), "")&amp;
" | "&amp; IF(SOURCE!$X$2-LEN(SOURCE!I2092) &gt;= 0, REPT(" ",SOURCE!$X$2-LEN(SOURCE!I2092)), "")&amp;
      SOURCE!K2092&amp;      IF(SOURCE!$Y$2-LEN(SOURCE!K2092) &gt;= 0, REPT(" ",SOURCE!$Z$2-LEN(SOURCE!K2092)), "")&amp;
" | "&amp; SOURCE!L2092&amp;      IF(SOURCE!$AB$2-LEN(SOURCE!L2092) &gt;= 0, REPT(" ",SOURCE!$AB$2-LEN(SOURCE!L2092)), "")&amp;
" | "&amp; SOURCE!M2092&amp;      IF(SOURCE!$AC$2-LEN(SOURCE!M2092) &gt;= 0, REPT(" ",SOURCE!$AC$2-LEN(SOURCE!M2092)), "")&amp;
      "},"&amp;IF(SOURCE!O2092&lt;&gt;"",""&amp;SOURCE!O2092,"")
 )
)
)</f>
        <v>/* 2048 */  { fnStatDemo109,                NOPARAM,                     "",                                            "DEM109",                                      (0 &lt;&lt; TAM_MAX_BITS) |     0, CAT_NONE | SLS_UNCHANGED | US_UNCHANGED | EIM_DISABLED | PTP_DISABLED     },</v>
      </c>
    </row>
    <row r="2093" spans="1:1">
      <c r="A2093" s="133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IF(SOURCE!$R$2-LEN(SOURCE!C2093) &gt;= 0, REPT(" ",SOURCE!$R$2-LEN(SOURCE!C2093)), "")&amp;
      SOURCE!D2093&amp;", "&amp; IF(SOURCE!$S$2-LEN(SOURCE!D2093) &gt;= 0, REPT(" ",SOURCE!$S$2-LEN(SOURCE!D2093)), "")&amp;
      SOURCE!E2093&amp;", "&amp; IF(SOURCE!$T$2-LEN(SOURCE!E2093) &gt;=0, REPT(" ",SOURCE!$T$2-LEN(SOURCE!E2093)), "")&amp;
      SOURCE!F2093&amp;", "&amp; IF(SOURCE!$U$2-LEN(SOURCE!F2093) &gt;= 0, REPT(" ",SOURCE!$U$2-LEN(SOURCE!F2093)+2), "")&amp;"("&amp;
      SUBSTITUTE(TEXT(SOURCE!G2093,"??0"),"  ","")&amp;" &lt;&lt; TAM_MAX_BITS) |"&amp; IF(SOURCE!$V$2-3 &gt;= 0, REPT(" ",MAX(1,SOURCE!$V$2-5+4+1-1-LEN(  IF(ISTEXT(SOURCE!H2093),SOURCE!H2093,  SUBSTITUTE(SUBSTITUTE(TEXT(SOURCE!H2093,"????0"),"  ","")," ",""))   ))), "")&amp;
       IF(ISTEXT(SOURCE!H2093),SOURCE!H2093, SUBSTITUTE(SUBSTITUTE(TEXT(SOURCE!H2093,"????0"),"  ","")," ",""))   &amp;","&amp; IF(SOURCE!$W$2-3 &gt;= 0, REPT(" ",SOURCE!$W$2-3-5), "")&amp;
      SOURCE!I2093&amp;
" | "&amp; IF(SOURCE!$X$2-LEN(SOURCE!I2093) &gt;= 0, REPT(" ",SOURCE!$X$2-LEN(SOURCE!I2093)), "")&amp;
      SOURCE!J2093&amp;      IF(SOURCE!$Y$2-LEN(SOURCE!J2093) &gt;= 0, REPT(" ",SOURCE!$Y$2-LEN(SOURCE!J2093)), "")&amp;
" | "&amp; IF(SOURCE!$X$2-LEN(SOURCE!I2093) &gt;= 0, REPT(" ",SOURCE!$X$2-LEN(SOURCE!I2093)), "")&amp;
      SOURCE!K2093&amp;      IF(SOURCE!$Y$2-LEN(SOURCE!K2093) &gt;= 0, REPT(" ",SOURCE!$Z$2-LEN(SOURCE!K2093)), "")&amp;
" | "&amp; SOURCE!L2093&amp;      IF(SOURCE!$AB$2-LEN(SOURCE!L2093) &gt;= 0, REPT(" ",SOURCE!$AB$2-LEN(SOURCE!L2093)), "")&amp;
" | "&amp; SOURCE!M2093&amp;      IF(SOURCE!$AC$2-LEN(SOURCE!M2093) &gt;= 0, REPT(" ",SOURCE!$AC$2-LEN(SOURCE!M2093)), "")&amp;
      "},"&amp;IF(SOURCE!O2093&lt;&gt;"",""&amp;SOURCE!O2093,"")
 )
)
)</f>
        <v>/* 2049 */  { fnCurveFitting_T,             CF_EXPONENTIAL_FITTING_EX,   "ExpF",                                        "ExpF",                                        (0 &lt;&lt; TAM_MAX_BITS) |     0, CAT_FNCT | SLS_ENABLED   | US_ENABLED   | EIM_DISABLED | PTP_DISABLED     },</v>
      </c>
    </row>
    <row r="2094" spans="1:1">
      <c r="A2094" s="133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IF(SOURCE!$R$2-LEN(SOURCE!C2094) &gt;= 0, REPT(" ",SOURCE!$R$2-LEN(SOURCE!C2094)), "")&amp;
      SOURCE!D2094&amp;", "&amp; IF(SOURCE!$S$2-LEN(SOURCE!D2094) &gt;= 0, REPT(" ",SOURCE!$S$2-LEN(SOURCE!D2094)), "")&amp;
      SOURCE!E2094&amp;", "&amp; IF(SOURCE!$T$2-LEN(SOURCE!E2094) &gt;=0, REPT(" ",SOURCE!$T$2-LEN(SOURCE!E2094)), "")&amp;
      SOURCE!F2094&amp;", "&amp; IF(SOURCE!$U$2-LEN(SOURCE!F2094) &gt;= 0, REPT(" ",SOURCE!$U$2-LEN(SOURCE!F2094)+2), "")&amp;"("&amp;
      SUBSTITUTE(TEXT(SOURCE!G2094,"??0"),"  ","")&amp;" &lt;&lt; TAM_MAX_BITS) |"&amp; IF(SOURCE!$V$2-3 &gt;= 0, REPT(" ",MAX(1,SOURCE!$V$2-5+4+1-1-LEN(  IF(ISTEXT(SOURCE!H2094),SOURCE!H2094,  SUBSTITUTE(SUBSTITUTE(TEXT(SOURCE!H2094,"????0"),"  ","")," ",""))   ))), "")&amp;
       IF(ISTEXT(SOURCE!H2094),SOURCE!H2094, SUBSTITUTE(SUBSTITUTE(TEXT(SOURCE!H2094,"????0"),"  ","")," ",""))   &amp;","&amp; IF(SOURCE!$W$2-3 &gt;= 0, REPT(" ",SOURCE!$W$2-3-5), "")&amp;
      SOURCE!I2094&amp;
" | "&amp; IF(SOURCE!$X$2-LEN(SOURCE!I2094) &gt;= 0, REPT(" ",SOURCE!$X$2-LEN(SOURCE!I2094)), "")&amp;
      SOURCE!J2094&amp;      IF(SOURCE!$Y$2-LEN(SOURCE!J2094) &gt;= 0, REPT(" ",SOURCE!$Y$2-LEN(SOURCE!J2094)), "")&amp;
" | "&amp; IF(SOURCE!$X$2-LEN(SOURCE!I2094) &gt;= 0, REPT(" ",SOURCE!$X$2-LEN(SOURCE!I2094)), "")&amp;
      SOURCE!K2094&amp;      IF(SOURCE!$Y$2-LEN(SOURCE!K2094) &gt;= 0, REPT(" ",SOURCE!$Z$2-LEN(SOURCE!K2094)), "")&amp;
" | "&amp; SOURCE!L2094&amp;      IF(SOURCE!$AB$2-LEN(SOURCE!L2094) &gt;= 0, REPT(" ",SOURCE!$AB$2-LEN(SOURCE!L2094)), "")&amp;
" | "&amp; SOURCE!M2094&amp;      IF(SOURCE!$AC$2-LEN(SOURCE!M2094) &gt;= 0, REPT(" ",SOURCE!$AC$2-LEN(SOURCE!M2094)), "")&amp;
      "},"&amp;IF(SOURCE!O2094&lt;&gt;"",""&amp;SOURCE!O2094,"")
 )
)
)</f>
        <v>/* 2050 */  { fnCurveFitting_T,             CF_LINEAR_FITTING_EX,        "LinF",                                        "LinF",                                        (0 &lt;&lt; TAM_MAX_BITS) |     0, CAT_FNCT | SLS_ENABLED   | US_ENABLED   | EIM_DISABLED | PTP_DISABLED     },</v>
      </c>
    </row>
    <row r="2095" spans="1:1">
      <c r="A2095" s="133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IF(SOURCE!$R$2-LEN(SOURCE!C2095) &gt;= 0, REPT(" ",SOURCE!$R$2-LEN(SOURCE!C2095)), "")&amp;
      SOURCE!D2095&amp;", "&amp; IF(SOURCE!$S$2-LEN(SOURCE!D2095) &gt;= 0, REPT(" ",SOURCE!$S$2-LEN(SOURCE!D2095)), "")&amp;
      SOURCE!E2095&amp;", "&amp; IF(SOURCE!$T$2-LEN(SOURCE!E2095) &gt;=0, REPT(" ",SOURCE!$T$2-LEN(SOURCE!E2095)), "")&amp;
      SOURCE!F2095&amp;", "&amp; IF(SOURCE!$U$2-LEN(SOURCE!F2095) &gt;= 0, REPT(" ",SOURCE!$U$2-LEN(SOURCE!F2095)+2), "")&amp;"("&amp;
      SUBSTITUTE(TEXT(SOURCE!G2095,"??0"),"  ","")&amp;" &lt;&lt; TAM_MAX_BITS) |"&amp; IF(SOURCE!$V$2-3 &gt;= 0, REPT(" ",MAX(1,SOURCE!$V$2-5+4+1-1-LEN(  IF(ISTEXT(SOURCE!H2095),SOURCE!H2095,  SUBSTITUTE(SUBSTITUTE(TEXT(SOURCE!H2095,"????0"),"  ","")," ",""))   ))), "")&amp;
       IF(ISTEXT(SOURCE!H2095),SOURCE!H2095, SUBSTITUTE(SUBSTITUTE(TEXT(SOURCE!H2095,"????0"),"  ","")," ",""))   &amp;","&amp; IF(SOURCE!$W$2-3 &gt;= 0, REPT(" ",SOURCE!$W$2-3-5), "")&amp;
      SOURCE!I2095&amp;
" | "&amp; IF(SOURCE!$X$2-LEN(SOURCE!I2095) &gt;= 0, REPT(" ",SOURCE!$X$2-LEN(SOURCE!I2095)), "")&amp;
      SOURCE!J2095&amp;      IF(SOURCE!$Y$2-LEN(SOURCE!J2095) &gt;= 0, REPT(" ",SOURCE!$Y$2-LEN(SOURCE!J2095)), "")&amp;
" | "&amp; IF(SOURCE!$X$2-LEN(SOURCE!I2095) &gt;= 0, REPT(" ",SOURCE!$X$2-LEN(SOURCE!I2095)), "")&amp;
      SOURCE!K2095&amp;      IF(SOURCE!$Y$2-LEN(SOURCE!K2095) &gt;= 0, REPT(" ",SOURCE!$Z$2-LEN(SOURCE!K2095)), "")&amp;
" | "&amp; SOURCE!L2095&amp;      IF(SOURCE!$AB$2-LEN(SOURCE!L2095) &gt;= 0, REPT(" ",SOURCE!$AB$2-LEN(SOURCE!L2095)), "")&amp;
" | "&amp; SOURCE!M2095&amp;      IF(SOURCE!$AC$2-LEN(SOURCE!M2095) &gt;= 0, REPT(" ",SOURCE!$AC$2-LEN(SOURCE!M2095)), "")&amp;
      "},"&amp;IF(SOURCE!O2095&lt;&gt;"",""&amp;SOURCE!O2095,"")
 )
)
)</f>
        <v>/* 2051 */  { fnCurveFitting_T,             CF_LOGARITHMIC_FITTING_EX,   "LogF",                                        "LogF",                                        (0 &lt;&lt; TAM_MAX_BITS) |     0, CAT_FNCT | SLS_ENABLED   | US_ENABLED   | EIM_DISABLED | PTP_DISABLED     },</v>
      </c>
    </row>
    <row r="2096" spans="1:1">
      <c r="A2096" s="133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IF(SOURCE!$R$2-LEN(SOURCE!C2096) &gt;= 0, REPT(" ",SOURCE!$R$2-LEN(SOURCE!C2096)), "")&amp;
      SOURCE!D2096&amp;", "&amp; IF(SOURCE!$S$2-LEN(SOURCE!D2096) &gt;= 0, REPT(" ",SOURCE!$S$2-LEN(SOURCE!D2096)), "")&amp;
      SOURCE!E2096&amp;", "&amp; IF(SOURCE!$T$2-LEN(SOURCE!E2096) &gt;=0, REPT(" ",SOURCE!$T$2-LEN(SOURCE!E2096)), "")&amp;
      SOURCE!F2096&amp;", "&amp; IF(SOURCE!$U$2-LEN(SOURCE!F2096) &gt;= 0, REPT(" ",SOURCE!$U$2-LEN(SOURCE!F2096)+2), "")&amp;"("&amp;
      SUBSTITUTE(TEXT(SOURCE!G2096,"??0"),"  ","")&amp;" &lt;&lt; TAM_MAX_BITS) |"&amp; IF(SOURCE!$V$2-3 &gt;= 0, REPT(" ",MAX(1,SOURCE!$V$2-5+4+1-1-LEN(  IF(ISTEXT(SOURCE!H2096),SOURCE!H2096,  SUBSTITUTE(SUBSTITUTE(TEXT(SOURCE!H2096,"????0"),"  ","")," ",""))   ))), "")&amp;
       IF(ISTEXT(SOURCE!H2096),SOURCE!H2096, SUBSTITUTE(SUBSTITUTE(TEXT(SOURCE!H2096,"????0"),"  ","")," ",""))   &amp;","&amp; IF(SOURCE!$W$2-3 &gt;= 0, REPT(" ",SOURCE!$W$2-3-5), "")&amp;
      SOURCE!I2096&amp;
" | "&amp; IF(SOURCE!$X$2-LEN(SOURCE!I2096) &gt;= 0, REPT(" ",SOURCE!$X$2-LEN(SOURCE!I2096)), "")&amp;
      SOURCE!J2096&amp;      IF(SOURCE!$Y$2-LEN(SOURCE!J2096) &gt;= 0, REPT(" ",SOURCE!$Y$2-LEN(SOURCE!J2096)), "")&amp;
" | "&amp; IF(SOURCE!$X$2-LEN(SOURCE!I2096) &gt;= 0, REPT(" ",SOURCE!$X$2-LEN(SOURCE!I2096)), "")&amp;
      SOURCE!K2096&amp;      IF(SOURCE!$Y$2-LEN(SOURCE!K2096) &gt;= 0, REPT(" ",SOURCE!$Z$2-LEN(SOURCE!K2096)), "")&amp;
" | "&amp; SOURCE!L2096&amp;      IF(SOURCE!$AB$2-LEN(SOURCE!L2096) &gt;= 0, REPT(" ",SOURCE!$AB$2-LEN(SOURCE!L2096)), "")&amp;
" | "&amp; SOURCE!M2096&amp;      IF(SOURCE!$AC$2-LEN(SOURCE!M2096) &gt;= 0, REPT(" ",SOURCE!$AC$2-LEN(SOURCE!M2096)), "")&amp;
      "},"&amp;IF(SOURCE!O2096&lt;&gt;"",""&amp;SOURCE!O2096,"")
 )
)
)</f>
        <v>/* 2052 */  { fnCurveFitting_T,             CF_ORTHOGONAL_FITTING_EX,    "OrthoF",                                      "OrthoF",                                      (0 &lt;&lt; TAM_MAX_BITS) |     0, CAT_FNCT | SLS_ENABLED   | US_ENABLED   | EIM_DISABLED | PTP_DISABLED     },</v>
      </c>
    </row>
    <row r="2097" spans="1:1">
      <c r="A2097" s="133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IF(SOURCE!$R$2-LEN(SOURCE!C2097) &gt;= 0, REPT(" ",SOURCE!$R$2-LEN(SOURCE!C2097)), "")&amp;
      SOURCE!D2097&amp;", "&amp; IF(SOURCE!$S$2-LEN(SOURCE!D2097) &gt;= 0, REPT(" ",SOURCE!$S$2-LEN(SOURCE!D2097)), "")&amp;
      SOURCE!E2097&amp;", "&amp; IF(SOURCE!$T$2-LEN(SOURCE!E2097) &gt;=0, REPT(" ",SOURCE!$T$2-LEN(SOURCE!E2097)), "")&amp;
      SOURCE!F2097&amp;", "&amp; IF(SOURCE!$U$2-LEN(SOURCE!F2097) &gt;= 0, REPT(" ",SOURCE!$U$2-LEN(SOURCE!F2097)+2), "")&amp;"("&amp;
      SUBSTITUTE(TEXT(SOURCE!G2097,"??0"),"  ","")&amp;" &lt;&lt; TAM_MAX_BITS) |"&amp; IF(SOURCE!$V$2-3 &gt;= 0, REPT(" ",MAX(1,SOURCE!$V$2-5+4+1-1-LEN(  IF(ISTEXT(SOURCE!H2097),SOURCE!H2097,  SUBSTITUTE(SUBSTITUTE(TEXT(SOURCE!H2097,"????0"),"  ","")," ",""))   ))), "")&amp;
       IF(ISTEXT(SOURCE!H2097),SOURCE!H2097, SUBSTITUTE(SUBSTITUTE(TEXT(SOURCE!H2097,"????0"),"  ","")," ",""))   &amp;","&amp; IF(SOURCE!$W$2-3 &gt;= 0, REPT(" ",SOURCE!$W$2-3-5), "")&amp;
      SOURCE!I2097&amp;
" | "&amp; IF(SOURCE!$X$2-LEN(SOURCE!I2097) &gt;= 0, REPT(" ",SOURCE!$X$2-LEN(SOURCE!I2097)), "")&amp;
      SOURCE!J2097&amp;      IF(SOURCE!$Y$2-LEN(SOURCE!J2097) &gt;= 0, REPT(" ",SOURCE!$Y$2-LEN(SOURCE!J2097)), "")&amp;
" | "&amp; IF(SOURCE!$X$2-LEN(SOURCE!I2097) &gt;= 0, REPT(" ",SOURCE!$X$2-LEN(SOURCE!I2097)), "")&amp;
      SOURCE!K2097&amp;      IF(SOURCE!$Y$2-LEN(SOURCE!K2097) &gt;= 0, REPT(" ",SOURCE!$Z$2-LEN(SOURCE!K2097)), "")&amp;
" | "&amp; SOURCE!L2097&amp;      IF(SOURCE!$AB$2-LEN(SOURCE!L2097) &gt;= 0, REPT(" ",SOURCE!$AB$2-LEN(SOURCE!L2097)), "")&amp;
" | "&amp; SOURCE!M2097&amp;      IF(SOURCE!$AC$2-LEN(SOURCE!M2097) &gt;= 0, REPT(" ",SOURCE!$AC$2-LEN(SOURCE!M2097)), "")&amp;
      "},"&amp;IF(SOURCE!O2097&lt;&gt;"",""&amp;SOURCE!O2097,"")
 )
)
)</f>
        <v>/* 2053 */  { fnCurveFitting_T,             CF_POWER_FITTING_EX,         "PowerF",                                      "PowerF",                                      (0 &lt;&lt; TAM_MAX_BITS) |     0, CAT_FNCT | SLS_ENABLED   | US_ENABLED   | EIM_DISABLED | PTP_DISABLED     },</v>
      </c>
    </row>
    <row r="2098" spans="1:1">
      <c r="A2098" s="133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IF(SOURCE!$R$2-LEN(SOURCE!C2098) &gt;= 0, REPT(" ",SOURCE!$R$2-LEN(SOURCE!C2098)), "")&amp;
      SOURCE!D2098&amp;", "&amp; IF(SOURCE!$S$2-LEN(SOURCE!D2098) &gt;= 0, REPT(" ",SOURCE!$S$2-LEN(SOURCE!D2098)), "")&amp;
      SOURCE!E2098&amp;", "&amp; IF(SOURCE!$T$2-LEN(SOURCE!E2098) &gt;=0, REPT(" ",SOURCE!$T$2-LEN(SOURCE!E2098)), "")&amp;
      SOURCE!F2098&amp;", "&amp; IF(SOURCE!$U$2-LEN(SOURCE!F2098) &gt;= 0, REPT(" ",SOURCE!$U$2-LEN(SOURCE!F2098)+2), "")&amp;"("&amp;
      SUBSTITUTE(TEXT(SOURCE!G2098,"??0"),"  ","")&amp;" &lt;&lt; TAM_MAX_BITS) |"&amp; IF(SOURCE!$V$2-3 &gt;= 0, REPT(" ",MAX(1,SOURCE!$V$2-5+4+1-1-LEN(  IF(ISTEXT(SOURCE!H2098),SOURCE!H2098,  SUBSTITUTE(SUBSTITUTE(TEXT(SOURCE!H2098,"????0"),"  ","")," ",""))   ))), "")&amp;
       IF(ISTEXT(SOURCE!H2098),SOURCE!H2098, SUBSTITUTE(SUBSTITUTE(TEXT(SOURCE!H2098,"????0"),"  ","")," ",""))   &amp;","&amp; IF(SOURCE!$W$2-3 &gt;= 0, REPT(" ",SOURCE!$W$2-3-5), "")&amp;
      SOURCE!I2098&amp;
" | "&amp; IF(SOURCE!$X$2-LEN(SOURCE!I2098) &gt;= 0, REPT(" ",SOURCE!$X$2-LEN(SOURCE!I2098)), "")&amp;
      SOURCE!J2098&amp;      IF(SOURCE!$Y$2-LEN(SOURCE!J2098) &gt;= 0, REPT(" ",SOURCE!$Y$2-LEN(SOURCE!J2098)), "")&amp;
" | "&amp; IF(SOURCE!$X$2-LEN(SOURCE!I2098) &gt;= 0, REPT(" ",SOURCE!$X$2-LEN(SOURCE!I2098)), "")&amp;
      SOURCE!K2098&amp;      IF(SOURCE!$Y$2-LEN(SOURCE!K2098) &gt;= 0, REPT(" ",SOURCE!$Z$2-LEN(SOURCE!K2098)), "")&amp;
" | "&amp; SOURCE!L2098&amp;      IF(SOURCE!$AB$2-LEN(SOURCE!L2098) &gt;= 0, REPT(" ",SOURCE!$AB$2-LEN(SOURCE!L2098)), "")&amp;
" | "&amp; SOURCE!M2098&amp;      IF(SOURCE!$AC$2-LEN(SOURCE!M2098) &gt;= 0, REPT(" ",SOURCE!$AC$2-LEN(SOURCE!M2098)), "")&amp;
      "},"&amp;IF(SOURCE!O2098&lt;&gt;"",""&amp;SOURCE!O2098,"")
 )
)
)</f>
        <v>/* 2054 */  { fnCurveFitting_T,             CF_GAUSS_FITTING_EX,         "GaussF",                                      "GaussF",                                      (0 &lt;&lt; TAM_MAX_BITS) |     0, CAT_FNCT | SLS_ENABLED   | US_ENABLED   | EIM_DISABLED | PTP_DISABLED     },</v>
      </c>
    </row>
    <row r="2099" spans="1:1">
      <c r="A2099" s="133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IF(SOURCE!$R$2-LEN(SOURCE!C2099) &gt;= 0, REPT(" ",SOURCE!$R$2-LEN(SOURCE!C2099)), "")&amp;
      SOURCE!D2099&amp;", "&amp; IF(SOURCE!$S$2-LEN(SOURCE!D2099) &gt;= 0, REPT(" ",SOURCE!$S$2-LEN(SOURCE!D2099)), "")&amp;
      SOURCE!E2099&amp;", "&amp; IF(SOURCE!$T$2-LEN(SOURCE!E2099) &gt;=0, REPT(" ",SOURCE!$T$2-LEN(SOURCE!E2099)), "")&amp;
      SOURCE!F2099&amp;", "&amp; IF(SOURCE!$U$2-LEN(SOURCE!F2099) &gt;= 0, REPT(" ",SOURCE!$U$2-LEN(SOURCE!F2099)+2), "")&amp;"("&amp;
      SUBSTITUTE(TEXT(SOURCE!G2099,"??0"),"  ","")&amp;" &lt;&lt; TAM_MAX_BITS) |"&amp; IF(SOURCE!$V$2-3 &gt;= 0, REPT(" ",MAX(1,SOURCE!$V$2-5+4+1-1-LEN(  IF(ISTEXT(SOURCE!H2099),SOURCE!H2099,  SUBSTITUTE(SUBSTITUTE(TEXT(SOURCE!H2099,"????0"),"  ","")," ",""))   ))), "")&amp;
       IF(ISTEXT(SOURCE!H2099),SOURCE!H2099, SUBSTITUTE(SUBSTITUTE(TEXT(SOURCE!H2099,"????0"),"  ","")," ",""))   &amp;","&amp; IF(SOURCE!$W$2-3 &gt;= 0, REPT(" ",SOURCE!$W$2-3-5), "")&amp;
      SOURCE!I2099&amp;
" | "&amp; IF(SOURCE!$X$2-LEN(SOURCE!I2099) &gt;= 0, REPT(" ",SOURCE!$X$2-LEN(SOURCE!I2099)), "")&amp;
      SOURCE!J2099&amp;      IF(SOURCE!$Y$2-LEN(SOURCE!J2099) &gt;= 0, REPT(" ",SOURCE!$Y$2-LEN(SOURCE!J2099)), "")&amp;
" | "&amp; IF(SOURCE!$X$2-LEN(SOURCE!I2099) &gt;= 0, REPT(" ",SOURCE!$X$2-LEN(SOURCE!I2099)), "")&amp;
      SOURCE!K2099&amp;      IF(SOURCE!$Y$2-LEN(SOURCE!K2099) &gt;= 0, REPT(" ",SOURCE!$Z$2-LEN(SOURCE!K2099)), "")&amp;
" | "&amp; SOURCE!L2099&amp;      IF(SOURCE!$AB$2-LEN(SOURCE!L2099) &gt;= 0, REPT(" ",SOURCE!$AB$2-LEN(SOURCE!L2099)), "")&amp;
" | "&amp; SOURCE!M2099&amp;      IF(SOURCE!$AC$2-LEN(SOURCE!M2099) &gt;= 0, REPT(" ",SOURCE!$AC$2-LEN(SOURCE!M2099)), "")&amp;
      "},"&amp;IF(SOURCE!O2099&lt;&gt;"",""&amp;SOURCE!O2099,"")
 )
)
)</f>
        <v>/* 2055 */  { fnCurveFitting_T,             CF_CAUCHY_FITTING_EX,        "CauchF",                                      "CauchF",                                      (0 &lt;&lt; TAM_MAX_BITS) |     0, CAT_FNCT | SLS_ENABLED   | US_ENABLED   | EIM_DISABLED | PTP_DISABLED     },</v>
      </c>
    </row>
    <row r="2100" spans="1:1">
      <c r="A2100" s="133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IF(SOURCE!$R$2-LEN(SOURCE!C2100) &gt;= 0, REPT(" ",SOURCE!$R$2-LEN(SOURCE!C2100)), "")&amp;
      SOURCE!D2100&amp;", "&amp; IF(SOURCE!$S$2-LEN(SOURCE!D2100) &gt;= 0, REPT(" ",SOURCE!$S$2-LEN(SOURCE!D2100)), "")&amp;
      SOURCE!E2100&amp;", "&amp; IF(SOURCE!$T$2-LEN(SOURCE!E2100) &gt;=0, REPT(" ",SOURCE!$T$2-LEN(SOURCE!E2100)), "")&amp;
      SOURCE!F2100&amp;", "&amp; IF(SOURCE!$U$2-LEN(SOURCE!F2100) &gt;= 0, REPT(" ",SOURCE!$U$2-LEN(SOURCE!F2100)+2), "")&amp;"("&amp;
      SUBSTITUTE(TEXT(SOURCE!G2100,"??0"),"  ","")&amp;" &lt;&lt; TAM_MAX_BITS) |"&amp; IF(SOURCE!$V$2-3 &gt;= 0, REPT(" ",MAX(1,SOURCE!$V$2-5+4+1-1-LEN(  IF(ISTEXT(SOURCE!H2100),SOURCE!H2100,  SUBSTITUTE(SUBSTITUTE(TEXT(SOURCE!H2100,"????0"),"  ","")," ",""))   ))), "")&amp;
       IF(ISTEXT(SOURCE!H2100),SOURCE!H2100, SUBSTITUTE(SUBSTITUTE(TEXT(SOURCE!H2100,"????0"),"  ","")," ",""))   &amp;","&amp; IF(SOURCE!$W$2-3 &gt;= 0, REPT(" ",SOURCE!$W$2-3-5), "")&amp;
      SOURCE!I2100&amp;
" | "&amp; IF(SOURCE!$X$2-LEN(SOURCE!I2100) &gt;= 0, REPT(" ",SOURCE!$X$2-LEN(SOURCE!I2100)), "")&amp;
      SOURCE!J2100&amp;      IF(SOURCE!$Y$2-LEN(SOURCE!J2100) &gt;= 0, REPT(" ",SOURCE!$Y$2-LEN(SOURCE!J2100)), "")&amp;
" | "&amp; IF(SOURCE!$X$2-LEN(SOURCE!I2100) &gt;= 0, REPT(" ",SOURCE!$X$2-LEN(SOURCE!I2100)), "")&amp;
      SOURCE!K2100&amp;      IF(SOURCE!$Y$2-LEN(SOURCE!K2100) &gt;= 0, REPT(" ",SOURCE!$Z$2-LEN(SOURCE!K2100)), "")&amp;
" | "&amp; SOURCE!L2100&amp;      IF(SOURCE!$AB$2-LEN(SOURCE!L2100) &gt;= 0, REPT(" ",SOURCE!$AB$2-LEN(SOURCE!L2100)), "")&amp;
" | "&amp; SOURCE!M2100&amp;      IF(SOURCE!$AC$2-LEN(SOURCE!M2100) &gt;= 0, REPT(" ",SOURCE!$AC$2-LEN(SOURCE!M2100)), "")&amp;
      "},"&amp;IF(SOURCE!O2100&lt;&gt;"",""&amp;SOURCE!O2100,"")
 )
)
)</f>
        <v>/* 2056 */  { fnCurveFitting_T,             CF_PARABOLIC_FITTING_EX,     "ParabF",                                      "ParabF",                                      (0 &lt;&lt; TAM_MAX_BITS) |     0, CAT_FNCT | SLS_ENABLED   | US_ENABLED   | EIM_DISABLED | PTP_DISABLED     },</v>
      </c>
    </row>
    <row r="2101" spans="1:1">
      <c r="A2101" s="133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IF(SOURCE!$R$2-LEN(SOURCE!C2101) &gt;= 0, REPT(" ",SOURCE!$R$2-LEN(SOURCE!C2101)), "")&amp;
      SOURCE!D2101&amp;", "&amp; IF(SOURCE!$S$2-LEN(SOURCE!D2101) &gt;= 0, REPT(" ",SOURCE!$S$2-LEN(SOURCE!D2101)), "")&amp;
      SOURCE!E2101&amp;", "&amp; IF(SOURCE!$T$2-LEN(SOURCE!E2101) &gt;=0, REPT(" ",SOURCE!$T$2-LEN(SOURCE!E2101)), "")&amp;
      SOURCE!F2101&amp;", "&amp; IF(SOURCE!$U$2-LEN(SOURCE!F2101) &gt;= 0, REPT(" ",SOURCE!$U$2-LEN(SOURCE!F2101)+2), "")&amp;"("&amp;
      SUBSTITUTE(TEXT(SOURCE!G2101,"??0"),"  ","")&amp;" &lt;&lt; TAM_MAX_BITS) |"&amp; IF(SOURCE!$V$2-3 &gt;= 0, REPT(" ",MAX(1,SOURCE!$V$2-5+4+1-1-LEN(  IF(ISTEXT(SOURCE!H2101),SOURCE!H2101,  SUBSTITUTE(SUBSTITUTE(TEXT(SOURCE!H2101,"????0"),"  ","")," ",""))   ))), "")&amp;
       IF(ISTEXT(SOURCE!H2101),SOURCE!H2101, SUBSTITUTE(SUBSTITUTE(TEXT(SOURCE!H2101,"????0"),"  ","")," ",""))   &amp;","&amp; IF(SOURCE!$W$2-3 &gt;= 0, REPT(" ",SOURCE!$W$2-3-5), "")&amp;
      SOURCE!I2101&amp;
" | "&amp; IF(SOURCE!$X$2-LEN(SOURCE!I2101) &gt;= 0, REPT(" ",SOURCE!$X$2-LEN(SOURCE!I2101)), "")&amp;
      SOURCE!J2101&amp;      IF(SOURCE!$Y$2-LEN(SOURCE!J2101) &gt;= 0, REPT(" ",SOURCE!$Y$2-LEN(SOURCE!J2101)), "")&amp;
" | "&amp; IF(SOURCE!$X$2-LEN(SOURCE!I2101) &gt;= 0, REPT(" ",SOURCE!$X$2-LEN(SOURCE!I2101)), "")&amp;
      SOURCE!K2101&amp;      IF(SOURCE!$Y$2-LEN(SOURCE!K2101) &gt;= 0, REPT(" ",SOURCE!$Z$2-LEN(SOURCE!K2101)), "")&amp;
" | "&amp; SOURCE!L2101&amp;      IF(SOURCE!$AB$2-LEN(SOURCE!L2101) &gt;= 0, REPT(" ",SOURCE!$AB$2-LEN(SOURCE!L2101)), "")&amp;
" | "&amp; SOURCE!M2101&amp;      IF(SOURCE!$AC$2-LEN(SOURCE!M2101) &gt;= 0, REPT(" ",SOURCE!$AC$2-LEN(SOURCE!M2101)), "")&amp;
      "},"&amp;IF(SOURCE!O2101&lt;&gt;"",""&amp;SOURCE!O2101,"")
 )
)
)</f>
        <v>/* 2057 */  { fnCurveFitting_T,             CF_HYPERBOLIC_FITTING_EX,    "HypF",                                        "HypF",                                        (0 &lt;&lt; TAM_MAX_BITS) |     0, CAT_FNCT | SLS_ENABLED   | US_ENABLED   | EIM_DISABLED | PTP_DISABLED     },</v>
      </c>
    </row>
    <row r="2102" spans="1:1">
      <c r="A2102" s="133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IF(SOURCE!$R$2-LEN(SOURCE!C2102) &gt;= 0, REPT(" ",SOURCE!$R$2-LEN(SOURCE!C2102)), "")&amp;
      SOURCE!D2102&amp;", "&amp; IF(SOURCE!$S$2-LEN(SOURCE!D2102) &gt;= 0, REPT(" ",SOURCE!$S$2-LEN(SOURCE!D2102)), "")&amp;
      SOURCE!E2102&amp;", "&amp; IF(SOURCE!$T$2-LEN(SOURCE!E2102) &gt;=0, REPT(" ",SOURCE!$T$2-LEN(SOURCE!E2102)), "")&amp;
      SOURCE!F2102&amp;", "&amp; IF(SOURCE!$U$2-LEN(SOURCE!F2102) &gt;= 0, REPT(" ",SOURCE!$U$2-LEN(SOURCE!F2102)+2), "")&amp;"("&amp;
      SUBSTITUTE(TEXT(SOURCE!G2102,"??0"),"  ","")&amp;" &lt;&lt; TAM_MAX_BITS) |"&amp; IF(SOURCE!$V$2-3 &gt;= 0, REPT(" ",MAX(1,SOURCE!$V$2-5+4+1-1-LEN(  IF(ISTEXT(SOURCE!H2102),SOURCE!H2102,  SUBSTITUTE(SUBSTITUTE(TEXT(SOURCE!H2102,"????0"),"  ","")," ",""))   ))), "")&amp;
       IF(ISTEXT(SOURCE!H2102),SOURCE!H2102, SUBSTITUTE(SUBSTITUTE(TEXT(SOURCE!H2102,"????0"),"  ","")," ",""))   &amp;","&amp; IF(SOURCE!$W$2-3 &gt;= 0, REPT(" ",SOURCE!$W$2-3-5), "")&amp;
      SOURCE!I2102&amp;
" | "&amp; IF(SOURCE!$X$2-LEN(SOURCE!I2102) &gt;= 0, REPT(" ",SOURCE!$X$2-LEN(SOURCE!I2102)), "")&amp;
      SOURCE!J2102&amp;      IF(SOURCE!$Y$2-LEN(SOURCE!J2102) &gt;= 0, REPT(" ",SOURCE!$Y$2-LEN(SOURCE!J2102)), "")&amp;
" | "&amp; IF(SOURCE!$X$2-LEN(SOURCE!I2102) &gt;= 0, REPT(" ",SOURCE!$X$2-LEN(SOURCE!I2102)), "")&amp;
      SOURCE!K2102&amp;      IF(SOURCE!$Y$2-LEN(SOURCE!K2102) &gt;= 0, REPT(" ",SOURCE!$Z$2-LEN(SOURCE!K2102)), "")&amp;
" | "&amp; SOURCE!L2102&amp;      IF(SOURCE!$AB$2-LEN(SOURCE!L2102) &gt;= 0, REPT(" ",SOURCE!$AB$2-LEN(SOURCE!L2102)), "")&amp;
" | "&amp; SOURCE!M2102&amp;      IF(SOURCE!$AC$2-LEN(SOURCE!M2102) &gt;= 0, REPT(" ",SOURCE!$AC$2-LEN(SOURCE!M2102)), "")&amp;
      "},"&amp;IF(SOURCE!O2102&lt;&gt;"",""&amp;SOURCE!O2102,"")
 )
)
)</f>
        <v>/* 2058 */  { fnCurveFitting_T,             CF_ROOT_FITTING_EX,          "RootF",                                       "RootF",                                       (0 &lt;&lt; TAM_MAX_BITS) |     0, CAT_FNCT | SLS_ENABLED   | US_ENABLED   | EIM_DISABLED | PTP_DISABLED     },</v>
      </c>
    </row>
    <row r="2103" spans="1:1">
      <c r="A2103" s="133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IF(SOURCE!$R$2-LEN(SOURCE!C2103) &gt;= 0, REPT(" ",SOURCE!$R$2-LEN(SOURCE!C2103)), "")&amp;
      SOURCE!D2103&amp;", "&amp; IF(SOURCE!$S$2-LEN(SOURCE!D2103) &gt;= 0, REPT(" ",SOURCE!$S$2-LEN(SOURCE!D2103)), "")&amp;
      SOURCE!E2103&amp;", "&amp; IF(SOURCE!$T$2-LEN(SOURCE!E2103) &gt;=0, REPT(" ",SOURCE!$T$2-LEN(SOURCE!E2103)), "")&amp;
      SOURCE!F2103&amp;", "&amp; IF(SOURCE!$U$2-LEN(SOURCE!F2103) &gt;= 0, REPT(" ",SOURCE!$U$2-LEN(SOURCE!F2103)+2), "")&amp;"("&amp;
      SUBSTITUTE(TEXT(SOURCE!G2103,"??0"),"  ","")&amp;" &lt;&lt; TAM_MAX_BITS) |"&amp; IF(SOURCE!$V$2-3 &gt;= 0, REPT(" ",MAX(1,SOURCE!$V$2-5+4+1-1-LEN(  IF(ISTEXT(SOURCE!H2103),SOURCE!H2103,  SUBSTITUTE(SUBSTITUTE(TEXT(SOURCE!H2103,"????0"),"  ","")," ",""))   ))), "")&amp;
       IF(ISTEXT(SOURCE!H2103),SOURCE!H2103, SUBSTITUTE(SUBSTITUTE(TEXT(SOURCE!H2103,"????0"),"  ","")," ",""))   &amp;","&amp; IF(SOURCE!$W$2-3 &gt;= 0, REPT(" ",SOURCE!$W$2-3-5), "")&amp;
      SOURCE!I2103&amp;
" | "&amp; IF(SOURCE!$X$2-LEN(SOURCE!I2103) &gt;= 0, REPT(" ",SOURCE!$X$2-LEN(SOURCE!I2103)), "")&amp;
      SOURCE!J2103&amp;      IF(SOURCE!$Y$2-LEN(SOURCE!J2103) &gt;= 0, REPT(" ",SOURCE!$Y$2-LEN(SOURCE!J2103)), "")&amp;
" | "&amp; IF(SOURCE!$X$2-LEN(SOURCE!I2103) &gt;= 0, REPT(" ",SOURCE!$X$2-LEN(SOURCE!I2103)), "")&amp;
      SOURCE!K2103&amp;      IF(SOURCE!$Y$2-LEN(SOURCE!K2103) &gt;= 0, REPT(" ",SOURCE!$Z$2-LEN(SOURCE!K2103)), "")&amp;
" | "&amp; SOURCE!L2103&amp;      IF(SOURCE!$AB$2-LEN(SOURCE!L2103) &gt;= 0, REPT(" ",SOURCE!$AB$2-LEN(SOURCE!L2103)), "")&amp;
" | "&amp; SOURCE!M2103&amp;      IF(SOURCE!$AC$2-LEN(SOURCE!M2103) &gt;= 0, REPT(" ",SOURCE!$AC$2-LEN(SOURCE!M2103)), "")&amp;
      "},"&amp;IF(SOURCE!O2103&lt;&gt;"",""&amp;SOURCE!O2103,"")
 )
)
)</f>
        <v>/* 2059 */  { fnCurveFittingReset,          NOPARAM,                     "ResetF",                                      "ResetF",                                      (0 &lt;&lt; TAM_MAX_BITS) |     0, CAT_FNCT | SLS_ENABLED   | US_ENABLED   | EIM_DISABLED | PTP_DISABLED     },</v>
      </c>
    </row>
    <row r="2104" spans="1:1">
      <c r="A2104" s="133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IF(SOURCE!$R$2-LEN(SOURCE!C2104) &gt;= 0, REPT(" ",SOURCE!$R$2-LEN(SOURCE!C2104)), "")&amp;
      SOURCE!D2104&amp;", "&amp; IF(SOURCE!$S$2-LEN(SOURCE!D2104) &gt;= 0, REPT(" ",SOURCE!$S$2-LEN(SOURCE!D2104)), "")&amp;
      SOURCE!E2104&amp;", "&amp; IF(SOURCE!$T$2-LEN(SOURCE!E2104) &gt;=0, REPT(" ",SOURCE!$T$2-LEN(SOURCE!E2104)), "")&amp;
      SOURCE!F2104&amp;", "&amp; IF(SOURCE!$U$2-LEN(SOURCE!F2104) &gt;= 0, REPT(" ",SOURCE!$U$2-LEN(SOURCE!F2104)+2), "")&amp;"("&amp;
      SUBSTITUTE(TEXT(SOURCE!G2104,"??0"),"  ","")&amp;" &lt;&lt; TAM_MAX_BITS) |"&amp; IF(SOURCE!$V$2-3 &gt;= 0, REPT(" ",MAX(1,SOURCE!$V$2-5+4+1-1-LEN(  IF(ISTEXT(SOURCE!H2104),SOURCE!H2104,  SUBSTITUTE(SUBSTITUTE(TEXT(SOURCE!H2104,"????0"),"  ","")," ",""))   ))), "")&amp;
       IF(ISTEXT(SOURCE!H2104),SOURCE!H2104, SUBSTITUTE(SUBSTITUTE(TEXT(SOURCE!H2104,"????0"),"  ","")," ",""))   &amp;","&amp; IF(SOURCE!$W$2-3 &gt;= 0, REPT(" ",SOURCE!$W$2-3-5), "")&amp;
      SOURCE!I2104&amp;
" | "&amp; IF(SOURCE!$X$2-LEN(SOURCE!I2104) &gt;= 0, REPT(" ",SOURCE!$X$2-LEN(SOURCE!I2104)), "")&amp;
      SOURCE!J2104&amp;      IF(SOURCE!$Y$2-LEN(SOURCE!J2104) &gt;= 0, REPT(" ",SOURCE!$Y$2-LEN(SOURCE!J2104)), "")&amp;
" | "&amp; IF(SOURCE!$X$2-LEN(SOURCE!I2104) &gt;= 0, REPT(" ",SOURCE!$X$2-LEN(SOURCE!I2104)), "")&amp;
      SOURCE!K2104&amp;      IF(SOURCE!$Y$2-LEN(SOURCE!K2104) &gt;= 0, REPT(" ",SOURCE!$Z$2-LEN(SOURCE!K2104)), "")&amp;
" | "&amp; SOURCE!L2104&amp;      IF(SOURCE!$AB$2-LEN(SOURCE!L2104) &gt;= 0, REPT(" ",SOURCE!$AB$2-LEN(SOURCE!L2104)), "")&amp;
" | "&amp; SOURCE!M2104&amp;      IF(SOURCE!$AC$2-LEN(SOURCE!M2104) &gt;= 0, REPT(" ",SOURCE!$AC$2-LEN(SOURCE!M2104)), "")&amp;
      "},"&amp;IF(SOURCE!O2104&lt;&gt;"",""&amp;SOURCE!O2104,"")
 )
)
)</f>
        <v>/* 2060 */  { fnSetSetJM,                   JC_EXFRAC,                   "EXFRAC",                                      "EXFRAC",                                      (0 &lt;&lt; TAM_MAX_BITS) |     0, CAT_FNCT | SLS_UNCHANGED | US_UNCHANGED | EIM_DISABLED | PTP_DISABLED     },</v>
      </c>
    </row>
    <row r="2105" spans="1:1">
      <c r="A2105" s="133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IF(SOURCE!$R$2-LEN(SOURCE!C2105) &gt;= 0, REPT(" ",SOURCE!$R$2-LEN(SOURCE!C2105)), "")&amp;
      SOURCE!D2105&amp;", "&amp; IF(SOURCE!$S$2-LEN(SOURCE!D2105) &gt;= 0, REPT(" ",SOURCE!$S$2-LEN(SOURCE!D2105)), "")&amp;
      SOURCE!E2105&amp;", "&amp; IF(SOURCE!$T$2-LEN(SOURCE!E2105) &gt;=0, REPT(" ",SOURCE!$T$2-LEN(SOURCE!E2105)), "")&amp;
      SOURCE!F2105&amp;", "&amp; IF(SOURCE!$U$2-LEN(SOURCE!F2105) &gt;= 0, REPT(" ",SOURCE!$U$2-LEN(SOURCE!F2105)+2), "")&amp;"("&amp;
      SUBSTITUTE(TEXT(SOURCE!G2105,"??0"),"  ","")&amp;" &lt;&lt; TAM_MAX_BITS) |"&amp; IF(SOURCE!$V$2-3 &gt;= 0, REPT(" ",MAX(1,SOURCE!$V$2-5+4+1-1-LEN(  IF(ISTEXT(SOURCE!H2105),SOURCE!H2105,  SUBSTITUTE(SUBSTITUTE(TEXT(SOURCE!H2105,"????0"),"  ","")," ",""))   ))), "")&amp;
       IF(ISTEXT(SOURCE!H2105),SOURCE!H2105, SUBSTITUTE(SUBSTITUTE(TEXT(SOURCE!H2105,"????0"),"  ","")," ",""))   &amp;","&amp; IF(SOURCE!$W$2-3 &gt;= 0, REPT(" ",SOURCE!$W$2-3-5), "")&amp;
      SOURCE!I2105&amp;
" | "&amp; IF(SOURCE!$X$2-LEN(SOURCE!I2105) &gt;= 0, REPT(" ",SOURCE!$X$2-LEN(SOURCE!I2105)), "")&amp;
      SOURCE!J2105&amp;      IF(SOURCE!$Y$2-LEN(SOURCE!J2105) &gt;= 0, REPT(" ",SOURCE!$Y$2-LEN(SOURCE!J2105)), "")&amp;
" | "&amp; IF(SOURCE!$X$2-LEN(SOURCE!I2105) &gt;= 0, REPT(" ",SOURCE!$X$2-LEN(SOURCE!I2105)), "")&amp;
      SOURCE!K2105&amp;      IF(SOURCE!$Y$2-LEN(SOURCE!K2105) &gt;= 0, REPT(" ",SOURCE!$Z$2-LEN(SOURCE!K2105)), "")&amp;
" | "&amp; SOURCE!L2105&amp;      IF(SOURCE!$AB$2-LEN(SOURCE!L2105) &gt;= 0, REPT(" ",SOURCE!$AB$2-LEN(SOURCE!L2105)), "")&amp;
" | "&amp; SOURCE!M2105&amp;      IF(SOURCE!$AC$2-LEN(SOURCE!M2105) &gt;= 0, REPT(" ",SOURCE!$AC$2-LEN(SOURCE!M2105)), "")&amp;
      "},"&amp;IF(SOURCE!O2105&lt;&gt;"",""&amp;SOURCE!O2105,"")
 )
)
)</f>
        <v>/* 2061 */  { itemToBeCoded,                NOPARAM,                     "2061",                                        "2061",                                        (0 &lt;&lt; TAM_MAX_BITS) |     0, CAT_FREE | SLS_UNCHANGED | US_UNCHANGED | EIM_DISABLED | PTP_DISABLED     },</v>
      </c>
    </row>
    <row r="2106" spans="1:1">
      <c r="A2106" s="133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IF(SOURCE!$R$2-LEN(SOURCE!C2106) &gt;= 0, REPT(" ",SOURCE!$R$2-LEN(SOURCE!C2106)), "")&amp;
      SOURCE!D2106&amp;", "&amp; IF(SOURCE!$S$2-LEN(SOURCE!D2106) &gt;= 0, REPT(" ",SOURCE!$S$2-LEN(SOURCE!D2106)), "")&amp;
      SOURCE!E2106&amp;", "&amp; IF(SOURCE!$T$2-LEN(SOURCE!E2106) &gt;=0, REPT(" ",SOURCE!$T$2-LEN(SOURCE!E2106)), "")&amp;
      SOURCE!F2106&amp;", "&amp; IF(SOURCE!$U$2-LEN(SOURCE!F2106) &gt;= 0, REPT(" ",SOURCE!$U$2-LEN(SOURCE!F2106)+2), "")&amp;"("&amp;
      SUBSTITUTE(TEXT(SOURCE!G2106,"??0"),"  ","")&amp;" &lt;&lt; TAM_MAX_BITS) |"&amp; IF(SOURCE!$V$2-3 &gt;= 0, REPT(" ",MAX(1,SOURCE!$V$2-5+4+1-1-LEN(  IF(ISTEXT(SOURCE!H2106),SOURCE!H2106,  SUBSTITUTE(SUBSTITUTE(TEXT(SOURCE!H2106,"????0"),"  ","")," ",""))   ))), "")&amp;
       IF(ISTEXT(SOURCE!H2106),SOURCE!H2106, SUBSTITUTE(SUBSTITUTE(TEXT(SOURCE!H2106,"????0"),"  ","")," ",""))   &amp;","&amp; IF(SOURCE!$W$2-3 &gt;= 0, REPT(" ",SOURCE!$W$2-3-5), "")&amp;
      SOURCE!I2106&amp;
" | "&amp; IF(SOURCE!$X$2-LEN(SOURCE!I2106) &gt;= 0, REPT(" ",SOURCE!$X$2-LEN(SOURCE!I2106)), "")&amp;
      SOURCE!J2106&amp;      IF(SOURCE!$Y$2-LEN(SOURCE!J2106) &gt;= 0, REPT(" ",SOURCE!$Y$2-LEN(SOURCE!J2106)), "")&amp;
" | "&amp; IF(SOURCE!$X$2-LEN(SOURCE!I2106) &gt;= 0, REPT(" ",SOURCE!$X$2-LEN(SOURCE!I2106)), "")&amp;
      SOURCE!K2106&amp;      IF(SOURCE!$Y$2-LEN(SOURCE!K2106) &gt;= 0, REPT(" ",SOURCE!$Z$2-LEN(SOURCE!K2106)), "")&amp;
" | "&amp; SOURCE!L2106&amp;      IF(SOURCE!$AB$2-LEN(SOURCE!L2106) &gt;= 0, REPT(" ",SOURCE!$AB$2-LEN(SOURCE!L2106)), "")&amp;
" | "&amp; SOURCE!M2106&amp;      IF(SOURCE!$AC$2-LEN(SOURCE!M2106) &gt;= 0, REPT(" ",SOURCE!$AC$2-LEN(SOURCE!M2106)), "")&amp;
      "},"&amp;IF(SOURCE!O2106&lt;&gt;"",""&amp;SOURCE!O2106,"")
 )
)
)</f>
        <v>/* 2062 */  { itemToBeCoded,                NOPARAM,                     "2062",                                        "2062",                                        (0 &lt;&lt; TAM_MAX_BITS) |     0, CAT_FREE | SLS_UNCHANGED | US_UNCHANGED | EIM_DISABLED | PTP_DISABLED     },</v>
      </c>
    </row>
    <row r="2107" spans="1:1">
      <c r="A2107" s="133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IF(SOURCE!$R$2-LEN(SOURCE!C2107) &gt;= 0, REPT(" ",SOURCE!$R$2-LEN(SOURCE!C2107)), "")&amp;
      SOURCE!D2107&amp;", "&amp; IF(SOURCE!$S$2-LEN(SOURCE!D2107) &gt;= 0, REPT(" ",SOURCE!$S$2-LEN(SOURCE!D2107)), "")&amp;
      SOURCE!E2107&amp;", "&amp; IF(SOURCE!$T$2-LEN(SOURCE!E2107) &gt;=0, REPT(" ",SOURCE!$T$2-LEN(SOURCE!E2107)), "")&amp;
      SOURCE!F2107&amp;", "&amp; IF(SOURCE!$U$2-LEN(SOURCE!F2107) &gt;= 0, REPT(" ",SOURCE!$U$2-LEN(SOURCE!F2107)+2), "")&amp;"("&amp;
      SUBSTITUTE(TEXT(SOURCE!G2107,"??0"),"  ","")&amp;" &lt;&lt; TAM_MAX_BITS) |"&amp; IF(SOURCE!$V$2-3 &gt;= 0, REPT(" ",MAX(1,SOURCE!$V$2-5+4+1-1-LEN(  IF(ISTEXT(SOURCE!H2107),SOURCE!H2107,  SUBSTITUTE(SUBSTITUTE(TEXT(SOURCE!H2107,"????0"),"  ","")," ",""))   ))), "")&amp;
       IF(ISTEXT(SOURCE!H2107),SOURCE!H2107, SUBSTITUTE(SUBSTITUTE(TEXT(SOURCE!H2107,"????0"),"  ","")," ",""))   &amp;","&amp; IF(SOURCE!$W$2-3 &gt;= 0, REPT(" ",SOURCE!$W$2-3-5), "")&amp;
      SOURCE!I2107&amp;
" | "&amp; IF(SOURCE!$X$2-LEN(SOURCE!I2107) &gt;= 0, REPT(" ",SOURCE!$X$2-LEN(SOURCE!I2107)), "")&amp;
      SOURCE!J2107&amp;      IF(SOURCE!$Y$2-LEN(SOURCE!J2107) &gt;= 0, REPT(" ",SOURCE!$Y$2-LEN(SOURCE!J2107)), "")&amp;
" | "&amp; IF(SOURCE!$X$2-LEN(SOURCE!I2107) &gt;= 0, REPT(" ",SOURCE!$X$2-LEN(SOURCE!I2107)), "")&amp;
      SOURCE!K2107&amp;      IF(SOURCE!$Y$2-LEN(SOURCE!K2107) &gt;= 0, REPT(" ",SOURCE!$Z$2-LEN(SOURCE!K2107)), "")&amp;
" | "&amp; SOURCE!L2107&amp;      IF(SOURCE!$AB$2-LEN(SOURCE!L2107) &gt;= 0, REPT(" ",SOURCE!$AB$2-LEN(SOURCE!L2107)), "")&amp;
" | "&amp; SOURCE!M2107&amp;      IF(SOURCE!$AC$2-LEN(SOURCE!M2107) &gt;= 0, REPT(" ",SOURCE!$AC$2-LEN(SOURCE!M2107)), "")&amp;
      "},"&amp;IF(SOURCE!O2107&lt;&gt;"",""&amp;SOURCE!O2107,"")
 )
)
)</f>
        <v>/* 2063 */  { itemToBeCoded,                NOPARAM,                     "2063",                                        "2063",                                        (0 &lt;&lt; TAM_MAX_BITS) |     0, CAT_FREE | SLS_UNCHANGED | US_UNCHANGED | EIM_DISABLED | PTP_DISABLED     },</v>
      </c>
    </row>
    <row r="2108" spans="1:1">
      <c r="A2108" s="133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IF(SOURCE!$R$2-LEN(SOURCE!C2108) &gt;= 0, REPT(" ",SOURCE!$R$2-LEN(SOURCE!C2108)), "")&amp;
      SOURCE!D2108&amp;", "&amp; IF(SOURCE!$S$2-LEN(SOURCE!D2108) &gt;= 0, REPT(" ",SOURCE!$S$2-LEN(SOURCE!D2108)), "")&amp;
      SOURCE!E2108&amp;", "&amp; IF(SOURCE!$T$2-LEN(SOURCE!E2108) &gt;=0, REPT(" ",SOURCE!$T$2-LEN(SOURCE!E2108)), "")&amp;
      SOURCE!F2108&amp;", "&amp; IF(SOURCE!$U$2-LEN(SOURCE!F2108) &gt;= 0, REPT(" ",SOURCE!$U$2-LEN(SOURCE!F2108)+2), "")&amp;"("&amp;
      SUBSTITUTE(TEXT(SOURCE!G2108,"??0"),"  ","")&amp;" &lt;&lt; TAM_MAX_BITS) |"&amp; IF(SOURCE!$V$2-3 &gt;= 0, REPT(" ",MAX(1,SOURCE!$V$2-5+4+1-1-LEN(  IF(ISTEXT(SOURCE!H2108),SOURCE!H2108,  SUBSTITUTE(SUBSTITUTE(TEXT(SOURCE!H2108,"????0"),"  ","")," ",""))   ))), "")&amp;
       IF(ISTEXT(SOURCE!H2108),SOURCE!H2108, SUBSTITUTE(SUBSTITUTE(TEXT(SOURCE!H2108,"????0"),"  ","")," ",""))   &amp;","&amp; IF(SOURCE!$W$2-3 &gt;= 0, REPT(" ",SOURCE!$W$2-3-5), "")&amp;
      SOURCE!I2108&amp;
" | "&amp; IF(SOURCE!$X$2-LEN(SOURCE!I2108) &gt;= 0, REPT(" ",SOURCE!$X$2-LEN(SOURCE!I2108)), "")&amp;
      SOURCE!J2108&amp;      IF(SOURCE!$Y$2-LEN(SOURCE!J2108) &gt;= 0, REPT(" ",SOURCE!$Y$2-LEN(SOURCE!J2108)), "")&amp;
" | "&amp; IF(SOURCE!$X$2-LEN(SOURCE!I2108) &gt;= 0, REPT(" ",SOURCE!$X$2-LEN(SOURCE!I2108)), "")&amp;
      SOURCE!K2108&amp;      IF(SOURCE!$Y$2-LEN(SOURCE!K2108) &gt;= 0, REPT(" ",SOURCE!$Z$2-LEN(SOURCE!K2108)), "")&amp;
" | "&amp; SOURCE!L2108&amp;      IF(SOURCE!$AB$2-LEN(SOURCE!L2108) &gt;= 0, REPT(" ",SOURCE!$AB$2-LEN(SOURCE!L2108)), "")&amp;
" | "&amp; SOURCE!M2108&amp;      IF(SOURCE!$AC$2-LEN(SOURCE!M2108) &gt;= 0, REPT(" ",SOURCE!$AC$2-LEN(SOURCE!M2108)), "")&amp;
      "},"&amp;IF(SOURCE!O2108&lt;&gt;"",""&amp;SOURCE!O2108,"")
 )
)
)</f>
        <v>/* 2064 */  { addItemToBuffer,              ITM_LG_SIGN,                 "LOG",                                         "LOG",                                         (0 &lt;&lt; TAM_MAX_BITS) |     0, CAT_NONE | SLS_UNCHANGED | US_UNCHANGED | EIM_DISABLED | PTP_DISABLED     },</v>
      </c>
    </row>
    <row r="2109" spans="1:1">
      <c r="A2109" s="133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IF(SOURCE!$R$2-LEN(SOURCE!C2109) &gt;= 0, REPT(" ",SOURCE!$R$2-LEN(SOURCE!C2109)), "")&amp;
      SOURCE!D2109&amp;", "&amp; IF(SOURCE!$S$2-LEN(SOURCE!D2109) &gt;= 0, REPT(" ",SOURCE!$S$2-LEN(SOURCE!D2109)), "")&amp;
      SOURCE!E2109&amp;", "&amp; IF(SOURCE!$T$2-LEN(SOURCE!E2109) &gt;=0, REPT(" ",SOURCE!$T$2-LEN(SOURCE!E2109)), "")&amp;
      SOURCE!F2109&amp;", "&amp; IF(SOURCE!$U$2-LEN(SOURCE!F2109) &gt;= 0, REPT(" ",SOURCE!$U$2-LEN(SOURCE!F2109)+2), "")&amp;"("&amp;
      SUBSTITUTE(TEXT(SOURCE!G2109,"??0"),"  ","")&amp;" &lt;&lt; TAM_MAX_BITS) |"&amp; IF(SOURCE!$V$2-3 &gt;= 0, REPT(" ",MAX(1,SOURCE!$V$2-5+4+1-1-LEN(  IF(ISTEXT(SOURCE!H2109),SOURCE!H2109,  SUBSTITUTE(SUBSTITUTE(TEXT(SOURCE!H2109,"????0"),"  ","")," ",""))   ))), "")&amp;
       IF(ISTEXT(SOURCE!H2109),SOURCE!H2109, SUBSTITUTE(SUBSTITUTE(TEXT(SOURCE!H2109,"????0"),"  ","")," ",""))   &amp;","&amp; IF(SOURCE!$W$2-3 &gt;= 0, REPT(" ",SOURCE!$W$2-3-5), "")&amp;
      SOURCE!I2109&amp;
" | "&amp; IF(SOURCE!$X$2-LEN(SOURCE!I2109) &gt;= 0, REPT(" ",SOURCE!$X$2-LEN(SOURCE!I2109)), "")&amp;
      SOURCE!J2109&amp;      IF(SOURCE!$Y$2-LEN(SOURCE!J2109) &gt;= 0, REPT(" ",SOURCE!$Y$2-LEN(SOURCE!J2109)), "")&amp;
" | "&amp; IF(SOURCE!$X$2-LEN(SOURCE!I2109) &gt;= 0, REPT(" ",SOURCE!$X$2-LEN(SOURCE!I2109)), "")&amp;
      SOURCE!K2109&amp;      IF(SOURCE!$Y$2-LEN(SOURCE!K2109) &gt;= 0, REPT(" ",SOURCE!$Z$2-LEN(SOURCE!K2109)), "")&amp;
" | "&amp; SOURCE!L2109&amp;      IF(SOURCE!$AB$2-LEN(SOURCE!L2109) &gt;= 0, REPT(" ",SOURCE!$AB$2-LEN(SOURCE!L2109)), "")&amp;
" | "&amp; SOURCE!M2109&amp;      IF(SOURCE!$AC$2-LEN(SOURCE!M2109) &gt;= 0, REPT(" ",SOURCE!$AC$2-LEN(SOURCE!M2109)), "")&amp;
      "},"&amp;IF(SOURCE!O2109&lt;&gt;"",""&amp;SOURCE!O2109,"")
 )
)
)</f>
        <v>/* 2065 */  { addItemToBuffer,              ITM_LN_SIGN,                 "LN",                                          "LN",                                          (0 &lt;&lt; TAM_MAX_BITS) |     0, CAT_NONE | SLS_UNCHANGED | US_UNCHANGED | EIM_DISABLED | PTP_DISABLED     },</v>
      </c>
    </row>
    <row r="2110" spans="1:1">
      <c r="A2110" s="133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IF(SOURCE!$R$2-LEN(SOURCE!C2110) &gt;= 0, REPT(" ",SOURCE!$R$2-LEN(SOURCE!C2110)), "")&amp;
      SOURCE!D2110&amp;", "&amp; IF(SOURCE!$S$2-LEN(SOURCE!D2110) &gt;= 0, REPT(" ",SOURCE!$S$2-LEN(SOURCE!D2110)), "")&amp;
      SOURCE!E2110&amp;", "&amp; IF(SOURCE!$T$2-LEN(SOURCE!E2110) &gt;=0, REPT(" ",SOURCE!$T$2-LEN(SOURCE!E2110)), "")&amp;
      SOURCE!F2110&amp;", "&amp; IF(SOURCE!$U$2-LEN(SOURCE!F2110) &gt;= 0, REPT(" ",SOURCE!$U$2-LEN(SOURCE!F2110)+2), "")&amp;"("&amp;
      SUBSTITUTE(TEXT(SOURCE!G2110,"??0"),"  ","")&amp;" &lt;&lt; TAM_MAX_BITS) |"&amp; IF(SOURCE!$V$2-3 &gt;= 0, REPT(" ",MAX(1,SOURCE!$V$2-5+4+1-1-LEN(  IF(ISTEXT(SOURCE!H2110),SOURCE!H2110,  SUBSTITUTE(SUBSTITUTE(TEXT(SOURCE!H2110,"????0"),"  ","")," ",""))   ))), "")&amp;
       IF(ISTEXT(SOURCE!H2110),SOURCE!H2110, SUBSTITUTE(SUBSTITUTE(TEXT(SOURCE!H2110,"????0"),"  ","")," ",""))   &amp;","&amp; IF(SOURCE!$W$2-3 &gt;= 0, REPT(" ",SOURCE!$W$2-3-5), "")&amp;
      SOURCE!I2110&amp;
" | "&amp; IF(SOURCE!$X$2-LEN(SOURCE!I2110) &gt;= 0, REPT(" ",SOURCE!$X$2-LEN(SOURCE!I2110)), "")&amp;
      SOURCE!J2110&amp;      IF(SOURCE!$Y$2-LEN(SOURCE!J2110) &gt;= 0, REPT(" ",SOURCE!$Y$2-LEN(SOURCE!J2110)), "")&amp;
" | "&amp; IF(SOURCE!$X$2-LEN(SOURCE!I2110) &gt;= 0, REPT(" ",SOURCE!$X$2-LEN(SOURCE!I2110)), "")&amp;
      SOURCE!K2110&amp;      IF(SOURCE!$Y$2-LEN(SOURCE!K2110) &gt;= 0, REPT(" ",SOURCE!$Z$2-LEN(SOURCE!K2110)), "")&amp;
" | "&amp; SOURCE!L2110&amp;      IF(SOURCE!$AB$2-LEN(SOURCE!L2110) &gt;= 0, REPT(" ",SOURCE!$AB$2-LEN(SOURCE!L2110)), "")&amp;
" | "&amp; SOURCE!M2110&amp;      IF(SOURCE!$AC$2-LEN(SOURCE!M2110) &gt;= 0, REPT(" ",SOURCE!$AC$2-LEN(SOURCE!M2110)), "")&amp;
      "},"&amp;IF(SOURCE!O2110&lt;&gt;"",""&amp;SOURCE!O2110,"")
 )
)
)</f>
        <v>/* 2066 */  { addItemToBuffer,              ITM_SIN_SIGN,                "SIN",                                         "SIN",                                         (0 &lt;&lt; TAM_MAX_BITS) |     0, CAT_NONE | SLS_UNCHANGED | US_UNCHANGED | EIM_DISABLED | PTP_DISABLED     },</v>
      </c>
    </row>
    <row r="2111" spans="1:1">
      <c r="A2111" s="133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IF(SOURCE!$R$2-LEN(SOURCE!C2111) &gt;= 0, REPT(" ",SOURCE!$R$2-LEN(SOURCE!C2111)), "")&amp;
      SOURCE!D2111&amp;", "&amp; IF(SOURCE!$S$2-LEN(SOURCE!D2111) &gt;= 0, REPT(" ",SOURCE!$S$2-LEN(SOURCE!D2111)), "")&amp;
      SOURCE!E2111&amp;", "&amp; IF(SOURCE!$T$2-LEN(SOURCE!E2111) &gt;=0, REPT(" ",SOURCE!$T$2-LEN(SOURCE!E2111)), "")&amp;
      SOURCE!F2111&amp;", "&amp; IF(SOURCE!$U$2-LEN(SOURCE!F2111) &gt;= 0, REPT(" ",SOURCE!$U$2-LEN(SOURCE!F2111)+2), "")&amp;"("&amp;
      SUBSTITUTE(TEXT(SOURCE!G2111,"??0"),"  ","")&amp;" &lt;&lt; TAM_MAX_BITS) |"&amp; IF(SOURCE!$V$2-3 &gt;= 0, REPT(" ",MAX(1,SOURCE!$V$2-5+4+1-1-LEN(  IF(ISTEXT(SOURCE!H2111),SOURCE!H2111,  SUBSTITUTE(SUBSTITUTE(TEXT(SOURCE!H2111,"????0"),"  ","")," ",""))   ))), "")&amp;
       IF(ISTEXT(SOURCE!H2111),SOURCE!H2111, SUBSTITUTE(SUBSTITUTE(TEXT(SOURCE!H2111,"????0"),"  ","")," ",""))   &amp;","&amp; IF(SOURCE!$W$2-3 &gt;= 0, REPT(" ",SOURCE!$W$2-3-5), "")&amp;
      SOURCE!I2111&amp;
" | "&amp; IF(SOURCE!$X$2-LEN(SOURCE!I2111) &gt;= 0, REPT(" ",SOURCE!$X$2-LEN(SOURCE!I2111)), "")&amp;
      SOURCE!J2111&amp;      IF(SOURCE!$Y$2-LEN(SOURCE!J2111) &gt;= 0, REPT(" ",SOURCE!$Y$2-LEN(SOURCE!J2111)), "")&amp;
" | "&amp; IF(SOURCE!$X$2-LEN(SOURCE!I2111) &gt;= 0, REPT(" ",SOURCE!$X$2-LEN(SOURCE!I2111)), "")&amp;
      SOURCE!K2111&amp;      IF(SOURCE!$Y$2-LEN(SOURCE!K2111) &gt;= 0, REPT(" ",SOURCE!$Z$2-LEN(SOURCE!K2111)), "")&amp;
" | "&amp; SOURCE!L2111&amp;      IF(SOURCE!$AB$2-LEN(SOURCE!L2111) &gt;= 0, REPT(" ",SOURCE!$AB$2-LEN(SOURCE!L2111)), "")&amp;
" | "&amp; SOURCE!M2111&amp;      IF(SOURCE!$AC$2-LEN(SOURCE!M2111) &gt;= 0, REPT(" ",SOURCE!$AC$2-LEN(SOURCE!M2111)), "")&amp;
      "},"&amp;IF(SOURCE!O2111&lt;&gt;"",""&amp;SOURCE!O2111,"")
 )
)
)</f>
        <v>/* 2067 */  { addItemToBuffer,              ITM_COS_SIGN,                "COS",                                         "COS",                                         (0 &lt;&lt; TAM_MAX_BITS) |     0, CAT_NONE | SLS_UNCHANGED | US_UNCHANGED | EIM_DISABLED | PTP_DISABLED     },</v>
      </c>
    </row>
    <row r="2112" spans="1:1">
      <c r="A2112" s="133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IF(SOURCE!$R$2-LEN(SOURCE!C2112) &gt;= 0, REPT(" ",SOURCE!$R$2-LEN(SOURCE!C2112)), "")&amp;
      SOURCE!D2112&amp;", "&amp; IF(SOURCE!$S$2-LEN(SOURCE!D2112) &gt;= 0, REPT(" ",SOURCE!$S$2-LEN(SOURCE!D2112)), "")&amp;
      SOURCE!E2112&amp;", "&amp; IF(SOURCE!$T$2-LEN(SOURCE!E2112) &gt;=0, REPT(" ",SOURCE!$T$2-LEN(SOURCE!E2112)), "")&amp;
      SOURCE!F2112&amp;", "&amp; IF(SOURCE!$U$2-LEN(SOURCE!F2112) &gt;= 0, REPT(" ",SOURCE!$U$2-LEN(SOURCE!F2112)+2), "")&amp;"("&amp;
      SUBSTITUTE(TEXT(SOURCE!G2112,"??0"),"  ","")&amp;" &lt;&lt; TAM_MAX_BITS) |"&amp; IF(SOURCE!$V$2-3 &gt;= 0, REPT(" ",MAX(1,SOURCE!$V$2-5+4+1-1-LEN(  IF(ISTEXT(SOURCE!H2112),SOURCE!H2112,  SUBSTITUTE(SUBSTITUTE(TEXT(SOURCE!H2112,"????0"),"  ","")," ",""))   ))), "")&amp;
       IF(ISTEXT(SOURCE!H2112),SOURCE!H2112, SUBSTITUTE(SUBSTITUTE(TEXT(SOURCE!H2112,"????0"),"  ","")," ",""))   &amp;","&amp; IF(SOURCE!$W$2-3 &gt;= 0, REPT(" ",SOURCE!$W$2-3-5), "")&amp;
      SOURCE!I2112&amp;
" | "&amp; IF(SOURCE!$X$2-LEN(SOURCE!I2112) &gt;= 0, REPT(" ",SOURCE!$X$2-LEN(SOURCE!I2112)), "")&amp;
      SOURCE!J2112&amp;      IF(SOURCE!$Y$2-LEN(SOURCE!J2112) &gt;= 0, REPT(" ",SOURCE!$Y$2-LEN(SOURCE!J2112)), "")&amp;
" | "&amp; IF(SOURCE!$X$2-LEN(SOURCE!I2112) &gt;= 0, REPT(" ",SOURCE!$X$2-LEN(SOURCE!I2112)), "")&amp;
      SOURCE!K2112&amp;      IF(SOURCE!$Y$2-LEN(SOURCE!K2112) &gt;= 0, REPT(" ",SOURCE!$Z$2-LEN(SOURCE!K2112)), "")&amp;
" | "&amp; SOURCE!L2112&amp;      IF(SOURCE!$AB$2-LEN(SOURCE!L2112) &gt;= 0, REPT(" ",SOURCE!$AB$2-LEN(SOURCE!L2112)), "")&amp;
" | "&amp; SOURCE!M2112&amp;      IF(SOURCE!$AC$2-LEN(SOURCE!M2112) &gt;= 0, REPT(" ",SOURCE!$AC$2-LEN(SOURCE!M2112)), "")&amp;
      "},"&amp;IF(SOURCE!O2112&lt;&gt;"",""&amp;SOURCE!O2112,"")
 )
)
)</f>
        <v>/* 2068 */  { addItemToBuffer,              ITM_TAN_SIGN,                "TAN",                                         "TAN",                                         (0 &lt;&lt; TAM_MAX_BITS) |     0, CAT_NONE | SLS_UNCHANGED | US_UNCHANGED | EIM_DISABLED | PTP_DISABLED     },</v>
      </c>
    </row>
    <row r="2113" spans="1:1">
      <c r="A2113" s="133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IF(SOURCE!$R$2-LEN(SOURCE!C2113) &gt;= 0, REPT(" ",SOURCE!$R$2-LEN(SOURCE!C2113)), "")&amp;
      SOURCE!D2113&amp;", "&amp; IF(SOURCE!$S$2-LEN(SOURCE!D2113) &gt;= 0, REPT(" ",SOURCE!$S$2-LEN(SOURCE!D2113)), "")&amp;
      SOURCE!E2113&amp;", "&amp; IF(SOURCE!$T$2-LEN(SOURCE!E2113) &gt;=0, REPT(" ",SOURCE!$T$2-LEN(SOURCE!E2113)), "")&amp;
      SOURCE!F2113&amp;", "&amp; IF(SOURCE!$U$2-LEN(SOURCE!F2113) &gt;= 0, REPT(" ",SOURCE!$U$2-LEN(SOURCE!F2113)+2), "")&amp;"("&amp;
      SUBSTITUTE(TEXT(SOURCE!G2113,"??0"),"  ","")&amp;" &lt;&lt; TAM_MAX_BITS) |"&amp; IF(SOURCE!$V$2-3 &gt;= 0, REPT(" ",MAX(1,SOURCE!$V$2-5+4+1-1-LEN(  IF(ISTEXT(SOURCE!H2113),SOURCE!H2113,  SUBSTITUTE(SUBSTITUTE(TEXT(SOURCE!H2113,"????0"),"  ","")," ",""))   ))), "")&amp;
       IF(ISTEXT(SOURCE!H2113),SOURCE!H2113, SUBSTITUTE(SUBSTITUTE(TEXT(SOURCE!H2113,"????0"),"  ","")," ",""))   &amp;","&amp; IF(SOURCE!$W$2-3 &gt;= 0, REPT(" ",SOURCE!$W$2-3-5), "")&amp;
      SOURCE!I2113&amp;
" | "&amp; IF(SOURCE!$X$2-LEN(SOURCE!I2113) &gt;= 0, REPT(" ",SOURCE!$X$2-LEN(SOURCE!I2113)), "")&amp;
      SOURCE!J2113&amp;      IF(SOURCE!$Y$2-LEN(SOURCE!J2113) &gt;= 0, REPT(" ",SOURCE!$Y$2-LEN(SOURCE!J2113)), "")&amp;
" | "&amp; IF(SOURCE!$X$2-LEN(SOURCE!I2113) &gt;= 0, REPT(" ",SOURCE!$X$2-LEN(SOURCE!I2113)), "")&amp;
      SOURCE!K2113&amp;      IF(SOURCE!$Y$2-LEN(SOURCE!K2113) &gt;= 0, REPT(" ",SOURCE!$Z$2-LEN(SOURCE!K2113)), "")&amp;
" | "&amp; SOURCE!L2113&amp;      IF(SOURCE!$AB$2-LEN(SOURCE!L2113) &gt;= 0, REPT(" ",SOURCE!$AB$2-LEN(SOURCE!L2113)), "")&amp;
" | "&amp; SOURCE!M2113&amp;      IF(SOURCE!$AC$2-LEN(SOURCE!M2113) &gt;= 0, REPT(" ",SOURCE!$AC$2-LEN(SOURCE!M2113)), "")&amp;
      "},"&amp;IF(SOURCE!O2113&lt;&gt;"",""&amp;SOURCE!O2113,"")
 )
)
)</f>
        <v/>
      </c>
    </row>
    <row r="2114" spans="1:1">
      <c r="A2114" s="133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IF(SOURCE!$R$2-LEN(SOURCE!C2114) &gt;= 0, REPT(" ",SOURCE!$R$2-LEN(SOURCE!C2114)), "")&amp;
      SOURCE!D2114&amp;", "&amp; IF(SOURCE!$S$2-LEN(SOURCE!D2114) &gt;= 0, REPT(" ",SOURCE!$S$2-LEN(SOURCE!D2114)), "")&amp;
      SOURCE!E2114&amp;", "&amp; IF(SOURCE!$T$2-LEN(SOURCE!E2114) &gt;=0, REPT(" ",SOURCE!$T$2-LEN(SOURCE!E2114)), "")&amp;
      SOURCE!F2114&amp;", "&amp; IF(SOURCE!$U$2-LEN(SOURCE!F2114) &gt;= 0, REPT(" ",SOURCE!$U$2-LEN(SOURCE!F2114)+2), "")&amp;"("&amp;
      SUBSTITUTE(TEXT(SOURCE!G2114,"??0"),"  ","")&amp;" &lt;&lt; TAM_MAX_BITS) |"&amp; IF(SOURCE!$V$2-3 &gt;= 0, REPT(" ",MAX(1,SOURCE!$V$2-5+4+1-1-LEN(  IF(ISTEXT(SOURCE!H2114),SOURCE!H2114,  SUBSTITUTE(SUBSTITUTE(TEXT(SOURCE!H2114,"????0"),"  ","")," ",""))   ))), "")&amp;
       IF(ISTEXT(SOURCE!H2114),SOURCE!H2114, SUBSTITUTE(SUBSTITUTE(TEXT(SOURCE!H2114,"????0"),"  ","")," ",""))   &amp;","&amp; IF(SOURCE!$W$2-3 &gt;= 0, REPT(" ",SOURCE!$W$2-3-5), "")&amp;
      SOURCE!I2114&amp;
" | "&amp; IF(SOURCE!$X$2-LEN(SOURCE!I2114) &gt;= 0, REPT(" ",SOURCE!$X$2-LEN(SOURCE!I2114)), "")&amp;
      SOURCE!J2114&amp;      IF(SOURCE!$Y$2-LEN(SOURCE!J2114) &gt;= 0, REPT(" ",SOURCE!$Y$2-LEN(SOURCE!J2114)), "")&amp;
" | "&amp; IF(SOURCE!$X$2-LEN(SOURCE!I2114) &gt;= 0, REPT(" ",SOURCE!$X$2-LEN(SOURCE!I2114)), "")&amp;
      SOURCE!K2114&amp;      IF(SOURCE!$Y$2-LEN(SOURCE!K2114) &gt;= 0, REPT(" ",SOURCE!$Z$2-LEN(SOURCE!K2114)), "")&amp;
" | "&amp; SOURCE!L2114&amp;      IF(SOURCE!$AB$2-LEN(SOURCE!L2114) &gt;= 0, REPT(" ",SOURCE!$AB$2-LEN(SOURCE!L2114)), "")&amp;
" | "&amp; SOURCE!M2114&amp;      IF(SOURCE!$AC$2-LEN(SOURCE!M2114) &gt;= 0, REPT(" ",SOURCE!$AC$2-LEN(SOURCE!M2114)), "")&amp;
      "},"&amp;IF(SOURCE!O2114&lt;&gt;"",""&amp;SOURCE!O2114,"")
 )
)
)</f>
        <v/>
      </c>
    </row>
    <row r="2115" spans="1:1">
      <c r="A2115" s="133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IF(SOURCE!$R$2-LEN(SOURCE!C2115) &gt;= 0, REPT(" ",SOURCE!$R$2-LEN(SOURCE!C2115)), "")&amp;
      SOURCE!D2115&amp;", "&amp; IF(SOURCE!$S$2-LEN(SOURCE!D2115) &gt;= 0, REPT(" ",SOURCE!$S$2-LEN(SOURCE!D2115)), "")&amp;
      SOURCE!E2115&amp;", "&amp; IF(SOURCE!$T$2-LEN(SOURCE!E2115) &gt;=0, REPT(" ",SOURCE!$T$2-LEN(SOURCE!E2115)), "")&amp;
      SOURCE!F2115&amp;", "&amp; IF(SOURCE!$U$2-LEN(SOURCE!F2115) &gt;= 0, REPT(" ",SOURCE!$U$2-LEN(SOURCE!F2115)+2), "")&amp;"("&amp;
      SUBSTITUTE(TEXT(SOURCE!G2115,"??0"),"  ","")&amp;" &lt;&lt; TAM_MAX_BITS) |"&amp; IF(SOURCE!$V$2-3 &gt;= 0, REPT(" ",MAX(1,SOURCE!$V$2-5+4+1-1-LEN(  IF(ISTEXT(SOURCE!H2115),SOURCE!H2115,  SUBSTITUTE(SUBSTITUTE(TEXT(SOURCE!H2115,"????0"),"  ","")," ",""))   ))), "")&amp;
       IF(ISTEXT(SOURCE!H2115),SOURCE!H2115, SUBSTITUTE(SUBSTITUTE(TEXT(SOURCE!H2115,"????0"),"  ","")," ",""))   &amp;","&amp; IF(SOURCE!$W$2-3 &gt;= 0, REPT(" ",SOURCE!$W$2-3-5), "")&amp;
      SOURCE!I2115&amp;
" | "&amp; IF(SOURCE!$X$2-LEN(SOURCE!I2115) &gt;= 0, REPT(" ",SOURCE!$X$2-LEN(SOURCE!I2115)), "")&amp;
      SOURCE!J2115&amp;      IF(SOURCE!$Y$2-LEN(SOURCE!J2115) &gt;= 0, REPT(" ",SOURCE!$Y$2-LEN(SOURCE!J2115)), "")&amp;
" | "&amp; IF(SOURCE!$X$2-LEN(SOURCE!I2115) &gt;= 0, REPT(" ",SOURCE!$X$2-LEN(SOURCE!I2115)), "")&amp;
      SOURCE!K2115&amp;      IF(SOURCE!$Y$2-LEN(SOURCE!K2115) &gt;= 0, REPT(" ",SOURCE!$Z$2-LEN(SOURCE!K2115)), "")&amp;
" | "&amp; SOURCE!L2115&amp;      IF(SOURCE!$AB$2-LEN(SOURCE!L2115) &gt;= 0, REPT(" ",SOURCE!$AB$2-LEN(SOURCE!L2115)), "")&amp;
" | "&amp; SOURCE!M2115&amp;      IF(SOURCE!$AC$2-LEN(SOURCE!M2115) &gt;= 0, REPT(" ",SOURCE!$AC$2-LEN(SOURCE!M2115)), "")&amp;
      "},"&amp;IF(SOURCE!O2115&lt;&gt;"",""&amp;SOURCE!O2115,"")
 )
)
)</f>
        <v/>
      </c>
    </row>
    <row r="2116" spans="1:1">
      <c r="A2116" s="133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IF(SOURCE!$R$2-LEN(SOURCE!C2116) &gt;= 0, REPT(" ",SOURCE!$R$2-LEN(SOURCE!C2116)), "")&amp;
      SOURCE!D2116&amp;", "&amp; IF(SOURCE!$S$2-LEN(SOURCE!D2116) &gt;= 0, REPT(" ",SOURCE!$S$2-LEN(SOURCE!D2116)), "")&amp;
      SOURCE!E2116&amp;", "&amp; IF(SOURCE!$T$2-LEN(SOURCE!E2116) &gt;=0, REPT(" ",SOURCE!$T$2-LEN(SOURCE!E2116)), "")&amp;
      SOURCE!F2116&amp;", "&amp; IF(SOURCE!$U$2-LEN(SOURCE!F2116) &gt;= 0, REPT(" ",SOURCE!$U$2-LEN(SOURCE!F2116)+2), "")&amp;"("&amp;
      SUBSTITUTE(TEXT(SOURCE!G2116,"??0"),"  ","")&amp;" &lt;&lt; TAM_MAX_BITS) |"&amp; IF(SOURCE!$V$2-3 &gt;= 0, REPT(" ",MAX(1,SOURCE!$V$2-5+4+1-1-LEN(  IF(ISTEXT(SOURCE!H2116),SOURCE!H2116,  SUBSTITUTE(SUBSTITUTE(TEXT(SOURCE!H2116,"????0"),"  ","")," ",""))   ))), "")&amp;
       IF(ISTEXT(SOURCE!H2116),SOURCE!H2116, SUBSTITUTE(SUBSTITUTE(TEXT(SOURCE!H2116,"????0"),"  ","")," ",""))   &amp;","&amp; IF(SOURCE!$W$2-3 &gt;= 0, REPT(" ",SOURCE!$W$2-3-5), "")&amp;
      SOURCE!I2116&amp;
" | "&amp; IF(SOURCE!$X$2-LEN(SOURCE!I2116) &gt;= 0, REPT(" ",SOURCE!$X$2-LEN(SOURCE!I2116)), "")&amp;
      SOURCE!J2116&amp;      IF(SOURCE!$Y$2-LEN(SOURCE!J2116) &gt;= 0, REPT(" ",SOURCE!$Y$2-LEN(SOURCE!J2116)), "")&amp;
" | "&amp; IF(SOURCE!$X$2-LEN(SOURCE!I2116) &gt;= 0, REPT(" ",SOURCE!$X$2-LEN(SOURCE!I2116)), "")&amp;
      SOURCE!K2116&amp;      IF(SOURCE!$Y$2-LEN(SOURCE!K2116) &gt;= 0, REPT(" ",SOURCE!$Z$2-LEN(SOURCE!K2116)), "")&amp;
" | "&amp; SOURCE!L2116&amp;      IF(SOURCE!$AB$2-LEN(SOURCE!L2116) &gt;= 0, REPT(" ",SOURCE!$AB$2-LEN(SOURCE!L2116)), "")&amp;
" | "&amp; SOURCE!M2116&amp;      IF(SOURCE!$AC$2-LEN(SOURCE!M2116) &gt;= 0, REPT(" ",SOURCE!$AC$2-LEN(SOURCE!M2116)), "")&amp;
      "},"&amp;IF(SOURCE!O2116&lt;&gt;"",""&amp;SOURCE!O2116,"")
 )
)
)</f>
        <v/>
      </c>
    </row>
    <row r="2117" spans="1:1">
      <c r="A2117" s="133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IF(SOURCE!$R$2-LEN(SOURCE!C2117) &gt;= 0, REPT(" ",SOURCE!$R$2-LEN(SOURCE!C2117)), "")&amp;
      SOURCE!D2117&amp;", "&amp; IF(SOURCE!$S$2-LEN(SOURCE!D2117) &gt;= 0, REPT(" ",SOURCE!$S$2-LEN(SOURCE!D2117)), "")&amp;
      SOURCE!E2117&amp;", "&amp; IF(SOURCE!$T$2-LEN(SOURCE!E2117) &gt;=0, REPT(" ",SOURCE!$T$2-LEN(SOURCE!E2117)), "")&amp;
      SOURCE!F2117&amp;", "&amp; IF(SOURCE!$U$2-LEN(SOURCE!F2117) &gt;= 0, REPT(" ",SOURCE!$U$2-LEN(SOURCE!F2117)+2), "")&amp;"("&amp;
      SUBSTITUTE(TEXT(SOURCE!G2117,"??0"),"  ","")&amp;" &lt;&lt; TAM_MAX_BITS) |"&amp; IF(SOURCE!$V$2-3 &gt;= 0, REPT(" ",MAX(1,SOURCE!$V$2-5+4+1-1-LEN(  IF(ISTEXT(SOURCE!H2117),SOURCE!H2117,  SUBSTITUTE(SUBSTITUTE(TEXT(SOURCE!H2117,"????0"),"  ","")," ",""))   ))), "")&amp;
       IF(ISTEXT(SOURCE!H2117),SOURCE!H2117, SUBSTITUTE(SUBSTITUTE(TEXT(SOURCE!H2117,"????0"),"  ","")," ",""))   &amp;","&amp; IF(SOURCE!$W$2-3 &gt;= 0, REPT(" ",SOURCE!$W$2-3-5), "")&amp;
      SOURCE!I2117&amp;
" | "&amp; IF(SOURCE!$X$2-LEN(SOURCE!I2117) &gt;= 0, REPT(" ",SOURCE!$X$2-LEN(SOURCE!I2117)), "")&amp;
      SOURCE!J2117&amp;      IF(SOURCE!$Y$2-LEN(SOURCE!J2117) &gt;= 0, REPT(" ",SOURCE!$Y$2-LEN(SOURCE!J2117)), "")&amp;
" | "&amp; IF(SOURCE!$X$2-LEN(SOURCE!I2117) &gt;= 0, REPT(" ",SOURCE!$X$2-LEN(SOURCE!I2117)), "")&amp;
      SOURCE!K2117&amp;      IF(SOURCE!$Y$2-LEN(SOURCE!K2117) &gt;= 0, REPT(" ",SOURCE!$Z$2-LEN(SOURCE!K2117)), "")&amp;
" | "&amp; SOURCE!L2117&amp;      IF(SOURCE!$AB$2-LEN(SOURCE!L2117) &gt;= 0, REPT(" ",SOURCE!$AB$2-LEN(SOURCE!L2117)), "")&amp;
" | "&amp; SOURCE!M2117&amp;      IF(SOURCE!$AC$2-LEN(SOURCE!M2117) &gt;= 0, REPT(" ",SOURCE!$AC$2-LEN(SOURCE!M2117)), "")&amp;
      "},"&amp;IF(SOURCE!O2117&lt;&gt;"",""&amp;SOURCE!O2117,"")
 )
)
)</f>
        <v/>
      </c>
    </row>
    <row r="2118" spans="1:1">
      <c r="A2118" s="133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IF(SOURCE!$R$2-LEN(SOURCE!C2118) &gt;= 0, REPT(" ",SOURCE!$R$2-LEN(SOURCE!C2118)), "")&amp;
      SOURCE!D2118&amp;", "&amp; IF(SOURCE!$S$2-LEN(SOURCE!D2118) &gt;= 0, REPT(" ",SOURCE!$S$2-LEN(SOURCE!D2118)), "")&amp;
      SOURCE!E2118&amp;", "&amp; IF(SOURCE!$T$2-LEN(SOURCE!E2118) &gt;=0, REPT(" ",SOURCE!$T$2-LEN(SOURCE!E2118)), "")&amp;
      SOURCE!F2118&amp;", "&amp; IF(SOURCE!$U$2-LEN(SOURCE!F2118) &gt;= 0, REPT(" ",SOURCE!$U$2-LEN(SOURCE!F2118)+2), "")&amp;"("&amp;
      SUBSTITUTE(TEXT(SOURCE!G2118,"??0"),"  ","")&amp;" &lt;&lt; TAM_MAX_BITS) |"&amp; IF(SOURCE!$V$2-3 &gt;= 0, REPT(" ",MAX(1,SOURCE!$V$2-5+4+1-1-LEN(  IF(ISTEXT(SOURCE!H2118),SOURCE!H2118,  SUBSTITUTE(SUBSTITUTE(TEXT(SOURCE!H2118,"????0"),"  ","")," ",""))   ))), "")&amp;
       IF(ISTEXT(SOURCE!H2118),SOURCE!H2118, SUBSTITUTE(SUBSTITUTE(TEXT(SOURCE!H2118,"????0"),"  ","")," ",""))   &amp;","&amp; IF(SOURCE!$W$2-3 &gt;= 0, REPT(" ",SOURCE!$W$2-3-5), "")&amp;
      SOURCE!I2118&amp;
" | "&amp; IF(SOURCE!$X$2-LEN(SOURCE!I2118) &gt;= 0, REPT(" ",SOURCE!$X$2-LEN(SOURCE!I2118)), "")&amp;
      SOURCE!J2118&amp;      IF(SOURCE!$Y$2-LEN(SOURCE!J2118) &gt;= 0, REPT(" ",SOURCE!$Y$2-LEN(SOURCE!J2118)), "")&amp;
" | "&amp; IF(SOURCE!$X$2-LEN(SOURCE!I2118) &gt;= 0, REPT(" ",SOURCE!$X$2-LEN(SOURCE!I2118)), "")&amp;
      SOURCE!K2118&amp;      IF(SOURCE!$Y$2-LEN(SOURCE!K2118) &gt;= 0, REPT(" ",SOURCE!$Z$2-LEN(SOURCE!K2118)), "")&amp;
" | "&amp; SOURCE!L2118&amp;      IF(SOURCE!$AB$2-LEN(SOURCE!L2118) &gt;= 0, REPT(" ",SOURCE!$AB$2-LEN(SOURCE!L2118)), "")&amp;
" | "&amp; SOURCE!M2118&amp;      IF(SOURCE!$AC$2-LEN(SOURCE!M2118) &gt;= 0, REPT(" ",SOURCE!$AC$2-LEN(SOURCE!M2118)), "")&amp;
      "},"&amp;IF(SOURCE!O2118&lt;&gt;"",""&amp;SOURCE!O2118,"")
 )
)
)</f>
        <v/>
      </c>
    </row>
    <row r="2119" spans="1:1">
      <c r="A2119" s="133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IF(SOURCE!$R$2-LEN(SOURCE!C2119) &gt;= 0, REPT(" ",SOURCE!$R$2-LEN(SOURCE!C2119)), "")&amp;
      SOURCE!D2119&amp;", "&amp; IF(SOURCE!$S$2-LEN(SOURCE!D2119) &gt;= 0, REPT(" ",SOURCE!$S$2-LEN(SOURCE!D2119)), "")&amp;
      SOURCE!E2119&amp;", "&amp; IF(SOURCE!$T$2-LEN(SOURCE!E2119) &gt;=0, REPT(" ",SOURCE!$T$2-LEN(SOURCE!E2119)), "")&amp;
      SOURCE!F2119&amp;", "&amp; IF(SOURCE!$U$2-LEN(SOURCE!F2119) &gt;= 0, REPT(" ",SOURCE!$U$2-LEN(SOURCE!F2119)+2), "")&amp;"("&amp;
      SUBSTITUTE(TEXT(SOURCE!G2119,"??0"),"  ","")&amp;" &lt;&lt; TAM_MAX_BITS) |"&amp; IF(SOURCE!$V$2-3 &gt;= 0, REPT(" ",MAX(1,SOURCE!$V$2-5+4+1-1-LEN(  IF(ISTEXT(SOURCE!H2119),SOURCE!H2119,  SUBSTITUTE(SUBSTITUTE(TEXT(SOURCE!H2119,"????0"),"  ","")," ",""))   ))), "")&amp;
       IF(ISTEXT(SOURCE!H2119),SOURCE!H2119, SUBSTITUTE(SUBSTITUTE(TEXT(SOURCE!H2119,"????0"),"  ","")," ",""))   &amp;","&amp; IF(SOURCE!$W$2-3 &gt;= 0, REPT(" ",SOURCE!$W$2-3-5), "")&amp;
      SOURCE!I2119&amp;
" | "&amp; IF(SOURCE!$X$2-LEN(SOURCE!I2119) &gt;= 0, REPT(" ",SOURCE!$X$2-LEN(SOURCE!I2119)), "")&amp;
      SOURCE!J2119&amp;      IF(SOURCE!$Y$2-LEN(SOURCE!J2119) &gt;= 0, REPT(" ",SOURCE!$Y$2-LEN(SOURCE!J2119)), "")&amp;
" | "&amp; IF(SOURCE!$X$2-LEN(SOURCE!I2119) &gt;= 0, REPT(" ",SOURCE!$X$2-LEN(SOURCE!I2119)), "")&amp;
      SOURCE!K2119&amp;      IF(SOURCE!$Y$2-LEN(SOURCE!K2119) &gt;= 0, REPT(" ",SOURCE!$Z$2-LEN(SOURCE!K2119)), "")&amp;
" | "&amp; SOURCE!L2119&amp;      IF(SOURCE!$AB$2-LEN(SOURCE!L2119) &gt;= 0, REPT(" ",SOURCE!$AB$2-LEN(SOURCE!L2119)), "")&amp;
" | "&amp; SOURCE!M2119&amp;      IF(SOURCE!$AC$2-LEN(SOURCE!M2119) &gt;= 0, REPT(" ",SOURCE!$AC$2-LEN(SOURCE!M2119)), "")&amp;
      "},"&amp;IF(SOURCE!O2119&lt;&gt;"",""&amp;SOURCE!O2119,"")
 )
)
)</f>
        <v/>
      </c>
    </row>
    <row r="2120" spans="1:1">
      <c r="A2120" s="133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IF(SOURCE!$R$2-LEN(SOURCE!C2120) &gt;= 0, REPT(" ",SOURCE!$R$2-LEN(SOURCE!C2120)), "")&amp;
      SOURCE!D2120&amp;", "&amp; IF(SOURCE!$S$2-LEN(SOURCE!D2120) &gt;= 0, REPT(" ",SOURCE!$S$2-LEN(SOURCE!D2120)), "")&amp;
      SOURCE!E2120&amp;", "&amp; IF(SOURCE!$T$2-LEN(SOURCE!E2120) &gt;=0, REPT(" ",SOURCE!$T$2-LEN(SOURCE!E2120)), "")&amp;
      SOURCE!F2120&amp;", "&amp; IF(SOURCE!$U$2-LEN(SOURCE!F2120) &gt;= 0, REPT(" ",SOURCE!$U$2-LEN(SOURCE!F2120)+2), "")&amp;"("&amp;
      SUBSTITUTE(TEXT(SOURCE!G2120,"??0"),"  ","")&amp;" &lt;&lt; TAM_MAX_BITS) |"&amp; IF(SOURCE!$V$2-3 &gt;= 0, REPT(" ",MAX(1,SOURCE!$V$2-5+4+1-1-LEN(  IF(ISTEXT(SOURCE!H2120),SOURCE!H2120,  SUBSTITUTE(SUBSTITUTE(TEXT(SOURCE!H2120,"????0"),"  ","")," ",""))   ))), "")&amp;
       IF(ISTEXT(SOURCE!H2120),SOURCE!H2120, SUBSTITUTE(SUBSTITUTE(TEXT(SOURCE!H2120,"????0"),"  ","")," ",""))   &amp;","&amp; IF(SOURCE!$W$2-3 &gt;= 0, REPT(" ",SOURCE!$W$2-3-5), "")&amp;
      SOURCE!I2120&amp;
" | "&amp; IF(SOURCE!$X$2-LEN(SOURCE!I2120) &gt;= 0, REPT(" ",SOURCE!$X$2-LEN(SOURCE!I2120)), "")&amp;
      SOURCE!J2120&amp;      IF(SOURCE!$Y$2-LEN(SOURCE!J2120) &gt;= 0, REPT(" ",SOURCE!$Y$2-LEN(SOURCE!J2120)), "")&amp;
" | "&amp; IF(SOURCE!$X$2-LEN(SOURCE!I2120) &gt;= 0, REPT(" ",SOURCE!$X$2-LEN(SOURCE!I2120)), "")&amp;
      SOURCE!K2120&amp;      IF(SOURCE!$Y$2-LEN(SOURCE!K2120) &gt;= 0, REPT(" ",SOURCE!$Z$2-LEN(SOURCE!K2120)), "")&amp;
" | "&amp; SOURCE!L2120&amp;      IF(SOURCE!$AB$2-LEN(SOURCE!L2120) &gt;= 0, REPT(" ",SOURCE!$AB$2-LEN(SOURCE!L2120)), "")&amp;
" | "&amp; SOURCE!M2120&amp;      IF(SOURCE!$AC$2-LEN(SOURCE!M2120) &gt;= 0, REPT(" ",SOURCE!$AC$2-LEN(SOURCE!M2120)), "")&amp;
      "},"&amp;IF(SOURCE!O2120&lt;&gt;"",""&amp;SOURCE!O2120,"")
 )
)
)</f>
        <v/>
      </c>
    </row>
    <row r="2121" spans="1:1">
      <c r="A2121" s="133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IF(SOURCE!$R$2-LEN(SOURCE!C2121) &gt;= 0, REPT(" ",SOURCE!$R$2-LEN(SOURCE!C2121)), "")&amp;
      SOURCE!D2121&amp;", "&amp; IF(SOURCE!$S$2-LEN(SOURCE!D2121) &gt;= 0, REPT(" ",SOURCE!$S$2-LEN(SOURCE!D2121)), "")&amp;
      SOURCE!E2121&amp;", "&amp; IF(SOURCE!$T$2-LEN(SOURCE!E2121) &gt;=0, REPT(" ",SOURCE!$T$2-LEN(SOURCE!E2121)), "")&amp;
      SOURCE!F2121&amp;", "&amp; IF(SOURCE!$U$2-LEN(SOURCE!F2121) &gt;= 0, REPT(" ",SOURCE!$U$2-LEN(SOURCE!F2121)+2), "")&amp;"("&amp;
      SUBSTITUTE(TEXT(SOURCE!G2121,"??0"),"  ","")&amp;" &lt;&lt; TAM_MAX_BITS) |"&amp; IF(SOURCE!$V$2-3 &gt;= 0, REPT(" ",MAX(1,SOURCE!$V$2-5+4+1-1-LEN(  IF(ISTEXT(SOURCE!H2121),SOURCE!H2121,  SUBSTITUTE(SUBSTITUTE(TEXT(SOURCE!H2121,"????0"),"  ","")," ",""))   ))), "")&amp;
       IF(ISTEXT(SOURCE!H2121),SOURCE!H2121, SUBSTITUTE(SUBSTITUTE(TEXT(SOURCE!H2121,"????0"),"  ","")," ",""))   &amp;","&amp; IF(SOURCE!$W$2-3 &gt;= 0, REPT(" ",SOURCE!$W$2-3-5), "")&amp;
      SOURCE!I2121&amp;
" | "&amp; IF(SOURCE!$X$2-LEN(SOURCE!I2121) &gt;= 0, REPT(" ",SOURCE!$X$2-LEN(SOURCE!I2121)), "")&amp;
      SOURCE!J2121&amp;      IF(SOURCE!$Y$2-LEN(SOURCE!J2121) &gt;= 0, REPT(" ",SOURCE!$Y$2-LEN(SOURCE!J2121)), "")&amp;
" | "&amp; IF(SOURCE!$X$2-LEN(SOURCE!I2121) &gt;= 0, REPT(" ",SOURCE!$X$2-LEN(SOURCE!I2121)), "")&amp;
      SOURCE!K2121&amp;      IF(SOURCE!$Y$2-LEN(SOURCE!K2121) &gt;= 0, REPT(" ",SOURCE!$Z$2-LEN(SOURCE!K2121)), "")&amp;
" | "&amp; SOURCE!L2121&amp;      IF(SOURCE!$AB$2-LEN(SOURCE!L2121) &gt;= 0, REPT(" ",SOURCE!$AB$2-LEN(SOURCE!L2121)), "")&amp;
" | "&amp; SOURCE!M2121&amp;      IF(SOURCE!$AC$2-LEN(SOURCE!M2121) &gt;= 0, REPT(" ",SOURCE!$AC$2-LEN(SOURCE!M2121)), "")&amp;
      "},"&amp;IF(SOURCE!O2121&lt;&gt;"",""&amp;SOURCE!O2121,"")
 )
)
)</f>
        <v/>
      </c>
    </row>
    <row r="2122" spans="1:1">
      <c r="A2122" s="133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IF(SOURCE!$R$2-LEN(SOURCE!C2122) &gt;= 0, REPT(" ",SOURCE!$R$2-LEN(SOURCE!C2122)), "")&amp;
      SOURCE!D2122&amp;", "&amp; IF(SOURCE!$S$2-LEN(SOURCE!D2122) &gt;= 0, REPT(" ",SOURCE!$S$2-LEN(SOURCE!D2122)), "")&amp;
      SOURCE!E2122&amp;", "&amp; IF(SOURCE!$T$2-LEN(SOURCE!E2122) &gt;=0, REPT(" ",SOURCE!$T$2-LEN(SOURCE!E2122)), "")&amp;
      SOURCE!F2122&amp;", "&amp; IF(SOURCE!$U$2-LEN(SOURCE!F2122) &gt;= 0, REPT(" ",SOURCE!$U$2-LEN(SOURCE!F2122)+2), "")&amp;"("&amp;
      SUBSTITUTE(TEXT(SOURCE!G2122,"??0"),"  ","")&amp;" &lt;&lt; TAM_MAX_BITS) |"&amp; IF(SOURCE!$V$2-3 &gt;= 0, REPT(" ",MAX(1,SOURCE!$V$2-5+4+1-1-LEN(  IF(ISTEXT(SOURCE!H2122),SOURCE!H2122,  SUBSTITUTE(SUBSTITUTE(TEXT(SOURCE!H2122,"????0"),"  ","")," ",""))   ))), "")&amp;
       IF(ISTEXT(SOURCE!H2122),SOURCE!H2122, SUBSTITUTE(SUBSTITUTE(TEXT(SOURCE!H2122,"????0"),"  ","")," ",""))   &amp;","&amp; IF(SOURCE!$W$2-3 &gt;= 0, REPT(" ",SOURCE!$W$2-3-5), "")&amp;
      SOURCE!I2122&amp;
" | "&amp; IF(SOURCE!$X$2-LEN(SOURCE!I2122) &gt;= 0, REPT(" ",SOURCE!$X$2-LEN(SOURCE!I2122)), "")&amp;
      SOURCE!J2122&amp;      IF(SOURCE!$Y$2-LEN(SOURCE!J2122) &gt;= 0, REPT(" ",SOURCE!$Y$2-LEN(SOURCE!J2122)), "")&amp;
" | "&amp; IF(SOURCE!$X$2-LEN(SOURCE!I2122) &gt;= 0, REPT(" ",SOURCE!$X$2-LEN(SOURCE!I2122)), "")&amp;
      SOURCE!K2122&amp;      IF(SOURCE!$Y$2-LEN(SOURCE!K2122) &gt;= 0, REPT(" ",SOURCE!$Z$2-LEN(SOURCE!K2122)), "")&amp;
" | "&amp; SOURCE!L2122&amp;      IF(SOURCE!$AB$2-LEN(SOURCE!L2122) &gt;= 0, REPT(" ",SOURCE!$AB$2-LEN(SOURCE!L2122)), "")&amp;
" | "&amp; SOURCE!M2122&amp;      IF(SOURCE!$AC$2-LEN(SOURCE!M2122) &gt;= 0, REPT(" ",SOURCE!$AC$2-LEN(SOURCE!M2122)), "")&amp;
      "},"&amp;IF(SOURCE!O2122&lt;&gt;"",""&amp;SOURCE!O2122,"")
 )
)
)</f>
        <v/>
      </c>
    </row>
    <row r="2123" spans="1:1">
      <c r="A2123" s="133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IF(SOURCE!$R$2-LEN(SOURCE!C2123) &gt;= 0, REPT(" ",SOURCE!$R$2-LEN(SOURCE!C2123)), "")&amp;
      SOURCE!D2123&amp;", "&amp; IF(SOURCE!$S$2-LEN(SOURCE!D2123) &gt;= 0, REPT(" ",SOURCE!$S$2-LEN(SOURCE!D2123)), "")&amp;
      SOURCE!E2123&amp;", "&amp; IF(SOURCE!$T$2-LEN(SOURCE!E2123) &gt;=0, REPT(" ",SOURCE!$T$2-LEN(SOURCE!E2123)), "")&amp;
      SOURCE!F2123&amp;", "&amp; IF(SOURCE!$U$2-LEN(SOURCE!F2123) &gt;= 0, REPT(" ",SOURCE!$U$2-LEN(SOURCE!F2123)+2), "")&amp;"("&amp;
      SUBSTITUTE(TEXT(SOURCE!G2123,"??0"),"  ","")&amp;" &lt;&lt; TAM_MAX_BITS) |"&amp; IF(SOURCE!$V$2-3 &gt;= 0, REPT(" ",MAX(1,SOURCE!$V$2-5+4+1-1-LEN(  IF(ISTEXT(SOURCE!H2123),SOURCE!H2123,  SUBSTITUTE(SUBSTITUTE(TEXT(SOURCE!H2123,"????0"),"  ","")," ",""))   ))), "")&amp;
       IF(ISTEXT(SOURCE!H2123),SOURCE!H2123, SUBSTITUTE(SUBSTITUTE(TEXT(SOURCE!H2123,"????0"),"  ","")," ",""))   &amp;","&amp; IF(SOURCE!$W$2-3 &gt;= 0, REPT(" ",SOURCE!$W$2-3-5), "")&amp;
      SOURCE!I2123&amp;
" | "&amp; IF(SOURCE!$X$2-LEN(SOURCE!I2123) &gt;= 0, REPT(" ",SOURCE!$X$2-LEN(SOURCE!I2123)), "")&amp;
      SOURCE!J2123&amp;      IF(SOURCE!$Y$2-LEN(SOURCE!J2123) &gt;= 0, REPT(" ",SOURCE!$Y$2-LEN(SOURCE!J2123)), "")&amp;
" | "&amp; IF(SOURCE!$X$2-LEN(SOURCE!I2123) &gt;= 0, REPT(" ",SOURCE!$X$2-LEN(SOURCE!I2123)), "")&amp;
      SOURCE!K2123&amp;      IF(SOURCE!$Y$2-LEN(SOURCE!K2123) &gt;= 0, REPT(" ",SOURCE!$Z$2-LEN(SOURCE!K2123)), "")&amp;
" | "&amp; SOURCE!L2123&amp;      IF(SOURCE!$AB$2-LEN(SOURCE!L2123) &gt;= 0, REPT(" ",SOURCE!$AB$2-LEN(SOURCE!L2123)), "")&amp;
" | "&amp; SOURCE!M2123&amp;      IF(SOURCE!$AC$2-LEN(SOURCE!M2123) &gt;= 0, REPT(" ",SOURCE!$AC$2-LEN(SOURCE!M2123)), "")&amp;
      "},"&amp;IF(SOURCE!O2123&lt;&gt;"",""&amp;SOURCE!O2123,"")
 )
)
)</f>
        <v/>
      </c>
    </row>
    <row r="2124" spans="1:1">
      <c r="A2124" s="133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IF(SOURCE!$R$2-LEN(SOURCE!C2124) &gt;= 0, REPT(" ",SOURCE!$R$2-LEN(SOURCE!C2124)), "")&amp;
      SOURCE!D2124&amp;", "&amp; IF(SOURCE!$S$2-LEN(SOURCE!D2124) &gt;= 0, REPT(" ",SOURCE!$S$2-LEN(SOURCE!D2124)), "")&amp;
      SOURCE!E2124&amp;", "&amp; IF(SOURCE!$T$2-LEN(SOURCE!E2124) &gt;=0, REPT(" ",SOURCE!$T$2-LEN(SOURCE!E2124)), "")&amp;
      SOURCE!F2124&amp;", "&amp; IF(SOURCE!$U$2-LEN(SOURCE!F2124) &gt;= 0, REPT(" ",SOURCE!$U$2-LEN(SOURCE!F2124)+2), "")&amp;"("&amp;
      SUBSTITUTE(TEXT(SOURCE!G2124,"??0"),"  ","")&amp;" &lt;&lt; TAM_MAX_BITS) |"&amp; IF(SOURCE!$V$2-3 &gt;= 0, REPT(" ",MAX(1,SOURCE!$V$2-5+4+1-1-LEN(  IF(ISTEXT(SOURCE!H2124),SOURCE!H2124,  SUBSTITUTE(SUBSTITUTE(TEXT(SOURCE!H2124,"????0"),"  ","")," ",""))   ))), "")&amp;
       IF(ISTEXT(SOURCE!H2124),SOURCE!H2124, SUBSTITUTE(SUBSTITUTE(TEXT(SOURCE!H2124,"????0"),"  ","")," ",""))   &amp;","&amp; IF(SOURCE!$W$2-3 &gt;= 0, REPT(" ",SOURCE!$W$2-3-5), "")&amp;
      SOURCE!I2124&amp;
" | "&amp; IF(SOURCE!$X$2-LEN(SOURCE!I2124) &gt;= 0, REPT(" ",SOURCE!$X$2-LEN(SOURCE!I2124)), "")&amp;
      SOURCE!J2124&amp;      IF(SOURCE!$Y$2-LEN(SOURCE!J2124) &gt;= 0, REPT(" ",SOURCE!$Y$2-LEN(SOURCE!J2124)), "")&amp;
" | "&amp; IF(SOURCE!$X$2-LEN(SOURCE!I2124) &gt;= 0, REPT(" ",SOURCE!$X$2-LEN(SOURCE!I2124)), "")&amp;
      SOURCE!K2124&amp;      IF(SOURCE!$Y$2-LEN(SOURCE!K2124) &gt;= 0, REPT(" ",SOURCE!$Z$2-LEN(SOURCE!K2124)), "")&amp;
" | "&amp; SOURCE!L2124&amp;      IF(SOURCE!$AB$2-LEN(SOURCE!L2124) &gt;= 0, REPT(" ",SOURCE!$AB$2-LEN(SOURCE!L2124)), "")&amp;
" | "&amp; SOURCE!M2124&amp;      IF(SOURCE!$AC$2-LEN(SOURCE!M2124) &gt;= 0, REPT(" ",SOURCE!$AC$2-LEN(SOURCE!M2124)), "")&amp;
      "},"&amp;IF(SOURCE!O2124&lt;&gt;"",""&amp;SOURCE!O2124,"")
 )
)
)</f>
        <v/>
      </c>
    </row>
    <row r="2125" spans="1:1">
      <c r="A2125" s="133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IF(SOURCE!$R$2-LEN(SOURCE!C2125) &gt;= 0, REPT(" ",SOURCE!$R$2-LEN(SOURCE!C2125)), "")&amp;
      SOURCE!D2125&amp;", "&amp; IF(SOURCE!$S$2-LEN(SOURCE!D2125) &gt;= 0, REPT(" ",SOURCE!$S$2-LEN(SOURCE!D2125)), "")&amp;
      SOURCE!E2125&amp;", "&amp; IF(SOURCE!$T$2-LEN(SOURCE!E2125) &gt;=0, REPT(" ",SOURCE!$T$2-LEN(SOURCE!E2125)), "")&amp;
      SOURCE!F2125&amp;", "&amp; IF(SOURCE!$U$2-LEN(SOURCE!F2125) &gt;= 0, REPT(" ",SOURCE!$U$2-LEN(SOURCE!F2125)+2), "")&amp;"("&amp;
      SUBSTITUTE(TEXT(SOURCE!G2125,"??0"),"  ","")&amp;" &lt;&lt; TAM_MAX_BITS) |"&amp; IF(SOURCE!$V$2-3 &gt;= 0, REPT(" ",MAX(1,SOURCE!$V$2-5+4+1-1-LEN(  IF(ISTEXT(SOURCE!H2125),SOURCE!H2125,  SUBSTITUTE(SUBSTITUTE(TEXT(SOURCE!H2125,"????0"),"  ","")," ",""))   ))), "")&amp;
       IF(ISTEXT(SOURCE!H2125),SOURCE!H2125, SUBSTITUTE(SUBSTITUTE(TEXT(SOURCE!H2125,"????0"),"  ","")," ",""))   &amp;","&amp; IF(SOURCE!$W$2-3 &gt;= 0, REPT(" ",SOURCE!$W$2-3-5), "")&amp;
      SOURCE!I2125&amp;
" | "&amp; IF(SOURCE!$X$2-LEN(SOURCE!I2125) &gt;= 0, REPT(" ",SOURCE!$X$2-LEN(SOURCE!I2125)), "")&amp;
      SOURCE!J2125&amp;      IF(SOURCE!$Y$2-LEN(SOURCE!J2125) &gt;= 0, REPT(" ",SOURCE!$Y$2-LEN(SOURCE!J2125)), "")&amp;
" | "&amp; IF(SOURCE!$X$2-LEN(SOURCE!I2125) &gt;= 0, REPT(" ",SOURCE!$X$2-LEN(SOURCE!I2125)), "")&amp;
      SOURCE!K2125&amp;      IF(SOURCE!$Y$2-LEN(SOURCE!K2125) &gt;= 0, REPT(" ",SOURCE!$Z$2-LEN(SOURCE!K2125)), "")&amp;
" | "&amp; SOURCE!L2125&amp;      IF(SOURCE!$AB$2-LEN(SOURCE!L2125) &gt;= 0, REPT(" ",SOURCE!$AB$2-LEN(SOURCE!L2125)), "")&amp;
" | "&amp; SOURCE!M2125&amp;      IF(SOURCE!$AC$2-LEN(SOURCE!M2125) &gt;= 0, REPT(" ",SOURCE!$AC$2-LEN(SOURCE!M2125)), "")&amp;
      "},"&amp;IF(SOURCE!O2125&lt;&gt;"",""&amp;SOURCE!O2125,"")
 )
)
)</f>
        <v/>
      </c>
    </row>
    <row r="2126" spans="1:1">
      <c r="A2126" s="133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IF(SOURCE!$R$2-LEN(SOURCE!C2126) &gt;= 0, REPT(" ",SOURCE!$R$2-LEN(SOURCE!C2126)), "")&amp;
      SOURCE!D2126&amp;", "&amp; IF(SOURCE!$S$2-LEN(SOURCE!D2126) &gt;= 0, REPT(" ",SOURCE!$S$2-LEN(SOURCE!D2126)), "")&amp;
      SOURCE!E2126&amp;", "&amp; IF(SOURCE!$T$2-LEN(SOURCE!E2126) &gt;=0, REPT(" ",SOURCE!$T$2-LEN(SOURCE!E2126)), "")&amp;
      SOURCE!F2126&amp;", "&amp; IF(SOURCE!$U$2-LEN(SOURCE!F2126) &gt;= 0, REPT(" ",SOURCE!$U$2-LEN(SOURCE!F2126)+2), "")&amp;"("&amp;
      SUBSTITUTE(TEXT(SOURCE!G2126,"??0"),"  ","")&amp;" &lt;&lt; TAM_MAX_BITS) |"&amp; IF(SOURCE!$V$2-3 &gt;= 0, REPT(" ",MAX(1,SOURCE!$V$2-5+4+1-1-LEN(  IF(ISTEXT(SOURCE!H2126),SOURCE!H2126,  SUBSTITUTE(SUBSTITUTE(TEXT(SOURCE!H2126,"????0"),"  ","")," ",""))   ))), "")&amp;
       IF(ISTEXT(SOURCE!H2126),SOURCE!H2126, SUBSTITUTE(SUBSTITUTE(TEXT(SOURCE!H2126,"????0"),"  ","")," ",""))   &amp;","&amp; IF(SOURCE!$W$2-3 &gt;= 0, REPT(" ",SOURCE!$W$2-3-5), "")&amp;
      SOURCE!I2126&amp;
" | "&amp; IF(SOURCE!$X$2-LEN(SOURCE!I2126) &gt;= 0, REPT(" ",SOURCE!$X$2-LEN(SOURCE!I2126)), "")&amp;
      SOURCE!J2126&amp;      IF(SOURCE!$Y$2-LEN(SOURCE!J2126) &gt;= 0, REPT(" ",SOURCE!$Y$2-LEN(SOURCE!J2126)), "")&amp;
" | "&amp; IF(SOURCE!$X$2-LEN(SOURCE!I2126) &gt;= 0, REPT(" ",SOURCE!$X$2-LEN(SOURCE!I2126)), "")&amp;
      SOURCE!K2126&amp;      IF(SOURCE!$Y$2-LEN(SOURCE!K2126) &gt;= 0, REPT(" ",SOURCE!$Z$2-LEN(SOURCE!K2126)), "")&amp;
" | "&amp; SOURCE!L2126&amp;      IF(SOURCE!$AB$2-LEN(SOURCE!L2126) &gt;= 0, REPT(" ",SOURCE!$AB$2-LEN(SOURCE!L2126)), "")&amp;
" | "&amp; SOURCE!M2126&amp;      IF(SOURCE!$AC$2-LEN(SOURCE!M2126) &gt;= 0, REPT(" ",SOURCE!$AC$2-LEN(SOURCE!M2126)), "")&amp;
      "},"&amp;IF(SOURCE!O2126&lt;&gt;"",""&amp;SOURCE!O2126,"")
 )
)
)</f>
        <v/>
      </c>
    </row>
    <row r="2127" spans="1:1">
      <c r="A2127" s="133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IF(SOURCE!$R$2-LEN(SOURCE!C2127) &gt;= 0, REPT(" ",SOURCE!$R$2-LEN(SOURCE!C2127)), "")&amp;
      SOURCE!D2127&amp;", "&amp; IF(SOURCE!$S$2-LEN(SOURCE!D2127) &gt;= 0, REPT(" ",SOURCE!$S$2-LEN(SOURCE!D2127)), "")&amp;
      SOURCE!E2127&amp;", "&amp; IF(SOURCE!$T$2-LEN(SOURCE!E2127) &gt;=0, REPT(" ",SOURCE!$T$2-LEN(SOURCE!E2127)), "")&amp;
      SOURCE!F2127&amp;", "&amp; IF(SOURCE!$U$2-LEN(SOURCE!F2127) &gt;= 0, REPT(" ",SOURCE!$U$2-LEN(SOURCE!F2127)+2), "")&amp;"("&amp;
      SUBSTITUTE(TEXT(SOURCE!G2127,"??0"),"  ","")&amp;" &lt;&lt; TAM_MAX_BITS) |"&amp; IF(SOURCE!$V$2-3 &gt;= 0, REPT(" ",MAX(1,SOURCE!$V$2-5+4+1-1-LEN(  IF(ISTEXT(SOURCE!H2127),SOURCE!H2127,  SUBSTITUTE(SUBSTITUTE(TEXT(SOURCE!H2127,"????0"),"  ","")," ",""))   ))), "")&amp;
       IF(ISTEXT(SOURCE!H2127),SOURCE!H2127, SUBSTITUTE(SUBSTITUTE(TEXT(SOURCE!H2127,"????0"),"  ","")," ",""))   &amp;","&amp; IF(SOURCE!$W$2-3 &gt;= 0, REPT(" ",SOURCE!$W$2-3-5), "")&amp;
      SOURCE!I2127&amp;
" | "&amp; IF(SOURCE!$X$2-LEN(SOURCE!I2127) &gt;= 0, REPT(" ",SOURCE!$X$2-LEN(SOURCE!I2127)), "")&amp;
      SOURCE!J2127&amp;      IF(SOURCE!$Y$2-LEN(SOURCE!J2127) &gt;= 0, REPT(" ",SOURCE!$Y$2-LEN(SOURCE!J2127)), "")&amp;
" | "&amp; IF(SOURCE!$X$2-LEN(SOURCE!I2127) &gt;= 0, REPT(" ",SOURCE!$X$2-LEN(SOURCE!I2127)), "")&amp;
      SOURCE!K2127&amp;      IF(SOURCE!$Y$2-LEN(SOURCE!K2127) &gt;= 0, REPT(" ",SOURCE!$Z$2-LEN(SOURCE!K2127)), "")&amp;
" | "&amp; SOURCE!L2127&amp;      IF(SOURCE!$AB$2-LEN(SOURCE!L2127) &gt;= 0, REPT(" ",SOURCE!$AB$2-LEN(SOURCE!L2127)), "")&amp;
" | "&amp; SOURCE!M2127&amp;      IF(SOURCE!$AC$2-LEN(SOURCE!M2127) &gt;= 0, REPT(" ",SOURCE!$AC$2-LEN(SOURCE!M2127)), "")&amp;
      "},"&amp;IF(SOURCE!O2127&lt;&gt;"",""&amp;SOURCE!O2127,"")
 )
)
)</f>
        <v/>
      </c>
    </row>
    <row r="2128" spans="1:1">
      <c r="A2128" s="133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IF(SOURCE!$R$2-LEN(SOURCE!C2128) &gt;= 0, REPT(" ",SOURCE!$R$2-LEN(SOURCE!C2128)), "")&amp;
      SOURCE!D2128&amp;", "&amp; IF(SOURCE!$S$2-LEN(SOURCE!D2128) &gt;= 0, REPT(" ",SOURCE!$S$2-LEN(SOURCE!D2128)), "")&amp;
      SOURCE!E2128&amp;", "&amp; IF(SOURCE!$T$2-LEN(SOURCE!E2128) &gt;=0, REPT(" ",SOURCE!$T$2-LEN(SOURCE!E2128)), "")&amp;
      SOURCE!F2128&amp;", "&amp; IF(SOURCE!$U$2-LEN(SOURCE!F2128) &gt;= 0, REPT(" ",SOURCE!$U$2-LEN(SOURCE!F2128)+2), "")&amp;"("&amp;
      SUBSTITUTE(TEXT(SOURCE!G2128,"??0"),"  ","")&amp;" &lt;&lt; TAM_MAX_BITS) |"&amp; IF(SOURCE!$V$2-3 &gt;= 0, REPT(" ",MAX(1,SOURCE!$V$2-5+4+1-1-LEN(  IF(ISTEXT(SOURCE!H2128),SOURCE!H2128,  SUBSTITUTE(SUBSTITUTE(TEXT(SOURCE!H2128,"????0"),"  ","")," ",""))   ))), "")&amp;
       IF(ISTEXT(SOURCE!H2128),SOURCE!H2128, SUBSTITUTE(SUBSTITUTE(TEXT(SOURCE!H2128,"????0"),"  ","")," ",""))   &amp;","&amp; IF(SOURCE!$W$2-3 &gt;= 0, REPT(" ",SOURCE!$W$2-3-5), "")&amp;
      SOURCE!I2128&amp;
" | "&amp; IF(SOURCE!$X$2-LEN(SOURCE!I2128) &gt;= 0, REPT(" ",SOURCE!$X$2-LEN(SOURCE!I2128)), "")&amp;
      SOURCE!J2128&amp;      IF(SOURCE!$Y$2-LEN(SOURCE!J2128) &gt;= 0, REPT(" ",SOURCE!$Y$2-LEN(SOURCE!J2128)), "")&amp;
" | "&amp; IF(SOURCE!$X$2-LEN(SOURCE!I2128) &gt;= 0, REPT(" ",SOURCE!$X$2-LEN(SOURCE!I2128)), "")&amp;
      SOURCE!K2128&amp;      IF(SOURCE!$Y$2-LEN(SOURCE!K2128) &gt;= 0, REPT(" ",SOURCE!$Z$2-LEN(SOURCE!K2128)), "")&amp;
" | "&amp; SOURCE!L2128&amp;      IF(SOURCE!$AB$2-LEN(SOURCE!L2128) &gt;= 0, REPT(" ",SOURCE!$AB$2-LEN(SOURCE!L2128)), "")&amp;
" | "&amp; SOURCE!M2128&amp;      IF(SOURCE!$AC$2-LEN(SOURCE!M2128) &gt;= 0, REPT(" ",SOURCE!$AC$2-LEN(SOURCE!M2128)), "")&amp;
      "},"&amp;IF(SOURCE!O2128&lt;&gt;"",""&amp;SOURCE!O2128,"")
 )
)
)</f>
        <v/>
      </c>
    </row>
    <row r="2129" spans="1:1">
      <c r="A2129" s="133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IF(SOURCE!$R$2-LEN(SOURCE!C2129) &gt;= 0, REPT(" ",SOURCE!$R$2-LEN(SOURCE!C2129)), "")&amp;
      SOURCE!D2129&amp;", "&amp; IF(SOURCE!$S$2-LEN(SOURCE!D2129) &gt;= 0, REPT(" ",SOURCE!$S$2-LEN(SOURCE!D2129)), "")&amp;
      SOURCE!E2129&amp;", "&amp; IF(SOURCE!$T$2-LEN(SOURCE!E2129) &gt;=0, REPT(" ",SOURCE!$T$2-LEN(SOURCE!E2129)), "")&amp;
      SOURCE!F2129&amp;", "&amp; IF(SOURCE!$U$2-LEN(SOURCE!F2129) &gt;= 0, REPT(" ",SOURCE!$U$2-LEN(SOURCE!F2129)+2), "")&amp;"("&amp;
      SUBSTITUTE(TEXT(SOURCE!G2129,"??0"),"  ","")&amp;" &lt;&lt; TAM_MAX_BITS) |"&amp; IF(SOURCE!$V$2-3 &gt;= 0, REPT(" ",MAX(1,SOURCE!$V$2-5+4+1-1-LEN(  IF(ISTEXT(SOURCE!H2129),SOURCE!H2129,  SUBSTITUTE(SUBSTITUTE(TEXT(SOURCE!H2129,"????0"),"  ","")," ",""))   ))), "")&amp;
       IF(ISTEXT(SOURCE!H2129),SOURCE!H2129, SUBSTITUTE(SUBSTITUTE(TEXT(SOURCE!H2129,"????0"),"  ","")," ",""))   &amp;","&amp; IF(SOURCE!$W$2-3 &gt;= 0, REPT(" ",SOURCE!$W$2-3-5), "")&amp;
      SOURCE!I2129&amp;
" | "&amp; IF(SOURCE!$X$2-LEN(SOURCE!I2129) &gt;= 0, REPT(" ",SOURCE!$X$2-LEN(SOURCE!I2129)), "")&amp;
      SOURCE!J2129&amp;      IF(SOURCE!$Y$2-LEN(SOURCE!J2129) &gt;= 0, REPT(" ",SOURCE!$Y$2-LEN(SOURCE!J2129)), "")&amp;
" | "&amp; IF(SOURCE!$X$2-LEN(SOURCE!I2129) &gt;= 0, REPT(" ",SOURCE!$X$2-LEN(SOURCE!I2129)), "")&amp;
      SOURCE!K2129&amp;      IF(SOURCE!$Y$2-LEN(SOURCE!K2129) &gt;= 0, REPT(" ",SOURCE!$Z$2-LEN(SOURCE!K2129)), "")&amp;
" | "&amp; SOURCE!L2129&amp;      IF(SOURCE!$AB$2-LEN(SOURCE!L2129) &gt;= 0, REPT(" ",SOURCE!$AB$2-LEN(SOURCE!L2129)), "")&amp;
" | "&amp; SOURCE!M2129&amp;      IF(SOURCE!$AC$2-LEN(SOURCE!M2129) &gt;= 0, REPT(" ",SOURCE!$AC$2-LEN(SOURCE!M2129)), "")&amp;
      "},"&amp;IF(SOURCE!O2129&lt;&gt;"",""&amp;SOURCE!O2129,"")
 )
)
)</f>
        <v/>
      </c>
    </row>
    <row r="2130" spans="1:1">
      <c r="A2130" s="133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IF(SOURCE!$R$2-LEN(SOURCE!C2130) &gt;= 0, REPT(" ",SOURCE!$R$2-LEN(SOURCE!C2130)), "")&amp;
      SOURCE!D2130&amp;", "&amp; IF(SOURCE!$S$2-LEN(SOURCE!D2130) &gt;= 0, REPT(" ",SOURCE!$S$2-LEN(SOURCE!D2130)), "")&amp;
      SOURCE!E2130&amp;", "&amp; IF(SOURCE!$T$2-LEN(SOURCE!E2130) &gt;=0, REPT(" ",SOURCE!$T$2-LEN(SOURCE!E2130)), "")&amp;
      SOURCE!F2130&amp;", "&amp; IF(SOURCE!$U$2-LEN(SOURCE!F2130) &gt;= 0, REPT(" ",SOURCE!$U$2-LEN(SOURCE!F2130)+2), "")&amp;"("&amp;
      SUBSTITUTE(TEXT(SOURCE!G2130,"??0"),"  ","")&amp;" &lt;&lt; TAM_MAX_BITS) |"&amp; IF(SOURCE!$V$2-3 &gt;= 0, REPT(" ",MAX(1,SOURCE!$V$2-5+4+1-1-LEN(  IF(ISTEXT(SOURCE!H2130),SOURCE!H2130,  SUBSTITUTE(SUBSTITUTE(TEXT(SOURCE!H2130,"????0"),"  ","")," ",""))   ))), "")&amp;
       IF(ISTEXT(SOURCE!H2130),SOURCE!H2130, SUBSTITUTE(SUBSTITUTE(TEXT(SOURCE!H2130,"????0"),"  ","")," ",""))   &amp;","&amp; IF(SOURCE!$W$2-3 &gt;= 0, REPT(" ",SOURCE!$W$2-3-5), "")&amp;
      SOURCE!I2130&amp;
" | "&amp; IF(SOURCE!$X$2-LEN(SOURCE!I2130) &gt;= 0, REPT(" ",SOURCE!$X$2-LEN(SOURCE!I2130)), "")&amp;
      SOURCE!J2130&amp;      IF(SOURCE!$Y$2-LEN(SOURCE!J2130) &gt;= 0, REPT(" ",SOURCE!$Y$2-LEN(SOURCE!J2130)), "")&amp;
" | "&amp; IF(SOURCE!$X$2-LEN(SOURCE!I2130) &gt;= 0, REPT(" ",SOURCE!$X$2-LEN(SOURCE!I2130)), "")&amp;
      SOURCE!K2130&amp;      IF(SOURCE!$Y$2-LEN(SOURCE!K2130) &gt;= 0, REPT(" ",SOURCE!$Z$2-LEN(SOURCE!K2130)), "")&amp;
" | "&amp; SOURCE!L2130&amp;      IF(SOURCE!$AB$2-LEN(SOURCE!L2130) &gt;= 0, REPT(" ",SOURCE!$AB$2-LEN(SOURCE!L2130)), "")&amp;
" | "&amp; SOURCE!M2130&amp;      IF(SOURCE!$AC$2-LEN(SOURCE!M2130) &gt;= 0, REPT(" ",SOURCE!$AC$2-LEN(SOURCE!M2130)), "")&amp;
      "},"&amp;IF(SOURCE!O2130&lt;&gt;"",""&amp;SOURCE!O2130,"")
 )
)
)</f>
        <v/>
      </c>
    </row>
    <row r="2131" spans="1:1">
      <c r="A2131" s="133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IF(SOURCE!$R$2-LEN(SOURCE!C2131) &gt;= 0, REPT(" ",SOURCE!$R$2-LEN(SOURCE!C2131)), "")&amp;
      SOURCE!D2131&amp;", "&amp; IF(SOURCE!$S$2-LEN(SOURCE!D2131) &gt;= 0, REPT(" ",SOURCE!$S$2-LEN(SOURCE!D2131)), "")&amp;
      SOURCE!E2131&amp;", "&amp; IF(SOURCE!$T$2-LEN(SOURCE!E2131) &gt;=0, REPT(" ",SOURCE!$T$2-LEN(SOURCE!E2131)), "")&amp;
      SOURCE!F2131&amp;", "&amp; IF(SOURCE!$U$2-LEN(SOURCE!F2131) &gt;= 0, REPT(" ",SOURCE!$U$2-LEN(SOURCE!F2131)+2), "")&amp;"("&amp;
      SUBSTITUTE(TEXT(SOURCE!G2131,"??0"),"  ","")&amp;" &lt;&lt; TAM_MAX_BITS) |"&amp; IF(SOURCE!$V$2-3 &gt;= 0, REPT(" ",MAX(1,SOURCE!$V$2-5+4+1-1-LEN(  IF(ISTEXT(SOURCE!H2131),SOURCE!H2131,  SUBSTITUTE(SUBSTITUTE(TEXT(SOURCE!H2131,"????0"),"  ","")," ",""))   ))), "")&amp;
       IF(ISTEXT(SOURCE!H2131),SOURCE!H2131, SUBSTITUTE(SUBSTITUTE(TEXT(SOURCE!H2131,"????0"),"  ","")," ",""))   &amp;","&amp; IF(SOURCE!$W$2-3 &gt;= 0, REPT(" ",SOURCE!$W$2-3-5), "")&amp;
      SOURCE!I2131&amp;
" | "&amp; IF(SOURCE!$X$2-LEN(SOURCE!I2131) &gt;= 0, REPT(" ",SOURCE!$X$2-LEN(SOURCE!I2131)), "")&amp;
      SOURCE!J2131&amp;      IF(SOURCE!$Y$2-LEN(SOURCE!J2131) &gt;= 0, REPT(" ",SOURCE!$Y$2-LEN(SOURCE!J2131)), "")&amp;
" | "&amp; IF(SOURCE!$X$2-LEN(SOURCE!I2131) &gt;= 0, REPT(" ",SOURCE!$X$2-LEN(SOURCE!I2131)), "")&amp;
      SOURCE!K2131&amp;      IF(SOURCE!$Y$2-LEN(SOURCE!K2131) &gt;= 0, REPT(" ",SOURCE!$Z$2-LEN(SOURCE!K2131)), "")&amp;
" | "&amp; SOURCE!L2131&amp;      IF(SOURCE!$AB$2-LEN(SOURCE!L2131) &gt;= 0, REPT(" ",SOURCE!$AB$2-LEN(SOURCE!L2131)), "")&amp;
" | "&amp; SOURCE!M2131&amp;      IF(SOURCE!$AC$2-LEN(SOURCE!M2131) &gt;= 0, REPT(" ",SOURCE!$AC$2-LEN(SOURCE!M2131)), "")&amp;
      "},"&amp;IF(SOURCE!O2131&lt;&gt;"",""&amp;SOURCE!O2131,"")
 )
)
)</f>
        <v/>
      </c>
    </row>
    <row r="2132" spans="1:1">
      <c r="A2132" s="133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IF(SOURCE!$R$2-LEN(SOURCE!C2132) &gt;= 0, REPT(" ",SOURCE!$R$2-LEN(SOURCE!C2132)), "")&amp;
      SOURCE!D2132&amp;", "&amp; IF(SOURCE!$S$2-LEN(SOURCE!D2132) &gt;= 0, REPT(" ",SOURCE!$S$2-LEN(SOURCE!D2132)), "")&amp;
      SOURCE!E2132&amp;", "&amp; IF(SOURCE!$T$2-LEN(SOURCE!E2132) &gt;=0, REPT(" ",SOURCE!$T$2-LEN(SOURCE!E2132)), "")&amp;
      SOURCE!F2132&amp;", "&amp; IF(SOURCE!$U$2-LEN(SOURCE!F2132) &gt;= 0, REPT(" ",SOURCE!$U$2-LEN(SOURCE!F2132)+2), "")&amp;"("&amp;
      SUBSTITUTE(TEXT(SOURCE!G2132,"??0"),"  ","")&amp;" &lt;&lt; TAM_MAX_BITS) |"&amp; IF(SOURCE!$V$2-3 &gt;= 0, REPT(" ",MAX(1,SOURCE!$V$2-5+4+1-1-LEN(  IF(ISTEXT(SOURCE!H2132),SOURCE!H2132,  SUBSTITUTE(SUBSTITUTE(TEXT(SOURCE!H2132,"????0"),"  ","")," ",""))   ))), "")&amp;
       IF(ISTEXT(SOURCE!H2132),SOURCE!H2132, SUBSTITUTE(SUBSTITUTE(TEXT(SOURCE!H2132,"????0"),"  ","")," ",""))   &amp;","&amp; IF(SOURCE!$W$2-3 &gt;= 0, REPT(" ",SOURCE!$W$2-3-5), "")&amp;
      SOURCE!I2132&amp;
" | "&amp; IF(SOURCE!$X$2-LEN(SOURCE!I2132) &gt;= 0, REPT(" ",SOURCE!$X$2-LEN(SOURCE!I2132)), "")&amp;
      SOURCE!J2132&amp;      IF(SOURCE!$Y$2-LEN(SOURCE!J2132) &gt;= 0, REPT(" ",SOURCE!$Y$2-LEN(SOURCE!J2132)), "")&amp;
" | "&amp; IF(SOURCE!$X$2-LEN(SOURCE!I2132) &gt;= 0, REPT(" ",SOURCE!$X$2-LEN(SOURCE!I2132)), "")&amp;
      SOURCE!K2132&amp;      IF(SOURCE!$Y$2-LEN(SOURCE!K2132) &gt;= 0, REPT(" ",SOURCE!$Z$2-LEN(SOURCE!K2132)), "")&amp;
" | "&amp; SOURCE!L2132&amp;      IF(SOURCE!$AB$2-LEN(SOURCE!L2132) &gt;= 0, REPT(" ",SOURCE!$AB$2-LEN(SOURCE!L2132)), "")&amp;
" | "&amp; SOURCE!M2132&amp;      IF(SOURCE!$AC$2-LEN(SOURCE!M2132) &gt;= 0, REPT(" ",SOURCE!$AC$2-LEN(SOURCE!M2132)), "")&amp;
      "},"&amp;IF(SOURCE!O2132&lt;&gt;"",""&amp;SOURCE!O2132,"")
 )
)
)</f>
        <v/>
      </c>
    </row>
    <row r="2133" spans="1:1">
      <c r="A2133" s="133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IF(SOURCE!$R$2-LEN(SOURCE!C2133) &gt;= 0, REPT(" ",SOURCE!$R$2-LEN(SOURCE!C2133)), "")&amp;
      SOURCE!D2133&amp;", "&amp; IF(SOURCE!$S$2-LEN(SOURCE!D2133) &gt;= 0, REPT(" ",SOURCE!$S$2-LEN(SOURCE!D2133)), "")&amp;
      SOURCE!E2133&amp;", "&amp; IF(SOURCE!$T$2-LEN(SOURCE!E2133) &gt;=0, REPT(" ",SOURCE!$T$2-LEN(SOURCE!E2133)), "")&amp;
      SOURCE!F2133&amp;", "&amp; IF(SOURCE!$U$2-LEN(SOURCE!F2133) &gt;= 0, REPT(" ",SOURCE!$U$2-LEN(SOURCE!F2133)+2), "")&amp;"("&amp;
      SUBSTITUTE(TEXT(SOURCE!G2133,"??0"),"  ","")&amp;" &lt;&lt; TAM_MAX_BITS) |"&amp; IF(SOURCE!$V$2-3 &gt;= 0, REPT(" ",MAX(1,SOURCE!$V$2-5+4+1-1-LEN(  IF(ISTEXT(SOURCE!H2133),SOURCE!H2133,  SUBSTITUTE(SUBSTITUTE(TEXT(SOURCE!H2133,"????0"),"  ","")," ",""))   ))), "")&amp;
       IF(ISTEXT(SOURCE!H2133),SOURCE!H2133, SUBSTITUTE(SUBSTITUTE(TEXT(SOURCE!H2133,"????0"),"  ","")," ",""))   &amp;","&amp; IF(SOURCE!$W$2-3 &gt;= 0, REPT(" ",SOURCE!$W$2-3-5), "")&amp;
      SOURCE!I2133&amp;
" | "&amp; IF(SOURCE!$X$2-LEN(SOURCE!I2133) &gt;= 0, REPT(" ",SOURCE!$X$2-LEN(SOURCE!I2133)), "")&amp;
      SOURCE!J2133&amp;      IF(SOURCE!$Y$2-LEN(SOURCE!J2133) &gt;= 0, REPT(" ",SOURCE!$Y$2-LEN(SOURCE!J2133)), "")&amp;
" | "&amp; IF(SOURCE!$X$2-LEN(SOURCE!I2133) &gt;= 0, REPT(" ",SOURCE!$X$2-LEN(SOURCE!I2133)), "")&amp;
      SOURCE!K2133&amp;      IF(SOURCE!$Y$2-LEN(SOURCE!K2133) &gt;= 0, REPT(" ",SOURCE!$Z$2-LEN(SOURCE!K2133)), "")&amp;
" | "&amp; SOURCE!L2133&amp;      IF(SOURCE!$AB$2-LEN(SOURCE!L2133) &gt;= 0, REPT(" ",SOURCE!$AB$2-LEN(SOURCE!L2133)), "")&amp;
" | "&amp; SOURCE!M2133&amp;      IF(SOURCE!$AC$2-LEN(SOURCE!M2133) &gt;= 0, REPT(" ",SOURCE!$AC$2-LEN(SOURCE!M2133)), "")&amp;
      "},"&amp;IF(SOURCE!O2133&lt;&gt;"",""&amp;SOURCE!O2133,"")
 )
)
)</f>
        <v/>
      </c>
    </row>
    <row r="2134" spans="1:1">
      <c r="A2134" s="133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IF(SOURCE!$R$2-LEN(SOURCE!C2134) &gt;= 0, REPT(" ",SOURCE!$R$2-LEN(SOURCE!C2134)), "")&amp;
      SOURCE!D2134&amp;", "&amp; IF(SOURCE!$S$2-LEN(SOURCE!D2134) &gt;= 0, REPT(" ",SOURCE!$S$2-LEN(SOURCE!D2134)), "")&amp;
      SOURCE!E2134&amp;", "&amp; IF(SOURCE!$T$2-LEN(SOURCE!E2134) &gt;=0, REPT(" ",SOURCE!$T$2-LEN(SOURCE!E2134)), "")&amp;
      SOURCE!F2134&amp;", "&amp; IF(SOURCE!$U$2-LEN(SOURCE!F2134) &gt;= 0, REPT(" ",SOURCE!$U$2-LEN(SOURCE!F2134)+2), "")&amp;"("&amp;
      SUBSTITUTE(TEXT(SOURCE!G2134,"??0"),"  ","")&amp;" &lt;&lt; TAM_MAX_BITS) |"&amp; IF(SOURCE!$V$2-3 &gt;= 0, REPT(" ",MAX(1,SOURCE!$V$2-5+4+1-1-LEN(  IF(ISTEXT(SOURCE!H2134),SOURCE!H2134,  SUBSTITUTE(SUBSTITUTE(TEXT(SOURCE!H2134,"????0"),"  ","")," ",""))   ))), "")&amp;
       IF(ISTEXT(SOURCE!H2134),SOURCE!H2134, SUBSTITUTE(SUBSTITUTE(TEXT(SOURCE!H2134,"????0"),"  ","")," ",""))   &amp;","&amp; IF(SOURCE!$W$2-3 &gt;= 0, REPT(" ",SOURCE!$W$2-3-5), "")&amp;
      SOURCE!I2134&amp;
" | "&amp; IF(SOURCE!$X$2-LEN(SOURCE!I2134) &gt;= 0, REPT(" ",SOURCE!$X$2-LEN(SOURCE!I2134)), "")&amp;
      SOURCE!J2134&amp;      IF(SOURCE!$Y$2-LEN(SOURCE!J2134) &gt;= 0, REPT(" ",SOURCE!$Y$2-LEN(SOURCE!J2134)), "")&amp;
" | "&amp; IF(SOURCE!$X$2-LEN(SOURCE!I2134) &gt;= 0, REPT(" ",SOURCE!$X$2-LEN(SOURCE!I2134)), "")&amp;
      SOURCE!K2134&amp;      IF(SOURCE!$Y$2-LEN(SOURCE!K2134) &gt;= 0, REPT(" ",SOURCE!$Z$2-LEN(SOURCE!K2134)), "")&amp;
" | "&amp; SOURCE!L2134&amp;      IF(SOURCE!$AB$2-LEN(SOURCE!L2134) &gt;= 0, REPT(" ",SOURCE!$AB$2-LEN(SOURCE!L2134)), "")&amp;
" | "&amp; SOURCE!M2134&amp;      IF(SOURCE!$AC$2-LEN(SOURCE!M2134) &gt;= 0, REPT(" ",SOURCE!$AC$2-LEN(SOURCE!M2134)), "")&amp;
      "},"&amp;IF(SOURCE!O2134&lt;&gt;"",""&amp;SOURCE!O2134,"")
 )
)
)</f>
        <v/>
      </c>
    </row>
    <row r="2135" spans="1:1">
      <c r="A2135" s="133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IF(SOURCE!$R$2-LEN(SOURCE!C2135) &gt;= 0, REPT(" ",SOURCE!$R$2-LEN(SOURCE!C2135)), "")&amp;
      SOURCE!D2135&amp;", "&amp; IF(SOURCE!$S$2-LEN(SOURCE!D2135) &gt;= 0, REPT(" ",SOURCE!$S$2-LEN(SOURCE!D2135)), "")&amp;
      SOURCE!E2135&amp;", "&amp; IF(SOURCE!$T$2-LEN(SOURCE!E2135) &gt;=0, REPT(" ",SOURCE!$T$2-LEN(SOURCE!E2135)), "")&amp;
      SOURCE!F2135&amp;", "&amp; IF(SOURCE!$U$2-LEN(SOURCE!F2135) &gt;= 0, REPT(" ",SOURCE!$U$2-LEN(SOURCE!F2135)+2), "")&amp;"("&amp;
      SUBSTITUTE(TEXT(SOURCE!G2135,"??0"),"  ","")&amp;" &lt;&lt; TAM_MAX_BITS) |"&amp; IF(SOURCE!$V$2-3 &gt;= 0, REPT(" ",MAX(1,SOURCE!$V$2-5+4+1-1-LEN(  IF(ISTEXT(SOURCE!H2135),SOURCE!H2135,  SUBSTITUTE(SUBSTITUTE(TEXT(SOURCE!H2135,"????0"),"  ","")," ",""))   ))), "")&amp;
       IF(ISTEXT(SOURCE!H2135),SOURCE!H2135, SUBSTITUTE(SUBSTITUTE(TEXT(SOURCE!H2135,"????0"),"  ","")," ",""))   &amp;","&amp; IF(SOURCE!$W$2-3 &gt;= 0, REPT(" ",SOURCE!$W$2-3-5), "")&amp;
      SOURCE!I2135&amp;
" | "&amp; IF(SOURCE!$X$2-LEN(SOURCE!I2135) &gt;= 0, REPT(" ",SOURCE!$X$2-LEN(SOURCE!I2135)), "")&amp;
      SOURCE!J2135&amp;      IF(SOURCE!$Y$2-LEN(SOURCE!J2135) &gt;= 0, REPT(" ",SOURCE!$Y$2-LEN(SOURCE!J2135)), "")&amp;
" | "&amp; IF(SOURCE!$X$2-LEN(SOURCE!I2135) &gt;= 0, REPT(" ",SOURCE!$X$2-LEN(SOURCE!I2135)), "")&amp;
      SOURCE!K2135&amp;      IF(SOURCE!$Y$2-LEN(SOURCE!K2135) &gt;= 0, REPT(" ",SOURCE!$Z$2-LEN(SOURCE!K2135)), "")&amp;
" | "&amp; SOURCE!L2135&amp;      IF(SOURCE!$AB$2-LEN(SOURCE!L2135) &gt;= 0, REPT(" ",SOURCE!$AB$2-LEN(SOURCE!L2135)), "")&amp;
" | "&amp; SOURCE!M2135&amp;      IF(SOURCE!$AC$2-LEN(SOURCE!M2135) &gt;= 0, REPT(" ",SOURCE!$AC$2-LEN(SOURCE!M2135)), "")&amp;
      "},"&amp;IF(SOURCE!O2135&lt;&gt;"",""&amp;SOURCE!O2135,"")
 )
)
)</f>
        <v/>
      </c>
    </row>
    <row r="2136" spans="1:1">
      <c r="A2136" s="133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IF(SOURCE!$R$2-LEN(SOURCE!C2136) &gt;= 0, REPT(" ",SOURCE!$R$2-LEN(SOURCE!C2136)), "")&amp;
      SOURCE!D2136&amp;", "&amp; IF(SOURCE!$S$2-LEN(SOURCE!D2136) &gt;= 0, REPT(" ",SOURCE!$S$2-LEN(SOURCE!D2136)), "")&amp;
      SOURCE!E2136&amp;", "&amp; IF(SOURCE!$T$2-LEN(SOURCE!E2136) &gt;=0, REPT(" ",SOURCE!$T$2-LEN(SOURCE!E2136)), "")&amp;
      SOURCE!F2136&amp;", "&amp; IF(SOURCE!$U$2-LEN(SOURCE!F2136) &gt;= 0, REPT(" ",SOURCE!$U$2-LEN(SOURCE!F2136)+2), "")&amp;"("&amp;
      SUBSTITUTE(TEXT(SOURCE!G2136,"??0"),"  ","")&amp;" &lt;&lt; TAM_MAX_BITS) |"&amp; IF(SOURCE!$V$2-3 &gt;= 0, REPT(" ",MAX(1,SOURCE!$V$2-5+4+1-1-LEN(  IF(ISTEXT(SOURCE!H2136),SOURCE!H2136,  SUBSTITUTE(SUBSTITUTE(TEXT(SOURCE!H2136,"????0"),"  ","")," ",""))   ))), "")&amp;
       IF(ISTEXT(SOURCE!H2136),SOURCE!H2136, SUBSTITUTE(SUBSTITUTE(TEXT(SOURCE!H2136,"????0"),"  ","")," ",""))   &amp;","&amp; IF(SOURCE!$W$2-3 &gt;= 0, REPT(" ",SOURCE!$W$2-3-5), "")&amp;
      SOURCE!I2136&amp;
" | "&amp; IF(SOURCE!$X$2-LEN(SOURCE!I2136) &gt;= 0, REPT(" ",SOURCE!$X$2-LEN(SOURCE!I2136)), "")&amp;
      SOURCE!J2136&amp;      IF(SOURCE!$Y$2-LEN(SOURCE!J2136) &gt;= 0, REPT(" ",SOURCE!$Y$2-LEN(SOURCE!J2136)), "")&amp;
" | "&amp; IF(SOURCE!$X$2-LEN(SOURCE!I2136) &gt;= 0, REPT(" ",SOURCE!$X$2-LEN(SOURCE!I2136)), "")&amp;
      SOURCE!K2136&amp;      IF(SOURCE!$Y$2-LEN(SOURCE!K2136) &gt;= 0, REPT(" ",SOURCE!$Z$2-LEN(SOURCE!K2136)), "")&amp;
" | "&amp; SOURCE!L2136&amp;      IF(SOURCE!$AB$2-LEN(SOURCE!L2136) &gt;= 0, REPT(" ",SOURCE!$AB$2-LEN(SOURCE!L2136)), "")&amp;
" | "&amp; SOURCE!M2136&amp;      IF(SOURCE!$AC$2-LEN(SOURCE!M2136) &gt;= 0, REPT(" ",SOURCE!$AC$2-LEN(SOURCE!M2136)), "")&amp;
      "},"&amp;IF(SOURCE!O2136&lt;&gt;"",""&amp;SOURCE!O2136,"")
 )
)
)</f>
        <v/>
      </c>
    </row>
    <row r="2137" spans="1:1">
      <c r="A2137" s="133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IF(SOURCE!$R$2-LEN(SOURCE!C2137) &gt;= 0, REPT(" ",SOURCE!$R$2-LEN(SOURCE!C2137)), "")&amp;
      SOURCE!D2137&amp;", "&amp; IF(SOURCE!$S$2-LEN(SOURCE!D2137) &gt;= 0, REPT(" ",SOURCE!$S$2-LEN(SOURCE!D2137)), "")&amp;
      SOURCE!E2137&amp;", "&amp; IF(SOURCE!$T$2-LEN(SOURCE!E2137) &gt;=0, REPT(" ",SOURCE!$T$2-LEN(SOURCE!E2137)), "")&amp;
      SOURCE!F2137&amp;", "&amp; IF(SOURCE!$U$2-LEN(SOURCE!F2137) &gt;= 0, REPT(" ",SOURCE!$U$2-LEN(SOURCE!F2137)+2), "")&amp;"("&amp;
      SUBSTITUTE(TEXT(SOURCE!G2137,"??0"),"  ","")&amp;" &lt;&lt; TAM_MAX_BITS) |"&amp; IF(SOURCE!$V$2-3 &gt;= 0, REPT(" ",MAX(1,SOURCE!$V$2-5+4+1-1-LEN(  IF(ISTEXT(SOURCE!H2137),SOURCE!H2137,  SUBSTITUTE(SUBSTITUTE(TEXT(SOURCE!H2137,"????0"),"  ","")," ",""))   ))), "")&amp;
       IF(ISTEXT(SOURCE!H2137),SOURCE!H2137, SUBSTITUTE(SUBSTITUTE(TEXT(SOURCE!H2137,"????0"),"  ","")," ",""))   &amp;","&amp; IF(SOURCE!$W$2-3 &gt;= 0, REPT(" ",SOURCE!$W$2-3-5), "")&amp;
      SOURCE!I2137&amp;
" | "&amp; IF(SOURCE!$X$2-LEN(SOURCE!I2137) &gt;= 0, REPT(" ",SOURCE!$X$2-LEN(SOURCE!I2137)), "")&amp;
      SOURCE!J2137&amp;      IF(SOURCE!$Y$2-LEN(SOURCE!J2137) &gt;= 0, REPT(" ",SOURCE!$Y$2-LEN(SOURCE!J2137)), "")&amp;
" | "&amp; IF(SOURCE!$X$2-LEN(SOURCE!I2137) &gt;= 0, REPT(" ",SOURCE!$X$2-LEN(SOURCE!I2137)), "")&amp;
      SOURCE!K2137&amp;      IF(SOURCE!$Y$2-LEN(SOURCE!K2137) &gt;= 0, REPT(" ",SOURCE!$Z$2-LEN(SOURCE!K2137)), "")&amp;
" | "&amp; SOURCE!L2137&amp;      IF(SOURCE!$AB$2-LEN(SOURCE!L2137) &gt;= 0, REPT(" ",SOURCE!$AB$2-LEN(SOURCE!L2137)), "")&amp;
" | "&amp; SOURCE!M2137&amp;      IF(SOURCE!$AC$2-LEN(SOURCE!M2137) &gt;= 0, REPT(" ",SOURCE!$AC$2-LEN(SOURCE!M2137)), "")&amp;
      "},"&amp;IF(SOURCE!O2137&lt;&gt;"",""&amp;SOURCE!O2137,"")
 )
)
)</f>
        <v/>
      </c>
    </row>
    <row r="2138" spans="1:1">
      <c r="A2138" s="133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IF(SOURCE!$R$2-LEN(SOURCE!C2138) &gt;= 0, REPT(" ",SOURCE!$R$2-LEN(SOURCE!C2138)), "")&amp;
      SOURCE!D2138&amp;", "&amp; IF(SOURCE!$S$2-LEN(SOURCE!D2138) &gt;= 0, REPT(" ",SOURCE!$S$2-LEN(SOURCE!D2138)), "")&amp;
      SOURCE!E2138&amp;", "&amp; IF(SOURCE!$T$2-LEN(SOURCE!E2138) &gt;=0, REPT(" ",SOURCE!$T$2-LEN(SOURCE!E2138)), "")&amp;
      SOURCE!F2138&amp;", "&amp; IF(SOURCE!$U$2-LEN(SOURCE!F2138) &gt;= 0, REPT(" ",SOURCE!$U$2-LEN(SOURCE!F2138)+2), "")&amp;"("&amp;
      SUBSTITUTE(TEXT(SOURCE!G2138,"??0"),"  ","")&amp;" &lt;&lt; TAM_MAX_BITS) |"&amp; IF(SOURCE!$V$2-3 &gt;= 0, REPT(" ",MAX(1,SOURCE!$V$2-5+4+1-1-LEN(  IF(ISTEXT(SOURCE!H2138),SOURCE!H2138,  SUBSTITUTE(SUBSTITUTE(TEXT(SOURCE!H2138,"????0"),"  ","")," ",""))   ))), "")&amp;
       IF(ISTEXT(SOURCE!H2138),SOURCE!H2138, SUBSTITUTE(SUBSTITUTE(TEXT(SOURCE!H2138,"????0"),"  ","")," ",""))   &amp;","&amp; IF(SOURCE!$W$2-3 &gt;= 0, REPT(" ",SOURCE!$W$2-3-5), "")&amp;
      SOURCE!I2138&amp;
" | "&amp; IF(SOURCE!$X$2-LEN(SOURCE!I2138) &gt;= 0, REPT(" ",SOURCE!$X$2-LEN(SOURCE!I2138)), "")&amp;
      SOURCE!J2138&amp;      IF(SOURCE!$Y$2-LEN(SOURCE!J2138) &gt;= 0, REPT(" ",SOURCE!$Y$2-LEN(SOURCE!J2138)), "")&amp;
" | "&amp; IF(SOURCE!$X$2-LEN(SOURCE!I2138) &gt;= 0, REPT(" ",SOURCE!$X$2-LEN(SOURCE!I2138)), "")&amp;
      SOURCE!K2138&amp;      IF(SOURCE!$Y$2-LEN(SOURCE!K2138) &gt;= 0, REPT(" ",SOURCE!$Z$2-LEN(SOURCE!K2138)), "")&amp;
" | "&amp; SOURCE!L2138&amp;      IF(SOURCE!$AB$2-LEN(SOURCE!L2138) &gt;= 0, REPT(" ",SOURCE!$AB$2-LEN(SOURCE!L2138)), "")&amp;
" | "&amp; SOURCE!M2138&amp;      IF(SOURCE!$AC$2-LEN(SOURCE!M2138) &gt;= 0, REPT(" ",SOURCE!$AC$2-LEN(SOURCE!M2138)), "")&amp;
      "},"&amp;IF(SOURCE!O2138&lt;&gt;"",""&amp;SOURCE!O2138,"")
 )
)
)</f>
        <v/>
      </c>
    </row>
    <row r="2139" spans="1:1">
      <c r="A2139" s="133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IF(SOURCE!$R$2-LEN(SOURCE!C2139) &gt;= 0, REPT(" ",SOURCE!$R$2-LEN(SOURCE!C2139)), "")&amp;
      SOURCE!D2139&amp;", "&amp; IF(SOURCE!$S$2-LEN(SOURCE!D2139) &gt;= 0, REPT(" ",SOURCE!$S$2-LEN(SOURCE!D2139)), "")&amp;
      SOURCE!E2139&amp;", "&amp; IF(SOURCE!$T$2-LEN(SOURCE!E2139) &gt;=0, REPT(" ",SOURCE!$T$2-LEN(SOURCE!E2139)), "")&amp;
      SOURCE!F2139&amp;", "&amp; IF(SOURCE!$U$2-LEN(SOURCE!F2139) &gt;= 0, REPT(" ",SOURCE!$U$2-LEN(SOURCE!F2139)+2), "")&amp;"("&amp;
      SUBSTITUTE(TEXT(SOURCE!G2139,"??0"),"  ","")&amp;" &lt;&lt; TAM_MAX_BITS) |"&amp; IF(SOURCE!$V$2-3 &gt;= 0, REPT(" ",MAX(1,SOURCE!$V$2-5+4+1-1-LEN(  IF(ISTEXT(SOURCE!H2139),SOURCE!H2139,  SUBSTITUTE(SUBSTITUTE(TEXT(SOURCE!H2139,"????0"),"  ","")," ",""))   ))), "")&amp;
       IF(ISTEXT(SOURCE!H2139),SOURCE!H2139, SUBSTITUTE(SUBSTITUTE(TEXT(SOURCE!H2139,"????0"),"  ","")," ",""))   &amp;","&amp; IF(SOURCE!$W$2-3 &gt;= 0, REPT(" ",SOURCE!$W$2-3-5), "")&amp;
      SOURCE!I2139&amp;
" | "&amp; IF(SOURCE!$X$2-LEN(SOURCE!I2139) &gt;= 0, REPT(" ",SOURCE!$X$2-LEN(SOURCE!I2139)), "")&amp;
      SOURCE!J2139&amp;      IF(SOURCE!$Y$2-LEN(SOURCE!J2139) &gt;= 0, REPT(" ",SOURCE!$Y$2-LEN(SOURCE!J2139)), "")&amp;
" | "&amp; IF(SOURCE!$X$2-LEN(SOURCE!I2139) &gt;= 0, REPT(" ",SOURCE!$X$2-LEN(SOURCE!I2139)), "")&amp;
      SOURCE!K2139&amp;      IF(SOURCE!$Y$2-LEN(SOURCE!K2139) &gt;= 0, REPT(" ",SOURCE!$Z$2-LEN(SOURCE!K2139)), "")&amp;
" | "&amp; SOURCE!L2139&amp;      IF(SOURCE!$AB$2-LEN(SOURCE!L2139) &gt;= 0, REPT(" ",SOURCE!$AB$2-LEN(SOURCE!L2139)), "")&amp;
" | "&amp; SOURCE!M2139&amp;      IF(SOURCE!$AC$2-LEN(SOURCE!M2139) &gt;= 0, REPT(" ",SOURCE!$AC$2-LEN(SOURCE!M2139)), "")&amp;
      "},"&amp;IF(SOURCE!O2139&lt;&gt;"",""&amp;SOURCE!O2139,"")
 )
)
)</f>
        <v/>
      </c>
    </row>
    <row r="2140" spans="1:1">
      <c r="A2140" s="133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IF(SOURCE!$R$2-LEN(SOURCE!C2140) &gt;= 0, REPT(" ",SOURCE!$R$2-LEN(SOURCE!C2140)), "")&amp;
      SOURCE!D2140&amp;", "&amp; IF(SOURCE!$S$2-LEN(SOURCE!D2140) &gt;= 0, REPT(" ",SOURCE!$S$2-LEN(SOURCE!D2140)), "")&amp;
      SOURCE!E2140&amp;", "&amp; IF(SOURCE!$T$2-LEN(SOURCE!E2140) &gt;=0, REPT(" ",SOURCE!$T$2-LEN(SOURCE!E2140)), "")&amp;
      SOURCE!F2140&amp;", "&amp; IF(SOURCE!$U$2-LEN(SOURCE!F2140) &gt;= 0, REPT(" ",SOURCE!$U$2-LEN(SOURCE!F2140)+2), "")&amp;"("&amp;
      SUBSTITUTE(TEXT(SOURCE!G2140,"??0"),"  ","")&amp;" &lt;&lt; TAM_MAX_BITS) |"&amp; IF(SOURCE!$V$2-3 &gt;= 0, REPT(" ",MAX(1,SOURCE!$V$2-5+4+1-1-LEN(  IF(ISTEXT(SOURCE!H2140),SOURCE!H2140,  SUBSTITUTE(SUBSTITUTE(TEXT(SOURCE!H2140,"????0"),"  ","")," ",""))   ))), "")&amp;
       IF(ISTEXT(SOURCE!H2140),SOURCE!H2140, SUBSTITUTE(SUBSTITUTE(TEXT(SOURCE!H2140,"????0"),"  ","")," ",""))   &amp;","&amp; IF(SOURCE!$W$2-3 &gt;= 0, REPT(" ",SOURCE!$W$2-3-5), "")&amp;
      SOURCE!I2140&amp;
" | "&amp; IF(SOURCE!$X$2-LEN(SOURCE!I2140) &gt;= 0, REPT(" ",SOURCE!$X$2-LEN(SOURCE!I2140)), "")&amp;
      SOURCE!J2140&amp;      IF(SOURCE!$Y$2-LEN(SOURCE!J2140) &gt;= 0, REPT(" ",SOURCE!$Y$2-LEN(SOURCE!J2140)), "")&amp;
" | "&amp; IF(SOURCE!$X$2-LEN(SOURCE!I2140) &gt;= 0, REPT(" ",SOURCE!$X$2-LEN(SOURCE!I2140)), "")&amp;
      SOURCE!K2140&amp;      IF(SOURCE!$Y$2-LEN(SOURCE!K2140) &gt;= 0, REPT(" ",SOURCE!$Z$2-LEN(SOURCE!K2140)), "")&amp;
" | "&amp; SOURCE!L2140&amp;      IF(SOURCE!$AB$2-LEN(SOURCE!L2140) &gt;= 0, REPT(" ",SOURCE!$AB$2-LEN(SOURCE!L2140)), "")&amp;
" | "&amp; SOURCE!M2140&amp;      IF(SOURCE!$AC$2-LEN(SOURCE!M2140) &gt;= 0, REPT(" ",SOURCE!$AC$2-LEN(SOURCE!M2140)), "")&amp;
      "},"&amp;IF(SOURCE!O2140&lt;&gt;"",""&amp;SOURCE!O2140,"")
 )
)
)</f>
        <v/>
      </c>
    </row>
    <row r="2141" spans="1:1">
      <c r="A2141" s="133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IF(SOURCE!$R$2-LEN(SOURCE!C2141) &gt;= 0, REPT(" ",SOURCE!$R$2-LEN(SOURCE!C2141)), "")&amp;
      SOURCE!D2141&amp;", "&amp; IF(SOURCE!$S$2-LEN(SOURCE!D2141) &gt;= 0, REPT(" ",SOURCE!$S$2-LEN(SOURCE!D2141)), "")&amp;
      SOURCE!E2141&amp;", "&amp; IF(SOURCE!$T$2-LEN(SOURCE!E2141) &gt;=0, REPT(" ",SOURCE!$T$2-LEN(SOURCE!E2141)), "")&amp;
      SOURCE!F2141&amp;", "&amp; IF(SOURCE!$U$2-LEN(SOURCE!F2141) &gt;= 0, REPT(" ",SOURCE!$U$2-LEN(SOURCE!F2141)+2), "")&amp;"("&amp;
      SUBSTITUTE(TEXT(SOURCE!G2141,"??0"),"  ","")&amp;" &lt;&lt; TAM_MAX_BITS) |"&amp; IF(SOURCE!$V$2-3 &gt;= 0, REPT(" ",MAX(1,SOURCE!$V$2-5+4+1-1-LEN(  IF(ISTEXT(SOURCE!H2141),SOURCE!H2141,  SUBSTITUTE(SUBSTITUTE(TEXT(SOURCE!H2141,"????0"),"  ","")," ",""))   ))), "")&amp;
       IF(ISTEXT(SOURCE!H2141),SOURCE!H2141, SUBSTITUTE(SUBSTITUTE(TEXT(SOURCE!H2141,"????0"),"  ","")," ",""))   &amp;","&amp; IF(SOURCE!$W$2-3 &gt;= 0, REPT(" ",SOURCE!$W$2-3-5), "")&amp;
      SOURCE!I2141&amp;
" | "&amp; IF(SOURCE!$X$2-LEN(SOURCE!I2141) &gt;= 0, REPT(" ",SOURCE!$X$2-LEN(SOURCE!I2141)), "")&amp;
      SOURCE!J2141&amp;      IF(SOURCE!$Y$2-LEN(SOURCE!J2141) &gt;= 0, REPT(" ",SOURCE!$Y$2-LEN(SOURCE!J2141)), "")&amp;
" | "&amp; IF(SOURCE!$X$2-LEN(SOURCE!I2141) &gt;= 0, REPT(" ",SOURCE!$X$2-LEN(SOURCE!I2141)), "")&amp;
      SOURCE!K2141&amp;      IF(SOURCE!$Y$2-LEN(SOURCE!K2141) &gt;= 0, REPT(" ",SOURCE!$Z$2-LEN(SOURCE!K2141)), "")&amp;
" | "&amp; SOURCE!L2141&amp;      IF(SOURCE!$AB$2-LEN(SOURCE!L2141) &gt;= 0, REPT(" ",SOURCE!$AB$2-LEN(SOURCE!L2141)), "")&amp;
" | "&amp; SOURCE!M2141&amp;      IF(SOURCE!$AC$2-LEN(SOURCE!M2141) &gt;= 0, REPT(" ",SOURCE!$AC$2-LEN(SOURCE!M2141)), "")&amp;
      "},"&amp;IF(SOURCE!O2141&lt;&gt;"",""&amp;SOURCE!O2141,"")
 )
)
)</f>
        <v/>
      </c>
    </row>
    <row r="2142" spans="1:1">
      <c r="A2142" s="133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IF(SOURCE!$R$2-LEN(SOURCE!C2142) &gt;= 0, REPT(" ",SOURCE!$R$2-LEN(SOURCE!C2142)), "")&amp;
      SOURCE!D2142&amp;", "&amp; IF(SOURCE!$S$2-LEN(SOURCE!D2142) &gt;= 0, REPT(" ",SOURCE!$S$2-LEN(SOURCE!D2142)), "")&amp;
      SOURCE!E2142&amp;", "&amp; IF(SOURCE!$T$2-LEN(SOURCE!E2142) &gt;=0, REPT(" ",SOURCE!$T$2-LEN(SOURCE!E2142)), "")&amp;
      SOURCE!F2142&amp;", "&amp; IF(SOURCE!$U$2-LEN(SOURCE!F2142) &gt;= 0, REPT(" ",SOURCE!$U$2-LEN(SOURCE!F2142)+2), "")&amp;"("&amp;
      SUBSTITUTE(TEXT(SOURCE!G2142,"??0"),"  ","")&amp;" &lt;&lt; TAM_MAX_BITS) |"&amp; IF(SOURCE!$V$2-3 &gt;= 0, REPT(" ",MAX(1,SOURCE!$V$2-5+4+1-1-LEN(  IF(ISTEXT(SOURCE!H2142),SOURCE!H2142,  SUBSTITUTE(SUBSTITUTE(TEXT(SOURCE!H2142,"????0"),"  ","")," ",""))   ))), "")&amp;
       IF(ISTEXT(SOURCE!H2142),SOURCE!H2142, SUBSTITUTE(SUBSTITUTE(TEXT(SOURCE!H2142,"????0"),"  ","")," ",""))   &amp;","&amp; IF(SOURCE!$W$2-3 &gt;= 0, REPT(" ",SOURCE!$W$2-3-5), "")&amp;
      SOURCE!I2142&amp;
" | "&amp; IF(SOURCE!$X$2-LEN(SOURCE!I2142) &gt;= 0, REPT(" ",SOURCE!$X$2-LEN(SOURCE!I2142)), "")&amp;
      SOURCE!J2142&amp;      IF(SOURCE!$Y$2-LEN(SOURCE!J2142) &gt;= 0, REPT(" ",SOURCE!$Y$2-LEN(SOURCE!J2142)), "")&amp;
" | "&amp; IF(SOURCE!$X$2-LEN(SOURCE!I2142) &gt;= 0, REPT(" ",SOURCE!$X$2-LEN(SOURCE!I2142)), "")&amp;
      SOURCE!K2142&amp;      IF(SOURCE!$Y$2-LEN(SOURCE!K2142) &gt;= 0, REPT(" ",SOURCE!$Z$2-LEN(SOURCE!K2142)), "")&amp;
" | "&amp; SOURCE!L2142&amp;      IF(SOURCE!$AB$2-LEN(SOURCE!L2142) &gt;= 0, REPT(" ",SOURCE!$AB$2-LEN(SOURCE!L2142)), "")&amp;
" | "&amp; SOURCE!M2142&amp;      IF(SOURCE!$AC$2-LEN(SOURCE!M2142) &gt;= 0, REPT(" ",SOURCE!$AC$2-LEN(SOURCE!M2142)), "")&amp;
      "},"&amp;IF(SOURCE!O2142&lt;&gt;"",""&amp;SOURCE!O2142,"")
 )
)
)</f>
        <v/>
      </c>
    </row>
    <row r="2143" spans="1:1">
      <c r="A2143" s="133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IF(SOURCE!$R$2-LEN(SOURCE!C2143) &gt;= 0, REPT(" ",SOURCE!$R$2-LEN(SOURCE!C2143)), "")&amp;
      SOURCE!D2143&amp;", "&amp; IF(SOURCE!$S$2-LEN(SOURCE!D2143) &gt;= 0, REPT(" ",SOURCE!$S$2-LEN(SOURCE!D2143)), "")&amp;
      SOURCE!E2143&amp;", "&amp; IF(SOURCE!$T$2-LEN(SOURCE!E2143) &gt;=0, REPT(" ",SOURCE!$T$2-LEN(SOURCE!E2143)), "")&amp;
      SOURCE!F2143&amp;", "&amp; IF(SOURCE!$U$2-LEN(SOURCE!F2143) &gt;= 0, REPT(" ",SOURCE!$U$2-LEN(SOURCE!F2143)+2), "")&amp;"("&amp;
      SUBSTITUTE(TEXT(SOURCE!G2143,"??0"),"  ","")&amp;" &lt;&lt; TAM_MAX_BITS) |"&amp; IF(SOURCE!$V$2-3 &gt;= 0, REPT(" ",MAX(1,SOURCE!$V$2-5+4+1-1-LEN(  IF(ISTEXT(SOURCE!H2143),SOURCE!H2143,  SUBSTITUTE(SUBSTITUTE(TEXT(SOURCE!H2143,"????0"),"  ","")," ",""))   ))), "")&amp;
       IF(ISTEXT(SOURCE!H2143),SOURCE!H2143, SUBSTITUTE(SUBSTITUTE(TEXT(SOURCE!H2143,"????0"),"  ","")," ",""))   &amp;","&amp; IF(SOURCE!$W$2-3 &gt;= 0, REPT(" ",SOURCE!$W$2-3-5), "")&amp;
      SOURCE!I2143&amp;
" | "&amp; IF(SOURCE!$X$2-LEN(SOURCE!I2143) &gt;= 0, REPT(" ",SOURCE!$X$2-LEN(SOURCE!I2143)), "")&amp;
      SOURCE!J2143&amp;      IF(SOURCE!$Y$2-LEN(SOURCE!J2143) &gt;= 0, REPT(" ",SOURCE!$Y$2-LEN(SOURCE!J2143)), "")&amp;
" | "&amp; IF(SOURCE!$X$2-LEN(SOURCE!I2143) &gt;= 0, REPT(" ",SOURCE!$X$2-LEN(SOURCE!I2143)), "")&amp;
      SOURCE!K2143&amp;      IF(SOURCE!$Y$2-LEN(SOURCE!K2143) &gt;= 0, REPT(" ",SOURCE!$Z$2-LEN(SOURCE!K2143)), "")&amp;
" | "&amp; SOURCE!L2143&amp;      IF(SOURCE!$AB$2-LEN(SOURCE!L2143) &gt;= 0, REPT(" ",SOURCE!$AB$2-LEN(SOURCE!L2143)), "")&amp;
" | "&amp; SOURCE!M2143&amp;      IF(SOURCE!$AC$2-LEN(SOURCE!M2143) &gt;= 0, REPT(" ",SOURCE!$AC$2-LEN(SOURCE!M2143)), "")&amp;
      "},"&amp;IF(SOURCE!O2143&lt;&gt;"",""&amp;SOURCE!O2143,"")
 )
)
)</f>
        <v/>
      </c>
    </row>
    <row r="2144" spans="1:1">
      <c r="A2144" s="133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IF(SOURCE!$R$2-LEN(SOURCE!C2144) &gt;= 0, REPT(" ",SOURCE!$R$2-LEN(SOURCE!C2144)), "")&amp;
      SOURCE!D2144&amp;", "&amp; IF(SOURCE!$S$2-LEN(SOURCE!D2144) &gt;= 0, REPT(" ",SOURCE!$S$2-LEN(SOURCE!D2144)), "")&amp;
      SOURCE!E2144&amp;", "&amp; IF(SOURCE!$T$2-LEN(SOURCE!E2144) &gt;=0, REPT(" ",SOURCE!$T$2-LEN(SOURCE!E2144)), "")&amp;
      SOURCE!F2144&amp;", "&amp; IF(SOURCE!$U$2-LEN(SOURCE!F2144) &gt;= 0, REPT(" ",SOURCE!$U$2-LEN(SOURCE!F2144)+2), "")&amp;"("&amp;
      SUBSTITUTE(TEXT(SOURCE!G2144,"??0"),"  ","")&amp;" &lt;&lt; TAM_MAX_BITS) |"&amp; IF(SOURCE!$V$2-3 &gt;= 0, REPT(" ",MAX(1,SOURCE!$V$2-5+4+1-1-LEN(  IF(ISTEXT(SOURCE!H2144),SOURCE!H2144,  SUBSTITUTE(SUBSTITUTE(TEXT(SOURCE!H2144,"????0"),"  ","")," ",""))   ))), "")&amp;
       IF(ISTEXT(SOURCE!H2144),SOURCE!H2144, SUBSTITUTE(SUBSTITUTE(TEXT(SOURCE!H2144,"????0"),"  ","")," ",""))   &amp;","&amp; IF(SOURCE!$W$2-3 &gt;= 0, REPT(" ",SOURCE!$W$2-3-5), "")&amp;
      SOURCE!I2144&amp;
" | "&amp; IF(SOURCE!$X$2-LEN(SOURCE!I2144) &gt;= 0, REPT(" ",SOURCE!$X$2-LEN(SOURCE!I2144)), "")&amp;
      SOURCE!J2144&amp;      IF(SOURCE!$Y$2-LEN(SOURCE!J2144) &gt;= 0, REPT(" ",SOURCE!$Y$2-LEN(SOURCE!J2144)), "")&amp;
" | "&amp; IF(SOURCE!$X$2-LEN(SOURCE!I2144) &gt;= 0, REPT(" ",SOURCE!$X$2-LEN(SOURCE!I2144)), "")&amp;
      SOURCE!K2144&amp;      IF(SOURCE!$Y$2-LEN(SOURCE!K2144) &gt;= 0, REPT(" ",SOURCE!$Z$2-LEN(SOURCE!K2144)), "")&amp;
" | "&amp; SOURCE!L2144&amp;      IF(SOURCE!$AB$2-LEN(SOURCE!L2144) &gt;= 0, REPT(" ",SOURCE!$AB$2-LEN(SOURCE!L2144)), "")&amp;
" | "&amp; SOURCE!M2144&amp;      IF(SOURCE!$AC$2-LEN(SOURCE!M2144) &gt;= 0, REPT(" ",SOURCE!$AC$2-LEN(SOURCE!M2144)), "")&amp;
      "},"&amp;IF(SOURCE!O2144&lt;&gt;"",""&amp;SOURCE!O2144,"")
 )
)
)</f>
        <v/>
      </c>
    </row>
    <row r="2145" spans="1:1">
      <c r="A2145" s="133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IF(SOURCE!$R$2-LEN(SOURCE!C2145) &gt;= 0, REPT(" ",SOURCE!$R$2-LEN(SOURCE!C2145)), "")&amp;
      SOURCE!D2145&amp;", "&amp; IF(SOURCE!$S$2-LEN(SOURCE!D2145) &gt;= 0, REPT(" ",SOURCE!$S$2-LEN(SOURCE!D2145)), "")&amp;
      SOURCE!E2145&amp;", "&amp; IF(SOURCE!$T$2-LEN(SOURCE!E2145) &gt;=0, REPT(" ",SOURCE!$T$2-LEN(SOURCE!E2145)), "")&amp;
      SOURCE!F2145&amp;", "&amp; IF(SOURCE!$U$2-LEN(SOURCE!F2145) &gt;= 0, REPT(" ",SOURCE!$U$2-LEN(SOURCE!F2145)+2), "")&amp;"("&amp;
      SUBSTITUTE(TEXT(SOURCE!G2145,"??0"),"  ","")&amp;" &lt;&lt; TAM_MAX_BITS) |"&amp; IF(SOURCE!$V$2-3 &gt;= 0, REPT(" ",MAX(1,SOURCE!$V$2-5+4+1-1-LEN(  IF(ISTEXT(SOURCE!H2145),SOURCE!H2145,  SUBSTITUTE(SUBSTITUTE(TEXT(SOURCE!H2145,"????0"),"  ","")," ",""))   ))), "")&amp;
       IF(ISTEXT(SOURCE!H2145),SOURCE!H2145, SUBSTITUTE(SUBSTITUTE(TEXT(SOURCE!H2145,"????0"),"  ","")," ",""))   &amp;","&amp; IF(SOURCE!$W$2-3 &gt;= 0, REPT(" ",SOURCE!$W$2-3-5), "")&amp;
      SOURCE!I2145&amp;
" | "&amp; IF(SOURCE!$X$2-LEN(SOURCE!I2145) &gt;= 0, REPT(" ",SOURCE!$X$2-LEN(SOURCE!I2145)), "")&amp;
      SOURCE!J2145&amp;      IF(SOURCE!$Y$2-LEN(SOURCE!J2145) &gt;= 0, REPT(" ",SOURCE!$Y$2-LEN(SOURCE!J2145)), "")&amp;
" | "&amp; IF(SOURCE!$X$2-LEN(SOURCE!I2145) &gt;= 0, REPT(" ",SOURCE!$X$2-LEN(SOURCE!I2145)), "")&amp;
      SOURCE!K2145&amp;      IF(SOURCE!$Y$2-LEN(SOURCE!K2145) &gt;= 0, REPT(" ",SOURCE!$Z$2-LEN(SOURCE!K2145)), "")&amp;
" | "&amp; SOURCE!L2145&amp;      IF(SOURCE!$AB$2-LEN(SOURCE!L2145) &gt;= 0, REPT(" ",SOURCE!$AB$2-LEN(SOURCE!L2145)), "")&amp;
" | "&amp; SOURCE!M2145&amp;      IF(SOURCE!$AC$2-LEN(SOURCE!M2145) &gt;= 0, REPT(" ",SOURCE!$AC$2-LEN(SOURCE!M2145)), "")&amp;
      "},"&amp;IF(SOURCE!O2145&lt;&gt;"",""&amp;SOURCE!O2145,"")
 )
)
)</f>
        <v/>
      </c>
    </row>
    <row r="2146" spans="1:1">
      <c r="A2146" s="133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IF(SOURCE!$R$2-LEN(SOURCE!C2146) &gt;= 0, REPT(" ",SOURCE!$R$2-LEN(SOURCE!C2146)), "")&amp;
      SOURCE!D2146&amp;", "&amp; IF(SOURCE!$S$2-LEN(SOURCE!D2146) &gt;= 0, REPT(" ",SOURCE!$S$2-LEN(SOURCE!D2146)), "")&amp;
      SOURCE!E2146&amp;", "&amp; IF(SOURCE!$T$2-LEN(SOURCE!E2146) &gt;=0, REPT(" ",SOURCE!$T$2-LEN(SOURCE!E2146)), "")&amp;
      SOURCE!F2146&amp;", "&amp; IF(SOURCE!$U$2-LEN(SOURCE!F2146) &gt;= 0, REPT(" ",SOURCE!$U$2-LEN(SOURCE!F2146)+2), "")&amp;"("&amp;
      SUBSTITUTE(TEXT(SOURCE!G2146,"??0"),"  ","")&amp;" &lt;&lt; TAM_MAX_BITS) |"&amp; IF(SOURCE!$V$2-3 &gt;= 0, REPT(" ",MAX(1,SOURCE!$V$2-5+4+1-1-LEN(  IF(ISTEXT(SOURCE!H2146),SOURCE!H2146,  SUBSTITUTE(SUBSTITUTE(TEXT(SOURCE!H2146,"????0"),"  ","")," ",""))   ))), "")&amp;
       IF(ISTEXT(SOURCE!H2146),SOURCE!H2146, SUBSTITUTE(SUBSTITUTE(TEXT(SOURCE!H2146,"????0"),"  ","")," ",""))   &amp;","&amp; IF(SOURCE!$W$2-3 &gt;= 0, REPT(" ",SOURCE!$W$2-3-5), "")&amp;
      SOURCE!I2146&amp;
" | "&amp; IF(SOURCE!$X$2-LEN(SOURCE!I2146) &gt;= 0, REPT(" ",SOURCE!$X$2-LEN(SOURCE!I2146)), "")&amp;
      SOURCE!J2146&amp;      IF(SOURCE!$Y$2-LEN(SOURCE!J2146) &gt;= 0, REPT(" ",SOURCE!$Y$2-LEN(SOURCE!J2146)), "")&amp;
" | "&amp; IF(SOURCE!$X$2-LEN(SOURCE!I2146) &gt;= 0, REPT(" ",SOURCE!$X$2-LEN(SOURCE!I2146)), "")&amp;
      SOURCE!K2146&amp;      IF(SOURCE!$Y$2-LEN(SOURCE!K2146) &gt;= 0, REPT(" ",SOURCE!$Z$2-LEN(SOURCE!K2146)), "")&amp;
" | "&amp; SOURCE!L2146&amp;      IF(SOURCE!$AB$2-LEN(SOURCE!L2146) &gt;= 0, REPT(" ",SOURCE!$AB$2-LEN(SOURCE!L2146)), "")&amp;
" | "&amp; SOURCE!M2146&amp;      IF(SOURCE!$AC$2-LEN(SOURCE!M2146) &gt;= 0, REPT(" ",SOURCE!$AC$2-LEN(SOURCE!M2146)), "")&amp;
      "},"&amp;IF(SOURCE!O2146&lt;&gt;"",""&amp;SOURCE!O2146,"")
 )
)
)</f>
        <v/>
      </c>
    </row>
    <row r="2147" spans="1:1">
      <c r="A2147" s="133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IF(SOURCE!$R$2-LEN(SOURCE!C2147) &gt;= 0, REPT(" ",SOURCE!$R$2-LEN(SOURCE!C2147)), "")&amp;
      SOURCE!D2147&amp;", "&amp; IF(SOURCE!$S$2-LEN(SOURCE!D2147) &gt;= 0, REPT(" ",SOURCE!$S$2-LEN(SOURCE!D2147)), "")&amp;
      SOURCE!E2147&amp;", "&amp; IF(SOURCE!$T$2-LEN(SOURCE!E2147) &gt;=0, REPT(" ",SOURCE!$T$2-LEN(SOURCE!E2147)), "")&amp;
      SOURCE!F2147&amp;", "&amp; IF(SOURCE!$U$2-LEN(SOURCE!F2147) &gt;= 0, REPT(" ",SOURCE!$U$2-LEN(SOURCE!F2147)+2), "")&amp;"("&amp;
      SUBSTITUTE(TEXT(SOURCE!G2147,"??0"),"  ","")&amp;" &lt;&lt; TAM_MAX_BITS) |"&amp; IF(SOURCE!$V$2-3 &gt;= 0, REPT(" ",MAX(1,SOURCE!$V$2-5+4+1-1-LEN(  IF(ISTEXT(SOURCE!H2147),SOURCE!H2147,  SUBSTITUTE(SUBSTITUTE(TEXT(SOURCE!H2147,"????0"),"  ","")," ",""))   ))), "")&amp;
       IF(ISTEXT(SOURCE!H2147),SOURCE!H2147, SUBSTITUTE(SUBSTITUTE(TEXT(SOURCE!H2147,"????0"),"  ","")," ",""))   &amp;","&amp; IF(SOURCE!$W$2-3 &gt;= 0, REPT(" ",SOURCE!$W$2-3-5), "")&amp;
      SOURCE!I2147&amp;
" | "&amp; IF(SOURCE!$X$2-LEN(SOURCE!I2147) &gt;= 0, REPT(" ",SOURCE!$X$2-LEN(SOURCE!I2147)), "")&amp;
      SOURCE!J2147&amp;      IF(SOURCE!$Y$2-LEN(SOURCE!J2147) &gt;= 0, REPT(" ",SOURCE!$Y$2-LEN(SOURCE!J2147)), "")&amp;
" | "&amp; IF(SOURCE!$X$2-LEN(SOURCE!I2147) &gt;= 0, REPT(" ",SOURCE!$X$2-LEN(SOURCE!I2147)), "")&amp;
      SOURCE!K2147&amp;      IF(SOURCE!$Y$2-LEN(SOURCE!K2147) &gt;= 0, REPT(" ",SOURCE!$Z$2-LEN(SOURCE!K2147)), "")&amp;
" | "&amp; SOURCE!L2147&amp;      IF(SOURCE!$AB$2-LEN(SOURCE!L2147) &gt;= 0, REPT(" ",SOURCE!$AB$2-LEN(SOURCE!L2147)), "")&amp;
" | "&amp; SOURCE!M2147&amp;      IF(SOURCE!$AC$2-LEN(SOURCE!M2147) &gt;= 0, REPT(" ",SOURCE!$AC$2-LEN(SOURCE!M2147)), "")&amp;
      "},"&amp;IF(SOURCE!O2147&lt;&gt;"",""&amp;SOURCE!O2147,"")
 )
)
)</f>
        <v/>
      </c>
    </row>
    <row r="2148" spans="1:1">
      <c r="A2148" s="133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IF(SOURCE!$R$2-LEN(SOURCE!C2148) &gt;= 0, REPT(" ",SOURCE!$R$2-LEN(SOURCE!C2148)), "")&amp;
      SOURCE!D2148&amp;", "&amp; IF(SOURCE!$S$2-LEN(SOURCE!D2148) &gt;= 0, REPT(" ",SOURCE!$S$2-LEN(SOURCE!D2148)), "")&amp;
      SOURCE!E2148&amp;", "&amp; IF(SOURCE!$T$2-LEN(SOURCE!E2148) &gt;=0, REPT(" ",SOURCE!$T$2-LEN(SOURCE!E2148)), "")&amp;
      SOURCE!F2148&amp;", "&amp; IF(SOURCE!$U$2-LEN(SOURCE!F2148) &gt;= 0, REPT(" ",SOURCE!$U$2-LEN(SOURCE!F2148)+2), "")&amp;"("&amp;
      SUBSTITUTE(TEXT(SOURCE!G2148,"??0"),"  ","")&amp;" &lt;&lt; TAM_MAX_BITS) |"&amp; IF(SOURCE!$V$2-3 &gt;= 0, REPT(" ",MAX(1,SOURCE!$V$2-5+4+1-1-LEN(  IF(ISTEXT(SOURCE!H2148),SOURCE!H2148,  SUBSTITUTE(SUBSTITUTE(TEXT(SOURCE!H2148,"????0"),"  ","")," ",""))   ))), "")&amp;
       IF(ISTEXT(SOURCE!H2148),SOURCE!H2148, SUBSTITUTE(SUBSTITUTE(TEXT(SOURCE!H2148,"????0"),"  ","")," ",""))   &amp;","&amp; IF(SOURCE!$W$2-3 &gt;= 0, REPT(" ",SOURCE!$W$2-3-5), "")&amp;
      SOURCE!I2148&amp;
" | "&amp; IF(SOURCE!$X$2-LEN(SOURCE!I2148) &gt;= 0, REPT(" ",SOURCE!$X$2-LEN(SOURCE!I2148)), "")&amp;
      SOURCE!J2148&amp;      IF(SOURCE!$Y$2-LEN(SOURCE!J2148) &gt;= 0, REPT(" ",SOURCE!$Y$2-LEN(SOURCE!J2148)), "")&amp;
" | "&amp; IF(SOURCE!$X$2-LEN(SOURCE!I2148) &gt;= 0, REPT(" ",SOURCE!$X$2-LEN(SOURCE!I2148)), "")&amp;
      SOURCE!K2148&amp;      IF(SOURCE!$Y$2-LEN(SOURCE!K2148) &gt;= 0, REPT(" ",SOURCE!$Z$2-LEN(SOURCE!K2148)), "")&amp;
" | "&amp; SOURCE!L2148&amp;      IF(SOURCE!$AB$2-LEN(SOURCE!L2148) &gt;= 0, REPT(" ",SOURCE!$AB$2-LEN(SOURCE!L2148)), "")&amp;
" | "&amp; SOURCE!M2148&amp;      IF(SOURCE!$AC$2-LEN(SOURCE!M2148) &gt;= 0, REPT(" ",SOURCE!$AC$2-LEN(SOURCE!M2148)), "")&amp;
      "},"&amp;IF(SOURCE!O2148&lt;&gt;"",""&amp;SOURCE!O2148,"")
 )
)
)</f>
        <v/>
      </c>
    </row>
    <row r="2149" spans="1:1">
      <c r="A2149" s="133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IF(SOURCE!$R$2-LEN(SOURCE!C2149) &gt;= 0, REPT(" ",SOURCE!$R$2-LEN(SOURCE!C2149)), "")&amp;
      SOURCE!D2149&amp;", "&amp; IF(SOURCE!$S$2-LEN(SOURCE!D2149) &gt;= 0, REPT(" ",SOURCE!$S$2-LEN(SOURCE!D2149)), "")&amp;
      SOURCE!E2149&amp;", "&amp; IF(SOURCE!$T$2-LEN(SOURCE!E2149) &gt;=0, REPT(" ",SOURCE!$T$2-LEN(SOURCE!E2149)), "")&amp;
      SOURCE!F2149&amp;", "&amp; IF(SOURCE!$U$2-LEN(SOURCE!F2149) &gt;= 0, REPT(" ",SOURCE!$U$2-LEN(SOURCE!F2149)+2), "")&amp;"("&amp;
      SUBSTITUTE(TEXT(SOURCE!G2149,"??0"),"  ","")&amp;" &lt;&lt; TAM_MAX_BITS) |"&amp; IF(SOURCE!$V$2-3 &gt;= 0, REPT(" ",MAX(1,SOURCE!$V$2-5+4+1-1-LEN(  IF(ISTEXT(SOURCE!H2149),SOURCE!H2149,  SUBSTITUTE(SUBSTITUTE(TEXT(SOURCE!H2149,"????0"),"  ","")," ",""))   ))), "")&amp;
       IF(ISTEXT(SOURCE!H2149),SOURCE!H2149, SUBSTITUTE(SUBSTITUTE(TEXT(SOURCE!H2149,"????0"),"  ","")," ",""))   &amp;","&amp; IF(SOURCE!$W$2-3 &gt;= 0, REPT(" ",SOURCE!$W$2-3-5), "")&amp;
      SOURCE!I2149&amp;
" | "&amp; IF(SOURCE!$X$2-LEN(SOURCE!I2149) &gt;= 0, REPT(" ",SOURCE!$X$2-LEN(SOURCE!I2149)), "")&amp;
      SOURCE!J2149&amp;      IF(SOURCE!$Y$2-LEN(SOURCE!J2149) &gt;= 0, REPT(" ",SOURCE!$Y$2-LEN(SOURCE!J2149)), "")&amp;
" | "&amp; IF(SOURCE!$X$2-LEN(SOURCE!I2149) &gt;= 0, REPT(" ",SOURCE!$X$2-LEN(SOURCE!I2149)), "")&amp;
      SOURCE!K2149&amp;      IF(SOURCE!$Y$2-LEN(SOURCE!K2149) &gt;= 0, REPT(" ",SOURCE!$Z$2-LEN(SOURCE!K2149)), "")&amp;
" | "&amp; SOURCE!L2149&amp;      IF(SOURCE!$AB$2-LEN(SOURCE!L2149) &gt;= 0, REPT(" ",SOURCE!$AB$2-LEN(SOURCE!L2149)), "")&amp;
" | "&amp; SOURCE!M2149&amp;      IF(SOURCE!$AC$2-LEN(SOURCE!M2149) &gt;= 0, REPT(" ",SOURCE!$AC$2-LEN(SOURCE!M2149)), "")&amp;
      "},"&amp;IF(SOURCE!O2149&lt;&gt;"",""&amp;SOURCE!O2149,"")
 )
)
)</f>
        <v/>
      </c>
    </row>
    <row r="2150" spans="1:1">
      <c r="A2150" s="133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IF(SOURCE!$R$2-LEN(SOURCE!C2150) &gt;= 0, REPT(" ",SOURCE!$R$2-LEN(SOURCE!C2150)), "")&amp;
      SOURCE!D2150&amp;", "&amp; IF(SOURCE!$S$2-LEN(SOURCE!D2150) &gt;= 0, REPT(" ",SOURCE!$S$2-LEN(SOURCE!D2150)), "")&amp;
      SOURCE!E2150&amp;", "&amp; IF(SOURCE!$T$2-LEN(SOURCE!E2150) &gt;=0, REPT(" ",SOURCE!$T$2-LEN(SOURCE!E2150)), "")&amp;
      SOURCE!F2150&amp;", "&amp; IF(SOURCE!$U$2-LEN(SOURCE!F2150) &gt;= 0, REPT(" ",SOURCE!$U$2-LEN(SOURCE!F2150)+2), "")&amp;"("&amp;
      SUBSTITUTE(TEXT(SOURCE!G2150,"??0"),"  ","")&amp;" &lt;&lt; TAM_MAX_BITS) |"&amp; IF(SOURCE!$V$2-3 &gt;= 0, REPT(" ",MAX(1,SOURCE!$V$2-5+4+1-1-LEN(  IF(ISTEXT(SOURCE!H2150),SOURCE!H2150,  SUBSTITUTE(SUBSTITUTE(TEXT(SOURCE!H2150,"????0"),"  ","")," ",""))   ))), "")&amp;
       IF(ISTEXT(SOURCE!H2150),SOURCE!H2150, SUBSTITUTE(SUBSTITUTE(TEXT(SOURCE!H2150,"????0"),"  ","")," ",""))   &amp;","&amp; IF(SOURCE!$W$2-3 &gt;= 0, REPT(" ",SOURCE!$W$2-3-5), "")&amp;
      SOURCE!I2150&amp;
" | "&amp; IF(SOURCE!$X$2-LEN(SOURCE!I2150) &gt;= 0, REPT(" ",SOURCE!$X$2-LEN(SOURCE!I2150)), "")&amp;
      SOURCE!J2150&amp;      IF(SOURCE!$Y$2-LEN(SOURCE!J2150) &gt;= 0, REPT(" ",SOURCE!$Y$2-LEN(SOURCE!J2150)), "")&amp;
" | "&amp; IF(SOURCE!$X$2-LEN(SOURCE!I2150) &gt;= 0, REPT(" ",SOURCE!$X$2-LEN(SOURCE!I2150)), "")&amp;
      SOURCE!K2150&amp;      IF(SOURCE!$Y$2-LEN(SOURCE!K2150) &gt;= 0, REPT(" ",SOURCE!$Z$2-LEN(SOURCE!K2150)), "")&amp;
" | "&amp; SOURCE!L2150&amp;      IF(SOURCE!$AB$2-LEN(SOURCE!L2150) &gt;= 0, REPT(" ",SOURCE!$AB$2-LEN(SOURCE!L2150)), "")&amp;
" | "&amp; SOURCE!M2150&amp;      IF(SOURCE!$AC$2-LEN(SOURCE!M2150) &gt;= 0, REPT(" ",SOURCE!$AC$2-LEN(SOURCE!M2150)), "")&amp;
      "},"&amp;IF(SOURCE!O2150&lt;&gt;"",""&amp;SOURCE!O2150,"")
 )
)
)</f>
        <v/>
      </c>
    </row>
    <row r="2151" spans="1:1">
      <c r="A2151" s="133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IF(SOURCE!$R$2-LEN(SOURCE!C2151) &gt;= 0, REPT(" ",SOURCE!$R$2-LEN(SOURCE!C2151)), "")&amp;
      SOURCE!D2151&amp;", "&amp; IF(SOURCE!$S$2-LEN(SOURCE!D2151) &gt;= 0, REPT(" ",SOURCE!$S$2-LEN(SOURCE!D2151)), "")&amp;
      SOURCE!E2151&amp;", "&amp; IF(SOURCE!$T$2-LEN(SOURCE!E2151) &gt;=0, REPT(" ",SOURCE!$T$2-LEN(SOURCE!E2151)), "")&amp;
      SOURCE!F2151&amp;", "&amp; IF(SOURCE!$U$2-LEN(SOURCE!F2151) &gt;= 0, REPT(" ",SOURCE!$U$2-LEN(SOURCE!F2151)+2), "")&amp;"("&amp;
      SUBSTITUTE(TEXT(SOURCE!G2151,"??0"),"  ","")&amp;" &lt;&lt; TAM_MAX_BITS) |"&amp; IF(SOURCE!$V$2-3 &gt;= 0, REPT(" ",MAX(1,SOURCE!$V$2-5+4+1-1-LEN(  IF(ISTEXT(SOURCE!H2151),SOURCE!H2151,  SUBSTITUTE(SUBSTITUTE(TEXT(SOURCE!H2151,"????0"),"  ","")," ",""))   ))), "")&amp;
       IF(ISTEXT(SOURCE!H2151),SOURCE!H2151, SUBSTITUTE(SUBSTITUTE(TEXT(SOURCE!H2151,"????0"),"  ","")," ",""))   &amp;","&amp; IF(SOURCE!$W$2-3 &gt;= 0, REPT(" ",SOURCE!$W$2-3-5), "")&amp;
      SOURCE!I2151&amp;
" | "&amp; IF(SOURCE!$X$2-LEN(SOURCE!I2151) &gt;= 0, REPT(" ",SOURCE!$X$2-LEN(SOURCE!I2151)), "")&amp;
      SOURCE!J2151&amp;      IF(SOURCE!$Y$2-LEN(SOURCE!J2151) &gt;= 0, REPT(" ",SOURCE!$Y$2-LEN(SOURCE!J2151)), "")&amp;
" | "&amp; IF(SOURCE!$X$2-LEN(SOURCE!I2151) &gt;= 0, REPT(" ",SOURCE!$X$2-LEN(SOURCE!I2151)), "")&amp;
      SOURCE!K2151&amp;      IF(SOURCE!$Y$2-LEN(SOURCE!K2151) &gt;= 0, REPT(" ",SOURCE!$Z$2-LEN(SOURCE!K2151)), "")&amp;
" | "&amp; SOURCE!L2151&amp;      IF(SOURCE!$AB$2-LEN(SOURCE!L2151) &gt;= 0, REPT(" ",SOURCE!$AB$2-LEN(SOURCE!L2151)), "")&amp;
" | "&amp; SOURCE!M2151&amp;      IF(SOURCE!$AC$2-LEN(SOURCE!M2151) &gt;= 0, REPT(" ",SOURCE!$AC$2-LEN(SOURCE!M2151)), "")&amp;
      "},"&amp;IF(SOURCE!O2151&lt;&gt;"",""&amp;SOURCE!O2151,"")
 )
)
)</f>
        <v/>
      </c>
    </row>
    <row r="2152" spans="1:1">
      <c r="A2152" s="133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IF(SOURCE!$R$2-LEN(SOURCE!C2152) &gt;= 0, REPT(" ",SOURCE!$R$2-LEN(SOURCE!C2152)), "")&amp;
      SOURCE!D2152&amp;", "&amp; IF(SOURCE!$S$2-LEN(SOURCE!D2152) &gt;= 0, REPT(" ",SOURCE!$S$2-LEN(SOURCE!D2152)), "")&amp;
      SOURCE!E2152&amp;", "&amp; IF(SOURCE!$T$2-LEN(SOURCE!E2152) &gt;=0, REPT(" ",SOURCE!$T$2-LEN(SOURCE!E2152)), "")&amp;
      SOURCE!F2152&amp;", "&amp; IF(SOURCE!$U$2-LEN(SOURCE!F2152) &gt;= 0, REPT(" ",SOURCE!$U$2-LEN(SOURCE!F2152)+2), "")&amp;"("&amp;
      SUBSTITUTE(TEXT(SOURCE!G2152,"??0"),"  ","")&amp;" &lt;&lt; TAM_MAX_BITS) |"&amp; IF(SOURCE!$V$2-3 &gt;= 0, REPT(" ",MAX(1,SOURCE!$V$2-5+4+1-1-LEN(  IF(ISTEXT(SOURCE!H2152),SOURCE!H2152,  SUBSTITUTE(SUBSTITUTE(TEXT(SOURCE!H2152,"????0"),"  ","")," ",""))   ))), "")&amp;
       IF(ISTEXT(SOURCE!H2152),SOURCE!H2152, SUBSTITUTE(SUBSTITUTE(TEXT(SOURCE!H2152,"????0"),"  ","")," ",""))   &amp;","&amp; IF(SOURCE!$W$2-3 &gt;= 0, REPT(" ",SOURCE!$W$2-3-5), "")&amp;
      SOURCE!I2152&amp;
" | "&amp; IF(SOURCE!$X$2-LEN(SOURCE!I2152) &gt;= 0, REPT(" ",SOURCE!$X$2-LEN(SOURCE!I2152)), "")&amp;
      SOURCE!J2152&amp;      IF(SOURCE!$Y$2-LEN(SOURCE!J2152) &gt;= 0, REPT(" ",SOURCE!$Y$2-LEN(SOURCE!J2152)), "")&amp;
" | "&amp; IF(SOURCE!$X$2-LEN(SOURCE!I2152) &gt;= 0, REPT(" ",SOURCE!$X$2-LEN(SOURCE!I2152)), "")&amp;
      SOURCE!K2152&amp;      IF(SOURCE!$Y$2-LEN(SOURCE!K2152) &gt;= 0, REPT(" ",SOURCE!$Z$2-LEN(SOURCE!K2152)), "")&amp;
" | "&amp; SOURCE!L2152&amp;      IF(SOURCE!$AB$2-LEN(SOURCE!L2152) &gt;= 0, REPT(" ",SOURCE!$AB$2-LEN(SOURCE!L2152)), "")&amp;
" | "&amp; SOURCE!M2152&amp;      IF(SOURCE!$AC$2-LEN(SOURCE!M2152) &gt;= 0, REPT(" ",SOURCE!$AC$2-LEN(SOURCE!M2152)), "")&amp;
      "},"&amp;IF(SOURCE!O2152&lt;&gt;"",""&amp;SOURCE!O2152,"")
 )
)
)</f>
        <v/>
      </c>
    </row>
    <row r="2153" spans="1:1">
      <c r="A2153" s="133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IF(SOURCE!$R$2-LEN(SOURCE!C2153) &gt;= 0, REPT(" ",SOURCE!$R$2-LEN(SOURCE!C2153)), "")&amp;
      SOURCE!D2153&amp;", "&amp; IF(SOURCE!$S$2-LEN(SOURCE!D2153) &gt;= 0, REPT(" ",SOURCE!$S$2-LEN(SOURCE!D2153)), "")&amp;
      SOURCE!E2153&amp;", "&amp; IF(SOURCE!$T$2-LEN(SOURCE!E2153) &gt;=0, REPT(" ",SOURCE!$T$2-LEN(SOURCE!E2153)), "")&amp;
      SOURCE!F2153&amp;", "&amp; IF(SOURCE!$U$2-LEN(SOURCE!F2153) &gt;= 0, REPT(" ",SOURCE!$U$2-LEN(SOURCE!F2153)+2), "")&amp;"("&amp;
      SUBSTITUTE(TEXT(SOURCE!G2153,"??0"),"  ","")&amp;" &lt;&lt; TAM_MAX_BITS) |"&amp; IF(SOURCE!$V$2-3 &gt;= 0, REPT(" ",MAX(1,SOURCE!$V$2-5+4+1-1-LEN(  IF(ISTEXT(SOURCE!H2153),SOURCE!H2153,  SUBSTITUTE(SUBSTITUTE(TEXT(SOURCE!H2153,"????0"),"  ","")," ",""))   ))), "")&amp;
       IF(ISTEXT(SOURCE!H2153),SOURCE!H2153, SUBSTITUTE(SUBSTITUTE(TEXT(SOURCE!H2153,"????0"),"  ","")," ",""))   &amp;","&amp; IF(SOURCE!$W$2-3 &gt;= 0, REPT(" ",SOURCE!$W$2-3-5), "")&amp;
      SOURCE!I2153&amp;
" | "&amp; IF(SOURCE!$X$2-LEN(SOURCE!I2153) &gt;= 0, REPT(" ",SOURCE!$X$2-LEN(SOURCE!I2153)), "")&amp;
      SOURCE!J2153&amp;      IF(SOURCE!$Y$2-LEN(SOURCE!J2153) &gt;= 0, REPT(" ",SOURCE!$Y$2-LEN(SOURCE!J2153)), "")&amp;
" | "&amp; IF(SOURCE!$X$2-LEN(SOURCE!I2153) &gt;= 0, REPT(" ",SOURCE!$X$2-LEN(SOURCE!I2153)), "")&amp;
      SOURCE!K2153&amp;      IF(SOURCE!$Y$2-LEN(SOURCE!K2153) &gt;= 0, REPT(" ",SOURCE!$Z$2-LEN(SOURCE!K2153)), "")&amp;
" | "&amp; SOURCE!L2153&amp;      IF(SOURCE!$AB$2-LEN(SOURCE!L2153) &gt;= 0, REPT(" ",SOURCE!$AB$2-LEN(SOURCE!L2153)), "")&amp;
" | "&amp; SOURCE!M2153&amp;      IF(SOURCE!$AC$2-LEN(SOURCE!M2153) &gt;= 0, REPT(" ",SOURCE!$AC$2-LEN(SOURCE!M2153)), "")&amp;
      "},"&amp;IF(SOURCE!O2153&lt;&gt;"",""&amp;SOURCE!O2153,"")
 )
)
)</f>
        <v/>
      </c>
    </row>
    <row r="2154" spans="1:1">
      <c r="A2154" s="133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IF(SOURCE!$R$2-LEN(SOURCE!C2154) &gt;= 0, REPT(" ",SOURCE!$R$2-LEN(SOURCE!C2154)), "")&amp;
      SOURCE!D2154&amp;", "&amp; IF(SOURCE!$S$2-LEN(SOURCE!D2154) &gt;= 0, REPT(" ",SOURCE!$S$2-LEN(SOURCE!D2154)), "")&amp;
      SOURCE!E2154&amp;", "&amp; IF(SOURCE!$T$2-LEN(SOURCE!E2154) &gt;=0, REPT(" ",SOURCE!$T$2-LEN(SOURCE!E2154)), "")&amp;
      SOURCE!F2154&amp;", "&amp; IF(SOURCE!$U$2-LEN(SOURCE!F2154) &gt;= 0, REPT(" ",SOURCE!$U$2-LEN(SOURCE!F2154)+2), "")&amp;"("&amp;
      SUBSTITUTE(TEXT(SOURCE!G2154,"??0"),"  ","")&amp;" &lt;&lt; TAM_MAX_BITS) |"&amp; IF(SOURCE!$V$2-3 &gt;= 0, REPT(" ",MAX(1,SOURCE!$V$2-5+4+1-1-LEN(  IF(ISTEXT(SOURCE!H2154),SOURCE!H2154,  SUBSTITUTE(SUBSTITUTE(TEXT(SOURCE!H2154,"????0"),"  ","")," ",""))   ))), "")&amp;
       IF(ISTEXT(SOURCE!H2154),SOURCE!H2154, SUBSTITUTE(SUBSTITUTE(TEXT(SOURCE!H2154,"????0"),"  ","")," ",""))   &amp;","&amp; IF(SOURCE!$W$2-3 &gt;= 0, REPT(" ",SOURCE!$W$2-3-5), "")&amp;
      SOURCE!I2154&amp;
" | "&amp; IF(SOURCE!$X$2-LEN(SOURCE!I2154) &gt;= 0, REPT(" ",SOURCE!$X$2-LEN(SOURCE!I2154)), "")&amp;
      SOURCE!J2154&amp;      IF(SOURCE!$Y$2-LEN(SOURCE!J2154) &gt;= 0, REPT(" ",SOURCE!$Y$2-LEN(SOURCE!J2154)), "")&amp;
" | "&amp; IF(SOURCE!$X$2-LEN(SOURCE!I2154) &gt;= 0, REPT(" ",SOURCE!$X$2-LEN(SOURCE!I2154)), "")&amp;
      SOURCE!K2154&amp;      IF(SOURCE!$Y$2-LEN(SOURCE!K2154) &gt;= 0, REPT(" ",SOURCE!$Z$2-LEN(SOURCE!K2154)), "")&amp;
" | "&amp; SOURCE!L2154&amp;      IF(SOURCE!$AB$2-LEN(SOURCE!L2154) &gt;= 0, REPT(" ",SOURCE!$AB$2-LEN(SOURCE!L2154)), "")&amp;
" | "&amp; SOURCE!M2154&amp;      IF(SOURCE!$AC$2-LEN(SOURCE!M2154) &gt;= 0, REPT(" ",SOURCE!$AC$2-LEN(SOURCE!M2154)), "")&amp;
      "},"&amp;IF(SOURCE!O2154&lt;&gt;"",""&amp;SOURCE!O2154,"")
 )
)
)</f>
        <v/>
      </c>
    </row>
    <row r="2155" spans="1:1">
      <c r="A2155" s="133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IF(SOURCE!$R$2-LEN(SOURCE!C2155) &gt;= 0, REPT(" ",SOURCE!$R$2-LEN(SOURCE!C2155)), "")&amp;
      SOURCE!D2155&amp;", "&amp; IF(SOURCE!$S$2-LEN(SOURCE!D2155) &gt;= 0, REPT(" ",SOURCE!$S$2-LEN(SOURCE!D2155)), "")&amp;
      SOURCE!E2155&amp;", "&amp; IF(SOURCE!$T$2-LEN(SOURCE!E2155) &gt;=0, REPT(" ",SOURCE!$T$2-LEN(SOURCE!E2155)), "")&amp;
      SOURCE!F2155&amp;", "&amp; IF(SOURCE!$U$2-LEN(SOURCE!F2155) &gt;= 0, REPT(" ",SOURCE!$U$2-LEN(SOURCE!F2155)+2), "")&amp;"("&amp;
      SUBSTITUTE(TEXT(SOURCE!G2155,"??0"),"  ","")&amp;" &lt;&lt; TAM_MAX_BITS) |"&amp; IF(SOURCE!$V$2-3 &gt;= 0, REPT(" ",MAX(1,SOURCE!$V$2-5+4+1-1-LEN(  IF(ISTEXT(SOURCE!H2155),SOURCE!H2155,  SUBSTITUTE(SUBSTITUTE(TEXT(SOURCE!H2155,"????0"),"  ","")," ",""))   ))), "")&amp;
       IF(ISTEXT(SOURCE!H2155),SOURCE!H2155, SUBSTITUTE(SUBSTITUTE(TEXT(SOURCE!H2155,"????0"),"  ","")," ",""))   &amp;","&amp; IF(SOURCE!$W$2-3 &gt;= 0, REPT(" ",SOURCE!$W$2-3-5), "")&amp;
      SOURCE!I2155&amp;
" | "&amp; IF(SOURCE!$X$2-LEN(SOURCE!I2155) &gt;= 0, REPT(" ",SOURCE!$X$2-LEN(SOURCE!I2155)), "")&amp;
      SOURCE!J2155&amp;      IF(SOURCE!$Y$2-LEN(SOURCE!J2155) &gt;= 0, REPT(" ",SOURCE!$Y$2-LEN(SOURCE!J2155)), "")&amp;
" | "&amp; IF(SOURCE!$X$2-LEN(SOURCE!I2155) &gt;= 0, REPT(" ",SOURCE!$X$2-LEN(SOURCE!I2155)), "")&amp;
      SOURCE!K2155&amp;      IF(SOURCE!$Y$2-LEN(SOURCE!K2155) &gt;= 0, REPT(" ",SOURCE!$Z$2-LEN(SOURCE!K2155)), "")&amp;
" | "&amp; SOURCE!L2155&amp;      IF(SOURCE!$AB$2-LEN(SOURCE!L2155) &gt;= 0, REPT(" ",SOURCE!$AB$2-LEN(SOURCE!L2155)), "")&amp;
" | "&amp; SOURCE!M2155&amp;      IF(SOURCE!$AC$2-LEN(SOURCE!M2155) &gt;= 0, REPT(" ",SOURCE!$AC$2-LEN(SOURCE!M2155)), "")&amp;
      "},"&amp;IF(SOURCE!O2155&lt;&gt;"",""&amp;SOURCE!O2155,"")
 )
)
)</f>
        <v/>
      </c>
    </row>
    <row r="2156" spans="1:1">
      <c r="A2156" s="133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IF(SOURCE!$R$2-LEN(SOURCE!C2156) &gt;= 0, REPT(" ",SOURCE!$R$2-LEN(SOURCE!C2156)), "")&amp;
      SOURCE!D2156&amp;", "&amp; IF(SOURCE!$S$2-LEN(SOURCE!D2156) &gt;= 0, REPT(" ",SOURCE!$S$2-LEN(SOURCE!D2156)), "")&amp;
      SOURCE!E2156&amp;", "&amp; IF(SOURCE!$T$2-LEN(SOURCE!E2156) &gt;=0, REPT(" ",SOURCE!$T$2-LEN(SOURCE!E2156)), "")&amp;
      SOURCE!F2156&amp;", "&amp; IF(SOURCE!$U$2-LEN(SOURCE!F2156) &gt;= 0, REPT(" ",SOURCE!$U$2-LEN(SOURCE!F2156)+2), "")&amp;"("&amp;
      SUBSTITUTE(TEXT(SOURCE!G2156,"??0"),"  ","")&amp;" &lt;&lt; TAM_MAX_BITS) |"&amp; IF(SOURCE!$V$2-3 &gt;= 0, REPT(" ",MAX(1,SOURCE!$V$2-5+4+1-1-LEN(  IF(ISTEXT(SOURCE!H2156),SOURCE!H2156,  SUBSTITUTE(SUBSTITUTE(TEXT(SOURCE!H2156,"????0"),"  ","")," ",""))   ))), "")&amp;
       IF(ISTEXT(SOURCE!H2156),SOURCE!H2156, SUBSTITUTE(SUBSTITUTE(TEXT(SOURCE!H2156,"????0"),"  ","")," ",""))   &amp;","&amp; IF(SOURCE!$W$2-3 &gt;= 0, REPT(" ",SOURCE!$W$2-3-5), "")&amp;
      SOURCE!I2156&amp;
" | "&amp; IF(SOURCE!$X$2-LEN(SOURCE!I2156) &gt;= 0, REPT(" ",SOURCE!$X$2-LEN(SOURCE!I2156)), "")&amp;
      SOURCE!J2156&amp;      IF(SOURCE!$Y$2-LEN(SOURCE!J2156) &gt;= 0, REPT(" ",SOURCE!$Y$2-LEN(SOURCE!J2156)), "")&amp;
" | "&amp; IF(SOURCE!$X$2-LEN(SOURCE!I2156) &gt;= 0, REPT(" ",SOURCE!$X$2-LEN(SOURCE!I2156)), "")&amp;
      SOURCE!K2156&amp;      IF(SOURCE!$Y$2-LEN(SOURCE!K2156) &gt;= 0, REPT(" ",SOURCE!$Z$2-LEN(SOURCE!K2156)), "")&amp;
" | "&amp; SOURCE!L2156&amp;      IF(SOURCE!$AB$2-LEN(SOURCE!L2156) &gt;= 0, REPT(" ",SOURCE!$AB$2-LEN(SOURCE!L2156)), "")&amp;
" | "&amp; SOURCE!M2156&amp;      IF(SOURCE!$AC$2-LEN(SOURCE!M2156) &gt;= 0, REPT(" ",SOURCE!$AC$2-LEN(SOURCE!M2156)), "")&amp;
      "},"&amp;IF(SOURCE!O2156&lt;&gt;"",""&amp;SOURCE!O2156,"")
 )
)
)</f>
        <v/>
      </c>
    </row>
    <row r="2157" spans="1:1">
      <c r="A2157" s="133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IF(SOURCE!$R$2-LEN(SOURCE!C2157) &gt;= 0, REPT(" ",SOURCE!$R$2-LEN(SOURCE!C2157)), "")&amp;
      SOURCE!D2157&amp;", "&amp; IF(SOURCE!$S$2-LEN(SOURCE!D2157) &gt;= 0, REPT(" ",SOURCE!$S$2-LEN(SOURCE!D2157)), "")&amp;
      SOURCE!E2157&amp;", "&amp; IF(SOURCE!$T$2-LEN(SOURCE!E2157) &gt;=0, REPT(" ",SOURCE!$T$2-LEN(SOURCE!E2157)), "")&amp;
      SOURCE!F2157&amp;", "&amp; IF(SOURCE!$U$2-LEN(SOURCE!F2157) &gt;= 0, REPT(" ",SOURCE!$U$2-LEN(SOURCE!F2157)+2), "")&amp;"("&amp;
      SUBSTITUTE(TEXT(SOURCE!G2157,"??0"),"  ","")&amp;" &lt;&lt; TAM_MAX_BITS) |"&amp; IF(SOURCE!$V$2-3 &gt;= 0, REPT(" ",MAX(1,SOURCE!$V$2-5+4+1-1-LEN(  IF(ISTEXT(SOURCE!H2157),SOURCE!H2157,  SUBSTITUTE(SUBSTITUTE(TEXT(SOURCE!H2157,"????0"),"  ","")," ",""))   ))), "")&amp;
       IF(ISTEXT(SOURCE!H2157),SOURCE!H2157, SUBSTITUTE(SUBSTITUTE(TEXT(SOURCE!H2157,"????0"),"  ","")," ",""))   &amp;","&amp; IF(SOURCE!$W$2-3 &gt;= 0, REPT(" ",SOURCE!$W$2-3-5), "")&amp;
      SOURCE!I2157&amp;
" | "&amp; IF(SOURCE!$X$2-LEN(SOURCE!I2157) &gt;= 0, REPT(" ",SOURCE!$X$2-LEN(SOURCE!I2157)), "")&amp;
      SOURCE!J2157&amp;      IF(SOURCE!$Y$2-LEN(SOURCE!J2157) &gt;= 0, REPT(" ",SOURCE!$Y$2-LEN(SOURCE!J2157)), "")&amp;
" | "&amp; IF(SOURCE!$X$2-LEN(SOURCE!I2157) &gt;= 0, REPT(" ",SOURCE!$X$2-LEN(SOURCE!I2157)), "")&amp;
      SOURCE!K2157&amp;      IF(SOURCE!$Y$2-LEN(SOURCE!K2157) &gt;= 0, REPT(" ",SOURCE!$Z$2-LEN(SOURCE!K2157)), "")&amp;
" | "&amp; SOURCE!L2157&amp;      IF(SOURCE!$AB$2-LEN(SOURCE!L2157) &gt;= 0, REPT(" ",SOURCE!$AB$2-LEN(SOURCE!L2157)), "")&amp;
" | "&amp; SOURCE!M2157&amp;      IF(SOURCE!$AC$2-LEN(SOURCE!M2157) &gt;= 0, REPT(" ",SOURCE!$AC$2-LEN(SOURCE!M2157)), "")&amp;
      "},"&amp;IF(SOURCE!O2157&lt;&gt;"",""&amp;SOURCE!O2157,"")
 )
)
)</f>
        <v/>
      </c>
    </row>
    <row r="2158" spans="1:1">
      <c r="A2158" s="133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IF(SOURCE!$R$2-LEN(SOURCE!C2158) &gt;= 0, REPT(" ",SOURCE!$R$2-LEN(SOURCE!C2158)), "")&amp;
      SOURCE!D2158&amp;", "&amp; IF(SOURCE!$S$2-LEN(SOURCE!D2158) &gt;= 0, REPT(" ",SOURCE!$S$2-LEN(SOURCE!D2158)), "")&amp;
      SOURCE!E2158&amp;", "&amp; IF(SOURCE!$T$2-LEN(SOURCE!E2158) &gt;=0, REPT(" ",SOURCE!$T$2-LEN(SOURCE!E2158)), "")&amp;
      SOURCE!F2158&amp;", "&amp; IF(SOURCE!$U$2-LEN(SOURCE!F2158) &gt;= 0, REPT(" ",SOURCE!$U$2-LEN(SOURCE!F2158)+2), "")&amp;"("&amp;
      SUBSTITUTE(TEXT(SOURCE!G2158,"??0"),"  ","")&amp;" &lt;&lt; TAM_MAX_BITS) |"&amp; IF(SOURCE!$V$2-3 &gt;= 0, REPT(" ",MAX(1,SOURCE!$V$2-5+4+1-1-LEN(  IF(ISTEXT(SOURCE!H2158),SOURCE!H2158,  SUBSTITUTE(SUBSTITUTE(TEXT(SOURCE!H2158,"????0"),"  ","")," ",""))   ))), "")&amp;
       IF(ISTEXT(SOURCE!H2158),SOURCE!H2158, SUBSTITUTE(SUBSTITUTE(TEXT(SOURCE!H2158,"????0"),"  ","")," ",""))   &amp;","&amp; IF(SOURCE!$W$2-3 &gt;= 0, REPT(" ",SOURCE!$W$2-3-5), "")&amp;
      SOURCE!I2158&amp;
" | "&amp; IF(SOURCE!$X$2-LEN(SOURCE!I2158) &gt;= 0, REPT(" ",SOURCE!$X$2-LEN(SOURCE!I2158)), "")&amp;
      SOURCE!J2158&amp;      IF(SOURCE!$Y$2-LEN(SOURCE!J2158) &gt;= 0, REPT(" ",SOURCE!$Y$2-LEN(SOURCE!J2158)), "")&amp;
" | "&amp; IF(SOURCE!$X$2-LEN(SOURCE!I2158) &gt;= 0, REPT(" ",SOURCE!$X$2-LEN(SOURCE!I2158)), "")&amp;
      SOURCE!K2158&amp;      IF(SOURCE!$Y$2-LEN(SOURCE!K2158) &gt;= 0, REPT(" ",SOURCE!$Z$2-LEN(SOURCE!K2158)), "")&amp;
" | "&amp; SOURCE!L2158&amp;      IF(SOURCE!$AB$2-LEN(SOURCE!L2158) &gt;= 0, REPT(" ",SOURCE!$AB$2-LEN(SOURCE!L2158)), "")&amp;
" | "&amp; SOURCE!M2158&amp;      IF(SOURCE!$AC$2-LEN(SOURCE!M2158) &gt;= 0, REPT(" ",SOURCE!$AC$2-LEN(SOURCE!M2158)), "")&amp;
      "},"&amp;IF(SOURCE!O2158&lt;&gt;"",""&amp;SOURCE!O2158,"")
 )
)
)</f>
        <v/>
      </c>
    </row>
    <row r="2159" spans="1:1">
      <c r="A2159" s="133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IF(SOURCE!$R$2-LEN(SOURCE!C2159) &gt;= 0, REPT(" ",SOURCE!$R$2-LEN(SOURCE!C2159)), "")&amp;
      SOURCE!D2159&amp;", "&amp; IF(SOURCE!$S$2-LEN(SOURCE!D2159) &gt;= 0, REPT(" ",SOURCE!$S$2-LEN(SOURCE!D2159)), "")&amp;
      SOURCE!E2159&amp;", "&amp; IF(SOURCE!$T$2-LEN(SOURCE!E2159) &gt;=0, REPT(" ",SOURCE!$T$2-LEN(SOURCE!E2159)), "")&amp;
      SOURCE!F2159&amp;", "&amp; IF(SOURCE!$U$2-LEN(SOURCE!F2159) &gt;= 0, REPT(" ",SOURCE!$U$2-LEN(SOURCE!F2159)+2), "")&amp;"("&amp;
      SUBSTITUTE(TEXT(SOURCE!G2159,"??0"),"  ","")&amp;" &lt;&lt; TAM_MAX_BITS) |"&amp; IF(SOURCE!$V$2-3 &gt;= 0, REPT(" ",MAX(1,SOURCE!$V$2-5+4+1-1-LEN(  IF(ISTEXT(SOURCE!H2159),SOURCE!H2159,  SUBSTITUTE(SUBSTITUTE(TEXT(SOURCE!H2159,"????0"),"  ","")," ",""))   ))), "")&amp;
       IF(ISTEXT(SOURCE!H2159),SOURCE!H2159, SUBSTITUTE(SUBSTITUTE(TEXT(SOURCE!H2159,"????0"),"  ","")," ",""))   &amp;","&amp; IF(SOURCE!$W$2-3 &gt;= 0, REPT(" ",SOURCE!$W$2-3-5), "")&amp;
      SOURCE!I2159&amp;
" | "&amp; IF(SOURCE!$X$2-LEN(SOURCE!I2159) &gt;= 0, REPT(" ",SOURCE!$X$2-LEN(SOURCE!I2159)), "")&amp;
      SOURCE!J2159&amp;      IF(SOURCE!$Y$2-LEN(SOURCE!J2159) &gt;= 0, REPT(" ",SOURCE!$Y$2-LEN(SOURCE!J2159)), "")&amp;
" | "&amp; IF(SOURCE!$X$2-LEN(SOURCE!I2159) &gt;= 0, REPT(" ",SOURCE!$X$2-LEN(SOURCE!I2159)), "")&amp;
      SOURCE!K2159&amp;      IF(SOURCE!$Y$2-LEN(SOURCE!K2159) &gt;= 0, REPT(" ",SOURCE!$Z$2-LEN(SOURCE!K2159)), "")&amp;
" | "&amp; SOURCE!L2159&amp;      IF(SOURCE!$AB$2-LEN(SOURCE!L2159) &gt;= 0, REPT(" ",SOURCE!$AB$2-LEN(SOURCE!L2159)), "")&amp;
" | "&amp; SOURCE!M2159&amp;      IF(SOURCE!$AC$2-LEN(SOURCE!M2159) &gt;= 0, REPT(" ",SOURCE!$AC$2-LEN(SOURCE!M2159)), "")&amp;
      "},"&amp;IF(SOURCE!O2159&lt;&gt;"",""&amp;SOURCE!O2159,"")
 )
)
)</f>
        <v/>
      </c>
    </row>
    <row r="2160" spans="1:1">
      <c r="A2160" s="133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IF(SOURCE!$R$2-LEN(SOURCE!C2160) &gt;= 0, REPT(" ",SOURCE!$R$2-LEN(SOURCE!C2160)), "")&amp;
      SOURCE!D2160&amp;", "&amp; IF(SOURCE!$S$2-LEN(SOURCE!D2160) &gt;= 0, REPT(" ",SOURCE!$S$2-LEN(SOURCE!D2160)), "")&amp;
      SOURCE!E2160&amp;", "&amp; IF(SOURCE!$T$2-LEN(SOURCE!E2160) &gt;=0, REPT(" ",SOURCE!$T$2-LEN(SOURCE!E2160)), "")&amp;
      SOURCE!F2160&amp;", "&amp; IF(SOURCE!$U$2-LEN(SOURCE!F2160) &gt;= 0, REPT(" ",SOURCE!$U$2-LEN(SOURCE!F2160)+2), "")&amp;"("&amp;
      SUBSTITUTE(TEXT(SOURCE!G2160,"??0"),"  ","")&amp;" &lt;&lt; TAM_MAX_BITS) |"&amp; IF(SOURCE!$V$2-3 &gt;= 0, REPT(" ",MAX(1,SOURCE!$V$2-5+4+1-1-LEN(  IF(ISTEXT(SOURCE!H2160),SOURCE!H2160,  SUBSTITUTE(SUBSTITUTE(TEXT(SOURCE!H2160,"????0"),"  ","")," ",""))   ))), "")&amp;
       IF(ISTEXT(SOURCE!H2160),SOURCE!H2160, SUBSTITUTE(SUBSTITUTE(TEXT(SOURCE!H2160,"????0"),"  ","")," ",""))   &amp;","&amp; IF(SOURCE!$W$2-3 &gt;= 0, REPT(" ",SOURCE!$W$2-3-5), "")&amp;
      SOURCE!I2160&amp;
" | "&amp; IF(SOURCE!$X$2-LEN(SOURCE!I2160) &gt;= 0, REPT(" ",SOURCE!$X$2-LEN(SOURCE!I2160)), "")&amp;
      SOURCE!J2160&amp;      IF(SOURCE!$Y$2-LEN(SOURCE!J2160) &gt;= 0, REPT(" ",SOURCE!$Y$2-LEN(SOURCE!J2160)), "")&amp;
" | "&amp; IF(SOURCE!$X$2-LEN(SOURCE!I2160) &gt;= 0, REPT(" ",SOURCE!$X$2-LEN(SOURCE!I2160)), "")&amp;
      SOURCE!K2160&amp;      IF(SOURCE!$Y$2-LEN(SOURCE!K2160) &gt;= 0, REPT(" ",SOURCE!$Z$2-LEN(SOURCE!K2160)), "")&amp;
" | "&amp; SOURCE!L2160&amp;      IF(SOURCE!$AB$2-LEN(SOURCE!L2160) &gt;= 0, REPT(" ",SOURCE!$AB$2-LEN(SOURCE!L2160)), "")&amp;
" | "&amp; SOURCE!M2160&amp;      IF(SOURCE!$AC$2-LEN(SOURCE!M2160) &gt;= 0, REPT(" ",SOURCE!$AC$2-LEN(SOURCE!M2160)), "")&amp;
      "},"&amp;IF(SOURCE!O2160&lt;&gt;"",""&amp;SOURCE!O2160,"")
 )
)
)</f>
        <v/>
      </c>
    </row>
    <row r="2161" spans="1:1">
      <c r="A2161" s="133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IF(SOURCE!$R$2-LEN(SOURCE!C2161) &gt;= 0, REPT(" ",SOURCE!$R$2-LEN(SOURCE!C2161)), "")&amp;
      SOURCE!D2161&amp;", "&amp; IF(SOURCE!$S$2-LEN(SOURCE!D2161) &gt;= 0, REPT(" ",SOURCE!$S$2-LEN(SOURCE!D2161)), "")&amp;
      SOURCE!E2161&amp;", "&amp; IF(SOURCE!$T$2-LEN(SOURCE!E2161) &gt;=0, REPT(" ",SOURCE!$T$2-LEN(SOURCE!E2161)), "")&amp;
      SOURCE!F2161&amp;", "&amp; IF(SOURCE!$U$2-LEN(SOURCE!F2161) &gt;= 0, REPT(" ",SOURCE!$U$2-LEN(SOURCE!F2161)+2), "")&amp;"("&amp;
      SUBSTITUTE(TEXT(SOURCE!G2161,"??0"),"  ","")&amp;" &lt;&lt; TAM_MAX_BITS) |"&amp; IF(SOURCE!$V$2-3 &gt;= 0, REPT(" ",MAX(1,SOURCE!$V$2-5+4+1-1-LEN(  IF(ISTEXT(SOURCE!H2161),SOURCE!H2161,  SUBSTITUTE(SUBSTITUTE(TEXT(SOURCE!H2161,"????0"),"  ","")," ",""))   ))), "")&amp;
       IF(ISTEXT(SOURCE!H2161),SOURCE!H2161, SUBSTITUTE(SUBSTITUTE(TEXT(SOURCE!H2161,"????0"),"  ","")," ",""))   &amp;","&amp; IF(SOURCE!$W$2-3 &gt;= 0, REPT(" ",SOURCE!$W$2-3-5), "")&amp;
      SOURCE!I2161&amp;
" | "&amp; IF(SOURCE!$X$2-LEN(SOURCE!I2161) &gt;= 0, REPT(" ",SOURCE!$X$2-LEN(SOURCE!I2161)), "")&amp;
      SOURCE!J2161&amp;      IF(SOURCE!$Y$2-LEN(SOURCE!J2161) &gt;= 0, REPT(" ",SOURCE!$Y$2-LEN(SOURCE!J2161)), "")&amp;
" | "&amp; IF(SOURCE!$X$2-LEN(SOURCE!I2161) &gt;= 0, REPT(" ",SOURCE!$X$2-LEN(SOURCE!I2161)), "")&amp;
      SOURCE!K2161&amp;      IF(SOURCE!$Y$2-LEN(SOURCE!K2161) &gt;= 0, REPT(" ",SOURCE!$Z$2-LEN(SOURCE!K2161)), "")&amp;
" | "&amp; SOURCE!L2161&amp;      IF(SOURCE!$AB$2-LEN(SOURCE!L2161) &gt;= 0, REPT(" ",SOURCE!$AB$2-LEN(SOURCE!L2161)), "")&amp;
" | "&amp; SOURCE!M2161&amp;      IF(SOURCE!$AC$2-LEN(SOURCE!M2161) &gt;= 0, REPT(" ",SOURCE!$AC$2-LEN(SOURCE!M2161)), "")&amp;
      "},"&amp;IF(SOURCE!O2161&lt;&gt;"",""&amp;SOURCE!O2161,"")
 )
)
)</f>
        <v/>
      </c>
    </row>
    <row r="2162" spans="1:1">
      <c r="A2162" s="133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IF(SOURCE!$R$2-LEN(SOURCE!C2162) &gt;= 0, REPT(" ",SOURCE!$R$2-LEN(SOURCE!C2162)), "")&amp;
      SOURCE!D2162&amp;", "&amp; IF(SOURCE!$S$2-LEN(SOURCE!D2162) &gt;= 0, REPT(" ",SOURCE!$S$2-LEN(SOURCE!D2162)), "")&amp;
      SOURCE!E2162&amp;", "&amp; IF(SOURCE!$T$2-LEN(SOURCE!E2162) &gt;=0, REPT(" ",SOURCE!$T$2-LEN(SOURCE!E2162)), "")&amp;
      SOURCE!F2162&amp;", "&amp; IF(SOURCE!$U$2-LEN(SOURCE!F2162) &gt;= 0, REPT(" ",SOURCE!$U$2-LEN(SOURCE!F2162)+2), "")&amp;"("&amp;
      SUBSTITUTE(TEXT(SOURCE!G2162,"??0"),"  ","")&amp;" &lt;&lt; TAM_MAX_BITS) |"&amp; IF(SOURCE!$V$2-3 &gt;= 0, REPT(" ",MAX(1,SOURCE!$V$2-5+4+1-1-LEN(  IF(ISTEXT(SOURCE!H2162),SOURCE!H2162,  SUBSTITUTE(SUBSTITUTE(TEXT(SOURCE!H2162,"????0"),"  ","")," ",""))   ))), "")&amp;
       IF(ISTEXT(SOURCE!H2162),SOURCE!H2162, SUBSTITUTE(SUBSTITUTE(TEXT(SOURCE!H2162,"????0"),"  ","")," ",""))   &amp;","&amp; IF(SOURCE!$W$2-3 &gt;= 0, REPT(" ",SOURCE!$W$2-3-5), "")&amp;
      SOURCE!I2162&amp;
" | "&amp; IF(SOURCE!$X$2-LEN(SOURCE!I2162) &gt;= 0, REPT(" ",SOURCE!$X$2-LEN(SOURCE!I2162)), "")&amp;
      SOURCE!J2162&amp;      IF(SOURCE!$Y$2-LEN(SOURCE!J2162) &gt;= 0, REPT(" ",SOURCE!$Y$2-LEN(SOURCE!J2162)), "")&amp;
" | "&amp; IF(SOURCE!$X$2-LEN(SOURCE!I2162) &gt;= 0, REPT(" ",SOURCE!$X$2-LEN(SOURCE!I2162)), "")&amp;
      SOURCE!K2162&amp;      IF(SOURCE!$Y$2-LEN(SOURCE!K2162) &gt;= 0, REPT(" ",SOURCE!$Z$2-LEN(SOURCE!K2162)), "")&amp;
" | "&amp; SOURCE!L2162&amp;      IF(SOURCE!$AB$2-LEN(SOURCE!L2162) &gt;= 0, REPT(" ",SOURCE!$AB$2-LEN(SOURCE!L2162)), "")&amp;
" | "&amp; SOURCE!M2162&amp;      IF(SOURCE!$AC$2-LEN(SOURCE!M2162) &gt;= 0, REPT(" ",SOURCE!$AC$2-LEN(SOURCE!M2162)), "")&amp;
      "},"&amp;IF(SOURCE!O2162&lt;&gt;"",""&amp;SOURCE!O2162,"")
 )
)
)</f>
        <v/>
      </c>
    </row>
    <row r="2163" spans="1:1">
      <c r="A2163" s="133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IF(SOURCE!$R$2-LEN(SOURCE!C2163) &gt;= 0, REPT(" ",SOURCE!$R$2-LEN(SOURCE!C2163)), "")&amp;
      SOURCE!D2163&amp;", "&amp; IF(SOURCE!$S$2-LEN(SOURCE!D2163) &gt;= 0, REPT(" ",SOURCE!$S$2-LEN(SOURCE!D2163)), "")&amp;
      SOURCE!E2163&amp;", "&amp; IF(SOURCE!$T$2-LEN(SOURCE!E2163) &gt;=0, REPT(" ",SOURCE!$T$2-LEN(SOURCE!E2163)), "")&amp;
      SOURCE!F2163&amp;", "&amp; IF(SOURCE!$U$2-LEN(SOURCE!F2163) &gt;= 0, REPT(" ",SOURCE!$U$2-LEN(SOURCE!F2163)+2), "")&amp;"("&amp;
      SUBSTITUTE(TEXT(SOURCE!G2163,"??0"),"  ","")&amp;" &lt;&lt; TAM_MAX_BITS) |"&amp; IF(SOURCE!$V$2-3 &gt;= 0, REPT(" ",MAX(1,SOURCE!$V$2-5+4+1-1-LEN(  IF(ISTEXT(SOURCE!H2163),SOURCE!H2163,  SUBSTITUTE(SUBSTITUTE(TEXT(SOURCE!H2163,"????0"),"  ","")," ",""))   ))), "")&amp;
       IF(ISTEXT(SOURCE!H2163),SOURCE!H2163, SUBSTITUTE(SUBSTITUTE(TEXT(SOURCE!H2163,"????0"),"  ","")," ",""))   &amp;","&amp; IF(SOURCE!$W$2-3 &gt;= 0, REPT(" ",SOURCE!$W$2-3-5), "")&amp;
      SOURCE!I2163&amp;
" | "&amp; IF(SOURCE!$X$2-LEN(SOURCE!I2163) &gt;= 0, REPT(" ",SOURCE!$X$2-LEN(SOURCE!I2163)), "")&amp;
      SOURCE!J2163&amp;      IF(SOURCE!$Y$2-LEN(SOURCE!J2163) &gt;= 0, REPT(" ",SOURCE!$Y$2-LEN(SOURCE!J2163)), "")&amp;
" | "&amp; IF(SOURCE!$X$2-LEN(SOURCE!I2163) &gt;= 0, REPT(" ",SOURCE!$X$2-LEN(SOURCE!I2163)), "")&amp;
      SOURCE!K2163&amp;      IF(SOURCE!$Y$2-LEN(SOURCE!K2163) &gt;= 0, REPT(" ",SOURCE!$Z$2-LEN(SOURCE!K2163)), "")&amp;
" | "&amp; SOURCE!L2163&amp;      IF(SOURCE!$AB$2-LEN(SOURCE!L2163) &gt;= 0, REPT(" ",SOURCE!$AB$2-LEN(SOURCE!L2163)), "")&amp;
" | "&amp; SOURCE!M2163&amp;      IF(SOURCE!$AC$2-LEN(SOURCE!M2163) &gt;= 0, REPT(" ",SOURCE!$AC$2-LEN(SOURCE!M2163)), "")&amp;
      "},"&amp;IF(SOURCE!O2163&lt;&gt;"",""&amp;SOURCE!O2163,"")
 )
)
)</f>
        <v/>
      </c>
    </row>
    <row r="2164" spans="1:1">
      <c r="A2164" s="133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IF(SOURCE!$R$2-LEN(SOURCE!C2164) &gt;= 0, REPT(" ",SOURCE!$R$2-LEN(SOURCE!C2164)), "")&amp;
      SOURCE!D2164&amp;", "&amp; IF(SOURCE!$S$2-LEN(SOURCE!D2164) &gt;= 0, REPT(" ",SOURCE!$S$2-LEN(SOURCE!D2164)), "")&amp;
      SOURCE!E2164&amp;", "&amp; IF(SOURCE!$T$2-LEN(SOURCE!E2164) &gt;=0, REPT(" ",SOURCE!$T$2-LEN(SOURCE!E2164)), "")&amp;
      SOURCE!F2164&amp;", "&amp; IF(SOURCE!$U$2-LEN(SOURCE!F2164) &gt;= 0, REPT(" ",SOURCE!$U$2-LEN(SOURCE!F2164)+2), "")&amp;"("&amp;
      SUBSTITUTE(TEXT(SOURCE!G2164,"??0"),"  ","")&amp;" &lt;&lt; TAM_MAX_BITS) |"&amp; IF(SOURCE!$V$2-3 &gt;= 0, REPT(" ",MAX(1,SOURCE!$V$2-5+4+1-1-LEN(  IF(ISTEXT(SOURCE!H2164),SOURCE!H2164,  SUBSTITUTE(SUBSTITUTE(TEXT(SOURCE!H2164,"????0"),"  ","")," ",""))   ))), "")&amp;
       IF(ISTEXT(SOURCE!H2164),SOURCE!H2164, SUBSTITUTE(SUBSTITUTE(TEXT(SOURCE!H2164,"????0"),"  ","")," ",""))   &amp;","&amp; IF(SOURCE!$W$2-3 &gt;= 0, REPT(" ",SOURCE!$W$2-3-5), "")&amp;
      SOURCE!I2164&amp;
" | "&amp; IF(SOURCE!$X$2-LEN(SOURCE!I2164) &gt;= 0, REPT(" ",SOURCE!$X$2-LEN(SOURCE!I2164)), "")&amp;
      SOURCE!J2164&amp;      IF(SOURCE!$Y$2-LEN(SOURCE!J2164) &gt;= 0, REPT(" ",SOURCE!$Y$2-LEN(SOURCE!J2164)), "")&amp;
" | "&amp; IF(SOURCE!$X$2-LEN(SOURCE!I2164) &gt;= 0, REPT(" ",SOURCE!$X$2-LEN(SOURCE!I2164)), "")&amp;
      SOURCE!K2164&amp;      IF(SOURCE!$Y$2-LEN(SOURCE!K2164) &gt;= 0, REPT(" ",SOURCE!$Z$2-LEN(SOURCE!K2164)), "")&amp;
" | "&amp; SOURCE!L2164&amp;      IF(SOURCE!$AB$2-LEN(SOURCE!L2164) &gt;= 0, REPT(" ",SOURCE!$AB$2-LEN(SOURCE!L2164)), "")&amp;
" | "&amp; SOURCE!M2164&amp;      IF(SOURCE!$AC$2-LEN(SOURCE!M2164) &gt;= 0, REPT(" ",SOURCE!$AC$2-LEN(SOURCE!M2164)), "")&amp;
      "},"&amp;IF(SOURCE!O2164&lt;&gt;"",""&amp;SOURCE!O2164,"")
 )
)
)</f>
        <v/>
      </c>
    </row>
    <row r="2165" spans="1:1">
      <c r="A2165" s="133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IF(SOURCE!$R$2-LEN(SOURCE!C2165) &gt;= 0, REPT(" ",SOURCE!$R$2-LEN(SOURCE!C2165)), "")&amp;
      SOURCE!D2165&amp;", "&amp; IF(SOURCE!$S$2-LEN(SOURCE!D2165) &gt;= 0, REPT(" ",SOURCE!$S$2-LEN(SOURCE!D2165)), "")&amp;
      SOURCE!E2165&amp;", "&amp; IF(SOURCE!$T$2-LEN(SOURCE!E2165) &gt;=0, REPT(" ",SOURCE!$T$2-LEN(SOURCE!E2165)), "")&amp;
      SOURCE!F2165&amp;", "&amp; IF(SOURCE!$U$2-LEN(SOURCE!F2165) &gt;= 0, REPT(" ",SOURCE!$U$2-LEN(SOURCE!F2165)+2), "")&amp;"("&amp;
      SUBSTITUTE(TEXT(SOURCE!G2165,"??0"),"  ","")&amp;" &lt;&lt; TAM_MAX_BITS) |"&amp; IF(SOURCE!$V$2-3 &gt;= 0, REPT(" ",MAX(1,SOURCE!$V$2-5+4+1-1-LEN(  IF(ISTEXT(SOURCE!H2165),SOURCE!H2165,  SUBSTITUTE(SUBSTITUTE(TEXT(SOURCE!H2165,"????0"),"  ","")," ",""))   ))), "")&amp;
       IF(ISTEXT(SOURCE!H2165),SOURCE!H2165, SUBSTITUTE(SUBSTITUTE(TEXT(SOURCE!H2165,"????0"),"  ","")," ",""))   &amp;","&amp; IF(SOURCE!$W$2-3 &gt;= 0, REPT(" ",SOURCE!$W$2-3-5), "")&amp;
      SOURCE!I2165&amp;
" | "&amp; IF(SOURCE!$X$2-LEN(SOURCE!I2165) &gt;= 0, REPT(" ",SOURCE!$X$2-LEN(SOURCE!I2165)), "")&amp;
      SOURCE!J2165&amp;      IF(SOURCE!$Y$2-LEN(SOURCE!J2165) &gt;= 0, REPT(" ",SOURCE!$Y$2-LEN(SOURCE!J2165)), "")&amp;
" | "&amp; IF(SOURCE!$X$2-LEN(SOURCE!I2165) &gt;= 0, REPT(" ",SOURCE!$X$2-LEN(SOURCE!I2165)), "")&amp;
      SOURCE!K2165&amp;      IF(SOURCE!$Y$2-LEN(SOURCE!K2165) &gt;= 0, REPT(" ",SOURCE!$Z$2-LEN(SOURCE!K2165)), "")&amp;
" | "&amp; SOURCE!L2165&amp;      IF(SOURCE!$AB$2-LEN(SOURCE!L2165) &gt;= 0, REPT(" ",SOURCE!$AB$2-LEN(SOURCE!L2165)), "")&amp;
" | "&amp; SOURCE!M2165&amp;      IF(SOURCE!$AC$2-LEN(SOURCE!M2165) &gt;= 0, REPT(" ",SOURCE!$AC$2-LEN(SOURCE!M2165)), "")&amp;
      "},"&amp;IF(SOURCE!O2165&lt;&gt;"",""&amp;SOURCE!O2165,"")
 )
)
)</f>
        <v/>
      </c>
    </row>
    <row r="2166" spans="1:1">
      <c r="A2166" s="133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IF(SOURCE!$R$2-LEN(SOURCE!C2166) &gt;= 0, REPT(" ",SOURCE!$R$2-LEN(SOURCE!C2166)), "")&amp;
      SOURCE!D2166&amp;", "&amp; IF(SOURCE!$S$2-LEN(SOURCE!D2166) &gt;= 0, REPT(" ",SOURCE!$S$2-LEN(SOURCE!D2166)), "")&amp;
      SOURCE!E2166&amp;", "&amp; IF(SOURCE!$T$2-LEN(SOURCE!E2166) &gt;=0, REPT(" ",SOURCE!$T$2-LEN(SOURCE!E2166)), "")&amp;
      SOURCE!F2166&amp;", "&amp; IF(SOURCE!$U$2-LEN(SOURCE!F2166) &gt;= 0, REPT(" ",SOURCE!$U$2-LEN(SOURCE!F2166)+2), "")&amp;"("&amp;
      SUBSTITUTE(TEXT(SOURCE!G2166,"??0"),"  ","")&amp;" &lt;&lt; TAM_MAX_BITS) |"&amp; IF(SOURCE!$V$2-3 &gt;= 0, REPT(" ",MAX(1,SOURCE!$V$2-5+4+1-1-LEN(  IF(ISTEXT(SOURCE!H2166),SOURCE!H2166,  SUBSTITUTE(SUBSTITUTE(TEXT(SOURCE!H2166,"????0"),"  ","")," ",""))   ))), "")&amp;
       IF(ISTEXT(SOURCE!H2166),SOURCE!H2166, SUBSTITUTE(SUBSTITUTE(TEXT(SOURCE!H2166,"????0"),"  ","")," ",""))   &amp;","&amp; IF(SOURCE!$W$2-3 &gt;= 0, REPT(" ",SOURCE!$W$2-3-5), "")&amp;
      SOURCE!I2166&amp;
" | "&amp; IF(SOURCE!$X$2-LEN(SOURCE!I2166) &gt;= 0, REPT(" ",SOURCE!$X$2-LEN(SOURCE!I2166)), "")&amp;
      SOURCE!J2166&amp;      IF(SOURCE!$Y$2-LEN(SOURCE!J2166) &gt;= 0, REPT(" ",SOURCE!$Y$2-LEN(SOURCE!J2166)), "")&amp;
" | "&amp; IF(SOURCE!$X$2-LEN(SOURCE!I2166) &gt;= 0, REPT(" ",SOURCE!$X$2-LEN(SOURCE!I2166)), "")&amp;
      SOURCE!K2166&amp;      IF(SOURCE!$Y$2-LEN(SOURCE!K2166) &gt;= 0, REPT(" ",SOURCE!$Z$2-LEN(SOURCE!K2166)), "")&amp;
" | "&amp; SOURCE!L2166&amp;      IF(SOURCE!$AB$2-LEN(SOURCE!L2166) &gt;= 0, REPT(" ",SOURCE!$AB$2-LEN(SOURCE!L2166)), "")&amp;
" | "&amp; SOURCE!M2166&amp;      IF(SOURCE!$AC$2-LEN(SOURCE!M2166) &gt;= 0, REPT(" ",SOURCE!$AC$2-LEN(SOURCE!M2166)), "")&amp;
      "},"&amp;IF(SOURCE!O2166&lt;&gt;"",""&amp;SOURCE!O2166,"")
 )
)
)</f>
        <v/>
      </c>
    </row>
    <row r="2167" spans="1:1">
      <c r="A2167" s="133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IF(SOURCE!$R$2-LEN(SOURCE!C2167) &gt;= 0, REPT(" ",SOURCE!$R$2-LEN(SOURCE!C2167)), "")&amp;
      SOURCE!D2167&amp;", "&amp; IF(SOURCE!$S$2-LEN(SOURCE!D2167) &gt;= 0, REPT(" ",SOURCE!$S$2-LEN(SOURCE!D2167)), "")&amp;
      SOURCE!E2167&amp;", "&amp; IF(SOURCE!$T$2-LEN(SOURCE!E2167) &gt;=0, REPT(" ",SOURCE!$T$2-LEN(SOURCE!E2167)), "")&amp;
      SOURCE!F2167&amp;", "&amp; IF(SOURCE!$U$2-LEN(SOURCE!F2167) &gt;= 0, REPT(" ",SOURCE!$U$2-LEN(SOURCE!F2167)+2), "")&amp;"("&amp;
      SUBSTITUTE(TEXT(SOURCE!G2167,"??0"),"  ","")&amp;" &lt;&lt; TAM_MAX_BITS) |"&amp; IF(SOURCE!$V$2-3 &gt;= 0, REPT(" ",MAX(1,SOURCE!$V$2-5+4+1-1-LEN(  IF(ISTEXT(SOURCE!H2167),SOURCE!H2167,  SUBSTITUTE(SUBSTITUTE(TEXT(SOURCE!H2167,"????0"),"  ","")," ",""))   ))), "")&amp;
       IF(ISTEXT(SOURCE!H2167),SOURCE!H2167, SUBSTITUTE(SUBSTITUTE(TEXT(SOURCE!H2167,"????0"),"  ","")," ",""))   &amp;","&amp; IF(SOURCE!$W$2-3 &gt;= 0, REPT(" ",SOURCE!$W$2-3-5), "")&amp;
      SOURCE!I2167&amp;
" | "&amp; IF(SOURCE!$X$2-LEN(SOURCE!I2167) &gt;= 0, REPT(" ",SOURCE!$X$2-LEN(SOURCE!I2167)), "")&amp;
      SOURCE!J2167&amp;      IF(SOURCE!$Y$2-LEN(SOURCE!J2167) &gt;= 0, REPT(" ",SOURCE!$Y$2-LEN(SOURCE!J2167)), "")&amp;
" | "&amp; IF(SOURCE!$X$2-LEN(SOURCE!I2167) &gt;= 0, REPT(" ",SOURCE!$X$2-LEN(SOURCE!I2167)), "")&amp;
      SOURCE!K2167&amp;      IF(SOURCE!$Y$2-LEN(SOURCE!K2167) &gt;= 0, REPT(" ",SOURCE!$Z$2-LEN(SOURCE!K2167)), "")&amp;
" | "&amp; SOURCE!L2167&amp;      IF(SOURCE!$AB$2-LEN(SOURCE!L2167) &gt;= 0, REPT(" ",SOURCE!$AB$2-LEN(SOURCE!L2167)), "")&amp;
" | "&amp; SOURCE!M2167&amp;      IF(SOURCE!$AC$2-LEN(SOURCE!M2167) &gt;= 0, REPT(" ",SOURCE!$AC$2-LEN(SOURCE!M2167)), "")&amp;
      "},"&amp;IF(SOURCE!O2167&lt;&gt;"",""&amp;SOURCE!O2167,"")
 )
)
)</f>
        <v/>
      </c>
    </row>
    <row r="2168" spans="1:1">
      <c r="A2168" s="133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IF(SOURCE!$R$2-LEN(SOURCE!C2168) &gt;= 0, REPT(" ",SOURCE!$R$2-LEN(SOURCE!C2168)), "")&amp;
      SOURCE!D2168&amp;", "&amp; IF(SOURCE!$S$2-LEN(SOURCE!D2168) &gt;= 0, REPT(" ",SOURCE!$S$2-LEN(SOURCE!D2168)), "")&amp;
      SOURCE!E2168&amp;", "&amp; IF(SOURCE!$T$2-LEN(SOURCE!E2168) &gt;=0, REPT(" ",SOURCE!$T$2-LEN(SOURCE!E2168)), "")&amp;
      SOURCE!F2168&amp;", "&amp; IF(SOURCE!$U$2-LEN(SOURCE!F2168) &gt;= 0, REPT(" ",SOURCE!$U$2-LEN(SOURCE!F2168)+2), "")&amp;"("&amp;
      SUBSTITUTE(TEXT(SOURCE!G2168,"??0"),"  ","")&amp;" &lt;&lt; TAM_MAX_BITS) |"&amp; IF(SOURCE!$V$2-3 &gt;= 0, REPT(" ",MAX(1,SOURCE!$V$2-5+4+1-1-LEN(  IF(ISTEXT(SOURCE!H2168),SOURCE!H2168,  SUBSTITUTE(SUBSTITUTE(TEXT(SOURCE!H2168,"????0"),"  ","")," ",""))   ))), "")&amp;
       IF(ISTEXT(SOURCE!H2168),SOURCE!H2168, SUBSTITUTE(SUBSTITUTE(TEXT(SOURCE!H2168,"????0"),"  ","")," ",""))   &amp;","&amp; IF(SOURCE!$W$2-3 &gt;= 0, REPT(" ",SOURCE!$W$2-3-5), "")&amp;
      SOURCE!I2168&amp;
" | "&amp; IF(SOURCE!$X$2-LEN(SOURCE!I2168) &gt;= 0, REPT(" ",SOURCE!$X$2-LEN(SOURCE!I2168)), "")&amp;
      SOURCE!J2168&amp;      IF(SOURCE!$Y$2-LEN(SOURCE!J2168) &gt;= 0, REPT(" ",SOURCE!$Y$2-LEN(SOURCE!J2168)), "")&amp;
" | "&amp; IF(SOURCE!$X$2-LEN(SOURCE!I2168) &gt;= 0, REPT(" ",SOURCE!$X$2-LEN(SOURCE!I2168)), "")&amp;
      SOURCE!K2168&amp;      IF(SOURCE!$Y$2-LEN(SOURCE!K2168) &gt;= 0, REPT(" ",SOURCE!$Z$2-LEN(SOURCE!K2168)), "")&amp;
" | "&amp; SOURCE!L2168&amp;      IF(SOURCE!$AB$2-LEN(SOURCE!L2168) &gt;= 0, REPT(" ",SOURCE!$AB$2-LEN(SOURCE!L2168)), "")&amp;
" | "&amp; SOURCE!M2168&amp;      IF(SOURCE!$AC$2-LEN(SOURCE!M2168) &gt;= 0, REPT(" ",SOURCE!$AC$2-LEN(SOURCE!M2168)), "")&amp;
      "},"&amp;IF(SOURCE!O2168&lt;&gt;"",""&amp;SOURCE!O2168,"")
 )
)
)</f>
        <v/>
      </c>
    </row>
    <row r="2169" spans="1:1">
      <c r="A2169" s="133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IF(SOURCE!$R$2-LEN(SOURCE!C2169) &gt;= 0, REPT(" ",SOURCE!$R$2-LEN(SOURCE!C2169)), "")&amp;
      SOURCE!D2169&amp;", "&amp; IF(SOURCE!$S$2-LEN(SOURCE!D2169) &gt;= 0, REPT(" ",SOURCE!$S$2-LEN(SOURCE!D2169)), "")&amp;
      SOURCE!E2169&amp;", "&amp; IF(SOURCE!$T$2-LEN(SOURCE!E2169) &gt;=0, REPT(" ",SOURCE!$T$2-LEN(SOURCE!E2169)), "")&amp;
      SOURCE!F2169&amp;", "&amp; IF(SOURCE!$U$2-LEN(SOURCE!F2169) &gt;= 0, REPT(" ",SOURCE!$U$2-LEN(SOURCE!F2169)+2), "")&amp;"("&amp;
      SUBSTITUTE(TEXT(SOURCE!G2169,"??0"),"  ","")&amp;" &lt;&lt; TAM_MAX_BITS) |"&amp; IF(SOURCE!$V$2-3 &gt;= 0, REPT(" ",MAX(1,SOURCE!$V$2-5+4+1-1-LEN(  IF(ISTEXT(SOURCE!H2169),SOURCE!H2169,  SUBSTITUTE(SUBSTITUTE(TEXT(SOURCE!H2169,"????0"),"  ","")," ",""))   ))), "")&amp;
       IF(ISTEXT(SOURCE!H2169),SOURCE!H2169, SUBSTITUTE(SUBSTITUTE(TEXT(SOURCE!H2169,"????0"),"  ","")," ",""))   &amp;","&amp; IF(SOURCE!$W$2-3 &gt;= 0, REPT(" ",SOURCE!$W$2-3-5), "")&amp;
      SOURCE!I2169&amp;
" | "&amp; IF(SOURCE!$X$2-LEN(SOURCE!I2169) &gt;= 0, REPT(" ",SOURCE!$X$2-LEN(SOURCE!I2169)), "")&amp;
      SOURCE!J2169&amp;      IF(SOURCE!$Y$2-LEN(SOURCE!J2169) &gt;= 0, REPT(" ",SOURCE!$Y$2-LEN(SOURCE!J2169)), "")&amp;
" | "&amp; IF(SOURCE!$X$2-LEN(SOURCE!I2169) &gt;= 0, REPT(" ",SOURCE!$X$2-LEN(SOURCE!I2169)), "")&amp;
      SOURCE!K2169&amp;      IF(SOURCE!$Y$2-LEN(SOURCE!K2169) &gt;= 0, REPT(" ",SOURCE!$Z$2-LEN(SOURCE!K2169)), "")&amp;
" | "&amp; SOURCE!L2169&amp;      IF(SOURCE!$AB$2-LEN(SOURCE!L2169) &gt;= 0, REPT(" ",SOURCE!$AB$2-LEN(SOURCE!L2169)), "")&amp;
" | "&amp; SOURCE!M2169&amp;      IF(SOURCE!$AC$2-LEN(SOURCE!M2169) &gt;= 0, REPT(" ",SOURCE!$AC$2-LEN(SOURCE!M2169)), "")&amp;
      "},"&amp;IF(SOURCE!O2169&lt;&gt;"",""&amp;SOURCE!O2169,"")
 )
)
)</f>
        <v/>
      </c>
    </row>
    <row r="2170" spans="1:1">
      <c r="A2170" s="133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IF(SOURCE!$R$2-LEN(SOURCE!C2170) &gt;= 0, REPT(" ",SOURCE!$R$2-LEN(SOURCE!C2170)), "")&amp;
      SOURCE!D2170&amp;", "&amp; IF(SOURCE!$S$2-LEN(SOURCE!D2170) &gt;= 0, REPT(" ",SOURCE!$S$2-LEN(SOURCE!D2170)), "")&amp;
      SOURCE!E2170&amp;", "&amp; IF(SOURCE!$T$2-LEN(SOURCE!E2170) &gt;=0, REPT(" ",SOURCE!$T$2-LEN(SOURCE!E2170)), "")&amp;
      SOURCE!F2170&amp;", "&amp; IF(SOURCE!$U$2-LEN(SOURCE!F2170) &gt;= 0, REPT(" ",SOURCE!$U$2-LEN(SOURCE!F2170)+2), "")&amp;"("&amp;
      SUBSTITUTE(TEXT(SOURCE!G2170,"??0"),"  ","")&amp;" &lt;&lt; TAM_MAX_BITS) |"&amp; IF(SOURCE!$V$2-3 &gt;= 0, REPT(" ",MAX(1,SOURCE!$V$2-5+4+1-1-LEN(  IF(ISTEXT(SOURCE!H2170),SOURCE!H2170,  SUBSTITUTE(SUBSTITUTE(TEXT(SOURCE!H2170,"????0"),"  ","")," ",""))   ))), "")&amp;
       IF(ISTEXT(SOURCE!H2170),SOURCE!H2170, SUBSTITUTE(SUBSTITUTE(TEXT(SOURCE!H2170,"????0"),"  ","")," ",""))   &amp;","&amp; IF(SOURCE!$W$2-3 &gt;= 0, REPT(" ",SOURCE!$W$2-3-5), "")&amp;
      SOURCE!I2170&amp;
" | "&amp; IF(SOURCE!$X$2-LEN(SOURCE!I2170) &gt;= 0, REPT(" ",SOURCE!$X$2-LEN(SOURCE!I2170)), "")&amp;
      SOURCE!J2170&amp;      IF(SOURCE!$Y$2-LEN(SOURCE!J2170) &gt;= 0, REPT(" ",SOURCE!$Y$2-LEN(SOURCE!J2170)), "")&amp;
" | "&amp; IF(SOURCE!$X$2-LEN(SOURCE!I2170) &gt;= 0, REPT(" ",SOURCE!$X$2-LEN(SOURCE!I2170)), "")&amp;
      SOURCE!K2170&amp;      IF(SOURCE!$Y$2-LEN(SOURCE!K2170) &gt;= 0, REPT(" ",SOURCE!$Z$2-LEN(SOURCE!K2170)), "")&amp;
" | "&amp; SOURCE!L2170&amp;      IF(SOURCE!$AB$2-LEN(SOURCE!L2170) &gt;= 0, REPT(" ",SOURCE!$AB$2-LEN(SOURCE!L2170)), "")&amp;
" | "&amp; SOURCE!M2170&amp;      IF(SOURCE!$AC$2-LEN(SOURCE!M2170) &gt;= 0, REPT(" ",SOURCE!$AC$2-LEN(SOURCE!M2170)), "")&amp;
      "},"&amp;IF(SOURCE!O2170&lt;&gt;"",""&amp;SOURCE!O2170,"")
 )
)
)</f>
        <v/>
      </c>
    </row>
    <row r="2171" spans="1:1">
      <c r="A2171" s="133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IF(SOURCE!$R$2-LEN(SOURCE!C2171) &gt;= 0, REPT(" ",SOURCE!$R$2-LEN(SOURCE!C2171)), "")&amp;
      SOURCE!D2171&amp;", "&amp; IF(SOURCE!$S$2-LEN(SOURCE!D2171) &gt;= 0, REPT(" ",SOURCE!$S$2-LEN(SOURCE!D2171)), "")&amp;
      SOURCE!E2171&amp;", "&amp; IF(SOURCE!$T$2-LEN(SOURCE!E2171) &gt;=0, REPT(" ",SOURCE!$T$2-LEN(SOURCE!E2171)), "")&amp;
      SOURCE!F2171&amp;", "&amp; IF(SOURCE!$U$2-LEN(SOURCE!F2171) &gt;= 0, REPT(" ",SOURCE!$U$2-LEN(SOURCE!F2171)+2), "")&amp;"("&amp;
      SUBSTITUTE(TEXT(SOURCE!G2171,"??0"),"  ","")&amp;" &lt;&lt; TAM_MAX_BITS) |"&amp; IF(SOURCE!$V$2-3 &gt;= 0, REPT(" ",MAX(1,SOURCE!$V$2-5+4+1-1-LEN(  IF(ISTEXT(SOURCE!H2171),SOURCE!H2171,  SUBSTITUTE(SUBSTITUTE(TEXT(SOURCE!H2171,"????0"),"  ","")," ",""))   ))), "")&amp;
       IF(ISTEXT(SOURCE!H2171),SOURCE!H2171, SUBSTITUTE(SUBSTITUTE(TEXT(SOURCE!H2171,"????0"),"  ","")," ",""))   &amp;","&amp; IF(SOURCE!$W$2-3 &gt;= 0, REPT(" ",SOURCE!$W$2-3-5), "")&amp;
      SOURCE!I2171&amp;
" | "&amp; IF(SOURCE!$X$2-LEN(SOURCE!I2171) &gt;= 0, REPT(" ",SOURCE!$X$2-LEN(SOURCE!I2171)), "")&amp;
      SOURCE!J2171&amp;      IF(SOURCE!$Y$2-LEN(SOURCE!J2171) &gt;= 0, REPT(" ",SOURCE!$Y$2-LEN(SOURCE!J2171)), "")&amp;
" | "&amp; IF(SOURCE!$X$2-LEN(SOURCE!I2171) &gt;= 0, REPT(" ",SOURCE!$X$2-LEN(SOURCE!I2171)), "")&amp;
      SOURCE!K2171&amp;      IF(SOURCE!$Y$2-LEN(SOURCE!K2171) &gt;= 0, REPT(" ",SOURCE!$Z$2-LEN(SOURCE!K2171)), "")&amp;
" | "&amp; SOURCE!L2171&amp;      IF(SOURCE!$AB$2-LEN(SOURCE!L2171) &gt;= 0, REPT(" ",SOURCE!$AB$2-LEN(SOURCE!L2171)), "")&amp;
" | "&amp; SOURCE!M2171&amp;      IF(SOURCE!$AC$2-LEN(SOURCE!M2171) &gt;= 0, REPT(" ",SOURCE!$AC$2-LEN(SOURCE!M2171)), "")&amp;
      "},"&amp;IF(SOURCE!O2171&lt;&gt;"",""&amp;SOURCE!O2171,"")
 )
)
)</f>
        <v/>
      </c>
    </row>
    <row r="2172" spans="1:1">
      <c r="A2172" s="133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IF(SOURCE!$R$2-LEN(SOURCE!C2172) &gt;= 0, REPT(" ",SOURCE!$R$2-LEN(SOURCE!C2172)), "")&amp;
      SOURCE!D2172&amp;", "&amp; IF(SOURCE!$S$2-LEN(SOURCE!D2172) &gt;= 0, REPT(" ",SOURCE!$S$2-LEN(SOURCE!D2172)), "")&amp;
      SOURCE!E2172&amp;", "&amp; IF(SOURCE!$T$2-LEN(SOURCE!E2172) &gt;=0, REPT(" ",SOURCE!$T$2-LEN(SOURCE!E2172)), "")&amp;
      SOURCE!F2172&amp;", "&amp; IF(SOURCE!$U$2-LEN(SOURCE!F2172) &gt;= 0, REPT(" ",SOURCE!$U$2-LEN(SOURCE!F2172)+2), "")&amp;"("&amp;
      SUBSTITUTE(TEXT(SOURCE!G2172,"??0"),"  ","")&amp;" &lt;&lt; TAM_MAX_BITS) |"&amp; IF(SOURCE!$V$2-3 &gt;= 0, REPT(" ",MAX(1,SOURCE!$V$2-5+4+1-1-LEN(  IF(ISTEXT(SOURCE!H2172),SOURCE!H2172,  SUBSTITUTE(SUBSTITUTE(TEXT(SOURCE!H2172,"????0"),"  ","")," ",""))   ))), "")&amp;
       IF(ISTEXT(SOURCE!H2172),SOURCE!H2172, SUBSTITUTE(SUBSTITUTE(TEXT(SOURCE!H2172,"????0"),"  ","")," ",""))   &amp;","&amp; IF(SOURCE!$W$2-3 &gt;= 0, REPT(" ",SOURCE!$W$2-3-5), "")&amp;
      SOURCE!I2172&amp;
" | "&amp; IF(SOURCE!$X$2-LEN(SOURCE!I2172) &gt;= 0, REPT(" ",SOURCE!$X$2-LEN(SOURCE!I2172)), "")&amp;
      SOURCE!J2172&amp;      IF(SOURCE!$Y$2-LEN(SOURCE!J2172) &gt;= 0, REPT(" ",SOURCE!$Y$2-LEN(SOURCE!J2172)), "")&amp;
" | "&amp; IF(SOURCE!$X$2-LEN(SOURCE!I2172) &gt;= 0, REPT(" ",SOURCE!$X$2-LEN(SOURCE!I2172)), "")&amp;
      SOURCE!K2172&amp;      IF(SOURCE!$Y$2-LEN(SOURCE!K2172) &gt;= 0, REPT(" ",SOURCE!$Z$2-LEN(SOURCE!K2172)), "")&amp;
" | "&amp; SOURCE!L2172&amp;      IF(SOURCE!$AB$2-LEN(SOURCE!L2172) &gt;= 0, REPT(" ",SOURCE!$AB$2-LEN(SOURCE!L2172)), "")&amp;
" | "&amp; SOURCE!M2172&amp;      IF(SOURCE!$AC$2-LEN(SOURCE!M2172) &gt;= 0, REPT(" ",SOURCE!$AC$2-LEN(SOURCE!M2172)), "")&amp;
      "},"&amp;IF(SOURCE!O2172&lt;&gt;"",""&amp;SOURCE!O2172,"")
 )
)
)</f>
        <v/>
      </c>
    </row>
    <row r="2173" spans="1:1">
      <c r="A2173" s="133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IF(SOURCE!$R$2-LEN(SOURCE!C2173) &gt;= 0, REPT(" ",SOURCE!$R$2-LEN(SOURCE!C2173)), "")&amp;
      SOURCE!D2173&amp;", "&amp; IF(SOURCE!$S$2-LEN(SOURCE!D2173) &gt;= 0, REPT(" ",SOURCE!$S$2-LEN(SOURCE!D2173)), "")&amp;
      SOURCE!E2173&amp;", "&amp; IF(SOURCE!$T$2-LEN(SOURCE!E2173) &gt;=0, REPT(" ",SOURCE!$T$2-LEN(SOURCE!E2173)), "")&amp;
      SOURCE!F2173&amp;", "&amp; IF(SOURCE!$U$2-LEN(SOURCE!F2173) &gt;= 0, REPT(" ",SOURCE!$U$2-LEN(SOURCE!F2173)+2), "")&amp;"("&amp;
      SUBSTITUTE(TEXT(SOURCE!G2173,"??0"),"  ","")&amp;" &lt;&lt; TAM_MAX_BITS) |"&amp; IF(SOURCE!$V$2-3 &gt;= 0, REPT(" ",MAX(1,SOURCE!$V$2-5+4+1-1-LEN(  IF(ISTEXT(SOURCE!H2173),SOURCE!H2173,  SUBSTITUTE(SUBSTITUTE(TEXT(SOURCE!H2173,"????0"),"  ","")," ",""))   ))), "")&amp;
       IF(ISTEXT(SOURCE!H2173),SOURCE!H2173, SUBSTITUTE(SUBSTITUTE(TEXT(SOURCE!H2173,"????0"),"  ","")," ",""))   &amp;","&amp; IF(SOURCE!$W$2-3 &gt;= 0, REPT(" ",SOURCE!$W$2-3-5), "")&amp;
      SOURCE!I2173&amp;
" | "&amp; IF(SOURCE!$X$2-LEN(SOURCE!I2173) &gt;= 0, REPT(" ",SOURCE!$X$2-LEN(SOURCE!I2173)), "")&amp;
      SOURCE!J2173&amp;      IF(SOURCE!$Y$2-LEN(SOURCE!J2173) &gt;= 0, REPT(" ",SOURCE!$Y$2-LEN(SOURCE!J2173)), "")&amp;
" | "&amp; IF(SOURCE!$X$2-LEN(SOURCE!I2173) &gt;= 0, REPT(" ",SOURCE!$X$2-LEN(SOURCE!I2173)), "")&amp;
      SOURCE!K2173&amp;      IF(SOURCE!$Y$2-LEN(SOURCE!K2173) &gt;= 0, REPT(" ",SOURCE!$Z$2-LEN(SOURCE!K2173)), "")&amp;
" | "&amp; SOURCE!L2173&amp;      IF(SOURCE!$AB$2-LEN(SOURCE!L2173) &gt;= 0, REPT(" ",SOURCE!$AB$2-LEN(SOURCE!L2173)), "")&amp;
" | "&amp; SOURCE!M2173&amp;      IF(SOURCE!$AC$2-LEN(SOURCE!M2173) &gt;= 0, REPT(" ",SOURCE!$AC$2-LEN(SOURCE!M2173)), "")&amp;
      "},"&amp;IF(SOURCE!O2173&lt;&gt;"",""&amp;SOURCE!O2173,"")
 )
)
)</f>
        <v/>
      </c>
    </row>
    <row r="2174" spans="1:1">
      <c r="A2174" s="133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IF(SOURCE!$R$2-LEN(SOURCE!C2174) &gt;= 0, REPT(" ",SOURCE!$R$2-LEN(SOURCE!C2174)), "")&amp;
      SOURCE!D2174&amp;", "&amp; IF(SOURCE!$S$2-LEN(SOURCE!D2174) &gt;= 0, REPT(" ",SOURCE!$S$2-LEN(SOURCE!D2174)), "")&amp;
      SOURCE!E2174&amp;", "&amp; IF(SOURCE!$T$2-LEN(SOURCE!E2174) &gt;=0, REPT(" ",SOURCE!$T$2-LEN(SOURCE!E2174)), "")&amp;
      SOURCE!F2174&amp;", "&amp; IF(SOURCE!$U$2-LEN(SOURCE!F2174) &gt;= 0, REPT(" ",SOURCE!$U$2-LEN(SOURCE!F2174)+2), "")&amp;"("&amp;
      SUBSTITUTE(TEXT(SOURCE!G2174,"??0"),"  ","")&amp;" &lt;&lt; TAM_MAX_BITS) |"&amp; IF(SOURCE!$V$2-3 &gt;= 0, REPT(" ",MAX(1,SOURCE!$V$2-5+4+1-1-LEN(  IF(ISTEXT(SOURCE!H2174),SOURCE!H2174,  SUBSTITUTE(SUBSTITUTE(TEXT(SOURCE!H2174,"????0"),"  ","")," ",""))   ))), "")&amp;
       IF(ISTEXT(SOURCE!H2174),SOURCE!H2174, SUBSTITUTE(SUBSTITUTE(TEXT(SOURCE!H2174,"????0"),"  ","")," ",""))   &amp;","&amp; IF(SOURCE!$W$2-3 &gt;= 0, REPT(" ",SOURCE!$W$2-3-5), "")&amp;
      SOURCE!I2174&amp;
" | "&amp; IF(SOURCE!$X$2-LEN(SOURCE!I2174) &gt;= 0, REPT(" ",SOURCE!$X$2-LEN(SOURCE!I2174)), "")&amp;
      SOURCE!J2174&amp;      IF(SOURCE!$Y$2-LEN(SOURCE!J2174) &gt;= 0, REPT(" ",SOURCE!$Y$2-LEN(SOURCE!J2174)), "")&amp;
" | "&amp; IF(SOURCE!$X$2-LEN(SOURCE!I2174) &gt;= 0, REPT(" ",SOURCE!$X$2-LEN(SOURCE!I2174)), "")&amp;
      SOURCE!K2174&amp;      IF(SOURCE!$Y$2-LEN(SOURCE!K2174) &gt;= 0, REPT(" ",SOURCE!$Z$2-LEN(SOURCE!K2174)), "")&amp;
" | "&amp; SOURCE!L2174&amp;      IF(SOURCE!$AB$2-LEN(SOURCE!L2174) &gt;= 0, REPT(" ",SOURCE!$AB$2-LEN(SOURCE!L2174)), "")&amp;
" | "&amp; SOURCE!M2174&amp;      IF(SOURCE!$AC$2-LEN(SOURCE!M2174) &gt;= 0, REPT(" ",SOURCE!$AC$2-LEN(SOURCE!M2174)), "")&amp;
      "},"&amp;IF(SOURCE!O2174&lt;&gt;"",""&amp;SOURCE!O2174,"")
 )
)
)</f>
        <v/>
      </c>
    </row>
    <row r="2175" spans="1:1">
      <c r="A2175" s="133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IF(SOURCE!$R$2-LEN(SOURCE!C2175) &gt;= 0, REPT(" ",SOURCE!$R$2-LEN(SOURCE!C2175)), "")&amp;
      SOURCE!D2175&amp;", "&amp; IF(SOURCE!$S$2-LEN(SOURCE!D2175) &gt;= 0, REPT(" ",SOURCE!$S$2-LEN(SOURCE!D2175)), "")&amp;
      SOURCE!E2175&amp;", "&amp; IF(SOURCE!$T$2-LEN(SOURCE!E2175) &gt;=0, REPT(" ",SOURCE!$T$2-LEN(SOURCE!E2175)), "")&amp;
      SOURCE!F2175&amp;", "&amp; IF(SOURCE!$U$2-LEN(SOURCE!F2175) &gt;= 0, REPT(" ",SOURCE!$U$2-LEN(SOURCE!F2175)+2), "")&amp;"("&amp;
      SUBSTITUTE(TEXT(SOURCE!G2175,"??0"),"  ","")&amp;" &lt;&lt; TAM_MAX_BITS) |"&amp; IF(SOURCE!$V$2-3 &gt;= 0, REPT(" ",MAX(1,SOURCE!$V$2-5+4+1-1-LEN(  IF(ISTEXT(SOURCE!H2175),SOURCE!H2175,  SUBSTITUTE(SUBSTITUTE(TEXT(SOURCE!H2175,"????0"),"  ","")," ",""))   ))), "")&amp;
       IF(ISTEXT(SOURCE!H2175),SOURCE!H2175, SUBSTITUTE(SUBSTITUTE(TEXT(SOURCE!H2175,"????0"),"  ","")," ",""))   &amp;","&amp; IF(SOURCE!$W$2-3 &gt;= 0, REPT(" ",SOURCE!$W$2-3-5), "")&amp;
      SOURCE!I2175&amp;
" | "&amp; IF(SOURCE!$X$2-LEN(SOURCE!I2175) &gt;= 0, REPT(" ",SOURCE!$X$2-LEN(SOURCE!I2175)), "")&amp;
      SOURCE!J2175&amp;      IF(SOURCE!$Y$2-LEN(SOURCE!J2175) &gt;= 0, REPT(" ",SOURCE!$Y$2-LEN(SOURCE!J2175)), "")&amp;
" | "&amp; IF(SOURCE!$X$2-LEN(SOURCE!I2175) &gt;= 0, REPT(" ",SOURCE!$X$2-LEN(SOURCE!I2175)), "")&amp;
      SOURCE!K2175&amp;      IF(SOURCE!$Y$2-LEN(SOURCE!K2175) &gt;= 0, REPT(" ",SOURCE!$Z$2-LEN(SOURCE!K2175)), "")&amp;
" | "&amp; SOURCE!L2175&amp;      IF(SOURCE!$AB$2-LEN(SOURCE!L2175) &gt;= 0, REPT(" ",SOURCE!$AB$2-LEN(SOURCE!L2175)), "")&amp;
" | "&amp; SOURCE!M2175&amp;      IF(SOURCE!$AC$2-LEN(SOURCE!M2175) &gt;= 0, REPT(" ",SOURCE!$AC$2-LEN(SOURCE!M2175)), "")&amp;
      "},"&amp;IF(SOURCE!O2175&lt;&gt;"",""&amp;SOURCE!O2175,"")
 )
)
)</f>
        <v/>
      </c>
    </row>
    <row r="2176" spans="1:1">
      <c r="A2176" s="133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IF(SOURCE!$R$2-LEN(SOURCE!C2176) &gt;= 0, REPT(" ",SOURCE!$R$2-LEN(SOURCE!C2176)), "")&amp;
      SOURCE!D2176&amp;", "&amp; IF(SOURCE!$S$2-LEN(SOURCE!D2176) &gt;= 0, REPT(" ",SOURCE!$S$2-LEN(SOURCE!D2176)), "")&amp;
      SOURCE!E2176&amp;", "&amp; IF(SOURCE!$T$2-LEN(SOURCE!E2176) &gt;=0, REPT(" ",SOURCE!$T$2-LEN(SOURCE!E2176)), "")&amp;
      SOURCE!F2176&amp;", "&amp; IF(SOURCE!$U$2-LEN(SOURCE!F2176) &gt;= 0, REPT(" ",SOURCE!$U$2-LEN(SOURCE!F2176)+2), "")&amp;"("&amp;
      SUBSTITUTE(TEXT(SOURCE!G2176,"??0"),"  ","")&amp;" &lt;&lt; TAM_MAX_BITS) |"&amp; IF(SOURCE!$V$2-3 &gt;= 0, REPT(" ",MAX(1,SOURCE!$V$2-5+4+1-1-LEN(  IF(ISTEXT(SOURCE!H2176),SOURCE!H2176,  SUBSTITUTE(SUBSTITUTE(TEXT(SOURCE!H2176,"????0"),"  ","")," ",""))   ))), "")&amp;
       IF(ISTEXT(SOURCE!H2176),SOURCE!H2176, SUBSTITUTE(SUBSTITUTE(TEXT(SOURCE!H2176,"????0"),"  ","")," ",""))   &amp;","&amp; IF(SOURCE!$W$2-3 &gt;= 0, REPT(" ",SOURCE!$W$2-3-5), "")&amp;
      SOURCE!I2176&amp;
" | "&amp; IF(SOURCE!$X$2-LEN(SOURCE!I2176) &gt;= 0, REPT(" ",SOURCE!$X$2-LEN(SOURCE!I2176)), "")&amp;
      SOURCE!J2176&amp;      IF(SOURCE!$Y$2-LEN(SOURCE!J2176) &gt;= 0, REPT(" ",SOURCE!$Y$2-LEN(SOURCE!J2176)), "")&amp;
" | "&amp; IF(SOURCE!$X$2-LEN(SOURCE!I2176) &gt;= 0, REPT(" ",SOURCE!$X$2-LEN(SOURCE!I2176)), "")&amp;
      SOURCE!K2176&amp;      IF(SOURCE!$Y$2-LEN(SOURCE!K2176) &gt;= 0, REPT(" ",SOURCE!$Z$2-LEN(SOURCE!K2176)), "")&amp;
" | "&amp; SOURCE!L2176&amp;      IF(SOURCE!$AB$2-LEN(SOURCE!L2176) &gt;= 0, REPT(" ",SOURCE!$AB$2-LEN(SOURCE!L2176)), "")&amp;
" | "&amp; SOURCE!M2176&amp;      IF(SOURCE!$AC$2-LEN(SOURCE!M2176) &gt;= 0, REPT(" ",SOURCE!$AC$2-LEN(SOURCE!M2176)), "")&amp;
      "},"&amp;IF(SOURCE!O2176&lt;&gt;"",""&amp;SOURCE!O2176,"")
 )
)
)</f>
        <v/>
      </c>
    </row>
    <row r="2177" spans="1:1">
      <c r="A2177" s="133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IF(SOURCE!$R$2-LEN(SOURCE!C2177) &gt;= 0, REPT(" ",SOURCE!$R$2-LEN(SOURCE!C2177)), "")&amp;
      SOURCE!D2177&amp;", "&amp; IF(SOURCE!$S$2-LEN(SOURCE!D2177) &gt;= 0, REPT(" ",SOURCE!$S$2-LEN(SOURCE!D2177)), "")&amp;
      SOURCE!E2177&amp;", "&amp; IF(SOURCE!$T$2-LEN(SOURCE!E2177) &gt;=0, REPT(" ",SOURCE!$T$2-LEN(SOURCE!E2177)), "")&amp;
      SOURCE!F2177&amp;", "&amp; IF(SOURCE!$U$2-LEN(SOURCE!F2177) &gt;= 0, REPT(" ",SOURCE!$U$2-LEN(SOURCE!F2177)+2), "")&amp;"("&amp;
      SUBSTITUTE(TEXT(SOURCE!G2177,"??0"),"  ","")&amp;" &lt;&lt; TAM_MAX_BITS) |"&amp; IF(SOURCE!$V$2-3 &gt;= 0, REPT(" ",MAX(1,SOURCE!$V$2-5+4+1-1-LEN(  IF(ISTEXT(SOURCE!H2177),SOURCE!H2177,  SUBSTITUTE(SUBSTITUTE(TEXT(SOURCE!H2177,"????0"),"  ","")," ",""))   ))), "")&amp;
       IF(ISTEXT(SOURCE!H2177),SOURCE!H2177, SUBSTITUTE(SUBSTITUTE(TEXT(SOURCE!H2177,"????0"),"  ","")," ",""))   &amp;","&amp; IF(SOURCE!$W$2-3 &gt;= 0, REPT(" ",SOURCE!$W$2-3-5), "")&amp;
      SOURCE!I2177&amp;
" | "&amp; IF(SOURCE!$X$2-LEN(SOURCE!I2177) &gt;= 0, REPT(" ",SOURCE!$X$2-LEN(SOURCE!I2177)), "")&amp;
      SOURCE!J2177&amp;      IF(SOURCE!$Y$2-LEN(SOURCE!J2177) &gt;= 0, REPT(" ",SOURCE!$Y$2-LEN(SOURCE!J2177)), "")&amp;
" | "&amp; IF(SOURCE!$X$2-LEN(SOURCE!I2177) &gt;= 0, REPT(" ",SOURCE!$X$2-LEN(SOURCE!I2177)), "")&amp;
      SOURCE!K2177&amp;      IF(SOURCE!$Y$2-LEN(SOURCE!K2177) &gt;= 0, REPT(" ",SOURCE!$Z$2-LEN(SOURCE!K2177)), "")&amp;
" | "&amp; SOURCE!L2177&amp;      IF(SOURCE!$AB$2-LEN(SOURCE!L2177) &gt;= 0, REPT(" ",SOURCE!$AB$2-LEN(SOURCE!L2177)), "")&amp;
" | "&amp; SOURCE!M2177&amp;      IF(SOURCE!$AC$2-LEN(SOURCE!M2177) &gt;= 0, REPT(" ",SOURCE!$AC$2-LEN(SOURCE!M2177)), "")&amp;
      "},"&amp;IF(SOURCE!O2177&lt;&gt;"",""&amp;SOURCE!O2177,"")
 )
)
)</f>
        <v/>
      </c>
    </row>
    <row r="2178" spans="1:1">
      <c r="A2178" s="133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IF(SOURCE!$R$2-LEN(SOURCE!C2178) &gt;= 0, REPT(" ",SOURCE!$R$2-LEN(SOURCE!C2178)), "")&amp;
      SOURCE!D2178&amp;", "&amp; IF(SOURCE!$S$2-LEN(SOURCE!D2178) &gt;= 0, REPT(" ",SOURCE!$S$2-LEN(SOURCE!D2178)), "")&amp;
      SOURCE!E2178&amp;", "&amp; IF(SOURCE!$T$2-LEN(SOURCE!E2178) &gt;=0, REPT(" ",SOURCE!$T$2-LEN(SOURCE!E2178)), "")&amp;
      SOURCE!F2178&amp;", "&amp; IF(SOURCE!$U$2-LEN(SOURCE!F2178) &gt;= 0, REPT(" ",SOURCE!$U$2-LEN(SOURCE!F2178)+2), "")&amp;"("&amp;
      SUBSTITUTE(TEXT(SOURCE!G2178,"??0"),"  ","")&amp;" &lt;&lt; TAM_MAX_BITS) |"&amp; IF(SOURCE!$V$2-3 &gt;= 0, REPT(" ",MAX(1,SOURCE!$V$2-5+4+1-1-LEN(  IF(ISTEXT(SOURCE!H2178),SOURCE!H2178,  SUBSTITUTE(SUBSTITUTE(TEXT(SOURCE!H2178,"????0"),"  ","")," ",""))   ))), "")&amp;
       IF(ISTEXT(SOURCE!H2178),SOURCE!H2178, SUBSTITUTE(SUBSTITUTE(TEXT(SOURCE!H2178,"????0"),"  ","")," ",""))   &amp;","&amp; IF(SOURCE!$W$2-3 &gt;= 0, REPT(" ",SOURCE!$W$2-3-5), "")&amp;
      SOURCE!I2178&amp;
" | "&amp; IF(SOURCE!$X$2-LEN(SOURCE!I2178) &gt;= 0, REPT(" ",SOURCE!$X$2-LEN(SOURCE!I2178)), "")&amp;
      SOURCE!J2178&amp;      IF(SOURCE!$Y$2-LEN(SOURCE!J2178) &gt;= 0, REPT(" ",SOURCE!$Y$2-LEN(SOURCE!J2178)), "")&amp;
" | "&amp; IF(SOURCE!$X$2-LEN(SOURCE!I2178) &gt;= 0, REPT(" ",SOURCE!$X$2-LEN(SOURCE!I2178)), "")&amp;
      SOURCE!K2178&amp;      IF(SOURCE!$Y$2-LEN(SOURCE!K2178) &gt;= 0, REPT(" ",SOURCE!$Z$2-LEN(SOURCE!K2178)), "")&amp;
" | "&amp; SOURCE!L2178&amp;      IF(SOURCE!$AB$2-LEN(SOURCE!L2178) &gt;= 0, REPT(" ",SOURCE!$AB$2-LEN(SOURCE!L2178)), "")&amp;
" | "&amp; SOURCE!M2178&amp;      IF(SOURCE!$AC$2-LEN(SOURCE!M2178) &gt;= 0, REPT(" ",SOURCE!$AC$2-LEN(SOURCE!M2178)), "")&amp;
      "},"&amp;IF(SOURCE!O2178&lt;&gt;"",""&amp;SOURCE!O2178,"")
 )
)
)</f>
        <v/>
      </c>
    </row>
    <row r="2179" spans="1:1">
      <c r="A2179" s="133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IF(SOURCE!$R$2-LEN(SOURCE!C2179) &gt;= 0, REPT(" ",SOURCE!$R$2-LEN(SOURCE!C2179)), "")&amp;
      SOURCE!D2179&amp;", "&amp; IF(SOURCE!$S$2-LEN(SOURCE!D2179) &gt;= 0, REPT(" ",SOURCE!$S$2-LEN(SOURCE!D2179)), "")&amp;
      SOURCE!E2179&amp;", "&amp; IF(SOURCE!$T$2-LEN(SOURCE!E2179) &gt;=0, REPT(" ",SOURCE!$T$2-LEN(SOURCE!E2179)), "")&amp;
      SOURCE!F2179&amp;", "&amp; IF(SOURCE!$U$2-LEN(SOURCE!F2179) &gt;= 0, REPT(" ",SOURCE!$U$2-LEN(SOURCE!F2179)+2), "")&amp;"("&amp;
      SUBSTITUTE(TEXT(SOURCE!G2179,"??0"),"  ","")&amp;" &lt;&lt; TAM_MAX_BITS) |"&amp; IF(SOURCE!$V$2-3 &gt;= 0, REPT(" ",MAX(1,SOURCE!$V$2-5+4+1-1-LEN(  IF(ISTEXT(SOURCE!H2179),SOURCE!H2179,  SUBSTITUTE(SUBSTITUTE(TEXT(SOURCE!H2179,"????0"),"  ","")," ",""))   ))), "")&amp;
       IF(ISTEXT(SOURCE!H2179),SOURCE!H2179, SUBSTITUTE(SUBSTITUTE(TEXT(SOURCE!H2179,"????0"),"  ","")," ",""))   &amp;","&amp; IF(SOURCE!$W$2-3 &gt;= 0, REPT(" ",SOURCE!$W$2-3-5), "")&amp;
      SOURCE!I2179&amp;
" | "&amp; IF(SOURCE!$X$2-LEN(SOURCE!I2179) &gt;= 0, REPT(" ",SOURCE!$X$2-LEN(SOURCE!I2179)), "")&amp;
      SOURCE!J2179&amp;      IF(SOURCE!$Y$2-LEN(SOURCE!J2179) &gt;= 0, REPT(" ",SOURCE!$Y$2-LEN(SOURCE!J2179)), "")&amp;
" | "&amp; IF(SOURCE!$X$2-LEN(SOURCE!I2179) &gt;= 0, REPT(" ",SOURCE!$X$2-LEN(SOURCE!I2179)), "")&amp;
      SOURCE!K2179&amp;      IF(SOURCE!$Y$2-LEN(SOURCE!K2179) &gt;= 0, REPT(" ",SOURCE!$Z$2-LEN(SOURCE!K2179)), "")&amp;
" | "&amp; SOURCE!L2179&amp;      IF(SOURCE!$AB$2-LEN(SOURCE!L2179) &gt;= 0, REPT(" ",SOURCE!$AB$2-LEN(SOURCE!L2179)), "")&amp;
" | "&amp; SOURCE!M2179&amp;      IF(SOURCE!$AC$2-LEN(SOURCE!M2179) &gt;= 0, REPT(" ",SOURCE!$AC$2-LEN(SOURCE!M2179)), "")&amp;
      "},"&amp;IF(SOURCE!O2179&lt;&gt;"",""&amp;SOURCE!O2179,"")
 )
)
)</f>
        <v/>
      </c>
    </row>
    <row r="2180" spans="1:1">
      <c r="A2180" s="133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IF(SOURCE!$R$2-LEN(SOURCE!C2180) &gt;= 0, REPT(" ",SOURCE!$R$2-LEN(SOURCE!C2180)), "")&amp;
      SOURCE!D2180&amp;", "&amp; IF(SOURCE!$S$2-LEN(SOURCE!D2180) &gt;= 0, REPT(" ",SOURCE!$S$2-LEN(SOURCE!D2180)), "")&amp;
      SOURCE!E2180&amp;", "&amp; IF(SOURCE!$T$2-LEN(SOURCE!E2180) &gt;=0, REPT(" ",SOURCE!$T$2-LEN(SOURCE!E2180)), "")&amp;
      SOURCE!F2180&amp;", "&amp; IF(SOURCE!$U$2-LEN(SOURCE!F2180) &gt;= 0, REPT(" ",SOURCE!$U$2-LEN(SOURCE!F2180)+2), "")&amp;"("&amp;
      SUBSTITUTE(TEXT(SOURCE!G2180,"??0"),"  ","")&amp;" &lt;&lt; TAM_MAX_BITS) |"&amp; IF(SOURCE!$V$2-3 &gt;= 0, REPT(" ",MAX(1,SOURCE!$V$2-5+4+1-1-LEN(  IF(ISTEXT(SOURCE!H2180),SOURCE!H2180,  SUBSTITUTE(SUBSTITUTE(TEXT(SOURCE!H2180,"????0"),"  ","")," ",""))   ))), "")&amp;
       IF(ISTEXT(SOURCE!H2180),SOURCE!H2180, SUBSTITUTE(SUBSTITUTE(TEXT(SOURCE!H2180,"????0"),"  ","")," ",""))   &amp;","&amp; IF(SOURCE!$W$2-3 &gt;= 0, REPT(" ",SOURCE!$W$2-3-5), "")&amp;
      SOURCE!I2180&amp;
" | "&amp; IF(SOURCE!$X$2-LEN(SOURCE!I2180) &gt;= 0, REPT(" ",SOURCE!$X$2-LEN(SOURCE!I2180)), "")&amp;
      SOURCE!J2180&amp;      IF(SOURCE!$Y$2-LEN(SOURCE!J2180) &gt;= 0, REPT(" ",SOURCE!$Y$2-LEN(SOURCE!J2180)), "")&amp;
" | "&amp; IF(SOURCE!$X$2-LEN(SOURCE!I2180) &gt;= 0, REPT(" ",SOURCE!$X$2-LEN(SOURCE!I2180)), "")&amp;
      SOURCE!K2180&amp;      IF(SOURCE!$Y$2-LEN(SOURCE!K2180) &gt;= 0, REPT(" ",SOURCE!$Z$2-LEN(SOURCE!K2180)), "")&amp;
" | "&amp; SOURCE!L2180&amp;      IF(SOURCE!$AB$2-LEN(SOURCE!L2180) &gt;= 0, REPT(" ",SOURCE!$AB$2-LEN(SOURCE!L2180)), "")&amp;
" | "&amp; SOURCE!M2180&amp;      IF(SOURCE!$AC$2-LEN(SOURCE!M2180) &gt;= 0, REPT(" ",SOURCE!$AC$2-LEN(SOURCE!M2180)), "")&amp;
      "},"&amp;IF(SOURCE!O2180&lt;&gt;"",""&amp;SOURCE!O2180,"")
 )
)
)</f>
        <v/>
      </c>
    </row>
    <row r="2181" spans="1:1">
      <c r="A2181" s="133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IF(SOURCE!$R$2-LEN(SOURCE!C2181) &gt;= 0, REPT(" ",SOURCE!$R$2-LEN(SOURCE!C2181)), "")&amp;
      SOURCE!D2181&amp;", "&amp; IF(SOURCE!$S$2-LEN(SOURCE!D2181) &gt;= 0, REPT(" ",SOURCE!$S$2-LEN(SOURCE!D2181)), "")&amp;
      SOURCE!E2181&amp;", "&amp; IF(SOURCE!$T$2-LEN(SOURCE!E2181) &gt;=0, REPT(" ",SOURCE!$T$2-LEN(SOURCE!E2181)), "")&amp;
      SOURCE!F2181&amp;", "&amp; IF(SOURCE!$U$2-LEN(SOURCE!F2181) &gt;= 0, REPT(" ",SOURCE!$U$2-LEN(SOURCE!F2181)+2), "")&amp;"("&amp;
      SUBSTITUTE(TEXT(SOURCE!G2181,"??0"),"  ","")&amp;" &lt;&lt; TAM_MAX_BITS) |"&amp; IF(SOURCE!$V$2-3 &gt;= 0, REPT(" ",MAX(1,SOURCE!$V$2-5+4+1-1-LEN(  IF(ISTEXT(SOURCE!H2181),SOURCE!H2181,  SUBSTITUTE(SUBSTITUTE(TEXT(SOURCE!H2181,"????0"),"  ","")," ",""))   ))), "")&amp;
       IF(ISTEXT(SOURCE!H2181),SOURCE!H2181, SUBSTITUTE(SUBSTITUTE(TEXT(SOURCE!H2181,"????0"),"  ","")," ",""))   &amp;","&amp; IF(SOURCE!$W$2-3 &gt;= 0, REPT(" ",SOURCE!$W$2-3-5), "")&amp;
      SOURCE!I2181&amp;
" | "&amp; IF(SOURCE!$X$2-LEN(SOURCE!I2181) &gt;= 0, REPT(" ",SOURCE!$X$2-LEN(SOURCE!I2181)), "")&amp;
      SOURCE!J2181&amp;      IF(SOURCE!$Y$2-LEN(SOURCE!J2181) &gt;= 0, REPT(" ",SOURCE!$Y$2-LEN(SOURCE!J2181)), "")&amp;
" | "&amp; IF(SOURCE!$X$2-LEN(SOURCE!I2181) &gt;= 0, REPT(" ",SOURCE!$X$2-LEN(SOURCE!I2181)), "")&amp;
      SOURCE!K2181&amp;      IF(SOURCE!$Y$2-LEN(SOURCE!K2181) &gt;= 0, REPT(" ",SOURCE!$Z$2-LEN(SOURCE!K2181)), "")&amp;
" | "&amp; SOURCE!L2181&amp;      IF(SOURCE!$AB$2-LEN(SOURCE!L2181) &gt;= 0, REPT(" ",SOURCE!$AB$2-LEN(SOURCE!L2181)), "")&amp;
" | "&amp; SOURCE!M2181&amp;      IF(SOURCE!$AC$2-LEN(SOURCE!M2181) &gt;= 0, REPT(" ",SOURCE!$AC$2-LEN(SOURCE!M2181)), "")&amp;
      "},"&amp;IF(SOURCE!O2181&lt;&gt;"",""&amp;SOURCE!O2181,"")
 )
)
)</f>
        <v/>
      </c>
    </row>
    <row r="2182" spans="1:1">
      <c r="A2182" s="133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IF(SOURCE!$R$2-LEN(SOURCE!C2182) &gt;= 0, REPT(" ",SOURCE!$R$2-LEN(SOURCE!C2182)), "")&amp;
      SOURCE!D2182&amp;", "&amp; IF(SOURCE!$S$2-LEN(SOURCE!D2182) &gt;= 0, REPT(" ",SOURCE!$S$2-LEN(SOURCE!D2182)), "")&amp;
      SOURCE!E2182&amp;", "&amp; IF(SOURCE!$T$2-LEN(SOURCE!E2182) &gt;=0, REPT(" ",SOURCE!$T$2-LEN(SOURCE!E2182)), "")&amp;
      SOURCE!F2182&amp;", "&amp; IF(SOURCE!$U$2-LEN(SOURCE!F2182) &gt;= 0, REPT(" ",SOURCE!$U$2-LEN(SOURCE!F2182)+2), "")&amp;"("&amp;
      SUBSTITUTE(TEXT(SOURCE!G2182,"??0"),"  ","")&amp;" &lt;&lt; TAM_MAX_BITS) |"&amp; IF(SOURCE!$V$2-3 &gt;= 0, REPT(" ",MAX(1,SOURCE!$V$2-5+4+1-1-LEN(  IF(ISTEXT(SOURCE!H2182),SOURCE!H2182,  SUBSTITUTE(SUBSTITUTE(TEXT(SOURCE!H2182,"????0"),"  ","")," ",""))   ))), "")&amp;
       IF(ISTEXT(SOURCE!H2182),SOURCE!H2182, SUBSTITUTE(SUBSTITUTE(TEXT(SOURCE!H2182,"????0"),"  ","")," ",""))   &amp;","&amp; IF(SOURCE!$W$2-3 &gt;= 0, REPT(" ",SOURCE!$W$2-3-5), "")&amp;
      SOURCE!I2182&amp;
" | "&amp; IF(SOURCE!$X$2-LEN(SOURCE!I2182) &gt;= 0, REPT(" ",SOURCE!$X$2-LEN(SOURCE!I2182)), "")&amp;
      SOURCE!J2182&amp;      IF(SOURCE!$Y$2-LEN(SOURCE!J2182) &gt;= 0, REPT(" ",SOURCE!$Y$2-LEN(SOURCE!J2182)), "")&amp;
" | "&amp; IF(SOURCE!$X$2-LEN(SOURCE!I2182) &gt;= 0, REPT(" ",SOURCE!$X$2-LEN(SOURCE!I2182)), "")&amp;
      SOURCE!K2182&amp;      IF(SOURCE!$Y$2-LEN(SOURCE!K2182) &gt;= 0, REPT(" ",SOURCE!$Z$2-LEN(SOURCE!K2182)), "")&amp;
" | "&amp; SOURCE!L2182&amp;      IF(SOURCE!$AB$2-LEN(SOURCE!L2182) &gt;= 0, REPT(" ",SOURCE!$AB$2-LEN(SOURCE!L2182)), "")&amp;
" | "&amp; SOURCE!M2182&amp;      IF(SOURCE!$AC$2-LEN(SOURCE!M2182) &gt;= 0, REPT(" ",SOURCE!$AC$2-LEN(SOURCE!M2182)), "")&amp;
      "},"&amp;IF(SOURCE!O2182&lt;&gt;"",""&amp;SOURCE!O2182,"")
 )
)
)</f>
        <v/>
      </c>
    </row>
    <row r="2183" spans="1:1">
      <c r="A2183" s="133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IF(SOURCE!$R$2-LEN(SOURCE!C2183) &gt;= 0, REPT(" ",SOURCE!$R$2-LEN(SOURCE!C2183)), "")&amp;
      SOURCE!D2183&amp;", "&amp; IF(SOURCE!$S$2-LEN(SOURCE!D2183) &gt;= 0, REPT(" ",SOURCE!$S$2-LEN(SOURCE!D2183)), "")&amp;
      SOURCE!E2183&amp;", "&amp; IF(SOURCE!$T$2-LEN(SOURCE!E2183) &gt;=0, REPT(" ",SOURCE!$T$2-LEN(SOURCE!E2183)), "")&amp;
      SOURCE!F2183&amp;", "&amp; IF(SOURCE!$U$2-LEN(SOURCE!F2183) &gt;= 0, REPT(" ",SOURCE!$U$2-LEN(SOURCE!F2183)+2), "")&amp;"("&amp;
      SUBSTITUTE(TEXT(SOURCE!G2183,"??0"),"  ","")&amp;" &lt;&lt; TAM_MAX_BITS) |"&amp; IF(SOURCE!$V$2-3 &gt;= 0, REPT(" ",MAX(1,SOURCE!$V$2-5+4+1-1-LEN(  IF(ISTEXT(SOURCE!H2183),SOURCE!H2183,  SUBSTITUTE(SUBSTITUTE(TEXT(SOURCE!H2183,"????0"),"  ","")," ",""))   ))), "")&amp;
       IF(ISTEXT(SOURCE!H2183),SOURCE!H2183, SUBSTITUTE(SUBSTITUTE(TEXT(SOURCE!H2183,"????0"),"  ","")," ",""))   &amp;","&amp; IF(SOURCE!$W$2-3 &gt;= 0, REPT(" ",SOURCE!$W$2-3-5), "")&amp;
      SOURCE!I2183&amp;
" | "&amp; IF(SOURCE!$X$2-LEN(SOURCE!I2183) &gt;= 0, REPT(" ",SOURCE!$X$2-LEN(SOURCE!I2183)), "")&amp;
      SOURCE!J2183&amp;      IF(SOURCE!$Y$2-LEN(SOURCE!J2183) &gt;= 0, REPT(" ",SOURCE!$Y$2-LEN(SOURCE!J2183)), "")&amp;
" | "&amp; IF(SOURCE!$X$2-LEN(SOURCE!I2183) &gt;= 0, REPT(" ",SOURCE!$X$2-LEN(SOURCE!I2183)), "")&amp;
      SOURCE!K2183&amp;      IF(SOURCE!$Y$2-LEN(SOURCE!K2183) &gt;= 0, REPT(" ",SOURCE!$Z$2-LEN(SOURCE!K2183)), "")&amp;
" | "&amp; SOURCE!L2183&amp;      IF(SOURCE!$AB$2-LEN(SOURCE!L2183) &gt;= 0, REPT(" ",SOURCE!$AB$2-LEN(SOURCE!L2183)), "")&amp;
" | "&amp; SOURCE!M2183&amp;      IF(SOURCE!$AC$2-LEN(SOURCE!M2183) &gt;= 0, REPT(" ",SOURCE!$AC$2-LEN(SOURCE!M2183)), "")&amp;
      "},"&amp;IF(SOURCE!O2183&lt;&gt;"",""&amp;SOURCE!O2183,"")
 )
)
)</f>
        <v/>
      </c>
    </row>
    <row r="2184" spans="1:1">
      <c r="A2184" s="133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IF(SOURCE!$R$2-LEN(SOURCE!C2184) &gt;= 0, REPT(" ",SOURCE!$R$2-LEN(SOURCE!C2184)), "")&amp;
      SOURCE!D2184&amp;", "&amp; IF(SOURCE!$S$2-LEN(SOURCE!D2184) &gt;= 0, REPT(" ",SOURCE!$S$2-LEN(SOURCE!D2184)), "")&amp;
      SOURCE!E2184&amp;", "&amp; IF(SOURCE!$T$2-LEN(SOURCE!E2184) &gt;=0, REPT(" ",SOURCE!$T$2-LEN(SOURCE!E2184)), "")&amp;
      SOURCE!F2184&amp;", "&amp; IF(SOURCE!$U$2-LEN(SOURCE!F2184) &gt;= 0, REPT(" ",SOURCE!$U$2-LEN(SOURCE!F2184)+2), "")&amp;"("&amp;
      SUBSTITUTE(TEXT(SOURCE!G2184,"??0"),"  ","")&amp;" &lt;&lt; TAM_MAX_BITS) |"&amp; IF(SOURCE!$V$2-3 &gt;= 0, REPT(" ",MAX(1,SOURCE!$V$2-5+4+1-1-LEN(  IF(ISTEXT(SOURCE!H2184),SOURCE!H2184,  SUBSTITUTE(SUBSTITUTE(TEXT(SOURCE!H2184,"????0"),"  ","")," ",""))   ))), "")&amp;
       IF(ISTEXT(SOURCE!H2184),SOURCE!H2184, SUBSTITUTE(SUBSTITUTE(TEXT(SOURCE!H2184,"????0"),"  ","")," ",""))   &amp;","&amp; IF(SOURCE!$W$2-3 &gt;= 0, REPT(" ",SOURCE!$W$2-3-5), "")&amp;
      SOURCE!I2184&amp;
" | "&amp; IF(SOURCE!$X$2-LEN(SOURCE!I2184) &gt;= 0, REPT(" ",SOURCE!$X$2-LEN(SOURCE!I2184)), "")&amp;
      SOURCE!J2184&amp;      IF(SOURCE!$Y$2-LEN(SOURCE!J2184) &gt;= 0, REPT(" ",SOURCE!$Y$2-LEN(SOURCE!J2184)), "")&amp;
" | "&amp; IF(SOURCE!$X$2-LEN(SOURCE!I2184) &gt;= 0, REPT(" ",SOURCE!$X$2-LEN(SOURCE!I2184)), "")&amp;
      SOURCE!K2184&amp;      IF(SOURCE!$Y$2-LEN(SOURCE!K2184) &gt;= 0, REPT(" ",SOURCE!$Z$2-LEN(SOURCE!K2184)), "")&amp;
" | "&amp; SOURCE!L2184&amp;      IF(SOURCE!$AB$2-LEN(SOURCE!L2184) &gt;= 0, REPT(" ",SOURCE!$AB$2-LEN(SOURCE!L2184)), "")&amp;
" | "&amp; SOURCE!M2184&amp;      IF(SOURCE!$AC$2-LEN(SOURCE!M2184) &gt;= 0, REPT(" ",SOURCE!$AC$2-LEN(SOURCE!M2184)), "")&amp;
      "},"&amp;IF(SOURCE!O2184&lt;&gt;"",""&amp;SOURCE!O2184,"")
 )
)
)</f>
        <v/>
      </c>
    </row>
    <row r="2185" spans="1:1">
      <c r="A2185" s="133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IF(SOURCE!$R$2-LEN(SOURCE!C2185) &gt;= 0, REPT(" ",SOURCE!$R$2-LEN(SOURCE!C2185)), "")&amp;
      SOURCE!D2185&amp;", "&amp; IF(SOURCE!$S$2-LEN(SOURCE!D2185) &gt;= 0, REPT(" ",SOURCE!$S$2-LEN(SOURCE!D2185)), "")&amp;
      SOURCE!E2185&amp;", "&amp; IF(SOURCE!$T$2-LEN(SOURCE!E2185) &gt;=0, REPT(" ",SOURCE!$T$2-LEN(SOURCE!E2185)), "")&amp;
      SOURCE!F2185&amp;", "&amp; IF(SOURCE!$U$2-LEN(SOURCE!F2185) &gt;= 0, REPT(" ",SOURCE!$U$2-LEN(SOURCE!F2185)+2), "")&amp;"("&amp;
      SUBSTITUTE(TEXT(SOURCE!G2185,"??0"),"  ","")&amp;" &lt;&lt; TAM_MAX_BITS) |"&amp; IF(SOURCE!$V$2-3 &gt;= 0, REPT(" ",MAX(1,SOURCE!$V$2-5+4+1-1-LEN(  IF(ISTEXT(SOURCE!H2185),SOURCE!H2185,  SUBSTITUTE(SUBSTITUTE(TEXT(SOURCE!H2185,"????0"),"  ","")," ",""))   ))), "")&amp;
       IF(ISTEXT(SOURCE!H2185),SOURCE!H2185, SUBSTITUTE(SUBSTITUTE(TEXT(SOURCE!H2185,"????0"),"  ","")," ",""))   &amp;","&amp; IF(SOURCE!$W$2-3 &gt;= 0, REPT(" ",SOURCE!$W$2-3-5), "")&amp;
      SOURCE!I2185&amp;
" | "&amp; IF(SOURCE!$X$2-LEN(SOURCE!I2185) &gt;= 0, REPT(" ",SOURCE!$X$2-LEN(SOURCE!I2185)), "")&amp;
      SOURCE!J2185&amp;      IF(SOURCE!$Y$2-LEN(SOURCE!J2185) &gt;= 0, REPT(" ",SOURCE!$Y$2-LEN(SOURCE!J2185)), "")&amp;
" | "&amp; IF(SOURCE!$X$2-LEN(SOURCE!I2185) &gt;= 0, REPT(" ",SOURCE!$X$2-LEN(SOURCE!I2185)), "")&amp;
      SOURCE!K2185&amp;      IF(SOURCE!$Y$2-LEN(SOURCE!K2185) &gt;= 0, REPT(" ",SOURCE!$Z$2-LEN(SOURCE!K2185)), "")&amp;
" | "&amp; SOURCE!L2185&amp;      IF(SOURCE!$AB$2-LEN(SOURCE!L2185) &gt;= 0, REPT(" ",SOURCE!$AB$2-LEN(SOURCE!L2185)), "")&amp;
" | "&amp; SOURCE!M2185&amp;      IF(SOURCE!$AC$2-LEN(SOURCE!M2185) &gt;= 0, REPT(" ",SOURCE!$AC$2-LEN(SOURCE!M2185)), "")&amp;
      "},"&amp;IF(SOURCE!O2185&lt;&gt;"",""&amp;SOURCE!O2185,"")
 )
)
)</f>
        <v/>
      </c>
    </row>
    <row r="2186" spans="1:1">
      <c r="A2186" s="133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IF(SOURCE!$R$2-LEN(SOURCE!C2186) &gt;= 0, REPT(" ",SOURCE!$R$2-LEN(SOURCE!C2186)), "")&amp;
      SOURCE!D2186&amp;", "&amp; IF(SOURCE!$S$2-LEN(SOURCE!D2186) &gt;= 0, REPT(" ",SOURCE!$S$2-LEN(SOURCE!D2186)), "")&amp;
      SOURCE!E2186&amp;", "&amp; IF(SOURCE!$T$2-LEN(SOURCE!E2186) &gt;=0, REPT(" ",SOURCE!$T$2-LEN(SOURCE!E2186)), "")&amp;
      SOURCE!F2186&amp;", "&amp; IF(SOURCE!$U$2-LEN(SOURCE!F2186) &gt;= 0, REPT(" ",SOURCE!$U$2-LEN(SOURCE!F2186)+2), "")&amp;"("&amp;
      SUBSTITUTE(TEXT(SOURCE!G2186,"??0"),"  ","")&amp;" &lt;&lt; TAM_MAX_BITS) |"&amp; IF(SOURCE!$V$2-3 &gt;= 0, REPT(" ",MAX(1,SOURCE!$V$2-5+4+1-1-LEN(  IF(ISTEXT(SOURCE!H2186),SOURCE!H2186,  SUBSTITUTE(SUBSTITUTE(TEXT(SOURCE!H2186,"????0"),"  ","")," ",""))   ))), "")&amp;
       IF(ISTEXT(SOURCE!H2186),SOURCE!H2186, SUBSTITUTE(SUBSTITUTE(TEXT(SOURCE!H2186,"????0"),"  ","")," ",""))   &amp;","&amp; IF(SOURCE!$W$2-3 &gt;= 0, REPT(" ",SOURCE!$W$2-3-5), "")&amp;
      SOURCE!I2186&amp;
" | "&amp; IF(SOURCE!$X$2-LEN(SOURCE!I2186) &gt;= 0, REPT(" ",SOURCE!$X$2-LEN(SOURCE!I2186)), "")&amp;
      SOURCE!J2186&amp;      IF(SOURCE!$Y$2-LEN(SOURCE!J2186) &gt;= 0, REPT(" ",SOURCE!$Y$2-LEN(SOURCE!J2186)), "")&amp;
" | "&amp; IF(SOURCE!$X$2-LEN(SOURCE!I2186) &gt;= 0, REPT(" ",SOURCE!$X$2-LEN(SOURCE!I2186)), "")&amp;
      SOURCE!K2186&amp;      IF(SOURCE!$Y$2-LEN(SOURCE!K2186) &gt;= 0, REPT(" ",SOURCE!$Z$2-LEN(SOURCE!K2186)), "")&amp;
" | "&amp; SOURCE!L2186&amp;      IF(SOURCE!$AB$2-LEN(SOURCE!L2186) &gt;= 0, REPT(" ",SOURCE!$AB$2-LEN(SOURCE!L2186)), "")&amp;
" | "&amp; SOURCE!M2186&amp;      IF(SOURCE!$AC$2-LEN(SOURCE!M2186) &gt;= 0, REPT(" ",SOURCE!$AC$2-LEN(SOURCE!M2186)), "")&amp;
      "},"&amp;IF(SOURCE!O2186&lt;&gt;"",""&amp;SOURCE!O2186,"")
 )
)
)</f>
        <v/>
      </c>
    </row>
    <row r="2187" spans="1:1">
      <c r="A2187" s="133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IF(SOURCE!$R$2-LEN(SOURCE!C2187) &gt;= 0, REPT(" ",SOURCE!$R$2-LEN(SOURCE!C2187)), "")&amp;
      SOURCE!D2187&amp;", "&amp; IF(SOURCE!$S$2-LEN(SOURCE!D2187) &gt;= 0, REPT(" ",SOURCE!$S$2-LEN(SOURCE!D2187)), "")&amp;
      SOURCE!E2187&amp;", "&amp; IF(SOURCE!$T$2-LEN(SOURCE!E2187) &gt;=0, REPT(" ",SOURCE!$T$2-LEN(SOURCE!E2187)), "")&amp;
      SOURCE!F2187&amp;", "&amp; IF(SOURCE!$U$2-LEN(SOURCE!F2187) &gt;= 0, REPT(" ",SOURCE!$U$2-LEN(SOURCE!F2187)+2), "")&amp;"("&amp;
      SUBSTITUTE(TEXT(SOURCE!G2187,"??0"),"  ","")&amp;" &lt;&lt; TAM_MAX_BITS) |"&amp; IF(SOURCE!$V$2-3 &gt;= 0, REPT(" ",MAX(1,SOURCE!$V$2-5+4+1-1-LEN(  IF(ISTEXT(SOURCE!H2187),SOURCE!H2187,  SUBSTITUTE(SUBSTITUTE(TEXT(SOURCE!H2187,"????0"),"  ","")," ",""))   ))), "")&amp;
       IF(ISTEXT(SOURCE!H2187),SOURCE!H2187, SUBSTITUTE(SUBSTITUTE(TEXT(SOURCE!H2187,"????0"),"  ","")," ",""))   &amp;","&amp; IF(SOURCE!$W$2-3 &gt;= 0, REPT(" ",SOURCE!$W$2-3-5), "")&amp;
      SOURCE!I2187&amp;
" | "&amp; IF(SOURCE!$X$2-LEN(SOURCE!I2187) &gt;= 0, REPT(" ",SOURCE!$X$2-LEN(SOURCE!I2187)), "")&amp;
      SOURCE!J2187&amp;      IF(SOURCE!$Y$2-LEN(SOURCE!J2187) &gt;= 0, REPT(" ",SOURCE!$Y$2-LEN(SOURCE!J2187)), "")&amp;
" | "&amp; IF(SOURCE!$X$2-LEN(SOURCE!I2187) &gt;= 0, REPT(" ",SOURCE!$X$2-LEN(SOURCE!I2187)), "")&amp;
      SOURCE!K2187&amp;      IF(SOURCE!$Y$2-LEN(SOURCE!K2187) &gt;= 0, REPT(" ",SOURCE!$Z$2-LEN(SOURCE!K2187)), "")&amp;
" | "&amp; SOURCE!L2187&amp;      IF(SOURCE!$AB$2-LEN(SOURCE!L2187) &gt;= 0, REPT(" ",SOURCE!$AB$2-LEN(SOURCE!L2187)), "")&amp;
" | "&amp; SOURCE!M2187&amp;      IF(SOURCE!$AC$2-LEN(SOURCE!M2187) &gt;= 0, REPT(" ",SOURCE!$AC$2-LEN(SOURCE!M2187)), "")&amp;
      "},"&amp;IF(SOURCE!O2187&lt;&gt;"",""&amp;SOURCE!O2187,"")
 )
)
)</f>
        <v/>
      </c>
    </row>
    <row r="2188" spans="1:1">
      <c r="A2188" s="133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IF(SOURCE!$R$2-LEN(SOURCE!C2188) &gt;= 0, REPT(" ",SOURCE!$R$2-LEN(SOURCE!C2188)), "")&amp;
      SOURCE!D2188&amp;", "&amp; IF(SOURCE!$S$2-LEN(SOURCE!D2188) &gt;= 0, REPT(" ",SOURCE!$S$2-LEN(SOURCE!D2188)), "")&amp;
      SOURCE!E2188&amp;", "&amp; IF(SOURCE!$T$2-LEN(SOURCE!E2188) &gt;=0, REPT(" ",SOURCE!$T$2-LEN(SOURCE!E2188)), "")&amp;
      SOURCE!F2188&amp;", "&amp; IF(SOURCE!$U$2-LEN(SOURCE!F2188) &gt;= 0, REPT(" ",SOURCE!$U$2-LEN(SOURCE!F2188)+2), "")&amp;"("&amp;
      SUBSTITUTE(TEXT(SOURCE!G2188,"??0"),"  ","")&amp;" &lt;&lt; TAM_MAX_BITS) |"&amp; IF(SOURCE!$V$2-3 &gt;= 0, REPT(" ",MAX(1,SOURCE!$V$2-5+4+1-1-LEN(  IF(ISTEXT(SOURCE!H2188),SOURCE!H2188,  SUBSTITUTE(SUBSTITUTE(TEXT(SOURCE!H2188,"????0"),"  ","")," ",""))   ))), "")&amp;
       IF(ISTEXT(SOURCE!H2188),SOURCE!H2188, SUBSTITUTE(SUBSTITUTE(TEXT(SOURCE!H2188,"????0"),"  ","")," ",""))   &amp;","&amp; IF(SOURCE!$W$2-3 &gt;= 0, REPT(" ",SOURCE!$W$2-3-5), "")&amp;
      SOURCE!I2188&amp;
" | "&amp; IF(SOURCE!$X$2-LEN(SOURCE!I2188) &gt;= 0, REPT(" ",SOURCE!$X$2-LEN(SOURCE!I2188)), "")&amp;
      SOURCE!J2188&amp;      IF(SOURCE!$Y$2-LEN(SOURCE!J2188) &gt;= 0, REPT(" ",SOURCE!$Y$2-LEN(SOURCE!J2188)), "")&amp;
" | "&amp; IF(SOURCE!$X$2-LEN(SOURCE!I2188) &gt;= 0, REPT(" ",SOURCE!$X$2-LEN(SOURCE!I2188)), "")&amp;
      SOURCE!K2188&amp;      IF(SOURCE!$Y$2-LEN(SOURCE!K2188) &gt;= 0, REPT(" ",SOURCE!$Z$2-LEN(SOURCE!K2188)), "")&amp;
" | "&amp; SOURCE!L2188&amp;      IF(SOURCE!$AB$2-LEN(SOURCE!L2188) &gt;= 0, REPT(" ",SOURCE!$AB$2-LEN(SOURCE!L2188)), "")&amp;
" | "&amp; SOURCE!M2188&amp;      IF(SOURCE!$AC$2-LEN(SOURCE!M2188) &gt;= 0, REPT(" ",SOURCE!$AC$2-LEN(SOURCE!M2188)), "")&amp;
      "},"&amp;IF(SOURCE!O2188&lt;&gt;"",""&amp;SOURCE!O2188,"")
 )
)
)</f>
        <v/>
      </c>
    </row>
    <row r="2189" spans="1:1">
      <c r="A2189" s="133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IF(SOURCE!$R$2-LEN(SOURCE!C2189) &gt;= 0, REPT(" ",SOURCE!$R$2-LEN(SOURCE!C2189)), "")&amp;
      SOURCE!D2189&amp;", "&amp; IF(SOURCE!$S$2-LEN(SOURCE!D2189) &gt;= 0, REPT(" ",SOURCE!$S$2-LEN(SOURCE!D2189)), "")&amp;
      SOURCE!E2189&amp;", "&amp; IF(SOURCE!$T$2-LEN(SOURCE!E2189) &gt;=0, REPT(" ",SOURCE!$T$2-LEN(SOURCE!E2189)), "")&amp;
      SOURCE!F2189&amp;", "&amp; IF(SOURCE!$U$2-LEN(SOURCE!F2189) &gt;= 0, REPT(" ",SOURCE!$U$2-LEN(SOURCE!F2189)+2), "")&amp;"("&amp;
      SUBSTITUTE(TEXT(SOURCE!G2189,"??0"),"  ","")&amp;" &lt;&lt; TAM_MAX_BITS) |"&amp; IF(SOURCE!$V$2-3 &gt;= 0, REPT(" ",MAX(1,SOURCE!$V$2-5+4+1-1-LEN(  IF(ISTEXT(SOURCE!H2189),SOURCE!H2189,  SUBSTITUTE(SUBSTITUTE(TEXT(SOURCE!H2189,"????0"),"  ","")," ",""))   ))), "")&amp;
       IF(ISTEXT(SOURCE!H2189),SOURCE!H2189, SUBSTITUTE(SUBSTITUTE(TEXT(SOURCE!H2189,"????0"),"  ","")," ",""))   &amp;","&amp; IF(SOURCE!$W$2-3 &gt;= 0, REPT(" ",SOURCE!$W$2-3-5), "")&amp;
      SOURCE!I2189&amp;
" | "&amp; IF(SOURCE!$X$2-LEN(SOURCE!I2189) &gt;= 0, REPT(" ",SOURCE!$X$2-LEN(SOURCE!I2189)), "")&amp;
      SOURCE!J2189&amp;      IF(SOURCE!$Y$2-LEN(SOURCE!J2189) &gt;= 0, REPT(" ",SOURCE!$Y$2-LEN(SOURCE!J2189)), "")&amp;
" | "&amp; IF(SOURCE!$X$2-LEN(SOURCE!I2189) &gt;= 0, REPT(" ",SOURCE!$X$2-LEN(SOURCE!I2189)), "")&amp;
      SOURCE!K2189&amp;      IF(SOURCE!$Y$2-LEN(SOURCE!K2189) &gt;= 0, REPT(" ",SOURCE!$Z$2-LEN(SOURCE!K2189)), "")&amp;
" | "&amp; SOURCE!L2189&amp;      IF(SOURCE!$AB$2-LEN(SOURCE!L2189) &gt;= 0, REPT(" ",SOURCE!$AB$2-LEN(SOURCE!L2189)), "")&amp;
" | "&amp; SOURCE!M2189&amp;      IF(SOURCE!$AC$2-LEN(SOURCE!M2189) &gt;= 0, REPT(" ",SOURCE!$AC$2-LEN(SOURCE!M2189)), "")&amp;
      "},"&amp;IF(SOURCE!O2189&lt;&gt;"",""&amp;SOURCE!O2189,"")
 )
)
)</f>
        <v/>
      </c>
    </row>
    <row r="2190" spans="1:1">
      <c r="A2190" s="133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IF(SOURCE!$R$2-LEN(SOURCE!C2190) &gt;= 0, REPT(" ",SOURCE!$R$2-LEN(SOURCE!C2190)), "")&amp;
      SOURCE!D2190&amp;", "&amp; IF(SOURCE!$S$2-LEN(SOURCE!D2190) &gt;= 0, REPT(" ",SOURCE!$S$2-LEN(SOURCE!D2190)), "")&amp;
      SOURCE!E2190&amp;", "&amp; IF(SOURCE!$T$2-LEN(SOURCE!E2190) &gt;=0, REPT(" ",SOURCE!$T$2-LEN(SOURCE!E2190)), "")&amp;
      SOURCE!F2190&amp;", "&amp; IF(SOURCE!$U$2-LEN(SOURCE!F2190) &gt;= 0, REPT(" ",SOURCE!$U$2-LEN(SOURCE!F2190)+2), "")&amp;"("&amp;
      SUBSTITUTE(TEXT(SOURCE!G2190,"??0"),"  ","")&amp;" &lt;&lt; TAM_MAX_BITS) |"&amp; IF(SOURCE!$V$2-3 &gt;= 0, REPT(" ",MAX(1,SOURCE!$V$2-5+4+1-1-LEN(  IF(ISTEXT(SOURCE!H2190),SOURCE!H2190,  SUBSTITUTE(SUBSTITUTE(TEXT(SOURCE!H2190,"????0"),"  ","")," ",""))   ))), "")&amp;
       IF(ISTEXT(SOURCE!H2190),SOURCE!H2190, SUBSTITUTE(SUBSTITUTE(TEXT(SOURCE!H2190,"????0"),"  ","")," ",""))   &amp;","&amp; IF(SOURCE!$W$2-3 &gt;= 0, REPT(" ",SOURCE!$W$2-3-5), "")&amp;
      SOURCE!I2190&amp;
" | "&amp; IF(SOURCE!$X$2-LEN(SOURCE!I2190) &gt;= 0, REPT(" ",SOURCE!$X$2-LEN(SOURCE!I2190)), "")&amp;
      SOURCE!J2190&amp;      IF(SOURCE!$Y$2-LEN(SOURCE!J2190) &gt;= 0, REPT(" ",SOURCE!$Y$2-LEN(SOURCE!J2190)), "")&amp;
" | "&amp; IF(SOURCE!$X$2-LEN(SOURCE!I2190) &gt;= 0, REPT(" ",SOURCE!$X$2-LEN(SOURCE!I2190)), "")&amp;
      SOURCE!K2190&amp;      IF(SOURCE!$Y$2-LEN(SOURCE!K2190) &gt;= 0, REPT(" ",SOURCE!$Z$2-LEN(SOURCE!K2190)), "")&amp;
" | "&amp; SOURCE!L2190&amp;      IF(SOURCE!$AB$2-LEN(SOURCE!L2190) &gt;= 0, REPT(" ",SOURCE!$AB$2-LEN(SOURCE!L2190)), "")&amp;
" | "&amp; SOURCE!M2190&amp;      IF(SOURCE!$AC$2-LEN(SOURCE!M2190) &gt;= 0, REPT(" ",SOURCE!$AC$2-LEN(SOURCE!M2190)), "")&amp;
      "},"&amp;IF(SOURCE!O2190&lt;&gt;"",""&amp;SOURCE!O2190,"")
 )
)
)</f>
        <v/>
      </c>
    </row>
    <row r="2191" spans="1:1">
      <c r="A2191" s="133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IF(SOURCE!$R$2-LEN(SOURCE!C2191) &gt;= 0, REPT(" ",SOURCE!$R$2-LEN(SOURCE!C2191)), "")&amp;
      SOURCE!D2191&amp;", "&amp; IF(SOURCE!$S$2-LEN(SOURCE!D2191) &gt;= 0, REPT(" ",SOURCE!$S$2-LEN(SOURCE!D2191)), "")&amp;
      SOURCE!E2191&amp;", "&amp; IF(SOURCE!$T$2-LEN(SOURCE!E2191) &gt;=0, REPT(" ",SOURCE!$T$2-LEN(SOURCE!E2191)), "")&amp;
      SOURCE!F2191&amp;", "&amp; IF(SOURCE!$U$2-LEN(SOURCE!F2191) &gt;= 0, REPT(" ",SOURCE!$U$2-LEN(SOURCE!F2191)+2), "")&amp;"("&amp;
      SUBSTITUTE(TEXT(SOURCE!G2191,"??0"),"  ","")&amp;" &lt;&lt; TAM_MAX_BITS) |"&amp; IF(SOURCE!$V$2-3 &gt;= 0, REPT(" ",MAX(1,SOURCE!$V$2-5+4+1-1-LEN(  IF(ISTEXT(SOURCE!H2191),SOURCE!H2191,  SUBSTITUTE(SUBSTITUTE(TEXT(SOURCE!H2191,"????0"),"  ","")," ",""))   ))), "")&amp;
       IF(ISTEXT(SOURCE!H2191),SOURCE!H2191, SUBSTITUTE(SUBSTITUTE(TEXT(SOURCE!H2191,"????0"),"  ","")," ",""))   &amp;","&amp; IF(SOURCE!$W$2-3 &gt;= 0, REPT(" ",SOURCE!$W$2-3-5), "")&amp;
      SOURCE!I2191&amp;
" | "&amp; IF(SOURCE!$X$2-LEN(SOURCE!I2191) &gt;= 0, REPT(" ",SOURCE!$X$2-LEN(SOURCE!I2191)), "")&amp;
      SOURCE!J2191&amp;      IF(SOURCE!$Y$2-LEN(SOURCE!J2191) &gt;= 0, REPT(" ",SOURCE!$Y$2-LEN(SOURCE!J2191)), "")&amp;
" | "&amp; IF(SOURCE!$X$2-LEN(SOURCE!I2191) &gt;= 0, REPT(" ",SOURCE!$X$2-LEN(SOURCE!I2191)), "")&amp;
      SOURCE!K2191&amp;      IF(SOURCE!$Y$2-LEN(SOURCE!K2191) &gt;= 0, REPT(" ",SOURCE!$Z$2-LEN(SOURCE!K2191)), "")&amp;
" | "&amp; SOURCE!L2191&amp;      IF(SOURCE!$AB$2-LEN(SOURCE!L2191) &gt;= 0, REPT(" ",SOURCE!$AB$2-LEN(SOURCE!L2191)), "")&amp;
" | "&amp; SOURCE!M2191&amp;      IF(SOURCE!$AC$2-LEN(SOURCE!M2191) &gt;= 0, REPT(" ",SOURCE!$AC$2-LEN(SOURCE!M2191)), "")&amp;
      "},"&amp;IF(SOURCE!O2191&lt;&gt;"",""&amp;SOURCE!O2191,"")
 )
)
)</f>
        <v/>
      </c>
    </row>
    <row r="2192" spans="1:1">
      <c r="A2192" s="133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IF(SOURCE!$R$2-LEN(SOURCE!C2192) &gt;= 0, REPT(" ",SOURCE!$R$2-LEN(SOURCE!C2192)), "")&amp;
      SOURCE!D2192&amp;", "&amp; IF(SOURCE!$S$2-LEN(SOURCE!D2192) &gt;= 0, REPT(" ",SOURCE!$S$2-LEN(SOURCE!D2192)), "")&amp;
      SOURCE!E2192&amp;", "&amp; IF(SOURCE!$T$2-LEN(SOURCE!E2192) &gt;=0, REPT(" ",SOURCE!$T$2-LEN(SOURCE!E2192)), "")&amp;
      SOURCE!F2192&amp;", "&amp; IF(SOURCE!$U$2-LEN(SOURCE!F2192) &gt;= 0, REPT(" ",SOURCE!$U$2-LEN(SOURCE!F2192)+2), "")&amp;"("&amp;
      SUBSTITUTE(TEXT(SOURCE!G2192,"??0"),"  ","")&amp;" &lt;&lt; TAM_MAX_BITS) |"&amp; IF(SOURCE!$V$2-3 &gt;= 0, REPT(" ",MAX(1,SOURCE!$V$2-5+4+1-1-LEN(  IF(ISTEXT(SOURCE!H2192),SOURCE!H2192,  SUBSTITUTE(SUBSTITUTE(TEXT(SOURCE!H2192,"????0"),"  ","")," ",""))   ))), "")&amp;
       IF(ISTEXT(SOURCE!H2192),SOURCE!H2192, SUBSTITUTE(SUBSTITUTE(TEXT(SOURCE!H2192,"????0"),"  ","")," ",""))   &amp;","&amp; IF(SOURCE!$W$2-3 &gt;= 0, REPT(" ",SOURCE!$W$2-3-5), "")&amp;
      SOURCE!I2192&amp;
" | "&amp; IF(SOURCE!$X$2-LEN(SOURCE!I2192) &gt;= 0, REPT(" ",SOURCE!$X$2-LEN(SOURCE!I2192)), "")&amp;
      SOURCE!J2192&amp;      IF(SOURCE!$Y$2-LEN(SOURCE!J2192) &gt;= 0, REPT(" ",SOURCE!$Y$2-LEN(SOURCE!J2192)), "")&amp;
" | "&amp; IF(SOURCE!$X$2-LEN(SOURCE!I2192) &gt;= 0, REPT(" ",SOURCE!$X$2-LEN(SOURCE!I2192)), "")&amp;
      SOURCE!K2192&amp;      IF(SOURCE!$Y$2-LEN(SOURCE!K2192) &gt;= 0, REPT(" ",SOURCE!$Z$2-LEN(SOURCE!K2192)), "")&amp;
" | "&amp; SOURCE!L2192&amp;      IF(SOURCE!$AB$2-LEN(SOURCE!L2192) &gt;= 0, REPT(" ",SOURCE!$AB$2-LEN(SOURCE!L2192)), "")&amp;
" | "&amp; SOURCE!M2192&amp;      IF(SOURCE!$AC$2-LEN(SOURCE!M2192) &gt;= 0, REPT(" ",SOURCE!$AC$2-LEN(SOURCE!M2192)), "")&amp;
      "},"&amp;IF(SOURCE!O2192&lt;&gt;"",""&amp;SOURCE!O2192,"")
 )
)
)</f>
        <v/>
      </c>
    </row>
    <row r="2193" spans="1:1">
      <c r="A2193" s="133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IF(SOURCE!$R$2-LEN(SOURCE!C2193) &gt;= 0, REPT(" ",SOURCE!$R$2-LEN(SOURCE!C2193)), "")&amp;
      SOURCE!D2193&amp;", "&amp; IF(SOURCE!$S$2-LEN(SOURCE!D2193) &gt;= 0, REPT(" ",SOURCE!$S$2-LEN(SOURCE!D2193)), "")&amp;
      SOURCE!E2193&amp;", "&amp; IF(SOURCE!$T$2-LEN(SOURCE!E2193) &gt;=0, REPT(" ",SOURCE!$T$2-LEN(SOURCE!E2193)), "")&amp;
      SOURCE!F2193&amp;", "&amp; IF(SOURCE!$U$2-LEN(SOURCE!F2193) &gt;= 0, REPT(" ",SOURCE!$U$2-LEN(SOURCE!F2193)+2), "")&amp;"("&amp;
      SUBSTITUTE(TEXT(SOURCE!G2193,"??0"),"  ","")&amp;" &lt;&lt; TAM_MAX_BITS) |"&amp; IF(SOURCE!$V$2-3 &gt;= 0, REPT(" ",MAX(1,SOURCE!$V$2-5+4+1-1-LEN(  IF(ISTEXT(SOURCE!H2193),SOURCE!H2193,  SUBSTITUTE(SUBSTITUTE(TEXT(SOURCE!H2193,"????0"),"  ","")," ",""))   ))), "")&amp;
       IF(ISTEXT(SOURCE!H2193),SOURCE!H2193, SUBSTITUTE(SUBSTITUTE(TEXT(SOURCE!H2193,"????0"),"  ","")," ",""))   &amp;","&amp; IF(SOURCE!$W$2-3 &gt;= 0, REPT(" ",SOURCE!$W$2-3-5), "")&amp;
      SOURCE!I2193&amp;
" | "&amp; IF(SOURCE!$X$2-LEN(SOURCE!I2193) &gt;= 0, REPT(" ",SOURCE!$X$2-LEN(SOURCE!I2193)), "")&amp;
      SOURCE!J2193&amp;      IF(SOURCE!$Y$2-LEN(SOURCE!J2193) &gt;= 0, REPT(" ",SOURCE!$Y$2-LEN(SOURCE!J2193)), "")&amp;
" | "&amp; IF(SOURCE!$X$2-LEN(SOURCE!I2193) &gt;= 0, REPT(" ",SOURCE!$X$2-LEN(SOURCE!I2193)), "")&amp;
      SOURCE!K2193&amp;      IF(SOURCE!$Y$2-LEN(SOURCE!K2193) &gt;= 0, REPT(" ",SOURCE!$Z$2-LEN(SOURCE!K2193)), "")&amp;
" | "&amp; SOURCE!L2193&amp;      IF(SOURCE!$AB$2-LEN(SOURCE!L2193) &gt;= 0, REPT(" ",SOURCE!$AB$2-LEN(SOURCE!L2193)), "")&amp;
" | "&amp; SOURCE!M2193&amp;      IF(SOURCE!$AC$2-LEN(SOURCE!M2193) &gt;= 0, REPT(" ",SOURCE!$AC$2-LEN(SOURCE!M2193)), "")&amp;
      "},"&amp;IF(SOURCE!O2193&lt;&gt;"",""&amp;SOURCE!O2193,"")
 )
)
)</f>
        <v/>
      </c>
    </row>
    <row r="2194" spans="1:1">
      <c r="A2194" s="133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IF(SOURCE!$R$2-LEN(SOURCE!C2194) &gt;= 0, REPT(" ",SOURCE!$R$2-LEN(SOURCE!C2194)), "")&amp;
      SOURCE!D2194&amp;", "&amp; IF(SOURCE!$S$2-LEN(SOURCE!D2194) &gt;= 0, REPT(" ",SOURCE!$S$2-LEN(SOURCE!D2194)), "")&amp;
      SOURCE!E2194&amp;", "&amp; IF(SOURCE!$T$2-LEN(SOURCE!E2194) &gt;=0, REPT(" ",SOURCE!$T$2-LEN(SOURCE!E2194)), "")&amp;
      SOURCE!F2194&amp;", "&amp; IF(SOURCE!$U$2-LEN(SOURCE!F2194) &gt;= 0, REPT(" ",SOURCE!$U$2-LEN(SOURCE!F2194)+2), "")&amp;"("&amp;
      SUBSTITUTE(TEXT(SOURCE!G2194,"??0"),"  ","")&amp;" &lt;&lt; TAM_MAX_BITS) |"&amp; IF(SOURCE!$V$2-3 &gt;= 0, REPT(" ",MAX(1,SOURCE!$V$2-5+4+1-1-LEN(  IF(ISTEXT(SOURCE!H2194),SOURCE!H2194,  SUBSTITUTE(SUBSTITUTE(TEXT(SOURCE!H2194,"????0"),"  ","")," ",""))   ))), "")&amp;
       IF(ISTEXT(SOURCE!H2194),SOURCE!H2194, SUBSTITUTE(SUBSTITUTE(TEXT(SOURCE!H2194,"????0"),"  ","")," ",""))   &amp;","&amp; IF(SOURCE!$W$2-3 &gt;= 0, REPT(" ",SOURCE!$W$2-3-5), "")&amp;
      SOURCE!I2194&amp;
" | "&amp; IF(SOURCE!$X$2-LEN(SOURCE!I2194) &gt;= 0, REPT(" ",SOURCE!$X$2-LEN(SOURCE!I2194)), "")&amp;
      SOURCE!J2194&amp;      IF(SOURCE!$Y$2-LEN(SOURCE!J2194) &gt;= 0, REPT(" ",SOURCE!$Y$2-LEN(SOURCE!J2194)), "")&amp;
" | "&amp; IF(SOURCE!$X$2-LEN(SOURCE!I2194) &gt;= 0, REPT(" ",SOURCE!$X$2-LEN(SOURCE!I2194)), "")&amp;
      SOURCE!K2194&amp;      IF(SOURCE!$Y$2-LEN(SOURCE!K2194) &gt;= 0, REPT(" ",SOURCE!$Z$2-LEN(SOURCE!K2194)), "")&amp;
" | "&amp; SOURCE!L2194&amp;      IF(SOURCE!$AB$2-LEN(SOURCE!L2194) &gt;= 0, REPT(" ",SOURCE!$AB$2-LEN(SOURCE!L2194)), "")&amp;
" | "&amp; SOURCE!M2194&amp;      IF(SOURCE!$AC$2-LEN(SOURCE!M2194) &gt;= 0, REPT(" ",SOURCE!$AC$2-LEN(SOURCE!M2194)), "")&amp;
      "},"&amp;IF(SOURCE!O2194&lt;&gt;"",""&amp;SOURCE!O2194,"")
 )
)
)</f>
        <v/>
      </c>
    </row>
    <row r="2195" spans="1:1">
      <c r="A2195" s="133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IF(SOURCE!$R$2-LEN(SOURCE!C2195) &gt;= 0, REPT(" ",SOURCE!$R$2-LEN(SOURCE!C2195)), "")&amp;
      SOURCE!D2195&amp;", "&amp; IF(SOURCE!$S$2-LEN(SOURCE!D2195) &gt;= 0, REPT(" ",SOURCE!$S$2-LEN(SOURCE!D2195)), "")&amp;
      SOURCE!E2195&amp;", "&amp; IF(SOURCE!$T$2-LEN(SOURCE!E2195) &gt;=0, REPT(" ",SOURCE!$T$2-LEN(SOURCE!E2195)), "")&amp;
      SOURCE!F2195&amp;", "&amp; IF(SOURCE!$U$2-LEN(SOURCE!F2195) &gt;= 0, REPT(" ",SOURCE!$U$2-LEN(SOURCE!F2195)+2), "")&amp;"("&amp;
      SUBSTITUTE(TEXT(SOURCE!G2195,"??0"),"  ","")&amp;" &lt;&lt; TAM_MAX_BITS) |"&amp; IF(SOURCE!$V$2-3 &gt;= 0, REPT(" ",MAX(1,SOURCE!$V$2-5+4+1-1-LEN(  IF(ISTEXT(SOURCE!H2195),SOURCE!H2195,  SUBSTITUTE(SUBSTITUTE(TEXT(SOURCE!H2195,"????0"),"  ","")," ",""))   ))), "")&amp;
       IF(ISTEXT(SOURCE!H2195),SOURCE!H2195, SUBSTITUTE(SUBSTITUTE(TEXT(SOURCE!H2195,"????0"),"  ","")," ",""))   &amp;","&amp; IF(SOURCE!$W$2-3 &gt;= 0, REPT(" ",SOURCE!$W$2-3-5), "")&amp;
      SOURCE!I2195&amp;
" | "&amp; IF(SOURCE!$X$2-LEN(SOURCE!I2195) &gt;= 0, REPT(" ",SOURCE!$X$2-LEN(SOURCE!I2195)), "")&amp;
      SOURCE!J2195&amp;      IF(SOURCE!$Y$2-LEN(SOURCE!J2195) &gt;= 0, REPT(" ",SOURCE!$Y$2-LEN(SOURCE!J2195)), "")&amp;
" | "&amp; IF(SOURCE!$X$2-LEN(SOURCE!I2195) &gt;= 0, REPT(" ",SOURCE!$X$2-LEN(SOURCE!I2195)), "")&amp;
      SOURCE!K2195&amp;      IF(SOURCE!$Y$2-LEN(SOURCE!K2195) &gt;= 0, REPT(" ",SOURCE!$Z$2-LEN(SOURCE!K2195)), "")&amp;
" | "&amp; SOURCE!L2195&amp;      IF(SOURCE!$AB$2-LEN(SOURCE!L2195) &gt;= 0, REPT(" ",SOURCE!$AB$2-LEN(SOURCE!L2195)), "")&amp;
" | "&amp; SOURCE!M2195&amp;      IF(SOURCE!$AC$2-LEN(SOURCE!M2195) &gt;= 0, REPT(" ",SOURCE!$AC$2-LEN(SOURCE!M2195)), "")&amp;
      "},"&amp;IF(SOURCE!O2195&lt;&gt;"",""&amp;SOURCE!O2195,"")
 )
)
)</f>
        <v/>
      </c>
    </row>
    <row r="2196" spans="1:1">
      <c r="A2196" s="133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IF(SOURCE!$R$2-LEN(SOURCE!C2196) &gt;= 0, REPT(" ",SOURCE!$R$2-LEN(SOURCE!C2196)), "")&amp;
      SOURCE!D2196&amp;", "&amp; IF(SOURCE!$S$2-LEN(SOURCE!D2196) &gt;= 0, REPT(" ",SOURCE!$S$2-LEN(SOURCE!D2196)), "")&amp;
      SOURCE!E2196&amp;", "&amp; IF(SOURCE!$T$2-LEN(SOURCE!E2196) &gt;=0, REPT(" ",SOURCE!$T$2-LEN(SOURCE!E2196)), "")&amp;
      SOURCE!F2196&amp;", "&amp; IF(SOURCE!$U$2-LEN(SOURCE!F2196) &gt;= 0, REPT(" ",SOURCE!$U$2-LEN(SOURCE!F2196)+2), "")&amp;"("&amp;
      SUBSTITUTE(TEXT(SOURCE!G2196,"??0"),"  ","")&amp;" &lt;&lt; TAM_MAX_BITS) |"&amp; IF(SOURCE!$V$2-3 &gt;= 0, REPT(" ",MAX(1,SOURCE!$V$2-5+4+1-1-LEN(  IF(ISTEXT(SOURCE!H2196),SOURCE!H2196,  SUBSTITUTE(SUBSTITUTE(TEXT(SOURCE!H2196,"????0"),"  ","")," ",""))   ))), "")&amp;
       IF(ISTEXT(SOURCE!H2196),SOURCE!H2196, SUBSTITUTE(SUBSTITUTE(TEXT(SOURCE!H2196,"????0"),"  ","")," ",""))   &amp;","&amp; IF(SOURCE!$W$2-3 &gt;= 0, REPT(" ",SOURCE!$W$2-3-5), "")&amp;
      SOURCE!I2196&amp;
" | "&amp; IF(SOURCE!$X$2-LEN(SOURCE!I2196) &gt;= 0, REPT(" ",SOURCE!$X$2-LEN(SOURCE!I2196)), "")&amp;
      SOURCE!J2196&amp;      IF(SOURCE!$Y$2-LEN(SOURCE!J2196) &gt;= 0, REPT(" ",SOURCE!$Y$2-LEN(SOURCE!J2196)), "")&amp;
" | "&amp; IF(SOURCE!$X$2-LEN(SOURCE!I2196) &gt;= 0, REPT(" ",SOURCE!$X$2-LEN(SOURCE!I2196)), "")&amp;
      SOURCE!K2196&amp;      IF(SOURCE!$Y$2-LEN(SOURCE!K2196) &gt;= 0, REPT(" ",SOURCE!$Z$2-LEN(SOURCE!K2196)), "")&amp;
" | "&amp; SOURCE!L2196&amp;      IF(SOURCE!$AB$2-LEN(SOURCE!L2196) &gt;= 0, REPT(" ",SOURCE!$AB$2-LEN(SOURCE!L2196)), "")&amp;
" | "&amp; SOURCE!M2196&amp;      IF(SOURCE!$AC$2-LEN(SOURCE!M2196) &gt;= 0, REPT(" ",SOURCE!$AC$2-LEN(SOURCE!M2196)), "")&amp;
      "},"&amp;IF(SOURCE!O2196&lt;&gt;"",""&amp;SOURCE!O2196,"")
 )
)
)</f>
        <v/>
      </c>
    </row>
    <row r="2197" spans="1:1">
      <c r="A2197" s="133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IF(SOURCE!$R$2-LEN(SOURCE!C2197) &gt;= 0, REPT(" ",SOURCE!$R$2-LEN(SOURCE!C2197)), "")&amp;
      SOURCE!D2197&amp;", "&amp; IF(SOURCE!$S$2-LEN(SOURCE!D2197) &gt;= 0, REPT(" ",SOURCE!$S$2-LEN(SOURCE!D2197)), "")&amp;
      SOURCE!E2197&amp;", "&amp; IF(SOURCE!$T$2-LEN(SOURCE!E2197) &gt;=0, REPT(" ",SOURCE!$T$2-LEN(SOURCE!E2197)), "")&amp;
      SOURCE!F2197&amp;", "&amp; IF(SOURCE!$U$2-LEN(SOURCE!F2197) &gt;= 0, REPT(" ",SOURCE!$U$2-LEN(SOURCE!F2197)+2), "")&amp;"("&amp;
      SUBSTITUTE(TEXT(SOURCE!G2197,"??0"),"  ","")&amp;" &lt;&lt; TAM_MAX_BITS) |"&amp; IF(SOURCE!$V$2-3 &gt;= 0, REPT(" ",MAX(1,SOURCE!$V$2-5+4+1-1-LEN(  IF(ISTEXT(SOURCE!H2197),SOURCE!H2197,  SUBSTITUTE(SUBSTITUTE(TEXT(SOURCE!H2197,"????0"),"  ","")," ",""))   ))), "")&amp;
       IF(ISTEXT(SOURCE!H2197),SOURCE!H2197, SUBSTITUTE(SUBSTITUTE(TEXT(SOURCE!H2197,"????0"),"  ","")," ",""))   &amp;","&amp; IF(SOURCE!$W$2-3 &gt;= 0, REPT(" ",SOURCE!$W$2-3-5), "")&amp;
      SOURCE!I2197&amp;
" | "&amp; IF(SOURCE!$X$2-LEN(SOURCE!I2197) &gt;= 0, REPT(" ",SOURCE!$X$2-LEN(SOURCE!I2197)), "")&amp;
      SOURCE!J2197&amp;      IF(SOURCE!$Y$2-LEN(SOURCE!J2197) &gt;= 0, REPT(" ",SOURCE!$Y$2-LEN(SOURCE!J2197)), "")&amp;
" | "&amp; IF(SOURCE!$X$2-LEN(SOURCE!I2197) &gt;= 0, REPT(" ",SOURCE!$X$2-LEN(SOURCE!I2197)), "")&amp;
      SOURCE!K2197&amp;      IF(SOURCE!$Y$2-LEN(SOURCE!K2197) &gt;= 0, REPT(" ",SOURCE!$Z$2-LEN(SOURCE!K2197)), "")&amp;
" | "&amp; SOURCE!L2197&amp;      IF(SOURCE!$AB$2-LEN(SOURCE!L2197) &gt;= 0, REPT(" ",SOURCE!$AB$2-LEN(SOURCE!L2197)), "")&amp;
" | "&amp; SOURCE!M2197&amp;      IF(SOURCE!$AC$2-LEN(SOURCE!M2197) &gt;= 0, REPT(" ",SOURCE!$AC$2-LEN(SOURCE!M2197)), "")&amp;
      "},"&amp;IF(SOURCE!O2197&lt;&gt;"",""&amp;SOURCE!O2197,"")
 )
)
)</f>
        <v/>
      </c>
    </row>
    <row r="2198" spans="1:1">
      <c r="A2198" s="133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IF(SOURCE!$R$2-LEN(SOURCE!C2198) &gt;= 0, REPT(" ",SOURCE!$R$2-LEN(SOURCE!C2198)), "")&amp;
      SOURCE!D2198&amp;", "&amp; IF(SOURCE!$S$2-LEN(SOURCE!D2198) &gt;= 0, REPT(" ",SOURCE!$S$2-LEN(SOURCE!D2198)), "")&amp;
      SOURCE!E2198&amp;", "&amp; IF(SOURCE!$T$2-LEN(SOURCE!E2198) &gt;=0, REPT(" ",SOURCE!$T$2-LEN(SOURCE!E2198)), "")&amp;
      SOURCE!F2198&amp;", "&amp; IF(SOURCE!$U$2-LEN(SOURCE!F2198) &gt;= 0, REPT(" ",SOURCE!$U$2-LEN(SOURCE!F2198)+2), "")&amp;"("&amp;
      SUBSTITUTE(TEXT(SOURCE!G2198,"??0"),"  ","")&amp;" &lt;&lt; TAM_MAX_BITS) |"&amp; IF(SOURCE!$V$2-3 &gt;= 0, REPT(" ",MAX(1,SOURCE!$V$2-5+4+1-1-LEN(  IF(ISTEXT(SOURCE!H2198),SOURCE!H2198,  SUBSTITUTE(SUBSTITUTE(TEXT(SOURCE!H2198,"????0"),"  ","")," ",""))   ))), "")&amp;
       IF(ISTEXT(SOURCE!H2198),SOURCE!H2198, SUBSTITUTE(SUBSTITUTE(TEXT(SOURCE!H2198,"????0"),"  ","")," ",""))   &amp;","&amp; IF(SOURCE!$W$2-3 &gt;= 0, REPT(" ",SOURCE!$W$2-3-5), "")&amp;
      SOURCE!I2198&amp;
" | "&amp; IF(SOURCE!$X$2-LEN(SOURCE!I2198) &gt;= 0, REPT(" ",SOURCE!$X$2-LEN(SOURCE!I2198)), "")&amp;
      SOURCE!J2198&amp;      IF(SOURCE!$Y$2-LEN(SOURCE!J2198) &gt;= 0, REPT(" ",SOURCE!$Y$2-LEN(SOURCE!J2198)), "")&amp;
" | "&amp; IF(SOURCE!$X$2-LEN(SOURCE!I2198) &gt;= 0, REPT(" ",SOURCE!$X$2-LEN(SOURCE!I2198)), "")&amp;
      SOURCE!K2198&amp;      IF(SOURCE!$Y$2-LEN(SOURCE!K2198) &gt;= 0, REPT(" ",SOURCE!$Z$2-LEN(SOURCE!K2198)), "")&amp;
" | "&amp; SOURCE!L2198&amp;      IF(SOURCE!$AB$2-LEN(SOURCE!L2198) &gt;= 0, REPT(" ",SOURCE!$AB$2-LEN(SOURCE!L2198)), "")&amp;
" | "&amp; SOURCE!M2198&amp;      IF(SOURCE!$AC$2-LEN(SOURCE!M2198) &gt;= 0, REPT(" ",SOURCE!$AC$2-LEN(SOURCE!M2198)), "")&amp;
      "},"&amp;IF(SOURCE!O2198&lt;&gt;"",""&amp;SOURCE!O2198,"")
 )
)
)</f>
        <v/>
      </c>
    </row>
    <row r="2199" spans="1:1">
      <c r="A2199" s="133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IF(SOURCE!$R$2-LEN(SOURCE!C2199) &gt;= 0, REPT(" ",SOURCE!$R$2-LEN(SOURCE!C2199)), "")&amp;
      SOURCE!D2199&amp;", "&amp; IF(SOURCE!$S$2-LEN(SOURCE!D2199) &gt;= 0, REPT(" ",SOURCE!$S$2-LEN(SOURCE!D2199)), "")&amp;
      SOURCE!E2199&amp;", "&amp; IF(SOURCE!$T$2-LEN(SOURCE!E2199) &gt;=0, REPT(" ",SOURCE!$T$2-LEN(SOURCE!E2199)), "")&amp;
      SOURCE!F2199&amp;", "&amp; IF(SOURCE!$U$2-LEN(SOURCE!F2199) &gt;= 0, REPT(" ",SOURCE!$U$2-LEN(SOURCE!F2199)+2), "")&amp;"("&amp;
      SUBSTITUTE(TEXT(SOURCE!G2199,"??0"),"  ","")&amp;" &lt;&lt; TAM_MAX_BITS) |"&amp; IF(SOURCE!$V$2-3 &gt;= 0, REPT(" ",MAX(1,SOURCE!$V$2-5+4+1-1-LEN(  IF(ISTEXT(SOURCE!H2199),SOURCE!H2199,  SUBSTITUTE(SUBSTITUTE(TEXT(SOURCE!H2199,"????0"),"  ","")," ",""))   ))), "")&amp;
       IF(ISTEXT(SOURCE!H2199),SOURCE!H2199, SUBSTITUTE(SUBSTITUTE(TEXT(SOURCE!H2199,"????0"),"  ","")," ",""))   &amp;","&amp; IF(SOURCE!$W$2-3 &gt;= 0, REPT(" ",SOURCE!$W$2-3-5), "")&amp;
      SOURCE!I2199&amp;
" | "&amp; IF(SOURCE!$X$2-LEN(SOURCE!I2199) &gt;= 0, REPT(" ",SOURCE!$X$2-LEN(SOURCE!I2199)), "")&amp;
      SOURCE!J2199&amp;      IF(SOURCE!$Y$2-LEN(SOURCE!J2199) &gt;= 0, REPT(" ",SOURCE!$Y$2-LEN(SOURCE!J2199)), "")&amp;
" | "&amp; IF(SOURCE!$X$2-LEN(SOURCE!I2199) &gt;= 0, REPT(" ",SOURCE!$X$2-LEN(SOURCE!I2199)), "")&amp;
      SOURCE!K2199&amp;      IF(SOURCE!$Y$2-LEN(SOURCE!K2199) &gt;= 0, REPT(" ",SOURCE!$Z$2-LEN(SOURCE!K2199)), "")&amp;
" | "&amp; SOURCE!L2199&amp;      IF(SOURCE!$AB$2-LEN(SOURCE!L2199) &gt;= 0, REPT(" ",SOURCE!$AB$2-LEN(SOURCE!L2199)), "")&amp;
" | "&amp; SOURCE!M2199&amp;      IF(SOURCE!$AC$2-LEN(SOURCE!M2199) &gt;= 0, REPT(" ",SOURCE!$AC$2-LEN(SOURCE!M2199)), "")&amp;
      "},"&amp;IF(SOURCE!O2199&lt;&gt;"",""&amp;SOURCE!O2199,"")
 )
)
)</f>
        <v/>
      </c>
    </row>
    <row r="2200" spans="1:1">
      <c r="A2200" s="133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IF(SOURCE!$R$2-LEN(SOURCE!C2200) &gt;= 0, REPT(" ",SOURCE!$R$2-LEN(SOURCE!C2200)), "")&amp;
      SOURCE!D2200&amp;", "&amp; IF(SOURCE!$S$2-LEN(SOURCE!D2200) &gt;= 0, REPT(" ",SOURCE!$S$2-LEN(SOURCE!D2200)), "")&amp;
      SOURCE!E2200&amp;", "&amp; IF(SOURCE!$T$2-LEN(SOURCE!E2200) &gt;=0, REPT(" ",SOURCE!$T$2-LEN(SOURCE!E2200)), "")&amp;
      SOURCE!F2200&amp;", "&amp; IF(SOURCE!$U$2-LEN(SOURCE!F2200) &gt;= 0, REPT(" ",SOURCE!$U$2-LEN(SOURCE!F2200)+2), "")&amp;"("&amp;
      SUBSTITUTE(TEXT(SOURCE!G2200,"??0"),"  ","")&amp;" &lt;&lt; TAM_MAX_BITS) |"&amp; IF(SOURCE!$V$2-3 &gt;= 0, REPT(" ",MAX(1,SOURCE!$V$2-5+4+1-1-LEN(  IF(ISTEXT(SOURCE!H2200),SOURCE!H2200,  SUBSTITUTE(SUBSTITUTE(TEXT(SOURCE!H2200,"????0"),"  ","")," ",""))   ))), "")&amp;
       IF(ISTEXT(SOURCE!H2200),SOURCE!H2200, SUBSTITUTE(SUBSTITUTE(TEXT(SOURCE!H2200,"????0"),"  ","")," ",""))   &amp;","&amp; IF(SOURCE!$W$2-3 &gt;= 0, REPT(" ",SOURCE!$W$2-3-5), "")&amp;
      SOURCE!I2200&amp;
" | "&amp; IF(SOURCE!$X$2-LEN(SOURCE!I2200) &gt;= 0, REPT(" ",SOURCE!$X$2-LEN(SOURCE!I2200)), "")&amp;
      SOURCE!J2200&amp;      IF(SOURCE!$Y$2-LEN(SOURCE!J2200) &gt;= 0, REPT(" ",SOURCE!$Y$2-LEN(SOURCE!J2200)), "")&amp;
" | "&amp; IF(SOURCE!$X$2-LEN(SOURCE!I2200) &gt;= 0, REPT(" ",SOURCE!$X$2-LEN(SOURCE!I2200)), "")&amp;
      SOURCE!K2200&amp;      IF(SOURCE!$Y$2-LEN(SOURCE!K2200) &gt;= 0, REPT(" ",SOURCE!$Z$2-LEN(SOURCE!K2200)), "")&amp;
" | "&amp; SOURCE!L2200&amp;      IF(SOURCE!$AB$2-LEN(SOURCE!L2200) &gt;= 0, REPT(" ",SOURCE!$AB$2-LEN(SOURCE!L2200)), "")&amp;
" | "&amp; SOURCE!M2200&amp;      IF(SOURCE!$AC$2-LEN(SOURCE!M2200) &gt;= 0, REPT(" ",SOURCE!$AC$2-LEN(SOURCE!M2200)), "")&amp;
      "},"&amp;IF(SOURCE!O2200&lt;&gt;"",""&amp;SOURCE!O2200,"")
 )
)
)</f>
        <v/>
      </c>
    </row>
    <row r="2201" spans="1:1">
      <c r="A2201" s="133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IF(SOURCE!$R$2-LEN(SOURCE!C2201) &gt;= 0, REPT(" ",SOURCE!$R$2-LEN(SOURCE!C2201)), "")&amp;
      SOURCE!D2201&amp;", "&amp; IF(SOURCE!$S$2-LEN(SOURCE!D2201) &gt;= 0, REPT(" ",SOURCE!$S$2-LEN(SOURCE!D2201)), "")&amp;
      SOURCE!E2201&amp;", "&amp; IF(SOURCE!$T$2-LEN(SOURCE!E2201) &gt;=0, REPT(" ",SOURCE!$T$2-LEN(SOURCE!E2201)), "")&amp;
      SOURCE!F2201&amp;", "&amp; IF(SOURCE!$U$2-LEN(SOURCE!F2201) &gt;= 0, REPT(" ",SOURCE!$U$2-LEN(SOURCE!F2201)+2), "")&amp;"("&amp;
      SUBSTITUTE(TEXT(SOURCE!G2201,"??0"),"  ","")&amp;" &lt;&lt; TAM_MAX_BITS) |"&amp; IF(SOURCE!$V$2-3 &gt;= 0, REPT(" ",MAX(1,SOURCE!$V$2-5+4+1-1-LEN(  IF(ISTEXT(SOURCE!H2201),SOURCE!H2201,  SUBSTITUTE(SUBSTITUTE(TEXT(SOURCE!H2201,"????0"),"  ","")," ",""))   ))), "")&amp;
       IF(ISTEXT(SOURCE!H2201),SOURCE!H2201, SUBSTITUTE(SUBSTITUTE(TEXT(SOURCE!H2201,"????0"),"  ","")," ",""))   &amp;","&amp; IF(SOURCE!$W$2-3 &gt;= 0, REPT(" ",SOURCE!$W$2-3-5), "")&amp;
      SOURCE!I2201&amp;
" | "&amp; IF(SOURCE!$X$2-LEN(SOURCE!I2201) &gt;= 0, REPT(" ",SOURCE!$X$2-LEN(SOURCE!I2201)), "")&amp;
      SOURCE!J2201&amp;      IF(SOURCE!$Y$2-LEN(SOURCE!J2201) &gt;= 0, REPT(" ",SOURCE!$Y$2-LEN(SOURCE!J2201)), "")&amp;
" | "&amp; IF(SOURCE!$X$2-LEN(SOURCE!I2201) &gt;= 0, REPT(" ",SOURCE!$X$2-LEN(SOURCE!I2201)), "")&amp;
      SOURCE!K2201&amp;      IF(SOURCE!$Y$2-LEN(SOURCE!K2201) &gt;= 0, REPT(" ",SOURCE!$Z$2-LEN(SOURCE!K2201)), "")&amp;
" | "&amp; SOURCE!L2201&amp;      IF(SOURCE!$AB$2-LEN(SOURCE!L2201) &gt;= 0, REPT(" ",SOURCE!$AB$2-LEN(SOURCE!L2201)), "")&amp;
" | "&amp; SOURCE!M2201&amp;      IF(SOURCE!$AC$2-LEN(SOURCE!M2201) &gt;= 0, REPT(" ",SOURCE!$AC$2-LEN(SOURCE!M2201)), "")&amp;
      "},"&amp;IF(SOURCE!O2201&lt;&gt;"",""&amp;SOURCE!O2201,"")
 )
)
)</f>
        <v/>
      </c>
    </row>
    <row r="2202" spans="1:1">
      <c r="A2202" s="133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IF(SOURCE!$R$2-LEN(SOURCE!C2202) &gt;= 0, REPT(" ",SOURCE!$R$2-LEN(SOURCE!C2202)), "")&amp;
      SOURCE!D2202&amp;", "&amp; IF(SOURCE!$S$2-LEN(SOURCE!D2202) &gt;= 0, REPT(" ",SOURCE!$S$2-LEN(SOURCE!D2202)), "")&amp;
      SOURCE!E2202&amp;", "&amp; IF(SOURCE!$T$2-LEN(SOURCE!E2202) &gt;=0, REPT(" ",SOURCE!$T$2-LEN(SOURCE!E2202)), "")&amp;
      SOURCE!F2202&amp;", "&amp; IF(SOURCE!$U$2-LEN(SOURCE!F2202) &gt;= 0, REPT(" ",SOURCE!$U$2-LEN(SOURCE!F2202)+2), "")&amp;"("&amp;
      SUBSTITUTE(TEXT(SOURCE!G2202,"??0"),"  ","")&amp;" &lt;&lt; TAM_MAX_BITS) |"&amp; IF(SOURCE!$V$2-3 &gt;= 0, REPT(" ",MAX(1,SOURCE!$V$2-5+4+1-1-LEN(  IF(ISTEXT(SOURCE!H2202),SOURCE!H2202,  SUBSTITUTE(SUBSTITUTE(TEXT(SOURCE!H2202,"????0"),"  ","")," ",""))   ))), "")&amp;
       IF(ISTEXT(SOURCE!H2202),SOURCE!H2202, SUBSTITUTE(SUBSTITUTE(TEXT(SOURCE!H2202,"????0"),"  ","")," ",""))   &amp;","&amp; IF(SOURCE!$W$2-3 &gt;= 0, REPT(" ",SOURCE!$W$2-3-5), "")&amp;
      SOURCE!I2202&amp;
" | "&amp; IF(SOURCE!$X$2-LEN(SOURCE!I2202) &gt;= 0, REPT(" ",SOURCE!$X$2-LEN(SOURCE!I2202)), "")&amp;
      SOURCE!J2202&amp;      IF(SOURCE!$Y$2-LEN(SOURCE!J2202) &gt;= 0, REPT(" ",SOURCE!$Y$2-LEN(SOURCE!J2202)), "")&amp;
" | "&amp; IF(SOURCE!$X$2-LEN(SOURCE!I2202) &gt;= 0, REPT(" ",SOURCE!$X$2-LEN(SOURCE!I2202)), "")&amp;
      SOURCE!K2202&amp;      IF(SOURCE!$Y$2-LEN(SOURCE!K2202) &gt;= 0, REPT(" ",SOURCE!$Z$2-LEN(SOURCE!K2202)), "")&amp;
" | "&amp; SOURCE!L2202&amp;      IF(SOURCE!$AB$2-LEN(SOURCE!L2202) &gt;= 0, REPT(" ",SOURCE!$AB$2-LEN(SOURCE!L2202)), "")&amp;
" | "&amp; SOURCE!M2202&amp;      IF(SOURCE!$AC$2-LEN(SOURCE!M2202) &gt;= 0, REPT(" ",SOURCE!$AC$2-LEN(SOURCE!M2202)), "")&amp;
      "},"&amp;IF(SOURCE!O2202&lt;&gt;"",""&amp;SOURCE!O2202,"")
 )
)
)</f>
        <v/>
      </c>
    </row>
    <row r="2203" spans="1:1">
      <c r="A2203" s="133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IF(SOURCE!$R$2-LEN(SOURCE!C2203) &gt;= 0, REPT(" ",SOURCE!$R$2-LEN(SOURCE!C2203)), "")&amp;
      SOURCE!D2203&amp;", "&amp; IF(SOURCE!$S$2-LEN(SOURCE!D2203) &gt;= 0, REPT(" ",SOURCE!$S$2-LEN(SOURCE!D2203)), "")&amp;
      SOURCE!E2203&amp;", "&amp; IF(SOURCE!$T$2-LEN(SOURCE!E2203) &gt;=0, REPT(" ",SOURCE!$T$2-LEN(SOURCE!E2203)), "")&amp;
      SOURCE!F2203&amp;", "&amp; IF(SOURCE!$U$2-LEN(SOURCE!F2203) &gt;= 0, REPT(" ",SOURCE!$U$2-LEN(SOURCE!F2203)+2), "")&amp;"("&amp;
      SUBSTITUTE(TEXT(SOURCE!G2203,"??0"),"  ","")&amp;" &lt;&lt; TAM_MAX_BITS) |"&amp; IF(SOURCE!$V$2-3 &gt;= 0, REPT(" ",MAX(1,SOURCE!$V$2-5+4+1-1-LEN(  IF(ISTEXT(SOURCE!H2203),SOURCE!H2203,  SUBSTITUTE(SUBSTITUTE(TEXT(SOURCE!H2203,"????0"),"  ","")," ",""))   ))), "")&amp;
       IF(ISTEXT(SOURCE!H2203),SOURCE!H2203, SUBSTITUTE(SUBSTITUTE(TEXT(SOURCE!H2203,"????0"),"  ","")," ",""))   &amp;","&amp; IF(SOURCE!$W$2-3 &gt;= 0, REPT(" ",SOURCE!$W$2-3-5), "")&amp;
      SOURCE!I2203&amp;
" | "&amp; IF(SOURCE!$X$2-LEN(SOURCE!I2203) &gt;= 0, REPT(" ",SOURCE!$X$2-LEN(SOURCE!I2203)), "")&amp;
      SOURCE!J2203&amp;      IF(SOURCE!$Y$2-LEN(SOURCE!J2203) &gt;= 0, REPT(" ",SOURCE!$Y$2-LEN(SOURCE!J2203)), "")&amp;
" | "&amp; IF(SOURCE!$X$2-LEN(SOURCE!I2203) &gt;= 0, REPT(" ",SOURCE!$X$2-LEN(SOURCE!I2203)), "")&amp;
      SOURCE!K2203&amp;      IF(SOURCE!$Y$2-LEN(SOURCE!K2203) &gt;= 0, REPT(" ",SOURCE!$Z$2-LEN(SOURCE!K2203)), "")&amp;
" | "&amp; SOURCE!L2203&amp;      IF(SOURCE!$AB$2-LEN(SOURCE!L2203) &gt;= 0, REPT(" ",SOURCE!$AB$2-LEN(SOURCE!L2203)), "")&amp;
" | "&amp; SOURCE!M2203&amp;      IF(SOURCE!$AC$2-LEN(SOURCE!M2203) &gt;= 0, REPT(" ",SOURCE!$AC$2-LEN(SOURCE!M2203)), "")&amp;
      "},"&amp;IF(SOURCE!O2203&lt;&gt;"",""&amp;SOURCE!O2203,"")
 )
)
)</f>
        <v/>
      </c>
    </row>
    <row r="2204" spans="1:1">
      <c r="A2204" s="133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IF(SOURCE!$R$2-LEN(SOURCE!C2204) &gt;= 0, REPT(" ",SOURCE!$R$2-LEN(SOURCE!C2204)), "")&amp;
      SOURCE!D2204&amp;", "&amp; IF(SOURCE!$S$2-LEN(SOURCE!D2204) &gt;= 0, REPT(" ",SOURCE!$S$2-LEN(SOURCE!D2204)), "")&amp;
      SOURCE!E2204&amp;", "&amp; IF(SOURCE!$T$2-LEN(SOURCE!E2204) &gt;=0, REPT(" ",SOURCE!$T$2-LEN(SOURCE!E2204)), "")&amp;
      SOURCE!F2204&amp;", "&amp; IF(SOURCE!$U$2-LEN(SOURCE!F2204) &gt;= 0, REPT(" ",SOURCE!$U$2-LEN(SOURCE!F2204)+2), "")&amp;"("&amp;
      SUBSTITUTE(TEXT(SOURCE!G2204,"??0"),"  ","")&amp;" &lt;&lt; TAM_MAX_BITS) |"&amp; IF(SOURCE!$V$2-3 &gt;= 0, REPT(" ",MAX(1,SOURCE!$V$2-5+4+1-1-LEN(  IF(ISTEXT(SOURCE!H2204),SOURCE!H2204,  SUBSTITUTE(SUBSTITUTE(TEXT(SOURCE!H2204,"????0"),"  ","")," ",""))   ))), "")&amp;
       IF(ISTEXT(SOURCE!H2204),SOURCE!H2204, SUBSTITUTE(SUBSTITUTE(TEXT(SOURCE!H2204,"????0"),"  ","")," ",""))   &amp;","&amp; IF(SOURCE!$W$2-3 &gt;= 0, REPT(" ",SOURCE!$W$2-3-5), "")&amp;
      SOURCE!I2204&amp;
" | "&amp; IF(SOURCE!$X$2-LEN(SOURCE!I2204) &gt;= 0, REPT(" ",SOURCE!$X$2-LEN(SOURCE!I2204)), "")&amp;
      SOURCE!J2204&amp;      IF(SOURCE!$Y$2-LEN(SOURCE!J2204) &gt;= 0, REPT(" ",SOURCE!$Y$2-LEN(SOURCE!J2204)), "")&amp;
" | "&amp; IF(SOURCE!$X$2-LEN(SOURCE!I2204) &gt;= 0, REPT(" ",SOURCE!$X$2-LEN(SOURCE!I2204)), "")&amp;
      SOURCE!K2204&amp;      IF(SOURCE!$Y$2-LEN(SOURCE!K2204) &gt;= 0, REPT(" ",SOURCE!$Z$2-LEN(SOURCE!K2204)), "")&amp;
" | "&amp; SOURCE!L2204&amp;      IF(SOURCE!$AB$2-LEN(SOURCE!L2204) &gt;= 0, REPT(" ",SOURCE!$AB$2-LEN(SOURCE!L2204)), "")&amp;
" | "&amp; SOURCE!M2204&amp;      IF(SOURCE!$AC$2-LEN(SOURCE!M2204) &gt;= 0, REPT(" ",SOURCE!$AC$2-LEN(SOURCE!M2204)), "")&amp;
      "},"&amp;IF(SOURCE!O2204&lt;&gt;"",""&amp;SOURCE!O2204,"")
 )
)
)</f>
        <v/>
      </c>
    </row>
    <row r="2205" spans="1:1">
      <c r="A2205" s="133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IF(SOURCE!$R$2-LEN(SOURCE!C2205) &gt;= 0, REPT(" ",SOURCE!$R$2-LEN(SOURCE!C2205)), "")&amp;
      SOURCE!D2205&amp;", "&amp; IF(SOURCE!$S$2-LEN(SOURCE!D2205) &gt;= 0, REPT(" ",SOURCE!$S$2-LEN(SOURCE!D2205)), "")&amp;
      SOURCE!E2205&amp;", "&amp; IF(SOURCE!$T$2-LEN(SOURCE!E2205) &gt;=0, REPT(" ",SOURCE!$T$2-LEN(SOURCE!E2205)), "")&amp;
      SOURCE!F2205&amp;", "&amp; IF(SOURCE!$U$2-LEN(SOURCE!F2205) &gt;= 0, REPT(" ",SOURCE!$U$2-LEN(SOURCE!F2205)+2), "")&amp;"("&amp;
      SUBSTITUTE(TEXT(SOURCE!G2205,"??0"),"  ","")&amp;" &lt;&lt; TAM_MAX_BITS) |"&amp; IF(SOURCE!$V$2-3 &gt;= 0, REPT(" ",MAX(1,SOURCE!$V$2-5+4+1-1-LEN(  IF(ISTEXT(SOURCE!H2205),SOURCE!H2205,  SUBSTITUTE(SUBSTITUTE(TEXT(SOURCE!H2205,"????0"),"  ","")," ",""))   ))), "")&amp;
       IF(ISTEXT(SOURCE!H2205),SOURCE!H2205, SUBSTITUTE(SUBSTITUTE(TEXT(SOURCE!H2205,"????0"),"  ","")," ",""))   &amp;","&amp; IF(SOURCE!$W$2-3 &gt;= 0, REPT(" ",SOURCE!$W$2-3-5), "")&amp;
      SOURCE!I2205&amp;
" | "&amp; IF(SOURCE!$X$2-LEN(SOURCE!I2205) &gt;= 0, REPT(" ",SOURCE!$X$2-LEN(SOURCE!I2205)), "")&amp;
      SOURCE!J2205&amp;      IF(SOURCE!$Y$2-LEN(SOURCE!J2205) &gt;= 0, REPT(" ",SOURCE!$Y$2-LEN(SOURCE!J2205)), "")&amp;
" | "&amp; IF(SOURCE!$X$2-LEN(SOURCE!I2205) &gt;= 0, REPT(" ",SOURCE!$X$2-LEN(SOURCE!I2205)), "")&amp;
      SOURCE!K2205&amp;      IF(SOURCE!$Y$2-LEN(SOURCE!K2205) &gt;= 0, REPT(" ",SOURCE!$Z$2-LEN(SOURCE!K2205)), "")&amp;
" | "&amp; SOURCE!L2205&amp;      IF(SOURCE!$AB$2-LEN(SOURCE!L2205) &gt;= 0, REPT(" ",SOURCE!$AB$2-LEN(SOURCE!L2205)), "")&amp;
" | "&amp; SOURCE!M2205&amp;      IF(SOURCE!$AC$2-LEN(SOURCE!M2205) &gt;= 0, REPT(" ",SOURCE!$AC$2-LEN(SOURCE!M2205)), "")&amp;
      "},"&amp;IF(SOURCE!O2205&lt;&gt;"",""&amp;SOURCE!O2205,"")
 )
)
)</f>
        <v/>
      </c>
    </row>
    <row r="2206" spans="1:1">
      <c r="A2206" s="133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IF(SOURCE!$R$2-LEN(SOURCE!C2206) &gt;= 0, REPT(" ",SOURCE!$R$2-LEN(SOURCE!C2206)), "")&amp;
      SOURCE!D2206&amp;", "&amp; IF(SOURCE!$S$2-LEN(SOURCE!D2206) &gt;= 0, REPT(" ",SOURCE!$S$2-LEN(SOURCE!D2206)), "")&amp;
      SOURCE!E2206&amp;", "&amp; IF(SOURCE!$T$2-LEN(SOURCE!E2206) &gt;=0, REPT(" ",SOURCE!$T$2-LEN(SOURCE!E2206)), "")&amp;
      SOURCE!F2206&amp;", "&amp; IF(SOURCE!$U$2-LEN(SOURCE!F2206) &gt;= 0, REPT(" ",SOURCE!$U$2-LEN(SOURCE!F2206)+2), "")&amp;"("&amp;
      SUBSTITUTE(TEXT(SOURCE!G2206,"??0"),"  ","")&amp;" &lt;&lt; TAM_MAX_BITS) |"&amp; IF(SOURCE!$V$2-3 &gt;= 0, REPT(" ",MAX(1,SOURCE!$V$2-5+4+1-1-LEN(  IF(ISTEXT(SOURCE!H2206),SOURCE!H2206,  SUBSTITUTE(SUBSTITUTE(TEXT(SOURCE!H2206,"????0"),"  ","")," ",""))   ))), "")&amp;
       IF(ISTEXT(SOURCE!H2206),SOURCE!H2206, SUBSTITUTE(SUBSTITUTE(TEXT(SOURCE!H2206,"????0"),"  ","")," ",""))   &amp;","&amp; IF(SOURCE!$W$2-3 &gt;= 0, REPT(" ",SOURCE!$W$2-3-5), "")&amp;
      SOURCE!I2206&amp;
" | "&amp; IF(SOURCE!$X$2-LEN(SOURCE!I2206) &gt;= 0, REPT(" ",SOURCE!$X$2-LEN(SOURCE!I2206)), "")&amp;
      SOURCE!J2206&amp;      IF(SOURCE!$Y$2-LEN(SOURCE!J2206) &gt;= 0, REPT(" ",SOURCE!$Y$2-LEN(SOURCE!J2206)), "")&amp;
" | "&amp; IF(SOURCE!$X$2-LEN(SOURCE!I2206) &gt;= 0, REPT(" ",SOURCE!$X$2-LEN(SOURCE!I2206)), "")&amp;
      SOURCE!K2206&amp;      IF(SOURCE!$Y$2-LEN(SOURCE!K2206) &gt;= 0, REPT(" ",SOURCE!$Z$2-LEN(SOURCE!K2206)), "")&amp;
" | "&amp; SOURCE!L2206&amp;      IF(SOURCE!$AB$2-LEN(SOURCE!L2206) &gt;= 0, REPT(" ",SOURCE!$AB$2-LEN(SOURCE!L2206)), "")&amp;
" | "&amp; SOURCE!M2206&amp;      IF(SOURCE!$AC$2-LEN(SOURCE!M2206) &gt;= 0, REPT(" ",SOURCE!$AC$2-LEN(SOURCE!M2206)), "")&amp;
      "},"&amp;IF(SOURCE!O2206&lt;&gt;"",""&amp;SOURCE!O2206,"")
 )
)
)</f>
        <v/>
      </c>
    </row>
    <row r="2207" spans="1:1">
      <c r="A2207" s="133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IF(SOURCE!$R$2-LEN(SOURCE!C2207) &gt;= 0, REPT(" ",SOURCE!$R$2-LEN(SOURCE!C2207)), "")&amp;
      SOURCE!D2207&amp;", "&amp; IF(SOURCE!$S$2-LEN(SOURCE!D2207) &gt;= 0, REPT(" ",SOURCE!$S$2-LEN(SOURCE!D2207)), "")&amp;
      SOURCE!E2207&amp;", "&amp; IF(SOURCE!$T$2-LEN(SOURCE!E2207) &gt;=0, REPT(" ",SOURCE!$T$2-LEN(SOURCE!E2207)), "")&amp;
      SOURCE!F2207&amp;", "&amp; IF(SOURCE!$U$2-LEN(SOURCE!F2207) &gt;= 0, REPT(" ",SOURCE!$U$2-LEN(SOURCE!F2207)+2), "")&amp;"("&amp;
      SUBSTITUTE(TEXT(SOURCE!G2207,"??0"),"  ","")&amp;" &lt;&lt; TAM_MAX_BITS) |"&amp; IF(SOURCE!$V$2-3 &gt;= 0, REPT(" ",MAX(1,SOURCE!$V$2-5+4+1-1-LEN(  IF(ISTEXT(SOURCE!H2207),SOURCE!H2207,  SUBSTITUTE(SUBSTITUTE(TEXT(SOURCE!H2207,"????0"),"  ","")," ",""))   ))), "")&amp;
       IF(ISTEXT(SOURCE!H2207),SOURCE!H2207, SUBSTITUTE(SUBSTITUTE(TEXT(SOURCE!H2207,"????0"),"  ","")," ",""))   &amp;","&amp; IF(SOURCE!$W$2-3 &gt;= 0, REPT(" ",SOURCE!$W$2-3-5), "")&amp;
      SOURCE!I2207&amp;
" | "&amp; IF(SOURCE!$X$2-LEN(SOURCE!I2207) &gt;= 0, REPT(" ",SOURCE!$X$2-LEN(SOURCE!I2207)), "")&amp;
      SOURCE!J2207&amp;      IF(SOURCE!$Y$2-LEN(SOURCE!J2207) &gt;= 0, REPT(" ",SOURCE!$Y$2-LEN(SOURCE!J2207)), "")&amp;
" | "&amp; IF(SOURCE!$X$2-LEN(SOURCE!I2207) &gt;= 0, REPT(" ",SOURCE!$X$2-LEN(SOURCE!I2207)), "")&amp;
      SOURCE!K2207&amp;      IF(SOURCE!$Y$2-LEN(SOURCE!K2207) &gt;= 0, REPT(" ",SOURCE!$Z$2-LEN(SOURCE!K2207)), "")&amp;
" | "&amp; SOURCE!L2207&amp;      IF(SOURCE!$AB$2-LEN(SOURCE!L2207) &gt;= 0, REPT(" ",SOURCE!$AB$2-LEN(SOURCE!L2207)), "")&amp;
" | "&amp; SOURCE!M2207&amp;      IF(SOURCE!$AC$2-LEN(SOURCE!M2207) &gt;= 0, REPT(" ",SOURCE!$AC$2-LEN(SOURCE!M2207)), "")&amp;
      "},"&amp;IF(SOURCE!O2207&lt;&gt;"",""&amp;SOURCE!O2207,"")
 )
)
)</f>
        <v/>
      </c>
    </row>
    <row r="2208" spans="1:1">
      <c r="A2208" s="133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IF(SOURCE!$R$2-LEN(SOURCE!C2208) &gt;= 0, REPT(" ",SOURCE!$R$2-LEN(SOURCE!C2208)), "")&amp;
      SOURCE!D2208&amp;", "&amp; IF(SOURCE!$S$2-LEN(SOURCE!D2208) &gt;= 0, REPT(" ",SOURCE!$S$2-LEN(SOURCE!D2208)), "")&amp;
      SOURCE!E2208&amp;", "&amp; IF(SOURCE!$T$2-LEN(SOURCE!E2208) &gt;=0, REPT(" ",SOURCE!$T$2-LEN(SOURCE!E2208)), "")&amp;
      SOURCE!F2208&amp;", "&amp; IF(SOURCE!$U$2-LEN(SOURCE!F2208) &gt;= 0, REPT(" ",SOURCE!$U$2-LEN(SOURCE!F2208)+2), "")&amp;"("&amp;
      SUBSTITUTE(TEXT(SOURCE!G2208,"??0"),"  ","")&amp;" &lt;&lt; TAM_MAX_BITS) |"&amp; IF(SOURCE!$V$2-3 &gt;= 0, REPT(" ",MAX(1,SOURCE!$V$2-5+4+1-1-LEN(  IF(ISTEXT(SOURCE!H2208),SOURCE!H2208,  SUBSTITUTE(SUBSTITUTE(TEXT(SOURCE!H2208,"????0"),"  ","")," ",""))   ))), "")&amp;
       IF(ISTEXT(SOURCE!H2208),SOURCE!H2208, SUBSTITUTE(SUBSTITUTE(TEXT(SOURCE!H2208,"????0"),"  ","")," ",""))   &amp;","&amp; IF(SOURCE!$W$2-3 &gt;= 0, REPT(" ",SOURCE!$W$2-3-5), "")&amp;
      SOURCE!I2208&amp;
" | "&amp; IF(SOURCE!$X$2-LEN(SOURCE!I2208) &gt;= 0, REPT(" ",SOURCE!$X$2-LEN(SOURCE!I2208)), "")&amp;
      SOURCE!J2208&amp;      IF(SOURCE!$Y$2-LEN(SOURCE!J2208) &gt;= 0, REPT(" ",SOURCE!$Y$2-LEN(SOURCE!J2208)), "")&amp;
" | "&amp; IF(SOURCE!$X$2-LEN(SOURCE!I2208) &gt;= 0, REPT(" ",SOURCE!$X$2-LEN(SOURCE!I2208)), "")&amp;
      SOURCE!K2208&amp;      IF(SOURCE!$Y$2-LEN(SOURCE!K2208) &gt;= 0, REPT(" ",SOURCE!$Z$2-LEN(SOURCE!K2208)), "")&amp;
" | "&amp; SOURCE!L2208&amp;      IF(SOURCE!$AB$2-LEN(SOURCE!L2208) &gt;= 0, REPT(" ",SOURCE!$AB$2-LEN(SOURCE!L2208)), "")&amp;
" | "&amp; SOURCE!M2208&amp;      IF(SOURCE!$AC$2-LEN(SOURCE!M2208) &gt;= 0, REPT(" ",SOURCE!$AC$2-LEN(SOURCE!M2208)), "")&amp;
      "},"&amp;IF(SOURCE!O2208&lt;&gt;"",""&amp;SOURCE!O2208,"")
 )
)
)</f>
        <v/>
      </c>
    </row>
    <row r="2209" spans="1:1">
      <c r="A2209" s="133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IF(SOURCE!$R$2-LEN(SOURCE!C2209) &gt;= 0, REPT(" ",SOURCE!$R$2-LEN(SOURCE!C2209)), "")&amp;
      SOURCE!D2209&amp;", "&amp; IF(SOURCE!$S$2-LEN(SOURCE!D2209) &gt;= 0, REPT(" ",SOURCE!$S$2-LEN(SOURCE!D2209)), "")&amp;
      SOURCE!E2209&amp;", "&amp; IF(SOURCE!$T$2-LEN(SOURCE!E2209) &gt;=0, REPT(" ",SOURCE!$T$2-LEN(SOURCE!E2209)), "")&amp;
      SOURCE!F2209&amp;", "&amp; IF(SOURCE!$U$2-LEN(SOURCE!F2209) &gt;= 0, REPT(" ",SOURCE!$U$2-LEN(SOURCE!F2209)+2), "")&amp;"("&amp;
      SUBSTITUTE(TEXT(SOURCE!G2209,"??0"),"  ","")&amp;" &lt;&lt; TAM_MAX_BITS) |"&amp; IF(SOURCE!$V$2-3 &gt;= 0, REPT(" ",MAX(1,SOURCE!$V$2-5+4+1-1-LEN(  IF(ISTEXT(SOURCE!H2209),SOURCE!H2209,  SUBSTITUTE(SUBSTITUTE(TEXT(SOURCE!H2209,"????0"),"  ","")," ",""))   ))), "")&amp;
       IF(ISTEXT(SOURCE!H2209),SOURCE!H2209, SUBSTITUTE(SUBSTITUTE(TEXT(SOURCE!H2209,"????0"),"  ","")," ",""))   &amp;","&amp; IF(SOURCE!$W$2-3 &gt;= 0, REPT(" ",SOURCE!$W$2-3-5), "")&amp;
      SOURCE!I2209&amp;
" | "&amp; IF(SOURCE!$X$2-LEN(SOURCE!I2209) &gt;= 0, REPT(" ",SOURCE!$X$2-LEN(SOURCE!I2209)), "")&amp;
      SOURCE!J2209&amp;      IF(SOURCE!$Y$2-LEN(SOURCE!J2209) &gt;= 0, REPT(" ",SOURCE!$Y$2-LEN(SOURCE!J2209)), "")&amp;
" | "&amp; IF(SOURCE!$X$2-LEN(SOURCE!I2209) &gt;= 0, REPT(" ",SOURCE!$X$2-LEN(SOURCE!I2209)), "")&amp;
      SOURCE!K2209&amp;      IF(SOURCE!$Y$2-LEN(SOURCE!K2209) &gt;= 0, REPT(" ",SOURCE!$Z$2-LEN(SOURCE!K2209)), "")&amp;
" | "&amp; SOURCE!L2209&amp;      IF(SOURCE!$AB$2-LEN(SOURCE!L2209) &gt;= 0, REPT(" ",SOURCE!$AB$2-LEN(SOURCE!L2209)), "")&amp;
" | "&amp; SOURCE!M2209&amp;      IF(SOURCE!$AC$2-LEN(SOURCE!M2209) &gt;= 0, REPT(" ",SOURCE!$AC$2-LEN(SOURCE!M2209)), "")&amp;
      "},"&amp;IF(SOURCE!O2209&lt;&gt;"",""&amp;SOURCE!O2209,"")
 )
)
)</f>
        <v/>
      </c>
    </row>
    <row r="2210" spans="1:1">
      <c r="A2210" s="133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IF(SOURCE!$R$2-LEN(SOURCE!C2210) &gt;= 0, REPT(" ",SOURCE!$R$2-LEN(SOURCE!C2210)), "")&amp;
      SOURCE!D2210&amp;", "&amp; IF(SOURCE!$S$2-LEN(SOURCE!D2210) &gt;= 0, REPT(" ",SOURCE!$S$2-LEN(SOURCE!D2210)), "")&amp;
      SOURCE!E2210&amp;", "&amp; IF(SOURCE!$T$2-LEN(SOURCE!E2210) &gt;=0, REPT(" ",SOURCE!$T$2-LEN(SOURCE!E2210)), "")&amp;
      SOURCE!F2210&amp;", "&amp; IF(SOURCE!$U$2-LEN(SOURCE!F2210) &gt;= 0, REPT(" ",SOURCE!$U$2-LEN(SOURCE!F2210)+2), "")&amp;"("&amp;
      SUBSTITUTE(TEXT(SOURCE!G2210,"??0"),"  ","")&amp;" &lt;&lt; TAM_MAX_BITS) |"&amp; IF(SOURCE!$V$2-3 &gt;= 0, REPT(" ",MAX(1,SOURCE!$V$2-5+4+1-1-LEN(  IF(ISTEXT(SOURCE!H2210),SOURCE!H2210,  SUBSTITUTE(SUBSTITUTE(TEXT(SOURCE!H2210,"????0"),"  ","")," ",""))   ))), "")&amp;
       IF(ISTEXT(SOURCE!H2210),SOURCE!H2210, SUBSTITUTE(SUBSTITUTE(TEXT(SOURCE!H2210,"????0"),"  ","")," ",""))   &amp;","&amp; IF(SOURCE!$W$2-3 &gt;= 0, REPT(" ",SOURCE!$W$2-3-5), "")&amp;
      SOURCE!I2210&amp;
" | "&amp; IF(SOURCE!$X$2-LEN(SOURCE!I2210) &gt;= 0, REPT(" ",SOURCE!$X$2-LEN(SOURCE!I2210)), "")&amp;
      SOURCE!J2210&amp;      IF(SOURCE!$Y$2-LEN(SOURCE!J2210) &gt;= 0, REPT(" ",SOURCE!$Y$2-LEN(SOURCE!J2210)), "")&amp;
" | "&amp; IF(SOURCE!$X$2-LEN(SOURCE!I2210) &gt;= 0, REPT(" ",SOURCE!$X$2-LEN(SOURCE!I2210)), "")&amp;
      SOURCE!K2210&amp;      IF(SOURCE!$Y$2-LEN(SOURCE!K2210) &gt;= 0, REPT(" ",SOURCE!$Z$2-LEN(SOURCE!K2210)), "")&amp;
" | "&amp; SOURCE!L2210&amp;      IF(SOURCE!$AB$2-LEN(SOURCE!L2210) &gt;= 0, REPT(" ",SOURCE!$AB$2-LEN(SOURCE!L2210)), "")&amp;
" | "&amp; SOURCE!M2210&amp;      IF(SOURCE!$AC$2-LEN(SOURCE!M2210) &gt;= 0, REPT(" ",SOURCE!$AC$2-LEN(SOURCE!M2210)), "")&amp;
      "},"&amp;IF(SOURCE!O2210&lt;&gt;"",""&amp;SOURCE!O2210,"")
 )
)
)</f>
        <v/>
      </c>
    </row>
    <row r="2211" spans="1:1">
      <c r="A2211" s="133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IF(SOURCE!$R$2-LEN(SOURCE!C2211) &gt;= 0, REPT(" ",SOURCE!$R$2-LEN(SOURCE!C2211)), "")&amp;
      SOURCE!D2211&amp;", "&amp; IF(SOURCE!$S$2-LEN(SOURCE!D2211) &gt;= 0, REPT(" ",SOURCE!$S$2-LEN(SOURCE!D2211)), "")&amp;
      SOURCE!E2211&amp;", "&amp; IF(SOURCE!$T$2-LEN(SOURCE!E2211) &gt;=0, REPT(" ",SOURCE!$T$2-LEN(SOURCE!E2211)), "")&amp;
      SOURCE!F2211&amp;", "&amp; IF(SOURCE!$U$2-LEN(SOURCE!F2211) &gt;= 0, REPT(" ",SOURCE!$U$2-LEN(SOURCE!F2211)+2), "")&amp;"("&amp;
      SUBSTITUTE(TEXT(SOURCE!G2211,"??0"),"  ","")&amp;" &lt;&lt; TAM_MAX_BITS) |"&amp; IF(SOURCE!$V$2-3 &gt;= 0, REPT(" ",MAX(1,SOURCE!$V$2-5+4+1-1-LEN(  IF(ISTEXT(SOURCE!H2211),SOURCE!H2211,  SUBSTITUTE(SUBSTITUTE(TEXT(SOURCE!H2211,"????0"),"  ","")," ",""))   ))), "")&amp;
       IF(ISTEXT(SOURCE!H2211),SOURCE!H2211, SUBSTITUTE(SUBSTITUTE(TEXT(SOURCE!H2211,"????0"),"  ","")," ",""))   &amp;","&amp; IF(SOURCE!$W$2-3 &gt;= 0, REPT(" ",SOURCE!$W$2-3-5), "")&amp;
      SOURCE!I2211&amp;
" | "&amp; IF(SOURCE!$X$2-LEN(SOURCE!I2211) &gt;= 0, REPT(" ",SOURCE!$X$2-LEN(SOURCE!I2211)), "")&amp;
      SOURCE!J2211&amp;      IF(SOURCE!$Y$2-LEN(SOURCE!J2211) &gt;= 0, REPT(" ",SOURCE!$Y$2-LEN(SOURCE!J2211)), "")&amp;
" | "&amp; IF(SOURCE!$X$2-LEN(SOURCE!I2211) &gt;= 0, REPT(" ",SOURCE!$X$2-LEN(SOURCE!I2211)), "")&amp;
      SOURCE!K2211&amp;      IF(SOURCE!$Y$2-LEN(SOURCE!K2211) &gt;= 0, REPT(" ",SOURCE!$Z$2-LEN(SOURCE!K2211)), "")&amp;
" | "&amp; SOURCE!L2211&amp;      IF(SOURCE!$AB$2-LEN(SOURCE!L2211) &gt;= 0, REPT(" ",SOURCE!$AB$2-LEN(SOURCE!L2211)), "")&amp;
" | "&amp; SOURCE!M2211&amp;      IF(SOURCE!$AC$2-LEN(SOURCE!M2211) &gt;= 0, REPT(" ",SOURCE!$AC$2-LEN(SOURCE!M2211)), "")&amp;
      "},"&amp;IF(SOURCE!O2211&lt;&gt;"",""&amp;SOURCE!O2211,"")
 )
)
)</f>
        <v/>
      </c>
    </row>
    <row r="2212" spans="1:1">
      <c r="A2212" s="133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IF(SOURCE!$R$2-LEN(SOURCE!C2212) &gt;= 0, REPT(" ",SOURCE!$R$2-LEN(SOURCE!C2212)), "")&amp;
      SOURCE!D2212&amp;", "&amp; IF(SOURCE!$S$2-LEN(SOURCE!D2212) &gt;= 0, REPT(" ",SOURCE!$S$2-LEN(SOURCE!D2212)), "")&amp;
      SOURCE!E2212&amp;", "&amp; IF(SOURCE!$T$2-LEN(SOURCE!E2212) &gt;=0, REPT(" ",SOURCE!$T$2-LEN(SOURCE!E2212)), "")&amp;
      SOURCE!F2212&amp;", "&amp; IF(SOURCE!$U$2-LEN(SOURCE!F2212) &gt;= 0, REPT(" ",SOURCE!$U$2-LEN(SOURCE!F2212)+2), "")&amp;"("&amp;
      SUBSTITUTE(TEXT(SOURCE!G2212,"??0"),"  ","")&amp;" &lt;&lt; TAM_MAX_BITS) |"&amp; IF(SOURCE!$V$2-3 &gt;= 0, REPT(" ",MAX(1,SOURCE!$V$2-5+4+1-1-LEN(  IF(ISTEXT(SOURCE!H2212),SOURCE!H2212,  SUBSTITUTE(SUBSTITUTE(TEXT(SOURCE!H2212,"????0"),"  ","")," ",""))   ))), "")&amp;
       IF(ISTEXT(SOURCE!H2212),SOURCE!H2212, SUBSTITUTE(SUBSTITUTE(TEXT(SOURCE!H2212,"????0"),"  ","")," ",""))   &amp;","&amp; IF(SOURCE!$W$2-3 &gt;= 0, REPT(" ",SOURCE!$W$2-3-5), "")&amp;
      SOURCE!I2212&amp;
" | "&amp; IF(SOURCE!$X$2-LEN(SOURCE!I2212) &gt;= 0, REPT(" ",SOURCE!$X$2-LEN(SOURCE!I2212)), "")&amp;
      SOURCE!J2212&amp;      IF(SOURCE!$Y$2-LEN(SOURCE!J2212) &gt;= 0, REPT(" ",SOURCE!$Y$2-LEN(SOURCE!J2212)), "")&amp;
" | "&amp; IF(SOURCE!$X$2-LEN(SOURCE!I2212) &gt;= 0, REPT(" ",SOURCE!$X$2-LEN(SOURCE!I2212)), "")&amp;
      SOURCE!K2212&amp;      IF(SOURCE!$Y$2-LEN(SOURCE!K2212) &gt;= 0, REPT(" ",SOURCE!$Z$2-LEN(SOURCE!K2212)), "")&amp;
" | "&amp; SOURCE!L2212&amp;      IF(SOURCE!$AB$2-LEN(SOURCE!L2212) &gt;= 0, REPT(" ",SOURCE!$AB$2-LEN(SOURCE!L2212)), "")&amp;
" | "&amp; SOURCE!M2212&amp;      IF(SOURCE!$AC$2-LEN(SOURCE!M2212) &gt;= 0, REPT(" ",SOURCE!$AC$2-LEN(SOURCE!M2212)), "")&amp;
      "},"&amp;IF(SOURCE!O2212&lt;&gt;"",""&amp;SOURCE!O2212,"")
 )
)
)</f>
        <v/>
      </c>
    </row>
    <row r="2213" spans="1:1">
      <c r="A2213" s="133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IF(SOURCE!$R$2-LEN(SOURCE!C2213) &gt;= 0, REPT(" ",SOURCE!$R$2-LEN(SOURCE!C2213)), "")&amp;
      SOURCE!D2213&amp;", "&amp; IF(SOURCE!$S$2-LEN(SOURCE!D2213) &gt;= 0, REPT(" ",SOURCE!$S$2-LEN(SOURCE!D2213)), "")&amp;
      SOURCE!E2213&amp;", "&amp; IF(SOURCE!$T$2-LEN(SOURCE!E2213) &gt;=0, REPT(" ",SOURCE!$T$2-LEN(SOURCE!E2213)), "")&amp;
      SOURCE!F2213&amp;", "&amp; IF(SOURCE!$U$2-LEN(SOURCE!F2213) &gt;= 0, REPT(" ",SOURCE!$U$2-LEN(SOURCE!F2213)+2), "")&amp;"("&amp;
      SUBSTITUTE(TEXT(SOURCE!G2213,"??0"),"  ","")&amp;" &lt;&lt; TAM_MAX_BITS) |"&amp; IF(SOURCE!$V$2-3 &gt;= 0, REPT(" ",MAX(1,SOURCE!$V$2-5+4+1-1-LEN(  IF(ISTEXT(SOURCE!H2213),SOURCE!H2213,  SUBSTITUTE(SUBSTITUTE(TEXT(SOURCE!H2213,"????0"),"  ","")," ",""))   ))), "")&amp;
       IF(ISTEXT(SOURCE!H2213),SOURCE!H2213, SUBSTITUTE(SUBSTITUTE(TEXT(SOURCE!H2213,"????0"),"  ","")," ",""))   &amp;","&amp; IF(SOURCE!$W$2-3 &gt;= 0, REPT(" ",SOURCE!$W$2-3-5), "")&amp;
      SOURCE!I2213&amp;
" | "&amp; IF(SOURCE!$X$2-LEN(SOURCE!I2213) &gt;= 0, REPT(" ",SOURCE!$X$2-LEN(SOURCE!I2213)), "")&amp;
      SOURCE!J2213&amp;      IF(SOURCE!$Y$2-LEN(SOURCE!J2213) &gt;= 0, REPT(" ",SOURCE!$Y$2-LEN(SOURCE!J2213)), "")&amp;
" | "&amp; IF(SOURCE!$X$2-LEN(SOURCE!I2213) &gt;= 0, REPT(" ",SOURCE!$X$2-LEN(SOURCE!I2213)), "")&amp;
      SOURCE!K2213&amp;      IF(SOURCE!$Y$2-LEN(SOURCE!K2213) &gt;= 0, REPT(" ",SOURCE!$Z$2-LEN(SOURCE!K2213)), "")&amp;
" | "&amp; SOURCE!L2213&amp;      IF(SOURCE!$AB$2-LEN(SOURCE!L2213) &gt;= 0, REPT(" ",SOURCE!$AB$2-LEN(SOURCE!L2213)), "")&amp;
" | "&amp; SOURCE!M2213&amp;      IF(SOURCE!$AC$2-LEN(SOURCE!M2213) &gt;= 0, REPT(" ",SOURCE!$AC$2-LEN(SOURCE!M2213)), "")&amp;
      "},"&amp;IF(SOURCE!O2213&lt;&gt;"",""&amp;SOURCE!O2213,"")
 )
)
)</f>
        <v/>
      </c>
    </row>
    <row r="2214" spans="1:1">
      <c r="A2214" s="133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IF(SOURCE!$R$2-LEN(SOURCE!C2214) &gt;= 0, REPT(" ",SOURCE!$R$2-LEN(SOURCE!C2214)), "")&amp;
      SOURCE!D2214&amp;", "&amp; IF(SOURCE!$S$2-LEN(SOURCE!D2214) &gt;= 0, REPT(" ",SOURCE!$S$2-LEN(SOURCE!D2214)), "")&amp;
      SOURCE!E2214&amp;", "&amp; IF(SOURCE!$T$2-LEN(SOURCE!E2214) &gt;=0, REPT(" ",SOURCE!$T$2-LEN(SOURCE!E2214)), "")&amp;
      SOURCE!F2214&amp;", "&amp; IF(SOURCE!$U$2-LEN(SOURCE!F2214) &gt;= 0, REPT(" ",SOURCE!$U$2-LEN(SOURCE!F2214)+2), "")&amp;"("&amp;
      SUBSTITUTE(TEXT(SOURCE!G2214,"??0"),"  ","")&amp;" &lt;&lt; TAM_MAX_BITS) |"&amp; IF(SOURCE!$V$2-3 &gt;= 0, REPT(" ",MAX(1,SOURCE!$V$2-5+4+1-1-LEN(  IF(ISTEXT(SOURCE!H2214),SOURCE!H2214,  SUBSTITUTE(SUBSTITUTE(TEXT(SOURCE!H2214,"????0"),"  ","")," ",""))   ))), "")&amp;
       IF(ISTEXT(SOURCE!H2214),SOURCE!H2214, SUBSTITUTE(SUBSTITUTE(TEXT(SOURCE!H2214,"????0"),"  ","")," ",""))   &amp;","&amp; IF(SOURCE!$W$2-3 &gt;= 0, REPT(" ",SOURCE!$W$2-3-5), "")&amp;
      SOURCE!I2214&amp;
" | "&amp; IF(SOURCE!$X$2-LEN(SOURCE!I2214) &gt;= 0, REPT(" ",SOURCE!$X$2-LEN(SOURCE!I2214)), "")&amp;
      SOURCE!J2214&amp;      IF(SOURCE!$Y$2-LEN(SOURCE!J2214) &gt;= 0, REPT(" ",SOURCE!$Y$2-LEN(SOURCE!J2214)), "")&amp;
" | "&amp; IF(SOURCE!$X$2-LEN(SOURCE!I2214) &gt;= 0, REPT(" ",SOURCE!$X$2-LEN(SOURCE!I2214)), "")&amp;
      SOURCE!K2214&amp;      IF(SOURCE!$Y$2-LEN(SOURCE!K2214) &gt;= 0, REPT(" ",SOURCE!$Z$2-LEN(SOURCE!K2214)), "")&amp;
" | "&amp; SOURCE!L2214&amp;      IF(SOURCE!$AB$2-LEN(SOURCE!L2214) &gt;= 0, REPT(" ",SOURCE!$AB$2-LEN(SOURCE!L2214)), "")&amp;
" | "&amp; SOURCE!M2214&amp;      IF(SOURCE!$AC$2-LEN(SOURCE!M2214) &gt;= 0, REPT(" ",SOURCE!$AC$2-LEN(SOURCE!M2214)), "")&amp;
      "},"&amp;IF(SOURCE!O2214&lt;&gt;"",""&amp;SOURCE!O2214,"")
 )
)
)</f>
        <v/>
      </c>
    </row>
    <row r="2215" spans="1:1">
      <c r="A2215" s="133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IF(SOURCE!$R$2-LEN(SOURCE!C2215) &gt;= 0, REPT(" ",SOURCE!$R$2-LEN(SOURCE!C2215)), "")&amp;
      SOURCE!D2215&amp;", "&amp; IF(SOURCE!$S$2-LEN(SOURCE!D2215) &gt;= 0, REPT(" ",SOURCE!$S$2-LEN(SOURCE!D2215)), "")&amp;
      SOURCE!E2215&amp;", "&amp; IF(SOURCE!$T$2-LEN(SOURCE!E2215) &gt;=0, REPT(" ",SOURCE!$T$2-LEN(SOURCE!E2215)), "")&amp;
      SOURCE!F2215&amp;", "&amp; IF(SOURCE!$U$2-LEN(SOURCE!F2215) &gt;= 0, REPT(" ",SOURCE!$U$2-LEN(SOURCE!F2215)+2), "")&amp;"("&amp;
      SUBSTITUTE(TEXT(SOURCE!G2215,"??0"),"  ","")&amp;" &lt;&lt; TAM_MAX_BITS) |"&amp; IF(SOURCE!$V$2-3 &gt;= 0, REPT(" ",MAX(1,SOURCE!$V$2-5+4+1-1-LEN(  IF(ISTEXT(SOURCE!H2215),SOURCE!H2215,  SUBSTITUTE(SUBSTITUTE(TEXT(SOURCE!H2215,"????0"),"  ","")," ",""))   ))), "")&amp;
       IF(ISTEXT(SOURCE!H2215),SOURCE!H2215, SUBSTITUTE(SUBSTITUTE(TEXT(SOURCE!H2215,"????0"),"  ","")," ",""))   &amp;","&amp; IF(SOURCE!$W$2-3 &gt;= 0, REPT(" ",SOURCE!$W$2-3-5), "")&amp;
      SOURCE!I2215&amp;
" | "&amp; IF(SOURCE!$X$2-LEN(SOURCE!I2215) &gt;= 0, REPT(" ",SOURCE!$X$2-LEN(SOURCE!I2215)), "")&amp;
      SOURCE!J2215&amp;      IF(SOURCE!$Y$2-LEN(SOURCE!J2215) &gt;= 0, REPT(" ",SOURCE!$Y$2-LEN(SOURCE!J2215)), "")&amp;
" | "&amp; IF(SOURCE!$X$2-LEN(SOURCE!I2215) &gt;= 0, REPT(" ",SOURCE!$X$2-LEN(SOURCE!I2215)), "")&amp;
      SOURCE!K2215&amp;      IF(SOURCE!$Y$2-LEN(SOURCE!K2215) &gt;= 0, REPT(" ",SOURCE!$Z$2-LEN(SOURCE!K2215)), "")&amp;
" | "&amp; SOURCE!L2215&amp;      IF(SOURCE!$AB$2-LEN(SOURCE!L2215) &gt;= 0, REPT(" ",SOURCE!$AB$2-LEN(SOURCE!L2215)), "")&amp;
" | "&amp; SOURCE!M2215&amp;      IF(SOURCE!$AC$2-LEN(SOURCE!M2215) &gt;= 0, REPT(" ",SOURCE!$AC$2-LEN(SOURCE!M2215)), "")&amp;
      "},"&amp;IF(SOURCE!O2215&lt;&gt;"",""&amp;SOURCE!O2215,"")
 )
)
)</f>
        <v/>
      </c>
    </row>
    <row r="2216" spans="1:1">
      <c r="A2216" s="133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IF(SOURCE!$R$2-LEN(SOURCE!C2216) &gt;= 0, REPT(" ",SOURCE!$R$2-LEN(SOURCE!C2216)), "")&amp;
      SOURCE!D2216&amp;", "&amp; IF(SOURCE!$S$2-LEN(SOURCE!D2216) &gt;= 0, REPT(" ",SOURCE!$S$2-LEN(SOURCE!D2216)), "")&amp;
      SOURCE!E2216&amp;", "&amp; IF(SOURCE!$T$2-LEN(SOURCE!E2216) &gt;=0, REPT(" ",SOURCE!$T$2-LEN(SOURCE!E2216)), "")&amp;
      SOURCE!F2216&amp;", "&amp; IF(SOURCE!$U$2-LEN(SOURCE!F2216) &gt;= 0, REPT(" ",SOURCE!$U$2-LEN(SOURCE!F2216)+2), "")&amp;"("&amp;
      SUBSTITUTE(TEXT(SOURCE!G2216,"??0"),"  ","")&amp;" &lt;&lt; TAM_MAX_BITS) |"&amp; IF(SOURCE!$V$2-3 &gt;= 0, REPT(" ",MAX(1,SOURCE!$V$2-5+4+1-1-LEN(  IF(ISTEXT(SOURCE!H2216),SOURCE!H2216,  SUBSTITUTE(SUBSTITUTE(TEXT(SOURCE!H2216,"????0"),"  ","")," ",""))   ))), "")&amp;
       IF(ISTEXT(SOURCE!H2216),SOURCE!H2216, SUBSTITUTE(SUBSTITUTE(TEXT(SOURCE!H2216,"????0"),"  ","")," ",""))   &amp;","&amp; IF(SOURCE!$W$2-3 &gt;= 0, REPT(" ",SOURCE!$W$2-3-5), "")&amp;
      SOURCE!I2216&amp;
" | "&amp; IF(SOURCE!$X$2-LEN(SOURCE!I2216) &gt;= 0, REPT(" ",SOURCE!$X$2-LEN(SOURCE!I2216)), "")&amp;
      SOURCE!J2216&amp;      IF(SOURCE!$Y$2-LEN(SOURCE!J2216) &gt;= 0, REPT(" ",SOURCE!$Y$2-LEN(SOURCE!J2216)), "")&amp;
" | "&amp; IF(SOURCE!$X$2-LEN(SOURCE!I2216) &gt;= 0, REPT(" ",SOURCE!$X$2-LEN(SOURCE!I2216)), "")&amp;
      SOURCE!K2216&amp;      IF(SOURCE!$Y$2-LEN(SOURCE!K2216) &gt;= 0, REPT(" ",SOURCE!$Z$2-LEN(SOURCE!K2216)), "")&amp;
" | "&amp; SOURCE!L2216&amp;      IF(SOURCE!$AB$2-LEN(SOURCE!L2216) &gt;= 0, REPT(" ",SOURCE!$AB$2-LEN(SOURCE!L2216)), "")&amp;
" | "&amp; SOURCE!M2216&amp;      IF(SOURCE!$AC$2-LEN(SOURCE!M2216) &gt;= 0, REPT(" ",SOURCE!$AC$2-LEN(SOURCE!M2216)), "")&amp;
      "},"&amp;IF(SOURCE!O2216&lt;&gt;"",""&amp;SOURCE!O2216,"")
 )
)
)</f>
        <v/>
      </c>
    </row>
    <row r="2217" spans="1:1">
      <c r="A2217" s="133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IF(SOURCE!$R$2-LEN(SOURCE!C2217) &gt;= 0, REPT(" ",SOURCE!$R$2-LEN(SOURCE!C2217)), "")&amp;
      SOURCE!D2217&amp;", "&amp; IF(SOURCE!$S$2-LEN(SOURCE!D2217) &gt;= 0, REPT(" ",SOURCE!$S$2-LEN(SOURCE!D2217)), "")&amp;
      SOURCE!E2217&amp;", "&amp; IF(SOURCE!$T$2-LEN(SOURCE!E2217) &gt;=0, REPT(" ",SOURCE!$T$2-LEN(SOURCE!E2217)), "")&amp;
      SOURCE!F2217&amp;", "&amp; IF(SOURCE!$U$2-LEN(SOURCE!F2217) &gt;= 0, REPT(" ",SOURCE!$U$2-LEN(SOURCE!F2217)+2), "")&amp;"("&amp;
      SUBSTITUTE(TEXT(SOURCE!G2217,"??0"),"  ","")&amp;" &lt;&lt; TAM_MAX_BITS) |"&amp; IF(SOURCE!$V$2-3 &gt;= 0, REPT(" ",MAX(1,SOURCE!$V$2-5+4+1-1-LEN(  IF(ISTEXT(SOURCE!H2217),SOURCE!H2217,  SUBSTITUTE(SUBSTITUTE(TEXT(SOURCE!H2217,"????0"),"  ","")," ",""))   ))), "")&amp;
       IF(ISTEXT(SOURCE!H2217),SOURCE!H2217, SUBSTITUTE(SUBSTITUTE(TEXT(SOURCE!H2217,"????0"),"  ","")," ",""))   &amp;","&amp; IF(SOURCE!$W$2-3 &gt;= 0, REPT(" ",SOURCE!$W$2-3-5), "")&amp;
      SOURCE!I2217&amp;
" | "&amp; IF(SOURCE!$X$2-LEN(SOURCE!I2217) &gt;= 0, REPT(" ",SOURCE!$X$2-LEN(SOURCE!I2217)), "")&amp;
      SOURCE!J2217&amp;      IF(SOURCE!$Y$2-LEN(SOURCE!J2217) &gt;= 0, REPT(" ",SOURCE!$Y$2-LEN(SOURCE!J2217)), "")&amp;
" | "&amp; IF(SOURCE!$X$2-LEN(SOURCE!I2217) &gt;= 0, REPT(" ",SOURCE!$X$2-LEN(SOURCE!I2217)), "")&amp;
      SOURCE!K2217&amp;      IF(SOURCE!$Y$2-LEN(SOURCE!K2217) &gt;= 0, REPT(" ",SOURCE!$Z$2-LEN(SOURCE!K2217)), "")&amp;
" | "&amp; SOURCE!L2217&amp;      IF(SOURCE!$AB$2-LEN(SOURCE!L2217) &gt;= 0, REPT(" ",SOURCE!$AB$2-LEN(SOURCE!L2217)), "")&amp;
" | "&amp; SOURCE!M2217&amp;      IF(SOURCE!$AC$2-LEN(SOURCE!M2217) &gt;= 0, REPT(" ",SOURCE!$AC$2-LEN(SOURCE!M2217)), "")&amp;
      "},"&amp;IF(SOURCE!O2217&lt;&gt;"",""&amp;SOURCE!O2217,"")
 )
)
)</f>
        <v/>
      </c>
    </row>
    <row r="2218" spans="1:1">
      <c r="A2218" s="133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IF(SOURCE!$R$2-LEN(SOURCE!C2218) &gt;= 0, REPT(" ",SOURCE!$R$2-LEN(SOURCE!C2218)), "")&amp;
      SOURCE!D2218&amp;", "&amp; IF(SOURCE!$S$2-LEN(SOURCE!D2218) &gt;= 0, REPT(" ",SOURCE!$S$2-LEN(SOURCE!D2218)), "")&amp;
      SOURCE!E2218&amp;", "&amp; IF(SOURCE!$T$2-LEN(SOURCE!E2218) &gt;=0, REPT(" ",SOURCE!$T$2-LEN(SOURCE!E2218)), "")&amp;
      SOURCE!F2218&amp;", "&amp; IF(SOURCE!$U$2-LEN(SOURCE!F2218) &gt;= 0, REPT(" ",SOURCE!$U$2-LEN(SOURCE!F2218)+2), "")&amp;"("&amp;
      SUBSTITUTE(TEXT(SOURCE!G2218,"??0"),"  ","")&amp;" &lt;&lt; TAM_MAX_BITS) |"&amp; IF(SOURCE!$V$2-3 &gt;= 0, REPT(" ",MAX(1,SOURCE!$V$2-5+4+1-1-LEN(  IF(ISTEXT(SOURCE!H2218),SOURCE!H2218,  SUBSTITUTE(SUBSTITUTE(TEXT(SOURCE!H2218,"????0"),"  ","")," ",""))   ))), "")&amp;
       IF(ISTEXT(SOURCE!H2218),SOURCE!H2218, SUBSTITUTE(SUBSTITUTE(TEXT(SOURCE!H2218,"????0"),"  ","")," ",""))   &amp;","&amp; IF(SOURCE!$W$2-3 &gt;= 0, REPT(" ",SOURCE!$W$2-3-5), "")&amp;
      SOURCE!I2218&amp;
" | "&amp; IF(SOURCE!$X$2-LEN(SOURCE!I2218) &gt;= 0, REPT(" ",SOURCE!$X$2-LEN(SOURCE!I2218)), "")&amp;
      SOURCE!J2218&amp;      IF(SOURCE!$Y$2-LEN(SOURCE!J2218) &gt;= 0, REPT(" ",SOURCE!$Y$2-LEN(SOURCE!J2218)), "")&amp;
" | "&amp; IF(SOURCE!$X$2-LEN(SOURCE!I2218) &gt;= 0, REPT(" ",SOURCE!$X$2-LEN(SOURCE!I2218)), "")&amp;
      SOURCE!K2218&amp;      IF(SOURCE!$Y$2-LEN(SOURCE!K2218) &gt;= 0, REPT(" ",SOURCE!$Z$2-LEN(SOURCE!K2218)), "")&amp;
" | "&amp; SOURCE!L2218&amp;      IF(SOURCE!$AB$2-LEN(SOURCE!L2218) &gt;= 0, REPT(" ",SOURCE!$AB$2-LEN(SOURCE!L2218)), "")&amp;
" | "&amp; SOURCE!M2218&amp;      IF(SOURCE!$AC$2-LEN(SOURCE!M2218) &gt;= 0, REPT(" ",SOURCE!$AC$2-LEN(SOURCE!M2218)), "")&amp;
      "},"&amp;IF(SOURCE!O2218&lt;&gt;"",""&amp;SOURCE!O2218,"")
 )
)
)</f>
        <v/>
      </c>
    </row>
    <row r="2219" spans="1:1">
      <c r="A2219" s="133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IF(SOURCE!$R$2-LEN(SOURCE!C2219) &gt;= 0, REPT(" ",SOURCE!$R$2-LEN(SOURCE!C2219)), "")&amp;
      SOURCE!D2219&amp;", "&amp; IF(SOURCE!$S$2-LEN(SOURCE!D2219) &gt;= 0, REPT(" ",SOURCE!$S$2-LEN(SOURCE!D2219)), "")&amp;
      SOURCE!E2219&amp;", "&amp; IF(SOURCE!$T$2-LEN(SOURCE!E2219) &gt;=0, REPT(" ",SOURCE!$T$2-LEN(SOURCE!E2219)), "")&amp;
      SOURCE!F2219&amp;", "&amp; IF(SOURCE!$U$2-LEN(SOURCE!F2219) &gt;= 0, REPT(" ",SOURCE!$U$2-LEN(SOURCE!F2219)+2), "")&amp;"("&amp;
      SUBSTITUTE(TEXT(SOURCE!G2219,"??0"),"  ","")&amp;" &lt;&lt; TAM_MAX_BITS) |"&amp; IF(SOURCE!$V$2-3 &gt;= 0, REPT(" ",MAX(1,SOURCE!$V$2-5+4+1-1-LEN(  IF(ISTEXT(SOURCE!H2219),SOURCE!H2219,  SUBSTITUTE(SUBSTITUTE(TEXT(SOURCE!H2219,"????0"),"  ","")," ",""))   ))), "")&amp;
       IF(ISTEXT(SOURCE!H2219),SOURCE!H2219, SUBSTITUTE(SUBSTITUTE(TEXT(SOURCE!H2219,"????0"),"  ","")," ",""))   &amp;","&amp; IF(SOURCE!$W$2-3 &gt;= 0, REPT(" ",SOURCE!$W$2-3-5), "")&amp;
      SOURCE!I2219&amp;
" | "&amp; IF(SOURCE!$X$2-LEN(SOURCE!I2219) &gt;= 0, REPT(" ",SOURCE!$X$2-LEN(SOURCE!I2219)), "")&amp;
      SOURCE!J2219&amp;      IF(SOURCE!$Y$2-LEN(SOURCE!J2219) &gt;= 0, REPT(" ",SOURCE!$Y$2-LEN(SOURCE!J2219)), "")&amp;
" | "&amp; IF(SOURCE!$X$2-LEN(SOURCE!I2219) &gt;= 0, REPT(" ",SOURCE!$X$2-LEN(SOURCE!I2219)), "")&amp;
      SOURCE!K2219&amp;      IF(SOURCE!$Y$2-LEN(SOURCE!K2219) &gt;= 0, REPT(" ",SOURCE!$Z$2-LEN(SOURCE!K2219)), "")&amp;
" | "&amp; SOURCE!L2219&amp;      IF(SOURCE!$AB$2-LEN(SOURCE!L2219) &gt;= 0, REPT(" ",SOURCE!$AB$2-LEN(SOURCE!L2219)), "")&amp;
" | "&amp; SOURCE!M2219&amp;      IF(SOURCE!$AC$2-LEN(SOURCE!M2219) &gt;= 0, REPT(" ",SOURCE!$AC$2-LEN(SOURCE!M2219)), "")&amp;
      "},"&amp;IF(SOURCE!O2219&lt;&gt;"",""&amp;SOURCE!O2219,"")
 )
)
)</f>
        <v/>
      </c>
    </row>
    <row r="2220" spans="1:1">
      <c r="A2220" s="133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IF(SOURCE!$R$2-LEN(SOURCE!C2220) &gt;= 0, REPT(" ",SOURCE!$R$2-LEN(SOURCE!C2220)), "")&amp;
      SOURCE!D2220&amp;", "&amp; IF(SOURCE!$S$2-LEN(SOURCE!D2220) &gt;= 0, REPT(" ",SOURCE!$S$2-LEN(SOURCE!D2220)), "")&amp;
      SOURCE!E2220&amp;", "&amp; IF(SOURCE!$T$2-LEN(SOURCE!E2220) &gt;=0, REPT(" ",SOURCE!$T$2-LEN(SOURCE!E2220)), "")&amp;
      SOURCE!F2220&amp;", "&amp; IF(SOURCE!$U$2-LEN(SOURCE!F2220) &gt;= 0, REPT(" ",SOURCE!$U$2-LEN(SOURCE!F2220)+2), "")&amp;"("&amp;
      SUBSTITUTE(TEXT(SOURCE!G2220,"??0"),"  ","")&amp;" &lt;&lt; TAM_MAX_BITS) |"&amp; IF(SOURCE!$V$2-3 &gt;= 0, REPT(" ",MAX(1,SOURCE!$V$2-5+4+1-1-LEN(  IF(ISTEXT(SOURCE!H2220),SOURCE!H2220,  SUBSTITUTE(SUBSTITUTE(TEXT(SOURCE!H2220,"????0"),"  ","")," ",""))   ))), "")&amp;
       IF(ISTEXT(SOURCE!H2220),SOURCE!H2220, SUBSTITUTE(SUBSTITUTE(TEXT(SOURCE!H2220,"????0"),"  ","")," ",""))   &amp;","&amp; IF(SOURCE!$W$2-3 &gt;= 0, REPT(" ",SOURCE!$W$2-3-5), "")&amp;
      SOURCE!I2220&amp;
" | "&amp; IF(SOURCE!$X$2-LEN(SOURCE!I2220) &gt;= 0, REPT(" ",SOURCE!$X$2-LEN(SOURCE!I2220)), "")&amp;
      SOURCE!J2220&amp;      IF(SOURCE!$Y$2-LEN(SOURCE!J2220) &gt;= 0, REPT(" ",SOURCE!$Y$2-LEN(SOURCE!J2220)), "")&amp;
" | "&amp; IF(SOURCE!$X$2-LEN(SOURCE!I2220) &gt;= 0, REPT(" ",SOURCE!$X$2-LEN(SOURCE!I2220)), "")&amp;
      SOURCE!K2220&amp;      IF(SOURCE!$Y$2-LEN(SOURCE!K2220) &gt;= 0, REPT(" ",SOURCE!$Z$2-LEN(SOURCE!K2220)), "")&amp;
" | "&amp; SOURCE!L2220&amp;      IF(SOURCE!$AB$2-LEN(SOURCE!L2220) &gt;= 0, REPT(" ",SOURCE!$AB$2-LEN(SOURCE!L2220)), "")&amp;
" | "&amp; SOURCE!M2220&amp;      IF(SOURCE!$AC$2-LEN(SOURCE!M2220) &gt;= 0, REPT(" ",SOURCE!$AC$2-LEN(SOURCE!M2220)), "")&amp;
      "},"&amp;IF(SOURCE!O2220&lt;&gt;"",""&amp;SOURCE!O2220,"")
 )
)
)</f>
        <v/>
      </c>
    </row>
    <row r="2221" spans="1:1">
      <c r="A2221" s="133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IF(SOURCE!$R$2-LEN(SOURCE!C2221) &gt;= 0, REPT(" ",SOURCE!$R$2-LEN(SOURCE!C2221)), "")&amp;
      SOURCE!D2221&amp;", "&amp; IF(SOURCE!$S$2-LEN(SOURCE!D2221) &gt;= 0, REPT(" ",SOURCE!$S$2-LEN(SOURCE!D2221)), "")&amp;
      SOURCE!E2221&amp;", "&amp; IF(SOURCE!$T$2-LEN(SOURCE!E2221) &gt;=0, REPT(" ",SOURCE!$T$2-LEN(SOURCE!E2221)), "")&amp;
      SOURCE!F2221&amp;", "&amp; IF(SOURCE!$U$2-LEN(SOURCE!F2221) &gt;= 0, REPT(" ",SOURCE!$U$2-LEN(SOURCE!F2221)+2), "")&amp;"("&amp;
      SUBSTITUTE(TEXT(SOURCE!G2221,"??0"),"  ","")&amp;" &lt;&lt; TAM_MAX_BITS) |"&amp; IF(SOURCE!$V$2-3 &gt;= 0, REPT(" ",MAX(1,SOURCE!$V$2-5+4+1-1-LEN(  IF(ISTEXT(SOURCE!H2221),SOURCE!H2221,  SUBSTITUTE(SUBSTITUTE(TEXT(SOURCE!H2221,"????0"),"  ","")," ",""))   ))), "")&amp;
       IF(ISTEXT(SOURCE!H2221),SOURCE!H2221, SUBSTITUTE(SUBSTITUTE(TEXT(SOURCE!H2221,"????0"),"  ","")," ",""))   &amp;","&amp; IF(SOURCE!$W$2-3 &gt;= 0, REPT(" ",SOURCE!$W$2-3-5), "")&amp;
      SOURCE!I2221&amp;
" | "&amp; IF(SOURCE!$X$2-LEN(SOURCE!I2221) &gt;= 0, REPT(" ",SOURCE!$X$2-LEN(SOURCE!I2221)), "")&amp;
      SOURCE!J2221&amp;      IF(SOURCE!$Y$2-LEN(SOURCE!J2221) &gt;= 0, REPT(" ",SOURCE!$Y$2-LEN(SOURCE!J2221)), "")&amp;
" | "&amp; IF(SOURCE!$X$2-LEN(SOURCE!I2221) &gt;= 0, REPT(" ",SOURCE!$X$2-LEN(SOURCE!I2221)), "")&amp;
      SOURCE!K2221&amp;      IF(SOURCE!$Y$2-LEN(SOURCE!K2221) &gt;= 0, REPT(" ",SOURCE!$Z$2-LEN(SOURCE!K2221)), "")&amp;
" | "&amp; SOURCE!L2221&amp;      IF(SOURCE!$AB$2-LEN(SOURCE!L2221) &gt;= 0, REPT(" ",SOURCE!$AB$2-LEN(SOURCE!L2221)), "")&amp;
" | "&amp; SOURCE!M2221&amp;      IF(SOURCE!$AC$2-LEN(SOURCE!M2221) &gt;= 0, REPT(" ",SOURCE!$AC$2-LEN(SOURCE!M2221)), "")&amp;
      "},"&amp;IF(SOURCE!O2221&lt;&gt;"",""&amp;SOURCE!O2221,"")
 )
)
)</f>
        <v/>
      </c>
    </row>
    <row r="2222" spans="1:1">
      <c r="A2222" s="133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IF(SOURCE!$R$2-LEN(SOURCE!C2222) &gt;= 0, REPT(" ",SOURCE!$R$2-LEN(SOURCE!C2222)), "")&amp;
      SOURCE!D2222&amp;", "&amp; IF(SOURCE!$S$2-LEN(SOURCE!D2222) &gt;= 0, REPT(" ",SOURCE!$S$2-LEN(SOURCE!D2222)), "")&amp;
      SOURCE!E2222&amp;", "&amp; IF(SOURCE!$T$2-LEN(SOURCE!E2222) &gt;=0, REPT(" ",SOURCE!$T$2-LEN(SOURCE!E2222)), "")&amp;
      SOURCE!F2222&amp;", "&amp; IF(SOURCE!$U$2-LEN(SOURCE!F2222) &gt;= 0, REPT(" ",SOURCE!$U$2-LEN(SOURCE!F2222)+2), "")&amp;"("&amp;
      SUBSTITUTE(TEXT(SOURCE!G2222,"??0"),"  ","")&amp;" &lt;&lt; TAM_MAX_BITS) |"&amp; IF(SOURCE!$V$2-3 &gt;= 0, REPT(" ",MAX(1,SOURCE!$V$2-5+4+1-1-LEN(  IF(ISTEXT(SOURCE!H2222),SOURCE!H2222,  SUBSTITUTE(SUBSTITUTE(TEXT(SOURCE!H2222,"????0"),"  ","")," ",""))   ))), "")&amp;
       IF(ISTEXT(SOURCE!H2222),SOURCE!H2222, SUBSTITUTE(SUBSTITUTE(TEXT(SOURCE!H2222,"????0"),"  ","")," ",""))   &amp;","&amp; IF(SOURCE!$W$2-3 &gt;= 0, REPT(" ",SOURCE!$W$2-3-5), "")&amp;
      SOURCE!I2222&amp;
" | "&amp; IF(SOURCE!$X$2-LEN(SOURCE!I2222) &gt;= 0, REPT(" ",SOURCE!$X$2-LEN(SOURCE!I2222)), "")&amp;
      SOURCE!J2222&amp;      IF(SOURCE!$Y$2-LEN(SOURCE!J2222) &gt;= 0, REPT(" ",SOURCE!$Y$2-LEN(SOURCE!J2222)), "")&amp;
" | "&amp; IF(SOURCE!$X$2-LEN(SOURCE!I2222) &gt;= 0, REPT(" ",SOURCE!$X$2-LEN(SOURCE!I2222)), "")&amp;
      SOURCE!K2222&amp;      IF(SOURCE!$Y$2-LEN(SOURCE!K2222) &gt;= 0, REPT(" ",SOURCE!$Z$2-LEN(SOURCE!K2222)), "")&amp;
" | "&amp; SOURCE!L2222&amp;      IF(SOURCE!$AB$2-LEN(SOURCE!L2222) &gt;= 0, REPT(" ",SOURCE!$AB$2-LEN(SOURCE!L2222)), "")&amp;
" | "&amp; SOURCE!M2222&amp;      IF(SOURCE!$AC$2-LEN(SOURCE!M2222) &gt;= 0, REPT(" ",SOURCE!$AC$2-LEN(SOURCE!M2222)), "")&amp;
      "},"&amp;IF(SOURCE!O2222&lt;&gt;"",""&amp;SOURCE!O2222,"")
 )
)
)</f>
        <v/>
      </c>
    </row>
    <row r="2223" spans="1:1">
      <c r="A2223" s="133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IF(SOURCE!$R$2-LEN(SOURCE!C2223) &gt;= 0, REPT(" ",SOURCE!$R$2-LEN(SOURCE!C2223)), "")&amp;
      SOURCE!D2223&amp;", "&amp; IF(SOURCE!$S$2-LEN(SOURCE!D2223) &gt;= 0, REPT(" ",SOURCE!$S$2-LEN(SOURCE!D2223)), "")&amp;
      SOURCE!E2223&amp;", "&amp; IF(SOURCE!$T$2-LEN(SOURCE!E2223) &gt;=0, REPT(" ",SOURCE!$T$2-LEN(SOURCE!E2223)), "")&amp;
      SOURCE!F2223&amp;", "&amp; IF(SOURCE!$U$2-LEN(SOURCE!F2223) &gt;= 0, REPT(" ",SOURCE!$U$2-LEN(SOURCE!F2223)+2), "")&amp;"("&amp;
      SUBSTITUTE(TEXT(SOURCE!G2223,"??0"),"  ","")&amp;" &lt;&lt; TAM_MAX_BITS) |"&amp; IF(SOURCE!$V$2-3 &gt;= 0, REPT(" ",MAX(1,SOURCE!$V$2-5+4+1-1-LEN(  IF(ISTEXT(SOURCE!H2223),SOURCE!H2223,  SUBSTITUTE(SUBSTITUTE(TEXT(SOURCE!H2223,"????0"),"  ","")," ",""))   ))), "")&amp;
       IF(ISTEXT(SOURCE!H2223),SOURCE!H2223, SUBSTITUTE(SUBSTITUTE(TEXT(SOURCE!H2223,"????0"),"  ","")," ",""))   &amp;","&amp; IF(SOURCE!$W$2-3 &gt;= 0, REPT(" ",SOURCE!$W$2-3-5), "")&amp;
      SOURCE!I2223&amp;
" | "&amp; IF(SOURCE!$X$2-LEN(SOURCE!I2223) &gt;= 0, REPT(" ",SOURCE!$X$2-LEN(SOURCE!I2223)), "")&amp;
      SOURCE!J2223&amp;      IF(SOURCE!$Y$2-LEN(SOURCE!J2223) &gt;= 0, REPT(" ",SOURCE!$Y$2-LEN(SOURCE!J2223)), "")&amp;
" | "&amp; IF(SOURCE!$X$2-LEN(SOURCE!I2223) &gt;= 0, REPT(" ",SOURCE!$X$2-LEN(SOURCE!I2223)), "")&amp;
      SOURCE!K2223&amp;      IF(SOURCE!$Y$2-LEN(SOURCE!K2223) &gt;= 0, REPT(" ",SOURCE!$Z$2-LEN(SOURCE!K2223)), "")&amp;
" | "&amp; SOURCE!L2223&amp;      IF(SOURCE!$AB$2-LEN(SOURCE!L2223) &gt;= 0, REPT(" ",SOURCE!$AB$2-LEN(SOURCE!L2223)), "")&amp;
" | "&amp; SOURCE!M2223&amp;      IF(SOURCE!$AC$2-LEN(SOURCE!M2223) &gt;= 0, REPT(" ",SOURCE!$AC$2-LEN(SOURCE!M2223)), "")&amp;
      "},"&amp;IF(SOURCE!O2223&lt;&gt;"",""&amp;SOURCE!O2223,"")
 )
)
)</f>
        <v/>
      </c>
    </row>
    <row r="2224" spans="1:1">
      <c r="A2224" s="133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IF(SOURCE!$R$2-LEN(SOURCE!C2224) &gt;= 0, REPT(" ",SOURCE!$R$2-LEN(SOURCE!C2224)), "")&amp;
      SOURCE!D2224&amp;", "&amp; IF(SOURCE!$S$2-LEN(SOURCE!D2224) &gt;= 0, REPT(" ",SOURCE!$S$2-LEN(SOURCE!D2224)), "")&amp;
      SOURCE!E2224&amp;", "&amp; IF(SOURCE!$T$2-LEN(SOURCE!E2224) &gt;=0, REPT(" ",SOURCE!$T$2-LEN(SOURCE!E2224)), "")&amp;
      SOURCE!F2224&amp;", "&amp; IF(SOURCE!$U$2-LEN(SOURCE!F2224) &gt;= 0, REPT(" ",SOURCE!$U$2-LEN(SOURCE!F2224)+2), "")&amp;"("&amp;
      SUBSTITUTE(TEXT(SOURCE!G2224,"??0"),"  ","")&amp;" &lt;&lt; TAM_MAX_BITS) |"&amp; IF(SOURCE!$V$2-3 &gt;= 0, REPT(" ",MAX(1,SOURCE!$V$2-5+4+1-1-LEN(  IF(ISTEXT(SOURCE!H2224),SOURCE!H2224,  SUBSTITUTE(SUBSTITUTE(TEXT(SOURCE!H2224,"????0"),"  ","")," ",""))   ))), "")&amp;
       IF(ISTEXT(SOURCE!H2224),SOURCE!H2224, SUBSTITUTE(SUBSTITUTE(TEXT(SOURCE!H2224,"????0"),"  ","")," ",""))   &amp;","&amp; IF(SOURCE!$W$2-3 &gt;= 0, REPT(" ",SOURCE!$W$2-3-5), "")&amp;
      SOURCE!I2224&amp;
" | "&amp; IF(SOURCE!$X$2-LEN(SOURCE!I2224) &gt;= 0, REPT(" ",SOURCE!$X$2-LEN(SOURCE!I2224)), "")&amp;
      SOURCE!J2224&amp;      IF(SOURCE!$Y$2-LEN(SOURCE!J2224) &gt;= 0, REPT(" ",SOURCE!$Y$2-LEN(SOURCE!J2224)), "")&amp;
" | "&amp; IF(SOURCE!$X$2-LEN(SOURCE!I2224) &gt;= 0, REPT(" ",SOURCE!$X$2-LEN(SOURCE!I2224)), "")&amp;
      SOURCE!K2224&amp;      IF(SOURCE!$Y$2-LEN(SOURCE!K2224) &gt;= 0, REPT(" ",SOURCE!$Z$2-LEN(SOURCE!K2224)), "")&amp;
" | "&amp; SOURCE!L2224&amp;      IF(SOURCE!$AB$2-LEN(SOURCE!L2224) &gt;= 0, REPT(" ",SOURCE!$AB$2-LEN(SOURCE!L2224)), "")&amp;
" | "&amp; SOURCE!M2224&amp;      IF(SOURCE!$AC$2-LEN(SOURCE!M2224) &gt;= 0, REPT(" ",SOURCE!$AC$2-LEN(SOURCE!M2224)), "")&amp;
      "},"&amp;IF(SOURCE!O2224&lt;&gt;"",""&amp;SOURCE!O2224,"")
 )
)
)</f>
        <v/>
      </c>
    </row>
    <row r="2225" spans="1:1">
      <c r="A2225" s="133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IF(SOURCE!$R$2-LEN(SOURCE!C2225) &gt;= 0, REPT(" ",SOURCE!$R$2-LEN(SOURCE!C2225)), "")&amp;
      SOURCE!D2225&amp;", "&amp; IF(SOURCE!$S$2-LEN(SOURCE!D2225) &gt;= 0, REPT(" ",SOURCE!$S$2-LEN(SOURCE!D2225)), "")&amp;
      SOURCE!E2225&amp;", "&amp; IF(SOURCE!$T$2-LEN(SOURCE!E2225) &gt;=0, REPT(" ",SOURCE!$T$2-LEN(SOURCE!E2225)), "")&amp;
      SOURCE!F2225&amp;", "&amp; IF(SOURCE!$U$2-LEN(SOURCE!F2225) &gt;= 0, REPT(" ",SOURCE!$U$2-LEN(SOURCE!F2225)+2), "")&amp;"("&amp;
      SUBSTITUTE(TEXT(SOURCE!G2225,"??0"),"  ","")&amp;" &lt;&lt; TAM_MAX_BITS) |"&amp; IF(SOURCE!$V$2-3 &gt;= 0, REPT(" ",MAX(1,SOURCE!$V$2-5+4+1-1-LEN(  IF(ISTEXT(SOURCE!H2225),SOURCE!H2225,  SUBSTITUTE(SUBSTITUTE(TEXT(SOURCE!H2225,"????0"),"  ","")," ",""))   ))), "")&amp;
       IF(ISTEXT(SOURCE!H2225),SOURCE!H2225, SUBSTITUTE(SUBSTITUTE(TEXT(SOURCE!H2225,"????0"),"  ","")," ",""))   &amp;","&amp; IF(SOURCE!$W$2-3 &gt;= 0, REPT(" ",SOURCE!$W$2-3-5), "")&amp;
      SOURCE!I2225&amp;
" | "&amp; IF(SOURCE!$X$2-LEN(SOURCE!I2225) &gt;= 0, REPT(" ",SOURCE!$X$2-LEN(SOURCE!I2225)), "")&amp;
      SOURCE!J2225&amp;      IF(SOURCE!$Y$2-LEN(SOURCE!J2225) &gt;= 0, REPT(" ",SOURCE!$Y$2-LEN(SOURCE!J2225)), "")&amp;
" | "&amp; IF(SOURCE!$X$2-LEN(SOURCE!I2225) &gt;= 0, REPT(" ",SOURCE!$X$2-LEN(SOURCE!I2225)), "")&amp;
      SOURCE!K2225&amp;      IF(SOURCE!$Y$2-LEN(SOURCE!K2225) &gt;= 0, REPT(" ",SOURCE!$Z$2-LEN(SOURCE!K2225)), "")&amp;
" | "&amp; SOURCE!L2225&amp;      IF(SOURCE!$AB$2-LEN(SOURCE!L2225) &gt;= 0, REPT(" ",SOURCE!$AB$2-LEN(SOURCE!L2225)), "")&amp;
" | "&amp; SOURCE!M2225&amp;      IF(SOURCE!$AC$2-LEN(SOURCE!M2225) &gt;= 0, REPT(" ",SOURCE!$AC$2-LEN(SOURCE!M2225)), "")&amp;
      "},"&amp;IF(SOURCE!O2225&lt;&gt;"",""&amp;SOURCE!O2225,"")
 )
)
)</f>
        <v/>
      </c>
    </row>
    <row r="2226" spans="1:1">
      <c r="A2226" s="133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IF(SOURCE!$R$2-LEN(SOURCE!C2226) &gt;= 0, REPT(" ",SOURCE!$R$2-LEN(SOURCE!C2226)), "")&amp;
      SOURCE!D2226&amp;", "&amp; IF(SOURCE!$S$2-LEN(SOURCE!D2226) &gt;= 0, REPT(" ",SOURCE!$S$2-LEN(SOURCE!D2226)), "")&amp;
      SOURCE!E2226&amp;", "&amp; IF(SOURCE!$T$2-LEN(SOURCE!E2226) &gt;=0, REPT(" ",SOURCE!$T$2-LEN(SOURCE!E2226)), "")&amp;
      SOURCE!F2226&amp;", "&amp; IF(SOURCE!$U$2-LEN(SOURCE!F2226) &gt;= 0, REPT(" ",SOURCE!$U$2-LEN(SOURCE!F2226)+2), "")&amp;"("&amp;
      SUBSTITUTE(TEXT(SOURCE!G2226,"??0"),"  ","")&amp;" &lt;&lt; TAM_MAX_BITS) |"&amp; IF(SOURCE!$V$2-3 &gt;= 0, REPT(" ",MAX(1,SOURCE!$V$2-5+4+1-1-LEN(  IF(ISTEXT(SOURCE!H2226),SOURCE!H2226,  SUBSTITUTE(SUBSTITUTE(TEXT(SOURCE!H2226,"????0"),"  ","")," ",""))   ))), "")&amp;
       IF(ISTEXT(SOURCE!H2226),SOURCE!H2226, SUBSTITUTE(SUBSTITUTE(TEXT(SOURCE!H2226,"????0"),"  ","")," ",""))   &amp;","&amp; IF(SOURCE!$W$2-3 &gt;= 0, REPT(" ",SOURCE!$W$2-3-5), "")&amp;
      SOURCE!I2226&amp;
" | "&amp; IF(SOURCE!$X$2-LEN(SOURCE!I2226) &gt;= 0, REPT(" ",SOURCE!$X$2-LEN(SOURCE!I2226)), "")&amp;
      SOURCE!J2226&amp;      IF(SOURCE!$Y$2-LEN(SOURCE!J2226) &gt;= 0, REPT(" ",SOURCE!$Y$2-LEN(SOURCE!J2226)), "")&amp;
" | "&amp; IF(SOURCE!$X$2-LEN(SOURCE!I2226) &gt;= 0, REPT(" ",SOURCE!$X$2-LEN(SOURCE!I2226)), "")&amp;
      SOURCE!K2226&amp;      IF(SOURCE!$Y$2-LEN(SOURCE!K2226) &gt;= 0, REPT(" ",SOURCE!$Z$2-LEN(SOURCE!K2226)), "")&amp;
" | "&amp; SOURCE!L2226&amp;      IF(SOURCE!$AB$2-LEN(SOURCE!L2226) &gt;= 0, REPT(" ",SOURCE!$AB$2-LEN(SOURCE!L2226)), "")&amp;
" | "&amp; SOURCE!M2226&amp;      IF(SOURCE!$AC$2-LEN(SOURCE!M2226) &gt;= 0, REPT(" ",SOURCE!$AC$2-LEN(SOURCE!M2226)), "")&amp;
      "},"&amp;IF(SOURCE!O2226&lt;&gt;"",""&amp;SOURCE!O2226,"")
 )
)
)</f>
        <v/>
      </c>
    </row>
    <row r="2227" spans="1:1">
      <c r="A2227" s="133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IF(SOURCE!$R$2-LEN(SOURCE!C2227) &gt;= 0, REPT(" ",SOURCE!$R$2-LEN(SOURCE!C2227)), "")&amp;
      SOURCE!D2227&amp;", "&amp; IF(SOURCE!$S$2-LEN(SOURCE!D2227) &gt;= 0, REPT(" ",SOURCE!$S$2-LEN(SOURCE!D2227)), "")&amp;
      SOURCE!E2227&amp;", "&amp; IF(SOURCE!$T$2-LEN(SOURCE!E2227) &gt;=0, REPT(" ",SOURCE!$T$2-LEN(SOURCE!E2227)), "")&amp;
      SOURCE!F2227&amp;", "&amp; IF(SOURCE!$U$2-LEN(SOURCE!F2227) &gt;= 0, REPT(" ",SOURCE!$U$2-LEN(SOURCE!F2227)+2), "")&amp;"("&amp;
      SUBSTITUTE(TEXT(SOURCE!G2227,"??0"),"  ","")&amp;" &lt;&lt; TAM_MAX_BITS) |"&amp; IF(SOURCE!$V$2-3 &gt;= 0, REPT(" ",MAX(1,SOURCE!$V$2-5+4+1-1-LEN(  IF(ISTEXT(SOURCE!H2227),SOURCE!H2227,  SUBSTITUTE(SUBSTITUTE(TEXT(SOURCE!H2227,"????0"),"  ","")," ",""))   ))), "")&amp;
       IF(ISTEXT(SOURCE!H2227),SOURCE!H2227, SUBSTITUTE(SUBSTITUTE(TEXT(SOURCE!H2227,"????0"),"  ","")," ",""))   &amp;","&amp; IF(SOURCE!$W$2-3 &gt;= 0, REPT(" ",SOURCE!$W$2-3-5), "")&amp;
      SOURCE!I2227&amp;
" | "&amp; IF(SOURCE!$X$2-LEN(SOURCE!I2227) &gt;= 0, REPT(" ",SOURCE!$X$2-LEN(SOURCE!I2227)), "")&amp;
      SOURCE!J2227&amp;      IF(SOURCE!$Y$2-LEN(SOURCE!J2227) &gt;= 0, REPT(" ",SOURCE!$Y$2-LEN(SOURCE!J2227)), "")&amp;
" | "&amp; IF(SOURCE!$X$2-LEN(SOURCE!I2227) &gt;= 0, REPT(" ",SOURCE!$X$2-LEN(SOURCE!I2227)), "")&amp;
      SOURCE!K2227&amp;      IF(SOURCE!$Y$2-LEN(SOURCE!K2227) &gt;= 0, REPT(" ",SOURCE!$Z$2-LEN(SOURCE!K2227)), "")&amp;
" | "&amp; SOURCE!L2227&amp;      IF(SOURCE!$AB$2-LEN(SOURCE!L2227) &gt;= 0, REPT(" ",SOURCE!$AB$2-LEN(SOURCE!L2227)), "")&amp;
" | "&amp; SOURCE!M2227&amp;      IF(SOURCE!$AC$2-LEN(SOURCE!M2227) &gt;= 0, REPT(" ",SOURCE!$AC$2-LEN(SOURCE!M2227)), "")&amp;
      "},"&amp;IF(SOURCE!O2227&lt;&gt;"",""&amp;SOURCE!O2227,"")
 )
)
)</f>
        <v/>
      </c>
    </row>
    <row r="2228" spans="1:1">
      <c r="A2228" s="133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IF(SOURCE!$R$2-LEN(SOURCE!C2228) &gt;= 0, REPT(" ",SOURCE!$R$2-LEN(SOURCE!C2228)), "")&amp;
      SOURCE!D2228&amp;", "&amp; IF(SOURCE!$S$2-LEN(SOURCE!D2228) &gt;= 0, REPT(" ",SOURCE!$S$2-LEN(SOURCE!D2228)), "")&amp;
      SOURCE!E2228&amp;", "&amp; IF(SOURCE!$T$2-LEN(SOURCE!E2228) &gt;=0, REPT(" ",SOURCE!$T$2-LEN(SOURCE!E2228)), "")&amp;
      SOURCE!F2228&amp;", "&amp; IF(SOURCE!$U$2-LEN(SOURCE!F2228) &gt;= 0, REPT(" ",SOURCE!$U$2-LEN(SOURCE!F2228)+2), "")&amp;"("&amp;
      SUBSTITUTE(TEXT(SOURCE!G2228,"??0"),"  ","")&amp;" &lt;&lt; TAM_MAX_BITS) |"&amp; IF(SOURCE!$V$2-3 &gt;= 0, REPT(" ",MAX(1,SOURCE!$V$2-5+4+1-1-LEN(  IF(ISTEXT(SOURCE!H2228),SOURCE!H2228,  SUBSTITUTE(SUBSTITUTE(TEXT(SOURCE!H2228,"????0"),"  ","")," ",""))   ))), "")&amp;
       IF(ISTEXT(SOURCE!H2228),SOURCE!H2228, SUBSTITUTE(SUBSTITUTE(TEXT(SOURCE!H2228,"????0"),"  ","")," ",""))   &amp;","&amp; IF(SOURCE!$W$2-3 &gt;= 0, REPT(" ",SOURCE!$W$2-3-5), "")&amp;
      SOURCE!I2228&amp;
" | "&amp; IF(SOURCE!$X$2-LEN(SOURCE!I2228) &gt;= 0, REPT(" ",SOURCE!$X$2-LEN(SOURCE!I2228)), "")&amp;
      SOURCE!J2228&amp;      IF(SOURCE!$Y$2-LEN(SOURCE!J2228) &gt;= 0, REPT(" ",SOURCE!$Y$2-LEN(SOURCE!J2228)), "")&amp;
" | "&amp; IF(SOURCE!$X$2-LEN(SOURCE!I2228) &gt;= 0, REPT(" ",SOURCE!$X$2-LEN(SOURCE!I2228)), "")&amp;
      SOURCE!K2228&amp;      IF(SOURCE!$Y$2-LEN(SOURCE!K2228) &gt;= 0, REPT(" ",SOURCE!$Z$2-LEN(SOURCE!K2228)), "")&amp;
" | "&amp; SOURCE!L2228&amp;      IF(SOURCE!$AB$2-LEN(SOURCE!L2228) &gt;= 0, REPT(" ",SOURCE!$AB$2-LEN(SOURCE!L2228)), "")&amp;
" | "&amp; SOURCE!M2228&amp;      IF(SOURCE!$AC$2-LEN(SOURCE!M2228) &gt;= 0, REPT(" ",SOURCE!$AC$2-LEN(SOURCE!M2228)), "")&amp;
      "},"&amp;IF(SOURCE!O2228&lt;&gt;"",""&amp;SOURCE!O2228,"")
 )
)
)</f>
        <v/>
      </c>
    </row>
    <row r="2229" spans="1:1">
      <c r="A2229" s="133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IF(SOURCE!$R$2-LEN(SOURCE!C2229) &gt;= 0, REPT(" ",SOURCE!$R$2-LEN(SOURCE!C2229)), "")&amp;
      SOURCE!D2229&amp;", "&amp; IF(SOURCE!$S$2-LEN(SOURCE!D2229) &gt;= 0, REPT(" ",SOURCE!$S$2-LEN(SOURCE!D2229)), "")&amp;
      SOURCE!E2229&amp;", "&amp; IF(SOURCE!$T$2-LEN(SOURCE!E2229) &gt;=0, REPT(" ",SOURCE!$T$2-LEN(SOURCE!E2229)), "")&amp;
      SOURCE!F2229&amp;", "&amp; IF(SOURCE!$U$2-LEN(SOURCE!F2229) &gt;= 0, REPT(" ",SOURCE!$U$2-LEN(SOURCE!F2229)+2), "")&amp;"("&amp;
      SUBSTITUTE(TEXT(SOURCE!G2229,"??0"),"  ","")&amp;" &lt;&lt; TAM_MAX_BITS) |"&amp; IF(SOURCE!$V$2-3 &gt;= 0, REPT(" ",MAX(1,SOURCE!$V$2-5+4+1-1-LEN(  IF(ISTEXT(SOURCE!H2229),SOURCE!H2229,  SUBSTITUTE(SUBSTITUTE(TEXT(SOURCE!H2229,"????0"),"  ","")," ",""))   ))), "")&amp;
       IF(ISTEXT(SOURCE!H2229),SOURCE!H2229, SUBSTITUTE(SUBSTITUTE(TEXT(SOURCE!H2229,"????0"),"  ","")," ",""))   &amp;","&amp; IF(SOURCE!$W$2-3 &gt;= 0, REPT(" ",SOURCE!$W$2-3-5), "")&amp;
      SOURCE!I2229&amp;
" | "&amp; IF(SOURCE!$X$2-LEN(SOURCE!I2229) &gt;= 0, REPT(" ",SOURCE!$X$2-LEN(SOURCE!I2229)), "")&amp;
      SOURCE!J2229&amp;      IF(SOURCE!$Y$2-LEN(SOURCE!J2229) &gt;= 0, REPT(" ",SOURCE!$Y$2-LEN(SOURCE!J2229)), "")&amp;
" | "&amp; IF(SOURCE!$X$2-LEN(SOURCE!I2229) &gt;= 0, REPT(" ",SOURCE!$X$2-LEN(SOURCE!I2229)), "")&amp;
      SOURCE!K2229&amp;      IF(SOURCE!$Y$2-LEN(SOURCE!K2229) &gt;= 0, REPT(" ",SOURCE!$Z$2-LEN(SOURCE!K2229)), "")&amp;
" | "&amp; SOURCE!L2229&amp;      IF(SOURCE!$AB$2-LEN(SOURCE!L2229) &gt;= 0, REPT(" ",SOURCE!$AB$2-LEN(SOURCE!L2229)), "")&amp;
" | "&amp; SOURCE!M2229&amp;      IF(SOURCE!$AC$2-LEN(SOURCE!M2229) &gt;= 0, REPT(" ",SOURCE!$AC$2-LEN(SOURCE!M2229)), "")&amp;
      "},"&amp;IF(SOURCE!O2229&lt;&gt;"",""&amp;SOURCE!O2229,"")
 )
)
)</f>
        <v/>
      </c>
    </row>
    <row r="2230" spans="1:1">
      <c r="A2230" s="133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IF(SOURCE!$R$2-LEN(SOURCE!C2230) &gt;= 0, REPT(" ",SOURCE!$R$2-LEN(SOURCE!C2230)), "")&amp;
      SOURCE!D2230&amp;", "&amp; IF(SOURCE!$S$2-LEN(SOURCE!D2230) &gt;= 0, REPT(" ",SOURCE!$S$2-LEN(SOURCE!D2230)), "")&amp;
      SOURCE!E2230&amp;", "&amp; IF(SOURCE!$T$2-LEN(SOURCE!E2230) &gt;=0, REPT(" ",SOURCE!$T$2-LEN(SOURCE!E2230)), "")&amp;
      SOURCE!F2230&amp;", "&amp; IF(SOURCE!$U$2-LEN(SOURCE!F2230) &gt;= 0, REPT(" ",SOURCE!$U$2-LEN(SOURCE!F2230)+2), "")&amp;"("&amp;
      SUBSTITUTE(TEXT(SOURCE!G2230,"??0"),"  ","")&amp;" &lt;&lt; TAM_MAX_BITS) |"&amp; IF(SOURCE!$V$2-3 &gt;= 0, REPT(" ",MAX(1,SOURCE!$V$2-5+4+1-1-LEN(  IF(ISTEXT(SOURCE!H2230),SOURCE!H2230,  SUBSTITUTE(SUBSTITUTE(TEXT(SOURCE!H2230,"????0"),"  ","")," ",""))   ))), "")&amp;
       IF(ISTEXT(SOURCE!H2230),SOURCE!H2230, SUBSTITUTE(SUBSTITUTE(TEXT(SOURCE!H2230,"????0"),"  ","")," ",""))   &amp;","&amp; IF(SOURCE!$W$2-3 &gt;= 0, REPT(" ",SOURCE!$W$2-3-5), "")&amp;
      SOURCE!I2230&amp;
" | "&amp; IF(SOURCE!$X$2-LEN(SOURCE!I2230) &gt;= 0, REPT(" ",SOURCE!$X$2-LEN(SOURCE!I2230)), "")&amp;
      SOURCE!J2230&amp;      IF(SOURCE!$Y$2-LEN(SOURCE!J2230) &gt;= 0, REPT(" ",SOURCE!$Y$2-LEN(SOURCE!J2230)), "")&amp;
" | "&amp; IF(SOURCE!$X$2-LEN(SOURCE!I2230) &gt;= 0, REPT(" ",SOURCE!$X$2-LEN(SOURCE!I2230)), "")&amp;
      SOURCE!K2230&amp;      IF(SOURCE!$Y$2-LEN(SOURCE!K2230) &gt;= 0, REPT(" ",SOURCE!$Z$2-LEN(SOURCE!K2230)), "")&amp;
" | "&amp; SOURCE!L2230&amp;      IF(SOURCE!$AB$2-LEN(SOURCE!L2230) &gt;= 0, REPT(" ",SOURCE!$AB$2-LEN(SOURCE!L2230)), "")&amp;
" | "&amp; SOURCE!M2230&amp;      IF(SOURCE!$AC$2-LEN(SOURCE!M2230) &gt;= 0, REPT(" ",SOURCE!$AC$2-LEN(SOURCE!M2230)), "")&amp;
      "},"&amp;IF(SOURCE!O2230&lt;&gt;"",""&amp;SOURCE!O2230,"")
 )
)
)</f>
        <v/>
      </c>
    </row>
    <row r="2231" spans="1:1">
      <c r="A2231" s="133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IF(SOURCE!$R$2-LEN(SOURCE!C2231) &gt;= 0, REPT(" ",SOURCE!$R$2-LEN(SOURCE!C2231)), "")&amp;
      SOURCE!D2231&amp;", "&amp; IF(SOURCE!$S$2-LEN(SOURCE!D2231) &gt;= 0, REPT(" ",SOURCE!$S$2-LEN(SOURCE!D2231)), "")&amp;
      SOURCE!E2231&amp;", "&amp; IF(SOURCE!$T$2-LEN(SOURCE!E2231) &gt;=0, REPT(" ",SOURCE!$T$2-LEN(SOURCE!E2231)), "")&amp;
      SOURCE!F2231&amp;", "&amp; IF(SOURCE!$U$2-LEN(SOURCE!F2231) &gt;= 0, REPT(" ",SOURCE!$U$2-LEN(SOURCE!F2231)+2), "")&amp;"("&amp;
      SUBSTITUTE(TEXT(SOURCE!G2231,"??0"),"  ","")&amp;" &lt;&lt; TAM_MAX_BITS) |"&amp; IF(SOURCE!$V$2-3 &gt;= 0, REPT(" ",MAX(1,SOURCE!$V$2-5+4+1-1-LEN(  IF(ISTEXT(SOURCE!H2231),SOURCE!H2231,  SUBSTITUTE(SUBSTITUTE(TEXT(SOURCE!H2231,"????0"),"  ","")," ",""))   ))), "")&amp;
       IF(ISTEXT(SOURCE!H2231),SOURCE!H2231, SUBSTITUTE(SUBSTITUTE(TEXT(SOURCE!H2231,"????0"),"  ","")," ",""))   &amp;","&amp; IF(SOURCE!$W$2-3 &gt;= 0, REPT(" ",SOURCE!$W$2-3-5), "")&amp;
      SOURCE!I2231&amp;
" | "&amp; IF(SOURCE!$X$2-LEN(SOURCE!I2231) &gt;= 0, REPT(" ",SOURCE!$X$2-LEN(SOURCE!I2231)), "")&amp;
      SOURCE!J2231&amp;      IF(SOURCE!$Y$2-LEN(SOURCE!J2231) &gt;= 0, REPT(" ",SOURCE!$Y$2-LEN(SOURCE!J2231)), "")&amp;
" | "&amp; IF(SOURCE!$X$2-LEN(SOURCE!I2231) &gt;= 0, REPT(" ",SOURCE!$X$2-LEN(SOURCE!I2231)), "")&amp;
      SOURCE!K2231&amp;      IF(SOURCE!$Y$2-LEN(SOURCE!K2231) &gt;= 0, REPT(" ",SOURCE!$Z$2-LEN(SOURCE!K2231)), "")&amp;
" | "&amp; SOURCE!L2231&amp;      IF(SOURCE!$AB$2-LEN(SOURCE!L2231) &gt;= 0, REPT(" ",SOURCE!$AB$2-LEN(SOURCE!L2231)), "")&amp;
" | "&amp; SOURCE!M2231&amp;      IF(SOURCE!$AC$2-LEN(SOURCE!M2231) &gt;= 0, REPT(" ",SOURCE!$AC$2-LEN(SOURCE!M2231)), "")&amp;
      "},"&amp;IF(SOURCE!O2231&lt;&gt;"",""&amp;SOURCE!O2231,"")
 )
)
)</f>
        <v/>
      </c>
    </row>
    <row r="2232" spans="1:1">
      <c r="A2232" s="133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IF(SOURCE!$R$2-LEN(SOURCE!C2232) &gt;= 0, REPT(" ",SOURCE!$R$2-LEN(SOURCE!C2232)), "")&amp;
      SOURCE!D2232&amp;", "&amp; IF(SOURCE!$S$2-LEN(SOURCE!D2232) &gt;= 0, REPT(" ",SOURCE!$S$2-LEN(SOURCE!D2232)), "")&amp;
      SOURCE!E2232&amp;", "&amp; IF(SOURCE!$T$2-LEN(SOURCE!E2232) &gt;=0, REPT(" ",SOURCE!$T$2-LEN(SOURCE!E2232)), "")&amp;
      SOURCE!F2232&amp;", "&amp; IF(SOURCE!$U$2-LEN(SOURCE!F2232) &gt;= 0, REPT(" ",SOURCE!$U$2-LEN(SOURCE!F2232)+2), "")&amp;"("&amp;
      SUBSTITUTE(TEXT(SOURCE!G2232,"??0"),"  ","")&amp;" &lt;&lt; TAM_MAX_BITS) |"&amp; IF(SOURCE!$V$2-3 &gt;= 0, REPT(" ",MAX(1,SOURCE!$V$2-5+4+1-1-LEN(  IF(ISTEXT(SOURCE!H2232),SOURCE!H2232,  SUBSTITUTE(SUBSTITUTE(TEXT(SOURCE!H2232,"????0"),"  ","")," ",""))   ))), "")&amp;
       IF(ISTEXT(SOURCE!H2232),SOURCE!H2232, SUBSTITUTE(SUBSTITUTE(TEXT(SOURCE!H2232,"????0"),"  ","")," ",""))   &amp;","&amp; IF(SOURCE!$W$2-3 &gt;= 0, REPT(" ",SOURCE!$W$2-3-5), "")&amp;
      SOURCE!I2232&amp;
" | "&amp; IF(SOURCE!$X$2-LEN(SOURCE!I2232) &gt;= 0, REPT(" ",SOURCE!$X$2-LEN(SOURCE!I2232)), "")&amp;
      SOURCE!J2232&amp;      IF(SOURCE!$Y$2-LEN(SOURCE!J2232) &gt;= 0, REPT(" ",SOURCE!$Y$2-LEN(SOURCE!J2232)), "")&amp;
" | "&amp; IF(SOURCE!$X$2-LEN(SOURCE!I2232) &gt;= 0, REPT(" ",SOURCE!$X$2-LEN(SOURCE!I2232)), "")&amp;
      SOURCE!K2232&amp;      IF(SOURCE!$Y$2-LEN(SOURCE!K2232) &gt;= 0, REPT(" ",SOURCE!$Z$2-LEN(SOURCE!K2232)), "")&amp;
" | "&amp; SOURCE!L2232&amp;      IF(SOURCE!$AB$2-LEN(SOURCE!L2232) &gt;= 0, REPT(" ",SOURCE!$AB$2-LEN(SOURCE!L2232)), "")&amp;
" | "&amp; SOURCE!M2232&amp;      IF(SOURCE!$AC$2-LEN(SOURCE!M2232) &gt;= 0, REPT(" ",SOURCE!$AC$2-LEN(SOURCE!M2232)), "")&amp;
      "},"&amp;IF(SOURCE!O2232&lt;&gt;"",""&amp;SOURCE!O2232,"")
 )
)
)</f>
        <v/>
      </c>
    </row>
    <row r="2233" spans="1:1">
      <c r="A2233" s="133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IF(SOURCE!$R$2-LEN(SOURCE!C2233) &gt;= 0, REPT(" ",SOURCE!$R$2-LEN(SOURCE!C2233)), "")&amp;
      SOURCE!D2233&amp;", "&amp; IF(SOURCE!$S$2-LEN(SOURCE!D2233) &gt;= 0, REPT(" ",SOURCE!$S$2-LEN(SOURCE!D2233)), "")&amp;
      SOURCE!E2233&amp;", "&amp; IF(SOURCE!$T$2-LEN(SOURCE!E2233) &gt;=0, REPT(" ",SOURCE!$T$2-LEN(SOURCE!E2233)), "")&amp;
      SOURCE!F2233&amp;", "&amp; IF(SOURCE!$U$2-LEN(SOURCE!F2233) &gt;= 0, REPT(" ",SOURCE!$U$2-LEN(SOURCE!F2233)+2), "")&amp;"("&amp;
      SUBSTITUTE(TEXT(SOURCE!G2233,"??0"),"  ","")&amp;" &lt;&lt; TAM_MAX_BITS) |"&amp; IF(SOURCE!$V$2-3 &gt;= 0, REPT(" ",MAX(1,SOURCE!$V$2-5+4+1-1-LEN(  IF(ISTEXT(SOURCE!H2233),SOURCE!H2233,  SUBSTITUTE(SUBSTITUTE(TEXT(SOURCE!H2233,"????0"),"  ","")," ",""))   ))), "")&amp;
       IF(ISTEXT(SOURCE!H2233),SOURCE!H2233, SUBSTITUTE(SUBSTITUTE(TEXT(SOURCE!H2233,"????0"),"  ","")," ",""))   &amp;","&amp; IF(SOURCE!$W$2-3 &gt;= 0, REPT(" ",SOURCE!$W$2-3-5), "")&amp;
      SOURCE!I2233&amp;
" | "&amp; IF(SOURCE!$X$2-LEN(SOURCE!I2233) &gt;= 0, REPT(" ",SOURCE!$X$2-LEN(SOURCE!I2233)), "")&amp;
      SOURCE!J2233&amp;      IF(SOURCE!$Y$2-LEN(SOURCE!J2233) &gt;= 0, REPT(" ",SOURCE!$Y$2-LEN(SOURCE!J2233)), "")&amp;
" | "&amp; IF(SOURCE!$X$2-LEN(SOURCE!I2233) &gt;= 0, REPT(" ",SOURCE!$X$2-LEN(SOURCE!I2233)), "")&amp;
      SOURCE!K2233&amp;      IF(SOURCE!$Y$2-LEN(SOURCE!K2233) &gt;= 0, REPT(" ",SOURCE!$Z$2-LEN(SOURCE!K2233)), "")&amp;
" | "&amp; SOURCE!L2233&amp;      IF(SOURCE!$AB$2-LEN(SOURCE!L2233) &gt;= 0, REPT(" ",SOURCE!$AB$2-LEN(SOURCE!L2233)), "")&amp;
" | "&amp; SOURCE!M2233&amp;      IF(SOURCE!$AC$2-LEN(SOURCE!M2233) &gt;= 0, REPT(" ",SOURCE!$AC$2-LEN(SOURCE!M2233)), "")&amp;
      "},"&amp;IF(SOURCE!O2233&lt;&gt;"",""&amp;SOURCE!O2233,"")
 )
)
)</f>
        <v/>
      </c>
    </row>
    <row r="2234" spans="1:1">
      <c r="A2234" s="133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IF(SOURCE!$R$2-LEN(SOURCE!C2234) &gt;= 0, REPT(" ",SOURCE!$R$2-LEN(SOURCE!C2234)), "")&amp;
      SOURCE!D2234&amp;", "&amp; IF(SOURCE!$S$2-LEN(SOURCE!D2234) &gt;= 0, REPT(" ",SOURCE!$S$2-LEN(SOURCE!D2234)), "")&amp;
      SOURCE!E2234&amp;", "&amp; IF(SOURCE!$T$2-LEN(SOURCE!E2234) &gt;=0, REPT(" ",SOURCE!$T$2-LEN(SOURCE!E2234)), "")&amp;
      SOURCE!F2234&amp;", "&amp; IF(SOURCE!$U$2-LEN(SOURCE!F2234) &gt;= 0, REPT(" ",SOURCE!$U$2-LEN(SOURCE!F2234)+2), "")&amp;"("&amp;
      SUBSTITUTE(TEXT(SOURCE!G2234,"??0"),"  ","")&amp;" &lt;&lt; TAM_MAX_BITS) |"&amp; IF(SOURCE!$V$2-3 &gt;= 0, REPT(" ",MAX(1,SOURCE!$V$2-5+4+1-1-LEN(  IF(ISTEXT(SOURCE!H2234),SOURCE!H2234,  SUBSTITUTE(SUBSTITUTE(TEXT(SOURCE!H2234,"????0"),"  ","")," ",""))   ))), "")&amp;
       IF(ISTEXT(SOURCE!H2234),SOURCE!H2234, SUBSTITUTE(SUBSTITUTE(TEXT(SOURCE!H2234,"????0"),"  ","")," ",""))   &amp;","&amp; IF(SOURCE!$W$2-3 &gt;= 0, REPT(" ",SOURCE!$W$2-3-5), "")&amp;
      SOURCE!I2234&amp;
" | "&amp; IF(SOURCE!$X$2-LEN(SOURCE!I2234) &gt;= 0, REPT(" ",SOURCE!$X$2-LEN(SOURCE!I2234)), "")&amp;
      SOURCE!J2234&amp;      IF(SOURCE!$Y$2-LEN(SOURCE!J2234) &gt;= 0, REPT(" ",SOURCE!$Y$2-LEN(SOURCE!J2234)), "")&amp;
" | "&amp; IF(SOURCE!$X$2-LEN(SOURCE!I2234) &gt;= 0, REPT(" ",SOURCE!$X$2-LEN(SOURCE!I2234)), "")&amp;
      SOURCE!K2234&amp;      IF(SOURCE!$Y$2-LEN(SOURCE!K2234) &gt;= 0, REPT(" ",SOURCE!$Z$2-LEN(SOURCE!K2234)), "")&amp;
" | "&amp; SOURCE!L2234&amp;      IF(SOURCE!$AB$2-LEN(SOURCE!L2234) &gt;= 0, REPT(" ",SOURCE!$AB$2-LEN(SOURCE!L2234)), "")&amp;
" | "&amp; SOURCE!M2234&amp;      IF(SOURCE!$AC$2-LEN(SOURCE!M2234) &gt;= 0, REPT(" ",SOURCE!$AC$2-LEN(SOURCE!M2234)), "")&amp;
      "},"&amp;IF(SOURCE!O2234&lt;&gt;"",""&amp;SOURCE!O2234,"")
 )
)
)</f>
        <v/>
      </c>
    </row>
    <row r="2235" spans="1:1">
      <c r="A2235" s="133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IF(SOURCE!$R$2-LEN(SOURCE!C2235) &gt;= 0, REPT(" ",SOURCE!$R$2-LEN(SOURCE!C2235)), "")&amp;
      SOURCE!D2235&amp;", "&amp; IF(SOURCE!$S$2-LEN(SOURCE!D2235) &gt;= 0, REPT(" ",SOURCE!$S$2-LEN(SOURCE!D2235)), "")&amp;
      SOURCE!E2235&amp;", "&amp; IF(SOURCE!$T$2-LEN(SOURCE!E2235) &gt;=0, REPT(" ",SOURCE!$T$2-LEN(SOURCE!E2235)), "")&amp;
      SOURCE!F2235&amp;", "&amp; IF(SOURCE!$U$2-LEN(SOURCE!F2235) &gt;= 0, REPT(" ",SOURCE!$U$2-LEN(SOURCE!F2235)+2), "")&amp;"("&amp;
      SUBSTITUTE(TEXT(SOURCE!G2235,"??0"),"  ","")&amp;" &lt;&lt; TAM_MAX_BITS) |"&amp; IF(SOURCE!$V$2-3 &gt;= 0, REPT(" ",MAX(1,SOURCE!$V$2-5+4+1-1-LEN(  IF(ISTEXT(SOURCE!H2235),SOURCE!H2235,  SUBSTITUTE(SUBSTITUTE(TEXT(SOURCE!H2235,"????0"),"  ","")," ",""))   ))), "")&amp;
       IF(ISTEXT(SOURCE!H2235),SOURCE!H2235, SUBSTITUTE(SUBSTITUTE(TEXT(SOURCE!H2235,"????0"),"  ","")," ",""))   &amp;","&amp; IF(SOURCE!$W$2-3 &gt;= 0, REPT(" ",SOURCE!$W$2-3-5), "")&amp;
      SOURCE!I2235&amp;
" | "&amp; IF(SOURCE!$X$2-LEN(SOURCE!I2235) &gt;= 0, REPT(" ",SOURCE!$X$2-LEN(SOURCE!I2235)), "")&amp;
      SOURCE!J2235&amp;      IF(SOURCE!$Y$2-LEN(SOURCE!J2235) &gt;= 0, REPT(" ",SOURCE!$Y$2-LEN(SOURCE!J2235)), "")&amp;
" | "&amp; IF(SOURCE!$X$2-LEN(SOURCE!I2235) &gt;= 0, REPT(" ",SOURCE!$X$2-LEN(SOURCE!I2235)), "")&amp;
      SOURCE!K2235&amp;      IF(SOURCE!$Y$2-LEN(SOURCE!K2235) &gt;= 0, REPT(" ",SOURCE!$Z$2-LEN(SOURCE!K2235)), "")&amp;
" | "&amp; SOURCE!L2235&amp;      IF(SOURCE!$AB$2-LEN(SOURCE!L2235) &gt;= 0, REPT(" ",SOURCE!$AB$2-LEN(SOURCE!L2235)), "")&amp;
" | "&amp; SOURCE!M2235&amp;      IF(SOURCE!$AC$2-LEN(SOURCE!M2235) &gt;= 0, REPT(" ",SOURCE!$AC$2-LEN(SOURCE!M2235)), "")&amp;
      "},"&amp;IF(SOURCE!O2235&lt;&gt;"",""&amp;SOURCE!O2235,"")
 )
)
)</f>
        <v/>
      </c>
    </row>
    <row r="2236" spans="1:1">
      <c r="A2236" s="133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IF(SOURCE!$R$2-LEN(SOURCE!C2236) &gt;= 0, REPT(" ",SOURCE!$R$2-LEN(SOURCE!C2236)), "")&amp;
      SOURCE!D2236&amp;", "&amp; IF(SOURCE!$S$2-LEN(SOURCE!D2236) &gt;= 0, REPT(" ",SOURCE!$S$2-LEN(SOURCE!D2236)), "")&amp;
      SOURCE!E2236&amp;", "&amp; IF(SOURCE!$T$2-LEN(SOURCE!E2236) &gt;=0, REPT(" ",SOURCE!$T$2-LEN(SOURCE!E2236)), "")&amp;
      SOURCE!F2236&amp;", "&amp; IF(SOURCE!$U$2-LEN(SOURCE!F2236) &gt;= 0, REPT(" ",SOURCE!$U$2-LEN(SOURCE!F2236)+2), "")&amp;"("&amp;
      SUBSTITUTE(TEXT(SOURCE!G2236,"??0"),"  ","")&amp;" &lt;&lt; TAM_MAX_BITS) |"&amp; IF(SOURCE!$V$2-3 &gt;= 0, REPT(" ",MAX(1,SOURCE!$V$2-5+4+1-1-LEN(  IF(ISTEXT(SOURCE!H2236),SOURCE!H2236,  SUBSTITUTE(SUBSTITUTE(TEXT(SOURCE!H2236,"????0"),"  ","")," ",""))   ))), "")&amp;
       IF(ISTEXT(SOURCE!H2236),SOURCE!H2236, SUBSTITUTE(SUBSTITUTE(TEXT(SOURCE!H2236,"????0"),"  ","")," ",""))   &amp;","&amp; IF(SOURCE!$W$2-3 &gt;= 0, REPT(" ",SOURCE!$W$2-3-5), "")&amp;
      SOURCE!I2236&amp;
" | "&amp; IF(SOURCE!$X$2-LEN(SOURCE!I2236) &gt;= 0, REPT(" ",SOURCE!$X$2-LEN(SOURCE!I2236)), "")&amp;
      SOURCE!J2236&amp;      IF(SOURCE!$Y$2-LEN(SOURCE!J2236) &gt;= 0, REPT(" ",SOURCE!$Y$2-LEN(SOURCE!J2236)), "")&amp;
" | "&amp; IF(SOURCE!$X$2-LEN(SOURCE!I2236) &gt;= 0, REPT(" ",SOURCE!$X$2-LEN(SOURCE!I2236)), "")&amp;
      SOURCE!K2236&amp;      IF(SOURCE!$Y$2-LEN(SOURCE!K2236) &gt;= 0, REPT(" ",SOURCE!$Z$2-LEN(SOURCE!K2236)), "")&amp;
" | "&amp; SOURCE!L2236&amp;      IF(SOURCE!$AB$2-LEN(SOURCE!L2236) &gt;= 0, REPT(" ",SOURCE!$AB$2-LEN(SOURCE!L2236)), "")&amp;
" | "&amp; SOURCE!M2236&amp;      IF(SOURCE!$AC$2-LEN(SOURCE!M2236) &gt;= 0, REPT(" ",SOURCE!$AC$2-LEN(SOURCE!M2236)), "")&amp;
      "},"&amp;IF(SOURCE!O2236&lt;&gt;"",""&amp;SOURCE!O2236,"")
 )
)
)</f>
        <v/>
      </c>
    </row>
    <row r="2237" spans="1:1">
      <c r="A2237" s="133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IF(SOURCE!$R$2-LEN(SOURCE!C2237) &gt;= 0, REPT(" ",SOURCE!$R$2-LEN(SOURCE!C2237)), "")&amp;
      SOURCE!D2237&amp;", "&amp; IF(SOURCE!$S$2-LEN(SOURCE!D2237) &gt;= 0, REPT(" ",SOURCE!$S$2-LEN(SOURCE!D2237)), "")&amp;
      SOURCE!E2237&amp;", "&amp; IF(SOURCE!$T$2-LEN(SOURCE!E2237) &gt;=0, REPT(" ",SOURCE!$T$2-LEN(SOURCE!E2237)), "")&amp;
      SOURCE!F2237&amp;", "&amp; IF(SOURCE!$U$2-LEN(SOURCE!F2237) &gt;= 0, REPT(" ",SOURCE!$U$2-LEN(SOURCE!F2237)+2), "")&amp;"("&amp;
      SUBSTITUTE(TEXT(SOURCE!G2237,"??0"),"  ","")&amp;" &lt;&lt; TAM_MAX_BITS) |"&amp; IF(SOURCE!$V$2-3 &gt;= 0, REPT(" ",MAX(1,SOURCE!$V$2-5+4+1-1-LEN(  IF(ISTEXT(SOURCE!H2237),SOURCE!H2237,  SUBSTITUTE(SUBSTITUTE(TEXT(SOURCE!H2237,"????0"),"  ","")," ",""))   ))), "")&amp;
       IF(ISTEXT(SOURCE!H2237),SOURCE!H2237, SUBSTITUTE(SUBSTITUTE(TEXT(SOURCE!H2237,"????0"),"  ","")," ",""))   &amp;","&amp; IF(SOURCE!$W$2-3 &gt;= 0, REPT(" ",SOURCE!$W$2-3-5), "")&amp;
      SOURCE!I2237&amp;
" | "&amp; IF(SOURCE!$X$2-LEN(SOURCE!I2237) &gt;= 0, REPT(" ",SOURCE!$X$2-LEN(SOURCE!I2237)), "")&amp;
      SOURCE!J2237&amp;      IF(SOURCE!$Y$2-LEN(SOURCE!J2237) &gt;= 0, REPT(" ",SOURCE!$Y$2-LEN(SOURCE!J2237)), "")&amp;
" | "&amp; IF(SOURCE!$X$2-LEN(SOURCE!I2237) &gt;= 0, REPT(" ",SOURCE!$X$2-LEN(SOURCE!I2237)), "")&amp;
      SOURCE!K2237&amp;      IF(SOURCE!$Y$2-LEN(SOURCE!K2237) &gt;= 0, REPT(" ",SOURCE!$Z$2-LEN(SOURCE!K2237)), "")&amp;
" | "&amp; SOURCE!L2237&amp;      IF(SOURCE!$AB$2-LEN(SOURCE!L2237) &gt;= 0, REPT(" ",SOURCE!$AB$2-LEN(SOURCE!L2237)), "")&amp;
" | "&amp; SOURCE!M2237&amp;      IF(SOURCE!$AC$2-LEN(SOURCE!M2237) &gt;= 0, REPT(" ",SOURCE!$AC$2-LEN(SOURCE!M2237)), "")&amp;
      "},"&amp;IF(SOURCE!O2237&lt;&gt;"",""&amp;SOURCE!O2237,"")
 )
)
)</f>
        <v/>
      </c>
    </row>
    <row r="2238" spans="1:1">
      <c r="A2238" s="133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IF(SOURCE!$R$2-LEN(SOURCE!C2238) &gt;= 0, REPT(" ",SOURCE!$R$2-LEN(SOURCE!C2238)), "")&amp;
      SOURCE!D2238&amp;", "&amp; IF(SOURCE!$S$2-LEN(SOURCE!D2238) &gt;= 0, REPT(" ",SOURCE!$S$2-LEN(SOURCE!D2238)), "")&amp;
      SOURCE!E2238&amp;", "&amp; IF(SOURCE!$T$2-LEN(SOURCE!E2238) &gt;=0, REPT(" ",SOURCE!$T$2-LEN(SOURCE!E2238)), "")&amp;
      SOURCE!F2238&amp;", "&amp; IF(SOURCE!$U$2-LEN(SOURCE!F2238) &gt;= 0, REPT(" ",SOURCE!$U$2-LEN(SOURCE!F2238)+2), "")&amp;"("&amp;
      SUBSTITUTE(TEXT(SOURCE!G2238,"??0"),"  ","")&amp;" &lt;&lt; TAM_MAX_BITS) |"&amp; IF(SOURCE!$V$2-3 &gt;= 0, REPT(" ",MAX(1,SOURCE!$V$2-5+4+1-1-LEN(  IF(ISTEXT(SOURCE!H2238),SOURCE!H2238,  SUBSTITUTE(SUBSTITUTE(TEXT(SOURCE!H2238,"????0"),"  ","")," ",""))   ))), "")&amp;
       IF(ISTEXT(SOURCE!H2238),SOURCE!H2238, SUBSTITUTE(SUBSTITUTE(TEXT(SOURCE!H2238,"????0"),"  ","")," ",""))   &amp;","&amp; IF(SOURCE!$W$2-3 &gt;= 0, REPT(" ",SOURCE!$W$2-3-5), "")&amp;
      SOURCE!I2238&amp;
" | "&amp; IF(SOURCE!$X$2-LEN(SOURCE!I2238) &gt;= 0, REPT(" ",SOURCE!$X$2-LEN(SOURCE!I2238)), "")&amp;
      SOURCE!J2238&amp;      IF(SOURCE!$Y$2-LEN(SOURCE!J2238) &gt;= 0, REPT(" ",SOURCE!$Y$2-LEN(SOURCE!J2238)), "")&amp;
" | "&amp; IF(SOURCE!$X$2-LEN(SOURCE!I2238) &gt;= 0, REPT(" ",SOURCE!$X$2-LEN(SOURCE!I2238)), "")&amp;
      SOURCE!K2238&amp;      IF(SOURCE!$Y$2-LEN(SOURCE!K2238) &gt;= 0, REPT(" ",SOURCE!$Z$2-LEN(SOURCE!K2238)), "")&amp;
" | "&amp; SOURCE!L2238&amp;      IF(SOURCE!$AB$2-LEN(SOURCE!L2238) &gt;= 0, REPT(" ",SOURCE!$AB$2-LEN(SOURCE!L2238)), "")&amp;
" | "&amp; SOURCE!M2238&amp;      IF(SOURCE!$AC$2-LEN(SOURCE!M2238) &gt;= 0, REPT(" ",SOURCE!$AC$2-LEN(SOURCE!M2238)), "")&amp;
      "},"&amp;IF(SOURCE!O2238&lt;&gt;"",""&amp;SOURCE!O2238,"")
 )
)
)</f>
        <v/>
      </c>
    </row>
    <row r="2239" spans="1:1">
      <c r="A2239" s="133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IF(SOURCE!$R$2-LEN(SOURCE!C2239) &gt;= 0, REPT(" ",SOURCE!$R$2-LEN(SOURCE!C2239)), "")&amp;
      SOURCE!D2239&amp;", "&amp; IF(SOURCE!$S$2-LEN(SOURCE!D2239) &gt;= 0, REPT(" ",SOURCE!$S$2-LEN(SOURCE!D2239)), "")&amp;
      SOURCE!E2239&amp;", "&amp; IF(SOURCE!$T$2-LEN(SOURCE!E2239) &gt;=0, REPT(" ",SOURCE!$T$2-LEN(SOURCE!E2239)), "")&amp;
      SOURCE!F2239&amp;", "&amp; IF(SOURCE!$U$2-LEN(SOURCE!F2239) &gt;= 0, REPT(" ",SOURCE!$U$2-LEN(SOURCE!F2239)+2), "")&amp;"("&amp;
      SUBSTITUTE(TEXT(SOURCE!G2239,"??0"),"  ","")&amp;" &lt;&lt; TAM_MAX_BITS) |"&amp; IF(SOURCE!$V$2-3 &gt;= 0, REPT(" ",MAX(1,SOURCE!$V$2-5+4+1-1-LEN(  IF(ISTEXT(SOURCE!H2239),SOURCE!H2239,  SUBSTITUTE(SUBSTITUTE(TEXT(SOURCE!H2239,"????0"),"  ","")," ",""))   ))), "")&amp;
       IF(ISTEXT(SOURCE!H2239),SOURCE!H2239, SUBSTITUTE(SUBSTITUTE(TEXT(SOURCE!H2239,"????0"),"  ","")," ",""))   &amp;","&amp; IF(SOURCE!$W$2-3 &gt;= 0, REPT(" ",SOURCE!$W$2-3-5), "")&amp;
      SOURCE!I2239&amp;
" | "&amp; IF(SOURCE!$X$2-LEN(SOURCE!I2239) &gt;= 0, REPT(" ",SOURCE!$X$2-LEN(SOURCE!I2239)), "")&amp;
      SOURCE!J2239&amp;      IF(SOURCE!$Y$2-LEN(SOURCE!J2239) &gt;= 0, REPT(" ",SOURCE!$Y$2-LEN(SOURCE!J2239)), "")&amp;
" | "&amp; IF(SOURCE!$X$2-LEN(SOURCE!I2239) &gt;= 0, REPT(" ",SOURCE!$X$2-LEN(SOURCE!I2239)), "")&amp;
      SOURCE!K2239&amp;      IF(SOURCE!$Y$2-LEN(SOURCE!K2239) &gt;= 0, REPT(" ",SOURCE!$Z$2-LEN(SOURCE!K2239)), "")&amp;
" | "&amp; SOURCE!L2239&amp;      IF(SOURCE!$AB$2-LEN(SOURCE!L2239) &gt;= 0, REPT(" ",SOURCE!$AB$2-LEN(SOURCE!L2239)), "")&amp;
" | "&amp; SOURCE!M2239&amp;      IF(SOURCE!$AC$2-LEN(SOURCE!M2239) &gt;= 0, REPT(" ",SOURCE!$AC$2-LEN(SOURCE!M2239)), "")&amp;
      "},"&amp;IF(SOURCE!O2239&lt;&gt;"",""&amp;SOURCE!O2239,"")
 )
)
)</f>
        <v/>
      </c>
    </row>
    <row r="2240" spans="1:1">
      <c r="A2240" s="133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IF(SOURCE!$R$2-LEN(SOURCE!C2240) &gt;= 0, REPT(" ",SOURCE!$R$2-LEN(SOURCE!C2240)), "")&amp;
      SOURCE!D2240&amp;", "&amp; IF(SOURCE!$S$2-LEN(SOURCE!D2240) &gt;= 0, REPT(" ",SOURCE!$S$2-LEN(SOURCE!D2240)), "")&amp;
      SOURCE!E2240&amp;", "&amp; IF(SOURCE!$T$2-LEN(SOURCE!E2240) &gt;=0, REPT(" ",SOURCE!$T$2-LEN(SOURCE!E2240)), "")&amp;
      SOURCE!F2240&amp;", "&amp; IF(SOURCE!$U$2-LEN(SOURCE!F2240) &gt;= 0, REPT(" ",SOURCE!$U$2-LEN(SOURCE!F2240)+2), "")&amp;"("&amp;
      SUBSTITUTE(TEXT(SOURCE!G2240,"??0"),"  ","")&amp;" &lt;&lt; TAM_MAX_BITS) |"&amp; IF(SOURCE!$V$2-3 &gt;= 0, REPT(" ",MAX(1,SOURCE!$V$2-5+4+1-1-LEN(  IF(ISTEXT(SOURCE!H2240),SOURCE!H2240,  SUBSTITUTE(SUBSTITUTE(TEXT(SOURCE!H2240,"????0"),"  ","")," ",""))   ))), "")&amp;
       IF(ISTEXT(SOURCE!H2240),SOURCE!H2240, SUBSTITUTE(SUBSTITUTE(TEXT(SOURCE!H2240,"????0"),"  ","")," ",""))   &amp;","&amp; IF(SOURCE!$W$2-3 &gt;= 0, REPT(" ",SOURCE!$W$2-3-5), "")&amp;
      SOURCE!I2240&amp;
" | "&amp; IF(SOURCE!$X$2-LEN(SOURCE!I2240) &gt;= 0, REPT(" ",SOURCE!$X$2-LEN(SOURCE!I2240)), "")&amp;
      SOURCE!J2240&amp;      IF(SOURCE!$Y$2-LEN(SOURCE!J2240) &gt;= 0, REPT(" ",SOURCE!$Y$2-LEN(SOURCE!J2240)), "")&amp;
" | "&amp; IF(SOURCE!$X$2-LEN(SOURCE!I2240) &gt;= 0, REPT(" ",SOURCE!$X$2-LEN(SOURCE!I2240)), "")&amp;
      SOURCE!K2240&amp;      IF(SOURCE!$Y$2-LEN(SOURCE!K2240) &gt;= 0, REPT(" ",SOURCE!$Z$2-LEN(SOURCE!K2240)), "")&amp;
" | "&amp; SOURCE!L2240&amp;      IF(SOURCE!$AB$2-LEN(SOURCE!L2240) &gt;= 0, REPT(" ",SOURCE!$AB$2-LEN(SOURCE!L2240)), "")&amp;
" | "&amp; SOURCE!M2240&amp;      IF(SOURCE!$AC$2-LEN(SOURCE!M2240) &gt;= 0, REPT(" ",SOURCE!$AC$2-LEN(SOURCE!M2240)), "")&amp;
      "},"&amp;IF(SOURCE!O2240&lt;&gt;"",""&amp;SOURCE!O2240,"")
 )
)
)</f>
        <v/>
      </c>
    </row>
    <row r="2241" spans="1:1">
      <c r="A2241" s="133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IF(SOURCE!$R$2-LEN(SOURCE!C2241) &gt;= 0, REPT(" ",SOURCE!$R$2-LEN(SOURCE!C2241)), "")&amp;
      SOURCE!D2241&amp;", "&amp; IF(SOURCE!$S$2-LEN(SOURCE!D2241) &gt;= 0, REPT(" ",SOURCE!$S$2-LEN(SOURCE!D2241)), "")&amp;
      SOURCE!E2241&amp;", "&amp; IF(SOURCE!$T$2-LEN(SOURCE!E2241) &gt;=0, REPT(" ",SOURCE!$T$2-LEN(SOURCE!E2241)), "")&amp;
      SOURCE!F2241&amp;", "&amp; IF(SOURCE!$U$2-LEN(SOURCE!F2241) &gt;= 0, REPT(" ",SOURCE!$U$2-LEN(SOURCE!F2241)+2), "")&amp;"("&amp;
      SUBSTITUTE(TEXT(SOURCE!G2241,"??0"),"  ","")&amp;" &lt;&lt; TAM_MAX_BITS) |"&amp; IF(SOURCE!$V$2-3 &gt;= 0, REPT(" ",MAX(1,SOURCE!$V$2-5+4+1-1-LEN(  IF(ISTEXT(SOURCE!H2241),SOURCE!H2241,  SUBSTITUTE(SUBSTITUTE(TEXT(SOURCE!H2241,"????0"),"  ","")," ",""))   ))), "")&amp;
       IF(ISTEXT(SOURCE!H2241),SOURCE!H2241, SUBSTITUTE(SUBSTITUTE(TEXT(SOURCE!H2241,"????0"),"  ","")," ",""))   &amp;","&amp; IF(SOURCE!$W$2-3 &gt;= 0, REPT(" ",SOURCE!$W$2-3-5), "")&amp;
      SOURCE!I2241&amp;
" | "&amp; IF(SOURCE!$X$2-LEN(SOURCE!I2241) &gt;= 0, REPT(" ",SOURCE!$X$2-LEN(SOURCE!I2241)), "")&amp;
      SOURCE!J2241&amp;      IF(SOURCE!$Y$2-LEN(SOURCE!J2241) &gt;= 0, REPT(" ",SOURCE!$Y$2-LEN(SOURCE!J2241)), "")&amp;
" | "&amp; IF(SOURCE!$X$2-LEN(SOURCE!I2241) &gt;= 0, REPT(" ",SOURCE!$X$2-LEN(SOURCE!I2241)), "")&amp;
      SOURCE!K2241&amp;      IF(SOURCE!$Y$2-LEN(SOURCE!K2241) &gt;= 0, REPT(" ",SOURCE!$Z$2-LEN(SOURCE!K2241)), "")&amp;
" | "&amp; SOURCE!L2241&amp;      IF(SOURCE!$AB$2-LEN(SOURCE!L2241) &gt;= 0, REPT(" ",SOURCE!$AB$2-LEN(SOURCE!L2241)), "")&amp;
" | "&amp; SOURCE!M2241&amp;      IF(SOURCE!$AC$2-LEN(SOURCE!M2241) &gt;= 0, REPT(" ",SOURCE!$AC$2-LEN(SOURCE!M2241)), "")&amp;
      "},"&amp;IF(SOURCE!O2241&lt;&gt;"",""&amp;SOURCE!O2241,"")
 )
)
)</f>
        <v/>
      </c>
    </row>
    <row r="2242" spans="1:1">
      <c r="A2242" s="133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IF(SOURCE!$R$2-LEN(SOURCE!C2242) &gt;= 0, REPT(" ",SOURCE!$R$2-LEN(SOURCE!C2242)), "")&amp;
      SOURCE!D2242&amp;", "&amp; IF(SOURCE!$S$2-LEN(SOURCE!D2242) &gt;= 0, REPT(" ",SOURCE!$S$2-LEN(SOURCE!D2242)), "")&amp;
      SOURCE!E2242&amp;", "&amp; IF(SOURCE!$T$2-LEN(SOURCE!E2242) &gt;=0, REPT(" ",SOURCE!$T$2-LEN(SOURCE!E2242)), "")&amp;
      SOURCE!F2242&amp;", "&amp; IF(SOURCE!$U$2-LEN(SOURCE!F2242) &gt;= 0, REPT(" ",SOURCE!$U$2-LEN(SOURCE!F2242)+2), "")&amp;"("&amp;
      SUBSTITUTE(TEXT(SOURCE!G2242,"??0"),"  ","")&amp;" &lt;&lt; TAM_MAX_BITS) |"&amp; IF(SOURCE!$V$2-3 &gt;= 0, REPT(" ",MAX(1,SOURCE!$V$2-5+4+1-1-LEN(  IF(ISTEXT(SOURCE!H2242),SOURCE!H2242,  SUBSTITUTE(SUBSTITUTE(TEXT(SOURCE!H2242,"????0"),"  ","")," ",""))   ))), "")&amp;
       IF(ISTEXT(SOURCE!H2242),SOURCE!H2242, SUBSTITUTE(SUBSTITUTE(TEXT(SOURCE!H2242,"????0"),"  ","")," ",""))   &amp;","&amp; IF(SOURCE!$W$2-3 &gt;= 0, REPT(" ",SOURCE!$W$2-3-5), "")&amp;
      SOURCE!I2242&amp;
" | "&amp; IF(SOURCE!$X$2-LEN(SOURCE!I2242) &gt;= 0, REPT(" ",SOURCE!$X$2-LEN(SOURCE!I2242)), "")&amp;
      SOURCE!J2242&amp;      IF(SOURCE!$Y$2-LEN(SOURCE!J2242) &gt;= 0, REPT(" ",SOURCE!$Y$2-LEN(SOURCE!J2242)), "")&amp;
" | "&amp; IF(SOURCE!$X$2-LEN(SOURCE!I2242) &gt;= 0, REPT(" ",SOURCE!$X$2-LEN(SOURCE!I2242)), "")&amp;
      SOURCE!K2242&amp;      IF(SOURCE!$Y$2-LEN(SOURCE!K2242) &gt;= 0, REPT(" ",SOURCE!$Z$2-LEN(SOURCE!K2242)), "")&amp;
" | "&amp; SOURCE!L2242&amp;      IF(SOURCE!$AB$2-LEN(SOURCE!L2242) &gt;= 0, REPT(" ",SOURCE!$AB$2-LEN(SOURCE!L2242)), "")&amp;
" | "&amp; SOURCE!M2242&amp;      IF(SOURCE!$AC$2-LEN(SOURCE!M2242) &gt;= 0, REPT(" ",SOURCE!$AC$2-LEN(SOURCE!M2242)), "")&amp;
      "},"&amp;IF(SOURCE!O2242&lt;&gt;"",""&amp;SOURCE!O2242,"")
 )
)
)</f>
        <v/>
      </c>
    </row>
    <row r="2243" spans="1:1">
      <c r="A2243" s="133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IF(SOURCE!$R$2-LEN(SOURCE!C2243) &gt;= 0, REPT(" ",SOURCE!$R$2-LEN(SOURCE!C2243)), "")&amp;
      SOURCE!D2243&amp;", "&amp; IF(SOURCE!$S$2-LEN(SOURCE!D2243) &gt;= 0, REPT(" ",SOURCE!$S$2-LEN(SOURCE!D2243)), "")&amp;
      SOURCE!E2243&amp;", "&amp; IF(SOURCE!$T$2-LEN(SOURCE!E2243) &gt;=0, REPT(" ",SOURCE!$T$2-LEN(SOURCE!E2243)), "")&amp;
      SOURCE!F2243&amp;", "&amp; IF(SOURCE!$U$2-LEN(SOURCE!F2243) &gt;= 0, REPT(" ",SOURCE!$U$2-LEN(SOURCE!F2243)+2), "")&amp;"("&amp;
      SUBSTITUTE(TEXT(SOURCE!G2243,"??0"),"  ","")&amp;" &lt;&lt; TAM_MAX_BITS) |"&amp; IF(SOURCE!$V$2-3 &gt;= 0, REPT(" ",MAX(1,SOURCE!$V$2-5+4+1-1-LEN(  IF(ISTEXT(SOURCE!H2243),SOURCE!H2243,  SUBSTITUTE(SUBSTITUTE(TEXT(SOURCE!H2243,"????0"),"  ","")," ",""))   ))), "")&amp;
       IF(ISTEXT(SOURCE!H2243),SOURCE!H2243, SUBSTITUTE(SUBSTITUTE(TEXT(SOURCE!H2243,"????0"),"  ","")," ",""))   &amp;","&amp; IF(SOURCE!$W$2-3 &gt;= 0, REPT(" ",SOURCE!$W$2-3-5), "")&amp;
      SOURCE!I2243&amp;
" | "&amp; IF(SOURCE!$X$2-LEN(SOURCE!I2243) &gt;= 0, REPT(" ",SOURCE!$X$2-LEN(SOURCE!I2243)), "")&amp;
      SOURCE!J2243&amp;      IF(SOURCE!$Y$2-LEN(SOURCE!J2243) &gt;= 0, REPT(" ",SOURCE!$Y$2-LEN(SOURCE!J2243)), "")&amp;
" | "&amp; IF(SOURCE!$X$2-LEN(SOURCE!I2243) &gt;= 0, REPT(" ",SOURCE!$X$2-LEN(SOURCE!I2243)), "")&amp;
      SOURCE!K2243&amp;      IF(SOURCE!$Y$2-LEN(SOURCE!K2243) &gt;= 0, REPT(" ",SOURCE!$Z$2-LEN(SOURCE!K2243)), "")&amp;
" | "&amp; SOURCE!L2243&amp;      IF(SOURCE!$AB$2-LEN(SOURCE!L2243) &gt;= 0, REPT(" ",SOURCE!$AB$2-LEN(SOURCE!L2243)), "")&amp;
" | "&amp; SOURCE!M2243&amp;      IF(SOURCE!$AC$2-LEN(SOURCE!M2243) &gt;= 0, REPT(" ",SOURCE!$AC$2-LEN(SOURCE!M2243)), "")&amp;
      "},"&amp;IF(SOURCE!O2243&lt;&gt;"",""&amp;SOURCE!O2243,"")
 )
)
)</f>
        <v/>
      </c>
    </row>
    <row r="2244" spans="1:1">
      <c r="A2244" s="133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IF(SOURCE!$R$2-LEN(SOURCE!C2244) &gt;= 0, REPT(" ",SOURCE!$R$2-LEN(SOURCE!C2244)), "")&amp;
      SOURCE!D2244&amp;", "&amp; IF(SOURCE!$S$2-LEN(SOURCE!D2244) &gt;= 0, REPT(" ",SOURCE!$S$2-LEN(SOURCE!D2244)), "")&amp;
      SOURCE!E2244&amp;", "&amp; IF(SOURCE!$T$2-LEN(SOURCE!E2244) &gt;=0, REPT(" ",SOURCE!$T$2-LEN(SOURCE!E2244)), "")&amp;
      SOURCE!F2244&amp;", "&amp; IF(SOURCE!$U$2-LEN(SOURCE!F2244) &gt;= 0, REPT(" ",SOURCE!$U$2-LEN(SOURCE!F2244)+2), "")&amp;"("&amp;
      SUBSTITUTE(TEXT(SOURCE!G2244,"??0"),"  ","")&amp;" &lt;&lt; TAM_MAX_BITS) |"&amp; IF(SOURCE!$V$2-3 &gt;= 0, REPT(" ",MAX(1,SOURCE!$V$2-5+4+1-1-LEN(  IF(ISTEXT(SOURCE!H2244),SOURCE!H2244,  SUBSTITUTE(SUBSTITUTE(TEXT(SOURCE!H2244,"????0"),"  ","")," ",""))   ))), "")&amp;
       IF(ISTEXT(SOURCE!H2244),SOURCE!H2244, SUBSTITUTE(SUBSTITUTE(TEXT(SOURCE!H2244,"????0"),"  ","")," ",""))   &amp;","&amp; IF(SOURCE!$W$2-3 &gt;= 0, REPT(" ",SOURCE!$W$2-3-5), "")&amp;
      SOURCE!I2244&amp;
" | "&amp; IF(SOURCE!$X$2-LEN(SOURCE!I2244) &gt;= 0, REPT(" ",SOURCE!$X$2-LEN(SOURCE!I2244)), "")&amp;
      SOURCE!J2244&amp;      IF(SOURCE!$Y$2-LEN(SOURCE!J2244) &gt;= 0, REPT(" ",SOURCE!$Y$2-LEN(SOURCE!J2244)), "")&amp;
" | "&amp; IF(SOURCE!$X$2-LEN(SOURCE!I2244) &gt;= 0, REPT(" ",SOURCE!$X$2-LEN(SOURCE!I2244)), "")&amp;
      SOURCE!K2244&amp;      IF(SOURCE!$Y$2-LEN(SOURCE!K2244) &gt;= 0, REPT(" ",SOURCE!$Z$2-LEN(SOURCE!K2244)), "")&amp;
" | "&amp; SOURCE!L2244&amp;      IF(SOURCE!$AB$2-LEN(SOURCE!L2244) &gt;= 0, REPT(" ",SOURCE!$AB$2-LEN(SOURCE!L2244)), "")&amp;
" | "&amp; SOURCE!M2244&amp;      IF(SOURCE!$AC$2-LEN(SOURCE!M2244) &gt;= 0, REPT(" ",SOURCE!$AC$2-LEN(SOURCE!M2244)), "")&amp;
      "},"&amp;IF(SOURCE!O2244&lt;&gt;"",""&amp;SOURCE!O2244,"")
 )
)
)</f>
        <v/>
      </c>
    </row>
    <row r="2245" spans="1:1">
      <c r="A2245" s="133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IF(SOURCE!$R$2-LEN(SOURCE!C2245) &gt;= 0, REPT(" ",SOURCE!$R$2-LEN(SOURCE!C2245)), "")&amp;
      SOURCE!D2245&amp;", "&amp; IF(SOURCE!$S$2-LEN(SOURCE!D2245) &gt;= 0, REPT(" ",SOURCE!$S$2-LEN(SOURCE!D2245)), "")&amp;
      SOURCE!E2245&amp;", "&amp; IF(SOURCE!$T$2-LEN(SOURCE!E2245) &gt;=0, REPT(" ",SOURCE!$T$2-LEN(SOURCE!E2245)), "")&amp;
      SOURCE!F2245&amp;", "&amp; IF(SOURCE!$U$2-LEN(SOURCE!F2245) &gt;= 0, REPT(" ",SOURCE!$U$2-LEN(SOURCE!F2245)+2), "")&amp;"("&amp;
      SUBSTITUTE(TEXT(SOURCE!G2245,"??0"),"  ","")&amp;" &lt;&lt; TAM_MAX_BITS) |"&amp; IF(SOURCE!$V$2-3 &gt;= 0, REPT(" ",MAX(1,SOURCE!$V$2-5+4+1-1-LEN(  IF(ISTEXT(SOURCE!H2245),SOURCE!H2245,  SUBSTITUTE(SUBSTITUTE(TEXT(SOURCE!H2245,"????0"),"  ","")," ",""))   ))), "")&amp;
       IF(ISTEXT(SOURCE!H2245),SOURCE!H2245, SUBSTITUTE(SUBSTITUTE(TEXT(SOURCE!H2245,"????0"),"  ","")," ",""))   &amp;","&amp; IF(SOURCE!$W$2-3 &gt;= 0, REPT(" ",SOURCE!$W$2-3-5), "")&amp;
      SOURCE!I2245&amp;
" | "&amp; IF(SOURCE!$X$2-LEN(SOURCE!I2245) &gt;= 0, REPT(" ",SOURCE!$X$2-LEN(SOURCE!I2245)), "")&amp;
      SOURCE!J2245&amp;      IF(SOURCE!$Y$2-LEN(SOURCE!J2245) &gt;= 0, REPT(" ",SOURCE!$Y$2-LEN(SOURCE!J2245)), "")&amp;
" | "&amp; IF(SOURCE!$X$2-LEN(SOURCE!I2245) &gt;= 0, REPT(" ",SOURCE!$X$2-LEN(SOURCE!I2245)), "")&amp;
      SOURCE!K2245&amp;      IF(SOURCE!$Y$2-LEN(SOURCE!K2245) &gt;= 0, REPT(" ",SOURCE!$Z$2-LEN(SOURCE!K2245)), "")&amp;
" | "&amp; SOURCE!L2245&amp;      IF(SOURCE!$AB$2-LEN(SOURCE!L2245) &gt;= 0, REPT(" ",SOURCE!$AB$2-LEN(SOURCE!L2245)), "")&amp;
" | "&amp; SOURCE!M2245&amp;      IF(SOURCE!$AC$2-LEN(SOURCE!M2245) &gt;= 0, REPT(" ",SOURCE!$AC$2-LEN(SOURCE!M2245)), "")&amp;
      "},"&amp;IF(SOURCE!O2245&lt;&gt;"",""&amp;SOURCE!O2245,"")
 )
)
)</f>
        <v/>
      </c>
    </row>
    <row r="2246" spans="1:1">
      <c r="A2246" s="133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IF(SOURCE!$R$2-LEN(SOURCE!C2246) &gt;= 0, REPT(" ",SOURCE!$R$2-LEN(SOURCE!C2246)), "")&amp;
      SOURCE!D2246&amp;", "&amp; IF(SOURCE!$S$2-LEN(SOURCE!D2246) &gt;= 0, REPT(" ",SOURCE!$S$2-LEN(SOURCE!D2246)), "")&amp;
      SOURCE!E2246&amp;", "&amp; IF(SOURCE!$T$2-LEN(SOURCE!E2246) &gt;=0, REPT(" ",SOURCE!$T$2-LEN(SOURCE!E2246)), "")&amp;
      SOURCE!F2246&amp;", "&amp; IF(SOURCE!$U$2-LEN(SOURCE!F2246) &gt;= 0, REPT(" ",SOURCE!$U$2-LEN(SOURCE!F2246)+2), "")&amp;"("&amp;
      SUBSTITUTE(TEXT(SOURCE!G2246,"??0"),"  ","")&amp;" &lt;&lt; TAM_MAX_BITS) |"&amp; IF(SOURCE!$V$2-3 &gt;= 0, REPT(" ",MAX(1,SOURCE!$V$2-5+4+1-1-LEN(  IF(ISTEXT(SOURCE!H2246),SOURCE!H2246,  SUBSTITUTE(SUBSTITUTE(TEXT(SOURCE!H2246,"????0"),"  ","")," ",""))   ))), "")&amp;
       IF(ISTEXT(SOURCE!H2246),SOURCE!H2246, SUBSTITUTE(SUBSTITUTE(TEXT(SOURCE!H2246,"????0"),"  ","")," ",""))   &amp;","&amp; IF(SOURCE!$W$2-3 &gt;= 0, REPT(" ",SOURCE!$W$2-3-5), "")&amp;
      SOURCE!I2246&amp;
" | "&amp; IF(SOURCE!$X$2-LEN(SOURCE!I2246) &gt;= 0, REPT(" ",SOURCE!$X$2-LEN(SOURCE!I2246)), "")&amp;
      SOURCE!J2246&amp;      IF(SOURCE!$Y$2-LEN(SOURCE!J2246) &gt;= 0, REPT(" ",SOURCE!$Y$2-LEN(SOURCE!J2246)), "")&amp;
" | "&amp; IF(SOURCE!$X$2-LEN(SOURCE!I2246) &gt;= 0, REPT(" ",SOURCE!$X$2-LEN(SOURCE!I2246)), "")&amp;
      SOURCE!K2246&amp;      IF(SOURCE!$Y$2-LEN(SOURCE!K2246) &gt;= 0, REPT(" ",SOURCE!$Z$2-LEN(SOURCE!K2246)), "")&amp;
" | "&amp; SOURCE!L2246&amp;      IF(SOURCE!$AB$2-LEN(SOURCE!L2246) &gt;= 0, REPT(" ",SOURCE!$AB$2-LEN(SOURCE!L2246)), "")&amp;
" | "&amp; SOURCE!M2246&amp;      IF(SOURCE!$AC$2-LEN(SOURCE!M2246) &gt;= 0, REPT(" ",SOURCE!$AC$2-LEN(SOURCE!M2246)), "")&amp;
      "},"&amp;IF(SOURCE!O2246&lt;&gt;"",""&amp;SOURCE!O2246,"")
 )
)
)</f>
        <v/>
      </c>
    </row>
    <row r="2247" spans="1:1">
      <c r="A2247" s="133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IF(SOURCE!$R$2-LEN(SOURCE!C2247) &gt;= 0, REPT(" ",SOURCE!$R$2-LEN(SOURCE!C2247)), "")&amp;
      SOURCE!D2247&amp;", "&amp; IF(SOURCE!$S$2-LEN(SOURCE!D2247) &gt;= 0, REPT(" ",SOURCE!$S$2-LEN(SOURCE!D2247)), "")&amp;
      SOURCE!E2247&amp;", "&amp; IF(SOURCE!$T$2-LEN(SOURCE!E2247) &gt;=0, REPT(" ",SOURCE!$T$2-LEN(SOURCE!E2247)), "")&amp;
      SOURCE!F2247&amp;", "&amp; IF(SOURCE!$U$2-LEN(SOURCE!F2247) &gt;= 0, REPT(" ",SOURCE!$U$2-LEN(SOURCE!F2247)+2), "")&amp;"("&amp;
      SUBSTITUTE(TEXT(SOURCE!G2247,"??0"),"  ","")&amp;" &lt;&lt; TAM_MAX_BITS) |"&amp; IF(SOURCE!$V$2-3 &gt;= 0, REPT(" ",MAX(1,SOURCE!$V$2-5+4+1-1-LEN(  IF(ISTEXT(SOURCE!H2247),SOURCE!H2247,  SUBSTITUTE(SUBSTITUTE(TEXT(SOURCE!H2247,"????0"),"  ","")," ",""))   ))), "")&amp;
       IF(ISTEXT(SOURCE!H2247),SOURCE!H2247, SUBSTITUTE(SUBSTITUTE(TEXT(SOURCE!H2247,"????0"),"  ","")," ",""))   &amp;","&amp; IF(SOURCE!$W$2-3 &gt;= 0, REPT(" ",SOURCE!$W$2-3-5), "")&amp;
      SOURCE!I2247&amp;
" | "&amp; IF(SOURCE!$X$2-LEN(SOURCE!I2247) &gt;= 0, REPT(" ",SOURCE!$X$2-LEN(SOURCE!I2247)), "")&amp;
      SOURCE!J2247&amp;      IF(SOURCE!$Y$2-LEN(SOURCE!J2247) &gt;= 0, REPT(" ",SOURCE!$Y$2-LEN(SOURCE!J2247)), "")&amp;
" | "&amp; IF(SOURCE!$X$2-LEN(SOURCE!I2247) &gt;= 0, REPT(" ",SOURCE!$X$2-LEN(SOURCE!I2247)), "")&amp;
      SOURCE!K2247&amp;      IF(SOURCE!$Y$2-LEN(SOURCE!K2247) &gt;= 0, REPT(" ",SOURCE!$Z$2-LEN(SOURCE!K2247)), "")&amp;
" | "&amp; SOURCE!L2247&amp;      IF(SOURCE!$AB$2-LEN(SOURCE!L2247) &gt;= 0, REPT(" ",SOURCE!$AB$2-LEN(SOURCE!L2247)), "")&amp;
" | "&amp; SOURCE!M2247&amp;      IF(SOURCE!$AC$2-LEN(SOURCE!M2247) &gt;= 0, REPT(" ",SOURCE!$AC$2-LEN(SOURCE!M2247)), "")&amp;
      "},"&amp;IF(SOURCE!O2247&lt;&gt;"",""&amp;SOURCE!O2247,"")
 )
)
)</f>
        <v/>
      </c>
    </row>
    <row r="2248" spans="1:1">
      <c r="A2248" s="133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IF(SOURCE!$R$2-LEN(SOURCE!C2248) &gt;= 0, REPT(" ",SOURCE!$R$2-LEN(SOURCE!C2248)), "")&amp;
      SOURCE!D2248&amp;", "&amp; IF(SOURCE!$S$2-LEN(SOURCE!D2248) &gt;= 0, REPT(" ",SOURCE!$S$2-LEN(SOURCE!D2248)), "")&amp;
      SOURCE!E2248&amp;", "&amp; IF(SOURCE!$T$2-LEN(SOURCE!E2248) &gt;=0, REPT(" ",SOURCE!$T$2-LEN(SOURCE!E2248)), "")&amp;
      SOURCE!F2248&amp;", "&amp; IF(SOURCE!$U$2-LEN(SOURCE!F2248) &gt;= 0, REPT(" ",SOURCE!$U$2-LEN(SOURCE!F2248)+2), "")&amp;"("&amp;
      SUBSTITUTE(TEXT(SOURCE!G2248,"??0"),"  ","")&amp;" &lt;&lt; TAM_MAX_BITS) |"&amp; IF(SOURCE!$V$2-3 &gt;= 0, REPT(" ",MAX(1,SOURCE!$V$2-5+4+1-1-LEN(  IF(ISTEXT(SOURCE!H2248),SOURCE!H2248,  SUBSTITUTE(SUBSTITUTE(TEXT(SOURCE!H2248,"????0"),"  ","")," ",""))   ))), "")&amp;
       IF(ISTEXT(SOURCE!H2248),SOURCE!H2248, SUBSTITUTE(SUBSTITUTE(TEXT(SOURCE!H2248,"????0"),"  ","")," ",""))   &amp;","&amp; IF(SOURCE!$W$2-3 &gt;= 0, REPT(" ",SOURCE!$W$2-3-5), "")&amp;
      SOURCE!I2248&amp;
" | "&amp; IF(SOURCE!$X$2-LEN(SOURCE!I2248) &gt;= 0, REPT(" ",SOURCE!$X$2-LEN(SOURCE!I2248)), "")&amp;
      SOURCE!J2248&amp;      IF(SOURCE!$Y$2-LEN(SOURCE!J2248) &gt;= 0, REPT(" ",SOURCE!$Y$2-LEN(SOURCE!J2248)), "")&amp;
" | "&amp; IF(SOURCE!$X$2-LEN(SOURCE!I2248) &gt;= 0, REPT(" ",SOURCE!$X$2-LEN(SOURCE!I2248)), "")&amp;
      SOURCE!K2248&amp;      IF(SOURCE!$Y$2-LEN(SOURCE!K2248) &gt;= 0, REPT(" ",SOURCE!$Z$2-LEN(SOURCE!K2248)), "")&amp;
" | "&amp; SOURCE!L2248&amp;      IF(SOURCE!$AB$2-LEN(SOURCE!L2248) &gt;= 0, REPT(" ",SOURCE!$AB$2-LEN(SOURCE!L2248)), "")&amp;
" | "&amp; SOURCE!M2248&amp;      IF(SOURCE!$AC$2-LEN(SOURCE!M2248) &gt;= 0, REPT(" ",SOURCE!$AC$2-LEN(SOURCE!M2248)), "")&amp;
      "},"&amp;IF(SOURCE!O2248&lt;&gt;"",""&amp;SOURCE!O2248,"")
 )
)
)</f>
        <v/>
      </c>
    </row>
    <row r="2249" spans="1:1">
      <c r="A2249" s="133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IF(SOURCE!$R$2-LEN(SOURCE!C2249) &gt;= 0, REPT(" ",SOURCE!$R$2-LEN(SOURCE!C2249)), "")&amp;
      SOURCE!D2249&amp;", "&amp; IF(SOURCE!$S$2-LEN(SOURCE!D2249) &gt;= 0, REPT(" ",SOURCE!$S$2-LEN(SOURCE!D2249)), "")&amp;
      SOURCE!E2249&amp;", "&amp; IF(SOURCE!$T$2-LEN(SOURCE!E2249) &gt;=0, REPT(" ",SOURCE!$T$2-LEN(SOURCE!E2249)), "")&amp;
      SOURCE!F2249&amp;", "&amp; IF(SOURCE!$U$2-LEN(SOURCE!F2249) &gt;= 0, REPT(" ",SOURCE!$U$2-LEN(SOURCE!F2249)+2), "")&amp;"("&amp;
      SUBSTITUTE(TEXT(SOURCE!G2249,"??0"),"  ","")&amp;" &lt;&lt; TAM_MAX_BITS) |"&amp; IF(SOURCE!$V$2-3 &gt;= 0, REPT(" ",MAX(1,SOURCE!$V$2-5+4+1-1-LEN(  IF(ISTEXT(SOURCE!H2249),SOURCE!H2249,  SUBSTITUTE(SUBSTITUTE(TEXT(SOURCE!H2249,"????0"),"  ","")," ",""))   ))), "")&amp;
       IF(ISTEXT(SOURCE!H2249),SOURCE!H2249, SUBSTITUTE(SUBSTITUTE(TEXT(SOURCE!H2249,"????0"),"  ","")," ",""))   &amp;","&amp; IF(SOURCE!$W$2-3 &gt;= 0, REPT(" ",SOURCE!$W$2-3-5), "")&amp;
      SOURCE!I2249&amp;
" | "&amp; IF(SOURCE!$X$2-LEN(SOURCE!I2249) &gt;= 0, REPT(" ",SOURCE!$X$2-LEN(SOURCE!I2249)), "")&amp;
      SOURCE!J2249&amp;      IF(SOURCE!$Y$2-LEN(SOURCE!J2249) &gt;= 0, REPT(" ",SOURCE!$Y$2-LEN(SOURCE!J2249)), "")&amp;
" | "&amp; IF(SOURCE!$X$2-LEN(SOURCE!I2249) &gt;= 0, REPT(" ",SOURCE!$X$2-LEN(SOURCE!I2249)), "")&amp;
      SOURCE!K2249&amp;      IF(SOURCE!$Y$2-LEN(SOURCE!K2249) &gt;= 0, REPT(" ",SOURCE!$Z$2-LEN(SOURCE!K2249)), "")&amp;
" | "&amp; SOURCE!L2249&amp;      IF(SOURCE!$AB$2-LEN(SOURCE!L2249) &gt;= 0, REPT(" ",SOURCE!$AB$2-LEN(SOURCE!L2249)), "")&amp;
" | "&amp; SOURCE!M2249&amp;      IF(SOURCE!$AC$2-LEN(SOURCE!M2249) &gt;= 0, REPT(" ",SOURCE!$AC$2-LEN(SOURCE!M2249)), "")&amp;
      "},"&amp;IF(SOURCE!O2249&lt;&gt;"",""&amp;SOURCE!O2249,"")
 )
)
)</f>
        <v/>
      </c>
    </row>
    <row r="2250" spans="1:1">
      <c r="A2250" s="133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IF(SOURCE!$R$2-LEN(SOURCE!C2250) &gt;= 0, REPT(" ",SOURCE!$R$2-LEN(SOURCE!C2250)), "")&amp;
      SOURCE!D2250&amp;", "&amp; IF(SOURCE!$S$2-LEN(SOURCE!D2250) &gt;= 0, REPT(" ",SOURCE!$S$2-LEN(SOURCE!D2250)), "")&amp;
      SOURCE!E2250&amp;", "&amp; IF(SOURCE!$T$2-LEN(SOURCE!E2250) &gt;=0, REPT(" ",SOURCE!$T$2-LEN(SOURCE!E2250)), "")&amp;
      SOURCE!F2250&amp;", "&amp; IF(SOURCE!$U$2-LEN(SOURCE!F2250) &gt;= 0, REPT(" ",SOURCE!$U$2-LEN(SOURCE!F2250)+2), "")&amp;"("&amp;
      SUBSTITUTE(TEXT(SOURCE!G2250,"??0"),"  ","")&amp;" &lt;&lt; TAM_MAX_BITS) |"&amp; IF(SOURCE!$V$2-3 &gt;= 0, REPT(" ",MAX(1,SOURCE!$V$2-5+4+1-1-LEN(  IF(ISTEXT(SOURCE!H2250),SOURCE!H2250,  SUBSTITUTE(SUBSTITUTE(TEXT(SOURCE!H2250,"????0"),"  ","")," ",""))   ))), "")&amp;
       IF(ISTEXT(SOURCE!H2250),SOURCE!H2250, SUBSTITUTE(SUBSTITUTE(TEXT(SOURCE!H2250,"????0"),"  ","")," ",""))   &amp;","&amp; IF(SOURCE!$W$2-3 &gt;= 0, REPT(" ",SOURCE!$W$2-3-5), "")&amp;
      SOURCE!I2250&amp;
" | "&amp; IF(SOURCE!$X$2-LEN(SOURCE!I2250) &gt;= 0, REPT(" ",SOURCE!$X$2-LEN(SOURCE!I2250)), "")&amp;
      SOURCE!J2250&amp;      IF(SOURCE!$Y$2-LEN(SOURCE!J2250) &gt;= 0, REPT(" ",SOURCE!$Y$2-LEN(SOURCE!J2250)), "")&amp;
" | "&amp; IF(SOURCE!$X$2-LEN(SOURCE!I2250) &gt;= 0, REPT(" ",SOURCE!$X$2-LEN(SOURCE!I2250)), "")&amp;
      SOURCE!K2250&amp;      IF(SOURCE!$Y$2-LEN(SOURCE!K2250) &gt;= 0, REPT(" ",SOURCE!$Z$2-LEN(SOURCE!K2250)), "")&amp;
" | "&amp; SOURCE!L2250&amp;      IF(SOURCE!$AB$2-LEN(SOURCE!L2250) &gt;= 0, REPT(" ",SOURCE!$AB$2-LEN(SOURCE!L2250)), "")&amp;
" | "&amp; SOURCE!M2250&amp;      IF(SOURCE!$AC$2-LEN(SOURCE!M2250) &gt;= 0, REPT(" ",SOURCE!$AC$2-LEN(SOURCE!M2250)), "")&amp;
      "},"&amp;IF(SOURCE!O2250&lt;&gt;"",""&amp;SOURCE!O2250,"")
 )
)
)</f>
        <v/>
      </c>
    </row>
    <row r="2251" spans="1:1">
      <c r="A2251" s="133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IF(SOURCE!$R$2-LEN(SOURCE!C2251) &gt;= 0, REPT(" ",SOURCE!$R$2-LEN(SOURCE!C2251)), "")&amp;
      SOURCE!D2251&amp;", "&amp; IF(SOURCE!$S$2-LEN(SOURCE!D2251) &gt;= 0, REPT(" ",SOURCE!$S$2-LEN(SOURCE!D2251)), "")&amp;
      SOURCE!E2251&amp;", "&amp; IF(SOURCE!$T$2-LEN(SOURCE!E2251) &gt;=0, REPT(" ",SOURCE!$T$2-LEN(SOURCE!E2251)), "")&amp;
      SOURCE!F2251&amp;", "&amp; IF(SOURCE!$U$2-LEN(SOURCE!F2251) &gt;= 0, REPT(" ",SOURCE!$U$2-LEN(SOURCE!F2251)+2), "")&amp;"("&amp;
      SUBSTITUTE(TEXT(SOURCE!G2251,"??0"),"  ","")&amp;" &lt;&lt; TAM_MAX_BITS) |"&amp; IF(SOURCE!$V$2-3 &gt;= 0, REPT(" ",MAX(1,SOURCE!$V$2-5+4+1-1-LEN(  IF(ISTEXT(SOURCE!H2251),SOURCE!H2251,  SUBSTITUTE(SUBSTITUTE(TEXT(SOURCE!H2251,"????0"),"  ","")," ",""))   ))), "")&amp;
       IF(ISTEXT(SOURCE!H2251),SOURCE!H2251, SUBSTITUTE(SUBSTITUTE(TEXT(SOURCE!H2251,"????0"),"  ","")," ",""))   &amp;","&amp; IF(SOURCE!$W$2-3 &gt;= 0, REPT(" ",SOURCE!$W$2-3-5), "")&amp;
      SOURCE!I2251&amp;
" | "&amp; IF(SOURCE!$X$2-LEN(SOURCE!I2251) &gt;= 0, REPT(" ",SOURCE!$X$2-LEN(SOURCE!I2251)), "")&amp;
      SOURCE!J2251&amp;      IF(SOURCE!$Y$2-LEN(SOURCE!J2251) &gt;= 0, REPT(" ",SOURCE!$Y$2-LEN(SOURCE!J2251)), "")&amp;
" | "&amp; IF(SOURCE!$X$2-LEN(SOURCE!I2251) &gt;= 0, REPT(" ",SOURCE!$X$2-LEN(SOURCE!I2251)), "")&amp;
      SOURCE!K2251&amp;      IF(SOURCE!$Y$2-LEN(SOURCE!K2251) &gt;= 0, REPT(" ",SOURCE!$Z$2-LEN(SOURCE!K2251)), "")&amp;
" | "&amp; SOURCE!L2251&amp;      IF(SOURCE!$AB$2-LEN(SOURCE!L2251) &gt;= 0, REPT(" ",SOURCE!$AB$2-LEN(SOURCE!L2251)), "")&amp;
" | "&amp; SOURCE!M2251&amp;      IF(SOURCE!$AC$2-LEN(SOURCE!M2251) &gt;= 0, REPT(" ",SOURCE!$AC$2-LEN(SOURCE!M2251)), "")&amp;
      "},"&amp;IF(SOURCE!O2251&lt;&gt;"",""&amp;SOURCE!O2251,"")
 )
)
)</f>
        <v/>
      </c>
    </row>
    <row r="2252" spans="1:1">
      <c r="A2252" s="133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IF(SOURCE!$R$2-LEN(SOURCE!C2252) &gt;= 0, REPT(" ",SOURCE!$R$2-LEN(SOURCE!C2252)), "")&amp;
      SOURCE!D2252&amp;", "&amp; IF(SOURCE!$S$2-LEN(SOURCE!D2252) &gt;= 0, REPT(" ",SOURCE!$S$2-LEN(SOURCE!D2252)), "")&amp;
      SOURCE!E2252&amp;", "&amp; IF(SOURCE!$T$2-LEN(SOURCE!E2252) &gt;=0, REPT(" ",SOURCE!$T$2-LEN(SOURCE!E2252)), "")&amp;
      SOURCE!F2252&amp;", "&amp; IF(SOURCE!$U$2-LEN(SOURCE!F2252) &gt;= 0, REPT(" ",SOURCE!$U$2-LEN(SOURCE!F2252)+2), "")&amp;"("&amp;
      SUBSTITUTE(TEXT(SOURCE!G2252,"??0"),"  ","")&amp;" &lt;&lt; TAM_MAX_BITS) |"&amp; IF(SOURCE!$V$2-3 &gt;= 0, REPT(" ",MAX(1,SOURCE!$V$2-5+4+1-1-LEN(  IF(ISTEXT(SOURCE!H2252),SOURCE!H2252,  SUBSTITUTE(SUBSTITUTE(TEXT(SOURCE!H2252,"????0"),"  ","")," ",""))   ))), "")&amp;
       IF(ISTEXT(SOURCE!H2252),SOURCE!H2252, SUBSTITUTE(SUBSTITUTE(TEXT(SOURCE!H2252,"????0"),"  ","")," ",""))   &amp;","&amp; IF(SOURCE!$W$2-3 &gt;= 0, REPT(" ",SOURCE!$W$2-3-5), "")&amp;
      SOURCE!I2252&amp;
" | "&amp; IF(SOURCE!$X$2-LEN(SOURCE!I2252) &gt;= 0, REPT(" ",SOURCE!$X$2-LEN(SOURCE!I2252)), "")&amp;
      SOURCE!J2252&amp;      IF(SOURCE!$Y$2-LEN(SOURCE!J2252) &gt;= 0, REPT(" ",SOURCE!$Y$2-LEN(SOURCE!J2252)), "")&amp;
" | "&amp; IF(SOURCE!$X$2-LEN(SOURCE!I2252) &gt;= 0, REPT(" ",SOURCE!$X$2-LEN(SOURCE!I2252)), "")&amp;
      SOURCE!K2252&amp;      IF(SOURCE!$Y$2-LEN(SOURCE!K2252) &gt;= 0, REPT(" ",SOURCE!$Z$2-LEN(SOURCE!K2252)), "")&amp;
" | "&amp; SOURCE!L2252&amp;      IF(SOURCE!$AB$2-LEN(SOURCE!L2252) &gt;= 0, REPT(" ",SOURCE!$AB$2-LEN(SOURCE!L2252)), "")&amp;
" | "&amp; SOURCE!M2252&amp;      IF(SOURCE!$AC$2-LEN(SOURCE!M2252) &gt;= 0, REPT(" ",SOURCE!$AC$2-LEN(SOURCE!M2252)), "")&amp;
      "},"&amp;IF(SOURCE!O2252&lt;&gt;"",""&amp;SOURCE!O2252,"")
 )
)
)</f>
        <v/>
      </c>
    </row>
    <row r="2253" spans="1:1">
      <c r="A2253" s="133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IF(SOURCE!$R$2-LEN(SOURCE!C2253) &gt;= 0, REPT(" ",SOURCE!$R$2-LEN(SOURCE!C2253)), "")&amp;
      SOURCE!D2253&amp;", "&amp; IF(SOURCE!$S$2-LEN(SOURCE!D2253) &gt;= 0, REPT(" ",SOURCE!$S$2-LEN(SOURCE!D2253)), "")&amp;
      SOURCE!E2253&amp;", "&amp; IF(SOURCE!$T$2-LEN(SOURCE!E2253) &gt;=0, REPT(" ",SOURCE!$T$2-LEN(SOURCE!E2253)), "")&amp;
      SOURCE!F2253&amp;", "&amp; IF(SOURCE!$U$2-LEN(SOURCE!F2253) &gt;= 0, REPT(" ",SOURCE!$U$2-LEN(SOURCE!F2253)+2), "")&amp;"("&amp;
      SUBSTITUTE(TEXT(SOURCE!G2253,"??0"),"  ","")&amp;" &lt;&lt; TAM_MAX_BITS) |"&amp; IF(SOURCE!$V$2-3 &gt;= 0, REPT(" ",MAX(1,SOURCE!$V$2-5+4+1-1-LEN(  IF(ISTEXT(SOURCE!H2253),SOURCE!H2253,  SUBSTITUTE(SUBSTITUTE(TEXT(SOURCE!H2253,"????0"),"  ","")," ",""))   ))), "")&amp;
       IF(ISTEXT(SOURCE!H2253),SOURCE!H2253, SUBSTITUTE(SUBSTITUTE(TEXT(SOURCE!H2253,"????0"),"  ","")," ",""))   &amp;","&amp; IF(SOURCE!$W$2-3 &gt;= 0, REPT(" ",SOURCE!$W$2-3-5), "")&amp;
      SOURCE!I2253&amp;
" | "&amp; IF(SOURCE!$X$2-LEN(SOURCE!I2253) &gt;= 0, REPT(" ",SOURCE!$X$2-LEN(SOURCE!I2253)), "")&amp;
      SOURCE!J2253&amp;      IF(SOURCE!$Y$2-LEN(SOURCE!J2253) &gt;= 0, REPT(" ",SOURCE!$Y$2-LEN(SOURCE!J2253)), "")&amp;
" | "&amp; IF(SOURCE!$X$2-LEN(SOURCE!I2253) &gt;= 0, REPT(" ",SOURCE!$X$2-LEN(SOURCE!I2253)), "")&amp;
      SOURCE!K2253&amp;      IF(SOURCE!$Y$2-LEN(SOURCE!K2253) &gt;= 0, REPT(" ",SOURCE!$Z$2-LEN(SOURCE!K2253)), "")&amp;
" | "&amp; SOURCE!L2253&amp;      IF(SOURCE!$AB$2-LEN(SOURCE!L2253) &gt;= 0, REPT(" ",SOURCE!$AB$2-LEN(SOURCE!L2253)), "")&amp;
" | "&amp; SOURCE!M2253&amp;      IF(SOURCE!$AC$2-LEN(SOURCE!M2253) &gt;= 0, REPT(" ",SOURCE!$AC$2-LEN(SOURCE!M2253)), "")&amp;
      "},"&amp;IF(SOURCE!O2253&lt;&gt;"",""&amp;SOURCE!O2253,"")
 )
)
)</f>
        <v/>
      </c>
    </row>
    <row r="2254" spans="1:1">
      <c r="A2254" s="133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IF(SOURCE!$R$2-LEN(SOURCE!C2254) &gt;= 0, REPT(" ",SOURCE!$R$2-LEN(SOURCE!C2254)), "")&amp;
      SOURCE!D2254&amp;", "&amp; IF(SOURCE!$S$2-LEN(SOURCE!D2254) &gt;= 0, REPT(" ",SOURCE!$S$2-LEN(SOURCE!D2254)), "")&amp;
      SOURCE!E2254&amp;", "&amp; IF(SOURCE!$T$2-LEN(SOURCE!E2254) &gt;=0, REPT(" ",SOURCE!$T$2-LEN(SOURCE!E2254)), "")&amp;
      SOURCE!F2254&amp;", "&amp; IF(SOURCE!$U$2-LEN(SOURCE!F2254) &gt;= 0, REPT(" ",SOURCE!$U$2-LEN(SOURCE!F2254)+2), "")&amp;"("&amp;
      SUBSTITUTE(TEXT(SOURCE!G2254,"??0"),"  ","")&amp;" &lt;&lt; TAM_MAX_BITS) |"&amp; IF(SOURCE!$V$2-3 &gt;= 0, REPT(" ",MAX(1,SOURCE!$V$2-5+4+1-1-LEN(  IF(ISTEXT(SOURCE!H2254),SOURCE!H2254,  SUBSTITUTE(SUBSTITUTE(TEXT(SOURCE!H2254,"????0"),"  ","")," ",""))   ))), "")&amp;
       IF(ISTEXT(SOURCE!H2254),SOURCE!H2254, SUBSTITUTE(SUBSTITUTE(TEXT(SOURCE!H2254,"????0"),"  ","")," ",""))   &amp;","&amp; IF(SOURCE!$W$2-3 &gt;= 0, REPT(" ",SOURCE!$W$2-3-5), "")&amp;
      SOURCE!I2254&amp;
" | "&amp; IF(SOURCE!$X$2-LEN(SOURCE!I2254) &gt;= 0, REPT(" ",SOURCE!$X$2-LEN(SOURCE!I2254)), "")&amp;
      SOURCE!J2254&amp;      IF(SOURCE!$Y$2-LEN(SOURCE!J2254) &gt;= 0, REPT(" ",SOURCE!$Y$2-LEN(SOURCE!J2254)), "")&amp;
" | "&amp; IF(SOURCE!$X$2-LEN(SOURCE!I2254) &gt;= 0, REPT(" ",SOURCE!$X$2-LEN(SOURCE!I2254)), "")&amp;
      SOURCE!K2254&amp;      IF(SOURCE!$Y$2-LEN(SOURCE!K2254) &gt;= 0, REPT(" ",SOURCE!$Z$2-LEN(SOURCE!K2254)), "")&amp;
" | "&amp; SOURCE!L2254&amp;      IF(SOURCE!$AB$2-LEN(SOURCE!L2254) &gt;= 0, REPT(" ",SOURCE!$AB$2-LEN(SOURCE!L2254)), "")&amp;
" | "&amp; SOURCE!M2254&amp;      IF(SOURCE!$AC$2-LEN(SOURCE!M2254) &gt;= 0, REPT(" ",SOURCE!$AC$2-LEN(SOURCE!M2254)), "")&amp;
      "},"&amp;IF(SOURCE!O2254&lt;&gt;"",""&amp;SOURCE!O2254,"")
 )
)
)</f>
        <v/>
      </c>
    </row>
    <row r="2255" spans="1:1">
      <c r="A2255" s="133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IF(SOURCE!$R$2-LEN(SOURCE!C2255) &gt;= 0, REPT(" ",SOURCE!$R$2-LEN(SOURCE!C2255)), "")&amp;
      SOURCE!D2255&amp;", "&amp; IF(SOURCE!$S$2-LEN(SOURCE!D2255) &gt;= 0, REPT(" ",SOURCE!$S$2-LEN(SOURCE!D2255)), "")&amp;
      SOURCE!E2255&amp;", "&amp; IF(SOURCE!$T$2-LEN(SOURCE!E2255) &gt;=0, REPT(" ",SOURCE!$T$2-LEN(SOURCE!E2255)), "")&amp;
      SOURCE!F2255&amp;", "&amp; IF(SOURCE!$U$2-LEN(SOURCE!F2255) &gt;= 0, REPT(" ",SOURCE!$U$2-LEN(SOURCE!F2255)+2), "")&amp;"("&amp;
      SUBSTITUTE(TEXT(SOURCE!G2255,"??0"),"  ","")&amp;" &lt;&lt; TAM_MAX_BITS) |"&amp; IF(SOURCE!$V$2-3 &gt;= 0, REPT(" ",MAX(1,SOURCE!$V$2-5+4+1-1-LEN(  IF(ISTEXT(SOURCE!H2255),SOURCE!H2255,  SUBSTITUTE(SUBSTITUTE(TEXT(SOURCE!H2255,"????0"),"  ","")," ",""))   ))), "")&amp;
       IF(ISTEXT(SOURCE!H2255),SOURCE!H2255, SUBSTITUTE(SUBSTITUTE(TEXT(SOURCE!H2255,"????0"),"  ","")," ",""))   &amp;","&amp; IF(SOURCE!$W$2-3 &gt;= 0, REPT(" ",SOURCE!$W$2-3-5), "")&amp;
      SOURCE!I2255&amp;
" | "&amp; IF(SOURCE!$X$2-LEN(SOURCE!I2255) &gt;= 0, REPT(" ",SOURCE!$X$2-LEN(SOURCE!I2255)), "")&amp;
      SOURCE!J2255&amp;      IF(SOURCE!$Y$2-LEN(SOURCE!J2255) &gt;= 0, REPT(" ",SOURCE!$Y$2-LEN(SOURCE!J2255)), "")&amp;
" | "&amp; IF(SOURCE!$X$2-LEN(SOURCE!I2255) &gt;= 0, REPT(" ",SOURCE!$X$2-LEN(SOURCE!I2255)), "")&amp;
      SOURCE!K2255&amp;      IF(SOURCE!$Y$2-LEN(SOURCE!K2255) &gt;= 0, REPT(" ",SOURCE!$Z$2-LEN(SOURCE!K2255)), "")&amp;
" | "&amp; SOURCE!L2255&amp;      IF(SOURCE!$AB$2-LEN(SOURCE!L2255) &gt;= 0, REPT(" ",SOURCE!$AB$2-LEN(SOURCE!L2255)), "")&amp;
" | "&amp; SOURCE!M2255&amp;      IF(SOURCE!$AC$2-LEN(SOURCE!M2255) &gt;= 0, REPT(" ",SOURCE!$AC$2-LEN(SOURCE!M2255)), "")&amp;
      "},"&amp;IF(SOURCE!O2255&lt;&gt;"",""&amp;SOURCE!O2255,"")
 )
)
)</f>
        <v/>
      </c>
    </row>
    <row r="2256" spans="1:1">
      <c r="A2256" s="133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IF(SOURCE!$R$2-LEN(SOURCE!C2256) &gt;= 0, REPT(" ",SOURCE!$R$2-LEN(SOURCE!C2256)), "")&amp;
      SOURCE!D2256&amp;", "&amp; IF(SOURCE!$S$2-LEN(SOURCE!D2256) &gt;= 0, REPT(" ",SOURCE!$S$2-LEN(SOURCE!D2256)), "")&amp;
      SOURCE!E2256&amp;", "&amp; IF(SOURCE!$T$2-LEN(SOURCE!E2256) &gt;=0, REPT(" ",SOURCE!$T$2-LEN(SOURCE!E2256)), "")&amp;
      SOURCE!F2256&amp;", "&amp; IF(SOURCE!$U$2-LEN(SOURCE!F2256) &gt;= 0, REPT(" ",SOURCE!$U$2-LEN(SOURCE!F2256)+2), "")&amp;"("&amp;
      SUBSTITUTE(TEXT(SOURCE!G2256,"??0"),"  ","")&amp;" &lt;&lt; TAM_MAX_BITS) |"&amp; IF(SOURCE!$V$2-3 &gt;= 0, REPT(" ",MAX(1,SOURCE!$V$2-5+4+1-1-LEN(  IF(ISTEXT(SOURCE!H2256),SOURCE!H2256,  SUBSTITUTE(SUBSTITUTE(TEXT(SOURCE!H2256,"????0"),"  ","")," ",""))   ))), "")&amp;
       IF(ISTEXT(SOURCE!H2256),SOURCE!H2256, SUBSTITUTE(SUBSTITUTE(TEXT(SOURCE!H2256,"????0"),"  ","")," ",""))   &amp;","&amp; IF(SOURCE!$W$2-3 &gt;= 0, REPT(" ",SOURCE!$W$2-3-5), "")&amp;
      SOURCE!I2256&amp;
" | "&amp; IF(SOURCE!$X$2-LEN(SOURCE!I2256) &gt;= 0, REPT(" ",SOURCE!$X$2-LEN(SOURCE!I2256)), "")&amp;
      SOURCE!J2256&amp;      IF(SOURCE!$Y$2-LEN(SOURCE!J2256) &gt;= 0, REPT(" ",SOURCE!$Y$2-LEN(SOURCE!J2256)), "")&amp;
" | "&amp; IF(SOURCE!$X$2-LEN(SOURCE!I2256) &gt;= 0, REPT(" ",SOURCE!$X$2-LEN(SOURCE!I2256)), "")&amp;
      SOURCE!K2256&amp;      IF(SOURCE!$Y$2-LEN(SOURCE!K2256) &gt;= 0, REPT(" ",SOURCE!$Z$2-LEN(SOURCE!K2256)), "")&amp;
" | "&amp; SOURCE!L2256&amp;      IF(SOURCE!$AB$2-LEN(SOURCE!L2256) &gt;= 0, REPT(" ",SOURCE!$AB$2-LEN(SOURCE!L2256)), "")&amp;
" | "&amp; SOURCE!M2256&amp;      IF(SOURCE!$AC$2-LEN(SOURCE!M2256) &gt;= 0, REPT(" ",SOURCE!$AC$2-LEN(SOURCE!M2256)), "")&amp;
      "},"&amp;IF(SOURCE!O2256&lt;&gt;"",""&amp;SOURCE!O2256,"")
 )
)
)</f>
        <v/>
      </c>
    </row>
    <row r="2257" spans="1:1">
      <c r="A2257" s="133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IF(SOURCE!$R$2-LEN(SOURCE!C2257) &gt;= 0, REPT(" ",SOURCE!$R$2-LEN(SOURCE!C2257)), "")&amp;
      SOURCE!D2257&amp;", "&amp; IF(SOURCE!$S$2-LEN(SOURCE!D2257) &gt;= 0, REPT(" ",SOURCE!$S$2-LEN(SOURCE!D2257)), "")&amp;
      SOURCE!E2257&amp;", "&amp; IF(SOURCE!$T$2-LEN(SOURCE!E2257) &gt;=0, REPT(" ",SOURCE!$T$2-LEN(SOURCE!E2257)), "")&amp;
      SOURCE!F2257&amp;", "&amp; IF(SOURCE!$U$2-LEN(SOURCE!F2257) &gt;= 0, REPT(" ",SOURCE!$U$2-LEN(SOURCE!F2257)+2), "")&amp;"("&amp;
      SUBSTITUTE(TEXT(SOURCE!G2257,"??0"),"  ","")&amp;" &lt;&lt; TAM_MAX_BITS) |"&amp; IF(SOURCE!$V$2-3 &gt;= 0, REPT(" ",MAX(1,SOURCE!$V$2-5+4+1-1-LEN(  IF(ISTEXT(SOURCE!H2257),SOURCE!H2257,  SUBSTITUTE(SUBSTITUTE(TEXT(SOURCE!H2257,"????0"),"  ","")," ",""))   ))), "")&amp;
       IF(ISTEXT(SOURCE!H2257),SOURCE!H2257, SUBSTITUTE(SUBSTITUTE(TEXT(SOURCE!H2257,"????0"),"  ","")," ",""))   &amp;","&amp; IF(SOURCE!$W$2-3 &gt;= 0, REPT(" ",SOURCE!$W$2-3-5), "")&amp;
      SOURCE!I2257&amp;
" | "&amp; IF(SOURCE!$X$2-LEN(SOURCE!I2257) &gt;= 0, REPT(" ",SOURCE!$X$2-LEN(SOURCE!I2257)), "")&amp;
      SOURCE!J2257&amp;      IF(SOURCE!$Y$2-LEN(SOURCE!J2257) &gt;= 0, REPT(" ",SOURCE!$Y$2-LEN(SOURCE!J2257)), "")&amp;
" | "&amp; IF(SOURCE!$X$2-LEN(SOURCE!I2257) &gt;= 0, REPT(" ",SOURCE!$X$2-LEN(SOURCE!I2257)), "")&amp;
      SOURCE!K2257&amp;      IF(SOURCE!$Y$2-LEN(SOURCE!K2257) &gt;= 0, REPT(" ",SOURCE!$Z$2-LEN(SOURCE!K2257)), "")&amp;
" | "&amp; SOURCE!L2257&amp;      IF(SOURCE!$AB$2-LEN(SOURCE!L2257) &gt;= 0, REPT(" ",SOURCE!$AB$2-LEN(SOURCE!L2257)), "")&amp;
" | "&amp; SOURCE!M2257&amp;      IF(SOURCE!$AC$2-LEN(SOURCE!M2257) &gt;= 0, REPT(" ",SOURCE!$AC$2-LEN(SOURCE!M2257)), "")&amp;
      "},"&amp;IF(SOURCE!O2257&lt;&gt;"",""&amp;SOURCE!O2257,"")
 )
)
)</f>
        <v/>
      </c>
    </row>
    <row r="2258" spans="1:1">
      <c r="A2258" s="133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IF(SOURCE!$R$2-LEN(SOURCE!C2258) &gt;= 0, REPT(" ",SOURCE!$R$2-LEN(SOURCE!C2258)), "")&amp;
      SOURCE!D2258&amp;", "&amp; IF(SOURCE!$S$2-LEN(SOURCE!D2258) &gt;= 0, REPT(" ",SOURCE!$S$2-LEN(SOURCE!D2258)), "")&amp;
      SOURCE!E2258&amp;", "&amp; IF(SOURCE!$T$2-LEN(SOURCE!E2258) &gt;=0, REPT(" ",SOURCE!$T$2-LEN(SOURCE!E2258)), "")&amp;
      SOURCE!F2258&amp;", "&amp; IF(SOURCE!$U$2-LEN(SOURCE!F2258) &gt;= 0, REPT(" ",SOURCE!$U$2-LEN(SOURCE!F2258)+2), "")&amp;"("&amp;
      SUBSTITUTE(TEXT(SOURCE!G2258,"??0"),"  ","")&amp;" &lt;&lt; TAM_MAX_BITS) |"&amp; IF(SOURCE!$V$2-3 &gt;= 0, REPT(" ",MAX(1,SOURCE!$V$2-5+4+1-1-LEN(  IF(ISTEXT(SOURCE!H2258),SOURCE!H2258,  SUBSTITUTE(SUBSTITUTE(TEXT(SOURCE!H2258,"????0"),"  ","")," ",""))   ))), "")&amp;
       IF(ISTEXT(SOURCE!H2258),SOURCE!H2258, SUBSTITUTE(SUBSTITUTE(TEXT(SOURCE!H2258,"????0"),"  ","")," ",""))   &amp;","&amp; IF(SOURCE!$W$2-3 &gt;= 0, REPT(" ",SOURCE!$W$2-3-5), "")&amp;
      SOURCE!I2258&amp;
" | "&amp; IF(SOURCE!$X$2-LEN(SOURCE!I2258) &gt;= 0, REPT(" ",SOURCE!$X$2-LEN(SOURCE!I2258)), "")&amp;
      SOURCE!J2258&amp;      IF(SOURCE!$Y$2-LEN(SOURCE!J2258) &gt;= 0, REPT(" ",SOURCE!$Y$2-LEN(SOURCE!J2258)), "")&amp;
" | "&amp; IF(SOURCE!$X$2-LEN(SOURCE!I2258) &gt;= 0, REPT(" ",SOURCE!$X$2-LEN(SOURCE!I2258)), "")&amp;
      SOURCE!K2258&amp;      IF(SOURCE!$Y$2-LEN(SOURCE!K2258) &gt;= 0, REPT(" ",SOURCE!$Z$2-LEN(SOURCE!K2258)), "")&amp;
" | "&amp; SOURCE!L2258&amp;      IF(SOURCE!$AB$2-LEN(SOURCE!L2258) &gt;= 0, REPT(" ",SOURCE!$AB$2-LEN(SOURCE!L2258)), "")&amp;
" | "&amp; SOURCE!M2258&amp;      IF(SOURCE!$AC$2-LEN(SOURCE!M2258) &gt;= 0, REPT(" ",SOURCE!$AC$2-LEN(SOURCE!M2258)), "")&amp;
      "},"&amp;IF(SOURCE!O2258&lt;&gt;"",""&amp;SOURCE!O2258,"")
 )
)
)</f>
        <v/>
      </c>
    </row>
    <row r="2259" spans="1:1">
      <c r="A2259" s="133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IF(SOURCE!$R$2-LEN(SOURCE!C2259) &gt;= 0, REPT(" ",SOURCE!$R$2-LEN(SOURCE!C2259)), "")&amp;
      SOURCE!D2259&amp;", "&amp; IF(SOURCE!$S$2-LEN(SOURCE!D2259) &gt;= 0, REPT(" ",SOURCE!$S$2-LEN(SOURCE!D2259)), "")&amp;
      SOURCE!E2259&amp;", "&amp; IF(SOURCE!$T$2-LEN(SOURCE!E2259) &gt;=0, REPT(" ",SOURCE!$T$2-LEN(SOURCE!E2259)), "")&amp;
      SOURCE!F2259&amp;", "&amp; IF(SOURCE!$U$2-LEN(SOURCE!F2259) &gt;= 0, REPT(" ",SOURCE!$U$2-LEN(SOURCE!F2259)+2), "")&amp;"("&amp;
      SUBSTITUTE(TEXT(SOURCE!G2259,"??0"),"  ","")&amp;" &lt;&lt; TAM_MAX_BITS) |"&amp; IF(SOURCE!$V$2-3 &gt;= 0, REPT(" ",MAX(1,SOURCE!$V$2-5+4+1-1-LEN(  IF(ISTEXT(SOURCE!H2259),SOURCE!H2259,  SUBSTITUTE(SUBSTITUTE(TEXT(SOURCE!H2259,"????0"),"  ","")," ",""))   ))), "")&amp;
       IF(ISTEXT(SOURCE!H2259),SOURCE!H2259, SUBSTITUTE(SUBSTITUTE(TEXT(SOURCE!H2259,"????0"),"  ","")," ",""))   &amp;","&amp; IF(SOURCE!$W$2-3 &gt;= 0, REPT(" ",SOURCE!$W$2-3-5), "")&amp;
      SOURCE!I2259&amp;
" | "&amp; IF(SOURCE!$X$2-LEN(SOURCE!I2259) &gt;= 0, REPT(" ",SOURCE!$X$2-LEN(SOURCE!I2259)), "")&amp;
      SOURCE!J2259&amp;      IF(SOURCE!$Y$2-LEN(SOURCE!J2259) &gt;= 0, REPT(" ",SOURCE!$Y$2-LEN(SOURCE!J2259)), "")&amp;
" | "&amp; IF(SOURCE!$X$2-LEN(SOURCE!I2259) &gt;= 0, REPT(" ",SOURCE!$X$2-LEN(SOURCE!I2259)), "")&amp;
      SOURCE!K2259&amp;      IF(SOURCE!$Y$2-LEN(SOURCE!K2259) &gt;= 0, REPT(" ",SOURCE!$Z$2-LEN(SOURCE!K2259)), "")&amp;
" | "&amp; SOURCE!L2259&amp;      IF(SOURCE!$AB$2-LEN(SOURCE!L2259) &gt;= 0, REPT(" ",SOURCE!$AB$2-LEN(SOURCE!L2259)), "")&amp;
" | "&amp; SOURCE!M2259&amp;      IF(SOURCE!$AC$2-LEN(SOURCE!M2259) &gt;= 0, REPT(" ",SOURCE!$AC$2-LEN(SOURCE!M2259)), "")&amp;
      "},"&amp;IF(SOURCE!O2259&lt;&gt;"",""&amp;SOURCE!O2259,"")
 )
)
)</f>
        <v/>
      </c>
    </row>
    <row r="2260" spans="1:1">
      <c r="A2260" s="133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IF(SOURCE!$R$2-LEN(SOURCE!C2260) &gt;= 0, REPT(" ",SOURCE!$R$2-LEN(SOURCE!C2260)), "")&amp;
      SOURCE!D2260&amp;", "&amp; IF(SOURCE!$S$2-LEN(SOURCE!D2260) &gt;= 0, REPT(" ",SOURCE!$S$2-LEN(SOURCE!D2260)), "")&amp;
      SOURCE!E2260&amp;", "&amp; IF(SOURCE!$T$2-LEN(SOURCE!E2260) &gt;=0, REPT(" ",SOURCE!$T$2-LEN(SOURCE!E2260)), "")&amp;
      SOURCE!F2260&amp;", "&amp; IF(SOURCE!$U$2-LEN(SOURCE!F2260) &gt;= 0, REPT(" ",SOURCE!$U$2-LEN(SOURCE!F2260)+2), "")&amp;"("&amp;
      SUBSTITUTE(TEXT(SOURCE!G2260,"??0"),"  ","")&amp;" &lt;&lt; TAM_MAX_BITS) |"&amp; IF(SOURCE!$V$2-3 &gt;= 0, REPT(" ",MAX(1,SOURCE!$V$2-5+4+1-1-LEN(  IF(ISTEXT(SOURCE!H2260),SOURCE!H2260,  SUBSTITUTE(SUBSTITUTE(TEXT(SOURCE!H2260,"????0"),"  ","")," ",""))   ))), "")&amp;
       IF(ISTEXT(SOURCE!H2260),SOURCE!H2260, SUBSTITUTE(SUBSTITUTE(TEXT(SOURCE!H2260,"????0"),"  ","")," ",""))   &amp;","&amp; IF(SOURCE!$W$2-3 &gt;= 0, REPT(" ",SOURCE!$W$2-3-5), "")&amp;
      SOURCE!I2260&amp;
" | "&amp; IF(SOURCE!$X$2-LEN(SOURCE!I2260) &gt;= 0, REPT(" ",SOURCE!$X$2-LEN(SOURCE!I2260)), "")&amp;
      SOURCE!J2260&amp;      IF(SOURCE!$Y$2-LEN(SOURCE!J2260) &gt;= 0, REPT(" ",SOURCE!$Y$2-LEN(SOURCE!J2260)), "")&amp;
" | "&amp; IF(SOURCE!$X$2-LEN(SOURCE!I2260) &gt;= 0, REPT(" ",SOURCE!$X$2-LEN(SOURCE!I2260)), "")&amp;
      SOURCE!K2260&amp;      IF(SOURCE!$Y$2-LEN(SOURCE!K2260) &gt;= 0, REPT(" ",SOURCE!$Z$2-LEN(SOURCE!K2260)), "")&amp;
" | "&amp; SOURCE!L2260&amp;      IF(SOURCE!$AB$2-LEN(SOURCE!L2260) &gt;= 0, REPT(" ",SOURCE!$AB$2-LEN(SOURCE!L2260)), "")&amp;
" | "&amp; SOURCE!M2260&amp;      IF(SOURCE!$AC$2-LEN(SOURCE!M2260) &gt;= 0, REPT(" ",SOURCE!$AC$2-LEN(SOURCE!M2260)), "")&amp;
      "},"&amp;IF(SOURCE!O2260&lt;&gt;"",""&amp;SOURCE!O2260,"")
 )
)
)</f>
        <v/>
      </c>
    </row>
    <row r="2261" spans="1:1">
      <c r="A2261" s="133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IF(SOURCE!$R$2-LEN(SOURCE!C2261) &gt;= 0, REPT(" ",SOURCE!$R$2-LEN(SOURCE!C2261)), "")&amp;
      SOURCE!D2261&amp;", "&amp; IF(SOURCE!$S$2-LEN(SOURCE!D2261) &gt;= 0, REPT(" ",SOURCE!$S$2-LEN(SOURCE!D2261)), "")&amp;
      SOURCE!E2261&amp;", "&amp; IF(SOURCE!$T$2-LEN(SOURCE!E2261) &gt;=0, REPT(" ",SOURCE!$T$2-LEN(SOURCE!E2261)), "")&amp;
      SOURCE!F2261&amp;", "&amp; IF(SOURCE!$U$2-LEN(SOURCE!F2261) &gt;= 0, REPT(" ",SOURCE!$U$2-LEN(SOURCE!F2261)+2), "")&amp;"("&amp;
      SUBSTITUTE(TEXT(SOURCE!G2261,"??0"),"  ","")&amp;" &lt;&lt; TAM_MAX_BITS) |"&amp; IF(SOURCE!$V$2-3 &gt;= 0, REPT(" ",MAX(1,SOURCE!$V$2-5+4+1-1-LEN(  IF(ISTEXT(SOURCE!H2261),SOURCE!H2261,  SUBSTITUTE(SUBSTITUTE(TEXT(SOURCE!H2261,"????0"),"  ","")," ",""))   ))), "")&amp;
       IF(ISTEXT(SOURCE!H2261),SOURCE!H2261, SUBSTITUTE(SUBSTITUTE(TEXT(SOURCE!H2261,"????0"),"  ","")," ",""))   &amp;","&amp; IF(SOURCE!$W$2-3 &gt;= 0, REPT(" ",SOURCE!$W$2-3-5), "")&amp;
      SOURCE!I2261&amp;
" | "&amp; IF(SOURCE!$X$2-LEN(SOURCE!I2261) &gt;= 0, REPT(" ",SOURCE!$X$2-LEN(SOURCE!I2261)), "")&amp;
      SOURCE!J2261&amp;      IF(SOURCE!$Y$2-LEN(SOURCE!J2261) &gt;= 0, REPT(" ",SOURCE!$Y$2-LEN(SOURCE!J2261)), "")&amp;
" | "&amp; IF(SOURCE!$X$2-LEN(SOURCE!I2261) &gt;= 0, REPT(" ",SOURCE!$X$2-LEN(SOURCE!I2261)), "")&amp;
      SOURCE!K2261&amp;      IF(SOURCE!$Y$2-LEN(SOURCE!K2261) &gt;= 0, REPT(" ",SOURCE!$Z$2-LEN(SOURCE!K2261)), "")&amp;
" | "&amp; SOURCE!L2261&amp;      IF(SOURCE!$AB$2-LEN(SOURCE!L2261) &gt;= 0, REPT(" ",SOURCE!$AB$2-LEN(SOURCE!L2261)), "")&amp;
" | "&amp; SOURCE!M2261&amp;      IF(SOURCE!$AC$2-LEN(SOURCE!M2261) &gt;= 0, REPT(" ",SOURCE!$AC$2-LEN(SOURCE!M2261)), "")&amp;
      "},"&amp;IF(SOURCE!O2261&lt;&gt;"",""&amp;SOURCE!O2261,"")
 )
)
)</f>
        <v/>
      </c>
    </row>
    <row r="2262" spans="1:1">
      <c r="A2262" s="133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IF(SOURCE!$R$2-LEN(SOURCE!C2262) &gt;= 0, REPT(" ",SOURCE!$R$2-LEN(SOURCE!C2262)), "")&amp;
      SOURCE!D2262&amp;", "&amp; IF(SOURCE!$S$2-LEN(SOURCE!D2262) &gt;= 0, REPT(" ",SOURCE!$S$2-LEN(SOURCE!D2262)), "")&amp;
      SOURCE!E2262&amp;", "&amp; IF(SOURCE!$T$2-LEN(SOURCE!E2262) &gt;=0, REPT(" ",SOURCE!$T$2-LEN(SOURCE!E2262)), "")&amp;
      SOURCE!F2262&amp;", "&amp; IF(SOURCE!$U$2-LEN(SOURCE!F2262) &gt;= 0, REPT(" ",SOURCE!$U$2-LEN(SOURCE!F2262)+2), "")&amp;"("&amp;
      SUBSTITUTE(TEXT(SOURCE!G2262,"??0"),"  ","")&amp;" &lt;&lt; TAM_MAX_BITS) |"&amp; IF(SOURCE!$V$2-3 &gt;= 0, REPT(" ",MAX(1,SOURCE!$V$2-5+4+1-1-LEN(  IF(ISTEXT(SOURCE!H2262),SOURCE!H2262,  SUBSTITUTE(SUBSTITUTE(TEXT(SOURCE!H2262,"????0"),"  ","")," ",""))   ))), "")&amp;
       IF(ISTEXT(SOURCE!H2262),SOURCE!H2262, SUBSTITUTE(SUBSTITUTE(TEXT(SOURCE!H2262,"????0"),"  ","")," ",""))   &amp;","&amp; IF(SOURCE!$W$2-3 &gt;= 0, REPT(" ",SOURCE!$W$2-3-5), "")&amp;
      SOURCE!I2262&amp;
" | "&amp; IF(SOURCE!$X$2-LEN(SOURCE!I2262) &gt;= 0, REPT(" ",SOURCE!$X$2-LEN(SOURCE!I2262)), "")&amp;
      SOURCE!J2262&amp;      IF(SOURCE!$Y$2-LEN(SOURCE!J2262) &gt;= 0, REPT(" ",SOURCE!$Y$2-LEN(SOURCE!J2262)), "")&amp;
" | "&amp; IF(SOURCE!$X$2-LEN(SOURCE!I2262) &gt;= 0, REPT(" ",SOURCE!$X$2-LEN(SOURCE!I2262)), "")&amp;
      SOURCE!K2262&amp;      IF(SOURCE!$Y$2-LEN(SOURCE!K2262) &gt;= 0, REPT(" ",SOURCE!$Z$2-LEN(SOURCE!K2262)), "")&amp;
" | "&amp; SOURCE!L2262&amp;      IF(SOURCE!$AB$2-LEN(SOURCE!L2262) &gt;= 0, REPT(" ",SOURCE!$AB$2-LEN(SOURCE!L2262)), "")&amp;
" | "&amp; SOURCE!M2262&amp;      IF(SOURCE!$AC$2-LEN(SOURCE!M2262) &gt;= 0, REPT(" ",SOURCE!$AC$2-LEN(SOURCE!M2262)), "")&amp;
      "},"&amp;IF(SOURCE!O2262&lt;&gt;"",""&amp;SOURCE!O2262,"")
 )
)
)</f>
        <v/>
      </c>
    </row>
    <row r="2263" spans="1:1">
      <c r="A2263" s="133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IF(SOURCE!$R$2-LEN(SOURCE!C2263) &gt;= 0, REPT(" ",SOURCE!$R$2-LEN(SOURCE!C2263)), "")&amp;
      SOURCE!D2263&amp;", "&amp; IF(SOURCE!$S$2-LEN(SOURCE!D2263) &gt;= 0, REPT(" ",SOURCE!$S$2-LEN(SOURCE!D2263)), "")&amp;
      SOURCE!E2263&amp;", "&amp; IF(SOURCE!$T$2-LEN(SOURCE!E2263) &gt;=0, REPT(" ",SOURCE!$T$2-LEN(SOURCE!E2263)), "")&amp;
      SOURCE!F2263&amp;", "&amp; IF(SOURCE!$U$2-LEN(SOURCE!F2263) &gt;= 0, REPT(" ",SOURCE!$U$2-LEN(SOURCE!F2263)+2), "")&amp;"("&amp;
      SUBSTITUTE(TEXT(SOURCE!G2263,"??0"),"  ","")&amp;" &lt;&lt; TAM_MAX_BITS) |"&amp; IF(SOURCE!$V$2-3 &gt;= 0, REPT(" ",MAX(1,SOURCE!$V$2-5+4+1-1-LEN(  IF(ISTEXT(SOURCE!H2263),SOURCE!H2263,  SUBSTITUTE(SUBSTITUTE(TEXT(SOURCE!H2263,"????0"),"  ","")," ",""))   ))), "")&amp;
       IF(ISTEXT(SOURCE!H2263),SOURCE!H2263, SUBSTITUTE(SUBSTITUTE(TEXT(SOURCE!H2263,"????0"),"  ","")," ",""))   &amp;","&amp; IF(SOURCE!$W$2-3 &gt;= 0, REPT(" ",SOURCE!$W$2-3-5), "")&amp;
      SOURCE!I2263&amp;
" | "&amp; IF(SOURCE!$X$2-LEN(SOURCE!I2263) &gt;= 0, REPT(" ",SOURCE!$X$2-LEN(SOURCE!I2263)), "")&amp;
      SOURCE!J2263&amp;      IF(SOURCE!$Y$2-LEN(SOURCE!J2263) &gt;= 0, REPT(" ",SOURCE!$Y$2-LEN(SOURCE!J2263)), "")&amp;
" | "&amp; IF(SOURCE!$X$2-LEN(SOURCE!I2263) &gt;= 0, REPT(" ",SOURCE!$X$2-LEN(SOURCE!I2263)), "")&amp;
      SOURCE!K2263&amp;      IF(SOURCE!$Y$2-LEN(SOURCE!K2263) &gt;= 0, REPT(" ",SOURCE!$Z$2-LEN(SOURCE!K2263)), "")&amp;
" | "&amp; SOURCE!L2263&amp;      IF(SOURCE!$AB$2-LEN(SOURCE!L2263) &gt;= 0, REPT(" ",SOURCE!$AB$2-LEN(SOURCE!L2263)), "")&amp;
" | "&amp; SOURCE!M2263&amp;      IF(SOURCE!$AC$2-LEN(SOURCE!M2263) &gt;= 0, REPT(" ",SOURCE!$AC$2-LEN(SOURCE!M2263)), "")&amp;
      "},"&amp;IF(SOURCE!O2263&lt;&gt;"",""&amp;SOURCE!O2263,"")
 )
)
)</f>
        <v/>
      </c>
    </row>
    <row r="2264" spans="1:1">
      <c r="A2264" s="133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IF(SOURCE!$R$2-LEN(SOURCE!C2264) &gt;= 0, REPT(" ",SOURCE!$R$2-LEN(SOURCE!C2264)), "")&amp;
      SOURCE!D2264&amp;", "&amp; IF(SOURCE!$S$2-LEN(SOURCE!D2264) &gt;= 0, REPT(" ",SOURCE!$S$2-LEN(SOURCE!D2264)), "")&amp;
      SOURCE!E2264&amp;", "&amp; IF(SOURCE!$T$2-LEN(SOURCE!E2264) &gt;=0, REPT(" ",SOURCE!$T$2-LEN(SOURCE!E2264)), "")&amp;
      SOURCE!F2264&amp;", "&amp; IF(SOURCE!$U$2-LEN(SOURCE!F2264) &gt;= 0, REPT(" ",SOURCE!$U$2-LEN(SOURCE!F2264)+2), "")&amp;"("&amp;
      SUBSTITUTE(TEXT(SOURCE!G2264,"??0"),"  ","")&amp;" &lt;&lt; TAM_MAX_BITS) |"&amp; IF(SOURCE!$V$2-3 &gt;= 0, REPT(" ",MAX(1,SOURCE!$V$2-5+4+1-1-LEN(  IF(ISTEXT(SOURCE!H2264),SOURCE!H2264,  SUBSTITUTE(SUBSTITUTE(TEXT(SOURCE!H2264,"????0"),"  ","")," ",""))   ))), "")&amp;
       IF(ISTEXT(SOURCE!H2264),SOURCE!H2264, SUBSTITUTE(SUBSTITUTE(TEXT(SOURCE!H2264,"????0"),"  ","")," ",""))   &amp;","&amp; IF(SOURCE!$W$2-3 &gt;= 0, REPT(" ",SOURCE!$W$2-3-5), "")&amp;
      SOURCE!I2264&amp;
" | "&amp; IF(SOURCE!$X$2-LEN(SOURCE!I2264) &gt;= 0, REPT(" ",SOURCE!$X$2-LEN(SOURCE!I2264)), "")&amp;
      SOURCE!J2264&amp;      IF(SOURCE!$Y$2-LEN(SOURCE!J2264) &gt;= 0, REPT(" ",SOURCE!$Y$2-LEN(SOURCE!J2264)), "")&amp;
" | "&amp; IF(SOURCE!$X$2-LEN(SOURCE!I2264) &gt;= 0, REPT(" ",SOURCE!$X$2-LEN(SOURCE!I2264)), "")&amp;
      SOURCE!K2264&amp;      IF(SOURCE!$Y$2-LEN(SOURCE!K2264) &gt;= 0, REPT(" ",SOURCE!$Z$2-LEN(SOURCE!K2264)), "")&amp;
" | "&amp; SOURCE!L2264&amp;      IF(SOURCE!$AB$2-LEN(SOURCE!L2264) &gt;= 0, REPT(" ",SOURCE!$AB$2-LEN(SOURCE!L2264)), "")&amp;
" | "&amp; SOURCE!M2264&amp;      IF(SOURCE!$AC$2-LEN(SOURCE!M2264) &gt;= 0, REPT(" ",SOURCE!$AC$2-LEN(SOURCE!M2264)), "")&amp;
      "},"&amp;IF(SOURCE!O2264&lt;&gt;"",""&amp;SOURCE!O2264,"")
 )
)
)</f>
        <v/>
      </c>
    </row>
    <row r="2265" spans="1:1">
      <c r="A2265" s="133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IF(SOURCE!$R$2-LEN(SOURCE!C2265) &gt;= 0, REPT(" ",SOURCE!$R$2-LEN(SOURCE!C2265)), "")&amp;
      SOURCE!D2265&amp;", "&amp; IF(SOURCE!$S$2-LEN(SOURCE!D2265) &gt;= 0, REPT(" ",SOURCE!$S$2-LEN(SOURCE!D2265)), "")&amp;
      SOURCE!E2265&amp;", "&amp; IF(SOURCE!$T$2-LEN(SOURCE!E2265) &gt;=0, REPT(" ",SOURCE!$T$2-LEN(SOURCE!E2265)), "")&amp;
      SOURCE!F2265&amp;", "&amp; IF(SOURCE!$U$2-LEN(SOURCE!F2265) &gt;= 0, REPT(" ",SOURCE!$U$2-LEN(SOURCE!F2265)+2), "")&amp;"("&amp;
      SUBSTITUTE(TEXT(SOURCE!G2265,"??0"),"  ","")&amp;" &lt;&lt; TAM_MAX_BITS) |"&amp; IF(SOURCE!$V$2-3 &gt;= 0, REPT(" ",MAX(1,SOURCE!$V$2-5+4+1-1-LEN(  IF(ISTEXT(SOURCE!H2265),SOURCE!H2265,  SUBSTITUTE(SUBSTITUTE(TEXT(SOURCE!H2265,"????0"),"  ","")," ",""))   ))), "")&amp;
       IF(ISTEXT(SOURCE!H2265),SOURCE!H2265, SUBSTITUTE(SUBSTITUTE(TEXT(SOURCE!H2265,"????0"),"  ","")," ",""))   &amp;","&amp; IF(SOURCE!$W$2-3 &gt;= 0, REPT(" ",SOURCE!$W$2-3-5), "")&amp;
      SOURCE!I2265&amp;
" | "&amp; IF(SOURCE!$X$2-LEN(SOURCE!I2265) &gt;= 0, REPT(" ",SOURCE!$X$2-LEN(SOURCE!I2265)), "")&amp;
      SOURCE!J2265&amp;      IF(SOURCE!$Y$2-LEN(SOURCE!J2265) &gt;= 0, REPT(" ",SOURCE!$Y$2-LEN(SOURCE!J2265)), "")&amp;
" | "&amp; IF(SOURCE!$X$2-LEN(SOURCE!I2265) &gt;= 0, REPT(" ",SOURCE!$X$2-LEN(SOURCE!I2265)), "")&amp;
      SOURCE!K2265&amp;      IF(SOURCE!$Y$2-LEN(SOURCE!K2265) &gt;= 0, REPT(" ",SOURCE!$Z$2-LEN(SOURCE!K2265)), "")&amp;
" | "&amp; SOURCE!L2265&amp;      IF(SOURCE!$AB$2-LEN(SOURCE!L2265) &gt;= 0, REPT(" ",SOURCE!$AB$2-LEN(SOURCE!L2265)), "")&amp;
" | "&amp; SOURCE!M2265&amp;      IF(SOURCE!$AC$2-LEN(SOURCE!M2265) &gt;= 0, REPT(" ",SOURCE!$AC$2-LEN(SOURCE!M2265)), "")&amp;
      "},"&amp;IF(SOURCE!O2265&lt;&gt;"",""&amp;SOURCE!O2265,"")
 )
)
)</f>
        <v/>
      </c>
    </row>
    <row r="2266" spans="1:1">
      <c r="A2266" s="133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IF(SOURCE!$R$2-LEN(SOURCE!C2266) &gt;= 0, REPT(" ",SOURCE!$R$2-LEN(SOURCE!C2266)), "")&amp;
      SOURCE!D2266&amp;", "&amp; IF(SOURCE!$S$2-LEN(SOURCE!D2266) &gt;= 0, REPT(" ",SOURCE!$S$2-LEN(SOURCE!D2266)), "")&amp;
      SOURCE!E2266&amp;", "&amp; IF(SOURCE!$T$2-LEN(SOURCE!E2266) &gt;=0, REPT(" ",SOURCE!$T$2-LEN(SOURCE!E2266)), "")&amp;
      SOURCE!F2266&amp;", "&amp; IF(SOURCE!$U$2-LEN(SOURCE!F2266) &gt;= 0, REPT(" ",SOURCE!$U$2-LEN(SOURCE!F2266)+2), "")&amp;"("&amp;
      SUBSTITUTE(TEXT(SOURCE!G2266,"??0"),"  ","")&amp;" &lt;&lt; TAM_MAX_BITS) |"&amp; IF(SOURCE!$V$2-3 &gt;= 0, REPT(" ",MAX(1,SOURCE!$V$2-5+4+1-1-LEN(  IF(ISTEXT(SOURCE!H2266),SOURCE!H2266,  SUBSTITUTE(SUBSTITUTE(TEXT(SOURCE!H2266,"????0"),"  ","")," ",""))   ))), "")&amp;
       IF(ISTEXT(SOURCE!H2266),SOURCE!H2266, SUBSTITUTE(SUBSTITUTE(TEXT(SOURCE!H2266,"????0"),"  ","")," ",""))   &amp;","&amp; IF(SOURCE!$W$2-3 &gt;= 0, REPT(" ",SOURCE!$W$2-3-5), "")&amp;
      SOURCE!I2266&amp;
" | "&amp; IF(SOURCE!$X$2-LEN(SOURCE!I2266) &gt;= 0, REPT(" ",SOURCE!$X$2-LEN(SOURCE!I2266)), "")&amp;
      SOURCE!J2266&amp;      IF(SOURCE!$Y$2-LEN(SOURCE!J2266) &gt;= 0, REPT(" ",SOURCE!$Y$2-LEN(SOURCE!J2266)), "")&amp;
" | "&amp; IF(SOURCE!$X$2-LEN(SOURCE!I2266) &gt;= 0, REPT(" ",SOURCE!$X$2-LEN(SOURCE!I2266)), "")&amp;
      SOURCE!K2266&amp;      IF(SOURCE!$Y$2-LEN(SOURCE!K2266) &gt;= 0, REPT(" ",SOURCE!$Z$2-LEN(SOURCE!K2266)), "")&amp;
" | "&amp; SOURCE!L2266&amp;      IF(SOURCE!$AB$2-LEN(SOURCE!L2266) &gt;= 0, REPT(" ",SOURCE!$AB$2-LEN(SOURCE!L2266)), "")&amp;
" | "&amp; SOURCE!M2266&amp;      IF(SOURCE!$AC$2-LEN(SOURCE!M2266) &gt;= 0, REPT(" ",SOURCE!$AC$2-LEN(SOURCE!M2266)), "")&amp;
      "},"&amp;IF(SOURCE!O2266&lt;&gt;"",""&amp;SOURCE!O2266,"")
 )
)
)</f>
        <v/>
      </c>
    </row>
    <row r="2267" spans="1:1">
      <c r="A2267" s="133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IF(SOURCE!$R$2-LEN(SOURCE!C2267) &gt;= 0, REPT(" ",SOURCE!$R$2-LEN(SOURCE!C2267)), "")&amp;
      SOURCE!D2267&amp;", "&amp; IF(SOURCE!$S$2-LEN(SOURCE!D2267) &gt;= 0, REPT(" ",SOURCE!$S$2-LEN(SOURCE!D2267)), "")&amp;
      SOURCE!E2267&amp;", "&amp; IF(SOURCE!$T$2-LEN(SOURCE!E2267) &gt;=0, REPT(" ",SOURCE!$T$2-LEN(SOURCE!E2267)), "")&amp;
      SOURCE!F2267&amp;", "&amp; IF(SOURCE!$U$2-LEN(SOURCE!F2267) &gt;= 0, REPT(" ",SOURCE!$U$2-LEN(SOURCE!F2267)+2), "")&amp;"("&amp;
      SUBSTITUTE(TEXT(SOURCE!G2267,"??0"),"  ","")&amp;" &lt;&lt; TAM_MAX_BITS) |"&amp; IF(SOURCE!$V$2-3 &gt;= 0, REPT(" ",MAX(1,SOURCE!$V$2-5+4+1-1-LEN(  IF(ISTEXT(SOURCE!H2267),SOURCE!H2267,  SUBSTITUTE(SUBSTITUTE(TEXT(SOURCE!H2267,"????0"),"  ","")," ",""))   ))), "")&amp;
       IF(ISTEXT(SOURCE!H2267),SOURCE!H2267, SUBSTITUTE(SUBSTITUTE(TEXT(SOURCE!H2267,"????0"),"  ","")," ",""))   &amp;","&amp; IF(SOURCE!$W$2-3 &gt;= 0, REPT(" ",SOURCE!$W$2-3-5), "")&amp;
      SOURCE!I2267&amp;
" | "&amp; IF(SOURCE!$X$2-LEN(SOURCE!I2267) &gt;= 0, REPT(" ",SOURCE!$X$2-LEN(SOURCE!I2267)), "")&amp;
      SOURCE!J2267&amp;      IF(SOURCE!$Y$2-LEN(SOURCE!J2267) &gt;= 0, REPT(" ",SOURCE!$Y$2-LEN(SOURCE!J2267)), "")&amp;
" | "&amp; IF(SOURCE!$X$2-LEN(SOURCE!I2267) &gt;= 0, REPT(" ",SOURCE!$X$2-LEN(SOURCE!I2267)), "")&amp;
      SOURCE!K2267&amp;      IF(SOURCE!$Y$2-LEN(SOURCE!K2267) &gt;= 0, REPT(" ",SOURCE!$Z$2-LEN(SOURCE!K2267)), "")&amp;
" | "&amp; SOURCE!L2267&amp;      IF(SOURCE!$AB$2-LEN(SOURCE!L2267) &gt;= 0, REPT(" ",SOURCE!$AB$2-LEN(SOURCE!L2267)), "")&amp;
" | "&amp; SOURCE!M2267&amp;      IF(SOURCE!$AC$2-LEN(SOURCE!M2267) &gt;= 0, REPT(" ",SOURCE!$AC$2-LEN(SOURCE!M2267)), "")&amp;
      "},"&amp;IF(SOURCE!O2267&lt;&gt;"",""&amp;SOURCE!O2267,"")
 )
)
)</f>
        <v/>
      </c>
    </row>
    <row r="2268" spans="1:1">
      <c r="A2268" s="133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IF(SOURCE!$R$2-LEN(SOURCE!C2268) &gt;= 0, REPT(" ",SOURCE!$R$2-LEN(SOURCE!C2268)), "")&amp;
      SOURCE!D2268&amp;", "&amp; IF(SOURCE!$S$2-LEN(SOURCE!D2268) &gt;= 0, REPT(" ",SOURCE!$S$2-LEN(SOURCE!D2268)), "")&amp;
      SOURCE!E2268&amp;", "&amp; IF(SOURCE!$T$2-LEN(SOURCE!E2268) &gt;=0, REPT(" ",SOURCE!$T$2-LEN(SOURCE!E2268)), "")&amp;
      SOURCE!F2268&amp;", "&amp; IF(SOURCE!$U$2-LEN(SOURCE!F2268) &gt;= 0, REPT(" ",SOURCE!$U$2-LEN(SOURCE!F2268)+2), "")&amp;"("&amp;
      SUBSTITUTE(TEXT(SOURCE!G2268,"??0"),"  ","")&amp;" &lt;&lt; TAM_MAX_BITS) |"&amp; IF(SOURCE!$V$2-3 &gt;= 0, REPT(" ",MAX(1,SOURCE!$V$2-5+4+1-1-LEN(  IF(ISTEXT(SOURCE!H2268),SOURCE!H2268,  SUBSTITUTE(SUBSTITUTE(TEXT(SOURCE!H2268,"????0"),"  ","")," ",""))   ))), "")&amp;
       IF(ISTEXT(SOURCE!H2268),SOURCE!H2268, SUBSTITUTE(SUBSTITUTE(TEXT(SOURCE!H2268,"????0"),"  ","")," ",""))   &amp;","&amp; IF(SOURCE!$W$2-3 &gt;= 0, REPT(" ",SOURCE!$W$2-3-5), "")&amp;
      SOURCE!I2268&amp;
" | "&amp; IF(SOURCE!$X$2-LEN(SOURCE!I2268) &gt;= 0, REPT(" ",SOURCE!$X$2-LEN(SOURCE!I2268)), "")&amp;
      SOURCE!J2268&amp;      IF(SOURCE!$Y$2-LEN(SOURCE!J2268) &gt;= 0, REPT(" ",SOURCE!$Y$2-LEN(SOURCE!J2268)), "")&amp;
" | "&amp; IF(SOURCE!$X$2-LEN(SOURCE!I2268) &gt;= 0, REPT(" ",SOURCE!$X$2-LEN(SOURCE!I2268)), "")&amp;
      SOURCE!K2268&amp;      IF(SOURCE!$Y$2-LEN(SOURCE!K2268) &gt;= 0, REPT(" ",SOURCE!$Z$2-LEN(SOURCE!K2268)), "")&amp;
" | "&amp; SOURCE!L2268&amp;      IF(SOURCE!$AB$2-LEN(SOURCE!L2268) &gt;= 0, REPT(" ",SOURCE!$AB$2-LEN(SOURCE!L2268)), "")&amp;
" | "&amp; SOURCE!M2268&amp;      IF(SOURCE!$AC$2-LEN(SOURCE!M2268) &gt;= 0, REPT(" ",SOURCE!$AC$2-LEN(SOURCE!M2268)), "")&amp;
      "},"&amp;IF(SOURCE!O2268&lt;&gt;"",""&amp;SOURCE!O2268,"")
 )
)
)</f>
        <v/>
      </c>
    </row>
    <row r="2269" spans="1:1">
      <c r="A2269" s="133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IF(SOURCE!$R$2-LEN(SOURCE!C2269) &gt;= 0, REPT(" ",SOURCE!$R$2-LEN(SOURCE!C2269)), "")&amp;
      SOURCE!D2269&amp;", "&amp; IF(SOURCE!$S$2-LEN(SOURCE!D2269) &gt;= 0, REPT(" ",SOURCE!$S$2-LEN(SOURCE!D2269)), "")&amp;
      SOURCE!E2269&amp;", "&amp; IF(SOURCE!$T$2-LEN(SOURCE!E2269) &gt;=0, REPT(" ",SOURCE!$T$2-LEN(SOURCE!E2269)), "")&amp;
      SOURCE!F2269&amp;", "&amp; IF(SOURCE!$U$2-LEN(SOURCE!F2269) &gt;= 0, REPT(" ",SOURCE!$U$2-LEN(SOURCE!F2269)+2), "")&amp;"("&amp;
      SUBSTITUTE(TEXT(SOURCE!G2269,"??0"),"  ","")&amp;" &lt;&lt; TAM_MAX_BITS) |"&amp; IF(SOURCE!$V$2-3 &gt;= 0, REPT(" ",MAX(1,SOURCE!$V$2-5+4+1-1-LEN(  IF(ISTEXT(SOURCE!H2269),SOURCE!H2269,  SUBSTITUTE(SUBSTITUTE(TEXT(SOURCE!H2269,"????0"),"  ","")," ",""))   ))), "")&amp;
       IF(ISTEXT(SOURCE!H2269),SOURCE!H2269, SUBSTITUTE(SUBSTITUTE(TEXT(SOURCE!H2269,"????0"),"  ","")," ",""))   &amp;","&amp; IF(SOURCE!$W$2-3 &gt;= 0, REPT(" ",SOURCE!$W$2-3-5), "")&amp;
      SOURCE!I2269&amp;
" | "&amp; IF(SOURCE!$X$2-LEN(SOURCE!I2269) &gt;= 0, REPT(" ",SOURCE!$X$2-LEN(SOURCE!I2269)), "")&amp;
      SOURCE!J2269&amp;      IF(SOURCE!$Y$2-LEN(SOURCE!J2269) &gt;= 0, REPT(" ",SOURCE!$Y$2-LEN(SOURCE!J2269)), "")&amp;
" | "&amp; IF(SOURCE!$X$2-LEN(SOURCE!I2269) &gt;= 0, REPT(" ",SOURCE!$X$2-LEN(SOURCE!I2269)), "")&amp;
      SOURCE!K2269&amp;      IF(SOURCE!$Y$2-LEN(SOURCE!K2269) &gt;= 0, REPT(" ",SOURCE!$Z$2-LEN(SOURCE!K2269)), "")&amp;
" | "&amp; SOURCE!L2269&amp;      IF(SOURCE!$AB$2-LEN(SOURCE!L2269) &gt;= 0, REPT(" ",SOURCE!$AB$2-LEN(SOURCE!L2269)), "")&amp;
" | "&amp; SOURCE!M2269&amp;      IF(SOURCE!$AC$2-LEN(SOURCE!M2269) &gt;= 0, REPT(" ",SOURCE!$AC$2-LEN(SOURCE!M2269)), "")&amp;
      "},"&amp;IF(SOURCE!O2269&lt;&gt;"",""&amp;SOURCE!O2269,"")
 )
)
)</f>
        <v/>
      </c>
    </row>
    <row r="2270" spans="1:1">
      <c r="A2270" s="133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IF(SOURCE!$R$2-LEN(SOURCE!C2270) &gt;= 0, REPT(" ",SOURCE!$R$2-LEN(SOURCE!C2270)), "")&amp;
      SOURCE!D2270&amp;", "&amp; IF(SOURCE!$S$2-LEN(SOURCE!D2270) &gt;= 0, REPT(" ",SOURCE!$S$2-LEN(SOURCE!D2270)), "")&amp;
      SOURCE!E2270&amp;", "&amp; IF(SOURCE!$T$2-LEN(SOURCE!E2270) &gt;=0, REPT(" ",SOURCE!$T$2-LEN(SOURCE!E2270)), "")&amp;
      SOURCE!F2270&amp;", "&amp; IF(SOURCE!$U$2-LEN(SOURCE!F2270) &gt;= 0, REPT(" ",SOURCE!$U$2-LEN(SOURCE!F2270)+2), "")&amp;"("&amp;
      SUBSTITUTE(TEXT(SOURCE!G2270,"??0"),"  ","")&amp;" &lt;&lt; TAM_MAX_BITS) |"&amp; IF(SOURCE!$V$2-3 &gt;= 0, REPT(" ",MAX(1,SOURCE!$V$2-5+4+1-1-LEN(  IF(ISTEXT(SOURCE!H2270),SOURCE!H2270,  SUBSTITUTE(SUBSTITUTE(TEXT(SOURCE!H2270,"????0"),"  ","")," ",""))   ))), "")&amp;
       IF(ISTEXT(SOURCE!H2270),SOURCE!H2270, SUBSTITUTE(SUBSTITUTE(TEXT(SOURCE!H2270,"????0"),"  ","")," ",""))   &amp;","&amp; IF(SOURCE!$W$2-3 &gt;= 0, REPT(" ",SOURCE!$W$2-3-5), "")&amp;
      SOURCE!I2270&amp;
" | "&amp; IF(SOURCE!$X$2-LEN(SOURCE!I2270) &gt;= 0, REPT(" ",SOURCE!$X$2-LEN(SOURCE!I2270)), "")&amp;
      SOURCE!J2270&amp;      IF(SOURCE!$Y$2-LEN(SOURCE!J2270) &gt;= 0, REPT(" ",SOURCE!$Y$2-LEN(SOURCE!J2270)), "")&amp;
" | "&amp; IF(SOURCE!$X$2-LEN(SOURCE!I2270) &gt;= 0, REPT(" ",SOURCE!$X$2-LEN(SOURCE!I2270)), "")&amp;
      SOURCE!K2270&amp;      IF(SOURCE!$Y$2-LEN(SOURCE!K2270) &gt;= 0, REPT(" ",SOURCE!$Z$2-LEN(SOURCE!K2270)), "")&amp;
" | "&amp; SOURCE!L2270&amp;      IF(SOURCE!$AB$2-LEN(SOURCE!L2270) &gt;= 0, REPT(" ",SOURCE!$AB$2-LEN(SOURCE!L2270)), "")&amp;
" | "&amp; SOURCE!M2270&amp;      IF(SOURCE!$AC$2-LEN(SOURCE!M2270) &gt;= 0, REPT(" ",SOURCE!$AC$2-LEN(SOURCE!M2270)), "")&amp;
      "},"&amp;IF(SOURCE!O2270&lt;&gt;"",""&amp;SOURCE!O2270,"")
 )
)
)</f>
        <v/>
      </c>
    </row>
    <row r="2271" spans="1:1">
      <c r="A2271" s="133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IF(SOURCE!$R$2-LEN(SOURCE!C2271) &gt;= 0, REPT(" ",SOURCE!$R$2-LEN(SOURCE!C2271)), "")&amp;
      SOURCE!D2271&amp;", "&amp; IF(SOURCE!$S$2-LEN(SOURCE!D2271) &gt;= 0, REPT(" ",SOURCE!$S$2-LEN(SOURCE!D2271)), "")&amp;
      SOURCE!E2271&amp;", "&amp; IF(SOURCE!$T$2-LEN(SOURCE!E2271) &gt;=0, REPT(" ",SOURCE!$T$2-LEN(SOURCE!E2271)), "")&amp;
      SOURCE!F2271&amp;", "&amp; IF(SOURCE!$U$2-LEN(SOURCE!F2271) &gt;= 0, REPT(" ",SOURCE!$U$2-LEN(SOURCE!F2271)+2), "")&amp;"("&amp;
      SUBSTITUTE(TEXT(SOURCE!G2271,"??0"),"  ","")&amp;" &lt;&lt; TAM_MAX_BITS) |"&amp; IF(SOURCE!$V$2-3 &gt;= 0, REPT(" ",MAX(1,SOURCE!$V$2-5+4+1-1-LEN(  IF(ISTEXT(SOURCE!H2271),SOURCE!H2271,  SUBSTITUTE(SUBSTITUTE(TEXT(SOURCE!H2271,"????0"),"  ","")," ",""))   ))), "")&amp;
       IF(ISTEXT(SOURCE!H2271),SOURCE!H2271, SUBSTITUTE(SUBSTITUTE(TEXT(SOURCE!H2271,"????0"),"  ","")," ",""))   &amp;","&amp; IF(SOURCE!$W$2-3 &gt;= 0, REPT(" ",SOURCE!$W$2-3-5), "")&amp;
      SOURCE!I2271&amp;
" | "&amp; IF(SOURCE!$X$2-LEN(SOURCE!I2271) &gt;= 0, REPT(" ",SOURCE!$X$2-LEN(SOURCE!I2271)), "")&amp;
      SOURCE!J2271&amp;      IF(SOURCE!$Y$2-LEN(SOURCE!J2271) &gt;= 0, REPT(" ",SOURCE!$Y$2-LEN(SOURCE!J2271)), "")&amp;
" | "&amp; IF(SOURCE!$X$2-LEN(SOURCE!I2271) &gt;= 0, REPT(" ",SOURCE!$X$2-LEN(SOURCE!I2271)), "")&amp;
      SOURCE!K2271&amp;      IF(SOURCE!$Y$2-LEN(SOURCE!K2271) &gt;= 0, REPT(" ",SOURCE!$Z$2-LEN(SOURCE!K2271)), "")&amp;
" | "&amp; SOURCE!L2271&amp;      IF(SOURCE!$AB$2-LEN(SOURCE!L2271) &gt;= 0, REPT(" ",SOURCE!$AB$2-LEN(SOURCE!L2271)), "")&amp;
" | "&amp; SOURCE!M2271&amp;      IF(SOURCE!$AC$2-LEN(SOURCE!M2271) &gt;= 0, REPT(" ",SOURCE!$AC$2-LEN(SOURCE!M2271)), "")&amp;
      "},"&amp;IF(SOURCE!O2271&lt;&gt;"",""&amp;SOURCE!O2271,"")
 )
)
)</f>
        <v/>
      </c>
    </row>
    <row r="2272" spans="1:1">
      <c r="A2272" s="133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IF(SOURCE!$R$2-LEN(SOURCE!C2272) &gt;= 0, REPT(" ",SOURCE!$R$2-LEN(SOURCE!C2272)), "")&amp;
      SOURCE!D2272&amp;", "&amp; IF(SOURCE!$S$2-LEN(SOURCE!D2272) &gt;= 0, REPT(" ",SOURCE!$S$2-LEN(SOURCE!D2272)), "")&amp;
      SOURCE!E2272&amp;", "&amp; IF(SOURCE!$T$2-LEN(SOURCE!E2272) &gt;=0, REPT(" ",SOURCE!$T$2-LEN(SOURCE!E2272)), "")&amp;
      SOURCE!F2272&amp;", "&amp; IF(SOURCE!$U$2-LEN(SOURCE!F2272) &gt;= 0, REPT(" ",SOURCE!$U$2-LEN(SOURCE!F2272)+2), "")&amp;"("&amp;
      SUBSTITUTE(TEXT(SOURCE!G2272,"??0"),"  ","")&amp;" &lt;&lt; TAM_MAX_BITS) |"&amp; IF(SOURCE!$V$2-3 &gt;= 0, REPT(" ",MAX(1,SOURCE!$V$2-5+4+1-1-LEN(  IF(ISTEXT(SOURCE!H2272),SOURCE!H2272,  SUBSTITUTE(SUBSTITUTE(TEXT(SOURCE!H2272,"????0"),"  ","")," ",""))   ))), "")&amp;
       IF(ISTEXT(SOURCE!H2272),SOURCE!H2272, SUBSTITUTE(SUBSTITUTE(TEXT(SOURCE!H2272,"????0"),"  ","")," ",""))   &amp;","&amp; IF(SOURCE!$W$2-3 &gt;= 0, REPT(" ",SOURCE!$W$2-3-5), "")&amp;
      SOURCE!I2272&amp;
" | "&amp; IF(SOURCE!$X$2-LEN(SOURCE!I2272) &gt;= 0, REPT(" ",SOURCE!$X$2-LEN(SOURCE!I2272)), "")&amp;
      SOURCE!J2272&amp;      IF(SOURCE!$Y$2-LEN(SOURCE!J2272) &gt;= 0, REPT(" ",SOURCE!$Y$2-LEN(SOURCE!J2272)), "")&amp;
" | "&amp; IF(SOURCE!$X$2-LEN(SOURCE!I2272) &gt;= 0, REPT(" ",SOURCE!$X$2-LEN(SOURCE!I2272)), "")&amp;
      SOURCE!K2272&amp;      IF(SOURCE!$Y$2-LEN(SOURCE!K2272) &gt;= 0, REPT(" ",SOURCE!$Z$2-LEN(SOURCE!K2272)), "")&amp;
" | "&amp; SOURCE!L2272&amp;      IF(SOURCE!$AB$2-LEN(SOURCE!L2272) &gt;= 0, REPT(" ",SOURCE!$AB$2-LEN(SOURCE!L2272)), "")&amp;
" | "&amp; SOURCE!M2272&amp;      IF(SOURCE!$AC$2-LEN(SOURCE!M2272) &gt;= 0, REPT(" ",SOURCE!$AC$2-LEN(SOURCE!M2272)), "")&amp;
      "},"&amp;IF(SOURCE!O2272&lt;&gt;"",""&amp;SOURCE!O2272,"")
 )
)
)</f>
        <v/>
      </c>
    </row>
    <row r="2273" spans="1:1">
      <c r="A2273" s="133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IF(SOURCE!$R$2-LEN(SOURCE!C2273) &gt;= 0, REPT(" ",SOURCE!$R$2-LEN(SOURCE!C2273)), "")&amp;
      SOURCE!D2273&amp;", "&amp; IF(SOURCE!$S$2-LEN(SOURCE!D2273) &gt;= 0, REPT(" ",SOURCE!$S$2-LEN(SOURCE!D2273)), "")&amp;
      SOURCE!E2273&amp;", "&amp; IF(SOURCE!$T$2-LEN(SOURCE!E2273) &gt;=0, REPT(" ",SOURCE!$T$2-LEN(SOURCE!E2273)), "")&amp;
      SOURCE!F2273&amp;", "&amp; IF(SOURCE!$U$2-LEN(SOURCE!F2273) &gt;= 0, REPT(" ",SOURCE!$U$2-LEN(SOURCE!F2273)+2), "")&amp;"("&amp;
      SUBSTITUTE(TEXT(SOURCE!G2273,"??0"),"  ","")&amp;" &lt;&lt; TAM_MAX_BITS) |"&amp; IF(SOURCE!$V$2-3 &gt;= 0, REPT(" ",MAX(1,SOURCE!$V$2-5+4+1-1-LEN(  IF(ISTEXT(SOURCE!H2273),SOURCE!H2273,  SUBSTITUTE(SUBSTITUTE(TEXT(SOURCE!H2273,"????0"),"  ","")," ",""))   ))), "")&amp;
       IF(ISTEXT(SOURCE!H2273),SOURCE!H2273, SUBSTITUTE(SUBSTITUTE(TEXT(SOURCE!H2273,"????0"),"  ","")," ",""))   &amp;","&amp; IF(SOURCE!$W$2-3 &gt;= 0, REPT(" ",SOURCE!$W$2-3-5), "")&amp;
      SOURCE!I2273&amp;
" | "&amp; IF(SOURCE!$X$2-LEN(SOURCE!I2273) &gt;= 0, REPT(" ",SOURCE!$X$2-LEN(SOURCE!I2273)), "")&amp;
      SOURCE!J2273&amp;      IF(SOURCE!$Y$2-LEN(SOURCE!J2273) &gt;= 0, REPT(" ",SOURCE!$Y$2-LEN(SOURCE!J2273)), "")&amp;
" | "&amp; IF(SOURCE!$X$2-LEN(SOURCE!I2273) &gt;= 0, REPT(" ",SOURCE!$X$2-LEN(SOURCE!I2273)), "")&amp;
      SOURCE!K2273&amp;      IF(SOURCE!$Y$2-LEN(SOURCE!K2273) &gt;= 0, REPT(" ",SOURCE!$Z$2-LEN(SOURCE!K2273)), "")&amp;
" | "&amp; SOURCE!L2273&amp;      IF(SOURCE!$AB$2-LEN(SOURCE!L2273) &gt;= 0, REPT(" ",SOURCE!$AB$2-LEN(SOURCE!L2273)), "")&amp;
" | "&amp; SOURCE!M2273&amp;      IF(SOURCE!$AC$2-LEN(SOURCE!M2273) &gt;= 0, REPT(" ",SOURCE!$AC$2-LEN(SOURCE!M2273)), "")&amp;
      "},"&amp;IF(SOURCE!O2273&lt;&gt;"",""&amp;SOURCE!O2273,"")
 )
)
)</f>
        <v/>
      </c>
    </row>
    <row r="2274" spans="1:1">
      <c r="A2274" s="133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IF(SOURCE!$R$2-LEN(SOURCE!C2274) &gt;= 0, REPT(" ",SOURCE!$R$2-LEN(SOURCE!C2274)), "")&amp;
      SOURCE!D2274&amp;", "&amp; IF(SOURCE!$S$2-LEN(SOURCE!D2274) &gt;= 0, REPT(" ",SOURCE!$S$2-LEN(SOURCE!D2274)), "")&amp;
      SOURCE!E2274&amp;", "&amp; IF(SOURCE!$T$2-LEN(SOURCE!E2274) &gt;=0, REPT(" ",SOURCE!$T$2-LEN(SOURCE!E2274)), "")&amp;
      SOURCE!F2274&amp;", "&amp; IF(SOURCE!$U$2-LEN(SOURCE!F2274) &gt;= 0, REPT(" ",SOURCE!$U$2-LEN(SOURCE!F2274)+2), "")&amp;"("&amp;
      SUBSTITUTE(TEXT(SOURCE!G2274,"??0"),"  ","")&amp;" &lt;&lt; TAM_MAX_BITS) |"&amp; IF(SOURCE!$V$2-3 &gt;= 0, REPT(" ",MAX(1,SOURCE!$V$2-5+4+1-1-LEN(  IF(ISTEXT(SOURCE!H2274),SOURCE!H2274,  SUBSTITUTE(SUBSTITUTE(TEXT(SOURCE!H2274,"????0"),"  ","")," ",""))   ))), "")&amp;
       IF(ISTEXT(SOURCE!H2274),SOURCE!H2274, SUBSTITUTE(SUBSTITUTE(TEXT(SOURCE!H2274,"????0"),"  ","")," ",""))   &amp;","&amp; IF(SOURCE!$W$2-3 &gt;= 0, REPT(" ",SOURCE!$W$2-3-5), "")&amp;
      SOURCE!I2274&amp;
" | "&amp; IF(SOURCE!$X$2-LEN(SOURCE!I2274) &gt;= 0, REPT(" ",SOURCE!$X$2-LEN(SOURCE!I2274)), "")&amp;
      SOURCE!J2274&amp;      IF(SOURCE!$Y$2-LEN(SOURCE!J2274) &gt;= 0, REPT(" ",SOURCE!$Y$2-LEN(SOURCE!J2274)), "")&amp;
" | "&amp; IF(SOURCE!$X$2-LEN(SOURCE!I2274) &gt;= 0, REPT(" ",SOURCE!$X$2-LEN(SOURCE!I2274)), "")&amp;
      SOURCE!K2274&amp;      IF(SOURCE!$Y$2-LEN(SOURCE!K2274) &gt;= 0, REPT(" ",SOURCE!$Z$2-LEN(SOURCE!K2274)), "")&amp;
" | "&amp; SOURCE!L2274&amp;      IF(SOURCE!$AB$2-LEN(SOURCE!L2274) &gt;= 0, REPT(" ",SOURCE!$AB$2-LEN(SOURCE!L2274)), "")&amp;
" | "&amp; SOURCE!M2274&amp;      IF(SOURCE!$AC$2-LEN(SOURCE!M2274) &gt;= 0, REPT(" ",SOURCE!$AC$2-LEN(SOURCE!M2274)), "")&amp;
      "},"&amp;IF(SOURCE!O2274&lt;&gt;"",""&amp;SOURCE!O2274,"")
 )
)
)</f>
        <v/>
      </c>
    </row>
    <row r="2275" spans="1:1">
      <c r="A2275" s="133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IF(SOURCE!$R$2-LEN(SOURCE!C2275) &gt;= 0, REPT(" ",SOURCE!$R$2-LEN(SOURCE!C2275)), "")&amp;
      SOURCE!D2275&amp;", "&amp; IF(SOURCE!$S$2-LEN(SOURCE!D2275) &gt;= 0, REPT(" ",SOURCE!$S$2-LEN(SOURCE!D2275)), "")&amp;
      SOURCE!E2275&amp;", "&amp; IF(SOURCE!$T$2-LEN(SOURCE!E2275) &gt;=0, REPT(" ",SOURCE!$T$2-LEN(SOURCE!E2275)), "")&amp;
      SOURCE!F2275&amp;", "&amp; IF(SOURCE!$U$2-LEN(SOURCE!F2275) &gt;= 0, REPT(" ",SOURCE!$U$2-LEN(SOURCE!F2275)+2), "")&amp;"("&amp;
      SUBSTITUTE(TEXT(SOURCE!G2275,"??0"),"  ","")&amp;" &lt;&lt; TAM_MAX_BITS) |"&amp; IF(SOURCE!$V$2-3 &gt;= 0, REPT(" ",MAX(1,SOURCE!$V$2-5+4+1-1-LEN(  IF(ISTEXT(SOURCE!H2275),SOURCE!H2275,  SUBSTITUTE(SUBSTITUTE(TEXT(SOURCE!H2275,"????0"),"  ","")," ",""))   ))), "")&amp;
       IF(ISTEXT(SOURCE!H2275),SOURCE!H2275, SUBSTITUTE(SUBSTITUTE(TEXT(SOURCE!H2275,"????0"),"  ","")," ",""))   &amp;","&amp; IF(SOURCE!$W$2-3 &gt;= 0, REPT(" ",SOURCE!$W$2-3-5), "")&amp;
      SOURCE!I2275&amp;
" | "&amp; IF(SOURCE!$X$2-LEN(SOURCE!I2275) &gt;= 0, REPT(" ",SOURCE!$X$2-LEN(SOURCE!I2275)), "")&amp;
      SOURCE!J2275&amp;      IF(SOURCE!$Y$2-LEN(SOURCE!J2275) &gt;= 0, REPT(" ",SOURCE!$Y$2-LEN(SOURCE!J2275)), "")&amp;
" | "&amp; IF(SOURCE!$X$2-LEN(SOURCE!I2275) &gt;= 0, REPT(" ",SOURCE!$X$2-LEN(SOURCE!I2275)), "")&amp;
      SOURCE!K2275&amp;      IF(SOURCE!$Y$2-LEN(SOURCE!K2275) &gt;= 0, REPT(" ",SOURCE!$Z$2-LEN(SOURCE!K2275)), "")&amp;
" | "&amp; SOURCE!L2275&amp;      IF(SOURCE!$AB$2-LEN(SOURCE!L2275) &gt;= 0, REPT(" ",SOURCE!$AB$2-LEN(SOURCE!L2275)), "")&amp;
" | "&amp; SOURCE!M2275&amp;      IF(SOURCE!$AC$2-LEN(SOURCE!M2275) &gt;= 0, REPT(" ",SOURCE!$AC$2-LEN(SOURCE!M2275)), "")&amp;
      "},"&amp;IF(SOURCE!O2275&lt;&gt;"",""&amp;SOURCE!O2275,"")
 )
)
)</f>
        <v/>
      </c>
    </row>
    <row r="2276" spans="1:1">
      <c r="A2276" s="133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IF(SOURCE!$R$2-LEN(SOURCE!C2276) &gt;= 0, REPT(" ",SOURCE!$R$2-LEN(SOURCE!C2276)), "")&amp;
      SOURCE!D2276&amp;", "&amp; IF(SOURCE!$S$2-LEN(SOURCE!D2276) &gt;= 0, REPT(" ",SOURCE!$S$2-LEN(SOURCE!D2276)), "")&amp;
      SOURCE!E2276&amp;", "&amp; IF(SOURCE!$T$2-LEN(SOURCE!E2276) &gt;=0, REPT(" ",SOURCE!$T$2-LEN(SOURCE!E2276)), "")&amp;
      SOURCE!F2276&amp;", "&amp; IF(SOURCE!$U$2-LEN(SOURCE!F2276) &gt;= 0, REPT(" ",SOURCE!$U$2-LEN(SOURCE!F2276)+2), "")&amp;"("&amp;
      SUBSTITUTE(TEXT(SOURCE!G2276,"??0"),"  ","")&amp;" &lt;&lt; TAM_MAX_BITS) |"&amp; IF(SOURCE!$V$2-3 &gt;= 0, REPT(" ",MAX(1,SOURCE!$V$2-5+4+1-1-LEN(  IF(ISTEXT(SOURCE!H2276),SOURCE!H2276,  SUBSTITUTE(SUBSTITUTE(TEXT(SOURCE!H2276,"????0"),"  ","")," ",""))   ))), "")&amp;
       IF(ISTEXT(SOURCE!H2276),SOURCE!H2276, SUBSTITUTE(SUBSTITUTE(TEXT(SOURCE!H2276,"????0"),"  ","")," ",""))   &amp;","&amp; IF(SOURCE!$W$2-3 &gt;= 0, REPT(" ",SOURCE!$W$2-3-5), "")&amp;
      SOURCE!I2276&amp;
" | "&amp; IF(SOURCE!$X$2-LEN(SOURCE!I2276) &gt;= 0, REPT(" ",SOURCE!$X$2-LEN(SOURCE!I2276)), "")&amp;
      SOURCE!J2276&amp;      IF(SOURCE!$Y$2-LEN(SOURCE!J2276) &gt;= 0, REPT(" ",SOURCE!$Y$2-LEN(SOURCE!J2276)), "")&amp;
" | "&amp; IF(SOURCE!$X$2-LEN(SOURCE!I2276) &gt;= 0, REPT(" ",SOURCE!$X$2-LEN(SOURCE!I2276)), "")&amp;
      SOURCE!K2276&amp;      IF(SOURCE!$Y$2-LEN(SOURCE!K2276) &gt;= 0, REPT(" ",SOURCE!$Z$2-LEN(SOURCE!K2276)), "")&amp;
" | "&amp; SOURCE!L2276&amp;      IF(SOURCE!$AB$2-LEN(SOURCE!L2276) &gt;= 0, REPT(" ",SOURCE!$AB$2-LEN(SOURCE!L2276)), "")&amp;
" | "&amp; SOURCE!M2276&amp;      IF(SOURCE!$AC$2-LEN(SOURCE!M2276) &gt;= 0, REPT(" ",SOURCE!$AC$2-LEN(SOURCE!M2276)), "")&amp;
      "},"&amp;IF(SOURCE!O2276&lt;&gt;"",""&amp;SOURCE!O2276,"")
 )
)
)</f>
        <v/>
      </c>
    </row>
    <row r="2277" spans="1:1">
      <c r="A2277" s="133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IF(SOURCE!$R$2-LEN(SOURCE!C2277) &gt;= 0, REPT(" ",SOURCE!$R$2-LEN(SOURCE!C2277)), "")&amp;
      SOURCE!D2277&amp;", "&amp; IF(SOURCE!$S$2-LEN(SOURCE!D2277) &gt;= 0, REPT(" ",SOURCE!$S$2-LEN(SOURCE!D2277)), "")&amp;
      SOURCE!E2277&amp;", "&amp; IF(SOURCE!$T$2-LEN(SOURCE!E2277) &gt;=0, REPT(" ",SOURCE!$T$2-LEN(SOURCE!E2277)), "")&amp;
      SOURCE!F2277&amp;", "&amp; IF(SOURCE!$U$2-LEN(SOURCE!F2277) &gt;= 0, REPT(" ",SOURCE!$U$2-LEN(SOURCE!F2277)+2), "")&amp;"("&amp;
      SUBSTITUTE(TEXT(SOURCE!G2277,"??0"),"  ","")&amp;" &lt;&lt; TAM_MAX_BITS) |"&amp; IF(SOURCE!$V$2-3 &gt;= 0, REPT(" ",MAX(1,SOURCE!$V$2-5+4+1-1-LEN(  IF(ISTEXT(SOURCE!H2277),SOURCE!H2277,  SUBSTITUTE(SUBSTITUTE(TEXT(SOURCE!H2277,"????0"),"  ","")," ",""))   ))), "")&amp;
       IF(ISTEXT(SOURCE!H2277),SOURCE!H2277, SUBSTITUTE(SUBSTITUTE(TEXT(SOURCE!H2277,"????0"),"  ","")," ",""))   &amp;","&amp; IF(SOURCE!$W$2-3 &gt;= 0, REPT(" ",SOURCE!$W$2-3-5), "")&amp;
      SOURCE!I2277&amp;
" | "&amp; IF(SOURCE!$X$2-LEN(SOURCE!I2277) &gt;= 0, REPT(" ",SOURCE!$X$2-LEN(SOURCE!I2277)), "")&amp;
      SOURCE!J2277&amp;      IF(SOURCE!$Y$2-LEN(SOURCE!J2277) &gt;= 0, REPT(" ",SOURCE!$Y$2-LEN(SOURCE!J2277)), "")&amp;
" | "&amp; IF(SOURCE!$X$2-LEN(SOURCE!I2277) &gt;= 0, REPT(" ",SOURCE!$X$2-LEN(SOURCE!I2277)), "")&amp;
      SOURCE!K2277&amp;      IF(SOURCE!$Y$2-LEN(SOURCE!K2277) &gt;= 0, REPT(" ",SOURCE!$Z$2-LEN(SOURCE!K2277)), "")&amp;
" | "&amp; SOURCE!L2277&amp;      IF(SOURCE!$AB$2-LEN(SOURCE!L2277) &gt;= 0, REPT(" ",SOURCE!$AB$2-LEN(SOURCE!L2277)), "")&amp;
" | "&amp; SOURCE!M2277&amp;      IF(SOURCE!$AC$2-LEN(SOURCE!M2277) &gt;= 0, REPT(" ",SOURCE!$AC$2-LEN(SOURCE!M2277)), "")&amp;
      "},"&amp;IF(SOURCE!O2277&lt;&gt;"",""&amp;SOURCE!O2277,"")
 )
)
)</f>
        <v/>
      </c>
    </row>
    <row r="2278" spans="1:1">
      <c r="A2278" s="133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IF(SOURCE!$R$2-LEN(SOURCE!C2278) &gt;= 0, REPT(" ",SOURCE!$R$2-LEN(SOURCE!C2278)), "")&amp;
      SOURCE!D2278&amp;", "&amp; IF(SOURCE!$S$2-LEN(SOURCE!D2278) &gt;= 0, REPT(" ",SOURCE!$S$2-LEN(SOURCE!D2278)), "")&amp;
      SOURCE!E2278&amp;", "&amp; IF(SOURCE!$T$2-LEN(SOURCE!E2278) &gt;=0, REPT(" ",SOURCE!$T$2-LEN(SOURCE!E2278)), "")&amp;
      SOURCE!F2278&amp;", "&amp; IF(SOURCE!$U$2-LEN(SOURCE!F2278) &gt;= 0, REPT(" ",SOURCE!$U$2-LEN(SOURCE!F2278)+2), "")&amp;"("&amp;
      SUBSTITUTE(TEXT(SOURCE!G2278,"??0"),"  ","")&amp;" &lt;&lt; TAM_MAX_BITS) |"&amp; IF(SOURCE!$V$2-3 &gt;= 0, REPT(" ",MAX(1,SOURCE!$V$2-5+4+1-1-LEN(  IF(ISTEXT(SOURCE!H2278),SOURCE!H2278,  SUBSTITUTE(SUBSTITUTE(TEXT(SOURCE!H2278,"????0"),"  ","")," ",""))   ))), "")&amp;
       IF(ISTEXT(SOURCE!H2278),SOURCE!H2278, SUBSTITUTE(SUBSTITUTE(TEXT(SOURCE!H2278,"????0"),"  ","")," ",""))   &amp;","&amp; IF(SOURCE!$W$2-3 &gt;= 0, REPT(" ",SOURCE!$W$2-3-5), "")&amp;
      SOURCE!I2278&amp;
" | "&amp; IF(SOURCE!$X$2-LEN(SOURCE!I2278) &gt;= 0, REPT(" ",SOURCE!$X$2-LEN(SOURCE!I2278)), "")&amp;
      SOURCE!J2278&amp;      IF(SOURCE!$Y$2-LEN(SOURCE!J2278) &gt;= 0, REPT(" ",SOURCE!$Y$2-LEN(SOURCE!J2278)), "")&amp;
" | "&amp; IF(SOURCE!$X$2-LEN(SOURCE!I2278) &gt;= 0, REPT(" ",SOURCE!$X$2-LEN(SOURCE!I2278)), "")&amp;
      SOURCE!K2278&amp;      IF(SOURCE!$Y$2-LEN(SOURCE!K2278) &gt;= 0, REPT(" ",SOURCE!$Z$2-LEN(SOURCE!K2278)), "")&amp;
" | "&amp; SOURCE!L2278&amp;      IF(SOURCE!$AB$2-LEN(SOURCE!L2278) &gt;= 0, REPT(" ",SOURCE!$AB$2-LEN(SOURCE!L2278)), "")&amp;
" | "&amp; SOURCE!M2278&amp;      IF(SOURCE!$AC$2-LEN(SOURCE!M2278) &gt;= 0, REPT(" ",SOURCE!$AC$2-LEN(SOURCE!M2278)), "")&amp;
      "},"&amp;IF(SOURCE!O2278&lt;&gt;"",""&amp;SOURCE!O2278,"")
 )
)
)</f>
        <v/>
      </c>
    </row>
    <row r="2279" spans="1:1">
      <c r="A2279" s="133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IF(SOURCE!$R$2-LEN(SOURCE!C2279) &gt;= 0, REPT(" ",SOURCE!$R$2-LEN(SOURCE!C2279)), "")&amp;
      SOURCE!D2279&amp;", "&amp; IF(SOURCE!$S$2-LEN(SOURCE!D2279) &gt;= 0, REPT(" ",SOURCE!$S$2-LEN(SOURCE!D2279)), "")&amp;
      SOURCE!E2279&amp;", "&amp; IF(SOURCE!$T$2-LEN(SOURCE!E2279) &gt;=0, REPT(" ",SOURCE!$T$2-LEN(SOURCE!E2279)), "")&amp;
      SOURCE!F2279&amp;", "&amp; IF(SOURCE!$U$2-LEN(SOURCE!F2279) &gt;= 0, REPT(" ",SOURCE!$U$2-LEN(SOURCE!F2279)+2), "")&amp;"("&amp;
      SUBSTITUTE(TEXT(SOURCE!G2279,"??0"),"  ","")&amp;" &lt;&lt; TAM_MAX_BITS) |"&amp; IF(SOURCE!$V$2-3 &gt;= 0, REPT(" ",MAX(1,SOURCE!$V$2-5+4+1-1-LEN(  IF(ISTEXT(SOURCE!H2279),SOURCE!H2279,  SUBSTITUTE(SUBSTITUTE(TEXT(SOURCE!H2279,"????0"),"  ","")," ",""))   ))), "")&amp;
       IF(ISTEXT(SOURCE!H2279),SOURCE!H2279, SUBSTITUTE(SUBSTITUTE(TEXT(SOURCE!H2279,"????0"),"  ","")," ",""))   &amp;","&amp; IF(SOURCE!$W$2-3 &gt;= 0, REPT(" ",SOURCE!$W$2-3-5), "")&amp;
      SOURCE!I2279&amp;
" | "&amp; IF(SOURCE!$X$2-LEN(SOURCE!I2279) &gt;= 0, REPT(" ",SOURCE!$X$2-LEN(SOURCE!I2279)), "")&amp;
      SOURCE!J2279&amp;      IF(SOURCE!$Y$2-LEN(SOURCE!J2279) &gt;= 0, REPT(" ",SOURCE!$Y$2-LEN(SOURCE!J2279)), "")&amp;
" | "&amp; IF(SOURCE!$X$2-LEN(SOURCE!I2279) &gt;= 0, REPT(" ",SOURCE!$X$2-LEN(SOURCE!I2279)), "")&amp;
      SOURCE!K2279&amp;      IF(SOURCE!$Y$2-LEN(SOURCE!K2279) &gt;= 0, REPT(" ",SOURCE!$Z$2-LEN(SOURCE!K2279)), "")&amp;
" | "&amp; SOURCE!L2279&amp;      IF(SOURCE!$AB$2-LEN(SOURCE!L2279) &gt;= 0, REPT(" ",SOURCE!$AB$2-LEN(SOURCE!L2279)), "")&amp;
" | "&amp; SOURCE!M2279&amp;      IF(SOURCE!$AC$2-LEN(SOURCE!M2279) &gt;= 0, REPT(" ",SOURCE!$AC$2-LEN(SOURCE!M2279)), "")&amp;
      "},"&amp;IF(SOURCE!O2279&lt;&gt;"",""&amp;SOURCE!O2279,"")
 )
)
)</f>
        <v/>
      </c>
    </row>
    <row r="2280" spans="1:1">
      <c r="A2280" s="133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IF(SOURCE!$R$2-LEN(SOURCE!C2280) &gt;= 0, REPT(" ",SOURCE!$R$2-LEN(SOURCE!C2280)), "")&amp;
      SOURCE!D2280&amp;", "&amp; IF(SOURCE!$S$2-LEN(SOURCE!D2280) &gt;= 0, REPT(" ",SOURCE!$S$2-LEN(SOURCE!D2280)), "")&amp;
      SOURCE!E2280&amp;", "&amp; IF(SOURCE!$T$2-LEN(SOURCE!E2280) &gt;=0, REPT(" ",SOURCE!$T$2-LEN(SOURCE!E2280)), "")&amp;
      SOURCE!F2280&amp;", "&amp; IF(SOURCE!$U$2-LEN(SOURCE!F2280) &gt;= 0, REPT(" ",SOURCE!$U$2-LEN(SOURCE!F2280)+2), "")&amp;"("&amp;
      SUBSTITUTE(TEXT(SOURCE!G2280,"??0"),"  ","")&amp;" &lt;&lt; TAM_MAX_BITS) |"&amp; IF(SOURCE!$V$2-3 &gt;= 0, REPT(" ",MAX(1,SOURCE!$V$2-5+4+1-1-LEN(  IF(ISTEXT(SOURCE!H2280),SOURCE!H2280,  SUBSTITUTE(SUBSTITUTE(TEXT(SOURCE!H2280,"????0"),"  ","")," ",""))   ))), "")&amp;
       IF(ISTEXT(SOURCE!H2280),SOURCE!H2280, SUBSTITUTE(SUBSTITUTE(TEXT(SOURCE!H2280,"????0"),"  ","")," ",""))   &amp;","&amp; IF(SOURCE!$W$2-3 &gt;= 0, REPT(" ",SOURCE!$W$2-3-5), "")&amp;
      SOURCE!I2280&amp;
" | "&amp; IF(SOURCE!$X$2-LEN(SOURCE!I2280) &gt;= 0, REPT(" ",SOURCE!$X$2-LEN(SOURCE!I2280)), "")&amp;
      SOURCE!J2280&amp;      IF(SOURCE!$Y$2-LEN(SOURCE!J2280) &gt;= 0, REPT(" ",SOURCE!$Y$2-LEN(SOURCE!J2280)), "")&amp;
" | "&amp; IF(SOURCE!$X$2-LEN(SOURCE!I2280) &gt;= 0, REPT(" ",SOURCE!$X$2-LEN(SOURCE!I2280)), "")&amp;
      SOURCE!K2280&amp;      IF(SOURCE!$Y$2-LEN(SOURCE!K2280) &gt;= 0, REPT(" ",SOURCE!$Z$2-LEN(SOURCE!K2280)), "")&amp;
" | "&amp; SOURCE!L2280&amp;      IF(SOURCE!$AB$2-LEN(SOURCE!L2280) &gt;= 0, REPT(" ",SOURCE!$AB$2-LEN(SOURCE!L2280)), "")&amp;
" | "&amp; SOURCE!M2280&amp;      IF(SOURCE!$AC$2-LEN(SOURCE!M2280) &gt;= 0, REPT(" ",SOURCE!$AC$2-LEN(SOURCE!M2280)), "")&amp;
      "},"&amp;IF(SOURCE!O2280&lt;&gt;"",""&amp;SOURCE!O2280,"")
 )
)
)</f>
        <v/>
      </c>
    </row>
    <row r="2281" spans="1:1">
      <c r="A2281" s="133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IF(SOURCE!$R$2-LEN(SOURCE!C2281) &gt;= 0, REPT(" ",SOURCE!$R$2-LEN(SOURCE!C2281)), "")&amp;
      SOURCE!D2281&amp;", "&amp; IF(SOURCE!$S$2-LEN(SOURCE!D2281) &gt;= 0, REPT(" ",SOURCE!$S$2-LEN(SOURCE!D2281)), "")&amp;
      SOURCE!E2281&amp;", "&amp; IF(SOURCE!$T$2-LEN(SOURCE!E2281) &gt;=0, REPT(" ",SOURCE!$T$2-LEN(SOURCE!E2281)), "")&amp;
      SOURCE!F2281&amp;", "&amp; IF(SOURCE!$U$2-LEN(SOURCE!F2281) &gt;= 0, REPT(" ",SOURCE!$U$2-LEN(SOURCE!F2281)+2), "")&amp;"("&amp;
      SUBSTITUTE(TEXT(SOURCE!G2281,"??0"),"  ","")&amp;" &lt;&lt; TAM_MAX_BITS) |"&amp; IF(SOURCE!$V$2-3 &gt;= 0, REPT(" ",MAX(1,SOURCE!$V$2-5+4+1-1-LEN(  IF(ISTEXT(SOURCE!H2281),SOURCE!H2281,  SUBSTITUTE(SUBSTITUTE(TEXT(SOURCE!H2281,"????0"),"  ","")," ",""))   ))), "")&amp;
       IF(ISTEXT(SOURCE!H2281),SOURCE!H2281, SUBSTITUTE(SUBSTITUTE(TEXT(SOURCE!H2281,"????0"),"  ","")," ",""))   &amp;","&amp; IF(SOURCE!$W$2-3 &gt;= 0, REPT(" ",SOURCE!$W$2-3-5), "")&amp;
      SOURCE!I2281&amp;
" | "&amp; IF(SOURCE!$X$2-LEN(SOURCE!I2281) &gt;= 0, REPT(" ",SOURCE!$X$2-LEN(SOURCE!I2281)), "")&amp;
      SOURCE!J2281&amp;      IF(SOURCE!$Y$2-LEN(SOURCE!J2281) &gt;= 0, REPT(" ",SOURCE!$Y$2-LEN(SOURCE!J2281)), "")&amp;
" | "&amp; IF(SOURCE!$X$2-LEN(SOURCE!I2281) &gt;= 0, REPT(" ",SOURCE!$X$2-LEN(SOURCE!I2281)), "")&amp;
      SOURCE!K2281&amp;      IF(SOURCE!$Y$2-LEN(SOURCE!K2281) &gt;= 0, REPT(" ",SOURCE!$Z$2-LEN(SOURCE!K2281)), "")&amp;
" | "&amp; SOURCE!L2281&amp;      IF(SOURCE!$AB$2-LEN(SOURCE!L2281) &gt;= 0, REPT(" ",SOURCE!$AB$2-LEN(SOURCE!L2281)), "")&amp;
" | "&amp; SOURCE!M2281&amp;      IF(SOURCE!$AC$2-LEN(SOURCE!M2281) &gt;= 0, REPT(" ",SOURCE!$AC$2-LEN(SOURCE!M2281)), "")&amp;
      "},"&amp;IF(SOURCE!O2281&lt;&gt;"",""&amp;SOURCE!O2281,"")
 )
)
)</f>
        <v/>
      </c>
    </row>
    <row r="2282" spans="1:1">
      <c r="A2282" s="133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IF(SOURCE!$R$2-LEN(SOURCE!C2282) &gt;= 0, REPT(" ",SOURCE!$R$2-LEN(SOURCE!C2282)), "")&amp;
      SOURCE!D2282&amp;", "&amp; IF(SOURCE!$S$2-LEN(SOURCE!D2282) &gt;= 0, REPT(" ",SOURCE!$S$2-LEN(SOURCE!D2282)), "")&amp;
      SOURCE!E2282&amp;", "&amp; IF(SOURCE!$T$2-LEN(SOURCE!E2282) &gt;=0, REPT(" ",SOURCE!$T$2-LEN(SOURCE!E2282)), "")&amp;
      SOURCE!F2282&amp;", "&amp; IF(SOURCE!$U$2-LEN(SOURCE!F2282) &gt;= 0, REPT(" ",SOURCE!$U$2-LEN(SOURCE!F2282)+2), "")&amp;"("&amp;
      SUBSTITUTE(TEXT(SOURCE!G2282,"??0"),"  ","")&amp;" &lt;&lt; TAM_MAX_BITS) |"&amp; IF(SOURCE!$V$2-3 &gt;= 0, REPT(" ",MAX(1,SOURCE!$V$2-5+4+1-1-LEN(  IF(ISTEXT(SOURCE!H2282),SOURCE!H2282,  SUBSTITUTE(SUBSTITUTE(TEXT(SOURCE!H2282,"????0"),"  ","")," ",""))   ))), "")&amp;
       IF(ISTEXT(SOURCE!H2282),SOURCE!H2282, SUBSTITUTE(SUBSTITUTE(TEXT(SOURCE!H2282,"????0"),"  ","")," ",""))   &amp;","&amp; IF(SOURCE!$W$2-3 &gt;= 0, REPT(" ",SOURCE!$W$2-3-5), "")&amp;
      SOURCE!I2282&amp;
" | "&amp; IF(SOURCE!$X$2-LEN(SOURCE!I2282) &gt;= 0, REPT(" ",SOURCE!$X$2-LEN(SOURCE!I2282)), "")&amp;
      SOURCE!J2282&amp;      IF(SOURCE!$Y$2-LEN(SOURCE!J2282) &gt;= 0, REPT(" ",SOURCE!$Y$2-LEN(SOURCE!J2282)), "")&amp;
" | "&amp; IF(SOURCE!$X$2-LEN(SOURCE!I2282) &gt;= 0, REPT(" ",SOURCE!$X$2-LEN(SOURCE!I2282)), "")&amp;
      SOURCE!K2282&amp;      IF(SOURCE!$Y$2-LEN(SOURCE!K2282) &gt;= 0, REPT(" ",SOURCE!$Z$2-LEN(SOURCE!K2282)), "")&amp;
" | "&amp; SOURCE!L2282&amp;      IF(SOURCE!$AB$2-LEN(SOURCE!L2282) &gt;= 0, REPT(" ",SOURCE!$AB$2-LEN(SOURCE!L2282)), "")&amp;
" | "&amp; SOURCE!M2282&amp;      IF(SOURCE!$AC$2-LEN(SOURCE!M2282) &gt;= 0, REPT(" ",SOURCE!$AC$2-LEN(SOURCE!M2282)), "")&amp;
      "},"&amp;IF(SOURCE!O2282&lt;&gt;"",""&amp;SOURCE!O2282,"")
 )
)
)</f>
        <v/>
      </c>
    </row>
    <row r="2283" spans="1:1">
      <c r="A2283" s="133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IF(SOURCE!$R$2-LEN(SOURCE!C2283) &gt;= 0, REPT(" ",SOURCE!$R$2-LEN(SOURCE!C2283)), "")&amp;
      SOURCE!D2283&amp;", "&amp; IF(SOURCE!$S$2-LEN(SOURCE!D2283) &gt;= 0, REPT(" ",SOURCE!$S$2-LEN(SOURCE!D2283)), "")&amp;
      SOURCE!E2283&amp;", "&amp; IF(SOURCE!$T$2-LEN(SOURCE!E2283) &gt;=0, REPT(" ",SOURCE!$T$2-LEN(SOURCE!E2283)), "")&amp;
      SOURCE!F2283&amp;", "&amp; IF(SOURCE!$U$2-LEN(SOURCE!F2283) &gt;= 0, REPT(" ",SOURCE!$U$2-LEN(SOURCE!F2283)+2), "")&amp;"("&amp;
      SUBSTITUTE(TEXT(SOURCE!G2283,"??0"),"  ","")&amp;" &lt;&lt; TAM_MAX_BITS) |"&amp; IF(SOURCE!$V$2-3 &gt;= 0, REPT(" ",MAX(1,SOURCE!$V$2-5+4+1-1-LEN(  IF(ISTEXT(SOURCE!H2283),SOURCE!H2283,  SUBSTITUTE(SUBSTITUTE(TEXT(SOURCE!H2283,"????0"),"  ","")," ",""))   ))), "")&amp;
       IF(ISTEXT(SOURCE!H2283),SOURCE!H2283, SUBSTITUTE(SUBSTITUTE(TEXT(SOURCE!H2283,"????0"),"  ","")," ",""))   &amp;","&amp; IF(SOURCE!$W$2-3 &gt;= 0, REPT(" ",SOURCE!$W$2-3-5), "")&amp;
      SOURCE!I2283&amp;
" | "&amp; IF(SOURCE!$X$2-LEN(SOURCE!I2283) &gt;= 0, REPT(" ",SOURCE!$X$2-LEN(SOURCE!I2283)), "")&amp;
      SOURCE!J2283&amp;      IF(SOURCE!$Y$2-LEN(SOURCE!J2283) &gt;= 0, REPT(" ",SOURCE!$Y$2-LEN(SOURCE!J2283)), "")&amp;
" | "&amp; IF(SOURCE!$X$2-LEN(SOURCE!I2283) &gt;= 0, REPT(" ",SOURCE!$X$2-LEN(SOURCE!I2283)), "")&amp;
      SOURCE!K2283&amp;      IF(SOURCE!$Y$2-LEN(SOURCE!K2283) &gt;= 0, REPT(" ",SOURCE!$Z$2-LEN(SOURCE!K2283)), "")&amp;
" | "&amp; SOURCE!L2283&amp;      IF(SOURCE!$AB$2-LEN(SOURCE!L2283) &gt;= 0, REPT(" ",SOURCE!$AB$2-LEN(SOURCE!L2283)), "")&amp;
" | "&amp; SOURCE!M2283&amp;      IF(SOURCE!$AC$2-LEN(SOURCE!M2283) &gt;= 0, REPT(" ",SOURCE!$AC$2-LEN(SOURCE!M2283)), "")&amp;
      "},"&amp;IF(SOURCE!O2283&lt;&gt;"",""&amp;SOURCE!O2283,"")
 )
)
)</f>
        <v/>
      </c>
    </row>
    <row r="2284" spans="1:1">
      <c r="A2284" s="133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IF(SOURCE!$R$2-LEN(SOURCE!C2284) &gt;= 0, REPT(" ",SOURCE!$R$2-LEN(SOURCE!C2284)), "")&amp;
      SOURCE!D2284&amp;", "&amp; IF(SOURCE!$S$2-LEN(SOURCE!D2284) &gt;= 0, REPT(" ",SOURCE!$S$2-LEN(SOURCE!D2284)), "")&amp;
      SOURCE!E2284&amp;", "&amp; IF(SOURCE!$T$2-LEN(SOURCE!E2284) &gt;=0, REPT(" ",SOURCE!$T$2-LEN(SOURCE!E2284)), "")&amp;
      SOURCE!F2284&amp;", "&amp; IF(SOURCE!$U$2-LEN(SOURCE!F2284) &gt;= 0, REPT(" ",SOURCE!$U$2-LEN(SOURCE!F2284)+2), "")&amp;"("&amp;
      SUBSTITUTE(TEXT(SOURCE!G2284,"??0"),"  ","")&amp;" &lt;&lt; TAM_MAX_BITS) |"&amp; IF(SOURCE!$V$2-3 &gt;= 0, REPT(" ",MAX(1,SOURCE!$V$2-5+4+1-1-LEN(  IF(ISTEXT(SOURCE!H2284),SOURCE!H2284,  SUBSTITUTE(SUBSTITUTE(TEXT(SOURCE!H2284,"????0"),"  ","")," ",""))   ))), "")&amp;
       IF(ISTEXT(SOURCE!H2284),SOURCE!H2284, SUBSTITUTE(SUBSTITUTE(TEXT(SOURCE!H2284,"????0"),"  ","")," ",""))   &amp;","&amp; IF(SOURCE!$W$2-3 &gt;= 0, REPT(" ",SOURCE!$W$2-3-5), "")&amp;
      SOURCE!I2284&amp;
" | "&amp; IF(SOURCE!$X$2-LEN(SOURCE!I2284) &gt;= 0, REPT(" ",SOURCE!$X$2-LEN(SOURCE!I2284)), "")&amp;
      SOURCE!J2284&amp;      IF(SOURCE!$Y$2-LEN(SOURCE!J2284) &gt;= 0, REPT(" ",SOURCE!$Y$2-LEN(SOURCE!J2284)), "")&amp;
" | "&amp; IF(SOURCE!$X$2-LEN(SOURCE!I2284) &gt;= 0, REPT(" ",SOURCE!$X$2-LEN(SOURCE!I2284)), "")&amp;
      SOURCE!K2284&amp;      IF(SOURCE!$Y$2-LEN(SOURCE!K2284) &gt;= 0, REPT(" ",SOURCE!$Z$2-LEN(SOURCE!K2284)), "")&amp;
" | "&amp; SOURCE!L2284&amp;      IF(SOURCE!$AB$2-LEN(SOURCE!L2284) &gt;= 0, REPT(" ",SOURCE!$AB$2-LEN(SOURCE!L2284)), "")&amp;
" | "&amp; SOURCE!M2284&amp;      IF(SOURCE!$AC$2-LEN(SOURCE!M2284) &gt;= 0, REPT(" ",SOURCE!$AC$2-LEN(SOURCE!M2284)), "")&amp;
      "},"&amp;IF(SOURCE!O2284&lt;&gt;"",""&amp;SOURCE!O2284,"")
 )
)
)</f>
        <v/>
      </c>
    </row>
    <row r="2285" spans="1:1">
      <c r="A2285" s="133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IF(SOURCE!$R$2-LEN(SOURCE!C2285) &gt;= 0, REPT(" ",SOURCE!$R$2-LEN(SOURCE!C2285)), "")&amp;
      SOURCE!D2285&amp;", "&amp; IF(SOURCE!$S$2-LEN(SOURCE!D2285) &gt;= 0, REPT(" ",SOURCE!$S$2-LEN(SOURCE!D2285)), "")&amp;
      SOURCE!E2285&amp;", "&amp; IF(SOURCE!$T$2-LEN(SOURCE!E2285) &gt;=0, REPT(" ",SOURCE!$T$2-LEN(SOURCE!E2285)), "")&amp;
      SOURCE!F2285&amp;", "&amp; IF(SOURCE!$U$2-LEN(SOURCE!F2285) &gt;= 0, REPT(" ",SOURCE!$U$2-LEN(SOURCE!F2285)+2), "")&amp;"("&amp;
      SUBSTITUTE(TEXT(SOURCE!G2285,"??0"),"  ","")&amp;" &lt;&lt; TAM_MAX_BITS) |"&amp; IF(SOURCE!$V$2-3 &gt;= 0, REPT(" ",MAX(1,SOURCE!$V$2-5+4+1-1-LEN(  IF(ISTEXT(SOURCE!H2285),SOURCE!H2285,  SUBSTITUTE(SUBSTITUTE(TEXT(SOURCE!H2285,"????0"),"  ","")," ",""))   ))), "")&amp;
       IF(ISTEXT(SOURCE!H2285),SOURCE!H2285, SUBSTITUTE(SUBSTITUTE(TEXT(SOURCE!H2285,"????0"),"  ","")," ",""))   &amp;","&amp; IF(SOURCE!$W$2-3 &gt;= 0, REPT(" ",SOURCE!$W$2-3-5), "")&amp;
      SOURCE!I2285&amp;
" | "&amp; IF(SOURCE!$X$2-LEN(SOURCE!I2285) &gt;= 0, REPT(" ",SOURCE!$X$2-LEN(SOURCE!I2285)), "")&amp;
      SOURCE!J2285&amp;      IF(SOURCE!$Y$2-LEN(SOURCE!J2285) &gt;= 0, REPT(" ",SOURCE!$Y$2-LEN(SOURCE!J2285)), "")&amp;
" | "&amp; IF(SOURCE!$X$2-LEN(SOURCE!I2285) &gt;= 0, REPT(" ",SOURCE!$X$2-LEN(SOURCE!I2285)), "")&amp;
      SOURCE!K2285&amp;      IF(SOURCE!$Y$2-LEN(SOURCE!K2285) &gt;= 0, REPT(" ",SOURCE!$Z$2-LEN(SOURCE!K2285)), "")&amp;
" | "&amp; SOURCE!L2285&amp;      IF(SOURCE!$AB$2-LEN(SOURCE!L2285) &gt;= 0, REPT(" ",SOURCE!$AB$2-LEN(SOURCE!L2285)), "")&amp;
" | "&amp; SOURCE!M2285&amp;      IF(SOURCE!$AC$2-LEN(SOURCE!M2285) &gt;= 0, REPT(" ",SOURCE!$AC$2-LEN(SOURCE!M2285)), "")&amp;
      "},"&amp;IF(SOURCE!O2285&lt;&gt;"",""&amp;SOURCE!O2285,"")
 )
)
)</f>
        <v/>
      </c>
    </row>
    <row r="2286" spans="1:1">
      <c r="A2286" s="133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IF(SOURCE!$R$2-LEN(SOURCE!C2286) &gt;= 0, REPT(" ",SOURCE!$R$2-LEN(SOURCE!C2286)), "")&amp;
      SOURCE!D2286&amp;", "&amp; IF(SOURCE!$S$2-LEN(SOURCE!D2286) &gt;= 0, REPT(" ",SOURCE!$S$2-LEN(SOURCE!D2286)), "")&amp;
      SOURCE!E2286&amp;", "&amp; IF(SOURCE!$T$2-LEN(SOURCE!E2286) &gt;=0, REPT(" ",SOURCE!$T$2-LEN(SOURCE!E2286)), "")&amp;
      SOURCE!F2286&amp;", "&amp; IF(SOURCE!$U$2-LEN(SOURCE!F2286) &gt;= 0, REPT(" ",SOURCE!$U$2-LEN(SOURCE!F2286)+2), "")&amp;"("&amp;
      SUBSTITUTE(TEXT(SOURCE!G2286,"??0"),"  ","")&amp;" &lt;&lt; TAM_MAX_BITS) |"&amp; IF(SOURCE!$V$2-3 &gt;= 0, REPT(" ",MAX(1,SOURCE!$V$2-5+4+1-1-LEN(  IF(ISTEXT(SOURCE!H2286),SOURCE!H2286,  SUBSTITUTE(SUBSTITUTE(TEXT(SOURCE!H2286,"????0"),"  ","")," ",""))   ))), "")&amp;
       IF(ISTEXT(SOURCE!H2286),SOURCE!H2286, SUBSTITUTE(SUBSTITUTE(TEXT(SOURCE!H2286,"????0"),"  ","")," ",""))   &amp;","&amp; IF(SOURCE!$W$2-3 &gt;= 0, REPT(" ",SOURCE!$W$2-3-5), "")&amp;
      SOURCE!I2286&amp;
" | "&amp; IF(SOURCE!$X$2-LEN(SOURCE!I2286) &gt;= 0, REPT(" ",SOURCE!$X$2-LEN(SOURCE!I2286)), "")&amp;
      SOURCE!J2286&amp;      IF(SOURCE!$Y$2-LEN(SOURCE!J2286) &gt;= 0, REPT(" ",SOURCE!$Y$2-LEN(SOURCE!J2286)), "")&amp;
" | "&amp; IF(SOURCE!$X$2-LEN(SOURCE!I2286) &gt;= 0, REPT(" ",SOURCE!$X$2-LEN(SOURCE!I2286)), "")&amp;
      SOURCE!K2286&amp;      IF(SOURCE!$Y$2-LEN(SOURCE!K2286) &gt;= 0, REPT(" ",SOURCE!$Z$2-LEN(SOURCE!K2286)), "")&amp;
" | "&amp; SOURCE!L2286&amp;      IF(SOURCE!$AB$2-LEN(SOURCE!L2286) &gt;= 0, REPT(" ",SOURCE!$AB$2-LEN(SOURCE!L2286)), "")&amp;
" | "&amp; SOURCE!M2286&amp;      IF(SOURCE!$AC$2-LEN(SOURCE!M2286) &gt;= 0, REPT(" ",SOURCE!$AC$2-LEN(SOURCE!M2286)), "")&amp;
      "},"&amp;IF(SOURCE!O2286&lt;&gt;"",""&amp;SOURCE!O2286,"")
 )
)
)</f>
        <v/>
      </c>
    </row>
    <row r="2287" spans="1:1">
      <c r="A2287" s="133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IF(SOURCE!$R$2-LEN(SOURCE!C2287) &gt;= 0, REPT(" ",SOURCE!$R$2-LEN(SOURCE!C2287)), "")&amp;
      SOURCE!D2287&amp;", "&amp; IF(SOURCE!$S$2-LEN(SOURCE!D2287) &gt;= 0, REPT(" ",SOURCE!$S$2-LEN(SOURCE!D2287)), "")&amp;
      SOURCE!E2287&amp;", "&amp; IF(SOURCE!$T$2-LEN(SOURCE!E2287) &gt;=0, REPT(" ",SOURCE!$T$2-LEN(SOURCE!E2287)), "")&amp;
      SOURCE!F2287&amp;", "&amp; IF(SOURCE!$U$2-LEN(SOURCE!F2287) &gt;= 0, REPT(" ",SOURCE!$U$2-LEN(SOURCE!F2287)+2), "")&amp;"("&amp;
      SUBSTITUTE(TEXT(SOURCE!G2287,"??0"),"  ","")&amp;" &lt;&lt; TAM_MAX_BITS) |"&amp; IF(SOURCE!$V$2-3 &gt;= 0, REPT(" ",MAX(1,SOURCE!$V$2-5+4+1-1-LEN(  IF(ISTEXT(SOURCE!H2287),SOURCE!H2287,  SUBSTITUTE(SUBSTITUTE(TEXT(SOURCE!H2287,"????0"),"  ","")," ",""))   ))), "")&amp;
       IF(ISTEXT(SOURCE!H2287),SOURCE!H2287, SUBSTITUTE(SUBSTITUTE(TEXT(SOURCE!H2287,"????0"),"  ","")," ",""))   &amp;","&amp; IF(SOURCE!$W$2-3 &gt;= 0, REPT(" ",SOURCE!$W$2-3-5), "")&amp;
      SOURCE!I2287&amp;
" | "&amp; IF(SOURCE!$X$2-LEN(SOURCE!I2287) &gt;= 0, REPT(" ",SOURCE!$X$2-LEN(SOURCE!I2287)), "")&amp;
      SOURCE!J2287&amp;      IF(SOURCE!$Y$2-LEN(SOURCE!J2287) &gt;= 0, REPT(" ",SOURCE!$Y$2-LEN(SOURCE!J2287)), "")&amp;
" | "&amp; IF(SOURCE!$X$2-LEN(SOURCE!I2287) &gt;= 0, REPT(" ",SOURCE!$X$2-LEN(SOURCE!I2287)), "")&amp;
      SOURCE!K2287&amp;      IF(SOURCE!$Y$2-LEN(SOURCE!K2287) &gt;= 0, REPT(" ",SOURCE!$Z$2-LEN(SOURCE!K2287)), "")&amp;
" | "&amp; SOURCE!L2287&amp;      IF(SOURCE!$AB$2-LEN(SOURCE!L2287) &gt;= 0, REPT(" ",SOURCE!$AB$2-LEN(SOURCE!L2287)), "")&amp;
" | "&amp; SOURCE!M2287&amp;      IF(SOURCE!$AC$2-LEN(SOURCE!M2287) &gt;= 0, REPT(" ",SOURCE!$AC$2-LEN(SOURCE!M2287)), "")&amp;
      "},"&amp;IF(SOURCE!O2287&lt;&gt;"",""&amp;SOURCE!O2287,"")
 )
)
)</f>
        <v/>
      </c>
    </row>
    <row r="2288" spans="1:1">
      <c r="A2288" s="133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IF(SOURCE!$R$2-LEN(SOURCE!C2288) &gt;= 0, REPT(" ",SOURCE!$R$2-LEN(SOURCE!C2288)), "")&amp;
      SOURCE!D2288&amp;", "&amp; IF(SOURCE!$S$2-LEN(SOURCE!D2288) &gt;= 0, REPT(" ",SOURCE!$S$2-LEN(SOURCE!D2288)), "")&amp;
      SOURCE!E2288&amp;", "&amp; IF(SOURCE!$T$2-LEN(SOURCE!E2288) &gt;=0, REPT(" ",SOURCE!$T$2-LEN(SOURCE!E2288)), "")&amp;
      SOURCE!F2288&amp;", "&amp; IF(SOURCE!$U$2-LEN(SOURCE!F2288) &gt;= 0, REPT(" ",SOURCE!$U$2-LEN(SOURCE!F2288)+2), "")&amp;"("&amp;
      SUBSTITUTE(TEXT(SOURCE!G2288,"??0"),"  ","")&amp;" &lt;&lt; TAM_MAX_BITS) |"&amp; IF(SOURCE!$V$2-3 &gt;= 0, REPT(" ",MAX(1,SOURCE!$V$2-5+4+1-1-LEN(  IF(ISTEXT(SOURCE!H2288),SOURCE!H2288,  SUBSTITUTE(SUBSTITUTE(TEXT(SOURCE!H2288,"????0"),"  ","")," ",""))   ))), "")&amp;
       IF(ISTEXT(SOURCE!H2288),SOURCE!H2288, SUBSTITUTE(SUBSTITUTE(TEXT(SOURCE!H2288,"????0"),"  ","")," ",""))   &amp;","&amp; IF(SOURCE!$W$2-3 &gt;= 0, REPT(" ",SOURCE!$W$2-3-5), "")&amp;
      SOURCE!I2288&amp;
" | "&amp; IF(SOURCE!$X$2-LEN(SOURCE!I2288) &gt;= 0, REPT(" ",SOURCE!$X$2-LEN(SOURCE!I2288)), "")&amp;
      SOURCE!J2288&amp;      IF(SOURCE!$Y$2-LEN(SOURCE!J2288) &gt;= 0, REPT(" ",SOURCE!$Y$2-LEN(SOURCE!J2288)), "")&amp;
" | "&amp; IF(SOURCE!$X$2-LEN(SOURCE!I2288) &gt;= 0, REPT(" ",SOURCE!$X$2-LEN(SOURCE!I2288)), "")&amp;
      SOURCE!K2288&amp;      IF(SOURCE!$Y$2-LEN(SOURCE!K2288) &gt;= 0, REPT(" ",SOURCE!$Z$2-LEN(SOURCE!K2288)), "")&amp;
" | "&amp; SOURCE!L2288&amp;      IF(SOURCE!$AB$2-LEN(SOURCE!L2288) &gt;= 0, REPT(" ",SOURCE!$AB$2-LEN(SOURCE!L2288)), "")&amp;
" | "&amp; SOURCE!M2288&amp;      IF(SOURCE!$AC$2-LEN(SOURCE!M2288) &gt;= 0, REPT(" ",SOURCE!$AC$2-LEN(SOURCE!M2288)), "")&amp;
      "},"&amp;IF(SOURCE!O2288&lt;&gt;"",""&amp;SOURCE!O2288,"")
 )
)
)</f>
        <v/>
      </c>
    </row>
    <row r="2289" spans="1:1">
      <c r="A2289" s="133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IF(SOURCE!$R$2-LEN(SOURCE!C2289) &gt;= 0, REPT(" ",SOURCE!$R$2-LEN(SOURCE!C2289)), "")&amp;
      SOURCE!D2289&amp;", "&amp; IF(SOURCE!$S$2-LEN(SOURCE!D2289) &gt;= 0, REPT(" ",SOURCE!$S$2-LEN(SOURCE!D2289)), "")&amp;
      SOURCE!E2289&amp;", "&amp; IF(SOURCE!$T$2-LEN(SOURCE!E2289) &gt;=0, REPT(" ",SOURCE!$T$2-LEN(SOURCE!E2289)), "")&amp;
      SOURCE!F2289&amp;", "&amp; IF(SOURCE!$U$2-LEN(SOURCE!F2289) &gt;= 0, REPT(" ",SOURCE!$U$2-LEN(SOURCE!F2289)+2), "")&amp;"("&amp;
      SUBSTITUTE(TEXT(SOURCE!G2289,"??0"),"  ","")&amp;" &lt;&lt; TAM_MAX_BITS) |"&amp; IF(SOURCE!$V$2-3 &gt;= 0, REPT(" ",MAX(1,SOURCE!$V$2-5+4+1-1-LEN(  IF(ISTEXT(SOURCE!H2289),SOURCE!H2289,  SUBSTITUTE(SUBSTITUTE(TEXT(SOURCE!H2289,"????0"),"  ","")," ",""))   ))), "")&amp;
       IF(ISTEXT(SOURCE!H2289),SOURCE!H2289, SUBSTITUTE(SUBSTITUTE(TEXT(SOURCE!H2289,"????0"),"  ","")," ",""))   &amp;","&amp; IF(SOURCE!$W$2-3 &gt;= 0, REPT(" ",SOURCE!$W$2-3-5), "")&amp;
      SOURCE!I2289&amp;
" | "&amp; IF(SOURCE!$X$2-LEN(SOURCE!I2289) &gt;= 0, REPT(" ",SOURCE!$X$2-LEN(SOURCE!I2289)), "")&amp;
      SOURCE!J2289&amp;      IF(SOURCE!$Y$2-LEN(SOURCE!J2289) &gt;= 0, REPT(" ",SOURCE!$Y$2-LEN(SOURCE!J2289)), "")&amp;
" | "&amp; IF(SOURCE!$X$2-LEN(SOURCE!I2289) &gt;= 0, REPT(" ",SOURCE!$X$2-LEN(SOURCE!I2289)), "")&amp;
      SOURCE!K2289&amp;      IF(SOURCE!$Y$2-LEN(SOURCE!K2289) &gt;= 0, REPT(" ",SOURCE!$Z$2-LEN(SOURCE!K2289)), "")&amp;
" | "&amp; SOURCE!L2289&amp;      IF(SOURCE!$AB$2-LEN(SOURCE!L2289) &gt;= 0, REPT(" ",SOURCE!$AB$2-LEN(SOURCE!L2289)), "")&amp;
" | "&amp; SOURCE!M2289&amp;      IF(SOURCE!$AC$2-LEN(SOURCE!M2289) &gt;= 0, REPT(" ",SOURCE!$AC$2-LEN(SOURCE!M2289)), "")&amp;
      "},"&amp;IF(SOURCE!O2289&lt;&gt;"",""&amp;SOURCE!O2289,"")
 )
)
)</f>
        <v/>
      </c>
    </row>
    <row r="2290" spans="1:1">
      <c r="A2290" s="133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IF(SOURCE!$R$2-LEN(SOURCE!C2290) &gt;= 0, REPT(" ",SOURCE!$R$2-LEN(SOURCE!C2290)), "")&amp;
      SOURCE!D2290&amp;", "&amp; IF(SOURCE!$S$2-LEN(SOURCE!D2290) &gt;= 0, REPT(" ",SOURCE!$S$2-LEN(SOURCE!D2290)), "")&amp;
      SOURCE!E2290&amp;", "&amp; IF(SOURCE!$T$2-LEN(SOURCE!E2290) &gt;=0, REPT(" ",SOURCE!$T$2-LEN(SOURCE!E2290)), "")&amp;
      SOURCE!F2290&amp;", "&amp; IF(SOURCE!$U$2-LEN(SOURCE!F2290) &gt;= 0, REPT(" ",SOURCE!$U$2-LEN(SOURCE!F2290)+2), "")&amp;"("&amp;
      SUBSTITUTE(TEXT(SOURCE!G2290,"??0"),"  ","")&amp;" &lt;&lt; TAM_MAX_BITS) |"&amp; IF(SOURCE!$V$2-3 &gt;= 0, REPT(" ",MAX(1,SOURCE!$V$2-5+4+1-1-LEN(  IF(ISTEXT(SOURCE!H2290),SOURCE!H2290,  SUBSTITUTE(SUBSTITUTE(TEXT(SOURCE!H2290,"????0"),"  ","")," ",""))   ))), "")&amp;
       IF(ISTEXT(SOURCE!H2290),SOURCE!H2290, SUBSTITUTE(SUBSTITUTE(TEXT(SOURCE!H2290,"????0"),"  ","")," ",""))   &amp;","&amp; IF(SOURCE!$W$2-3 &gt;= 0, REPT(" ",SOURCE!$W$2-3-5), "")&amp;
      SOURCE!I2290&amp;
" | "&amp; IF(SOURCE!$X$2-LEN(SOURCE!I2290) &gt;= 0, REPT(" ",SOURCE!$X$2-LEN(SOURCE!I2290)), "")&amp;
      SOURCE!J2290&amp;      IF(SOURCE!$Y$2-LEN(SOURCE!J2290) &gt;= 0, REPT(" ",SOURCE!$Y$2-LEN(SOURCE!J2290)), "")&amp;
" | "&amp; IF(SOURCE!$X$2-LEN(SOURCE!I2290) &gt;= 0, REPT(" ",SOURCE!$X$2-LEN(SOURCE!I2290)), "")&amp;
      SOURCE!K2290&amp;      IF(SOURCE!$Y$2-LEN(SOURCE!K2290) &gt;= 0, REPT(" ",SOURCE!$Z$2-LEN(SOURCE!K2290)), "")&amp;
" | "&amp; SOURCE!L2290&amp;      IF(SOURCE!$AB$2-LEN(SOURCE!L2290) &gt;= 0, REPT(" ",SOURCE!$AB$2-LEN(SOURCE!L2290)), "")&amp;
" | "&amp; SOURCE!M2290&amp;      IF(SOURCE!$AC$2-LEN(SOURCE!M2290) &gt;= 0, REPT(" ",SOURCE!$AC$2-LEN(SOURCE!M2290)), "")&amp;
      "},"&amp;IF(SOURCE!O2290&lt;&gt;"",""&amp;SOURCE!O2290,"")
 )
)
)</f>
        <v/>
      </c>
    </row>
    <row r="2291" spans="1:1">
      <c r="A2291" s="133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IF(SOURCE!$R$2-LEN(SOURCE!C2291) &gt;= 0, REPT(" ",SOURCE!$R$2-LEN(SOURCE!C2291)), "")&amp;
      SOURCE!D2291&amp;", "&amp; IF(SOURCE!$S$2-LEN(SOURCE!D2291) &gt;= 0, REPT(" ",SOURCE!$S$2-LEN(SOURCE!D2291)), "")&amp;
      SOURCE!E2291&amp;", "&amp; IF(SOURCE!$T$2-LEN(SOURCE!E2291) &gt;=0, REPT(" ",SOURCE!$T$2-LEN(SOURCE!E2291)), "")&amp;
      SOURCE!F2291&amp;", "&amp; IF(SOURCE!$U$2-LEN(SOURCE!F2291) &gt;= 0, REPT(" ",SOURCE!$U$2-LEN(SOURCE!F2291)+2), "")&amp;"("&amp;
      SUBSTITUTE(TEXT(SOURCE!G2291,"??0"),"  ","")&amp;" &lt;&lt; TAM_MAX_BITS) |"&amp; IF(SOURCE!$V$2-3 &gt;= 0, REPT(" ",MAX(1,SOURCE!$V$2-5+4+1-1-LEN(  IF(ISTEXT(SOURCE!H2291),SOURCE!H2291,  SUBSTITUTE(SUBSTITUTE(TEXT(SOURCE!H2291,"????0"),"  ","")," ",""))   ))), "")&amp;
       IF(ISTEXT(SOURCE!H2291),SOURCE!H2291, SUBSTITUTE(SUBSTITUTE(TEXT(SOURCE!H2291,"????0"),"  ","")," ",""))   &amp;","&amp; IF(SOURCE!$W$2-3 &gt;= 0, REPT(" ",SOURCE!$W$2-3-5), "")&amp;
      SOURCE!I2291&amp;
" | "&amp; IF(SOURCE!$X$2-LEN(SOURCE!I2291) &gt;= 0, REPT(" ",SOURCE!$X$2-LEN(SOURCE!I2291)), "")&amp;
      SOURCE!J2291&amp;      IF(SOURCE!$Y$2-LEN(SOURCE!J2291) &gt;= 0, REPT(" ",SOURCE!$Y$2-LEN(SOURCE!J2291)), "")&amp;
" | "&amp; IF(SOURCE!$X$2-LEN(SOURCE!I2291) &gt;= 0, REPT(" ",SOURCE!$X$2-LEN(SOURCE!I2291)), "")&amp;
      SOURCE!K2291&amp;      IF(SOURCE!$Y$2-LEN(SOURCE!K2291) &gt;= 0, REPT(" ",SOURCE!$Z$2-LEN(SOURCE!K2291)), "")&amp;
" | "&amp; SOURCE!L2291&amp;      IF(SOURCE!$AB$2-LEN(SOURCE!L2291) &gt;= 0, REPT(" ",SOURCE!$AB$2-LEN(SOURCE!L2291)), "")&amp;
" | "&amp; SOURCE!M2291&amp;      IF(SOURCE!$AC$2-LEN(SOURCE!M2291) &gt;= 0, REPT(" ",SOURCE!$AC$2-LEN(SOURCE!M2291)), "")&amp;
      "},"&amp;IF(SOURCE!O2291&lt;&gt;"",""&amp;SOURCE!O2291,"")
 )
)
)</f>
        <v/>
      </c>
    </row>
    <row r="2292" spans="1:1">
      <c r="A2292" s="133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IF(SOURCE!$R$2-LEN(SOURCE!C2292) &gt;= 0, REPT(" ",SOURCE!$R$2-LEN(SOURCE!C2292)), "")&amp;
      SOURCE!D2292&amp;", "&amp; IF(SOURCE!$S$2-LEN(SOURCE!D2292) &gt;= 0, REPT(" ",SOURCE!$S$2-LEN(SOURCE!D2292)), "")&amp;
      SOURCE!E2292&amp;", "&amp; IF(SOURCE!$T$2-LEN(SOURCE!E2292) &gt;=0, REPT(" ",SOURCE!$T$2-LEN(SOURCE!E2292)), "")&amp;
      SOURCE!F2292&amp;", "&amp; IF(SOURCE!$U$2-LEN(SOURCE!F2292) &gt;= 0, REPT(" ",SOURCE!$U$2-LEN(SOURCE!F2292)+2), "")&amp;"("&amp;
      SUBSTITUTE(TEXT(SOURCE!G2292,"??0"),"  ","")&amp;" &lt;&lt; TAM_MAX_BITS) |"&amp; IF(SOURCE!$V$2-3 &gt;= 0, REPT(" ",MAX(1,SOURCE!$V$2-5+4+1-1-LEN(  IF(ISTEXT(SOURCE!H2292),SOURCE!H2292,  SUBSTITUTE(SUBSTITUTE(TEXT(SOURCE!H2292,"????0"),"  ","")," ",""))   ))), "")&amp;
       IF(ISTEXT(SOURCE!H2292),SOURCE!H2292, SUBSTITUTE(SUBSTITUTE(TEXT(SOURCE!H2292,"????0"),"  ","")," ",""))   &amp;","&amp; IF(SOURCE!$W$2-3 &gt;= 0, REPT(" ",SOURCE!$W$2-3-5), "")&amp;
      SOURCE!I2292&amp;
" | "&amp; IF(SOURCE!$X$2-LEN(SOURCE!I2292) &gt;= 0, REPT(" ",SOURCE!$X$2-LEN(SOURCE!I2292)), "")&amp;
      SOURCE!J2292&amp;      IF(SOURCE!$Y$2-LEN(SOURCE!J2292) &gt;= 0, REPT(" ",SOURCE!$Y$2-LEN(SOURCE!J2292)), "")&amp;
" | "&amp; IF(SOURCE!$X$2-LEN(SOURCE!I2292) &gt;= 0, REPT(" ",SOURCE!$X$2-LEN(SOURCE!I2292)), "")&amp;
      SOURCE!K2292&amp;      IF(SOURCE!$Y$2-LEN(SOURCE!K2292) &gt;= 0, REPT(" ",SOURCE!$Z$2-LEN(SOURCE!K2292)), "")&amp;
" | "&amp; SOURCE!L2292&amp;      IF(SOURCE!$AB$2-LEN(SOURCE!L2292) &gt;= 0, REPT(" ",SOURCE!$AB$2-LEN(SOURCE!L2292)), "")&amp;
" | "&amp; SOURCE!M2292&amp;      IF(SOURCE!$AC$2-LEN(SOURCE!M2292) &gt;= 0, REPT(" ",SOURCE!$AC$2-LEN(SOURCE!M2292)), "")&amp;
      "},"&amp;IF(SOURCE!O2292&lt;&gt;"",""&amp;SOURCE!O2292,"")
 )
)
)</f>
        <v/>
      </c>
    </row>
    <row r="2293" spans="1:1">
      <c r="A2293" s="133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IF(SOURCE!$R$2-LEN(SOURCE!C2293) &gt;= 0, REPT(" ",SOURCE!$R$2-LEN(SOURCE!C2293)), "")&amp;
      SOURCE!D2293&amp;", "&amp; IF(SOURCE!$S$2-LEN(SOURCE!D2293) &gt;= 0, REPT(" ",SOURCE!$S$2-LEN(SOURCE!D2293)), "")&amp;
      SOURCE!E2293&amp;", "&amp; IF(SOURCE!$T$2-LEN(SOURCE!E2293) &gt;=0, REPT(" ",SOURCE!$T$2-LEN(SOURCE!E2293)), "")&amp;
      SOURCE!F2293&amp;", "&amp; IF(SOURCE!$U$2-LEN(SOURCE!F2293) &gt;= 0, REPT(" ",SOURCE!$U$2-LEN(SOURCE!F2293)+2), "")&amp;"("&amp;
      SUBSTITUTE(TEXT(SOURCE!G2293,"??0"),"  ","")&amp;" &lt;&lt; TAM_MAX_BITS) |"&amp; IF(SOURCE!$V$2-3 &gt;= 0, REPT(" ",MAX(1,SOURCE!$V$2-5+4+1-1-LEN(  IF(ISTEXT(SOURCE!H2293),SOURCE!H2293,  SUBSTITUTE(SUBSTITUTE(TEXT(SOURCE!H2293,"????0"),"  ","")," ",""))   ))), "")&amp;
       IF(ISTEXT(SOURCE!H2293),SOURCE!H2293, SUBSTITUTE(SUBSTITUTE(TEXT(SOURCE!H2293,"????0"),"  ","")," ",""))   &amp;","&amp; IF(SOURCE!$W$2-3 &gt;= 0, REPT(" ",SOURCE!$W$2-3-5), "")&amp;
      SOURCE!I2293&amp;
" | "&amp; IF(SOURCE!$X$2-LEN(SOURCE!I2293) &gt;= 0, REPT(" ",SOURCE!$X$2-LEN(SOURCE!I2293)), "")&amp;
      SOURCE!J2293&amp;      IF(SOURCE!$Y$2-LEN(SOURCE!J2293) &gt;= 0, REPT(" ",SOURCE!$Y$2-LEN(SOURCE!J2293)), "")&amp;
" | "&amp; IF(SOURCE!$X$2-LEN(SOURCE!I2293) &gt;= 0, REPT(" ",SOURCE!$X$2-LEN(SOURCE!I2293)), "")&amp;
      SOURCE!K2293&amp;      IF(SOURCE!$Y$2-LEN(SOURCE!K2293) &gt;= 0, REPT(" ",SOURCE!$Z$2-LEN(SOURCE!K2293)), "")&amp;
" | "&amp; SOURCE!L2293&amp;      IF(SOURCE!$AB$2-LEN(SOURCE!L2293) &gt;= 0, REPT(" ",SOURCE!$AB$2-LEN(SOURCE!L2293)), "")&amp;
" | "&amp; SOURCE!M2293&amp;      IF(SOURCE!$AC$2-LEN(SOURCE!M2293) &gt;= 0, REPT(" ",SOURCE!$AC$2-LEN(SOURCE!M2293)), "")&amp;
      "},"&amp;IF(SOURCE!O2293&lt;&gt;"",""&amp;SOURCE!O2293,"")
 )
)
)</f>
        <v/>
      </c>
    </row>
    <row r="2294" spans="1:1">
      <c r="A2294" s="133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IF(SOURCE!$R$2-LEN(SOURCE!C2294) &gt;= 0, REPT(" ",SOURCE!$R$2-LEN(SOURCE!C2294)), "")&amp;
      SOURCE!D2294&amp;", "&amp; IF(SOURCE!$S$2-LEN(SOURCE!D2294) &gt;= 0, REPT(" ",SOURCE!$S$2-LEN(SOURCE!D2294)), "")&amp;
      SOURCE!E2294&amp;", "&amp; IF(SOURCE!$T$2-LEN(SOURCE!E2294) &gt;=0, REPT(" ",SOURCE!$T$2-LEN(SOURCE!E2294)), "")&amp;
      SOURCE!F2294&amp;", "&amp; IF(SOURCE!$U$2-LEN(SOURCE!F2294) &gt;= 0, REPT(" ",SOURCE!$U$2-LEN(SOURCE!F2294)+2), "")&amp;"("&amp;
      SUBSTITUTE(TEXT(SOURCE!G2294,"??0"),"  ","")&amp;" &lt;&lt; TAM_MAX_BITS) |"&amp; IF(SOURCE!$V$2-3 &gt;= 0, REPT(" ",MAX(1,SOURCE!$V$2-5+4+1-1-LEN(  IF(ISTEXT(SOURCE!H2294),SOURCE!H2294,  SUBSTITUTE(SUBSTITUTE(TEXT(SOURCE!H2294,"????0"),"  ","")," ",""))   ))), "")&amp;
       IF(ISTEXT(SOURCE!H2294),SOURCE!H2294, SUBSTITUTE(SUBSTITUTE(TEXT(SOURCE!H2294,"????0"),"  ","")," ",""))   &amp;","&amp; IF(SOURCE!$W$2-3 &gt;= 0, REPT(" ",SOURCE!$W$2-3-5), "")&amp;
      SOURCE!I2294&amp;
" | "&amp; IF(SOURCE!$X$2-LEN(SOURCE!I2294) &gt;= 0, REPT(" ",SOURCE!$X$2-LEN(SOURCE!I2294)), "")&amp;
      SOURCE!J2294&amp;      IF(SOURCE!$Y$2-LEN(SOURCE!J2294) &gt;= 0, REPT(" ",SOURCE!$Y$2-LEN(SOURCE!J2294)), "")&amp;
" | "&amp; IF(SOURCE!$X$2-LEN(SOURCE!I2294) &gt;= 0, REPT(" ",SOURCE!$X$2-LEN(SOURCE!I2294)), "")&amp;
      SOURCE!K2294&amp;      IF(SOURCE!$Y$2-LEN(SOURCE!K2294) &gt;= 0, REPT(" ",SOURCE!$Z$2-LEN(SOURCE!K2294)), "")&amp;
" | "&amp; SOURCE!L2294&amp;      IF(SOURCE!$AB$2-LEN(SOURCE!L2294) &gt;= 0, REPT(" ",SOURCE!$AB$2-LEN(SOURCE!L2294)), "")&amp;
" | "&amp; SOURCE!M2294&amp;      IF(SOURCE!$AC$2-LEN(SOURCE!M2294) &gt;= 0, REPT(" ",SOURCE!$AC$2-LEN(SOURCE!M2294)), "")&amp;
      "},"&amp;IF(SOURCE!O2294&lt;&gt;"",""&amp;SOURCE!O2294,"")
 )
)
)</f>
        <v/>
      </c>
    </row>
    <row r="2295" spans="1:1">
      <c r="A2295" s="133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IF(SOURCE!$R$2-LEN(SOURCE!C2295) &gt;= 0, REPT(" ",SOURCE!$R$2-LEN(SOURCE!C2295)), "")&amp;
      SOURCE!D2295&amp;", "&amp; IF(SOURCE!$S$2-LEN(SOURCE!D2295) &gt;= 0, REPT(" ",SOURCE!$S$2-LEN(SOURCE!D2295)), "")&amp;
      SOURCE!E2295&amp;", "&amp; IF(SOURCE!$T$2-LEN(SOURCE!E2295) &gt;=0, REPT(" ",SOURCE!$T$2-LEN(SOURCE!E2295)), "")&amp;
      SOURCE!F2295&amp;", "&amp; IF(SOURCE!$U$2-LEN(SOURCE!F2295) &gt;= 0, REPT(" ",SOURCE!$U$2-LEN(SOURCE!F2295)+2), "")&amp;"("&amp;
      SUBSTITUTE(TEXT(SOURCE!G2295,"??0"),"  ","")&amp;" &lt;&lt; TAM_MAX_BITS) |"&amp; IF(SOURCE!$V$2-3 &gt;= 0, REPT(" ",MAX(1,SOURCE!$V$2-5+4+1-1-LEN(  IF(ISTEXT(SOURCE!H2295),SOURCE!H2295,  SUBSTITUTE(SUBSTITUTE(TEXT(SOURCE!H2295,"????0"),"  ","")," ",""))   ))), "")&amp;
       IF(ISTEXT(SOURCE!H2295),SOURCE!H2295, SUBSTITUTE(SUBSTITUTE(TEXT(SOURCE!H2295,"????0"),"  ","")," ",""))   &amp;","&amp; IF(SOURCE!$W$2-3 &gt;= 0, REPT(" ",SOURCE!$W$2-3-5), "")&amp;
      SOURCE!I2295&amp;
" | "&amp; IF(SOURCE!$X$2-LEN(SOURCE!I2295) &gt;= 0, REPT(" ",SOURCE!$X$2-LEN(SOURCE!I2295)), "")&amp;
      SOURCE!J2295&amp;      IF(SOURCE!$Y$2-LEN(SOURCE!J2295) &gt;= 0, REPT(" ",SOURCE!$Y$2-LEN(SOURCE!J2295)), "")&amp;
" | "&amp; IF(SOURCE!$X$2-LEN(SOURCE!I2295) &gt;= 0, REPT(" ",SOURCE!$X$2-LEN(SOURCE!I2295)), "")&amp;
      SOURCE!K2295&amp;      IF(SOURCE!$Y$2-LEN(SOURCE!K2295) &gt;= 0, REPT(" ",SOURCE!$Z$2-LEN(SOURCE!K2295)), "")&amp;
" | "&amp; SOURCE!L2295&amp;      IF(SOURCE!$AB$2-LEN(SOURCE!L2295) &gt;= 0, REPT(" ",SOURCE!$AB$2-LEN(SOURCE!L2295)), "")&amp;
" | "&amp; SOURCE!M2295&amp;      IF(SOURCE!$AC$2-LEN(SOURCE!M2295) &gt;= 0, REPT(" ",SOURCE!$AC$2-LEN(SOURCE!M2295)), "")&amp;
      "},"&amp;IF(SOURCE!O2295&lt;&gt;"",""&amp;SOURCE!O2295,"")
 )
)
)</f>
        <v/>
      </c>
    </row>
    <row r="2296" spans="1:1">
      <c r="A2296" s="133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IF(SOURCE!$R$2-LEN(SOURCE!C2296) &gt;= 0, REPT(" ",SOURCE!$R$2-LEN(SOURCE!C2296)), "")&amp;
      SOURCE!D2296&amp;", "&amp; IF(SOURCE!$S$2-LEN(SOURCE!D2296) &gt;= 0, REPT(" ",SOURCE!$S$2-LEN(SOURCE!D2296)), "")&amp;
      SOURCE!E2296&amp;", "&amp; IF(SOURCE!$T$2-LEN(SOURCE!E2296) &gt;=0, REPT(" ",SOURCE!$T$2-LEN(SOURCE!E2296)), "")&amp;
      SOURCE!F2296&amp;", "&amp; IF(SOURCE!$U$2-LEN(SOURCE!F2296) &gt;= 0, REPT(" ",SOURCE!$U$2-LEN(SOURCE!F2296)+2), "")&amp;"("&amp;
      SUBSTITUTE(TEXT(SOURCE!G2296,"??0"),"  ","")&amp;" &lt;&lt; TAM_MAX_BITS) |"&amp; IF(SOURCE!$V$2-3 &gt;= 0, REPT(" ",MAX(1,SOURCE!$V$2-5+4+1-1-LEN(  IF(ISTEXT(SOURCE!H2296),SOURCE!H2296,  SUBSTITUTE(SUBSTITUTE(TEXT(SOURCE!H2296,"????0"),"  ","")," ",""))   ))), "")&amp;
       IF(ISTEXT(SOURCE!H2296),SOURCE!H2296, SUBSTITUTE(SUBSTITUTE(TEXT(SOURCE!H2296,"????0"),"  ","")," ",""))   &amp;","&amp; IF(SOURCE!$W$2-3 &gt;= 0, REPT(" ",SOURCE!$W$2-3-5), "")&amp;
      SOURCE!I2296&amp;
" | "&amp; IF(SOURCE!$X$2-LEN(SOURCE!I2296) &gt;= 0, REPT(" ",SOURCE!$X$2-LEN(SOURCE!I2296)), "")&amp;
      SOURCE!J2296&amp;      IF(SOURCE!$Y$2-LEN(SOURCE!J2296) &gt;= 0, REPT(" ",SOURCE!$Y$2-LEN(SOURCE!J2296)), "")&amp;
" | "&amp; IF(SOURCE!$X$2-LEN(SOURCE!I2296) &gt;= 0, REPT(" ",SOURCE!$X$2-LEN(SOURCE!I2296)), "")&amp;
      SOURCE!K2296&amp;      IF(SOURCE!$Y$2-LEN(SOURCE!K2296) &gt;= 0, REPT(" ",SOURCE!$Z$2-LEN(SOURCE!K2296)), "")&amp;
" | "&amp; SOURCE!L2296&amp;      IF(SOURCE!$AB$2-LEN(SOURCE!L2296) &gt;= 0, REPT(" ",SOURCE!$AB$2-LEN(SOURCE!L2296)), "")&amp;
" | "&amp; SOURCE!M2296&amp;      IF(SOURCE!$AC$2-LEN(SOURCE!M2296) &gt;= 0, REPT(" ",SOURCE!$AC$2-LEN(SOURCE!M2296)), "")&amp;
      "},"&amp;IF(SOURCE!O2296&lt;&gt;"",""&amp;SOURCE!O2296,"")
 )
)
)</f>
        <v/>
      </c>
    </row>
    <row r="2297" spans="1:1">
      <c r="A2297" s="133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IF(SOURCE!$R$2-LEN(SOURCE!C2297) &gt;= 0, REPT(" ",SOURCE!$R$2-LEN(SOURCE!C2297)), "")&amp;
      SOURCE!D2297&amp;", "&amp; IF(SOURCE!$S$2-LEN(SOURCE!D2297) &gt;= 0, REPT(" ",SOURCE!$S$2-LEN(SOURCE!D2297)), "")&amp;
      SOURCE!E2297&amp;", "&amp; IF(SOURCE!$T$2-LEN(SOURCE!E2297) &gt;=0, REPT(" ",SOURCE!$T$2-LEN(SOURCE!E2297)), "")&amp;
      SOURCE!F2297&amp;", "&amp; IF(SOURCE!$U$2-LEN(SOURCE!F2297) &gt;= 0, REPT(" ",SOURCE!$U$2-LEN(SOURCE!F2297)+2), "")&amp;"("&amp;
      SUBSTITUTE(TEXT(SOURCE!G2297,"??0"),"  ","")&amp;" &lt;&lt; TAM_MAX_BITS) |"&amp; IF(SOURCE!$V$2-3 &gt;= 0, REPT(" ",MAX(1,SOURCE!$V$2-5+4+1-1-LEN(  IF(ISTEXT(SOURCE!H2297),SOURCE!H2297,  SUBSTITUTE(SUBSTITUTE(TEXT(SOURCE!H2297,"????0"),"  ","")," ",""))   ))), "")&amp;
       IF(ISTEXT(SOURCE!H2297),SOURCE!H2297, SUBSTITUTE(SUBSTITUTE(TEXT(SOURCE!H2297,"????0"),"  ","")," ",""))   &amp;","&amp; IF(SOURCE!$W$2-3 &gt;= 0, REPT(" ",SOURCE!$W$2-3-5), "")&amp;
      SOURCE!I2297&amp;
" | "&amp; IF(SOURCE!$X$2-LEN(SOURCE!I2297) &gt;= 0, REPT(" ",SOURCE!$X$2-LEN(SOURCE!I2297)), "")&amp;
      SOURCE!J2297&amp;      IF(SOURCE!$Y$2-LEN(SOURCE!J2297) &gt;= 0, REPT(" ",SOURCE!$Y$2-LEN(SOURCE!J2297)), "")&amp;
" | "&amp; IF(SOURCE!$X$2-LEN(SOURCE!I2297) &gt;= 0, REPT(" ",SOURCE!$X$2-LEN(SOURCE!I2297)), "")&amp;
      SOURCE!K2297&amp;      IF(SOURCE!$Y$2-LEN(SOURCE!K2297) &gt;= 0, REPT(" ",SOURCE!$Z$2-LEN(SOURCE!K2297)), "")&amp;
" | "&amp; SOURCE!L2297&amp;      IF(SOURCE!$AB$2-LEN(SOURCE!L2297) &gt;= 0, REPT(" ",SOURCE!$AB$2-LEN(SOURCE!L2297)), "")&amp;
" | "&amp; SOURCE!M2297&amp;      IF(SOURCE!$AC$2-LEN(SOURCE!M2297) &gt;= 0, REPT(" ",SOURCE!$AC$2-LEN(SOURCE!M2297)), "")&amp;
      "},"&amp;IF(SOURCE!O2297&lt;&gt;"",""&amp;SOURCE!O2297,"")
 )
)
)</f>
        <v/>
      </c>
    </row>
    <row r="2298" spans="1:1">
      <c r="A2298" s="133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IF(SOURCE!$R$2-LEN(SOURCE!C2298) &gt;= 0, REPT(" ",SOURCE!$R$2-LEN(SOURCE!C2298)), "")&amp;
      SOURCE!D2298&amp;", "&amp; IF(SOURCE!$S$2-LEN(SOURCE!D2298) &gt;= 0, REPT(" ",SOURCE!$S$2-LEN(SOURCE!D2298)), "")&amp;
      SOURCE!E2298&amp;", "&amp; IF(SOURCE!$T$2-LEN(SOURCE!E2298) &gt;=0, REPT(" ",SOURCE!$T$2-LEN(SOURCE!E2298)), "")&amp;
      SOURCE!F2298&amp;", "&amp; IF(SOURCE!$U$2-LEN(SOURCE!F2298) &gt;= 0, REPT(" ",SOURCE!$U$2-LEN(SOURCE!F2298)+2), "")&amp;"("&amp;
      SUBSTITUTE(TEXT(SOURCE!G2298,"??0"),"  ","")&amp;" &lt;&lt; TAM_MAX_BITS) |"&amp; IF(SOURCE!$V$2-3 &gt;= 0, REPT(" ",MAX(1,SOURCE!$V$2-5+4+1-1-LEN(  IF(ISTEXT(SOURCE!H2298),SOURCE!H2298,  SUBSTITUTE(SUBSTITUTE(TEXT(SOURCE!H2298,"????0"),"  ","")," ",""))   ))), "")&amp;
       IF(ISTEXT(SOURCE!H2298),SOURCE!H2298, SUBSTITUTE(SUBSTITUTE(TEXT(SOURCE!H2298,"????0"),"  ","")," ",""))   &amp;","&amp; IF(SOURCE!$W$2-3 &gt;= 0, REPT(" ",SOURCE!$W$2-3-5), "")&amp;
      SOURCE!I2298&amp;
" | "&amp; IF(SOURCE!$X$2-LEN(SOURCE!I2298) &gt;= 0, REPT(" ",SOURCE!$X$2-LEN(SOURCE!I2298)), "")&amp;
      SOURCE!J2298&amp;      IF(SOURCE!$Y$2-LEN(SOURCE!J2298) &gt;= 0, REPT(" ",SOURCE!$Y$2-LEN(SOURCE!J2298)), "")&amp;
" | "&amp; IF(SOURCE!$X$2-LEN(SOURCE!I2298) &gt;= 0, REPT(" ",SOURCE!$X$2-LEN(SOURCE!I2298)), "")&amp;
      SOURCE!K2298&amp;      IF(SOURCE!$Y$2-LEN(SOURCE!K2298) &gt;= 0, REPT(" ",SOURCE!$Z$2-LEN(SOURCE!K2298)), "")&amp;
" | "&amp; SOURCE!L2298&amp;      IF(SOURCE!$AB$2-LEN(SOURCE!L2298) &gt;= 0, REPT(" ",SOURCE!$AB$2-LEN(SOURCE!L2298)), "")&amp;
" | "&amp; SOURCE!M2298&amp;      IF(SOURCE!$AC$2-LEN(SOURCE!M2298) &gt;= 0, REPT(" ",SOURCE!$AC$2-LEN(SOURCE!M2298)), "")&amp;
      "},"&amp;IF(SOURCE!O2298&lt;&gt;"",""&amp;SOURCE!O2298,"")
 )
)
)</f>
        <v/>
      </c>
    </row>
    <row r="2299" spans="1:1">
      <c r="A2299" s="133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IF(SOURCE!$R$2-LEN(SOURCE!C2299) &gt;= 0, REPT(" ",SOURCE!$R$2-LEN(SOURCE!C2299)), "")&amp;
      SOURCE!D2299&amp;", "&amp; IF(SOURCE!$S$2-LEN(SOURCE!D2299) &gt;= 0, REPT(" ",SOURCE!$S$2-LEN(SOURCE!D2299)), "")&amp;
      SOURCE!E2299&amp;", "&amp; IF(SOURCE!$T$2-LEN(SOURCE!E2299) &gt;=0, REPT(" ",SOURCE!$T$2-LEN(SOURCE!E2299)), "")&amp;
      SOURCE!F2299&amp;", "&amp; IF(SOURCE!$U$2-LEN(SOURCE!F2299) &gt;= 0, REPT(" ",SOURCE!$U$2-LEN(SOURCE!F2299)+2), "")&amp;"("&amp;
      SUBSTITUTE(TEXT(SOURCE!G2299,"??0"),"  ","")&amp;" &lt;&lt; TAM_MAX_BITS) |"&amp; IF(SOURCE!$V$2-3 &gt;= 0, REPT(" ",MAX(1,SOURCE!$V$2-5+4+1-1-LEN(  IF(ISTEXT(SOURCE!H2299),SOURCE!H2299,  SUBSTITUTE(SUBSTITUTE(TEXT(SOURCE!H2299,"????0"),"  ","")," ",""))   ))), "")&amp;
       IF(ISTEXT(SOURCE!H2299),SOURCE!H2299, SUBSTITUTE(SUBSTITUTE(TEXT(SOURCE!H2299,"????0"),"  ","")," ",""))   &amp;","&amp; IF(SOURCE!$W$2-3 &gt;= 0, REPT(" ",SOURCE!$W$2-3-5), "")&amp;
      SOURCE!I2299&amp;
" | "&amp; IF(SOURCE!$X$2-LEN(SOURCE!I2299) &gt;= 0, REPT(" ",SOURCE!$X$2-LEN(SOURCE!I2299)), "")&amp;
      SOURCE!J2299&amp;      IF(SOURCE!$Y$2-LEN(SOURCE!J2299) &gt;= 0, REPT(" ",SOURCE!$Y$2-LEN(SOURCE!J2299)), "")&amp;
" | "&amp; IF(SOURCE!$X$2-LEN(SOURCE!I2299) &gt;= 0, REPT(" ",SOURCE!$X$2-LEN(SOURCE!I2299)), "")&amp;
      SOURCE!K2299&amp;      IF(SOURCE!$Y$2-LEN(SOURCE!K2299) &gt;= 0, REPT(" ",SOURCE!$Z$2-LEN(SOURCE!K2299)), "")&amp;
" | "&amp; SOURCE!L2299&amp;      IF(SOURCE!$AB$2-LEN(SOURCE!L2299) &gt;= 0, REPT(" ",SOURCE!$AB$2-LEN(SOURCE!L2299)), "")&amp;
" | "&amp; SOURCE!M2299&amp;      IF(SOURCE!$AC$2-LEN(SOURCE!M2299) &gt;= 0, REPT(" ",SOURCE!$AC$2-LEN(SOURCE!M2299)), "")&amp;
      "},"&amp;IF(SOURCE!O2299&lt;&gt;"",""&amp;SOURCE!O2299,"")
 )
)
)</f>
        <v/>
      </c>
    </row>
    <row r="2300" spans="1:1">
      <c r="A2300" s="133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IF(SOURCE!$R$2-LEN(SOURCE!C2300) &gt;= 0, REPT(" ",SOURCE!$R$2-LEN(SOURCE!C2300)), "")&amp;
      SOURCE!D2300&amp;", "&amp; IF(SOURCE!$S$2-LEN(SOURCE!D2300) &gt;= 0, REPT(" ",SOURCE!$S$2-LEN(SOURCE!D2300)), "")&amp;
      SOURCE!E2300&amp;", "&amp; IF(SOURCE!$T$2-LEN(SOURCE!E2300) &gt;=0, REPT(" ",SOURCE!$T$2-LEN(SOURCE!E2300)), "")&amp;
      SOURCE!F2300&amp;", "&amp; IF(SOURCE!$U$2-LEN(SOURCE!F2300) &gt;= 0, REPT(" ",SOURCE!$U$2-LEN(SOURCE!F2300)+2), "")&amp;"("&amp;
      SUBSTITUTE(TEXT(SOURCE!G2300,"??0"),"  ","")&amp;" &lt;&lt; TAM_MAX_BITS) |"&amp; IF(SOURCE!$V$2-3 &gt;= 0, REPT(" ",MAX(1,SOURCE!$V$2-5+4+1-1-LEN(  IF(ISTEXT(SOURCE!H2300),SOURCE!H2300,  SUBSTITUTE(SUBSTITUTE(TEXT(SOURCE!H2300,"????0"),"  ","")," ",""))   ))), "")&amp;
       IF(ISTEXT(SOURCE!H2300),SOURCE!H2300, SUBSTITUTE(SUBSTITUTE(TEXT(SOURCE!H2300,"????0"),"  ","")," ",""))   &amp;","&amp; IF(SOURCE!$W$2-3 &gt;= 0, REPT(" ",SOURCE!$W$2-3-5), "")&amp;
      SOURCE!I2300&amp;
" | "&amp; IF(SOURCE!$X$2-LEN(SOURCE!I2300) &gt;= 0, REPT(" ",SOURCE!$X$2-LEN(SOURCE!I2300)), "")&amp;
      SOURCE!J2300&amp;      IF(SOURCE!$Y$2-LEN(SOURCE!J2300) &gt;= 0, REPT(" ",SOURCE!$Y$2-LEN(SOURCE!J2300)), "")&amp;
" | "&amp; IF(SOURCE!$X$2-LEN(SOURCE!I2300) &gt;= 0, REPT(" ",SOURCE!$X$2-LEN(SOURCE!I2300)), "")&amp;
      SOURCE!K2300&amp;      IF(SOURCE!$Y$2-LEN(SOURCE!K2300) &gt;= 0, REPT(" ",SOURCE!$Z$2-LEN(SOURCE!K2300)), "")&amp;
" | "&amp; SOURCE!L2300&amp;      IF(SOURCE!$AB$2-LEN(SOURCE!L2300) &gt;= 0, REPT(" ",SOURCE!$AB$2-LEN(SOURCE!L2300)), "")&amp;
" | "&amp; SOURCE!M2300&amp;      IF(SOURCE!$AC$2-LEN(SOURCE!M2300) &gt;= 0, REPT(" ",SOURCE!$AC$2-LEN(SOURCE!M2300)), "")&amp;
      "},"&amp;IF(SOURCE!O2300&lt;&gt;"",""&amp;SOURCE!O2300,"")
 )
)
)</f>
        <v/>
      </c>
    </row>
    <row r="2301" spans="1:1">
      <c r="A2301" s="133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IF(SOURCE!$R$2-LEN(SOURCE!C2301) &gt;= 0, REPT(" ",SOURCE!$R$2-LEN(SOURCE!C2301)), "")&amp;
      SOURCE!D2301&amp;", "&amp; IF(SOURCE!$S$2-LEN(SOURCE!D2301) &gt;= 0, REPT(" ",SOURCE!$S$2-LEN(SOURCE!D2301)), "")&amp;
      SOURCE!E2301&amp;", "&amp; IF(SOURCE!$T$2-LEN(SOURCE!E2301) &gt;=0, REPT(" ",SOURCE!$T$2-LEN(SOURCE!E2301)), "")&amp;
      SOURCE!F2301&amp;", "&amp; IF(SOURCE!$U$2-LEN(SOURCE!F2301) &gt;= 0, REPT(" ",SOURCE!$U$2-LEN(SOURCE!F2301)+2), "")&amp;"("&amp;
      SUBSTITUTE(TEXT(SOURCE!G2301,"??0"),"  ","")&amp;" &lt;&lt; TAM_MAX_BITS) |"&amp; IF(SOURCE!$V$2-3 &gt;= 0, REPT(" ",MAX(1,SOURCE!$V$2-5+4+1-1-LEN(  IF(ISTEXT(SOURCE!H2301),SOURCE!H2301,  SUBSTITUTE(SUBSTITUTE(TEXT(SOURCE!H2301,"????0"),"  ","")," ",""))   ))), "")&amp;
       IF(ISTEXT(SOURCE!H2301),SOURCE!H2301, SUBSTITUTE(SUBSTITUTE(TEXT(SOURCE!H2301,"????0"),"  ","")," ",""))   &amp;","&amp; IF(SOURCE!$W$2-3 &gt;= 0, REPT(" ",SOURCE!$W$2-3-5), "")&amp;
      SOURCE!I2301&amp;
" | "&amp; IF(SOURCE!$X$2-LEN(SOURCE!I2301) &gt;= 0, REPT(" ",SOURCE!$X$2-LEN(SOURCE!I2301)), "")&amp;
      SOURCE!J2301&amp;      IF(SOURCE!$Y$2-LEN(SOURCE!J2301) &gt;= 0, REPT(" ",SOURCE!$Y$2-LEN(SOURCE!J2301)), "")&amp;
" | "&amp; IF(SOURCE!$X$2-LEN(SOURCE!I2301) &gt;= 0, REPT(" ",SOURCE!$X$2-LEN(SOURCE!I2301)), "")&amp;
      SOURCE!K2301&amp;      IF(SOURCE!$Y$2-LEN(SOURCE!K2301) &gt;= 0, REPT(" ",SOURCE!$Z$2-LEN(SOURCE!K2301)), "")&amp;
" | "&amp; SOURCE!L2301&amp;      IF(SOURCE!$AB$2-LEN(SOURCE!L2301) &gt;= 0, REPT(" ",SOURCE!$AB$2-LEN(SOURCE!L2301)), "")&amp;
" | "&amp; SOURCE!M2301&amp;      IF(SOURCE!$AC$2-LEN(SOURCE!M2301) &gt;= 0, REPT(" ",SOURCE!$AC$2-LEN(SOURCE!M2301)), "")&amp;
      "},"&amp;IF(SOURCE!O2301&lt;&gt;"",""&amp;SOURCE!O2301,"")
 )
)
)</f>
        <v/>
      </c>
    </row>
    <row r="2302" spans="1:1">
      <c r="A2302" s="133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IF(SOURCE!$R$2-LEN(SOURCE!C2302) &gt;= 0, REPT(" ",SOURCE!$R$2-LEN(SOURCE!C2302)), "")&amp;
      SOURCE!D2302&amp;", "&amp; IF(SOURCE!$S$2-LEN(SOURCE!D2302) &gt;= 0, REPT(" ",SOURCE!$S$2-LEN(SOURCE!D2302)), "")&amp;
      SOURCE!E2302&amp;", "&amp; IF(SOURCE!$T$2-LEN(SOURCE!E2302) &gt;=0, REPT(" ",SOURCE!$T$2-LEN(SOURCE!E2302)), "")&amp;
      SOURCE!F2302&amp;", "&amp; IF(SOURCE!$U$2-LEN(SOURCE!F2302) &gt;= 0, REPT(" ",SOURCE!$U$2-LEN(SOURCE!F2302)+2), "")&amp;"("&amp;
      SUBSTITUTE(TEXT(SOURCE!G2302,"??0"),"  ","")&amp;" &lt;&lt; TAM_MAX_BITS) |"&amp; IF(SOURCE!$V$2-3 &gt;= 0, REPT(" ",MAX(1,SOURCE!$V$2-5+4+1-1-LEN(  IF(ISTEXT(SOURCE!H2302),SOURCE!H2302,  SUBSTITUTE(SUBSTITUTE(TEXT(SOURCE!H2302,"????0"),"  ","")," ",""))   ))), "")&amp;
       IF(ISTEXT(SOURCE!H2302),SOURCE!H2302, SUBSTITUTE(SUBSTITUTE(TEXT(SOURCE!H2302,"????0"),"  ","")," ",""))   &amp;","&amp; IF(SOURCE!$W$2-3 &gt;= 0, REPT(" ",SOURCE!$W$2-3-5), "")&amp;
      SOURCE!I2302&amp;
" | "&amp; IF(SOURCE!$X$2-LEN(SOURCE!I2302) &gt;= 0, REPT(" ",SOURCE!$X$2-LEN(SOURCE!I2302)), "")&amp;
      SOURCE!J2302&amp;      IF(SOURCE!$Y$2-LEN(SOURCE!J2302) &gt;= 0, REPT(" ",SOURCE!$Y$2-LEN(SOURCE!J2302)), "")&amp;
" | "&amp; IF(SOURCE!$X$2-LEN(SOURCE!I2302) &gt;= 0, REPT(" ",SOURCE!$X$2-LEN(SOURCE!I2302)), "")&amp;
      SOURCE!K2302&amp;      IF(SOURCE!$Y$2-LEN(SOURCE!K2302) &gt;= 0, REPT(" ",SOURCE!$Z$2-LEN(SOURCE!K2302)), "")&amp;
" | "&amp; SOURCE!L2302&amp;      IF(SOURCE!$AB$2-LEN(SOURCE!L2302) &gt;= 0, REPT(" ",SOURCE!$AB$2-LEN(SOURCE!L2302)), "")&amp;
" | "&amp; SOURCE!M2302&amp;      IF(SOURCE!$AC$2-LEN(SOURCE!M2302) &gt;= 0, REPT(" ",SOURCE!$AC$2-LEN(SOURCE!M2302)), "")&amp;
      "},"&amp;IF(SOURCE!O2302&lt;&gt;"",""&amp;SOURCE!O2302,"")
 )
)
)</f>
        <v/>
      </c>
    </row>
    <row r="2303" spans="1:1">
      <c r="A2303" s="133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IF(SOURCE!$R$2-LEN(SOURCE!C2303) &gt;= 0, REPT(" ",SOURCE!$R$2-LEN(SOURCE!C2303)), "")&amp;
      SOURCE!D2303&amp;", "&amp; IF(SOURCE!$S$2-LEN(SOURCE!D2303) &gt;= 0, REPT(" ",SOURCE!$S$2-LEN(SOURCE!D2303)), "")&amp;
      SOURCE!E2303&amp;", "&amp; IF(SOURCE!$T$2-LEN(SOURCE!E2303) &gt;=0, REPT(" ",SOURCE!$T$2-LEN(SOURCE!E2303)), "")&amp;
      SOURCE!F2303&amp;", "&amp; IF(SOURCE!$U$2-LEN(SOURCE!F2303) &gt;= 0, REPT(" ",SOURCE!$U$2-LEN(SOURCE!F2303)+2), "")&amp;"("&amp;
      SUBSTITUTE(TEXT(SOURCE!G2303,"??0"),"  ","")&amp;" &lt;&lt; TAM_MAX_BITS) |"&amp; IF(SOURCE!$V$2-3 &gt;= 0, REPT(" ",MAX(1,SOURCE!$V$2-5+4+1-1-LEN(  IF(ISTEXT(SOURCE!H2303),SOURCE!H2303,  SUBSTITUTE(SUBSTITUTE(TEXT(SOURCE!H2303,"????0"),"  ","")," ",""))   ))), "")&amp;
       IF(ISTEXT(SOURCE!H2303),SOURCE!H2303, SUBSTITUTE(SUBSTITUTE(TEXT(SOURCE!H2303,"????0"),"  ","")," ",""))   &amp;","&amp; IF(SOURCE!$W$2-3 &gt;= 0, REPT(" ",SOURCE!$W$2-3-5), "")&amp;
      SOURCE!I2303&amp;
" | "&amp; IF(SOURCE!$X$2-LEN(SOURCE!I2303) &gt;= 0, REPT(" ",SOURCE!$X$2-LEN(SOURCE!I2303)), "")&amp;
      SOURCE!J2303&amp;      IF(SOURCE!$Y$2-LEN(SOURCE!J2303) &gt;= 0, REPT(" ",SOURCE!$Y$2-LEN(SOURCE!J2303)), "")&amp;
" | "&amp; IF(SOURCE!$X$2-LEN(SOURCE!I2303) &gt;= 0, REPT(" ",SOURCE!$X$2-LEN(SOURCE!I2303)), "")&amp;
      SOURCE!K2303&amp;      IF(SOURCE!$Y$2-LEN(SOURCE!K2303) &gt;= 0, REPT(" ",SOURCE!$Z$2-LEN(SOURCE!K2303)), "")&amp;
" | "&amp; SOURCE!L2303&amp;      IF(SOURCE!$AB$2-LEN(SOURCE!L2303) &gt;= 0, REPT(" ",SOURCE!$AB$2-LEN(SOURCE!L2303)), "")&amp;
" | "&amp; SOURCE!M2303&amp;      IF(SOURCE!$AC$2-LEN(SOURCE!M2303) &gt;= 0, REPT(" ",SOURCE!$AC$2-LEN(SOURCE!M2303)), "")&amp;
      "},"&amp;IF(SOURCE!O2303&lt;&gt;"",""&amp;SOURCE!O2303,"")
 )
)
)</f>
        <v/>
      </c>
    </row>
    <row r="2304" spans="1:1">
      <c r="A2304" s="133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IF(SOURCE!$R$2-LEN(SOURCE!C2304) &gt;= 0, REPT(" ",SOURCE!$R$2-LEN(SOURCE!C2304)), "")&amp;
      SOURCE!D2304&amp;", "&amp; IF(SOURCE!$S$2-LEN(SOURCE!D2304) &gt;= 0, REPT(" ",SOURCE!$S$2-LEN(SOURCE!D2304)), "")&amp;
      SOURCE!E2304&amp;", "&amp; IF(SOURCE!$T$2-LEN(SOURCE!E2304) &gt;=0, REPT(" ",SOURCE!$T$2-LEN(SOURCE!E2304)), "")&amp;
      SOURCE!F2304&amp;", "&amp; IF(SOURCE!$U$2-LEN(SOURCE!F2304) &gt;= 0, REPT(" ",SOURCE!$U$2-LEN(SOURCE!F2304)+2), "")&amp;"("&amp;
      SUBSTITUTE(TEXT(SOURCE!G2304,"??0"),"  ","")&amp;" &lt;&lt; TAM_MAX_BITS) |"&amp; IF(SOURCE!$V$2-3 &gt;= 0, REPT(" ",MAX(1,SOURCE!$V$2-5+4+1-1-LEN(  IF(ISTEXT(SOURCE!H2304),SOURCE!H2304,  SUBSTITUTE(SUBSTITUTE(TEXT(SOURCE!H2304,"????0"),"  ","")," ",""))   ))), "")&amp;
       IF(ISTEXT(SOURCE!H2304),SOURCE!H2304, SUBSTITUTE(SUBSTITUTE(TEXT(SOURCE!H2304,"????0"),"  ","")," ",""))   &amp;","&amp; IF(SOURCE!$W$2-3 &gt;= 0, REPT(" ",SOURCE!$W$2-3-5), "")&amp;
      SOURCE!I2304&amp;
" | "&amp; IF(SOURCE!$X$2-LEN(SOURCE!I2304) &gt;= 0, REPT(" ",SOURCE!$X$2-LEN(SOURCE!I2304)), "")&amp;
      SOURCE!J2304&amp;      IF(SOURCE!$Y$2-LEN(SOURCE!J2304) &gt;= 0, REPT(" ",SOURCE!$Y$2-LEN(SOURCE!J2304)), "")&amp;
" | "&amp; IF(SOURCE!$X$2-LEN(SOURCE!I2304) &gt;= 0, REPT(" ",SOURCE!$X$2-LEN(SOURCE!I2304)), "")&amp;
      SOURCE!K2304&amp;      IF(SOURCE!$Y$2-LEN(SOURCE!K2304) &gt;= 0, REPT(" ",SOURCE!$Z$2-LEN(SOURCE!K2304)), "")&amp;
" | "&amp; SOURCE!L2304&amp;      IF(SOURCE!$AB$2-LEN(SOURCE!L2304) &gt;= 0, REPT(" ",SOURCE!$AB$2-LEN(SOURCE!L2304)), "")&amp;
" | "&amp; SOURCE!M2304&amp;      IF(SOURCE!$AC$2-LEN(SOURCE!M2304) &gt;= 0, REPT(" ",SOURCE!$AC$2-LEN(SOURCE!M2304)), "")&amp;
      "},"&amp;IF(SOURCE!O2304&lt;&gt;"",""&amp;SOURCE!O2304,"")
 )
)
)</f>
        <v/>
      </c>
    </row>
    <row r="2305" spans="1:1">
      <c r="A2305" s="133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IF(SOURCE!$R$2-LEN(SOURCE!C2305) &gt;= 0, REPT(" ",SOURCE!$R$2-LEN(SOURCE!C2305)), "")&amp;
      SOURCE!D2305&amp;", "&amp; IF(SOURCE!$S$2-LEN(SOURCE!D2305) &gt;= 0, REPT(" ",SOURCE!$S$2-LEN(SOURCE!D2305)), "")&amp;
      SOURCE!E2305&amp;", "&amp; IF(SOURCE!$T$2-LEN(SOURCE!E2305) &gt;=0, REPT(" ",SOURCE!$T$2-LEN(SOURCE!E2305)), "")&amp;
      SOURCE!F2305&amp;", "&amp; IF(SOURCE!$U$2-LEN(SOURCE!F2305) &gt;= 0, REPT(" ",SOURCE!$U$2-LEN(SOURCE!F2305)+2), "")&amp;"("&amp;
      SUBSTITUTE(TEXT(SOURCE!G2305,"??0"),"  ","")&amp;" &lt;&lt; TAM_MAX_BITS) |"&amp; IF(SOURCE!$V$2-3 &gt;= 0, REPT(" ",MAX(1,SOURCE!$V$2-5+4+1-1-LEN(  IF(ISTEXT(SOURCE!H2305),SOURCE!H2305,  SUBSTITUTE(SUBSTITUTE(TEXT(SOURCE!H2305,"????0"),"  ","")," ",""))   ))), "")&amp;
       IF(ISTEXT(SOURCE!H2305),SOURCE!H2305, SUBSTITUTE(SUBSTITUTE(TEXT(SOURCE!H2305,"????0"),"  ","")," ",""))   &amp;","&amp; IF(SOURCE!$W$2-3 &gt;= 0, REPT(" ",SOURCE!$W$2-3-5), "")&amp;
      SOURCE!I2305&amp;
" | "&amp; IF(SOURCE!$X$2-LEN(SOURCE!I2305) &gt;= 0, REPT(" ",SOURCE!$X$2-LEN(SOURCE!I2305)), "")&amp;
      SOURCE!J2305&amp;      IF(SOURCE!$Y$2-LEN(SOURCE!J2305) &gt;= 0, REPT(" ",SOURCE!$Y$2-LEN(SOURCE!J2305)), "")&amp;
" | "&amp; IF(SOURCE!$X$2-LEN(SOURCE!I2305) &gt;= 0, REPT(" ",SOURCE!$X$2-LEN(SOURCE!I2305)), "")&amp;
      SOURCE!K2305&amp;      IF(SOURCE!$Y$2-LEN(SOURCE!K2305) &gt;= 0, REPT(" ",SOURCE!$Z$2-LEN(SOURCE!K2305)), "")&amp;
" | "&amp; SOURCE!L2305&amp;      IF(SOURCE!$AB$2-LEN(SOURCE!L2305) &gt;= 0, REPT(" ",SOURCE!$AB$2-LEN(SOURCE!L2305)), "")&amp;
" | "&amp; SOURCE!M2305&amp;      IF(SOURCE!$AC$2-LEN(SOURCE!M2305) &gt;= 0, REPT(" ",SOURCE!$AC$2-LEN(SOURCE!M2305)), "")&amp;
      "},"&amp;IF(SOURCE!O2305&lt;&gt;"",""&amp;SOURCE!O2305,"")
 )
)
)</f>
        <v/>
      </c>
    </row>
    <row r="2306" spans="1:1">
      <c r="A2306" s="133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IF(SOURCE!$R$2-LEN(SOURCE!C2306) &gt;= 0, REPT(" ",SOURCE!$R$2-LEN(SOURCE!C2306)), "")&amp;
      SOURCE!D2306&amp;", "&amp; IF(SOURCE!$S$2-LEN(SOURCE!D2306) &gt;= 0, REPT(" ",SOURCE!$S$2-LEN(SOURCE!D2306)), "")&amp;
      SOURCE!E2306&amp;", "&amp; IF(SOURCE!$T$2-LEN(SOURCE!E2306) &gt;=0, REPT(" ",SOURCE!$T$2-LEN(SOURCE!E2306)), "")&amp;
      SOURCE!F2306&amp;", "&amp; IF(SOURCE!$U$2-LEN(SOURCE!F2306) &gt;= 0, REPT(" ",SOURCE!$U$2-LEN(SOURCE!F2306)+2), "")&amp;"("&amp;
      SUBSTITUTE(TEXT(SOURCE!G2306,"??0"),"  ","")&amp;" &lt;&lt; TAM_MAX_BITS) |"&amp; IF(SOURCE!$V$2-3 &gt;= 0, REPT(" ",MAX(1,SOURCE!$V$2-5+4+1-1-LEN(  IF(ISTEXT(SOURCE!H2306),SOURCE!H2306,  SUBSTITUTE(SUBSTITUTE(TEXT(SOURCE!H2306,"????0"),"  ","")," ",""))   ))), "")&amp;
       IF(ISTEXT(SOURCE!H2306),SOURCE!H2306, SUBSTITUTE(SUBSTITUTE(TEXT(SOURCE!H2306,"????0"),"  ","")," ",""))   &amp;","&amp; IF(SOURCE!$W$2-3 &gt;= 0, REPT(" ",SOURCE!$W$2-3-5), "")&amp;
      SOURCE!I2306&amp;
" | "&amp; IF(SOURCE!$X$2-LEN(SOURCE!I2306) &gt;= 0, REPT(" ",SOURCE!$X$2-LEN(SOURCE!I2306)), "")&amp;
      SOURCE!J2306&amp;      IF(SOURCE!$Y$2-LEN(SOURCE!J2306) &gt;= 0, REPT(" ",SOURCE!$Y$2-LEN(SOURCE!J2306)), "")&amp;
" | "&amp; IF(SOURCE!$X$2-LEN(SOURCE!I2306) &gt;= 0, REPT(" ",SOURCE!$X$2-LEN(SOURCE!I2306)), "")&amp;
      SOURCE!K2306&amp;      IF(SOURCE!$Y$2-LEN(SOURCE!K2306) &gt;= 0, REPT(" ",SOURCE!$Z$2-LEN(SOURCE!K2306)), "")&amp;
" | "&amp; SOURCE!L2306&amp;      IF(SOURCE!$AB$2-LEN(SOURCE!L2306) &gt;= 0, REPT(" ",SOURCE!$AB$2-LEN(SOURCE!L2306)), "")&amp;
" | "&amp; SOURCE!M2306&amp;      IF(SOURCE!$AC$2-LEN(SOURCE!M2306) &gt;= 0, REPT(" ",SOURCE!$AC$2-LEN(SOURCE!M2306)), "")&amp;
      "},"&amp;IF(SOURCE!O2306&lt;&gt;"",""&amp;SOURCE!O2306,"")
 )
)
)</f>
        <v/>
      </c>
    </row>
    <row r="2307" spans="1:1">
      <c r="A2307" s="133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IF(SOURCE!$R$2-LEN(SOURCE!C2307) &gt;= 0, REPT(" ",SOURCE!$R$2-LEN(SOURCE!C2307)), "")&amp;
      SOURCE!D2307&amp;", "&amp; IF(SOURCE!$S$2-LEN(SOURCE!D2307) &gt;= 0, REPT(" ",SOURCE!$S$2-LEN(SOURCE!D2307)), "")&amp;
      SOURCE!E2307&amp;", "&amp; IF(SOURCE!$T$2-LEN(SOURCE!E2307) &gt;=0, REPT(" ",SOURCE!$T$2-LEN(SOURCE!E2307)), "")&amp;
      SOURCE!F2307&amp;", "&amp; IF(SOURCE!$U$2-LEN(SOURCE!F2307) &gt;= 0, REPT(" ",SOURCE!$U$2-LEN(SOURCE!F2307)+2), "")&amp;"("&amp;
      SUBSTITUTE(TEXT(SOURCE!G2307,"??0"),"  ","")&amp;" &lt;&lt; TAM_MAX_BITS) |"&amp; IF(SOURCE!$V$2-3 &gt;= 0, REPT(" ",MAX(1,SOURCE!$V$2-5+4+1-1-LEN(  IF(ISTEXT(SOURCE!H2307),SOURCE!H2307,  SUBSTITUTE(SUBSTITUTE(TEXT(SOURCE!H2307,"????0"),"  ","")," ",""))   ))), "")&amp;
       IF(ISTEXT(SOURCE!H2307),SOURCE!H2307, SUBSTITUTE(SUBSTITUTE(TEXT(SOURCE!H2307,"????0"),"  ","")," ",""))   &amp;","&amp; IF(SOURCE!$W$2-3 &gt;= 0, REPT(" ",SOURCE!$W$2-3-5), "")&amp;
      SOURCE!I2307&amp;
" | "&amp; IF(SOURCE!$X$2-LEN(SOURCE!I2307) &gt;= 0, REPT(" ",SOURCE!$X$2-LEN(SOURCE!I2307)), "")&amp;
      SOURCE!J2307&amp;      IF(SOURCE!$Y$2-LEN(SOURCE!J2307) &gt;= 0, REPT(" ",SOURCE!$Y$2-LEN(SOURCE!J2307)), "")&amp;
" | "&amp; IF(SOURCE!$X$2-LEN(SOURCE!I2307) &gt;= 0, REPT(" ",SOURCE!$X$2-LEN(SOURCE!I2307)), "")&amp;
      SOURCE!K2307&amp;      IF(SOURCE!$Y$2-LEN(SOURCE!K2307) &gt;= 0, REPT(" ",SOURCE!$Z$2-LEN(SOURCE!K2307)), "")&amp;
" | "&amp; SOURCE!L2307&amp;      IF(SOURCE!$AB$2-LEN(SOURCE!L2307) &gt;= 0, REPT(" ",SOURCE!$AB$2-LEN(SOURCE!L2307)), "")&amp;
" | "&amp; SOURCE!M2307&amp;      IF(SOURCE!$AC$2-LEN(SOURCE!M2307) &gt;= 0, REPT(" ",SOURCE!$AC$2-LEN(SOURCE!M2307)), "")&amp;
      "},"&amp;IF(SOURCE!O2307&lt;&gt;"",""&amp;SOURCE!O2307,"")
 )
)
)</f>
        <v/>
      </c>
    </row>
    <row r="2308" spans="1:1">
      <c r="A2308" s="133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IF(SOURCE!$R$2-LEN(SOURCE!C2308) &gt;= 0, REPT(" ",SOURCE!$R$2-LEN(SOURCE!C2308)), "")&amp;
      SOURCE!D2308&amp;", "&amp; IF(SOURCE!$S$2-LEN(SOURCE!D2308) &gt;= 0, REPT(" ",SOURCE!$S$2-LEN(SOURCE!D2308)), "")&amp;
      SOURCE!E2308&amp;", "&amp; IF(SOURCE!$T$2-LEN(SOURCE!E2308) &gt;=0, REPT(" ",SOURCE!$T$2-LEN(SOURCE!E2308)), "")&amp;
      SOURCE!F2308&amp;", "&amp; IF(SOURCE!$U$2-LEN(SOURCE!F2308) &gt;= 0, REPT(" ",SOURCE!$U$2-LEN(SOURCE!F2308)+2), "")&amp;"("&amp;
      SUBSTITUTE(TEXT(SOURCE!G2308,"??0"),"  ","")&amp;" &lt;&lt; TAM_MAX_BITS) |"&amp; IF(SOURCE!$V$2-3 &gt;= 0, REPT(" ",MAX(1,SOURCE!$V$2-5+4+1-1-LEN(  IF(ISTEXT(SOURCE!H2308),SOURCE!H2308,  SUBSTITUTE(SUBSTITUTE(TEXT(SOURCE!H2308,"????0"),"  ","")," ",""))   ))), "")&amp;
       IF(ISTEXT(SOURCE!H2308),SOURCE!H2308, SUBSTITUTE(SUBSTITUTE(TEXT(SOURCE!H2308,"????0"),"  ","")," ",""))   &amp;","&amp; IF(SOURCE!$W$2-3 &gt;= 0, REPT(" ",SOURCE!$W$2-3-5), "")&amp;
      SOURCE!I2308&amp;
" | "&amp; IF(SOURCE!$X$2-LEN(SOURCE!I2308) &gt;= 0, REPT(" ",SOURCE!$X$2-LEN(SOURCE!I2308)), "")&amp;
      SOURCE!J2308&amp;      IF(SOURCE!$Y$2-LEN(SOURCE!J2308) &gt;= 0, REPT(" ",SOURCE!$Y$2-LEN(SOURCE!J2308)), "")&amp;
" | "&amp; IF(SOURCE!$X$2-LEN(SOURCE!I2308) &gt;= 0, REPT(" ",SOURCE!$X$2-LEN(SOURCE!I2308)), "")&amp;
      SOURCE!K2308&amp;      IF(SOURCE!$Y$2-LEN(SOURCE!K2308) &gt;= 0, REPT(" ",SOURCE!$Z$2-LEN(SOURCE!K2308)), "")&amp;
" | "&amp; SOURCE!L2308&amp;      IF(SOURCE!$AB$2-LEN(SOURCE!L2308) &gt;= 0, REPT(" ",SOURCE!$AB$2-LEN(SOURCE!L2308)), "")&amp;
" | "&amp; SOURCE!M2308&amp;      IF(SOURCE!$AC$2-LEN(SOURCE!M2308) &gt;= 0, REPT(" ",SOURCE!$AC$2-LEN(SOURCE!M2308)), "")&amp;
      "},"&amp;IF(SOURCE!O2308&lt;&gt;"",""&amp;SOURCE!O2308,"")
 )
)
)</f>
        <v/>
      </c>
    </row>
    <row r="2309" spans="1:1">
      <c r="A2309" s="133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IF(SOURCE!$R$2-LEN(SOURCE!C2309) &gt;= 0, REPT(" ",SOURCE!$R$2-LEN(SOURCE!C2309)), "")&amp;
      SOURCE!D2309&amp;", "&amp; IF(SOURCE!$S$2-LEN(SOURCE!D2309) &gt;= 0, REPT(" ",SOURCE!$S$2-LEN(SOURCE!D2309)), "")&amp;
      SOURCE!E2309&amp;", "&amp; IF(SOURCE!$T$2-LEN(SOURCE!E2309) &gt;=0, REPT(" ",SOURCE!$T$2-LEN(SOURCE!E2309)), "")&amp;
      SOURCE!F2309&amp;", "&amp; IF(SOURCE!$U$2-LEN(SOURCE!F2309) &gt;= 0, REPT(" ",SOURCE!$U$2-LEN(SOURCE!F2309)+2), "")&amp;"("&amp;
      SUBSTITUTE(TEXT(SOURCE!G2309,"??0"),"  ","")&amp;" &lt;&lt; TAM_MAX_BITS) |"&amp; IF(SOURCE!$V$2-3 &gt;= 0, REPT(" ",MAX(1,SOURCE!$V$2-5+4+1-1-LEN(  IF(ISTEXT(SOURCE!H2309),SOURCE!H2309,  SUBSTITUTE(SUBSTITUTE(TEXT(SOURCE!H2309,"????0"),"  ","")," ",""))   ))), "")&amp;
       IF(ISTEXT(SOURCE!H2309),SOURCE!H2309, SUBSTITUTE(SUBSTITUTE(TEXT(SOURCE!H2309,"????0"),"  ","")," ",""))   &amp;","&amp; IF(SOURCE!$W$2-3 &gt;= 0, REPT(" ",SOURCE!$W$2-3-5), "")&amp;
      SOURCE!I2309&amp;
" | "&amp; IF(SOURCE!$X$2-LEN(SOURCE!I2309) &gt;= 0, REPT(" ",SOURCE!$X$2-LEN(SOURCE!I2309)), "")&amp;
      SOURCE!J2309&amp;      IF(SOURCE!$Y$2-LEN(SOURCE!J2309) &gt;= 0, REPT(" ",SOURCE!$Y$2-LEN(SOURCE!J2309)), "")&amp;
" | "&amp; IF(SOURCE!$X$2-LEN(SOURCE!I2309) &gt;= 0, REPT(" ",SOURCE!$X$2-LEN(SOURCE!I2309)), "")&amp;
      SOURCE!K2309&amp;      IF(SOURCE!$Y$2-LEN(SOURCE!K2309) &gt;= 0, REPT(" ",SOURCE!$Z$2-LEN(SOURCE!K2309)), "")&amp;
" | "&amp; SOURCE!L2309&amp;      IF(SOURCE!$AB$2-LEN(SOURCE!L2309) &gt;= 0, REPT(" ",SOURCE!$AB$2-LEN(SOURCE!L2309)), "")&amp;
" | "&amp; SOURCE!M2309&amp;      IF(SOURCE!$AC$2-LEN(SOURCE!M2309) &gt;= 0, REPT(" ",SOURCE!$AC$2-LEN(SOURCE!M2309)), "")&amp;
      "},"&amp;IF(SOURCE!O2309&lt;&gt;"",""&amp;SOURCE!O2309,"")
 )
)
)</f>
        <v/>
      </c>
    </row>
    <row r="2310" spans="1:1">
      <c r="A2310" s="133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IF(SOURCE!$R$2-LEN(SOURCE!C2310) &gt;= 0, REPT(" ",SOURCE!$R$2-LEN(SOURCE!C2310)), "")&amp;
      SOURCE!D2310&amp;", "&amp; IF(SOURCE!$S$2-LEN(SOURCE!D2310) &gt;= 0, REPT(" ",SOURCE!$S$2-LEN(SOURCE!D2310)), "")&amp;
      SOURCE!E2310&amp;", "&amp; IF(SOURCE!$T$2-LEN(SOURCE!E2310) &gt;=0, REPT(" ",SOURCE!$T$2-LEN(SOURCE!E2310)), "")&amp;
      SOURCE!F2310&amp;", "&amp; IF(SOURCE!$U$2-LEN(SOURCE!F2310) &gt;= 0, REPT(" ",SOURCE!$U$2-LEN(SOURCE!F2310)+2), "")&amp;"("&amp;
      SUBSTITUTE(TEXT(SOURCE!G2310,"??0"),"  ","")&amp;" &lt;&lt; TAM_MAX_BITS) |"&amp; IF(SOURCE!$V$2-3 &gt;= 0, REPT(" ",MAX(1,SOURCE!$V$2-5+4+1-1-LEN(  IF(ISTEXT(SOURCE!H2310),SOURCE!H2310,  SUBSTITUTE(SUBSTITUTE(TEXT(SOURCE!H2310,"????0"),"  ","")," ",""))   ))), "")&amp;
       IF(ISTEXT(SOURCE!H2310),SOURCE!H2310, SUBSTITUTE(SUBSTITUTE(TEXT(SOURCE!H2310,"????0"),"  ","")," ",""))   &amp;","&amp; IF(SOURCE!$W$2-3 &gt;= 0, REPT(" ",SOURCE!$W$2-3-5), "")&amp;
      SOURCE!I2310&amp;
" | "&amp; IF(SOURCE!$X$2-LEN(SOURCE!I2310) &gt;= 0, REPT(" ",SOURCE!$X$2-LEN(SOURCE!I2310)), "")&amp;
      SOURCE!J2310&amp;      IF(SOURCE!$Y$2-LEN(SOURCE!J2310) &gt;= 0, REPT(" ",SOURCE!$Y$2-LEN(SOURCE!J2310)), "")&amp;
" | "&amp; IF(SOURCE!$X$2-LEN(SOURCE!I2310) &gt;= 0, REPT(" ",SOURCE!$X$2-LEN(SOURCE!I2310)), "")&amp;
      SOURCE!K2310&amp;      IF(SOURCE!$Y$2-LEN(SOURCE!K2310) &gt;= 0, REPT(" ",SOURCE!$Z$2-LEN(SOURCE!K2310)), "")&amp;
" | "&amp; SOURCE!L2310&amp;      IF(SOURCE!$AB$2-LEN(SOURCE!L2310) &gt;= 0, REPT(" ",SOURCE!$AB$2-LEN(SOURCE!L2310)), "")&amp;
" | "&amp; SOURCE!M2310&amp;      IF(SOURCE!$AC$2-LEN(SOURCE!M2310) &gt;= 0, REPT(" ",SOURCE!$AC$2-LEN(SOURCE!M2310)), "")&amp;
      "},"&amp;IF(SOURCE!O2310&lt;&gt;"",""&amp;SOURCE!O2310,"")
 )
)
)</f>
        <v/>
      </c>
    </row>
    <row r="2311" spans="1:1">
      <c r="A2311" s="133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IF(SOURCE!$R$2-LEN(SOURCE!C2311) &gt;= 0, REPT(" ",SOURCE!$R$2-LEN(SOURCE!C2311)), "")&amp;
      SOURCE!D2311&amp;", "&amp; IF(SOURCE!$S$2-LEN(SOURCE!D2311) &gt;= 0, REPT(" ",SOURCE!$S$2-LEN(SOURCE!D2311)), "")&amp;
      SOURCE!E2311&amp;", "&amp; IF(SOURCE!$T$2-LEN(SOURCE!E2311) &gt;=0, REPT(" ",SOURCE!$T$2-LEN(SOURCE!E2311)), "")&amp;
      SOURCE!F2311&amp;", "&amp; IF(SOURCE!$U$2-LEN(SOURCE!F2311) &gt;= 0, REPT(" ",SOURCE!$U$2-LEN(SOURCE!F2311)+2), "")&amp;"("&amp;
      SUBSTITUTE(TEXT(SOURCE!G2311,"??0"),"  ","")&amp;" &lt;&lt; TAM_MAX_BITS) |"&amp; IF(SOURCE!$V$2-3 &gt;= 0, REPT(" ",MAX(1,SOURCE!$V$2-5+4+1-1-LEN(  IF(ISTEXT(SOURCE!H2311),SOURCE!H2311,  SUBSTITUTE(SUBSTITUTE(TEXT(SOURCE!H2311,"????0"),"  ","")," ",""))   ))), "")&amp;
       IF(ISTEXT(SOURCE!H2311),SOURCE!H2311, SUBSTITUTE(SUBSTITUTE(TEXT(SOURCE!H2311,"????0"),"  ","")," ",""))   &amp;","&amp; IF(SOURCE!$W$2-3 &gt;= 0, REPT(" ",SOURCE!$W$2-3-5), "")&amp;
      SOURCE!I2311&amp;
" | "&amp; IF(SOURCE!$X$2-LEN(SOURCE!I2311) &gt;= 0, REPT(" ",SOURCE!$X$2-LEN(SOURCE!I2311)), "")&amp;
      SOURCE!J2311&amp;      IF(SOURCE!$Y$2-LEN(SOURCE!J2311) &gt;= 0, REPT(" ",SOURCE!$Y$2-LEN(SOURCE!J2311)), "")&amp;
" | "&amp; IF(SOURCE!$X$2-LEN(SOURCE!I2311) &gt;= 0, REPT(" ",SOURCE!$X$2-LEN(SOURCE!I2311)), "")&amp;
      SOURCE!K2311&amp;      IF(SOURCE!$Y$2-LEN(SOURCE!K2311) &gt;= 0, REPT(" ",SOURCE!$Z$2-LEN(SOURCE!K2311)), "")&amp;
" | "&amp; SOURCE!L2311&amp;      IF(SOURCE!$AB$2-LEN(SOURCE!L2311) &gt;= 0, REPT(" ",SOURCE!$AB$2-LEN(SOURCE!L2311)), "")&amp;
" | "&amp; SOURCE!M2311&amp;      IF(SOURCE!$AC$2-LEN(SOURCE!M2311) &gt;= 0, REPT(" ",SOURCE!$AC$2-LEN(SOURCE!M2311)), "")&amp;
      "},"&amp;IF(SOURCE!O2311&lt;&gt;"",""&amp;SOURCE!O2311,"")
 )
)
)</f>
        <v/>
      </c>
    </row>
    <row r="2312" spans="1:1">
      <c r="A2312" s="133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IF(SOURCE!$R$2-LEN(SOURCE!C2312) &gt;= 0, REPT(" ",SOURCE!$R$2-LEN(SOURCE!C2312)), "")&amp;
      SOURCE!D2312&amp;", "&amp; IF(SOURCE!$S$2-LEN(SOURCE!D2312) &gt;= 0, REPT(" ",SOURCE!$S$2-LEN(SOURCE!D2312)), "")&amp;
      SOURCE!E2312&amp;", "&amp; IF(SOURCE!$T$2-LEN(SOURCE!E2312) &gt;=0, REPT(" ",SOURCE!$T$2-LEN(SOURCE!E2312)), "")&amp;
      SOURCE!F2312&amp;", "&amp; IF(SOURCE!$U$2-LEN(SOURCE!F2312) &gt;= 0, REPT(" ",SOURCE!$U$2-LEN(SOURCE!F2312)+2), "")&amp;"("&amp;
      SUBSTITUTE(TEXT(SOURCE!G2312,"??0"),"  ","")&amp;" &lt;&lt; TAM_MAX_BITS) |"&amp; IF(SOURCE!$V$2-3 &gt;= 0, REPT(" ",MAX(1,SOURCE!$V$2-5+4+1-1-LEN(  IF(ISTEXT(SOURCE!H2312),SOURCE!H2312,  SUBSTITUTE(SUBSTITUTE(TEXT(SOURCE!H2312,"????0"),"  ","")," ",""))   ))), "")&amp;
       IF(ISTEXT(SOURCE!H2312),SOURCE!H2312, SUBSTITUTE(SUBSTITUTE(TEXT(SOURCE!H2312,"????0"),"  ","")," ",""))   &amp;","&amp; IF(SOURCE!$W$2-3 &gt;= 0, REPT(" ",SOURCE!$W$2-3-5), "")&amp;
      SOURCE!I2312&amp;
" | "&amp; IF(SOURCE!$X$2-LEN(SOURCE!I2312) &gt;= 0, REPT(" ",SOURCE!$X$2-LEN(SOURCE!I2312)), "")&amp;
      SOURCE!J2312&amp;      IF(SOURCE!$Y$2-LEN(SOURCE!J2312) &gt;= 0, REPT(" ",SOURCE!$Y$2-LEN(SOURCE!J2312)), "")&amp;
" | "&amp; IF(SOURCE!$X$2-LEN(SOURCE!I2312) &gt;= 0, REPT(" ",SOURCE!$X$2-LEN(SOURCE!I2312)), "")&amp;
      SOURCE!K2312&amp;      IF(SOURCE!$Y$2-LEN(SOURCE!K2312) &gt;= 0, REPT(" ",SOURCE!$Z$2-LEN(SOURCE!K2312)), "")&amp;
" | "&amp; SOURCE!L2312&amp;      IF(SOURCE!$AB$2-LEN(SOURCE!L2312) &gt;= 0, REPT(" ",SOURCE!$AB$2-LEN(SOURCE!L2312)), "")&amp;
" | "&amp; SOURCE!M2312&amp;      IF(SOURCE!$AC$2-LEN(SOURCE!M2312) &gt;= 0, REPT(" ",SOURCE!$AC$2-LEN(SOURCE!M2312)), "")&amp;
      "},"&amp;IF(SOURCE!O2312&lt;&gt;"",""&amp;SOURCE!O2312,"")
 )
)
)</f>
        <v/>
      </c>
    </row>
    <row r="2313" spans="1:1">
      <c r="A2313" s="133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IF(SOURCE!$R$2-LEN(SOURCE!C2313) &gt;= 0, REPT(" ",SOURCE!$R$2-LEN(SOURCE!C2313)), "")&amp;
      SOURCE!D2313&amp;", "&amp; IF(SOURCE!$S$2-LEN(SOURCE!D2313) &gt;= 0, REPT(" ",SOURCE!$S$2-LEN(SOURCE!D2313)), "")&amp;
      SOURCE!E2313&amp;", "&amp; IF(SOURCE!$T$2-LEN(SOURCE!E2313) &gt;=0, REPT(" ",SOURCE!$T$2-LEN(SOURCE!E2313)), "")&amp;
      SOURCE!F2313&amp;", "&amp; IF(SOURCE!$U$2-LEN(SOURCE!F2313) &gt;= 0, REPT(" ",SOURCE!$U$2-LEN(SOURCE!F2313)+2), "")&amp;"("&amp;
      SUBSTITUTE(TEXT(SOURCE!G2313,"??0"),"  ","")&amp;" &lt;&lt; TAM_MAX_BITS) |"&amp; IF(SOURCE!$V$2-3 &gt;= 0, REPT(" ",MAX(1,SOURCE!$V$2-5+4+1-1-LEN(  IF(ISTEXT(SOURCE!H2313),SOURCE!H2313,  SUBSTITUTE(SUBSTITUTE(TEXT(SOURCE!H2313,"????0"),"  ","")," ",""))   ))), "")&amp;
       IF(ISTEXT(SOURCE!H2313),SOURCE!H2313, SUBSTITUTE(SUBSTITUTE(TEXT(SOURCE!H2313,"????0"),"  ","")," ",""))   &amp;","&amp; IF(SOURCE!$W$2-3 &gt;= 0, REPT(" ",SOURCE!$W$2-3-5), "")&amp;
      SOURCE!I2313&amp;
" | "&amp; IF(SOURCE!$X$2-LEN(SOURCE!I2313) &gt;= 0, REPT(" ",SOURCE!$X$2-LEN(SOURCE!I2313)), "")&amp;
      SOURCE!J2313&amp;      IF(SOURCE!$Y$2-LEN(SOURCE!J2313) &gt;= 0, REPT(" ",SOURCE!$Y$2-LEN(SOURCE!J2313)), "")&amp;
" | "&amp; IF(SOURCE!$X$2-LEN(SOURCE!I2313) &gt;= 0, REPT(" ",SOURCE!$X$2-LEN(SOURCE!I2313)), "")&amp;
      SOURCE!K2313&amp;      IF(SOURCE!$Y$2-LEN(SOURCE!K2313) &gt;= 0, REPT(" ",SOURCE!$Z$2-LEN(SOURCE!K2313)), "")&amp;
" | "&amp; SOURCE!L2313&amp;      IF(SOURCE!$AB$2-LEN(SOURCE!L2313) &gt;= 0, REPT(" ",SOURCE!$AB$2-LEN(SOURCE!L2313)), "")&amp;
" | "&amp; SOURCE!M2313&amp;      IF(SOURCE!$AC$2-LEN(SOURCE!M2313) &gt;= 0, REPT(" ",SOURCE!$AC$2-LEN(SOURCE!M2313)), "")&amp;
      "},"&amp;IF(SOURCE!O2313&lt;&gt;"",""&amp;SOURCE!O2313,"")
 )
)
)</f>
        <v/>
      </c>
    </row>
    <row r="2314" spans="1:1">
      <c r="A2314" s="133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IF(SOURCE!$R$2-LEN(SOURCE!C2314) &gt;= 0, REPT(" ",SOURCE!$R$2-LEN(SOURCE!C2314)), "")&amp;
      SOURCE!D2314&amp;", "&amp; IF(SOURCE!$S$2-LEN(SOURCE!D2314) &gt;= 0, REPT(" ",SOURCE!$S$2-LEN(SOURCE!D2314)), "")&amp;
      SOURCE!E2314&amp;", "&amp; IF(SOURCE!$T$2-LEN(SOURCE!E2314) &gt;=0, REPT(" ",SOURCE!$T$2-LEN(SOURCE!E2314)), "")&amp;
      SOURCE!F2314&amp;", "&amp; IF(SOURCE!$U$2-LEN(SOURCE!F2314) &gt;= 0, REPT(" ",SOURCE!$U$2-LEN(SOURCE!F2314)+2), "")&amp;"("&amp;
      SUBSTITUTE(TEXT(SOURCE!G2314,"??0"),"  ","")&amp;" &lt;&lt; TAM_MAX_BITS) |"&amp; IF(SOURCE!$V$2-3 &gt;= 0, REPT(" ",MAX(1,SOURCE!$V$2-5+4+1-1-LEN(  IF(ISTEXT(SOURCE!H2314),SOURCE!H2314,  SUBSTITUTE(SUBSTITUTE(TEXT(SOURCE!H2314,"????0"),"  ","")," ",""))   ))), "")&amp;
       IF(ISTEXT(SOURCE!H2314),SOURCE!H2314, SUBSTITUTE(SUBSTITUTE(TEXT(SOURCE!H2314,"????0"),"  ","")," ",""))   &amp;","&amp; IF(SOURCE!$W$2-3 &gt;= 0, REPT(" ",SOURCE!$W$2-3-5), "")&amp;
      SOURCE!I2314&amp;
" | "&amp; IF(SOURCE!$X$2-LEN(SOURCE!I2314) &gt;= 0, REPT(" ",SOURCE!$X$2-LEN(SOURCE!I2314)), "")&amp;
      SOURCE!J2314&amp;      IF(SOURCE!$Y$2-LEN(SOURCE!J2314) &gt;= 0, REPT(" ",SOURCE!$Y$2-LEN(SOURCE!J2314)), "")&amp;
" | "&amp; IF(SOURCE!$X$2-LEN(SOURCE!I2314) &gt;= 0, REPT(" ",SOURCE!$X$2-LEN(SOURCE!I2314)), "")&amp;
      SOURCE!K2314&amp;      IF(SOURCE!$Y$2-LEN(SOURCE!K2314) &gt;= 0, REPT(" ",SOURCE!$Z$2-LEN(SOURCE!K2314)), "")&amp;
" | "&amp; SOURCE!L2314&amp;      IF(SOURCE!$AB$2-LEN(SOURCE!L2314) &gt;= 0, REPT(" ",SOURCE!$AB$2-LEN(SOURCE!L2314)), "")&amp;
" | "&amp; SOURCE!M2314&amp;      IF(SOURCE!$AC$2-LEN(SOURCE!M2314) &gt;= 0, REPT(" ",SOURCE!$AC$2-LEN(SOURCE!M2314)), "")&amp;
      "},"&amp;IF(SOURCE!O2314&lt;&gt;"",""&amp;SOURCE!O2314,"")
 )
)
)</f>
        <v/>
      </c>
    </row>
    <row r="2315" spans="1:1">
      <c r="A2315" s="133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IF(SOURCE!$R$2-LEN(SOURCE!C2315) &gt;= 0, REPT(" ",SOURCE!$R$2-LEN(SOURCE!C2315)), "")&amp;
      SOURCE!D2315&amp;", "&amp; IF(SOURCE!$S$2-LEN(SOURCE!D2315) &gt;= 0, REPT(" ",SOURCE!$S$2-LEN(SOURCE!D2315)), "")&amp;
      SOURCE!E2315&amp;", "&amp; IF(SOURCE!$T$2-LEN(SOURCE!E2315) &gt;=0, REPT(" ",SOURCE!$T$2-LEN(SOURCE!E2315)), "")&amp;
      SOURCE!F2315&amp;", "&amp; IF(SOURCE!$U$2-LEN(SOURCE!F2315) &gt;= 0, REPT(" ",SOURCE!$U$2-LEN(SOURCE!F2315)+2), "")&amp;"("&amp;
      SUBSTITUTE(TEXT(SOURCE!G2315,"??0"),"  ","")&amp;" &lt;&lt; TAM_MAX_BITS) |"&amp; IF(SOURCE!$V$2-3 &gt;= 0, REPT(" ",MAX(1,SOURCE!$V$2-5+4+1-1-LEN(  IF(ISTEXT(SOURCE!H2315),SOURCE!H2315,  SUBSTITUTE(SUBSTITUTE(TEXT(SOURCE!H2315,"????0"),"  ","")," ",""))   ))), "")&amp;
       IF(ISTEXT(SOURCE!H2315),SOURCE!H2315, SUBSTITUTE(SUBSTITUTE(TEXT(SOURCE!H2315,"????0"),"  ","")," ",""))   &amp;","&amp; IF(SOURCE!$W$2-3 &gt;= 0, REPT(" ",SOURCE!$W$2-3-5), "")&amp;
      SOURCE!I2315&amp;
" | "&amp; IF(SOURCE!$X$2-LEN(SOURCE!I2315) &gt;= 0, REPT(" ",SOURCE!$X$2-LEN(SOURCE!I2315)), "")&amp;
      SOURCE!J2315&amp;      IF(SOURCE!$Y$2-LEN(SOURCE!J2315) &gt;= 0, REPT(" ",SOURCE!$Y$2-LEN(SOURCE!J2315)), "")&amp;
" | "&amp; IF(SOURCE!$X$2-LEN(SOURCE!I2315) &gt;= 0, REPT(" ",SOURCE!$X$2-LEN(SOURCE!I2315)), "")&amp;
      SOURCE!K2315&amp;      IF(SOURCE!$Y$2-LEN(SOURCE!K2315) &gt;= 0, REPT(" ",SOURCE!$Z$2-LEN(SOURCE!K2315)), "")&amp;
" | "&amp; SOURCE!L2315&amp;      IF(SOURCE!$AB$2-LEN(SOURCE!L2315) &gt;= 0, REPT(" ",SOURCE!$AB$2-LEN(SOURCE!L2315)), "")&amp;
" | "&amp; SOURCE!M2315&amp;      IF(SOURCE!$AC$2-LEN(SOURCE!M2315) &gt;= 0, REPT(" ",SOURCE!$AC$2-LEN(SOURCE!M2315)), "")&amp;
      "},"&amp;IF(SOURCE!O2315&lt;&gt;"",""&amp;SOURCE!O2315,"")
 )
)
)</f>
        <v/>
      </c>
    </row>
    <row r="2316" spans="1:1">
      <c r="A2316" s="133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IF(SOURCE!$R$2-LEN(SOURCE!C2316) &gt;= 0, REPT(" ",SOURCE!$R$2-LEN(SOURCE!C2316)), "")&amp;
      SOURCE!D2316&amp;", "&amp; IF(SOURCE!$S$2-LEN(SOURCE!D2316) &gt;= 0, REPT(" ",SOURCE!$S$2-LEN(SOURCE!D2316)), "")&amp;
      SOURCE!E2316&amp;", "&amp; IF(SOURCE!$T$2-LEN(SOURCE!E2316) &gt;=0, REPT(" ",SOURCE!$T$2-LEN(SOURCE!E2316)), "")&amp;
      SOURCE!F2316&amp;", "&amp; IF(SOURCE!$U$2-LEN(SOURCE!F2316) &gt;= 0, REPT(" ",SOURCE!$U$2-LEN(SOURCE!F2316)+2), "")&amp;"("&amp;
      SUBSTITUTE(TEXT(SOURCE!G2316,"??0"),"  ","")&amp;" &lt;&lt; TAM_MAX_BITS) |"&amp; IF(SOURCE!$V$2-3 &gt;= 0, REPT(" ",MAX(1,SOURCE!$V$2-5+4+1-1-LEN(  IF(ISTEXT(SOURCE!H2316),SOURCE!H2316,  SUBSTITUTE(SUBSTITUTE(TEXT(SOURCE!H2316,"????0"),"  ","")," ",""))   ))), "")&amp;
       IF(ISTEXT(SOURCE!H2316),SOURCE!H2316, SUBSTITUTE(SUBSTITUTE(TEXT(SOURCE!H2316,"????0"),"  ","")," ",""))   &amp;","&amp; IF(SOURCE!$W$2-3 &gt;= 0, REPT(" ",SOURCE!$W$2-3-5), "")&amp;
      SOURCE!I2316&amp;
" | "&amp; IF(SOURCE!$X$2-LEN(SOURCE!I2316) &gt;= 0, REPT(" ",SOURCE!$X$2-LEN(SOURCE!I2316)), "")&amp;
      SOURCE!J2316&amp;      IF(SOURCE!$Y$2-LEN(SOURCE!J2316) &gt;= 0, REPT(" ",SOURCE!$Y$2-LEN(SOURCE!J2316)), "")&amp;
" | "&amp; IF(SOURCE!$X$2-LEN(SOURCE!I2316) &gt;= 0, REPT(" ",SOURCE!$X$2-LEN(SOURCE!I2316)), "")&amp;
      SOURCE!K2316&amp;      IF(SOURCE!$Y$2-LEN(SOURCE!K2316) &gt;= 0, REPT(" ",SOURCE!$Z$2-LEN(SOURCE!K2316)), "")&amp;
" | "&amp; SOURCE!L2316&amp;      IF(SOURCE!$AB$2-LEN(SOURCE!L2316) &gt;= 0, REPT(" ",SOURCE!$AB$2-LEN(SOURCE!L2316)), "")&amp;
" | "&amp; SOURCE!M2316&amp;      IF(SOURCE!$AC$2-LEN(SOURCE!M2316) &gt;= 0, REPT(" ",SOURCE!$AC$2-LEN(SOURCE!M2316)), "")&amp;
      "},"&amp;IF(SOURCE!O2316&lt;&gt;"",""&amp;SOURCE!O2316,"")
 )
)
)</f>
        <v/>
      </c>
    </row>
    <row r="2317" spans="1:1">
      <c r="A2317" s="133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IF(SOURCE!$R$2-LEN(SOURCE!C2317) &gt;= 0, REPT(" ",SOURCE!$R$2-LEN(SOURCE!C2317)), "")&amp;
      SOURCE!D2317&amp;", "&amp; IF(SOURCE!$S$2-LEN(SOURCE!D2317) &gt;= 0, REPT(" ",SOURCE!$S$2-LEN(SOURCE!D2317)), "")&amp;
      SOURCE!E2317&amp;", "&amp; IF(SOURCE!$T$2-LEN(SOURCE!E2317) &gt;=0, REPT(" ",SOURCE!$T$2-LEN(SOURCE!E2317)), "")&amp;
      SOURCE!F2317&amp;", "&amp; IF(SOURCE!$U$2-LEN(SOURCE!F2317) &gt;= 0, REPT(" ",SOURCE!$U$2-LEN(SOURCE!F2317)+2), "")&amp;"("&amp;
      SUBSTITUTE(TEXT(SOURCE!G2317,"??0"),"  ","")&amp;" &lt;&lt; TAM_MAX_BITS) |"&amp; IF(SOURCE!$V$2-3 &gt;= 0, REPT(" ",MAX(1,SOURCE!$V$2-5+4+1-1-LEN(  IF(ISTEXT(SOURCE!H2317),SOURCE!H2317,  SUBSTITUTE(SUBSTITUTE(TEXT(SOURCE!H2317,"????0"),"  ","")," ",""))   ))), "")&amp;
       IF(ISTEXT(SOURCE!H2317),SOURCE!H2317, SUBSTITUTE(SUBSTITUTE(TEXT(SOURCE!H2317,"????0"),"  ","")," ",""))   &amp;","&amp; IF(SOURCE!$W$2-3 &gt;= 0, REPT(" ",SOURCE!$W$2-3-5), "")&amp;
      SOURCE!I2317&amp;
" | "&amp; IF(SOURCE!$X$2-LEN(SOURCE!I2317) &gt;= 0, REPT(" ",SOURCE!$X$2-LEN(SOURCE!I2317)), "")&amp;
      SOURCE!J2317&amp;      IF(SOURCE!$Y$2-LEN(SOURCE!J2317) &gt;= 0, REPT(" ",SOURCE!$Y$2-LEN(SOURCE!J2317)), "")&amp;
" | "&amp; IF(SOURCE!$X$2-LEN(SOURCE!I2317) &gt;= 0, REPT(" ",SOURCE!$X$2-LEN(SOURCE!I2317)), "")&amp;
      SOURCE!K2317&amp;      IF(SOURCE!$Y$2-LEN(SOURCE!K2317) &gt;= 0, REPT(" ",SOURCE!$Z$2-LEN(SOURCE!K2317)), "")&amp;
" | "&amp; SOURCE!L2317&amp;      IF(SOURCE!$AB$2-LEN(SOURCE!L2317) &gt;= 0, REPT(" ",SOURCE!$AB$2-LEN(SOURCE!L2317)), "")&amp;
" | "&amp; SOURCE!M2317&amp;      IF(SOURCE!$AC$2-LEN(SOURCE!M2317) &gt;= 0, REPT(" ",SOURCE!$AC$2-LEN(SOURCE!M2317)), "")&amp;
      "},"&amp;IF(SOURCE!O2317&lt;&gt;"",""&amp;SOURCE!O2317,"")
 )
)
)</f>
        <v/>
      </c>
    </row>
    <row r="2318" spans="1:1">
      <c r="A2318" s="133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IF(SOURCE!$R$2-LEN(SOURCE!C2318) &gt;= 0, REPT(" ",SOURCE!$R$2-LEN(SOURCE!C2318)), "")&amp;
      SOURCE!D2318&amp;", "&amp; IF(SOURCE!$S$2-LEN(SOURCE!D2318) &gt;= 0, REPT(" ",SOURCE!$S$2-LEN(SOURCE!D2318)), "")&amp;
      SOURCE!E2318&amp;", "&amp; IF(SOURCE!$T$2-LEN(SOURCE!E2318) &gt;=0, REPT(" ",SOURCE!$T$2-LEN(SOURCE!E2318)), "")&amp;
      SOURCE!F2318&amp;", "&amp; IF(SOURCE!$U$2-LEN(SOURCE!F2318) &gt;= 0, REPT(" ",SOURCE!$U$2-LEN(SOURCE!F2318)+2), "")&amp;"("&amp;
      SUBSTITUTE(TEXT(SOURCE!G2318,"??0"),"  ","")&amp;" &lt;&lt; TAM_MAX_BITS) |"&amp; IF(SOURCE!$V$2-3 &gt;= 0, REPT(" ",MAX(1,SOURCE!$V$2-5+4+1-1-LEN(  IF(ISTEXT(SOURCE!H2318),SOURCE!H2318,  SUBSTITUTE(SUBSTITUTE(TEXT(SOURCE!H2318,"????0"),"  ","")," ",""))   ))), "")&amp;
       IF(ISTEXT(SOURCE!H2318),SOURCE!H2318, SUBSTITUTE(SUBSTITUTE(TEXT(SOURCE!H2318,"????0"),"  ","")," ",""))   &amp;","&amp; IF(SOURCE!$W$2-3 &gt;= 0, REPT(" ",SOURCE!$W$2-3-5), "")&amp;
      SOURCE!I2318&amp;
" | "&amp; IF(SOURCE!$X$2-LEN(SOURCE!I2318) &gt;= 0, REPT(" ",SOURCE!$X$2-LEN(SOURCE!I2318)), "")&amp;
      SOURCE!J2318&amp;      IF(SOURCE!$Y$2-LEN(SOURCE!J2318) &gt;= 0, REPT(" ",SOURCE!$Y$2-LEN(SOURCE!J2318)), "")&amp;
" | "&amp; IF(SOURCE!$X$2-LEN(SOURCE!I2318) &gt;= 0, REPT(" ",SOURCE!$X$2-LEN(SOURCE!I2318)), "")&amp;
      SOURCE!K2318&amp;      IF(SOURCE!$Y$2-LEN(SOURCE!K2318) &gt;= 0, REPT(" ",SOURCE!$Z$2-LEN(SOURCE!K2318)), "")&amp;
" | "&amp; SOURCE!L2318&amp;      IF(SOURCE!$AB$2-LEN(SOURCE!L2318) &gt;= 0, REPT(" ",SOURCE!$AB$2-LEN(SOURCE!L2318)), "")&amp;
" | "&amp; SOURCE!M2318&amp;      IF(SOURCE!$AC$2-LEN(SOURCE!M2318) &gt;= 0, REPT(" ",SOURCE!$AC$2-LEN(SOURCE!M2318)), "")&amp;
      "},"&amp;IF(SOURCE!O2318&lt;&gt;"",""&amp;SOURCE!O2318,"")
 )
)
)</f>
        <v/>
      </c>
    </row>
    <row r="2319" spans="1:1">
      <c r="A2319" s="133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IF(SOURCE!$R$2-LEN(SOURCE!C2319) &gt;= 0, REPT(" ",SOURCE!$R$2-LEN(SOURCE!C2319)), "")&amp;
      SOURCE!D2319&amp;", "&amp; IF(SOURCE!$S$2-LEN(SOURCE!D2319) &gt;= 0, REPT(" ",SOURCE!$S$2-LEN(SOURCE!D2319)), "")&amp;
      SOURCE!E2319&amp;", "&amp; IF(SOURCE!$T$2-LEN(SOURCE!E2319) &gt;=0, REPT(" ",SOURCE!$T$2-LEN(SOURCE!E2319)), "")&amp;
      SOURCE!F2319&amp;", "&amp; IF(SOURCE!$U$2-LEN(SOURCE!F2319) &gt;= 0, REPT(" ",SOURCE!$U$2-LEN(SOURCE!F2319)+2), "")&amp;"("&amp;
      SUBSTITUTE(TEXT(SOURCE!G2319,"??0"),"  ","")&amp;" &lt;&lt; TAM_MAX_BITS) |"&amp; IF(SOURCE!$V$2-3 &gt;= 0, REPT(" ",MAX(1,SOURCE!$V$2-5+4+1-1-LEN(  IF(ISTEXT(SOURCE!H2319),SOURCE!H2319,  SUBSTITUTE(SUBSTITUTE(TEXT(SOURCE!H2319,"????0"),"  ","")," ",""))   ))), "")&amp;
       IF(ISTEXT(SOURCE!H2319),SOURCE!H2319, SUBSTITUTE(SUBSTITUTE(TEXT(SOURCE!H2319,"????0"),"  ","")," ",""))   &amp;","&amp; IF(SOURCE!$W$2-3 &gt;= 0, REPT(" ",SOURCE!$W$2-3-5), "")&amp;
      SOURCE!I2319&amp;
" | "&amp; IF(SOURCE!$X$2-LEN(SOURCE!I2319) &gt;= 0, REPT(" ",SOURCE!$X$2-LEN(SOURCE!I2319)), "")&amp;
      SOURCE!J2319&amp;      IF(SOURCE!$Y$2-LEN(SOURCE!J2319) &gt;= 0, REPT(" ",SOURCE!$Y$2-LEN(SOURCE!J2319)), "")&amp;
" | "&amp; IF(SOURCE!$X$2-LEN(SOURCE!I2319) &gt;= 0, REPT(" ",SOURCE!$X$2-LEN(SOURCE!I2319)), "")&amp;
      SOURCE!K2319&amp;      IF(SOURCE!$Y$2-LEN(SOURCE!K2319) &gt;= 0, REPT(" ",SOURCE!$Z$2-LEN(SOURCE!K2319)), "")&amp;
" | "&amp; SOURCE!L2319&amp;      IF(SOURCE!$AB$2-LEN(SOURCE!L2319) &gt;= 0, REPT(" ",SOURCE!$AB$2-LEN(SOURCE!L2319)), "")&amp;
" | "&amp; SOURCE!M2319&amp;      IF(SOURCE!$AC$2-LEN(SOURCE!M2319) &gt;= 0, REPT(" ",SOURCE!$AC$2-LEN(SOURCE!M2319)), "")&amp;
      "},"&amp;IF(SOURCE!O2319&lt;&gt;"",""&amp;SOURCE!O2319,"")
 )
)
)</f>
        <v/>
      </c>
    </row>
    <row r="2320" spans="1:1">
      <c r="A2320" s="133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IF(SOURCE!$R$2-LEN(SOURCE!C2320) &gt;= 0, REPT(" ",SOURCE!$R$2-LEN(SOURCE!C2320)), "")&amp;
      SOURCE!D2320&amp;", "&amp; IF(SOURCE!$S$2-LEN(SOURCE!D2320) &gt;= 0, REPT(" ",SOURCE!$S$2-LEN(SOURCE!D2320)), "")&amp;
      SOURCE!E2320&amp;", "&amp; IF(SOURCE!$T$2-LEN(SOURCE!E2320) &gt;=0, REPT(" ",SOURCE!$T$2-LEN(SOURCE!E2320)), "")&amp;
      SOURCE!F2320&amp;", "&amp; IF(SOURCE!$U$2-LEN(SOURCE!F2320) &gt;= 0, REPT(" ",SOURCE!$U$2-LEN(SOURCE!F2320)+2), "")&amp;"("&amp;
      SUBSTITUTE(TEXT(SOURCE!G2320,"??0"),"  ","")&amp;" &lt;&lt; TAM_MAX_BITS) |"&amp; IF(SOURCE!$V$2-3 &gt;= 0, REPT(" ",MAX(1,SOURCE!$V$2-5+4+1-1-LEN(  IF(ISTEXT(SOURCE!H2320),SOURCE!H2320,  SUBSTITUTE(SUBSTITUTE(TEXT(SOURCE!H2320,"????0"),"  ","")," ",""))   ))), "")&amp;
       IF(ISTEXT(SOURCE!H2320),SOURCE!H2320, SUBSTITUTE(SUBSTITUTE(TEXT(SOURCE!H2320,"????0"),"  ","")," ",""))   &amp;","&amp; IF(SOURCE!$W$2-3 &gt;= 0, REPT(" ",SOURCE!$W$2-3-5), "")&amp;
      SOURCE!I2320&amp;
" | "&amp; IF(SOURCE!$X$2-LEN(SOURCE!I2320) &gt;= 0, REPT(" ",SOURCE!$X$2-LEN(SOURCE!I2320)), "")&amp;
      SOURCE!J2320&amp;      IF(SOURCE!$Y$2-LEN(SOURCE!J2320) &gt;= 0, REPT(" ",SOURCE!$Y$2-LEN(SOURCE!J2320)), "")&amp;
" | "&amp; IF(SOURCE!$X$2-LEN(SOURCE!I2320) &gt;= 0, REPT(" ",SOURCE!$X$2-LEN(SOURCE!I2320)), "")&amp;
      SOURCE!K2320&amp;      IF(SOURCE!$Y$2-LEN(SOURCE!K2320) &gt;= 0, REPT(" ",SOURCE!$Z$2-LEN(SOURCE!K2320)), "")&amp;
" | "&amp; SOURCE!L2320&amp;      IF(SOURCE!$AB$2-LEN(SOURCE!L2320) &gt;= 0, REPT(" ",SOURCE!$AB$2-LEN(SOURCE!L2320)), "")&amp;
" | "&amp; SOURCE!M2320&amp;      IF(SOURCE!$AC$2-LEN(SOURCE!M2320) &gt;= 0, REPT(" ",SOURCE!$AC$2-LEN(SOURCE!M2320)), "")&amp;
      "},"&amp;IF(SOURCE!O2320&lt;&gt;"",""&amp;SOURCE!O2320,"")
 )
)
)</f>
        <v/>
      </c>
    </row>
    <row r="2321" spans="1:1">
      <c r="A2321" s="133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IF(SOURCE!$R$2-LEN(SOURCE!C2321) &gt;= 0, REPT(" ",SOURCE!$R$2-LEN(SOURCE!C2321)), "")&amp;
      SOURCE!D2321&amp;", "&amp; IF(SOURCE!$S$2-LEN(SOURCE!D2321) &gt;= 0, REPT(" ",SOURCE!$S$2-LEN(SOURCE!D2321)), "")&amp;
      SOURCE!E2321&amp;", "&amp; IF(SOURCE!$T$2-LEN(SOURCE!E2321) &gt;=0, REPT(" ",SOURCE!$T$2-LEN(SOURCE!E2321)), "")&amp;
      SOURCE!F2321&amp;", "&amp; IF(SOURCE!$U$2-LEN(SOURCE!F2321) &gt;= 0, REPT(" ",SOURCE!$U$2-LEN(SOURCE!F2321)+2), "")&amp;"("&amp;
      SUBSTITUTE(TEXT(SOURCE!G2321,"??0"),"  ","")&amp;" &lt;&lt; TAM_MAX_BITS) |"&amp; IF(SOURCE!$V$2-3 &gt;= 0, REPT(" ",MAX(1,SOURCE!$V$2-5+4+1-1-LEN(  IF(ISTEXT(SOURCE!H2321),SOURCE!H2321,  SUBSTITUTE(SUBSTITUTE(TEXT(SOURCE!H2321,"????0"),"  ","")," ",""))   ))), "")&amp;
       IF(ISTEXT(SOURCE!H2321),SOURCE!H2321, SUBSTITUTE(SUBSTITUTE(TEXT(SOURCE!H2321,"????0"),"  ","")," ",""))   &amp;","&amp; IF(SOURCE!$W$2-3 &gt;= 0, REPT(" ",SOURCE!$W$2-3-5), "")&amp;
      SOURCE!I2321&amp;
" | "&amp; IF(SOURCE!$X$2-LEN(SOURCE!I2321) &gt;= 0, REPT(" ",SOURCE!$X$2-LEN(SOURCE!I2321)), "")&amp;
      SOURCE!J2321&amp;      IF(SOURCE!$Y$2-LEN(SOURCE!J2321) &gt;= 0, REPT(" ",SOURCE!$Y$2-LEN(SOURCE!J2321)), "")&amp;
" | "&amp; IF(SOURCE!$X$2-LEN(SOURCE!I2321) &gt;= 0, REPT(" ",SOURCE!$X$2-LEN(SOURCE!I2321)), "")&amp;
      SOURCE!K2321&amp;      IF(SOURCE!$Y$2-LEN(SOURCE!K2321) &gt;= 0, REPT(" ",SOURCE!$Z$2-LEN(SOURCE!K2321)), "")&amp;
" | "&amp; SOURCE!L2321&amp;      IF(SOURCE!$AB$2-LEN(SOURCE!L2321) &gt;= 0, REPT(" ",SOURCE!$AB$2-LEN(SOURCE!L2321)), "")&amp;
" | "&amp; SOURCE!M2321&amp;      IF(SOURCE!$AC$2-LEN(SOURCE!M2321) &gt;= 0, REPT(" ",SOURCE!$AC$2-LEN(SOURCE!M2321)), "")&amp;
      "},"&amp;IF(SOURCE!O2321&lt;&gt;"",""&amp;SOURCE!O2321,"")
 )
)
)</f>
        <v/>
      </c>
    </row>
    <row r="2322" spans="1:1">
      <c r="A2322" s="133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IF(SOURCE!$R$2-LEN(SOURCE!C2322) &gt;= 0, REPT(" ",SOURCE!$R$2-LEN(SOURCE!C2322)), "")&amp;
      SOURCE!D2322&amp;", "&amp; IF(SOURCE!$S$2-LEN(SOURCE!D2322) &gt;= 0, REPT(" ",SOURCE!$S$2-LEN(SOURCE!D2322)), "")&amp;
      SOURCE!E2322&amp;", "&amp; IF(SOURCE!$T$2-LEN(SOURCE!E2322) &gt;=0, REPT(" ",SOURCE!$T$2-LEN(SOURCE!E2322)), "")&amp;
      SOURCE!F2322&amp;", "&amp; IF(SOURCE!$U$2-LEN(SOURCE!F2322) &gt;= 0, REPT(" ",SOURCE!$U$2-LEN(SOURCE!F2322)+2), "")&amp;"("&amp;
      SUBSTITUTE(TEXT(SOURCE!G2322,"??0"),"  ","")&amp;" &lt;&lt; TAM_MAX_BITS) |"&amp; IF(SOURCE!$V$2-3 &gt;= 0, REPT(" ",MAX(1,SOURCE!$V$2-5+4+1-1-LEN(  IF(ISTEXT(SOURCE!H2322),SOURCE!H2322,  SUBSTITUTE(SUBSTITUTE(TEXT(SOURCE!H2322,"????0"),"  ","")," ",""))   ))), "")&amp;
       IF(ISTEXT(SOURCE!H2322),SOURCE!H2322, SUBSTITUTE(SUBSTITUTE(TEXT(SOURCE!H2322,"????0"),"  ","")," ",""))   &amp;","&amp; IF(SOURCE!$W$2-3 &gt;= 0, REPT(" ",SOURCE!$W$2-3-5), "")&amp;
      SOURCE!I2322&amp;
" | "&amp; IF(SOURCE!$X$2-LEN(SOURCE!I2322) &gt;= 0, REPT(" ",SOURCE!$X$2-LEN(SOURCE!I2322)), "")&amp;
      SOURCE!J2322&amp;      IF(SOURCE!$Y$2-LEN(SOURCE!J2322) &gt;= 0, REPT(" ",SOURCE!$Y$2-LEN(SOURCE!J2322)), "")&amp;
" | "&amp; IF(SOURCE!$X$2-LEN(SOURCE!I2322) &gt;= 0, REPT(" ",SOURCE!$X$2-LEN(SOURCE!I2322)), "")&amp;
      SOURCE!K2322&amp;      IF(SOURCE!$Y$2-LEN(SOURCE!K2322) &gt;= 0, REPT(" ",SOURCE!$Z$2-LEN(SOURCE!K2322)), "")&amp;
" | "&amp; SOURCE!L2322&amp;      IF(SOURCE!$AB$2-LEN(SOURCE!L2322) &gt;= 0, REPT(" ",SOURCE!$AB$2-LEN(SOURCE!L2322)), "")&amp;
" | "&amp; SOURCE!M2322&amp;      IF(SOURCE!$AC$2-LEN(SOURCE!M2322) &gt;= 0, REPT(" ",SOURCE!$AC$2-LEN(SOURCE!M2322)), "")&amp;
      "},"&amp;IF(SOURCE!O2322&lt;&gt;"",""&amp;SOURCE!O2322,"")
 )
)
)</f>
        <v/>
      </c>
    </row>
    <row r="2323" spans="1:1">
      <c r="A2323" s="133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IF(SOURCE!$R$2-LEN(SOURCE!C2323) &gt;= 0, REPT(" ",SOURCE!$R$2-LEN(SOURCE!C2323)), "")&amp;
      SOURCE!D2323&amp;", "&amp; IF(SOURCE!$S$2-LEN(SOURCE!D2323) &gt;= 0, REPT(" ",SOURCE!$S$2-LEN(SOURCE!D2323)), "")&amp;
      SOURCE!E2323&amp;", "&amp; IF(SOURCE!$T$2-LEN(SOURCE!E2323) &gt;=0, REPT(" ",SOURCE!$T$2-LEN(SOURCE!E2323)), "")&amp;
      SOURCE!F2323&amp;", "&amp; IF(SOURCE!$U$2-LEN(SOURCE!F2323) &gt;= 0, REPT(" ",SOURCE!$U$2-LEN(SOURCE!F2323)+2), "")&amp;"("&amp;
      SUBSTITUTE(TEXT(SOURCE!G2323,"??0"),"  ","")&amp;" &lt;&lt; TAM_MAX_BITS) |"&amp; IF(SOURCE!$V$2-3 &gt;= 0, REPT(" ",MAX(1,SOURCE!$V$2-5+4+1-1-LEN(  IF(ISTEXT(SOURCE!H2323),SOURCE!H2323,  SUBSTITUTE(SUBSTITUTE(TEXT(SOURCE!H2323,"????0"),"  ","")," ",""))   ))), "")&amp;
       IF(ISTEXT(SOURCE!H2323),SOURCE!H2323, SUBSTITUTE(SUBSTITUTE(TEXT(SOURCE!H2323,"????0"),"  ","")," ",""))   &amp;","&amp; IF(SOURCE!$W$2-3 &gt;= 0, REPT(" ",SOURCE!$W$2-3-5), "")&amp;
      SOURCE!I2323&amp;
" | "&amp; IF(SOURCE!$X$2-LEN(SOURCE!I2323) &gt;= 0, REPT(" ",SOURCE!$X$2-LEN(SOURCE!I2323)), "")&amp;
      SOURCE!J2323&amp;      IF(SOURCE!$Y$2-LEN(SOURCE!J2323) &gt;= 0, REPT(" ",SOURCE!$Y$2-LEN(SOURCE!J2323)), "")&amp;
" | "&amp; IF(SOURCE!$X$2-LEN(SOURCE!I2323) &gt;= 0, REPT(" ",SOURCE!$X$2-LEN(SOURCE!I2323)), "")&amp;
      SOURCE!K2323&amp;      IF(SOURCE!$Y$2-LEN(SOURCE!K2323) &gt;= 0, REPT(" ",SOURCE!$Z$2-LEN(SOURCE!K2323)), "")&amp;
" | "&amp; SOURCE!L2323&amp;      IF(SOURCE!$AB$2-LEN(SOURCE!L2323) &gt;= 0, REPT(" ",SOURCE!$AB$2-LEN(SOURCE!L2323)), "")&amp;
" | "&amp; SOURCE!M2323&amp;      IF(SOURCE!$AC$2-LEN(SOURCE!M2323) &gt;= 0, REPT(" ",SOURCE!$AC$2-LEN(SOURCE!M2323)), "")&amp;
      "},"&amp;IF(SOURCE!O2323&lt;&gt;"",""&amp;SOURCE!O2323,"")
 )
)
)</f>
        <v/>
      </c>
    </row>
    <row r="2324" spans="1:1">
      <c r="A2324" s="133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IF(SOURCE!$R$2-LEN(SOURCE!C2324) &gt;= 0, REPT(" ",SOURCE!$R$2-LEN(SOURCE!C2324)), "")&amp;
      SOURCE!D2324&amp;", "&amp; IF(SOURCE!$S$2-LEN(SOURCE!D2324) &gt;= 0, REPT(" ",SOURCE!$S$2-LEN(SOURCE!D2324)), "")&amp;
      SOURCE!E2324&amp;", "&amp; IF(SOURCE!$T$2-LEN(SOURCE!E2324) &gt;=0, REPT(" ",SOURCE!$T$2-LEN(SOURCE!E2324)), "")&amp;
      SOURCE!F2324&amp;", "&amp; IF(SOURCE!$U$2-LEN(SOURCE!F2324) &gt;= 0, REPT(" ",SOURCE!$U$2-LEN(SOURCE!F2324)+2), "")&amp;"("&amp;
      SUBSTITUTE(TEXT(SOURCE!G2324,"??0"),"  ","")&amp;" &lt;&lt; TAM_MAX_BITS) |"&amp; IF(SOURCE!$V$2-3 &gt;= 0, REPT(" ",MAX(1,SOURCE!$V$2-5+4+1-1-LEN(  IF(ISTEXT(SOURCE!H2324),SOURCE!H2324,  SUBSTITUTE(SUBSTITUTE(TEXT(SOURCE!H2324,"????0"),"  ","")," ",""))   ))), "")&amp;
       IF(ISTEXT(SOURCE!H2324),SOURCE!H2324, SUBSTITUTE(SUBSTITUTE(TEXT(SOURCE!H2324,"????0"),"  ","")," ",""))   &amp;","&amp; IF(SOURCE!$W$2-3 &gt;= 0, REPT(" ",SOURCE!$W$2-3-5), "")&amp;
      SOURCE!I2324&amp;
" | "&amp; IF(SOURCE!$X$2-LEN(SOURCE!I2324) &gt;= 0, REPT(" ",SOURCE!$X$2-LEN(SOURCE!I2324)), "")&amp;
      SOURCE!J2324&amp;      IF(SOURCE!$Y$2-LEN(SOURCE!J2324) &gt;= 0, REPT(" ",SOURCE!$Y$2-LEN(SOURCE!J2324)), "")&amp;
" | "&amp; IF(SOURCE!$X$2-LEN(SOURCE!I2324) &gt;= 0, REPT(" ",SOURCE!$X$2-LEN(SOURCE!I2324)), "")&amp;
      SOURCE!K2324&amp;      IF(SOURCE!$Y$2-LEN(SOURCE!K2324) &gt;= 0, REPT(" ",SOURCE!$Z$2-LEN(SOURCE!K2324)), "")&amp;
" | "&amp; SOURCE!L2324&amp;      IF(SOURCE!$AB$2-LEN(SOURCE!L2324) &gt;= 0, REPT(" ",SOURCE!$AB$2-LEN(SOURCE!L2324)), "")&amp;
" | "&amp; SOURCE!M2324&amp;      IF(SOURCE!$AC$2-LEN(SOURCE!M2324) &gt;= 0, REPT(" ",SOURCE!$AC$2-LEN(SOURCE!M2324)), "")&amp;
      "},"&amp;IF(SOURCE!O2324&lt;&gt;"",""&amp;SOURCE!O2324,"")
 )
)
)</f>
        <v/>
      </c>
    </row>
    <row r="2325" spans="1:1">
      <c r="A2325" s="133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IF(SOURCE!$R$2-LEN(SOURCE!C2325) &gt;= 0, REPT(" ",SOURCE!$R$2-LEN(SOURCE!C2325)), "")&amp;
      SOURCE!D2325&amp;", "&amp; IF(SOURCE!$S$2-LEN(SOURCE!D2325) &gt;= 0, REPT(" ",SOURCE!$S$2-LEN(SOURCE!D2325)), "")&amp;
      SOURCE!E2325&amp;", "&amp; IF(SOURCE!$T$2-LEN(SOURCE!E2325) &gt;=0, REPT(" ",SOURCE!$T$2-LEN(SOURCE!E2325)), "")&amp;
      SOURCE!F2325&amp;", "&amp; IF(SOURCE!$U$2-LEN(SOURCE!F2325) &gt;= 0, REPT(" ",SOURCE!$U$2-LEN(SOURCE!F2325)+2), "")&amp;"("&amp;
      SUBSTITUTE(TEXT(SOURCE!G2325,"??0"),"  ","")&amp;" &lt;&lt; TAM_MAX_BITS) |"&amp; IF(SOURCE!$V$2-3 &gt;= 0, REPT(" ",MAX(1,SOURCE!$V$2-5+4+1-1-LEN(  IF(ISTEXT(SOURCE!H2325),SOURCE!H2325,  SUBSTITUTE(SUBSTITUTE(TEXT(SOURCE!H2325,"????0"),"  ","")," ",""))   ))), "")&amp;
       IF(ISTEXT(SOURCE!H2325),SOURCE!H2325, SUBSTITUTE(SUBSTITUTE(TEXT(SOURCE!H2325,"????0"),"  ","")," ",""))   &amp;","&amp; IF(SOURCE!$W$2-3 &gt;= 0, REPT(" ",SOURCE!$W$2-3-5), "")&amp;
      SOURCE!I2325&amp;
" | "&amp; IF(SOURCE!$X$2-LEN(SOURCE!I2325) &gt;= 0, REPT(" ",SOURCE!$X$2-LEN(SOURCE!I2325)), "")&amp;
      SOURCE!J2325&amp;      IF(SOURCE!$Y$2-LEN(SOURCE!J2325) &gt;= 0, REPT(" ",SOURCE!$Y$2-LEN(SOURCE!J2325)), "")&amp;
" | "&amp; IF(SOURCE!$X$2-LEN(SOURCE!I2325) &gt;= 0, REPT(" ",SOURCE!$X$2-LEN(SOURCE!I2325)), "")&amp;
      SOURCE!K2325&amp;      IF(SOURCE!$Y$2-LEN(SOURCE!K2325) &gt;= 0, REPT(" ",SOURCE!$Z$2-LEN(SOURCE!K2325)), "")&amp;
" | "&amp; SOURCE!L2325&amp;      IF(SOURCE!$AB$2-LEN(SOURCE!L2325) &gt;= 0, REPT(" ",SOURCE!$AB$2-LEN(SOURCE!L2325)), "")&amp;
" | "&amp; SOURCE!M2325&amp;      IF(SOURCE!$AC$2-LEN(SOURCE!M2325) &gt;= 0, REPT(" ",SOURCE!$AC$2-LEN(SOURCE!M2325)), "")&amp;
      "},"&amp;IF(SOURCE!O2325&lt;&gt;"",""&amp;SOURCE!O2325,"")
 )
)
)</f>
        <v/>
      </c>
    </row>
    <row r="2326" spans="1:1">
      <c r="A2326" s="133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IF(SOURCE!$R$2-LEN(SOURCE!C2326) &gt;= 0, REPT(" ",SOURCE!$R$2-LEN(SOURCE!C2326)), "")&amp;
      SOURCE!D2326&amp;", "&amp; IF(SOURCE!$S$2-LEN(SOURCE!D2326) &gt;= 0, REPT(" ",SOURCE!$S$2-LEN(SOURCE!D2326)), "")&amp;
      SOURCE!E2326&amp;", "&amp; IF(SOURCE!$T$2-LEN(SOURCE!E2326) &gt;=0, REPT(" ",SOURCE!$T$2-LEN(SOURCE!E2326)), "")&amp;
      SOURCE!F2326&amp;", "&amp; IF(SOURCE!$U$2-LEN(SOURCE!F2326) &gt;= 0, REPT(" ",SOURCE!$U$2-LEN(SOURCE!F2326)+2), "")&amp;"("&amp;
      SUBSTITUTE(TEXT(SOURCE!G2326,"??0"),"  ","")&amp;" &lt;&lt; TAM_MAX_BITS) |"&amp; IF(SOURCE!$V$2-3 &gt;= 0, REPT(" ",MAX(1,SOURCE!$V$2-5+4+1-1-LEN(  IF(ISTEXT(SOURCE!H2326),SOURCE!H2326,  SUBSTITUTE(SUBSTITUTE(TEXT(SOURCE!H2326,"????0"),"  ","")," ",""))   ))), "")&amp;
       IF(ISTEXT(SOURCE!H2326),SOURCE!H2326, SUBSTITUTE(SUBSTITUTE(TEXT(SOURCE!H2326,"????0"),"  ","")," ",""))   &amp;","&amp; IF(SOURCE!$W$2-3 &gt;= 0, REPT(" ",SOURCE!$W$2-3-5), "")&amp;
      SOURCE!I2326&amp;
" | "&amp; IF(SOURCE!$X$2-LEN(SOURCE!I2326) &gt;= 0, REPT(" ",SOURCE!$X$2-LEN(SOURCE!I2326)), "")&amp;
      SOURCE!J2326&amp;      IF(SOURCE!$Y$2-LEN(SOURCE!J2326) &gt;= 0, REPT(" ",SOURCE!$Y$2-LEN(SOURCE!J2326)), "")&amp;
" | "&amp; IF(SOURCE!$X$2-LEN(SOURCE!I2326) &gt;= 0, REPT(" ",SOURCE!$X$2-LEN(SOURCE!I2326)), "")&amp;
      SOURCE!K2326&amp;      IF(SOURCE!$Y$2-LEN(SOURCE!K2326) &gt;= 0, REPT(" ",SOURCE!$Z$2-LEN(SOURCE!K2326)), "")&amp;
" | "&amp; SOURCE!L2326&amp;      IF(SOURCE!$AB$2-LEN(SOURCE!L2326) &gt;= 0, REPT(" ",SOURCE!$AB$2-LEN(SOURCE!L2326)), "")&amp;
" | "&amp; SOURCE!M2326&amp;      IF(SOURCE!$AC$2-LEN(SOURCE!M2326) &gt;= 0, REPT(" ",SOURCE!$AC$2-LEN(SOURCE!M2326)), "")&amp;
      "},"&amp;IF(SOURCE!O2326&lt;&gt;"",""&amp;SOURCE!O2326,"")
 )
)
)</f>
        <v/>
      </c>
    </row>
    <row r="2327" spans="1:1">
      <c r="A2327" s="133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IF(SOURCE!$R$2-LEN(SOURCE!C2327) &gt;= 0, REPT(" ",SOURCE!$R$2-LEN(SOURCE!C2327)), "")&amp;
      SOURCE!D2327&amp;", "&amp; IF(SOURCE!$S$2-LEN(SOURCE!D2327) &gt;= 0, REPT(" ",SOURCE!$S$2-LEN(SOURCE!D2327)), "")&amp;
      SOURCE!E2327&amp;", "&amp; IF(SOURCE!$T$2-LEN(SOURCE!E2327) &gt;=0, REPT(" ",SOURCE!$T$2-LEN(SOURCE!E2327)), "")&amp;
      SOURCE!F2327&amp;", "&amp; IF(SOURCE!$U$2-LEN(SOURCE!F2327) &gt;= 0, REPT(" ",SOURCE!$U$2-LEN(SOURCE!F2327)+2), "")&amp;"("&amp;
      SUBSTITUTE(TEXT(SOURCE!G2327,"??0"),"  ","")&amp;" &lt;&lt; TAM_MAX_BITS) |"&amp; IF(SOURCE!$V$2-3 &gt;= 0, REPT(" ",MAX(1,SOURCE!$V$2-5+4+1-1-LEN(  IF(ISTEXT(SOURCE!H2327),SOURCE!H2327,  SUBSTITUTE(SUBSTITUTE(TEXT(SOURCE!H2327,"????0"),"  ","")," ",""))   ))), "")&amp;
       IF(ISTEXT(SOURCE!H2327),SOURCE!H2327, SUBSTITUTE(SUBSTITUTE(TEXT(SOURCE!H2327,"????0"),"  ","")," ",""))   &amp;","&amp; IF(SOURCE!$W$2-3 &gt;= 0, REPT(" ",SOURCE!$W$2-3-5), "")&amp;
      SOURCE!I2327&amp;
" | "&amp; IF(SOURCE!$X$2-LEN(SOURCE!I2327) &gt;= 0, REPT(" ",SOURCE!$X$2-LEN(SOURCE!I2327)), "")&amp;
      SOURCE!J2327&amp;      IF(SOURCE!$Y$2-LEN(SOURCE!J2327) &gt;= 0, REPT(" ",SOURCE!$Y$2-LEN(SOURCE!J2327)), "")&amp;
" | "&amp; IF(SOURCE!$X$2-LEN(SOURCE!I2327) &gt;= 0, REPT(" ",SOURCE!$X$2-LEN(SOURCE!I2327)), "")&amp;
      SOURCE!K2327&amp;      IF(SOURCE!$Y$2-LEN(SOURCE!K2327) &gt;= 0, REPT(" ",SOURCE!$Z$2-LEN(SOURCE!K2327)), "")&amp;
" | "&amp; SOURCE!L2327&amp;      IF(SOURCE!$AB$2-LEN(SOURCE!L2327) &gt;= 0, REPT(" ",SOURCE!$AB$2-LEN(SOURCE!L2327)), "")&amp;
" | "&amp; SOURCE!M2327&amp;      IF(SOURCE!$AC$2-LEN(SOURCE!M2327) &gt;= 0, REPT(" ",SOURCE!$AC$2-LEN(SOURCE!M2327)), "")&amp;
      "},"&amp;IF(SOURCE!O2327&lt;&gt;"",""&amp;SOURCE!O2327,"")
 )
)
)</f>
        <v/>
      </c>
    </row>
    <row r="2328" spans="1:1">
      <c r="A2328" s="133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IF(SOURCE!$R$2-LEN(SOURCE!C2328) &gt;= 0, REPT(" ",SOURCE!$R$2-LEN(SOURCE!C2328)), "")&amp;
      SOURCE!D2328&amp;", "&amp; IF(SOURCE!$S$2-LEN(SOURCE!D2328) &gt;= 0, REPT(" ",SOURCE!$S$2-LEN(SOURCE!D2328)), "")&amp;
      SOURCE!E2328&amp;", "&amp; IF(SOURCE!$T$2-LEN(SOURCE!E2328) &gt;=0, REPT(" ",SOURCE!$T$2-LEN(SOURCE!E2328)), "")&amp;
      SOURCE!F2328&amp;", "&amp; IF(SOURCE!$U$2-LEN(SOURCE!F2328) &gt;= 0, REPT(" ",SOURCE!$U$2-LEN(SOURCE!F2328)+2), "")&amp;"("&amp;
      SUBSTITUTE(TEXT(SOURCE!G2328,"??0"),"  ","")&amp;" &lt;&lt; TAM_MAX_BITS) |"&amp; IF(SOURCE!$V$2-3 &gt;= 0, REPT(" ",MAX(1,SOURCE!$V$2-5+4+1-1-LEN(  IF(ISTEXT(SOURCE!H2328),SOURCE!H2328,  SUBSTITUTE(SUBSTITUTE(TEXT(SOURCE!H2328,"????0"),"  ","")," ",""))   ))), "")&amp;
       IF(ISTEXT(SOURCE!H2328),SOURCE!H2328, SUBSTITUTE(SUBSTITUTE(TEXT(SOURCE!H2328,"????0"),"  ","")," ",""))   &amp;","&amp; IF(SOURCE!$W$2-3 &gt;= 0, REPT(" ",SOURCE!$W$2-3-5), "")&amp;
      SOURCE!I2328&amp;
" | "&amp; IF(SOURCE!$X$2-LEN(SOURCE!I2328) &gt;= 0, REPT(" ",SOURCE!$X$2-LEN(SOURCE!I2328)), "")&amp;
      SOURCE!J2328&amp;      IF(SOURCE!$Y$2-LEN(SOURCE!J2328) &gt;= 0, REPT(" ",SOURCE!$Y$2-LEN(SOURCE!J2328)), "")&amp;
" | "&amp; IF(SOURCE!$X$2-LEN(SOURCE!I2328) &gt;= 0, REPT(" ",SOURCE!$X$2-LEN(SOURCE!I2328)), "")&amp;
      SOURCE!K2328&amp;      IF(SOURCE!$Y$2-LEN(SOURCE!K2328) &gt;= 0, REPT(" ",SOURCE!$Z$2-LEN(SOURCE!K2328)), "")&amp;
" | "&amp; SOURCE!L2328&amp;      IF(SOURCE!$AB$2-LEN(SOURCE!L2328) &gt;= 0, REPT(" ",SOURCE!$AB$2-LEN(SOURCE!L2328)), "")&amp;
" | "&amp; SOURCE!M2328&amp;      IF(SOURCE!$AC$2-LEN(SOURCE!M2328) &gt;= 0, REPT(" ",SOURCE!$AC$2-LEN(SOURCE!M2328)), "")&amp;
      "},"&amp;IF(SOURCE!O2328&lt;&gt;"",""&amp;SOURCE!O2328,"")
 )
)
)</f>
        <v/>
      </c>
    </row>
    <row r="2329" spans="1:1">
      <c r="A2329" s="133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IF(SOURCE!$R$2-LEN(SOURCE!C2329) &gt;= 0, REPT(" ",SOURCE!$R$2-LEN(SOURCE!C2329)), "")&amp;
      SOURCE!D2329&amp;", "&amp; IF(SOURCE!$S$2-LEN(SOURCE!D2329) &gt;= 0, REPT(" ",SOURCE!$S$2-LEN(SOURCE!D2329)), "")&amp;
      SOURCE!E2329&amp;", "&amp; IF(SOURCE!$T$2-LEN(SOURCE!E2329) &gt;=0, REPT(" ",SOURCE!$T$2-LEN(SOURCE!E2329)), "")&amp;
      SOURCE!F2329&amp;", "&amp; IF(SOURCE!$U$2-LEN(SOURCE!F2329) &gt;= 0, REPT(" ",SOURCE!$U$2-LEN(SOURCE!F2329)+2), "")&amp;"("&amp;
      SUBSTITUTE(TEXT(SOURCE!G2329,"??0"),"  ","")&amp;" &lt;&lt; TAM_MAX_BITS) |"&amp; IF(SOURCE!$V$2-3 &gt;= 0, REPT(" ",MAX(1,SOURCE!$V$2-5+4+1-1-LEN(  IF(ISTEXT(SOURCE!H2329),SOURCE!H2329,  SUBSTITUTE(SUBSTITUTE(TEXT(SOURCE!H2329,"????0"),"  ","")," ",""))   ))), "")&amp;
       IF(ISTEXT(SOURCE!H2329),SOURCE!H2329, SUBSTITUTE(SUBSTITUTE(TEXT(SOURCE!H2329,"????0"),"  ","")," ",""))   &amp;","&amp; IF(SOURCE!$W$2-3 &gt;= 0, REPT(" ",SOURCE!$W$2-3-5), "")&amp;
      SOURCE!I2329&amp;
" | "&amp; IF(SOURCE!$X$2-LEN(SOURCE!I2329) &gt;= 0, REPT(" ",SOURCE!$X$2-LEN(SOURCE!I2329)), "")&amp;
      SOURCE!J2329&amp;      IF(SOURCE!$Y$2-LEN(SOURCE!J2329) &gt;= 0, REPT(" ",SOURCE!$Y$2-LEN(SOURCE!J2329)), "")&amp;
" | "&amp; IF(SOURCE!$X$2-LEN(SOURCE!I2329) &gt;= 0, REPT(" ",SOURCE!$X$2-LEN(SOURCE!I2329)), "")&amp;
      SOURCE!K2329&amp;      IF(SOURCE!$Y$2-LEN(SOURCE!K2329) &gt;= 0, REPT(" ",SOURCE!$Z$2-LEN(SOURCE!K2329)), "")&amp;
" | "&amp; SOURCE!L2329&amp;      IF(SOURCE!$AB$2-LEN(SOURCE!L2329) &gt;= 0, REPT(" ",SOURCE!$AB$2-LEN(SOURCE!L2329)), "")&amp;
" | "&amp; SOURCE!M2329&amp;      IF(SOURCE!$AC$2-LEN(SOURCE!M2329) &gt;= 0, REPT(" ",SOURCE!$AC$2-LEN(SOURCE!M2329)), "")&amp;
      "},"&amp;IF(SOURCE!O2329&lt;&gt;"",""&amp;SOURCE!O2329,"")
 )
)
)</f>
        <v/>
      </c>
    </row>
    <row r="2330" spans="1:1">
      <c r="A2330" s="133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IF(SOURCE!$R$2-LEN(SOURCE!C2330) &gt;= 0, REPT(" ",SOURCE!$R$2-LEN(SOURCE!C2330)), "")&amp;
      SOURCE!D2330&amp;", "&amp; IF(SOURCE!$S$2-LEN(SOURCE!D2330) &gt;= 0, REPT(" ",SOURCE!$S$2-LEN(SOURCE!D2330)), "")&amp;
      SOURCE!E2330&amp;", "&amp; IF(SOURCE!$T$2-LEN(SOURCE!E2330) &gt;=0, REPT(" ",SOURCE!$T$2-LEN(SOURCE!E2330)), "")&amp;
      SOURCE!F2330&amp;", "&amp; IF(SOURCE!$U$2-LEN(SOURCE!F2330) &gt;= 0, REPT(" ",SOURCE!$U$2-LEN(SOURCE!F2330)+2), "")&amp;"("&amp;
      SUBSTITUTE(TEXT(SOURCE!G2330,"??0"),"  ","")&amp;" &lt;&lt; TAM_MAX_BITS) |"&amp; IF(SOURCE!$V$2-3 &gt;= 0, REPT(" ",MAX(1,SOURCE!$V$2-5+4+1-1-LEN(  IF(ISTEXT(SOURCE!H2330),SOURCE!H2330,  SUBSTITUTE(SUBSTITUTE(TEXT(SOURCE!H2330,"????0"),"  ","")," ",""))   ))), "")&amp;
       IF(ISTEXT(SOURCE!H2330),SOURCE!H2330, SUBSTITUTE(SUBSTITUTE(TEXT(SOURCE!H2330,"????0"),"  ","")," ",""))   &amp;","&amp; IF(SOURCE!$W$2-3 &gt;= 0, REPT(" ",SOURCE!$W$2-3-5), "")&amp;
      SOURCE!I2330&amp;
" | "&amp; IF(SOURCE!$X$2-LEN(SOURCE!I2330) &gt;= 0, REPT(" ",SOURCE!$X$2-LEN(SOURCE!I2330)), "")&amp;
      SOURCE!J2330&amp;      IF(SOURCE!$Y$2-LEN(SOURCE!J2330) &gt;= 0, REPT(" ",SOURCE!$Y$2-LEN(SOURCE!J2330)), "")&amp;
" | "&amp; IF(SOURCE!$X$2-LEN(SOURCE!I2330) &gt;= 0, REPT(" ",SOURCE!$X$2-LEN(SOURCE!I2330)), "")&amp;
      SOURCE!K2330&amp;      IF(SOURCE!$Y$2-LEN(SOURCE!K2330) &gt;= 0, REPT(" ",SOURCE!$Z$2-LEN(SOURCE!K2330)), "")&amp;
" | "&amp; SOURCE!L2330&amp;      IF(SOURCE!$AB$2-LEN(SOURCE!L2330) &gt;= 0, REPT(" ",SOURCE!$AB$2-LEN(SOURCE!L2330)), "")&amp;
" | "&amp; SOURCE!M2330&amp;      IF(SOURCE!$AC$2-LEN(SOURCE!M2330) &gt;= 0, REPT(" ",SOURCE!$AC$2-LEN(SOURCE!M2330)), "")&amp;
      "},"&amp;IF(SOURCE!O2330&lt;&gt;"",""&amp;SOURCE!O2330,"")
 )
)
)</f>
        <v/>
      </c>
    </row>
    <row r="2331" spans="1:1">
      <c r="A2331" s="133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IF(SOURCE!$R$2-LEN(SOURCE!C2331) &gt;= 0, REPT(" ",SOURCE!$R$2-LEN(SOURCE!C2331)), "")&amp;
      SOURCE!D2331&amp;", "&amp; IF(SOURCE!$S$2-LEN(SOURCE!D2331) &gt;= 0, REPT(" ",SOURCE!$S$2-LEN(SOURCE!D2331)), "")&amp;
      SOURCE!E2331&amp;", "&amp; IF(SOURCE!$T$2-LEN(SOURCE!E2331) &gt;=0, REPT(" ",SOURCE!$T$2-LEN(SOURCE!E2331)), "")&amp;
      SOURCE!F2331&amp;", "&amp; IF(SOURCE!$U$2-LEN(SOURCE!F2331) &gt;= 0, REPT(" ",SOURCE!$U$2-LEN(SOURCE!F2331)+2), "")&amp;"("&amp;
      SUBSTITUTE(TEXT(SOURCE!G2331,"??0"),"  ","")&amp;" &lt;&lt; TAM_MAX_BITS) |"&amp; IF(SOURCE!$V$2-3 &gt;= 0, REPT(" ",MAX(1,SOURCE!$V$2-5+4+1-1-LEN(  IF(ISTEXT(SOURCE!H2331),SOURCE!H2331,  SUBSTITUTE(SUBSTITUTE(TEXT(SOURCE!H2331,"????0"),"  ","")," ",""))   ))), "")&amp;
       IF(ISTEXT(SOURCE!H2331),SOURCE!H2331, SUBSTITUTE(SUBSTITUTE(TEXT(SOURCE!H2331,"????0"),"  ","")," ",""))   &amp;","&amp; IF(SOURCE!$W$2-3 &gt;= 0, REPT(" ",SOURCE!$W$2-3-5), "")&amp;
      SOURCE!I2331&amp;
" | "&amp; IF(SOURCE!$X$2-LEN(SOURCE!I2331) &gt;= 0, REPT(" ",SOURCE!$X$2-LEN(SOURCE!I2331)), "")&amp;
      SOURCE!J2331&amp;      IF(SOURCE!$Y$2-LEN(SOURCE!J2331) &gt;= 0, REPT(" ",SOURCE!$Y$2-LEN(SOURCE!J2331)), "")&amp;
" | "&amp; IF(SOURCE!$X$2-LEN(SOURCE!I2331) &gt;= 0, REPT(" ",SOURCE!$X$2-LEN(SOURCE!I2331)), "")&amp;
      SOURCE!K2331&amp;      IF(SOURCE!$Y$2-LEN(SOURCE!K2331) &gt;= 0, REPT(" ",SOURCE!$Z$2-LEN(SOURCE!K2331)), "")&amp;
" | "&amp; SOURCE!L2331&amp;      IF(SOURCE!$AB$2-LEN(SOURCE!L2331) &gt;= 0, REPT(" ",SOURCE!$AB$2-LEN(SOURCE!L2331)), "")&amp;
" | "&amp; SOURCE!M2331&amp;      IF(SOURCE!$AC$2-LEN(SOURCE!M2331) &gt;= 0, REPT(" ",SOURCE!$AC$2-LEN(SOURCE!M2331)), "")&amp;
      "},"&amp;IF(SOURCE!O2331&lt;&gt;"",""&amp;SOURCE!O2331,"")
 )
)
)</f>
        <v/>
      </c>
    </row>
    <row r="2332" spans="1:1">
      <c r="A2332" s="133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IF(SOURCE!$R$2-LEN(SOURCE!C2332) &gt;= 0, REPT(" ",SOURCE!$R$2-LEN(SOURCE!C2332)), "")&amp;
      SOURCE!D2332&amp;", "&amp; IF(SOURCE!$S$2-LEN(SOURCE!D2332) &gt;= 0, REPT(" ",SOURCE!$S$2-LEN(SOURCE!D2332)), "")&amp;
      SOURCE!E2332&amp;", "&amp; IF(SOURCE!$T$2-LEN(SOURCE!E2332) &gt;=0, REPT(" ",SOURCE!$T$2-LEN(SOURCE!E2332)), "")&amp;
      SOURCE!F2332&amp;", "&amp; IF(SOURCE!$U$2-LEN(SOURCE!F2332) &gt;= 0, REPT(" ",SOURCE!$U$2-LEN(SOURCE!F2332)+2), "")&amp;"("&amp;
      SUBSTITUTE(TEXT(SOURCE!G2332,"??0"),"  ","")&amp;" &lt;&lt; TAM_MAX_BITS) |"&amp; IF(SOURCE!$V$2-3 &gt;= 0, REPT(" ",MAX(1,SOURCE!$V$2-5+4+1-1-LEN(  IF(ISTEXT(SOURCE!H2332),SOURCE!H2332,  SUBSTITUTE(SUBSTITUTE(TEXT(SOURCE!H2332,"????0"),"  ","")," ",""))   ))), "")&amp;
       IF(ISTEXT(SOURCE!H2332),SOURCE!H2332, SUBSTITUTE(SUBSTITUTE(TEXT(SOURCE!H2332,"????0"),"  ","")," ",""))   &amp;","&amp; IF(SOURCE!$W$2-3 &gt;= 0, REPT(" ",SOURCE!$W$2-3-5), "")&amp;
      SOURCE!I2332&amp;
" | "&amp; IF(SOURCE!$X$2-LEN(SOURCE!I2332) &gt;= 0, REPT(" ",SOURCE!$X$2-LEN(SOURCE!I2332)), "")&amp;
      SOURCE!J2332&amp;      IF(SOURCE!$Y$2-LEN(SOURCE!J2332) &gt;= 0, REPT(" ",SOURCE!$Y$2-LEN(SOURCE!J2332)), "")&amp;
" | "&amp; IF(SOURCE!$X$2-LEN(SOURCE!I2332) &gt;= 0, REPT(" ",SOURCE!$X$2-LEN(SOURCE!I2332)), "")&amp;
      SOURCE!K2332&amp;      IF(SOURCE!$Y$2-LEN(SOURCE!K2332) &gt;= 0, REPT(" ",SOURCE!$Z$2-LEN(SOURCE!K2332)), "")&amp;
" | "&amp; SOURCE!L2332&amp;      IF(SOURCE!$AB$2-LEN(SOURCE!L2332) &gt;= 0, REPT(" ",SOURCE!$AB$2-LEN(SOURCE!L2332)), "")&amp;
" | "&amp; SOURCE!M2332&amp;      IF(SOURCE!$AC$2-LEN(SOURCE!M2332) &gt;= 0, REPT(" ",SOURCE!$AC$2-LEN(SOURCE!M2332)), "")&amp;
      "},"&amp;IF(SOURCE!O2332&lt;&gt;"",""&amp;SOURCE!O2332,"")
 )
)
)</f>
        <v/>
      </c>
    </row>
    <row r="2333" spans="1:1">
      <c r="A2333" s="133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IF(SOURCE!$R$2-LEN(SOURCE!C2333) &gt;= 0, REPT(" ",SOURCE!$R$2-LEN(SOURCE!C2333)), "")&amp;
      SOURCE!D2333&amp;", "&amp; IF(SOURCE!$S$2-LEN(SOURCE!D2333) &gt;= 0, REPT(" ",SOURCE!$S$2-LEN(SOURCE!D2333)), "")&amp;
      SOURCE!E2333&amp;", "&amp; IF(SOURCE!$T$2-LEN(SOURCE!E2333) &gt;=0, REPT(" ",SOURCE!$T$2-LEN(SOURCE!E2333)), "")&amp;
      SOURCE!F2333&amp;", "&amp; IF(SOURCE!$U$2-LEN(SOURCE!F2333) &gt;= 0, REPT(" ",SOURCE!$U$2-LEN(SOURCE!F2333)+2), "")&amp;"("&amp;
      SUBSTITUTE(TEXT(SOURCE!G2333,"??0"),"  ","")&amp;" &lt;&lt; TAM_MAX_BITS) |"&amp; IF(SOURCE!$V$2-3 &gt;= 0, REPT(" ",MAX(1,SOURCE!$V$2-5+4+1-1-LEN(  IF(ISTEXT(SOURCE!H2333),SOURCE!H2333,  SUBSTITUTE(SUBSTITUTE(TEXT(SOURCE!H2333,"????0"),"  ","")," ",""))   ))), "")&amp;
       IF(ISTEXT(SOURCE!H2333),SOURCE!H2333, SUBSTITUTE(SUBSTITUTE(TEXT(SOURCE!H2333,"????0"),"  ","")," ",""))   &amp;","&amp; IF(SOURCE!$W$2-3 &gt;= 0, REPT(" ",SOURCE!$W$2-3-5), "")&amp;
      SOURCE!I2333&amp;
" | "&amp; IF(SOURCE!$X$2-LEN(SOURCE!I2333) &gt;= 0, REPT(" ",SOURCE!$X$2-LEN(SOURCE!I2333)), "")&amp;
      SOURCE!J2333&amp;      IF(SOURCE!$Y$2-LEN(SOURCE!J2333) &gt;= 0, REPT(" ",SOURCE!$Y$2-LEN(SOURCE!J2333)), "")&amp;
" | "&amp; IF(SOURCE!$X$2-LEN(SOURCE!I2333) &gt;= 0, REPT(" ",SOURCE!$X$2-LEN(SOURCE!I2333)), "")&amp;
      SOURCE!K2333&amp;      IF(SOURCE!$Y$2-LEN(SOURCE!K2333) &gt;= 0, REPT(" ",SOURCE!$Z$2-LEN(SOURCE!K2333)), "")&amp;
" | "&amp; SOURCE!L2333&amp;      IF(SOURCE!$AB$2-LEN(SOURCE!L2333) &gt;= 0, REPT(" ",SOURCE!$AB$2-LEN(SOURCE!L2333)), "")&amp;
" | "&amp; SOURCE!M2333&amp;      IF(SOURCE!$AC$2-LEN(SOURCE!M2333) &gt;= 0, REPT(" ",SOURCE!$AC$2-LEN(SOURCE!M2333)), "")&amp;
      "},"&amp;IF(SOURCE!O2333&lt;&gt;"",""&amp;SOURCE!O2333,"")
 )
)
)</f>
        <v/>
      </c>
    </row>
    <row r="2334" spans="1:1">
      <c r="A2334" s="133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IF(SOURCE!$R$2-LEN(SOURCE!C2334) &gt;= 0, REPT(" ",SOURCE!$R$2-LEN(SOURCE!C2334)), "")&amp;
      SOURCE!D2334&amp;", "&amp; IF(SOURCE!$S$2-LEN(SOURCE!D2334) &gt;= 0, REPT(" ",SOURCE!$S$2-LEN(SOURCE!D2334)), "")&amp;
      SOURCE!E2334&amp;", "&amp; IF(SOURCE!$T$2-LEN(SOURCE!E2334) &gt;=0, REPT(" ",SOURCE!$T$2-LEN(SOURCE!E2334)), "")&amp;
      SOURCE!F2334&amp;", "&amp; IF(SOURCE!$U$2-LEN(SOURCE!F2334) &gt;= 0, REPT(" ",SOURCE!$U$2-LEN(SOURCE!F2334)+2), "")&amp;"("&amp;
      SUBSTITUTE(TEXT(SOURCE!G2334,"??0"),"  ","")&amp;" &lt;&lt; TAM_MAX_BITS) |"&amp; IF(SOURCE!$V$2-3 &gt;= 0, REPT(" ",MAX(1,SOURCE!$V$2-5+4+1-1-LEN(  IF(ISTEXT(SOURCE!H2334),SOURCE!H2334,  SUBSTITUTE(SUBSTITUTE(TEXT(SOURCE!H2334,"????0"),"  ","")," ",""))   ))), "")&amp;
       IF(ISTEXT(SOURCE!H2334),SOURCE!H2334, SUBSTITUTE(SUBSTITUTE(TEXT(SOURCE!H2334,"????0"),"  ","")," ",""))   &amp;","&amp; IF(SOURCE!$W$2-3 &gt;= 0, REPT(" ",SOURCE!$W$2-3-5), "")&amp;
      SOURCE!I2334&amp;
" | "&amp; IF(SOURCE!$X$2-LEN(SOURCE!I2334) &gt;= 0, REPT(" ",SOURCE!$X$2-LEN(SOURCE!I2334)), "")&amp;
      SOURCE!J2334&amp;      IF(SOURCE!$Y$2-LEN(SOURCE!J2334) &gt;= 0, REPT(" ",SOURCE!$Y$2-LEN(SOURCE!J2334)), "")&amp;
" | "&amp; IF(SOURCE!$X$2-LEN(SOURCE!I2334) &gt;= 0, REPT(" ",SOURCE!$X$2-LEN(SOURCE!I2334)), "")&amp;
      SOURCE!K2334&amp;      IF(SOURCE!$Y$2-LEN(SOURCE!K2334) &gt;= 0, REPT(" ",SOURCE!$Z$2-LEN(SOURCE!K2334)), "")&amp;
" | "&amp; SOURCE!L2334&amp;      IF(SOURCE!$AB$2-LEN(SOURCE!L2334) &gt;= 0, REPT(" ",SOURCE!$AB$2-LEN(SOURCE!L2334)), "")&amp;
" | "&amp; SOURCE!M2334&amp;      IF(SOURCE!$AC$2-LEN(SOURCE!M2334) &gt;= 0, REPT(" ",SOURCE!$AC$2-LEN(SOURCE!M2334)), "")&amp;
      "},"&amp;IF(SOURCE!O2334&lt;&gt;"",""&amp;SOURCE!O2334,"")
 )
)
)</f>
        <v/>
      </c>
    </row>
    <row r="2335" spans="1:1">
      <c r="A2335" s="133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IF(SOURCE!$R$2-LEN(SOURCE!C2335) &gt;= 0, REPT(" ",SOURCE!$R$2-LEN(SOURCE!C2335)), "")&amp;
      SOURCE!D2335&amp;", "&amp; IF(SOURCE!$S$2-LEN(SOURCE!D2335) &gt;= 0, REPT(" ",SOURCE!$S$2-LEN(SOURCE!D2335)), "")&amp;
      SOURCE!E2335&amp;", "&amp; IF(SOURCE!$T$2-LEN(SOURCE!E2335) &gt;=0, REPT(" ",SOURCE!$T$2-LEN(SOURCE!E2335)), "")&amp;
      SOURCE!F2335&amp;", "&amp; IF(SOURCE!$U$2-LEN(SOURCE!F2335) &gt;= 0, REPT(" ",SOURCE!$U$2-LEN(SOURCE!F2335)+2), "")&amp;"("&amp;
      SUBSTITUTE(TEXT(SOURCE!G2335,"??0"),"  ","")&amp;" &lt;&lt; TAM_MAX_BITS) |"&amp; IF(SOURCE!$V$2-3 &gt;= 0, REPT(" ",MAX(1,SOURCE!$V$2-5+4+1-1-LEN(  IF(ISTEXT(SOURCE!H2335),SOURCE!H2335,  SUBSTITUTE(SUBSTITUTE(TEXT(SOURCE!H2335,"????0"),"  ","")," ",""))   ))), "")&amp;
       IF(ISTEXT(SOURCE!H2335),SOURCE!H2335, SUBSTITUTE(SUBSTITUTE(TEXT(SOURCE!H2335,"????0"),"  ","")," ",""))   &amp;","&amp; IF(SOURCE!$W$2-3 &gt;= 0, REPT(" ",SOURCE!$W$2-3-5), "")&amp;
      SOURCE!I2335&amp;
" | "&amp; IF(SOURCE!$X$2-LEN(SOURCE!I2335) &gt;= 0, REPT(" ",SOURCE!$X$2-LEN(SOURCE!I2335)), "")&amp;
      SOURCE!J2335&amp;      IF(SOURCE!$Y$2-LEN(SOURCE!J2335) &gt;= 0, REPT(" ",SOURCE!$Y$2-LEN(SOURCE!J2335)), "")&amp;
" | "&amp; IF(SOURCE!$X$2-LEN(SOURCE!I2335) &gt;= 0, REPT(" ",SOURCE!$X$2-LEN(SOURCE!I2335)), "")&amp;
      SOURCE!K2335&amp;      IF(SOURCE!$Y$2-LEN(SOURCE!K2335) &gt;= 0, REPT(" ",SOURCE!$Z$2-LEN(SOURCE!K2335)), "")&amp;
" | "&amp; SOURCE!L2335&amp;      IF(SOURCE!$AB$2-LEN(SOURCE!L2335) &gt;= 0, REPT(" ",SOURCE!$AB$2-LEN(SOURCE!L2335)), "")&amp;
" | "&amp; SOURCE!M2335&amp;      IF(SOURCE!$AC$2-LEN(SOURCE!M2335) &gt;= 0, REPT(" ",SOURCE!$AC$2-LEN(SOURCE!M2335)), "")&amp;
      "},"&amp;IF(SOURCE!O2335&lt;&gt;"",""&amp;SOURCE!O2335,"")
 )
)
)</f>
        <v/>
      </c>
    </row>
    <row r="2336" spans="1:1">
      <c r="A2336" s="133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IF(SOURCE!$R$2-LEN(SOURCE!C2336) &gt;= 0, REPT(" ",SOURCE!$R$2-LEN(SOURCE!C2336)), "")&amp;
      SOURCE!D2336&amp;", "&amp; IF(SOURCE!$S$2-LEN(SOURCE!D2336) &gt;= 0, REPT(" ",SOURCE!$S$2-LEN(SOURCE!D2336)), "")&amp;
      SOURCE!E2336&amp;", "&amp; IF(SOURCE!$T$2-LEN(SOURCE!E2336) &gt;=0, REPT(" ",SOURCE!$T$2-LEN(SOURCE!E2336)), "")&amp;
      SOURCE!F2336&amp;", "&amp; IF(SOURCE!$U$2-LEN(SOURCE!F2336) &gt;= 0, REPT(" ",SOURCE!$U$2-LEN(SOURCE!F2336)+2), "")&amp;"("&amp;
      SUBSTITUTE(TEXT(SOURCE!G2336,"??0"),"  ","")&amp;" &lt;&lt; TAM_MAX_BITS) |"&amp; IF(SOURCE!$V$2-3 &gt;= 0, REPT(" ",MAX(1,SOURCE!$V$2-5+4+1-1-LEN(  IF(ISTEXT(SOURCE!H2336),SOURCE!H2336,  SUBSTITUTE(SUBSTITUTE(TEXT(SOURCE!H2336,"????0"),"  ","")," ",""))   ))), "")&amp;
       IF(ISTEXT(SOURCE!H2336),SOURCE!H2336, SUBSTITUTE(SUBSTITUTE(TEXT(SOURCE!H2336,"????0"),"  ","")," ",""))   &amp;","&amp; IF(SOURCE!$W$2-3 &gt;= 0, REPT(" ",SOURCE!$W$2-3-5), "")&amp;
      SOURCE!I2336&amp;
" | "&amp; IF(SOURCE!$X$2-LEN(SOURCE!I2336) &gt;= 0, REPT(" ",SOURCE!$X$2-LEN(SOURCE!I2336)), "")&amp;
      SOURCE!J2336&amp;      IF(SOURCE!$Y$2-LEN(SOURCE!J2336) &gt;= 0, REPT(" ",SOURCE!$Y$2-LEN(SOURCE!J2336)), "")&amp;
" | "&amp; IF(SOURCE!$X$2-LEN(SOURCE!I2336) &gt;= 0, REPT(" ",SOURCE!$X$2-LEN(SOURCE!I2336)), "")&amp;
      SOURCE!K2336&amp;      IF(SOURCE!$Y$2-LEN(SOURCE!K2336) &gt;= 0, REPT(" ",SOURCE!$Z$2-LEN(SOURCE!K2336)), "")&amp;
" | "&amp; SOURCE!L2336&amp;      IF(SOURCE!$AB$2-LEN(SOURCE!L2336) &gt;= 0, REPT(" ",SOURCE!$AB$2-LEN(SOURCE!L2336)), "")&amp;
" | "&amp; SOURCE!M2336&amp;      IF(SOURCE!$AC$2-LEN(SOURCE!M2336) &gt;= 0, REPT(" ",SOURCE!$AC$2-LEN(SOURCE!M2336)), "")&amp;
      "},"&amp;IF(SOURCE!O2336&lt;&gt;"",""&amp;SOURCE!O2336,"")
 )
)
)</f>
        <v/>
      </c>
    </row>
    <row r="2337" spans="1:1">
      <c r="A2337" s="133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IF(SOURCE!$R$2-LEN(SOURCE!C2337) &gt;= 0, REPT(" ",SOURCE!$R$2-LEN(SOURCE!C2337)), "")&amp;
      SOURCE!D2337&amp;", "&amp; IF(SOURCE!$S$2-LEN(SOURCE!D2337) &gt;= 0, REPT(" ",SOURCE!$S$2-LEN(SOURCE!D2337)), "")&amp;
      SOURCE!E2337&amp;", "&amp; IF(SOURCE!$T$2-LEN(SOURCE!E2337) &gt;=0, REPT(" ",SOURCE!$T$2-LEN(SOURCE!E2337)), "")&amp;
      SOURCE!F2337&amp;", "&amp; IF(SOURCE!$U$2-LEN(SOURCE!F2337) &gt;= 0, REPT(" ",SOURCE!$U$2-LEN(SOURCE!F2337)+2), "")&amp;"("&amp;
      SUBSTITUTE(TEXT(SOURCE!G2337,"??0"),"  ","")&amp;" &lt;&lt; TAM_MAX_BITS) |"&amp; IF(SOURCE!$V$2-3 &gt;= 0, REPT(" ",MAX(1,SOURCE!$V$2-5+4+1-1-LEN(  IF(ISTEXT(SOURCE!H2337),SOURCE!H2337,  SUBSTITUTE(SUBSTITUTE(TEXT(SOURCE!H2337,"????0"),"  ","")," ",""))   ))), "")&amp;
       IF(ISTEXT(SOURCE!H2337),SOURCE!H2337, SUBSTITUTE(SUBSTITUTE(TEXT(SOURCE!H2337,"????0"),"  ","")," ",""))   &amp;","&amp; IF(SOURCE!$W$2-3 &gt;= 0, REPT(" ",SOURCE!$W$2-3-5), "")&amp;
      SOURCE!I2337&amp;
" | "&amp; IF(SOURCE!$X$2-LEN(SOURCE!I2337) &gt;= 0, REPT(" ",SOURCE!$X$2-LEN(SOURCE!I2337)), "")&amp;
      SOURCE!J2337&amp;      IF(SOURCE!$Y$2-LEN(SOURCE!J2337) &gt;= 0, REPT(" ",SOURCE!$Y$2-LEN(SOURCE!J2337)), "")&amp;
" | "&amp; IF(SOURCE!$X$2-LEN(SOURCE!I2337) &gt;= 0, REPT(" ",SOURCE!$X$2-LEN(SOURCE!I2337)), "")&amp;
      SOURCE!K2337&amp;      IF(SOURCE!$Y$2-LEN(SOURCE!K2337) &gt;= 0, REPT(" ",SOURCE!$Z$2-LEN(SOURCE!K2337)), "")&amp;
" | "&amp; SOURCE!L2337&amp;      IF(SOURCE!$AB$2-LEN(SOURCE!L2337) &gt;= 0, REPT(" ",SOURCE!$AB$2-LEN(SOURCE!L2337)), "")&amp;
" | "&amp; SOURCE!M2337&amp;      IF(SOURCE!$AC$2-LEN(SOURCE!M2337) &gt;= 0, REPT(" ",SOURCE!$AC$2-LEN(SOURCE!M2337)), "")&amp;
      "},"&amp;IF(SOURCE!O2337&lt;&gt;"",""&amp;SOURCE!O2337,"")
 )
)
)</f>
        <v/>
      </c>
    </row>
    <row r="2338" spans="1:1">
      <c r="A2338" s="133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IF(SOURCE!$R$2-LEN(SOURCE!C2338) &gt;= 0, REPT(" ",SOURCE!$R$2-LEN(SOURCE!C2338)), "")&amp;
      SOURCE!D2338&amp;", "&amp; IF(SOURCE!$S$2-LEN(SOURCE!D2338) &gt;= 0, REPT(" ",SOURCE!$S$2-LEN(SOURCE!D2338)), "")&amp;
      SOURCE!E2338&amp;", "&amp; IF(SOURCE!$T$2-LEN(SOURCE!E2338) &gt;=0, REPT(" ",SOURCE!$T$2-LEN(SOURCE!E2338)), "")&amp;
      SOURCE!F2338&amp;", "&amp; IF(SOURCE!$U$2-LEN(SOURCE!F2338) &gt;= 0, REPT(" ",SOURCE!$U$2-LEN(SOURCE!F2338)+2), "")&amp;"("&amp;
      SUBSTITUTE(TEXT(SOURCE!G2338,"??0"),"  ","")&amp;" &lt;&lt; TAM_MAX_BITS) |"&amp; IF(SOURCE!$V$2-3 &gt;= 0, REPT(" ",MAX(1,SOURCE!$V$2-5+4+1-1-LEN(  IF(ISTEXT(SOURCE!H2338),SOURCE!H2338,  SUBSTITUTE(SUBSTITUTE(TEXT(SOURCE!H2338,"????0"),"  ","")," ",""))   ))), "")&amp;
       IF(ISTEXT(SOURCE!H2338),SOURCE!H2338, SUBSTITUTE(SUBSTITUTE(TEXT(SOURCE!H2338,"????0"),"  ","")," ",""))   &amp;","&amp; IF(SOURCE!$W$2-3 &gt;= 0, REPT(" ",SOURCE!$W$2-3-5), "")&amp;
      SOURCE!I2338&amp;
" | "&amp; IF(SOURCE!$X$2-LEN(SOURCE!I2338) &gt;= 0, REPT(" ",SOURCE!$X$2-LEN(SOURCE!I2338)), "")&amp;
      SOURCE!J2338&amp;      IF(SOURCE!$Y$2-LEN(SOURCE!J2338) &gt;= 0, REPT(" ",SOURCE!$Y$2-LEN(SOURCE!J2338)), "")&amp;
" | "&amp; IF(SOURCE!$X$2-LEN(SOURCE!I2338) &gt;= 0, REPT(" ",SOURCE!$X$2-LEN(SOURCE!I2338)), "")&amp;
      SOURCE!K2338&amp;      IF(SOURCE!$Y$2-LEN(SOURCE!K2338) &gt;= 0, REPT(" ",SOURCE!$Z$2-LEN(SOURCE!K2338)), "")&amp;
" | "&amp; SOURCE!L2338&amp;      IF(SOURCE!$AB$2-LEN(SOURCE!L2338) &gt;= 0, REPT(" ",SOURCE!$AB$2-LEN(SOURCE!L2338)), "")&amp;
" | "&amp; SOURCE!M2338&amp;      IF(SOURCE!$AC$2-LEN(SOURCE!M2338) &gt;= 0, REPT(" ",SOURCE!$AC$2-LEN(SOURCE!M2338)), "")&amp;
      "},"&amp;IF(SOURCE!O2338&lt;&gt;"",""&amp;SOURCE!O2338,"")
 )
)
)</f>
        <v/>
      </c>
    </row>
    <row r="2339" spans="1:1">
      <c r="A2339" s="133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IF(SOURCE!$R$2-LEN(SOURCE!C2339) &gt;= 0, REPT(" ",SOURCE!$R$2-LEN(SOURCE!C2339)), "")&amp;
      SOURCE!D2339&amp;", "&amp; IF(SOURCE!$S$2-LEN(SOURCE!D2339) &gt;= 0, REPT(" ",SOURCE!$S$2-LEN(SOURCE!D2339)), "")&amp;
      SOURCE!E2339&amp;", "&amp; IF(SOURCE!$T$2-LEN(SOURCE!E2339) &gt;=0, REPT(" ",SOURCE!$T$2-LEN(SOURCE!E2339)), "")&amp;
      SOURCE!F2339&amp;", "&amp; IF(SOURCE!$U$2-LEN(SOURCE!F2339) &gt;= 0, REPT(" ",SOURCE!$U$2-LEN(SOURCE!F2339)+2), "")&amp;"("&amp;
      SUBSTITUTE(TEXT(SOURCE!G2339,"??0"),"  ","")&amp;" &lt;&lt; TAM_MAX_BITS) |"&amp; IF(SOURCE!$V$2-3 &gt;= 0, REPT(" ",MAX(1,SOURCE!$V$2-5+4+1-1-LEN(  IF(ISTEXT(SOURCE!H2339),SOURCE!H2339,  SUBSTITUTE(SUBSTITUTE(TEXT(SOURCE!H2339,"????0"),"  ","")," ",""))   ))), "")&amp;
       IF(ISTEXT(SOURCE!H2339),SOURCE!H2339, SUBSTITUTE(SUBSTITUTE(TEXT(SOURCE!H2339,"????0"),"  ","")," ",""))   &amp;","&amp; IF(SOURCE!$W$2-3 &gt;= 0, REPT(" ",SOURCE!$W$2-3-5), "")&amp;
      SOURCE!I2339&amp;
" | "&amp; IF(SOURCE!$X$2-LEN(SOURCE!I2339) &gt;= 0, REPT(" ",SOURCE!$X$2-LEN(SOURCE!I2339)), "")&amp;
      SOURCE!J2339&amp;      IF(SOURCE!$Y$2-LEN(SOURCE!J2339) &gt;= 0, REPT(" ",SOURCE!$Y$2-LEN(SOURCE!J2339)), "")&amp;
" | "&amp; IF(SOURCE!$X$2-LEN(SOURCE!I2339) &gt;= 0, REPT(" ",SOURCE!$X$2-LEN(SOURCE!I2339)), "")&amp;
      SOURCE!K2339&amp;      IF(SOURCE!$Y$2-LEN(SOURCE!K2339) &gt;= 0, REPT(" ",SOURCE!$Z$2-LEN(SOURCE!K2339)), "")&amp;
" | "&amp; SOURCE!L2339&amp;      IF(SOURCE!$AB$2-LEN(SOURCE!L2339) &gt;= 0, REPT(" ",SOURCE!$AB$2-LEN(SOURCE!L2339)), "")&amp;
" | "&amp; SOURCE!M2339&amp;      IF(SOURCE!$AC$2-LEN(SOURCE!M2339) &gt;= 0, REPT(" ",SOURCE!$AC$2-LEN(SOURCE!M2339)), "")&amp;
      "},"&amp;IF(SOURCE!O2339&lt;&gt;"",""&amp;SOURCE!O2339,"")
 )
)
)</f>
        <v/>
      </c>
    </row>
    <row r="2340" spans="1:1">
      <c r="A2340" s="133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IF(SOURCE!$R$2-LEN(SOURCE!C2340) &gt;= 0, REPT(" ",SOURCE!$R$2-LEN(SOURCE!C2340)), "")&amp;
      SOURCE!D2340&amp;", "&amp; IF(SOURCE!$S$2-LEN(SOURCE!D2340) &gt;= 0, REPT(" ",SOURCE!$S$2-LEN(SOURCE!D2340)), "")&amp;
      SOURCE!E2340&amp;", "&amp; IF(SOURCE!$T$2-LEN(SOURCE!E2340) &gt;=0, REPT(" ",SOURCE!$T$2-LEN(SOURCE!E2340)), "")&amp;
      SOURCE!F2340&amp;", "&amp; IF(SOURCE!$U$2-LEN(SOURCE!F2340) &gt;= 0, REPT(" ",SOURCE!$U$2-LEN(SOURCE!F2340)+2), "")&amp;"("&amp;
      SUBSTITUTE(TEXT(SOURCE!G2340,"??0"),"  ","")&amp;" &lt;&lt; TAM_MAX_BITS) |"&amp; IF(SOURCE!$V$2-3 &gt;= 0, REPT(" ",MAX(1,SOURCE!$V$2-5+4+1-1-LEN(  IF(ISTEXT(SOURCE!H2340),SOURCE!H2340,  SUBSTITUTE(SUBSTITUTE(TEXT(SOURCE!H2340,"????0"),"  ","")," ",""))   ))), "")&amp;
       IF(ISTEXT(SOURCE!H2340),SOURCE!H2340, SUBSTITUTE(SUBSTITUTE(TEXT(SOURCE!H2340,"????0"),"  ","")," ",""))   &amp;","&amp; IF(SOURCE!$W$2-3 &gt;= 0, REPT(" ",SOURCE!$W$2-3-5), "")&amp;
      SOURCE!I2340&amp;
" | "&amp; IF(SOURCE!$X$2-LEN(SOURCE!I2340) &gt;= 0, REPT(" ",SOURCE!$X$2-LEN(SOURCE!I2340)), "")&amp;
      SOURCE!J2340&amp;      IF(SOURCE!$Y$2-LEN(SOURCE!J2340) &gt;= 0, REPT(" ",SOURCE!$Y$2-LEN(SOURCE!J2340)), "")&amp;
" | "&amp; IF(SOURCE!$X$2-LEN(SOURCE!I2340) &gt;= 0, REPT(" ",SOURCE!$X$2-LEN(SOURCE!I2340)), "")&amp;
      SOURCE!K2340&amp;      IF(SOURCE!$Y$2-LEN(SOURCE!K2340) &gt;= 0, REPT(" ",SOURCE!$Z$2-LEN(SOURCE!K2340)), "")&amp;
" | "&amp; SOURCE!L2340&amp;      IF(SOURCE!$AB$2-LEN(SOURCE!L2340) &gt;= 0, REPT(" ",SOURCE!$AB$2-LEN(SOURCE!L2340)), "")&amp;
" | "&amp; SOURCE!M2340&amp;      IF(SOURCE!$AC$2-LEN(SOURCE!M2340) &gt;= 0, REPT(" ",SOURCE!$AC$2-LEN(SOURCE!M2340)), "")&amp;
      "},"&amp;IF(SOURCE!O2340&lt;&gt;"",""&amp;SOURCE!O2340,"")
 )
)
)</f>
        <v/>
      </c>
    </row>
    <row r="2341" spans="1:1">
      <c r="A2341" s="133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IF(SOURCE!$R$2-LEN(SOURCE!C2341) &gt;= 0, REPT(" ",SOURCE!$R$2-LEN(SOURCE!C2341)), "")&amp;
      SOURCE!D2341&amp;", "&amp; IF(SOURCE!$S$2-LEN(SOURCE!D2341) &gt;= 0, REPT(" ",SOURCE!$S$2-LEN(SOURCE!D2341)), "")&amp;
      SOURCE!E2341&amp;", "&amp; IF(SOURCE!$T$2-LEN(SOURCE!E2341) &gt;=0, REPT(" ",SOURCE!$T$2-LEN(SOURCE!E2341)), "")&amp;
      SOURCE!F2341&amp;", "&amp; IF(SOURCE!$U$2-LEN(SOURCE!F2341) &gt;= 0, REPT(" ",SOURCE!$U$2-LEN(SOURCE!F2341)+2), "")&amp;"("&amp;
      SUBSTITUTE(TEXT(SOURCE!G2341,"??0"),"  ","")&amp;" &lt;&lt; TAM_MAX_BITS) |"&amp; IF(SOURCE!$V$2-3 &gt;= 0, REPT(" ",MAX(1,SOURCE!$V$2-5+4+1-1-LEN(  IF(ISTEXT(SOURCE!H2341),SOURCE!H2341,  SUBSTITUTE(SUBSTITUTE(TEXT(SOURCE!H2341,"????0"),"  ","")," ",""))   ))), "")&amp;
       IF(ISTEXT(SOURCE!H2341),SOURCE!H2341, SUBSTITUTE(SUBSTITUTE(TEXT(SOURCE!H2341,"????0"),"  ","")," ",""))   &amp;","&amp; IF(SOURCE!$W$2-3 &gt;= 0, REPT(" ",SOURCE!$W$2-3-5), "")&amp;
      SOURCE!I2341&amp;
" | "&amp; IF(SOURCE!$X$2-LEN(SOURCE!I2341) &gt;= 0, REPT(" ",SOURCE!$X$2-LEN(SOURCE!I2341)), "")&amp;
      SOURCE!J2341&amp;      IF(SOURCE!$Y$2-LEN(SOURCE!J2341) &gt;= 0, REPT(" ",SOURCE!$Y$2-LEN(SOURCE!J2341)), "")&amp;
" | "&amp; IF(SOURCE!$X$2-LEN(SOURCE!I2341) &gt;= 0, REPT(" ",SOURCE!$X$2-LEN(SOURCE!I2341)), "")&amp;
      SOURCE!K2341&amp;      IF(SOURCE!$Y$2-LEN(SOURCE!K2341) &gt;= 0, REPT(" ",SOURCE!$Z$2-LEN(SOURCE!K2341)), "")&amp;
" | "&amp; SOURCE!L2341&amp;      IF(SOURCE!$AB$2-LEN(SOURCE!L2341) &gt;= 0, REPT(" ",SOURCE!$AB$2-LEN(SOURCE!L2341)), "")&amp;
" | "&amp; SOURCE!M2341&amp;      IF(SOURCE!$AC$2-LEN(SOURCE!M2341) &gt;= 0, REPT(" ",SOURCE!$AC$2-LEN(SOURCE!M2341)), "")&amp;
      "},"&amp;IF(SOURCE!O2341&lt;&gt;"",""&amp;SOURCE!O2341,"")
 )
)
)</f>
        <v/>
      </c>
    </row>
    <row r="2342" spans="1:1">
      <c r="A2342" s="133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IF(SOURCE!$R$2-LEN(SOURCE!C2342) &gt;= 0, REPT(" ",SOURCE!$R$2-LEN(SOURCE!C2342)), "")&amp;
      SOURCE!D2342&amp;", "&amp; IF(SOURCE!$S$2-LEN(SOURCE!D2342) &gt;= 0, REPT(" ",SOURCE!$S$2-LEN(SOURCE!D2342)), "")&amp;
      SOURCE!E2342&amp;", "&amp; IF(SOURCE!$T$2-LEN(SOURCE!E2342) &gt;=0, REPT(" ",SOURCE!$T$2-LEN(SOURCE!E2342)), "")&amp;
      SOURCE!F2342&amp;", "&amp; IF(SOURCE!$U$2-LEN(SOURCE!F2342) &gt;= 0, REPT(" ",SOURCE!$U$2-LEN(SOURCE!F2342)+2), "")&amp;"("&amp;
      SUBSTITUTE(TEXT(SOURCE!G2342,"??0"),"  ","")&amp;" &lt;&lt; TAM_MAX_BITS) |"&amp; IF(SOURCE!$V$2-3 &gt;= 0, REPT(" ",MAX(1,SOURCE!$V$2-5+4+1-1-LEN(  IF(ISTEXT(SOURCE!H2342),SOURCE!H2342,  SUBSTITUTE(SUBSTITUTE(TEXT(SOURCE!H2342,"????0"),"  ","")," ",""))   ))), "")&amp;
       IF(ISTEXT(SOURCE!H2342),SOURCE!H2342, SUBSTITUTE(SUBSTITUTE(TEXT(SOURCE!H2342,"????0"),"  ","")," ",""))   &amp;","&amp; IF(SOURCE!$W$2-3 &gt;= 0, REPT(" ",SOURCE!$W$2-3-5), "")&amp;
      SOURCE!I2342&amp;
" | "&amp; IF(SOURCE!$X$2-LEN(SOURCE!I2342) &gt;= 0, REPT(" ",SOURCE!$X$2-LEN(SOURCE!I2342)), "")&amp;
      SOURCE!J2342&amp;      IF(SOURCE!$Y$2-LEN(SOURCE!J2342) &gt;= 0, REPT(" ",SOURCE!$Y$2-LEN(SOURCE!J2342)), "")&amp;
" | "&amp; IF(SOURCE!$X$2-LEN(SOURCE!I2342) &gt;= 0, REPT(" ",SOURCE!$X$2-LEN(SOURCE!I2342)), "")&amp;
      SOURCE!K2342&amp;      IF(SOURCE!$Y$2-LEN(SOURCE!K2342) &gt;= 0, REPT(" ",SOURCE!$Z$2-LEN(SOURCE!K2342)), "")&amp;
" | "&amp; SOURCE!L2342&amp;      IF(SOURCE!$AB$2-LEN(SOURCE!L2342) &gt;= 0, REPT(" ",SOURCE!$AB$2-LEN(SOURCE!L2342)), "")&amp;
" | "&amp; SOURCE!M2342&amp;      IF(SOURCE!$AC$2-LEN(SOURCE!M2342) &gt;= 0, REPT(" ",SOURCE!$AC$2-LEN(SOURCE!M2342)), "")&amp;
      "},"&amp;IF(SOURCE!O2342&lt;&gt;"",""&amp;SOURCE!O2342,"")
 )
)
)</f>
        <v/>
      </c>
    </row>
    <row r="2343" spans="1:1">
      <c r="A2343" s="133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IF(SOURCE!$R$2-LEN(SOURCE!C2343) &gt;= 0, REPT(" ",SOURCE!$R$2-LEN(SOURCE!C2343)), "")&amp;
      SOURCE!D2343&amp;", "&amp; IF(SOURCE!$S$2-LEN(SOURCE!D2343) &gt;= 0, REPT(" ",SOURCE!$S$2-LEN(SOURCE!D2343)), "")&amp;
      SOURCE!E2343&amp;", "&amp; IF(SOURCE!$T$2-LEN(SOURCE!E2343) &gt;=0, REPT(" ",SOURCE!$T$2-LEN(SOURCE!E2343)), "")&amp;
      SOURCE!F2343&amp;", "&amp; IF(SOURCE!$U$2-LEN(SOURCE!F2343) &gt;= 0, REPT(" ",SOURCE!$U$2-LEN(SOURCE!F2343)+2), "")&amp;"("&amp;
      SUBSTITUTE(TEXT(SOURCE!G2343,"??0"),"  ","")&amp;" &lt;&lt; TAM_MAX_BITS) |"&amp; IF(SOURCE!$V$2-3 &gt;= 0, REPT(" ",MAX(1,SOURCE!$V$2-5+4+1-1-LEN(  IF(ISTEXT(SOURCE!H2343),SOURCE!H2343,  SUBSTITUTE(SUBSTITUTE(TEXT(SOURCE!H2343,"????0"),"  ","")," ",""))   ))), "")&amp;
       IF(ISTEXT(SOURCE!H2343),SOURCE!H2343, SUBSTITUTE(SUBSTITUTE(TEXT(SOURCE!H2343,"????0"),"  ","")," ",""))   &amp;","&amp; IF(SOURCE!$W$2-3 &gt;= 0, REPT(" ",SOURCE!$W$2-3-5), "")&amp;
      SOURCE!I2343&amp;
" | "&amp; IF(SOURCE!$X$2-LEN(SOURCE!I2343) &gt;= 0, REPT(" ",SOURCE!$X$2-LEN(SOURCE!I2343)), "")&amp;
      SOURCE!J2343&amp;      IF(SOURCE!$Y$2-LEN(SOURCE!J2343) &gt;= 0, REPT(" ",SOURCE!$Y$2-LEN(SOURCE!J2343)), "")&amp;
" | "&amp; IF(SOURCE!$X$2-LEN(SOURCE!I2343) &gt;= 0, REPT(" ",SOURCE!$X$2-LEN(SOURCE!I2343)), "")&amp;
      SOURCE!K2343&amp;      IF(SOURCE!$Y$2-LEN(SOURCE!K2343) &gt;= 0, REPT(" ",SOURCE!$Z$2-LEN(SOURCE!K2343)), "")&amp;
" | "&amp; SOURCE!L2343&amp;      IF(SOURCE!$AB$2-LEN(SOURCE!L2343) &gt;= 0, REPT(" ",SOURCE!$AB$2-LEN(SOURCE!L2343)), "")&amp;
" | "&amp; SOURCE!M2343&amp;      IF(SOURCE!$AC$2-LEN(SOURCE!M2343) &gt;= 0, REPT(" ",SOURCE!$AC$2-LEN(SOURCE!M2343)), "")&amp;
      "},"&amp;IF(SOURCE!O2343&lt;&gt;"",""&amp;SOURCE!O2343,"")
 )
)
)</f>
        <v/>
      </c>
    </row>
    <row r="2344" spans="1:1">
      <c r="A2344" s="133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IF(SOURCE!$R$2-LEN(SOURCE!C2344) &gt;= 0, REPT(" ",SOURCE!$R$2-LEN(SOURCE!C2344)), "")&amp;
      SOURCE!D2344&amp;", "&amp; IF(SOURCE!$S$2-LEN(SOURCE!D2344) &gt;= 0, REPT(" ",SOURCE!$S$2-LEN(SOURCE!D2344)), "")&amp;
      SOURCE!E2344&amp;", "&amp; IF(SOURCE!$T$2-LEN(SOURCE!E2344) &gt;=0, REPT(" ",SOURCE!$T$2-LEN(SOURCE!E2344)), "")&amp;
      SOURCE!F2344&amp;", "&amp; IF(SOURCE!$U$2-LEN(SOURCE!F2344) &gt;= 0, REPT(" ",SOURCE!$U$2-LEN(SOURCE!F2344)+2), "")&amp;"("&amp;
      SUBSTITUTE(TEXT(SOURCE!G2344,"??0"),"  ","")&amp;" &lt;&lt; TAM_MAX_BITS) |"&amp; IF(SOURCE!$V$2-3 &gt;= 0, REPT(" ",MAX(1,SOURCE!$V$2-5+4+1-1-LEN(  IF(ISTEXT(SOURCE!H2344),SOURCE!H2344,  SUBSTITUTE(SUBSTITUTE(TEXT(SOURCE!H2344,"????0"),"  ","")," ",""))   ))), "")&amp;
       IF(ISTEXT(SOURCE!H2344),SOURCE!H2344, SUBSTITUTE(SUBSTITUTE(TEXT(SOURCE!H2344,"????0"),"  ","")," ",""))   &amp;","&amp; IF(SOURCE!$W$2-3 &gt;= 0, REPT(" ",SOURCE!$W$2-3-5), "")&amp;
      SOURCE!I2344&amp;
" | "&amp; IF(SOURCE!$X$2-LEN(SOURCE!I2344) &gt;= 0, REPT(" ",SOURCE!$X$2-LEN(SOURCE!I2344)), "")&amp;
      SOURCE!J2344&amp;      IF(SOURCE!$Y$2-LEN(SOURCE!J2344) &gt;= 0, REPT(" ",SOURCE!$Y$2-LEN(SOURCE!J2344)), "")&amp;
" | "&amp; IF(SOURCE!$X$2-LEN(SOURCE!I2344) &gt;= 0, REPT(" ",SOURCE!$X$2-LEN(SOURCE!I2344)), "")&amp;
      SOURCE!K2344&amp;      IF(SOURCE!$Y$2-LEN(SOURCE!K2344) &gt;= 0, REPT(" ",SOURCE!$Z$2-LEN(SOURCE!K2344)), "")&amp;
" | "&amp; SOURCE!L2344&amp;      IF(SOURCE!$AB$2-LEN(SOURCE!L2344) &gt;= 0, REPT(" ",SOURCE!$AB$2-LEN(SOURCE!L2344)), "")&amp;
" | "&amp; SOURCE!M2344&amp;      IF(SOURCE!$AC$2-LEN(SOURCE!M2344) &gt;= 0, REPT(" ",SOURCE!$AC$2-LEN(SOURCE!M2344)), "")&amp;
      "},"&amp;IF(SOURCE!O2344&lt;&gt;"",""&amp;SOURCE!O2344,"")
 )
)
)</f>
        <v/>
      </c>
    </row>
    <row r="2345" spans="1:1">
      <c r="A2345" s="133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IF(SOURCE!$R$2-LEN(SOURCE!C2345) &gt;= 0, REPT(" ",SOURCE!$R$2-LEN(SOURCE!C2345)), "")&amp;
      SOURCE!D2345&amp;", "&amp; IF(SOURCE!$S$2-LEN(SOURCE!D2345) &gt;= 0, REPT(" ",SOURCE!$S$2-LEN(SOURCE!D2345)), "")&amp;
      SOURCE!E2345&amp;", "&amp; IF(SOURCE!$T$2-LEN(SOURCE!E2345) &gt;=0, REPT(" ",SOURCE!$T$2-LEN(SOURCE!E2345)), "")&amp;
      SOURCE!F2345&amp;", "&amp; IF(SOURCE!$U$2-LEN(SOURCE!F2345) &gt;= 0, REPT(" ",SOURCE!$U$2-LEN(SOURCE!F2345)+2), "")&amp;"("&amp;
      SUBSTITUTE(TEXT(SOURCE!G2345,"??0"),"  ","")&amp;" &lt;&lt; TAM_MAX_BITS) |"&amp; IF(SOURCE!$V$2-3 &gt;= 0, REPT(" ",MAX(1,SOURCE!$V$2-5+4+1-1-LEN(  IF(ISTEXT(SOURCE!H2345),SOURCE!H2345,  SUBSTITUTE(SUBSTITUTE(TEXT(SOURCE!H2345,"????0"),"  ","")," ",""))   ))), "")&amp;
       IF(ISTEXT(SOURCE!H2345),SOURCE!H2345, SUBSTITUTE(SUBSTITUTE(TEXT(SOURCE!H2345,"????0"),"  ","")," ",""))   &amp;","&amp; IF(SOURCE!$W$2-3 &gt;= 0, REPT(" ",SOURCE!$W$2-3-5), "")&amp;
      SOURCE!I2345&amp;
" | "&amp; IF(SOURCE!$X$2-LEN(SOURCE!I2345) &gt;= 0, REPT(" ",SOURCE!$X$2-LEN(SOURCE!I2345)), "")&amp;
      SOURCE!J2345&amp;      IF(SOURCE!$Y$2-LEN(SOURCE!J2345) &gt;= 0, REPT(" ",SOURCE!$Y$2-LEN(SOURCE!J2345)), "")&amp;
" | "&amp; IF(SOURCE!$X$2-LEN(SOURCE!I2345) &gt;= 0, REPT(" ",SOURCE!$X$2-LEN(SOURCE!I2345)), "")&amp;
      SOURCE!K2345&amp;      IF(SOURCE!$Y$2-LEN(SOURCE!K2345) &gt;= 0, REPT(" ",SOURCE!$Z$2-LEN(SOURCE!K2345)), "")&amp;
" | "&amp; SOURCE!L2345&amp;      IF(SOURCE!$AB$2-LEN(SOURCE!L2345) &gt;= 0, REPT(" ",SOURCE!$AB$2-LEN(SOURCE!L2345)), "")&amp;
" | "&amp; SOURCE!M2345&amp;      IF(SOURCE!$AC$2-LEN(SOURCE!M2345) &gt;= 0, REPT(" ",SOURCE!$AC$2-LEN(SOURCE!M2345)), "")&amp;
      "},"&amp;IF(SOURCE!O2345&lt;&gt;"",""&amp;SOURCE!O2345,"")
 )
)
)</f>
        <v/>
      </c>
    </row>
    <row r="2346" spans="1:1">
      <c r="A2346" s="133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IF(SOURCE!$R$2-LEN(SOURCE!C2346) &gt;= 0, REPT(" ",SOURCE!$R$2-LEN(SOURCE!C2346)), "")&amp;
      SOURCE!D2346&amp;", "&amp; IF(SOURCE!$S$2-LEN(SOURCE!D2346) &gt;= 0, REPT(" ",SOURCE!$S$2-LEN(SOURCE!D2346)), "")&amp;
      SOURCE!E2346&amp;", "&amp; IF(SOURCE!$T$2-LEN(SOURCE!E2346) &gt;=0, REPT(" ",SOURCE!$T$2-LEN(SOURCE!E2346)), "")&amp;
      SOURCE!F2346&amp;", "&amp; IF(SOURCE!$U$2-LEN(SOURCE!F2346) &gt;= 0, REPT(" ",SOURCE!$U$2-LEN(SOURCE!F2346)+2), "")&amp;"("&amp;
      SUBSTITUTE(TEXT(SOURCE!G2346,"??0"),"  ","")&amp;" &lt;&lt; TAM_MAX_BITS) |"&amp; IF(SOURCE!$V$2-3 &gt;= 0, REPT(" ",MAX(1,SOURCE!$V$2-5+4+1-1-LEN(  IF(ISTEXT(SOURCE!H2346),SOURCE!H2346,  SUBSTITUTE(SUBSTITUTE(TEXT(SOURCE!H2346,"????0"),"  ","")," ",""))   ))), "")&amp;
       IF(ISTEXT(SOURCE!H2346),SOURCE!H2346, SUBSTITUTE(SUBSTITUTE(TEXT(SOURCE!H2346,"????0"),"  ","")," ",""))   &amp;","&amp; IF(SOURCE!$W$2-3 &gt;= 0, REPT(" ",SOURCE!$W$2-3-5), "")&amp;
      SOURCE!I2346&amp;
" | "&amp; IF(SOURCE!$X$2-LEN(SOURCE!I2346) &gt;= 0, REPT(" ",SOURCE!$X$2-LEN(SOURCE!I2346)), "")&amp;
      SOURCE!J2346&amp;      IF(SOURCE!$Y$2-LEN(SOURCE!J2346) &gt;= 0, REPT(" ",SOURCE!$Y$2-LEN(SOURCE!J2346)), "")&amp;
" | "&amp; IF(SOURCE!$X$2-LEN(SOURCE!I2346) &gt;= 0, REPT(" ",SOURCE!$X$2-LEN(SOURCE!I2346)), "")&amp;
      SOURCE!K2346&amp;      IF(SOURCE!$Y$2-LEN(SOURCE!K2346) &gt;= 0, REPT(" ",SOURCE!$Z$2-LEN(SOURCE!K2346)), "")&amp;
" | "&amp; SOURCE!L2346&amp;      IF(SOURCE!$AB$2-LEN(SOURCE!L2346) &gt;= 0, REPT(" ",SOURCE!$AB$2-LEN(SOURCE!L2346)), "")&amp;
" | "&amp; SOURCE!M2346&amp;      IF(SOURCE!$AC$2-LEN(SOURCE!M2346) &gt;= 0, REPT(" ",SOURCE!$AC$2-LEN(SOURCE!M2346)), "")&amp;
      "},"&amp;IF(SOURCE!O2346&lt;&gt;"",""&amp;SOURCE!O2346,"")
 )
)
)</f>
        <v/>
      </c>
    </row>
    <row r="2347" spans="1:1">
      <c r="A2347" s="133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IF(SOURCE!$R$2-LEN(SOURCE!C2347) &gt;= 0, REPT(" ",SOURCE!$R$2-LEN(SOURCE!C2347)), "")&amp;
      SOURCE!D2347&amp;", "&amp; IF(SOURCE!$S$2-LEN(SOURCE!D2347) &gt;= 0, REPT(" ",SOURCE!$S$2-LEN(SOURCE!D2347)), "")&amp;
      SOURCE!E2347&amp;", "&amp; IF(SOURCE!$T$2-LEN(SOURCE!E2347) &gt;=0, REPT(" ",SOURCE!$T$2-LEN(SOURCE!E2347)), "")&amp;
      SOURCE!F2347&amp;", "&amp; IF(SOURCE!$U$2-LEN(SOURCE!F2347) &gt;= 0, REPT(" ",SOURCE!$U$2-LEN(SOURCE!F2347)+2), "")&amp;"("&amp;
      SUBSTITUTE(TEXT(SOURCE!G2347,"??0"),"  ","")&amp;" &lt;&lt; TAM_MAX_BITS) |"&amp; IF(SOURCE!$V$2-3 &gt;= 0, REPT(" ",MAX(1,SOURCE!$V$2-5+4+1-1-LEN(  IF(ISTEXT(SOURCE!H2347),SOURCE!H2347,  SUBSTITUTE(SUBSTITUTE(TEXT(SOURCE!H2347,"????0"),"  ","")," ",""))   ))), "")&amp;
       IF(ISTEXT(SOURCE!H2347),SOURCE!H2347, SUBSTITUTE(SUBSTITUTE(TEXT(SOURCE!H2347,"????0"),"  ","")," ",""))   &amp;","&amp; IF(SOURCE!$W$2-3 &gt;= 0, REPT(" ",SOURCE!$W$2-3-5), "")&amp;
      SOURCE!I2347&amp;
" | "&amp; IF(SOURCE!$X$2-LEN(SOURCE!I2347) &gt;= 0, REPT(" ",SOURCE!$X$2-LEN(SOURCE!I2347)), "")&amp;
      SOURCE!J2347&amp;      IF(SOURCE!$Y$2-LEN(SOURCE!J2347) &gt;= 0, REPT(" ",SOURCE!$Y$2-LEN(SOURCE!J2347)), "")&amp;
" | "&amp; IF(SOURCE!$X$2-LEN(SOURCE!I2347) &gt;= 0, REPT(" ",SOURCE!$X$2-LEN(SOURCE!I2347)), "")&amp;
      SOURCE!K2347&amp;      IF(SOURCE!$Y$2-LEN(SOURCE!K2347) &gt;= 0, REPT(" ",SOURCE!$Z$2-LEN(SOURCE!K2347)), "")&amp;
" | "&amp; SOURCE!L2347&amp;      IF(SOURCE!$AB$2-LEN(SOURCE!L2347) &gt;= 0, REPT(" ",SOURCE!$AB$2-LEN(SOURCE!L2347)), "")&amp;
" | "&amp; SOURCE!M2347&amp;      IF(SOURCE!$AC$2-LEN(SOURCE!M2347) &gt;= 0, REPT(" ",SOURCE!$AC$2-LEN(SOURCE!M2347)), "")&amp;
      "},"&amp;IF(SOURCE!O2347&lt;&gt;"",""&amp;SOURCE!O2347,"")
 )
)
)</f>
        <v/>
      </c>
    </row>
    <row r="2348" spans="1:1">
      <c r="A2348" s="133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IF(SOURCE!$R$2-LEN(SOURCE!C2348) &gt;= 0, REPT(" ",SOURCE!$R$2-LEN(SOURCE!C2348)), "")&amp;
      SOURCE!D2348&amp;", "&amp; IF(SOURCE!$S$2-LEN(SOURCE!D2348) &gt;= 0, REPT(" ",SOURCE!$S$2-LEN(SOURCE!D2348)), "")&amp;
      SOURCE!E2348&amp;", "&amp; IF(SOURCE!$T$2-LEN(SOURCE!E2348) &gt;=0, REPT(" ",SOURCE!$T$2-LEN(SOURCE!E2348)), "")&amp;
      SOURCE!F2348&amp;", "&amp; IF(SOURCE!$U$2-LEN(SOURCE!F2348) &gt;= 0, REPT(" ",SOURCE!$U$2-LEN(SOURCE!F2348)+2), "")&amp;"("&amp;
      SUBSTITUTE(TEXT(SOURCE!G2348,"??0"),"  ","")&amp;" &lt;&lt; TAM_MAX_BITS) |"&amp; IF(SOURCE!$V$2-3 &gt;= 0, REPT(" ",MAX(1,SOURCE!$V$2-5+4+1-1-LEN(  IF(ISTEXT(SOURCE!H2348),SOURCE!H2348,  SUBSTITUTE(SUBSTITUTE(TEXT(SOURCE!H2348,"????0"),"  ","")," ",""))   ))), "")&amp;
       IF(ISTEXT(SOURCE!H2348),SOURCE!H2348, SUBSTITUTE(SUBSTITUTE(TEXT(SOURCE!H2348,"????0"),"  ","")," ",""))   &amp;","&amp; IF(SOURCE!$W$2-3 &gt;= 0, REPT(" ",SOURCE!$W$2-3-5), "")&amp;
      SOURCE!I2348&amp;
" | "&amp; IF(SOURCE!$X$2-LEN(SOURCE!I2348) &gt;= 0, REPT(" ",SOURCE!$X$2-LEN(SOURCE!I2348)), "")&amp;
      SOURCE!J2348&amp;      IF(SOURCE!$Y$2-LEN(SOURCE!J2348) &gt;= 0, REPT(" ",SOURCE!$Y$2-LEN(SOURCE!J2348)), "")&amp;
" | "&amp; IF(SOURCE!$X$2-LEN(SOURCE!I2348) &gt;= 0, REPT(" ",SOURCE!$X$2-LEN(SOURCE!I2348)), "")&amp;
      SOURCE!K2348&amp;      IF(SOURCE!$Y$2-LEN(SOURCE!K2348) &gt;= 0, REPT(" ",SOURCE!$Z$2-LEN(SOURCE!K2348)), "")&amp;
" | "&amp; SOURCE!L2348&amp;      IF(SOURCE!$AB$2-LEN(SOURCE!L2348) &gt;= 0, REPT(" ",SOURCE!$AB$2-LEN(SOURCE!L2348)), "")&amp;
" | "&amp; SOURCE!M2348&amp;      IF(SOURCE!$AC$2-LEN(SOURCE!M2348) &gt;= 0, REPT(" ",SOURCE!$AC$2-LEN(SOURCE!M2348)), "")&amp;
      "},"&amp;IF(SOURCE!O2348&lt;&gt;"",""&amp;SOURCE!O2348,"")
 )
)
)</f>
        <v/>
      </c>
    </row>
    <row r="2349" spans="1:1">
      <c r="A2349" s="133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IF(SOURCE!$R$2-LEN(SOURCE!C2349) &gt;= 0, REPT(" ",SOURCE!$R$2-LEN(SOURCE!C2349)), "")&amp;
      SOURCE!D2349&amp;", "&amp; IF(SOURCE!$S$2-LEN(SOURCE!D2349) &gt;= 0, REPT(" ",SOURCE!$S$2-LEN(SOURCE!D2349)), "")&amp;
      SOURCE!E2349&amp;", "&amp; IF(SOURCE!$T$2-LEN(SOURCE!E2349) &gt;=0, REPT(" ",SOURCE!$T$2-LEN(SOURCE!E2349)), "")&amp;
      SOURCE!F2349&amp;", "&amp; IF(SOURCE!$U$2-LEN(SOURCE!F2349) &gt;= 0, REPT(" ",SOURCE!$U$2-LEN(SOURCE!F2349)+2), "")&amp;"("&amp;
      SUBSTITUTE(TEXT(SOURCE!G2349,"??0"),"  ","")&amp;" &lt;&lt; TAM_MAX_BITS) |"&amp; IF(SOURCE!$V$2-3 &gt;= 0, REPT(" ",MAX(1,SOURCE!$V$2-5+4+1-1-LEN(  IF(ISTEXT(SOURCE!H2349),SOURCE!H2349,  SUBSTITUTE(SUBSTITUTE(TEXT(SOURCE!H2349,"????0"),"  ","")," ",""))   ))), "")&amp;
       IF(ISTEXT(SOURCE!H2349),SOURCE!H2349, SUBSTITUTE(SUBSTITUTE(TEXT(SOURCE!H2349,"????0"),"  ","")," ",""))   &amp;","&amp; IF(SOURCE!$W$2-3 &gt;= 0, REPT(" ",SOURCE!$W$2-3-5), "")&amp;
      SOURCE!I2349&amp;
" | "&amp; IF(SOURCE!$X$2-LEN(SOURCE!I2349) &gt;= 0, REPT(" ",SOURCE!$X$2-LEN(SOURCE!I2349)), "")&amp;
      SOURCE!J2349&amp;      IF(SOURCE!$Y$2-LEN(SOURCE!J2349) &gt;= 0, REPT(" ",SOURCE!$Y$2-LEN(SOURCE!J2349)), "")&amp;
" | "&amp; IF(SOURCE!$X$2-LEN(SOURCE!I2349) &gt;= 0, REPT(" ",SOURCE!$X$2-LEN(SOURCE!I2349)), "")&amp;
      SOURCE!K2349&amp;      IF(SOURCE!$Y$2-LEN(SOURCE!K2349) &gt;= 0, REPT(" ",SOURCE!$Z$2-LEN(SOURCE!K2349)), "")&amp;
" | "&amp; SOURCE!L2349&amp;      IF(SOURCE!$AB$2-LEN(SOURCE!L2349) &gt;= 0, REPT(" ",SOURCE!$AB$2-LEN(SOURCE!L2349)), "")&amp;
" | "&amp; SOURCE!M2349&amp;      IF(SOURCE!$AC$2-LEN(SOURCE!M2349) &gt;= 0, REPT(" ",SOURCE!$AC$2-LEN(SOURCE!M2349)), "")&amp;
      "},"&amp;IF(SOURCE!O2349&lt;&gt;"",""&amp;SOURCE!O2349,"")
 )
)
)</f>
        <v/>
      </c>
    </row>
    <row r="2350" spans="1:1">
      <c r="A2350" s="133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IF(SOURCE!$R$2-LEN(SOURCE!C2350) &gt;= 0, REPT(" ",SOURCE!$R$2-LEN(SOURCE!C2350)), "")&amp;
      SOURCE!D2350&amp;", "&amp; IF(SOURCE!$S$2-LEN(SOURCE!D2350) &gt;= 0, REPT(" ",SOURCE!$S$2-LEN(SOURCE!D2350)), "")&amp;
      SOURCE!E2350&amp;", "&amp; IF(SOURCE!$T$2-LEN(SOURCE!E2350) &gt;=0, REPT(" ",SOURCE!$T$2-LEN(SOURCE!E2350)), "")&amp;
      SOURCE!F2350&amp;", "&amp; IF(SOURCE!$U$2-LEN(SOURCE!F2350) &gt;= 0, REPT(" ",SOURCE!$U$2-LEN(SOURCE!F2350)+2), "")&amp;"("&amp;
      SUBSTITUTE(TEXT(SOURCE!G2350,"??0"),"  ","")&amp;" &lt;&lt; TAM_MAX_BITS) |"&amp; IF(SOURCE!$V$2-3 &gt;= 0, REPT(" ",MAX(1,SOURCE!$V$2-5+4+1-1-LEN(  IF(ISTEXT(SOURCE!H2350),SOURCE!H2350,  SUBSTITUTE(SUBSTITUTE(TEXT(SOURCE!H2350,"????0"),"  ","")," ",""))   ))), "")&amp;
       IF(ISTEXT(SOURCE!H2350),SOURCE!H2350, SUBSTITUTE(SUBSTITUTE(TEXT(SOURCE!H2350,"????0"),"  ","")," ",""))   &amp;","&amp; IF(SOURCE!$W$2-3 &gt;= 0, REPT(" ",SOURCE!$W$2-3-5), "")&amp;
      SOURCE!I2350&amp;
" | "&amp; IF(SOURCE!$X$2-LEN(SOURCE!I2350) &gt;= 0, REPT(" ",SOURCE!$X$2-LEN(SOURCE!I2350)), "")&amp;
      SOURCE!J2350&amp;      IF(SOURCE!$Y$2-LEN(SOURCE!J2350) &gt;= 0, REPT(" ",SOURCE!$Y$2-LEN(SOURCE!J2350)), "")&amp;
" | "&amp; IF(SOURCE!$X$2-LEN(SOURCE!I2350) &gt;= 0, REPT(" ",SOURCE!$X$2-LEN(SOURCE!I2350)), "")&amp;
      SOURCE!K2350&amp;      IF(SOURCE!$Y$2-LEN(SOURCE!K2350) &gt;= 0, REPT(" ",SOURCE!$Z$2-LEN(SOURCE!K2350)), "")&amp;
" | "&amp; SOURCE!L2350&amp;      IF(SOURCE!$AB$2-LEN(SOURCE!L2350) &gt;= 0, REPT(" ",SOURCE!$AB$2-LEN(SOURCE!L2350)), "")&amp;
" | "&amp; SOURCE!M2350&amp;      IF(SOURCE!$AC$2-LEN(SOURCE!M2350) &gt;= 0, REPT(" ",SOURCE!$AC$2-LEN(SOURCE!M2350)), "")&amp;
      "},"&amp;IF(SOURCE!O2350&lt;&gt;"",""&amp;SOURCE!O2350,"")
 )
)
)</f>
        <v/>
      </c>
    </row>
    <row r="2351" spans="1:1">
      <c r="A2351" s="133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IF(SOURCE!$R$2-LEN(SOURCE!C2351) &gt;= 0, REPT(" ",SOURCE!$R$2-LEN(SOURCE!C2351)), "")&amp;
      SOURCE!D2351&amp;", "&amp; IF(SOURCE!$S$2-LEN(SOURCE!D2351) &gt;= 0, REPT(" ",SOURCE!$S$2-LEN(SOURCE!D2351)), "")&amp;
      SOURCE!E2351&amp;", "&amp; IF(SOURCE!$T$2-LEN(SOURCE!E2351) &gt;=0, REPT(" ",SOURCE!$T$2-LEN(SOURCE!E2351)), "")&amp;
      SOURCE!F2351&amp;", "&amp; IF(SOURCE!$U$2-LEN(SOURCE!F2351) &gt;= 0, REPT(" ",SOURCE!$U$2-LEN(SOURCE!F2351)+2), "")&amp;"("&amp;
      SUBSTITUTE(TEXT(SOURCE!G2351,"??0"),"  ","")&amp;" &lt;&lt; TAM_MAX_BITS) |"&amp; IF(SOURCE!$V$2-3 &gt;= 0, REPT(" ",MAX(1,SOURCE!$V$2-5+4+1-1-LEN(  IF(ISTEXT(SOURCE!H2351),SOURCE!H2351,  SUBSTITUTE(SUBSTITUTE(TEXT(SOURCE!H2351,"????0"),"  ","")," ",""))   ))), "")&amp;
       IF(ISTEXT(SOURCE!H2351),SOURCE!H2351, SUBSTITUTE(SUBSTITUTE(TEXT(SOURCE!H2351,"????0"),"  ","")," ",""))   &amp;","&amp; IF(SOURCE!$W$2-3 &gt;= 0, REPT(" ",SOURCE!$W$2-3-5), "")&amp;
      SOURCE!I2351&amp;
" | "&amp; IF(SOURCE!$X$2-LEN(SOURCE!I2351) &gt;= 0, REPT(" ",SOURCE!$X$2-LEN(SOURCE!I2351)), "")&amp;
      SOURCE!J2351&amp;      IF(SOURCE!$Y$2-LEN(SOURCE!J2351) &gt;= 0, REPT(" ",SOURCE!$Y$2-LEN(SOURCE!J2351)), "")&amp;
" | "&amp; IF(SOURCE!$X$2-LEN(SOURCE!I2351) &gt;= 0, REPT(" ",SOURCE!$X$2-LEN(SOURCE!I2351)), "")&amp;
      SOURCE!K2351&amp;      IF(SOURCE!$Y$2-LEN(SOURCE!K2351) &gt;= 0, REPT(" ",SOURCE!$Z$2-LEN(SOURCE!K2351)), "")&amp;
" | "&amp; SOURCE!L2351&amp;      IF(SOURCE!$AB$2-LEN(SOURCE!L2351) &gt;= 0, REPT(" ",SOURCE!$AB$2-LEN(SOURCE!L2351)), "")&amp;
" | "&amp; SOURCE!M2351&amp;      IF(SOURCE!$AC$2-LEN(SOURCE!M2351) &gt;= 0, REPT(" ",SOURCE!$AC$2-LEN(SOURCE!M2351)), "")&amp;
      "},"&amp;IF(SOURCE!O2351&lt;&gt;"",""&amp;SOURCE!O2351,"")
 )
)
)</f>
        <v/>
      </c>
    </row>
    <row r="2352" spans="1:1">
      <c r="A2352" s="133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IF(SOURCE!$R$2-LEN(SOURCE!C2352) &gt;= 0, REPT(" ",SOURCE!$R$2-LEN(SOURCE!C2352)), "")&amp;
      SOURCE!D2352&amp;", "&amp; IF(SOURCE!$S$2-LEN(SOURCE!D2352) &gt;= 0, REPT(" ",SOURCE!$S$2-LEN(SOURCE!D2352)), "")&amp;
      SOURCE!E2352&amp;", "&amp; IF(SOURCE!$T$2-LEN(SOURCE!E2352) &gt;=0, REPT(" ",SOURCE!$T$2-LEN(SOURCE!E2352)), "")&amp;
      SOURCE!F2352&amp;", "&amp; IF(SOURCE!$U$2-LEN(SOURCE!F2352) &gt;= 0, REPT(" ",SOURCE!$U$2-LEN(SOURCE!F2352)+2), "")&amp;"("&amp;
      SUBSTITUTE(TEXT(SOURCE!G2352,"??0"),"  ","")&amp;" &lt;&lt; TAM_MAX_BITS) |"&amp; IF(SOURCE!$V$2-3 &gt;= 0, REPT(" ",MAX(1,SOURCE!$V$2-5+4+1-1-LEN(  IF(ISTEXT(SOURCE!H2352),SOURCE!H2352,  SUBSTITUTE(SUBSTITUTE(TEXT(SOURCE!H2352,"????0"),"  ","")," ",""))   ))), "")&amp;
       IF(ISTEXT(SOURCE!H2352),SOURCE!H2352, SUBSTITUTE(SUBSTITUTE(TEXT(SOURCE!H2352,"????0"),"  ","")," ",""))   &amp;","&amp; IF(SOURCE!$W$2-3 &gt;= 0, REPT(" ",SOURCE!$W$2-3-5), "")&amp;
      SOURCE!I2352&amp;
" | "&amp; IF(SOURCE!$X$2-LEN(SOURCE!I2352) &gt;= 0, REPT(" ",SOURCE!$X$2-LEN(SOURCE!I2352)), "")&amp;
      SOURCE!J2352&amp;      IF(SOURCE!$Y$2-LEN(SOURCE!J2352) &gt;= 0, REPT(" ",SOURCE!$Y$2-LEN(SOURCE!J2352)), "")&amp;
" | "&amp; IF(SOURCE!$X$2-LEN(SOURCE!I2352) &gt;= 0, REPT(" ",SOURCE!$X$2-LEN(SOURCE!I2352)), "")&amp;
      SOURCE!K2352&amp;      IF(SOURCE!$Y$2-LEN(SOURCE!K2352) &gt;= 0, REPT(" ",SOURCE!$Z$2-LEN(SOURCE!K2352)), "")&amp;
" | "&amp; SOURCE!L2352&amp;      IF(SOURCE!$AB$2-LEN(SOURCE!L2352) &gt;= 0, REPT(" ",SOURCE!$AB$2-LEN(SOURCE!L2352)), "")&amp;
" | "&amp; SOURCE!M2352&amp;      IF(SOURCE!$AC$2-LEN(SOURCE!M2352) &gt;= 0, REPT(" ",SOURCE!$AC$2-LEN(SOURCE!M2352)), "")&amp;
      "},"&amp;IF(SOURCE!O2352&lt;&gt;"",""&amp;SOURCE!O2352,"")
 )
)
)</f>
        <v/>
      </c>
    </row>
    <row r="2353" spans="1:1">
      <c r="A2353" s="133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IF(SOURCE!$R$2-LEN(SOURCE!C2353) &gt;= 0, REPT(" ",SOURCE!$R$2-LEN(SOURCE!C2353)), "")&amp;
      SOURCE!D2353&amp;", "&amp; IF(SOURCE!$S$2-LEN(SOURCE!D2353) &gt;= 0, REPT(" ",SOURCE!$S$2-LEN(SOURCE!D2353)), "")&amp;
      SOURCE!E2353&amp;", "&amp; IF(SOURCE!$T$2-LEN(SOURCE!E2353) &gt;=0, REPT(" ",SOURCE!$T$2-LEN(SOURCE!E2353)), "")&amp;
      SOURCE!F2353&amp;", "&amp; IF(SOURCE!$U$2-LEN(SOURCE!F2353) &gt;= 0, REPT(" ",SOURCE!$U$2-LEN(SOURCE!F2353)+2), "")&amp;"("&amp;
      SUBSTITUTE(TEXT(SOURCE!G2353,"??0"),"  ","")&amp;" &lt;&lt; TAM_MAX_BITS) |"&amp; IF(SOURCE!$V$2-3 &gt;= 0, REPT(" ",MAX(1,SOURCE!$V$2-5+4+1-1-LEN(  IF(ISTEXT(SOURCE!H2353),SOURCE!H2353,  SUBSTITUTE(SUBSTITUTE(TEXT(SOURCE!H2353,"????0"),"  ","")," ",""))   ))), "")&amp;
       IF(ISTEXT(SOURCE!H2353),SOURCE!H2353, SUBSTITUTE(SUBSTITUTE(TEXT(SOURCE!H2353,"????0"),"  ","")," ",""))   &amp;","&amp; IF(SOURCE!$W$2-3 &gt;= 0, REPT(" ",SOURCE!$W$2-3-5), "")&amp;
      SOURCE!I2353&amp;
" | "&amp; IF(SOURCE!$X$2-LEN(SOURCE!I2353) &gt;= 0, REPT(" ",SOURCE!$X$2-LEN(SOURCE!I2353)), "")&amp;
      SOURCE!J2353&amp;      IF(SOURCE!$Y$2-LEN(SOURCE!J2353) &gt;= 0, REPT(" ",SOURCE!$Y$2-LEN(SOURCE!J2353)), "")&amp;
" | "&amp; IF(SOURCE!$X$2-LEN(SOURCE!I2353) &gt;= 0, REPT(" ",SOURCE!$X$2-LEN(SOURCE!I2353)), "")&amp;
      SOURCE!K2353&amp;      IF(SOURCE!$Y$2-LEN(SOURCE!K2353) &gt;= 0, REPT(" ",SOURCE!$Z$2-LEN(SOURCE!K2353)), "")&amp;
" | "&amp; SOURCE!L2353&amp;      IF(SOURCE!$AB$2-LEN(SOURCE!L2353) &gt;= 0, REPT(" ",SOURCE!$AB$2-LEN(SOURCE!L2353)), "")&amp;
" | "&amp; SOURCE!M2353&amp;      IF(SOURCE!$AC$2-LEN(SOURCE!M2353) &gt;= 0, REPT(" ",SOURCE!$AC$2-LEN(SOURCE!M2353)), "")&amp;
      "},"&amp;IF(SOURCE!O2353&lt;&gt;"",""&amp;SOURCE!O2353,"")
 )
)
)</f>
        <v/>
      </c>
    </row>
    <row r="2354" spans="1:1">
      <c r="A2354" s="133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IF(SOURCE!$R$2-LEN(SOURCE!C2354) &gt;= 0, REPT(" ",SOURCE!$R$2-LEN(SOURCE!C2354)), "")&amp;
      SOURCE!D2354&amp;", "&amp; IF(SOURCE!$S$2-LEN(SOURCE!D2354) &gt;= 0, REPT(" ",SOURCE!$S$2-LEN(SOURCE!D2354)), "")&amp;
      SOURCE!E2354&amp;", "&amp; IF(SOURCE!$T$2-LEN(SOURCE!E2354) &gt;=0, REPT(" ",SOURCE!$T$2-LEN(SOURCE!E2354)), "")&amp;
      SOURCE!F2354&amp;", "&amp; IF(SOURCE!$U$2-LEN(SOURCE!F2354) &gt;= 0, REPT(" ",SOURCE!$U$2-LEN(SOURCE!F2354)+2), "")&amp;"("&amp;
      SUBSTITUTE(TEXT(SOURCE!G2354,"??0"),"  ","")&amp;" &lt;&lt; TAM_MAX_BITS) |"&amp; IF(SOURCE!$V$2-3 &gt;= 0, REPT(" ",MAX(1,SOURCE!$V$2-5+4+1-1-LEN(  IF(ISTEXT(SOURCE!H2354),SOURCE!H2354,  SUBSTITUTE(SUBSTITUTE(TEXT(SOURCE!H2354,"????0"),"  ","")," ",""))   ))), "")&amp;
       IF(ISTEXT(SOURCE!H2354),SOURCE!H2354, SUBSTITUTE(SUBSTITUTE(TEXT(SOURCE!H2354,"????0"),"  ","")," ",""))   &amp;","&amp; IF(SOURCE!$W$2-3 &gt;= 0, REPT(" ",SOURCE!$W$2-3-5), "")&amp;
      SOURCE!I2354&amp;
" | "&amp; IF(SOURCE!$X$2-LEN(SOURCE!I2354) &gt;= 0, REPT(" ",SOURCE!$X$2-LEN(SOURCE!I2354)), "")&amp;
      SOURCE!J2354&amp;      IF(SOURCE!$Y$2-LEN(SOURCE!J2354) &gt;= 0, REPT(" ",SOURCE!$Y$2-LEN(SOURCE!J2354)), "")&amp;
" | "&amp; IF(SOURCE!$X$2-LEN(SOURCE!I2354) &gt;= 0, REPT(" ",SOURCE!$X$2-LEN(SOURCE!I2354)), "")&amp;
      SOURCE!K2354&amp;      IF(SOURCE!$Y$2-LEN(SOURCE!K2354) &gt;= 0, REPT(" ",SOURCE!$Z$2-LEN(SOURCE!K2354)), "")&amp;
" | "&amp; SOURCE!L2354&amp;      IF(SOURCE!$AB$2-LEN(SOURCE!L2354) &gt;= 0, REPT(" ",SOURCE!$AB$2-LEN(SOURCE!L2354)), "")&amp;
" | "&amp; SOURCE!M2354&amp;      IF(SOURCE!$AC$2-LEN(SOURCE!M2354) &gt;= 0, REPT(" ",SOURCE!$AC$2-LEN(SOURCE!M2354)), "")&amp;
      "},"&amp;IF(SOURCE!O2354&lt;&gt;"",""&amp;SOURCE!O2354,"")
 )
)
)</f>
        <v/>
      </c>
    </row>
    <row r="2355" spans="1:1">
      <c r="A2355" s="133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IF(SOURCE!$R$2-LEN(SOURCE!C2355) &gt;= 0, REPT(" ",SOURCE!$R$2-LEN(SOURCE!C2355)), "")&amp;
      SOURCE!D2355&amp;", "&amp; IF(SOURCE!$S$2-LEN(SOURCE!D2355) &gt;= 0, REPT(" ",SOURCE!$S$2-LEN(SOURCE!D2355)), "")&amp;
      SOURCE!E2355&amp;", "&amp; IF(SOURCE!$T$2-LEN(SOURCE!E2355) &gt;=0, REPT(" ",SOURCE!$T$2-LEN(SOURCE!E2355)), "")&amp;
      SOURCE!F2355&amp;", "&amp; IF(SOURCE!$U$2-LEN(SOURCE!F2355) &gt;= 0, REPT(" ",SOURCE!$U$2-LEN(SOURCE!F2355)+2), "")&amp;"("&amp;
      SUBSTITUTE(TEXT(SOURCE!G2355,"??0"),"  ","")&amp;" &lt;&lt; TAM_MAX_BITS) |"&amp; IF(SOURCE!$V$2-3 &gt;= 0, REPT(" ",MAX(1,SOURCE!$V$2-5+4+1-1-LEN(  IF(ISTEXT(SOURCE!H2355),SOURCE!H2355,  SUBSTITUTE(SUBSTITUTE(TEXT(SOURCE!H2355,"????0"),"  ","")," ",""))   ))), "")&amp;
       IF(ISTEXT(SOURCE!H2355),SOURCE!H2355, SUBSTITUTE(SUBSTITUTE(TEXT(SOURCE!H2355,"????0"),"  ","")," ",""))   &amp;","&amp; IF(SOURCE!$W$2-3 &gt;= 0, REPT(" ",SOURCE!$W$2-3-5), "")&amp;
      SOURCE!I2355&amp;
" | "&amp; IF(SOURCE!$X$2-LEN(SOURCE!I2355) &gt;= 0, REPT(" ",SOURCE!$X$2-LEN(SOURCE!I2355)), "")&amp;
      SOURCE!J2355&amp;      IF(SOURCE!$Y$2-LEN(SOURCE!J2355) &gt;= 0, REPT(" ",SOURCE!$Y$2-LEN(SOURCE!J2355)), "")&amp;
" | "&amp; IF(SOURCE!$X$2-LEN(SOURCE!I2355) &gt;= 0, REPT(" ",SOURCE!$X$2-LEN(SOURCE!I2355)), "")&amp;
      SOURCE!K2355&amp;      IF(SOURCE!$Y$2-LEN(SOURCE!K2355) &gt;= 0, REPT(" ",SOURCE!$Z$2-LEN(SOURCE!K2355)), "")&amp;
" | "&amp; SOURCE!L2355&amp;      IF(SOURCE!$AB$2-LEN(SOURCE!L2355) &gt;= 0, REPT(" ",SOURCE!$AB$2-LEN(SOURCE!L2355)), "")&amp;
" | "&amp; SOURCE!M2355&amp;      IF(SOURCE!$AC$2-LEN(SOURCE!M2355) &gt;= 0, REPT(" ",SOURCE!$AC$2-LEN(SOURCE!M2355)), "")&amp;
      "},"&amp;IF(SOURCE!O2355&lt;&gt;"",""&amp;SOURCE!O2355,"")
 )
)
)</f>
        <v/>
      </c>
    </row>
    <row r="2356" spans="1:1">
      <c r="A2356" s="133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IF(SOURCE!$R$2-LEN(SOURCE!C2356) &gt;= 0, REPT(" ",SOURCE!$R$2-LEN(SOURCE!C2356)), "")&amp;
      SOURCE!D2356&amp;", "&amp; IF(SOURCE!$S$2-LEN(SOURCE!D2356) &gt;= 0, REPT(" ",SOURCE!$S$2-LEN(SOURCE!D2356)), "")&amp;
      SOURCE!E2356&amp;", "&amp; IF(SOURCE!$T$2-LEN(SOURCE!E2356) &gt;=0, REPT(" ",SOURCE!$T$2-LEN(SOURCE!E2356)), "")&amp;
      SOURCE!F2356&amp;", "&amp; IF(SOURCE!$U$2-LEN(SOURCE!F2356) &gt;= 0, REPT(" ",SOURCE!$U$2-LEN(SOURCE!F2356)+2), "")&amp;"("&amp;
      SUBSTITUTE(TEXT(SOURCE!G2356,"??0"),"  ","")&amp;" &lt;&lt; TAM_MAX_BITS) |"&amp; IF(SOURCE!$V$2-3 &gt;= 0, REPT(" ",MAX(1,SOURCE!$V$2-5+4+1-1-LEN(  IF(ISTEXT(SOURCE!H2356),SOURCE!H2356,  SUBSTITUTE(SUBSTITUTE(TEXT(SOURCE!H2356,"????0"),"  ","")," ",""))   ))), "")&amp;
       IF(ISTEXT(SOURCE!H2356),SOURCE!H2356, SUBSTITUTE(SUBSTITUTE(TEXT(SOURCE!H2356,"????0"),"  ","")," ",""))   &amp;","&amp; IF(SOURCE!$W$2-3 &gt;= 0, REPT(" ",SOURCE!$W$2-3-5), "")&amp;
      SOURCE!I2356&amp;
" | "&amp; IF(SOURCE!$X$2-LEN(SOURCE!I2356) &gt;= 0, REPT(" ",SOURCE!$X$2-LEN(SOURCE!I2356)), "")&amp;
      SOURCE!J2356&amp;      IF(SOURCE!$Y$2-LEN(SOURCE!J2356) &gt;= 0, REPT(" ",SOURCE!$Y$2-LEN(SOURCE!J2356)), "")&amp;
" | "&amp; IF(SOURCE!$X$2-LEN(SOURCE!I2356) &gt;= 0, REPT(" ",SOURCE!$X$2-LEN(SOURCE!I2356)), "")&amp;
      SOURCE!K2356&amp;      IF(SOURCE!$Y$2-LEN(SOURCE!K2356) &gt;= 0, REPT(" ",SOURCE!$Z$2-LEN(SOURCE!K2356)), "")&amp;
" | "&amp; SOURCE!L2356&amp;      IF(SOURCE!$AB$2-LEN(SOURCE!L2356) &gt;= 0, REPT(" ",SOURCE!$AB$2-LEN(SOURCE!L2356)), "")&amp;
" | "&amp; SOURCE!M2356&amp;      IF(SOURCE!$AC$2-LEN(SOURCE!M2356) &gt;= 0, REPT(" ",SOURCE!$AC$2-LEN(SOURCE!M2356)), "")&amp;
      "},"&amp;IF(SOURCE!O2356&lt;&gt;"",""&amp;SOURCE!O2356,"")
 )
)
)</f>
        <v/>
      </c>
    </row>
    <row r="2357" spans="1:1">
      <c r="A2357" s="133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IF(SOURCE!$R$2-LEN(SOURCE!C2357) &gt;= 0, REPT(" ",SOURCE!$R$2-LEN(SOURCE!C2357)), "")&amp;
      SOURCE!D2357&amp;", "&amp; IF(SOURCE!$S$2-LEN(SOURCE!D2357) &gt;= 0, REPT(" ",SOURCE!$S$2-LEN(SOURCE!D2357)), "")&amp;
      SOURCE!E2357&amp;", "&amp; IF(SOURCE!$T$2-LEN(SOURCE!E2357) &gt;=0, REPT(" ",SOURCE!$T$2-LEN(SOURCE!E2357)), "")&amp;
      SOURCE!F2357&amp;", "&amp; IF(SOURCE!$U$2-LEN(SOURCE!F2357) &gt;= 0, REPT(" ",SOURCE!$U$2-LEN(SOURCE!F2357)+2), "")&amp;"("&amp;
      SUBSTITUTE(TEXT(SOURCE!G2357,"??0"),"  ","")&amp;" &lt;&lt; TAM_MAX_BITS) |"&amp; IF(SOURCE!$V$2-3 &gt;= 0, REPT(" ",MAX(1,SOURCE!$V$2-5+4+1-1-LEN(  IF(ISTEXT(SOURCE!H2357),SOURCE!H2357,  SUBSTITUTE(SUBSTITUTE(TEXT(SOURCE!H2357,"????0"),"  ","")," ",""))   ))), "")&amp;
       IF(ISTEXT(SOURCE!H2357),SOURCE!H2357, SUBSTITUTE(SUBSTITUTE(TEXT(SOURCE!H2357,"????0"),"  ","")," ",""))   &amp;","&amp; IF(SOURCE!$W$2-3 &gt;= 0, REPT(" ",SOURCE!$W$2-3-5), "")&amp;
      SOURCE!I2357&amp;
" | "&amp; IF(SOURCE!$X$2-LEN(SOURCE!I2357) &gt;= 0, REPT(" ",SOURCE!$X$2-LEN(SOURCE!I2357)), "")&amp;
      SOURCE!J2357&amp;      IF(SOURCE!$Y$2-LEN(SOURCE!J2357) &gt;= 0, REPT(" ",SOURCE!$Y$2-LEN(SOURCE!J2357)), "")&amp;
" | "&amp; IF(SOURCE!$X$2-LEN(SOURCE!I2357) &gt;= 0, REPT(" ",SOURCE!$X$2-LEN(SOURCE!I2357)), "")&amp;
      SOURCE!K2357&amp;      IF(SOURCE!$Y$2-LEN(SOURCE!K2357) &gt;= 0, REPT(" ",SOURCE!$Z$2-LEN(SOURCE!K2357)), "")&amp;
" | "&amp; SOURCE!L2357&amp;      IF(SOURCE!$AB$2-LEN(SOURCE!L2357) &gt;= 0, REPT(" ",SOURCE!$AB$2-LEN(SOURCE!L2357)), "")&amp;
" | "&amp; SOURCE!M2357&amp;      IF(SOURCE!$AC$2-LEN(SOURCE!M2357) &gt;= 0, REPT(" ",SOURCE!$AC$2-LEN(SOURCE!M2357)), "")&amp;
      "},"&amp;IF(SOURCE!O2357&lt;&gt;"",""&amp;SOURCE!O2357,"")
 )
)
)</f>
        <v/>
      </c>
    </row>
    <row r="2358" spans="1:1">
      <c r="A2358" s="133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IF(SOURCE!$R$2-LEN(SOURCE!C2358) &gt;= 0, REPT(" ",SOURCE!$R$2-LEN(SOURCE!C2358)), "")&amp;
      SOURCE!D2358&amp;", "&amp; IF(SOURCE!$S$2-LEN(SOURCE!D2358) &gt;= 0, REPT(" ",SOURCE!$S$2-LEN(SOURCE!D2358)), "")&amp;
      SOURCE!E2358&amp;", "&amp; IF(SOURCE!$T$2-LEN(SOURCE!E2358) &gt;=0, REPT(" ",SOURCE!$T$2-LEN(SOURCE!E2358)), "")&amp;
      SOURCE!F2358&amp;", "&amp; IF(SOURCE!$U$2-LEN(SOURCE!F2358) &gt;= 0, REPT(" ",SOURCE!$U$2-LEN(SOURCE!F2358)+2), "")&amp;"("&amp;
      SUBSTITUTE(TEXT(SOURCE!G2358,"??0"),"  ","")&amp;" &lt;&lt; TAM_MAX_BITS) |"&amp; IF(SOURCE!$V$2-3 &gt;= 0, REPT(" ",MAX(1,SOURCE!$V$2-5+4+1-1-LEN(  IF(ISTEXT(SOURCE!H2358),SOURCE!H2358,  SUBSTITUTE(SUBSTITUTE(TEXT(SOURCE!H2358,"????0"),"  ","")," ",""))   ))), "")&amp;
       IF(ISTEXT(SOURCE!H2358),SOURCE!H2358, SUBSTITUTE(SUBSTITUTE(TEXT(SOURCE!H2358,"????0"),"  ","")," ",""))   &amp;","&amp; IF(SOURCE!$W$2-3 &gt;= 0, REPT(" ",SOURCE!$W$2-3-5), "")&amp;
      SOURCE!I2358&amp;
" | "&amp; IF(SOURCE!$X$2-LEN(SOURCE!I2358) &gt;= 0, REPT(" ",SOURCE!$X$2-LEN(SOURCE!I2358)), "")&amp;
      SOURCE!J2358&amp;      IF(SOURCE!$Y$2-LEN(SOURCE!J2358) &gt;= 0, REPT(" ",SOURCE!$Y$2-LEN(SOURCE!J2358)), "")&amp;
" | "&amp; IF(SOURCE!$X$2-LEN(SOURCE!I2358) &gt;= 0, REPT(" ",SOURCE!$X$2-LEN(SOURCE!I2358)), "")&amp;
      SOURCE!K2358&amp;      IF(SOURCE!$Y$2-LEN(SOURCE!K2358) &gt;= 0, REPT(" ",SOURCE!$Z$2-LEN(SOURCE!K2358)), "")&amp;
" | "&amp; SOURCE!L2358&amp;      IF(SOURCE!$AB$2-LEN(SOURCE!L2358) &gt;= 0, REPT(" ",SOURCE!$AB$2-LEN(SOURCE!L2358)), "")&amp;
" | "&amp; SOURCE!M2358&amp;      IF(SOURCE!$AC$2-LEN(SOURCE!M2358) &gt;= 0, REPT(" ",SOURCE!$AC$2-LEN(SOURCE!M2358)), "")&amp;
      "},"&amp;IF(SOURCE!O2358&lt;&gt;"",""&amp;SOURCE!O2358,"")
 )
)
)</f>
        <v/>
      </c>
    </row>
    <row r="2359" spans="1:1">
      <c r="A2359" s="133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IF(SOURCE!$R$2-LEN(SOURCE!C2359) &gt;= 0, REPT(" ",SOURCE!$R$2-LEN(SOURCE!C2359)), "")&amp;
      SOURCE!D2359&amp;", "&amp; IF(SOURCE!$S$2-LEN(SOURCE!D2359) &gt;= 0, REPT(" ",SOURCE!$S$2-LEN(SOURCE!D2359)), "")&amp;
      SOURCE!E2359&amp;", "&amp; IF(SOURCE!$T$2-LEN(SOURCE!E2359) &gt;=0, REPT(" ",SOURCE!$T$2-LEN(SOURCE!E2359)), "")&amp;
      SOURCE!F2359&amp;", "&amp; IF(SOURCE!$U$2-LEN(SOURCE!F2359) &gt;= 0, REPT(" ",SOURCE!$U$2-LEN(SOURCE!F2359)+2), "")&amp;"("&amp;
      SUBSTITUTE(TEXT(SOURCE!G2359,"??0"),"  ","")&amp;" &lt;&lt; TAM_MAX_BITS) |"&amp; IF(SOURCE!$V$2-3 &gt;= 0, REPT(" ",MAX(1,SOURCE!$V$2-5+4+1-1-LEN(  IF(ISTEXT(SOURCE!H2359),SOURCE!H2359,  SUBSTITUTE(SUBSTITUTE(TEXT(SOURCE!H2359,"????0"),"  ","")," ",""))   ))), "")&amp;
       IF(ISTEXT(SOURCE!H2359),SOURCE!H2359, SUBSTITUTE(SUBSTITUTE(TEXT(SOURCE!H2359,"????0"),"  ","")," ",""))   &amp;","&amp; IF(SOURCE!$W$2-3 &gt;= 0, REPT(" ",SOURCE!$W$2-3-5), "")&amp;
      SOURCE!I2359&amp;
" | "&amp; IF(SOURCE!$X$2-LEN(SOURCE!I2359) &gt;= 0, REPT(" ",SOURCE!$X$2-LEN(SOURCE!I2359)), "")&amp;
      SOURCE!J2359&amp;      IF(SOURCE!$Y$2-LEN(SOURCE!J2359) &gt;= 0, REPT(" ",SOURCE!$Y$2-LEN(SOURCE!J2359)), "")&amp;
" | "&amp; IF(SOURCE!$X$2-LEN(SOURCE!I2359) &gt;= 0, REPT(" ",SOURCE!$X$2-LEN(SOURCE!I2359)), "")&amp;
      SOURCE!K2359&amp;      IF(SOURCE!$Y$2-LEN(SOURCE!K2359) &gt;= 0, REPT(" ",SOURCE!$Z$2-LEN(SOURCE!K2359)), "")&amp;
" | "&amp; SOURCE!L2359&amp;      IF(SOURCE!$AB$2-LEN(SOURCE!L2359) &gt;= 0, REPT(" ",SOURCE!$AB$2-LEN(SOURCE!L2359)), "")&amp;
" | "&amp; SOURCE!M2359&amp;      IF(SOURCE!$AC$2-LEN(SOURCE!M2359) &gt;= 0, REPT(" ",SOURCE!$AC$2-LEN(SOURCE!M2359)), "")&amp;
      "},"&amp;IF(SOURCE!O2359&lt;&gt;"",""&amp;SOURCE!O2359,"")
 )
)
)</f>
        <v/>
      </c>
    </row>
    <row r="2360" spans="1:1">
      <c r="A2360" s="133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IF(SOURCE!$R$2-LEN(SOURCE!C2360) &gt;= 0, REPT(" ",SOURCE!$R$2-LEN(SOURCE!C2360)), "")&amp;
      SOURCE!D2360&amp;", "&amp; IF(SOURCE!$S$2-LEN(SOURCE!D2360) &gt;= 0, REPT(" ",SOURCE!$S$2-LEN(SOURCE!D2360)), "")&amp;
      SOURCE!E2360&amp;", "&amp; IF(SOURCE!$T$2-LEN(SOURCE!E2360) &gt;=0, REPT(" ",SOURCE!$T$2-LEN(SOURCE!E2360)), "")&amp;
      SOURCE!F2360&amp;", "&amp; IF(SOURCE!$U$2-LEN(SOURCE!F2360) &gt;= 0, REPT(" ",SOURCE!$U$2-LEN(SOURCE!F2360)+2), "")&amp;"("&amp;
      SUBSTITUTE(TEXT(SOURCE!G2360,"??0"),"  ","")&amp;" &lt;&lt; TAM_MAX_BITS) |"&amp; IF(SOURCE!$V$2-3 &gt;= 0, REPT(" ",MAX(1,SOURCE!$V$2-5+4+1-1-LEN(  IF(ISTEXT(SOURCE!H2360),SOURCE!H2360,  SUBSTITUTE(SUBSTITUTE(TEXT(SOURCE!H2360,"????0"),"  ","")," ",""))   ))), "")&amp;
       IF(ISTEXT(SOURCE!H2360),SOURCE!H2360, SUBSTITUTE(SUBSTITUTE(TEXT(SOURCE!H2360,"????0"),"  ","")," ",""))   &amp;","&amp; IF(SOURCE!$W$2-3 &gt;= 0, REPT(" ",SOURCE!$W$2-3-5), "")&amp;
      SOURCE!I2360&amp;
" | "&amp; IF(SOURCE!$X$2-LEN(SOURCE!I2360) &gt;= 0, REPT(" ",SOURCE!$X$2-LEN(SOURCE!I2360)), "")&amp;
      SOURCE!J2360&amp;      IF(SOURCE!$Y$2-LEN(SOURCE!J2360) &gt;= 0, REPT(" ",SOURCE!$Y$2-LEN(SOURCE!J2360)), "")&amp;
" | "&amp; IF(SOURCE!$X$2-LEN(SOURCE!I2360) &gt;= 0, REPT(" ",SOURCE!$X$2-LEN(SOURCE!I2360)), "")&amp;
      SOURCE!K2360&amp;      IF(SOURCE!$Y$2-LEN(SOURCE!K2360) &gt;= 0, REPT(" ",SOURCE!$Z$2-LEN(SOURCE!K2360)), "")&amp;
" | "&amp; SOURCE!L2360&amp;      IF(SOURCE!$AB$2-LEN(SOURCE!L2360) &gt;= 0, REPT(" ",SOURCE!$AB$2-LEN(SOURCE!L2360)), "")&amp;
" | "&amp; SOURCE!M2360&amp;      IF(SOURCE!$AC$2-LEN(SOURCE!M2360) &gt;= 0, REPT(" ",SOURCE!$AC$2-LEN(SOURCE!M2360)), "")&amp;
      "},"&amp;IF(SOURCE!O2360&lt;&gt;"",""&amp;SOURCE!O2360,"")
 )
)
)</f>
        <v/>
      </c>
    </row>
    <row r="2361" spans="1:1">
      <c r="A2361" s="133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IF(SOURCE!$R$2-LEN(SOURCE!C2361) &gt;= 0, REPT(" ",SOURCE!$R$2-LEN(SOURCE!C2361)), "")&amp;
      SOURCE!D2361&amp;", "&amp; IF(SOURCE!$S$2-LEN(SOURCE!D2361) &gt;= 0, REPT(" ",SOURCE!$S$2-LEN(SOURCE!D2361)), "")&amp;
      SOURCE!E2361&amp;", "&amp; IF(SOURCE!$T$2-LEN(SOURCE!E2361) &gt;=0, REPT(" ",SOURCE!$T$2-LEN(SOURCE!E2361)), "")&amp;
      SOURCE!F2361&amp;", "&amp; IF(SOURCE!$U$2-LEN(SOURCE!F2361) &gt;= 0, REPT(" ",SOURCE!$U$2-LEN(SOURCE!F2361)+2), "")&amp;"("&amp;
      SUBSTITUTE(TEXT(SOURCE!G2361,"??0"),"  ","")&amp;" &lt;&lt; TAM_MAX_BITS) |"&amp; IF(SOURCE!$V$2-3 &gt;= 0, REPT(" ",MAX(1,SOURCE!$V$2-5+4+1-1-LEN(  IF(ISTEXT(SOURCE!H2361),SOURCE!H2361,  SUBSTITUTE(SUBSTITUTE(TEXT(SOURCE!H2361,"????0"),"  ","")," ",""))   ))), "")&amp;
       IF(ISTEXT(SOURCE!H2361),SOURCE!H2361, SUBSTITUTE(SUBSTITUTE(TEXT(SOURCE!H2361,"????0"),"  ","")," ",""))   &amp;","&amp; IF(SOURCE!$W$2-3 &gt;= 0, REPT(" ",SOURCE!$W$2-3-5), "")&amp;
      SOURCE!I2361&amp;
" | "&amp; IF(SOURCE!$X$2-LEN(SOURCE!I2361) &gt;= 0, REPT(" ",SOURCE!$X$2-LEN(SOURCE!I2361)), "")&amp;
      SOURCE!J2361&amp;      IF(SOURCE!$Y$2-LEN(SOURCE!J2361) &gt;= 0, REPT(" ",SOURCE!$Y$2-LEN(SOURCE!J2361)), "")&amp;
" | "&amp; IF(SOURCE!$X$2-LEN(SOURCE!I2361) &gt;= 0, REPT(" ",SOURCE!$X$2-LEN(SOURCE!I2361)), "")&amp;
      SOURCE!K2361&amp;      IF(SOURCE!$Y$2-LEN(SOURCE!K2361) &gt;= 0, REPT(" ",SOURCE!$Z$2-LEN(SOURCE!K2361)), "")&amp;
" | "&amp; SOURCE!L2361&amp;      IF(SOURCE!$AB$2-LEN(SOURCE!L2361) &gt;= 0, REPT(" ",SOURCE!$AB$2-LEN(SOURCE!L2361)), "")&amp;
" | "&amp; SOURCE!M2361&amp;      IF(SOURCE!$AC$2-LEN(SOURCE!M2361) &gt;= 0, REPT(" ",SOURCE!$AC$2-LEN(SOURCE!M2361)), "")&amp;
      "},"&amp;IF(SOURCE!O2361&lt;&gt;"",""&amp;SOURCE!O2361,"")
 )
)
)</f>
        <v/>
      </c>
    </row>
    <row r="2362" spans="1:1">
      <c r="A2362" s="133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IF(SOURCE!$R$2-LEN(SOURCE!C2362) &gt;= 0, REPT(" ",SOURCE!$R$2-LEN(SOURCE!C2362)), "")&amp;
      SOURCE!D2362&amp;", "&amp; IF(SOURCE!$S$2-LEN(SOURCE!D2362) &gt;= 0, REPT(" ",SOURCE!$S$2-LEN(SOURCE!D2362)), "")&amp;
      SOURCE!E2362&amp;", "&amp; IF(SOURCE!$T$2-LEN(SOURCE!E2362) &gt;=0, REPT(" ",SOURCE!$T$2-LEN(SOURCE!E2362)), "")&amp;
      SOURCE!F2362&amp;", "&amp; IF(SOURCE!$U$2-LEN(SOURCE!F2362) &gt;= 0, REPT(" ",SOURCE!$U$2-LEN(SOURCE!F2362)+2), "")&amp;"("&amp;
      SUBSTITUTE(TEXT(SOURCE!G2362,"??0"),"  ","")&amp;" &lt;&lt; TAM_MAX_BITS) |"&amp; IF(SOURCE!$V$2-3 &gt;= 0, REPT(" ",MAX(1,SOURCE!$V$2-5+4+1-1-LEN(  IF(ISTEXT(SOURCE!H2362),SOURCE!H2362,  SUBSTITUTE(SUBSTITUTE(TEXT(SOURCE!H2362,"????0"),"  ","")," ",""))   ))), "")&amp;
       IF(ISTEXT(SOURCE!H2362),SOURCE!H2362, SUBSTITUTE(SUBSTITUTE(TEXT(SOURCE!H2362,"????0"),"  ","")," ",""))   &amp;","&amp; IF(SOURCE!$W$2-3 &gt;= 0, REPT(" ",SOURCE!$W$2-3-5), "")&amp;
      SOURCE!I2362&amp;
" | "&amp; IF(SOURCE!$X$2-LEN(SOURCE!I2362) &gt;= 0, REPT(" ",SOURCE!$X$2-LEN(SOURCE!I2362)), "")&amp;
      SOURCE!J2362&amp;      IF(SOURCE!$Y$2-LEN(SOURCE!J2362) &gt;= 0, REPT(" ",SOURCE!$Y$2-LEN(SOURCE!J2362)), "")&amp;
" | "&amp; IF(SOURCE!$X$2-LEN(SOURCE!I2362) &gt;= 0, REPT(" ",SOURCE!$X$2-LEN(SOURCE!I2362)), "")&amp;
      SOURCE!K2362&amp;      IF(SOURCE!$Y$2-LEN(SOURCE!K2362) &gt;= 0, REPT(" ",SOURCE!$Z$2-LEN(SOURCE!K2362)), "")&amp;
" | "&amp; SOURCE!L2362&amp;      IF(SOURCE!$AB$2-LEN(SOURCE!L2362) &gt;= 0, REPT(" ",SOURCE!$AB$2-LEN(SOURCE!L2362)), "")&amp;
" | "&amp; SOURCE!M2362&amp;      IF(SOURCE!$AC$2-LEN(SOURCE!M2362) &gt;= 0, REPT(" ",SOURCE!$AC$2-LEN(SOURCE!M2362)), "")&amp;
      "},"&amp;IF(SOURCE!O2362&lt;&gt;"",""&amp;SOURCE!O2362,"")
 )
)
)</f>
        <v/>
      </c>
    </row>
    <row r="2363" spans="1:1">
      <c r="A2363" s="133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IF(SOURCE!$R$2-LEN(SOURCE!C2363) &gt;= 0, REPT(" ",SOURCE!$R$2-LEN(SOURCE!C2363)), "")&amp;
      SOURCE!D2363&amp;", "&amp; IF(SOURCE!$S$2-LEN(SOURCE!D2363) &gt;= 0, REPT(" ",SOURCE!$S$2-LEN(SOURCE!D2363)), "")&amp;
      SOURCE!E2363&amp;", "&amp; IF(SOURCE!$T$2-LEN(SOURCE!E2363) &gt;=0, REPT(" ",SOURCE!$T$2-LEN(SOURCE!E2363)), "")&amp;
      SOURCE!F2363&amp;", "&amp; IF(SOURCE!$U$2-LEN(SOURCE!F2363) &gt;= 0, REPT(" ",SOURCE!$U$2-LEN(SOURCE!F2363)+2), "")&amp;"("&amp;
      SUBSTITUTE(TEXT(SOURCE!G2363,"??0"),"  ","")&amp;" &lt;&lt; TAM_MAX_BITS) |"&amp; IF(SOURCE!$V$2-3 &gt;= 0, REPT(" ",MAX(1,SOURCE!$V$2-5+4+1-1-LEN(  IF(ISTEXT(SOURCE!H2363),SOURCE!H2363,  SUBSTITUTE(SUBSTITUTE(TEXT(SOURCE!H2363,"????0"),"  ","")," ",""))   ))), "")&amp;
       IF(ISTEXT(SOURCE!H2363),SOURCE!H2363, SUBSTITUTE(SUBSTITUTE(TEXT(SOURCE!H2363,"????0"),"  ","")," ",""))   &amp;","&amp; IF(SOURCE!$W$2-3 &gt;= 0, REPT(" ",SOURCE!$W$2-3-5), "")&amp;
      SOURCE!I2363&amp;
" | "&amp; IF(SOURCE!$X$2-LEN(SOURCE!I2363) &gt;= 0, REPT(" ",SOURCE!$X$2-LEN(SOURCE!I2363)), "")&amp;
      SOURCE!J2363&amp;      IF(SOURCE!$Y$2-LEN(SOURCE!J2363) &gt;= 0, REPT(" ",SOURCE!$Y$2-LEN(SOURCE!J2363)), "")&amp;
" | "&amp; IF(SOURCE!$X$2-LEN(SOURCE!I2363) &gt;= 0, REPT(" ",SOURCE!$X$2-LEN(SOURCE!I2363)), "")&amp;
      SOURCE!K2363&amp;      IF(SOURCE!$Y$2-LEN(SOURCE!K2363) &gt;= 0, REPT(" ",SOURCE!$Z$2-LEN(SOURCE!K2363)), "")&amp;
" | "&amp; SOURCE!L2363&amp;      IF(SOURCE!$AB$2-LEN(SOURCE!L2363) &gt;= 0, REPT(" ",SOURCE!$AB$2-LEN(SOURCE!L2363)), "")&amp;
" | "&amp; SOURCE!M2363&amp;      IF(SOURCE!$AC$2-LEN(SOURCE!M2363) &gt;= 0, REPT(" ",SOURCE!$AC$2-LEN(SOURCE!M2363)), "")&amp;
      "},"&amp;IF(SOURCE!O2363&lt;&gt;"",""&amp;SOURCE!O2363,"")
 )
)
)</f>
        <v/>
      </c>
    </row>
    <row r="2364" spans="1:1">
      <c r="A2364" s="133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IF(SOURCE!$R$2-LEN(SOURCE!C2364) &gt;= 0, REPT(" ",SOURCE!$R$2-LEN(SOURCE!C2364)), "")&amp;
      SOURCE!D2364&amp;", "&amp; IF(SOURCE!$S$2-LEN(SOURCE!D2364) &gt;= 0, REPT(" ",SOURCE!$S$2-LEN(SOURCE!D2364)), "")&amp;
      SOURCE!E2364&amp;", "&amp; IF(SOURCE!$T$2-LEN(SOURCE!E2364) &gt;=0, REPT(" ",SOURCE!$T$2-LEN(SOURCE!E2364)), "")&amp;
      SOURCE!F2364&amp;", "&amp; IF(SOURCE!$U$2-LEN(SOURCE!F2364) &gt;= 0, REPT(" ",SOURCE!$U$2-LEN(SOURCE!F2364)+2), "")&amp;"("&amp;
      SUBSTITUTE(TEXT(SOURCE!G2364,"??0"),"  ","")&amp;" &lt;&lt; TAM_MAX_BITS) |"&amp; IF(SOURCE!$V$2-3 &gt;= 0, REPT(" ",MAX(1,SOURCE!$V$2-5+4+1-1-LEN(  IF(ISTEXT(SOURCE!H2364),SOURCE!H2364,  SUBSTITUTE(SUBSTITUTE(TEXT(SOURCE!H2364,"????0"),"  ","")," ",""))   ))), "")&amp;
       IF(ISTEXT(SOURCE!H2364),SOURCE!H2364, SUBSTITUTE(SUBSTITUTE(TEXT(SOURCE!H2364,"????0"),"  ","")," ",""))   &amp;","&amp; IF(SOURCE!$W$2-3 &gt;= 0, REPT(" ",SOURCE!$W$2-3-5), "")&amp;
      SOURCE!I2364&amp;
" | "&amp; IF(SOURCE!$X$2-LEN(SOURCE!I2364) &gt;= 0, REPT(" ",SOURCE!$X$2-LEN(SOURCE!I2364)), "")&amp;
      SOURCE!J2364&amp;      IF(SOURCE!$Y$2-LEN(SOURCE!J2364) &gt;= 0, REPT(" ",SOURCE!$Y$2-LEN(SOURCE!J2364)), "")&amp;
" | "&amp; IF(SOURCE!$X$2-LEN(SOURCE!I2364) &gt;= 0, REPT(" ",SOURCE!$X$2-LEN(SOURCE!I2364)), "")&amp;
      SOURCE!K2364&amp;      IF(SOURCE!$Y$2-LEN(SOURCE!K2364) &gt;= 0, REPT(" ",SOURCE!$Z$2-LEN(SOURCE!K2364)), "")&amp;
" | "&amp; SOURCE!L2364&amp;      IF(SOURCE!$AB$2-LEN(SOURCE!L2364) &gt;= 0, REPT(" ",SOURCE!$AB$2-LEN(SOURCE!L2364)), "")&amp;
" | "&amp; SOURCE!M2364&amp;      IF(SOURCE!$AC$2-LEN(SOURCE!M2364) &gt;= 0, REPT(" ",SOURCE!$AC$2-LEN(SOURCE!M2364)), "")&amp;
      "},"&amp;IF(SOURCE!O2364&lt;&gt;"",""&amp;SOURCE!O2364,"")
 )
)
)</f>
        <v/>
      </c>
    </row>
    <row r="2365" spans="1:1">
      <c r="A2365" s="133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IF(SOURCE!$R$2-LEN(SOURCE!C2365) &gt;= 0, REPT(" ",SOURCE!$R$2-LEN(SOURCE!C2365)), "")&amp;
      SOURCE!D2365&amp;", "&amp; IF(SOURCE!$S$2-LEN(SOURCE!D2365) &gt;= 0, REPT(" ",SOURCE!$S$2-LEN(SOURCE!D2365)), "")&amp;
      SOURCE!E2365&amp;", "&amp; IF(SOURCE!$T$2-LEN(SOURCE!E2365) &gt;=0, REPT(" ",SOURCE!$T$2-LEN(SOURCE!E2365)), "")&amp;
      SOURCE!F2365&amp;", "&amp; IF(SOURCE!$U$2-LEN(SOURCE!F2365) &gt;= 0, REPT(" ",SOURCE!$U$2-LEN(SOURCE!F2365)+2), "")&amp;"("&amp;
      SUBSTITUTE(TEXT(SOURCE!G2365,"??0"),"  ","")&amp;" &lt;&lt; TAM_MAX_BITS) |"&amp; IF(SOURCE!$V$2-3 &gt;= 0, REPT(" ",MAX(1,SOURCE!$V$2-5+4+1-1-LEN(  IF(ISTEXT(SOURCE!H2365),SOURCE!H2365,  SUBSTITUTE(SUBSTITUTE(TEXT(SOURCE!H2365,"????0"),"  ","")," ",""))   ))), "")&amp;
       IF(ISTEXT(SOURCE!H2365),SOURCE!H2365, SUBSTITUTE(SUBSTITUTE(TEXT(SOURCE!H2365,"????0"),"  ","")," ",""))   &amp;","&amp; IF(SOURCE!$W$2-3 &gt;= 0, REPT(" ",SOURCE!$W$2-3-5), "")&amp;
      SOURCE!I2365&amp;
" | "&amp; IF(SOURCE!$X$2-LEN(SOURCE!I2365) &gt;= 0, REPT(" ",SOURCE!$X$2-LEN(SOURCE!I2365)), "")&amp;
      SOURCE!J2365&amp;      IF(SOURCE!$Y$2-LEN(SOURCE!J2365) &gt;= 0, REPT(" ",SOURCE!$Y$2-LEN(SOURCE!J2365)), "")&amp;
" | "&amp; IF(SOURCE!$X$2-LEN(SOURCE!I2365) &gt;= 0, REPT(" ",SOURCE!$X$2-LEN(SOURCE!I2365)), "")&amp;
      SOURCE!K2365&amp;      IF(SOURCE!$Y$2-LEN(SOURCE!K2365) &gt;= 0, REPT(" ",SOURCE!$Z$2-LEN(SOURCE!K2365)), "")&amp;
" | "&amp; SOURCE!L2365&amp;      IF(SOURCE!$AB$2-LEN(SOURCE!L2365) &gt;= 0, REPT(" ",SOURCE!$AB$2-LEN(SOURCE!L2365)), "")&amp;
" | "&amp; SOURCE!M2365&amp;      IF(SOURCE!$AC$2-LEN(SOURCE!M2365) &gt;= 0, REPT(" ",SOURCE!$AC$2-LEN(SOURCE!M2365)), "")&amp;
      "},"&amp;IF(SOURCE!O2365&lt;&gt;"",""&amp;SOURCE!O2365,"")
 )
)
)</f>
        <v/>
      </c>
    </row>
    <row r="2366" spans="1:1">
      <c r="A2366" s="133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IF(SOURCE!$R$2-LEN(SOURCE!C2366) &gt;= 0, REPT(" ",SOURCE!$R$2-LEN(SOURCE!C2366)), "")&amp;
      SOURCE!D2366&amp;", "&amp; IF(SOURCE!$S$2-LEN(SOURCE!D2366) &gt;= 0, REPT(" ",SOURCE!$S$2-LEN(SOURCE!D2366)), "")&amp;
      SOURCE!E2366&amp;", "&amp; IF(SOURCE!$T$2-LEN(SOURCE!E2366) &gt;=0, REPT(" ",SOURCE!$T$2-LEN(SOURCE!E2366)), "")&amp;
      SOURCE!F2366&amp;", "&amp; IF(SOURCE!$U$2-LEN(SOURCE!F2366) &gt;= 0, REPT(" ",SOURCE!$U$2-LEN(SOURCE!F2366)+2), "")&amp;"("&amp;
      SUBSTITUTE(TEXT(SOURCE!G2366,"??0"),"  ","")&amp;" &lt;&lt; TAM_MAX_BITS) |"&amp; IF(SOURCE!$V$2-3 &gt;= 0, REPT(" ",MAX(1,SOURCE!$V$2-5+4+1-1-LEN(  IF(ISTEXT(SOURCE!H2366),SOURCE!H2366,  SUBSTITUTE(SUBSTITUTE(TEXT(SOURCE!H2366,"????0"),"  ","")," ",""))   ))), "")&amp;
       IF(ISTEXT(SOURCE!H2366),SOURCE!H2366, SUBSTITUTE(SUBSTITUTE(TEXT(SOURCE!H2366,"????0"),"  ","")," ",""))   &amp;","&amp; IF(SOURCE!$W$2-3 &gt;= 0, REPT(" ",SOURCE!$W$2-3-5), "")&amp;
      SOURCE!I2366&amp;
" | "&amp; IF(SOURCE!$X$2-LEN(SOURCE!I2366) &gt;= 0, REPT(" ",SOURCE!$X$2-LEN(SOURCE!I2366)), "")&amp;
      SOURCE!J2366&amp;      IF(SOURCE!$Y$2-LEN(SOURCE!J2366) &gt;= 0, REPT(" ",SOURCE!$Y$2-LEN(SOURCE!J2366)), "")&amp;
" | "&amp; IF(SOURCE!$X$2-LEN(SOURCE!I2366) &gt;= 0, REPT(" ",SOURCE!$X$2-LEN(SOURCE!I2366)), "")&amp;
      SOURCE!K2366&amp;      IF(SOURCE!$Y$2-LEN(SOURCE!K2366) &gt;= 0, REPT(" ",SOURCE!$Z$2-LEN(SOURCE!K2366)), "")&amp;
" | "&amp; SOURCE!L2366&amp;      IF(SOURCE!$AB$2-LEN(SOURCE!L2366) &gt;= 0, REPT(" ",SOURCE!$AB$2-LEN(SOURCE!L2366)), "")&amp;
" | "&amp; SOURCE!M2366&amp;      IF(SOURCE!$AC$2-LEN(SOURCE!M2366) &gt;= 0, REPT(" ",SOURCE!$AC$2-LEN(SOURCE!M2366)), "")&amp;
      "},"&amp;IF(SOURCE!O2366&lt;&gt;"",""&amp;SOURCE!O2366,"")
 )
)
)</f>
        <v/>
      </c>
    </row>
    <row r="2367" spans="1:1">
      <c r="A2367" s="133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IF(SOURCE!$R$2-LEN(SOURCE!C2367) &gt;= 0, REPT(" ",SOURCE!$R$2-LEN(SOURCE!C2367)), "")&amp;
      SOURCE!D2367&amp;", "&amp; IF(SOURCE!$S$2-LEN(SOURCE!D2367) &gt;= 0, REPT(" ",SOURCE!$S$2-LEN(SOURCE!D2367)), "")&amp;
      SOURCE!E2367&amp;", "&amp; IF(SOURCE!$T$2-LEN(SOURCE!E2367) &gt;=0, REPT(" ",SOURCE!$T$2-LEN(SOURCE!E2367)), "")&amp;
      SOURCE!F2367&amp;", "&amp; IF(SOURCE!$U$2-LEN(SOURCE!F2367) &gt;= 0, REPT(" ",SOURCE!$U$2-LEN(SOURCE!F2367)+2), "")&amp;"("&amp;
      SUBSTITUTE(TEXT(SOURCE!G2367,"??0"),"  ","")&amp;" &lt;&lt; TAM_MAX_BITS) |"&amp; IF(SOURCE!$V$2-3 &gt;= 0, REPT(" ",MAX(1,SOURCE!$V$2-5+4+1-1-LEN(  IF(ISTEXT(SOURCE!H2367),SOURCE!H2367,  SUBSTITUTE(SUBSTITUTE(TEXT(SOURCE!H2367,"????0"),"  ","")," ",""))   ))), "")&amp;
       IF(ISTEXT(SOURCE!H2367),SOURCE!H2367, SUBSTITUTE(SUBSTITUTE(TEXT(SOURCE!H2367,"????0"),"  ","")," ",""))   &amp;","&amp; IF(SOURCE!$W$2-3 &gt;= 0, REPT(" ",SOURCE!$W$2-3-5), "")&amp;
      SOURCE!I2367&amp;
" | "&amp; IF(SOURCE!$X$2-LEN(SOURCE!I2367) &gt;= 0, REPT(" ",SOURCE!$X$2-LEN(SOURCE!I2367)), "")&amp;
      SOURCE!J2367&amp;      IF(SOURCE!$Y$2-LEN(SOURCE!J2367) &gt;= 0, REPT(" ",SOURCE!$Y$2-LEN(SOURCE!J2367)), "")&amp;
" | "&amp; IF(SOURCE!$X$2-LEN(SOURCE!I2367) &gt;= 0, REPT(" ",SOURCE!$X$2-LEN(SOURCE!I2367)), "")&amp;
      SOURCE!K2367&amp;      IF(SOURCE!$Y$2-LEN(SOURCE!K2367) &gt;= 0, REPT(" ",SOURCE!$Z$2-LEN(SOURCE!K2367)), "")&amp;
" | "&amp; SOURCE!L2367&amp;      IF(SOURCE!$AB$2-LEN(SOURCE!L2367) &gt;= 0, REPT(" ",SOURCE!$AB$2-LEN(SOURCE!L2367)), "")&amp;
" | "&amp; SOURCE!M2367&amp;      IF(SOURCE!$AC$2-LEN(SOURCE!M2367) &gt;= 0, REPT(" ",SOURCE!$AC$2-LEN(SOURCE!M2367)), "")&amp;
      "},"&amp;IF(SOURCE!O2367&lt;&gt;"",""&amp;SOURCE!O2367,"")
 )
)
)</f>
        <v/>
      </c>
    </row>
    <row r="2368" spans="1:1">
      <c r="A2368" s="133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IF(SOURCE!$R$2-LEN(SOURCE!C2368) &gt;= 0, REPT(" ",SOURCE!$R$2-LEN(SOURCE!C2368)), "")&amp;
      SOURCE!D2368&amp;", "&amp; IF(SOURCE!$S$2-LEN(SOURCE!D2368) &gt;= 0, REPT(" ",SOURCE!$S$2-LEN(SOURCE!D2368)), "")&amp;
      SOURCE!E2368&amp;", "&amp; IF(SOURCE!$T$2-LEN(SOURCE!E2368) &gt;=0, REPT(" ",SOURCE!$T$2-LEN(SOURCE!E2368)), "")&amp;
      SOURCE!F2368&amp;", "&amp; IF(SOURCE!$U$2-LEN(SOURCE!F2368) &gt;= 0, REPT(" ",SOURCE!$U$2-LEN(SOURCE!F2368)+2), "")&amp;"("&amp;
      SUBSTITUTE(TEXT(SOURCE!G2368,"??0"),"  ","")&amp;" &lt;&lt; TAM_MAX_BITS) |"&amp; IF(SOURCE!$V$2-3 &gt;= 0, REPT(" ",MAX(1,SOURCE!$V$2-5+4+1-1-LEN(  IF(ISTEXT(SOURCE!H2368),SOURCE!H2368,  SUBSTITUTE(SUBSTITUTE(TEXT(SOURCE!H2368,"????0"),"  ","")," ",""))   ))), "")&amp;
       IF(ISTEXT(SOURCE!H2368),SOURCE!H2368, SUBSTITUTE(SUBSTITUTE(TEXT(SOURCE!H2368,"????0"),"  ","")," ",""))   &amp;","&amp; IF(SOURCE!$W$2-3 &gt;= 0, REPT(" ",SOURCE!$W$2-3-5), "")&amp;
      SOURCE!I2368&amp;
" | "&amp; IF(SOURCE!$X$2-LEN(SOURCE!I2368) &gt;= 0, REPT(" ",SOURCE!$X$2-LEN(SOURCE!I2368)), "")&amp;
      SOURCE!J2368&amp;      IF(SOURCE!$Y$2-LEN(SOURCE!J2368) &gt;= 0, REPT(" ",SOURCE!$Y$2-LEN(SOURCE!J2368)), "")&amp;
" | "&amp; IF(SOURCE!$X$2-LEN(SOURCE!I2368) &gt;= 0, REPT(" ",SOURCE!$X$2-LEN(SOURCE!I2368)), "")&amp;
      SOURCE!K2368&amp;      IF(SOURCE!$Y$2-LEN(SOURCE!K2368) &gt;= 0, REPT(" ",SOURCE!$Z$2-LEN(SOURCE!K2368)), "")&amp;
" | "&amp; SOURCE!L2368&amp;      IF(SOURCE!$AB$2-LEN(SOURCE!L2368) &gt;= 0, REPT(" ",SOURCE!$AB$2-LEN(SOURCE!L2368)), "")&amp;
" | "&amp; SOURCE!M2368&amp;      IF(SOURCE!$AC$2-LEN(SOURCE!M2368) &gt;= 0, REPT(" ",SOURCE!$AC$2-LEN(SOURCE!M2368)), "")&amp;
      "},"&amp;IF(SOURCE!O2368&lt;&gt;"",""&amp;SOURCE!O2368,"")
 )
)
)</f>
        <v/>
      </c>
    </row>
    <row r="2369" spans="1:1">
      <c r="A2369" s="133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IF(SOURCE!$R$2-LEN(SOURCE!C2369) &gt;= 0, REPT(" ",SOURCE!$R$2-LEN(SOURCE!C2369)), "")&amp;
      SOURCE!D2369&amp;", "&amp; IF(SOURCE!$S$2-LEN(SOURCE!D2369) &gt;= 0, REPT(" ",SOURCE!$S$2-LEN(SOURCE!D2369)), "")&amp;
      SOURCE!E2369&amp;", "&amp; IF(SOURCE!$T$2-LEN(SOURCE!E2369) &gt;=0, REPT(" ",SOURCE!$T$2-LEN(SOURCE!E2369)), "")&amp;
      SOURCE!F2369&amp;", "&amp; IF(SOURCE!$U$2-LEN(SOURCE!F2369) &gt;= 0, REPT(" ",SOURCE!$U$2-LEN(SOURCE!F2369)+2), "")&amp;"("&amp;
      SUBSTITUTE(TEXT(SOURCE!G2369,"??0"),"  ","")&amp;" &lt;&lt; TAM_MAX_BITS) |"&amp; IF(SOURCE!$V$2-3 &gt;= 0, REPT(" ",MAX(1,SOURCE!$V$2-5+4+1-1-LEN(  IF(ISTEXT(SOURCE!H2369),SOURCE!H2369,  SUBSTITUTE(SUBSTITUTE(TEXT(SOURCE!H2369,"????0"),"  ","")," ",""))   ))), "")&amp;
       IF(ISTEXT(SOURCE!H2369),SOURCE!H2369, SUBSTITUTE(SUBSTITUTE(TEXT(SOURCE!H2369,"????0"),"  ","")," ",""))   &amp;","&amp; IF(SOURCE!$W$2-3 &gt;= 0, REPT(" ",SOURCE!$W$2-3-5), "")&amp;
      SOURCE!I2369&amp;
" | "&amp; IF(SOURCE!$X$2-LEN(SOURCE!I2369) &gt;= 0, REPT(" ",SOURCE!$X$2-LEN(SOURCE!I2369)), "")&amp;
      SOURCE!J2369&amp;      IF(SOURCE!$Y$2-LEN(SOURCE!J2369) &gt;= 0, REPT(" ",SOURCE!$Y$2-LEN(SOURCE!J2369)), "")&amp;
" | "&amp; IF(SOURCE!$X$2-LEN(SOURCE!I2369) &gt;= 0, REPT(" ",SOURCE!$X$2-LEN(SOURCE!I2369)), "")&amp;
      SOURCE!K2369&amp;      IF(SOURCE!$Y$2-LEN(SOURCE!K2369) &gt;= 0, REPT(" ",SOURCE!$Z$2-LEN(SOURCE!K2369)), "")&amp;
" | "&amp; SOURCE!L2369&amp;      IF(SOURCE!$AB$2-LEN(SOURCE!L2369) &gt;= 0, REPT(" ",SOURCE!$AB$2-LEN(SOURCE!L2369)), "")&amp;
" | "&amp; SOURCE!M2369&amp;      IF(SOURCE!$AC$2-LEN(SOURCE!M2369) &gt;= 0, REPT(" ",SOURCE!$AC$2-LEN(SOURCE!M2369)), "")&amp;
      "},"&amp;IF(SOURCE!O2369&lt;&gt;"",""&amp;SOURCE!O2369,"")
 )
)
)</f>
        <v/>
      </c>
    </row>
    <row r="2370" spans="1:1">
      <c r="A2370" s="133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IF(SOURCE!$R$2-LEN(SOURCE!C2370) &gt;= 0, REPT(" ",SOURCE!$R$2-LEN(SOURCE!C2370)), "")&amp;
      SOURCE!D2370&amp;", "&amp; IF(SOURCE!$S$2-LEN(SOURCE!D2370) &gt;= 0, REPT(" ",SOURCE!$S$2-LEN(SOURCE!D2370)), "")&amp;
      SOURCE!E2370&amp;", "&amp; IF(SOURCE!$T$2-LEN(SOURCE!E2370) &gt;=0, REPT(" ",SOURCE!$T$2-LEN(SOURCE!E2370)), "")&amp;
      SOURCE!F2370&amp;", "&amp; IF(SOURCE!$U$2-LEN(SOURCE!F2370) &gt;= 0, REPT(" ",SOURCE!$U$2-LEN(SOURCE!F2370)+2), "")&amp;"("&amp;
      SUBSTITUTE(TEXT(SOURCE!G2370,"??0"),"  ","")&amp;" &lt;&lt; TAM_MAX_BITS) |"&amp; IF(SOURCE!$V$2-3 &gt;= 0, REPT(" ",MAX(1,SOURCE!$V$2-5+4+1-1-LEN(  IF(ISTEXT(SOURCE!H2370),SOURCE!H2370,  SUBSTITUTE(SUBSTITUTE(TEXT(SOURCE!H2370,"????0"),"  ","")," ",""))   ))), "")&amp;
       IF(ISTEXT(SOURCE!H2370),SOURCE!H2370, SUBSTITUTE(SUBSTITUTE(TEXT(SOURCE!H2370,"????0"),"  ","")," ",""))   &amp;","&amp; IF(SOURCE!$W$2-3 &gt;= 0, REPT(" ",SOURCE!$W$2-3-5), "")&amp;
      SOURCE!I2370&amp;
" | "&amp; IF(SOURCE!$X$2-LEN(SOURCE!I2370) &gt;= 0, REPT(" ",SOURCE!$X$2-LEN(SOURCE!I2370)), "")&amp;
      SOURCE!J2370&amp;      IF(SOURCE!$Y$2-LEN(SOURCE!J2370) &gt;= 0, REPT(" ",SOURCE!$Y$2-LEN(SOURCE!J2370)), "")&amp;
" | "&amp; IF(SOURCE!$X$2-LEN(SOURCE!I2370) &gt;= 0, REPT(" ",SOURCE!$X$2-LEN(SOURCE!I2370)), "")&amp;
      SOURCE!K2370&amp;      IF(SOURCE!$Y$2-LEN(SOURCE!K2370) &gt;= 0, REPT(" ",SOURCE!$Z$2-LEN(SOURCE!K2370)), "")&amp;
" | "&amp; SOURCE!L2370&amp;      IF(SOURCE!$AB$2-LEN(SOURCE!L2370) &gt;= 0, REPT(" ",SOURCE!$AB$2-LEN(SOURCE!L2370)), "")&amp;
" | "&amp; SOURCE!M2370&amp;      IF(SOURCE!$AC$2-LEN(SOURCE!M2370) &gt;= 0, REPT(" ",SOURCE!$AC$2-LEN(SOURCE!M2370)), "")&amp;
      "},"&amp;IF(SOURCE!O2370&lt;&gt;"",""&amp;SOURCE!O2370,"")
 )
)
)</f>
        <v/>
      </c>
    </row>
    <row r="2371" spans="1:1">
      <c r="A2371" s="133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IF(SOURCE!$R$2-LEN(SOURCE!C2371) &gt;= 0, REPT(" ",SOURCE!$R$2-LEN(SOURCE!C2371)), "")&amp;
      SOURCE!D2371&amp;", "&amp; IF(SOURCE!$S$2-LEN(SOURCE!D2371) &gt;= 0, REPT(" ",SOURCE!$S$2-LEN(SOURCE!D2371)), "")&amp;
      SOURCE!E2371&amp;", "&amp; IF(SOURCE!$T$2-LEN(SOURCE!E2371) &gt;=0, REPT(" ",SOURCE!$T$2-LEN(SOURCE!E2371)), "")&amp;
      SOURCE!F2371&amp;", "&amp; IF(SOURCE!$U$2-LEN(SOURCE!F2371) &gt;= 0, REPT(" ",SOURCE!$U$2-LEN(SOURCE!F2371)+2), "")&amp;"("&amp;
      SUBSTITUTE(TEXT(SOURCE!G2371,"??0"),"  ","")&amp;" &lt;&lt; TAM_MAX_BITS) |"&amp; IF(SOURCE!$V$2-3 &gt;= 0, REPT(" ",MAX(1,SOURCE!$V$2-5+4+1-1-LEN(  IF(ISTEXT(SOURCE!H2371),SOURCE!H2371,  SUBSTITUTE(SUBSTITUTE(TEXT(SOURCE!H2371,"????0"),"  ","")," ",""))   ))), "")&amp;
       IF(ISTEXT(SOURCE!H2371),SOURCE!H2371, SUBSTITUTE(SUBSTITUTE(TEXT(SOURCE!H2371,"????0"),"  ","")," ",""))   &amp;","&amp; IF(SOURCE!$W$2-3 &gt;= 0, REPT(" ",SOURCE!$W$2-3-5), "")&amp;
      SOURCE!I2371&amp;
" | "&amp; IF(SOURCE!$X$2-LEN(SOURCE!I2371) &gt;= 0, REPT(" ",SOURCE!$X$2-LEN(SOURCE!I2371)), "")&amp;
      SOURCE!J2371&amp;      IF(SOURCE!$Y$2-LEN(SOURCE!J2371) &gt;= 0, REPT(" ",SOURCE!$Y$2-LEN(SOURCE!J2371)), "")&amp;
" | "&amp; IF(SOURCE!$X$2-LEN(SOURCE!I2371) &gt;= 0, REPT(" ",SOURCE!$X$2-LEN(SOURCE!I2371)), "")&amp;
      SOURCE!K2371&amp;      IF(SOURCE!$Y$2-LEN(SOURCE!K2371) &gt;= 0, REPT(" ",SOURCE!$Z$2-LEN(SOURCE!K2371)), "")&amp;
" | "&amp; SOURCE!L2371&amp;      IF(SOURCE!$AB$2-LEN(SOURCE!L2371) &gt;= 0, REPT(" ",SOURCE!$AB$2-LEN(SOURCE!L2371)), "")&amp;
" | "&amp; SOURCE!M2371&amp;      IF(SOURCE!$AC$2-LEN(SOURCE!M2371) &gt;= 0, REPT(" ",SOURCE!$AC$2-LEN(SOURCE!M2371)), "")&amp;
      "},"&amp;IF(SOURCE!O2371&lt;&gt;"",""&amp;SOURCE!O2371,"")
 )
)
)</f>
        <v/>
      </c>
    </row>
    <row r="2372" spans="1:1">
      <c r="A2372" s="133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IF(SOURCE!$R$2-LEN(SOURCE!C2372) &gt;= 0, REPT(" ",SOURCE!$R$2-LEN(SOURCE!C2372)), "")&amp;
      SOURCE!D2372&amp;", "&amp; IF(SOURCE!$S$2-LEN(SOURCE!D2372) &gt;= 0, REPT(" ",SOURCE!$S$2-LEN(SOURCE!D2372)), "")&amp;
      SOURCE!E2372&amp;", "&amp; IF(SOURCE!$T$2-LEN(SOURCE!E2372) &gt;=0, REPT(" ",SOURCE!$T$2-LEN(SOURCE!E2372)), "")&amp;
      SOURCE!F2372&amp;", "&amp; IF(SOURCE!$U$2-LEN(SOURCE!F2372) &gt;= 0, REPT(" ",SOURCE!$U$2-LEN(SOURCE!F2372)+2), "")&amp;"("&amp;
      SUBSTITUTE(TEXT(SOURCE!G2372,"??0"),"  ","")&amp;" &lt;&lt; TAM_MAX_BITS) |"&amp; IF(SOURCE!$V$2-3 &gt;= 0, REPT(" ",MAX(1,SOURCE!$V$2-5+4+1-1-LEN(  IF(ISTEXT(SOURCE!H2372),SOURCE!H2372,  SUBSTITUTE(SUBSTITUTE(TEXT(SOURCE!H2372,"????0"),"  ","")," ",""))   ))), "")&amp;
       IF(ISTEXT(SOURCE!H2372),SOURCE!H2372, SUBSTITUTE(SUBSTITUTE(TEXT(SOURCE!H2372,"????0"),"  ","")," ",""))   &amp;","&amp; IF(SOURCE!$W$2-3 &gt;= 0, REPT(" ",SOURCE!$W$2-3-5), "")&amp;
      SOURCE!I2372&amp;
" | "&amp; IF(SOURCE!$X$2-LEN(SOURCE!I2372) &gt;= 0, REPT(" ",SOURCE!$X$2-LEN(SOURCE!I2372)), "")&amp;
      SOURCE!J2372&amp;      IF(SOURCE!$Y$2-LEN(SOURCE!J2372) &gt;= 0, REPT(" ",SOURCE!$Y$2-LEN(SOURCE!J2372)), "")&amp;
" | "&amp; IF(SOURCE!$X$2-LEN(SOURCE!I2372) &gt;= 0, REPT(" ",SOURCE!$X$2-LEN(SOURCE!I2372)), "")&amp;
      SOURCE!K2372&amp;      IF(SOURCE!$Y$2-LEN(SOURCE!K2372) &gt;= 0, REPT(" ",SOURCE!$Z$2-LEN(SOURCE!K2372)), "")&amp;
" | "&amp; SOURCE!L2372&amp;      IF(SOURCE!$AB$2-LEN(SOURCE!L2372) &gt;= 0, REPT(" ",SOURCE!$AB$2-LEN(SOURCE!L2372)), "")&amp;
" | "&amp; SOURCE!M2372&amp;      IF(SOURCE!$AC$2-LEN(SOURCE!M2372) &gt;= 0, REPT(" ",SOURCE!$AC$2-LEN(SOURCE!M2372)), "")&amp;
      "},"&amp;IF(SOURCE!O2372&lt;&gt;"",""&amp;SOURCE!O2372,"")
 )
)
)</f>
        <v/>
      </c>
    </row>
    <row r="2373" spans="1:1">
      <c r="A2373" s="133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IF(SOURCE!$R$2-LEN(SOURCE!C2373) &gt;= 0, REPT(" ",SOURCE!$R$2-LEN(SOURCE!C2373)), "")&amp;
      SOURCE!D2373&amp;", "&amp; IF(SOURCE!$S$2-LEN(SOURCE!D2373) &gt;= 0, REPT(" ",SOURCE!$S$2-LEN(SOURCE!D2373)), "")&amp;
      SOURCE!E2373&amp;", "&amp; IF(SOURCE!$T$2-LEN(SOURCE!E2373) &gt;=0, REPT(" ",SOURCE!$T$2-LEN(SOURCE!E2373)), "")&amp;
      SOURCE!F2373&amp;", "&amp; IF(SOURCE!$U$2-LEN(SOURCE!F2373) &gt;= 0, REPT(" ",SOURCE!$U$2-LEN(SOURCE!F2373)+2), "")&amp;"("&amp;
      SUBSTITUTE(TEXT(SOURCE!G2373,"??0"),"  ","")&amp;" &lt;&lt; TAM_MAX_BITS) |"&amp; IF(SOURCE!$V$2-3 &gt;= 0, REPT(" ",MAX(1,SOURCE!$V$2-5+4+1-1-LEN(  IF(ISTEXT(SOURCE!H2373),SOURCE!H2373,  SUBSTITUTE(SUBSTITUTE(TEXT(SOURCE!H2373,"????0"),"  ","")," ",""))   ))), "")&amp;
       IF(ISTEXT(SOURCE!H2373),SOURCE!H2373, SUBSTITUTE(SUBSTITUTE(TEXT(SOURCE!H2373,"????0"),"  ","")," ",""))   &amp;","&amp; IF(SOURCE!$W$2-3 &gt;= 0, REPT(" ",SOURCE!$W$2-3-5), "")&amp;
      SOURCE!I2373&amp;
" | "&amp; IF(SOURCE!$X$2-LEN(SOURCE!I2373) &gt;= 0, REPT(" ",SOURCE!$X$2-LEN(SOURCE!I2373)), "")&amp;
      SOURCE!J2373&amp;      IF(SOURCE!$Y$2-LEN(SOURCE!J2373) &gt;= 0, REPT(" ",SOURCE!$Y$2-LEN(SOURCE!J2373)), "")&amp;
" | "&amp; IF(SOURCE!$X$2-LEN(SOURCE!I2373) &gt;= 0, REPT(" ",SOURCE!$X$2-LEN(SOURCE!I2373)), "")&amp;
      SOURCE!K2373&amp;      IF(SOURCE!$Y$2-LEN(SOURCE!K2373) &gt;= 0, REPT(" ",SOURCE!$Z$2-LEN(SOURCE!K2373)), "")&amp;
" | "&amp; SOURCE!L2373&amp;      IF(SOURCE!$AB$2-LEN(SOURCE!L2373) &gt;= 0, REPT(" ",SOURCE!$AB$2-LEN(SOURCE!L2373)), "")&amp;
" | "&amp; SOURCE!M2373&amp;      IF(SOURCE!$AC$2-LEN(SOURCE!M2373) &gt;= 0, REPT(" ",SOURCE!$AC$2-LEN(SOURCE!M2373)), "")&amp;
      "},"&amp;IF(SOURCE!O2373&lt;&gt;"",""&amp;SOURCE!O2373,"")
 )
)
)</f>
        <v/>
      </c>
    </row>
    <row r="2374" spans="1:1">
      <c r="A2374" s="133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IF(SOURCE!$R$2-LEN(SOURCE!C2374) &gt;= 0, REPT(" ",SOURCE!$R$2-LEN(SOURCE!C2374)), "")&amp;
      SOURCE!D2374&amp;", "&amp; IF(SOURCE!$S$2-LEN(SOURCE!D2374) &gt;= 0, REPT(" ",SOURCE!$S$2-LEN(SOURCE!D2374)), "")&amp;
      SOURCE!E2374&amp;", "&amp; IF(SOURCE!$T$2-LEN(SOURCE!E2374) &gt;=0, REPT(" ",SOURCE!$T$2-LEN(SOURCE!E2374)), "")&amp;
      SOURCE!F2374&amp;", "&amp; IF(SOURCE!$U$2-LEN(SOURCE!F2374) &gt;= 0, REPT(" ",SOURCE!$U$2-LEN(SOURCE!F2374)+2), "")&amp;"("&amp;
      SUBSTITUTE(TEXT(SOURCE!G2374,"??0"),"  ","")&amp;" &lt;&lt; TAM_MAX_BITS) |"&amp; IF(SOURCE!$V$2-3 &gt;= 0, REPT(" ",MAX(1,SOURCE!$V$2-5+4+1-1-LEN(  IF(ISTEXT(SOURCE!H2374),SOURCE!H2374,  SUBSTITUTE(SUBSTITUTE(TEXT(SOURCE!H2374,"????0"),"  ","")," ",""))   ))), "")&amp;
       IF(ISTEXT(SOURCE!H2374),SOURCE!H2374, SUBSTITUTE(SUBSTITUTE(TEXT(SOURCE!H2374,"????0"),"  ","")," ",""))   &amp;","&amp; IF(SOURCE!$W$2-3 &gt;= 0, REPT(" ",SOURCE!$W$2-3-5), "")&amp;
      SOURCE!I2374&amp;
" | "&amp; IF(SOURCE!$X$2-LEN(SOURCE!I2374) &gt;= 0, REPT(" ",SOURCE!$X$2-LEN(SOURCE!I2374)), "")&amp;
      SOURCE!J2374&amp;      IF(SOURCE!$Y$2-LEN(SOURCE!J2374) &gt;= 0, REPT(" ",SOURCE!$Y$2-LEN(SOURCE!J2374)), "")&amp;
" | "&amp; IF(SOURCE!$X$2-LEN(SOURCE!I2374) &gt;= 0, REPT(" ",SOURCE!$X$2-LEN(SOURCE!I2374)), "")&amp;
      SOURCE!K2374&amp;      IF(SOURCE!$Y$2-LEN(SOURCE!K2374) &gt;= 0, REPT(" ",SOURCE!$Z$2-LEN(SOURCE!K2374)), "")&amp;
" | "&amp; SOURCE!L2374&amp;      IF(SOURCE!$AB$2-LEN(SOURCE!L2374) &gt;= 0, REPT(" ",SOURCE!$AB$2-LEN(SOURCE!L2374)), "")&amp;
" | "&amp; SOURCE!M2374&amp;      IF(SOURCE!$AC$2-LEN(SOURCE!M2374) &gt;= 0, REPT(" ",SOURCE!$AC$2-LEN(SOURCE!M2374)), "")&amp;
      "},"&amp;IF(SOURCE!O2374&lt;&gt;"",""&amp;SOURCE!O2374,"")
 )
)
)</f>
        <v/>
      </c>
    </row>
    <row r="2375" spans="1:1">
      <c r="A2375" s="133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IF(SOURCE!$R$2-LEN(SOURCE!C2375) &gt;= 0, REPT(" ",SOURCE!$R$2-LEN(SOURCE!C2375)), "")&amp;
      SOURCE!D2375&amp;", "&amp; IF(SOURCE!$S$2-LEN(SOURCE!D2375) &gt;= 0, REPT(" ",SOURCE!$S$2-LEN(SOURCE!D2375)), "")&amp;
      SOURCE!E2375&amp;", "&amp; IF(SOURCE!$T$2-LEN(SOURCE!E2375) &gt;=0, REPT(" ",SOURCE!$T$2-LEN(SOURCE!E2375)), "")&amp;
      SOURCE!F2375&amp;", "&amp; IF(SOURCE!$U$2-LEN(SOURCE!F2375) &gt;= 0, REPT(" ",SOURCE!$U$2-LEN(SOURCE!F2375)+2), "")&amp;"("&amp;
      SUBSTITUTE(TEXT(SOURCE!G2375,"??0"),"  ","")&amp;" &lt;&lt; TAM_MAX_BITS) |"&amp; IF(SOURCE!$V$2-3 &gt;= 0, REPT(" ",MAX(1,SOURCE!$V$2-5+4+1-1-LEN(  IF(ISTEXT(SOURCE!H2375),SOURCE!H2375,  SUBSTITUTE(SUBSTITUTE(TEXT(SOURCE!H2375,"????0"),"  ","")," ",""))   ))), "")&amp;
       IF(ISTEXT(SOURCE!H2375),SOURCE!H2375, SUBSTITUTE(SUBSTITUTE(TEXT(SOURCE!H2375,"????0"),"  ","")," ",""))   &amp;","&amp; IF(SOURCE!$W$2-3 &gt;= 0, REPT(" ",SOURCE!$W$2-3-5), "")&amp;
      SOURCE!I2375&amp;
" | "&amp; IF(SOURCE!$X$2-LEN(SOURCE!I2375) &gt;= 0, REPT(" ",SOURCE!$X$2-LEN(SOURCE!I2375)), "")&amp;
      SOURCE!J2375&amp;      IF(SOURCE!$Y$2-LEN(SOURCE!J2375) &gt;= 0, REPT(" ",SOURCE!$Y$2-LEN(SOURCE!J2375)), "")&amp;
" | "&amp; IF(SOURCE!$X$2-LEN(SOURCE!I2375) &gt;= 0, REPT(" ",SOURCE!$X$2-LEN(SOURCE!I2375)), "")&amp;
      SOURCE!K2375&amp;      IF(SOURCE!$Y$2-LEN(SOURCE!K2375) &gt;= 0, REPT(" ",SOURCE!$Z$2-LEN(SOURCE!K2375)), "")&amp;
" | "&amp; SOURCE!L2375&amp;      IF(SOURCE!$AB$2-LEN(SOURCE!L2375) &gt;= 0, REPT(" ",SOURCE!$AB$2-LEN(SOURCE!L2375)), "")&amp;
" | "&amp; SOURCE!M2375&amp;      IF(SOURCE!$AC$2-LEN(SOURCE!M2375) &gt;= 0, REPT(" ",SOURCE!$AC$2-LEN(SOURCE!M2375)), "")&amp;
      "},"&amp;IF(SOURCE!O2375&lt;&gt;"",""&amp;SOURCE!O2375,"")
 )
)
)</f>
        <v/>
      </c>
    </row>
    <row r="2376" spans="1:1">
      <c r="A2376" s="133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IF(SOURCE!$R$2-LEN(SOURCE!C2376) &gt;= 0, REPT(" ",SOURCE!$R$2-LEN(SOURCE!C2376)), "")&amp;
      SOURCE!D2376&amp;", "&amp; IF(SOURCE!$S$2-LEN(SOURCE!D2376) &gt;= 0, REPT(" ",SOURCE!$S$2-LEN(SOURCE!D2376)), "")&amp;
      SOURCE!E2376&amp;", "&amp; IF(SOURCE!$T$2-LEN(SOURCE!E2376) &gt;=0, REPT(" ",SOURCE!$T$2-LEN(SOURCE!E2376)), "")&amp;
      SOURCE!F2376&amp;", "&amp; IF(SOURCE!$U$2-LEN(SOURCE!F2376) &gt;= 0, REPT(" ",SOURCE!$U$2-LEN(SOURCE!F2376)+2), "")&amp;"("&amp;
      SUBSTITUTE(TEXT(SOURCE!G2376,"??0"),"  ","")&amp;" &lt;&lt; TAM_MAX_BITS) |"&amp; IF(SOURCE!$V$2-3 &gt;= 0, REPT(" ",MAX(1,SOURCE!$V$2-5+4+1-1-LEN(  IF(ISTEXT(SOURCE!H2376),SOURCE!H2376,  SUBSTITUTE(SUBSTITUTE(TEXT(SOURCE!H2376,"????0"),"  ","")," ",""))   ))), "")&amp;
       IF(ISTEXT(SOURCE!H2376),SOURCE!H2376, SUBSTITUTE(SUBSTITUTE(TEXT(SOURCE!H2376,"????0"),"  ","")," ",""))   &amp;","&amp; IF(SOURCE!$W$2-3 &gt;= 0, REPT(" ",SOURCE!$W$2-3-5), "")&amp;
      SOURCE!I2376&amp;
" | "&amp; IF(SOURCE!$X$2-LEN(SOURCE!I2376) &gt;= 0, REPT(" ",SOURCE!$X$2-LEN(SOURCE!I2376)), "")&amp;
      SOURCE!J2376&amp;      IF(SOURCE!$Y$2-LEN(SOURCE!J2376) &gt;= 0, REPT(" ",SOURCE!$Y$2-LEN(SOURCE!J2376)), "")&amp;
" | "&amp; IF(SOURCE!$X$2-LEN(SOURCE!I2376) &gt;= 0, REPT(" ",SOURCE!$X$2-LEN(SOURCE!I2376)), "")&amp;
      SOURCE!K2376&amp;      IF(SOURCE!$Y$2-LEN(SOURCE!K2376) &gt;= 0, REPT(" ",SOURCE!$Z$2-LEN(SOURCE!K2376)), "")&amp;
" | "&amp; SOURCE!L2376&amp;      IF(SOURCE!$AB$2-LEN(SOURCE!L2376) &gt;= 0, REPT(" ",SOURCE!$AB$2-LEN(SOURCE!L2376)), "")&amp;
" | "&amp; SOURCE!M2376&amp;      IF(SOURCE!$AC$2-LEN(SOURCE!M2376) &gt;= 0, REPT(" ",SOURCE!$AC$2-LEN(SOURCE!M2376)), "")&amp;
      "},"&amp;IF(SOURCE!O2376&lt;&gt;"",""&amp;SOURCE!O2376,"")
 )
)
)</f>
        <v/>
      </c>
    </row>
    <row r="2377" spans="1:1">
      <c r="A2377" s="133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IF(SOURCE!$R$2-LEN(SOURCE!C2377) &gt;= 0, REPT(" ",SOURCE!$R$2-LEN(SOURCE!C2377)), "")&amp;
      SOURCE!D2377&amp;", "&amp; IF(SOURCE!$S$2-LEN(SOURCE!D2377) &gt;= 0, REPT(" ",SOURCE!$S$2-LEN(SOURCE!D2377)), "")&amp;
      SOURCE!E2377&amp;", "&amp; IF(SOURCE!$T$2-LEN(SOURCE!E2377) &gt;=0, REPT(" ",SOURCE!$T$2-LEN(SOURCE!E2377)), "")&amp;
      SOURCE!F2377&amp;", "&amp; IF(SOURCE!$U$2-LEN(SOURCE!F2377) &gt;= 0, REPT(" ",SOURCE!$U$2-LEN(SOURCE!F2377)+2), "")&amp;"("&amp;
      SUBSTITUTE(TEXT(SOURCE!G2377,"??0"),"  ","")&amp;" &lt;&lt; TAM_MAX_BITS) |"&amp; IF(SOURCE!$V$2-3 &gt;= 0, REPT(" ",MAX(1,SOURCE!$V$2-5+4+1-1-LEN(  IF(ISTEXT(SOURCE!H2377),SOURCE!H2377,  SUBSTITUTE(SUBSTITUTE(TEXT(SOURCE!H2377,"????0"),"  ","")," ",""))   ))), "")&amp;
       IF(ISTEXT(SOURCE!H2377),SOURCE!H2377, SUBSTITUTE(SUBSTITUTE(TEXT(SOURCE!H2377,"????0"),"  ","")," ",""))   &amp;","&amp; IF(SOURCE!$W$2-3 &gt;= 0, REPT(" ",SOURCE!$W$2-3-5), "")&amp;
      SOURCE!I2377&amp;
" | "&amp; IF(SOURCE!$X$2-LEN(SOURCE!I2377) &gt;= 0, REPT(" ",SOURCE!$X$2-LEN(SOURCE!I2377)), "")&amp;
      SOURCE!J2377&amp;      IF(SOURCE!$Y$2-LEN(SOURCE!J2377) &gt;= 0, REPT(" ",SOURCE!$Y$2-LEN(SOURCE!J2377)), "")&amp;
" | "&amp; IF(SOURCE!$X$2-LEN(SOURCE!I2377) &gt;= 0, REPT(" ",SOURCE!$X$2-LEN(SOURCE!I2377)), "")&amp;
      SOURCE!K2377&amp;      IF(SOURCE!$Y$2-LEN(SOURCE!K2377) &gt;= 0, REPT(" ",SOURCE!$Z$2-LEN(SOURCE!K2377)), "")&amp;
" | "&amp; SOURCE!L2377&amp;      IF(SOURCE!$AB$2-LEN(SOURCE!L2377) &gt;= 0, REPT(" ",SOURCE!$AB$2-LEN(SOURCE!L2377)), "")&amp;
" | "&amp; SOURCE!M2377&amp;      IF(SOURCE!$AC$2-LEN(SOURCE!M2377) &gt;= 0, REPT(" ",SOURCE!$AC$2-LEN(SOURCE!M2377)), "")&amp;
      "},"&amp;IF(SOURCE!O2377&lt;&gt;"",""&amp;SOURCE!O2377,"")
 )
)
)</f>
        <v/>
      </c>
    </row>
    <row r="2378" spans="1:1">
      <c r="A2378" s="133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IF(SOURCE!$R$2-LEN(SOURCE!C2378) &gt;= 0, REPT(" ",SOURCE!$R$2-LEN(SOURCE!C2378)), "")&amp;
      SOURCE!D2378&amp;", "&amp; IF(SOURCE!$S$2-LEN(SOURCE!D2378) &gt;= 0, REPT(" ",SOURCE!$S$2-LEN(SOURCE!D2378)), "")&amp;
      SOURCE!E2378&amp;", "&amp; IF(SOURCE!$T$2-LEN(SOURCE!E2378) &gt;=0, REPT(" ",SOURCE!$T$2-LEN(SOURCE!E2378)), "")&amp;
      SOURCE!F2378&amp;", "&amp; IF(SOURCE!$U$2-LEN(SOURCE!F2378) &gt;= 0, REPT(" ",SOURCE!$U$2-LEN(SOURCE!F2378)+2), "")&amp;"("&amp;
      SUBSTITUTE(TEXT(SOURCE!G2378,"??0"),"  ","")&amp;" &lt;&lt; TAM_MAX_BITS) |"&amp; IF(SOURCE!$V$2-3 &gt;= 0, REPT(" ",MAX(1,SOURCE!$V$2-5+4+1-1-LEN(  IF(ISTEXT(SOURCE!H2378),SOURCE!H2378,  SUBSTITUTE(SUBSTITUTE(TEXT(SOURCE!H2378,"????0"),"  ","")," ",""))   ))), "")&amp;
       IF(ISTEXT(SOURCE!H2378),SOURCE!H2378, SUBSTITUTE(SUBSTITUTE(TEXT(SOURCE!H2378,"????0"),"  ","")," ",""))   &amp;","&amp; IF(SOURCE!$W$2-3 &gt;= 0, REPT(" ",SOURCE!$W$2-3-5), "")&amp;
      SOURCE!I2378&amp;
" | "&amp; IF(SOURCE!$X$2-LEN(SOURCE!I2378) &gt;= 0, REPT(" ",SOURCE!$X$2-LEN(SOURCE!I2378)), "")&amp;
      SOURCE!J2378&amp;      IF(SOURCE!$Y$2-LEN(SOURCE!J2378) &gt;= 0, REPT(" ",SOURCE!$Y$2-LEN(SOURCE!J2378)), "")&amp;
" | "&amp; IF(SOURCE!$X$2-LEN(SOURCE!I2378) &gt;= 0, REPT(" ",SOURCE!$X$2-LEN(SOURCE!I2378)), "")&amp;
      SOURCE!K2378&amp;      IF(SOURCE!$Y$2-LEN(SOURCE!K2378) &gt;= 0, REPT(" ",SOURCE!$Z$2-LEN(SOURCE!K2378)), "")&amp;
" | "&amp; SOURCE!L2378&amp;      IF(SOURCE!$AB$2-LEN(SOURCE!L2378) &gt;= 0, REPT(" ",SOURCE!$AB$2-LEN(SOURCE!L2378)), "")&amp;
" | "&amp; SOURCE!M2378&amp;      IF(SOURCE!$AC$2-LEN(SOURCE!M2378) &gt;= 0, REPT(" ",SOURCE!$AC$2-LEN(SOURCE!M2378)), "")&amp;
      "},"&amp;IF(SOURCE!O2378&lt;&gt;"",""&amp;SOURCE!O2378,"")
 )
)
)</f>
        <v/>
      </c>
    </row>
    <row r="2379" spans="1:1">
      <c r="A2379" s="133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IF(SOURCE!$R$2-LEN(SOURCE!C2379) &gt;= 0, REPT(" ",SOURCE!$R$2-LEN(SOURCE!C2379)), "")&amp;
      SOURCE!D2379&amp;", "&amp; IF(SOURCE!$S$2-LEN(SOURCE!D2379) &gt;= 0, REPT(" ",SOURCE!$S$2-LEN(SOURCE!D2379)), "")&amp;
      SOURCE!E2379&amp;", "&amp; IF(SOURCE!$T$2-LEN(SOURCE!E2379) &gt;=0, REPT(" ",SOURCE!$T$2-LEN(SOURCE!E2379)), "")&amp;
      SOURCE!F2379&amp;", "&amp; IF(SOURCE!$U$2-LEN(SOURCE!F2379) &gt;= 0, REPT(" ",SOURCE!$U$2-LEN(SOURCE!F2379)+2), "")&amp;"("&amp;
      SUBSTITUTE(TEXT(SOURCE!G2379,"??0"),"  ","")&amp;" &lt;&lt; TAM_MAX_BITS) |"&amp; IF(SOURCE!$V$2-3 &gt;= 0, REPT(" ",MAX(1,SOURCE!$V$2-5+4+1-1-LEN(  IF(ISTEXT(SOURCE!H2379),SOURCE!H2379,  SUBSTITUTE(SUBSTITUTE(TEXT(SOURCE!H2379,"????0"),"  ","")," ",""))   ))), "")&amp;
       IF(ISTEXT(SOURCE!H2379),SOURCE!H2379, SUBSTITUTE(SUBSTITUTE(TEXT(SOURCE!H2379,"????0"),"  ","")," ",""))   &amp;","&amp; IF(SOURCE!$W$2-3 &gt;= 0, REPT(" ",SOURCE!$W$2-3-5), "")&amp;
      SOURCE!I2379&amp;
" | "&amp; IF(SOURCE!$X$2-LEN(SOURCE!I2379) &gt;= 0, REPT(" ",SOURCE!$X$2-LEN(SOURCE!I2379)), "")&amp;
      SOURCE!J2379&amp;      IF(SOURCE!$Y$2-LEN(SOURCE!J2379) &gt;= 0, REPT(" ",SOURCE!$Y$2-LEN(SOURCE!J2379)), "")&amp;
" | "&amp; IF(SOURCE!$X$2-LEN(SOURCE!I2379) &gt;= 0, REPT(" ",SOURCE!$X$2-LEN(SOURCE!I2379)), "")&amp;
      SOURCE!K2379&amp;      IF(SOURCE!$Y$2-LEN(SOURCE!K2379) &gt;= 0, REPT(" ",SOURCE!$Z$2-LEN(SOURCE!K2379)), "")&amp;
" | "&amp; SOURCE!L2379&amp;      IF(SOURCE!$AB$2-LEN(SOURCE!L2379) &gt;= 0, REPT(" ",SOURCE!$AB$2-LEN(SOURCE!L2379)), "")&amp;
" | "&amp; SOURCE!M2379&amp;      IF(SOURCE!$AC$2-LEN(SOURCE!M2379) &gt;= 0, REPT(" ",SOURCE!$AC$2-LEN(SOURCE!M2379)), "")&amp;
      "},"&amp;IF(SOURCE!O2379&lt;&gt;"",""&amp;SOURCE!O2379,"")
 )
)
)</f>
        <v/>
      </c>
    </row>
    <row r="2380" spans="1:1">
      <c r="A2380" s="133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IF(SOURCE!$R$2-LEN(SOURCE!C2380) &gt;= 0, REPT(" ",SOURCE!$R$2-LEN(SOURCE!C2380)), "")&amp;
      SOURCE!D2380&amp;", "&amp; IF(SOURCE!$S$2-LEN(SOURCE!D2380) &gt;= 0, REPT(" ",SOURCE!$S$2-LEN(SOURCE!D2380)), "")&amp;
      SOURCE!E2380&amp;", "&amp; IF(SOURCE!$T$2-LEN(SOURCE!E2380) &gt;=0, REPT(" ",SOURCE!$T$2-LEN(SOURCE!E2380)), "")&amp;
      SOURCE!F2380&amp;", "&amp; IF(SOURCE!$U$2-LEN(SOURCE!F2380) &gt;= 0, REPT(" ",SOURCE!$U$2-LEN(SOURCE!F2380)+2), "")&amp;"("&amp;
      SUBSTITUTE(TEXT(SOURCE!G2380,"??0"),"  ","")&amp;" &lt;&lt; TAM_MAX_BITS) |"&amp; IF(SOURCE!$V$2-3 &gt;= 0, REPT(" ",MAX(1,SOURCE!$V$2-5+4+1-1-LEN(  IF(ISTEXT(SOURCE!H2380),SOURCE!H2380,  SUBSTITUTE(SUBSTITUTE(TEXT(SOURCE!H2380,"????0"),"  ","")," ",""))   ))), "")&amp;
       IF(ISTEXT(SOURCE!H2380),SOURCE!H2380, SUBSTITUTE(SUBSTITUTE(TEXT(SOURCE!H2380,"????0"),"  ","")," ",""))   &amp;","&amp; IF(SOURCE!$W$2-3 &gt;= 0, REPT(" ",SOURCE!$W$2-3-5), "")&amp;
      SOURCE!I2380&amp;
" | "&amp; IF(SOURCE!$X$2-LEN(SOURCE!I2380) &gt;= 0, REPT(" ",SOURCE!$X$2-LEN(SOURCE!I2380)), "")&amp;
      SOURCE!J2380&amp;      IF(SOURCE!$Y$2-LEN(SOURCE!J2380) &gt;= 0, REPT(" ",SOURCE!$Y$2-LEN(SOURCE!J2380)), "")&amp;
" | "&amp; IF(SOURCE!$X$2-LEN(SOURCE!I2380) &gt;= 0, REPT(" ",SOURCE!$X$2-LEN(SOURCE!I2380)), "")&amp;
      SOURCE!K2380&amp;      IF(SOURCE!$Y$2-LEN(SOURCE!K2380) &gt;= 0, REPT(" ",SOURCE!$Z$2-LEN(SOURCE!K2380)), "")&amp;
" | "&amp; SOURCE!L2380&amp;      IF(SOURCE!$AB$2-LEN(SOURCE!L2380) &gt;= 0, REPT(" ",SOURCE!$AB$2-LEN(SOURCE!L2380)), "")&amp;
" | "&amp; SOURCE!M2380&amp;      IF(SOURCE!$AC$2-LEN(SOURCE!M2380) &gt;= 0, REPT(" ",SOURCE!$AC$2-LEN(SOURCE!M2380)), "")&amp;
      "},"&amp;IF(SOURCE!O2380&lt;&gt;"",""&amp;SOURCE!O2380,"")
 )
)
)</f>
        <v/>
      </c>
    </row>
    <row r="2381" spans="1:1">
      <c r="A2381" s="133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IF(SOURCE!$R$2-LEN(SOURCE!C2381) &gt;= 0, REPT(" ",SOURCE!$R$2-LEN(SOURCE!C2381)), "")&amp;
      SOURCE!D2381&amp;", "&amp; IF(SOURCE!$S$2-LEN(SOURCE!D2381) &gt;= 0, REPT(" ",SOURCE!$S$2-LEN(SOURCE!D2381)), "")&amp;
      SOURCE!E2381&amp;", "&amp; IF(SOURCE!$T$2-LEN(SOURCE!E2381) &gt;=0, REPT(" ",SOURCE!$T$2-LEN(SOURCE!E2381)), "")&amp;
      SOURCE!F2381&amp;", "&amp; IF(SOURCE!$U$2-LEN(SOURCE!F2381) &gt;= 0, REPT(" ",SOURCE!$U$2-LEN(SOURCE!F2381)+2), "")&amp;"("&amp;
      SUBSTITUTE(TEXT(SOURCE!G2381,"??0"),"  ","")&amp;" &lt;&lt; TAM_MAX_BITS) |"&amp; IF(SOURCE!$V$2-3 &gt;= 0, REPT(" ",MAX(1,SOURCE!$V$2-5+4+1-1-LEN(  IF(ISTEXT(SOURCE!H2381),SOURCE!H2381,  SUBSTITUTE(SUBSTITUTE(TEXT(SOURCE!H2381,"????0"),"  ","")," ",""))   ))), "")&amp;
       IF(ISTEXT(SOURCE!H2381),SOURCE!H2381, SUBSTITUTE(SUBSTITUTE(TEXT(SOURCE!H2381,"????0"),"  ","")," ",""))   &amp;","&amp; IF(SOURCE!$W$2-3 &gt;= 0, REPT(" ",SOURCE!$W$2-3-5), "")&amp;
      SOURCE!I2381&amp;
" | "&amp; IF(SOURCE!$X$2-LEN(SOURCE!I2381) &gt;= 0, REPT(" ",SOURCE!$X$2-LEN(SOURCE!I2381)), "")&amp;
      SOURCE!J2381&amp;      IF(SOURCE!$Y$2-LEN(SOURCE!J2381) &gt;= 0, REPT(" ",SOURCE!$Y$2-LEN(SOURCE!J2381)), "")&amp;
" | "&amp; IF(SOURCE!$X$2-LEN(SOURCE!I2381) &gt;= 0, REPT(" ",SOURCE!$X$2-LEN(SOURCE!I2381)), "")&amp;
      SOURCE!K2381&amp;      IF(SOURCE!$Y$2-LEN(SOURCE!K2381) &gt;= 0, REPT(" ",SOURCE!$Z$2-LEN(SOURCE!K2381)), "")&amp;
" | "&amp; SOURCE!L2381&amp;      IF(SOURCE!$AB$2-LEN(SOURCE!L2381) &gt;= 0, REPT(" ",SOURCE!$AB$2-LEN(SOURCE!L2381)), "")&amp;
" | "&amp; SOURCE!M2381&amp;      IF(SOURCE!$AC$2-LEN(SOURCE!M2381) &gt;= 0, REPT(" ",SOURCE!$AC$2-LEN(SOURCE!M2381)), "")&amp;
      "},"&amp;IF(SOURCE!O2381&lt;&gt;"",""&amp;SOURCE!O2381,"")
 )
)
)</f>
        <v/>
      </c>
    </row>
    <row r="2382" spans="1:1">
      <c r="A2382" s="133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IF(SOURCE!$R$2-LEN(SOURCE!C2382) &gt;= 0, REPT(" ",SOURCE!$R$2-LEN(SOURCE!C2382)), "")&amp;
      SOURCE!D2382&amp;", "&amp; IF(SOURCE!$S$2-LEN(SOURCE!D2382) &gt;= 0, REPT(" ",SOURCE!$S$2-LEN(SOURCE!D2382)), "")&amp;
      SOURCE!E2382&amp;", "&amp; IF(SOURCE!$T$2-LEN(SOURCE!E2382) &gt;=0, REPT(" ",SOURCE!$T$2-LEN(SOURCE!E2382)), "")&amp;
      SOURCE!F2382&amp;", "&amp; IF(SOURCE!$U$2-LEN(SOURCE!F2382) &gt;= 0, REPT(" ",SOURCE!$U$2-LEN(SOURCE!F2382)+2), "")&amp;"("&amp;
      SUBSTITUTE(TEXT(SOURCE!G2382,"??0"),"  ","")&amp;" &lt;&lt; TAM_MAX_BITS) |"&amp; IF(SOURCE!$V$2-3 &gt;= 0, REPT(" ",MAX(1,SOURCE!$V$2-5+4+1-1-LEN(  IF(ISTEXT(SOURCE!H2382),SOURCE!H2382,  SUBSTITUTE(SUBSTITUTE(TEXT(SOURCE!H2382,"????0"),"  ","")," ",""))   ))), "")&amp;
       IF(ISTEXT(SOURCE!H2382),SOURCE!H2382, SUBSTITUTE(SUBSTITUTE(TEXT(SOURCE!H2382,"????0"),"  ","")," ",""))   &amp;","&amp; IF(SOURCE!$W$2-3 &gt;= 0, REPT(" ",SOURCE!$W$2-3-5), "")&amp;
      SOURCE!I2382&amp;
" | "&amp; IF(SOURCE!$X$2-LEN(SOURCE!I2382) &gt;= 0, REPT(" ",SOURCE!$X$2-LEN(SOURCE!I2382)), "")&amp;
      SOURCE!J2382&amp;      IF(SOURCE!$Y$2-LEN(SOURCE!J2382) &gt;= 0, REPT(" ",SOURCE!$Y$2-LEN(SOURCE!J2382)), "")&amp;
" | "&amp; IF(SOURCE!$X$2-LEN(SOURCE!I2382) &gt;= 0, REPT(" ",SOURCE!$X$2-LEN(SOURCE!I2382)), "")&amp;
      SOURCE!K2382&amp;      IF(SOURCE!$Y$2-LEN(SOURCE!K2382) &gt;= 0, REPT(" ",SOURCE!$Z$2-LEN(SOURCE!K2382)), "")&amp;
" | "&amp; SOURCE!L2382&amp;      IF(SOURCE!$AB$2-LEN(SOURCE!L2382) &gt;= 0, REPT(" ",SOURCE!$AB$2-LEN(SOURCE!L2382)), "")&amp;
" | "&amp; SOURCE!M2382&amp;      IF(SOURCE!$AC$2-LEN(SOURCE!M2382) &gt;= 0, REPT(" ",SOURCE!$AC$2-LEN(SOURCE!M2382)), "")&amp;
      "},"&amp;IF(SOURCE!O2382&lt;&gt;"",""&amp;SOURCE!O2382,"")
 )
)
)</f>
        <v/>
      </c>
    </row>
    <row r="2383" spans="1:1">
      <c r="A2383" s="133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IF(SOURCE!$R$2-LEN(SOURCE!C2383) &gt;= 0, REPT(" ",SOURCE!$R$2-LEN(SOURCE!C2383)), "")&amp;
      SOURCE!D2383&amp;", "&amp; IF(SOURCE!$S$2-LEN(SOURCE!D2383) &gt;= 0, REPT(" ",SOURCE!$S$2-LEN(SOURCE!D2383)), "")&amp;
      SOURCE!E2383&amp;", "&amp; IF(SOURCE!$T$2-LEN(SOURCE!E2383) &gt;=0, REPT(" ",SOURCE!$T$2-LEN(SOURCE!E2383)), "")&amp;
      SOURCE!F2383&amp;", "&amp; IF(SOURCE!$U$2-LEN(SOURCE!F2383) &gt;= 0, REPT(" ",SOURCE!$U$2-LEN(SOURCE!F2383)+2), "")&amp;"("&amp;
      SUBSTITUTE(TEXT(SOURCE!G2383,"??0"),"  ","")&amp;" &lt;&lt; TAM_MAX_BITS) |"&amp; IF(SOURCE!$V$2-3 &gt;= 0, REPT(" ",MAX(1,SOURCE!$V$2-5+4+1-1-LEN(  IF(ISTEXT(SOURCE!H2383),SOURCE!H2383,  SUBSTITUTE(SUBSTITUTE(TEXT(SOURCE!H2383,"????0"),"  ","")," ",""))   ))), "")&amp;
       IF(ISTEXT(SOURCE!H2383),SOURCE!H2383, SUBSTITUTE(SUBSTITUTE(TEXT(SOURCE!H2383,"????0"),"  ","")," ",""))   &amp;","&amp; IF(SOURCE!$W$2-3 &gt;= 0, REPT(" ",SOURCE!$W$2-3-5), "")&amp;
      SOURCE!I2383&amp;
" | "&amp; IF(SOURCE!$X$2-LEN(SOURCE!I2383) &gt;= 0, REPT(" ",SOURCE!$X$2-LEN(SOURCE!I2383)), "")&amp;
      SOURCE!J2383&amp;      IF(SOURCE!$Y$2-LEN(SOURCE!J2383) &gt;= 0, REPT(" ",SOURCE!$Y$2-LEN(SOURCE!J2383)), "")&amp;
" | "&amp; IF(SOURCE!$X$2-LEN(SOURCE!I2383) &gt;= 0, REPT(" ",SOURCE!$X$2-LEN(SOURCE!I2383)), "")&amp;
      SOURCE!K2383&amp;      IF(SOURCE!$Y$2-LEN(SOURCE!K2383) &gt;= 0, REPT(" ",SOURCE!$Z$2-LEN(SOURCE!K2383)), "")&amp;
" | "&amp; SOURCE!L2383&amp;      IF(SOURCE!$AB$2-LEN(SOURCE!L2383) &gt;= 0, REPT(" ",SOURCE!$AB$2-LEN(SOURCE!L2383)), "")&amp;
" | "&amp; SOURCE!M2383&amp;      IF(SOURCE!$AC$2-LEN(SOURCE!M2383) &gt;= 0, REPT(" ",SOURCE!$AC$2-LEN(SOURCE!M2383)), "")&amp;
      "},"&amp;IF(SOURCE!O2383&lt;&gt;"",""&amp;SOURCE!O2383,"")
 )
)
)</f>
        <v/>
      </c>
    </row>
    <row r="2384" spans="1:1">
      <c r="A2384" s="133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IF(SOURCE!$R$2-LEN(SOURCE!C2384) &gt;= 0, REPT(" ",SOURCE!$R$2-LEN(SOURCE!C2384)), "")&amp;
      SOURCE!D2384&amp;", "&amp; IF(SOURCE!$S$2-LEN(SOURCE!D2384) &gt;= 0, REPT(" ",SOURCE!$S$2-LEN(SOURCE!D2384)), "")&amp;
      SOURCE!E2384&amp;", "&amp; IF(SOURCE!$T$2-LEN(SOURCE!E2384) &gt;=0, REPT(" ",SOURCE!$T$2-LEN(SOURCE!E2384)), "")&amp;
      SOURCE!F2384&amp;", "&amp; IF(SOURCE!$U$2-LEN(SOURCE!F2384) &gt;= 0, REPT(" ",SOURCE!$U$2-LEN(SOURCE!F2384)+2), "")&amp;"("&amp;
      SUBSTITUTE(TEXT(SOURCE!G2384,"??0"),"  ","")&amp;" &lt;&lt; TAM_MAX_BITS) |"&amp; IF(SOURCE!$V$2-3 &gt;= 0, REPT(" ",MAX(1,SOURCE!$V$2-5+4+1-1-LEN(  IF(ISTEXT(SOURCE!H2384),SOURCE!H2384,  SUBSTITUTE(SUBSTITUTE(TEXT(SOURCE!H2384,"????0"),"  ","")," ",""))   ))), "")&amp;
       IF(ISTEXT(SOURCE!H2384),SOURCE!H2384, SUBSTITUTE(SUBSTITUTE(TEXT(SOURCE!H2384,"????0"),"  ","")," ",""))   &amp;","&amp; IF(SOURCE!$W$2-3 &gt;= 0, REPT(" ",SOURCE!$W$2-3-5), "")&amp;
      SOURCE!I2384&amp;
" | "&amp; IF(SOURCE!$X$2-LEN(SOURCE!I2384) &gt;= 0, REPT(" ",SOURCE!$X$2-LEN(SOURCE!I2384)), "")&amp;
      SOURCE!J2384&amp;      IF(SOURCE!$Y$2-LEN(SOURCE!J2384) &gt;= 0, REPT(" ",SOURCE!$Y$2-LEN(SOURCE!J2384)), "")&amp;
" | "&amp; IF(SOURCE!$X$2-LEN(SOURCE!I2384) &gt;= 0, REPT(" ",SOURCE!$X$2-LEN(SOURCE!I2384)), "")&amp;
      SOURCE!K2384&amp;      IF(SOURCE!$Y$2-LEN(SOURCE!K2384) &gt;= 0, REPT(" ",SOURCE!$Z$2-LEN(SOURCE!K2384)), "")&amp;
" | "&amp; SOURCE!L2384&amp;      IF(SOURCE!$AB$2-LEN(SOURCE!L2384) &gt;= 0, REPT(" ",SOURCE!$AB$2-LEN(SOURCE!L2384)), "")&amp;
" | "&amp; SOURCE!M2384&amp;      IF(SOURCE!$AC$2-LEN(SOURCE!M2384) &gt;= 0, REPT(" ",SOURCE!$AC$2-LEN(SOURCE!M2384)), "")&amp;
      "},"&amp;IF(SOURCE!O2384&lt;&gt;"",""&amp;SOURCE!O2384,"")
 )
)
)</f>
        <v/>
      </c>
    </row>
    <row r="2385" spans="1:1">
      <c r="A2385" s="133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IF(SOURCE!$R$2-LEN(SOURCE!C2385) &gt;= 0, REPT(" ",SOURCE!$R$2-LEN(SOURCE!C2385)), "")&amp;
      SOURCE!D2385&amp;", "&amp; IF(SOURCE!$S$2-LEN(SOURCE!D2385) &gt;= 0, REPT(" ",SOURCE!$S$2-LEN(SOURCE!D2385)), "")&amp;
      SOURCE!E2385&amp;", "&amp; IF(SOURCE!$T$2-LEN(SOURCE!E2385) &gt;=0, REPT(" ",SOURCE!$T$2-LEN(SOURCE!E2385)), "")&amp;
      SOURCE!F2385&amp;", "&amp; IF(SOURCE!$U$2-LEN(SOURCE!F2385) &gt;= 0, REPT(" ",SOURCE!$U$2-LEN(SOURCE!F2385)+2), "")&amp;"("&amp;
      SUBSTITUTE(TEXT(SOURCE!G2385,"??0"),"  ","")&amp;" &lt;&lt; TAM_MAX_BITS) |"&amp; IF(SOURCE!$V$2-3 &gt;= 0, REPT(" ",MAX(1,SOURCE!$V$2-5+4+1-1-LEN(  IF(ISTEXT(SOURCE!H2385),SOURCE!H2385,  SUBSTITUTE(SUBSTITUTE(TEXT(SOURCE!H2385,"????0"),"  ","")," ",""))   ))), "")&amp;
       IF(ISTEXT(SOURCE!H2385),SOURCE!H2385, SUBSTITUTE(SUBSTITUTE(TEXT(SOURCE!H2385,"????0"),"  ","")," ",""))   &amp;","&amp; IF(SOURCE!$W$2-3 &gt;= 0, REPT(" ",SOURCE!$W$2-3-5), "")&amp;
      SOURCE!I2385&amp;
" | "&amp; IF(SOURCE!$X$2-LEN(SOURCE!I2385) &gt;= 0, REPT(" ",SOURCE!$X$2-LEN(SOURCE!I2385)), "")&amp;
      SOURCE!J2385&amp;      IF(SOURCE!$Y$2-LEN(SOURCE!J2385) &gt;= 0, REPT(" ",SOURCE!$Y$2-LEN(SOURCE!J2385)), "")&amp;
" | "&amp; IF(SOURCE!$X$2-LEN(SOURCE!I2385) &gt;= 0, REPT(" ",SOURCE!$X$2-LEN(SOURCE!I2385)), "")&amp;
      SOURCE!K2385&amp;      IF(SOURCE!$Y$2-LEN(SOURCE!K2385) &gt;= 0, REPT(" ",SOURCE!$Z$2-LEN(SOURCE!K2385)), "")&amp;
" | "&amp; SOURCE!L2385&amp;      IF(SOURCE!$AB$2-LEN(SOURCE!L2385) &gt;= 0, REPT(" ",SOURCE!$AB$2-LEN(SOURCE!L2385)), "")&amp;
" | "&amp; SOURCE!M2385&amp;      IF(SOURCE!$AC$2-LEN(SOURCE!M2385) &gt;= 0, REPT(" ",SOURCE!$AC$2-LEN(SOURCE!M2385)), "")&amp;
      "},"&amp;IF(SOURCE!O2385&lt;&gt;"",""&amp;SOURCE!O2385,"")
 )
)
)</f>
        <v/>
      </c>
    </row>
    <row r="2386" spans="1:1">
      <c r="A2386" s="133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IF(SOURCE!$R$2-LEN(SOURCE!C2386) &gt;= 0, REPT(" ",SOURCE!$R$2-LEN(SOURCE!C2386)), "")&amp;
      SOURCE!D2386&amp;", "&amp; IF(SOURCE!$S$2-LEN(SOURCE!D2386) &gt;= 0, REPT(" ",SOURCE!$S$2-LEN(SOURCE!D2386)), "")&amp;
      SOURCE!E2386&amp;", "&amp; IF(SOURCE!$T$2-LEN(SOURCE!E2386) &gt;=0, REPT(" ",SOURCE!$T$2-LEN(SOURCE!E2386)), "")&amp;
      SOURCE!F2386&amp;", "&amp; IF(SOURCE!$U$2-LEN(SOURCE!F2386) &gt;= 0, REPT(" ",SOURCE!$U$2-LEN(SOURCE!F2386)+2), "")&amp;"("&amp;
      SUBSTITUTE(TEXT(SOURCE!G2386,"??0"),"  ","")&amp;" &lt;&lt; TAM_MAX_BITS) |"&amp; IF(SOURCE!$V$2-3 &gt;= 0, REPT(" ",MAX(1,SOURCE!$V$2-5+4+1-1-LEN(  IF(ISTEXT(SOURCE!H2386),SOURCE!H2386,  SUBSTITUTE(SUBSTITUTE(TEXT(SOURCE!H2386,"????0"),"  ","")," ",""))   ))), "")&amp;
       IF(ISTEXT(SOURCE!H2386),SOURCE!H2386, SUBSTITUTE(SUBSTITUTE(TEXT(SOURCE!H2386,"????0"),"  ","")," ",""))   &amp;","&amp; IF(SOURCE!$W$2-3 &gt;= 0, REPT(" ",SOURCE!$W$2-3-5), "")&amp;
      SOURCE!I2386&amp;
" | "&amp; IF(SOURCE!$X$2-LEN(SOURCE!I2386) &gt;= 0, REPT(" ",SOURCE!$X$2-LEN(SOURCE!I2386)), "")&amp;
      SOURCE!J2386&amp;      IF(SOURCE!$Y$2-LEN(SOURCE!J2386) &gt;= 0, REPT(" ",SOURCE!$Y$2-LEN(SOURCE!J2386)), "")&amp;
" | "&amp; IF(SOURCE!$X$2-LEN(SOURCE!I2386) &gt;= 0, REPT(" ",SOURCE!$X$2-LEN(SOURCE!I2386)), "")&amp;
      SOURCE!K2386&amp;      IF(SOURCE!$Y$2-LEN(SOURCE!K2386) &gt;= 0, REPT(" ",SOURCE!$Z$2-LEN(SOURCE!K2386)), "")&amp;
" | "&amp; SOURCE!L2386&amp;      IF(SOURCE!$AB$2-LEN(SOURCE!L2386) &gt;= 0, REPT(" ",SOURCE!$AB$2-LEN(SOURCE!L2386)), "")&amp;
" | "&amp; SOURCE!M2386&amp;      IF(SOURCE!$AC$2-LEN(SOURCE!M2386) &gt;= 0, REPT(" ",SOURCE!$AC$2-LEN(SOURCE!M2386)), "")&amp;
      "},"&amp;IF(SOURCE!O2386&lt;&gt;"",""&amp;SOURCE!O2386,"")
 )
)
)</f>
        <v/>
      </c>
    </row>
    <row r="2387" spans="1:1">
      <c r="A2387" s="133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IF(SOURCE!$R$2-LEN(SOURCE!C2387) &gt;= 0, REPT(" ",SOURCE!$R$2-LEN(SOURCE!C2387)), "")&amp;
      SOURCE!D2387&amp;", "&amp; IF(SOURCE!$S$2-LEN(SOURCE!D2387) &gt;= 0, REPT(" ",SOURCE!$S$2-LEN(SOURCE!D2387)), "")&amp;
      SOURCE!E2387&amp;", "&amp; IF(SOURCE!$T$2-LEN(SOURCE!E2387) &gt;=0, REPT(" ",SOURCE!$T$2-LEN(SOURCE!E2387)), "")&amp;
      SOURCE!F2387&amp;", "&amp; IF(SOURCE!$U$2-LEN(SOURCE!F2387) &gt;= 0, REPT(" ",SOURCE!$U$2-LEN(SOURCE!F2387)+2), "")&amp;"("&amp;
      SUBSTITUTE(TEXT(SOURCE!G2387,"??0"),"  ","")&amp;" &lt;&lt; TAM_MAX_BITS) |"&amp; IF(SOURCE!$V$2-3 &gt;= 0, REPT(" ",MAX(1,SOURCE!$V$2-5+4+1-1-LEN(  IF(ISTEXT(SOURCE!H2387),SOURCE!H2387,  SUBSTITUTE(SUBSTITUTE(TEXT(SOURCE!H2387,"????0"),"  ","")," ",""))   ))), "")&amp;
       IF(ISTEXT(SOURCE!H2387),SOURCE!H2387, SUBSTITUTE(SUBSTITUTE(TEXT(SOURCE!H2387,"????0"),"  ","")," ",""))   &amp;","&amp; IF(SOURCE!$W$2-3 &gt;= 0, REPT(" ",SOURCE!$W$2-3-5), "")&amp;
      SOURCE!I2387&amp;
" | "&amp; IF(SOURCE!$X$2-LEN(SOURCE!I2387) &gt;= 0, REPT(" ",SOURCE!$X$2-LEN(SOURCE!I2387)), "")&amp;
      SOURCE!J2387&amp;      IF(SOURCE!$Y$2-LEN(SOURCE!J2387) &gt;= 0, REPT(" ",SOURCE!$Y$2-LEN(SOURCE!J2387)), "")&amp;
" | "&amp; IF(SOURCE!$X$2-LEN(SOURCE!I2387) &gt;= 0, REPT(" ",SOURCE!$X$2-LEN(SOURCE!I2387)), "")&amp;
      SOURCE!K2387&amp;      IF(SOURCE!$Y$2-LEN(SOURCE!K2387) &gt;= 0, REPT(" ",SOURCE!$Z$2-LEN(SOURCE!K2387)), "")&amp;
" | "&amp; SOURCE!L2387&amp;      IF(SOURCE!$AB$2-LEN(SOURCE!L2387) &gt;= 0, REPT(" ",SOURCE!$AB$2-LEN(SOURCE!L2387)), "")&amp;
" | "&amp; SOURCE!M2387&amp;      IF(SOURCE!$AC$2-LEN(SOURCE!M2387) &gt;= 0, REPT(" ",SOURCE!$AC$2-LEN(SOURCE!M2387)), "")&amp;
      "},"&amp;IF(SOURCE!O2387&lt;&gt;"",""&amp;SOURCE!O2387,"")
 )
)
)</f>
        <v/>
      </c>
    </row>
    <row r="2388" spans="1:1">
      <c r="A2388" s="133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IF(SOURCE!$R$2-LEN(SOURCE!C2388) &gt;= 0, REPT(" ",SOURCE!$R$2-LEN(SOURCE!C2388)), "")&amp;
      SOURCE!D2388&amp;", "&amp; IF(SOURCE!$S$2-LEN(SOURCE!D2388) &gt;= 0, REPT(" ",SOURCE!$S$2-LEN(SOURCE!D2388)), "")&amp;
      SOURCE!E2388&amp;", "&amp; IF(SOURCE!$T$2-LEN(SOURCE!E2388) &gt;=0, REPT(" ",SOURCE!$T$2-LEN(SOURCE!E2388)), "")&amp;
      SOURCE!F2388&amp;", "&amp; IF(SOURCE!$U$2-LEN(SOURCE!F2388) &gt;= 0, REPT(" ",SOURCE!$U$2-LEN(SOURCE!F2388)+2), "")&amp;"("&amp;
      SUBSTITUTE(TEXT(SOURCE!G2388,"??0"),"  ","")&amp;" &lt;&lt; TAM_MAX_BITS) |"&amp; IF(SOURCE!$V$2-3 &gt;= 0, REPT(" ",MAX(1,SOURCE!$V$2-5+4+1-1-LEN(  IF(ISTEXT(SOURCE!H2388),SOURCE!H2388,  SUBSTITUTE(SUBSTITUTE(TEXT(SOURCE!H2388,"????0"),"  ","")," ",""))   ))), "")&amp;
       IF(ISTEXT(SOURCE!H2388),SOURCE!H2388, SUBSTITUTE(SUBSTITUTE(TEXT(SOURCE!H2388,"????0"),"  ","")," ",""))   &amp;","&amp; IF(SOURCE!$W$2-3 &gt;= 0, REPT(" ",SOURCE!$W$2-3-5), "")&amp;
      SOURCE!I2388&amp;
" | "&amp; IF(SOURCE!$X$2-LEN(SOURCE!I2388) &gt;= 0, REPT(" ",SOURCE!$X$2-LEN(SOURCE!I2388)), "")&amp;
      SOURCE!J2388&amp;      IF(SOURCE!$Y$2-LEN(SOURCE!J2388) &gt;= 0, REPT(" ",SOURCE!$Y$2-LEN(SOURCE!J2388)), "")&amp;
" | "&amp; IF(SOURCE!$X$2-LEN(SOURCE!I2388) &gt;= 0, REPT(" ",SOURCE!$X$2-LEN(SOURCE!I2388)), "")&amp;
      SOURCE!K2388&amp;      IF(SOURCE!$Y$2-LEN(SOURCE!K2388) &gt;= 0, REPT(" ",SOURCE!$Z$2-LEN(SOURCE!K2388)), "")&amp;
" | "&amp; SOURCE!L2388&amp;      IF(SOURCE!$AB$2-LEN(SOURCE!L2388) &gt;= 0, REPT(" ",SOURCE!$AB$2-LEN(SOURCE!L2388)), "")&amp;
" | "&amp; SOURCE!M2388&amp;      IF(SOURCE!$AC$2-LEN(SOURCE!M2388) &gt;= 0, REPT(" ",SOURCE!$AC$2-LEN(SOURCE!M2388)), "")&amp;
      "},"&amp;IF(SOURCE!O2388&lt;&gt;"",""&amp;SOURCE!O2388,"")
 )
)
)</f>
        <v/>
      </c>
    </row>
    <row r="2389" spans="1:1">
      <c r="A2389" s="133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IF(SOURCE!$R$2-LEN(SOURCE!C2389) &gt;= 0, REPT(" ",SOURCE!$R$2-LEN(SOURCE!C2389)), "")&amp;
      SOURCE!D2389&amp;", "&amp; IF(SOURCE!$S$2-LEN(SOURCE!D2389) &gt;= 0, REPT(" ",SOURCE!$S$2-LEN(SOURCE!D2389)), "")&amp;
      SOURCE!E2389&amp;", "&amp; IF(SOURCE!$T$2-LEN(SOURCE!E2389) &gt;=0, REPT(" ",SOURCE!$T$2-LEN(SOURCE!E2389)), "")&amp;
      SOURCE!F2389&amp;", "&amp; IF(SOURCE!$U$2-LEN(SOURCE!F2389) &gt;= 0, REPT(" ",SOURCE!$U$2-LEN(SOURCE!F2389)+2), "")&amp;"("&amp;
      SUBSTITUTE(TEXT(SOURCE!G2389,"??0"),"  ","")&amp;" &lt;&lt; TAM_MAX_BITS) |"&amp; IF(SOURCE!$V$2-3 &gt;= 0, REPT(" ",MAX(1,SOURCE!$V$2-5+4+1-1-LEN(  IF(ISTEXT(SOURCE!H2389),SOURCE!H2389,  SUBSTITUTE(SUBSTITUTE(TEXT(SOURCE!H2389,"????0"),"  ","")," ",""))   ))), "")&amp;
       IF(ISTEXT(SOURCE!H2389),SOURCE!H2389, SUBSTITUTE(SUBSTITUTE(TEXT(SOURCE!H2389,"????0"),"  ","")," ",""))   &amp;","&amp; IF(SOURCE!$W$2-3 &gt;= 0, REPT(" ",SOURCE!$W$2-3-5), "")&amp;
      SOURCE!I2389&amp;
" | "&amp; IF(SOURCE!$X$2-LEN(SOURCE!I2389) &gt;= 0, REPT(" ",SOURCE!$X$2-LEN(SOURCE!I2389)), "")&amp;
      SOURCE!J2389&amp;      IF(SOURCE!$Y$2-LEN(SOURCE!J2389) &gt;= 0, REPT(" ",SOURCE!$Y$2-LEN(SOURCE!J2389)), "")&amp;
" | "&amp; IF(SOURCE!$X$2-LEN(SOURCE!I2389) &gt;= 0, REPT(" ",SOURCE!$X$2-LEN(SOURCE!I2389)), "")&amp;
      SOURCE!K2389&amp;      IF(SOURCE!$Y$2-LEN(SOURCE!K2389) &gt;= 0, REPT(" ",SOURCE!$Z$2-LEN(SOURCE!K2389)), "")&amp;
" | "&amp; SOURCE!L2389&amp;      IF(SOURCE!$AB$2-LEN(SOURCE!L2389) &gt;= 0, REPT(" ",SOURCE!$AB$2-LEN(SOURCE!L2389)), "")&amp;
" | "&amp; SOURCE!M2389&amp;      IF(SOURCE!$AC$2-LEN(SOURCE!M2389) &gt;= 0, REPT(" ",SOURCE!$AC$2-LEN(SOURCE!M2389)), "")&amp;
      "},"&amp;IF(SOURCE!O2389&lt;&gt;"",""&amp;SOURCE!O2389,"")
 )
)
)</f>
        <v/>
      </c>
    </row>
    <row r="2390" spans="1:1">
      <c r="A2390" s="133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IF(SOURCE!$R$2-LEN(SOURCE!C2390) &gt;= 0, REPT(" ",SOURCE!$R$2-LEN(SOURCE!C2390)), "")&amp;
      SOURCE!D2390&amp;", "&amp; IF(SOURCE!$S$2-LEN(SOURCE!D2390) &gt;= 0, REPT(" ",SOURCE!$S$2-LEN(SOURCE!D2390)), "")&amp;
      SOURCE!E2390&amp;", "&amp; IF(SOURCE!$T$2-LEN(SOURCE!E2390) &gt;=0, REPT(" ",SOURCE!$T$2-LEN(SOURCE!E2390)), "")&amp;
      SOURCE!F2390&amp;", "&amp; IF(SOURCE!$U$2-LEN(SOURCE!F2390) &gt;= 0, REPT(" ",SOURCE!$U$2-LEN(SOURCE!F2390)+2), "")&amp;"("&amp;
      SUBSTITUTE(TEXT(SOURCE!G2390,"??0"),"  ","")&amp;" &lt;&lt; TAM_MAX_BITS) |"&amp; IF(SOURCE!$V$2-3 &gt;= 0, REPT(" ",MAX(1,SOURCE!$V$2-5+4+1-1-LEN(  IF(ISTEXT(SOURCE!H2390),SOURCE!H2390,  SUBSTITUTE(SUBSTITUTE(TEXT(SOURCE!H2390,"????0"),"  ","")," ",""))   ))), "")&amp;
       IF(ISTEXT(SOURCE!H2390),SOURCE!H2390, SUBSTITUTE(SUBSTITUTE(TEXT(SOURCE!H2390,"????0"),"  ","")," ",""))   &amp;","&amp; IF(SOURCE!$W$2-3 &gt;= 0, REPT(" ",SOURCE!$W$2-3-5), "")&amp;
      SOURCE!I2390&amp;
" | "&amp; IF(SOURCE!$X$2-LEN(SOURCE!I2390) &gt;= 0, REPT(" ",SOURCE!$X$2-LEN(SOURCE!I2390)), "")&amp;
      SOURCE!J2390&amp;      IF(SOURCE!$Y$2-LEN(SOURCE!J2390) &gt;= 0, REPT(" ",SOURCE!$Y$2-LEN(SOURCE!J2390)), "")&amp;
" | "&amp; IF(SOURCE!$X$2-LEN(SOURCE!I2390) &gt;= 0, REPT(" ",SOURCE!$X$2-LEN(SOURCE!I2390)), "")&amp;
      SOURCE!K2390&amp;      IF(SOURCE!$Y$2-LEN(SOURCE!K2390) &gt;= 0, REPT(" ",SOURCE!$Z$2-LEN(SOURCE!K2390)), "")&amp;
" | "&amp; SOURCE!L2390&amp;      IF(SOURCE!$AB$2-LEN(SOURCE!L2390) &gt;= 0, REPT(" ",SOURCE!$AB$2-LEN(SOURCE!L2390)), "")&amp;
" | "&amp; SOURCE!M2390&amp;      IF(SOURCE!$AC$2-LEN(SOURCE!M2390) &gt;= 0, REPT(" ",SOURCE!$AC$2-LEN(SOURCE!M2390)), "")&amp;
      "},"&amp;IF(SOURCE!O2390&lt;&gt;"",""&amp;SOURCE!O2390,"")
 )
)
)</f>
        <v/>
      </c>
    </row>
    <row r="2391" spans="1:1">
      <c r="A2391" s="133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IF(SOURCE!$R$2-LEN(SOURCE!C2391) &gt;= 0, REPT(" ",SOURCE!$R$2-LEN(SOURCE!C2391)), "")&amp;
      SOURCE!D2391&amp;", "&amp; IF(SOURCE!$S$2-LEN(SOURCE!D2391) &gt;= 0, REPT(" ",SOURCE!$S$2-LEN(SOURCE!D2391)), "")&amp;
      SOURCE!E2391&amp;", "&amp; IF(SOURCE!$T$2-LEN(SOURCE!E2391) &gt;=0, REPT(" ",SOURCE!$T$2-LEN(SOURCE!E2391)), "")&amp;
      SOURCE!F2391&amp;", "&amp; IF(SOURCE!$U$2-LEN(SOURCE!F2391) &gt;= 0, REPT(" ",SOURCE!$U$2-LEN(SOURCE!F2391)+2), "")&amp;"("&amp;
      SUBSTITUTE(TEXT(SOURCE!G2391,"??0"),"  ","")&amp;" &lt;&lt; TAM_MAX_BITS) |"&amp; IF(SOURCE!$V$2-3 &gt;= 0, REPT(" ",MAX(1,SOURCE!$V$2-5+4+1-1-LEN(  IF(ISTEXT(SOURCE!H2391),SOURCE!H2391,  SUBSTITUTE(SUBSTITUTE(TEXT(SOURCE!H2391,"????0"),"  ","")," ",""))   ))), "")&amp;
       IF(ISTEXT(SOURCE!H2391),SOURCE!H2391, SUBSTITUTE(SUBSTITUTE(TEXT(SOURCE!H2391,"????0"),"  ","")," ",""))   &amp;","&amp; IF(SOURCE!$W$2-3 &gt;= 0, REPT(" ",SOURCE!$W$2-3-5), "")&amp;
      SOURCE!I2391&amp;
" | "&amp; IF(SOURCE!$X$2-LEN(SOURCE!I2391) &gt;= 0, REPT(" ",SOURCE!$X$2-LEN(SOURCE!I2391)), "")&amp;
      SOURCE!J2391&amp;      IF(SOURCE!$Y$2-LEN(SOURCE!J2391) &gt;= 0, REPT(" ",SOURCE!$Y$2-LEN(SOURCE!J2391)), "")&amp;
" | "&amp; IF(SOURCE!$X$2-LEN(SOURCE!I2391) &gt;= 0, REPT(" ",SOURCE!$X$2-LEN(SOURCE!I2391)), "")&amp;
      SOURCE!K2391&amp;      IF(SOURCE!$Y$2-LEN(SOURCE!K2391) &gt;= 0, REPT(" ",SOURCE!$Z$2-LEN(SOURCE!K2391)), "")&amp;
" | "&amp; SOURCE!L2391&amp;      IF(SOURCE!$AB$2-LEN(SOURCE!L2391) &gt;= 0, REPT(" ",SOURCE!$AB$2-LEN(SOURCE!L2391)), "")&amp;
" | "&amp; SOURCE!M2391&amp;      IF(SOURCE!$AC$2-LEN(SOURCE!M2391) &gt;= 0, REPT(" ",SOURCE!$AC$2-LEN(SOURCE!M2391)), "")&amp;
      "},"&amp;IF(SOURCE!O2391&lt;&gt;"",""&amp;SOURCE!O2391,"")
 )
)
)</f>
        <v/>
      </c>
    </row>
    <row r="2392" spans="1:1">
      <c r="A2392" s="133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IF(SOURCE!$R$2-LEN(SOURCE!C2392) &gt;= 0, REPT(" ",SOURCE!$R$2-LEN(SOURCE!C2392)), "")&amp;
      SOURCE!D2392&amp;", "&amp; IF(SOURCE!$S$2-LEN(SOURCE!D2392) &gt;= 0, REPT(" ",SOURCE!$S$2-LEN(SOURCE!D2392)), "")&amp;
      SOURCE!E2392&amp;", "&amp; IF(SOURCE!$T$2-LEN(SOURCE!E2392) &gt;=0, REPT(" ",SOURCE!$T$2-LEN(SOURCE!E2392)), "")&amp;
      SOURCE!F2392&amp;", "&amp; IF(SOURCE!$U$2-LEN(SOURCE!F2392) &gt;= 0, REPT(" ",SOURCE!$U$2-LEN(SOURCE!F2392)+2), "")&amp;"("&amp;
      SUBSTITUTE(TEXT(SOURCE!G2392,"??0"),"  ","")&amp;" &lt;&lt; TAM_MAX_BITS) |"&amp; IF(SOURCE!$V$2-3 &gt;= 0, REPT(" ",MAX(1,SOURCE!$V$2-5+4+1-1-LEN(  IF(ISTEXT(SOURCE!H2392),SOURCE!H2392,  SUBSTITUTE(SUBSTITUTE(TEXT(SOURCE!H2392,"????0"),"  ","")," ",""))   ))), "")&amp;
       IF(ISTEXT(SOURCE!H2392),SOURCE!H2392, SUBSTITUTE(SUBSTITUTE(TEXT(SOURCE!H2392,"????0"),"  ","")," ",""))   &amp;","&amp; IF(SOURCE!$W$2-3 &gt;= 0, REPT(" ",SOURCE!$W$2-3-5), "")&amp;
      SOURCE!I2392&amp;
" | "&amp; IF(SOURCE!$X$2-LEN(SOURCE!I2392) &gt;= 0, REPT(" ",SOURCE!$X$2-LEN(SOURCE!I2392)), "")&amp;
      SOURCE!J2392&amp;      IF(SOURCE!$Y$2-LEN(SOURCE!J2392) &gt;= 0, REPT(" ",SOURCE!$Y$2-LEN(SOURCE!J2392)), "")&amp;
" | "&amp; IF(SOURCE!$X$2-LEN(SOURCE!I2392) &gt;= 0, REPT(" ",SOURCE!$X$2-LEN(SOURCE!I2392)), "")&amp;
      SOURCE!K2392&amp;      IF(SOURCE!$Y$2-LEN(SOURCE!K2392) &gt;= 0, REPT(" ",SOURCE!$Z$2-LEN(SOURCE!K2392)), "")&amp;
" | "&amp; SOURCE!L2392&amp;      IF(SOURCE!$AB$2-LEN(SOURCE!L2392) &gt;= 0, REPT(" ",SOURCE!$AB$2-LEN(SOURCE!L2392)), "")&amp;
" | "&amp; SOURCE!M2392&amp;      IF(SOURCE!$AC$2-LEN(SOURCE!M2392) &gt;= 0, REPT(" ",SOURCE!$AC$2-LEN(SOURCE!M2392)), "")&amp;
      "},"&amp;IF(SOURCE!O2392&lt;&gt;"",""&amp;SOURCE!O2392,"")
 )
)
)</f>
        <v/>
      </c>
    </row>
    <row r="2393" spans="1:1">
      <c r="A2393" s="133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IF(SOURCE!$R$2-LEN(SOURCE!C2393) &gt;= 0, REPT(" ",SOURCE!$R$2-LEN(SOURCE!C2393)), "")&amp;
      SOURCE!D2393&amp;", "&amp; IF(SOURCE!$S$2-LEN(SOURCE!D2393) &gt;= 0, REPT(" ",SOURCE!$S$2-LEN(SOURCE!D2393)), "")&amp;
      SOURCE!E2393&amp;", "&amp; IF(SOURCE!$T$2-LEN(SOURCE!E2393) &gt;=0, REPT(" ",SOURCE!$T$2-LEN(SOURCE!E2393)), "")&amp;
      SOURCE!F2393&amp;", "&amp; IF(SOURCE!$U$2-LEN(SOURCE!F2393) &gt;= 0, REPT(" ",SOURCE!$U$2-LEN(SOURCE!F2393)+2), "")&amp;"("&amp;
      SUBSTITUTE(TEXT(SOURCE!G2393,"??0"),"  ","")&amp;" &lt;&lt; TAM_MAX_BITS) |"&amp; IF(SOURCE!$V$2-3 &gt;= 0, REPT(" ",MAX(1,SOURCE!$V$2-5+4+1-1-LEN(  IF(ISTEXT(SOURCE!H2393),SOURCE!H2393,  SUBSTITUTE(SUBSTITUTE(TEXT(SOURCE!H2393,"????0"),"  ","")," ",""))   ))), "")&amp;
       IF(ISTEXT(SOURCE!H2393),SOURCE!H2393, SUBSTITUTE(SUBSTITUTE(TEXT(SOURCE!H2393,"????0"),"  ","")," ",""))   &amp;","&amp; IF(SOURCE!$W$2-3 &gt;= 0, REPT(" ",SOURCE!$W$2-3-5), "")&amp;
      SOURCE!I2393&amp;
" | "&amp; IF(SOURCE!$X$2-LEN(SOURCE!I2393) &gt;= 0, REPT(" ",SOURCE!$X$2-LEN(SOURCE!I2393)), "")&amp;
      SOURCE!J2393&amp;      IF(SOURCE!$Y$2-LEN(SOURCE!J2393) &gt;= 0, REPT(" ",SOURCE!$Y$2-LEN(SOURCE!J2393)), "")&amp;
" | "&amp; IF(SOURCE!$X$2-LEN(SOURCE!I2393) &gt;= 0, REPT(" ",SOURCE!$X$2-LEN(SOURCE!I2393)), "")&amp;
      SOURCE!K2393&amp;      IF(SOURCE!$Y$2-LEN(SOURCE!K2393) &gt;= 0, REPT(" ",SOURCE!$Z$2-LEN(SOURCE!K2393)), "")&amp;
" | "&amp; SOURCE!L2393&amp;      IF(SOURCE!$AB$2-LEN(SOURCE!L2393) &gt;= 0, REPT(" ",SOURCE!$AB$2-LEN(SOURCE!L2393)), "")&amp;
" | "&amp; SOURCE!M2393&amp;      IF(SOURCE!$AC$2-LEN(SOURCE!M2393) &gt;= 0, REPT(" ",SOURCE!$AC$2-LEN(SOURCE!M2393)), "")&amp;
      "},"&amp;IF(SOURCE!O2393&lt;&gt;"",""&amp;SOURCE!O2393,"")
 )
)
)</f>
        <v/>
      </c>
    </row>
    <row r="2394" spans="1:1">
      <c r="A2394" s="133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IF(SOURCE!$R$2-LEN(SOURCE!C2394) &gt;= 0, REPT(" ",SOURCE!$R$2-LEN(SOURCE!C2394)), "")&amp;
      SOURCE!D2394&amp;", "&amp; IF(SOURCE!$S$2-LEN(SOURCE!D2394) &gt;= 0, REPT(" ",SOURCE!$S$2-LEN(SOURCE!D2394)), "")&amp;
      SOURCE!E2394&amp;", "&amp; IF(SOURCE!$T$2-LEN(SOURCE!E2394) &gt;=0, REPT(" ",SOURCE!$T$2-LEN(SOURCE!E2394)), "")&amp;
      SOURCE!F2394&amp;", "&amp; IF(SOURCE!$U$2-LEN(SOURCE!F2394) &gt;= 0, REPT(" ",SOURCE!$U$2-LEN(SOURCE!F2394)+2), "")&amp;"("&amp;
      SUBSTITUTE(TEXT(SOURCE!G2394,"??0"),"  ","")&amp;" &lt;&lt; TAM_MAX_BITS) |"&amp; IF(SOURCE!$V$2-3 &gt;= 0, REPT(" ",MAX(1,SOURCE!$V$2-5+4+1-1-LEN(  IF(ISTEXT(SOURCE!H2394),SOURCE!H2394,  SUBSTITUTE(SUBSTITUTE(TEXT(SOURCE!H2394,"????0"),"  ","")," ",""))   ))), "")&amp;
       IF(ISTEXT(SOURCE!H2394),SOURCE!H2394, SUBSTITUTE(SUBSTITUTE(TEXT(SOURCE!H2394,"????0"),"  ","")," ",""))   &amp;","&amp; IF(SOURCE!$W$2-3 &gt;= 0, REPT(" ",SOURCE!$W$2-3-5), "")&amp;
      SOURCE!I2394&amp;
" | "&amp; IF(SOURCE!$X$2-LEN(SOURCE!I2394) &gt;= 0, REPT(" ",SOURCE!$X$2-LEN(SOURCE!I2394)), "")&amp;
      SOURCE!J2394&amp;      IF(SOURCE!$Y$2-LEN(SOURCE!J2394) &gt;= 0, REPT(" ",SOURCE!$Y$2-LEN(SOURCE!J2394)), "")&amp;
" | "&amp; IF(SOURCE!$X$2-LEN(SOURCE!I2394) &gt;= 0, REPT(" ",SOURCE!$X$2-LEN(SOURCE!I2394)), "")&amp;
      SOURCE!K2394&amp;      IF(SOURCE!$Y$2-LEN(SOURCE!K2394) &gt;= 0, REPT(" ",SOURCE!$Z$2-LEN(SOURCE!K2394)), "")&amp;
" | "&amp; SOURCE!L2394&amp;      IF(SOURCE!$AB$2-LEN(SOURCE!L2394) &gt;= 0, REPT(" ",SOURCE!$AB$2-LEN(SOURCE!L2394)), "")&amp;
" | "&amp; SOURCE!M2394&amp;      IF(SOURCE!$AC$2-LEN(SOURCE!M2394) &gt;= 0, REPT(" ",SOURCE!$AC$2-LEN(SOURCE!M2394)), "")&amp;
      "},"&amp;IF(SOURCE!O2394&lt;&gt;"",""&amp;SOURCE!O2394,"")
 )
)
)</f>
        <v/>
      </c>
    </row>
    <row r="2395" spans="1:1">
      <c r="A2395" s="133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IF(SOURCE!$R$2-LEN(SOURCE!C2395) &gt;= 0, REPT(" ",SOURCE!$R$2-LEN(SOURCE!C2395)), "")&amp;
      SOURCE!D2395&amp;", "&amp; IF(SOURCE!$S$2-LEN(SOURCE!D2395) &gt;= 0, REPT(" ",SOURCE!$S$2-LEN(SOURCE!D2395)), "")&amp;
      SOURCE!E2395&amp;", "&amp; IF(SOURCE!$T$2-LEN(SOURCE!E2395) &gt;=0, REPT(" ",SOURCE!$T$2-LEN(SOURCE!E2395)), "")&amp;
      SOURCE!F2395&amp;", "&amp; IF(SOURCE!$U$2-LEN(SOURCE!F2395) &gt;= 0, REPT(" ",SOURCE!$U$2-LEN(SOURCE!F2395)+2), "")&amp;"("&amp;
      SUBSTITUTE(TEXT(SOURCE!G2395,"??0"),"  ","")&amp;" &lt;&lt; TAM_MAX_BITS) |"&amp; IF(SOURCE!$V$2-3 &gt;= 0, REPT(" ",MAX(1,SOURCE!$V$2-5+4+1-1-LEN(  IF(ISTEXT(SOURCE!H2395),SOURCE!H2395,  SUBSTITUTE(SUBSTITUTE(TEXT(SOURCE!H2395,"????0"),"  ","")," ",""))   ))), "")&amp;
       IF(ISTEXT(SOURCE!H2395),SOURCE!H2395, SUBSTITUTE(SUBSTITUTE(TEXT(SOURCE!H2395,"????0"),"  ","")," ",""))   &amp;","&amp; IF(SOURCE!$W$2-3 &gt;= 0, REPT(" ",SOURCE!$W$2-3-5), "")&amp;
      SOURCE!I2395&amp;
" | "&amp; IF(SOURCE!$X$2-LEN(SOURCE!I2395) &gt;= 0, REPT(" ",SOURCE!$X$2-LEN(SOURCE!I2395)), "")&amp;
      SOURCE!J2395&amp;      IF(SOURCE!$Y$2-LEN(SOURCE!J2395) &gt;= 0, REPT(" ",SOURCE!$Y$2-LEN(SOURCE!J2395)), "")&amp;
" | "&amp; IF(SOURCE!$X$2-LEN(SOURCE!I2395) &gt;= 0, REPT(" ",SOURCE!$X$2-LEN(SOURCE!I2395)), "")&amp;
      SOURCE!K2395&amp;      IF(SOURCE!$Y$2-LEN(SOURCE!K2395) &gt;= 0, REPT(" ",SOURCE!$Z$2-LEN(SOURCE!K2395)), "")&amp;
" | "&amp; SOURCE!L2395&amp;      IF(SOURCE!$AB$2-LEN(SOURCE!L2395) &gt;= 0, REPT(" ",SOURCE!$AB$2-LEN(SOURCE!L2395)), "")&amp;
" | "&amp; SOURCE!M2395&amp;      IF(SOURCE!$AC$2-LEN(SOURCE!M2395) &gt;= 0, REPT(" ",SOURCE!$AC$2-LEN(SOURCE!M2395)), "")&amp;
      "},"&amp;IF(SOURCE!O2395&lt;&gt;"",""&amp;SOURCE!O2395,"")
 )
)
)</f>
        <v/>
      </c>
    </row>
    <row r="2396" spans="1:1">
      <c r="A2396" s="133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IF(SOURCE!$R$2-LEN(SOURCE!C2396) &gt;= 0, REPT(" ",SOURCE!$R$2-LEN(SOURCE!C2396)), "")&amp;
      SOURCE!D2396&amp;", "&amp; IF(SOURCE!$S$2-LEN(SOURCE!D2396) &gt;= 0, REPT(" ",SOURCE!$S$2-LEN(SOURCE!D2396)), "")&amp;
      SOURCE!E2396&amp;", "&amp; IF(SOURCE!$T$2-LEN(SOURCE!E2396) &gt;=0, REPT(" ",SOURCE!$T$2-LEN(SOURCE!E2396)), "")&amp;
      SOURCE!F2396&amp;", "&amp; IF(SOURCE!$U$2-LEN(SOURCE!F2396) &gt;= 0, REPT(" ",SOURCE!$U$2-LEN(SOURCE!F2396)+2), "")&amp;"("&amp;
      SUBSTITUTE(TEXT(SOURCE!G2396,"??0"),"  ","")&amp;" &lt;&lt; TAM_MAX_BITS) |"&amp; IF(SOURCE!$V$2-3 &gt;= 0, REPT(" ",MAX(1,SOURCE!$V$2-5+4+1-1-LEN(  IF(ISTEXT(SOURCE!H2396),SOURCE!H2396,  SUBSTITUTE(SUBSTITUTE(TEXT(SOURCE!H2396,"????0"),"  ","")," ",""))   ))), "")&amp;
       IF(ISTEXT(SOURCE!H2396),SOURCE!H2396, SUBSTITUTE(SUBSTITUTE(TEXT(SOURCE!H2396,"????0"),"  ","")," ",""))   &amp;","&amp; IF(SOURCE!$W$2-3 &gt;= 0, REPT(" ",SOURCE!$W$2-3-5), "")&amp;
      SOURCE!I2396&amp;
" | "&amp; IF(SOURCE!$X$2-LEN(SOURCE!I2396) &gt;= 0, REPT(" ",SOURCE!$X$2-LEN(SOURCE!I2396)), "")&amp;
      SOURCE!J2396&amp;      IF(SOURCE!$Y$2-LEN(SOURCE!J2396) &gt;= 0, REPT(" ",SOURCE!$Y$2-LEN(SOURCE!J2396)), "")&amp;
" | "&amp; IF(SOURCE!$X$2-LEN(SOURCE!I2396) &gt;= 0, REPT(" ",SOURCE!$X$2-LEN(SOURCE!I2396)), "")&amp;
      SOURCE!K2396&amp;      IF(SOURCE!$Y$2-LEN(SOURCE!K2396) &gt;= 0, REPT(" ",SOURCE!$Z$2-LEN(SOURCE!K2396)), "")&amp;
" | "&amp; SOURCE!L2396&amp;      IF(SOURCE!$AB$2-LEN(SOURCE!L2396) &gt;= 0, REPT(" ",SOURCE!$AB$2-LEN(SOURCE!L2396)), "")&amp;
" | "&amp; SOURCE!M2396&amp;      IF(SOURCE!$AC$2-LEN(SOURCE!M2396) &gt;= 0, REPT(" ",SOURCE!$AC$2-LEN(SOURCE!M2396)), "")&amp;
      "},"&amp;IF(SOURCE!O2396&lt;&gt;"",""&amp;SOURCE!O2396,"")
 )
)
)</f>
        <v/>
      </c>
    </row>
    <row r="2397" spans="1:1">
      <c r="A2397" s="133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IF(SOURCE!$R$2-LEN(SOURCE!C2397) &gt;= 0, REPT(" ",SOURCE!$R$2-LEN(SOURCE!C2397)), "")&amp;
      SOURCE!D2397&amp;", "&amp; IF(SOURCE!$S$2-LEN(SOURCE!D2397) &gt;= 0, REPT(" ",SOURCE!$S$2-LEN(SOURCE!D2397)), "")&amp;
      SOURCE!E2397&amp;", "&amp; IF(SOURCE!$T$2-LEN(SOURCE!E2397) &gt;=0, REPT(" ",SOURCE!$T$2-LEN(SOURCE!E2397)), "")&amp;
      SOURCE!F2397&amp;", "&amp; IF(SOURCE!$U$2-LEN(SOURCE!F2397) &gt;= 0, REPT(" ",SOURCE!$U$2-LEN(SOURCE!F2397)+2), "")&amp;"("&amp;
      SUBSTITUTE(TEXT(SOURCE!G2397,"??0"),"  ","")&amp;" &lt;&lt; TAM_MAX_BITS) |"&amp; IF(SOURCE!$V$2-3 &gt;= 0, REPT(" ",MAX(1,SOURCE!$V$2-5+4+1-1-LEN(  IF(ISTEXT(SOURCE!H2397),SOURCE!H2397,  SUBSTITUTE(SUBSTITUTE(TEXT(SOURCE!H2397,"????0"),"  ","")," ",""))   ))), "")&amp;
       IF(ISTEXT(SOURCE!H2397),SOURCE!H2397, SUBSTITUTE(SUBSTITUTE(TEXT(SOURCE!H2397,"????0"),"  ","")," ",""))   &amp;","&amp; IF(SOURCE!$W$2-3 &gt;= 0, REPT(" ",SOURCE!$W$2-3-5), "")&amp;
      SOURCE!I2397&amp;
" | "&amp; IF(SOURCE!$X$2-LEN(SOURCE!I2397) &gt;= 0, REPT(" ",SOURCE!$X$2-LEN(SOURCE!I2397)), "")&amp;
      SOURCE!J2397&amp;      IF(SOURCE!$Y$2-LEN(SOURCE!J2397) &gt;= 0, REPT(" ",SOURCE!$Y$2-LEN(SOURCE!J2397)), "")&amp;
" | "&amp; IF(SOURCE!$X$2-LEN(SOURCE!I2397) &gt;= 0, REPT(" ",SOURCE!$X$2-LEN(SOURCE!I2397)), "")&amp;
      SOURCE!K2397&amp;      IF(SOURCE!$Y$2-LEN(SOURCE!K2397) &gt;= 0, REPT(" ",SOURCE!$Z$2-LEN(SOURCE!K2397)), "")&amp;
" | "&amp; SOURCE!L2397&amp;      IF(SOURCE!$AB$2-LEN(SOURCE!L2397) &gt;= 0, REPT(" ",SOURCE!$AB$2-LEN(SOURCE!L2397)), "")&amp;
" | "&amp; SOURCE!M2397&amp;      IF(SOURCE!$AC$2-LEN(SOURCE!M2397) &gt;= 0, REPT(" ",SOURCE!$AC$2-LEN(SOURCE!M2397)), "")&amp;
      "},"&amp;IF(SOURCE!O2397&lt;&gt;"",""&amp;SOURCE!O2397,"")
 )
)
)</f>
        <v/>
      </c>
    </row>
    <row r="2398" spans="1:1">
      <c r="A2398" s="133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IF(SOURCE!$R$2-LEN(SOURCE!C2398) &gt;= 0, REPT(" ",SOURCE!$R$2-LEN(SOURCE!C2398)), "")&amp;
      SOURCE!D2398&amp;", "&amp; IF(SOURCE!$S$2-LEN(SOURCE!D2398) &gt;= 0, REPT(" ",SOURCE!$S$2-LEN(SOURCE!D2398)), "")&amp;
      SOURCE!E2398&amp;", "&amp; IF(SOURCE!$T$2-LEN(SOURCE!E2398) &gt;=0, REPT(" ",SOURCE!$T$2-LEN(SOURCE!E2398)), "")&amp;
      SOURCE!F2398&amp;", "&amp; IF(SOURCE!$U$2-LEN(SOURCE!F2398) &gt;= 0, REPT(" ",SOURCE!$U$2-LEN(SOURCE!F2398)+2), "")&amp;"("&amp;
      SUBSTITUTE(TEXT(SOURCE!G2398,"??0"),"  ","")&amp;" &lt;&lt; TAM_MAX_BITS) |"&amp; IF(SOURCE!$V$2-3 &gt;= 0, REPT(" ",MAX(1,SOURCE!$V$2-5+4+1-1-LEN(  IF(ISTEXT(SOURCE!H2398),SOURCE!H2398,  SUBSTITUTE(SUBSTITUTE(TEXT(SOURCE!H2398,"????0"),"  ","")," ",""))   ))), "")&amp;
       IF(ISTEXT(SOURCE!H2398),SOURCE!H2398, SUBSTITUTE(SUBSTITUTE(TEXT(SOURCE!H2398,"????0"),"  ","")," ",""))   &amp;","&amp; IF(SOURCE!$W$2-3 &gt;= 0, REPT(" ",SOURCE!$W$2-3-5), "")&amp;
      SOURCE!I2398&amp;
" | "&amp; IF(SOURCE!$X$2-LEN(SOURCE!I2398) &gt;= 0, REPT(" ",SOURCE!$X$2-LEN(SOURCE!I2398)), "")&amp;
      SOURCE!J2398&amp;      IF(SOURCE!$Y$2-LEN(SOURCE!J2398) &gt;= 0, REPT(" ",SOURCE!$Y$2-LEN(SOURCE!J2398)), "")&amp;
" | "&amp; IF(SOURCE!$X$2-LEN(SOURCE!I2398) &gt;= 0, REPT(" ",SOURCE!$X$2-LEN(SOURCE!I2398)), "")&amp;
      SOURCE!K2398&amp;      IF(SOURCE!$Y$2-LEN(SOURCE!K2398) &gt;= 0, REPT(" ",SOURCE!$Z$2-LEN(SOURCE!K2398)), "")&amp;
" | "&amp; SOURCE!L2398&amp;      IF(SOURCE!$AB$2-LEN(SOURCE!L2398) &gt;= 0, REPT(" ",SOURCE!$AB$2-LEN(SOURCE!L2398)), "")&amp;
" | "&amp; SOURCE!M2398&amp;      IF(SOURCE!$AC$2-LEN(SOURCE!M2398) &gt;= 0, REPT(" ",SOURCE!$AC$2-LEN(SOURCE!M2398)), "")&amp;
      "},"&amp;IF(SOURCE!O2398&lt;&gt;"",""&amp;SOURCE!O2398,"")
 )
)
)</f>
        <v/>
      </c>
    </row>
    <row r="2399" spans="1:1">
      <c r="A2399" s="133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IF(SOURCE!$R$2-LEN(SOURCE!C2399) &gt;= 0, REPT(" ",SOURCE!$R$2-LEN(SOURCE!C2399)), "")&amp;
      SOURCE!D2399&amp;", "&amp; IF(SOURCE!$S$2-LEN(SOURCE!D2399) &gt;= 0, REPT(" ",SOURCE!$S$2-LEN(SOURCE!D2399)), "")&amp;
      SOURCE!E2399&amp;", "&amp; IF(SOURCE!$T$2-LEN(SOURCE!E2399) &gt;=0, REPT(" ",SOURCE!$T$2-LEN(SOURCE!E2399)), "")&amp;
      SOURCE!F2399&amp;", "&amp; IF(SOURCE!$U$2-LEN(SOURCE!F2399) &gt;= 0, REPT(" ",SOURCE!$U$2-LEN(SOURCE!F2399)+2), "")&amp;"("&amp;
      SUBSTITUTE(TEXT(SOURCE!G2399,"??0"),"  ","")&amp;" &lt;&lt; TAM_MAX_BITS) |"&amp; IF(SOURCE!$V$2-3 &gt;= 0, REPT(" ",MAX(1,SOURCE!$V$2-5+4+1-1-LEN(  IF(ISTEXT(SOURCE!H2399),SOURCE!H2399,  SUBSTITUTE(SUBSTITUTE(TEXT(SOURCE!H2399,"????0"),"  ","")," ",""))   ))), "")&amp;
       IF(ISTEXT(SOURCE!H2399),SOURCE!H2399, SUBSTITUTE(SUBSTITUTE(TEXT(SOURCE!H2399,"????0"),"  ","")," ",""))   &amp;","&amp; IF(SOURCE!$W$2-3 &gt;= 0, REPT(" ",SOURCE!$W$2-3-5), "")&amp;
      SOURCE!I2399&amp;
" | "&amp; IF(SOURCE!$X$2-LEN(SOURCE!I2399) &gt;= 0, REPT(" ",SOURCE!$X$2-LEN(SOURCE!I2399)), "")&amp;
      SOURCE!J2399&amp;      IF(SOURCE!$Y$2-LEN(SOURCE!J2399) &gt;= 0, REPT(" ",SOURCE!$Y$2-LEN(SOURCE!J2399)), "")&amp;
" | "&amp; IF(SOURCE!$X$2-LEN(SOURCE!I2399) &gt;= 0, REPT(" ",SOURCE!$X$2-LEN(SOURCE!I2399)), "")&amp;
      SOURCE!K2399&amp;      IF(SOURCE!$Y$2-LEN(SOURCE!K2399) &gt;= 0, REPT(" ",SOURCE!$Z$2-LEN(SOURCE!K2399)), "")&amp;
" | "&amp; SOURCE!L2399&amp;      IF(SOURCE!$AB$2-LEN(SOURCE!L2399) &gt;= 0, REPT(" ",SOURCE!$AB$2-LEN(SOURCE!L2399)), "")&amp;
" | "&amp; SOURCE!M2399&amp;      IF(SOURCE!$AC$2-LEN(SOURCE!M2399) &gt;= 0, REPT(" ",SOURCE!$AC$2-LEN(SOURCE!M2399)), "")&amp;
      "},"&amp;IF(SOURCE!O2399&lt;&gt;"",""&amp;SOURCE!O2399,"")
 )
)
)</f>
        <v/>
      </c>
    </row>
    <row r="2400" spans="1:1">
      <c r="A2400" s="133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IF(SOURCE!$R$2-LEN(SOURCE!C2400) &gt;= 0, REPT(" ",SOURCE!$R$2-LEN(SOURCE!C2400)), "")&amp;
      SOURCE!D2400&amp;", "&amp; IF(SOURCE!$S$2-LEN(SOURCE!D2400) &gt;= 0, REPT(" ",SOURCE!$S$2-LEN(SOURCE!D2400)), "")&amp;
      SOURCE!E2400&amp;", "&amp; IF(SOURCE!$T$2-LEN(SOURCE!E2400) &gt;=0, REPT(" ",SOURCE!$T$2-LEN(SOURCE!E2400)), "")&amp;
      SOURCE!F2400&amp;", "&amp; IF(SOURCE!$U$2-LEN(SOURCE!F2400) &gt;= 0, REPT(" ",SOURCE!$U$2-LEN(SOURCE!F2400)+2), "")&amp;"("&amp;
      SUBSTITUTE(TEXT(SOURCE!G2400,"??0"),"  ","")&amp;" &lt;&lt; TAM_MAX_BITS) |"&amp; IF(SOURCE!$V$2-3 &gt;= 0, REPT(" ",MAX(1,SOURCE!$V$2-5+4+1-1-LEN(  IF(ISTEXT(SOURCE!H2400),SOURCE!H2400,  SUBSTITUTE(SUBSTITUTE(TEXT(SOURCE!H2400,"????0"),"  ","")," ",""))   ))), "")&amp;
       IF(ISTEXT(SOURCE!H2400),SOURCE!H2400, SUBSTITUTE(SUBSTITUTE(TEXT(SOURCE!H2400,"????0"),"  ","")," ",""))   &amp;","&amp; IF(SOURCE!$W$2-3 &gt;= 0, REPT(" ",SOURCE!$W$2-3-5), "")&amp;
      SOURCE!I2400&amp;
" | "&amp; IF(SOURCE!$X$2-LEN(SOURCE!I2400) &gt;= 0, REPT(" ",SOURCE!$X$2-LEN(SOURCE!I2400)), "")&amp;
      SOURCE!J2400&amp;      IF(SOURCE!$Y$2-LEN(SOURCE!J2400) &gt;= 0, REPT(" ",SOURCE!$Y$2-LEN(SOURCE!J2400)), "")&amp;
" | "&amp; IF(SOURCE!$X$2-LEN(SOURCE!I2400) &gt;= 0, REPT(" ",SOURCE!$X$2-LEN(SOURCE!I2400)), "")&amp;
      SOURCE!K2400&amp;      IF(SOURCE!$Y$2-LEN(SOURCE!K2400) &gt;= 0, REPT(" ",SOURCE!$Z$2-LEN(SOURCE!K2400)), "")&amp;
" | "&amp; SOURCE!L2400&amp;      IF(SOURCE!$AB$2-LEN(SOURCE!L2400) &gt;= 0, REPT(" ",SOURCE!$AB$2-LEN(SOURCE!L2400)), "")&amp;
" | "&amp; SOURCE!M2400&amp;      IF(SOURCE!$AC$2-LEN(SOURCE!M2400) &gt;= 0, REPT(" ",SOURCE!$AC$2-LEN(SOURCE!M2400)), "")&amp;
      "},"&amp;IF(SOURCE!O2400&lt;&gt;"",""&amp;SOURCE!O2400,"")
 )
)
)</f>
        <v/>
      </c>
    </row>
    <row r="2401" spans="1:1">
      <c r="A2401" s="133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IF(SOURCE!$R$2-LEN(SOURCE!C2401) &gt;= 0, REPT(" ",SOURCE!$R$2-LEN(SOURCE!C2401)), "")&amp;
      SOURCE!D2401&amp;", "&amp; IF(SOURCE!$S$2-LEN(SOURCE!D2401) &gt;= 0, REPT(" ",SOURCE!$S$2-LEN(SOURCE!D2401)), "")&amp;
      SOURCE!E2401&amp;", "&amp; IF(SOURCE!$T$2-LEN(SOURCE!E2401) &gt;=0, REPT(" ",SOURCE!$T$2-LEN(SOURCE!E2401)), "")&amp;
      SOURCE!F2401&amp;", "&amp; IF(SOURCE!$U$2-LEN(SOURCE!F2401) &gt;= 0, REPT(" ",SOURCE!$U$2-LEN(SOURCE!F2401)+2), "")&amp;"("&amp;
      SUBSTITUTE(TEXT(SOURCE!G2401,"??0"),"  ","")&amp;" &lt;&lt; TAM_MAX_BITS) |"&amp; IF(SOURCE!$V$2-3 &gt;= 0, REPT(" ",MAX(1,SOURCE!$V$2-5+4+1-1-LEN(  IF(ISTEXT(SOURCE!H2401),SOURCE!H2401,  SUBSTITUTE(SUBSTITUTE(TEXT(SOURCE!H2401,"????0"),"  ","")," ",""))   ))), "")&amp;
       IF(ISTEXT(SOURCE!H2401),SOURCE!H2401, SUBSTITUTE(SUBSTITUTE(TEXT(SOURCE!H2401,"????0"),"  ","")," ",""))   &amp;","&amp; IF(SOURCE!$W$2-3 &gt;= 0, REPT(" ",SOURCE!$W$2-3-5), "")&amp;
      SOURCE!I2401&amp;
" | "&amp; IF(SOURCE!$X$2-LEN(SOURCE!I2401) &gt;= 0, REPT(" ",SOURCE!$X$2-LEN(SOURCE!I2401)), "")&amp;
      SOURCE!J2401&amp;      IF(SOURCE!$Y$2-LEN(SOURCE!J2401) &gt;= 0, REPT(" ",SOURCE!$Y$2-LEN(SOURCE!J2401)), "")&amp;
" | "&amp; IF(SOURCE!$X$2-LEN(SOURCE!I2401) &gt;= 0, REPT(" ",SOURCE!$X$2-LEN(SOURCE!I2401)), "")&amp;
      SOURCE!K2401&amp;      IF(SOURCE!$Y$2-LEN(SOURCE!K2401) &gt;= 0, REPT(" ",SOURCE!$Z$2-LEN(SOURCE!K2401)), "")&amp;
" | "&amp; SOURCE!L2401&amp;      IF(SOURCE!$AB$2-LEN(SOURCE!L2401) &gt;= 0, REPT(" ",SOURCE!$AB$2-LEN(SOURCE!L2401)), "")&amp;
" | "&amp; SOURCE!M2401&amp;      IF(SOURCE!$AC$2-LEN(SOURCE!M2401) &gt;= 0, REPT(" ",SOURCE!$AC$2-LEN(SOURCE!M2401)), "")&amp;
      "},"&amp;IF(SOURCE!O2401&lt;&gt;"",""&amp;SOURCE!O2401,"")
 )
)
)</f>
        <v/>
      </c>
    </row>
    <row r="2402" spans="1:1">
      <c r="A2402" s="133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IF(SOURCE!$R$2-LEN(SOURCE!C2402) &gt;= 0, REPT(" ",SOURCE!$R$2-LEN(SOURCE!C2402)), "")&amp;
      SOURCE!D2402&amp;", "&amp; IF(SOURCE!$S$2-LEN(SOURCE!D2402) &gt;= 0, REPT(" ",SOURCE!$S$2-LEN(SOURCE!D2402)), "")&amp;
      SOURCE!E2402&amp;", "&amp; IF(SOURCE!$T$2-LEN(SOURCE!E2402) &gt;=0, REPT(" ",SOURCE!$T$2-LEN(SOURCE!E2402)), "")&amp;
      SOURCE!F2402&amp;", "&amp; IF(SOURCE!$U$2-LEN(SOURCE!F2402) &gt;= 0, REPT(" ",SOURCE!$U$2-LEN(SOURCE!F2402)+2), "")&amp;"("&amp;
      SUBSTITUTE(TEXT(SOURCE!G2402,"??0"),"  ","")&amp;" &lt;&lt; TAM_MAX_BITS) |"&amp; IF(SOURCE!$V$2-3 &gt;= 0, REPT(" ",MAX(1,SOURCE!$V$2-5+4+1-1-LEN(  IF(ISTEXT(SOURCE!H2402),SOURCE!H2402,  SUBSTITUTE(SUBSTITUTE(TEXT(SOURCE!H2402,"????0"),"  ","")," ",""))   ))), "")&amp;
       IF(ISTEXT(SOURCE!H2402),SOURCE!H2402, SUBSTITUTE(SUBSTITUTE(TEXT(SOURCE!H2402,"????0"),"  ","")," ",""))   &amp;","&amp; IF(SOURCE!$W$2-3 &gt;= 0, REPT(" ",SOURCE!$W$2-3-5), "")&amp;
      SOURCE!I2402&amp;
" | "&amp; IF(SOURCE!$X$2-LEN(SOURCE!I2402) &gt;= 0, REPT(" ",SOURCE!$X$2-LEN(SOURCE!I2402)), "")&amp;
      SOURCE!J2402&amp;      IF(SOURCE!$Y$2-LEN(SOURCE!J2402) &gt;= 0, REPT(" ",SOURCE!$Y$2-LEN(SOURCE!J2402)), "")&amp;
" | "&amp; IF(SOURCE!$X$2-LEN(SOURCE!I2402) &gt;= 0, REPT(" ",SOURCE!$X$2-LEN(SOURCE!I2402)), "")&amp;
      SOURCE!K2402&amp;      IF(SOURCE!$Y$2-LEN(SOURCE!K2402) &gt;= 0, REPT(" ",SOURCE!$Z$2-LEN(SOURCE!K2402)), "")&amp;
" | "&amp; SOURCE!L2402&amp;      IF(SOURCE!$AB$2-LEN(SOURCE!L2402) &gt;= 0, REPT(" ",SOURCE!$AB$2-LEN(SOURCE!L2402)), "")&amp;
" | "&amp; SOURCE!M2402&amp;      IF(SOURCE!$AC$2-LEN(SOURCE!M2402) &gt;= 0, REPT(" ",SOURCE!$AC$2-LEN(SOURCE!M2402)), "")&amp;
      "},"&amp;IF(SOURCE!O2402&lt;&gt;"",""&amp;SOURCE!O2402,"")
 )
)
)</f>
        <v/>
      </c>
    </row>
    <row r="2403" spans="1:1">
      <c r="A2403" s="133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IF(SOURCE!$R$2-LEN(SOURCE!C2403) &gt;= 0, REPT(" ",SOURCE!$R$2-LEN(SOURCE!C2403)), "")&amp;
      SOURCE!D2403&amp;", "&amp; IF(SOURCE!$S$2-LEN(SOURCE!D2403) &gt;= 0, REPT(" ",SOURCE!$S$2-LEN(SOURCE!D2403)), "")&amp;
      SOURCE!E2403&amp;", "&amp; IF(SOURCE!$T$2-LEN(SOURCE!E2403) &gt;=0, REPT(" ",SOURCE!$T$2-LEN(SOURCE!E2403)), "")&amp;
      SOURCE!F2403&amp;", "&amp; IF(SOURCE!$U$2-LEN(SOURCE!F2403) &gt;= 0, REPT(" ",SOURCE!$U$2-LEN(SOURCE!F2403)+2), "")&amp;"("&amp;
      SUBSTITUTE(TEXT(SOURCE!G2403,"??0"),"  ","")&amp;" &lt;&lt; TAM_MAX_BITS) |"&amp; IF(SOURCE!$V$2-3 &gt;= 0, REPT(" ",MAX(1,SOURCE!$V$2-5+4+1-1-LEN(  IF(ISTEXT(SOURCE!H2403),SOURCE!H2403,  SUBSTITUTE(SUBSTITUTE(TEXT(SOURCE!H2403,"????0"),"  ","")," ",""))   ))), "")&amp;
       IF(ISTEXT(SOURCE!H2403),SOURCE!H2403, SUBSTITUTE(SUBSTITUTE(TEXT(SOURCE!H2403,"????0"),"  ","")," ",""))   &amp;","&amp; IF(SOURCE!$W$2-3 &gt;= 0, REPT(" ",SOURCE!$W$2-3-5), "")&amp;
      SOURCE!I2403&amp;
" | "&amp; IF(SOURCE!$X$2-LEN(SOURCE!I2403) &gt;= 0, REPT(" ",SOURCE!$X$2-LEN(SOURCE!I2403)), "")&amp;
      SOURCE!J2403&amp;      IF(SOURCE!$Y$2-LEN(SOURCE!J2403) &gt;= 0, REPT(" ",SOURCE!$Y$2-LEN(SOURCE!J2403)), "")&amp;
" | "&amp; IF(SOURCE!$X$2-LEN(SOURCE!I2403) &gt;= 0, REPT(" ",SOURCE!$X$2-LEN(SOURCE!I2403)), "")&amp;
      SOURCE!K2403&amp;      IF(SOURCE!$Y$2-LEN(SOURCE!K2403) &gt;= 0, REPT(" ",SOURCE!$Z$2-LEN(SOURCE!K2403)), "")&amp;
" | "&amp; SOURCE!L2403&amp;      IF(SOURCE!$AB$2-LEN(SOURCE!L2403) &gt;= 0, REPT(" ",SOURCE!$AB$2-LEN(SOURCE!L2403)), "")&amp;
" | "&amp; SOURCE!M2403&amp;      IF(SOURCE!$AC$2-LEN(SOURCE!M2403) &gt;= 0, REPT(" ",SOURCE!$AC$2-LEN(SOURCE!M2403)), "")&amp;
      "},"&amp;IF(SOURCE!O2403&lt;&gt;"",""&amp;SOURCE!O2403,"")
 )
)
)</f>
        <v/>
      </c>
    </row>
    <row r="2404" spans="1:1">
      <c r="A2404" s="133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IF(SOURCE!$R$2-LEN(SOURCE!C2404) &gt;= 0, REPT(" ",SOURCE!$R$2-LEN(SOURCE!C2404)), "")&amp;
      SOURCE!D2404&amp;", "&amp; IF(SOURCE!$S$2-LEN(SOURCE!D2404) &gt;= 0, REPT(" ",SOURCE!$S$2-LEN(SOURCE!D2404)), "")&amp;
      SOURCE!E2404&amp;", "&amp; IF(SOURCE!$T$2-LEN(SOURCE!E2404) &gt;=0, REPT(" ",SOURCE!$T$2-LEN(SOURCE!E2404)), "")&amp;
      SOURCE!F2404&amp;", "&amp; IF(SOURCE!$U$2-LEN(SOURCE!F2404) &gt;= 0, REPT(" ",SOURCE!$U$2-LEN(SOURCE!F2404)+2), "")&amp;"("&amp;
      SUBSTITUTE(TEXT(SOURCE!G2404,"??0"),"  ","")&amp;" &lt;&lt; TAM_MAX_BITS) |"&amp; IF(SOURCE!$V$2-3 &gt;= 0, REPT(" ",MAX(1,SOURCE!$V$2-5+4+1-1-LEN(  IF(ISTEXT(SOURCE!H2404),SOURCE!H2404,  SUBSTITUTE(SUBSTITUTE(TEXT(SOURCE!H2404,"????0"),"  ","")," ",""))   ))), "")&amp;
       IF(ISTEXT(SOURCE!H2404),SOURCE!H2404, SUBSTITUTE(SUBSTITUTE(TEXT(SOURCE!H2404,"????0"),"  ","")," ",""))   &amp;","&amp; IF(SOURCE!$W$2-3 &gt;= 0, REPT(" ",SOURCE!$W$2-3-5), "")&amp;
      SOURCE!I2404&amp;
" | "&amp; IF(SOURCE!$X$2-LEN(SOURCE!I2404) &gt;= 0, REPT(" ",SOURCE!$X$2-LEN(SOURCE!I2404)), "")&amp;
      SOURCE!J2404&amp;      IF(SOURCE!$Y$2-LEN(SOURCE!J2404) &gt;= 0, REPT(" ",SOURCE!$Y$2-LEN(SOURCE!J2404)), "")&amp;
" | "&amp; IF(SOURCE!$X$2-LEN(SOURCE!I2404) &gt;= 0, REPT(" ",SOURCE!$X$2-LEN(SOURCE!I2404)), "")&amp;
      SOURCE!K2404&amp;      IF(SOURCE!$Y$2-LEN(SOURCE!K2404) &gt;= 0, REPT(" ",SOURCE!$Z$2-LEN(SOURCE!K2404)), "")&amp;
" | "&amp; SOURCE!L2404&amp;      IF(SOURCE!$AB$2-LEN(SOURCE!L2404) &gt;= 0, REPT(" ",SOURCE!$AB$2-LEN(SOURCE!L2404)), "")&amp;
" | "&amp; SOURCE!M2404&amp;      IF(SOURCE!$AC$2-LEN(SOURCE!M2404) &gt;= 0, REPT(" ",SOURCE!$AC$2-LEN(SOURCE!M2404)), "")&amp;
      "},"&amp;IF(SOURCE!O2404&lt;&gt;"",""&amp;SOURCE!O2404,"")
 )
)
)</f>
        <v/>
      </c>
    </row>
    <row r="2405" spans="1:1">
      <c r="A2405" s="133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IF(SOURCE!$R$2-LEN(SOURCE!C2405) &gt;= 0, REPT(" ",SOURCE!$R$2-LEN(SOURCE!C2405)), "")&amp;
      SOURCE!D2405&amp;", "&amp; IF(SOURCE!$S$2-LEN(SOURCE!D2405) &gt;= 0, REPT(" ",SOURCE!$S$2-LEN(SOURCE!D2405)), "")&amp;
      SOURCE!E2405&amp;", "&amp; IF(SOURCE!$T$2-LEN(SOURCE!E2405) &gt;=0, REPT(" ",SOURCE!$T$2-LEN(SOURCE!E2405)), "")&amp;
      SOURCE!F2405&amp;", "&amp; IF(SOURCE!$U$2-LEN(SOURCE!F2405) &gt;= 0, REPT(" ",SOURCE!$U$2-LEN(SOURCE!F2405)+2), "")&amp;"("&amp;
      SUBSTITUTE(TEXT(SOURCE!G2405,"??0"),"  ","")&amp;" &lt;&lt; TAM_MAX_BITS) |"&amp; IF(SOURCE!$V$2-3 &gt;= 0, REPT(" ",MAX(1,SOURCE!$V$2-5+4+1-1-LEN(  IF(ISTEXT(SOURCE!H2405),SOURCE!H2405,  SUBSTITUTE(SUBSTITUTE(TEXT(SOURCE!H2405,"????0"),"  ","")," ",""))   ))), "")&amp;
       IF(ISTEXT(SOURCE!H2405),SOURCE!H2405, SUBSTITUTE(SUBSTITUTE(TEXT(SOURCE!H2405,"????0"),"  ","")," ",""))   &amp;","&amp; IF(SOURCE!$W$2-3 &gt;= 0, REPT(" ",SOURCE!$W$2-3-5), "")&amp;
      SOURCE!I2405&amp;
" | "&amp; IF(SOURCE!$X$2-LEN(SOURCE!I2405) &gt;= 0, REPT(" ",SOURCE!$X$2-LEN(SOURCE!I2405)), "")&amp;
      SOURCE!J2405&amp;      IF(SOURCE!$Y$2-LEN(SOURCE!J2405) &gt;= 0, REPT(" ",SOURCE!$Y$2-LEN(SOURCE!J2405)), "")&amp;
" | "&amp; IF(SOURCE!$X$2-LEN(SOURCE!I2405) &gt;= 0, REPT(" ",SOURCE!$X$2-LEN(SOURCE!I2405)), "")&amp;
      SOURCE!K2405&amp;      IF(SOURCE!$Y$2-LEN(SOURCE!K2405) &gt;= 0, REPT(" ",SOURCE!$Z$2-LEN(SOURCE!K2405)), "")&amp;
" | "&amp; SOURCE!L2405&amp;      IF(SOURCE!$AB$2-LEN(SOURCE!L2405) &gt;= 0, REPT(" ",SOURCE!$AB$2-LEN(SOURCE!L2405)), "")&amp;
" | "&amp; SOURCE!M2405&amp;      IF(SOURCE!$AC$2-LEN(SOURCE!M2405) &gt;= 0, REPT(" ",SOURCE!$AC$2-LEN(SOURCE!M2405)), "")&amp;
      "},"&amp;IF(SOURCE!O2405&lt;&gt;"",""&amp;SOURCE!O2405,"")
 )
)
)</f>
        <v/>
      </c>
    </row>
    <row r="2406" spans="1:1">
      <c r="A2406" s="133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IF(SOURCE!$R$2-LEN(SOURCE!C2406) &gt;= 0, REPT(" ",SOURCE!$R$2-LEN(SOURCE!C2406)), "")&amp;
      SOURCE!D2406&amp;", "&amp; IF(SOURCE!$S$2-LEN(SOURCE!D2406) &gt;= 0, REPT(" ",SOURCE!$S$2-LEN(SOURCE!D2406)), "")&amp;
      SOURCE!E2406&amp;", "&amp; IF(SOURCE!$T$2-LEN(SOURCE!E2406) &gt;=0, REPT(" ",SOURCE!$T$2-LEN(SOURCE!E2406)), "")&amp;
      SOURCE!F2406&amp;", "&amp; IF(SOURCE!$U$2-LEN(SOURCE!F2406) &gt;= 0, REPT(" ",SOURCE!$U$2-LEN(SOURCE!F2406)+2), "")&amp;"("&amp;
      SUBSTITUTE(TEXT(SOURCE!G2406,"??0"),"  ","")&amp;" &lt;&lt; TAM_MAX_BITS) |"&amp; IF(SOURCE!$V$2-3 &gt;= 0, REPT(" ",MAX(1,SOURCE!$V$2-5+4+1-1-LEN(  IF(ISTEXT(SOURCE!H2406),SOURCE!H2406,  SUBSTITUTE(SUBSTITUTE(TEXT(SOURCE!H2406,"????0"),"  ","")," ",""))   ))), "")&amp;
       IF(ISTEXT(SOURCE!H2406),SOURCE!H2406, SUBSTITUTE(SUBSTITUTE(TEXT(SOURCE!H2406,"????0"),"  ","")," ",""))   &amp;","&amp; IF(SOURCE!$W$2-3 &gt;= 0, REPT(" ",SOURCE!$W$2-3-5), "")&amp;
      SOURCE!I2406&amp;
" | "&amp; IF(SOURCE!$X$2-LEN(SOURCE!I2406) &gt;= 0, REPT(" ",SOURCE!$X$2-LEN(SOURCE!I2406)), "")&amp;
      SOURCE!J2406&amp;      IF(SOURCE!$Y$2-LEN(SOURCE!J2406) &gt;= 0, REPT(" ",SOURCE!$Y$2-LEN(SOURCE!J2406)), "")&amp;
" | "&amp; IF(SOURCE!$X$2-LEN(SOURCE!I2406) &gt;= 0, REPT(" ",SOURCE!$X$2-LEN(SOURCE!I2406)), "")&amp;
      SOURCE!K2406&amp;      IF(SOURCE!$Y$2-LEN(SOURCE!K2406) &gt;= 0, REPT(" ",SOURCE!$Z$2-LEN(SOURCE!K2406)), "")&amp;
" | "&amp; SOURCE!L2406&amp;      IF(SOURCE!$AB$2-LEN(SOURCE!L2406) &gt;= 0, REPT(" ",SOURCE!$AB$2-LEN(SOURCE!L2406)), "")&amp;
" | "&amp; SOURCE!M2406&amp;      IF(SOURCE!$AC$2-LEN(SOURCE!M2406) &gt;= 0, REPT(" ",SOURCE!$AC$2-LEN(SOURCE!M2406)), "")&amp;
      "},"&amp;IF(SOURCE!O2406&lt;&gt;"",""&amp;SOURCE!O2406,"")
 )
)
)</f>
        <v/>
      </c>
    </row>
    <row r="2407" spans="1:1">
      <c r="A2407" s="133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IF(SOURCE!$R$2-LEN(SOURCE!C2407) &gt;= 0, REPT(" ",SOURCE!$R$2-LEN(SOURCE!C2407)), "")&amp;
      SOURCE!D2407&amp;", "&amp; IF(SOURCE!$S$2-LEN(SOURCE!D2407) &gt;= 0, REPT(" ",SOURCE!$S$2-LEN(SOURCE!D2407)), "")&amp;
      SOURCE!E2407&amp;", "&amp; IF(SOURCE!$T$2-LEN(SOURCE!E2407) &gt;=0, REPT(" ",SOURCE!$T$2-LEN(SOURCE!E2407)), "")&amp;
      SOURCE!F2407&amp;", "&amp; IF(SOURCE!$U$2-LEN(SOURCE!F2407) &gt;= 0, REPT(" ",SOURCE!$U$2-LEN(SOURCE!F2407)+2), "")&amp;"("&amp;
      SUBSTITUTE(TEXT(SOURCE!G2407,"??0"),"  ","")&amp;" &lt;&lt; TAM_MAX_BITS) |"&amp; IF(SOURCE!$V$2-3 &gt;= 0, REPT(" ",MAX(1,SOURCE!$V$2-5+4+1-1-LEN(  IF(ISTEXT(SOURCE!H2407),SOURCE!H2407,  SUBSTITUTE(SUBSTITUTE(TEXT(SOURCE!H2407,"????0"),"  ","")," ",""))   ))), "")&amp;
       IF(ISTEXT(SOURCE!H2407),SOURCE!H2407, SUBSTITUTE(SUBSTITUTE(TEXT(SOURCE!H2407,"????0"),"  ","")," ",""))   &amp;","&amp; IF(SOURCE!$W$2-3 &gt;= 0, REPT(" ",SOURCE!$W$2-3-5), "")&amp;
      SOURCE!I2407&amp;
" | "&amp; IF(SOURCE!$X$2-LEN(SOURCE!I2407) &gt;= 0, REPT(" ",SOURCE!$X$2-LEN(SOURCE!I2407)), "")&amp;
      SOURCE!J2407&amp;      IF(SOURCE!$Y$2-LEN(SOURCE!J2407) &gt;= 0, REPT(" ",SOURCE!$Y$2-LEN(SOURCE!J2407)), "")&amp;
" | "&amp; IF(SOURCE!$X$2-LEN(SOURCE!I2407) &gt;= 0, REPT(" ",SOURCE!$X$2-LEN(SOURCE!I2407)), "")&amp;
      SOURCE!K2407&amp;      IF(SOURCE!$Y$2-LEN(SOURCE!K2407) &gt;= 0, REPT(" ",SOURCE!$Z$2-LEN(SOURCE!K2407)), "")&amp;
" | "&amp; SOURCE!L2407&amp;      IF(SOURCE!$AB$2-LEN(SOURCE!L2407) &gt;= 0, REPT(" ",SOURCE!$AB$2-LEN(SOURCE!L2407)), "")&amp;
" | "&amp; SOURCE!M2407&amp;      IF(SOURCE!$AC$2-LEN(SOURCE!M2407) &gt;= 0, REPT(" ",SOURCE!$AC$2-LEN(SOURCE!M2407)), "")&amp;
      "},"&amp;IF(SOURCE!O2407&lt;&gt;"",""&amp;SOURCE!O2407,"")
 )
)
)</f>
        <v/>
      </c>
    </row>
    <row r="2408" spans="1:1">
      <c r="A2408" s="133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IF(SOURCE!$R$2-LEN(SOURCE!C2408) &gt;= 0, REPT(" ",SOURCE!$R$2-LEN(SOURCE!C2408)), "")&amp;
      SOURCE!D2408&amp;", "&amp; IF(SOURCE!$S$2-LEN(SOURCE!D2408) &gt;= 0, REPT(" ",SOURCE!$S$2-LEN(SOURCE!D2408)), "")&amp;
      SOURCE!E2408&amp;", "&amp; IF(SOURCE!$T$2-LEN(SOURCE!E2408) &gt;=0, REPT(" ",SOURCE!$T$2-LEN(SOURCE!E2408)), "")&amp;
      SOURCE!F2408&amp;", "&amp; IF(SOURCE!$U$2-LEN(SOURCE!F2408) &gt;= 0, REPT(" ",SOURCE!$U$2-LEN(SOURCE!F2408)+2), "")&amp;"("&amp;
      SUBSTITUTE(TEXT(SOURCE!G2408,"??0"),"  ","")&amp;" &lt;&lt; TAM_MAX_BITS) |"&amp; IF(SOURCE!$V$2-3 &gt;= 0, REPT(" ",MAX(1,SOURCE!$V$2-5+4+1-1-LEN(  IF(ISTEXT(SOURCE!H2408),SOURCE!H2408,  SUBSTITUTE(SUBSTITUTE(TEXT(SOURCE!H2408,"????0"),"  ","")," ",""))   ))), "")&amp;
       IF(ISTEXT(SOURCE!H2408),SOURCE!H2408, SUBSTITUTE(SUBSTITUTE(TEXT(SOURCE!H2408,"????0"),"  ","")," ",""))   &amp;","&amp; IF(SOURCE!$W$2-3 &gt;= 0, REPT(" ",SOURCE!$W$2-3-5), "")&amp;
      SOURCE!I2408&amp;
" | "&amp; IF(SOURCE!$X$2-LEN(SOURCE!I2408) &gt;= 0, REPT(" ",SOURCE!$X$2-LEN(SOURCE!I2408)), "")&amp;
      SOURCE!J2408&amp;      IF(SOURCE!$Y$2-LEN(SOURCE!J2408) &gt;= 0, REPT(" ",SOURCE!$Y$2-LEN(SOURCE!J2408)), "")&amp;
" | "&amp; IF(SOURCE!$X$2-LEN(SOURCE!I2408) &gt;= 0, REPT(" ",SOURCE!$X$2-LEN(SOURCE!I2408)), "")&amp;
      SOURCE!K2408&amp;      IF(SOURCE!$Y$2-LEN(SOURCE!K2408) &gt;= 0, REPT(" ",SOURCE!$Z$2-LEN(SOURCE!K2408)), "")&amp;
" | "&amp; SOURCE!L2408&amp;      IF(SOURCE!$AB$2-LEN(SOURCE!L2408) &gt;= 0, REPT(" ",SOURCE!$AB$2-LEN(SOURCE!L2408)), "")&amp;
" | "&amp; SOURCE!M2408&amp;      IF(SOURCE!$AC$2-LEN(SOURCE!M2408) &gt;= 0, REPT(" ",SOURCE!$AC$2-LEN(SOURCE!M2408)), "")&amp;
      "},"&amp;IF(SOURCE!O2408&lt;&gt;"",""&amp;SOURCE!O2408,"")
 )
)
)</f>
        <v/>
      </c>
    </row>
    <row r="2409" spans="1:1">
      <c r="A2409" s="133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IF(SOURCE!$R$2-LEN(SOURCE!C2409) &gt;= 0, REPT(" ",SOURCE!$R$2-LEN(SOURCE!C2409)), "")&amp;
      SOURCE!D2409&amp;", "&amp; IF(SOURCE!$S$2-LEN(SOURCE!D2409) &gt;= 0, REPT(" ",SOURCE!$S$2-LEN(SOURCE!D2409)), "")&amp;
      SOURCE!E2409&amp;", "&amp; IF(SOURCE!$T$2-LEN(SOURCE!E2409) &gt;=0, REPT(" ",SOURCE!$T$2-LEN(SOURCE!E2409)), "")&amp;
      SOURCE!F2409&amp;", "&amp; IF(SOURCE!$U$2-LEN(SOURCE!F2409) &gt;= 0, REPT(" ",SOURCE!$U$2-LEN(SOURCE!F2409)+2), "")&amp;"("&amp;
      SUBSTITUTE(TEXT(SOURCE!G2409,"??0"),"  ","")&amp;" &lt;&lt; TAM_MAX_BITS) |"&amp; IF(SOURCE!$V$2-3 &gt;= 0, REPT(" ",MAX(1,SOURCE!$V$2-5+4+1-1-LEN(  IF(ISTEXT(SOURCE!H2409),SOURCE!H2409,  SUBSTITUTE(SUBSTITUTE(TEXT(SOURCE!H2409,"????0"),"  ","")," ",""))   ))), "")&amp;
       IF(ISTEXT(SOURCE!H2409),SOURCE!H2409, SUBSTITUTE(SUBSTITUTE(TEXT(SOURCE!H2409,"????0"),"  ","")," ",""))   &amp;","&amp; IF(SOURCE!$W$2-3 &gt;= 0, REPT(" ",SOURCE!$W$2-3-5), "")&amp;
      SOURCE!I2409&amp;
" | "&amp; IF(SOURCE!$X$2-LEN(SOURCE!I2409) &gt;= 0, REPT(" ",SOURCE!$X$2-LEN(SOURCE!I2409)), "")&amp;
      SOURCE!J2409&amp;      IF(SOURCE!$Y$2-LEN(SOURCE!J2409) &gt;= 0, REPT(" ",SOURCE!$Y$2-LEN(SOURCE!J2409)), "")&amp;
" | "&amp; IF(SOURCE!$X$2-LEN(SOURCE!I2409) &gt;= 0, REPT(" ",SOURCE!$X$2-LEN(SOURCE!I2409)), "")&amp;
      SOURCE!K2409&amp;      IF(SOURCE!$Y$2-LEN(SOURCE!K2409) &gt;= 0, REPT(" ",SOURCE!$Z$2-LEN(SOURCE!K2409)), "")&amp;
" | "&amp; SOURCE!L2409&amp;      IF(SOURCE!$AB$2-LEN(SOURCE!L2409) &gt;= 0, REPT(" ",SOURCE!$AB$2-LEN(SOURCE!L2409)), "")&amp;
" | "&amp; SOURCE!M2409&amp;      IF(SOURCE!$AC$2-LEN(SOURCE!M2409) &gt;= 0, REPT(" ",SOURCE!$AC$2-LEN(SOURCE!M2409)), "")&amp;
      "},"&amp;IF(SOURCE!O2409&lt;&gt;"",""&amp;SOURCE!O2409,"")
 )
)
)</f>
        <v/>
      </c>
    </row>
    <row r="2410" spans="1:1">
      <c r="A2410" s="133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IF(SOURCE!$R$2-LEN(SOURCE!C2410) &gt;= 0, REPT(" ",SOURCE!$R$2-LEN(SOURCE!C2410)), "")&amp;
      SOURCE!D2410&amp;", "&amp; IF(SOURCE!$S$2-LEN(SOURCE!D2410) &gt;= 0, REPT(" ",SOURCE!$S$2-LEN(SOURCE!D2410)), "")&amp;
      SOURCE!E2410&amp;", "&amp; IF(SOURCE!$T$2-LEN(SOURCE!E2410) &gt;=0, REPT(" ",SOURCE!$T$2-LEN(SOURCE!E2410)), "")&amp;
      SOURCE!F2410&amp;", "&amp; IF(SOURCE!$U$2-LEN(SOURCE!F2410) &gt;= 0, REPT(" ",SOURCE!$U$2-LEN(SOURCE!F2410)+2), "")&amp;"("&amp;
      SUBSTITUTE(TEXT(SOURCE!G2410,"??0"),"  ","")&amp;" &lt;&lt; TAM_MAX_BITS) |"&amp; IF(SOURCE!$V$2-3 &gt;= 0, REPT(" ",MAX(1,SOURCE!$V$2-5+4+1-1-LEN(  IF(ISTEXT(SOURCE!H2410),SOURCE!H2410,  SUBSTITUTE(SUBSTITUTE(TEXT(SOURCE!H2410,"????0"),"  ","")," ",""))   ))), "")&amp;
       IF(ISTEXT(SOURCE!H2410),SOURCE!H2410, SUBSTITUTE(SUBSTITUTE(TEXT(SOURCE!H2410,"????0"),"  ","")," ",""))   &amp;","&amp; IF(SOURCE!$W$2-3 &gt;= 0, REPT(" ",SOURCE!$W$2-3-5), "")&amp;
      SOURCE!I2410&amp;
" | "&amp; IF(SOURCE!$X$2-LEN(SOURCE!I2410) &gt;= 0, REPT(" ",SOURCE!$X$2-LEN(SOURCE!I2410)), "")&amp;
      SOURCE!J2410&amp;      IF(SOURCE!$Y$2-LEN(SOURCE!J2410) &gt;= 0, REPT(" ",SOURCE!$Y$2-LEN(SOURCE!J2410)), "")&amp;
" | "&amp; IF(SOURCE!$X$2-LEN(SOURCE!I2410) &gt;= 0, REPT(" ",SOURCE!$X$2-LEN(SOURCE!I2410)), "")&amp;
      SOURCE!K2410&amp;      IF(SOURCE!$Y$2-LEN(SOURCE!K2410) &gt;= 0, REPT(" ",SOURCE!$Z$2-LEN(SOURCE!K2410)), "")&amp;
" | "&amp; SOURCE!L2410&amp;      IF(SOURCE!$AB$2-LEN(SOURCE!L2410) &gt;= 0, REPT(" ",SOURCE!$AB$2-LEN(SOURCE!L2410)), "")&amp;
" | "&amp; SOURCE!M2410&amp;      IF(SOURCE!$AC$2-LEN(SOURCE!M2410) &gt;= 0, REPT(" ",SOURCE!$AC$2-LEN(SOURCE!M2410)), "")&amp;
      "},"&amp;IF(SOURCE!O2410&lt;&gt;"",""&amp;SOURCE!O2410,"")
 )
)
)</f>
        <v/>
      </c>
    </row>
    <row r="2411" spans="1:1">
      <c r="A2411" s="133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IF(SOURCE!$R$2-LEN(SOURCE!C2411) &gt;= 0, REPT(" ",SOURCE!$R$2-LEN(SOURCE!C2411)), "")&amp;
      SOURCE!D2411&amp;", "&amp; IF(SOURCE!$S$2-LEN(SOURCE!D2411) &gt;= 0, REPT(" ",SOURCE!$S$2-LEN(SOURCE!D2411)), "")&amp;
      SOURCE!E2411&amp;", "&amp; IF(SOURCE!$T$2-LEN(SOURCE!E2411) &gt;=0, REPT(" ",SOURCE!$T$2-LEN(SOURCE!E2411)), "")&amp;
      SOURCE!F2411&amp;", "&amp; IF(SOURCE!$U$2-LEN(SOURCE!F2411) &gt;= 0, REPT(" ",SOURCE!$U$2-LEN(SOURCE!F2411)+2), "")&amp;"("&amp;
      SUBSTITUTE(TEXT(SOURCE!G2411,"??0"),"  ","")&amp;" &lt;&lt; TAM_MAX_BITS) |"&amp; IF(SOURCE!$V$2-3 &gt;= 0, REPT(" ",MAX(1,SOURCE!$V$2-5+4+1-1-LEN(  IF(ISTEXT(SOURCE!H2411),SOURCE!H2411,  SUBSTITUTE(SUBSTITUTE(TEXT(SOURCE!H2411,"????0"),"  ","")," ",""))   ))), "")&amp;
       IF(ISTEXT(SOURCE!H2411),SOURCE!H2411, SUBSTITUTE(SUBSTITUTE(TEXT(SOURCE!H2411,"????0"),"  ","")," ",""))   &amp;","&amp; IF(SOURCE!$W$2-3 &gt;= 0, REPT(" ",SOURCE!$W$2-3-5), "")&amp;
      SOURCE!I2411&amp;
" | "&amp; IF(SOURCE!$X$2-LEN(SOURCE!I2411) &gt;= 0, REPT(" ",SOURCE!$X$2-LEN(SOURCE!I2411)), "")&amp;
      SOURCE!J2411&amp;      IF(SOURCE!$Y$2-LEN(SOURCE!J2411) &gt;= 0, REPT(" ",SOURCE!$Y$2-LEN(SOURCE!J2411)), "")&amp;
" | "&amp; IF(SOURCE!$X$2-LEN(SOURCE!I2411) &gt;= 0, REPT(" ",SOURCE!$X$2-LEN(SOURCE!I2411)), "")&amp;
      SOURCE!K2411&amp;      IF(SOURCE!$Y$2-LEN(SOURCE!K2411) &gt;= 0, REPT(" ",SOURCE!$Z$2-LEN(SOURCE!K2411)), "")&amp;
" | "&amp; SOURCE!L2411&amp;      IF(SOURCE!$AB$2-LEN(SOURCE!L2411) &gt;= 0, REPT(" ",SOURCE!$AB$2-LEN(SOURCE!L2411)), "")&amp;
" | "&amp; SOURCE!M2411&amp;      IF(SOURCE!$AC$2-LEN(SOURCE!M2411) &gt;= 0, REPT(" ",SOURCE!$AC$2-LEN(SOURCE!M2411)), "")&amp;
      "},"&amp;IF(SOURCE!O2411&lt;&gt;"",""&amp;SOURCE!O2411,"")
 )
)
)</f>
        <v/>
      </c>
    </row>
    <row r="2412" spans="1:1">
      <c r="A2412" s="133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IF(SOURCE!$R$2-LEN(SOURCE!C2412) &gt;= 0, REPT(" ",SOURCE!$R$2-LEN(SOURCE!C2412)), "")&amp;
      SOURCE!D2412&amp;", "&amp; IF(SOURCE!$S$2-LEN(SOURCE!D2412) &gt;= 0, REPT(" ",SOURCE!$S$2-LEN(SOURCE!D2412)), "")&amp;
      SOURCE!E2412&amp;", "&amp; IF(SOURCE!$T$2-LEN(SOURCE!E2412) &gt;=0, REPT(" ",SOURCE!$T$2-LEN(SOURCE!E2412)), "")&amp;
      SOURCE!F2412&amp;", "&amp; IF(SOURCE!$U$2-LEN(SOURCE!F2412) &gt;= 0, REPT(" ",SOURCE!$U$2-LEN(SOURCE!F2412)+2), "")&amp;"("&amp;
      SUBSTITUTE(TEXT(SOURCE!G2412,"??0"),"  ","")&amp;" &lt;&lt; TAM_MAX_BITS) |"&amp; IF(SOURCE!$V$2-3 &gt;= 0, REPT(" ",MAX(1,SOURCE!$V$2-5+4+1-1-LEN(  IF(ISTEXT(SOURCE!H2412),SOURCE!H2412,  SUBSTITUTE(SUBSTITUTE(TEXT(SOURCE!H2412,"????0"),"  ","")," ",""))   ))), "")&amp;
       IF(ISTEXT(SOURCE!H2412),SOURCE!H2412, SUBSTITUTE(SUBSTITUTE(TEXT(SOURCE!H2412,"????0"),"  ","")," ",""))   &amp;","&amp; IF(SOURCE!$W$2-3 &gt;= 0, REPT(" ",SOURCE!$W$2-3-5), "")&amp;
      SOURCE!I2412&amp;
" | "&amp; IF(SOURCE!$X$2-LEN(SOURCE!I2412) &gt;= 0, REPT(" ",SOURCE!$X$2-LEN(SOURCE!I2412)), "")&amp;
      SOURCE!J2412&amp;      IF(SOURCE!$Y$2-LEN(SOURCE!J2412) &gt;= 0, REPT(" ",SOURCE!$Y$2-LEN(SOURCE!J2412)), "")&amp;
" | "&amp; IF(SOURCE!$X$2-LEN(SOURCE!I2412) &gt;= 0, REPT(" ",SOURCE!$X$2-LEN(SOURCE!I2412)), "")&amp;
      SOURCE!K2412&amp;      IF(SOURCE!$Y$2-LEN(SOURCE!K2412) &gt;= 0, REPT(" ",SOURCE!$Z$2-LEN(SOURCE!K2412)), "")&amp;
" | "&amp; SOURCE!L2412&amp;      IF(SOURCE!$AB$2-LEN(SOURCE!L2412) &gt;= 0, REPT(" ",SOURCE!$AB$2-LEN(SOURCE!L2412)), "")&amp;
" | "&amp; SOURCE!M2412&amp;      IF(SOURCE!$AC$2-LEN(SOURCE!M2412) &gt;= 0, REPT(" ",SOURCE!$AC$2-LEN(SOURCE!M2412)), "")&amp;
      "},"&amp;IF(SOURCE!O2412&lt;&gt;"",""&amp;SOURCE!O2412,"")
 )
)
)</f>
        <v/>
      </c>
    </row>
    <row r="2413" spans="1:1">
      <c r="A2413" s="133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IF(SOURCE!$R$2-LEN(SOURCE!C2413) &gt;= 0, REPT(" ",SOURCE!$R$2-LEN(SOURCE!C2413)), "")&amp;
      SOURCE!D2413&amp;", "&amp; IF(SOURCE!$S$2-LEN(SOURCE!D2413) &gt;= 0, REPT(" ",SOURCE!$S$2-LEN(SOURCE!D2413)), "")&amp;
      SOURCE!E2413&amp;", "&amp; IF(SOURCE!$T$2-LEN(SOURCE!E2413) &gt;=0, REPT(" ",SOURCE!$T$2-LEN(SOURCE!E2413)), "")&amp;
      SOURCE!F2413&amp;", "&amp; IF(SOURCE!$U$2-LEN(SOURCE!F2413) &gt;= 0, REPT(" ",SOURCE!$U$2-LEN(SOURCE!F2413)+2), "")&amp;"("&amp;
      SUBSTITUTE(TEXT(SOURCE!G2413,"??0"),"  ","")&amp;" &lt;&lt; TAM_MAX_BITS) |"&amp; IF(SOURCE!$V$2-3 &gt;= 0, REPT(" ",MAX(1,SOURCE!$V$2-5+4+1-1-LEN(  IF(ISTEXT(SOURCE!H2413),SOURCE!H2413,  SUBSTITUTE(SUBSTITUTE(TEXT(SOURCE!H2413,"????0"),"  ","")," ",""))   ))), "")&amp;
       IF(ISTEXT(SOURCE!H2413),SOURCE!H2413, SUBSTITUTE(SUBSTITUTE(TEXT(SOURCE!H2413,"????0"),"  ","")," ",""))   &amp;","&amp; IF(SOURCE!$W$2-3 &gt;= 0, REPT(" ",SOURCE!$W$2-3-5), "")&amp;
      SOURCE!I2413&amp;
" | "&amp; IF(SOURCE!$X$2-LEN(SOURCE!I2413) &gt;= 0, REPT(" ",SOURCE!$X$2-LEN(SOURCE!I2413)), "")&amp;
      SOURCE!J2413&amp;      IF(SOURCE!$Y$2-LEN(SOURCE!J2413) &gt;= 0, REPT(" ",SOURCE!$Y$2-LEN(SOURCE!J2413)), "")&amp;
" | "&amp; IF(SOURCE!$X$2-LEN(SOURCE!I2413) &gt;= 0, REPT(" ",SOURCE!$X$2-LEN(SOURCE!I2413)), "")&amp;
      SOURCE!K2413&amp;      IF(SOURCE!$Y$2-LEN(SOURCE!K2413) &gt;= 0, REPT(" ",SOURCE!$Z$2-LEN(SOURCE!K2413)), "")&amp;
" | "&amp; SOURCE!L2413&amp;      IF(SOURCE!$AB$2-LEN(SOURCE!L2413) &gt;= 0, REPT(" ",SOURCE!$AB$2-LEN(SOURCE!L2413)), "")&amp;
" | "&amp; SOURCE!M2413&amp;      IF(SOURCE!$AC$2-LEN(SOURCE!M2413) &gt;= 0, REPT(" ",SOURCE!$AC$2-LEN(SOURCE!M2413)), "")&amp;
      "},"&amp;IF(SOURCE!O2413&lt;&gt;"",""&amp;SOURCE!O2413,"")
 )
)
)</f>
        <v/>
      </c>
    </row>
    <row r="2414" spans="1:1">
      <c r="A2414" s="133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IF(SOURCE!$R$2-LEN(SOURCE!C2414) &gt;= 0, REPT(" ",SOURCE!$R$2-LEN(SOURCE!C2414)), "")&amp;
      SOURCE!D2414&amp;", "&amp; IF(SOURCE!$S$2-LEN(SOURCE!D2414) &gt;= 0, REPT(" ",SOURCE!$S$2-LEN(SOURCE!D2414)), "")&amp;
      SOURCE!E2414&amp;", "&amp; IF(SOURCE!$T$2-LEN(SOURCE!E2414) &gt;=0, REPT(" ",SOURCE!$T$2-LEN(SOURCE!E2414)), "")&amp;
      SOURCE!F2414&amp;", "&amp; IF(SOURCE!$U$2-LEN(SOURCE!F2414) &gt;= 0, REPT(" ",SOURCE!$U$2-LEN(SOURCE!F2414)+2), "")&amp;"("&amp;
      SUBSTITUTE(TEXT(SOURCE!G2414,"??0"),"  ","")&amp;" &lt;&lt; TAM_MAX_BITS) |"&amp; IF(SOURCE!$V$2-3 &gt;= 0, REPT(" ",MAX(1,SOURCE!$V$2-5+4+1-1-LEN(  IF(ISTEXT(SOURCE!H2414),SOURCE!H2414,  SUBSTITUTE(SUBSTITUTE(TEXT(SOURCE!H2414,"????0"),"  ","")," ",""))   ))), "")&amp;
       IF(ISTEXT(SOURCE!H2414),SOURCE!H2414, SUBSTITUTE(SUBSTITUTE(TEXT(SOURCE!H2414,"????0"),"  ","")," ",""))   &amp;","&amp; IF(SOURCE!$W$2-3 &gt;= 0, REPT(" ",SOURCE!$W$2-3-5), "")&amp;
      SOURCE!I2414&amp;
" | "&amp; IF(SOURCE!$X$2-LEN(SOURCE!I2414) &gt;= 0, REPT(" ",SOURCE!$X$2-LEN(SOURCE!I2414)), "")&amp;
      SOURCE!J2414&amp;      IF(SOURCE!$Y$2-LEN(SOURCE!J2414) &gt;= 0, REPT(" ",SOURCE!$Y$2-LEN(SOURCE!J2414)), "")&amp;
" | "&amp; IF(SOURCE!$X$2-LEN(SOURCE!I2414) &gt;= 0, REPT(" ",SOURCE!$X$2-LEN(SOURCE!I2414)), "")&amp;
      SOURCE!K2414&amp;      IF(SOURCE!$Y$2-LEN(SOURCE!K2414) &gt;= 0, REPT(" ",SOURCE!$Z$2-LEN(SOURCE!K2414)), "")&amp;
" | "&amp; SOURCE!L2414&amp;      IF(SOURCE!$AB$2-LEN(SOURCE!L2414) &gt;= 0, REPT(" ",SOURCE!$AB$2-LEN(SOURCE!L2414)), "")&amp;
" | "&amp; SOURCE!M2414&amp;      IF(SOURCE!$AC$2-LEN(SOURCE!M2414) &gt;= 0, REPT(" ",SOURCE!$AC$2-LEN(SOURCE!M2414)), "")&amp;
      "},"&amp;IF(SOURCE!O2414&lt;&gt;"",""&amp;SOURCE!O2414,"")
 )
)
)</f>
        <v/>
      </c>
    </row>
    <row r="2415" spans="1:1">
      <c r="A2415" s="133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IF(SOURCE!$R$2-LEN(SOURCE!C2415) &gt;= 0, REPT(" ",SOURCE!$R$2-LEN(SOURCE!C2415)), "")&amp;
      SOURCE!D2415&amp;", "&amp; IF(SOURCE!$S$2-LEN(SOURCE!D2415) &gt;= 0, REPT(" ",SOURCE!$S$2-LEN(SOURCE!D2415)), "")&amp;
      SOURCE!E2415&amp;", "&amp; IF(SOURCE!$T$2-LEN(SOURCE!E2415) &gt;=0, REPT(" ",SOURCE!$T$2-LEN(SOURCE!E2415)), "")&amp;
      SOURCE!F2415&amp;", "&amp; IF(SOURCE!$U$2-LEN(SOURCE!F2415) &gt;= 0, REPT(" ",SOURCE!$U$2-LEN(SOURCE!F2415)+2), "")&amp;"("&amp;
      SUBSTITUTE(TEXT(SOURCE!G2415,"??0"),"  ","")&amp;" &lt;&lt; TAM_MAX_BITS) |"&amp; IF(SOURCE!$V$2-3 &gt;= 0, REPT(" ",MAX(1,SOURCE!$V$2-5+4+1-1-LEN(  IF(ISTEXT(SOURCE!H2415),SOURCE!H2415,  SUBSTITUTE(SUBSTITUTE(TEXT(SOURCE!H2415,"????0"),"  ","")," ",""))   ))), "")&amp;
       IF(ISTEXT(SOURCE!H2415),SOURCE!H2415, SUBSTITUTE(SUBSTITUTE(TEXT(SOURCE!H2415,"????0"),"  ","")," ",""))   &amp;","&amp; IF(SOURCE!$W$2-3 &gt;= 0, REPT(" ",SOURCE!$W$2-3-5), "")&amp;
      SOURCE!I2415&amp;
" | "&amp; IF(SOURCE!$X$2-LEN(SOURCE!I2415) &gt;= 0, REPT(" ",SOURCE!$X$2-LEN(SOURCE!I2415)), "")&amp;
      SOURCE!J2415&amp;      IF(SOURCE!$Y$2-LEN(SOURCE!J2415) &gt;= 0, REPT(" ",SOURCE!$Y$2-LEN(SOURCE!J2415)), "")&amp;
" | "&amp; IF(SOURCE!$X$2-LEN(SOURCE!I2415) &gt;= 0, REPT(" ",SOURCE!$X$2-LEN(SOURCE!I2415)), "")&amp;
      SOURCE!K2415&amp;      IF(SOURCE!$Y$2-LEN(SOURCE!K2415) &gt;= 0, REPT(" ",SOURCE!$Z$2-LEN(SOURCE!K2415)), "")&amp;
" | "&amp; SOURCE!L2415&amp;      IF(SOURCE!$AB$2-LEN(SOURCE!L2415) &gt;= 0, REPT(" ",SOURCE!$AB$2-LEN(SOURCE!L2415)), "")&amp;
" | "&amp; SOURCE!M2415&amp;      IF(SOURCE!$AC$2-LEN(SOURCE!M2415) &gt;= 0, REPT(" ",SOURCE!$AC$2-LEN(SOURCE!M2415)), "")&amp;
      "},"&amp;IF(SOURCE!O2415&lt;&gt;"",""&amp;SOURCE!O2415,"")
 )
)
)</f>
        <v/>
      </c>
    </row>
    <row r="2416" spans="1:1">
      <c r="A2416" s="133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IF(SOURCE!$R$2-LEN(SOURCE!C2416) &gt;= 0, REPT(" ",SOURCE!$R$2-LEN(SOURCE!C2416)), "")&amp;
      SOURCE!D2416&amp;", "&amp; IF(SOURCE!$S$2-LEN(SOURCE!D2416) &gt;= 0, REPT(" ",SOURCE!$S$2-LEN(SOURCE!D2416)), "")&amp;
      SOURCE!E2416&amp;", "&amp; IF(SOURCE!$T$2-LEN(SOURCE!E2416) &gt;=0, REPT(" ",SOURCE!$T$2-LEN(SOURCE!E2416)), "")&amp;
      SOURCE!F2416&amp;", "&amp; IF(SOURCE!$U$2-LEN(SOURCE!F2416) &gt;= 0, REPT(" ",SOURCE!$U$2-LEN(SOURCE!F2416)+2), "")&amp;"("&amp;
      SUBSTITUTE(TEXT(SOURCE!G2416,"??0"),"  ","")&amp;" &lt;&lt; TAM_MAX_BITS) |"&amp; IF(SOURCE!$V$2-3 &gt;= 0, REPT(" ",MAX(1,SOURCE!$V$2-5+4+1-1-LEN(  IF(ISTEXT(SOURCE!H2416),SOURCE!H2416,  SUBSTITUTE(SUBSTITUTE(TEXT(SOURCE!H2416,"????0"),"  ","")," ",""))   ))), "")&amp;
       IF(ISTEXT(SOURCE!H2416),SOURCE!H2416, SUBSTITUTE(SUBSTITUTE(TEXT(SOURCE!H2416,"????0"),"  ","")," ",""))   &amp;","&amp; IF(SOURCE!$W$2-3 &gt;= 0, REPT(" ",SOURCE!$W$2-3-5), "")&amp;
      SOURCE!I2416&amp;
" | "&amp; IF(SOURCE!$X$2-LEN(SOURCE!I2416) &gt;= 0, REPT(" ",SOURCE!$X$2-LEN(SOURCE!I2416)), "")&amp;
      SOURCE!J2416&amp;      IF(SOURCE!$Y$2-LEN(SOURCE!J2416) &gt;= 0, REPT(" ",SOURCE!$Y$2-LEN(SOURCE!J2416)), "")&amp;
" | "&amp; IF(SOURCE!$X$2-LEN(SOURCE!I2416) &gt;= 0, REPT(" ",SOURCE!$X$2-LEN(SOURCE!I2416)), "")&amp;
      SOURCE!K2416&amp;      IF(SOURCE!$Y$2-LEN(SOURCE!K2416) &gt;= 0, REPT(" ",SOURCE!$Z$2-LEN(SOURCE!K2416)), "")&amp;
" | "&amp; SOURCE!L2416&amp;      IF(SOURCE!$AB$2-LEN(SOURCE!L2416) &gt;= 0, REPT(" ",SOURCE!$AB$2-LEN(SOURCE!L2416)), "")&amp;
" | "&amp; SOURCE!M2416&amp;      IF(SOURCE!$AC$2-LEN(SOURCE!M2416) &gt;= 0, REPT(" ",SOURCE!$AC$2-LEN(SOURCE!M2416)), "")&amp;
      "},"&amp;IF(SOURCE!O2416&lt;&gt;"",""&amp;SOURCE!O2416,"")
 )
)
)</f>
        <v/>
      </c>
    </row>
    <row r="2417" spans="1:1">
      <c r="A2417" s="133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IF(SOURCE!$R$2-LEN(SOURCE!C2417) &gt;= 0, REPT(" ",SOURCE!$R$2-LEN(SOURCE!C2417)), "")&amp;
      SOURCE!D2417&amp;", "&amp; IF(SOURCE!$S$2-LEN(SOURCE!D2417) &gt;= 0, REPT(" ",SOURCE!$S$2-LEN(SOURCE!D2417)), "")&amp;
      SOURCE!E2417&amp;", "&amp; IF(SOURCE!$T$2-LEN(SOURCE!E2417) &gt;=0, REPT(" ",SOURCE!$T$2-LEN(SOURCE!E2417)), "")&amp;
      SOURCE!F2417&amp;", "&amp; IF(SOURCE!$U$2-LEN(SOURCE!F2417) &gt;= 0, REPT(" ",SOURCE!$U$2-LEN(SOURCE!F2417)+2), "")&amp;"("&amp;
      SUBSTITUTE(TEXT(SOURCE!G2417,"??0"),"  ","")&amp;" &lt;&lt; TAM_MAX_BITS) |"&amp; IF(SOURCE!$V$2-3 &gt;= 0, REPT(" ",MAX(1,SOURCE!$V$2-5+4+1-1-LEN(  IF(ISTEXT(SOURCE!H2417),SOURCE!H2417,  SUBSTITUTE(SUBSTITUTE(TEXT(SOURCE!H2417,"????0"),"  ","")," ",""))   ))), "")&amp;
       IF(ISTEXT(SOURCE!H2417),SOURCE!H2417, SUBSTITUTE(SUBSTITUTE(TEXT(SOURCE!H2417,"????0"),"  ","")," ",""))   &amp;","&amp; IF(SOURCE!$W$2-3 &gt;= 0, REPT(" ",SOURCE!$W$2-3-5), "")&amp;
      SOURCE!I2417&amp;
" | "&amp; IF(SOURCE!$X$2-LEN(SOURCE!I2417) &gt;= 0, REPT(" ",SOURCE!$X$2-LEN(SOURCE!I2417)), "")&amp;
      SOURCE!J2417&amp;      IF(SOURCE!$Y$2-LEN(SOURCE!J2417) &gt;= 0, REPT(" ",SOURCE!$Y$2-LEN(SOURCE!J2417)), "")&amp;
" | "&amp; IF(SOURCE!$X$2-LEN(SOURCE!I2417) &gt;= 0, REPT(" ",SOURCE!$X$2-LEN(SOURCE!I2417)), "")&amp;
      SOURCE!K2417&amp;      IF(SOURCE!$Y$2-LEN(SOURCE!K2417) &gt;= 0, REPT(" ",SOURCE!$Z$2-LEN(SOURCE!K2417)), "")&amp;
" | "&amp; SOURCE!L2417&amp;      IF(SOURCE!$AB$2-LEN(SOURCE!L2417) &gt;= 0, REPT(" ",SOURCE!$AB$2-LEN(SOURCE!L2417)), "")&amp;
" | "&amp; SOURCE!M2417&amp;      IF(SOURCE!$AC$2-LEN(SOURCE!M2417) &gt;= 0, REPT(" ",SOURCE!$AC$2-LEN(SOURCE!M2417)), "")&amp;
      "},"&amp;IF(SOURCE!O2417&lt;&gt;"",""&amp;SOURCE!O2417,"")
 )
)
)</f>
        <v/>
      </c>
    </row>
    <row r="2418" spans="1:1">
      <c r="A2418" s="133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IF(SOURCE!$R$2-LEN(SOURCE!C2418) &gt;= 0, REPT(" ",SOURCE!$R$2-LEN(SOURCE!C2418)), "")&amp;
      SOURCE!D2418&amp;", "&amp; IF(SOURCE!$S$2-LEN(SOURCE!D2418) &gt;= 0, REPT(" ",SOURCE!$S$2-LEN(SOURCE!D2418)), "")&amp;
      SOURCE!E2418&amp;", "&amp; IF(SOURCE!$T$2-LEN(SOURCE!E2418) &gt;=0, REPT(" ",SOURCE!$T$2-LEN(SOURCE!E2418)), "")&amp;
      SOURCE!F2418&amp;", "&amp; IF(SOURCE!$U$2-LEN(SOURCE!F2418) &gt;= 0, REPT(" ",SOURCE!$U$2-LEN(SOURCE!F2418)+2), "")&amp;"("&amp;
      SUBSTITUTE(TEXT(SOURCE!G2418,"??0"),"  ","")&amp;" &lt;&lt; TAM_MAX_BITS) |"&amp; IF(SOURCE!$V$2-3 &gt;= 0, REPT(" ",MAX(1,SOURCE!$V$2-5+4+1-1-LEN(  IF(ISTEXT(SOURCE!H2418),SOURCE!H2418,  SUBSTITUTE(SUBSTITUTE(TEXT(SOURCE!H2418,"????0"),"  ","")," ",""))   ))), "")&amp;
       IF(ISTEXT(SOURCE!H2418),SOURCE!H2418, SUBSTITUTE(SUBSTITUTE(TEXT(SOURCE!H2418,"????0"),"  ","")," ",""))   &amp;","&amp; IF(SOURCE!$W$2-3 &gt;= 0, REPT(" ",SOURCE!$W$2-3-5), "")&amp;
      SOURCE!I2418&amp;
" | "&amp; IF(SOURCE!$X$2-LEN(SOURCE!I2418) &gt;= 0, REPT(" ",SOURCE!$X$2-LEN(SOURCE!I2418)), "")&amp;
      SOURCE!J2418&amp;      IF(SOURCE!$Y$2-LEN(SOURCE!J2418) &gt;= 0, REPT(" ",SOURCE!$Y$2-LEN(SOURCE!J2418)), "")&amp;
" | "&amp; IF(SOURCE!$X$2-LEN(SOURCE!I2418) &gt;= 0, REPT(" ",SOURCE!$X$2-LEN(SOURCE!I2418)), "")&amp;
      SOURCE!K2418&amp;      IF(SOURCE!$Y$2-LEN(SOURCE!K2418) &gt;= 0, REPT(" ",SOURCE!$Z$2-LEN(SOURCE!K2418)), "")&amp;
" | "&amp; SOURCE!L2418&amp;      IF(SOURCE!$AB$2-LEN(SOURCE!L2418) &gt;= 0, REPT(" ",SOURCE!$AB$2-LEN(SOURCE!L2418)), "")&amp;
" | "&amp; SOURCE!M2418&amp;      IF(SOURCE!$AC$2-LEN(SOURCE!M2418) &gt;= 0, REPT(" ",SOURCE!$AC$2-LEN(SOURCE!M2418)), "")&amp;
      "},"&amp;IF(SOURCE!O2418&lt;&gt;"",""&amp;SOURCE!O2418,"")
 )
)
)</f>
        <v/>
      </c>
    </row>
    <row r="2419" spans="1:1">
      <c r="A2419" s="133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IF(SOURCE!$R$2-LEN(SOURCE!C2419) &gt;= 0, REPT(" ",SOURCE!$R$2-LEN(SOURCE!C2419)), "")&amp;
      SOURCE!D2419&amp;", "&amp; IF(SOURCE!$S$2-LEN(SOURCE!D2419) &gt;= 0, REPT(" ",SOURCE!$S$2-LEN(SOURCE!D2419)), "")&amp;
      SOURCE!E2419&amp;", "&amp; IF(SOURCE!$T$2-LEN(SOURCE!E2419) &gt;=0, REPT(" ",SOURCE!$T$2-LEN(SOURCE!E2419)), "")&amp;
      SOURCE!F2419&amp;", "&amp; IF(SOURCE!$U$2-LEN(SOURCE!F2419) &gt;= 0, REPT(" ",SOURCE!$U$2-LEN(SOURCE!F2419)+2), "")&amp;"("&amp;
      SUBSTITUTE(TEXT(SOURCE!G2419,"??0"),"  ","")&amp;" &lt;&lt; TAM_MAX_BITS) |"&amp; IF(SOURCE!$V$2-3 &gt;= 0, REPT(" ",MAX(1,SOURCE!$V$2-5+4+1-1-LEN(  IF(ISTEXT(SOURCE!H2419),SOURCE!H2419,  SUBSTITUTE(SUBSTITUTE(TEXT(SOURCE!H2419,"????0"),"  ","")," ",""))   ))), "")&amp;
       IF(ISTEXT(SOURCE!H2419),SOURCE!H2419, SUBSTITUTE(SUBSTITUTE(TEXT(SOURCE!H2419,"????0"),"  ","")," ",""))   &amp;","&amp; IF(SOURCE!$W$2-3 &gt;= 0, REPT(" ",SOURCE!$W$2-3-5), "")&amp;
      SOURCE!I2419&amp;
" | "&amp; IF(SOURCE!$X$2-LEN(SOURCE!I2419) &gt;= 0, REPT(" ",SOURCE!$X$2-LEN(SOURCE!I2419)), "")&amp;
      SOURCE!J2419&amp;      IF(SOURCE!$Y$2-LEN(SOURCE!J2419) &gt;= 0, REPT(" ",SOURCE!$Y$2-LEN(SOURCE!J2419)), "")&amp;
" | "&amp; IF(SOURCE!$X$2-LEN(SOURCE!I2419) &gt;= 0, REPT(" ",SOURCE!$X$2-LEN(SOURCE!I2419)), "")&amp;
      SOURCE!K2419&amp;      IF(SOURCE!$Y$2-LEN(SOURCE!K2419) &gt;= 0, REPT(" ",SOURCE!$Z$2-LEN(SOURCE!K2419)), "")&amp;
" | "&amp; SOURCE!L2419&amp;      IF(SOURCE!$AB$2-LEN(SOURCE!L2419) &gt;= 0, REPT(" ",SOURCE!$AB$2-LEN(SOURCE!L2419)), "")&amp;
" | "&amp; SOURCE!M2419&amp;      IF(SOURCE!$AC$2-LEN(SOURCE!M2419) &gt;= 0, REPT(" ",SOURCE!$AC$2-LEN(SOURCE!M2419)), "")&amp;
      "},"&amp;IF(SOURCE!O2419&lt;&gt;"",""&amp;SOURCE!O2419,"")
 )
)
)</f>
        <v/>
      </c>
    </row>
    <row r="2420" spans="1:1">
      <c r="A2420" s="133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IF(SOURCE!$R$2-LEN(SOURCE!C2420) &gt;= 0, REPT(" ",SOURCE!$R$2-LEN(SOURCE!C2420)), "")&amp;
      SOURCE!D2420&amp;", "&amp; IF(SOURCE!$S$2-LEN(SOURCE!D2420) &gt;= 0, REPT(" ",SOURCE!$S$2-LEN(SOURCE!D2420)), "")&amp;
      SOURCE!E2420&amp;", "&amp; IF(SOURCE!$T$2-LEN(SOURCE!E2420) &gt;=0, REPT(" ",SOURCE!$T$2-LEN(SOURCE!E2420)), "")&amp;
      SOURCE!F2420&amp;", "&amp; IF(SOURCE!$U$2-LEN(SOURCE!F2420) &gt;= 0, REPT(" ",SOURCE!$U$2-LEN(SOURCE!F2420)+2), "")&amp;"("&amp;
      SUBSTITUTE(TEXT(SOURCE!G2420,"??0"),"  ","")&amp;" &lt;&lt; TAM_MAX_BITS) |"&amp; IF(SOURCE!$V$2-3 &gt;= 0, REPT(" ",MAX(1,SOURCE!$V$2-5+4+1-1-LEN(  IF(ISTEXT(SOURCE!H2420),SOURCE!H2420,  SUBSTITUTE(SUBSTITUTE(TEXT(SOURCE!H2420,"????0"),"  ","")," ",""))   ))), "")&amp;
       IF(ISTEXT(SOURCE!H2420),SOURCE!H2420, SUBSTITUTE(SUBSTITUTE(TEXT(SOURCE!H2420,"????0"),"  ","")," ",""))   &amp;","&amp; IF(SOURCE!$W$2-3 &gt;= 0, REPT(" ",SOURCE!$W$2-3-5), "")&amp;
      SOURCE!I2420&amp;
" | "&amp; IF(SOURCE!$X$2-LEN(SOURCE!I2420) &gt;= 0, REPT(" ",SOURCE!$X$2-LEN(SOURCE!I2420)), "")&amp;
      SOURCE!J2420&amp;      IF(SOURCE!$Y$2-LEN(SOURCE!J2420) &gt;= 0, REPT(" ",SOURCE!$Y$2-LEN(SOURCE!J2420)), "")&amp;
" | "&amp; IF(SOURCE!$X$2-LEN(SOURCE!I2420) &gt;= 0, REPT(" ",SOURCE!$X$2-LEN(SOURCE!I2420)), "")&amp;
      SOURCE!K2420&amp;      IF(SOURCE!$Y$2-LEN(SOURCE!K2420) &gt;= 0, REPT(" ",SOURCE!$Z$2-LEN(SOURCE!K2420)), "")&amp;
" | "&amp; SOURCE!L2420&amp;      IF(SOURCE!$AB$2-LEN(SOURCE!L2420) &gt;= 0, REPT(" ",SOURCE!$AB$2-LEN(SOURCE!L2420)), "")&amp;
" | "&amp; SOURCE!M2420&amp;      IF(SOURCE!$AC$2-LEN(SOURCE!M2420) &gt;= 0, REPT(" ",SOURCE!$AC$2-LEN(SOURCE!M2420)), "")&amp;
      "},"&amp;IF(SOURCE!O2420&lt;&gt;"",""&amp;SOURCE!O2420,"")
 )
)
)</f>
        <v/>
      </c>
    </row>
    <row r="2421" spans="1:1">
      <c r="A2421" s="133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IF(SOURCE!$R$2-LEN(SOURCE!C2421) &gt;= 0, REPT(" ",SOURCE!$R$2-LEN(SOURCE!C2421)), "")&amp;
      SOURCE!D2421&amp;", "&amp; IF(SOURCE!$S$2-LEN(SOURCE!D2421) &gt;= 0, REPT(" ",SOURCE!$S$2-LEN(SOURCE!D2421)), "")&amp;
      SOURCE!E2421&amp;", "&amp; IF(SOURCE!$T$2-LEN(SOURCE!E2421) &gt;=0, REPT(" ",SOURCE!$T$2-LEN(SOURCE!E2421)), "")&amp;
      SOURCE!F2421&amp;", "&amp; IF(SOURCE!$U$2-LEN(SOURCE!F2421) &gt;= 0, REPT(" ",SOURCE!$U$2-LEN(SOURCE!F2421)+2), "")&amp;"("&amp;
      SUBSTITUTE(TEXT(SOURCE!G2421,"??0"),"  ","")&amp;" &lt;&lt; TAM_MAX_BITS) |"&amp; IF(SOURCE!$V$2-3 &gt;= 0, REPT(" ",MAX(1,SOURCE!$V$2-5+4+1-1-LEN(  IF(ISTEXT(SOURCE!H2421),SOURCE!H2421,  SUBSTITUTE(SUBSTITUTE(TEXT(SOURCE!H2421,"????0"),"  ","")," ",""))   ))), "")&amp;
       IF(ISTEXT(SOURCE!H2421),SOURCE!H2421, SUBSTITUTE(SUBSTITUTE(TEXT(SOURCE!H2421,"????0"),"  ","")," ",""))   &amp;","&amp; IF(SOURCE!$W$2-3 &gt;= 0, REPT(" ",SOURCE!$W$2-3-5), "")&amp;
      SOURCE!I2421&amp;
" | "&amp; IF(SOURCE!$X$2-LEN(SOURCE!I2421) &gt;= 0, REPT(" ",SOURCE!$X$2-LEN(SOURCE!I2421)), "")&amp;
      SOURCE!J2421&amp;      IF(SOURCE!$Y$2-LEN(SOURCE!J2421) &gt;= 0, REPT(" ",SOURCE!$Y$2-LEN(SOURCE!J2421)), "")&amp;
" | "&amp; IF(SOURCE!$X$2-LEN(SOURCE!I2421) &gt;= 0, REPT(" ",SOURCE!$X$2-LEN(SOURCE!I2421)), "")&amp;
      SOURCE!K2421&amp;      IF(SOURCE!$Y$2-LEN(SOURCE!K2421) &gt;= 0, REPT(" ",SOURCE!$Z$2-LEN(SOURCE!K2421)), "")&amp;
" | "&amp; SOURCE!L2421&amp;      IF(SOURCE!$AB$2-LEN(SOURCE!L2421) &gt;= 0, REPT(" ",SOURCE!$AB$2-LEN(SOURCE!L2421)), "")&amp;
" | "&amp; SOURCE!M2421&amp;      IF(SOURCE!$AC$2-LEN(SOURCE!M2421) &gt;= 0, REPT(" ",SOURCE!$AC$2-LEN(SOURCE!M2421)), "")&amp;
      "},"&amp;IF(SOURCE!O2421&lt;&gt;"",""&amp;SOURCE!O2421,"")
 )
)
)</f>
        <v/>
      </c>
    </row>
    <row r="2422" spans="1:1">
      <c r="A2422" s="133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IF(SOURCE!$R$2-LEN(SOURCE!C2422) &gt;= 0, REPT(" ",SOURCE!$R$2-LEN(SOURCE!C2422)), "")&amp;
      SOURCE!D2422&amp;", "&amp; IF(SOURCE!$S$2-LEN(SOURCE!D2422) &gt;= 0, REPT(" ",SOURCE!$S$2-LEN(SOURCE!D2422)), "")&amp;
      SOURCE!E2422&amp;", "&amp; IF(SOURCE!$T$2-LEN(SOURCE!E2422) &gt;=0, REPT(" ",SOURCE!$T$2-LEN(SOURCE!E2422)), "")&amp;
      SOURCE!F2422&amp;", "&amp; IF(SOURCE!$U$2-LEN(SOURCE!F2422) &gt;= 0, REPT(" ",SOURCE!$U$2-LEN(SOURCE!F2422)+2), "")&amp;"("&amp;
      SUBSTITUTE(TEXT(SOURCE!G2422,"??0"),"  ","")&amp;" &lt;&lt; TAM_MAX_BITS) |"&amp; IF(SOURCE!$V$2-3 &gt;= 0, REPT(" ",MAX(1,SOURCE!$V$2-5+4+1-1-LEN(  IF(ISTEXT(SOURCE!H2422),SOURCE!H2422,  SUBSTITUTE(SUBSTITUTE(TEXT(SOURCE!H2422,"????0"),"  ","")," ",""))   ))), "")&amp;
       IF(ISTEXT(SOURCE!H2422),SOURCE!H2422, SUBSTITUTE(SUBSTITUTE(TEXT(SOURCE!H2422,"????0"),"  ","")," ",""))   &amp;","&amp; IF(SOURCE!$W$2-3 &gt;= 0, REPT(" ",SOURCE!$W$2-3-5), "")&amp;
      SOURCE!I2422&amp;
" | "&amp; IF(SOURCE!$X$2-LEN(SOURCE!I2422) &gt;= 0, REPT(" ",SOURCE!$X$2-LEN(SOURCE!I2422)), "")&amp;
      SOURCE!J2422&amp;      IF(SOURCE!$Y$2-LEN(SOURCE!J2422) &gt;= 0, REPT(" ",SOURCE!$Y$2-LEN(SOURCE!J2422)), "")&amp;
" | "&amp; IF(SOURCE!$X$2-LEN(SOURCE!I2422) &gt;= 0, REPT(" ",SOURCE!$X$2-LEN(SOURCE!I2422)), "")&amp;
      SOURCE!K2422&amp;      IF(SOURCE!$Y$2-LEN(SOURCE!K2422) &gt;= 0, REPT(" ",SOURCE!$Z$2-LEN(SOURCE!K2422)), "")&amp;
" | "&amp; SOURCE!L2422&amp;      IF(SOURCE!$AB$2-LEN(SOURCE!L2422) &gt;= 0, REPT(" ",SOURCE!$AB$2-LEN(SOURCE!L2422)), "")&amp;
" | "&amp; SOURCE!M2422&amp;      IF(SOURCE!$AC$2-LEN(SOURCE!M2422) &gt;= 0, REPT(" ",SOURCE!$AC$2-LEN(SOURCE!M2422)), "")&amp;
      "},"&amp;IF(SOURCE!O2422&lt;&gt;"",""&amp;SOURCE!O2422,"")
 )
)
)</f>
        <v/>
      </c>
    </row>
    <row r="2423" spans="1:1">
      <c r="A2423" s="133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IF(SOURCE!$R$2-LEN(SOURCE!C2423) &gt;= 0, REPT(" ",SOURCE!$R$2-LEN(SOURCE!C2423)), "")&amp;
      SOURCE!D2423&amp;", "&amp; IF(SOURCE!$S$2-LEN(SOURCE!D2423) &gt;= 0, REPT(" ",SOURCE!$S$2-LEN(SOURCE!D2423)), "")&amp;
      SOURCE!E2423&amp;", "&amp; IF(SOURCE!$T$2-LEN(SOURCE!E2423) &gt;=0, REPT(" ",SOURCE!$T$2-LEN(SOURCE!E2423)), "")&amp;
      SOURCE!F2423&amp;", "&amp; IF(SOURCE!$U$2-LEN(SOURCE!F2423) &gt;= 0, REPT(" ",SOURCE!$U$2-LEN(SOURCE!F2423)+2), "")&amp;"("&amp;
      SUBSTITUTE(TEXT(SOURCE!G2423,"??0"),"  ","")&amp;" &lt;&lt; TAM_MAX_BITS) |"&amp; IF(SOURCE!$V$2-3 &gt;= 0, REPT(" ",MAX(1,SOURCE!$V$2-5+4+1-1-LEN(  IF(ISTEXT(SOURCE!H2423),SOURCE!H2423,  SUBSTITUTE(SUBSTITUTE(TEXT(SOURCE!H2423,"????0"),"  ","")," ",""))   ))), "")&amp;
       IF(ISTEXT(SOURCE!H2423),SOURCE!H2423, SUBSTITUTE(SUBSTITUTE(TEXT(SOURCE!H2423,"????0"),"  ","")," ",""))   &amp;","&amp; IF(SOURCE!$W$2-3 &gt;= 0, REPT(" ",SOURCE!$W$2-3-5), "")&amp;
      SOURCE!I2423&amp;
" | "&amp; IF(SOURCE!$X$2-LEN(SOURCE!I2423) &gt;= 0, REPT(" ",SOURCE!$X$2-LEN(SOURCE!I2423)), "")&amp;
      SOURCE!J2423&amp;      IF(SOURCE!$Y$2-LEN(SOURCE!J2423) &gt;= 0, REPT(" ",SOURCE!$Y$2-LEN(SOURCE!J2423)), "")&amp;
" | "&amp; IF(SOURCE!$X$2-LEN(SOURCE!I2423) &gt;= 0, REPT(" ",SOURCE!$X$2-LEN(SOURCE!I2423)), "")&amp;
      SOURCE!K2423&amp;      IF(SOURCE!$Y$2-LEN(SOURCE!K2423) &gt;= 0, REPT(" ",SOURCE!$Z$2-LEN(SOURCE!K2423)), "")&amp;
" | "&amp; SOURCE!L2423&amp;      IF(SOURCE!$AB$2-LEN(SOURCE!L2423) &gt;= 0, REPT(" ",SOURCE!$AB$2-LEN(SOURCE!L2423)), "")&amp;
" | "&amp; SOURCE!M2423&amp;      IF(SOURCE!$AC$2-LEN(SOURCE!M2423) &gt;= 0, REPT(" ",SOURCE!$AC$2-LEN(SOURCE!M2423)), "")&amp;
      "},"&amp;IF(SOURCE!O2423&lt;&gt;"",""&amp;SOURCE!O2423,"")
 )
)
)</f>
        <v/>
      </c>
    </row>
    <row r="2424" spans="1:1">
      <c r="A2424" s="133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IF(SOURCE!$R$2-LEN(SOURCE!C2424) &gt;= 0, REPT(" ",SOURCE!$R$2-LEN(SOURCE!C2424)), "")&amp;
      SOURCE!D2424&amp;", "&amp; IF(SOURCE!$S$2-LEN(SOURCE!D2424) &gt;= 0, REPT(" ",SOURCE!$S$2-LEN(SOURCE!D2424)), "")&amp;
      SOURCE!E2424&amp;", "&amp; IF(SOURCE!$T$2-LEN(SOURCE!E2424) &gt;=0, REPT(" ",SOURCE!$T$2-LEN(SOURCE!E2424)), "")&amp;
      SOURCE!F2424&amp;", "&amp; IF(SOURCE!$U$2-LEN(SOURCE!F2424) &gt;= 0, REPT(" ",SOURCE!$U$2-LEN(SOURCE!F2424)+2), "")&amp;"("&amp;
      SUBSTITUTE(TEXT(SOURCE!G2424,"??0"),"  ","")&amp;" &lt;&lt; TAM_MAX_BITS) |"&amp; IF(SOURCE!$V$2-3 &gt;= 0, REPT(" ",MAX(1,SOURCE!$V$2-5+4+1-1-LEN(  IF(ISTEXT(SOURCE!H2424),SOURCE!H2424,  SUBSTITUTE(SUBSTITUTE(TEXT(SOURCE!H2424,"????0"),"  ","")," ",""))   ))), "")&amp;
       IF(ISTEXT(SOURCE!H2424),SOURCE!H2424, SUBSTITUTE(SUBSTITUTE(TEXT(SOURCE!H2424,"????0"),"  ","")," ",""))   &amp;","&amp; IF(SOURCE!$W$2-3 &gt;= 0, REPT(" ",SOURCE!$W$2-3-5), "")&amp;
      SOURCE!I2424&amp;
" | "&amp; IF(SOURCE!$X$2-LEN(SOURCE!I2424) &gt;= 0, REPT(" ",SOURCE!$X$2-LEN(SOURCE!I2424)), "")&amp;
      SOURCE!J2424&amp;      IF(SOURCE!$Y$2-LEN(SOURCE!J2424) &gt;= 0, REPT(" ",SOURCE!$Y$2-LEN(SOURCE!J2424)), "")&amp;
" | "&amp; IF(SOURCE!$X$2-LEN(SOURCE!I2424) &gt;= 0, REPT(" ",SOURCE!$X$2-LEN(SOURCE!I2424)), "")&amp;
      SOURCE!K2424&amp;      IF(SOURCE!$Y$2-LEN(SOURCE!K2424) &gt;= 0, REPT(" ",SOURCE!$Z$2-LEN(SOURCE!K2424)), "")&amp;
" | "&amp; SOURCE!L2424&amp;      IF(SOURCE!$AB$2-LEN(SOURCE!L2424) &gt;= 0, REPT(" ",SOURCE!$AB$2-LEN(SOURCE!L2424)), "")&amp;
" | "&amp; SOURCE!M2424&amp;      IF(SOURCE!$AC$2-LEN(SOURCE!M2424) &gt;= 0, REPT(" ",SOURCE!$AC$2-LEN(SOURCE!M2424)), "")&amp;
      "},"&amp;IF(SOURCE!O2424&lt;&gt;"",""&amp;SOURCE!O2424,"")
 )
)
)</f>
        <v/>
      </c>
    </row>
    <row r="2425" spans="1:1">
      <c r="A2425" s="133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IF(SOURCE!$R$2-LEN(SOURCE!C2425) &gt;= 0, REPT(" ",SOURCE!$R$2-LEN(SOURCE!C2425)), "")&amp;
      SOURCE!D2425&amp;", "&amp; IF(SOURCE!$S$2-LEN(SOURCE!D2425) &gt;= 0, REPT(" ",SOURCE!$S$2-LEN(SOURCE!D2425)), "")&amp;
      SOURCE!E2425&amp;", "&amp; IF(SOURCE!$T$2-LEN(SOURCE!E2425) &gt;=0, REPT(" ",SOURCE!$T$2-LEN(SOURCE!E2425)), "")&amp;
      SOURCE!F2425&amp;", "&amp; IF(SOURCE!$U$2-LEN(SOURCE!F2425) &gt;= 0, REPT(" ",SOURCE!$U$2-LEN(SOURCE!F2425)+2), "")&amp;"("&amp;
      SUBSTITUTE(TEXT(SOURCE!G2425,"??0"),"  ","")&amp;" &lt;&lt; TAM_MAX_BITS) |"&amp; IF(SOURCE!$V$2-3 &gt;= 0, REPT(" ",MAX(1,SOURCE!$V$2-5+4+1-1-LEN(  IF(ISTEXT(SOURCE!H2425),SOURCE!H2425,  SUBSTITUTE(SUBSTITUTE(TEXT(SOURCE!H2425,"????0"),"  ","")," ",""))   ))), "")&amp;
       IF(ISTEXT(SOURCE!H2425),SOURCE!H2425, SUBSTITUTE(SUBSTITUTE(TEXT(SOURCE!H2425,"????0"),"  ","")," ",""))   &amp;","&amp; IF(SOURCE!$W$2-3 &gt;= 0, REPT(" ",SOURCE!$W$2-3-5), "")&amp;
      SOURCE!I2425&amp;
" | "&amp; IF(SOURCE!$X$2-LEN(SOURCE!I2425) &gt;= 0, REPT(" ",SOURCE!$X$2-LEN(SOURCE!I2425)), "")&amp;
      SOURCE!J2425&amp;      IF(SOURCE!$Y$2-LEN(SOURCE!J2425) &gt;= 0, REPT(" ",SOURCE!$Y$2-LEN(SOURCE!J2425)), "")&amp;
" | "&amp; IF(SOURCE!$X$2-LEN(SOURCE!I2425) &gt;= 0, REPT(" ",SOURCE!$X$2-LEN(SOURCE!I2425)), "")&amp;
      SOURCE!K2425&amp;      IF(SOURCE!$Y$2-LEN(SOURCE!K2425) &gt;= 0, REPT(" ",SOURCE!$Z$2-LEN(SOURCE!K2425)), "")&amp;
" | "&amp; SOURCE!L2425&amp;      IF(SOURCE!$AB$2-LEN(SOURCE!L2425) &gt;= 0, REPT(" ",SOURCE!$AB$2-LEN(SOURCE!L2425)), "")&amp;
" | "&amp; SOURCE!M2425&amp;      IF(SOURCE!$AC$2-LEN(SOURCE!M2425) &gt;= 0, REPT(" ",SOURCE!$AC$2-LEN(SOURCE!M2425)), "")&amp;
      "},"&amp;IF(SOURCE!O2425&lt;&gt;"",""&amp;SOURCE!O2425,"")
 )
)
)</f>
        <v/>
      </c>
    </row>
    <row r="2426" spans="1:1">
      <c r="A2426" s="133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IF(SOURCE!$R$2-LEN(SOURCE!C2426) &gt;= 0, REPT(" ",SOURCE!$R$2-LEN(SOURCE!C2426)), "")&amp;
      SOURCE!D2426&amp;", "&amp; IF(SOURCE!$S$2-LEN(SOURCE!D2426) &gt;= 0, REPT(" ",SOURCE!$S$2-LEN(SOURCE!D2426)), "")&amp;
      SOURCE!E2426&amp;", "&amp; IF(SOURCE!$T$2-LEN(SOURCE!E2426) &gt;=0, REPT(" ",SOURCE!$T$2-LEN(SOURCE!E2426)), "")&amp;
      SOURCE!F2426&amp;", "&amp; IF(SOURCE!$U$2-LEN(SOURCE!F2426) &gt;= 0, REPT(" ",SOURCE!$U$2-LEN(SOURCE!F2426)+2), "")&amp;"("&amp;
      SUBSTITUTE(TEXT(SOURCE!G2426,"??0"),"  ","")&amp;" &lt;&lt; TAM_MAX_BITS) |"&amp; IF(SOURCE!$V$2-3 &gt;= 0, REPT(" ",MAX(1,SOURCE!$V$2-5+4+1-1-LEN(  IF(ISTEXT(SOURCE!H2426),SOURCE!H2426,  SUBSTITUTE(SUBSTITUTE(TEXT(SOURCE!H2426,"????0"),"  ","")," ",""))   ))), "")&amp;
       IF(ISTEXT(SOURCE!H2426),SOURCE!H2426, SUBSTITUTE(SUBSTITUTE(TEXT(SOURCE!H2426,"????0"),"  ","")," ",""))   &amp;","&amp; IF(SOURCE!$W$2-3 &gt;= 0, REPT(" ",SOURCE!$W$2-3-5), "")&amp;
      SOURCE!I2426&amp;
" | "&amp; IF(SOURCE!$X$2-LEN(SOURCE!I2426) &gt;= 0, REPT(" ",SOURCE!$X$2-LEN(SOURCE!I2426)), "")&amp;
      SOURCE!J2426&amp;      IF(SOURCE!$Y$2-LEN(SOURCE!J2426) &gt;= 0, REPT(" ",SOURCE!$Y$2-LEN(SOURCE!J2426)), "")&amp;
" | "&amp; IF(SOURCE!$X$2-LEN(SOURCE!I2426) &gt;= 0, REPT(" ",SOURCE!$X$2-LEN(SOURCE!I2426)), "")&amp;
      SOURCE!K2426&amp;      IF(SOURCE!$Y$2-LEN(SOURCE!K2426) &gt;= 0, REPT(" ",SOURCE!$Z$2-LEN(SOURCE!K2426)), "")&amp;
" | "&amp; SOURCE!L2426&amp;      IF(SOURCE!$AB$2-LEN(SOURCE!L2426) &gt;= 0, REPT(" ",SOURCE!$AB$2-LEN(SOURCE!L2426)), "")&amp;
" | "&amp; SOURCE!M2426&amp;      IF(SOURCE!$AC$2-LEN(SOURCE!M2426) &gt;= 0, REPT(" ",SOURCE!$AC$2-LEN(SOURCE!M2426)), "")&amp;
      "},"&amp;IF(SOURCE!O2426&lt;&gt;"",""&amp;SOURCE!O2426,"")
 )
)
)</f>
        <v/>
      </c>
    </row>
    <row r="2427" spans="1:1">
      <c r="A2427" s="133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IF(SOURCE!$R$2-LEN(SOURCE!C2427) &gt;= 0, REPT(" ",SOURCE!$R$2-LEN(SOURCE!C2427)), "")&amp;
      SOURCE!D2427&amp;", "&amp; IF(SOURCE!$S$2-LEN(SOURCE!D2427) &gt;= 0, REPT(" ",SOURCE!$S$2-LEN(SOURCE!D2427)), "")&amp;
      SOURCE!E2427&amp;", "&amp; IF(SOURCE!$T$2-LEN(SOURCE!E2427) &gt;=0, REPT(" ",SOURCE!$T$2-LEN(SOURCE!E2427)), "")&amp;
      SOURCE!F2427&amp;", "&amp; IF(SOURCE!$U$2-LEN(SOURCE!F2427) &gt;= 0, REPT(" ",SOURCE!$U$2-LEN(SOURCE!F2427)+2), "")&amp;"("&amp;
      SUBSTITUTE(TEXT(SOURCE!G2427,"??0"),"  ","")&amp;" &lt;&lt; TAM_MAX_BITS) |"&amp; IF(SOURCE!$V$2-3 &gt;= 0, REPT(" ",MAX(1,SOURCE!$V$2-5+4+1-1-LEN(  IF(ISTEXT(SOURCE!H2427),SOURCE!H2427,  SUBSTITUTE(SUBSTITUTE(TEXT(SOURCE!H2427,"????0"),"  ","")," ",""))   ))), "")&amp;
       IF(ISTEXT(SOURCE!H2427),SOURCE!H2427, SUBSTITUTE(SUBSTITUTE(TEXT(SOURCE!H2427,"????0"),"  ","")," ",""))   &amp;","&amp; IF(SOURCE!$W$2-3 &gt;= 0, REPT(" ",SOURCE!$W$2-3-5), "")&amp;
      SOURCE!I2427&amp;
" | "&amp; IF(SOURCE!$X$2-LEN(SOURCE!I2427) &gt;= 0, REPT(" ",SOURCE!$X$2-LEN(SOURCE!I2427)), "")&amp;
      SOURCE!J2427&amp;      IF(SOURCE!$Y$2-LEN(SOURCE!J2427) &gt;= 0, REPT(" ",SOURCE!$Y$2-LEN(SOURCE!J2427)), "")&amp;
" | "&amp; IF(SOURCE!$X$2-LEN(SOURCE!I2427) &gt;= 0, REPT(" ",SOURCE!$X$2-LEN(SOURCE!I2427)), "")&amp;
      SOURCE!K2427&amp;      IF(SOURCE!$Y$2-LEN(SOURCE!K2427) &gt;= 0, REPT(" ",SOURCE!$Z$2-LEN(SOURCE!K2427)), "")&amp;
" | "&amp; SOURCE!L2427&amp;      IF(SOURCE!$AB$2-LEN(SOURCE!L2427) &gt;= 0, REPT(" ",SOURCE!$AB$2-LEN(SOURCE!L2427)), "")&amp;
" | "&amp; SOURCE!M2427&amp;      IF(SOURCE!$AC$2-LEN(SOURCE!M2427) &gt;= 0, REPT(" ",SOURCE!$AC$2-LEN(SOURCE!M2427)), "")&amp;
      "},"&amp;IF(SOURCE!O2427&lt;&gt;"",""&amp;SOURCE!O2427,"")
 )
)
)</f>
        <v/>
      </c>
    </row>
    <row r="2428" spans="1:1">
      <c r="A2428" s="133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IF(SOURCE!$R$2-LEN(SOURCE!C2428) &gt;= 0, REPT(" ",SOURCE!$R$2-LEN(SOURCE!C2428)), "")&amp;
      SOURCE!D2428&amp;", "&amp; IF(SOURCE!$S$2-LEN(SOURCE!D2428) &gt;= 0, REPT(" ",SOURCE!$S$2-LEN(SOURCE!D2428)), "")&amp;
      SOURCE!E2428&amp;", "&amp; IF(SOURCE!$T$2-LEN(SOURCE!E2428) &gt;=0, REPT(" ",SOURCE!$T$2-LEN(SOURCE!E2428)), "")&amp;
      SOURCE!F2428&amp;", "&amp; IF(SOURCE!$U$2-LEN(SOURCE!F2428) &gt;= 0, REPT(" ",SOURCE!$U$2-LEN(SOURCE!F2428)+2), "")&amp;"("&amp;
      SUBSTITUTE(TEXT(SOURCE!G2428,"??0"),"  ","")&amp;" &lt;&lt; TAM_MAX_BITS) |"&amp; IF(SOURCE!$V$2-3 &gt;= 0, REPT(" ",MAX(1,SOURCE!$V$2-5+4+1-1-LEN(  IF(ISTEXT(SOURCE!H2428),SOURCE!H2428,  SUBSTITUTE(SUBSTITUTE(TEXT(SOURCE!H2428,"????0"),"  ","")," ",""))   ))), "")&amp;
       IF(ISTEXT(SOURCE!H2428),SOURCE!H2428, SUBSTITUTE(SUBSTITUTE(TEXT(SOURCE!H2428,"????0"),"  ","")," ",""))   &amp;","&amp; IF(SOURCE!$W$2-3 &gt;= 0, REPT(" ",SOURCE!$W$2-3-5), "")&amp;
      SOURCE!I2428&amp;
" | "&amp; IF(SOURCE!$X$2-LEN(SOURCE!I2428) &gt;= 0, REPT(" ",SOURCE!$X$2-LEN(SOURCE!I2428)), "")&amp;
      SOURCE!J2428&amp;      IF(SOURCE!$Y$2-LEN(SOURCE!J2428) &gt;= 0, REPT(" ",SOURCE!$Y$2-LEN(SOURCE!J2428)), "")&amp;
" | "&amp; IF(SOURCE!$X$2-LEN(SOURCE!I2428) &gt;= 0, REPT(" ",SOURCE!$X$2-LEN(SOURCE!I2428)), "")&amp;
      SOURCE!K2428&amp;      IF(SOURCE!$Y$2-LEN(SOURCE!K2428) &gt;= 0, REPT(" ",SOURCE!$Z$2-LEN(SOURCE!K2428)), "")&amp;
" | "&amp; SOURCE!L2428&amp;      IF(SOURCE!$AB$2-LEN(SOURCE!L2428) &gt;= 0, REPT(" ",SOURCE!$AB$2-LEN(SOURCE!L2428)), "")&amp;
" | "&amp; SOURCE!M2428&amp;      IF(SOURCE!$AC$2-LEN(SOURCE!M2428) &gt;= 0, REPT(" ",SOURCE!$AC$2-LEN(SOURCE!M2428)), "")&amp;
      "},"&amp;IF(SOURCE!O2428&lt;&gt;"",""&amp;SOURCE!O2428,"")
 )
)
)</f>
        <v/>
      </c>
    </row>
    <row r="2429" spans="1:1">
      <c r="A2429" s="133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IF(SOURCE!$R$2-LEN(SOURCE!C2429) &gt;= 0, REPT(" ",SOURCE!$R$2-LEN(SOURCE!C2429)), "")&amp;
      SOURCE!D2429&amp;", "&amp; IF(SOURCE!$S$2-LEN(SOURCE!D2429) &gt;= 0, REPT(" ",SOURCE!$S$2-LEN(SOURCE!D2429)), "")&amp;
      SOURCE!E2429&amp;", "&amp; IF(SOURCE!$T$2-LEN(SOURCE!E2429) &gt;=0, REPT(" ",SOURCE!$T$2-LEN(SOURCE!E2429)), "")&amp;
      SOURCE!F2429&amp;", "&amp; IF(SOURCE!$U$2-LEN(SOURCE!F2429) &gt;= 0, REPT(" ",SOURCE!$U$2-LEN(SOURCE!F2429)+2), "")&amp;"("&amp;
      SUBSTITUTE(TEXT(SOURCE!G2429,"??0"),"  ","")&amp;" &lt;&lt; TAM_MAX_BITS) |"&amp; IF(SOURCE!$V$2-3 &gt;= 0, REPT(" ",MAX(1,SOURCE!$V$2-5+4+1-1-LEN(  IF(ISTEXT(SOURCE!H2429),SOURCE!H2429,  SUBSTITUTE(SUBSTITUTE(TEXT(SOURCE!H2429,"????0"),"  ","")," ",""))   ))), "")&amp;
       IF(ISTEXT(SOURCE!H2429),SOURCE!H2429, SUBSTITUTE(SUBSTITUTE(TEXT(SOURCE!H2429,"????0"),"  ","")," ",""))   &amp;","&amp; IF(SOURCE!$W$2-3 &gt;= 0, REPT(" ",SOURCE!$W$2-3-5), "")&amp;
      SOURCE!I2429&amp;
" | "&amp; IF(SOURCE!$X$2-LEN(SOURCE!I2429) &gt;= 0, REPT(" ",SOURCE!$X$2-LEN(SOURCE!I2429)), "")&amp;
      SOURCE!J2429&amp;      IF(SOURCE!$Y$2-LEN(SOURCE!J2429) &gt;= 0, REPT(" ",SOURCE!$Y$2-LEN(SOURCE!J2429)), "")&amp;
" | "&amp; IF(SOURCE!$X$2-LEN(SOURCE!I2429) &gt;= 0, REPT(" ",SOURCE!$X$2-LEN(SOURCE!I2429)), "")&amp;
      SOURCE!K2429&amp;      IF(SOURCE!$Y$2-LEN(SOURCE!K2429) &gt;= 0, REPT(" ",SOURCE!$Z$2-LEN(SOURCE!K2429)), "")&amp;
" | "&amp; SOURCE!L2429&amp;      IF(SOURCE!$AB$2-LEN(SOURCE!L2429) &gt;= 0, REPT(" ",SOURCE!$AB$2-LEN(SOURCE!L2429)), "")&amp;
" | "&amp; SOURCE!M2429&amp;      IF(SOURCE!$AC$2-LEN(SOURCE!M2429) &gt;= 0, REPT(" ",SOURCE!$AC$2-LEN(SOURCE!M2429)), "")&amp;
      "},"&amp;IF(SOURCE!O2429&lt;&gt;"",""&amp;SOURCE!O2429,"")
 )
)
)</f>
        <v/>
      </c>
    </row>
    <row r="2430" spans="1:1">
      <c r="A2430" s="133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IF(SOURCE!$R$2-LEN(SOURCE!C2430) &gt;= 0, REPT(" ",SOURCE!$R$2-LEN(SOURCE!C2430)), "")&amp;
      SOURCE!D2430&amp;", "&amp; IF(SOURCE!$S$2-LEN(SOURCE!D2430) &gt;= 0, REPT(" ",SOURCE!$S$2-LEN(SOURCE!D2430)), "")&amp;
      SOURCE!E2430&amp;", "&amp; IF(SOURCE!$T$2-LEN(SOURCE!E2430) &gt;=0, REPT(" ",SOURCE!$T$2-LEN(SOURCE!E2430)), "")&amp;
      SOURCE!F2430&amp;", "&amp; IF(SOURCE!$U$2-LEN(SOURCE!F2430) &gt;= 0, REPT(" ",SOURCE!$U$2-LEN(SOURCE!F2430)+2), "")&amp;"("&amp;
      SUBSTITUTE(TEXT(SOURCE!G2430,"??0"),"  ","")&amp;" &lt;&lt; TAM_MAX_BITS) |"&amp; IF(SOURCE!$V$2-3 &gt;= 0, REPT(" ",MAX(1,SOURCE!$V$2-5+4+1-1-LEN(  IF(ISTEXT(SOURCE!H2430),SOURCE!H2430,  SUBSTITUTE(SUBSTITUTE(TEXT(SOURCE!H2430,"????0"),"  ","")," ",""))   ))), "")&amp;
       IF(ISTEXT(SOURCE!H2430),SOURCE!H2430, SUBSTITUTE(SUBSTITUTE(TEXT(SOURCE!H2430,"????0"),"  ","")," ",""))   &amp;","&amp; IF(SOURCE!$W$2-3 &gt;= 0, REPT(" ",SOURCE!$W$2-3-5), "")&amp;
      SOURCE!I2430&amp;
" | "&amp; IF(SOURCE!$X$2-LEN(SOURCE!I2430) &gt;= 0, REPT(" ",SOURCE!$X$2-LEN(SOURCE!I2430)), "")&amp;
      SOURCE!J2430&amp;      IF(SOURCE!$Y$2-LEN(SOURCE!J2430) &gt;= 0, REPT(" ",SOURCE!$Y$2-LEN(SOURCE!J2430)), "")&amp;
" | "&amp; IF(SOURCE!$X$2-LEN(SOURCE!I2430) &gt;= 0, REPT(" ",SOURCE!$X$2-LEN(SOURCE!I2430)), "")&amp;
      SOURCE!K2430&amp;      IF(SOURCE!$Y$2-LEN(SOURCE!K2430) &gt;= 0, REPT(" ",SOURCE!$Z$2-LEN(SOURCE!K2430)), "")&amp;
" | "&amp; SOURCE!L2430&amp;      IF(SOURCE!$AB$2-LEN(SOURCE!L2430) &gt;= 0, REPT(" ",SOURCE!$AB$2-LEN(SOURCE!L2430)), "")&amp;
" | "&amp; SOURCE!M2430&amp;      IF(SOURCE!$AC$2-LEN(SOURCE!M2430) &gt;= 0, REPT(" ",SOURCE!$AC$2-LEN(SOURCE!M2430)), "")&amp;
      "},"&amp;IF(SOURCE!O2430&lt;&gt;"",""&amp;SOURCE!O2430,"")
 )
)
)</f>
        <v/>
      </c>
    </row>
    <row r="2431" spans="1:1">
      <c r="A2431" s="133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IF(SOURCE!$R$2-LEN(SOURCE!C2431) &gt;= 0, REPT(" ",SOURCE!$R$2-LEN(SOURCE!C2431)), "")&amp;
      SOURCE!D2431&amp;", "&amp; IF(SOURCE!$S$2-LEN(SOURCE!D2431) &gt;= 0, REPT(" ",SOURCE!$S$2-LEN(SOURCE!D2431)), "")&amp;
      SOURCE!E2431&amp;", "&amp; IF(SOURCE!$T$2-LEN(SOURCE!E2431) &gt;=0, REPT(" ",SOURCE!$T$2-LEN(SOURCE!E2431)), "")&amp;
      SOURCE!F2431&amp;", "&amp; IF(SOURCE!$U$2-LEN(SOURCE!F2431) &gt;= 0, REPT(" ",SOURCE!$U$2-LEN(SOURCE!F2431)+2), "")&amp;"("&amp;
      SUBSTITUTE(TEXT(SOURCE!G2431,"??0"),"  ","")&amp;" &lt;&lt; TAM_MAX_BITS) |"&amp; IF(SOURCE!$V$2-3 &gt;= 0, REPT(" ",MAX(1,SOURCE!$V$2-5+4+1-1-LEN(  IF(ISTEXT(SOURCE!H2431),SOURCE!H2431,  SUBSTITUTE(SUBSTITUTE(TEXT(SOURCE!H2431,"????0"),"  ","")," ",""))   ))), "")&amp;
       IF(ISTEXT(SOURCE!H2431),SOURCE!H2431, SUBSTITUTE(SUBSTITUTE(TEXT(SOURCE!H2431,"????0"),"  ","")," ",""))   &amp;","&amp; IF(SOURCE!$W$2-3 &gt;= 0, REPT(" ",SOURCE!$W$2-3-5), "")&amp;
      SOURCE!I2431&amp;
" | "&amp; IF(SOURCE!$X$2-LEN(SOURCE!I2431) &gt;= 0, REPT(" ",SOURCE!$X$2-LEN(SOURCE!I2431)), "")&amp;
      SOURCE!J2431&amp;      IF(SOURCE!$Y$2-LEN(SOURCE!J2431) &gt;= 0, REPT(" ",SOURCE!$Y$2-LEN(SOURCE!J2431)), "")&amp;
" | "&amp; IF(SOURCE!$X$2-LEN(SOURCE!I2431) &gt;= 0, REPT(" ",SOURCE!$X$2-LEN(SOURCE!I2431)), "")&amp;
      SOURCE!K2431&amp;      IF(SOURCE!$Y$2-LEN(SOURCE!K2431) &gt;= 0, REPT(" ",SOURCE!$Z$2-LEN(SOURCE!K2431)), "")&amp;
" | "&amp; SOURCE!L2431&amp;      IF(SOURCE!$AB$2-LEN(SOURCE!L2431) &gt;= 0, REPT(" ",SOURCE!$AB$2-LEN(SOURCE!L2431)), "")&amp;
" | "&amp; SOURCE!M2431&amp;      IF(SOURCE!$AC$2-LEN(SOURCE!M2431) &gt;= 0, REPT(" ",SOURCE!$AC$2-LEN(SOURCE!M2431)), "")&amp;
      "},"&amp;IF(SOURCE!O2431&lt;&gt;"",""&amp;SOURCE!O2431,"")
 )
)
)</f>
        <v/>
      </c>
    </row>
    <row r="2432" spans="1:1">
      <c r="A2432" s="133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IF(SOURCE!$R$2-LEN(SOURCE!C2432) &gt;= 0, REPT(" ",SOURCE!$R$2-LEN(SOURCE!C2432)), "")&amp;
      SOURCE!D2432&amp;", "&amp; IF(SOURCE!$S$2-LEN(SOURCE!D2432) &gt;= 0, REPT(" ",SOURCE!$S$2-LEN(SOURCE!D2432)), "")&amp;
      SOURCE!E2432&amp;", "&amp; IF(SOURCE!$T$2-LEN(SOURCE!E2432) &gt;=0, REPT(" ",SOURCE!$T$2-LEN(SOURCE!E2432)), "")&amp;
      SOURCE!F2432&amp;", "&amp; IF(SOURCE!$U$2-LEN(SOURCE!F2432) &gt;= 0, REPT(" ",SOURCE!$U$2-LEN(SOURCE!F2432)+2), "")&amp;"("&amp;
      SUBSTITUTE(TEXT(SOURCE!G2432,"??0"),"  ","")&amp;" &lt;&lt; TAM_MAX_BITS) |"&amp; IF(SOURCE!$V$2-3 &gt;= 0, REPT(" ",MAX(1,SOURCE!$V$2-5+4+1-1-LEN(  IF(ISTEXT(SOURCE!H2432),SOURCE!H2432,  SUBSTITUTE(SUBSTITUTE(TEXT(SOURCE!H2432,"????0"),"  ","")," ",""))   ))), "")&amp;
       IF(ISTEXT(SOURCE!H2432),SOURCE!H2432, SUBSTITUTE(SUBSTITUTE(TEXT(SOURCE!H2432,"????0"),"  ","")," ",""))   &amp;","&amp; IF(SOURCE!$W$2-3 &gt;= 0, REPT(" ",SOURCE!$W$2-3-5), "")&amp;
      SOURCE!I2432&amp;
" | "&amp; IF(SOURCE!$X$2-LEN(SOURCE!I2432) &gt;= 0, REPT(" ",SOURCE!$X$2-LEN(SOURCE!I2432)), "")&amp;
      SOURCE!J2432&amp;      IF(SOURCE!$Y$2-LEN(SOURCE!J2432) &gt;= 0, REPT(" ",SOURCE!$Y$2-LEN(SOURCE!J2432)), "")&amp;
" | "&amp; IF(SOURCE!$X$2-LEN(SOURCE!I2432) &gt;= 0, REPT(" ",SOURCE!$X$2-LEN(SOURCE!I2432)), "")&amp;
      SOURCE!K2432&amp;      IF(SOURCE!$Y$2-LEN(SOURCE!K2432) &gt;= 0, REPT(" ",SOURCE!$Z$2-LEN(SOURCE!K2432)), "")&amp;
" | "&amp; SOURCE!L2432&amp;      IF(SOURCE!$AB$2-LEN(SOURCE!L2432) &gt;= 0, REPT(" ",SOURCE!$AB$2-LEN(SOURCE!L2432)), "")&amp;
" | "&amp; SOURCE!M2432&amp;      IF(SOURCE!$AC$2-LEN(SOURCE!M2432) &gt;= 0, REPT(" ",SOURCE!$AC$2-LEN(SOURCE!M2432)), "")&amp;
      "},"&amp;IF(SOURCE!O2432&lt;&gt;"",""&amp;SOURCE!O2432,"")
 )
)
)</f>
        <v/>
      </c>
    </row>
    <row r="2433" spans="1:1">
      <c r="A2433" s="133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IF(SOURCE!$R$2-LEN(SOURCE!C2433) &gt;= 0, REPT(" ",SOURCE!$R$2-LEN(SOURCE!C2433)), "")&amp;
      SOURCE!D2433&amp;", "&amp; IF(SOURCE!$S$2-LEN(SOURCE!D2433) &gt;= 0, REPT(" ",SOURCE!$S$2-LEN(SOURCE!D2433)), "")&amp;
      SOURCE!E2433&amp;", "&amp; IF(SOURCE!$T$2-LEN(SOURCE!E2433) &gt;=0, REPT(" ",SOURCE!$T$2-LEN(SOURCE!E2433)), "")&amp;
      SOURCE!F2433&amp;", "&amp; IF(SOURCE!$U$2-LEN(SOURCE!F2433) &gt;= 0, REPT(" ",SOURCE!$U$2-LEN(SOURCE!F2433)+2), "")&amp;"("&amp;
      SUBSTITUTE(TEXT(SOURCE!G2433,"??0"),"  ","")&amp;" &lt;&lt; TAM_MAX_BITS) |"&amp; IF(SOURCE!$V$2-3 &gt;= 0, REPT(" ",MAX(1,SOURCE!$V$2-5+4+1-1-LEN(  IF(ISTEXT(SOURCE!H2433),SOURCE!H2433,  SUBSTITUTE(SUBSTITUTE(TEXT(SOURCE!H2433,"????0"),"  ","")," ",""))   ))), "")&amp;
       IF(ISTEXT(SOURCE!H2433),SOURCE!H2433, SUBSTITUTE(SUBSTITUTE(TEXT(SOURCE!H2433,"????0"),"  ","")," ",""))   &amp;","&amp; IF(SOURCE!$W$2-3 &gt;= 0, REPT(" ",SOURCE!$W$2-3-5), "")&amp;
      SOURCE!I2433&amp;
" | "&amp; IF(SOURCE!$X$2-LEN(SOURCE!I2433) &gt;= 0, REPT(" ",SOURCE!$X$2-LEN(SOURCE!I2433)), "")&amp;
      SOURCE!J2433&amp;      IF(SOURCE!$Y$2-LEN(SOURCE!J2433) &gt;= 0, REPT(" ",SOURCE!$Y$2-LEN(SOURCE!J2433)), "")&amp;
" | "&amp; IF(SOURCE!$X$2-LEN(SOURCE!I2433) &gt;= 0, REPT(" ",SOURCE!$X$2-LEN(SOURCE!I2433)), "")&amp;
      SOURCE!K2433&amp;      IF(SOURCE!$Y$2-LEN(SOURCE!K2433) &gt;= 0, REPT(" ",SOURCE!$Z$2-LEN(SOURCE!K2433)), "")&amp;
" | "&amp; SOURCE!L2433&amp;      IF(SOURCE!$AB$2-LEN(SOURCE!L2433) &gt;= 0, REPT(" ",SOURCE!$AB$2-LEN(SOURCE!L2433)), "")&amp;
" | "&amp; SOURCE!M2433&amp;      IF(SOURCE!$AC$2-LEN(SOURCE!M2433) &gt;= 0, REPT(" ",SOURCE!$AC$2-LEN(SOURCE!M2433)), "")&amp;
      "},"&amp;IF(SOURCE!O2433&lt;&gt;"",""&amp;SOURCE!O2433,"")
 )
)
)</f>
        <v/>
      </c>
    </row>
    <row r="2434" spans="1:1">
      <c r="A2434" s="133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IF(SOURCE!$R$2-LEN(SOURCE!C2434) &gt;= 0, REPT(" ",SOURCE!$R$2-LEN(SOURCE!C2434)), "")&amp;
      SOURCE!D2434&amp;", "&amp; IF(SOURCE!$S$2-LEN(SOURCE!D2434) &gt;= 0, REPT(" ",SOURCE!$S$2-LEN(SOURCE!D2434)), "")&amp;
      SOURCE!E2434&amp;", "&amp; IF(SOURCE!$T$2-LEN(SOURCE!E2434) &gt;=0, REPT(" ",SOURCE!$T$2-LEN(SOURCE!E2434)), "")&amp;
      SOURCE!F2434&amp;", "&amp; IF(SOURCE!$U$2-LEN(SOURCE!F2434) &gt;= 0, REPT(" ",SOURCE!$U$2-LEN(SOURCE!F2434)+2), "")&amp;"("&amp;
      SUBSTITUTE(TEXT(SOURCE!G2434,"??0"),"  ","")&amp;" &lt;&lt; TAM_MAX_BITS) |"&amp; IF(SOURCE!$V$2-3 &gt;= 0, REPT(" ",MAX(1,SOURCE!$V$2-5+4+1-1-LEN(  IF(ISTEXT(SOURCE!H2434),SOURCE!H2434,  SUBSTITUTE(SUBSTITUTE(TEXT(SOURCE!H2434,"????0"),"  ","")," ",""))   ))), "")&amp;
       IF(ISTEXT(SOURCE!H2434),SOURCE!H2434, SUBSTITUTE(SUBSTITUTE(TEXT(SOURCE!H2434,"????0"),"  ","")," ",""))   &amp;","&amp; IF(SOURCE!$W$2-3 &gt;= 0, REPT(" ",SOURCE!$W$2-3-5), "")&amp;
      SOURCE!I2434&amp;
" | "&amp; IF(SOURCE!$X$2-LEN(SOURCE!I2434) &gt;= 0, REPT(" ",SOURCE!$X$2-LEN(SOURCE!I2434)), "")&amp;
      SOURCE!J2434&amp;      IF(SOURCE!$Y$2-LEN(SOURCE!J2434) &gt;= 0, REPT(" ",SOURCE!$Y$2-LEN(SOURCE!J2434)), "")&amp;
" | "&amp; IF(SOURCE!$X$2-LEN(SOURCE!I2434) &gt;= 0, REPT(" ",SOURCE!$X$2-LEN(SOURCE!I2434)), "")&amp;
      SOURCE!K2434&amp;      IF(SOURCE!$Y$2-LEN(SOURCE!K2434) &gt;= 0, REPT(" ",SOURCE!$Z$2-LEN(SOURCE!K2434)), "")&amp;
" | "&amp; SOURCE!L2434&amp;      IF(SOURCE!$AB$2-LEN(SOURCE!L2434) &gt;= 0, REPT(" ",SOURCE!$AB$2-LEN(SOURCE!L2434)), "")&amp;
" | "&amp; SOURCE!M2434&amp;      IF(SOURCE!$AC$2-LEN(SOURCE!M2434) &gt;= 0, REPT(" ",SOURCE!$AC$2-LEN(SOURCE!M2434)), "")&amp;
      "},"&amp;IF(SOURCE!O2434&lt;&gt;"",""&amp;SOURCE!O2434,"")
 )
)
)</f>
        <v/>
      </c>
    </row>
    <row r="2435" spans="1:1">
      <c r="A2435" s="133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IF(SOURCE!$R$2-LEN(SOURCE!C2435) &gt;= 0, REPT(" ",SOURCE!$R$2-LEN(SOURCE!C2435)), "")&amp;
      SOURCE!D2435&amp;", "&amp; IF(SOURCE!$S$2-LEN(SOURCE!D2435) &gt;= 0, REPT(" ",SOURCE!$S$2-LEN(SOURCE!D2435)), "")&amp;
      SOURCE!E2435&amp;", "&amp; IF(SOURCE!$T$2-LEN(SOURCE!E2435) &gt;=0, REPT(" ",SOURCE!$T$2-LEN(SOURCE!E2435)), "")&amp;
      SOURCE!F2435&amp;", "&amp; IF(SOURCE!$U$2-LEN(SOURCE!F2435) &gt;= 0, REPT(" ",SOURCE!$U$2-LEN(SOURCE!F2435)+2), "")&amp;"("&amp;
      SUBSTITUTE(TEXT(SOURCE!G2435,"??0"),"  ","")&amp;" &lt;&lt; TAM_MAX_BITS) |"&amp; IF(SOURCE!$V$2-3 &gt;= 0, REPT(" ",MAX(1,SOURCE!$V$2-5+4+1-1-LEN(  IF(ISTEXT(SOURCE!H2435),SOURCE!H2435,  SUBSTITUTE(SUBSTITUTE(TEXT(SOURCE!H2435,"????0"),"  ","")," ",""))   ))), "")&amp;
       IF(ISTEXT(SOURCE!H2435),SOURCE!H2435, SUBSTITUTE(SUBSTITUTE(TEXT(SOURCE!H2435,"????0"),"  ","")," ",""))   &amp;","&amp; IF(SOURCE!$W$2-3 &gt;= 0, REPT(" ",SOURCE!$W$2-3-5), "")&amp;
      SOURCE!I2435&amp;
" | "&amp; IF(SOURCE!$X$2-LEN(SOURCE!I2435) &gt;= 0, REPT(" ",SOURCE!$X$2-LEN(SOURCE!I2435)), "")&amp;
      SOURCE!J2435&amp;      IF(SOURCE!$Y$2-LEN(SOURCE!J2435) &gt;= 0, REPT(" ",SOURCE!$Y$2-LEN(SOURCE!J2435)), "")&amp;
" | "&amp; IF(SOURCE!$X$2-LEN(SOURCE!I2435) &gt;= 0, REPT(" ",SOURCE!$X$2-LEN(SOURCE!I2435)), "")&amp;
      SOURCE!K2435&amp;      IF(SOURCE!$Y$2-LEN(SOURCE!K2435) &gt;= 0, REPT(" ",SOURCE!$Z$2-LEN(SOURCE!K2435)), "")&amp;
" | "&amp; SOURCE!L2435&amp;      IF(SOURCE!$AB$2-LEN(SOURCE!L2435) &gt;= 0, REPT(" ",SOURCE!$AB$2-LEN(SOURCE!L2435)), "")&amp;
" | "&amp; SOURCE!M2435&amp;      IF(SOURCE!$AC$2-LEN(SOURCE!M2435) &gt;= 0, REPT(" ",SOURCE!$AC$2-LEN(SOURCE!M2435)), "")&amp;
      "},"&amp;IF(SOURCE!O2435&lt;&gt;"",""&amp;SOURCE!O2435,"")
 )
)
)</f>
        <v/>
      </c>
    </row>
    <row r="2436" spans="1:1">
      <c r="A2436" s="133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IF(SOURCE!$R$2-LEN(SOURCE!C2436) &gt;= 0, REPT(" ",SOURCE!$R$2-LEN(SOURCE!C2436)), "")&amp;
      SOURCE!D2436&amp;", "&amp; IF(SOURCE!$S$2-LEN(SOURCE!D2436) &gt;= 0, REPT(" ",SOURCE!$S$2-LEN(SOURCE!D2436)), "")&amp;
      SOURCE!E2436&amp;", "&amp; IF(SOURCE!$T$2-LEN(SOURCE!E2436) &gt;=0, REPT(" ",SOURCE!$T$2-LEN(SOURCE!E2436)), "")&amp;
      SOURCE!F2436&amp;", "&amp; IF(SOURCE!$U$2-LEN(SOURCE!F2436) &gt;= 0, REPT(" ",SOURCE!$U$2-LEN(SOURCE!F2436)+2), "")&amp;"("&amp;
      SUBSTITUTE(TEXT(SOURCE!G2436,"??0"),"  ","")&amp;" &lt;&lt; TAM_MAX_BITS) |"&amp; IF(SOURCE!$V$2-3 &gt;= 0, REPT(" ",MAX(1,SOURCE!$V$2-5+4+1-1-LEN(  IF(ISTEXT(SOURCE!H2436),SOURCE!H2436,  SUBSTITUTE(SUBSTITUTE(TEXT(SOURCE!H2436,"????0"),"  ","")," ",""))   ))), "")&amp;
       IF(ISTEXT(SOURCE!H2436),SOURCE!H2436, SUBSTITUTE(SUBSTITUTE(TEXT(SOURCE!H2436,"????0"),"  ","")," ",""))   &amp;","&amp; IF(SOURCE!$W$2-3 &gt;= 0, REPT(" ",SOURCE!$W$2-3-5), "")&amp;
      SOURCE!I2436&amp;
" | "&amp; IF(SOURCE!$X$2-LEN(SOURCE!I2436) &gt;= 0, REPT(" ",SOURCE!$X$2-LEN(SOURCE!I2436)), "")&amp;
      SOURCE!J2436&amp;      IF(SOURCE!$Y$2-LEN(SOURCE!J2436) &gt;= 0, REPT(" ",SOURCE!$Y$2-LEN(SOURCE!J2436)), "")&amp;
" | "&amp; IF(SOURCE!$X$2-LEN(SOURCE!I2436) &gt;= 0, REPT(" ",SOURCE!$X$2-LEN(SOURCE!I2436)), "")&amp;
      SOURCE!K2436&amp;      IF(SOURCE!$Y$2-LEN(SOURCE!K2436) &gt;= 0, REPT(" ",SOURCE!$Z$2-LEN(SOURCE!K2436)), "")&amp;
" | "&amp; SOURCE!L2436&amp;      IF(SOURCE!$AB$2-LEN(SOURCE!L2436) &gt;= 0, REPT(" ",SOURCE!$AB$2-LEN(SOURCE!L2436)), "")&amp;
" | "&amp; SOURCE!M2436&amp;      IF(SOURCE!$AC$2-LEN(SOURCE!M2436) &gt;= 0, REPT(" ",SOURCE!$AC$2-LEN(SOURCE!M2436)), "")&amp;
      "},"&amp;IF(SOURCE!O2436&lt;&gt;"",""&amp;SOURCE!O2436,"")
 )
)
)</f>
        <v/>
      </c>
    </row>
    <row r="2437" spans="1:1">
      <c r="A2437" s="133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IF(SOURCE!$R$2-LEN(SOURCE!C2437) &gt;= 0, REPT(" ",SOURCE!$R$2-LEN(SOURCE!C2437)), "")&amp;
      SOURCE!D2437&amp;", "&amp; IF(SOURCE!$S$2-LEN(SOURCE!D2437) &gt;= 0, REPT(" ",SOURCE!$S$2-LEN(SOURCE!D2437)), "")&amp;
      SOURCE!E2437&amp;", "&amp; IF(SOURCE!$T$2-LEN(SOURCE!E2437) &gt;=0, REPT(" ",SOURCE!$T$2-LEN(SOURCE!E2437)), "")&amp;
      SOURCE!F2437&amp;", "&amp; IF(SOURCE!$U$2-LEN(SOURCE!F2437) &gt;= 0, REPT(" ",SOURCE!$U$2-LEN(SOURCE!F2437)+2), "")&amp;"("&amp;
      SUBSTITUTE(TEXT(SOURCE!G2437,"??0"),"  ","")&amp;" &lt;&lt; TAM_MAX_BITS) |"&amp; IF(SOURCE!$V$2-3 &gt;= 0, REPT(" ",MAX(1,SOURCE!$V$2-5+4+1-1-LEN(  IF(ISTEXT(SOURCE!H2437),SOURCE!H2437,  SUBSTITUTE(SUBSTITUTE(TEXT(SOURCE!H2437,"????0"),"  ","")," ",""))   ))), "")&amp;
       IF(ISTEXT(SOURCE!H2437),SOURCE!H2437, SUBSTITUTE(SUBSTITUTE(TEXT(SOURCE!H2437,"????0"),"  ","")," ",""))   &amp;","&amp; IF(SOURCE!$W$2-3 &gt;= 0, REPT(" ",SOURCE!$W$2-3-5), "")&amp;
      SOURCE!I2437&amp;
" | "&amp; IF(SOURCE!$X$2-LEN(SOURCE!I2437) &gt;= 0, REPT(" ",SOURCE!$X$2-LEN(SOURCE!I2437)), "")&amp;
      SOURCE!J2437&amp;      IF(SOURCE!$Y$2-LEN(SOURCE!J2437) &gt;= 0, REPT(" ",SOURCE!$Y$2-LEN(SOURCE!J2437)), "")&amp;
" | "&amp; IF(SOURCE!$X$2-LEN(SOURCE!I2437) &gt;= 0, REPT(" ",SOURCE!$X$2-LEN(SOURCE!I2437)), "")&amp;
      SOURCE!K2437&amp;      IF(SOURCE!$Y$2-LEN(SOURCE!K2437) &gt;= 0, REPT(" ",SOURCE!$Z$2-LEN(SOURCE!K2437)), "")&amp;
" | "&amp; SOURCE!L2437&amp;      IF(SOURCE!$AB$2-LEN(SOURCE!L2437) &gt;= 0, REPT(" ",SOURCE!$AB$2-LEN(SOURCE!L2437)), "")&amp;
" | "&amp; SOURCE!M2437&amp;      IF(SOURCE!$AC$2-LEN(SOURCE!M2437) &gt;= 0, REPT(" ",SOURCE!$AC$2-LEN(SOURCE!M2437)), "")&amp;
      "},"&amp;IF(SOURCE!O2437&lt;&gt;"",""&amp;SOURCE!O2437,"")
 )
)
)</f>
        <v/>
      </c>
    </row>
    <row r="2438" spans="1:1">
      <c r="A2438" s="133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IF(SOURCE!$R$2-LEN(SOURCE!C2438) &gt;= 0, REPT(" ",SOURCE!$R$2-LEN(SOURCE!C2438)), "")&amp;
      SOURCE!D2438&amp;", "&amp; IF(SOURCE!$S$2-LEN(SOURCE!D2438) &gt;= 0, REPT(" ",SOURCE!$S$2-LEN(SOURCE!D2438)), "")&amp;
      SOURCE!E2438&amp;", "&amp; IF(SOURCE!$T$2-LEN(SOURCE!E2438) &gt;=0, REPT(" ",SOURCE!$T$2-LEN(SOURCE!E2438)), "")&amp;
      SOURCE!F2438&amp;", "&amp; IF(SOURCE!$U$2-LEN(SOURCE!F2438) &gt;= 0, REPT(" ",SOURCE!$U$2-LEN(SOURCE!F2438)+2), "")&amp;"("&amp;
      SUBSTITUTE(TEXT(SOURCE!G2438,"??0"),"  ","")&amp;" &lt;&lt; TAM_MAX_BITS) |"&amp; IF(SOURCE!$V$2-3 &gt;= 0, REPT(" ",MAX(1,SOURCE!$V$2-5+4+1-1-LEN(  IF(ISTEXT(SOURCE!H2438),SOURCE!H2438,  SUBSTITUTE(SUBSTITUTE(TEXT(SOURCE!H2438,"????0"),"  ","")," ",""))   ))), "")&amp;
       IF(ISTEXT(SOURCE!H2438),SOURCE!H2438, SUBSTITUTE(SUBSTITUTE(TEXT(SOURCE!H2438,"????0"),"  ","")," ",""))   &amp;","&amp; IF(SOURCE!$W$2-3 &gt;= 0, REPT(" ",SOURCE!$W$2-3-5), "")&amp;
      SOURCE!I2438&amp;
" | "&amp; IF(SOURCE!$X$2-LEN(SOURCE!I2438) &gt;= 0, REPT(" ",SOURCE!$X$2-LEN(SOURCE!I2438)), "")&amp;
      SOURCE!J2438&amp;      IF(SOURCE!$Y$2-LEN(SOURCE!J2438) &gt;= 0, REPT(" ",SOURCE!$Y$2-LEN(SOURCE!J2438)), "")&amp;
" | "&amp; IF(SOURCE!$X$2-LEN(SOURCE!I2438) &gt;= 0, REPT(" ",SOURCE!$X$2-LEN(SOURCE!I2438)), "")&amp;
      SOURCE!K2438&amp;      IF(SOURCE!$Y$2-LEN(SOURCE!K2438) &gt;= 0, REPT(" ",SOURCE!$Z$2-LEN(SOURCE!K2438)), "")&amp;
" | "&amp; SOURCE!L2438&amp;      IF(SOURCE!$AB$2-LEN(SOURCE!L2438) &gt;= 0, REPT(" ",SOURCE!$AB$2-LEN(SOURCE!L2438)), "")&amp;
" | "&amp; SOURCE!M2438&amp;      IF(SOURCE!$AC$2-LEN(SOURCE!M2438) &gt;= 0, REPT(" ",SOURCE!$AC$2-LEN(SOURCE!M2438)), "")&amp;
      "},"&amp;IF(SOURCE!O2438&lt;&gt;"",""&amp;SOURCE!O2438,"")
 )
)
)</f>
        <v/>
      </c>
    </row>
    <row r="2439" spans="1:1">
      <c r="A2439" s="133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IF(SOURCE!$R$2-LEN(SOURCE!C2439) &gt;= 0, REPT(" ",SOURCE!$R$2-LEN(SOURCE!C2439)), "")&amp;
      SOURCE!D2439&amp;", "&amp; IF(SOURCE!$S$2-LEN(SOURCE!D2439) &gt;= 0, REPT(" ",SOURCE!$S$2-LEN(SOURCE!D2439)), "")&amp;
      SOURCE!E2439&amp;", "&amp; IF(SOURCE!$T$2-LEN(SOURCE!E2439) &gt;=0, REPT(" ",SOURCE!$T$2-LEN(SOURCE!E2439)), "")&amp;
      SOURCE!F2439&amp;", "&amp; IF(SOURCE!$U$2-LEN(SOURCE!F2439) &gt;= 0, REPT(" ",SOURCE!$U$2-LEN(SOURCE!F2439)+2), "")&amp;"("&amp;
      SUBSTITUTE(TEXT(SOURCE!G2439,"??0"),"  ","")&amp;" &lt;&lt; TAM_MAX_BITS) |"&amp; IF(SOURCE!$V$2-3 &gt;= 0, REPT(" ",MAX(1,SOURCE!$V$2-5+4+1-1-LEN(  IF(ISTEXT(SOURCE!H2439),SOURCE!H2439,  SUBSTITUTE(SUBSTITUTE(TEXT(SOURCE!H2439,"????0"),"  ","")," ",""))   ))), "")&amp;
       IF(ISTEXT(SOURCE!H2439),SOURCE!H2439, SUBSTITUTE(SUBSTITUTE(TEXT(SOURCE!H2439,"????0"),"  ","")," ",""))   &amp;","&amp; IF(SOURCE!$W$2-3 &gt;= 0, REPT(" ",SOURCE!$W$2-3-5), "")&amp;
      SOURCE!I2439&amp;
" | "&amp; IF(SOURCE!$X$2-LEN(SOURCE!I2439) &gt;= 0, REPT(" ",SOURCE!$X$2-LEN(SOURCE!I2439)), "")&amp;
      SOURCE!J2439&amp;      IF(SOURCE!$Y$2-LEN(SOURCE!J2439) &gt;= 0, REPT(" ",SOURCE!$Y$2-LEN(SOURCE!J2439)), "")&amp;
" | "&amp; IF(SOURCE!$X$2-LEN(SOURCE!I2439) &gt;= 0, REPT(" ",SOURCE!$X$2-LEN(SOURCE!I2439)), "")&amp;
      SOURCE!K2439&amp;      IF(SOURCE!$Y$2-LEN(SOURCE!K2439) &gt;= 0, REPT(" ",SOURCE!$Z$2-LEN(SOURCE!K2439)), "")&amp;
" | "&amp; SOURCE!L2439&amp;      IF(SOURCE!$AB$2-LEN(SOURCE!L2439) &gt;= 0, REPT(" ",SOURCE!$AB$2-LEN(SOURCE!L2439)), "")&amp;
" | "&amp; SOURCE!M2439&amp;      IF(SOURCE!$AC$2-LEN(SOURCE!M2439) &gt;= 0, REPT(" ",SOURCE!$AC$2-LEN(SOURCE!M2439)), "")&amp;
      "},"&amp;IF(SOURCE!O2439&lt;&gt;"",""&amp;SOURCE!O2439,"")
 )
)
)</f>
        <v/>
      </c>
    </row>
    <row r="2440" spans="1:1">
      <c r="A2440" s="133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IF(SOURCE!$R$2-LEN(SOURCE!C2440) &gt;= 0, REPT(" ",SOURCE!$R$2-LEN(SOURCE!C2440)), "")&amp;
      SOURCE!D2440&amp;", "&amp; IF(SOURCE!$S$2-LEN(SOURCE!D2440) &gt;= 0, REPT(" ",SOURCE!$S$2-LEN(SOURCE!D2440)), "")&amp;
      SOURCE!E2440&amp;", "&amp; IF(SOURCE!$T$2-LEN(SOURCE!E2440) &gt;=0, REPT(" ",SOURCE!$T$2-LEN(SOURCE!E2440)), "")&amp;
      SOURCE!F2440&amp;", "&amp; IF(SOURCE!$U$2-LEN(SOURCE!F2440) &gt;= 0, REPT(" ",SOURCE!$U$2-LEN(SOURCE!F2440)+2), "")&amp;"("&amp;
      SUBSTITUTE(TEXT(SOURCE!G2440,"??0"),"  ","")&amp;" &lt;&lt; TAM_MAX_BITS) |"&amp; IF(SOURCE!$V$2-3 &gt;= 0, REPT(" ",MAX(1,SOURCE!$V$2-5+4+1-1-LEN(  IF(ISTEXT(SOURCE!H2440),SOURCE!H2440,  SUBSTITUTE(SUBSTITUTE(TEXT(SOURCE!H2440,"????0"),"  ","")," ",""))   ))), "")&amp;
       IF(ISTEXT(SOURCE!H2440),SOURCE!H2440, SUBSTITUTE(SUBSTITUTE(TEXT(SOURCE!H2440,"????0"),"  ","")," ",""))   &amp;","&amp; IF(SOURCE!$W$2-3 &gt;= 0, REPT(" ",SOURCE!$W$2-3-5), "")&amp;
      SOURCE!I2440&amp;
" | "&amp; IF(SOURCE!$X$2-LEN(SOURCE!I2440) &gt;= 0, REPT(" ",SOURCE!$X$2-LEN(SOURCE!I2440)), "")&amp;
      SOURCE!J2440&amp;      IF(SOURCE!$Y$2-LEN(SOURCE!J2440) &gt;= 0, REPT(" ",SOURCE!$Y$2-LEN(SOURCE!J2440)), "")&amp;
" | "&amp; IF(SOURCE!$X$2-LEN(SOURCE!I2440) &gt;= 0, REPT(" ",SOURCE!$X$2-LEN(SOURCE!I2440)), "")&amp;
      SOURCE!K2440&amp;      IF(SOURCE!$Y$2-LEN(SOURCE!K2440) &gt;= 0, REPT(" ",SOURCE!$Z$2-LEN(SOURCE!K2440)), "")&amp;
" | "&amp; SOURCE!L2440&amp;      IF(SOURCE!$AB$2-LEN(SOURCE!L2440) &gt;= 0, REPT(" ",SOURCE!$AB$2-LEN(SOURCE!L2440)), "")&amp;
" | "&amp; SOURCE!M2440&amp;      IF(SOURCE!$AC$2-LEN(SOURCE!M2440) &gt;= 0, REPT(" ",SOURCE!$AC$2-LEN(SOURCE!M2440)), "")&amp;
      "},"&amp;IF(SOURCE!O2440&lt;&gt;"",""&amp;SOURCE!O2440,"")
 )
)
)</f>
        <v/>
      </c>
    </row>
    <row r="2441" spans="1:1">
      <c r="A2441" s="133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IF(SOURCE!$R$2-LEN(SOURCE!C2441) &gt;= 0, REPT(" ",SOURCE!$R$2-LEN(SOURCE!C2441)), "")&amp;
      SOURCE!D2441&amp;", "&amp; IF(SOURCE!$S$2-LEN(SOURCE!D2441) &gt;= 0, REPT(" ",SOURCE!$S$2-LEN(SOURCE!D2441)), "")&amp;
      SOURCE!E2441&amp;", "&amp; IF(SOURCE!$T$2-LEN(SOURCE!E2441) &gt;=0, REPT(" ",SOURCE!$T$2-LEN(SOURCE!E2441)), "")&amp;
      SOURCE!F2441&amp;", "&amp; IF(SOURCE!$U$2-LEN(SOURCE!F2441) &gt;= 0, REPT(" ",SOURCE!$U$2-LEN(SOURCE!F2441)+2), "")&amp;"("&amp;
      SUBSTITUTE(TEXT(SOURCE!G2441,"??0"),"  ","")&amp;" &lt;&lt; TAM_MAX_BITS) |"&amp; IF(SOURCE!$V$2-3 &gt;= 0, REPT(" ",MAX(1,SOURCE!$V$2-5+4+1-1-LEN(  IF(ISTEXT(SOURCE!H2441),SOURCE!H2441,  SUBSTITUTE(SUBSTITUTE(TEXT(SOURCE!H2441,"????0"),"  ","")," ",""))   ))), "")&amp;
       IF(ISTEXT(SOURCE!H2441),SOURCE!H2441, SUBSTITUTE(SUBSTITUTE(TEXT(SOURCE!H2441,"????0"),"  ","")," ",""))   &amp;","&amp; IF(SOURCE!$W$2-3 &gt;= 0, REPT(" ",SOURCE!$W$2-3-5), "")&amp;
      SOURCE!I2441&amp;
" | "&amp; IF(SOURCE!$X$2-LEN(SOURCE!I2441) &gt;= 0, REPT(" ",SOURCE!$X$2-LEN(SOURCE!I2441)), "")&amp;
      SOURCE!J2441&amp;      IF(SOURCE!$Y$2-LEN(SOURCE!J2441) &gt;= 0, REPT(" ",SOURCE!$Y$2-LEN(SOURCE!J2441)), "")&amp;
" | "&amp; IF(SOURCE!$X$2-LEN(SOURCE!I2441) &gt;= 0, REPT(" ",SOURCE!$X$2-LEN(SOURCE!I2441)), "")&amp;
      SOURCE!K2441&amp;      IF(SOURCE!$Y$2-LEN(SOURCE!K2441) &gt;= 0, REPT(" ",SOURCE!$Z$2-LEN(SOURCE!K2441)), "")&amp;
" | "&amp; SOURCE!L2441&amp;      IF(SOURCE!$AB$2-LEN(SOURCE!L2441) &gt;= 0, REPT(" ",SOURCE!$AB$2-LEN(SOURCE!L2441)), "")&amp;
" | "&amp; SOURCE!M2441&amp;      IF(SOURCE!$AC$2-LEN(SOURCE!M2441) &gt;= 0, REPT(" ",SOURCE!$AC$2-LEN(SOURCE!M2441)), "")&amp;
      "},"&amp;IF(SOURCE!O2441&lt;&gt;"",""&amp;SOURCE!O2441,"")
 )
)
)</f>
        <v/>
      </c>
    </row>
    <row r="2442" spans="1:1">
      <c r="A2442" s="133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IF(SOURCE!$R$2-LEN(SOURCE!C2442) &gt;= 0, REPT(" ",SOURCE!$R$2-LEN(SOURCE!C2442)), "")&amp;
      SOURCE!D2442&amp;", "&amp; IF(SOURCE!$S$2-LEN(SOURCE!D2442) &gt;= 0, REPT(" ",SOURCE!$S$2-LEN(SOURCE!D2442)), "")&amp;
      SOURCE!E2442&amp;", "&amp; IF(SOURCE!$T$2-LEN(SOURCE!E2442) &gt;=0, REPT(" ",SOURCE!$T$2-LEN(SOURCE!E2442)), "")&amp;
      SOURCE!F2442&amp;", "&amp; IF(SOURCE!$U$2-LEN(SOURCE!F2442) &gt;= 0, REPT(" ",SOURCE!$U$2-LEN(SOURCE!F2442)+2), "")&amp;"("&amp;
      SUBSTITUTE(TEXT(SOURCE!G2442,"??0"),"  ","")&amp;" &lt;&lt; TAM_MAX_BITS) |"&amp; IF(SOURCE!$V$2-3 &gt;= 0, REPT(" ",MAX(1,SOURCE!$V$2-5+4+1-1-LEN(  IF(ISTEXT(SOURCE!H2442),SOURCE!H2442,  SUBSTITUTE(SUBSTITUTE(TEXT(SOURCE!H2442,"????0"),"  ","")," ",""))   ))), "")&amp;
       IF(ISTEXT(SOURCE!H2442),SOURCE!H2442, SUBSTITUTE(SUBSTITUTE(TEXT(SOURCE!H2442,"????0"),"  ","")," ",""))   &amp;","&amp; IF(SOURCE!$W$2-3 &gt;= 0, REPT(" ",SOURCE!$W$2-3-5), "")&amp;
      SOURCE!I2442&amp;
" | "&amp; IF(SOURCE!$X$2-LEN(SOURCE!I2442) &gt;= 0, REPT(" ",SOURCE!$X$2-LEN(SOURCE!I2442)), "")&amp;
      SOURCE!J2442&amp;      IF(SOURCE!$Y$2-LEN(SOURCE!J2442) &gt;= 0, REPT(" ",SOURCE!$Y$2-LEN(SOURCE!J2442)), "")&amp;
" | "&amp; IF(SOURCE!$X$2-LEN(SOURCE!I2442) &gt;= 0, REPT(" ",SOURCE!$X$2-LEN(SOURCE!I2442)), "")&amp;
      SOURCE!K2442&amp;      IF(SOURCE!$Y$2-LEN(SOURCE!K2442) &gt;= 0, REPT(" ",SOURCE!$Z$2-LEN(SOURCE!K2442)), "")&amp;
" | "&amp; SOURCE!L2442&amp;      IF(SOURCE!$AB$2-LEN(SOURCE!L2442) &gt;= 0, REPT(" ",SOURCE!$AB$2-LEN(SOURCE!L2442)), "")&amp;
" | "&amp; SOURCE!M2442&amp;      IF(SOURCE!$AC$2-LEN(SOURCE!M2442) &gt;= 0, REPT(" ",SOURCE!$AC$2-LEN(SOURCE!M2442)), "")&amp;
      "},"&amp;IF(SOURCE!O2442&lt;&gt;"",""&amp;SOURCE!O2442,"")
 )
)
)</f>
        <v/>
      </c>
    </row>
    <row r="2443" spans="1:1">
      <c r="A2443" s="133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IF(SOURCE!$R$2-LEN(SOURCE!C2443) &gt;= 0, REPT(" ",SOURCE!$R$2-LEN(SOURCE!C2443)), "")&amp;
      SOURCE!D2443&amp;", "&amp; IF(SOURCE!$S$2-LEN(SOURCE!D2443) &gt;= 0, REPT(" ",SOURCE!$S$2-LEN(SOURCE!D2443)), "")&amp;
      SOURCE!E2443&amp;", "&amp; IF(SOURCE!$T$2-LEN(SOURCE!E2443) &gt;=0, REPT(" ",SOURCE!$T$2-LEN(SOURCE!E2443)), "")&amp;
      SOURCE!F2443&amp;", "&amp; IF(SOURCE!$U$2-LEN(SOURCE!F2443) &gt;= 0, REPT(" ",SOURCE!$U$2-LEN(SOURCE!F2443)+2), "")&amp;"("&amp;
      SUBSTITUTE(TEXT(SOURCE!G2443,"??0"),"  ","")&amp;" &lt;&lt; TAM_MAX_BITS) |"&amp; IF(SOURCE!$V$2-3 &gt;= 0, REPT(" ",MAX(1,SOURCE!$V$2-5+4+1-1-LEN(  IF(ISTEXT(SOURCE!H2443),SOURCE!H2443,  SUBSTITUTE(SUBSTITUTE(TEXT(SOURCE!H2443,"????0"),"  ","")," ",""))   ))), "")&amp;
       IF(ISTEXT(SOURCE!H2443),SOURCE!H2443, SUBSTITUTE(SUBSTITUTE(TEXT(SOURCE!H2443,"????0"),"  ","")," ",""))   &amp;","&amp; IF(SOURCE!$W$2-3 &gt;= 0, REPT(" ",SOURCE!$W$2-3-5), "")&amp;
      SOURCE!I2443&amp;
" | "&amp; IF(SOURCE!$X$2-LEN(SOURCE!I2443) &gt;= 0, REPT(" ",SOURCE!$X$2-LEN(SOURCE!I2443)), "")&amp;
      SOURCE!J2443&amp;      IF(SOURCE!$Y$2-LEN(SOURCE!J2443) &gt;= 0, REPT(" ",SOURCE!$Y$2-LEN(SOURCE!J2443)), "")&amp;
" | "&amp; IF(SOURCE!$X$2-LEN(SOURCE!I2443) &gt;= 0, REPT(" ",SOURCE!$X$2-LEN(SOURCE!I2443)), "")&amp;
      SOURCE!K2443&amp;      IF(SOURCE!$Y$2-LEN(SOURCE!K2443) &gt;= 0, REPT(" ",SOURCE!$Z$2-LEN(SOURCE!K2443)), "")&amp;
" | "&amp; SOURCE!L2443&amp;      IF(SOURCE!$AB$2-LEN(SOURCE!L2443) &gt;= 0, REPT(" ",SOURCE!$AB$2-LEN(SOURCE!L2443)), "")&amp;
" | "&amp; SOURCE!M2443&amp;      IF(SOURCE!$AC$2-LEN(SOURCE!M2443) &gt;= 0, REPT(" ",SOURCE!$AC$2-LEN(SOURCE!M2443)), "")&amp;
      "},"&amp;IF(SOURCE!O2443&lt;&gt;"",""&amp;SOURCE!O2443,"")
 )
)
)</f>
        <v/>
      </c>
    </row>
    <row r="2444" spans="1:1">
      <c r="A2444" s="133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IF(SOURCE!$R$2-LEN(SOURCE!C2444) &gt;= 0, REPT(" ",SOURCE!$R$2-LEN(SOURCE!C2444)), "")&amp;
      SOURCE!D2444&amp;", "&amp; IF(SOURCE!$S$2-LEN(SOURCE!D2444) &gt;= 0, REPT(" ",SOURCE!$S$2-LEN(SOURCE!D2444)), "")&amp;
      SOURCE!E2444&amp;", "&amp; IF(SOURCE!$T$2-LEN(SOURCE!E2444) &gt;=0, REPT(" ",SOURCE!$T$2-LEN(SOURCE!E2444)), "")&amp;
      SOURCE!F2444&amp;", "&amp; IF(SOURCE!$U$2-LEN(SOURCE!F2444) &gt;= 0, REPT(" ",SOURCE!$U$2-LEN(SOURCE!F2444)+2), "")&amp;"("&amp;
      SUBSTITUTE(TEXT(SOURCE!G2444,"??0"),"  ","")&amp;" &lt;&lt; TAM_MAX_BITS) |"&amp; IF(SOURCE!$V$2-3 &gt;= 0, REPT(" ",MAX(1,SOURCE!$V$2-5+4+1-1-LEN(  IF(ISTEXT(SOURCE!H2444),SOURCE!H2444,  SUBSTITUTE(SUBSTITUTE(TEXT(SOURCE!H2444,"????0"),"  ","")," ",""))   ))), "")&amp;
       IF(ISTEXT(SOURCE!H2444),SOURCE!H2444, SUBSTITUTE(SUBSTITUTE(TEXT(SOURCE!H2444,"????0"),"  ","")," ",""))   &amp;","&amp; IF(SOURCE!$W$2-3 &gt;= 0, REPT(" ",SOURCE!$W$2-3-5), "")&amp;
      SOURCE!I2444&amp;
" | "&amp; IF(SOURCE!$X$2-LEN(SOURCE!I2444) &gt;= 0, REPT(" ",SOURCE!$X$2-LEN(SOURCE!I2444)), "")&amp;
      SOURCE!J2444&amp;      IF(SOURCE!$Y$2-LEN(SOURCE!J2444) &gt;= 0, REPT(" ",SOURCE!$Y$2-LEN(SOURCE!J2444)), "")&amp;
" | "&amp; IF(SOURCE!$X$2-LEN(SOURCE!I2444) &gt;= 0, REPT(" ",SOURCE!$X$2-LEN(SOURCE!I2444)), "")&amp;
      SOURCE!K2444&amp;      IF(SOURCE!$Y$2-LEN(SOURCE!K2444) &gt;= 0, REPT(" ",SOURCE!$Z$2-LEN(SOURCE!K2444)), "")&amp;
" | "&amp; SOURCE!L2444&amp;      IF(SOURCE!$AB$2-LEN(SOURCE!L2444) &gt;= 0, REPT(" ",SOURCE!$AB$2-LEN(SOURCE!L2444)), "")&amp;
" | "&amp; SOURCE!M2444&amp;      IF(SOURCE!$AC$2-LEN(SOURCE!M2444) &gt;= 0, REPT(" ",SOURCE!$AC$2-LEN(SOURCE!M2444)), "")&amp;
      "},"&amp;IF(SOURCE!O2444&lt;&gt;"",""&amp;SOURCE!O2444,"")
 )
)
)</f>
        <v/>
      </c>
    </row>
    <row r="2445" spans="1:1">
      <c r="A2445" s="133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IF(SOURCE!$R$2-LEN(SOURCE!C2445) &gt;= 0, REPT(" ",SOURCE!$R$2-LEN(SOURCE!C2445)), "")&amp;
      SOURCE!D2445&amp;", "&amp; IF(SOURCE!$S$2-LEN(SOURCE!D2445) &gt;= 0, REPT(" ",SOURCE!$S$2-LEN(SOURCE!D2445)), "")&amp;
      SOURCE!E2445&amp;", "&amp; IF(SOURCE!$T$2-LEN(SOURCE!E2445) &gt;=0, REPT(" ",SOURCE!$T$2-LEN(SOURCE!E2445)), "")&amp;
      SOURCE!F2445&amp;", "&amp; IF(SOURCE!$U$2-LEN(SOURCE!F2445) &gt;= 0, REPT(" ",SOURCE!$U$2-LEN(SOURCE!F2445)+2), "")&amp;"("&amp;
      SUBSTITUTE(TEXT(SOURCE!G2445,"??0"),"  ","")&amp;" &lt;&lt; TAM_MAX_BITS) |"&amp; IF(SOURCE!$V$2-3 &gt;= 0, REPT(" ",MAX(1,SOURCE!$V$2-5+4+1-1-LEN(  IF(ISTEXT(SOURCE!H2445),SOURCE!H2445,  SUBSTITUTE(SUBSTITUTE(TEXT(SOURCE!H2445,"????0"),"  ","")," ",""))   ))), "")&amp;
       IF(ISTEXT(SOURCE!H2445),SOURCE!H2445, SUBSTITUTE(SUBSTITUTE(TEXT(SOURCE!H2445,"????0"),"  ","")," ",""))   &amp;","&amp; IF(SOURCE!$W$2-3 &gt;= 0, REPT(" ",SOURCE!$W$2-3-5), "")&amp;
      SOURCE!I2445&amp;
" | "&amp; IF(SOURCE!$X$2-LEN(SOURCE!I2445) &gt;= 0, REPT(" ",SOURCE!$X$2-LEN(SOURCE!I2445)), "")&amp;
      SOURCE!J2445&amp;      IF(SOURCE!$Y$2-LEN(SOURCE!J2445) &gt;= 0, REPT(" ",SOURCE!$Y$2-LEN(SOURCE!J2445)), "")&amp;
" | "&amp; IF(SOURCE!$X$2-LEN(SOURCE!I2445) &gt;= 0, REPT(" ",SOURCE!$X$2-LEN(SOURCE!I2445)), "")&amp;
      SOURCE!K2445&amp;      IF(SOURCE!$Y$2-LEN(SOURCE!K2445) &gt;= 0, REPT(" ",SOURCE!$Z$2-LEN(SOURCE!K2445)), "")&amp;
" | "&amp; SOURCE!L2445&amp;      IF(SOURCE!$AB$2-LEN(SOURCE!L2445) &gt;= 0, REPT(" ",SOURCE!$AB$2-LEN(SOURCE!L2445)), "")&amp;
" | "&amp; SOURCE!M2445&amp;      IF(SOURCE!$AC$2-LEN(SOURCE!M2445) &gt;= 0, REPT(" ",SOURCE!$AC$2-LEN(SOURCE!M2445)), "")&amp;
      "},"&amp;IF(SOURCE!O2445&lt;&gt;"",""&amp;SOURCE!O2445,"")
 )
)
)</f>
        <v/>
      </c>
    </row>
    <row r="2446" spans="1:1">
      <c r="A2446" s="133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IF(SOURCE!$R$2-LEN(SOURCE!C2446) &gt;= 0, REPT(" ",SOURCE!$R$2-LEN(SOURCE!C2446)), "")&amp;
      SOURCE!D2446&amp;", "&amp; IF(SOURCE!$S$2-LEN(SOURCE!D2446) &gt;= 0, REPT(" ",SOURCE!$S$2-LEN(SOURCE!D2446)), "")&amp;
      SOURCE!E2446&amp;", "&amp; IF(SOURCE!$T$2-LEN(SOURCE!E2446) &gt;=0, REPT(" ",SOURCE!$T$2-LEN(SOURCE!E2446)), "")&amp;
      SOURCE!F2446&amp;", "&amp; IF(SOURCE!$U$2-LEN(SOURCE!F2446) &gt;= 0, REPT(" ",SOURCE!$U$2-LEN(SOURCE!F2446)+2), "")&amp;"("&amp;
      SUBSTITUTE(TEXT(SOURCE!G2446,"??0"),"  ","")&amp;" &lt;&lt; TAM_MAX_BITS) |"&amp; IF(SOURCE!$V$2-3 &gt;= 0, REPT(" ",MAX(1,SOURCE!$V$2-5+4+1-1-LEN(  IF(ISTEXT(SOURCE!H2446),SOURCE!H2446,  SUBSTITUTE(SUBSTITUTE(TEXT(SOURCE!H2446,"????0"),"  ","")," ",""))   ))), "")&amp;
       IF(ISTEXT(SOURCE!H2446),SOURCE!H2446, SUBSTITUTE(SUBSTITUTE(TEXT(SOURCE!H2446,"????0"),"  ","")," ",""))   &amp;","&amp; IF(SOURCE!$W$2-3 &gt;= 0, REPT(" ",SOURCE!$W$2-3-5), "")&amp;
      SOURCE!I2446&amp;
" | "&amp; IF(SOURCE!$X$2-LEN(SOURCE!I2446) &gt;= 0, REPT(" ",SOURCE!$X$2-LEN(SOURCE!I2446)), "")&amp;
      SOURCE!J2446&amp;      IF(SOURCE!$Y$2-LEN(SOURCE!J2446) &gt;= 0, REPT(" ",SOURCE!$Y$2-LEN(SOURCE!J2446)), "")&amp;
" | "&amp; IF(SOURCE!$X$2-LEN(SOURCE!I2446) &gt;= 0, REPT(" ",SOURCE!$X$2-LEN(SOURCE!I2446)), "")&amp;
      SOURCE!K2446&amp;      IF(SOURCE!$Y$2-LEN(SOURCE!K2446) &gt;= 0, REPT(" ",SOURCE!$Z$2-LEN(SOURCE!K2446)), "")&amp;
" | "&amp; SOURCE!L2446&amp;      IF(SOURCE!$AB$2-LEN(SOURCE!L2446) &gt;= 0, REPT(" ",SOURCE!$AB$2-LEN(SOURCE!L2446)), "")&amp;
" | "&amp; SOURCE!M2446&amp;      IF(SOURCE!$AC$2-LEN(SOURCE!M2446) &gt;= 0, REPT(" ",SOURCE!$AC$2-LEN(SOURCE!M2446)), "")&amp;
      "},"&amp;IF(SOURCE!O2446&lt;&gt;"",""&amp;SOURCE!O2446,"")
 )
)
)</f>
        <v/>
      </c>
    </row>
    <row r="2447" spans="1:1">
      <c r="A2447" s="133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IF(SOURCE!$R$2-LEN(SOURCE!C2447) &gt;= 0, REPT(" ",SOURCE!$R$2-LEN(SOURCE!C2447)), "")&amp;
      SOURCE!D2447&amp;", "&amp; IF(SOURCE!$S$2-LEN(SOURCE!D2447) &gt;= 0, REPT(" ",SOURCE!$S$2-LEN(SOURCE!D2447)), "")&amp;
      SOURCE!E2447&amp;", "&amp; IF(SOURCE!$T$2-LEN(SOURCE!E2447) &gt;=0, REPT(" ",SOURCE!$T$2-LEN(SOURCE!E2447)), "")&amp;
      SOURCE!F2447&amp;", "&amp; IF(SOURCE!$U$2-LEN(SOURCE!F2447) &gt;= 0, REPT(" ",SOURCE!$U$2-LEN(SOURCE!F2447)+2), "")&amp;"("&amp;
      SUBSTITUTE(TEXT(SOURCE!G2447,"??0"),"  ","")&amp;" &lt;&lt; TAM_MAX_BITS) |"&amp; IF(SOURCE!$V$2-3 &gt;= 0, REPT(" ",MAX(1,SOURCE!$V$2-5+4+1-1-LEN(  IF(ISTEXT(SOURCE!H2447),SOURCE!H2447,  SUBSTITUTE(SUBSTITUTE(TEXT(SOURCE!H2447,"????0"),"  ","")," ",""))   ))), "")&amp;
       IF(ISTEXT(SOURCE!H2447),SOURCE!H2447, SUBSTITUTE(SUBSTITUTE(TEXT(SOURCE!H2447,"????0"),"  ","")," ",""))   &amp;","&amp; IF(SOURCE!$W$2-3 &gt;= 0, REPT(" ",SOURCE!$W$2-3-5), "")&amp;
      SOURCE!I2447&amp;
" | "&amp; IF(SOURCE!$X$2-LEN(SOURCE!I2447) &gt;= 0, REPT(" ",SOURCE!$X$2-LEN(SOURCE!I2447)), "")&amp;
      SOURCE!J2447&amp;      IF(SOURCE!$Y$2-LEN(SOURCE!J2447) &gt;= 0, REPT(" ",SOURCE!$Y$2-LEN(SOURCE!J2447)), "")&amp;
" | "&amp; IF(SOURCE!$X$2-LEN(SOURCE!I2447) &gt;= 0, REPT(" ",SOURCE!$X$2-LEN(SOURCE!I2447)), "")&amp;
      SOURCE!K2447&amp;      IF(SOURCE!$Y$2-LEN(SOURCE!K2447) &gt;= 0, REPT(" ",SOURCE!$Z$2-LEN(SOURCE!K2447)), "")&amp;
" | "&amp; SOURCE!L2447&amp;      IF(SOURCE!$AB$2-LEN(SOURCE!L2447) &gt;= 0, REPT(" ",SOURCE!$AB$2-LEN(SOURCE!L2447)), "")&amp;
" | "&amp; SOURCE!M2447&amp;      IF(SOURCE!$AC$2-LEN(SOURCE!M2447) &gt;= 0, REPT(" ",SOURCE!$AC$2-LEN(SOURCE!M2447)), "")&amp;
      "},"&amp;IF(SOURCE!O2447&lt;&gt;"",""&amp;SOURCE!O2447,"")
 )
)
)</f>
        <v/>
      </c>
    </row>
    <row r="2448" spans="1:1">
      <c r="A2448" s="133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IF(SOURCE!$R$2-LEN(SOURCE!C2448) &gt;= 0, REPT(" ",SOURCE!$R$2-LEN(SOURCE!C2448)), "")&amp;
      SOURCE!D2448&amp;", "&amp; IF(SOURCE!$S$2-LEN(SOURCE!D2448) &gt;= 0, REPT(" ",SOURCE!$S$2-LEN(SOURCE!D2448)), "")&amp;
      SOURCE!E2448&amp;", "&amp; IF(SOURCE!$T$2-LEN(SOURCE!E2448) &gt;=0, REPT(" ",SOURCE!$T$2-LEN(SOURCE!E2448)), "")&amp;
      SOURCE!F2448&amp;", "&amp; IF(SOURCE!$U$2-LEN(SOURCE!F2448) &gt;= 0, REPT(" ",SOURCE!$U$2-LEN(SOURCE!F2448)+2), "")&amp;"("&amp;
      SUBSTITUTE(TEXT(SOURCE!G2448,"??0"),"  ","")&amp;" &lt;&lt; TAM_MAX_BITS) |"&amp; IF(SOURCE!$V$2-3 &gt;= 0, REPT(" ",MAX(1,SOURCE!$V$2-5+4+1-1-LEN(  IF(ISTEXT(SOURCE!H2448),SOURCE!H2448,  SUBSTITUTE(SUBSTITUTE(TEXT(SOURCE!H2448,"????0"),"  ","")," ",""))   ))), "")&amp;
       IF(ISTEXT(SOURCE!H2448),SOURCE!H2448, SUBSTITUTE(SUBSTITUTE(TEXT(SOURCE!H2448,"????0"),"  ","")," ",""))   &amp;","&amp; IF(SOURCE!$W$2-3 &gt;= 0, REPT(" ",SOURCE!$W$2-3-5), "")&amp;
      SOURCE!I2448&amp;
" | "&amp; IF(SOURCE!$X$2-LEN(SOURCE!I2448) &gt;= 0, REPT(" ",SOURCE!$X$2-LEN(SOURCE!I2448)), "")&amp;
      SOURCE!J2448&amp;      IF(SOURCE!$Y$2-LEN(SOURCE!J2448) &gt;= 0, REPT(" ",SOURCE!$Y$2-LEN(SOURCE!J2448)), "")&amp;
" | "&amp; IF(SOURCE!$X$2-LEN(SOURCE!I2448) &gt;= 0, REPT(" ",SOURCE!$X$2-LEN(SOURCE!I2448)), "")&amp;
      SOURCE!K2448&amp;      IF(SOURCE!$Y$2-LEN(SOURCE!K2448) &gt;= 0, REPT(" ",SOURCE!$Z$2-LEN(SOURCE!K2448)), "")&amp;
" | "&amp; SOURCE!L2448&amp;      IF(SOURCE!$AB$2-LEN(SOURCE!L2448) &gt;= 0, REPT(" ",SOURCE!$AB$2-LEN(SOURCE!L2448)), "")&amp;
" | "&amp; SOURCE!M2448&amp;      IF(SOURCE!$AC$2-LEN(SOURCE!M2448) &gt;= 0, REPT(" ",SOURCE!$AC$2-LEN(SOURCE!M2448)), "")&amp;
      "},"&amp;IF(SOURCE!O2448&lt;&gt;"",""&amp;SOURCE!O2448,"")
 )
)
)</f>
        <v/>
      </c>
    </row>
    <row r="2449" spans="1:1">
      <c r="A2449" s="133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IF(SOURCE!$R$2-LEN(SOURCE!C2449) &gt;= 0, REPT(" ",SOURCE!$R$2-LEN(SOURCE!C2449)), "")&amp;
      SOURCE!D2449&amp;", "&amp; IF(SOURCE!$S$2-LEN(SOURCE!D2449) &gt;= 0, REPT(" ",SOURCE!$S$2-LEN(SOURCE!D2449)), "")&amp;
      SOURCE!E2449&amp;", "&amp; IF(SOURCE!$T$2-LEN(SOURCE!E2449) &gt;=0, REPT(" ",SOURCE!$T$2-LEN(SOURCE!E2449)), "")&amp;
      SOURCE!F2449&amp;", "&amp; IF(SOURCE!$U$2-LEN(SOURCE!F2449) &gt;= 0, REPT(" ",SOURCE!$U$2-LEN(SOURCE!F2449)+2), "")&amp;"("&amp;
      SUBSTITUTE(TEXT(SOURCE!G2449,"??0"),"  ","")&amp;" &lt;&lt; TAM_MAX_BITS) |"&amp; IF(SOURCE!$V$2-3 &gt;= 0, REPT(" ",MAX(1,SOURCE!$V$2-5+4+1-1-LEN(  IF(ISTEXT(SOURCE!H2449),SOURCE!H2449,  SUBSTITUTE(SUBSTITUTE(TEXT(SOURCE!H2449,"????0"),"  ","")," ",""))   ))), "")&amp;
       IF(ISTEXT(SOURCE!H2449),SOURCE!H2449, SUBSTITUTE(SUBSTITUTE(TEXT(SOURCE!H2449,"????0"),"  ","")," ",""))   &amp;","&amp; IF(SOURCE!$W$2-3 &gt;= 0, REPT(" ",SOURCE!$W$2-3-5), "")&amp;
      SOURCE!I2449&amp;
" | "&amp; IF(SOURCE!$X$2-LEN(SOURCE!I2449) &gt;= 0, REPT(" ",SOURCE!$X$2-LEN(SOURCE!I2449)), "")&amp;
      SOURCE!J2449&amp;      IF(SOURCE!$Y$2-LEN(SOURCE!J2449) &gt;= 0, REPT(" ",SOURCE!$Y$2-LEN(SOURCE!J2449)), "")&amp;
" | "&amp; IF(SOURCE!$X$2-LEN(SOURCE!I2449) &gt;= 0, REPT(" ",SOURCE!$X$2-LEN(SOURCE!I2449)), "")&amp;
      SOURCE!K2449&amp;      IF(SOURCE!$Y$2-LEN(SOURCE!K2449) &gt;= 0, REPT(" ",SOURCE!$Z$2-LEN(SOURCE!K2449)), "")&amp;
" | "&amp; SOURCE!L2449&amp;      IF(SOURCE!$AB$2-LEN(SOURCE!L2449) &gt;= 0, REPT(" ",SOURCE!$AB$2-LEN(SOURCE!L2449)), "")&amp;
" | "&amp; SOURCE!M2449&amp;      IF(SOURCE!$AC$2-LEN(SOURCE!M2449) &gt;= 0, REPT(" ",SOURCE!$AC$2-LEN(SOURCE!M2449)), "")&amp;
      "},"&amp;IF(SOURCE!O2449&lt;&gt;"",""&amp;SOURCE!O2449,"")
 )
)
)</f>
        <v/>
      </c>
    </row>
    <row r="2450" spans="1:1">
      <c r="A2450" s="133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IF(SOURCE!$R$2-LEN(SOURCE!C2450) &gt;= 0, REPT(" ",SOURCE!$R$2-LEN(SOURCE!C2450)), "")&amp;
      SOURCE!D2450&amp;", "&amp; IF(SOURCE!$S$2-LEN(SOURCE!D2450) &gt;= 0, REPT(" ",SOURCE!$S$2-LEN(SOURCE!D2450)), "")&amp;
      SOURCE!E2450&amp;", "&amp; IF(SOURCE!$T$2-LEN(SOURCE!E2450) &gt;=0, REPT(" ",SOURCE!$T$2-LEN(SOURCE!E2450)), "")&amp;
      SOURCE!F2450&amp;", "&amp; IF(SOURCE!$U$2-LEN(SOURCE!F2450) &gt;= 0, REPT(" ",SOURCE!$U$2-LEN(SOURCE!F2450)+2), "")&amp;"("&amp;
      SUBSTITUTE(TEXT(SOURCE!G2450,"??0"),"  ","")&amp;" &lt;&lt; TAM_MAX_BITS) |"&amp; IF(SOURCE!$V$2-3 &gt;= 0, REPT(" ",MAX(1,SOURCE!$V$2-5+4+1-1-LEN(  IF(ISTEXT(SOURCE!H2450),SOURCE!H2450,  SUBSTITUTE(SUBSTITUTE(TEXT(SOURCE!H2450,"????0"),"  ","")," ",""))   ))), "")&amp;
       IF(ISTEXT(SOURCE!H2450),SOURCE!H2450, SUBSTITUTE(SUBSTITUTE(TEXT(SOURCE!H2450,"????0"),"  ","")," ",""))   &amp;","&amp; IF(SOURCE!$W$2-3 &gt;= 0, REPT(" ",SOURCE!$W$2-3-5), "")&amp;
      SOURCE!I2450&amp;
" | "&amp; IF(SOURCE!$X$2-LEN(SOURCE!I2450) &gt;= 0, REPT(" ",SOURCE!$X$2-LEN(SOURCE!I2450)), "")&amp;
      SOURCE!J2450&amp;      IF(SOURCE!$Y$2-LEN(SOURCE!J2450) &gt;= 0, REPT(" ",SOURCE!$Y$2-LEN(SOURCE!J2450)), "")&amp;
" | "&amp; IF(SOURCE!$X$2-LEN(SOURCE!I2450) &gt;= 0, REPT(" ",SOURCE!$X$2-LEN(SOURCE!I2450)), "")&amp;
      SOURCE!K2450&amp;      IF(SOURCE!$Y$2-LEN(SOURCE!K2450) &gt;= 0, REPT(" ",SOURCE!$Z$2-LEN(SOURCE!K2450)), "")&amp;
" | "&amp; SOURCE!L2450&amp;      IF(SOURCE!$AB$2-LEN(SOURCE!L2450) &gt;= 0, REPT(" ",SOURCE!$AB$2-LEN(SOURCE!L2450)), "")&amp;
" | "&amp; SOURCE!M2450&amp;      IF(SOURCE!$AC$2-LEN(SOURCE!M2450) &gt;= 0, REPT(" ",SOURCE!$AC$2-LEN(SOURCE!M2450)), "")&amp;
      "},"&amp;IF(SOURCE!O2450&lt;&gt;"",""&amp;SOURCE!O2450,"")
 )
)
)</f>
        <v/>
      </c>
    </row>
    <row r="2451" spans="1:1">
      <c r="A2451" s="133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IF(SOURCE!$R$2-LEN(SOURCE!C2451) &gt;= 0, REPT(" ",SOURCE!$R$2-LEN(SOURCE!C2451)), "")&amp;
      SOURCE!D2451&amp;", "&amp; IF(SOURCE!$S$2-LEN(SOURCE!D2451) &gt;= 0, REPT(" ",SOURCE!$S$2-LEN(SOURCE!D2451)), "")&amp;
      SOURCE!E2451&amp;", "&amp; IF(SOURCE!$T$2-LEN(SOURCE!E2451) &gt;=0, REPT(" ",SOURCE!$T$2-LEN(SOURCE!E2451)), "")&amp;
      SOURCE!F2451&amp;", "&amp; IF(SOURCE!$U$2-LEN(SOURCE!F2451) &gt;= 0, REPT(" ",SOURCE!$U$2-LEN(SOURCE!F2451)+2), "")&amp;"("&amp;
      SUBSTITUTE(TEXT(SOURCE!G2451,"??0"),"  ","")&amp;" &lt;&lt; TAM_MAX_BITS) |"&amp; IF(SOURCE!$V$2-3 &gt;= 0, REPT(" ",MAX(1,SOURCE!$V$2-5+4+1-1-LEN(  IF(ISTEXT(SOURCE!H2451),SOURCE!H2451,  SUBSTITUTE(SUBSTITUTE(TEXT(SOURCE!H2451,"????0"),"  ","")," ",""))   ))), "")&amp;
       IF(ISTEXT(SOURCE!H2451),SOURCE!H2451, SUBSTITUTE(SUBSTITUTE(TEXT(SOURCE!H2451,"????0"),"  ","")," ",""))   &amp;","&amp; IF(SOURCE!$W$2-3 &gt;= 0, REPT(" ",SOURCE!$W$2-3-5), "")&amp;
      SOURCE!I2451&amp;
" | "&amp; IF(SOURCE!$X$2-LEN(SOURCE!I2451) &gt;= 0, REPT(" ",SOURCE!$X$2-LEN(SOURCE!I2451)), "")&amp;
      SOURCE!J2451&amp;      IF(SOURCE!$Y$2-LEN(SOURCE!J2451) &gt;= 0, REPT(" ",SOURCE!$Y$2-LEN(SOURCE!J2451)), "")&amp;
" | "&amp; IF(SOURCE!$X$2-LEN(SOURCE!I2451) &gt;= 0, REPT(" ",SOURCE!$X$2-LEN(SOURCE!I2451)), "")&amp;
      SOURCE!K2451&amp;      IF(SOURCE!$Y$2-LEN(SOURCE!K2451) &gt;= 0, REPT(" ",SOURCE!$Z$2-LEN(SOURCE!K2451)), "")&amp;
" | "&amp; SOURCE!L2451&amp;      IF(SOURCE!$AB$2-LEN(SOURCE!L2451) &gt;= 0, REPT(" ",SOURCE!$AB$2-LEN(SOURCE!L2451)), "")&amp;
" | "&amp; SOURCE!M2451&amp;      IF(SOURCE!$AC$2-LEN(SOURCE!M2451) &gt;= 0, REPT(" ",SOURCE!$AC$2-LEN(SOURCE!M2451)), "")&amp;
      "},"&amp;IF(SOURCE!O2451&lt;&gt;"",""&amp;SOURCE!O2451,"")
 )
)
)</f>
        <v/>
      </c>
    </row>
    <row r="2452" spans="1:1">
      <c r="A2452" s="133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IF(SOURCE!$R$2-LEN(SOURCE!C2452) &gt;= 0, REPT(" ",SOURCE!$R$2-LEN(SOURCE!C2452)), "")&amp;
      SOURCE!D2452&amp;", "&amp; IF(SOURCE!$S$2-LEN(SOURCE!D2452) &gt;= 0, REPT(" ",SOURCE!$S$2-LEN(SOURCE!D2452)), "")&amp;
      SOURCE!E2452&amp;", "&amp; IF(SOURCE!$T$2-LEN(SOURCE!E2452) &gt;=0, REPT(" ",SOURCE!$T$2-LEN(SOURCE!E2452)), "")&amp;
      SOURCE!F2452&amp;", "&amp; IF(SOURCE!$U$2-LEN(SOURCE!F2452) &gt;= 0, REPT(" ",SOURCE!$U$2-LEN(SOURCE!F2452)+2), "")&amp;"("&amp;
      SUBSTITUTE(TEXT(SOURCE!G2452,"??0"),"  ","")&amp;" &lt;&lt; TAM_MAX_BITS) |"&amp; IF(SOURCE!$V$2-3 &gt;= 0, REPT(" ",MAX(1,SOURCE!$V$2-5+4+1-1-LEN(  IF(ISTEXT(SOURCE!H2452),SOURCE!H2452,  SUBSTITUTE(SUBSTITUTE(TEXT(SOURCE!H2452,"????0"),"  ","")," ",""))   ))), "")&amp;
       IF(ISTEXT(SOURCE!H2452),SOURCE!H2452, SUBSTITUTE(SUBSTITUTE(TEXT(SOURCE!H2452,"????0"),"  ","")," ",""))   &amp;","&amp; IF(SOURCE!$W$2-3 &gt;= 0, REPT(" ",SOURCE!$W$2-3-5), "")&amp;
      SOURCE!I2452&amp;
" | "&amp; IF(SOURCE!$X$2-LEN(SOURCE!I2452) &gt;= 0, REPT(" ",SOURCE!$X$2-LEN(SOURCE!I2452)), "")&amp;
      SOURCE!J2452&amp;      IF(SOURCE!$Y$2-LEN(SOURCE!J2452) &gt;= 0, REPT(" ",SOURCE!$Y$2-LEN(SOURCE!J2452)), "")&amp;
" | "&amp; IF(SOURCE!$X$2-LEN(SOURCE!I2452) &gt;= 0, REPT(" ",SOURCE!$X$2-LEN(SOURCE!I2452)), "")&amp;
      SOURCE!K2452&amp;      IF(SOURCE!$Y$2-LEN(SOURCE!K2452) &gt;= 0, REPT(" ",SOURCE!$Z$2-LEN(SOURCE!K2452)), "")&amp;
" | "&amp; SOURCE!L2452&amp;      IF(SOURCE!$AB$2-LEN(SOURCE!L2452) &gt;= 0, REPT(" ",SOURCE!$AB$2-LEN(SOURCE!L2452)), "")&amp;
" | "&amp; SOURCE!M2452&amp;      IF(SOURCE!$AC$2-LEN(SOURCE!M2452) &gt;= 0, REPT(" ",SOURCE!$AC$2-LEN(SOURCE!M2452)), "")&amp;
      "},"&amp;IF(SOURCE!O2452&lt;&gt;"",""&amp;SOURCE!O2452,"")
 )
)
)</f>
        <v/>
      </c>
    </row>
    <row r="2453" spans="1:1">
      <c r="A2453" s="133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IF(SOURCE!$R$2-LEN(SOURCE!C2453) &gt;= 0, REPT(" ",SOURCE!$R$2-LEN(SOURCE!C2453)), "")&amp;
      SOURCE!D2453&amp;", "&amp; IF(SOURCE!$S$2-LEN(SOURCE!D2453) &gt;= 0, REPT(" ",SOURCE!$S$2-LEN(SOURCE!D2453)), "")&amp;
      SOURCE!E2453&amp;", "&amp; IF(SOURCE!$T$2-LEN(SOURCE!E2453) &gt;=0, REPT(" ",SOURCE!$T$2-LEN(SOURCE!E2453)), "")&amp;
      SOURCE!F2453&amp;", "&amp; IF(SOURCE!$U$2-LEN(SOURCE!F2453) &gt;= 0, REPT(" ",SOURCE!$U$2-LEN(SOURCE!F2453)+2), "")&amp;"("&amp;
      SUBSTITUTE(TEXT(SOURCE!G2453,"??0"),"  ","")&amp;" &lt;&lt; TAM_MAX_BITS) |"&amp; IF(SOURCE!$V$2-3 &gt;= 0, REPT(" ",MAX(1,SOURCE!$V$2-5+4+1-1-LEN(  IF(ISTEXT(SOURCE!H2453),SOURCE!H2453,  SUBSTITUTE(SUBSTITUTE(TEXT(SOURCE!H2453,"????0"),"  ","")," ",""))   ))), "")&amp;
       IF(ISTEXT(SOURCE!H2453),SOURCE!H2453, SUBSTITUTE(SUBSTITUTE(TEXT(SOURCE!H2453,"????0"),"  ","")," ",""))   &amp;","&amp; IF(SOURCE!$W$2-3 &gt;= 0, REPT(" ",SOURCE!$W$2-3-5), "")&amp;
      SOURCE!I2453&amp;
" | "&amp; IF(SOURCE!$X$2-LEN(SOURCE!I2453) &gt;= 0, REPT(" ",SOURCE!$X$2-LEN(SOURCE!I2453)), "")&amp;
      SOURCE!J2453&amp;      IF(SOURCE!$Y$2-LEN(SOURCE!J2453) &gt;= 0, REPT(" ",SOURCE!$Y$2-LEN(SOURCE!J2453)), "")&amp;
" | "&amp; IF(SOURCE!$X$2-LEN(SOURCE!I2453) &gt;= 0, REPT(" ",SOURCE!$X$2-LEN(SOURCE!I2453)), "")&amp;
      SOURCE!K2453&amp;      IF(SOURCE!$Y$2-LEN(SOURCE!K2453) &gt;= 0, REPT(" ",SOURCE!$Z$2-LEN(SOURCE!K2453)), "")&amp;
" | "&amp; SOURCE!L2453&amp;      IF(SOURCE!$AB$2-LEN(SOURCE!L2453) &gt;= 0, REPT(" ",SOURCE!$AB$2-LEN(SOURCE!L2453)), "")&amp;
" | "&amp; SOURCE!M2453&amp;      IF(SOURCE!$AC$2-LEN(SOURCE!M2453) &gt;= 0, REPT(" ",SOURCE!$AC$2-LEN(SOURCE!M2453)), "")&amp;
      "},"&amp;IF(SOURCE!O2453&lt;&gt;"",""&amp;SOURCE!O2453,"")
 )
)
)</f>
        <v/>
      </c>
    </row>
    <row r="2454" spans="1:1">
      <c r="A2454" s="133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IF(SOURCE!$R$2-LEN(SOURCE!C2454) &gt;= 0, REPT(" ",SOURCE!$R$2-LEN(SOURCE!C2454)), "")&amp;
      SOURCE!D2454&amp;", "&amp; IF(SOURCE!$S$2-LEN(SOURCE!D2454) &gt;= 0, REPT(" ",SOURCE!$S$2-LEN(SOURCE!D2454)), "")&amp;
      SOURCE!E2454&amp;", "&amp; IF(SOURCE!$T$2-LEN(SOURCE!E2454) &gt;=0, REPT(" ",SOURCE!$T$2-LEN(SOURCE!E2454)), "")&amp;
      SOURCE!F2454&amp;", "&amp; IF(SOURCE!$U$2-LEN(SOURCE!F2454) &gt;= 0, REPT(" ",SOURCE!$U$2-LEN(SOURCE!F2454)+2), "")&amp;"("&amp;
      SUBSTITUTE(TEXT(SOURCE!G2454,"??0"),"  ","")&amp;" &lt;&lt; TAM_MAX_BITS) |"&amp; IF(SOURCE!$V$2-3 &gt;= 0, REPT(" ",MAX(1,SOURCE!$V$2-5+4+1-1-LEN(  IF(ISTEXT(SOURCE!H2454),SOURCE!H2454,  SUBSTITUTE(SUBSTITUTE(TEXT(SOURCE!H2454,"????0"),"  ","")," ",""))   ))), "")&amp;
       IF(ISTEXT(SOURCE!H2454),SOURCE!H2454, SUBSTITUTE(SUBSTITUTE(TEXT(SOURCE!H2454,"????0"),"  ","")," ",""))   &amp;","&amp; IF(SOURCE!$W$2-3 &gt;= 0, REPT(" ",SOURCE!$W$2-3-5), "")&amp;
      SOURCE!I2454&amp;
" | "&amp; IF(SOURCE!$X$2-LEN(SOURCE!I2454) &gt;= 0, REPT(" ",SOURCE!$X$2-LEN(SOURCE!I2454)), "")&amp;
      SOURCE!J2454&amp;      IF(SOURCE!$Y$2-LEN(SOURCE!J2454) &gt;= 0, REPT(" ",SOURCE!$Y$2-LEN(SOURCE!J2454)), "")&amp;
" | "&amp; IF(SOURCE!$X$2-LEN(SOURCE!I2454) &gt;= 0, REPT(" ",SOURCE!$X$2-LEN(SOURCE!I2454)), "")&amp;
      SOURCE!K2454&amp;      IF(SOURCE!$Y$2-LEN(SOURCE!K2454) &gt;= 0, REPT(" ",SOURCE!$Z$2-LEN(SOURCE!K2454)), "")&amp;
" | "&amp; SOURCE!L2454&amp;      IF(SOURCE!$AB$2-LEN(SOURCE!L2454) &gt;= 0, REPT(" ",SOURCE!$AB$2-LEN(SOURCE!L2454)), "")&amp;
" | "&amp; SOURCE!M2454&amp;      IF(SOURCE!$AC$2-LEN(SOURCE!M2454) &gt;= 0, REPT(" ",SOURCE!$AC$2-LEN(SOURCE!M2454)), "")&amp;
      "},"&amp;IF(SOURCE!O2454&lt;&gt;"",""&amp;SOURCE!O2454,"")
 )
)
)</f>
        <v/>
      </c>
    </row>
    <row r="2455" spans="1:1">
      <c r="A2455" s="133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IF(SOURCE!$R$2-LEN(SOURCE!C2455) &gt;= 0, REPT(" ",SOURCE!$R$2-LEN(SOURCE!C2455)), "")&amp;
      SOURCE!D2455&amp;", "&amp; IF(SOURCE!$S$2-LEN(SOURCE!D2455) &gt;= 0, REPT(" ",SOURCE!$S$2-LEN(SOURCE!D2455)), "")&amp;
      SOURCE!E2455&amp;", "&amp; IF(SOURCE!$T$2-LEN(SOURCE!E2455) &gt;=0, REPT(" ",SOURCE!$T$2-LEN(SOURCE!E2455)), "")&amp;
      SOURCE!F2455&amp;", "&amp; IF(SOURCE!$U$2-LEN(SOURCE!F2455) &gt;= 0, REPT(" ",SOURCE!$U$2-LEN(SOURCE!F2455)+2), "")&amp;"("&amp;
      SUBSTITUTE(TEXT(SOURCE!G2455,"??0"),"  ","")&amp;" &lt;&lt; TAM_MAX_BITS) |"&amp; IF(SOURCE!$V$2-3 &gt;= 0, REPT(" ",MAX(1,SOURCE!$V$2-5+4+1-1-LEN(  IF(ISTEXT(SOURCE!H2455),SOURCE!H2455,  SUBSTITUTE(SUBSTITUTE(TEXT(SOURCE!H2455,"????0"),"  ","")," ",""))   ))), "")&amp;
       IF(ISTEXT(SOURCE!H2455),SOURCE!H2455, SUBSTITUTE(SUBSTITUTE(TEXT(SOURCE!H2455,"????0"),"  ","")," ",""))   &amp;","&amp; IF(SOURCE!$W$2-3 &gt;= 0, REPT(" ",SOURCE!$W$2-3-5), "")&amp;
      SOURCE!I2455&amp;
" | "&amp; IF(SOURCE!$X$2-LEN(SOURCE!I2455) &gt;= 0, REPT(" ",SOURCE!$X$2-LEN(SOURCE!I2455)), "")&amp;
      SOURCE!J2455&amp;      IF(SOURCE!$Y$2-LEN(SOURCE!J2455) &gt;= 0, REPT(" ",SOURCE!$Y$2-LEN(SOURCE!J2455)), "")&amp;
" | "&amp; IF(SOURCE!$X$2-LEN(SOURCE!I2455) &gt;= 0, REPT(" ",SOURCE!$X$2-LEN(SOURCE!I2455)), "")&amp;
      SOURCE!K2455&amp;      IF(SOURCE!$Y$2-LEN(SOURCE!K2455) &gt;= 0, REPT(" ",SOURCE!$Z$2-LEN(SOURCE!K2455)), "")&amp;
" | "&amp; SOURCE!L2455&amp;      IF(SOURCE!$AB$2-LEN(SOURCE!L2455) &gt;= 0, REPT(" ",SOURCE!$AB$2-LEN(SOURCE!L2455)), "")&amp;
" | "&amp; SOURCE!M2455&amp;      IF(SOURCE!$AC$2-LEN(SOURCE!M2455) &gt;= 0, REPT(" ",SOURCE!$AC$2-LEN(SOURCE!M2455)), "")&amp;
      "},"&amp;IF(SOURCE!O2455&lt;&gt;"",""&amp;SOURCE!O2455,"")
 )
)
)</f>
        <v/>
      </c>
    </row>
    <row r="2456" spans="1:1">
      <c r="A2456" s="133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IF(SOURCE!$R$2-LEN(SOURCE!C2456) &gt;= 0, REPT(" ",SOURCE!$R$2-LEN(SOURCE!C2456)), "")&amp;
      SOURCE!D2456&amp;", "&amp; IF(SOURCE!$S$2-LEN(SOURCE!D2456) &gt;= 0, REPT(" ",SOURCE!$S$2-LEN(SOURCE!D2456)), "")&amp;
      SOURCE!E2456&amp;", "&amp; IF(SOURCE!$T$2-LEN(SOURCE!E2456) &gt;=0, REPT(" ",SOURCE!$T$2-LEN(SOURCE!E2456)), "")&amp;
      SOURCE!F2456&amp;", "&amp; IF(SOURCE!$U$2-LEN(SOURCE!F2456) &gt;= 0, REPT(" ",SOURCE!$U$2-LEN(SOURCE!F2456)+2), "")&amp;"("&amp;
      SUBSTITUTE(TEXT(SOURCE!G2456,"??0"),"  ","")&amp;" &lt;&lt; TAM_MAX_BITS) |"&amp; IF(SOURCE!$V$2-3 &gt;= 0, REPT(" ",MAX(1,SOURCE!$V$2-5+4+1-1-LEN(  IF(ISTEXT(SOURCE!H2456),SOURCE!H2456,  SUBSTITUTE(SUBSTITUTE(TEXT(SOURCE!H2456,"????0"),"  ","")," ",""))   ))), "")&amp;
       IF(ISTEXT(SOURCE!H2456),SOURCE!H2456, SUBSTITUTE(SUBSTITUTE(TEXT(SOURCE!H2456,"????0"),"  ","")," ",""))   &amp;","&amp; IF(SOURCE!$W$2-3 &gt;= 0, REPT(" ",SOURCE!$W$2-3-5), "")&amp;
      SOURCE!I2456&amp;
" | "&amp; IF(SOURCE!$X$2-LEN(SOURCE!I2456) &gt;= 0, REPT(" ",SOURCE!$X$2-LEN(SOURCE!I2456)), "")&amp;
      SOURCE!J2456&amp;      IF(SOURCE!$Y$2-LEN(SOURCE!J2456) &gt;= 0, REPT(" ",SOURCE!$Y$2-LEN(SOURCE!J2456)), "")&amp;
" | "&amp; IF(SOURCE!$X$2-LEN(SOURCE!I2456) &gt;= 0, REPT(" ",SOURCE!$X$2-LEN(SOURCE!I2456)), "")&amp;
      SOURCE!K2456&amp;      IF(SOURCE!$Y$2-LEN(SOURCE!K2456) &gt;= 0, REPT(" ",SOURCE!$Z$2-LEN(SOURCE!K2456)), "")&amp;
" | "&amp; SOURCE!L2456&amp;      IF(SOURCE!$AB$2-LEN(SOURCE!L2456) &gt;= 0, REPT(" ",SOURCE!$AB$2-LEN(SOURCE!L2456)), "")&amp;
" | "&amp; SOURCE!M2456&amp;      IF(SOURCE!$AC$2-LEN(SOURCE!M2456) &gt;= 0, REPT(" ",SOURCE!$AC$2-LEN(SOURCE!M2456)), "")&amp;
      "},"&amp;IF(SOURCE!O2456&lt;&gt;"",""&amp;SOURCE!O2456,"")
 )
)
)</f>
        <v/>
      </c>
    </row>
    <row r="2457" spans="1:1">
      <c r="A2457" s="133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IF(SOURCE!$R$2-LEN(SOURCE!C2457) &gt;= 0, REPT(" ",SOURCE!$R$2-LEN(SOURCE!C2457)), "")&amp;
      SOURCE!D2457&amp;", "&amp; IF(SOURCE!$S$2-LEN(SOURCE!D2457) &gt;= 0, REPT(" ",SOURCE!$S$2-LEN(SOURCE!D2457)), "")&amp;
      SOURCE!E2457&amp;", "&amp; IF(SOURCE!$T$2-LEN(SOURCE!E2457) &gt;=0, REPT(" ",SOURCE!$T$2-LEN(SOURCE!E2457)), "")&amp;
      SOURCE!F2457&amp;", "&amp; IF(SOURCE!$U$2-LEN(SOURCE!F2457) &gt;= 0, REPT(" ",SOURCE!$U$2-LEN(SOURCE!F2457)+2), "")&amp;"("&amp;
      SUBSTITUTE(TEXT(SOURCE!G2457,"??0"),"  ","")&amp;" &lt;&lt; TAM_MAX_BITS) |"&amp; IF(SOURCE!$V$2-3 &gt;= 0, REPT(" ",MAX(1,SOURCE!$V$2-5+4+1-1-LEN(  IF(ISTEXT(SOURCE!H2457),SOURCE!H2457,  SUBSTITUTE(SUBSTITUTE(TEXT(SOURCE!H2457,"????0"),"  ","")," ",""))   ))), "")&amp;
       IF(ISTEXT(SOURCE!H2457),SOURCE!H2457, SUBSTITUTE(SUBSTITUTE(TEXT(SOURCE!H2457,"????0"),"  ","")," ",""))   &amp;","&amp; IF(SOURCE!$W$2-3 &gt;= 0, REPT(" ",SOURCE!$W$2-3-5), "")&amp;
      SOURCE!I2457&amp;
" | "&amp; IF(SOURCE!$X$2-LEN(SOURCE!I2457) &gt;= 0, REPT(" ",SOURCE!$X$2-LEN(SOURCE!I2457)), "")&amp;
      SOURCE!J2457&amp;      IF(SOURCE!$Y$2-LEN(SOURCE!J2457) &gt;= 0, REPT(" ",SOURCE!$Y$2-LEN(SOURCE!J2457)), "")&amp;
" | "&amp; IF(SOURCE!$X$2-LEN(SOURCE!I2457) &gt;= 0, REPT(" ",SOURCE!$X$2-LEN(SOURCE!I2457)), "")&amp;
      SOURCE!K2457&amp;      IF(SOURCE!$Y$2-LEN(SOURCE!K2457) &gt;= 0, REPT(" ",SOURCE!$Z$2-LEN(SOURCE!K2457)), "")&amp;
" | "&amp; SOURCE!L2457&amp;      IF(SOURCE!$AB$2-LEN(SOURCE!L2457) &gt;= 0, REPT(" ",SOURCE!$AB$2-LEN(SOURCE!L2457)), "")&amp;
" | "&amp; SOURCE!M2457&amp;      IF(SOURCE!$AC$2-LEN(SOURCE!M2457) &gt;= 0, REPT(" ",SOURCE!$AC$2-LEN(SOURCE!M2457)), "")&amp;
      "},"&amp;IF(SOURCE!O2457&lt;&gt;"",""&amp;SOURCE!O2457,"")
 )
)
)</f>
        <v/>
      </c>
    </row>
    <row r="2458" spans="1:1">
      <c r="A2458" s="133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IF(SOURCE!$R$2-LEN(SOURCE!C2458) &gt;= 0, REPT(" ",SOURCE!$R$2-LEN(SOURCE!C2458)), "")&amp;
      SOURCE!D2458&amp;", "&amp; IF(SOURCE!$S$2-LEN(SOURCE!D2458) &gt;= 0, REPT(" ",SOURCE!$S$2-LEN(SOURCE!D2458)), "")&amp;
      SOURCE!E2458&amp;", "&amp; IF(SOURCE!$T$2-LEN(SOURCE!E2458) &gt;=0, REPT(" ",SOURCE!$T$2-LEN(SOURCE!E2458)), "")&amp;
      SOURCE!F2458&amp;", "&amp; IF(SOURCE!$U$2-LEN(SOURCE!F2458) &gt;= 0, REPT(" ",SOURCE!$U$2-LEN(SOURCE!F2458)+2), "")&amp;"("&amp;
      SUBSTITUTE(TEXT(SOURCE!G2458,"??0"),"  ","")&amp;" &lt;&lt; TAM_MAX_BITS) |"&amp; IF(SOURCE!$V$2-3 &gt;= 0, REPT(" ",MAX(1,SOURCE!$V$2-5+4+1-1-LEN(  IF(ISTEXT(SOURCE!H2458),SOURCE!H2458,  SUBSTITUTE(SUBSTITUTE(TEXT(SOURCE!H2458,"????0"),"  ","")," ",""))   ))), "")&amp;
       IF(ISTEXT(SOURCE!H2458),SOURCE!H2458, SUBSTITUTE(SUBSTITUTE(TEXT(SOURCE!H2458,"????0"),"  ","")," ",""))   &amp;","&amp; IF(SOURCE!$W$2-3 &gt;= 0, REPT(" ",SOURCE!$W$2-3-5), "")&amp;
      SOURCE!I2458&amp;
" | "&amp; IF(SOURCE!$X$2-LEN(SOURCE!I2458) &gt;= 0, REPT(" ",SOURCE!$X$2-LEN(SOURCE!I2458)), "")&amp;
      SOURCE!J2458&amp;      IF(SOURCE!$Y$2-LEN(SOURCE!J2458) &gt;= 0, REPT(" ",SOURCE!$Y$2-LEN(SOURCE!J2458)), "")&amp;
" | "&amp; IF(SOURCE!$X$2-LEN(SOURCE!I2458) &gt;= 0, REPT(" ",SOURCE!$X$2-LEN(SOURCE!I2458)), "")&amp;
      SOURCE!K2458&amp;      IF(SOURCE!$Y$2-LEN(SOURCE!K2458) &gt;= 0, REPT(" ",SOURCE!$Z$2-LEN(SOURCE!K2458)), "")&amp;
" | "&amp; SOURCE!L2458&amp;      IF(SOURCE!$AB$2-LEN(SOURCE!L2458) &gt;= 0, REPT(" ",SOURCE!$AB$2-LEN(SOURCE!L2458)), "")&amp;
" | "&amp; SOURCE!M2458&amp;      IF(SOURCE!$AC$2-LEN(SOURCE!M2458) &gt;= 0, REPT(" ",SOURCE!$AC$2-LEN(SOURCE!M2458)), "")&amp;
      "},"&amp;IF(SOURCE!O2458&lt;&gt;"",""&amp;SOURCE!O2458,"")
 )
)
)</f>
        <v/>
      </c>
    </row>
    <row r="2459" spans="1:1">
      <c r="A2459" s="133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IF(SOURCE!$R$2-LEN(SOURCE!C2459) &gt;= 0, REPT(" ",SOURCE!$R$2-LEN(SOURCE!C2459)), "")&amp;
      SOURCE!D2459&amp;", "&amp; IF(SOURCE!$S$2-LEN(SOURCE!D2459) &gt;= 0, REPT(" ",SOURCE!$S$2-LEN(SOURCE!D2459)), "")&amp;
      SOURCE!E2459&amp;", "&amp; IF(SOURCE!$T$2-LEN(SOURCE!E2459) &gt;=0, REPT(" ",SOURCE!$T$2-LEN(SOURCE!E2459)), "")&amp;
      SOURCE!F2459&amp;", "&amp; IF(SOURCE!$U$2-LEN(SOURCE!F2459) &gt;= 0, REPT(" ",SOURCE!$U$2-LEN(SOURCE!F2459)+2), "")&amp;"("&amp;
      SUBSTITUTE(TEXT(SOURCE!G2459,"??0"),"  ","")&amp;" &lt;&lt; TAM_MAX_BITS) |"&amp; IF(SOURCE!$V$2-3 &gt;= 0, REPT(" ",MAX(1,SOURCE!$V$2-5+4+1-1-LEN(  IF(ISTEXT(SOURCE!H2459),SOURCE!H2459,  SUBSTITUTE(SUBSTITUTE(TEXT(SOURCE!H2459,"????0"),"  ","")," ",""))   ))), "")&amp;
       IF(ISTEXT(SOURCE!H2459),SOURCE!H2459, SUBSTITUTE(SUBSTITUTE(TEXT(SOURCE!H2459,"????0"),"  ","")," ",""))   &amp;","&amp; IF(SOURCE!$W$2-3 &gt;= 0, REPT(" ",SOURCE!$W$2-3-5), "")&amp;
      SOURCE!I2459&amp;
" | "&amp; IF(SOURCE!$X$2-LEN(SOURCE!I2459) &gt;= 0, REPT(" ",SOURCE!$X$2-LEN(SOURCE!I2459)), "")&amp;
      SOURCE!J2459&amp;      IF(SOURCE!$Y$2-LEN(SOURCE!J2459) &gt;= 0, REPT(" ",SOURCE!$Y$2-LEN(SOURCE!J2459)), "")&amp;
" | "&amp; IF(SOURCE!$X$2-LEN(SOURCE!I2459) &gt;= 0, REPT(" ",SOURCE!$X$2-LEN(SOURCE!I2459)), "")&amp;
      SOURCE!K2459&amp;      IF(SOURCE!$Y$2-LEN(SOURCE!K2459) &gt;= 0, REPT(" ",SOURCE!$Z$2-LEN(SOURCE!K2459)), "")&amp;
" | "&amp; SOURCE!L2459&amp;      IF(SOURCE!$AB$2-LEN(SOURCE!L2459) &gt;= 0, REPT(" ",SOURCE!$AB$2-LEN(SOURCE!L2459)), "")&amp;
" | "&amp; SOURCE!M2459&amp;      IF(SOURCE!$AC$2-LEN(SOURCE!M2459) &gt;= 0, REPT(" ",SOURCE!$AC$2-LEN(SOURCE!M2459)), "")&amp;
      "},"&amp;IF(SOURCE!O2459&lt;&gt;"",""&amp;SOURCE!O2459,"")
 )
)
)</f>
        <v/>
      </c>
    </row>
    <row r="2460" spans="1:1">
      <c r="A2460" s="133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IF(SOURCE!$R$2-LEN(SOURCE!C2460) &gt;= 0, REPT(" ",SOURCE!$R$2-LEN(SOURCE!C2460)), "")&amp;
      SOURCE!D2460&amp;", "&amp; IF(SOURCE!$S$2-LEN(SOURCE!D2460) &gt;= 0, REPT(" ",SOURCE!$S$2-LEN(SOURCE!D2460)), "")&amp;
      SOURCE!E2460&amp;", "&amp; IF(SOURCE!$T$2-LEN(SOURCE!E2460) &gt;=0, REPT(" ",SOURCE!$T$2-LEN(SOURCE!E2460)), "")&amp;
      SOURCE!F2460&amp;", "&amp; IF(SOURCE!$U$2-LEN(SOURCE!F2460) &gt;= 0, REPT(" ",SOURCE!$U$2-LEN(SOURCE!F2460)+2), "")&amp;"("&amp;
      SUBSTITUTE(TEXT(SOURCE!G2460,"??0"),"  ","")&amp;" &lt;&lt; TAM_MAX_BITS) |"&amp; IF(SOURCE!$V$2-3 &gt;= 0, REPT(" ",MAX(1,SOURCE!$V$2-5+4+1-1-LEN(  IF(ISTEXT(SOURCE!H2460),SOURCE!H2460,  SUBSTITUTE(SUBSTITUTE(TEXT(SOURCE!H2460,"????0"),"  ","")," ",""))   ))), "")&amp;
       IF(ISTEXT(SOURCE!H2460),SOURCE!H2460, SUBSTITUTE(SUBSTITUTE(TEXT(SOURCE!H2460,"????0"),"  ","")," ",""))   &amp;","&amp; IF(SOURCE!$W$2-3 &gt;= 0, REPT(" ",SOURCE!$W$2-3-5), "")&amp;
      SOURCE!I2460&amp;
" | "&amp; IF(SOURCE!$X$2-LEN(SOURCE!I2460) &gt;= 0, REPT(" ",SOURCE!$X$2-LEN(SOURCE!I2460)), "")&amp;
      SOURCE!J2460&amp;      IF(SOURCE!$Y$2-LEN(SOURCE!J2460) &gt;= 0, REPT(" ",SOURCE!$Y$2-LEN(SOURCE!J2460)), "")&amp;
" | "&amp; IF(SOURCE!$X$2-LEN(SOURCE!I2460) &gt;= 0, REPT(" ",SOURCE!$X$2-LEN(SOURCE!I2460)), "")&amp;
      SOURCE!K2460&amp;      IF(SOURCE!$Y$2-LEN(SOURCE!K2460) &gt;= 0, REPT(" ",SOURCE!$Z$2-LEN(SOURCE!K2460)), "")&amp;
" | "&amp; SOURCE!L2460&amp;      IF(SOURCE!$AB$2-LEN(SOURCE!L2460) &gt;= 0, REPT(" ",SOURCE!$AB$2-LEN(SOURCE!L2460)), "")&amp;
" | "&amp; SOURCE!M2460&amp;      IF(SOURCE!$AC$2-LEN(SOURCE!M2460) &gt;= 0, REPT(" ",SOURCE!$AC$2-LEN(SOURCE!M2460)), "")&amp;
      "},"&amp;IF(SOURCE!O2460&lt;&gt;"",""&amp;SOURCE!O2460,"")
 )
)
)</f>
        <v/>
      </c>
    </row>
    <row r="2461" spans="1:1">
      <c r="A2461" s="133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IF(SOURCE!$R$2-LEN(SOURCE!C2461) &gt;= 0, REPT(" ",SOURCE!$R$2-LEN(SOURCE!C2461)), "")&amp;
      SOURCE!D2461&amp;", "&amp; IF(SOURCE!$S$2-LEN(SOURCE!D2461) &gt;= 0, REPT(" ",SOURCE!$S$2-LEN(SOURCE!D2461)), "")&amp;
      SOURCE!E2461&amp;", "&amp; IF(SOURCE!$T$2-LEN(SOURCE!E2461) &gt;=0, REPT(" ",SOURCE!$T$2-LEN(SOURCE!E2461)), "")&amp;
      SOURCE!F2461&amp;", "&amp; IF(SOURCE!$U$2-LEN(SOURCE!F2461) &gt;= 0, REPT(" ",SOURCE!$U$2-LEN(SOURCE!F2461)+2), "")&amp;"("&amp;
      SUBSTITUTE(TEXT(SOURCE!G2461,"??0"),"  ","")&amp;" &lt;&lt; TAM_MAX_BITS) |"&amp; IF(SOURCE!$V$2-3 &gt;= 0, REPT(" ",MAX(1,SOURCE!$V$2-5+4+1-1-LEN(  IF(ISTEXT(SOURCE!H2461),SOURCE!H2461,  SUBSTITUTE(SUBSTITUTE(TEXT(SOURCE!H2461,"????0"),"  ","")," ",""))   ))), "")&amp;
       IF(ISTEXT(SOURCE!H2461),SOURCE!H2461, SUBSTITUTE(SUBSTITUTE(TEXT(SOURCE!H2461,"????0"),"  ","")," ",""))   &amp;","&amp; IF(SOURCE!$W$2-3 &gt;= 0, REPT(" ",SOURCE!$W$2-3-5), "")&amp;
      SOURCE!I2461&amp;
" | "&amp; IF(SOURCE!$X$2-LEN(SOURCE!I2461) &gt;= 0, REPT(" ",SOURCE!$X$2-LEN(SOURCE!I2461)), "")&amp;
      SOURCE!J2461&amp;      IF(SOURCE!$Y$2-LEN(SOURCE!J2461) &gt;= 0, REPT(" ",SOURCE!$Y$2-LEN(SOURCE!J2461)), "")&amp;
" | "&amp; IF(SOURCE!$X$2-LEN(SOURCE!I2461) &gt;= 0, REPT(" ",SOURCE!$X$2-LEN(SOURCE!I2461)), "")&amp;
      SOURCE!K2461&amp;      IF(SOURCE!$Y$2-LEN(SOURCE!K2461) &gt;= 0, REPT(" ",SOURCE!$Z$2-LEN(SOURCE!K2461)), "")&amp;
" | "&amp; SOURCE!L2461&amp;      IF(SOURCE!$AB$2-LEN(SOURCE!L2461) &gt;= 0, REPT(" ",SOURCE!$AB$2-LEN(SOURCE!L2461)), "")&amp;
" | "&amp; SOURCE!M2461&amp;      IF(SOURCE!$AC$2-LEN(SOURCE!M2461) &gt;= 0, REPT(" ",SOURCE!$AC$2-LEN(SOURCE!M2461)), "")&amp;
      "},"&amp;IF(SOURCE!O2461&lt;&gt;"",""&amp;SOURCE!O2461,"")
 )
)
)</f>
        <v/>
      </c>
    </row>
    <row r="2462" spans="1:1">
      <c r="A2462" s="133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IF(SOURCE!$R$2-LEN(SOURCE!C2462) &gt;= 0, REPT(" ",SOURCE!$R$2-LEN(SOURCE!C2462)), "")&amp;
      SOURCE!D2462&amp;", "&amp; IF(SOURCE!$S$2-LEN(SOURCE!D2462) &gt;= 0, REPT(" ",SOURCE!$S$2-LEN(SOURCE!D2462)), "")&amp;
      SOURCE!E2462&amp;", "&amp; IF(SOURCE!$T$2-LEN(SOURCE!E2462) &gt;=0, REPT(" ",SOURCE!$T$2-LEN(SOURCE!E2462)), "")&amp;
      SOURCE!F2462&amp;", "&amp; IF(SOURCE!$U$2-LEN(SOURCE!F2462) &gt;= 0, REPT(" ",SOURCE!$U$2-LEN(SOURCE!F2462)+2), "")&amp;"("&amp;
      SUBSTITUTE(TEXT(SOURCE!G2462,"??0"),"  ","")&amp;" &lt;&lt; TAM_MAX_BITS) |"&amp; IF(SOURCE!$V$2-3 &gt;= 0, REPT(" ",MAX(1,SOURCE!$V$2-5+4+1-1-LEN(  IF(ISTEXT(SOURCE!H2462),SOURCE!H2462,  SUBSTITUTE(SUBSTITUTE(TEXT(SOURCE!H2462,"????0"),"  ","")," ",""))   ))), "")&amp;
       IF(ISTEXT(SOURCE!H2462),SOURCE!H2462, SUBSTITUTE(SUBSTITUTE(TEXT(SOURCE!H2462,"????0"),"  ","")," ",""))   &amp;","&amp; IF(SOURCE!$W$2-3 &gt;= 0, REPT(" ",SOURCE!$W$2-3-5), "")&amp;
      SOURCE!I2462&amp;
" | "&amp; IF(SOURCE!$X$2-LEN(SOURCE!I2462) &gt;= 0, REPT(" ",SOURCE!$X$2-LEN(SOURCE!I2462)), "")&amp;
      SOURCE!J2462&amp;      IF(SOURCE!$Y$2-LEN(SOURCE!J2462) &gt;= 0, REPT(" ",SOURCE!$Y$2-LEN(SOURCE!J2462)), "")&amp;
" | "&amp; IF(SOURCE!$X$2-LEN(SOURCE!I2462) &gt;= 0, REPT(" ",SOURCE!$X$2-LEN(SOURCE!I2462)), "")&amp;
      SOURCE!K2462&amp;      IF(SOURCE!$Y$2-LEN(SOURCE!K2462) &gt;= 0, REPT(" ",SOURCE!$Z$2-LEN(SOURCE!K2462)), "")&amp;
" | "&amp; SOURCE!L2462&amp;      IF(SOURCE!$AB$2-LEN(SOURCE!L2462) &gt;= 0, REPT(" ",SOURCE!$AB$2-LEN(SOURCE!L2462)), "")&amp;
" | "&amp; SOURCE!M2462&amp;      IF(SOURCE!$AC$2-LEN(SOURCE!M2462) &gt;= 0, REPT(" ",SOURCE!$AC$2-LEN(SOURCE!M2462)), "")&amp;
      "},"&amp;IF(SOURCE!O2462&lt;&gt;"",""&amp;SOURCE!O2462,"")
 )
)
)</f>
        <v/>
      </c>
    </row>
    <row r="2463" spans="1:1">
      <c r="A2463" s="133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IF(SOURCE!$R$2-LEN(SOURCE!C2463) &gt;= 0, REPT(" ",SOURCE!$R$2-LEN(SOURCE!C2463)), "")&amp;
      SOURCE!D2463&amp;", "&amp; IF(SOURCE!$S$2-LEN(SOURCE!D2463) &gt;= 0, REPT(" ",SOURCE!$S$2-LEN(SOURCE!D2463)), "")&amp;
      SOURCE!E2463&amp;", "&amp; IF(SOURCE!$T$2-LEN(SOURCE!E2463) &gt;=0, REPT(" ",SOURCE!$T$2-LEN(SOURCE!E2463)), "")&amp;
      SOURCE!F2463&amp;", "&amp; IF(SOURCE!$U$2-LEN(SOURCE!F2463) &gt;= 0, REPT(" ",SOURCE!$U$2-LEN(SOURCE!F2463)+2), "")&amp;"("&amp;
      SUBSTITUTE(TEXT(SOURCE!G2463,"??0"),"  ","")&amp;" &lt;&lt; TAM_MAX_BITS) |"&amp; IF(SOURCE!$V$2-3 &gt;= 0, REPT(" ",MAX(1,SOURCE!$V$2-5+4+1-1-LEN(  IF(ISTEXT(SOURCE!H2463),SOURCE!H2463,  SUBSTITUTE(SUBSTITUTE(TEXT(SOURCE!H2463,"????0"),"  ","")," ",""))   ))), "")&amp;
       IF(ISTEXT(SOURCE!H2463),SOURCE!H2463, SUBSTITUTE(SUBSTITUTE(TEXT(SOURCE!H2463,"????0"),"  ","")," ",""))   &amp;","&amp; IF(SOURCE!$W$2-3 &gt;= 0, REPT(" ",SOURCE!$W$2-3-5), "")&amp;
      SOURCE!I2463&amp;
" | "&amp; IF(SOURCE!$X$2-LEN(SOURCE!I2463) &gt;= 0, REPT(" ",SOURCE!$X$2-LEN(SOURCE!I2463)), "")&amp;
      SOURCE!J2463&amp;      IF(SOURCE!$Y$2-LEN(SOURCE!J2463) &gt;= 0, REPT(" ",SOURCE!$Y$2-LEN(SOURCE!J2463)), "")&amp;
" | "&amp; IF(SOURCE!$X$2-LEN(SOURCE!I2463) &gt;= 0, REPT(" ",SOURCE!$X$2-LEN(SOURCE!I2463)), "")&amp;
      SOURCE!K2463&amp;      IF(SOURCE!$Y$2-LEN(SOURCE!K2463) &gt;= 0, REPT(" ",SOURCE!$Z$2-LEN(SOURCE!K2463)), "")&amp;
" | "&amp; SOURCE!L2463&amp;      IF(SOURCE!$AB$2-LEN(SOURCE!L2463) &gt;= 0, REPT(" ",SOURCE!$AB$2-LEN(SOURCE!L2463)), "")&amp;
" | "&amp; SOURCE!M2463&amp;      IF(SOURCE!$AC$2-LEN(SOURCE!M2463) &gt;= 0, REPT(" ",SOURCE!$AC$2-LEN(SOURCE!M2463)), "")&amp;
      "},"&amp;IF(SOURCE!O2463&lt;&gt;"",""&amp;SOURCE!O2463,"")
 )
)
)</f>
        <v/>
      </c>
    </row>
    <row r="2464" spans="1:1">
      <c r="A2464" s="133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IF(SOURCE!$R$2-LEN(SOURCE!C2464) &gt;= 0, REPT(" ",SOURCE!$R$2-LEN(SOURCE!C2464)), "")&amp;
      SOURCE!D2464&amp;", "&amp; IF(SOURCE!$S$2-LEN(SOURCE!D2464) &gt;= 0, REPT(" ",SOURCE!$S$2-LEN(SOURCE!D2464)), "")&amp;
      SOURCE!E2464&amp;", "&amp; IF(SOURCE!$T$2-LEN(SOURCE!E2464) &gt;=0, REPT(" ",SOURCE!$T$2-LEN(SOURCE!E2464)), "")&amp;
      SOURCE!F2464&amp;", "&amp; IF(SOURCE!$U$2-LEN(SOURCE!F2464) &gt;= 0, REPT(" ",SOURCE!$U$2-LEN(SOURCE!F2464)+2), "")&amp;"("&amp;
      SUBSTITUTE(TEXT(SOURCE!G2464,"??0"),"  ","")&amp;" &lt;&lt; TAM_MAX_BITS) |"&amp; IF(SOURCE!$V$2-3 &gt;= 0, REPT(" ",MAX(1,SOURCE!$V$2-5+4+1-1-LEN(  IF(ISTEXT(SOURCE!H2464),SOURCE!H2464,  SUBSTITUTE(SUBSTITUTE(TEXT(SOURCE!H2464,"????0"),"  ","")," ",""))   ))), "")&amp;
       IF(ISTEXT(SOURCE!H2464),SOURCE!H2464, SUBSTITUTE(SUBSTITUTE(TEXT(SOURCE!H2464,"????0"),"  ","")," ",""))   &amp;","&amp; IF(SOURCE!$W$2-3 &gt;= 0, REPT(" ",SOURCE!$W$2-3-5), "")&amp;
      SOURCE!I2464&amp;
" | "&amp; IF(SOURCE!$X$2-LEN(SOURCE!I2464) &gt;= 0, REPT(" ",SOURCE!$X$2-LEN(SOURCE!I2464)), "")&amp;
      SOURCE!J2464&amp;      IF(SOURCE!$Y$2-LEN(SOURCE!J2464) &gt;= 0, REPT(" ",SOURCE!$Y$2-LEN(SOURCE!J2464)), "")&amp;
" | "&amp; IF(SOURCE!$X$2-LEN(SOURCE!I2464) &gt;= 0, REPT(" ",SOURCE!$X$2-LEN(SOURCE!I2464)), "")&amp;
      SOURCE!K2464&amp;      IF(SOURCE!$Y$2-LEN(SOURCE!K2464) &gt;= 0, REPT(" ",SOURCE!$Z$2-LEN(SOURCE!K2464)), "")&amp;
" | "&amp; SOURCE!L2464&amp;      IF(SOURCE!$AB$2-LEN(SOURCE!L2464) &gt;= 0, REPT(" ",SOURCE!$AB$2-LEN(SOURCE!L2464)), "")&amp;
" | "&amp; SOURCE!M2464&amp;      IF(SOURCE!$AC$2-LEN(SOURCE!M2464) &gt;= 0, REPT(" ",SOURCE!$AC$2-LEN(SOURCE!M2464)), "")&amp;
      "},"&amp;IF(SOURCE!O2464&lt;&gt;"",""&amp;SOURCE!O2464,"")
 )
)
)</f>
        <v/>
      </c>
    </row>
    <row r="2465" spans="1:1">
      <c r="A2465" s="133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IF(SOURCE!$R$2-LEN(SOURCE!C2465) &gt;= 0, REPT(" ",SOURCE!$R$2-LEN(SOURCE!C2465)), "")&amp;
      SOURCE!D2465&amp;", "&amp; IF(SOURCE!$S$2-LEN(SOURCE!D2465) &gt;= 0, REPT(" ",SOURCE!$S$2-LEN(SOURCE!D2465)), "")&amp;
      SOURCE!E2465&amp;", "&amp; IF(SOURCE!$T$2-LEN(SOURCE!E2465) &gt;=0, REPT(" ",SOURCE!$T$2-LEN(SOURCE!E2465)), "")&amp;
      SOURCE!F2465&amp;", "&amp; IF(SOURCE!$U$2-LEN(SOURCE!F2465) &gt;= 0, REPT(" ",SOURCE!$U$2-LEN(SOURCE!F2465)+2), "")&amp;"("&amp;
      SUBSTITUTE(TEXT(SOURCE!G2465,"??0"),"  ","")&amp;" &lt;&lt; TAM_MAX_BITS) |"&amp; IF(SOURCE!$V$2-3 &gt;= 0, REPT(" ",MAX(1,SOURCE!$V$2-5+4+1-1-LEN(  IF(ISTEXT(SOURCE!H2465),SOURCE!H2465,  SUBSTITUTE(SUBSTITUTE(TEXT(SOURCE!H2465,"????0"),"  ","")," ",""))   ))), "")&amp;
       IF(ISTEXT(SOURCE!H2465),SOURCE!H2465, SUBSTITUTE(SUBSTITUTE(TEXT(SOURCE!H2465,"????0"),"  ","")," ",""))   &amp;","&amp; IF(SOURCE!$W$2-3 &gt;= 0, REPT(" ",SOURCE!$W$2-3-5), "")&amp;
      SOURCE!I2465&amp;
" | "&amp; IF(SOURCE!$X$2-LEN(SOURCE!I2465) &gt;= 0, REPT(" ",SOURCE!$X$2-LEN(SOURCE!I2465)), "")&amp;
      SOURCE!J2465&amp;      IF(SOURCE!$Y$2-LEN(SOURCE!J2465) &gt;= 0, REPT(" ",SOURCE!$Y$2-LEN(SOURCE!J2465)), "")&amp;
" | "&amp; IF(SOURCE!$X$2-LEN(SOURCE!I2465) &gt;= 0, REPT(" ",SOURCE!$X$2-LEN(SOURCE!I2465)), "")&amp;
      SOURCE!K2465&amp;      IF(SOURCE!$Y$2-LEN(SOURCE!K2465) &gt;= 0, REPT(" ",SOURCE!$Z$2-LEN(SOURCE!K2465)), "")&amp;
" | "&amp; SOURCE!L2465&amp;      IF(SOURCE!$AB$2-LEN(SOURCE!L2465) &gt;= 0, REPT(" ",SOURCE!$AB$2-LEN(SOURCE!L2465)), "")&amp;
" | "&amp; SOURCE!M2465&amp;      IF(SOURCE!$AC$2-LEN(SOURCE!M2465) &gt;= 0, REPT(" ",SOURCE!$AC$2-LEN(SOURCE!M2465)), "")&amp;
      "},"&amp;IF(SOURCE!O2465&lt;&gt;"",""&amp;SOURCE!O2465,"")
 )
)
)</f>
        <v/>
      </c>
    </row>
    <row r="2466" spans="1:1">
      <c r="A2466" s="133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IF(SOURCE!$R$2-LEN(SOURCE!C2466) &gt;= 0, REPT(" ",SOURCE!$R$2-LEN(SOURCE!C2466)), "")&amp;
      SOURCE!D2466&amp;", "&amp; IF(SOURCE!$S$2-LEN(SOURCE!D2466) &gt;= 0, REPT(" ",SOURCE!$S$2-LEN(SOURCE!D2466)), "")&amp;
      SOURCE!E2466&amp;", "&amp; IF(SOURCE!$T$2-LEN(SOURCE!E2466) &gt;=0, REPT(" ",SOURCE!$T$2-LEN(SOURCE!E2466)), "")&amp;
      SOURCE!F2466&amp;", "&amp; IF(SOURCE!$U$2-LEN(SOURCE!F2466) &gt;= 0, REPT(" ",SOURCE!$U$2-LEN(SOURCE!F2466)+2), "")&amp;"("&amp;
      SUBSTITUTE(TEXT(SOURCE!G2466,"??0"),"  ","")&amp;" &lt;&lt; TAM_MAX_BITS) |"&amp; IF(SOURCE!$V$2-3 &gt;= 0, REPT(" ",MAX(1,SOURCE!$V$2-5+4+1-1-LEN(  IF(ISTEXT(SOURCE!H2466),SOURCE!H2466,  SUBSTITUTE(SUBSTITUTE(TEXT(SOURCE!H2466,"????0"),"  ","")," ",""))   ))), "")&amp;
       IF(ISTEXT(SOURCE!H2466),SOURCE!H2466, SUBSTITUTE(SUBSTITUTE(TEXT(SOURCE!H2466,"????0"),"  ","")," ",""))   &amp;","&amp; IF(SOURCE!$W$2-3 &gt;= 0, REPT(" ",SOURCE!$W$2-3-5), "")&amp;
      SOURCE!I2466&amp;
" | "&amp; IF(SOURCE!$X$2-LEN(SOURCE!I2466) &gt;= 0, REPT(" ",SOURCE!$X$2-LEN(SOURCE!I2466)), "")&amp;
      SOURCE!J2466&amp;      IF(SOURCE!$Y$2-LEN(SOURCE!J2466) &gt;= 0, REPT(" ",SOURCE!$Y$2-LEN(SOURCE!J2466)), "")&amp;
" | "&amp; IF(SOURCE!$X$2-LEN(SOURCE!I2466) &gt;= 0, REPT(" ",SOURCE!$X$2-LEN(SOURCE!I2466)), "")&amp;
      SOURCE!K2466&amp;      IF(SOURCE!$Y$2-LEN(SOURCE!K2466) &gt;= 0, REPT(" ",SOURCE!$Z$2-LEN(SOURCE!K2466)), "")&amp;
" | "&amp; SOURCE!L2466&amp;      IF(SOURCE!$AB$2-LEN(SOURCE!L2466) &gt;= 0, REPT(" ",SOURCE!$AB$2-LEN(SOURCE!L2466)), "")&amp;
" | "&amp; SOURCE!M2466&amp;      IF(SOURCE!$AC$2-LEN(SOURCE!M2466) &gt;= 0, REPT(" ",SOURCE!$AC$2-LEN(SOURCE!M2466)), "")&amp;
      "},"&amp;IF(SOURCE!O2466&lt;&gt;"",""&amp;SOURCE!O2466,"")
 )
)
)</f>
        <v/>
      </c>
    </row>
    <row r="2467" spans="1:1">
      <c r="A2467" s="133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IF(SOURCE!$R$2-LEN(SOURCE!C2467) &gt;= 0, REPT(" ",SOURCE!$R$2-LEN(SOURCE!C2467)), "")&amp;
      SOURCE!D2467&amp;", "&amp; IF(SOURCE!$S$2-LEN(SOURCE!D2467) &gt;= 0, REPT(" ",SOURCE!$S$2-LEN(SOURCE!D2467)), "")&amp;
      SOURCE!E2467&amp;", "&amp; IF(SOURCE!$T$2-LEN(SOURCE!E2467) &gt;=0, REPT(" ",SOURCE!$T$2-LEN(SOURCE!E2467)), "")&amp;
      SOURCE!F2467&amp;", "&amp; IF(SOURCE!$U$2-LEN(SOURCE!F2467) &gt;= 0, REPT(" ",SOURCE!$U$2-LEN(SOURCE!F2467)+2), "")&amp;"("&amp;
      SUBSTITUTE(TEXT(SOURCE!G2467,"??0"),"  ","")&amp;" &lt;&lt; TAM_MAX_BITS) |"&amp; IF(SOURCE!$V$2-3 &gt;= 0, REPT(" ",MAX(1,SOURCE!$V$2-5+4+1-1-LEN(  IF(ISTEXT(SOURCE!H2467),SOURCE!H2467,  SUBSTITUTE(SUBSTITUTE(TEXT(SOURCE!H2467,"????0"),"  ","")," ",""))   ))), "")&amp;
       IF(ISTEXT(SOURCE!H2467),SOURCE!H2467, SUBSTITUTE(SUBSTITUTE(TEXT(SOURCE!H2467,"????0"),"  ","")," ",""))   &amp;","&amp; IF(SOURCE!$W$2-3 &gt;= 0, REPT(" ",SOURCE!$W$2-3-5), "")&amp;
      SOURCE!I2467&amp;
" | "&amp; IF(SOURCE!$X$2-LEN(SOURCE!I2467) &gt;= 0, REPT(" ",SOURCE!$X$2-LEN(SOURCE!I2467)), "")&amp;
      SOURCE!J2467&amp;      IF(SOURCE!$Y$2-LEN(SOURCE!J2467) &gt;= 0, REPT(" ",SOURCE!$Y$2-LEN(SOURCE!J2467)), "")&amp;
" | "&amp; IF(SOURCE!$X$2-LEN(SOURCE!I2467) &gt;= 0, REPT(" ",SOURCE!$X$2-LEN(SOURCE!I2467)), "")&amp;
      SOURCE!K2467&amp;      IF(SOURCE!$Y$2-LEN(SOURCE!K2467) &gt;= 0, REPT(" ",SOURCE!$Z$2-LEN(SOURCE!K2467)), "")&amp;
" | "&amp; SOURCE!L2467&amp;      IF(SOURCE!$AB$2-LEN(SOURCE!L2467) &gt;= 0, REPT(" ",SOURCE!$AB$2-LEN(SOURCE!L2467)), "")&amp;
" | "&amp; SOURCE!M2467&amp;      IF(SOURCE!$AC$2-LEN(SOURCE!M2467) &gt;= 0, REPT(" ",SOURCE!$AC$2-LEN(SOURCE!M2467)), "")&amp;
      "},"&amp;IF(SOURCE!O2467&lt;&gt;"",""&amp;SOURCE!O2467,"")
 )
)
)</f>
        <v/>
      </c>
    </row>
    <row r="2468" spans="1:1">
      <c r="A2468" s="133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IF(SOURCE!$R$2-LEN(SOURCE!C2468) &gt;= 0, REPT(" ",SOURCE!$R$2-LEN(SOURCE!C2468)), "")&amp;
      SOURCE!D2468&amp;", "&amp; IF(SOURCE!$S$2-LEN(SOURCE!D2468) &gt;= 0, REPT(" ",SOURCE!$S$2-LEN(SOURCE!D2468)), "")&amp;
      SOURCE!E2468&amp;", "&amp; IF(SOURCE!$T$2-LEN(SOURCE!E2468) &gt;=0, REPT(" ",SOURCE!$T$2-LEN(SOURCE!E2468)), "")&amp;
      SOURCE!F2468&amp;", "&amp; IF(SOURCE!$U$2-LEN(SOURCE!F2468) &gt;= 0, REPT(" ",SOURCE!$U$2-LEN(SOURCE!F2468)+2), "")&amp;"("&amp;
      SUBSTITUTE(TEXT(SOURCE!G2468,"??0"),"  ","")&amp;" &lt;&lt; TAM_MAX_BITS) |"&amp; IF(SOURCE!$V$2-3 &gt;= 0, REPT(" ",MAX(1,SOURCE!$V$2-5+4+1-1-LEN(  IF(ISTEXT(SOURCE!H2468),SOURCE!H2468,  SUBSTITUTE(SUBSTITUTE(TEXT(SOURCE!H2468,"????0"),"  ","")," ",""))   ))), "")&amp;
       IF(ISTEXT(SOURCE!H2468),SOURCE!H2468, SUBSTITUTE(SUBSTITUTE(TEXT(SOURCE!H2468,"????0"),"  ","")," ",""))   &amp;","&amp; IF(SOURCE!$W$2-3 &gt;= 0, REPT(" ",SOURCE!$W$2-3-5), "")&amp;
      SOURCE!I2468&amp;
" | "&amp; IF(SOURCE!$X$2-LEN(SOURCE!I2468) &gt;= 0, REPT(" ",SOURCE!$X$2-LEN(SOURCE!I2468)), "")&amp;
      SOURCE!J2468&amp;      IF(SOURCE!$Y$2-LEN(SOURCE!J2468) &gt;= 0, REPT(" ",SOURCE!$Y$2-LEN(SOURCE!J2468)), "")&amp;
" | "&amp; IF(SOURCE!$X$2-LEN(SOURCE!I2468) &gt;= 0, REPT(" ",SOURCE!$X$2-LEN(SOURCE!I2468)), "")&amp;
      SOURCE!K2468&amp;      IF(SOURCE!$Y$2-LEN(SOURCE!K2468) &gt;= 0, REPT(" ",SOURCE!$Z$2-LEN(SOURCE!K2468)), "")&amp;
" | "&amp; SOURCE!L2468&amp;      IF(SOURCE!$AB$2-LEN(SOURCE!L2468) &gt;= 0, REPT(" ",SOURCE!$AB$2-LEN(SOURCE!L2468)), "")&amp;
" | "&amp; SOURCE!M2468&amp;      IF(SOURCE!$AC$2-LEN(SOURCE!M2468) &gt;= 0, REPT(" ",SOURCE!$AC$2-LEN(SOURCE!M2468)), "")&amp;
      "},"&amp;IF(SOURCE!O2468&lt;&gt;"",""&amp;SOURCE!O2468,"")
 )
)
)</f>
        <v/>
      </c>
    </row>
    <row r="2469" spans="1:1">
      <c r="A2469" s="133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IF(SOURCE!$R$2-LEN(SOURCE!C2469) &gt;= 0, REPT(" ",SOURCE!$R$2-LEN(SOURCE!C2469)), "")&amp;
      SOURCE!D2469&amp;", "&amp; IF(SOURCE!$S$2-LEN(SOURCE!D2469) &gt;= 0, REPT(" ",SOURCE!$S$2-LEN(SOURCE!D2469)), "")&amp;
      SOURCE!E2469&amp;", "&amp; IF(SOURCE!$T$2-LEN(SOURCE!E2469) &gt;=0, REPT(" ",SOURCE!$T$2-LEN(SOURCE!E2469)), "")&amp;
      SOURCE!F2469&amp;", "&amp; IF(SOURCE!$U$2-LEN(SOURCE!F2469) &gt;= 0, REPT(" ",SOURCE!$U$2-LEN(SOURCE!F2469)+2), "")&amp;"("&amp;
      SUBSTITUTE(TEXT(SOURCE!G2469,"??0"),"  ","")&amp;" &lt;&lt; TAM_MAX_BITS) |"&amp; IF(SOURCE!$V$2-3 &gt;= 0, REPT(" ",MAX(1,SOURCE!$V$2-5+4+1-1-LEN(  IF(ISTEXT(SOURCE!H2469),SOURCE!H2469,  SUBSTITUTE(SUBSTITUTE(TEXT(SOURCE!H2469,"????0"),"  ","")," ",""))   ))), "")&amp;
       IF(ISTEXT(SOURCE!H2469),SOURCE!H2469, SUBSTITUTE(SUBSTITUTE(TEXT(SOURCE!H2469,"????0"),"  ","")," ",""))   &amp;","&amp; IF(SOURCE!$W$2-3 &gt;= 0, REPT(" ",SOURCE!$W$2-3-5), "")&amp;
      SOURCE!I2469&amp;
" | "&amp; IF(SOURCE!$X$2-LEN(SOURCE!I2469) &gt;= 0, REPT(" ",SOURCE!$X$2-LEN(SOURCE!I2469)), "")&amp;
      SOURCE!J2469&amp;      IF(SOURCE!$Y$2-LEN(SOURCE!J2469) &gt;= 0, REPT(" ",SOURCE!$Y$2-LEN(SOURCE!J2469)), "")&amp;
" | "&amp; IF(SOURCE!$X$2-LEN(SOURCE!I2469) &gt;= 0, REPT(" ",SOURCE!$X$2-LEN(SOURCE!I2469)), "")&amp;
      SOURCE!K2469&amp;      IF(SOURCE!$Y$2-LEN(SOURCE!K2469) &gt;= 0, REPT(" ",SOURCE!$Z$2-LEN(SOURCE!K2469)), "")&amp;
" | "&amp; SOURCE!L2469&amp;      IF(SOURCE!$AB$2-LEN(SOURCE!L2469) &gt;= 0, REPT(" ",SOURCE!$AB$2-LEN(SOURCE!L2469)), "")&amp;
" | "&amp; SOURCE!M2469&amp;      IF(SOURCE!$AC$2-LEN(SOURCE!M2469) &gt;= 0, REPT(" ",SOURCE!$AC$2-LEN(SOURCE!M2469)), "")&amp;
      "},"&amp;IF(SOURCE!O2469&lt;&gt;"",""&amp;SOURCE!O2469,"")
 )
)
)</f>
        <v/>
      </c>
    </row>
    <row r="2470" spans="1:1">
      <c r="A2470" s="133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IF(SOURCE!$R$2-LEN(SOURCE!C2470) &gt;= 0, REPT(" ",SOURCE!$R$2-LEN(SOURCE!C2470)), "")&amp;
      SOURCE!D2470&amp;", "&amp; IF(SOURCE!$S$2-LEN(SOURCE!D2470) &gt;= 0, REPT(" ",SOURCE!$S$2-LEN(SOURCE!D2470)), "")&amp;
      SOURCE!E2470&amp;", "&amp; IF(SOURCE!$T$2-LEN(SOURCE!E2470) &gt;=0, REPT(" ",SOURCE!$T$2-LEN(SOURCE!E2470)), "")&amp;
      SOURCE!F2470&amp;", "&amp; IF(SOURCE!$U$2-LEN(SOURCE!F2470) &gt;= 0, REPT(" ",SOURCE!$U$2-LEN(SOURCE!F2470)+2), "")&amp;"("&amp;
      SUBSTITUTE(TEXT(SOURCE!G2470,"??0"),"  ","")&amp;" &lt;&lt; TAM_MAX_BITS) |"&amp; IF(SOURCE!$V$2-3 &gt;= 0, REPT(" ",MAX(1,SOURCE!$V$2-5+4+1-1-LEN(  IF(ISTEXT(SOURCE!H2470),SOURCE!H2470,  SUBSTITUTE(SUBSTITUTE(TEXT(SOURCE!H2470,"????0"),"  ","")," ",""))   ))), "")&amp;
       IF(ISTEXT(SOURCE!H2470),SOURCE!H2470, SUBSTITUTE(SUBSTITUTE(TEXT(SOURCE!H2470,"????0"),"  ","")," ",""))   &amp;","&amp; IF(SOURCE!$W$2-3 &gt;= 0, REPT(" ",SOURCE!$W$2-3-5), "")&amp;
      SOURCE!I2470&amp;
" | "&amp; IF(SOURCE!$X$2-LEN(SOURCE!I2470) &gt;= 0, REPT(" ",SOURCE!$X$2-LEN(SOURCE!I2470)), "")&amp;
      SOURCE!J2470&amp;      IF(SOURCE!$Y$2-LEN(SOURCE!J2470) &gt;= 0, REPT(" ",SOURCE!$Y$2-LEN(SOURCE!J2470)), "")&amp;
" | "&amp; IF(SOURCE!$X$2-LEN(SOURCE!I2470) &gt;= 0, REPT(" ",SOURCE!$X$2-LEN(SOURCE!I2470)), "")&amp;
      SOURCE!K2470&amp;      IF(SOURCE!$Y$2-LEN(SOURCE!K2470) &gt;= 0, REPT(" ",SOURCE!$Z$2-LEN(SOURCE!K2470)), "")&amp;
" | "&amp; SOURCE!L2470&amp;      IF(SOURCE!$AB$2-LEN(SOURCE!L2470) &gt;= 0, REPT(" ",SOURCE!$AB$2-LEN(SOURCE!L2470)), "")&amp;
" | "&amp; SOURCE!M2470&amp;      IF(SOURCE!$AC$2-LEN(SOURCE!M2470) &gt;= 0, REPT(" ",SOURCE!$AC$2-LEN(SOURCE!M2470)), "")&amp;
      "},"&amp;IF(SOURCE!O2470&lt;&gt;"",""&amp;SOURCE!O2470,"")
 )
)
)</f>
        <v/>
      </c>
    </row>
    <row r="2471" spans="1:1">
      <c r="A2471" s="133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IF(SOURCE!$R$2-LEN(SOURCE!C2471) &gt;= 0, REPT(" ",SOURCE!$R$2-LEN(SOURCE!C2471)), "")&amp;
      SOURCE!D2471&amp;", "&amp; IF(SOURCE!$S$2-LEN(SOURCE!D2471) &gt;= 0, REPT(" ",SOURCE!$S$2-LEN(SOURCE!D2471)), "")&amp;
      SOURCE!E2471&amp;", "&amp; IF(SOURCE!$T$2-LEN(SOURCE!E2471) &gt;=0, REPT(" ",SOURCE!$T$2-LEN(SOURCE!E2471)), "")&amp;
      SOURCE!F2471&amp;", "&amp; IF(SOURCE!$U$2-LEN(SOURCE!F2471) &gt;= 0, REPT(" ",SOURCE!$U$2-LEN(SOURCE!F2471)+2), "")&amp;"("&amp;
      SUBSTITUTE(TEXT(SOURCE!G2471,"??0"),"  ","")&amp;" &lt;&lt; TAM_MAX_BITS) |"&amp; IF(SOURCE!$V$2-3 &gt;= 0, REPT(" ",MAX(1,SOURCE!$V$2-5+4+1-1-LEN(  IF(ISTEXT(SOURCE!H2471),SOURCE!H2471,  SUBSTITUTE(SUBSTITUTE(TEXT(SOURCE!H2471,"????0"),"  ","")," ",""))   ))), "")&amp;
       IF(ISTEXT(SOURCE!H2471),SOURCE!H2471, SUBSTITUTE(SUBSTITUTE(TEXT(SOURCE!H2471,"????0"),"  ","")," ",""))   &amp;","&amp; IF(SOURCE!$W$2-3 &gt;= 0, REPT(" ",SOURCE!$W$2-3-5), "")&amp;
      SOURCE!I2471&amp;
" | "&amp; IF(SOURCE!$X$2-LEN(SOURCE!I2471) &gt;= 0, REPT(" ",SOURCE!$X$2-LEN(SOURCE!I2471)), "")&amp;
      SOURCE!J2471&amp;      IF(SOURCE!$Y$2-LEN(SOURCE!J2471) &gt;= 0, REPT(" ",SOURCE!$Y$2-LEN(SOURCE!J2471)), "")&amp;
" | "&amp; IF(SOURCE!$X$2-LEN(SOURCE!I2471) &gt;= 0, REPT(" ",SOURCE!$X$2-LEN(SOURCE!I2471)), "")&amp;
      SOURCE!K2471&amp;      IF(SOURCE!$Y$2-LEN(SOURCE!K2471) &gt;= 0, REPT(" ",SOURCE!$Z$2-LEN(SOURCE!K2471)), "")&amp;
" | "&amp; SOURCE!L2471&amp;      IF(SOURCE!$AB$2-LEN(SOURCE!L2471) &gt;= 0, REPT(" ",SOURCE!$AB$2-LEN(SOURCE!L2471)), "")&amp;
" | "&amp; SOURCE!M2471&amp;      IF(SOURCE!$AC$2-LEN(SOURCE!M2471) &gt;= 0, REPT(" ",SOURCE!$AC$2-LEN(SOURCE!M2471)), "")&amp;
      "},"&amp;IF(SOURCE!O2471&lt;&gt;"",""&amp;SOURCE!O2471,"")
 )
)
)</f>
        <v/>
      </c>
    </row>
    <row r="2472" spans="1:1">
      <c r="A2472" s="133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IF(SOURCE!$R$2-LEN(SOURCE!C2472) &gt;= 0, REPT(" ",SOURCE!$R$2-LEN(SOURCE!C2472)), "")&amp;
      SOURCE!D2472&amp;", "&amp; IF(SOURCE!$S$2-LEN(SOURCE!D2472) &gt;= 0, REPT(" ",SOURCE!$S$2-LEN(SOURCE!D2472)), "")&amp;
      SOURCE!E2472&amp;", "&amp; IF(SOURCE!$T$2-LEN(SOURCE!E2472) &gt;=0, REPT(" ",SOURCE!$T$2-LEN(SOURCE!E2472)), "")&amp;
      SOURCE!F2472&amp;", "&amp; IF(SOURCE!$U$2-LEN(SOURCE!F2472) &gt;= 0, REPT(" ",SOURCE!$U$2-LEN(SOURCE!F2472)+2), "")&amp;"("&amp;
      SUBSTITUTE(TEXT(SOURCE!G2472,"??0"),"  ","")&amp;" &lt;&lt; TAM_MAX_BITS) |"&amp; IF(SOURCE!$V$2-3 &gt;= 0, REPT(" ",MAX(1,SOURCE!$V$2-5+4+1-1-LEN(  IF(ISTEXT(SOURCE!H2472),SOURCE!H2472,  SUBSTITUTE(SUBSTITUTE(TEXT(SOURCE!H2472,"????0"),"  ","")," ",""))   ))), "")&amp;
       IF(ISTEXT(SOURCE!H2472),SOURCE!H2472, SUBSTITUTE(SUBSTITUTE(TEXT(SOURCE!H2472,"????0"),"  ","")," ",""))   &amp;","&amp; IF(SOURCE!$W$2-3 &gt;= 0, REPT(" ",SOURCE!$W$2-3-5), "")&amp;
      SOURCE!I2472&amp;
" | "&amp; IF(SOURCE!$X$2-LEN(SOURCE!I2472) &gt;= 0, REPT(" ",SOURCE!$X$2-LEN(SOURCE!I2472)), "")&amp;
      SOURCE!J2472&amp;      IF(SOURCE!$Y$2-LEN(SOURCE!J2472) &gt;= 0, REPT(" ",SOURCE!$Y$2-LEN(SOURCE!J2472)), "")&amp;
" | "&amp; IF(SOURCE!$X$2-LEN(SOURCE!I2472) &gt;= 0, REPT(" ",SOURCE!$X$2-LEN(SOURCE!I2472)), "")&amp;
      SOURCE!K2472&amp;      IF(SOURCE!$Y$2-LEN(SOURCE!K2472) &gt;= 0, REPT(" ",SOURCE!$Z$2-LEN(SOURCE!K2472)), "")&amp;
" | "&amp; SOURCE!L2472&amp;      IF(SOURCE!$AB$2-LEN(SOURCE!L2472) &gt;= 0, REPT(" ",SOURCE!$AB$2-LEN(SOURCE!L2472)), "")&amp;
" | "&amp; SOURCE!M2472&amp;      IF(SOURCE!$AC$2-LEN(SOURCE!M2472) &gt;= 0, REPT(" ",SOURCE!$AC$2-LEN(SOURCE!M2472)), "")&amp;
      "},"&amp;IF(SOURCE!O2472&lt;&gt;"",""&amp;SOURCE!O2472,"")
 )
)
)</f>
        <v/>
      </c>
    </row>
    <row r="2473" spans="1:1">
      <c r="A2473" s="133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IF(SOURCE!$R$2-LEN(SOURCE!C2473) &gt;= 0, REPT(" ",SOURCE!$R$2-LEN(SOURCE!C2473)), "")&amp;
      SOURCE!D2473&amp;", "&amp; IF(SOURCE!$S$2-LEN(SOURCE!D2473) &gt;= 0, REPT(" ",SOURCE!$S$2-LEN(SOURCE!D2473)), "")&amp;
      SOURCE!E2473&amp;", "&amp; IF(SOURCE!$T$2-LEN(SOURCE!E2473) &gt;=0, REPT(" ",SOURCE!$T$2-LEN(SOURCE!E2473)), "")&amp;
      SOURCE!F2473&amp;", "&amp; IF(SOURCE!$U$2-LEN(SOURCE!F2473) &gt;= 0, REPT(" ",SOURCE!$U$2-LEN(SOURCE!F2473)+2), "")&amp;"("&amp;
      SUBSTITUTE(TEXT(SOURCE!G2473,"??0"),"  ","")&amp;" &lt;&lt; TAM_MAX_BITS) |"&amp; IF(SOURCE!$V$2-3 &gt;= 0, REPT(" ",MAX(1,SOURCE!$V$2-5+4+1-1-LEN(  IF(ISTEXT(SOURCE!H2473),SOURCE!H2473,  SUBSTITUTE(SUBSTITUTE(TEXT(SOURCE!H2473,"????0"),"  ","")," ",""))   ))), "")&amp;
       IF(ISTEXT(SOURCE!H2473),SOURCE!H2473, SUBSTITUTE(SUBSTITUTE(TEXT(SOURCE!H2473,"????0"),"  ","")," ",""))   &amp;","&amp; IF(SOURCE!$W$2-3 &gt;= 0, REPT(" ",SOURCE!$W$2-3-5), "")&amp;
      SOURCE!I2473&amp;
" | "&amp; IF(SOURCE!$X$2-LEN(SOURCE!I2473) &gt;= 0, REPT(" ",SOURCE!$X$2-LEN(SOURCE!I2473)), "")&amp;
      SOURCE!J2473&amp;      IF(SOURCE!$Y$2-LEN(SOURCE!J2473) &gt;= 0, REPT(" ",SOURCE!$Y$2-LEN(SOURCE!J2473)), "")&amp;
" | "&amp; IF(SOURCE!$X$2-LEN(SOURCE!I2473) &gt;= 0, REPT(" ",SOURCE!$X$2-LEN(SOURCE!I2473)), "")&amp;
      SOURCE!K2473&amp;      IF(SOURCE!$Y$2-LEN(SOURCE!K2473) &gt;= 0, REPT(" ",SOURCE!$Z$2-LEN(SOURCE!K2473)), "")&amp;
" | "&amp; SOURCE!L2473&amp;      IF(SOURCE!$AB$2-LEN(SOURCE!L2473) &gt;= 0, REPT(" ",SOURCE!$AB$2-LEN(SOURCE!L2473)), "")&amp;
" | "&amp; SOURCE!M2473&amp;      IF(SOURCE!$AC$2-LEN(SOURCE!M2473) &gt;= 0, REPT(" ",SOURCE!$AC$2-LEN(SOURCE!M2473)), "")&amp;
      "},"&amp;IF(SOURCE!O2473&lt;&gt;"",""&amp;SOURCE!O2473,"")
 )
)
)</f>
        <v/>
      </c>
    </row>
    <row r="2474" spans="1:1">
      <c r="A2474" s="133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IF(SOURCE!$R$2-LEN(SOURCE!C2474) &gt;= 0, REPT(" ",SOURCE!$R$2-LEN(SOURCE!C2474)), "")&amp;
      SOURCE!D2474&amp;", "&amp; IF(SOURCE!$S$2-LEN(SOURCE!D2474) &gt;= 0, REPT(" ",SOURCE!$S$2-LEN(SOURCE!D2474)), "")&amp;
      SOURCE!E2474&amp;", "&amp; IF(SOURCE!$T$2-LEN(SOURCE!E2474) &gt;=0, REPT(" ",SOURCE!$T$2-LEN(SOURCE!E2474)), "")&amp;
      SOURCE!F2474&amp;", "&amp; IF(SOURCE!$U$2-LEN(SOURCE!F2474) &gt;= 0, REPT(" ",SOURCE!$U$2-LEN(SOURCE!F2474)+2), "")&amp;"("&amp;
      SUBSTITUTE(TEXT(SOURCE!G2474,"??0"),"  ","")&amp;" &lt;&lt; TAM_MAX_BITS) |"&amp; IF(SOURCE!$V$2-3 &gt;= 0, REPT(" ",MAX(1,SOURCE!$V$2-5+4+1-1-LEN(  IF(ISTEXT(SOURCE!H2474),SOURCE!H2474,  SUBSTITUTE(SUBSTITUTE(TEXT(SOURCE!H2474,"????0"),"  ","")," ",""))   ))), "")&amp;
       IF(ISTEXT(SOURCE!H2474),SOURCE!H2474, SUBSTITUTE(SUBSTITUTE(TEXT(SOURCE!H2474,"????0"),"  ","")," ",""))   &amp;","&amp; IF(SOURCE!$W$2-3 &gt;= 0, REPT(" ",SOURCE!$W$2-3-5), "")&amp;
      SOURCE!I2474&amp;
" | "&amp; IF(SOURCE!$X$2-LEN(SOURCE!I2474) &gt;= 0, REPT(" ",SOURCE!$X$2-LEN(SOURCE!I2474)), "")&amp;
      SOURCE!J2474&amp;      IF(SOURCE!$Y$2-LEN(SOURCE!J2474) &gt;= 0, REPT(" ",SOURCE!$Y$2-LEN(SOURCE!J2474)), "")&amp;
" | "&amp; IF(SOURCE!$X$2-LEN(SOURCE!I2474) &gt;= 0, REPT(" ",SOURCE!$X$2-LEN(SOURCE!I2474)), "")&amp;
      SOURCE!K2474&amp;      IF(SOURCE!$Y$2-LEN(SOURCE!K2474) &gt;= 0, REPT(" ",SOURCE!$Z$2-LEN(SOURCE!K2474)), "")&amp;
" | "&amp; SOURCE!L2474&amp;      IF(SOURCE!$AB$2-LEN(SOURCE!L2474) &gt;= 0, REPT(" ",SOURCE!$AB$2-LEN(SOURCE!L2474)), "")&amp;
" | "&amp; SOURCE!M2474&amp;      IF(SOURCE!$AC$2-LEN(SOURCE!M2474) &gt;= 0, REPT(" ",SOURCE!$AC$2-LEN(SOURCE!M2474)), "")&amp;
      "},"&amp;IF(SOURCE!O2474&lt;&gt;"",""&amp;SOURCE!O2474,"")
 )
)
)</f>
        <v/>
      </c>
    </row>
    <row r="2475" spans="1:1">
      <c r="A2475" s="133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IF(SOURCE!$R$2-LEN(SOURCE!C2475) &gt;= 0, REPT(" ",SOURCE!$R$2-LEN(SOURCE!C2475)), "")&amp;
      SOURCE!D2475&amp;", "&amp; IF(SOURCE!$S$2-LEN(SOURCE!D2475) &gt;= 0, REPT(" ",SOURCE!$S$2-LEN(SOURCE!D2475)), "")&amp;
      SOURCE!E2475&amp;", "&amp; IF(SOURCE!$T$2-LEN(SOURCE!E2475) &gt;=0, REPT(" ",SOURCE!$T$2-LEN(SOURCE!E2475)), "")&amp;
      SOURCE!F2475&amp;", "&amp; IF(SOURCE!$U$2-LEN(SOURCE!F2475) &gt;= 0, REPT(" ",SOURCE!$U$2-LEN(SOURCE!F2475)+2), "")&amp;"("&amp;
      SUBSTITUTE(TEXT(SOURCE!G2475,"??0"),"  ","")&amp;" &lt;&lt; TAM_MAX_BITS) |"&amp; IF(SOURCE!$V$2-3 &gt;= 0, REPT(" ",MAX(1,SOURCE!$V$2-5+4+1-1-LEN(  IF(ISTEXT(SOURCE!H2475),SOURCE!H2475,  SUBSTITUTE(SUBSTITUTE(TEXT(SOURCE!H2475,"????0"),"  ","")," ",""))   ))), "")&amp;
       IF(ISTEXT(SOURCE!H2475),SOURCE!H2475, SUBSTITUTE(SUBSTITUTE(TEXT(SOURCE!H2475,"????0"),"  ","")," ",""))   &amp;","&amp; IF(SOURCE!$W$2-3 &gt;= 0, REPT(" ",SOURCE!$W$2-3-5), "")&amp;
      SOURCE!I2475&amp;
" | "&amp; IF(SOURCE!$X$2-LEN(SOURCE!I2475) &gt;= 0, REPT(" ",SOURCE!$X$2-LEN(SOURCE!I2475)), "")&amp;
      SOURCE!J2475&amp;      IF(SOURCE!$Y$2-LEN(SOURCE!J2475) &gt;= 0, REPT(" ",SOURCE!$Y$2-LEN(SOURCE!J2475)), "")&amp;
" | "&amp; IF(SOURCE!$X$2-LEN(SOURCE!I2475) &gt;= 0, REPT(" ",SOURCE!$X$2-LEN(SOURCE!I2475)), "")&amp;
      SOURCE!K2475&amp;      IF(SOURCE!$Y$2-LEN(SOURCE!K2475) &gt;= 0, REPT(" ",SOURCE!$Z$2-LEN(SOURCE!K2475)), "")&amp;
" | "&amp; SOURCE!L2475&amp;      IF(SOURCE!$AB$2-LEN(SOURCE!L2475) &gt;= 0, REPT(" ",SOURCE!$AB$2-LEN(SOURCE!L2475)), "")&amp;
" | "&amp; SOURCE!M2475&amp;      IF(SOURCE!$AC$2-LEN(SOURCE!M2475) &gt;= 0, REPT(" ",SOURCE!$AC$2-LEN(SOURCE!M2475)), "")&amp;
      "},"&amp;IF(SOURCE!O2475&lt;&gt;"",""&amp;SOURCE!O2475,"")
 )
)
)</f>
        <v/>
      </c>
    </row>
    <row r="2476" spans="1:1">
      <c r="A2476" s="133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IF(SOURCE!$R$2-LEN(SOURCE!C2476) &gt;= 0, REPT(" ",SOURCE!$R$2-LEN(SOURCE!C2476)), "")&amp;
      SOURCE!D2476&amp;", "&amp; IF(SOURCE!$S$2-LEN(SOURCE!D2476) &gt;= 0, REPT(" ",SOURCE!$S$2-LEN(SOURCE!D2476)), "")&amp;
      SOURCE!E2476&amp;", "&amp; IF(SOURCE!$T$2-LEN(SOURCE!E2476) &gt;=0, REPT(" ",SOURCE!$T$2-LEN(SOURCE!E2476)), "")&amp;
      SOURCE!F2476&amp;", "&amp; IF(SOURCE!$U$2-LEN(SOURCE!F2476) &gt;= 0, REPT(" ",SOURCE!$U$2-LEN(SOURCE!F2476)+2), "")&amp;"("&amp;
      SUBSTITUTE(TEXT(SOURCE!G2476,"??0"),"  ","")&amp;" &lt;&lt; TAM_MAX_BITS) |"&amp; IF(SOURCE!$V$2-3 &gt;= 0, REPT(" ",MAX(1,SOURCE!$V$2-5+4+1-1-LEN(  IF(ISTEXT(SOURCE!H2476),SOURCE!H2476,  SUBSTITUTE(SUBSTITUTE(TEXT(SOURCE!H2476,"????0"),"  ","")," ",""))   ))), "")&amp;
       IF(ISTEXT(SOURCE!H2476),SOURCE!H2476, SUBSTITUTE(SUBSTITUTE(TEXT(SOURCE!H2476,"????0"),"  ","")," ",""))   &amp;","&amp; IF(SOURCE!$W$2-3 &gt;= 0, REPT(" ",SOURCE!$W$2-3-5), "")&amp;
      SOURCE!I2476&amp;
" | "&amp; IF(SOURCE!$X$2-LEN(SOURCE!I2476) &gt;= 0, REPT(" ",SOURCE!$X$2-LEN(SOURCE!I2476)), "")&amp;
      SOURCE!J2476&amp;      IF(SOURCE!$Y$2-LEN(SOURCE!J2476) &gt;= 0, REPT(" ",SOURCE!$Y$2-LEN(SOURCE!J2476)), "")&amp;
" | "&amp; IF(SOURCE!$X$2-LEN(SOURCE!I2476) &gt;= 0, REPT(" ",SOURCE!$X$2-LEN(SOURCE!I2476)), "")&amp;
      SOURCE!K2476&amp;      IF(SOURCE!$Y$2-LEN(SOURCE!K2476) &gt;= 0, REPT(" ",SOURCE!$Z$2-LEN(SOURCE!K2476)), "")&amp;
" | "&amp; SOURCE!L2476&amp;      IF(SOURCE!$AB$2-LEN(SOURCE!L2476) &gt;= 0, REPT(" ",SOURCE!$AB$2-LEN(SOURCE!L2476)), "")&amp;
" | "&amp; SOURCE!M2476&amp;      IF(SOURCE!$AC$2-LEN(SOURCE!M2476) &gt;= 0, REPT(" ",SOURCE!$AC$2-LEN(SOURCE!M2476)), "")&amp;
      "},"&amp;IF(SOURCE!O2476&lt;&gt;"",""&amp;SOURCE!O2476,"")
 )
)
)</f>
        <v/>
      </c>
    </row>
    <row r="2477" spans="1:1">
      <c r="A2477" s="133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IF(SOURCE!$R$2-LEN(SOURCE!C2477) &gt;= 0, REPT(" ",SOURCE!$R$2-LEN(SOURCE!C2477)), "")&amp;
      SOURCE!D2477&amp;", "&amp; IF(SOURCE!$S$2-LEN(SOURCE!D2477) &gt;= 0, REPT(" ",SOURCE!$S$2-LEN(SOURCE!D2477)), "")&amp;
      SOURCE!E2477&amp;", "&amp; IF(SOURCE!$T$2-LEN(SOURCE!E2477) &gt;=0, REPT(" ",SOURCE!$T$2-LEN(SOURCE!E2477)), "")&amp;
      SOURCE!F2477&amp;", "&amp; IF(SOURCE!$U$2-LEN(SOURCE!F2477) &gt;= 0, REPT(" ",SOURCE!$U$2-LEN(SOURCE!F2477)+2), "")&amp;"("&amp;
      SUBSTITUTE(TEXT(SOURCE!G2477,"??0"),"  ","")&amp;" &lt;&lt; TAM_MAX_BITS) |"&amp; IF(SOURCE!$V$2-3 &gt;= 0, REPT(" ",MAX(1,SOURCE!$V$2-5+4+1-1-LEN(  IF(ISTEXT(SOURCE!H2477),SOURCE!H2477,  SUBSTITUTE(SUBSTITUTE(TEXT(SOURCE!H2477,"????0"),"  ","")," ",""))   ))), "")&amp;
       IF(ISTEXT(SOURCE!H2477),SOURCE!H2477, SUBSTITUTE(SUBSTITUTE(TEXT(SOURCE!H2477,"????0"),"  ","")," ",""))   &amp;","&amp; IF(SOURCE!$W$2-3 &gt;= 0, REPT(" ",SOURCE!$W$2-3-5), "")&amp;
      SOURCE!I2477&amp;
" | "&amp; IF(SOURCE!$X$2-LEN(SOURCE!I2477) &gt;= 0, REPT(" ",SOURCE!$X$2-LEN(SOURCE!I2477)), "")&amp;
      SOURCE!J2477&amp;      IF(SOURCE!$Y$2-LEN(SOURCE!J2477) &gt;= 0, REPT(" ",SOURCE!$Y$2-LEN(SOURCE!J2477)), "")&amp;
" | "&amp; IF(SOURCE!$X$2-LEN(SOURCE!I2477) &gt;= 0, REPT(" ",SOURCE!$X$2-LEN(SOURCE!I2477)), "")&amp;
      SOURCE!K2477&amp;      IF(SOURCE!$Y$2-LEN(SOURCE!K2477) &gt;= 0, REPT(" ",SOURCE!$Z$2-LEN(SOURCE!K2477)), "")&amp;
" | "&amp; SOURCE!L2477&amp;      IF(SOURCE!$AB$2-LEN(SOURCE!L2477) &gt;= 0, REPT(" ",SOURCE!$AB$2-LEN(SOURCE!L2477)), "")&amp;
" | "&amp; SOURCE!M2477&amp;      IF(SOURCE!$AC$2-LEN(SOURCE!M2477) &gt;= 0, REPT(" ",SOURCE!$AC$2-LEN(SOURCE!M2477)), "")&amp;
      "},"&amp;IF(SOURCE!O2477&lt;&gt;"",""&amp;SOURCE!O2477,"")
 )
)
)</f>
        <v/>
      </c>
    </row>
    <row r="2478" spans="1:1">
      <c r="A2478" s="133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IF(SOURCE!$R$2-LEN(SOURCE!C2478) &gt;= 0, REPT(" ",SOURCE!$R$2-LEN(SOURCE!C2478)), "")&amp;
      SOURCE!D2478&amp;", "&amp; IF(SOURCE!$S$2-LEN(SOURCE!D2478) &gt;= 0, REPT(" ",SOURCE!$S$2-LEN(SOURCE!D2478)), "")&amp;
      SOURCE!E2478&amp;", "&amp; IF(SOURCE!$T$2-LEN(SOURCE!E2478) &gt;=0, REPT(" ",SOURCE!$T$2-LEN(SOURCE!E2478)), "")&amp;
      SOURCE!F2478&amp;", "&amp; IF(SOURCE!$U$2-LEN(SOURCE!F2478) &gt;= 0, REPT(" ",SOURCE!$U$2-LEN(SOURCE!F2478)+2), "")&amp;"("&amp;
      SUBSTITUTE(TEXT(SOURCE!G2478,"??0"),"  ","")&amp;" &lt;&lt; TAM_MAX_BITS) |"&amp; IF(SOURCE!$V$2-3 &gt;= 0, REPT(" ",MAX(1,SOURCE!$V$2-5+4+1-1-LEN(  IF(ISTEXT(SOURCE!H2478),SOURCE!H2478,  SUBSTITUTE(SUBSTITUTE(TEXT(SOURCE!H2478,"????0"),"  ","")," ",""))   ))), "")&amp;
       IF(ISTEXT(SOURCE!H2478),SOURCE!H2478, SUBSTITUTE(SUBSTITUTE(TEXT(SOURCE!H2478,"????0"),"  ","")," ",""))   &amp;","&amp; IF(SOURCE!$W$2-3 &gt;= 0, REPT(" ",SOURCE!$W$2-3-5), "")&amp;
      SOURCE!I2478&amp;
" | "&amp; IF(SOURCE!$X$2-LEN(SOURCE!I2478) &gt;= 0, REPT(" ",SOURCE!$X$2-LEN(SOURCE!I2478)), "")&amp;
      SOURCE!J2478&amp;      IF(SOURCE!$Y$2-LEN(SOURCE!J2478) &gt;= 0, REPT(" ",SOURCE!$Y$2-LEN(SOURCE!J2478)), "")&amp;
" | "&amp; IF(SOURCE!$X$2-LEN(SOURCE!I2478) &gt;= 0, REPT(" ",SOURCE!$X$2-LEN(SOURCE!I2478)), "")&amp;
      SOURCE!K2478&amp;      IF(SOURCE!$Y$2-LEN(SOURCE!K2478) &gt;= 0, REPT(" ",SOURCE!$Z$2-LEN(SOURCE!K2478)), "")&amp;
" | "&amp; SOURCE!L2478&amp;      IF(SOURCE!$AB$2-LEN(SOURCE!L2478) &gt;= 0, REPT(" ",SOURCE!$AB$2-LEN(SOURCE!L2478)), "")&amp;
" | "&amp; SOURCE!M2478&amp;      IF(SOURCE!$AC$2-LEN(SOURCE!M2478) &gt;= 0, REPT(" ",SOURCE!$AC$2-LEN(SOURCE!M2478)), "")&amp;
      "},"&amp;IF(SOURCE!O2478&lt;&gt;"",""&amp;SOURCE!O2478,"")
 )
)
)</f>
        <v/>
      </c>
    </row>
    <row r="2479" spans="1:1">
      <c r="A2479" s="133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IF(SOURCE!$R$2-LEN(SOURCE!C2479) &gt;= 0, REPT(" ",SOURCE!$R$2-LEN(SOURCE!C2479)), "")&amp;
      SOURCE!D2479&amp;", "&amp; IF(SOURCE!$S$2-LEN(SOURCE!D2479) &gt;= 0, REPT(" ",SOURCE!$S$2-LEN(SOURCE!D2479)), "")&amp;
      SOURCE!E2479&amp;", "&amp; IF(SOURCE!$T$2-LEN(SOURCE!E2479) &gt;=0, REPT(" ",SOURCE!$T$2-LEN(SOURCE!E2479)), "")&amp;
      SOURCE!F2479&amp;", "&amp; IF(SOURCE!$U$2-LEN(SOURCE!F2479) &gt;= 0, REPT(" ",SOURCE!$U$2-LEN(SOURCE!F2479)+2), "")&amp;"("&amp;
      SUBSTITUTE(TEXT(SOURCE!G2479,"??0"),"  ","")&amp;" &lt;&lt; TAM_MAX_BITS) |"&amp; IF(SOURCE!$V$2-3 &gt;= 0, REPT(" ",MAX(1,SOURCE!$V$2-5+4+1-1-LEN(  IF(ISTEXT(SOURCE!H2479),SOURCE!H2479,  SUBSTITUTE(SUBSTITUTE(TEXT(SOURCE!H2479,"????0"),"  ","")," ",""))   ))), "")&amp;
       IF(ISTEXT(SOURCE!H2479),SOURCE!H2479, SUBSTITUTE(SUBSTITUTE(TEXT(SOURCE!H2479,"????0"),"  ","")," ",""))   &amp;","&amp; IF(SOURCE!$W$2-3 &gt;= 0, REPT(" ",SOURCE!$W$2-3-5), "")&amp;
      SOURCE!I2479&amp;
" | "&amp; IF(SOURCE!$X$2-LEN(SOURCE!I2479) &gt;= 0, REPT(" ",SOURCE!$X$2-LEN(SOURCE!I2479)), "")&amp;
      SOURCE!J2479&amp;      IF(SOURCE!$Y$2-LEN(SOURCE!J2479) &gt;= 0, REPT(" ",SOURCE!$Y$2-LEN(SOURCE!J2479)), "")&amp;
" | "&amp; IF(SOURCE!$X$2-LEN(SOURCE!I2479) &gt;= 0, REPT(" ",SOURCE!$X$2-LEN(SOURCE!I2479)), "")&amp;
      SOURCE!K2479&amp;      IF(SOURCE!$Y$2-LEN(SOURCE!K2479) &gt;= 0, REPT(" ",SOURCE!$Z$2-LEN(SOURCE!K2479)), "")&amp;
" | "&amp; SOURCE!L2479&amp;      IF(SOURCE!$AB$2-LEN(SOURCE!L2479) &gt;= 0, REPT(" ",SOURCE!$AB$2-LEN(SOURCE!L2479)), "")&amp;
" | "&amp; SOURCE!M2479&amp;      IF(SOURCE!$AC$2-LEN(SOURCE!M2479) &gt;= 0, REPT(" ",SOURCE!$AC$2-LEN(SOURCE!M2479)), "")&amp;
      "},"&amp;IF(SOURCE!O2479&lt;&gt;"",""&amp;SOURCE!O2479,"")
 )
)
)</f>
        <v/>
      </c>
    </row>
    <row r="2480" spans="1:1">
      <c r="A2480" s="133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IF(SOURCE!$R$2-LEN(SOURCE!C2480) &gt;= 0, REPT(" ",SOURCE!$R$2-LEN(SOURCE!C2480)), "")&amp;
      SOURCE!D2480&amp;", "&amp; IF(SOURCE!$S$2-LEN(SOURCE!D2480) &gt;= 0, REPT(" ",SOURCE!$S$2-LEN(SOURCE!D2480)), "")&amp;
      SOURCE!E2480&amp;", "&amp; IF(SOURCE!$T$2-LEN(SOURCE!E2480) &gt;=0, REPT(" ",SOURCE!$T$2-LEN(SOURCE!E2480)), "")&amp;
      SOURCE!F2480&amp;", "&amp; IF(SOURCE!$U$2-LEN(SOURCE!F2480) &gt;= 0, REPT(" ",SOURCE!$U$2-LEN(SOURCE!F2480)+2), "")&amp;"("&amp;
      SUBSTITUTE(TEXT(SOURCE!G2480,"??0"),"  ","")&amp;" &lt;&lt; TAM_MAX_BITS) |"&amp; IF(SOURCE!$V$2-3 &gt;= 0, REPT(" ",MAX(1,SOURCE!$V$2-5+4+1-1-LEN(  IF(ISTEXT(SOURCE!H2480),SOURCE!H2480,  SUBSTITUTE(SUBSTITUTE(TEXT(SOURCE!H2480,"????0"),"  ","")," ",""))   ))), "")&amp;
       IF(ISTEXT(SOURCE!H2480),SOURCE!H2480, SUBSTITUTE(SUBSTITUTE(TEXT(SOURCE!H2480,"????0"),"  ","")," ",""))   &amp;","&amp; IF(SOURCE!$W$2-3 &gt;= 0, REPT(" ",SOURCE!$W$2-3-5), "")&amp;
      SOURCE!I2480&amp;
" | "&amp; IF(SOURCE!$X$2-LEN(SOURCE!I2480) &gt;= 0, REPT(" ",SOURCE!$X$2-LEN(SOURCE!I2480)), "")&amp;
      SOURCE!J2480&amp;      IF(SOURCE!$Y$2-LEN(SOURCE!J2480) &gt;= 0, REPT(" ",SOURCE!$Y$2-LEN(SOURCE!J2480)), "")&amp;
" | "&amp; IF(SOURCE!$X$2-LEN(SOURCE!I2480) &gt;= 0, REPT(" ",SOURCE!$X$2-LEN(SOURCE!I2480)), "")&amp;
      SOURCE!K2480&amp;      IF(SOURCE!$Y$2-LEN(SOURCE!K2480) &gt;= 0, REPT(" ",SOURCE!$Z$2-LEN(SOURCE!K2480)), "")&amp;
" | "&amp; SOURCE!L2480&amp;      IF(SOURCE!$AB$2-LEN(SOURCE!L2480) &gt;= 0, REPT(" ",SOURCE!$AB$2-LEN(SOURCE!L2480)), "")&amp;
" | "&amp; SOURCE!M2480&amp;      IF(SOURCE!$AC$2-LEN(SOURCE!M2480) &gt;= 0, REPT(" ",SOURCE!$AC$2-LEN(SOURCE!M2480)), "")&amp;
      "},"&amp;IF(SOURCE!O2480&lt;&gt;"",""&amp;SOURCE!O2480,"")
 )
)
)</f>
        <v/>
      </c>
    </row>
    <row r="2481" spans="1:1">
      <c r="A2481" s="133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IF(SOURCE!$R$2-LEN(SOURCE!C2481) &gt;= 0, REPT(" ",SOURCE!$R$2-LEN(SOURCE!C2481)), "")&amp;
      SOURCE!D2481&amp;", "&amp; IF(SOURCE!$S$2-LEN(SOURCE!D2481) &gt;= 0, REPT(" ",SOURCE!$S$2-LEN(SOURCE!D2481)), "")&amp;
      SOURCE!E2481&amp;", "&amp; IF(SOURCE!$T$2-LEN(SOURCE!E2481) &gt;=0, REPT(" ",SOURCE!$T$2-LEN(SOURCE!E2481)), "")&amp;
      SOURCE!F2481&amp;", "&amp; IF(SOURCE!$U$2-LEN(SOURCE!F2481) &gt;= 0, REPT(" ",SOURCE!$U$2-LEN(SOURCE!F2481)+2), "")&amp;"("&amp;
      SUBSTITUTE(TEXT(SOURCE!G2481,"??0"),"  ","")&amp;" &lt;&lt; TAM_MAX_BITS) |"&amp; IF(SOURCE!$V$2-3 &gt;= 0, REPT(" ",MAX(1,SOURCE!$V$2-5+4+1-1-LEN(  IF(ISTEXT(SOURCE!H2481),SOURCE!H2481,  SUBSTITUTE(SUBSTITUTE(TEXT(SOURCE!H2481,"????0"),"  ","")," ",""))   ))), "")&amp;
       IF(ISTEXT(SOURCE!H2481),SOURCE!H2481, SUBSTITUTE(SUBSTITUTE(TEXT(SOURCE!H2481,"????0"),"  ","")," ",""))   &amp;","&amp; IF(SOURCE!$W$2-3 &gt;= 0, REPT(" ",SOURCE!$W$2-3-5), "")&amp;
      SOURCE!I2481&amp;
" | "&amp; IF(SOURCE!$X$2-LEN(SOURCE!I2481) &gt;= 0, REPT(" ",SOURCE!$X$2-LEN(SOURCE!I2481)), "")&amp;
      SOURCE!J2481&amp;      IF(SOURCE!$Y$2-LEN(SOURCE!J2481) &gt;= 0, REPT(" ",SOURCE!$Y$2-LEN(SOURCE!J2481)), "")&amp;
" | "&amp; IF(SOURCE!$X$2-LEN(SOURCE!I2481) &gt;= 0, REPT(" ",SOURCE!$X$2-LEN(SOURCE!I2481)), "")&amp;
      SOURCE!K2481&amp;      IF(SOURCE!$Y$2-LEN(SOURCE!K2481) &gt;= 0, REPT(" ",SOURCE!$Z$2-LEN(SOURCE!K2481)), "")&amp;
" | "&amp; SOURCE!L2481&amp;      IF(SOURCE!$AB$2-LEN(SOURCE!L2481) &gt;= 0, REPT(" ",SOURCE!$AB$2-LEN(SOURCE!L2481)), "")&amp;
" | "&amp; SOURCE!M2481&amp;      IF(SOURCE!$AC$2-LEN(SOURCE!M2481) &gt;= 0, REPT(" ",SOURCE!$AC$2-LEN(SOURCE!M2481)), "")&amp;
      "},"&amp;IF(SOURCE!O2481&lt;&gt;"",""&amp;SOURCE!O2481,"")
 )
)
)</f>
        <v/>
      </c>
    </row>
    <row r="2482" spans="1:1">
      <c r="A2482" s="133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IF(SOURCE!$R$2-LEN(SOURCE!C2482) &gt;= 0, REPT(" ",SOURCE!$R$2-LEN(SOURCE!C2482)), "")&amp;
      SOURCE!D2482&amp;", "&amp; IF(SOURCE!$S$2-LEN(SOURCE!D2482) &gt;= 0, REPT(" ",SOURCE!$S$2-LEN(SOURCE!D2482)), "")&amp;
      SOURCE!E2482&amp;", "&amp; IF(SOURCE!$T$2-LEN(SOURCE!E2482) &gt;=0, REPT(" ",SOURCE!$T$2-LEN(SOURCE!E2482)), "")&amp;
      SOURCE!F2482&amp;", "&amp; IF(SOURCE!$U$2-LEN(SOURCE!F2482) &gt;= 0, REPT(" ",SOURCE!$U$2-LEN(SOURCE!F2482)+2), "")&amp;"("&amp;
      SUBSTITUTE(TEXT(SOURCE!G2482,"??0"),"  ","")&amp;" &lt;&lt; TAM_MAX_BITS) |"&amp; IF(SOURCE!$V$2-3 &gt;= 0, REPT(" ",MAX(1,SOURCE!$V$2-5+4+1-1-LEN(  IF(ISTEXT(SOURCE!H2482),SOURCE!H2482,  SUBSTITUTE(SUBSTITUTE(TEXT(SOURCE!H2482,"????0"),"  ","")," ",""))   ))), "")&amp;
       IF(ISTEXT(SOURCE!H2482),SOURCE!H2482, SUBSTITUTE(SUBSTITUTE(TEXT(SOURCE!H2482,"????0"),"  ","")," ",""))   &amp;","&amp; IF(SOURCE!$W$2-3 &gt;= 0, REPT(" ",SOURCE!$W$2-3-5), "")&amp;
      SOURCE!I2482&amp;
" | "&amp; IF(SOURCE!$X$2-LEN(SOURCE!I2482) &gt;= 0, REPT(" ",SOURCE!$X$2-LEN(SOURCE!I2482)), "")&amp;
      SOURCE!J2482&amp;      IF(SOURCE!$Y$2-LEN(SOURCE!J2482) &gt;= 0, REPT(" ",SOURCE!$Y$2-LEN(SOURCE!J2482)), "")&amp;
" | "&amp; IF(SOURCE!$X$2-LEN(SOURCE!I2482) &gt;= 0, REPT(" ",SOURCE!$X$2-LEN(SOURCE!I2482)), "")&amp;
      SOURCE!K2482&amp;      IF(SOURCE!$Y$2-LEN(SOURCE!K2482) &gt;= 0, REPT(" ",SOURCE!$Z$2-LEN(SOURCE!K2482)), "")&amp;
" | "&amp; SOURCE!L2482&amp;      IF(SOURCE!$AB$2-LEN(SOURCE!L2482) &gt;= 0, REPT(" ",SOURCE!$AB$2-LEN(SOURCE!L2482)), "")&amp;
" | "&amp; SOURCE!M2482&amp;      IF(SOURCE!$AC$2-LEN(SOURCE!M2482) &gt;= 0, REPT(" ",SOURCE!$AC$2-LEN(SOURCE!M2482)), "")&amp;
      "},"&amp;IF(SOURCE!O2482&lt;&gt;"",""&amp;SOURCE!O2482,"")
 )
)
)</f>
        <v/>
      </c>
    </row>
    <row r="2483" spans="1:1">
      <c r="A2483" s="133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IF(SOURCE!$R$2-LEN(SOURCE!C2483) &gt;= 0, REPT(" ",SOURCE!$R$2-LEN(SOURCE!C2483)), "")&amp;
      SOURCE!D2483&amp;", "&amp; IF(SOURCE!$S$2-LEN(SOURCE!D2483) &gt;= 0, REPT(" ",SOURCE!$S$2-LEN(SOURCE!D2483)), "")&amp;
      SOURCE!E2483&amp;", "&amp; IF(SOURCE!$T$2-LEN(SOURCE!E2483) &gt;=0, REPT(" ",SOURCE!$T$2-LEN(SOURCE!E2483)), "")&amp;
      SOURCE!F2483&amp;", "&amp; IF(SOURCE!$U$2-LEN(SOURCE!F2483) &gt;= 0, REPT(" ",SOURCE!$U$2-LEN(SOURCE!F2483)+2), "")&amp;"("&amp;
      SUBSTITUTE(TEXT(SOURCE!G2483,"??0"),"  ","")&amp;" &lt;&lt; TAM_MAX_BITS) |"&amp; IF(SOURCE!$V$2-3 &gt;= 0, REPT(" ",MAX(1,SOURCE!$V$2-5+4+1-1-LEN(  IF(ISTEXT(SOURCE!H2483),SOURCE!H2483,  SUBSTITUTE(SUBSTITUTE(TEXT(SOURCE!H2483,"????0"),"  ","")," ",""))   ))), "")&amp;
       IF(ISTEXT(SOURCE!H2483),SOURCE!H2483, SUBSTITUTE(SUBSTITUTE(TEXT(SOURCE!H2483,"????0"),"  ","")," ",""))   &amp;","&amp; IF(SOURCE!$W$2-3 &gt;= 0, REPT(" ",SOURCE!$W$2-3-5), "")&amp;
      SOURCE!I2483&amp;
" | "&amp; IF(SOURCE!$X$2-LEN(SOURCE!I2483) &gt;= 0, REPT(" ",SOURCE!$X$2-LEN(SOURCE!I2483)), "")&amp;
      SOURCE!J2483&amp;      IF(SOURCE!$Y$2-LEN(SOURCE!J2483) &gt;= 0, REPT(" ",SOURCE!$Y$2-LEN(SOURCE!J2483)), "")&amp;
" | "&amp; IF(SOURCE!$X$2-LEN(SOURCE!I2483) &gt;= 0, REPT(" ",SOURCE!$X$2-LEN(SOURCE!I2483)), "")&amp;
      SOURCE!K2483&amp;      IF(SOURCE!$Y$2-LEN(SOURCE!K2483) &gt;= 0, REPT(" ",SOURCE!$Z$2-LEN(SOURCE!K2483)), "")&amp;
" | "&amp; SOURCE!L2483&amp;      IF(SOURCE!$AB$2-LEN(SOURCE!L2483) &gt;= 0, REPT(" ",SOURCE!$AB$2-LEN(SOURCE!L2483)), "")&amp;
" | "&amp; SOURCE!M2483&amp;      IF(SOURCE!$AC$2-LEN(SOURCE!M2483) &gt;= 0, REPT(" ",SOURCE!$AC$2-LEN(SOURCE!M2483)), "")&amp;
      "},"&amp;IF(SOURCE!O2483&lt;&gt;"",""&amp;SOURCE!O2483,"")
 )
)
)</f>
        <v/>
      </c>
    </row>
    <row r="2484" spans="1:1">
      <c r="A2484" s="133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IF(SOURCE!$R$2-LEN(SOURCE!C2484) &gt;= 0, REPT(" ",SOURCE!$R$2-LEN(SOURCE!C2484)), "")&amp;
      SOURCE!D2484&amp;", "&amp; IF(SOURCE!$S$2-LEN(SOURCE!D2484) &gt;= 0, REPT(" ",SOURCE!$S$2-LEN(SOURCE!D2484)), "")&amp;
      SOURCE!E2484&amp;", "&amp; IF(SOURCE!$T$2-LEN(SOURCE!E2484) &gt;=0, REPT(" ",SOURCE!$T$2-LEN(SOURCE!E2484)), "")&amp;
      SOURCE!F2484&amp;", "&amp; IF(SOURCE!$U$2-LEN(SOURCE!F2484) &gt;= 0, REPT(" ",SOURCE!$U$2-LEN(SOURCE!F2484)+2), "")&amp;"("&amp;
      SUBSTITUTE(TEXT(SOURCE!G2484,"??0"),"  ","")&amp;" &lt;&lt; TAM_MAX_BITS) |"&amp; IF(SOURCE!$V$2-3 &gt;= 0, REPT(" ",MAX(1,SOURCE!$V$2-5+4+1-1-LEN(  IF(ISTEXT(SOURCE!H2484),SOURCE!H2484,  SUBSTITUTE(SUBSTITUTE(TEXT(SOURCE!H2484,"????0"),"  ","")," ",""))   ))), "")&amp;
       IF(ISTEXT(SOURCE!H2484),SOURCE!H2484, SUBSTITUTE(SUBSTITUTE(TEXT(SOURCE!H2484,"????0"),"  ","")," ",""))   &amp;","&amp; IF(SOURCE!$W$2-3 &gt;= 0, REPT(" ",SOURCE!$W$2-3-5), "")&amp;
      SOURCE!I2484&amp;
" | "&amp; IF(SOURCE!$X$2-LEN(SOURCE!I2484) &gt;= 0, REPT(" ",SOURCE!$X$2-LEN(SOURCE!I2484)), "")&amp;
      SOURCE!J2484&amp;      IF(SOURCE!$Y$2-LEN(SOURCE!J2484) &gt;= 0, REPT(" ",SOURCE!$Y$2-LEN(SOURCE!J2484)), "")&amp;
" | "&amp; IF(SOURCE!$X$2-LEN(SOURCE!I2484) &gt;= 0, REPT(" ",SOURCE!$X$2-LEN(SOURCE!I2484)), "")&amp;
      SOURCE!K2484&amp;      IF(SOURCE!$Y$2-LEN(SOURCE!K2484) &gt;= 0, REPT(" ",SOURCE!$Z$2-LEN(SOURCE!K2484)), "")&amp;
" | "&amp; SOURCE!L2484&amp;      IF(SOURCE!$AB$2-LEN(SOURCE!L2484) &gt;= 0, REPT(" ",SOURCE!$AB$2-LEN(SOURCE!L2484)), "")&amp;
" | "&amp; SOURCE!M2484&amp;      IF(SOURCE!$AC$2-LEN(SOURCE!M2484) &gt;= 0, REPT(" ",SOURCE!$AC$2-LEN(SOURCE!M2484)), "")&amp;
      "},"&amp;IF(SOURCE!O2484&lt;&gt;"",""&amp;SOURCE!O2484,"")
 )
)
)</f>
        <v/>
      </c>
    </row>
    <row r="2485" spans="1:1">
      <c r="A2485" s="133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IF(SOURCE!$R$2-LEN(SOURCE!C2485) &gt;= 0, REPT(" ",SOURCE!$R$2-LEN(SOURCE!C2485)), "")&amp;
      SOURCE!D2485&amp;", "&amp; IF(SOURCE!$S$2-LEN(SOURCE!D2485) &gt;= 0, REPT(" ",SOURCE!$S$2-LEN(SOURCE!D2485)), "")&amp;
      SOURCE!E2485&amp;", "&amp; IF(SOURCE!$T$2-LEN(SOURCE!E2485) &gt;=0, REPT(" ",SOURCE!$T$2-LEN(SOURCE!E2485)), "")&amp;
      SOURCE!F2485&amp;", "&amp; IF(SOURCE!$U$2-LEN(SOURCE!F2485) &gt;= 0, REPT(" ",SOURCE!$U$2-LEN(SOURCE!F2485)+2), "")&amp;"("&amp;
      SUBSTITUTE(TEXT(SOURCE!G2485,"??0"),"  ","")&amp;" &lt;&lt; TAM_MAX_BITS) |"&amp; IF(SOURCE!$V$2-3 &gt;= 0, REPT(" ",MAX(1,SOURCE!$V$2-5+4+1-1-LEN(  IF(ISTEXT(SOURCE!H2485),SOURCE!H2485,  SUBSTITUTE(SUBSTITUTE(TEXT(SOURCE!H2485,"????0"),"  ","")," ",""))   ))), "")&amp;
       IF(ISTEXT(SOURCE!H2485),SOURCE!H2485, SUBSTITUTE(SUBSTITUTE(TEXT(SOURCE!H2485,"????0"),"  ","")," ",""))   &amp;","&amp; IF(SOURCE!$W$2-3 &gt;= 0, REPT(" ",SOURCE!$W$2-3-5), "")&amp;
      SOURCE!I2485&amp;
" | "&amp; IF(SOURCE!$X$2-LEN(SOURCE!I2485) &gt;= 0, REPT(" ",SOURCE!$X$2-LEN(SOURCE!I2485)), "")&amp;
      SOURCE!J2485&amp;      IF(SOURCE!$Y$2-LEN(SOURCE!J2485) &gt;= 0, REPT(" ",SOURCE!$Y$2-LEN(SOURCE!J2485)), "")&amp;
" | "&amp; IF(SOURCE!$X$2-LEN(SOURCE!I2485) &gt;= 0, REPT(" ",SOURCE!$X$2-LEN(SOURCE!I2485)), "")&amp;
      SOURCE!K2485&amp;      IF(SOURCE!$Y$2-LEN(SOURCE!K2485) &gt;= 0, REPT(" ",SOURCE!$Z$2-LEN(SOURCE!K2485)), "")&amp;
" | "&amp; SOURCE!L2485&amp;      IF(SOURCE!$AB$2-LEN(SOURCE!L2485) &gt;= 0, REPT(" ",SOURCE!$AB$2-LEN(SOURCE!L2485)), "")&amp;
" | "&amp; SOURCE!M2485&amp;      IF(SOURCE!$AC$2-LEN(SOURCE!M2485) &gt;= 0, REPT(" ",SOURCE!$AC$2-LEN(SOURCE!M2485)), "")&amp;
      "},"&amp;IF(SOURCE!O2485&lt;&gt;"",""&amp;SOURCE!O2485,"")
 )
)
)</f>
        <v/>
      </c>
    </row>
    <row r="2486" spans="1:1">
      <c r="A2486" s="133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IF(SOURCE!$R$2-LEN(SOURCE!C2486) &gt;= 0, REPT(" ",SOURCE!$R$2-LEN(SOURCE!C2486)), "")&amp;
      SOURCE!D2486&amp;", "&amp; IF(SOURCE!$S$2-LEN(SOURCE!D2486) &gt;= 0, REPT(" ",SOURCE!$S$2-LEN(SOURCE!D2486)), "")&amp;
      SOURCE!E2486&amp;", "&amp; IF(SOURCE!$T$2-LEN(SOURCE!E2486) &gt;=0, REPT(" ",SOURCE!$T$2-LEN(SOURCE!E2486)), "")&amp;
      SOURCE!F2486&amp;", "&amp; IF(SOURCE!$U$2-LEN(SOURCE!F2486) &gt;= 0, REPT(" ",SOURCE!$U$2-LEN(SOURCE!F2486)+2), "")&amp;"("&amp;
      SUBSTITUTE(TEXT(SOURCE!G2486,"??0"),"  ","")&amp;" &lt;&lt; TAM_MAX_BITS) |"&amp; IF(SOURCE!$V$2-3 &gt;= 0, REPT(" ",MAX(1,SOURCE!$V$2-5+4+1-1-LEN(  IF(ISTEXT(SOURCE!H2486),SOURCE!H2486,  SUBSTITUTE(SUBSTITUTE(TEXT(SOURCE!H2486,"????0"),"  ","")," ",""))   ))), "")&amp;
       IF(ISTEXT(SOURCE!H2486),SOURCE!H2486, SUBSTITUTE(SUBSTITUTE(TEXT(SOURCE!H2486,"????0"),"  ","")," ",""))   &amp;","&amp; IF(SOURCE!$W$2-3 &gt;= 0, REPT(" ",SOURCE!$W$2-3-5), "")&amp;
      SOURCE!I2486&amp;
" | "&amp; IF(SOURCE!$X$2-LEN(SOURCE!I2486) &gt;= 0, REPT(" ",SOURCE!$X$2-LEN(SOURCE!I2486)), "")&amp;
      SOURCE!J2486&amp;      IF(SOURCE!$Y$2-LEN(SOURCE!J2486) &gt;= 0, REPT(" ",SOURCE!$Y$2-LEN(SOURCE!J2486)), "")&amp;
" | "&amp; IF(SOURCE!$X$2-LEN(SOURCE!I2486) &gt;= 0, REPT(" ",SOURCE!$X$2-LEN(SOURCE!I2486)), "")&amp;
      SOURCE!K2486&amp;      IF(SOURCE!$Y$2-LEN(SOURCE!K2486) &gt;= 0, REPT(" ",SOURCE!$Z$2-LEN(SOURCE!K2486)), "")&amp;
" | "&amp; SOURCE!L2486&amp;      IF(SOURCE!$AB$2-LEN(SOURCE!L2486) &gt;= 0, REPT(" ",SOURCE!$AB$2-LEN(SOURCE!L2486)), "")&amp;
" | "&amp; SOURCE!M2486&amp;      IF(SOURCE!$AC$2-LEN(SOURCE!M2486) &gt;= 0, REPT(" ",SOURCE!$AC$2-LEN(SOURCE!M2486)), "")&amp;
      "},"&amp;IF(SOURCE!O2486&lt;&gt;"",""&amp;SOURCE!O2486,"")
 )
)
)</f>
        <v/>
      </c>
    </row>
    <row r="2487" spans="1:1">
      <c r="A2487" s="133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IF(SOURCE!$R$2-LEN(SOURCE!C2487) &gt;= 0, REPT(" ",SOURCE!$R$2-LEN(SOURCE!C2487)), "")&amp;
      SOURCE!D2487&amp;", "&amp; IF(SOURCE!$S$2-LEN(SOURCE!D2487) &gt;= 0, REPT(" ",SOURCE!$S$2-LEN(SOURCE!D2487)), "")&amp;
      SOURCE!E2487&amp;", "&amp; IF(SOURCE!$T$2-LEN(SOURCE!E2487) &gt;=0, REPT(" ",SOURCE!$T$2-LEN(SOURCE!E2487)), "")&amp;
      SOURCE!F2487&amp;", "&amp; IF(SOURCE!$U$2-LEN(SOURCE!F2487) &gt;= 0, REPT(" ",SOURCE!$U$2-LEN(SOURCE!F2487)+2), "")&amp;"("&amp;
      SUBSTITUTE(TEXT(SOURCE!G2487,"??0"),"  ","")&amp;" &lt;&lt; TAM_MAX_BITS) |"&amp; IF(SOURCE!$V$2-3 &gt;= 0, REPT(" ",MAX(1,SOURCE!$V$2-5+4+1-1-LEN(  IF(ISTEXT(SOURCE!H2487),SOURCE!H2487,  SUBSTITUTE(SUBSTITUTE(TEXT(SOURCE!H2487,"????0"),"  ","")," ",""))   ))), "")&amp;
       IF(ISTEXT(SOURCE!H2487),SOURCE!H2487, SUBSTITUTE(SUBSTITUTE(TEXT(SOURCE!H2487,"????0"),"  ","")," ",""))   &amp;","&amp; IF(SOURCE!$W$2-3 &gt;= 0, REPT(" ",SOURCE!$W$2-3-5), "")&amp;
      SOURCE!I2487&amp;
" | "&amp; IF(SOURCE!$X$2-LEN(SOURCE!I2487) &gt;= 0, REPT(" ",SOURCE!$X$2-LEN(SOURCE!I2487)), "")&amp;
      SOURCE!J2487&amp;      IF(SOURCE!$Y$2-LEN(SOURCE!J2487) &gt;= 0, REPT(" ",SOURCE!$Y$2-LEN(SOURCE!J2487)), "")&amp;
" | "&amp; IF(SOURCE!$X$2-LEN(SOURCE!I2487) &gt;= 0, REPT(" ",SOURCE!$X$2-LEN(SOURCE!I2487)), "")&amp;
      SOURCE!K2487&amp;      IF(SOURCE!$Y$2-LEN(SOURCE!K2487) &gt;= 0, REPT(" ",SOURCE!$Z$2-LEN(SOURCE!K2487)), "")&amp;
" | "&amp; SOURCE!L2487&amp;      IF(SOURCE!$AB$2-LEN(SOURCE!L2487) &gt;= 0, REPT(" ",SOURCE!$AB$2-LEN(SOURCE!L2487)), "")&amp;
" | "&amp; SOURCE!M2487&amp;      IF(SOURCE!$AC$2-LEN(SOURCE!M2487) &gt;= 0, REPT(" ",SOURCE!$AC$2-LEN(SOURCE!M2487)), "")&amp;
      "},"&amp;IF(SOURCE!O2487&lt;&gt;"",""&amp;SOURCE!O2487,"")
 )
)
)</f>
        <v/>
      </c>
    </row>
    <row r="2488" spans="1:1">
      <c r="A2488" s="133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IF(SOURCE!$R$2-LEN(SOURCE!C2488) &gt;= 0, REPT(" ",SOURCE!$R$2-LEN(SOURCE!C2488)), "")&amp;
      SOURCE!D2488&amp;", "&amp; IF(SOURCE!$S$2-LEN(SOURCE!D2488) &gt;= 0, REPT(" ",SOURCE!$S$2-LEN(SOURCE!D2488)), "")&amp;
      SOURCE!E2488&amp;", "&amp; IF(SOURCE!$T$2-LEN(SOURCE!E2488) &gt;=0, REPT(" ",SOURCE!$T$2-LEN(SOURCE!E2488)), "")&amp;
      SOURCE!F2488&amp;", "&amp; IF(SOURCE!$U$2-LEN(SOURCE!F2488) &gt;= 0, REPT(" ",SOURCE!$U$2-LEN(SOURCE!F2488)+2), "")&amp;"("&amp;
      SUBSTITUTE(TEXT(SOURCE!G2488,"??0"),"  ","")&amp;" &lt;&lt; TAM_MAX_BITS) |"&amp; IF(SOURCE!$V$2-3 &gt;= 0, REPT(" ",MAX(1,SOURCE!$V$2-5+4+1-1-LEN(  IF(ISTEXT(SOURCE!H2488),SOURCE!H2488,  SUBSTITUTE(SUBSTITUTE(TEXT(SOURCE!H2488,"????0"),"  ","")," ",""))   ))), "")&amp;
       IF(ISTEXT(SOURCE!H2488),SOURCE!H2488, SUBSTITUTE(SUBSTITUTE(TEXT(SOURCE!H2488,"????0"),"  ","")," ",""))   &amp;","&amp; IF(SOURCE!$W$2-3 &gt;= 0, REPT(" ",SOURCE!$W$2-3-5), "")&amp;
      SOURCE!I2488&amp;
" | "&amp; IF(SOURCE!$X$2-LEN(SOURCE!I2488) &gt;= 0, REPT(" ",SOURCE!$X$2-LEN(SOURCE!I2488)), "")&amp;
      SOURCE!J2488&amp;      IF(SOURCE!$Y$2-LEN(SOURCE!J2488) &gt;= 0, REPT(" ",SOURCE!$Y$2-LEN(SOURCE!J2488)), "")&amp;
" | "&amp; IF(SOURCE!$X$2-LEN(SOURCE!I2488) &gt;= 0, REPT(" ",SOURCE!$X$2-LEN(SOURCE!I2488)), "")&amp;
      SOURCE!K2488&amp;      IF(SOURCE!$Y$2-LEN(SOURCE!K2488) &gt;= 0, REPT(" ",SOURCE!$Z$2-LEN(SOURCE!K2488)), "")&amp;
" | "&amp; SOURCE!L2488&amp;      IF(SOURCE!$AB$2-LEN(SOURCE!L2488) &gt;= 0, REPT(" ",SOURCE!$AB$2-LEN(SOURCE!L2488)), "")&amp;
" | "&amp; SOURCE!M2488&amp;      IF(SOURCE!$AC$2-LEN(SOURCE!M2488) &gt;= 0, REPT(" ",SOURCE!$AC$2-LEN(SOURCE!M2488)), "")&amp;
      "},"&amp;IF(SOURCE!O2488&lt;&gt;"",""&amp;SOURCE!O2488,"")
 )
)
)</f>
        <v/>
      </c>
    </row>
    <row r="2489" spans="1:1">
      <c r="A2489" s="133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IF(SOURCE!$R$2-LEN(SOURCE!C2489) &gt;= 0, REPT(" ",SOURCE!$R$2-LEN(SOURCE!C2489)), "")&amp;
      SOURCE!D2489&amp;", "&amp; IF(SOURCE!$S$2-LEN(SOURCE!D2489) &gt;= 0, REPT(" ",SOURCE!$S$2-LEN(SOURCE!D2489)), "")&amp;
      SOURCE!E2489&amp;", "&amp; IF(SOURCE!$T$2-LEN(SOURCE!E2489) &gt;=0, REPT(" ",SOURCE!$T$2-LEN(SOURCE!E2489)), "")&amp;
      SOURCE!F2489&amp;", "&amp; IF(SOURCE!$U$2-LEN(SOURCE!F2489) &gt;= 0, REPT(" ",SOURCE!$U$2-LEN(SOURCE!F2489)+2), "")&amp;"("&amp;
      SUBSTITUTE(TEXT(SOURCE!G2489,"??0"),"  ","")&amp;" &lt;&lt; TAM_MAX_BITS) |"&amp; IF(SOURCE!$V$2-3 &gt;= 0, REPT(" ",MAX(1,SOURCE!$V$2-5+4+1-1-LEN(  IF(ISTEXT(SOURCE!H2489),SOURCE!H2489,  SUBSTITUTE(SUBSTITUTE(TEXT(SOURCE!H2489,"????0"),"  ","")," ",""))   ))), "")&amp;
       IF(ISTEXT(SOURCE!H2489),SOURCE!H2489, SUBSTITUTE(SUBSTITUTE(TEXT(SOURCE!H2489,"????0"),"  ","")," ",""))   &amp;","&amp; IF(SOURCE!$W$2-3 &gt;= 0, REPT(" ",SOURCE!$W$2-3-5), "")&amp;
      SOURCE!I2489&amp;
" | "&amp; IF(SOURCE!$X$2-LEN(SOURCE!I2489) &gt;= 0, REPT(" ",SOURCE!$X$2-LEN(SOURCE!I2489)), "")&amp;
      SOURCE!J2489&amp;      IF(SOURCE!$Y$2-LEN(SOURCE!J2489) &gt;= 0, REPT(" ",SOURCE!$Y$2-LEN(SOURCE!J2489)), "")&amp;
" | "&amp; IF(SOURCE!$X$2-LEN(SOURCE!I2489) &gt;= 0, REPT(" ",SOURCE!$X$2-LEN(SOURCE!I2489)), "")&amp;
      SOURCE!K2489&amp;      IF(SOURCE!$Y$2-LEN(SOURCE!K2489) &gt;= 0, REPT(" ",SOURCE!$Z$2-LEN(SOURCE!K2489)), "")&amp;
" | "&amp; SOURCE!L2489&amp;      IF(SOURCE!$AB$2-LEN(SOURCE!L2489) &gt;= 0, REPT(" ",SOURCE!$AB$2-LEN(SOURCE!L2489)), "")&amp;
" | "&amp; SOURCE!M2489&amp;      IF(SOURCE!$AC$2-LEN(SOURCE!M2489) &gt;= 0, REPT(" ",SOURCE!$AC$2-LEN(SOURCE!M2489)), "")&amp;
      "},"&amp;IF(SOURCE!O2489&lt;&gt;"",""&amp;SOURCE!O2489,"")
 )
)
)</f>
        <v/>
      </c>
    </row>
    <row r="2490" spans="1:1">
      <c r="A2490" s="133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IF(SOURCE!$R$2-LEN(SOURCE!C2490) &gt;= 0, REPT(" ",SOURCE!$R$2-LEN(SOURCE!C2490)), "")&amp;
      SOURCE!D2490&amp;", "&amp; IF(SOURCE!$S$2-LEN(SOURCE!D2490) &gt;= 0, REPT(" ",SOURCE!$S$2-LEN(SOURCE!D2490)), "")&amp;
      SOURCE!E2490&amp;", "&amp; IF(SOURCE!$T$2-LEN(SOURCE!E2490) &gt;=0, REPT(" ",SOURCE!$T$2-LEN(SOURCE!E2490)), "")&amp;
      SOURCE!F2490&amp;", "&amp; IF(SOURCE!$U$2-LEN(SOURCE!F2490) &gt;= 0, REPT(" ",SOURCE!$U$2-LEN(SOURCE!F2490)+2), "")&amp;"("&amp;
      SUBSTITUTE(TEXT(SOURCE!G2490,"??0"),"  ","")&amp;" &lt;&lt; TAM_MAX_BITS) |"&amp; IF(SOURCE!$V$2-3 &gt;= 0, REPT(" ",MAX(1,SOURCE!$V$2-5+4+1-1-LEN(  IF(ISTEXT(SOURCE!H2490),SOURCE!H2490,  SUBSTITUTE(SUBSTITUTE(TEXT(SOURCE!H2490,"????0"),"  ","")," ",""))   ))), "")&amp;
       IF(ISTEXT(SOURCE!H2490),SOURCE!H2490, SUBSTITUTE(SUBSTITUTE(TEXT(SOURCE!H2490,"????0"),"  ","")," ",""))   &amp;","&amp; IF(SOURCE!$W$2-3 &gt;= 0, REPT(" ",SOURCE!$W$2-3-5), "")&amp;
      SOURCE!I2490&amp;
" | "&amp; IF(SOURCE!$X$2-LEN(SOURCE!I2490) &gt;= 0, REPT(" ",SOURCE!$X$2-LEN(SOURCE!I2490)), "")&amp;
      SOURCE!J2490&amp;      IF(SOURCE!$Y$2-LEN(SOURCE!J2490) &gt;= 0, REPT(" ",SOURCE!$Y$2-LEN(SOURCE!J2490)), "")&amp;
" | "&amp; IF(SOURCE!$X$2-LEN(SOURCE!I2490) &gt;= 0, REPT(" ",SOURCE!$X$2-LEN(SOURCE!I2490)), "")&amp;
      SOURCE!K2490&amp;      IF(SOURCE!$Y$2-LEN(SOURCE!K2490) &gt;= 0, REPT(" ",SOURCE!$Z$2-LEN(SOURCE!K2490)), "")&amp;
" | "&amp; SOURCE!L2490&amp;      IF(SOURCE!$AB$2-LEN(SOURCE!L2490) &gt;= 0, REPT(" ",SOURCE!$AB$2-LEN(SOURCE!L2490)), "")&amp;
" | "&amp; SOURCE!M2490&amp;      IF(SOURCE!$AC$2-LEN(SOURCE!M2490) &gt;= 0, REPT(" ",SOURCE!$AC$2-LEN(SOURCE!M2490)), "")&amp;
      "},"&amp;IF(SOURCE!O2490&lt;&gt;"",""&amp;SOURCE!O2490,"")
 )
)
)</f>
        <v/>
      </c>
    </row>
    <row r="2491" spans="1:1">
      <c r="A2491" s="133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IF(SOURCE!$R$2-LEN(SOURCE!C2491) &gt;= 0, REPT(" ",SOURCE!$R$2-LEN(SOURCE!C2491)), "")&amp;
      SOURCE!D2491&amp;", "&amp; IF(SOURCE!$S$2-LEN(SOURCE!D2491) &gt;= 0, REPT(" ",SOURCE!$S$2-LEN(SOURCE!D2491)), "")&amp;
      SOURCE!E2491&amp;", "&amp; IF(SOURCE!$T$2-LEN(SOURCE!E2491) &gt;=0, REPT(" ",SOURCE!$T$2-LEN(SOURCE!E2491)), "")&amp;
      SOURCE!F2491&amp;", "&amp; IF(SOURCE!$U$2-LEN(SOURCE!F2491) &gt;= 0, REPT(" ",SOURCE!$U$2-LEN(SOURCE!F2491)+2), "")&amp;"("&amp;
      SUBSTITUTE(TEXT(SOURCE!G2491,"??0"),"  ","")&amp;" &lt;&lt; TAM_MAX_BITS) |"&amp; IF(SOURCE!$V$2-3 &gt;= 0, REPT(" ",MAX(1,SOURCE!$V$2-5+4+1-1-LEN(  IF(ISTEXT(SOURCE!H2491),SOURCE!H2491,  SUBSTITUTE(SUBSTITUTE(TEXT(SOURCE!H2491,"????0"),"  ","")," ",""))   ))), "")&amp;
       IF(ISTEXT(SOURCE!H2491),SOURCE!H2491, SUBSTITUTE(SUBSTITUTE(TEXT(SOURCE!H2491,"????0"),"  ","")," ",""))   &amp;","&amp; IF(SOURCE!$W$2-3 &gt;= 0, REPT(" ",SOURCE!$W$2-3-5), "")&amp;
      SOURCE!I2491&amp;
" | "&amp; IF(SOURCE!$X$2-LEN(SOURCE!I2491) &gt;= 0, REPT(" ",SOURCE!$X$2-LEN(SOURCE!I2491)), "")&amp;
      SOURCE!J2491&amp;      IF(SOURCE!$Y$2-LEN(SOURCE!J2491) &gt;= 0, REPT(" ",SOURCE!$Y$2-LEN(SOURCE!J2491)), "")&amp;
" | "&amp; IF(SOURCE!$X$2-LEN(SOURCE!I2491) &gt;= 0, REPT(" ",SOURCE!$X$2-LEN(SOURCE!I2491)), "")&amp;
      SOURCE!K2491&amp;      IF(SOURCE!$Y$2-LEN(SOURCE!K2491) &gt;= 0, REPT(" ",SOURCE!$Z$2-LEN(SOURCE!K2491)), "")&amp;
" | "&amp; SOURCE!L2491&amp;      IF(SOURCE!$AB$2-LEN(SOURCE!L2491) &gt;= 0, REPT(" ",SOURCE!$AB$2-LEN(SOURCE!L2491)), "")&amp;
" | "&amp; SOURCE!M2491&amp;      IF(SOURCE!$AC$2-LEN(SOURCE!M2491) &gt;= 0, REPT(" ",SOURCE!$AC$2-LEN(SOURCE!M2491)), "")&amp;
      "},"&amp;IF(SOURCE!O2491&lt;&gt;"",""&amp;SOURCE!O2491,"")
 )
)
)</f>
        <v/>
      </c>
    </row>
    <row r="2492" spans="1:1">
      <c r="A2492" s="133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IF(SOURCE!$R$2-LEN(SOURCE!C2492) &gt;= 0, REPT(" ",SOURCE!$R$2-LEN(SOURCE!C2492)), "")&amp;
      SOURCE!D2492&amp;", "&amp; IF(SOURCE!$S$2-LEN(SOURCE!D2492) &gt;= 0, REPT(" ",SOURCE!$S$2-LEN(SOURCE!D2492)), "")&amp;
      SOURCE!E2492&amp;", "&amp; IF(SOURCE!$T$2-LEN(SOURCE!E2492) &gt;=0, REPT(" ",SOURCE!$T$2-LEN(SOURCE!E2492)), "")&amp;
      SOURCE!F2492&amp;", "&amp; IF(SOURCE!$U$2-LEN(SOURCE!F2492) &gt;= 0, REPT(" ",SOURCE!$U$2-LEN(SOURCE!F2492)+2), "")&amp;"("&amp;
      SUBSTITUTE(TEXT(SOURCE!G2492,"??0"),"  ","")&amp;" &lt;&lt; TAM_MAX_BITS) |"&amp; IF(SOURCE!$V$2-3 &gt;= 0, REPT(" ",MAX(1,SOURCE!$V$2-5+4+1-1-LEN(  IF(ISTEXT(SOURCE!H2492),SOURCE!H2492,  SUBSTITUTE(SUBSTITUTE(TEXT(SOURCE!H2492,"????0"),"  ","")," ",""))   ))), "")&amp;
       IF(ISTEXT(SOURCE!H2492),SOURCE!H2492, SUBSTITUTE(SUBSTITUTE(TEXT(SOURCE!H2492,"????0"),"  ","")," ",""))   &amp;","&amp; IF(SOURCE!$W$2-3 &gt;= 0, REPT(" ",SOURCE!$W$2-3-5), "")&amp;
      SOURCE!I2492&amp;
" | "&amp; IF(SOURCE!$X$2-LEN(SOURCE!I2492) &gt;= 0, REPT(" ",SOURCE!$X$2-LEN(SOURCE!I2492)), "")&amp;
      SOURCE!J2492&amp;      IF(SOURCE!$Y$2-LEN(SOURCE!J2492) &gt;= 0, REPT(" ",SOURCE!$Y$2-LEN(SOURCE!J2492)), "")&amp;
" | "&amp; IF(SOURCE!$X$2-LEN(SOURCE!I2492) &gt;= 0, REPT(" ",SOURCE!$X$2-LEN(SOURCE!I2492)), "")&amp;
      SOURCE!K2492&amp;      IF(SOURCE!$Y$2-LEN(SOURCE!K2492) &gt;= 0, REPT(" ",SOURCE!$Z$2-LEN(SOURCE!K2492)), "")&amp;
" | "&amp; SOURCE!L2492&amp;      IF(SOURCE!$AB$2-LEN(SOURCE!L2492) &gt;= 0, REPT(" ",SOURCE!$AB$2-LEN(SOURCE!L2492)), "")&amp;
" | "&amp; SOURCE!M2492&amp;      IF(SOURCE!$AC$2-LEN(SOURCE!M2492) &gt;= 0, REPT(" ",SOURCE!$AC$2-LEN(SOURCE!M2492)), "")&amp;
      "},"&amp;IF(SOURCE!O2492&lt;&gt;"",""&amp;SOURCE!O2492,"")
 )
)
)</f>
        <v/>
      </c>
    </row>
    <row r="2493" spans="1:1">
      <c r="A2493" s="133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IF(SOURCE!$R$2-LEN(SOURCE!C2493) &gt;= 0, REPT(" ",SOURCE!$R$2-LEN(SOURCE!C2493)), "")&amp;
      SOURCE!D2493&amp;", "&amp; IF(SOURCE!$S$2-LEN(SOURCE!D2493) &gt;= 0, REPT(" ",SOURCE!$S$2-LEN(SOURCE!D2493)), "")&amp;
      SOURCE!E2493&amp;", "&amp; IF(SOURCE!$T$2-LEN(SOURCE!E2493) &gt;=0, REPT(" ",SOURCE!$T$2-LEN(SOURCE!E2493)), "")&amp;
      SOURCE!F2493&amp;", "&amp; IF(SOURCE!$U$2-LEN(SOURCE!F2493) &gt;= 0, REPT(" ",SOURCE!$U$2-LEN(SOURCE!F2493)+2), "")&amp;"("&amp;
      SUBSTITUTE(TEXT(SOURCE!G2493,"??0"),"  ","")&amp;" &lt;&lt; TAM_MAX_BITS) |"&amp; IF(SOURCE!$V$2-3 &gt;= 0, REPT(" ",MAX(1,SOURCE!$V$2-5+4+1-1-LEN(  IF(ISTEXT(SOURCE!H2493),SOURCE!H2493,  SUBSTITUTE(SUBSTITUTE(TEXT(SOURCE!H2493,"????0"),"  ","")," ",""))   ))), "")&amp;
       IF(ISTEXT(SOURCE!H2493),SOURCE!H2493, SUBSTITUTE(SUBSTITUTE(TEXT(SOURCE!H2493,"????0"),"  ","")," ",""))   &amp;","&amp; IF(SOURCE!$W$2-3 &gt;= 0, REPT(" ",SOURCE!$W$2-3-5), "")&amp;
      SOURCE!I2493&amp;
" | "&amp; IF(SOURCE!$X$2-LEN(SOURCE!I2493) &gt;= 0, REPT(" ",SOURCE!$X$2-LEN(SOURCE!I2493)), "")&amp;
      SOURCE!J2493&amp;      IF(SOURCE!$Y$2-LEN(SOURCE!J2493) &gt;= 0, REPT(" ",SOURCE!$Y$2-LEN(SOURCE!J2493)), "")&amp;
" | "&amp; IF(SOURCE!$X$2-LEN(SOURCE!I2493) &gt;= 0, REPT(" ",SOURCE!$X$2-LEN(SOURCE!I2493)), "")&amp;
      SOURCE!K2493&amp;      IF(SOURCE!$Y$2-LEN(SOURCE!K2493) &gt;= 0, REPT(" ",SOURCE!$Z$2-LEN(SOURCE!K2493)), "")&amp;
" | "&amp; SOURCE!L2493&amp;      IF(SOURCE!$AB$2-LEN(SOURCE!L2493) &gt;= 0, REPT(" ",SOURCE!$AB$2-LEN(SOURCE!L2493)), "")&amp;
" | "&amp; SOURCE!M2493&amp;      IF(SOURCE!$AC$2-LEN(SOURCE!M2493) &gt;= 0, REPT(" ",SOURCE!$AC$2-LEN(SOURCE!M2493)), "")&amp;
      "},"&amp;IF(SOURCE!O2493&lt;&gt;"",""&amp;SOURCE!O2493,"")
 )
)
)</f>
        <v/>
      </c>
    </row>
    <row r="2494" spans="1:1">
      <c r="A2494" s="133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IF(SOURCE!$R$2-LEN(SOURCE!C2494) &gt;= 0, REPT(" ",SOURCE!$R$2-LEN(SOURCE!C2494)), "")&amp;
      SOURCE!D2494&amp;", "&amp; IF(SOURCE!$S$2-LEN(SOURCE!D2494) &gt;= 0, REPT(" ",SOURCE!$S$2-LEN(SOURCE!D2494)), "")&amp;
      SOURCE!E2494&amp;", "&amp; IF(SOURCE!$T$2-LEN(SOURCE!E2494) &gt;=0, REPT(" ",SOURCE!$T$2-LEN(SOURCE!E2494)), "")&amp;
      SOURCE!F2494&amp;", "&amp; IF(SOURCE!$U$2-LEN(SOURCE!F2494) &gt;= 0, REPT(" ",SOURCE!$U$2-LEN(SOURCE!F2494)+2), "")&amp;"("&amp;
      SUBSTITUTE(TEXT(SOURCE!G2494,"??0"),"  ","")&amp;" &lt;&lt; TAM_MAX_BITS) |"&amp; IF(SOURCE!$V$2-3 &gt;= 0, REPT(" ",MAX(1,SOURCE!$V$2-5+4+1-1-LEN(  IF(ISTEXT(SOURCE!H2494),SOURCE!H2494,  SUBSTITUTE(SUBSTITUTE(TEXT(SOURCE!H2494,"????0"),"  ","")," ",""))   ))), "")&amp;
       IF(ISTEXT(SOURCE!H2494),SOURCE!H2494, SUBSTITUTE(SUBSTITUTE(TEXT(SOURCE!H2494,"????0"),"  ","")," ",""))   &amp;","&amp; IF(SOURCE!$W$2-3 &gt;= 0, REPT(" ",SOURCE!$W$2-3-5), "")&amp;
      SOURCE!I2494&amp;
" | "&amp; IF(SOURCE!$X$2-LEN(SOURCE!I2494) &gt;= 0, REPT(" ",SOURCE!$X$2-LEN(SOURCE!I2494)), "")&amp;
      SOURCE!J2494&amp;      IF(SOURCE!$Y$2-LEN(SOURCE!J2494) &gt;= 0, REPT(" ",SOURCE!$Y$2-LEN(SOURCE!J2494)), "")&amp;
" | "&amp; IF(SOURCE!$X$2-LEN(SOURCE!I2494) &gt;= 0, REPT(" ",SOURCE!$X$2-LEN(SOURCE!I2494)), "")&amp;
      SOURCE!K2494&amp;      IF(SOURCE!$Y$2-LEN(SOURCE!K2494) &gt;= 0, REPT(" ",SOURCE!$Z$2-LEN(SOURCE!K2494)), "")&amp;
" | "&amp; SOURCE!L2494&amp;      IF(SOURCE!$AB$2-LEN(SOURCE!L2494) &gt;= 0, REPT(" ",SOURCE!$AB$2-LEN(SOURCE!L2494)), "")&amp;
" | "&amp; SOURCE!M2494&amp;      IF(SOURCE!$AC$2-LEN(SOURCE!M2494) &gt;= 0, REPT(" ",SOURCE!$AC$2-LEN(SOURCE!M2494)), "")&amp;
      "},"&amp;IF(SOURCE!O2494&lt;&gt;"",""&amp;SOURCE!O2494,"")
 )
)
)</f>
        <v/>
      </c>
    </row>
    <row r="2495" spans="1:1">
      <c r="A2495" s="133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IF(SOURCE!$R$2-LEN(SOURCE!C2495) &gt;= 0, REPT(" ",SOURCE!$R$2-LEN(SOURCE!C2495)), "")&amp;
      SOURCE!D2495&amp;", "&amp; IF(SOURCE!$S$2-LEN(SOURCE!D2495) &gt;= 0, REPT(" ",SOURCE!$S$2-LEN(SOURCE!D2495)), "")&amp;
      SOURCE!E2495&amp;", "&amp; IF(SOURCE!$T$2-LEN(SOURCE!E2495) &gt;=0, REPT(" ",SOURCE!$T$2-LEN(SOURCE!E2495)), "")&amp;
      SOURCE!F2495&amp;", "&amp; IF(SOURCE!$U$2-LEN(SOURCE!F2495) &gt;= 0, REPT(" ",SOURCE!$U$2-LEN(SOURCE!F2495)+2), "")&amp;"("&amp;
      SUBSTITUTE(TEXT(SOURCE!G2495,"??0"),"  ","")&amp;" &lt;&lt; TAM_MAX_BITS) |"&amp; IF(SOURCE!$V$2-3 &gt;= 0, REPT(" ",MAX(1,SOURCE!$V$2-5+4+1-1-LEN(  IF(ISTEXT(SOURCE!H2495),SOURCE!H2495,  SUBSTITUTE(SUBSTITUTE(TEXT(SOURCE!H2495,"????0"),"  ","")," ",""))   ))), "")&amp;
       IF(ISTEXT(SOURCE!H2495),SOURCE!H2495, SUBSTITUTE(SUBSTITUTE(TEXT(SOURCE!H2495,"????0"),"  ","")," ",""))   &amp;","&amp; IF(SOURCE!$W$2-3 &gt;= 0, REPT(" ",SOURCE!$W$2-3-5), "")&amp;
      SOURCE!I2495&amp;
" | "&amp; IF(SOURCE!$X$2-LEN(SOURCE!I2495) &gt;= 0, REPT(" ",SOURCE!$X$2-LEN(SOURCE!I2495)), "")&amp;
      SOURCE!J2495&amp;      IF(SOURCE!$Y$2-LEN(SOURCE!J2495) &gt;= 0, REPT(" ",SOURCE!$Y$2-LEN(SOURCE!J2495)), "")&amp;
" | "&amp; IF(SOURCE!$X$2-LEN(SOURCE!I2495) &gt;= 0, REPT(" ",SOURCE!$X$2-LEN(SOURCE!I2495)), "")&amp;
      SOURCE!K2495&amp;      IF(SOURCE!$Y$2-LEN(SOURCE!K2495) &gt;= 0, REPT(" ",SOURCE!$Z$2-LEN(SOURCE!K2495)), "")&amp;
" | "&amp; SOURCE!L2495&amp;      IF(SOURCE!$AB$2-LEN(SOURCE!L2495) &gt;= 0, REPT(" ",SOURCE!$AB$2-LEN(SOURCE!L2495)), "")&amp;
" | "&amp; SOURCE!M2495&amp;      IF(SOURCE!$AC$2-LEN(SOURCE!M2495) &gt;= 0, REPT(" ",SOURCE!$AC$2-LEN(SOURCE!M2495)), "")&amp;
      "},"&amp;IF(SOURCE!O2495&lt;&gt;"",""&amp;SOURCE!O2495,"")
 )
)
)</f>
        <v/>
      </c>
    </row>
    <row r="2496" spans="1:1">
      <c r="A2496" s="133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IF(SOURCE!$R$2-LEN(SOURCE!C2496) &gt;= 0, REPT(" ",SOURCE!$R$2-LEN(SOURCE!C2496)), "")&amp;
      SOURCE!D2496&amp;", "&amp; IF(SOURCE!$S$2-LEN(SOURCE!D2496) &gt;= 0, REPT(" ",SOURCE!$S$2-LEN(SOURCE!D2496)), "")&amp;
      SOURCE!E2496&amp;", "&amp; IF(SOURCE!$T$2-LEN(SOURCE!E2496) &gt;=0, REPT(" ",SOURCE!$T$2-LEN(SOURCE!E2496)), "")&amp;
      SOURCE!F2496&amp;", "&amp; IF(SOURCE!$U$2-LEN(SOURCE!F2496) &gt;= 0, REPT(" ",SOURCE!$U$2-LEN(SOURCE!F2496)+2), "")&amp;"("&amp;
      SUBSTITUTE(TEXT(SOURCE!G2496,"??0"),"  ","")&amp;" &lt;&lt; TAM_MAX_BITS) |"&amp; IF(SOURCE!$V$2-3 &gt;= 0, REPT(" ",MAX(1,SOURCE!$V$2-5+4+1-1-LEN(  IF(ISTEXT(SOURCE!H2496),SOURCE!H2496,  SUBSTITUTE(SUBSTITUTE(TEXT(SOURCE!H2496,"????0"),"  ","")," ",""))   ))), "")&amp;
       IF(ISTEXT(SOURCE!H2496),SOURCE!H2496, SUBSTITUTE(SUBSTITUTE(TEXT(SOURCE!H2496,"????0"),"  ","")," ",""))   &amp;","&amp; IF(SOURCE!$W$2-3 &gt;= 0, REPT(" ",SOURCE!$W$2-3-5), "")&amp;
      SOURCE!I2496&amp;
" | "&amp; IF(SOURCE!$X$2-LEN(SOURCE!I2496) &gt;= 0, REPT(" ",SOURCE!$X$2-LEN(SOURCE!I2496)), "")&amp;
      SOURCE!J2496&amp;      IF(SOURCE!$Y$2-LEN(SOURCE!J2496) &gt;= 0, REPT(" ",SOURCE!$Y$2-LEN(SOURCE!J2496)), "")&amp;
" | "&amp; IF(SOURCE!$X$2-LEN(SOURCE!I2496) &gt;= 0, REPT(" ",SOURCE!$X$2-LEN(SOURCE!I2496)), "")&amp;
      SOURCE!K2496&amp;      IF(SOURCE!$Y$2-LEN(SOURCE!K2496) &gt;= 0, REPT(" ",SOURCE!$Z$2-LEN(SOURCE!K2496)), "")&amp;
" | "&amp; SOURCE!L2496&amp;      IF(SOURCE!$AB$2-LEN(SOURCE!L2496) &gt;= 0, REPT(" ",SOURCE!$AB$2-LEN(SOURCE!L2496)), "")&amp;
" | "&amp; SOURCE!M2496&amp;      IF(SOURCE!$AC$2-LEN(SOURCE!M2496) &gt;= 0, REPT(" ",SOURCE!$AC$2-LEN(SOURCE!M2496)), "")&amp;
      "},"&amp;IF(SOURCE!O2496&lt;&gt;"",""&amp;SOURCE!O2496,"")
 )
)
)</f>
        <v/>
      </c>
    </row>
    <row r="2497" spans="1:1">
      <c r="A2497" s="133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IF(SOURCE!$R$2-LEN(SOURCE!C2497) &gt;= 0, REPT(" ",SOURCE!$R$2-LEN(SOURCE!C2497)), "")&amp;
      SOURCE!D2497&amp;", "&amp; IF(SOURCE!$S$2-LEN(SOURCE!D2497) &gt;= 0, REPT(" ",SOURCE!$S$2-LEN(SOURCE!D2497)), "")&amp;
      SOURCE!E2497&amp;", "&amp; IF(SOURCE!$T$2-LEN(SOURCE!E2497) &gt;=0, REPT(" ",SOURCE!$T$2-LEN(SOURCE!E2497)), "")&amp;
      SOURCE!F2497&amp;", "&amp; IF(SOURCE!$U$2-LEN(SOURCE!F2497) &gt;= 0, REPT(" ",SOURCE!$U$2-LEN(SOURCE!F2497)+2), "")&amp;"("&amp;
      SUBSTITUTE(TEXT(SOURCE!G2497,"??0"),"  ","")&amp;" &lt;&lt; TAM_MAX_BITS) |"&amp; IF(SOURCE!$V$2-3 &gt;= 0, REPT(" ",MAX(1,SOURCE!$V$2-5+4+1-1-LEN(  IF(ISTEXT(SOURCE!H2497),SOURCE!H2497,  SUBSTITUTE(SUBSTITUTE(TEXT(SOURCE!H2497,"????0"),"  ","")," ",""))   ))), "")&amp;
       IF(ISTEXT(SOURCE!H2497),SOURCE!H2497, SUBSTITUTE(SUBSTITUTE(TEXT(SOURCE!H2497,"????0"),"  ","")," ",""))   &amp;","&amp; IF(SOURCE!$W$2-3 &gt;= 0, REPT(" ",SOURCE!$W$2-3-5), "")&amp;
      SOURCE!I2497&amp;
" | "&amp; IF(SOURCE!$X$2-LEN(SOURCE!I2497) &gt;= 0, REPT(" ",SOURCE!$X$2-LEN(SOURCE!I2497)), "")&amp;
      SOURCE!J2497&amp;      IF(SOURCE!$Y$2-LEN(SOURCE!J2497) &gt;= 0, REPT(" ",SOURCE!$Y$2-LEN(SOURCE!J2497)), "")&amp;
" | "&amp; IF(SOURCE!$X$2-LEN(SOURCE!I2497) &gt;= 0, REPT(" ",SOURCE!$X$2-LEN(SOURCE!I2497)), "")&amp;
      SOURCE!K2497&amp;      IF(SOURCE!$Y$2-LEN(SOURCE!K2497) &gt;= 0, REPT(" ",SOURCE!$Z$2-LEN(SOURCE!K2497)), "")&amp;
" | "&amp; SOURCE!L2497&amp;      IF(SOURCE!$AB$2-LEN(SOURCE!L2497) &gt;= 0, REPT(" ",SOURCE!$AB$2-LEN(SOURCE!L2497)), "")&amp;
" | "&amp; SOURCE!M2497&amp;      IF(SOURCE!$AC$2-LEN(SOURCE!M2497) &gt;= 0, REPT(" ",SOURCE!$AC$2-LEN(SOURCE!M2497)), "")&amp;
      "},"&amp;IF(SOURCE!O2497&lt;&gt;"",""&amp;SOURCE!O2497,"")
 )
)
)</f>
        <v/>
      </c>
    </row>
    <row r="2498" spans="1:1">
      <c r="A2498" s="133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IF(SOURCE!$R$2-LEN(SOURCE!C2498) &gt;= 0, REPT(" ",SOURCE!$R$2-LEN(SOURCE!C2498)), "")&amp;
      SOURCE!D2498&amp;", "&amp; IF(SOURCE!$S$2-LEN(SOURCE!D2498) &gt;= 0, REPT(" ",SOURCE!$S$2-LEN(SOURCE!D2498)), "")&amp;
      SOURCE!E2498&amp;", "&amp; IF(SOURCE!$T$2-LEN(SOURCE!E2498) &gt;=0, REPT(" ",SOURCE!$T$2-LEN(SOURCE!E2498)), "")&amp;
      SOURCE!F2498&amp;", "&amp; IF(SOURCE!$U$2-LEN(SOURCE!F2498) &gt;= 0, REPT(" ",SOURCE!$U$2-LEN(SOURCE!F2498)+2), "")&amp;"("&amp;
      SUBSTITUTE(TEXT(SOURCE!G2498,"??0"),"  ","")&amp;" &lt;&lt; TAM_MAX_BITS) |"&amp; IF(SOURCE!$V$2-3 &gt;= 0, REPT(" ",MAX(1,SOURCE!$V$2-5+4+1-1-LEN(  IF(ISTEXT(SOURCE!H2498),SOURCE!H2498,  SUBSTITUTE(SUBSTITUTE(TEXT(SOURCE!H2498,"????0"),"  ","")," ",""))   ))), "")&amp;
       IF(ISTEXT(SOURCE!H2498),SOURCE!H2498, SUBSTITUTE(SUBSTITUTE(TEXT(SOURCE!H2498,"????0"),"  ","")," ",""))   &amp;","&amp; IF(SOURCE!$W$2-3 &gt;= 0, REPT(" ",SOURCE!$W$2-3-5), "")&amp;
      SOURCE!I2498&amp;
" | "&amp; IF(SOURCE!$X$2-LEN(SOURCE!I2498) &gt;= 0, REPT(" ",SOURCE!$X$2-LEN(SOURCE!I2498)), "")&amp;
      SOURCE!J2498&amp;      IF(SOURCE!$Y$2-LEN(SOURCE!J2498) &gt;= 0, REPT(" ",SOURCE!$Y$2-LEN(SOURCE!J2498)), "")&amp;
" | "&amp; IF(SOURCE!$X$2-LEN(SOURCE!I2498) &gt;= 0, REPT(" ",SOURCE!$X$2-LEN(SOURCE!I2498)), "")&amp;
      SOURCE!K2498&amp;      IF(SOURCE!$Y$2-LEN(SOURCE!K2498) &gt;= 0, REPT(" ",SOURCE!$Z$2-LEN(SOURCE!K2498)), "")&amp;
" | "&amp; SOURCE!L2498&amp;      IF(SOURCE!$AB$2-LEN(SOURCE!L2498) &gt;= 0, REPT(" ",SOURCE!$AB$2-LEN(SOURCE!L2498)), "")&amp;
" | "&amp; SOURCE!M2498&amp;      IF(SOURCE!$AC$2-LEN(SOURCE!M2498) &gt;= 0, REPT(" ",SOURCE!$AC$2-LEN(SOURCE!M2498)), "")&amp;
      "},"&amp;IF(SOURCE!O2498&lt;&gt;"",""&amp;SOURCE!O2498,"")
 )
)
)</f>
        <v/>
      </c>
    </row>
    <row r="2499" spans="1:1">
      <c r="A2499" s="133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IF(SOURCE!$R$2-LEN(SOURCE!C2499) &gt;= 0, REPT(" ",SOURCE!$R$2-LEN(SOURCE!C2499)), "")&amp;
      SOURCE!D2499&amp;", "&amp; IF(SOURCE!$S$2-LEN(SOURCE!D2499) &gt;= 0, REPT(" ",SOURCE!$S$2-LEN(SOURCE!D2499)), "")&amp;
      SOURCE!E2499&amp;", "&amp; IF(SOURCE!$T$2-LEN(SOURCE!E2499) &gt;=0, REPT(" ",SOURCE!$T$2-LEN(SOURCE!E2499)), "")&amp;
      SOURCE!F2499&amp;", "&amp; IF(SOURCE!$U$2-LEN(SOURCE!F2499) &gt;= 0, REPT(" ",SOURCE!$U$2-LEN(SOURCE!F2499)+2), "")&amp;"("&amp;
      SUBSTITUTE(TEXT(SOURCE!G2499,"??0"),"  ","")&amp;" &lt;&lt; TAM_MAX_BITS) |"&amp; IF(SOURCE!$V$2-3 &gt;= 0, REPT(" ",MAX(1,SOURCE!$V$2-5+4+1-1-LEN(  IF(ISTEXT(SOURCE!H2499),SOURCE!H2499,  SUBSTITUTE(SUBSTITUTE(TEXT(SOURCE!H2499,"????0"),"  ","")," ",""))   ))), "")&amp;
       IF(ISTEXT(SOURCE!H2499),SOURCE!H2499, SUBSTITUTE(SUBSTITUTE(TEXT(SOURCE!H2499,"????0"),"  ","")," ",""))   &amp;","&amp; IF(SOURCE!$W$2-3 &gt;= 0, REPT(" ",SOURCE!$W$2-3-5), "")&amp;
      SOURCE!I2499&amp;
" | "&amp; IF(SOURCE!$X$2-LEN(SOURCE!I2499) &gt;= 0, REPT(" ",SOURCE!$X$2-LEN(SOURCE!I2499)), "")&amp;
      SOURCE!J2499&amp;      IF(SOURCE!$Y$2-LEN(SOURCE!J2499) &gt;= 0, REPT(" ",SOURCE!$Y$2-LEN(SOURCE!J2499)), "")&amp;
" | "&amp; IF(SOURCE!$X$2-LEN(SOURCE!I2499) &gt;= 0, REPT(" ",SOURCE!$X$2-LEN(SOURCE!I2499)), "")&amp;
      SOURCE!K2499&amp;      IF(SOURCE!$Y$2-LEN(SOURCE!K2499) &gt;= 0, REPT(" ",SOURCE!$Z$2-LEN(SOURCE!K2499)), "")&amp;
" | "&amp; SOURCE!L2499&amp;      IF(SOURCE!$AB$2-LEN(SOURCE!L2499) &gt;= 0, REPT(" ",SOURCE!$AB$2-LEN(SOURCE!L2499)), "")&amp;
" | "&amp; SOURCE!M2499&amp;      IF(SOURCE!$AC$2-LEN(SOURCE!M2499) &gt;= 0, REPT(" ",SOURCE!$AC$2-LEN(SOURCE!M2499)), "")&amp;
      "},"&amp;IF(SOURCE!O2499&lt;&gt;"",""&amp;SOURCE!O2499,"")
 )
)
)</f>
        <v/>
      </c>
    </row>
    <row r="2500" spans="1:1">
      <c r="A2500" s="133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IF(SOURCE!$R$2-LEN(SOURCE!C2500) &gt;= 0, REPT(" ",SOURCE!$R$2-LEN(SOURCE!C2500)), "")&amp;
      SOURCE!D2500&amp;", "&amp; IF(SOURCE!$S$2-LEN(SOURCE!D2500) &gt;= 0, REPT(" ",SOURCE!$S$2-LEN(SOURCE!D2500)), "")&amp;
      SOURCE!E2500&amp;", "&amp; IF(SOURCE!$T$2-LEN(SOURCE!E2500) &gt;=0, REPT(" ",SOURCE!$T$2-LEN(SOURCE!E2500)), "")&amp;
      SOURCE!F2500&amp;", "&amp; IF(SOURCE!$U$2-LEN(SOURCE!F2500) &gt;= 0, REPT(" ",SOURCE!$U$2-LEN(SOURCE!F2500)+2), "")&amp;"("&amp;
      SUBSTITUTE(TEXT(SOURCE!G2500,"??0"),"  ","")&amp;" &lt;&lt; TAM_MAX_BITS) |"&amp; IF(SOURCE!$V$2-3 &gt;= 0, REPT(" ",MAX(1,SOURCE!$V$2-5+4+1-1-LEN(  IF(ISTEXT(SOURCE!H2500),SOURCE!H2500,  SUBSTITUTE(SUBSTITUTE(TEXT(SOURCE!H2500,"????0"),"  ","")," ",""))   ))), "")&amp;
       IF(ISTEXT(SOURCE!H2500),SOURCE!H2500, SUBSTITUTE(SUBSTITUTE(TEXT(SOURCE!H2500,"????0"),"  ","")," ",""))   &amp;","&amp; IF(SOURCE!$W$2-3 &gt;= 0, REPT(" ",SOURCE!$W$2-3-5), "")&amp;
      SOURCE!I2500&amp;
" | "&amp; IF(SOURCE!$X$2-LEN(SOURCE!I2500) &gt;= 0, REPT(" ",SOURCE!$X$2-LEN(SOURCE!I2500)), "")&amp;
      SOURCE!J2500&amp;      IF(SOURCE!$Y$2-LEN(SOURCE!J2500) &gt;= 0, REPT(" ",SOURCE!$Y$2-LEN(SOURCE!J2500)), "")&amp;
" | "&amp; IF(SOURCE!$X$2-LEN(SOURCE!I2500) &gt;= 0, REPT(" ",SOURCE!$X$2-LEN(SOURCE!I2500)), "")&amp;
      SOURCE!K2500&amp;      IF(SOURCE!$Y$2-LEN(SOURCE!K2500) &gt;= 0, REPT(" ",SOURCE!$Z$2-LEN(SOURCE!K2500)), "")&amp;
" | "&amp; SOURCE!L2500&amp;      IF(SOURCE!$AB$2-LEN(SOURCE!L2500) &gt;= 0, REPT(" ",SOURCE!$AB$2-LEN(SOURCE!L2500)), "")&amp;
" | "&amp; SOURCE!M2500&amp;      IF(SOURCE!$AC$2-LEN(SOURCE!M2500) &gt;= 0, REPT(" ",SOURCE!$AC$2-LEN(SOURCE!M2500)), "")&amp;
      "},"&amp;IF(SOURCE!O2500&lt;&gt;"",""&amp;SOURCE!O2500,"")
 )
)
)</f>
        <v/>
      </c>
    </row>
    <row r="2501" spans="1:1">
      <c r="A2501" s="133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IF(SOURCE!$R$2-LEN(SOURCE!C2501) &gt;= 0, REPT(" ",SOURCE!$R$2-LEN(SOURCE!C2501)), "")&amp;
      SOURCE!D2501&amp;", "&amp; IF(SOURCE!$S$2-LEN(SOURCE!D2501) &gt;= 0, REPT(" ",SOURCE!$S$2-LEN(SOURCE!D2501)), "")&amp;
      SOURCE!E2501&amp;", "&amp; IF(SOURCE!$T$2-LEN(SOURCE!E2501) &gt;=0, REPT(" ",SOURCE!$T$2-LEN(SOURCE!E2501)), "")&amp;
      SOURCE!F2501&amp;", "&amp; IF(SOURCE!$U$2-LEN(SOURCE!F2501) &gt;= 0, REPT(" ",SOURCE!$U$2-LEN(SOURCE!F2501)+2), "")&amp;"("&amp;
      SUBSTITUTE(TEXT(SOURCE!G2501,"??0"),"  ","")&amp;" &lt;&lt; TAM_MAX_BITS) |"&amp; IF(SOURCE!$V$2-3 &gt;= 0, REPT(" ",MAX(1,SOURCE!$V$2-5+4+1-1-LEN(  IF(ISTEXT(SOURCE!H2501),SOURCE!H2501,  SUBSTITUTE(SUBSTITUTE(TEXT(SOURCE!H2501,"????0"),"  ","")," ",""))   ))), "")&amp;
       IF(ISTEXT(SOURCE!H2501),SOURCE!H2501, SUBSTITUTE(SUBSTITUTE(TEXT(SOURCE!H2501,"????0"),"  ","")," ",""))   &amp;","&amp; IF(SOURCE!$W$2-3 &gt;= 0, REPT(" ",SOURCE!$W$2-3-5), "")&amp;
      SOURCE!I2501&amp;
" | "&amp; IF(SOURCE!$X$2-LEN(SOURCE!I2501) &gt;= 0, REPT(" ",SOURCE!$X$2-LEN(SOURCE!I2501)), "")&amp;
      SOURCE!J2501&amp;      IF(SOURCE!$Y$2-LEN(SOURCE!J2501) &gt;= 0, REPT(" ",SOURCE!$Y$2-LEN(SOURCE!J2501)), "")&amp;
" | "&amp; IF(SOURCE!$X$2-LEN(SOURCE!I2501) &gt;= 0, REPT(" ",SOURCE!$X$2-LEN(SOURCE!I2501)), "")&amp;
      SOURCE!K2501&amp;      IF(SOURCE!$Y$2-LEN(SOURCE!K2501) &gt;= 0, REPT(" ",SOURCE!$Z$2-LEN(SOURCE!K2501)), "")&amp;
" | "&amp; SOURCE!L2501&amp;      IF(SOURCE!$AB$2-LEN(SOURCE!L2501) &gt;= 0, REPT(" ",SOURCE!$AB$2-LEN(SOURCE!L2501)), "")&amp;
" | "&amp; SOURCE!M2501&amp;      IF(SOURCE!$AC$2-LEN(SOURCE!M2501) &gt;= 0, REPT(" ",SOURCE!$AC$2-LEN(SOURCE!M2501)), "")&amp;
      "},"&amp;IF(SOURCE!O2501&lt;&gt;"",""&amp;SOURCE!O2501,"")
 )
)
)</f>
        <v/>
      </c>
    </row>
    <row r="2502" spans="1:1">
      <c r="A2502" s="133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IF(SOURCE!$R$2-LEN(SOURCE!C2502) &gt;= 0, REPT(" ",SOURCE!$R$2-LEN(SOURCE!C2502)), "")&amp;
      SOURCE!D2502&amp;", "&amp; IF(SOURCE!$S$2-LEN(SOURCE!D2502) &gt;= 0, REPT(" ",SOURCE!$S$2-LEN(SOURCE!D2502)), "")&amp;
      SOURCE!E2502&amp;", "&amp; IF(SOURCE!$T$2-LEN(SOURCE!E2502) &gt;=0, REPT(" ",SOURCE!$T$2-LEN(SOURCE!E2502)), "")&amp;
      SOURCE!F2502&amp;", "&amp; IF(SOURCE!$U$2-LEN(SOURCE!F2502) &gt;= 0, REPT(" ",SOURCE!$U$2-LEN(SOURCE!F2502)+2), "")&amp;"("&amp;
      SUBSTITUTE(TEXT(SOURCE!G2502,"??0"),"  ","")&amp;" &lt;&lt; TAM_MAX_BITS) |"&amp; IF(SOURCE!$V$2-3 &gt;= 0, REPT(" ",MAX(1,SOURCE!$V$2-5+4+1-1-LEN(  IF(ISTEXT(SOURCE!H2502),SOURCE!H2502,  SUBSTITUTE(SUBSTITUTE(TEXT(SOURCE!H2502,"????0"),"  ","")," ",""))   ))), "")&amp;
       IF(ISTEXT(SOURCE!H2502),SOURCE!H2502, SUBSTITUTE(SUBSTITUTE(TEXT(SOURCE!H2502,"????0"),"  ","")," ",""))   &amp;","&amp; IF(SOURCE!$W$2-3 &gt;= 0, REPT(" ",SOURCE!$W$2-3-5), "")&amp;
      SOURCE!I2502&amp;
" | "&amp; IF(SOURCE!$X$2-LEN(SOURCE!I2502) &gt;= 0, REPT(" ",SOURCE!$X$2-LEN(SOURCE!I2502)), "")&amp;
      SOURCE!J2502&amp;      IF(SOURCE!$Y$2-LEN(SOURCE!J2502) &gt;= 0, REPT(" ",SOURCE!$Y$2-LEN(SOURCE!J2502)), "")&amp;
" | "&amp; IF(SOURCE!$X$2-LEN(SOURCE!I2502) &gt;= 0, REPT(" ",SOURCE!$X$2-LEN(SOURCE!I2502)), "")&amp;
      SOURCE!K2502&amp;      IF(SOURCE!$Y$2-LEN(SOURCE!K2502) &gt;= 0, REPT(" ",SOURCE!$Z$2-LEN(SOURCE!K2502)), "")&amp;
" | "&amp; SOURCE!L2502&amp;      IF(SOURCE!$AB$2-LEN(SOURCE!L2502) &gt;= 0, REPT(" ",SOURCE!$AB$2-LEN(SOURCE!L2502)), "")&amp;
" | "&amp; SOURCE!M2502&amp;      IF(SOURCE!$AC$2-LEN(SOURCE!M2502) &gt;= 0, REPT(" ",SOURCE!$AC$2-LEN(SOURCE!M2502)), "")&amp;
      "},"&amp;IF(SOURCE!O2502&lt;&gt;"",""&amp;SOURCE!O2502,"")
 )
)
)</f>
        <v/>
      </c>
    </row>
    <row r="2503" spans="1:1">
      <c r="A2503" s="133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IF(SOURCE!$R$2-LEN(SOURCE!C2503) &gt;= 0, REPT(" ",SOURCE!$R$2-LEN(SOURCE!C2503)), "")&amp;
      SOURCE!D2503&amp;", "&amp; IF(SOURCE!$S$2-LEN(SOURCE!D2503) &gt;= 0, REPT(" ",SOURCE!$S$2-LEN(SOURCE!D2503)), "")&amp;
      SOURCE!E2503&amp;", "&amp; IF(SOURCE!$T$2-LEN(SOURCE!E2503) &gt;=0, REPT(" ",SOURCE!$T$2-LEN(SOURCE!E2503)), "")&amp;
      SOURCE!F2503&amp;", "&amp; IF(SOURCE!$U$2-LEN(SOURCE!F2503) &gt;= 0, REPT(" ",SOURCE!$U$2-LEN(SOURCE!F2503)+2), "")&amp;"("&amp;
      SUBSTITUTE(TEXT(SOURCE!G2503,"??0"),"  ","")&amp;" &lt;&lt; TAM_MAX_BITS) |"&amp; IF(SOURCE!$V$2-3 &gt;= 0, REPT(" ",MAX(1,SOURCE!$V$2-5+4+1-1-LEN(  IF(ISTEXT(SOURCE!H2503),SOURCE!H2503,  SUBSTITUTE(SUBSTITUTE(TEXT(SOURCE!H2503,"????0"),"  ","")," ",""))   ))), "")&amp;
       IF(ISTEXT(SOURCE!H2503),SOURCE!H2503, SUBSTITUTE(SUBSTITUTE(TEXT(SOURCE!H2503,"????0"),"  ","")," ",""))   &amp;","&amp; IF(SOURCE!$W$2-3 &gt;= 0, REPT(" ",SOURCE!$W$2-3-5), "")&amp;
      SOURCE!I2503&amp;
" | "&amp; IF(SOURCE!$X$2-LEN(SOURCE!I2503) &gt;= 0, REPT(" ",SOURCE!$X$2-LEN(SOURCE!I2503)), "")&amp;
      SOURCE!J2503&amp;      IF(SOURCE!$Y$2-LEN(SOURCE!J2503) &gt;= 0, REPT(" ",SOURCE!$Y$2-LEN(SOURCE!J2503)), "")&amp;
" | "&amp; IF(SOURCE!$X$2-LEN(SOURCE!I2503) &gt;= 0, REPT(" ",SOURCE!$X$2-LEN(SOURCE!I2503)), "")&amp;
      SOURCE!K2503&amp;      IF(SOURCE!$Y$2-LEN(SOURCE!K2503) &gt;= 0, REPT(" ",SOURCE!$Z$2-LEN(SOURCE!K2503)), "")&amp;
" | "&amp; SOURCE!L2503&amp;      IF(SOURCE!$AB$2-LEN(SOURCE!L2503) &gt;= 0, REPT(" ",SOURCE!$AB$2-LEN(SOURCE!L2503)), "")&amp;
" | "&amp; SOURCE!M2503&amp;      IF(SOURCE!$AC$2-LEN(SOURCE!M2503) &gt;= 0, REPT(" ",SOURCE!$AC$2-LEN(SOURCE!M2503)), "")&amp;
      "},"&amp;IF(SOURCE!O2503&lt;&gt;"",""&amp;SOURCE!O2503,"")
 )
)
)</f>
        <v/>
      </c>
    </row>
    <row r="2504" spans="1:1">
      <c r="A2504" s="133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IF(SOURCE!$R$2-LEN(SOURCE!C2504) &gt;= 0, REPT(" ",SOURCE!$R$2-LEN(SOURCE!C2504)), "")&amp;
      SOURCE!D2504&amp;", "&amp; IF(SOURCE!$S$2-LEN(SOURCE!D2504) &gt;= 0, REPT(" ",SOURCE!$S$2-LEN(SOURCE!D2504)), "")&amp;
      SOURCE!E2504&amp;", "&amp; IF(SOURCE!$T$2-LEN(SOURCE!E2504) &gt;=0, REPT(" ",SOURCE!$T$2-LEN(SOURCE!E2504)), "")&amp;
      SOURCE!F2504&amp;", "&amp; IF(SOURCE!$U$2-LEN(SOURCE!F2504) &gt;= 0, REPT(" ",SOURCE!$U$2-LEN(SOURCE!F2504)+2), "")&amp;"("&amp;
      SUBSTITUTE(TEXT(SOURCE!G2504,"??0"),"  ","")&amp;" &lt;&lt; TAM_MAX_BITS) |"&amp; IF(SOURCE!$V$2-3 &gt;= 0, REPT(" ",MAX(1,SOURCE!$V$2-5+4+1-1-LEN(  IF(ISTEXT(SOURCE!H2504),SOURCE!H2504,  SUBSTITUTE(SUBSTITUTE(TEXT(SOURCE!H2504,"????0"),"  ","")," ",""))   ))), "")&amp;
       IF(ISTEXT(SOURCE!H2504),SOURCE!H2504, SUBSTITUTE(SUBSTITUTE(TEXT(SOURCE!H2504,"????0"),"  ","")," ",""))   &amp;","&amp; IF(SOURCE!$W$2-3 &gt;= 0, REPT(" ",SOURCE!$W$2-3-5), "")&amp;
      SOURCE!I2504&amp;
" | "&amp; IF(SOURCE!$X$2-LEN(SOURCE!I2504) &gt;= 0, REPT(" ",SOURCE!$X$2-LEN(SOURCE!I2504)), "")&amp;
      SOURCE!J2504&amp;      IF(SOURCE!$Y$2-LEN(SOURCE!J2504) &gt;= 0, REPT(" ",SOURCE!$Y$2-LEN(SOURCE!J2504)), "")&amp;
" | "&amp; IF(SOURCE!$X$2-LEN(SOURCE!I2504) &gt;= 0, REPT(" ",SOURCE!$X$2-LEN(SOURCE!I2504)), "")&amp;
      SOURCE!K2504&amp;      IF(SOURCE!$Y$2-LEN(SOURCE!K2504) &gt;= 0, REPT(" ",SOURCE!$Z$2-LEN(SOURCE!K2504)), "")&amp;
" | "&amp; SOURCE!L2504&amp;      IF(SOURCE!$AB$2-LEN(SOURCE!L2504) &gt;= 0, REPT(" ",SOURCE!$AB$2-LEN(SOURCE!L2504)), "")&amp;
" | "&amp; SOURCE!M2504&amp;      IF(SOURCE!$AC$2-LEN(SOURCE!M2504) &gt;= 0, REPT(" ",SOURCE!$AC$2-LEN(SOURCE!M2504)), "")&amp;
      "},"&amp;IF(SOURCE!O2504&lt;&gt;"",""&amp;SOURCE!O2504,"")
 )
)
)</f>
        <v/>
      </c>
    </row>
    <row r="2505" spans="1:1">
      <c r="A2505" s="133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IF(SOURCE!$R$2-LEN(SOURCE!C2505) &gt;= 0, REPT(" ",SOURCE!$R$2-LEN(SOURCE!C2505)), "")&amp;
      SOURCE!D2505&amp;", "&amp; IF(SOURCE!$S$2-LEN(SOURCE!D2505) &gt;= 0, REPT(" ",SOURCE!$S$2-LEN(SOURCE!D2505)), "")&amp;
      SOURCE!E2505&amp;", "&amp; IF(SOURCE!$T$2-LEN(SOURCE!E2505) &gt;=0, REPT(" ",SOURCE!$T$2-LEN(SOURCE!E2505)), "")&amp;
      SOURCE!F2505&amp;", "&amp; IF(SOURCE!$U$2-LEN(SOURCE!F2505) &gt;= 0, REPT(" ",SOURCE!$U$2-LEN(SOURCE!F2505)+2), "")&amp;"("&amp;
      SUBSTITUTE(TEXT(SOURCE!G2505,"??0"),"  ","")&amp;" &lt;&lt; TAM_MAX_BITS) |"&amp; IF(SOURCE!$V$2-3 &gt;= 0, REPT(" ",MAX(1,SOURCE!$V$2-5+4+1-1-LEN(  IF(ISTEXT(SOURCE!H2505),SOURCE!H2505,  SUBSTITUTE(SUBSTITUTE(TEXT(SOURCE!H2505,"????0"),"  ","")," ",""))   ))), "")&amp;
       IF(ISTEXT(SOURCE!H2505),SOURCE!H2505, SUBSTITUTE(SUBSTITUTE(TEXT(SOURCE!H2505,"????0"),"  ","")," ",""))   &amp;","&amp; IF(SOURCE!$W$2-3 &gt;= 0, REPT(" ",SOURCE!$W$2-3-5), "")&amp;
      SOURCE!I2505&amp;
" | "&amp; IF(SOURCE!$X$2-LEN(SOURCE!I2505) &gt;= 0, REPT(" ",SOURCE!$X$2-LEN(SOURCE!I2505)), "")&amp;
      SOURCE!J2505&amp;      IF(SOURCE!$Y$2-LEN(SOURCE!J2505) &gt;= 0, REPT(" ",SOURCE!$Y$2-LEN(SOURCE!J2505)), "")&amp;
" | "&amp; IF(SOURCE!$X$2-LEN(SOURCE!I2505) &gt;= 0, REPT(" ",SOURCE!$X$2-LEN(SOURCE!I2505)), "")&amp;
      SOURCE!K2505&amp;      IF(SOURCE!$Y$2-LEN(SOURCE!K2505) &gt;= 0, REPT(" ",SOURCE!$Z$2-LEN(SOURCE!K2505)), "")&amp;
" | "&amp; SOURCE!L2505&amp;      IF(SOURCE!$AB$2-LEN(SOURCE!L2505) &gt;= 0, REPT(" ",SOURCE!$AB$2-LEN(SOURCE!L2505)), "")&amp;
" | "&amp; SOURCE!M2505&amp;      IF(SOURCE!$AC$2-LEN(SOURCE!M2505) &gt;= 0, REPT(" ",SOURCE!$AC$2-LEN(SOURCE!M2505)), "")&amp;
      "},"&amp;IF(SOURCE!O2505&lt;&gt;"",""&amp;SOURCE!O2505,"")
 )
)
)</f>
        <v/>
      </c>
    </row>
    <row r="2506" spans="1:1">
      <c r="A2506" s="133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IF(SOURCE!$R$2-LEN(SOURCE!C2506) &gt;= 0, REPT(" ",SOURCE!$R$2-LEN(SOURCE!C2506)), "")&amp;
      SOURCE!D2506&amp;", "&amp; IF(SOURCE!$S$2-LEN(SOURCE!D2506) &gt;= 0, REPT(" ",SOURCE!$S$2-LEN(SOURCE!D2506)), "")&amp;
      SOURCE!E2506&amp;", "&amp; IF(SOURCE!$T$2-LEN(SOURCE!E2506) &gt;=0, REPT(" ",SOURCE!$T$2-LEN(SOURCE!E2506)), "")&amp;
      SOURCE!F2506&amp;", "&amp; IF(SOURCE!$U$2-LEN(SOURCE!F2506) &gt;= 0, REPT(" ",SOURCE!$U$2-LEN(SOURCE!F2506)+2), "")&amp;"("&amp;
      SUBSTITUTE(TEXT(SOURCE!G2506,"??0"),"  ","")&amp;" &lt;&lt; TAM_MAX_BITS) |"&amp; IF(SOURCE!$V$2-3 &gt;= 0, REPT(" ",MAX(1,SOURCE!$V$2-5+4+1-1-LEN(  IF(ISTEXT(SOURCE!H2506),SOURCE!H2506,  SUBSTITUTE(SUBSTITUTE(TEXT(SOURCE!H2506,"????0"),"  ","")," ",""))   ))), "")&amp;
       IF(ISTEXT(SOURCE!H2506),SOURCE!H2506, SUBSTITUTE(SUBSTITUTE(TEXT(SOURCE!H2506,"????0"),"  ","")," ",""))   &amp;","&amp; IF(SOURCE!$W$2-3 &gt;= 0, REPT(" ",SOURCE!$W$2-3-5), "")&amp;
      SOURCE!I2506&amp;
" | "&amp; IF(SOURCE!$X$2-LEN(SOURCE!I2506) &gt;= 0, REPT(" ",SOURCE!$X$2-LEN(SOURCE!I2506)), "")&amp;
      SOURCE!J2506&amp;      IF(SOURCE!$Y$2-LEN(SOURCE!J2506) &gt;= 0, REPT(" ",SOURCE!$Y$2-LEN(SOURCE!J2506)), "")&amp;
" | "&amp; IF(SOURCE!$X$2-LEN(SOURCE!I2506) &gt;= 0, REPT(" ",SOURCE!$X$2-LEN(SOURCE!I2506)), "")&amp;
      SOURCE!K2506&amp;      IF(SOURCE!$Y$2-LEN(SOURCE!K2506) &gt;= 0, REPT(" ",SOURCE!$Z$2-LEN(SOURCE!K2506)), "")&amp;
" | "&amp; SOURCE!L2506&amp;      IF(SOURCE!$AB$2-LEN(SOURCE!L2506) &gt;= 0, REPT(" ",SOURCE!$AB$2-LEN(SOURCE!L2506)), "")&amp;
" | "&amp; SOURCE!M2506&amp;      IF(SOURCE!$AC$2-LEN(SOURCE!M2506) &gt;= 0, REPT(" ",SOURCE!$AC$2-LEN(SOURCE!M2506)), "")&amp;
      "},"&amp;IF(SOURCE!O2506&lt;&gt;"",""&amp;SOURCE!O2506,"")
 )
)
)</f>
        <v/>
      </c>
    </row>
    <row r="2507" spans="1:1">
      <c r="A2507" s="133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IF(SOURCE!$R$2-LEN(SOURCE!C2507) &gt;= 0, REPT(" ",SOURCE!$R$2-LEN(SOURCE!C2507)), "")&amp;
      SOURCE!D2507&amp;", "&amp; IF(SOURCE!$S$2-LEN(SOURCE!D2507) &gt;= 0, REPT(" ",SOURCE!$S$2-LEN(SOURCE!D2507)), "")&amp;
      SOURCE!E2507&amp;", "&amp; IF(SOURCE!$T$2-LEN(SOURCE!E2507) &gt;=0, REPT(" ",SOURCE!$T$2-LEN(SOURCE!E2507)), "")&amp;
      SOURCE!F2507&amp;", "&amp; IF(SOURCE!$U$2-LEN(SOURCE!F2507) &gt;= 0, REPT(" ",SOURCE!$U$2-LEN(SOURCE!F2507)+2), "")&amp;"("&amp;
      SUBSTITUTE(TEXT(SOURCE!G2507,"??0"),"  ","")&amp;" &lt;&lt; TAM_MAX_BITS) |"&amp; IF(SOURCE!$V$2-3 &gt;= 0, REPT(" ",MAX(1,SOURCE!$V$2-5+4+1-1-LEN(  IF(ISTEXT(SOURCE!H2507),SOURCE!H2507,  SUBSTITUTE(SUBSTITUTE(TEXT(SOURCE!H2507,"????0"),"  ","")," ",""))   ))), "")&amp;
       IF(ISTEXT(SOURCE!H2507),SOURCE!H2507, SUBSTITUTE(SUBSTITUTE(TEXT(SOURCE!H2507,"????0"),"  ","")," ",""))   &amp;","&amp; IF(SOURCE!$W$2-3 &gt;= 0, REPT(" ",SOURCE!$W$2-3-5), "")&amp;
      SOURCE!I2507&amp;
" | "&amp; IF(SOURCE!$X$2-LEN(SOURCE!I2507) &gt;= 0, REPT(" ",SOURCE!$X$2-LEN(SOURCE!I2507)), "")&amp;
      SOURCE!J2507&amp;      IF(SOURCE!$Y$2-LEN(SOURCE!J2507) &gt;= 0, REPT(" ",SOURCE!$Y$2-LEN(SOURCE!J2507)), "")&amp;
" | "&amp; IF(SOURCE!$X$2-LEN(SOURCE!I2507) &gt;= 0, REPT(" ",SOURCE!$X$2-LEN(SOURCE!I2507)), "")&amp;
      SOURCE!K2507&amp;      IF(SOURCE!$Y$2-LEN(SOURCE!K2507) &gt;= 0, REPT(" ",SOURCE!$Z$2-LEN(SOURCE!K2507)), "")&amp;
" | "&amp; SOURCE!L2507&amp;      IF(SOURCE!$AB$2-LEN(SOURCE!L2507) &gt;= 0, REPT(" ",SOURCE!$AB$2-LEN(SOURCE!L2507)), "")&amp;
" | "&amp; SOURCE!M2507&amp;      IF(SOURCE!$AC$2-LEN(SOURCE!M2507) &gt;= 0, REPT(" ",SOURCE!$AC$2-LEN(SOURCE!M2507)), "")&amp;
      "},"&amp;IF(SOURCE!O2507&lt;&gt;"",""&amp;SOURCE!O2507,"")
 )
)
)</f>
        <v/>
      </c>
    </row>
    <row r="2508" spans="1:1">
      <c r="A2508" s="133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IF(SOURCE!$R$2-LEN(SOURCE!C2508) &gt;= 0, REPT(" ",SOURCE!$R$2-LEN(SOURCE!C2508)), "")&amp;
      SOURCE!D2508&amp;", "&amp; IF(SOURCE!$S$2-LEN(SOURCE!D2508) &gt;= 0, REPT(" ",SOURCE!$S$2-LEN(SOURCE!D2508)), "")&amp;
      SOURCE!E2508&amp;", "&amp; IF(SOURCE!$T$2-LEN(SOURCE!E2508) &gt;=0, REPT(" ",SOURCE!$T$2-LEN(SOURCE!E2508)), "")&amp;
      SOURCE!F2508&amp;", "&amp; IF(SOURCE!$U$2-LEN(SOURCE!F2508) &gt;= 0, REPT(" ",SOURCE!$U$2-LEN(SOURCE!F2508)+2), "")&amp;"("&amp;
      SUBSTITUTE(TEXT(SOURCE!G2508,"??0"),"  ","")&amp;" &lt;&lt; TAM_MAX_BITS) |"&amp; IF(SOURCE!$V$2-3 &gt;= 0, REPT(" ",MAX(1,SOURCE!$V$2-5+4+1-1-LEN(  IF(ISTEXT(SOURCE!H2508),SOURCE!H2508,  SUBSTITUTE(SUBSTITUTE(TEXT(SOURCE!H2508,"????0"),"  ","")," ",""))   ))), "")&amp;
       IF(ISTEXT(SOURCE!H2508),SOURCE!H2508, SUBSTITUTE(SUBSTITUTE(TEXT(SOURCE!H2508,"????0"),"  ","")," ",""))   &amp;","&amp; IF(SOURCE!$W$2-3 &gt;= 0, REPT(" ",SOURCE!$W$2-3-5), "")&amp;
      SOURCE!I2508&amp;
" | "&amp; IF(SOURCE!$X$2-LEN(SOURCE!I2508) &gt;= 0, REPT(" ",SOURCE!$X$2-LEN(SOURCE!I2508)), "")&amp;
      SOURCE!J2508&amp;      IF(SOURCE!$Y$2-LEN(SOURCE!J2508) &gt;= 0, REPT(" ",SOURCE!$Y$2-LEN(SOURCE!J2508)), "")&amp;
" | "&amp; IF(SOURCE!$X$2-LEN(SOURCE!I2508) &gt;= 0, REPT(" ",SOURCE!$X$2-LEN(SOURCE!I2508)), "")&amp;
      SOURCE!K2508&amp;      IF(SOURCE!$Y$2-LEN(SOURCE!K2508) &gt;= 0, REPT(" ",SOURCE!$Z$2-LEN(SOURCE!K2508)), "")&amp;
" | "&amp; SOURCE!L2508&amp;      IF(SOURCE!$AB$2-LEN(SOURCE!L2508) &gt;= 0, REPT(" ",SOURCE!$AB$2-LEN(SOURCE!L2508)), "")&amp;
" | "&amp; SOURCE!M2508&amp;      IF(SOURCE!$AC$2-LEN(SOURCE!M2508) &gt;= 0, REPT(" ",SOURCE!$AC$2-LEN(SOURCE!M2508)), "")&amp;
      "},"&amp;IF(SOURCE!O2508&lt;&gt;"",""&amp;SOURCE!O2508,"")
 )
)
)</f>
        <v/>
      </c>
    </row>
    <row r="2509" spans="1:1">
      <c r="A2509" s="133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IF(SOURCE!$R$2-LEN(SOURCE!C2509) &gt;= 0, REPT(" ",SOURCE!$R$2-LEN(SOURCE!C2509)), "")&amp;
      SOURCE!D2509&amp;", "&amp; IF(SOURCE!$S$2-LEN(SOURCE!D2509) &gt;= 0, REPT(" ",SOURCE!$S$2-LEN(SOURCE!D2509)), "")&amp;
      SOURCE!E2509&amp;", "&amp; IF(SOURCE!$T$2-LEN(SOURCE!E2509) &gt;=0, REPT(" ",SOURCE!$T$2-LEN(SOURCE!E2509)), "")&amp;
      SOURCE!F2509&amp;", "&amp; IF(SOURCE!$U$2-LEN(SOURCE!F2509) &gt;= 0, REPT(" ",SOURCE!$U$2-LEN(SOURCE!F2509)+2), "")&amp;"("&amp;
      SUBSTITUTE(TEXT(SOURCE!G2509,"??0"),"  ","")&amp;" &lt;&lt; TAM_MAX_BITS) |"&amp; IF(SOURCE!$V$2-3 &gt;= 0, REPT(" ",MAX(1,SOURCE!$V$2-5+4+1-1-LEN(  IF(ISTEXT(SOURCE!H2509),SOURCE!H2509,  SUBSTITUTE(SUBSTITUTE(TEXT(SOURCE!H2509,"????0"),"  ","")," ",""))   ))), "")&amp;
       IF(ISTEXT(SOURCE!H2509),SOURCE!H2509, SUBSTITUTE(SUBSTITUTE(TEXT(SOURCE!H2509,"????0"),"  ","")," ",""))   &amp;","&amp; IF(SOURCE!$W$2-3 &gt;= 0, REPT(" ",SOURCE!$W$2-3-5), "")&amp;
      SOURCE!I2509&amp;
" | "&amp; IF(SOURCE!$X$2-LEN(SOURCE!I2509) &gt;= 0, REPT(" ",SOURCE!$X$2-LEN(SOURCE!I2509)), "")&amp;
      SOURCE!J2509&amp;      IF(SOURCE!$Y$2-LEN(SOURCE!J2509) &gt;= 0, REPT(" ",SOURCE!$Y$2-LEN(SOURCE!J2509)), "")&amp;
" | "&amp; IF(SOURCE!$X$2-LEN(SOURCE!I2509) &gt;= 0, REPT(" ",SOURCE!$X$2-LEN(SOURCE!I2509)), "")&amp;
      SOURCE!K2509&amp;      IF(SOURCE!$Y$2-LEN(SOURCE!K2509) &gt;= 0, REPT(" ",SOURCE!$Z$2-LEN(SOURCE!K2509)), "")&amp;
" | "&amp; SOURCE!L2509&amp;      IF(SOURCE!$AB$2-LEN(SOURCE!L2509) &gt;= 0, REPT(" ",SOURCE!$AB$2-LEN(SOURCE!L2509)), "")&amp;
" | "&amp; SOURCE!M2509&amp;      IF(SOURCE!$AC$2-LEN(SOURCE!M2509) &gt;= 0, REPT(" ",SOURCE!$AC$2-LEN(SOURCE!M2509)), "")&amp;
      "},"&amp;IF(SOURCE!O2509&lt;&gt;"",""&amp;SOURCE!O2509,"")
 )
)
)</f>
        <v/>
      </c>
    </row>
    <row r="2510" spans="1:1">
      <c r="A2510" s="133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IF(SOURCE!$R$2-LEN(SOURCE!C2510) &gt;= 0, REPT(" ",SOURCE!$R$2-LEN(SOURCE!C2510)), "")&amp;
      SOURCE!D2510&amp;", "&amp; IF(SOURCE!$S$2-LEN(SOURCE!D2510) &gt;= 0, REPT(" ",SOURCE!$S$2-LEN(SOURCE!D2510)), "")&amp;
      SOURCE!E2510&amp;", "&amp; IF(SOURCE!$T$2-LEN(SOURCE!E2510) &gt;=0, REPT(" ",SOURCE!$T$2-LEN(SOURCE!E2510)), "")&amp;
      SOURCE!F2510&amp;", "&amp; IF(SOURCE!$U$2-LEN(SOURCE!F2510) &gt;= 0, REPT(" ",SOURCE!$U$2-LEN(SOURCE!F2510)+2), "")&amp;"("&amp;
      SUBSTITUTE(TEXT(SOURCE!G2510,"??0"),"  ","")&amp;" &lt;&lt; TAM_MAX_BITS) |"&amp; IF(SOURCE!$V$2-3 &gt;= 0, REPT(" ",MAX(1,SOURCE!$V$2-5+4+1-1-LEN(  IF(ISTEXT(SOURCE!H2510),SOURCE!H2510,  SUBSTITUTE(SUBSTITUTE(TEXT(SOURCE!H2510,"????0"),"  ","")," ",""))   ))), "")&amp;
       IF(ISTEXT(SOURCE!H2510),SOURCE!H2510, SUBSTITUTE(SUBSTITUTE(TEXT(SOURCE!H2510,"????0"),"  ","")," ",""))   &amp;","&amp; IF(SOURCE!$W$2-3 &gt;= 0, REPT(" ",SOURCE!$W$2-3-5), "")&amp;
      SOURCE!I2510&amp;
" | "&amp; IF(SOURCE!$X$2-LEN(SOURCE!I2510) &gt;= 0, REPT(" ",SOURCE!$X$2-LEN(SOURCE!I2510)), "")&amp;
      SOURCE!J2510&amp;      IF(SOURCE!$Y$2-LEN(SOURCE!J2510) &gt;= 0, REPT(" ",SOURCE!$Y$2-LEN(SOURCE!J2510)), "")&amp;
" | "&amp; IF(SOURCE!$X$2-LEN(SOURCE!I2510) &gt;= 0, REPT(" ",SOURCE!$X$2-LEN(SOURCE!I2510)), "")&amp;
      SOURCE!K2510&amp;      IF(SOURCE!$Y$2-LEN(SOURCE!K2510) &gt;= 0, REPT(" ",SOURCE!$Z$2-LEN(SOURCE!K2510)), "")&amp;
" | "&amp; SOURCE!L2510&amp;      IF(SOURCE!$AB$2-LEN(SOURCE!L2510) &gt;= 0, REPT(" ",SOURCE!$AB$2-LEN(SOURCE!L2510)), "")&amp;
" | "&amp; SOURCE!M2510&amp;      IF(SOURCE!$AC$2-LEN(SOURCE!M2510) &gt;= 0, REPT(" ",SOURCE!$AC$2-LEN(SOURCE!M2510)), "")&amp;
      "},"&amp;IF(SOURCE!O2510&lt;&gt;"",""&amp;SOURCE!O2510,"")
 )
)
)</f>
        <v/>
      </c>
    </row>
    <row r="2511" spans="1:1">
      <c r="A2511" s="133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IF(SOURCE!$R$2-LEN(SOURCE!C2511) &gt;= 0, REPT(" ",SOURCE!$R$2-LEN(SOURCE!C2511)), "")&amp;
      SOURCE!D2511&amp;", "&amp; IF(SOURCE!$S$2-LEN(SOURCE!D2511) &gt;= 0, REPT(" ",SOURCE!$S$2-LEN(SOURCE!D2511)), "")&amp;
      SOURCE!E2511&amp;", "&amp; IF(SOURCE!$T$2-LEN(SOURCE!E2511) &gt;=0, REPT(" ",SOURCE!$T$2-LEN(SOURCE!E2511)), "")&amp;
      SOURCE!F2511&amp;", "&amp; IF(SOURCE!$U$2-LEN(SOURCE!F2511) &gt;= 0, REPT(" ",SOURCE!$U$2-LEN(SOURCE!F2511)+2), "")&amp;"("&amp;
      SUBSTITUTE(TEXT(SOURCE!G2511,"??0"),"  ","")&amp;" &lt;&lt; TAM_MAX_BITS) |"&amp; IF(SOURCE!$V$2-3 &gt;= 0, REPT(" ",MAX(1,SOURCE!$V$2-5+4+1-1-LEN(  IF(ISTEXT(SOURCE!H2511),SOURCE!H2511,  SUBSTITUTE(SUBSTITUTE(TEXT(SOURCE!H2511,"????0"),"  ","")," ",""))   ))), "")&amp;
       IF(ISTEXT(SOURCE!H2511),SOURCE!H2511, SUBSTITUTE(SUBSTITUTE(TEXT(SOURCE!H2511,"????0"),"  ","")," ",""))   &amp;","&amp; IF(SOURCE!$W$2-3 &gt;= 0, REPT(" ",SOURCE!$W$2-3-5), "")&amp;
      SOURCE!I2511&amp;
" | "&amp; IF(SOURCE!$X$2-LEN(SOURCE!I2511) &gt;= 0, REPT(" ",SOURCE!$X$2-LEN(SOURCE!I2511)), "")&amp;
      SOURCE!J2511&amp;      IF(SOURCE!$Y$2-LEN(SOURCE!J2511) &gt;= 0, REPT(" ",SOURCE!$Y$2-LEN(SOURCE!J2511)), "")&amp;
" | "&amp; IF(SOURCE!$X$2-LEN(SOURCE!I2511) &gt;= 0, REPT(" ",SOURCE!$X$2-LEN(SOURCE!I2511)), "")&amp;
      SOURCE!K2511&amp;      IF(SOURCE!$Y$2-LEN(SOURCE!K2511) &gt;= 0, REPT(" ",SOURCE!$Z$2-LEN(SOURCE!K2511)), "")&amp;
" | "&amp; SOURCE!L2511&amp;      IF(SOURCE!$AB$2-LEN(SOURCE!L2511) &gt;= 0, REPT(" ",SOURCE!$AB$2-LEN(SOURCE!L2511)), "")&amp;
" | "&amp; SOURCE!M2511&amp;      IF(SOURCE!$AC$2-LEN(SOURCE!M2511) &gt;= 0, REPT(" ",SOURCE!$AC$2-LEN(SOURCE!M2511)), "")&amp;
      "},"&amp;IF(SOURCE!O2511&lt;&gt;"",""&amp;SOURCE!O2511,"")
 )
)
)</f>
        <v/>
      </c>
    </row>
    <row r="2512" spans="1:1">
      <c r="A2512" s="133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IF(SOURCE!$R$2-LEN(SOURCE!C2512) &gt;= 0, REPT(" ",SOURCE!$R$2-LEN(SOURCE!C2512)), "")&amp;
      SOURCE!D2512&amp;", "&amp; IF(SOURCE!$S$2-LEN(SOURCE!D2512) &gt;= 0, REPT(" ",SOURCE!$S$2-LEN(SOURCE!D2512)), "")&amp;
      SOURCE!E2512&amp;", "&amp; IF(SOURCE!$T$2-LEN(SOURCE!E2512) &gt;=0, REPT(" ",SOURCE!$T$2-LEN(SOURCE!E2512)), "")&amp;
      SOURCE!F2512&amp;", "&amp; IF(SOURCE!$U$2-LEN(SOURCE!F2512) &gt;= 0, REPT(" ",SOURCE!$U$2-LEN(SOURCE!F2512)+2), "")&amp;"("&amp;
      SUBSTITUTE(TEXT(SOURCE!G2512,"??0"),"  ","")&amp;" &lt;&lt; TAM_MAX_BITS) |"&amp; IF(SOURCE!$V$2-3 &gt;= 0, REPT(" ",MAX(1,SOURCE!$V$2-5+4+1-1-LEN(  IF(ISTEXT(SOURCE!H2512),SOURCE!H2512,  SUBSTITUTE(SUBSTITUTE(TEXT(SOURCE!H2512,"????0"),"  ","")," ",""))   ))), "")&amp;
       IF(ISTEXT(SOURCE!H2512),SOURCE!H2512, SUBSTITUTE(SUBSTITUTE(TEXT(SOURCE!H2512,"????0"),"  ","")," ",""))   &amp;","&amp; IF(SOURCE!$W$2-3 &gt;= 0, REPT(" ",SOURCE!$W$2-3-5), "")&amp;
      SOURCE!I2512&amp;
" | "&amp; IF(SOURCE!$X$2-LEN(SOURCE!I2512) &gt;= 0, REPT(" ",SOURCE!$X$2-LEN(SOURCE!I2512)), "")&amp;
      SOURCE!J2512&amp;      IF(SOURCE!$Y$2-LEN(SOURCE!J2512) &gt;= 0, REPT(" ",SOURCE!$Y$2-LEN(SOURCE!J2512)), "")&amp;
" | "&amp; IF(SOURCE!$X$2-LEN(SOURCE!I2512) &gt;= 0, REPT(" ",SOURCE!$X$2-LEN(SOURCE!I2512)), "")&amp;
      SOURCE!K2512&amp;      IF(SOURCE!$Y$2-LEN(SOURCE!K2512) &gt;= 0, REPT(" ",SOURCE!$Z$2-LEN(SOURCE!K2512)), "")&amp;
" | "&amp; SOURCE!L2512&amp;      IF(SOURCE!$AB$2-LEN(SOURCE!L2512) &gt;= 0, REPT(" ",SOURCE!$AB$2-LEN(SOURCE!L2512)), "")&amp;
" | "&amp; SOURCE!M2512&amp;      IF(SOURCE!$AC$2-LEN(SOURCE!M2512) &gt;= 0, REPT(" ",SOURCE!$AC$2-LEN(SOURCE!M2512)), "")&amp;
      "},"&amp;IF(SOURCE!O2512&lt;&gt;"",""&amp;SOURCE!O2512,"")
 )
)
)</f>
        <v/>
      </c>
    </row>
    <row r="2513" spans="1:1">
      <c r="A2513" s="133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IF(SOURCE!$R$2-LEN(SOURCE!C2513) &gt;= 0, REPT(" ",SOURCE!$R$2-LEN(SOURCE!C2513)), "")&amp;
      SOURCE!D2513&amp;", "&amp; IF(SOURCE!$S$2-LEN(SOURCE!D2513) &gt;= 0, REPT(" ",SOURCE!$S$2-LEN(SOURCE!D2513)), "")&amp;
      SOURCE!E2513&amp;", "&amp; IF(SOURCE!$T$2-LEN(SOURCE!E2513) &gt;=0, REPT(" ",SOURCE!$T$2-LEN(SOURCE!E2513)), "")&amp;
      SOURCE!F2513&amp;", "&amp; IF(SOURCE!$U$2-LEN(SOURCE!F2513) &gt;= 0, REPT(" ",SOURCE!$U$2-LEN(SOURCE!F2513)+2), "")&amp;"("&amp;
      SUBSTITUTE(TEXT(SOURCE!G2513,"??0"),"  ","")&amp;" &lt;&lt; TAM_MAX_BITS) |"&amp; IF(SOURCE!$V$2-3 &gt;= 0, REPT(" ",MAX(1,SOURCE!$V$2-5+4+1-1-LEN(  IF(ISTEXT(SOURCE!H2513),SOURCE!H2513,  SUBSTITUTE(SUBSTITUTE(TEXT(SOURCE!H2513,"????0"),"  ","")," ",""))   ))), "")&amp;
       IF(ISTEXT(SOURCE!H2513),SOURCE!H2513, SUBSTITUTE(SUBSTITUTE(TEXT(SOURCE!H2513,"????0"),"  ","")," ",""))   &amp;","&amp; IF(SOURCE!$W$2-3 &gt;= 0, REPT(" ",SOURCE!$W$2-3-5), "")&amp;
      SOURCE!I2513&amp;
" | "&amp; IF(SOURCE!$X$2-LEN(SOURCE!I2513) &gt;= 0, REPT(" ",SOURCE!$X$2-LEN(SOURCE!I2513)), "")&amp;
      SOURCE!J2513&amp;      IF(SOURCE!$Y$2-LEN(SOURCE!J2513) &gt;= 0, REPT(" ",SOURCE!$Y$2-LEN(SOURCE!J2513)), "")&amp;
" | "&amp; IF(SOURCE!$X$2-LEN(SOURCE!I2513) &gt;= 0, REPT(" ",SOURCE!$X$2-LEN(SOURCE!I2513)), "")&amp;
      SOURCE!K2513&amp;      IF(SOURCE!$Y$2-LEN(SOURCE!K2513) &gt;= 0, REPT(" ",SOURCE!$Z$2-LEN(SOURCE!K2513)), "")&amp;
" | "&amp; SOURCE!L2513&amp;      IF(SOURCE!$AB$2-LEN(SOURCE!L2513) &gt;= 0, REPT(" ",SOURCE!$AB$2-LEN(SOURCE!L2513)), "")&amp;
" | "&amp; SOURCE!M2513&amp;      IF(SOURCE!$AC$2-LEN(SOURCE!M2513) &gt;= 0, REPT(" ",SOURCE!$AC$2-LEN(SOURCE!M2513)), "")&amp;
      "},"&amp;IF(SOURCE!O2513&lt;&gt;"",""&amp;SOURCE!O2513,"")
 )
)
)</f>
        <v/>
      </c>
    </row>
    <row r="2514" spans="1:1">
      <c r="A2514" s="133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IF(SOURCE!$R$2-LEN(SOURCE!C2514) &gt;= 0, REPT(" ",SOURCE!$R$2-LEN(SOURCE!C2514)), "")&amp;
      SOURCE!D2514&amp;", "&amp; IF(SOURCE!$S$2-LEN(SOURCE!D2514) &gt;= 0, REPT(" ",SOURCE!$S$2-LEN(SOURCE!D2514)), "")&amp;
      SOURCE!E2514&amp;", "&amp; IF(SOURCE!$T$2-LEN(SOURCE!E2514) &gt;=0, REPT(" ",SOURCE!$T$2-LEN(SOURCE!E2514)), "")&amp;
      SOURCE!F2514&amp;", "&amp; IF(SOURCE!$U$2-LEN(SOURCE!F2514) &gt;= 0, REPT(" ",SOURCE!$U$2-LEN(SOURCE!F2514)+2), "")&amp;"("&amp;
      SUBSTITUTE(TEXT(SOURCE!G2514,"??0"),"  ","")&amp;" &lt;&lt; TAM_MAX_BITS) |"&amp; IF(SOURCE!$V$2-3 &gt;= 0, REPT(" ",MAX(1,SOURCE!$V$2-5+4+1-1-LEN(  IF(ISTEXT(SOURCE!H2514),SOURCE!H2514,  SUBSTITUTE(SUBSTITUTE(TEXT(SOURCE!H2514,"????0"),"  ","")," ",""))   ))), "")&amp;
       IF(ISTEXT(SOURCE!H2514),SOURCE!H2514, SUBSTITUTE(SUBSTITUTE(TEXT(SOURCE!H2514,"????0"),"  ","")," ",""))   &amp;","&amp; IF(SOURCE!$W$2-3 &gt;= 0, REPT(" ",SOURCE!$W$2-3-5), "")&amp;
      SOURCE!I2514&amp;
" | "&amp; IF(SOURCE!$X$2-LEN(SOURCE!I2514) &gt;= 0, REPT(" ",SOURCE!$X$2-LEN(SOURCE!I2514)), "")&amp;
      SOURCE!J2514&amp;      IF(SOURCE!$Y$2-LEN(SOURCE!J2514) &gt;= 0, REPT(" ",SOURCE!$Y$2-LEN(SOURCE!J2514)), "")&amp;
" | "&amp; IF(SOURCE!$X$2-LEN(SOURCE!I2514) &gt;= 0, REPT(" ",SOURCE!$X$2-LEN(SOURCE!I2514)), "")&amp;
      SOURCE!K2514&amp;      IF(SOURCE!$Y$2-LEN(SOURCE!K2514) &gt;= 0, REPT(" ",SOURCE!$Z$2-LEN(SOURCE!K2514)), "")&amp;
" | "&amp; SOURCE!L2514&amp;      IF(SOURCE!$AB$2-LEN(SOURCE!L2514) &gt;= 0, REPT(" ",SOURCE!$AB$2-LEN(SOURCE!L2514)), "")&amp;
" | "&amp; SOURCE!M2514&amp;      IF(SOURCE!$AC$2-LEN(SOURCE!M2514) &gt;= 0, REPT(" ",SOURCE!$AC$2-LEN(SOURCE!M2514)), "")&amp;
      "},"&amp;IF(SOURCE!O2514&lt;&gt;"",""&amp;SOURCE!O2514,"")
 )
)
)</f>
        <v/>
      </c>
    </row>
    <row r="2515" spans="1:1">
      <c r="A2515" s="133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IF(SOURCE!$R$2-LEN(SOURCE!C2515) &gt;= 0, REPT(" ",SOURCE!$R$2-LEN(SOURCE!C2515)), "")&amp;
      SOURCE!D2515&amp;", "&amp; IF(SOURCE!$S$2-LEN(SOURCE!D2515) &gt;= 0, REPT(" ",SOURCE!$S$2-LEN(SOURCE!D2515)), "")&amp;
      SOURCE!E2515&amp;", "&amp; IF(SOURCE!$T$2-LEN(SOURCE!E2515) &gt;=0, REPT(" ",SOURCE!$T$2-LEN(SOURCE!E2515)), "")&amp;
      SOURCE!F2515&amp;", "&amp; IF(SOURCE!$U$2-LEN(SOURCE!F2515) &gt;= 0, REPT(" ",SOURCE!$U$2-LEN(SOURCE!F2515)+2), "")&amp;"("&amp;
      SUBSTITUTE(TEXT(SOURCE!G2515,"??0"),"  ","")&amp;" &lt;&lt; TAM_MAX_BITS) |"&amp; IF(SOURCE!$V$2-3 &gt;= 0, REPT(" ",MAX(1,SOURCE!$V$2-5+4+1-1-LEN(  IF(ISTEXT(SOURCE!H2515),SOURCE!H2515,  SUBSTITUTE(SUBSTITUTE(TEXT(SOURCE!H2515,"????0"),"  ","")," ",""))   ))), "")&amp;
       IF(ISTEXT(SOURCE!H2515),SOURCE!H2515, SUBSTITUTE(SUBSTITUTE(TEXT(SOURCE!H2515,"????0"),"  ","")," ",""))   &amp;","&amp; IF(SOURCE!$W$2-3 &gt;= 0, REPT(" ",SOURCE!$W$2-3-5), "")&amp;
      SOURCE!I2515&amp;
" | "&amp; IF(SOURCE!$X$2-LEN(SOURCE!I2515) &gt;= 0, REPT(" ",SOURCE!$X$2-LEN(SOURCE!I2515)), "")&amp;
      SOURCE!J2515&amp;      IF(SOURCE!$Y$2-LEN(SOURCE!J2515) &gt;= 0, REPT(" ",SOURCE!$Y$2-LEN(SOURCE!J2515)), "")&amp;
" | "&amp; IF(SOURCE!$X$2-LEN(SOURCE!I2515) &gt;= 0, REPT(" ",SOURCE!$X$2-LEN(SOURCE!I2515)), "")&amp;
      SOURCE!K2515&amp;      IF(SOURCE!$Y$2-LEN(SOURCE!K2515) &gt;= 0, REPT(" ",SOURCE!$Z$2-LEN(SOURCE!K2515)), "")&amp;
" | "&amp; SOURCE!L2515&amp;      IF(SOURCE!$AB$2-LEN(SOURCE!L2515) &gt;= 0, REPT(" ",SOURCE!$AB$2-LEN(SOURCE!L2515)), "")&amp;
" | "&amp; SOURCE!M2515&amp;      IF(SOURCE!$AC$2-LEN(SOURCE!M2515) &gt;= 0, REPT(" ",SOURCE!$AC$2-LEN(SOURCE!M2515)), "")&amp;
      "},"&amp;IF(SOURCE!O2515&lt;&gt;"",""&amp;SOURCE!O2515,"")
 )
)
)</f>
        <v/>
      </c>
    </row>
    <row r="2516" spans="1:1">
      <c r="A2516" s="133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IF(SOURCE!$R$2-LEN(SOURCE!C2516) &gt;= 0, REPT(" ",SOURCE!$R$2-LEN(SOURCE!C2516)), "")&amp;
      SOURCE!D2516&amp;", "&amp; IF(SOURCE!$S$2-LEN(SOURCE!D2516) &gt;= 0, REPT(" ",SOURCE!$S$2-LEN(SOURCE!D2516)), "")&amp;
      SOURCE!E2516&amp;", "&amp; IF(SOURCE!$T$2-LEN(SOURCE!E2516) &gt;=0, REPT(" ",SOURCE!$T$2-LEN(SOURCE!E2516)), "")&amp;
      SOURCE!F2516&amp;", "&amp; IF(SOURCE!$U$2-LEN(SOURCE!F2516) &gt;= 0, REPT(" ",SOURCE!$U$2-LEN(SOURCE!F2516)+2), "")&amp;"("&amp;
      SUBSTITUTE(TEXT(SOURCE!G2516,"??0"),"  ","")&amp;" &lt;&lt; TAM_MAX_BITS) |"&amp; IF(SOURCE!$V$2-3 &gt;= 0, REPT(" ",MAX(1,SOURCE!$V$2-5+4+1-1-LEN(  IF(ISTEXT(SOURCE!H2516),SOURCE!H2516,  SUBSTITUTE(SUBSTITUTE(TEXT(SOURCE!H2516,"????0"),"  ","")," ",""))   ))), "")&amp;
       IF(ISTEXT(SOURCE!H2516),SOURCE!H2516, SUBSTITUTE(SUBSTITUTE(TEXT(SOURCE!H2516,"????0"),"  ","")," ",""))   &amp;","&amp; IF(SOURCE!$W$2-3 &gt;= 0, REPT(" ",SOURCE!$W$2-3-5), "")&amp;
      SOURCE!I2516&amp;
" | "&amp; IF(SOURCE!$X$2-LEN(SOURCE!I2516) &gt;= 0, REPT(" ",SOURCE!$X$2-LEN(SOURCE!I2516)), "")&amp;
      SOURCE!J2516&amp;      IF(SOURCE!$Y$2-LEN(SOURCE!J2516) &gt;= 0, REPT(" ",SOURCE!$Y$2-LEN(SOURCE!J2516)), "")&amp;
" | "&amp; IF(SOURCE!$X$2-LEN(SOURCE!I2516) &gt;= 0, REPT(" ",SOURCE!$X$2-LEN(SOURCE!I2516)), "")&amp;
      SOURCE!K2516&amp;      IF(SOURCE!$Y$2-LEN(SOURCE!K2516) &gt;= 0, REPT(" ",SOURCE!$Z$2-LEN(SOURCE!K2516)), "")&amp;
" | "&amp; SOURCE!L2516&amp;      IF(SOURCE!$AB$2-LEN(SOURCE!L2516) &gt;= 0, REPT(" ",SOURCE!$AB$2-LEN(SOURCE!L2516)), "")&amp;
" | "&amp; SOURCE!M2516&amp;      IF(SOURCE!$AC$2-LEN(SOURCE!M2516) &gt;= 0, REPT(" ",SOURCE!$AC$2-LEN(SOURCE!M2516)), "")&amp;
      "},"&amp;IF(SOURCE!O2516&lt;&gt;"",""&amp;SOURCE!O2516,"")
 )
)
)</f>
        <v/>
      </c>
    </row>
    <row r="2517" spans="1:1">
      <c r="A2517" s="133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IF(SOURCE!$R$2-LEN(SOURCE!C2517) &gt;= 0, REPT(" ",SOURCE!$R$2-LEN(SOURCE!C2517)), "")&amp;
      SOURCE!D2517&amp;", "&amp; IF(SOURCE!$S$2-LEN(SOURCE!D2517) &gt;= 0, REPT(" ",SOURCE!$S$2-LEN(SOURCE!D2517)), "")&amp;
      SOURCE!E2517&amp;", "&amp; IF(SOURCE!$T$2-LEN(SOURCE!E2517) &gt;=0, REPT(" ",SOURCE!$T$2-LEN(SOURCE!E2517)), "")&amp;
      SOURCE!F2517&amp;", "&amp; IF(SOURCE!$U$2-LEN(SOURCE!F2517) &gt;= 0, REPT(" ",SOURCE!$U$2-LEN(SOURCE!F2517)+2), "")&amp;"("&amp;
      SUBSTITUTE(TEXT(SOURCE!G2517,"??0"),"  ","")&amp;" &lt;&lt; TAM_MAX_BITS) |"&amp; IF(SOURCE!$V$2-3 &gt;= 0, REPT(" ",MAX(1,SOURCE!$V$2-5+4+1-1-LEN(  IF(ISTEXT(SOURCE!H2517),SOURCE!H2517,  SUBSTITUTE(SUBSTITUTE(TEXT(SOURCE!H2517,"????0"),"  ","")," ",""))   ))), "")&amp;
       IF(ISTEXT(SOURCE!H2517),SOURCE!H2517, SUBSTITUTE(SUBSTITUTE(TEXT(SOURCE!H2517,"????0"),"  ","")," ",""))   &amp;","&amp; IF(SOURCE!$W$2-3 &gt;= 0, REPT(" ",SOURCE!$W$2-3-5), "")&amp;
      SOURCE!I2517&amp;
" | "&amp; IF(SOURCE!$X$2-LEN(SOURCE!I2517) &gt;= 0, REPT(" ",SOURCE!$X$2-LEN(SOURCE!I2517)), "")&amp;
      SOURCE!J2517&amp;      IF(SOURCE!$Y$2-LEN(SOURCE!J2517) &gt;= 0, REPT(" ",SOURCE!$Y$2-LEN(SOURCE!J2517)), "")&amp;
" | "&amp; IF(SOURCE!$X$2-LEN(SOURCE!I2517) &gt;= 0, REPT(" ",SOURCE!$X$2-LEN(SOURCE!I2517)), "")&amp;
      SOURCE!K2517&amp;      IF(SOURCE!$Y$2-LEN(SOURCE!K2517) &gt;= 0, REPT(" ",SOURCE!$Z$2-LEN(SOURCE!K2517)), "")&amp;
" | "&amp; SOURCE!L2517&amp;      IF(SOURCE!$AB$2-LEN(SOURCE!L2517) &gt;= 0, REPT(" ",SOURCE!$AB$2-LEN(SOURCE!L2517)), "")&amp;
" | "&amp; SOURCE!M2517&amp;      IF(SOURCE!$AC$2-LEN(SOURCE!M2517) &gt;= 0, REPT(" ",SOURCE!$AC$2-LEN(SOURCE!M2517)), "")&amp;
      "},"&amp;IF(SOURCE!O2517&lt;&gt;"",""&amp;SOURCE!O2517,"")
 )
)
)</f>
        <v/>
      </c>
    </row>
    <row r="2518" spans="1:1">
      <c r="A2518" s="133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IF(SOURCE!$R$2-LEN(SOURCE!C2518) &gt;= 0, REPT(" ",SOURCE!$R$2-LEN(SOURCE!C2518)), "")&amp;
      SOURCE!D2518&amp;", "&amp; IF(SOURCE!$S$2-LEN(SOURCE!D2518) &gt;= 0, REPT(" ",SOURCE!$S$2-LEN(SOURCE!D2518)), "")&amp;
      SOURCE!E2518&amp;", "&amp; IF(SOURCE!$T$2-LEN(SOURCE!E2518) &gt;=0, REPT(" ",SOURCE!$T$2-LEN(SOURCE!E2518)), "")&amp;
      SOURCE!F2518&amp;", "&amp; IF(SOURCE!$U$2-LEN(SOURCE!F2518) &gt;= 0, REPT(" ",SOURCE!$U$2-LEN(SOURCE!F2518)+2), "")&amp;"("&amp;
      SUBSTITUTE(TEXT(SOURCE!G2518,"??0"),"  ","")&amp;" &lt;&lt; TAM_MAX_BITS) |"&amp; IF(SOURCE!$V$2-3 &gt;= 0, REPT(" ",MAX(1,SOURCE!$V$2-5+4+1-1-LEN(  IF(ISTEXT(SOURCE!H2518),SOURCE!H2518,  SUBSTITUTE(SUBSTITUTE(TEXT(SOURCE!H2518,"????0"),"  ","")," ",""))   ))), "")&amp;
       IF(ISTEXT(SOURCE!H2518),SOURCE!H2518, SUBSTITUTE(SUBSTITUTE(TEXT(SOURCE!H2518,"????0"),"  ","")," ",""))   &amp;","&amp; IF(SOURCE!$W$2-3 &gt;= 0, REPT(" ",SOURCE!$W$2-3-5), "")&amp;
      SOURCE!I2518&amp;
" | "&amp; IF(SOURCE!$X$2-LEN(SOURCE!I2518) &gt;= 0, REPT(" ",SOURCE!$X$2-LEN(SOURCE!I2518)), "")&amp;
      SOURCE!J2518&amp;      IF(SOURCE!$Y$2-LEN(SOURCE!J2518) &gt;= 0, REPT(" ",SOURCE!$Y$2-LEN(SOURCE!J2518)), "")&amp;
" | "&amp; IF(SOURCE!$X$2-LEN(SOURCE!I2518) &gt;= 0, REPT(" ",SOURCE!$X$2-LEN(SOURCE!I2518)), "")&amp;
      SOURCE!K2518&amp;      IF(SOURCE!$Y$2-LEN(SOURCE!K2518) &gt;= 0, REPT(" ",SOURCE!$Z$2-LEN(SOURCE!K2518)), "")&amp;
" | "&amp; SOURCE!L2518&amp;      IF(SOURCE!$AB$2-LEN(SOURCE!L2518) &gt;= 0, REPT(" ",SOURCE!$AB$2-LEN(SOURCE!L2518)), "")&amp;
" | "&amp; SOURCE!M2518&amp;      IF(SOURCE!$AC$2-LEN(SOURCE!M2518) &gt;= 0, REPT(" ",SOURCE!$AC$2-LEN(SOURCE!M2518)), "")&amp;
      "},"&amp;IF(SOURCE!O2518&lt;&gt;"",""&amp;SOURCE!O2518,"")
 )
)
)</f>
        <v/>
      </c>
    </row>
    <row r="2519" spans="1:1">
      <c r="A2519" s="133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IF(SOURCE!$R$2-LEN(SOURCE!C2519) &gt;= 0, REPT(" ",SOURCE!$R$2-LEN(SOURCE!C2519)), "")&amp;
      SOURCE!D2519&amp;", "&amp; IF(SOURCE!$S$2-LEN(SOURCE!D2519) &gt;= 0, REPT(" ",SOURCE!$S$2-LEN(SOURCE!D2519)), "")&amp;
      SOURCE!E2519&amp;", "&amp; IF(SOURCE!$T$2-LEN(SOURCE!E2519) &gt;=0, REPT(" ",SOURCE!$T$2-LEN(SOURCE!E2519)), "")&amp;
      SOURCE!F2519&amp;", "&amp; IF(SOURCE!$U$2-LEN(SOURCE!F2519) &gt;= 0, REPT(" ",SOURCE!$U$2-LEN(SOURCE!F2519)+2), "")&amp;"("&amp;
      SUBSTITUTE(TEXT(SOURCE!G2519,"??0"),"  ","")&amp;" &lt;&lt; TAM_MAX_BITS) |"&amp; IF(SOURCE!$V$2-3 &gt;= 0, REPT(" ",MAX(1,SOURCE!$V$2-5+4+1-1-LEN(  IF(ISTEXT(SOURCE!H2519),SOURCE!H2519,  SUBSTITUTE(SUBSTITUTE(TEXT(SOURCE!H2519,"????0"),"  ","")," ",""))   ))), "")&amp;
       IF(ISTEXT(SOURCE!H2519),SOURCE!H2519, SUBSTITUTE(SUBSTITUTE(TEXT(SOURCE!H2519,"????0"),"  ","")," ",""))   &amp;","&amp; IF(SOURCE!$W$2-3 &gt;= 0, REPT(" ",SOURCE!$W$2-3-5), "")&amp;
      SOURCE!I2519&amp;
" | "&amp; IF(SOURCE!$X$2-LEN(SOURCE!I2519) &gt;= 0, REPT(" ",SOURCE!$X$2-LEN(SOURCE!I2519)), "")&amp;
      SOURCE!J2519&amp;      IF(SOURCE!$Y$2-LEN(SOURCE!J2519) &gt;= 0, REPT(" ",SOURCE!$Y$2-LEN(SOURCE!J2519)), "")&amp;
" | "&amp; IF(SOURCE!$X$2-LEN(SOURCE!I2519) &gt;= 0, REPT(" ",SOURCE!$X$2-LEN(SOURCE!I2519)), "")&amp;
      SOURCE!K2519&amp;      IF(SOURCE!$Y$2-LEN(SOURCE!K2519) &gt;= 0, REPT(" ",SOURCE!$Z$2-LEN(SOURCE!K2519)), "")&amp;
" | "&amp; SOURCE!L2519&amp;      IF(SOURCE!$AB$2-LEN(SOURCE!L2519) &gt;= 0, REPT(" ",SOURCE!$AB$2-LEN(SOURCE!L2519)), "")&amp;
" | "&amp; SOURCE!M2519&amp;      IF(SOURCE!$AC$2-LEN(SOURCE!M2519) &gt;= 0, REPT(" ",SOURCE!$AC$2-LEN(SOURCE!M2519)), "")&amp;
      "},"&amp;IF(SOURCE!O2519&lt;&gt;"",""&amp;SOURCE!O2519,"")
 )
)
)</f>
        <v/>
      </c>
    </row>
    <row r="2520" spans="1:1">
      <c r="A2520" s="133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IF(SOURCE!$R$2-LEN(SOURCE!C2520) &gt;= 0, REPT(" ",SOURCE!$R$2-LEN(SOURCE!C2520)), "")&amp;
      SOURCE!D2520&amp;", "&amp; IF(SOURCE!$S$2-LEN(SOURCE!D2520) &gt;= 0, REPT(" ",SOURCE!$S$2-LEN(SOURCE!D2520)), "")&amp;
      SOURCE!E2520&amp;", "&amp; IF(SOURCE!$T$2-LEN(SOURCE!E2520) &gt;=0, REPT(" ",SOURCE!$T$2-LEN(SOURCE!E2520)), "")&amp;
      SOURCE!F2520&amp;", "&amp; IF(SOURCE!$U$2-LEN(SOURCE!F2520) &gt;= 0, REPT(" ",SOURCE!$U$2-LEN(SOURCE!F2520)+2), "")&amp;"("&amp;
      SUBSTITUTE(TEXT(SOURCE!G2520,"??0"),"  ","")&amp;" &lt;&lt; TAM_MAX_BITS) |"&amp; IF(SOURCE!$V$2-3 &gt;= 0, REPT(" ",MAX(1,SOURCE!$V$2-5+4+1-1-LEN(  IF(ISTEXT(SOURCE!H2520),SOURCE!H2520,  SUBSTITUTE(SUBSTITUTE(TEXT(SOURCE!H2520,"????0"),"  ","")," ",""))   ))), "")&amp;
       IF(ISTEXT(SOURCE!H2520),SOURCE!H2520, SUBSTITUTE(SUBSTITUTE(TEXT(SOURCE!H2520,"????0"),"  ","")," ",""))   &amp;","&amp; IF(SOURCE!$W$2-3 &gt;= 0, REPT(" ",SOURCE!$W$2-3-5), "")&amp;
      SOURCE!I2520&amp;
" | "&amp; IF(SOURCE!$X$2-LEN(SOURCE!I2520) &gt;= 0, REPT(" ",SOURCE!$X$2-LEN(SOURCE!I2520)), "")&amp;
      SOURCE!J2520&amp;      IF(SOURCE!$Y$2-LEN(SOURCE!J2520) &gt;= 0, REPT(" ",SOURCE!$Y$2-LEN(SOURCE!J2520)), "")&amp;
" | "&amp; IF(SOURCE!$X$2-LEN(SOURCE!I2520) &gt;= 0, REPT(" ",SOURCE!$X$2-LEN(SOURCE!I2520)), "")&amp;
      SOURCE!K2520&amp;      IF(SOURCE!$Y$2-LEN(SOURCE!K2520) &gt;= 0, REPT(" ",SOURCE!$Z$2-LEN(SOURCE!K2520)), "")&amp;
" | "&amp; SOURCE!L2520&amp;      IF(SOURCE!$AB$2-LEN(SOURCE!L2520) &gt;= 0, REPT(" ",SOURCE!$AB$2-LEN(SOURCE!L2520)), "")&amp;
" | "&amp; SOURCE!M2520&amp;      IF(SOURCE!$AC$2-LEN(SOURCE!M2520) &gt;= 0, REPT(" ",SOURCE!$AC$2-LEN(SOURCE!M2520)), "")&amp;
      "},"&amp;IF(SOURCE!O2520&lt;&gt;"",""&amp;SOURCE!O2520,"")
 )
)
)</f>
        <v/>
      </c>
    </row>
    <row r="2521" spans="1:1">
      <c r="A2521" s="133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IF(SOURCE!$R$2-LEN(SOURCE!C2521) &gt;= 0, REPT(" ",SOURCE!$R$2-LEN(SOURCE!C2521)), "")&amp;
      SOURCE!D2521&amp;", "&amp; IF(SOURCE!$S$2-LEN(SOURCE!D2521) &gt;= 0, REPT(" ",SOURCE!$S$2-LEN(SOURCE!D2521)), "")&amp;
      SOURCE!E2521&amp;", "&amp; IF(SOURCE!$T$2-LEN(SOURCE!E2521) &gt;=0, REPT(" ",SOURCE!$T$2-LEN(SOURCE!E2521)), "")&amp;
      SOURCE!F2521&amp;", "&amp; IF(SOURCE!$U$2-LEN(SOURCE!F2521) &gt;= 0, REPT(" ",SOURCE!$U$2-LEN(SOURCE!F2521)+2), "")&amp;"("&amp;
      SUBSTITUTE(TEXT(SOURCE!G2521,"??0"),"  ","")&amp;" &lt;&lt; TAM_MAX_BITS) |"&amp; IF(SOURCE!$V$2-3 &gt;= 0, REPT(" ",MAX(1,SOURCE!$V$2-5+4+1-1-LEN(  IF(ISTEXT(SOURCE!H2521),SOURCE!H2521,  SUBSTITUTE(SUBSTITUTE(TEXT(SOURCE!H2521,"????0"),"  ","")," ",""))   ))), "")&amp;
       IF(ISTEXT(SOURCE!H2521),SOURCE!H2521, SUBSTITUTE(SUBSTITUTE(TEXT(SOURCE!H2521,"????0"),"  ","")," ",""))   &amp;","&amp; IF(SOURCE!$W$2-3 &gt;= 0, REPT(" ",SOURCE!$W$2-3-5), "")&amp;
      SOURCE!I2521&amp;
" | "&amp; IF(SOURCE!$X$2-LEN(SOURCE!I2521) &gt;= 0, REPT(" ",SOURCE!$X$2-LEN(SOURCE!I2521)), "")&amp;
      SOURCE!J2521&amp;      IF(SOURCE!$Y$2-LEN(SOURCE!J2521) &gt;= 0, REPT(" ",SOURCE!$Y$2-LEN(SOURCE!J2521)), "")&amp;
" | "&amp; IF(SOURCE!$X$2-LEN(SOURCE!I2521) &gt;= 0, REPT(" ",SOURCE!$X$2-LEN(SOURCE!I2521)), "")&amp;
      SOURCE!K2521&amp;      IF(SOURCE!$Y$2-LEN(SOURCE!K2521) &gt;= 0, REPT(" ",SOURCE!$Z$2-LEN(SOURCE!K2521)), "")&amp;
" | "&amp; SOURCE!L2521&amp;      IF(SOURCE!$AB$2-LEN(SOURCE!L2521) &gt;= 0, REPT(" ",SOURCE!$AB$2-LEN(SOURCE!L2521)), "")&amp;
" | "&amp; SOURCE!M2521&amp;      IF(SOURCE!$AC$2-LEN(SOURCE!M2521) &gt;= 0, REPT(" ",SOURCE!$AC$2-LEN(SOURCE!M2521)), "")&amp;
      "},"&amp;IF(SOURCE!O2521&lt;&gt;"",""&amp;SOURCE!O2521,"")
 )
)
)</f>
        <v/>
      </c>
    </row>
    <row r="2522" spans="1:1">
      <c r="A2522" s="133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IF(SOURCE!$R$2-LEN(SOURCE!C2522) &gt;= 0, REPT(" ",SOURCE!$R$2-LEN(SOURCE!C2522)), "")&amp;
      SOURCE!D2522&amp;", "&amp; IF(SOURCE!$S$2-LEN(SOURCE!D2522) &gt;= 0, REPT(" ",SOURCE!$S$2-LEN(SOURCE!D2522)), "")&amp;
      SOURCE!E2522&amp;", "&amp; IF(SOURCE!$T$2-LEN(SOURCE!E2522) &gt;=0, REPT(" ",SOURCE!$T$2-LEN(SOURCE!E2522)), "")&amp;
      SOURCE!F2522&amp;", "&amp; IF(SOURCE!$U$2-LEN(SOURCE!F2522) &gt;= 0, REPT(" ",SOURCE!$U$2-LEN(SOURCE!F2522)+2), "")&amp;"("&amp;
      SUBSTITUTE(TEXT(SOURCE!G2522,"??0"),"  ","")&amp;" &lt;&lt; TAM_MAX_BITS) |"&amp; IF(SOURCE!$V$2-3 &gt;= 0, REPT(" ",MAX(1,SOURCE!$V$2-5+4+1-1-LEN(  IF(ISTEXT(SOURCE!H2522),SOURCE!H2522,  SUBSTITUTE(SUBSTITUTE(TEXT(SOURCE!H2522,"????0"),"  ","")," ",""))   ))), "")&amp;
       IF(ISTEXT(SOURCE!H2522),SOURCE!H2522, SUBSTITUTE(SUBSTITUTE(TEXT(SOURCE!H2522,"????0"),"  ","")," ",""))   &amp;","&amp; IF(SOURCE!$W$2-3 &gt;= 0, REPT(" ",SOURCE!$W$2-3-5), "")&amp;
      SOURCE!I2522&amp;
" | "&amp; IF(SOURCE!$X$2-LEN(SOURCE!I2522) &gt;= 0, REPT(" ",SOURCE!$X$2-LEN(SOURCE!I2522)), "")&amp;
      SOURCE!J2522&amp;      IF(SOURCE!$Y$2-LEN(SOURCE!J2522) &gt;= 0, REPT(" ",SOURCE!$Y$2-LEN(SOURCE!J2522)), "")&amp;
" | "&amp; IF(SOURCE!$X$2-LEN(SOURCE!I2522) &gt;= 0, REPT(" ",SOURCE!$X$2-LEN(SOURCE!I2522)), "")&amp;
      SOURCE!K2522&amp;      IF(SOURCE!$Y$2-LEN(SOURCE!K2522) &gt;= 0, REPT(" ",SOURCE!$Z$2-LEN(SOURCE!K2522)), "")&amp;
" | "&amp; SOURCE!L2522&amp;      IF(SOURCE!$AB$2-LEN(SOURCE!L2522) &gt;= 0, REPT(" ",SOURCE!$AB$2-LEN(SOURCE!L2522)), "")&amp;
" | "&amp; SOURCE!M2522&amp;      IF(SOURCE!$AC$2-LEN(SOURCE!M2522) &gt;= 0, REPT(" ",SOURCE!$AC$2-LEN(SOURCE!M2522)), "")&amp;
      "},"&amp;IF(SOURCE!O2522&lt;&gt;"",""&amp;SOURCE!O2522,"")
 )
)
)</f>
        <v/>
      </c>
    </row>
    <row r="2523" spans="1:1">
      <c r="A2523" s="133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IF(SOURCE!$R$2-LEN(SOURCE!C2523) &gt;= 0, REPT(" ",SOURCE!$R$2-LEN(SOURCE!C2523)), "")&amp;
      SOURCE!D2523&amp;", "&amp; IF(SOURCE!$S$2-LEN(SOURCE!D2523) &gt;= 0, REPT(" ",SOURCE!$S$2-LEN(SOURCE!D2523)), "")&amp;
      SOURCE!E2523&amp;", "&amp; IF(SOURCE!$T$2-LEN(SOURCE!E2523) &gt;=0, REPT(" ",SOURCE!$T$2-LEN(SOURCE!E2523)), "")&amp;
      SOURCE!F2523&amp;", "&amp; IF(SOURCE!$U$2-LEN(SOURCE!F2523) &gt;= 0, REPT(" ",SOURCE!$U$2-LEN(SOURCE!F2523)+2), "")&amp;"("&amp;
      SUBSTITUTE(TEXT(SOURCE!G2523,"??0"),"  ","")&amp;" &lt;&lt; TAM_MAX_BITS) |"&amp; IF(SOURCE!$V$2-3 &gt;= 0, REPT(" ",MAX(1,SOURCE!$V$2-5+4+1-1-LEN(  IF(ISTEXT(SOURCE!H2523),SOURCE!H2523,  SUBSTITUTE(SUBSTITUTE(TEXT(SOURCE!H2523,"????0"),"  ","")," ",""))   ))), "")&amp;
       IF(ISTEXT(SOURCE!H2523),SOURCE!H2523, SUBSTITUTE(SUBSTITUTE(TEXT(SOURCE!H2523,"????0"),"  ","")," ",""))   &amp;","&amp; IF(SOURCE!$W$2-3 &gt;= 0, REPT(" ",SOURCE!$W$2-3-5), "")&amp;
      SOURCE!I2523&amp;
" | "&amp; IF(SOURCE!$X$2-LEN(SOURCE!I2523) &gt;= 0, REPT(" ",SOURCE!$X$2-LEN(SOURCE!I2523)), "")&amp;
      SOURCE!J2523&amp;      IF(SOURCE!$Y$2-LEN(SOURCE!J2523) &gt;= 0, REPT(" ",SOURCE!$Y$2-LEN(SOURCE!J2523)), "")&amp;
" | "&amp; IF(SOURCE!$X$2-LEN(SOURCE!I2523) &gt;= 0, REPT(" ",SOURCE!$X$2-LEN(SOURCE!I2523)), "")&amp;
      SOURCE!K2523&amp;      IF(SOURCE!$Y$2-LEN(SOURCE!K2523) &gt;= 0, REPT(" ",SOURCE!$Z$2-LEN(SOURCE!K2523)), "")&amp;
" | "&amp; SOURCE!L2523&amp;      IF(SOURCE!$AB$2-LEN(SOURCE!L2523) &gt;= 0, REPT(" ",SOURCE!$AB$2-LEN(SOURCE!L2523)), "")&amp;
" | "&amp; SOURCE!M2523&amp;      IF(SOURCE!$AC$2-LEN(SOURCE!M2523) &gt;= 0, REPT(" ",SOURCE!$AC$2-LEN(SOURCE!M2523)), "")&amp;
      "},"&amp;IF(SOURCE!O2523&lt;&gt;"",""&amp;SOURCE!O2523,"")
 )
)
)</f>
        <v/>
      </c>
    </row>
    <row r="2524" spans="1:1">
      <c r="A2524" s="133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IF(SOURCE!$R$2-LEN(SOURCE!C2524) &gt;= 0, REPT(" ",SOURCE!$R$2-LEN(SOURCE!C2524)), "")&amp;
      SOURCE!D2524&amp;", "&amp; IF(SOURCE!$S$2-LEN(SOURCE!D2524) &gt;= 0, REPT(" ",SOURCE!$S$2-LEN(SOURCE!D2524)), "")&amp;
      SOURCE!E2524&amp;", "&amp; IF(SOURCE!$T$2-LEN(SOURCE!E2524) &gt;=0, REPT(" ",SOURCE!$T$2-LEN(SOURCE!E2524)), "")&amp;
      SOURCE!F2524&amp;", "&amp; IF(SOURCE!$U$2-LEN(SOURCE!F2524) &gt;= 0, REPT(" ",SOURCE!$U$2-LEN(SOURCE!F2524)+2), "")&amp;"("&amp;
      SUBSTITUTE(TEXT(SOURCE!G2524,"??0"),"  ","")&amp;" &lt;&lt; TAM_MAX_BITS) |"&amp; IF(SOURCE!$V$2-3 &gt;= 0, REPT(" ",MAX(1,SOURCE!$V$2-5+4+1-1-LEN(  IF(ISTEXT(SOURCE!H2524),SOURCE!H2524,  SUBSTITUTE(SUBSTITUTE(TEXT(SOURCE!H2524,"????0"),"  ","")," ",""))   ))), "")&amp;
       IF(ISTEXT(SOURCE!H2524),SOURCE!H2524, SUBSTITUTE(SUBSTITUTE(TEXT(SOURCE!H2524,"????0"),"  ","")," ",""))   &amp;","&amp; IF(SOURCE!$W$2-3 &gt;= 0, REPT(" ",SOURCE!$W$2-3-5), "")&amp;
      SOURCE!I2524&amp;
" | "&amp; IF(SOURCE!$X$2-LEN(SOURCE!I2524) &gt;= 0, REPT(" ",SOURCE!$X$2-LEN(SOURCE!I2524)), "")&amp;
      SOURCE!J2524&amp;      IF(SOURCE!$Y$2-LEN(SOURCE!J2524) &gt;= 0, REPT(" ",SOURCE!$Y$2-LEN(SOURCE!J2524)), "")&amp;
" | "&amp; IF(SOURCE!$X$2-LEN(SOURCE!I2524) &gt;= 0, REPT(" ",SOURCE!$X$2-LEN(SOURCE!I2524)), "")&amp;
      SOURCE!K2524&amp;      IF(SOURCE!$Y$2-LEN(SOURCE!K2524) &gt;= 0, REPT(" ",SOURCE!$Z$2-LEN(SOURCE!K2524)), "")&amp;
" | "&amp; SOURCE!L2524&amp;      IF(SOURCE!$AB$2-LEN(SOURCE!L2524) &gt;= 0, REPT(" ",SOURCE!$AB$2-LEN(SOURCE!L2524)), "")&amp;
" | "&amp; SOURCE!M2524&amp;      IF(SOURCE!$AC$2-LEN(SOURCE!M2524) &gt;= 0, REPT(" ",SOURCE!$AC$2-LEN(SOURCE!M2524)), "")&amp;
      "},"&amp;IF(SOURCE!O2524&lt;&gt;"",""&amp;SOURCE!O2524,"")
 )
)
)</f>
        <v/>
      </c>
    </row>
    <row r="2525" spans="1:1">
      <c r="A2525" s="133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IF(SOURCE!$R$2-LEN(SOURCE!C2525) &gt;= 0, REPT(" ",SOURCE!$R$2-LEN(SOURCE!C2525)), "")&amp;
      SOURCE!D2525&amp;", "&amp; IF(SOURCE!$S$2-LEN(SOURCE!D2525) &gt;= 0, REPT(" ",SOURCE!$S$2-LEN(SOURCE!D2525)), "")&amp;
      SOURCE!E2525&amp;", "&amp; IF(SOURCE!$T$2-LEN(SOURCE!E2525) &gt;=0, REPT(" ",SOURCE!$T$2-LEN(SOURCE!E2525)), "")&amp;
      SOURCE!F2525&amp;", "&amp; IF(SOURCE!$U$2-LEN(SOURCE!F2525) &gt;= 0, REPT(" ",SOURCE!$U$2-LEN(SOURCE!F2525)+2), "")&amp;"("&amp;
      SUBSTITUTE(TEXT(SOURCE!G2525,"??0"),"  ","")&amp;" &lt;&lt; TAM_MAX_BITS) |"&amp; IF(SOURCE!$V$2-3 &gt;= 0, REPT(" ",MAX(1,SOURCE!$V$2-5+4+1-1-LEN(  IF(ISTEXT(SOURCE!H2525),SOURCE!H2525,  SUBSTITUTE(SUBSTITUTE(TEXT(SOURCE!H2525,"????0"),"  ","")," ",""))   ))), "")&amp;
       IF(ISTEXT(SOURCE!H2525),SOURCE!H2525, SUBSTITUTE(SUBSTITUTE(TEXT(SOURCE!H2525,"????0"),"  ","")," ",""))   &amp;","&amp; IF(SOURCE!$W$2-3 &gt;= 0, REPT(" ",SOURCE!$W$2-3-5), "")&amp;
      SOURCE!I2525&amp;
" | "&amp; IF(SOURCE!$X$2-LEN(SOURCE!I2525) &gt;= 0, REPT(" ",SOURCE!$X$2-LEN(SOURCE!I2525)), "")&amp;
      SOURCE!J2525&amp;      IF(SOURCE!$Y$2-LEN(SOURCE!J2525) &gt;= 0, REPT(" ",SOURCE!$Y$2-LEN(SOURCE!J2525)), "")&amp;
" | "&amp; IF(SOURCE!$X$2-LEN(SOURCE!I2525) &gt;= 0, REPT(" ",SOURCE!$X$2-LEN(SOURCE!I2525)), "")&amp;
      SOURCE!K2525&amp;      IF(SOURCE!$Y$2-LEN(SOURCE!K2525) &gt;= 0, REPT(" ",SOURCE!$Z$2-LEN(SOURCE!K2525)), "")&amp;
" | "&amp; SOURCE!L2525&amp;      IF(SOURCE!$AB$2-LEN(SOURCE!L2525) &gt;= 0, REPT(" ",SOURCE!$AB$2-LEN(SOURCE!L2525)), "")&amp;
" | "&amp; SOURCE!M2525&amp;      IF(SOURCE!$AC$2-LEN(SOURCE!M2525) &gt;= 0, REPT(" ",SOURCE!$AC$2-LEN(SOURCE!M2525)), "")&amp;
      "},"&amp;IF(SOURCE!O2525&lt;&gt;"",""&amp;SOURCE!O2525,"")
 )
)
)</f>
        <v/>
      </c>
    </row>
    <row r="2526" spans="1:1">
      <c r="A2526" s="133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IF(SOURCE!$R$2-LEN(SOURCE!C2526) &gt;= 0, REPT(" ",SOURCE!$R$2-LEN(SOURCE!C2526)), "")&amp;
      SOURCE!D2526&amp;", "&amp; IF(SOURCE!$S$2-LEN(SOURCE!D2526) &gt;= 0, REPT(" ",SOURCE!$S$2-LEN(SOURCE!D2526)), "")&amp;
      SOURCE!E2526&amp;", "&amp; IF(SOURCE!$T$2-LEN(SOURCE!E2526) &gt;=0, REPT(" ",SOURCE!$T$2-LEN(SOURCE!E2526)), "")&amp;
      SOURCE!F2526&amp;", "&amp; IF(SOURCE!$U$2-LEN(SOURCE!F2526) &gt;= 0, REPT(" ",SOURCE!$U$2-LEN(SOURCE!F2526)+2), "")&amp;"("&amp;
      SUBSTITUTE(TEXT(SOURCE!G2526,"??0"),"  ","")&amp;" &lt;&lt; TAM_MAX_BITS) |"&amp; IF(SOURCE!$V$2-3 &gt;= 0, REPT(" ",MAX(1,SOURCE!$V$2-5+4+1-1-LEN(  IF(ISTEXT(SOURCE!H2526),SOURCE!H2526,  SUBSTITUTE(SUBSTITUTE(TEXT(SOURCE!H2526,"????0"),"  ","")," ",""))   ))), "")&amp;
       IF(ISTEXT(SOURCE!H2526),SOURCE!H2526, SUBSTITUTE(SUBSTITUTE(TEXT(SOURCE!H2526,"????0"),"  ","")," ",""))   &amp;","&amp; IF(SOURCE!$W$2-3 &gt;= 0, REPT(" ",SOURCE!$W$2-3-5), "")&amp;
      SOURCE!I2526&amp;
" | "&amp; IF(SOURCE!$X$2-LEN(SOURCE!I2526) &gt;= 0, REPT(" ",SOURCE!$X$2-LEN(SOURCE!I2526)), "")&amp;
      SOURCE!J2526&amp;      IF(SOURCE!$Y$2-LEN(SOURCE!J2526) &gt;= 0, REPT(" ",SOURCE!$Y$2-LEN(SOURCE!J2526)), "")&amp;
" | "&amp; IF(SOURCE!$X$2-LEN(SOURCE!I2526) &gt;= 0, REPT(" ",SOURCE!$X$2-LEN(SOURCE!I2526)), "")&amp;
      SOURCE!K2526&amp;      IF(SOURCE!$Y$2-LEN(SOURCE!K2526) &gt;= 0, REPT(" ",SOURCE!$Z$2-LEN(SOURCE!K2526)), "")&amp;
" | "&amp; SOURCE!L2526&amp;      IF(SOURCE!$AB$2-LEN(SOURCE!L2526) &gt;= 0, REPT(" ",SOURCE!$AB$2-LEN(SOURCE!L2526)), "")&amp;
" | "&amp; SOURCE!M2526&amp;      IF(SOURCE!$AC$2-LEN(SOURCE!M2526) &gt;= 0, REPT(" ",SOURCE!$AC$2-LEN(SOURCE!M2526)), "")&amp;
      "},"&amp;IF(SOURCE!O2526&lt;&gt;"",""&amp;SOURCE!O2526,"")
 )
)
)</f>
        <v/>
      </c>
    </row>
    <row r="2527" spans="1:1">
      <c r="A2527" s="133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IF(SOURCE!$R$2-LEN(SOURCE!C2527) &gt;= 0, REPT(" ",SOURCE!$R$2-LEN(SOURCE!C2527)), "")&amp;
      SOURCE!D2527&amp;", "&amp; IF(SOURCE!$S$2-LEN(SOURCE!D2527) &gt;= 0, REPT(" ",SOURCE!$S$2-LEN(SOURCE!D2527)), "")&amp;
      SOURCE!E2527&amp;", "&amp; IF(SOURCE!$T$2-LEN(SOURCE!E2527) &gt;=0, REPT(" ",SOURCE!$T$2-LEN(SOURCE!E2527)), "")&amp;
      SOURCE!F2527&amp;", "&amp; IF(SOURCE!$U$2-LEN(SOURCE!F2527) &gt;= 0, REPT(" ",SOURCE!$U$2-LEN(SOURCE!F2527)+2), "")&amp;"("&amp;
      SUBSTITUTE(TEXT(SOURCE!G2527,"??0"),"  ","")&amp;" &lt;&lt; TAM_MAX_BITS) |"&amp; IF(SOURCE!$V$2-3 &gt;= 0, REPT(" ",MAX(1,SOURCE!$V$2-5+4+1-1-LEN(  IF(ISTEXT(SOURCE!H2527),SOURCE!H2527,  SUBSTITUTE(SUBSTITUTE(TEXT(SOURCE!H2527,"????0"),"  ","")," ",""))   ))), "")&amp;
       IF(ISTEXT(SOURCE!H2527),SOURCE!H2527, SUBSTITUTE(SUBSTITUTE(TEXT(SOURCE!H2527,"????0"),"  ","")," ",""))   &amp;","&amp; IF(SOURCE!$W$2-3 &gt;= 0, REPT(" ",SOURCE!$W$2-3-5), "")&amp;
      SOURCE!I2527&amp;
" | "&amp; IF(SOURCE!$X$2-LEN(SOURCE!I2527) &gt;= 0, REPT(" ",SOURCE!$X$2-LEN(SOURCE!I2527)), "")&amp;
      SOURCE!J2527&amp;      IF(SOURCE!$Y$2-LEN(SOURCE!J2527) &gt;= 0, REPT(" ",SOURCE!$Y$2-LEN(SOURCE!J2527)), "")&amp;
" | "&amp; IF(SOURCE!$X$2-LEN(SOURCE!I2527) &gt;= 0, REPT(" ",SOURCE!$X$2-LEN(SOURCE!I2527)), "")&amp;
      SOURCE!K2527&amp;      IF(SOURCE!$Y$2-LEN(SOURCE!K2527) &gt;= 0, REPT(" ",SOURCE!$Z$2-LEN(SOURCE!K2527)), "")&amp;
" | "&amp; SOURCE!L2527&amp;      IF(SOURCE!$AB$2-LEN(SOURCE!L2527) &gt;= 0, REPT(" ",SOURCE!$AB$2-LEN(SOURCE!L2527)), "")&amp;
" | "&amp; SOURCE!M2527&amp;      IF(SOURCE!$AC$2-LEN(SOURCE!M2527) &gt;= 0, REPT(" ",SOURCE!$AC$2-LEN(SOURCE!M2527)), "")&amp;
      "},"&amp;IF(SOURCE!O2527&lt;&gt;"",""&amp;SOURCE!O2527,"")
 )
)
)</f>
        <v/>
      </c>
    </row>
    <row r="2528" spans="1:1">
      <c r="A2528" s="133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IF(SOURCE!$R$2-LEN(SOURCE!C2528) &gt;= 0, REPT(" ",SOURCE!$R$2-LEN(SOURCE!C2528)), "")&amp;
      SOURCE!D2528&amp;", "&amp; IF(SOURCE!$S$2-LEN(SOURCE!D2528) &gt;= 0, REPT(" ",SOURCE!$S$2-LEN(SOURCE!D2528)), "")&amp;
      SOURCE!E2528&amp;", "&amp; IF(SOURCE!$T$2-LEN(SOURCE!E2528) &gt;=0, REPT(" ",SOURCE!$T$2-LEN(SOURCE!E2528)), "")&amp;
      SOURCE!F2528&amp;", "&amp; IF(SOURCE!$U$2-LEN(SOURCE!F2528) &gt;= 0, REPT(" ",SOURCE!$U$2-LEN(SOURCE!F2528)+2), "")&amp;"("&amp;
      SUBSTITUTE(TEXT(SOURCE!G2528,"??0"),"  ","")&amp;" &lt;&lt; TAM_MAX_BITS) |"&amp; IF(SOURCE!$V$2-3 &gt;= 0, REPT(" ",MAX(1,SOURCE!$V$2-5+4+1-1-LEN(  IF(ISTEXT(SOURCE!H2528),SOURCE!H2528,  SUBSTITUTE(SUBSTITUTE(TEXT(SOURCE!H2528,"????0"),"  ","")," ",""))   ))), "")&amp;
       IF(ISTEXT(SOURCE!H2528),SOURCE!H2528, SUBSTITUTE(SUBSTITUTE(TEXT(SOURCE!H2528,"????0"),"  ","")," ",""))   &amp;","&amp; IF(SOURCE!$W$2-3 &gt;= 0, REPT(" ",SOURCE!$W$2-3-5), "")&amp;
      SOURCE!I2528&amp;
" | "&amp; IF(SOURCE!$X$2-LEN(SOURCE!I2528) &gt;= 0, REPT(" ",SOURCE!$X$2-LEN(SOURCE!I2528)), "")&amp;
      SOURCE!J2528&amp;      IF(SOURCE!$Y$2-LEN(SOURCE!J2528) &gt;= 0, REPT(" ",SOURCE!$Y$2-LEN(SOURCE!J2528)), "")&amp;
" | "&amp; IF(SOURCE!$X$2-LEN(SOURCE!I2528) &gt;= 0, REPT(" ",SOURCE!$X$2-LEN(SOURCE!I2528)), "")&amp;
      SOURCE!K2528&amp;      IF(SOURCE!$Y$2-LEN(SOURCE!K2528) &gt;= 0, REPT(" ",SOURCE!$Z$2-LEN(SOURCE!K2528)), "")&amp;
" | "&amp; SOURCE!L2528&amp;      IF(SOURCE!$AB$2-LEN(SOURCE!L2528) &gt;= 0, REPT(" ",SOURCE!$AB$2-LEN(SOURCE!L2528)), "")&amp;
" | "&amp; SOURCE!M2528&amp;      IF(SOURCE!$AC$2-LEN(SOURCE!M2528) &gt;= 0, REPT(" ",SOURCE!$AC$2-LEN(SOURCE!M2528)), "")&amp;
      "},"&amp;IF(SOURCE!O2528&lt;&gt;"",""&amp;SOURCE!O2528,"")
 )
)
)</f>
        <v/>
      </c>
    </row>
    <row r="2529" spans="1:1">
      <c r="A2529" s="133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IF(SOURCE!$R$2-LEN(SOURCE!C2529) &gt;= 0, REPT(" ",SOURCE!$R$2-LEN(SOURCE!C2529)), "")&amp;
      SOURCE!D2529&amp;", "&amp; IF(SOURCE!$S$2-LEN(SOURCE!D2529) &gt;= 0, REPT(" ",SOURCE!$S$2-LEN(SOURCE!D2529)), "")&amp;
      SOURCE!E2529&amp;", "&amp; IF(SOURCE!$T$2-LEN(SOURCE!E2529) &gt;=0, REPT(" ",SOURCE!$T$2-LEN(SOURCE!E2529)), "")&amp;
      SOURCE!F2529&amp;", "&amp; IF(SOURCE!$U$2-LEN(SOURCE!F2529) &gt;= 0, REPT(" ",SOURCE!$U$2-LEN(SOURCE!F2529)+2), "")&amp;"("&amp;
      SUBSTITUTE(TEXT(SOURCE!G2529,"??0"),"  ","")&amp;" &lt;&lt; TAM_MAX_BITS) |"&amp; IF(SOURCE!$V$2-3 &gt;= 0, REPT(" ",MAX(1,SOURCE!$V$2-5+4+1-1-LEN(  IF(ISTEXT(SOURCE!H2529),SOURCE!H2529,  SUBSTITUTE(SUBSTITUTE(TEXT(SOURCE!H2529,"????0"),"  ","")," ",""))   ))), "")&amp;
       IF(ISTEXT(SOURCE!H2529),SOURCE!H2529, SUBSTITUTE(SUBSTITUTE(TEXT(SOURCE!H2529,"????0"),"  ","")," ",""))   &amp;","&amp; IF(SOURCE!$W$2-3 &gt;= 0, REPT(" ",SOURCE!$W$2-3-5), "")&amp;
      SOURCE!I2529&amp;
" | "&amp; IF(SOURCE!$X$2-LEN(SOURCE!I2529) &gt;= 0, REPT(" ",SOURCE!$X$2-LEN(SOURCE!I2529)), "")&amp;
      SOURCE!J2529&amp;      IF(SOURCE!$Y$2-LEN(SOURCE!J2529) &gt;= 0, REPT(" ",SOURCE!$Y$2-LEN(SOURCE!J2529)), "")&amp;
" | "&amp; IF(SOURCE!$X$2-LEN(SOURCE!I2529) &gt;= 0, REPT(" ",SOURCE!$X$2-LEN(SOURCE!I2529)), "")&amp;
      SOURCE!K2529&amp;      IF(SOURCE!$Y$2-LEN(SOURCE!K2529) &gt;= 0, REPT(" ",SOURCE!$Z$2-LEN(SOURCE!K2529)), "")&amp;
" | "&amp; SOURCE!L2529&amp;      IF(SOURCE!$AB$2-LEN(SOURCE!L2529) &gt;= 0, REPT(" ",SOURCE!$AB$2-LEN(SOURCE!L2529)), "")&amp;
" | "&amp; SOURCE!M2529&amp;      IF(SOURCE!$AC$2-LEN(SOURCE!M2529) &gt;= 0, REPT(" ",SOURCE!$AC$2-LEN(SOURCE!M2529)), "")&amp;
      "},"&amp;IF(SOURCE!O2529&lt;&gt;"",""&amp;SOURCE!O2529,"")
 )
)
)</f>
        <v/>
      </c>
    </row>
    <row r="2530" spans="1:1">
      <c r="A2530" s="133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IF(SOURCE!$R$2-LEN(SOURCE!C2530) &gt;= 0, REPT(" ",SOURCE!$R$2-LEN(SOURCE!C2530)), "")&amp;
      SOURCE!D2530&amp;", "&amp; IF(SOURCE!$S$2-LEN(SOURCE!D2530) &gt;= 0, REPT(" ",SOURCE!$S$2-LEN(SOURCE!D2530)), "")&amp;
      SOURCE!E2530&amp;", "&amp; IF(SOURCE!$T$2-LEN(SOURCE!E2530) &gt;=0, REPT(" ",SOURCE!$T$2-LEN(SOURCE!E2530)), "")&amp;
      SOURCE!F2530&amp;", "&amp; IF(SOURCE!$U$2-LEN(SOURCE!F2530) &gt;= 0, REPT(" ",SOURCE!$U$2-LEN(SOURCE!F2530)+2), "")&amp;"("&amp;
      SUBSTITUTE(TEXT(SOURCE!G2530,"??0"),"  ","")&amp;" &lt;&lt; TAM_MAX_BITS) |"&amp; IF(SOURCE!$V$2-3 &gt;= 0, REPT(" ",MAX(1,SOURCE!$V$2-5+4+1-1-LEN(  IF(ISTEXT(SOURCE!H2530),SOURCE!H2530,  SUBSTITUTE(SUBSTITUTE(TEXT(SOURCE!H2530,"????0"),"  ","")," ",""))   ))), "")&amp;
       IF(ISTEXT(SOURCE!H2530),SOURCE!H2530, SUBSTITUTE(SUBSTITUTE(TEXT(SOURCE!H2530,"????0"),"  ","")," ",""))   &amp;","&amp; IF(SOURCE!$W$2-3 &gt;= 0, REPT(" ",SOURCE!$W$2-3-5), "")&amp;
      SOURCE!I2530&amp;
" | "&amp; IF(SOURCE!$X$2-LEN(SOURCE!I2530) &gt;= 0, REPT(" ",SOURCE!$X$2-LEN(SOURCE!I2530)), "")&amp;
      SOURCE!J2530&amp;      IF(SOURCE!$Y$2-LEN(SOURCE!J2530) &gt;= 0, REPT(" ",SOURCE!$Y$2-LEN(SOURCE!J2530)), "")&amp;
" | "&amp; IF(SOURCE!$X$2-LEN(SOURCE!I2530) &gt;= 0, REPT(" ",SOURCE!$X$2-LEN(SOURCE!I2530)), "")&amp;
      SOURCE!K2530&amp;      IF(SOURCE!$Y$2-LEN(SOURCE!K2530) &gt;= 0, REPT(" ",SOURCE!$Z$2-LEN(SOURCE!K2530)), "")&amp;
" | "&amp; SOURCE!L2530&amp;      IF(SOURCE!$AB$2-LEN(SOURCE!L2530) &gt;= 0, REPT(" ",SOURCE!$AB$2-LEN(SOURCE!L2530)), "")&amp;
" | "&amp; SOURCE!M2530&amp;      IF(SOURCE!$AC$2-LEN(SOURCE!M2530) &gt;= 0, REPT(" ",SOURCE!$AC$2-LEN(SOURCE!M2530)), "")&amp;
      "},"&amp;IF(SOURCE!O2530&lt;&gt;"",""&amp;SOURCE!O2530,"")
 )
)
)</f>
        <v/>
      </c>
    </row>
    <row r="2531" spans="1:1">
      <c r="A2531" s="133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IF(SOURCE!$R$2-LEN(SOURCE!C2531) &gt;= 0, REPT(" ",SOURCE!$R$2-LEN(SOURCE!C2531)), "")&amp;
      SOURCE!D2531&amp;", "&amp; IF(SOURCE!$S$2-LEN(SOURCE!D2531) &gt;= 0, REPT(" ",SOURCE!$S$2-LEN(SOURCE!D2531)), "")&amp;
      SOURCE!E2531&amp;", "&amp; IF(SOURCE!$T$2-LEN(SOURCE!E2531) &gt;=0, REPT(" ",SOURCE!$T$2-LEN(SOURCE!E2531)), "")&amp;
      SOURCE!F2531&amp;", "&amp; IF(SOURCE!$U$2-LEN(SOURCE!F2531) &gt;= 0, REPT(" ",SOURCE!$U$2-LEN(SOURCE!F2531)+2), "")&amp;"("&amp;
      SUBSTITUTE(TEXT(SOURCE!G2531,"??0"),"  ","")&amp;" &lt;&lt; TAM_MAX_BITS) |"&amp; IF(SOURCE!$V$2-3 &gt;= 0, REPT(" ",MAX(1,SOURCE!$V$2-5+4+1-1-LEN(  IF(ISTEXT(SOURCE!H2531),SOURCE!H2531,  SUBSTITUTE(SUBSTITUTE(TEXT(SOURCE!H2531,"????0"),"  ","")," ",""))   ))), "")&amp;
       IF(ISTEXT(SOURCE!H2531),SOURCE!H2531, SUBSTITUTE(SUBSTITUTE(TEXT(SOURCE!H2531,"????0"),"  ","")," ",""))   &amp;","&amp; IF(SOURCE!$W$2-3 &gt;= 0, REPT(" ",SOURCE!$W$2-3-5), "")&amp;
      SOURCE!I2531&amp;
" | "&amp; IF(SOURCE!$X$2-LEN(SOURCE!I2531) &gt;= 0, REPT(" ",SOURCE!$X$2-LEN(SOURCE!I2531)), "")&amp;
      SOURCE!J2531&amp;      IF(SOURCE!$Y$2-LEN(SOURCE!J2531) &gt;= 0, REPT(" ",SOURCE!$Y$2-LEN(SOURCE!J2531)), "")&amp;
" | "&amp; IF(SOURCE!$X$2-LEN(SOURCE!I2531) &gt;= 0, REPT(" ",SOURCE!$X$2-LEN(SOURCE!I2531)), "")&amp;
      SOURCE!K2531&amp;      IF(SOURCE!$Y$2-LEN(SOURCE!K2531) &gt;= 0, REPT(" ",SOURCE!$Z$2-LEN(SOURCE!K2531)), "")&amp;
" | "&amp; SOURCE!L2531&amp;      IF(SOURCE!$AB$2-LEN(SOURCE!L2531) &gt;= 0, REPT(" ",SOURCE!$AB$2-LEN(SOURCE!L2531)), "")&amp;
" | "&amp; SOURCE!M2531&amp;      IF(SOURCE!$AC$2-LEN(SOURCE!M2531) &gt;= 0, REPT(" ",SOURCE!$AC$2-LEN(SOURCE!M2531)), "")&amp;
      "},"&amp;IF(SOURCE!O2531&lt;&gt;"",""&amp;SOURCE!O2531,"")
 )
)
)</f>
        <v/>
      </c>
    </row>
    <row r="2532" spans="1:1">
      <c r="A2532" s="133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IF(SOURCE!$R$2-LEN(SOURCE!C2532) &gt;= 0, REPT(" ",SOURCE!$R$2-LEN(SOURCE!C2532)), "")&amp;
      SOURCE!D2532&amp;", "&amp; IF(SOURCE!$S$2-LEN(SOURCE!D2532) &gt;= 0, REPT(" ",SOURCE!$S$2-LEN(SOURCE!D2532)), "")&amp;
      SOURCE!E2532&amp;", "&amp; IF(SOURCE!$T$2-LEN(SOURCE!E2532) &gt;=0, REPT(" ",SOURCE!$T$2-LEN(SOURCE!E2532)), "")&amp;
      SOURCE!F2532&amp;", "&amp; IF(SOURCE!$U$2-LEN(SOURCE!F2532) &gt;= 0, REPT(" ",SOURCE!$U$2-LEN(SOURCE!F2532)+2), "")&amp;"("&amp;
      SUBSTITUTE(TEXT(SOURCE!G2532,"??0"),"  ","")&amp;" &lt;&lt; TAM_MAX_BITS) |"&amp; IF(SOURCE!$V$2-3 &gt;= 0, REPT(" ",MAX(1,SOURCE!$V$2-5+4+1-1-LEN(  IF(ISTEXT(SOURCE!H2532),SOURCE!H2532,  SUBSTITUTE(SUBSTITUTE(TEXT(SOURCE!H2532,"????0"),"  ","")," ",""))   ))), "")&amp;
       IF(ISTEXT(SOURCE!H2532),SOURCE!H2532, SUBSTITUTE(SUBSTITUTE(TEXT(SOURCE!H2532,"????0"),"  ","")," ",""))   &amp;","&amp; IF(SOURCE!$W$2-3 &gt;= 0, REPT(" ",SOURCE!$W$2-3-5), "")&amp;
      SOURCE!I2532&amp;
" | "&amp; IF(SOURCE!$X$2-LEN(SOURCE!I2532) &gt;= 0, REPT(" ",SOURCE!$X$2-LEN(SOURCE!I2532)), "")&amp;
      SOURCE!J2532&amp;      IF(SOURCE!$Y$2-LEN(SOURCE!J2532) &gt;= 0, REPT(" ",SOURCE!$Y$2-LEN(SOURCE!J2532)), "")&amp;
" | "&amp; IF(SOURCE!$X$2-LEN(SOURCE!I2532) &gt;= 0, REPT(" ",SOURCE!$X$2-LEN(SOURCE!I2532)), "")&amp;
      SOURCE!K2532&amp;      IF(SOURCE!$Y$2-LEN(SOURCE!K2532) &gt;= 0, REPT(" ",SOURCE!$Z$2-LEN(SOURCE!K2532)), "")&amp;
" | "&amp; SOURCE!L2532&amp;      IF(SOURCE!$AB$2-LEN(SOURCE!L2532) &gt;= 0, REPT(" ",SOURCE!$AB$2-LEN(SOURCE!L2532)), "")&amp;
" | "&amp; SOURCE!M2532&amp;      IF(SOURCE!$AC$2-LEN(SOURCE!M2532) &gt;= 0, REPT(" ",SOURCE!$AC$2-LEN(SOURCE!M2532)), "")&amp;
      "},"&amp;IF(SOURCE!O2532&lt;&gt;"",""&amp;SOURCE!O2532,"")
 )
)
)</f>
        <v/>
      </c>
    </row>
    <row r="2533" spans="1:1">
      <c r="A2533" s="133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IF(SOURCE!$R$2-LEN(SOURCE!C2533) &gt;= 0, REPT(" ",SOURCE!$R$2-LEN(SOURCE!C2533)), "")&amp;
      SOURCE!D2533&amp;", "&amp; IF(SOURCE!$S$2-LEN(SOURCE!D2533) &gt;= 0, REPT(" ",SOURCE!$S$2-LEN(SOURCE!D2533)), "")&amp;
      SOURCE!E2533&amp;", "&amp; IF(SOURCE!$T$2-LEN(SOURCE!E2533) &gt;=0, REPT(" ",SOURCE!$T$2-LEN(SOURCE!E2533)), "")&amp;
      SOURCE!F2533&amp;", "&amp; IF(SOURCE!$U$2-LEN(SOURCE!F2533) &gt;= 0, REPT(" ",SOURCE!$U$2-LEN(SOURCE!F2533)+2), "")&amp;"("&amp;
      SUBSTITUTE(TEXT(SOURCE!G2533,"??0"),"  ","")&amp;" &lt;&lt; TAM_MAX_BITS) |"&amp; IF(SOURCE!$V$2-3 &gt;= 0, REPT(" ",MAX(1,SOURCE!$V$2-5+4+1-1-LEN(  IF(ISTEXT(SOURCE!H2533),SOURCE!H2533,  SUBSTITUTE(SUBSTITUTE(TEXT(SOURCE!H2533,"????0"),"  ","")," ",""))   ))), "")&amp;
       IF(ISTEXT(SOURCE!H2533),SOURCE!H2533, SUBSTITUTE(SUBSTITUTE(TEXT(SOURCE!H2533,"????0"),"  ","")," ",""))   &amp;","&amp; IF(SOURCE!$W$2-3 &gt;= 0, REPT(" ",SOURCE!$W$2-3-5), "")&amp;
      SOURCE!I2533&amp;
" | "&amp; IF(SOURCE!$X$2-LEN(SOURCE!I2533) &gt;= 0, REPT(" ",SOURCE!$X$2-LEN(SOURCE!I2533)), "")&amp;
      SOURCE!J2533&amp;      IF(SOURCE!$Y$2-LEN(SOURCE!J2533) &gt;= 0, REPT(" ",SOURCE!$Y$2-LEN(SOURCE!J2533)), "")&amp;
" | "&amp; IF(SOURCE!$X$2-LEN(SOURCE!I2533) &gt;= 0, REPT(" ",SOURCE!$X$2-LEN(SOURCE!I2533)), "")&amp;
      SOURCE!K2533&amp;      IF(SOURCE!$Y$2-LEN(SOURCE!K2533) &gt;= 0, REPT(" ",SOURCE!$Z$2-LEN(SOURCE!K2533)), "")&amp;
" | "&amp; SOURCE!L2533&amp;      IF(SOURCE!$AB$2-LEN(SOURCE!L2533) &gt;= 0, REPT(" ",SOURCE!$AB$2-LEN(SOURCE!L2533)), "")&amp;
" | "&amp; SOURCE!M2533&amp;      IF(SOURCE!$AC$2-LEN(SOURCE!M2533) &gt;= 0, REPT(" ",SOURCE!$AC$2-LEN(SOURCE!M2533)), "")&amp;
      "},"&amp;IF(SOURCE!O2533&lt;&gt;"",""&amp;SOURCE!O2533,"")
 )
)
)</f>
        <v/>
      </c>
    </row>
    <row r="2534" spans="1:1">
      <c r="A2534" s="133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IF(SOURCE!$R$2-LEN(SOURCE!C2534) &gt;= 0, REPT(" ",SOURCE!$R$2-LEN(SOURCE!C2534)), "")&amp;
      SOURCE!D2534&amp;", "&amp; IF(SOURCE!$S$2-LEN(SOURCE!D2534) &gt;= 0, REPT(" ",SOURCE!$S$2-LEN(SOURCE!D2534)), "")&amp;
      SOURCE!E2534&amp;", "&amp; IF(SOURCE!$T$2-LEN(SOURCE!E2534) &gt;=0, REPT(" ",SOURCE!$T$2-LEN(SOURCE!E2534)), "")&amp;
      SOURCE!F2534&amp;", "&amp; IF(SOURCE!$U$2-LEN(SOURCE!F2534) &gt;= 0, REPT(" ",SOURCE!$U$2-LEN(SOURCE!F2534)+2), "")&amp;"("&amp;
      SUBSTITUTE(TEXT(SOURCE!G2534,"??0"),"  ","")&amp;" &lt;&lt; TAM_MAX_BITS) |"&amp; IF(SOURCE!$V$2-3 &gt;= 0, REPT(" ",MAX(1,SOURCE!$V$2-5+4+1-1-LEN(  IF(ISTEXT(SOURCE!H2534),SOURCE!H2534,  SUBSTITUTE(SUBSTITUTE(TEXT(SOURCE!H2534,"????0"),"  ","")," ",""))   ))), "")&amp;
       IF(ISTEXT(SOURCE!H2534),SOURCE!H2534, SUBSTITUTE(SUBSTITUTE(TEXT(SOURCE!H2534,"????0"),"  ","")," ",""))   &amp;","&amp; IF(SOURCE!$W$2-3 &gt;= 0, REPT(" ",SOURCE!$W$2-3-5), "")&amp;
      SOURCE!I2534&amp;
" | "&amp; IF(SOURCE!$X$2-LEN(SOURCE!I2534) &gt;= 0, REPT(" ",SOURCE!$X$2-LEN(SOURCE!I2534)), "")&amp;
      SOURCE!J2534&amp;      IF(SOURCE!$Y$2-LEN(SOURCE!J2534) &gt;= 0, REPT(" ",SOURCE!$Y$2-LEN(SOURCE!J2534)), "")&amp;
" | "&amp; IF(SOURCE!$X$2-LEN(SOURCE!I2534) &gt;= 0, REPT(" ",SOURCE!$X$2-LEN(SOURCE!I2534)), "")&amp;
      SOURCE!K2534&amp;      IF(SOURCE!$Y$2-LEN(SOURCE!K2534) &gt;= 0, REPT(" ",SOURCE!$Z$2-LEN(SOURCE!K2534)), "")&amp;
" | "&amp; SOURCE!L2534&amp;      IF(SOURCE!$AB$2-LEN(SOURCE!L2534) &gt;= 0, REPT(" ",SOURCE!$AB$2-LEN(SOURCE!L2534)), "")&amp;
" | "&amp; SOURCE!M2534&amp;      IF(SOURCE!$AC$2-LEN(SOURCE!M2534) &gt;= 0, REPT(" ",SOURCE!$AC$2-LEN(SOURCE!M2534)), "")&amp;
      "},"&amp;IF(SOURCE!O2534&lt;&gt;"",""&amp;SOURCE!O2534,"")
 )
)
)</f>
        <v/>
      </c>
    </row>
    <row r="2535" spans="1:1">
      <c r="A2535" s="133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IF(SOURCE!$R$2-LEN(SOURCE!C2535) &gt;= 0, REPT(" ",SOURCE!$R$2-LEN(SOURCE!C2535)), "")&amp;
      SOURCE!D2535&amp;", "&amp; IF(SOURCE!$S$2-LEN(SOURCE!D2535) &gt;= 0, REPT(" ",SOURCE!$S$2-LEN(SOURCE!D2535)), "")&amp;
      SOURCE!E2535&amp;", "&amp; IF(SOURCE!$T$2-LEN(SOURCE!E2535) &gt;=0, REPT(" ",SOURCE!$T$2-LEN(SOURCE!E2535)), "")&amp;
      SOURCE!F2535&amp;", "&amp; IF(SOURCE!$U$2-LEN(SOURCE!F2535) &gt;= 0, REPT(" ",SOURCE!$U$2-LEN(SOURCE!F2535)+2), "")&amp;"("&amp;
      SUBSTITUTE(TEXT(SOURCE!G2535,"??0"),"  ","")&amp;" &lt;&lt; TAM_MAX_BITS) |"&amp; IF(SOURCE!$V$2-3 &gt;= 0, REPT(" ",MAX(1,SOURCE!$V$2-5+4+1-1-LEN(  IF(ISTEXT(SOURCE!H2535),SOURCE!H2535,  SUBSTITUTE(SUBSTITUTE(TEXT(SOURCE!H2535,"????0"),"  ","")," ",""))   ))), "")&amp;
       IF(ISTEXT(SOURCE!H2535),SOURCE!H2535, SUBSTITUTE(SUBSTITUTE(TEXT(SOURCE!H2535,"????0"),"  ","")," ",""))   &amp;","&amp; IF(SOURCE!$W$2-3 &gt;= 0, REPT(" ",SOURCE!$W$2-3-5), "")&amp;
      SOURCE!I2535&amp;
" | "&amp; IF(SOURCE!$X$2-LEN(SOURCE!I2535) &gt;= 0, REPT(" ",SOURCE!$X$2-LEN(SOURCE!I2535)), "")&amp;
      SOURCE!J2535&amp;      IF(SOURCE!$Y$2-LEN(SOURCE!J2535) &gt;= 0, REPT(" ",SOURCE!$Y$2-LEN(SOURCE!J2535)), "")&amp;
" | "&amp; IF(SOURCE!$X$2-LEN(SOURCE!I2535) &gt;= 0, REPT(" ",SOURCE!$X$2-LEN(SOURCE!I2535)), "")&amp;
      SOURCE!K2535&amp;      IF(SOURCE!$Y$2-LEN(SOURCE!K2535) &gt;= 0, REPT(" ",SOURCE!$Z$2-LEN(SOURCE!K2535)), "")&amp;
" | "&amp; SOURCE!L2535&amp;      IF(SOURCE!$AB$2-LEN(SOURCE!L2535) &gt;= 0, REPT(" ",SOURCE!$AB$2-LEN(SOURCE!L2535)), "")&amp;
" | "&amp; SOURCE!M2535&amp;      IF(SOURCE!$AC$2-LEN(SOURCE!M2535) &gt;= 0, REPT(" ",SOURCE!$AC$2-LEN(SOURCE!M2535)), "")&amp;
      "},"&amp;IF(SOURCE!O2535&lt;&gt;"",""&amp;SOURCE!O2535,"")
 )
)
)</f>
        <v/>
      </c>
    </row>
    <row r="2536" spans="1:1">
      <c r="A2536" s="133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IF(SOURCE!$R$2-LEN(SOURCE!C2536) &gt;= 0, REPT(" ",SOURCE!$R$2-LEN(SOURCE!C2536)), "")&amp;
      SOURCE!D2536&amp;", "&amp; IF(SOURCE!$S$2-LEN(SOURCE!D2536) &gt;= 0, REPT(" ",SOURCE!$S$2-LEN(SOURCE!D2536)), "")&amp;
      SOURCE!E2536&amp;", "&amp; IF(SOURCE!$T$2-LEN(SOURCE!E2536) &gt;=0, REPT(" ",SOURCE!$T$2-LEN(SOURCE!E2536)), "")&amp;
      SOURCE!F2536&amp;", "&amp; IF(SOURCE!$U$2-LEN(SOURCE!F2536) &gt;= 0, REPT(" ",SOURCE!$U$2-LEN(SOURCE!F2536)+2), "")&amp;"("&amp;
      SUBSTITUTE(TEXT(SOURCE!G2536,"??0"),"  ","")&amp;" &lt;&lt; TAM_MAX_BITS) |"&amp; IF(SOURCE!$V$2-3 &gt;= 0, REPT(" ",MAX(1,SOURCE!$V$2-5+4+1-1-LEN(  IF(ISTEXT(SOURCE!H2536),SOURCE!H2536,  SUBSTITUTE(SUBSTITUTE(TEXT(SOURCE!H2536,"????0"),"  ","")," ",""))   ))), "")&amp;
       IF(ISTEXT(SOURCE!H2536),SOURCE!H2536, SUBSTITUTE(SUBSTITUTE(TEXT(SOURCE!H2536,"????0"),"  ","")," ",""))   &amp;","&amp; IF(SOURCE!$W$2-3 &gt;= 0, REPT(" ",SOURCE!$W$2-3-5), "")&amp;
      SOURCE!I2536&amp;
" | "&amp; IF(SOURCE!$X$2-LEN(SOURCE!I2536) &gt;= 0, REPT(" ",SOURCE!$X$2-LEN(SOURCE!I2536)), "")&amp;
      SOURCE!J2536&amp;      IF(SOURCE!$Y$2-LEN(SOURCE!J2536) &gt;= 0, REPT(" ",SOURCE!$Y$2-LEN(SOURCE!J2536)), "")&amp;
" | "&amp; IF(SOURCE!$X$2-LEN(SOURCE!I2536) &gt;= 0, REPT(" ",SOURCE!$X$2-LEN(SOURCE!I2536)), "")&amp;
      SOURCE!K2536&amp;      IF(SOURCE!$Y$2-LEN(SOURCE!K2536) &gt;= 0, REPT(" ",SOURCE!$Z$2-LEN(SOURCE!K2536)), "")&amp;
" | "&amp; SOURCE!L2536&amp;      IF(SOURCE!$AB$2-LEN(SOURCE!L2536) &gt;= 0, REPT(" ",SOURCE!$AB$2-LEN(SOURCE!L2536)), "")&amp;
" | "&amp; SOURCE!M2536&amp;      IF(SOURCE!$AC$2-LEN(SOURCE!M2536) &gt;= 0, REPT(" ",SOURCE!$AC$2-LEN(SOURCE!M2536)), "")&amp;
      "},"&amp;IF(SOURCE!O2536&lt;&gt;"",""&amp;SOURCE!O2536,"")
 )
)
)</f>
        <v/>
      </c>
    </row>
    <row r="2537" spans="1:1">
      <c r="A2537" s="133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IF(SOURCE!$R$2-LEN(SOURCE!C2537) &gt;= 0, REPT(" ",SOURCE!$R$2-LEN(SOURCE!C2537)), "")&amp;
      SOURCE!D2537&amp;", "&amp; IF(SOURCE!$S$2-LEN(SOURCE!D2537) &gt;= 0, REPT(" ",SOURCE!$S$2-LEN(SOURCE!D2537)), "")&amp;
      SOURCE!E2537&amp;", "&amp; IF(SOURCE!$T$2-LEN(SOURCE!E2537) &gt;=0, REPT(" ",SOURCE!$T$2-LEN(SOURCE!E2537)), "")&amp;
      SOURCE!F2537&amp;", "&amp; IF(SOURCE!$U$2-LEN(SOURCE!F2537) &gt;= 0, REPT(" ",SOURCE!$U$2-LEN(SOURCE!F2537)+2), "")&amp;"("&amp;
      SUBSTITUTE(TEXT(SOURCE!G2537,"??0"),"  ","")&amp;" &lt;&lt; TAM_MAX_BITS) |"&amp; IF(SOURCE!$V$2-3 &gt;= 0, REPT(" ",MAX(1,SOURCE!$V$2-5+4+1-1-LEN(  IF(ISTEXT(SOURCE!H2537),SOURCE!H2537,  SUBSTITUTE(SUBSTITUTE(TEXT(SOURCE!H2537,"????0"),"  ","")," ",""))   ))), "")&amp;
       IF(ISTEXT(SOURCE!H2537),SOURCE!H2537, SUBSTITUTE(SUBSTITUTE(TEXT(SOURCE!H2537,"????0"),"  ","")," ",""))   &amp;","&amp; IF(SOURCE!$W$2-3 &gt;= 0, REPT(" ",SOURCE!$W$2-3-5), "")&amp;
      SOURCE!I2537&amp;
" | "&amp; IF(SOURCE!$X$2-LEN(SOURCE!I2537) &gt;= 0, REPT(" ",SOURCE!$X$2-LEN(SOURCE!I2537)), "")&amp;
      SOURCE!J2537&amp;      IF(SOURCE!$Y$2-LEN(SOURCE!J2537) &gt;= 0, REPT(" ",SOURCE!$Y$2-LEN(SOURCE!J2537)), "")&amp;
" | "&amp; IF(SOURCE!$X$2-LEN(SOURCE!I2537) &gt;= 0, REPT(" ",SOURCE!$X$2-LEN(SOURCE!I2537)), "")&amp;
      SOURCE!K2537&amp;      IF(SOURCE!$Y$2-LEN(SOURCE!K2537) &gt;= 0, REPT(" ",SOURCE!$Z$2-LEN(SOURCE!K2537)), "")&amp;
" | "&amp; SOURCE!L2537&amp;      IF(SOURCE!$AB$2-LEN(SOURCE!L2537) &gt;= 0, REPT(" ",SOURCE!$AB$2-LEN(SOURCE!L2537)), "")&amp;
" | "&amp; SOURCE!M2537&amp;      IF(SOURCE!$AC$2-LEN(SOURCE!M2537) &gt;= 0, REPT(" ",SOURCE!$AC$2-LEN(SOURCE!M2537)), "")&amp;
      "},"&amp;IF(SOURCE!O2537&lt;&gt;"",""&amp;SOURCE!O2537,"")
 )
)
)</f>
        <v/>
      </c>
    </row>
    <row r="2538" spans="1:1">
      <c r="A2538" s="133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IF(SOURCE!$R$2-LEN(SOURCE!C2538) &gt;= 0, REPT(" ",SOURCE!$R$2-LEN(SOURCE!C2538)), "")&amp;
      SOURCE!D2538&amp;", "&amp; IF(SOURCE!$S$2-LEN(SOURCE!D2538) &gt;= 0, REPT(" ",SOURCE!$S$2-LEN(SOURCE!D2538)), "")&amp;
      SOURCE!E2538&amp;", "&amp; IF(SOURCE!$T$2-LEN(SOURCE!E2538) &gt;=0, REPT(" ",SOURCE!$T$2-LEN(SOURCE!E2538)), "")&amp;
      SOURCE!F2538&amp;", "&amp; IF(SOURCE!$U$2-LEN(SOURCE!F2538) &gt;= 0, REPT(" ",SOURCE!$U$2-LEN(SOURCE!F2538)+2), "")&amp;"("&amp;
      SUBSTITUTE(TEXT(SOURCE!G2538,"??0"),"  ","")&amp;" &lt;&lt; TAM_MAX_BITS) |"&amp; IF(SOURCE!$V$2-3 &gt;= 0, REPT(" ",MAX(1,SOURCE!$V$2-5+4+1-1-LEN(  IF(ISTEXT(SOURCE!H2538),SOURCE!H2538,  SUBSTITUTE(SUBSTITUTE(TEXT(SOURCE!H2538,"????0"),"  ","")," ",""))   ))), "")&amp;
       IF(ISTEXT(SOURCE!H2538),SOURCE!H2538, SUBSTITUTE(SUBSTITUTE(TEXT(SOURCE!H2538,"????0"),"  ","")," ",""))   &amp;","&amp; IF(SOURCE!$W$2-3 &gt;= 0, REPT(" ",SOURCE!$W$2-3-5), "")&amp;
      SOURCE!I2538&amp;
" | "&amp; IF(SOURCE!$X$2-LEN(SOURCE!I2538) &gt;= 0, REPT(" ",SOURCE!$X$2-LEN(SOURCE!I2538)), "")&amp;
      SOURCE!J2538&amp;      IF(SOURCE!$Y$2-LEN(SOURCE!J2538) &gt;= 0, REPT(" ",SOURCE!$Y$2-LEN(SOURCE!J2538)), "")&amp;
" | "&amp; IF(SOURCE!$X$2-LEN(SOURCE!I2538) &gt;= 0, REPT(" ",SOURCE!$X$2-LEN(SOURCE!I2538)), "")&amp;
      SOURCE!K2538&amp;      IF(SOURCE!$Y$2-LEN(SOURCE!K2538) &gt;= 0, REPT(" ",SOURCE!$Z$2-LEN(SOURCE!K2538)), "")&amp;
" | "&amp; SOURCE!L2538&amp;      IF(SOURCE!$AB$2-LEN(SOURCE!L2538) &gt;= 0, REPT(" ",SOURCE!$AB$2-LEN(SOURCE!L2538)), "")&amp;
" | "&amp; SOURCE!M2538&amp;      IF(SOURCE!$AC$2-LEN(SOURCE!M2538) &gt;= 0, REPT(" ",SOURCE!$AC$2-LEN(SOURCE!M2538)), "")&amp;
      "},"&amp;IF(SOURCE!O2538&lt;&gt;"",""&amp;SOURCE!O2538,"")
 )
)
)</f>
        <v/>
      </c>
    </row>
    <row r="2539" spans="1:1">
      <c r="A2539" s="133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IF(SOURCE!$R$2-LEN(SOURCE!C2539) &gt;= 0, REPT(" ",SOURCE!$R$2-LEN(SOURCE!C2539)), "")&amp;
      SOURCE!D2539&amp;", "&amp; IF(SOURCE!$S$2-LEN(SOURCE!D2539) &gt;= 0, REPT(" ",SOURCE!$S$2-LEN(SOURCE!D2539)), "")&amp;
      SOURCE!E2539&amp;", "&amp; IF(SOURCE!$T$2-LEN(SOURCE!E2539) &gt;=0, REPT(" ",SOURCE!$T$2-LEN(SOURCE!E2539)), "")&amp;
      SOURCE!F2539&amp;", "&amp; IF(SOURCE!$U$2-LEN(SOURCE!F2539) &gt;= 0, REPT(" ",SOURCE!$U$2-LEN(SOURCE!F2539)+2), "")&amp;"("&amp;
      SUBSTITUTE(TEXT(SOURCE!G2539,"??0"),"  ","")&amp;" &lt;&lt; TAM_MAX_BITS) |"&amp; IF(SOURCE!$V$2-3 &gt;= 0, REPT(" ",MAX(1,SOURCE!$V$2-5+4+1-1-LEN(  IF(ISTEXT(SOURCE!H2539),SOURCE!H2539,  SUBSTITUTE(SUBSTITUTE(TEXT(SOURCE!H2539,"????0"),"  ","")," ",""))   ))), "")&amp;
       IF(ISTEXT(SOURCE!H2539),SOURCE!H2539, SUBSTITUTE(SUBSTITUTE(TEXT(SOURCE!H2539,"????0"),"  ","")," ",""))   &amp;","&amp; IF(SOURCE!$W$2-3 &gt;= 0, REPT(" ",SOURCE!$W$2-3-5), "")&amp;
      SOURCE!I2539&amp;
" | "&amp; IF(SOURCE!$X$2-LEN(SOURCE!I2539) &gt;= 0, REPT(" ",SOURCE!$X$2-LEN(SOURCE!I2539)), "")&amp;
      SOURCE!J2539&amp;      IF(SOURCE!$Y$2-LEN(SOURCE!J2539) &gt;= 0, REPT(" ",SOURCE!$Y$2-LEN(SOURCE!J2539)), "")&amp;
" | "&amp; IF(SOURCE!$X$2-LEN(SOURCE!I2539) &gt;= 0, REPT(" ",SOURCE!$X$2-LEN(SOURCE!I2539)), "")&amp;
      SOURCE!K2539&amp;      IF(SOURCE!$Y$2-LEN(SOURCE!K2539) &gt;= 0, REPT(" ",SOURCE!$Z$2-LEN(SOURCE!K2539)), "")&amp;
" | "&amp; SOURCE!L2539&amp;      IF(SOURCE!$AB$2-LEN(SOURCE!L2539) &gt;= 0, REPT(" ",SOURCE!$AB$2-LEN(SOURCE!L2539)), "")&amp;
" | "&amp; SOURCE!M2539&amp;      IF(SOURCE!$AC$2-LEN(SOURCE!M2539) &gt;= 0, REPT(" ",SOURCE!$AC$2-LEN(SOURCE!M2539)), "")&amp;
      "},"&amp;IF(SOURCE!O2539&lt;&gt;"",""&amp;SOURCE!O2539,"")
 )
)
)</f>
        <v/>
      </c>
    </row>
    <row r="2540" spans="1:1">
      <c r="A2540" s="133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IF(SOURCE!$R$2-LEN(SOURCE!C2540) &gt;= 0, REPT(" ",SOURCE!$R$2-LEN(SOURCE!C2540)), "")&amp;
      SOURCE!D2540&amp;", "&amp; IF(SOURCE!$S$2-LEN(SOURCE!D2540) &gt;= 0, REPT(" ",SOURCE!$S$2-LEN(SOURCE!D2540)), "")&amp;
      SOURCE!E2540&amp;", "&amp; IF(SOURCE!$T$2-LEN(SOURCE!E2540) &gt;=0, REPT(" ",SOURCE!$T$2-LEN(SOURCE!E2540)), "")&amp;
      SOURCE!F2540&amp;", "&amp; IF(SOURCE!$U$2-LEN(SOURCE!F2540) &gt;= 0, REPT(" ",SOURCE!$U$2-LEN(SOURCE!F2540)+2), "")&amp;"("&amp;
      SUBSTITUTE(TEXT(SOURCE!G2540,"??0"),"  ","")&amp;" &lt;&lt; TAM_MAX_BITS) |"&amp; IF(SOURCE!$V$2-3 &gt;= 0, REPT(" ",MAX(1,SOURCE!$V$2-5+4+1-1-LEN(  IF(ISTEXT(SOURCE!H2540),SOURCE!H2540,  SUBSTITUTE(SUBSTITUTE(TEXT(SOURCE!H2540,"????0"),"  ","")," ",""))   ))), "")&amp;
       IF(ISTEXT(SOURCE!H2540),SOURCE!H2540, SUBSTITUTE(SUBSTITUTE(TEXT(SOURCE!H2540,"????0"),"  ","")," ",""))   &amp;","&amp; IF(SOURCE!$W$2-3 &gt;= 0, REPT(" ",SOURCE!$W$2-3-5), "")&amp;
      SOURCE!I2540&amp;
" | "&amp; IF(SOURCE!$X$2-LEN(SOURCE!I2540) &gt;= 0, REPT(" ",SOURCE!$X$2-LEN(SOURCE!I2540)), "")&amp;
      SOURCE!J2540&amp;      IF(SOURCE!$Y$2-LEN(SOURCE!J2540) &gt;= 0, REPT(" ",SOURCE!$Y$2-LEN(SOURCE!J2540)), "")&amp;
" | "&amp; IF(SOURCE!$X$2-LEN(SOURCE!I2540) &gt;= 0, REPT(" ",SOURCE!$X$2-LEN(SOURCE!I2540)), "")&amp;
      SOURCE!K2540&amp;      IF(SOURCE!$Y$2-LEN(SOURCE!K2540) &gt;= 0, REPT(" ",SOURCE!$Z$2-LEN(SOURCE!K2540)), "")&amp;
" | "&amp; SOURCE!L2540&amp;      IF(SOURCE!$AB$2-LEN(SOURCE!L2540) &gt;= 0, REPT(" ",SOURCE!$AB$2-LEN(SOURCE!L2540)), "")&amp;
" | "&amp; SOURCE!M2540&amp;      IF(SOURCE!$AC$2-LEN(SOURCE!M2540) &gt;= 0, REPT(" ",SOURCE!$AC$2-LEN(SOURCE!M2540)), "")&amp;
      "},"&amp;IF(SOURCE!O2540&lt;&gt;"",""&amp;SOURCE!O2540,"")
 )
)
)</f>
        <v/>
      </c>
    </row>
    <row r="2541" spans="1:1">
      <c r="A2541" s="133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IF(SOURCE!$R$2-LEN(SOURCE!C2541) &gt;= 0, REPT(" ",SOURCE!$R$2-LEN(SOURCE!C2541)), "")&amp;
      SOURCE!D2541&amp;", "&amp; IF(SOURCE!$S$2-LEN(SOURCE!D2541) &gt;= 0, REPT(" ",SOURCE!$S$2-LEN(SOURCE!D2541)), "")&amp;
      SOURCE!E2541&amp;", "&amp; IF(SOURCE!$T$2-LEN(SOURCE!E2541) &gt;=0, REPT(" ",SOURCE!$T$2-LEN(SOURCE!E2541)), "")&amp;
      SOURCE!F2541&amp;", "&amp; IF(SOURCE!$U$2-LEN(SOURCE!F2541) &gt;= 0, REPT(" ",SOURCE!$U$2-LEN(SOURCE!F2541)+2), "")&amp;"("&amp;
      SUBSTITUTE(TEXT(SOURCE!G2541,"??0"),"  ","")&amp;" &lt;&lt; TAM_MAX_BITS) |"&amp; IF(SOURCE!$V$2-3 &gt;= 0, REPT(" ",MAX(1,SOURCE!$V$2-5+4+1-1-LEN(  IF(ISTEXT(SOURCE!H2541),SOURCE!H2541,  SUBSTITUTE(SUBSTITUTE(TEXT(SOURCE!H2541,"????0"),"  ","")," ",""))   ))), "")&amp;
       IF(ISTEXT(SOURCE!H2541),SOURCE!H2541, SUBSTITUTE(SUBSTITUTE(TEXT(SOURCE!H2541,"????0"),"  ","")," ",""))   &amp;","&amp; IF(SOURCE!$W$2-3 &gt;= 0, REPT(" ",SOURCE!$W$2-3-5), "")&amp;
      SOURCE!I2541&amp;
" | "&amp; IF(SOURCE!$X$2-LEN(SOURCE!I2541) &gt;= 0, REPT(" ",SOURCE!$X$2-LEN(SOURCE!I2541)), "")&amp;
      SOURCE!J2541&amp;      IF(SOURCE!$Y$2-LEN(SOURCE!J2541) &gt;= 0, REPT(" ",SOURCE!$Y$2-LEN(SOURCE!J2541)), "")&amp;
" | "&amp; IF(SOURCE!$X$2-LEN(SOURCE!I2541) &gt;= 0, REPT(" ",SOURCE!$X$2-LEN(SOURCE!I2541)), "")&amp;
      SOURCE!K2541&amp;      IF(SOURCE!$Y$2-LEN(SOURCE!K2541) &gt;= 0, REPT(" ",SOURCE!$Z$2-LEN(SOURCE!K2541)), "")&amp;
" | "&amp; SOURCE!L2541&amp;      IF(SOURCE!$AB$2-LEN(SOURCE!L2541) &gt;= 0, REPT(" ",SOURCE!$AB$2-LEN(SOURCE!L2541)), "")&amp;
" | "&amp; SOURCE!M2541&amp;      IF(SOURCE!$AC$2-LEN(SOURCE!M2541) &gt;= 0, REPT(" ",SOURCE!$AC$2-LEN(SOURCE!M2541)), "")&amp;
      "},"&amp;IF(SOURCE!O2541&lt;&gt;"",""&amp;SOURCE!O2541,"")
 )
)
)</f>
        <v/>
      </c>
    </row>
    <row r="2542" spans="1:1">
      <c r="A2542" s="133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IF(SOURCE!$R$2-LEN(SOURCE!C2542) &gt;= 0, REPT(" ",SOURCE!$R$2-LEN(SOURCE!C2542)), "")&amp;
      SOURCE!D2542&amp;", "&amp; IF(SOURCE!$S$2-LEN(SOURCE!D2542) &gt;= 0, REPT(" ",SOURCE!$S$2-LEN(SOURCE!D2542)), "")&amp;
      SOURCE!E2542&amp;", "&amp; IF(SOURCE!$T$2-LEN(SOURCE!E2542) &gt;=0, REPT(" ",SOURCE!$T$2-LEN(SOURCE!E2542)), "")&amp;
      SOURCE!F2542&amp;", "&amp; IF(SOURCE!$U$2-LEN(SOURCE!F2542) &gt;= 0, REPT(" ",SOURCE!$U$2-LEN(SOURCE!F2542)+2), "")&amp;"("&amp;
      SUBSTITUTE(TEXT(SOURCE!G2542,"??0"),"  ","")&amp;" &lt;&lt; TAM_MAX_BITS) |"&amp; IF(SOURCE!$V$2-3 &gt;= 0, REPT(" ",MAX(1,SOURCE!$V$2-5+4+1-1-LEN(  IF(ISTEXT(SOURCE!H2542),SOURCE!H2542,  SUBSTITUTE(SUBSTITUTE(TEXT(SOURCE!H2542,"????0"),"  ","")," ",""))   ))), "")&amp;
       IF(ISTEXT(SOURCE!H2542),SOURCE!H2542, SUBSTITUTE(SUBSTITUTE(TEXT(SOURCE!H2542,"????0"),"  ","")," ",""))   &amp;","&amp; IF(SOURCE!$W$2-3 &gt;= 0, REPT(" ",SOURCE!$W$2-3-5), "")&amp;
      SOURCE!I2542&amp;
" | "&amp; IF(SOURCE!$X$2-LEN(SOURCE!I2542) &gt;= 0, REPT(" ",SOURCE!$X$2-LEN(SOURCE!I2542)), "")&amp;
      SOURCE!J2542&amp;      IF(SOURCE!$Y$2-LEN(SOURCE!J2542) &gt;= 0, REPT(" ",SOURCE!$Y$2-LEN(SOURCE!J2542)), "")&amp;
" | "&amp; IF(SOURCE!$X$2-LEN(SOURCE!I2542) &gt;= 0, REPT(" ",SOURCE!$X$2-LEN(SOURCE!I2542)), "")&amp;
      SOURCE!K2542&amp;      IF(SOURCE!$Y$2-LEN(SOURCE!K2542) &gt;= 0, REPT(" ",SOURCE!$Z$2-LEN(SOURCE!K2542)), "")&amp;
" | "&amp; SOURCE!L2542&amp;      IF(SOURCE!$AB$2-LEN(SOURCE!L2542) &gt;= 0, REPT(" ",SOURCE!$AB$2-LEN(SOURCE!L2542)), "")&amp;
" | "&amp; SOURCE!M2542&amp;      IF(SOURCE!$AC$2-LEN(SOURCE!M2542) &gt;= 0, REPT(" ",SOURCE!$AC$2-LEN(SOURCE!M2542)), "")&amp;
      "},"&amp;IF(SOURCE!O2542&lt;&gt;"",""&amp;SOURCE!O2542,"")
 )
)
)</f>
        <v/>
      </c>
    </row>
    <row r="2543" spans="1:1">
      <c r="A2543" s="133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IF(SOURCE!$R$2-LEN(SOURCE!C2543) &gt;= 0, REPT(" ",SOURCE!$R$2-LEN(SOURCE!C2543)), "")&amp;
      SOURCE!D2543&amp;", "&amp; IF(SOURCE!$S$2-LEN(SOURCE!D2543) &gt;= 0, REPT(" ",SOURCE!$S$2-LEN(SOURCE!D2543)), "")&amp;
      SOURCE!E2543&amp;", "&amp; IF(SOURCE!$T$2-LEN(SOURCE!E2543) &gt;=0, REPT(" ",SOURCE!$T$2-LEN(SOURCE!E2543)), "")&amp;
      SOURCE!F2543&amp;", "&amp; IF(SOURCE!$U$2-LEN(SOURCE!F2543) &gt;= 0, REPT(" ",SOURCE!$U$2-LEN(SOURCE!F2543)+2), "")&amp;"("&amp;
      SUBSTITUTE(TEXT(SOURCE!G2543,"??0"),"  ","")&amp;" &lt;&lt; TAM_MAX_BITS) |"&amp; IF(SOURCE!$V$2-3 &gt;= 0, REPT(" ",MAX(1,SOURCE!$V$2-5+4+1-1-LEN(  IF(ISTEXT(SOURCE!H2543),SOURCE!H2543,  SUBSTITUTE(SUBSTITUTE(TEXT(SOURCE!H2543,"????0"),"  ","")," ",""))   ))), "")&amp;
       IF(ISTEXT(SOURCE!H2543),SOURCE!H2543, SUBSTITUTE(SUBSTITUTE(TEXT(SOURCE!H2543,"????0"),"  ","")," ",""))   &amp;","&amp; IF(SOURCE!$W$2-3 &gt;= 0, REPT(" ",SOURCE!$W$2-3-5), "")&amp;
      SOURCE!I2543&amp;
" | "&amp; IF(SOURCE!$X$2-LEN(SOURCE!I2543) &gt;= 0, REPT(" ",SOURCE!$X$2-LEN(SOURCE!I2543)), "")&amp;
      SOURCE!J2543&amp;      IF(SOURCE!$Y$2-LEN(SOURCE!J2543) &gt;= 0, REPT(" ",SOURCE!$Y$2-LEN(SOURCE!J2543)), "")&amp;
" | "&amp; IF(SOURCE!$X$2-LEN(SOURCE!I2543) &gt;= 0, REPT(" ",SOURCE!$X$2-LEN(SOURCE!I2543)), "")&amp;
      SOURCE!K2543&amp;      IF(SOURCE!$Y$2-LEN(SOURCE!K2543) &gt;= 0, REPT(" ",SOURCE!$Z$2-LEN(SOURCE!K2543)), "")&amp;
" | "&amp; SOURCE!L2543&amp;      IF(SOURCE!$AB$2-LEN(SOURCE!L2543) &gt;= 0, REPT(" ",SOURCE!$AB$2-LEN(SOURCE!L2543)), "")&amp;
" | "&amp; SOURCE!M2543&amp;      IF(SOURCE!$AC$2-LEN(SOURCE!M2543) &gt;= 0, REPT(" ",SOURCE!$AC$2-LEN(SOURCE!M2543)), "")&amp;
      "},"&amp;IF(SOURCE!O2543&lt;&gt;"",""&amp;SOURCE!O2543,"")
 )
)
)</f>
        <v/>
      </c>
    </row>
    <row r="2544" spans="1:1">
      <c r="A2544" s="133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IF(SOURCE!$R$2-LEN(SOURCE!C2544) &gt;= 0, REPT(" ",SOURCE!$R$2-LEN(SOURCE!C2544)), "")&amp;
      SOURCE!D2544&amp;", "&amp; IF(SOURCE!$S$2-LEN(SOURCE!D2544) &gt;= 0, REPT(" ",SOURCE!$S$2-LEN(SOURCE!D2544)), "")&amp;
      SOURCE!E2544&amp;", "&amp; IF(SOURCE!$T$2-LEN(SOURCE!E2544) &gt;=0, REPT(" ",SOURCE!$T$2-LEN(SOURCE!E2544)), "")&amp;
      SOURCE!F2544&amp;", "&amp; IF(SOURCE!$U$2-LEN(SOURCE!F2544) &gt;= 0, REPT(" ",SOURCE!$U$2-LEN(SOURCE!F2544)+2), "")&amp;"("&amp;
      SUBSTITUTE(TEXT(SOURCE!G2544,"??0"),"  ","")&amp;" &lt;&lt; TAM_MAX_BITS) |"&amp; IF(SOURCE!$V$2-3 &gt;= 0, REPT(" ",MAX(1,SOURCE!$V$2-5+4+1-1-LEN(  IF(ISTEXT(SOURCE!H2544),SOURCE!H2544,  SUBSTITUTE(SUBSTITUTE(TEXT(SOURCE!H2544,"????0"),"  ","")," ",""))   ))), "")&amp;
       IF(ISTEXT(SOURCE!H2544),SOURCE!H2544, SUBSTITUTE(SUBSTITUTE(TEXT(SOURCE!H2544,"????0"),"  ","")," ",""))   &amp;","&amp; IF(SOURCE!$W$2-3 &gt;= 0, REPT(" ",SOURCE!$W$2-3-5), "")&amp;
      SOURCE!I2544&amp;
" | "&amp; IF(SOURCE!$X$2-LEN(SOURCE!I2544) &gt;= 0, REPT(" ",SOURCE!$X$2-LEN(SOURCE!I2544)), "")&amp;
      SOURCE!J2544&amp;      IF(SOURCE!$Y$2-LEN(SOURCE!J2544) &gt;= 0, REPT(" ",SOURCE!$Y$2-LEN(SOURCE!J2544)), "")&amp;
" | "&amp; IF(SOURCE!$X$2-LEN(SOURCE!I2544) &gt;= 0, REPT(" ",SOURCE!$X$2-LEN(SOURCE!I2544)), "")&amp;
      SOURCE!K2544&amp;      IF(SOURCE!$Y$2-LEN(SOURCE!K2544) &gt;= 0, REPT(" ",SOURCE!$Z$2-LEN(SOURCE!K2544)), "")&amp;
" | "&amp; SOURCE!L2544&amp;      IF(SOURCE!$AB$2-LEN(SOURCE!L2544) &gt;= 0, REPT(" ",SOURCE!$AB$2-LEN(SOURCE!L2544)), "")&amp;
" | "&amp; SOURCE!M2544&amp;      IF(SOURCE!$AC$2-LEN(SOURCE!M2544) &gt;= 0, REPT(" ",SOURCE!$AC$2-LEN(SOURCE!M2544)), "")&amp;
      "},"&amp;IF(SOURCE!O2544&lt;&gt;"",""&amp;SOURCE!O2544,"")
 )
)
)</f>
        <v/>
      </c>
    </row>
    <row r="2545" spans="1:1">
      <c r="A2545" s="133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IF(SOURCE!$R$2-LEN(SOURCE!C2545) &gt;= 0, REPT(" ",SOURCE!$R$2-LEN(SOURCE!C2545)), "")&amp;
      SOURCE!D2545&amp;", "&amp; IF(SOURCE!$S$2-LEN(SOURCE!D2545) &gt;= 0, REPT(" ",SOURCE!$S$2-LEN(SOURCE!D2545)), "")&amp;
      SOURCE!E2545&amp;", "&amp; IF(SOURCE!$T$2-LEN(SOURCE!E2545) &gt;=0, REPT(" ",SOURCE!$T$2-LEN(SOURCE!E2545)), "")&amp;
      SOURCE!F2545&amp;", "&amp; IF(SOURCE!$U$2-LEN(SOURCE!F2545) &gt;= 0, REPT(" ",SOURCE!$U$2-LEN(SOURCE!F2545)+2), "")&amp;"("&amp;
      SUBSTITUTE(TEXT(SOURCE!G2545,"??0"),"  ","")&amp;" &lt;&lt; TAM_MAX_BITS) |"&amp; IF(SOURCE!$V$2-3 &gt;= 0, REPT(" ",MAX(1,SOURCE!$V$2-5+4+1-1-LEN(  IF(ISTEXT(SOURCE!H2545),SOURCE!H2545,  SUBSTITUTE(SUBSTITUTE(TEXT(SOURCE!H2545,"????0"),"  ","")," ",""))   ))), "")&amp;
       IF(ISTEXT(SOURCE!H2545),SOURCE!H2545, SUBSTITUTE(SUBSTITUTE(TEXT(SOURCE!H2545,"????0"),"  ","")," ",""))   &amp;","&amp; IF(SOURCE!$W$2-3 &gt;= 0, REPT(" ",SOURCE!$W$2-3-5), "")&amp;
      SOURCE!I2545&amp;
" | "&amp; IF(SOURCE!$X$2-LEN(SOURCE!I2545) &gt;= 0, REPT(" ",SOURCE!$X$2-LEN(SOURCE!I2545)), "")&amp;
      SOURCE!J2545&amp;      IF(SOURCE!$Y$2-LEN(SOURCE!J2545) &gt;= 0, REPT(" ",SOURCE!$Y$2-LEN(SOURCE!J2545)), "")&amp;
" | "&amp; IF(SOURCE!$X$2-LEN(SOURCE!I2545) &gt;= 0, REPT(" ",SOURCE!$X$2-LEN(SOURCE!I2545)), "")&amp;
      SOURCE!K2545&amp;      IF(SOURCE!$Y$2-LEN(SOURCE!K2545) &gt;= 0, REPT(" ",SOURCE!$Z$2-LEN(SOURCE!K2545)), "")&amp;
" | "&amp; SOURCE!L2545&amp;      IF(SOURCE!$AB$2-LEN(SOURCE!L2545) &gt;= 0, REPT(" ",SOURCE!$AB$2-LEN(SOURCE!L2545)), "")&amp;
" | "&amp; SOURCE!M2545&amp;      IF(SOURCE!$AC$2-LEN(SOURCE!M2545) &gt;= 0, REPT(" ",SOURCE!$AC$2-LEN(SOURCE!M2545)), "")&amp;
      "},"&amp;IF(SOURCE!O2545&lt;&gt;"",""&amp;SOURCE!O2545,"")
 )
)
)</f>
        <v/>
      </c>
    </row>
    <row r="2546" spans="1:1">
      <c r="A2546" s="133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IF(SOURCE!$R$2-LEN(SOURCE!C2546) &gt;= 0, REPT(" ",SOURCE!$R$2-LEN(SOURCE!C2546)), "")&amp;
      SOURCE!D2546&amp;", "&amp; IF(SOURCE!$S$2-LEN(SOURCE!D2546) &gt;= 0, REPT(" ",SOURCE!$S$2-LEN(SOURCE!D2546)), "")&amp;
      SOURCE!E2546&amp;", "&amp; IF(SOURCE!$T$2-LEN(SOURCE!E2546) &gt;=0, REPT(" ",SOURCE!$T$2-LEN(SOURCE!E2546)), "")&amp;
      SOURCE!F2546&amp;", "&amp; IF(SOURCE!$U$2-LEN(SOURCE!F2546) &gt;= 0, REPT(" ",SOURCE!$U$2-LEN(SOURCE!F2546)+2), "")&amp;"("&amp;
      SUBSTITUTE(TEXT(SOURCE!G2546,"??0"),"  ","")&amp;" &lt;&lt; TAM_MAX_BITS) |"&amp; IF(SOURCE!$V$2-3 &gt;= 0, REPT(" ",MAX(1,SOURCE!$V$2-5+4+1-1-LEN(  IF(ISTEXT(SOURCE!H2546),SOURCE!H2546,  SUBSTITUTE(SUBSTITUTE(TEXT(SOURCE!H2546,"????0"),"  ","")," ",""))   ))), "")&amp;
       IF(ISTEXT(SOURCE!H2546),SOURCE!H2546, SUBSTITUTE(SUBSTITUTE(TEXT(SOURCE!H2546,"????0"),"  ","")," ",""))   &amp;","&amp; IF(SOURCE!$W$2-3 &gt;= 0, REPT(" ",SOURCE!$W$2-3-5), "")&amp;
      SOURCE!I2546&amp;
" | "&amp; IF(SOURCE!$X$2-LEN(SOURCE!I2546) &gt;= 0, REPT(" ",SOURCE!$X$2-LEN(SOURCE!I2546)), "")&amp;
      SOURCE!J2546&amp;      IF(SOURCE!$Y$2-LEN(SOURCE!J2546) &gt;= 0, REPT(" ",SOURCE!$Y$2-LEN(SOURCE!J2546)), "")&amp;
" | "&amp; IF(SOURCE!$X$2-LEN(SOURCE!I2546) &gt;= 0, REPT(" ",SOURCE!$X$2-LEN(SOURCE!I2546)), "")&amp;
      SOURCE!K2546&amp;      IF(SOURCE!$Y$2-LEN(SOURCE!K2546) &gt;= 0, REPT(" ",SOURCE!$Z$2-LEN(SOURCE!K2546)), "")&amp;
" | "&amp; SOURCE!L2546&amp;      IF(SOURCE!$AB$2-LEN(SOURCE!L2546) &gt;= 0, REPT(" ",SOURCE!$AB$2-LEN(SOURCE!L2546)), "")&amp;
" | "&amp; SOURCE!M2546&amp;      IF(SOURCE!$AC$2-LEN(SOURCE!M2546) &gt;= 0, REPT(" ",SOURCE!$AC$2-LEN(SOURCE!M2546)), "")&amp;
      "},"&amp;IF(SOURCE!O2546&lt;&gt;"",""&amp;SOURCE!O2546,"")
 )
)
)</f>
        <v/>
      </c>
    </row>
    <row r="2547" spans="1:1">
      <c r="A2547" s="133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IF(SOURCE!$R$2-LEN(SOURCE!C2547) &gt;= 0, REPT(" ",SOURCE!$R$2-LEN(SOURCE!C2547)), "")&amp;
      SOURCE!D2547&amp;", "&amp; IF(SOURCE!$S$2-LEN(SOURCE!D2547) &gt;= 0, REPT(" ",SOURCE!$S$2-LEN(SOURCE!D2547)), "")&amp;
      SOURCE!E2547&amp;", "&amp; IF(SOURCE!$T$2-LEN(SOURCE!E2547) &gt;=0, REPT(" ",SOURCE!$T$2-LEN(SOURCE!E2547)), "")&amp;
      SOURCE!F2547&amp;", "&amp; IF(SOURCE!$U$2-LEN(SOURCE!F2547) &gt;= 0, REPT(" ",SOURCE!$U$2-LEN(SOURCE!F2547)+2), "")&amp;"("&amp;
      SUBSTITUTE(TEXT(SOURCE!G2547,"??0"),"  ","")&amp;" &lt;&lt; TAM_MAX_BITS) |"&amp; IF(SOURCE!$V$2-3 &gt;= 0, REPT(" ",MAX(1,SOURCE!$V$2-5+4+1-1-LEN(  IF(ISTEXT(SOURCE!H2547),SOURCE!H2547,  SUBSTITUTE(SUBSTITUTE(TEXT(SOURCE!H2547,"????0"),"  ","")," ",""))   ))), "")&amp;
       IF(ISTEXT(SOURCE!H2547),SOURCE!H2547, SUBSTITUTE(SUBSTITUTE(TEXT(SOURCE!H2547,"????0"),"  ","")," ",""))   &amp;","&amp; IF(SOURCE!$W$2-3 &gt;= 0, REPT(" ",SOURCE!$W$2-3-5), "")&amp;
      SOURCE!I2547&amp;
" | "&amp; IF(SOURCE!$X$2-LEN(SOURCE!I2547) &gt;= 0, REPT(" ",SOURCE!$X$2-LEN(SOURCE!I2547)), "")&amp;
      SOURCE!J2547&amp;      IF(SOURCE!$Y$2-LEN(SOURCE!J2547) &gt;= 0, REPT(" ",SOURCE!$Y$2-LEN(SOURCE!J2547)), "")&amp;
" | "&amp; IF(SOURCE!$X$2-LEN(SOURCE!I2547) &gt;= 0, REPT(" ",SOURCE!$X$2-LEN(SOURCE!I2547)), "")&amp;
      SOURCE!K2547&amp;      IF(SOURCE!$Y$2-LEN(SOURCE!K2547) &gt;= 0, REPT(" ",SOURCE!$Z$2-LEN(SOURCE!K2547)), "")&amp;
" | "&amp; SOURCE!L2547&amp;      IF(SOURCE!$AB$2-LEN(SOURCE!L2547) &gt;= 0, REPT(" ",SOURCE!$AB$2-LEN(SOURCE!L2547)), "")&amp;
" | "&amp; SOURCE!M2547&amp;      IF(SOURCE!$AC$2-LEN(SOURCE!M2547) &gt;= 0, REPT(" ",SOURCE!$AC$2-LEN(SOURCE!M2547)), "")&amp;
      "},"&amp;IF(SOURCE!O2547&lt;&gt;"",""&amp;SOURCE!O2547,"")
 )
)
)</f>
        <v/>
      </c>
    </row>
    <row r="2548" spans="1:1">
      <c r="A2548" s="133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IF(SOURCE!$R$2-LEN(SOURCE!C2548) &gt;= 0, REPT(" ",SOURCE!$R$2-LEN(SOURCE!C2548)), "")&amp;
      SOURCE!D2548&amp;", "&amp; IF(SOURCE!$S$2-LEN(SOURCE!D2548) &gt;= 0, REPT(" ",SOURCE!$S$2-LEN(SOURCE!D2548)), "")&amp;
      SOURCE!E2548&amp;", "&amp; IF(SOURCE!$T$2-LEN(SOURCE!E2548) &gt;=0, REPT(" ",SOURCE!$T$2-LEN(SOURCE!E2548)), "")&amp;
      SOURCE!F2548&amp;", "&amp; IF(SOURCE!$U$2-LEN(SOURCE!F2548) &gt;= 0, REPT(" ",SOURCE!$U$2-LEN(SOURCE!F2548)+2), "")&amp;"("&amp;
      SUBSTITUTE(TEXT(SOURCE!G2548,"??0"),"  ","")&amp;" &lt;&lt; TAM_MAX_BITS) |"&amp; IF(SOURCE!$V$2-3 &gt;= 0, REPT(" ",MAX(1,SOURCE!$V$2-5+4+1-1-LEN(  IF(ISTEXT(SOURCE!H2548),SOURCE!H2548,  SUBSTITUTE(SUBSTITUTE(TEXT(SOURCE!H2548,"????0"),"  ","")," ",""))   ))), "")&amp;
       IF(ISTEXT(SOURCE!H2548),SOURCE!H2548, SUBSTITUTE(SUBSTITUTE(TEXT(SOURCE!H2548,"????0"),"  ","")," ",""))   &amp;","&amp; IF(SOURCE!$W$2-3 &gt;= 0, REPT(" ",SOURCE!$W$2-3-5), "")&amp;
      SOURCE!I2548&amp;
" | "&amp; IF(SOURCE!$X$2-LEN(SOURCE!I2548) &gt;= 0, REPT(" ",SOURCE!$X$2-LEN(SOURCE!I2548)), "")&amp;
      SOURCE!J2548&amp;      IF(SOURCE!$Y$2-LEN(SOURCE!J2548) &gt;= 0, REPT(" ",SOURCE!$Y$2-LEN(SOURCE!J2548)), "")&amp;
" | "&amp; IF(SOURCE!$X$2-LEN(SOURCE!I2548) &gt;= 0, REPT(" ",SOURCE!$X$2-LEN(SOURCE!I2548)), "")&amp;
      SOURCE!K2548&amp;      IF(SOURCE!$Y$2-LEN(SOURCE!K2548) &gt;= 0, REPT(" ",SOURCE!$Z$2-LEN(SOURCE!K2548)), "")&amp;
" | "&amp; SOURCE!L2548&amp;      IF(SOURCE!$AB$2-LEN(SOURCE!L2548) &gt;= 0, REPT(" ",SOURCE!$AB$2-LEN(SOURCE!L2548)), "")&amp;
" | "&amp; SOURCE!M2548&amp;      IF(SOURCE!$AC$2-LEN(SOURCE!M2548) &gt;= 0, REPT(" ",SOURCE!$AC$2-LEN(SOURCE!M2548)), "")&amp;
      "},"&amp;IF(SOURCE!O2548&lt;&gt;"",""&amp;SOURCE!O2548,"")
 )
)
)</f>
        <v/>
      </c>
    </row>
    <row r="2549" spans="1:1">
      <c r="A2549" s="133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IF(SOURCE!$R$2-LEN(SOURCE!C2549) &gt;= 0, REPT(" ",SOURCE!$R$2-LEN(SOURCE!C2549)), "")&amp;
      SOURCE!D2549&amp;", "&amp; IF(SOURCE!$S$2-LEN(SOURCE!D2549) &gt;= 0, REPT(" ",SOURCE!$S$2-LEN(SOURCE!D2549)), "")&amp;
      SOURCE!E2549&amp;", "&amp; IF(SOURCE!$T$2-LEN(SOURCE!E2549) &gt;=0, REPT(" ",SOURCE!$T$2-LEN(SOURCE!E2549)), "")&amp;
      SOURCE!F2549&amp;", "&amp; IF(SOURCE!$U$2-LEN(SOURCE!F2549) &gt;= 0, REPT(" ",SOURCE!$U$2-LEN(SOURCE!F2549)+2), "")&amp;"("&amp;
      SUBSTITUTE(TEXT(SOURCE!G2549,"??0"),"  ","")&amp;" &lt;&lt; TAM_MAX_BITS) |"&amp; IF(SOURCE!$V$2-3 &gt;= 0, REPT(" ",MAX(1,SOURCE!$V$2-5+4+1-1-LEN(  IF(ISTEXT(SOURCE!H2549),SOURCE!H2549,  SUBSTITUTE(SUBSTITUTE(TEXT(SOURCE!H2549,"????0"),"  ","")," ",""))   ))), "")&amp;
       IF(ISTEXT(SOURCE!H2549),SOURCE!H2549, SUBSTITUTE(SUBSTITUTE(TEXT(SOURCE!H2549,"????0"),"  ","")," ",""))   &amp;","&amp; IF(SOURCE!$W$2-3 &gt;= 0, REPT(" ",SOURCE!$W$2-3-5), "")&amp;
      SOURCE!I2549&amp;
" | "&amp; IF(SOURCE!$X$2-LEN(SOURCE!I2549) &gt;= 0, REPT(" ",SOURCE!$X$2-LEN(SOURCE!I2549)), "")&amp;
      SOURCE!J2549&amp;      IF(SOURCE!$Y$2-LEN(SOURCE!J2549) &gt;= 0, REPT(" ",SOURCE!$Y$2-LEN(SOURCE!J2549)), "")&amp;
" | "&amp; IF(SOURCE!$X$2-LEN(SOURCE!I2549) &gt;= 0, REPT(" ",SOURCE!$X$2-LEN(SOURCE!I2549)), "")&amp;
      SOURCE!K2549&amp;      IF(SOURCE!$Y$2-LEN(SOURCE!K2549) &gt;= 0, REPT(" ",SOURCE!$Z$2-LEN(SOURCE!K2549)), "")&amp;
" | "&amp; SOURCE!L2549&amp;      IF(SOURCE!$AB$2-LEN(SOURCE!L2549) &gt;= 0, REPT(" ",SOURCE!$AB$2-LEN(SOURCE!L2549)), "")&amp;
" | "&amp; SOURCE!M2549&amp;      IF(SOURCE!$AC$2-LEN(SOURCE!M2549) &gt;= 0, REPT(" ",SOURCE!$AC$2-LEN(SOURCE!M2549)), "")&amp;
      "},"&amp;IF(SOURCE!O2549&lt;&gt;"",""&amp;SOURCE!O2549,"")
 )
)
)</f>
        <v/>
      </c>
    </row>
    <row r="2550" spans="1:1">
      <c r="A2550" s="133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IF(SOURCE!$R$2-LEN(SOURCE!C2550) &gt;= 0, REPT(" ",SOURCE!$R$2-LEN(SOURCE!C2550)), "")&amp;
      SOURCE!D2550&amp;", "&amp; IF(SOURCE!$S$2-LEN(SOURCE!D2550) &gt;= 0, REPT(" ",SOURCE!$S$2-LEN(SOURCE!D2550)), "")&amp;
      SOURCE!E2550&amp;", "&amp; IF(SOURCE!$T$2-LEN(SOURCE!E2550) &gt;=0, REPT(" ",SOURCE!$T$2-LEN(SOURCE!E2550)), "")&amp;
      SOURCE!F2550&amp;", "&amp; IF(SOURCE!$U$2-LEN(SOURCE!F2550) &gt;= 0, REPT(" ",SOURCE!$U$2-LEN(SOURCE!F2550)+2), "")&amp;"("&amp;
      SUBSTITUTE(TEXT(SOURCE!G2550,"??0"),"  ","")&amp;" &lt;&lt; TAM_MAX_BITS) |"&amp; IF(SOURCE!$V$2-3 &gt;= 0, REPT(" ",MAX(1,SOURCE!$V$2-5+4+1-1-LEN(  IF(ISTEXT(SOURCE!H2550),SOURCE!H2550,  SUBSTITUTE(SUBSTITUTE(TEXT(SOURCE!H2550,"????0"),"  ","")," ",""))   ))), "")&amp;
       IF(ISTEXT(SOURCE!H2550),SOURCE!H2550, SUBSTITUTE(SUBSTITUTE(TEXT(SOURCE!H2550,"????0"),"  ","")," ",""))   &amp;","&amp; IF(SOURCE!$W$2-3 &gt;= 0, REPT(" ",SOURCE!$W$2-3-5), "")&amp;
      SOURCE!I2550&amp;
" | "&amp; IF(SOURCE!$X$2-LEN(SOURCE!I2550) &gt;= 0, REPT(" ",SOURCE!$X$2-LEN(SOURCE!I2550)), "")&amp;
      SOURCE!J2550&amp;      IF(SOURCE!$Y$2-LEN(SOURCE!J2550) &gt;= 0, REPT(" ",SOURCE!$Y$2-LEN(SOURCE!J2550)), "")&amp;
" | "&amp; IF(SOURCE!$X$2-LEN(SOURCE!I2550) &gt;= 0, REPT(" ",SOURCE!$X$2-LEN(SOURCE!I2550)), "")&amp;
      SOURCE!K2550&amp;      IF(SOURCE!$Y$2-LEN(SOURCE!K2550) &gt;= 0, REPT(" ",SOURCE!$Z$2-LEN(SOURCE!K2550)), "")&amp;
" | "&amp; SOURCE!L2550&amp;      IF(SOURCE!$AB$2-LEN(SOURCE!L2550) &gt;= 0, REPT(" ",SOURCE!$AB$2-LEN(SOURCE!L2550)), "")&amp;
" | "&amp; SOURCE!M2550&amp;      IF(SOURCE!$AC$2-LEN(SOURCE!M2550) &gt;= 0, REPT(" ",SOURCE!$AC$2-LEN(SOURCE!M2550)), "")&amp;
      "},"&amp;IF(SOURCE!O2550&lt;&gt;"",""&amp;SOURCE!O2550,"")
 )
)
)</f>
        <v/>
      </c>
    </row>
    <row r="2551" spans="1:1">
      <c r="A2551" s="133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IF(SOURCE!$R$2-LEN(SOURCE!C2551) &gt;= 0, REPT(" ",SOURCE!$R$2-LEN(SOURCE!C2551)), "")&amp;
      SOURCE!D2551&amp;", "&amp; IF(SOURCE!$S$2-LEN(SOURCE!D2551) &gt;= 0, REPT(" ",SOURCE!$S$2-LEN(SOURCE!D2551)), "")&amp;
      SOURCE!E2551&amp;", "&amp; IF(SOURCE!$T$2-LEN(SOURCE!E2551) &gt;=0, REPT(" ",SOURCE!$T$2-LEN(SOURCE!E2551)), "")&amp;
      SOURCE!F2551&amp;", "&amp; IF(SOURCE!$U$2-LEN(SOURCE!F2551) &gt;= 0, REPT(" ",SOURCE!$U$2-LEN(SOURCE!F2551)+2), "")&amp;"("&amp;
      SUBSTITUTE(TEXT(SOURCE!G2551,"??0"),"  ","")&amp;" &lt;&lt; TAM_MAX_BITS) |"&amp; IF(SOURCE!$V$2-3 &gt;= 0, REPT(" ",MAX(1,SOURCE!$V$2-5+4+1-1-LEN(  IF(ISTEXT(SOURCE!H2551),SOURCE!H2551,  SUBSTITUTE(SUBSTITUTE(TEXT(SOURCE!H2551,"????0"),"  ","")," ",""))   ))), "")&amp;
       IF(ISTEXT(SOURCE!H2551),SOURCE!H2551, SUBSTITUTE(SUBSTITUTE(TEXT(SOURCE!H2551,"????0"),"  ","")," ",""))   &amp;","&amp; IF(SOURCE!$W$2-3 &gt;= 0, REPT(" ",SOURCE!$W$2-3-5), "")&amp;
      SOURCE!I2551&amp;
" | "&amp; IF(SOURCE!$X$2-LEN(SOURCE!I2551) &gt;= 0, REPT(" ",SOURCE!$X$2-LEN(SOURCE!I2551)), "")&amp;
      SOURCE!J2551&amp;      IF(SOURCE!$Y$2-LEN(SOURCE!J2551) &gt;= 0, REPT(" ",SOURCE!$Y$2-LEN(SOURCE!J2551)), "")&amp;
" | "&amp; IF(SOURCE!$X$2-LEN(SOURCE!I2551) &gt;= 0, REPT(" ",SOURCE!$X$2-LEN(SOURCE!I2551)), "")&amp;
      SOURCE!K2551&amp;      IF(SOURCE!$Y$2-LEN(SOURCE!K2551) &gt;= 0, REPT(" ",SOURCE!$Z$2-LEN(SOURCE!K2551)), "")&amp;
" | "&amp; SOURCE!L2551&amp;      IF(SOURCE!$AB$2-LEN(SOURCE!L2551) &gt;= 0, REPT(" ",SOURCE!$AB$2-LEN(SOURCE!L2551)), "")&amp;
" | "&amp; SOURCE!M2551&amp;      IF(SOURCE!$AC$2-LEN(SOURCE!M2551) &gt;= 0, REPT(" ",SOURCE!$AC$2-LEN(SOURCE!M2551)), "")&amp;
      "},"&amp;IF(SOURCE!O2551&lt;&gt;"",""&amp;SOURCE!O2551,"")
 )
)
)</f>
        <v/>
      </c>
    </row>
    <row r="2552" spans="1:1">
      <c r="A2552" s="133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IF(SOURCE!$R$2-LEN(SOURCE!C2552) &gt;= 0, REPT(" ",SOURCE!$R$2-LEN(SOURCE!C2552)), "")&amp;
      SOURCE!D2552&amp;", "&amp; IF(SOURCE!$S$2-LEN(SOURCE!D2552) &gt;= 0, REPT(" ",SOURCE!$S$2-LEN(SOURCE!D2552)), "")&amp;
      SOURCE!E2552&amp;", "&amp; IF(SOURCE!$T$2-LEN(SOURCE!E2552) &gt;=0, REPT(" ",SOURCE!$T$2-LEN(SOURCE!E2552)), "")&amp;
      SOURCE!F2552&amp;", "&amp; IF(SOURCE!$U$2-LEN(SOURCE!F2552) &gt;= 0, REPT(" ",SOURCE!$U$2-LEN(SOURCE!F2552)+2), "")&amp;"("&amp;
      SUBSTITUTE(TEXT(SOURCE!G2552,"??0"),"  ","")&amp;" &lt;&lt; TAM_MAX_BITS) |"&amp; IF(SOURCE!$V$2-3 &gt;= 0, REPT(" ",MAX(1,SOURCE!$V$2-5+4+1-1-LEN(  IF(ISTEXT(SOURCE!H2552),SOURCE!H2552,  SUBSTITUTE(SUBSTITUTE(TEXT(SOURCE!H2552,"????0"),"  ","")," ",""))   ))), "")&amp;
       IF(ISTEXT(SOURCE!H2552),SOURCE!H2552, SUBSTITUTE(SUBSTITUTE(TEXT(SOURCE!H2552,"????0"),"  ","")," ",""))   &amp;","&amp; IF(SOURCE!$W$2-3 &gt;= 0, REPT(" ",SOURCE!$W$2-3-5), "")&amp;
      SOURCE!I2552&amp;
" | "&amp; IF(SOURCE!$X$2-LEN(SOURCE!I2552) &gt;= 0, REPT(" ",SOURCE!$X$2-LEN(SOURCE!I2552)), "")&amp;
      SOURCE!J2552&amp;      IF(SOURCE!$Y$2-LEN(SOURCE!J2552) &gt;= 0, REPT(" ",SOURCE!$Y$2-LEN(SOURCE!J2552)), "")&amp;
" | "&amp; IF(SOURCE!$X$2-LEN(SOURCE!I2552) &gt;= 0, REPT(" ",SOURCE!$X$2-LEN(SOURCE!I2552)), "")&amp;
      SOURCE!K2552&amp;      IF(SOURCE!$Y$2-LEN(SOURCE!K2552) &gt;= 0, REPT(" ",SOURCE!$Z$2-LEN(SOURCE!K2552)), "")&amp;
" | "&amp; SOURCE!L2552&amp;      IF(SOURCE!$AB$2-LEN(SOURCE!L2552) &gt;= 0, REPT(" ",SOURCE!$AB$2-LEN(SOURCE!L2552)), "")&amp;
" | "&amp; SOURCE!M2552&amp;      IF(SOURCE!$AC$2-LEN(SOURCE!M2552) &gt;= 0, REPT(" ",SOURCE!$AC$2-LEN(SOURCE!M2552)), "")&amp;
      "},"&amp;IF(SOURCE!O2552&lt;&gt;"",""&amp;SOURCE!O2552,"")
 )
)
)</f>
        <v/>
      </c>
    </row>
    <row r="2553" spans="1:1">
      <c r="A2553" s="133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IF(SOURCE!$R$2-LEN(SOURCE!C2553) &gt;= 0, REPT(" ",SOURCE!$R$2-LEN(SOURCE!C2553)), "")&amp;
      SOURCE!D2553&amp;", "&amp; IF(SOURCE!$S$2-LEN(SOURCE!D2553) &gt;= 0, REPT(" ",SOURCE!$S$2-LEN(SOURCE!D2553)), "")&amp;
      SOURCE!E2553&amp;", "&amp; IF(SOURCE!$T$2-LEN(SOURCE!E2553) &gt;=0, REPT(" ",SOURCE!$T$2-LEN(SOURCE!E2553)), "")&amp;
      SOURCE!F2553&amp;", "&amp; IF(SOURCE!$U$2-LEN(SOURCE!F2553) &gt;= 0, REPT(" ",SOURCE!$U$2-LEN(SOURCE!F2553)+2), "")&amp;"("&amp;
      SUBSTITUTE(TEXT(SOURCE!G2553,"??0"),"  ","")&amp;" &lt;&lt; TAM_MAX_BITS) |"&amp; IF(SOURCE!$V$2-3 &gt;= 0, REPT(" ",MAX(1,SOURCE!$V$2-5+4+1-1-LEN(  IF(ISTEXT(SOURCE!H2553),SOURCE!H2553,  SUBSTITUTE(SUBSTITUTE(TEXT(SOURCE!H2553,"????0"),"  ","")," ",""))   ))), "")&amp;
       IF(ISTEXT(SOURCE!H2553),SOURCE!H2553, SUBSTITUTE(SUBSTITUTE(TEXT(SOURCE!H2553,"????0"),"  ","")," ",""))   &amp;","&amp; IF(SOURCE!$W$2-3 &gt;= 0, REPT(" ",SOURCE!$W$2-3-5), "")&amp;
      SOURCE!I2553&amp;
" | "&amp; IF(SOURCE!$X$2-LEN(SOURCE!I2553) &gt;= 0, REPT(" ",SOURCE!$X$2-LEN(SOURCE!I2553)), "")&amp;
      SOURCE!J2553&amp;      IF(SOURCE!$Y$2-LEN(SOURCE!J2553) &gt;= 0, REPT(" ",SOURCE!$Y$2-LEN(SOURCE!J2553)), "")&amp;
" | "&amp; IF(SOURCE!$X$2-LEN(SOURCE!I2553) &gt;= 0, REPT(" ",SOURCE!$X$2-LEN(SOURCE!I2553)), "")&amp;
      SOURCE!K2553&amp;      IF(SOURCE!$Y$2-LEN(SOURCE!K2553) &gt;= 0, REPT(" ",SOURCE!$Z$2-LEN(SOURCE!K2553)), "")&amp;
" | "&amp; SOURCE!L2553&amp;      IF(SOURCE!$AB$2-LEN(SOURCE!L2553) &gt;= 0, REPT(" ",SOURCE!$AB$2-LEN(SOURCE!L2553)), "")&amp;
" | "&amp; SOURCE!M2553&amp;      IF(SOURCE!$AC$2-LEN(SOURCE!M2553) &gt;= 0, REPT(" ",SOURCE!$AC$2-LEN(SOURCE!M2553)), "")&amp;
      "},"&amp;IF(SOURCE!O2553&lt;&gt;"",""&amp;SOURCE!O2553,"")
 )
)
)</f>
        <v/>
      </c>
    </row>
    <row r="2554" spans="1:1">
      <c r="A2554" s="133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IF(SOURCE!$R$2-LEN(SOURCE!C2554) &gt;= 0, REPT(" ",SOURCE!$R$2-LEN(SOURCE!C2554)), "")&amp;
      SOURCE!D2554&amp;", "&amp; IF(SOURCE!$S$2-LEN(SOURCE!D2554) &gt;= 0, REPT(" ",SOURCE!$S$2-LEN(SOURCE!D2554)), "")&amp;
      SOURCE!E2554&amp;", "&amp; IF(SOURCE!$T$2-LEN(SOURCE!E2554) &gt;=0, REPT(" ",SOURCE!$T$2-LEN(SOURCE!E2554)), "")&amp;
      SOURCE!F2554&amp;", "&amp; IF(SOURCE!$U$2-LEN(SOURCE!F2554) &gt;= 0, REPT(" ",SOURCE!$U$2-LEN(SOURCE!F2554)+2), "")&amp;"("&amp;
      SUBSTITUTE(TEXT(SOURCE!G2554,"??0"),"  ","")&amp;" &lt;&lt; TAM_MAX_BITS) |"&amp; IF(SOURCE!$V$2-3 &gt;= 0, REPT(" ",MAX(1,SOURCE!$V$2-5+4+1-1-LEN(  IF(ISTEXT(SOURCE!H2554),SOURCE!H2554,  SUBSTITUTE(SUBSTITUTE(TEXT(SOURCE!H2554,"????0"),"  ","")," ",""))   ))), "")&amp;
       IF(ISTEXT(SOURCE!H2554),SOURCE!H2554, SUBSTITUTE(SUBSTITUTE(TEXT(SOURCE!H2554,"????0"),"  ","")," ",""))   &amp;","&amp; IF(SOURCE!$W$2-3 &gt;= 0, REPT(" ",SOURCE!$W$2-3-5), "")&amp;
      SOURCE!I2554&amp;
" | "&amp; IF(SOURCE!$X$2-LEN(SOURCE!I2554) &gt;= 0, REPT(" ",SOURCE!$X$2-LEN(SOURCE!I2554)), "")&amp;
      SOURCE!J2554&amp;      IF(SOURCE!$Y$2-LEN(SOURCE!J2554) &gt;= 0, REPT(" ",SOURCE!$Y$2-LEN(SOURCE!J2554)), "")&amp;
" | "&amp; IF(SOURCE!$X$2-LEN(SOURCE!I2554) &gt;= 0, REPT(" ",SOURCE!$X$2-LEN(SOURCE!I2554)), "")&amp;
      SOURCE!K2554&amp;      IF(SOURCE!$Y$2-LEN(SOURCE!K2554) &gt;= 0, REPT(" ",SOURCE!$Z$2-LEN(SOURCE!K2554)), "")&amp;
" | "&amp; SOURCE!L2554&amp;      IF(SOURCE!$AB$2-LEN(SOURCE!L2554) &gt;= 0, REPT(" ",SOURCE!$AB$2-LEN(SOURCE!L2554)), "")&amp;
" | "&amp; SOURCE!M2554&amp;      IF(SOURCE!$AC$2-LEN(SOURCE!M2554) &gt;= 0, REPT(" ",SOURCE!$AC$2-LEN(SOURCE!M2554)), "")&amp;
      "},"&amp;IF(SOURCE!O2554&lt;&gt;"",""&amp;SOURCE!O2554,"")
 )
)
)</f>
        <v/>
      </c>
    </row>
    <row r="2555" spans="1:1">
      <c r="A2555" s="133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IF(SOURCE!$R$2-LEN(SOURCE!C2555) &gt;= 0, REPT(" ",SOURCE!$R$2-LEN(SOURCE!C2555)), "")&amp;
      SOURCE!D2555&amp;", "&amp; IF(SOURCE!$S$2-LEN(SOURCE!D2555) &gt;= 0, REPT(" ",SOURCE!$S$2-LEN(SOURCE!D2555)), "")&amp;
      SOURCE!E2555&amp;", "&amp; IF(SOURCE!$T$2-LEN(SOURCE!E2555) &gt;=0, REPT(" ",SOURCE!$T$2-LEN(SOURCE!E2555)), "")&amp;
      SOURCE!F2555&amp;", "&amp; IF(SOURCE!$U$2-LEN(SOURCE!F2555) &gt;= 0, REPT(" ",SOURCE!$U$2-LEN(SOURCE!F2555)+2), "")&amp;"("&amp;
      SUBSTITUTE(TEXT(SOURCE!G2555,"??0"),"  ","")&amp;" &lt;&lt; TAM_MAX_BITS) |"&amp; IF(SOURCE!$V$2-3 &gt;= 0, REPT(" ",MAX(1,SOURCE!$V$2-5+4+1-1-LEN(  IF(ISTEXT(SOURCE!H2555),SOURCE!H2555,  SUBSTITUTE(SUBSTITUTE(TEXT(SOURCE!H2555,"????0"),"  ","")," ",""))   ))), "")&amp;
       IF(ISTEXT(SOURCE!H2555),SOURCE!H2555, SUBSTITUTE(SUBSTITUTE(TEXT(SOURCE!H2555,"????0"),"  ","")," ",""))   &amp;","&amp; IF(SOURCE!$W$2-3 &gt;= 0, REPT(" ",SOURCE!$W$2-3-5), "")&amp;
      SOURCE!I2555&amp;
" | "&amp; IF(SOURCE!$X$2-LEN(SOURCE!I2555) &gt;= 0, REPT(" ",SOURCE!$X$2-LEN(SOURCE!I2555)), "")&amp;
      SOURCE!J2555&amp;      IF(SOURCE!$Y$2-LEN(SOURCE!J2555) &gt;= 0, REPT(" ",SOURCE!$Y$2-LEN(SOURCE!J2555)), "")&amp;
" | "&amp; IF(SOURCE!$X$2-LEN(SOURCE!I2555) &gt;= 0, REPT(" ",SOURCE!$X$2-LEN(SOURCE!I2555)), "")&amp;
      SOURCE!K2555&amp;      IF(SOURCE!$Y$2-LEN(SOURCE!K2555) &gt;= 0, REPT(" ",SOURCE!$Z$2-LEN(SOURCE!K2555)), "")&amp;
" | "&amp; SOURCE!L2555&amp;      IF(SOURCE!$AB$2-LEN(SOURCE!L2555) &gt;= 0, REPT(" ",SOURCE!$AB$2-LEN(SOURCE!L2555)), "")&amp;
" | "&amp; SOURCE!M2555&amp;      IF(SOURCE!$AC$2-LEN(SOURCE!M2555) &gt;= 0, REPT(" ",SOURCE!$AC$2-LEN(SOURCE!M2555)), "")&amp;
      "},"&amp;IF(SOURCE!O2555&lt;&gt;"",""&amp;SOURCE!O2555,"")
 )
)
)</f>
        <v/>
      </c>
    </row>
    <row r="2556" spans="1:1">
      <c r="A2556" s="133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IF(SOURCE!$R$2-LEN(SOURCE!C2556) &gt;= 0, REPT(" ",SOURCE!$R$2-LEN(SOURCE!C2556)), "")&amp;
      SOURCE!D2556&amp;", "&amp; IF(SOURCE!$S$2-LEN(SOURCE!D2556) &gt;= 0, REPT(" ",SOURCE!$S$2-LEN(SOURCE!D2556)), "")&amp;
      SOURCE!E2556&amp;", "&amp; IF(SOURCE!$T$2-LEN(SOURCE!E2556) &gt;=0, REPT(" ",SOURCE!$T$2-LEN(SOURCE!E2556)), "")&amp;
      SOURCE!F2556&amp;", "&amp; IF(SOURCE!$U$2-LEN(SOURCE!F2556) &gt;= 0, REPT(" ",SOURCE!$U$2-LEN(SOURCE!F2556)+2), "")&amp;"("&amp;
      SUBSTITUTE(TEXT(SOURCE!G2556,"??0"),"  ","")&amp;" &lt;&lt; TAM_MAX_BITS) |"&amp; IF(SOURCE!$V$2-3 &gt;= 0, REPT(" ",MAX(1,SOURCE!$V$2-5+4+1-1-LEN(  IF(ISTEXT(SOURCE!H2556),SOURCE!H2556,  SUBSTITUTE(SUBSTITUTE(TEXT(SOURCE!H2556,"????0"),"  ","")," ",""))   ))), "")&amp;
       IF(ISTEXT(SOURCE!H2556),SOURCE!H2556, SUBSTITUTE(SUBSTITUTE(TEXT(SOURCE!H2556,"????0"),"  ","")," ",""))   &amp;","&amp; IF(SOURCE!$W$2-3 &gt;= 0, REPT(" ",SOURCE!$W$2-3-5), "")&amp;
      SOURCE!I2556&amp;
" | "&amp; IF(SOURCE!$X$2-LEN(SOURCE!I2556) &gt;= 0, REPT(" ",SOURCE!$X$2-LEN(SOURCE!I2556)), "")&amp;
      SOURCE!J2556&amp;      IF(SOURCE!$Y$2-LEN(SOURCE!J2556) &gt;= 0, REPT(" ",SOURCE!$Y$2-LEN(SOURCE!J2556)), "")&amp;
" | "&amp; IF(SOURCE!$X$2-LEN(SOURCE!I2556) &gt;= 0, REPT(" ",SOURCE!$X$2-LEN(SOURCE!I2556)), "")&amp;
      SOURCE!K2556&amp;      IF(SOURCE!$Y$2-LEN(SOURCE!K2556) &gt;= 0, REPT(" ",SOURCE!$Z$2-LEN(SOURCE!K2556)), "")&amp;
" | "&amp; SOURCE!L2556&amp;      IF(SOURCE!$AB$2-LEN(SOURCE!L2556) &gt;= 0, REPT(" ",SOURCE!$AB$2-LEN(SOURCE!L2556)), "")&amp;
" | "&amp; SOURCE!M2556&amp;      IF(SOURCE!$AC$2-LEN(SOURCE!M2556) &gt;= 0, REPT(" ",SOURCE!$AC$2-LEN(SOURCE!M2556)), "")&amp;
      "},"&amp;IF(SOURCE!O2556&lt;&gt;"",""&amp;SOURCE!O2556,"")
 )
)
)</f>
        <v/>
      </c>
    </row>
    <row r="2557" spans="1:1">
      <c r="A2557" s="133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IF(SOURCE!$R$2-LEN(SOURCE!C2557) &gt;= 0, REPT(" ",SOURCE!$R$2-LEN(SOURCE!C2557)), "")&amp;
      SOURCE!D2557&amp;", "&amp; IF(SOURCE!$S$2-LEN(SOURCE!D2557) &gt;= 0, REPT(" ",SOURCE!$S$2-LEN(SOURCE!D2557)), "")&amp;
      SOURCE!E2557&amp;", "&amp; IF(SOURCE!$T$2-LEN(SOURCE!E2557) &gt;=0, REPT(" ",SOURCE!$T$2-LEN(SOURCE!E2557)), "")&amp;
      SOURCE!F2557&amp;", "&amp; IF(SOURCE!$U$2-LEN(SOURCE!F2557) &gt;= 0, REPT(" ",SOURCE!$U$2-LEN(SOURCE!F2557)+2), "")&amp;"("&amp;
      SUBSTITUTE(TEXT(SOURCE!G2557,"??0"),"  ","")&amp;" &lt;&lt; TAM_MAX_BITS) |"&amp; IF(SOURCE!$V$2-3 &gt;= 0, REPT(" ",MAX(1,SOURCE!$V$2-5+4+1-1-LEN(  IF(ISTEXT(SOURCE!H2557),SOURCE!H2557,  SUBSTITUTE(SUBSTITUTE(TEXT(SOURCE!H2557,"????0"),"  ","")," ",""))   ))), "")&amp;
       IF(ISTEXT(SOURCE!H2557),SOURCE!H2557, SUBSTITUTE(SUBSTITUTE(TEXT(SOURCE!H2557,"????0"),"  ","")," ",""))   &amp;","&amp; IF(SOURCE!$W$2-3 &gt;= 0, REPT(" ",SOURCE!$W$2-3-5), "")&amp;
      SOURCE!I2557&amp;
" | "&amp; IF(SOURCE!$X$2-LEN(SOURCE!I2557) &gt;= 0, REPT(" ",SOURCE!$X$2-LEN(SOURCE!I2557)), "")&amp;
      SOURCE!J2557&amp;      IF(SOURCE!$Y$2-LEN(SOURCE!J2557) &gt;= 0, REPT(" ",SOURCE!$Y$2-LEN(SOURCE!J2557)), "")&amp;
" | "&amp; IF(SOURCE!$X$2-LEN(SOURCE!I2557) &gt;= 0, REPT(" ",SOURCE!$X$2-LEN(SOURCE!I2557)), "")&amp;
      SOURCE!K2557&amp;      IF(SOURCE!$Y$2-LEN(SOURCE!K2557) &gt;= 0, REPT(" ",SOURCE!$Z$2-LEN(SOURCE!K2557)), "")&amp;
" | "&amp; SOURCE!L2557&amp;      IF(SOURCE!$AB$2-LEN(SOURCE!L2557) &gt;= 0, REPT(" ",SOURCE!$AB$2-LEN(SOURCE!L2557)), "")&amp;
" | "&amp; SOURCE!M2557&amp;      IF(SOURCE!$AC$2-LEN(SOURCE!M2557) &gt;= 0, REPT(" ",SOURCE!$AC$2-LEN(SOURCE!M2557)), "")&amp;
      "},"&amp;IF(SOURCE!O2557&lt;&gt;"",""&amp;SOURCE!O2557,"")
 )
)
)</f>
        <v/>
      </c>
    </row>
    <row r="2558" spans="1:1">
      <c r="A2558" s="133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IF(SOURCE!$R$2-LEN(SOURCE!C2558) &gt;= 0, REPT(" ",SOURCE!$R$2-LEN(SOURCE!C2558)), "")&amp;
      SOURCE!D2558&amp;", "&amp; IF(SOURCE!$S$2-LEN(SOURCE!D2558) &gt;= 0, REPT(" ",SOURCE!$S$2-LEN(SOURCE!D2558)), "")&amp;
      SOURCE!E2558&amp;", "&amp; IF(SOURCE!$T$2-LEN(SOURCE!E2558) &gt;=0, REPT(" ",SOURCE!$T$2-LEN(SOURCE!E2558)), "")&amp;
      SOURCE!F2558&amp;", "&amp; IF(SOURCE!$U$2-LEN(SOURCE!F2558) &gt;= 0, REPT(" ",SOURCE!$U$2-LEN(SOURCE!F2558)+2), "")&amp;"("&amp;
      SUBSTITUTE(TEXT(SOURCE!G2558,"??0"),"  ","")&amp;" &lt;&lt; TAM_MAX_BITS) |"&amp; IF(SOURCE!$V$2-3 &gt;= 0, REPT(" ",MAX(1,SOURCE!$V$2-5+4+1-1-LEN(  IF(ISTEXT(SOURCE!H2558),SOURCE!H2558,  SUBSTITUTE(SUBSTITUTE(TEXT(SOURCE!H2558,"????0"),"  ","")," ",""))   ))), "")&amp;
       IF(ISTEXT(SOURCE!H2558),SOURCE!H2558, SUBSTITUTE(SUBSTITUTE(TEXT(SOURCE!H2558,"????0"),"  ","")," ",""))   &amp;","&amp; IF(SOURCE!$W$2-3 &gt;= 0, REPT(" ",SOURCE!$W$2-3-5), "")&amp;
      SOURCE!I2558&amp;
" | "&amp; IF(SOURCE!$X$2-LEN(SOURCE!I2558) &gt;= 0, REPT(" ",SOURCE!$X$2-LEN(SOURCE!I2558)), "")&amp;
      SOURCE!J2558&amp;      IF(SOURCE!$Y$2-LEN(SOURCE!J2558) &gt;= 0, REPT(" ",SOURCE!$Y$2-LEN(SOURCE!J2558)), "")&amp;
" | "&amp; IF(SOURCE!$X$2-LEN(SOURCE!I2558) &gt;= 0, REPT(" ",SOURCE!$X$2-LEN(SOURCE!I2558)), "")&amp;
      SOURCE!K2558&amp;      IF(SOURCE!$Y$2-LEN(SOURCE!K2558) &gt;= 0, REPT(" ",SOURCE!$Z$2-LEN(SOURCE!K2558)), "")&amp;
" | "&amp; SOURCE!L2558&amp;      IF(SOURCE!$AB$2-LEN(SOURCE!L2558) &gt;= 0, REPT(" ",SOURCE!$AB$2-LEN(SOURCE!L2558)), "")&amp;
" | "&amp; SOURCE!M2558&amp;      IF(SOURCE!$AC$2-LEN(SOURCE!M2558) &gt;= 0, REPT(" ",SOURCE!$AC$2-LEN(SOURCE!M2558)), "")&amp;
      "},"&amp;IF(SOURCE!O2558&lt;&gt;"",""&amp;SOURCE!O2558,"")
 )
)
)</f>
        <v/>
      </c>
    </row>
    <row r="2559" spans="1:1">
      <c r="A2559" s="133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IF(SOURCE!$R$2-LEN(SOURCE!C2559) &gt;= 0, REPT(" ",SOURCE!$R$2-LEN(SOURCE!C2559)), "")&amp;
      SOURCE!D2559&amp;", "&amp; IF(SOURCE!$S$2-LEN(SOURCE!D2559) &gt;= 0, REPT(" ",SOURCE!$S$2-LEN(SOURCE!D2559)), "")&amp;
      SOURCE!E2559&amp;", "&amp; IF(SOURCE!$T$2-LEN(SOURCE!E2559) &gt;=0, REPT(" ",SOURCE!$T$2-LEN(SOURCE!E2559)), "")&amp;
      SOURCE!F2559&amp;", "&amp; IF(SOURCE!$U$2-LEN(SOURCE!F2559) &gt;= 0, REPT(" ",SOURCE!$U$2-LEN(SOURCE!F2559)+2), "")&amp;"("&amp;
      SUBSTITUTE(TEXT(SOURCE!G2559,"??0"),"  ","")&amp;" &lt;&lt; TAM_MAX_BITS) |"&amp; IF(SOURCE!$V$2-3 &gt;= 0, REPT(" ",MAX(1,SOURCE!$V$2-5+4+1-1-LEN(  IF(ISTEXT(SOURCE!H2559),SOURCE!H2559,  SUBSTITUTE(SUBSTITUTE(TEXT(SOURCE!H2559,"????0"),"  ","")," ",""))   ))), "")&amp;
       IF(ISTEXT(SOURCE!H2559),SOURCE!H2559, SUBSTITUTE(SUBSTITUTE(TEXT(SOURCE!H2559,"????0"),"  ","")," ",""))   &amp;","&amp; IF(SOURCE!$W$2-3 &gt;= 0, REPT(" ",SOURCE!$W$2-3-5), "")&amp;
      SOURCE!I2559&amp;
" | "&amp; IF(SOURCE!$X$2-LEN(SOURCE!I2559) &gt;= 0, REPT(" ",SOURCE!$X$2-LEN(SOURCE!I2559)), "")&amp;
      SOURCE!J2559&amp;      IF(SOURCE!$Y$2-LEN(SOURCE!J2559) &gt;= 0, REPT(" ",SOURCE!$Y$2-LEN(SOURCE!J2559)), "")&amp;
" | "&amp; IF(SOURCE!$X$2-LEN(SOURCE!I2559) &gt;= 0, REPT(" ",SOURCE!$X$2-LEN(SOURCE!I2559)), "")&amp;
      SOURCE!K2559&amp;      IF(SOURCE!$Y$2-LEN(SOURCE!K2559) &gt;= 0, REPT(" ",SOURCE!$Z$2-LEN(SOURCE!K2559)), "")&amp;
" | "&amp; SOURCE!L2559&amp;      IF(SOURCE!$AB$2-LEN(SOURCE!L2559) &gt;= 0, REPT(" ",SOURCE!$AB$2-LEN(SOURCE!L2559)), "")&amp;
" | "&amp; SOURCE!M2559&amp;      IF(SOURCE!$AC$2-LEN(SOURCE!M2559) &gt;= 0, REPT(" ",SOURCE!$AC$2-LEN(SOURCE!M2559)), "")&amp;
      "},"&amp;IF(SOURCE!O2559&lt;&gt;"",""&amp;SOURCE!O2559,"")
 )
)
)</f>
        <v/>
      </c>
    </row>
    <row r="2560" spans="1:1">
      <c r="A2560" s="133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IF(SOURCE!$R$2-LEN(SOURCE!C2560) &gt;= 0, REPT(" ",SOURCE!$R$2-LEN(SOURCE!C2560)), "")&amp;
      SOURCE!D2560&amp;", "&amp; IF(SOURCE!$S$2-LEN(SOURCE!D2560) &gt;= 0, REPT(" ",SOURCE!$S$2-LEN(SOURCE!D2560)), "")&amp;
      SOURCE!E2560&amp;", "&amp; IF(SOURCE!$T$2-LEN(SOURCE!E2560) &gt;=0, REPT(" ",SOURCE!$T$2-LEN(SOURCE!E2560)), "")&amp;
      SOURCE!F2560&amp;", "&amp; IF(SOURCE!$U$2-LEN(SOURCE!F2560) &gt;= 0, REPT(" ",SOURCE!$U$2-LEN(SOURCE!F2560)+2), "")&amp;"("&amp;
      SUBSTITUTE(TEXT(SOURCE!G2560,"??0"),"  ","")&amp;" &lt;&lt; TAM_MAX_BITS) |"&amp; IF(SOURCE!$V$2-3 &gt;= 0, REPT(" ",MAX(1,SOURCE!$V$2-5+4+1-1-LEN(  IF(ISTEXT(SOURCE!H2560),SOURCE!H2560,  SUBSTITUTE(SUBSTITUTE(TEXT(SOURCE!H2560,"????0"),"  ","")," ",""))   ))), "")&amp;
       IF(ISTEXT(SOURCE!H2560),SOURCE!H2560, SUBSTITUTE(SUBSTITUTE(TEXT(SOURCE!H2560,"????0"),"  ","")," ",""))   &amp;","&amp; IF(SOURCE!$W$2-3 &gt;= 0, REPT(" ",SOURCE!$W$2-3-5), "")&amp;
      SOURCE!I2560&amp;
" | "&amp; IF(SOURCE!$X$2-LEN(SOURCE!I2560) &gt;= 0, REPT(" ",SOURCE!$X$2-LEN(SOURCE!I2560)), "")&amp;
      SOURCE!J2560&amp;      IF(SOURCE!$Y$2-LEN(SOURCE!J2560) &gt;= 0, REPT(" ",SOURCE!$Y$2-LEN(SOURCE!J2560)), "")&amp;
" | "&amp; IF(SOURCE!$X$2-LEN(SOURCE!I2560) &gt;= 0, REPT(" ",SOURCE!$X$2-LEN(SOURCE!I2560)), "")&amp;
      SOURCE!K2560&amp;      IF(SOURCE!$Y$2-LEN(SOURCE!K2560) &gt;= 0, REPT(" ",SOURCE!$Z$2-LEN(SOURCE!K2560)), "")&amp;
" | "&amp; SOURCE!L2560&amp;      IF(SOURCE!$AB$2-LEN(SOURCE!L2560) &gt;= 0, REPT(" ",SOURCE!$AB$2-LEN(SOURCE!L2560)), "")&amp;
" | "&amp; SOURCE!M2560&amp;      IF(SOURCE!$AC$2-LEN(SOURCE!M2560) &gt;= 0, REPT(" ",SOURCE!$AC$2-LEN(SOURCE!M2560)), "")&amp;
      "},"&amp;IF(SOURCE!O2560&lt;&gt;"",""&amp;SOURCE!O2560,"")
 )
)
)</f>
        <v/>
      </c>
    </row>
    <row r="2561" spans="1:1">
      <c r="A2561" s="133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IF(SOURCE!$R$2-LEN(SOURCE!C2561) &gt;= 0, REPT(" ",SOURCE!$R$2-LEN(SOURCE!C2561)), "")&amp;
      SOURCE!D2561&amp;", "&amp; IF(SOURCE!$S$2-LEN(SOURCE!D2561) &gt;= 0, REPT(" ",SOURCE!$S$2-LEN(SOURCE!D2561)), "")&amp;
      SOURCE!E2561&amp;", "&amp; IF(SOURCE!$T$2-LEN(SOURCE!E2561) &gt;=0, REPT(" ",SOURCE!$T$2-LEN(SOURCE!E2561)), "")&amp;
      SOURCE!F2561&amp;", "&amp; IF(SOURCE!$U$2-LEN(SOURCE!F2561) &gt;= 0, REPT(" ",SOURCE!$U$2-LEN(SOURCE!F2561)+2), "")&amp;"("&amp;
      SUBSTITUTE(TEXT(SOURCE!G2561,"??0"),"  ","")&amp;" &lt;&lt; TAM_MAX_BITS) |"&amp; IF(SOURCE!$V$2-3 &gt;= 0, REPT(" ",MAX(1,SOURCE!$V$2-5+4+1-1-LEN(  IF(ISTEXT(SOURCE!H2561),SOURCE!H2561,  SUBSTITUTE(SUBSTITUTE(TEXT(SOURCE!H2561,"????0"),"  ","")," ",""))   ))), "")&amp;
       IF(ISTEXT(SOURCE!H2561),SOURCE!H2561, SUBSTITUTE(SUBSTITUTE(TEXT(SOURCE!H2561,"????0"),"  ","")," ",""))   &amp;","&amp; IF(SOURCE!$W$2-3 &gt;= 0, REPT(" ",SOURCE!$W$2-3-5), "")&amp;
      SOURCE!I2561&amp;
" | "&amp; IF(SOURCE!$X$2-LEN(SOURCE!I2561) &gt;= 0, REPT(" ",SOURCE!$X$2-LEN(SOURCE!I2561)), "")&amp;
      SOURCE!J2561&amp;      IF(SOURCE!$Y$2-LEN(SOURCE!J2561) &gt;= 0, REPT(" ",SOURCE!$Y$2-LEN(SOURCE!J2561)), "")&amp;
" | "&amp; IF(SOURCE!$X$2-LEN(SOURCE!I2561) &gt;= 0, REPT(" ",SOURCE!$X$2-LEN(SOURCE!I2561)), "")&amp;
      SOURCE!K2561&amp;      IF(SOURCE!$Y$2-LEN(SOURCE!K2561) &gt;= 0, REPT(" ",SOURCE!$Z$2-LEN(SOURCE!K2561)), "")&amp;
" | "&amp; SOURCE!L2561&amp;      IF(SOURCE!$AB$2-LEN(SOURCE!L2561) &gt;= 0, REPT(" ",SOURCE!$AB$2-LEN(SOURCE!L2561)), "")&amp;
" | "&amp; SOURCE!M2561&amp;      IF(SOURCE!$AC$2-LEN(SOURCE!M2561) &gt;= 0, REPT(" ",SOURCE!$AC$2-LEN(SOURCE!M2561)), "")&amp;
      "},"&amp;IF(SOURCE!O2561&lt;&gt;"",""&amp;SOURCE!O2561,"")
 )
)
)</f>
        <v/>
      </c>
    </row>
    <row r="2562" spans="1:1">
      <c r="A2562" s="133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IF(SOURCE!$R$2-LEN(SOURCE!C2562) &gt;= 0, REPT(" ",SOURCE!$R$2-LEN(SOURCE!C2562)), "")&amp;
      SOURCE!D2562&amp;", "&amp; IF(SOURCE!$S$2-LEN(SOURCE!D2562) &gt;= 0, REPT(" ",SOURCE!$S$2-LEN(SOURCE!D2562)), "")&amp;
      SOURCE!E2562&amp;", "&amp; IF(SOURCE!$T$2-LEN(SOURCE!E2562) &gt;=0, REPT(" ",SOURCE!$T$2-LEN(SOURCE!E2562)), "")&amp;
      SOURCE!F2562&amp;", "&amp; IF(SOURCE!$U$2-LEN(SOURCE!F2562) &gt;= 0, REPT(" ",SOURCE!$U$2-LEN(SOURCE!F2562)+2), "")&amp;"("&amp;
      SUBSTITUTE(TEXT(SOURCE!G2562,"??0"),"  ","")&amp;" &lt;&lt; TAM_MAX_BITS) |"&amp; IF(SOURCE!$V$2-3 &gt;= 0, REPT(" ",MAX(1,SOURCE!$V$2-5+4+1-1-LEN(  IF(ISTEXT(SOURCE!H2562),SOURCE!H2562,  SUBSTITUTE(SUBSTITUTE(TEXT(SOURCE!H2562,"????0"),"  ","")," ",""))   ))), "")&amp;
       IF(ISTEXT(SOURCE!H2562),SOURCE!H2562, SUBSTITUTE(SUBSTITUTE(TEXT(SOURCE!H2562,"????0"),"  ","")," ",""))   &amp;","&amp; IF(SOURCE!$W$2-3 &gt;= 0, REPT(" ",SOURCE!$W$2-3-5), "")&amp;
      SOURCE!I2562&amp;
" | "&amp; IF(SOURCE!$X$2-LEN(SOURCE!I2562) &gt;= 0, REPT(" ",SOURCE!$X$2-LEN(SOURCE!I2562)), "")&amp;
      SOURCE!J2562&amp;      IF(SOURCE!$Y$2-LEN(SOURCE!J2562) &gt;= 0, REPT(" ",SOURCE!$Y$2-LEN(SOURCE!J2562)), "")&amp;
" | "&amp; IF(SOURCE!$X$2-LEN(SOURCE!I2562) &gt;= 0, REPT(" ",SOURCE!$X$2-LEN(SOURCE!I2562)), "")&amp;
      SOURCE!K2562&amp;      IF(SOURCE!$Y$2-LEN(SOURCE!K2562) &gt;= 0, REPT(" ",SOURCE!$Z$2-LEN(SOURCE!K2562)), "")&amp;
" | "&amp; SOURCE!L2562&amp;      IF(SOURCE!$AB$2-LEN(SOURCE!L2562) &gt;= 0, REPT(" ",SOURCE!$AB$2-LEN(SOURCE!L2562)), "")&amp;
" | "&amp; SOURCE!M2562&amp;      IF(SOURCE!$AC$2-LEN(SOURCE!M2562) &gt;= 0, REPT(" ",SOURCE!$AC$2-LEN(SOURCE!M2562)), "")&amp;
      "},"&amp;IF(SOURCE!O2562&lt;&gt;"",""&amp;SOURCE!O2562,"")
 )
)
)</f>
        <v/>
      </c>
    </row>
    <row r="2563" spans="1:1">
      <c r="A2563" s="133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IF(SOURCE!$R$2-LEN(SOURCE!C2563) &gt;= 0, REPT(" ",SOURCE!$R$2-LEN(SOURCE!C2563)), "")&amp;
      SOURCE!D2563&amp;", "&amp; IF(SOURCE!$S$2-LEN(SOURCE!D2563) &gt;= 0, REPT(" ",SOURCE!$S$2-LEN(SOURCE!D2563)), "")&amp;
      SOURCE!E2563&amp;", "&amp; IF(SOURCE!$T$2-LEN(SOURCE!E2563) &gt;=0, REPT(" ",SOURCE!$T$2-LEN(SOURCE!E2563)), "")&amp;
      SOURCE!F2563&amp;", "&amp; IF(SOURCE!$U$2-LEN(SOURCE!F2563) &gt;= 0, REPT(" ",SOURCE!$U$2-LEN(SOURCE!F2563)+2), "")&amp;"("&amp;
      SUBSTITUTE(TEXT(SOURCE!G2563,"??0"),"  ","")&amp;" &lt;&lt; TAM_MAX_BITS) |"&amp; IF(SOURCE!$V$2-3 &gt;= 0, REPT(" ",MAX(1,SOURCE!$V$2-5+4+1-1-LEN(  IF(ISTEXT(SOURCE!H2563),SOURCE!H2563,  SUBSTITUTE(SUBSTITUTE(TEXT(SOURCE!H2563,"????0"),"  ","")," ",""))   ))), "")&amp;
       IF(ISTEXT(SOURCE!H2563),SOURCE!H2563, SUBSTITUTE(SUBSTITUTE(TEXT(SOURCE!H2563,"????0"),"  ","")," ",""))   &amp;","&amp; IF(SOURCE!$W$2-3 &gt;= 0, REPT(" ",SOURCE!$W$2-3-5), "")&amp;
      SOURCE!I2563&amp;
" | "&amp; IF(SOURCE!$X$2-LEN(SOURCE!I2563) &gt;= 0, REPT(" ",SOURCE!$X$2-LEN(SOURCE!I2563)), "")&amp;
      SOURCE!J2563&amp;      IF(SOURCE!$Y$2-LEN(SOURCE!J2563) &gt;= 0, REPT(" ",SOURCE!$Y$2-LEN(SOURCE!J2563)), "")&amp;
" | "&amp; IF(SOURCE!$X$2-LEN(SOURCE!I2563) &gt;= 0, REPT(" ",SOURCE!$X$2-LEN(SOURCE!I2563)), "")&amp;
      SOURCE!K2563&amp;      IF(SOURCE!$Y$2-LEN(SOURCE!K2563) &gt;= 0, REPT(" ",SOURCE!$Z$2-LEN(SOURCE!K2563)), "")&amp;
" | "&amp; SOURCE!L2563&amp;      IF(SOURCE!$AB$2-LEN(SOURCE!L2563) &gt;= 0, REPT(" ",SOURCE!$AB$2-LEN(SOURCE!L2563)), "")&amp;
" | "&amp; SOURCE!M2563&amp;      IF(SOURCE!$AC$2-LEN(SOURCE!M2563) &gt;= 0, REPT(" ",SOURCE!$AC$2-LEN(SOURCE!M2563)), "")&amp;
      "},"&amp;IF(SOURCE!O2563&lt;&gt;"",""&amp;SOURCE!O2563,"")
 )
)
)</f>
        <v/>
      </c>
    </row>
    <row r="2564" spans="1:1">
      <c r="A2564" s="133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IF(SOURCE!$R$2-LEN(SOURCE!C2564) &gt;= 0, REPT(" ",SOURCE!$R$2-LEN(SOURCE!C2564)), "")&amp;
      SOURCE!D2564&amp;", "&amp; IF(SOURCE!$S$2-LEN(SOURCE!D2564) &gt;= 0, REPT(" ",SOURCE!$S$2-LEN(SOURCE!D2564)), "")&amp;
      SOURCE!E2564&amp;", "&amp; IF(SOURCE!$T$2-LEN(SOURCE!E2564) &gt;=0, REPT(" ",SOURCE!$T$2-LEN(SOURCE!E2564)), "")&amp;
      SOURCE!F2564&amp;", "&amp; IF(SOURCE!$U$2-LEN(SOURCE!F2564) &gt;= 0, REPT(" ",SOURCE!$U$2-LEN(SOURCE!F2564)+2), "")&amp;"("&amp;
      SUBSTITUTE(TEXT(SOURCE!G2564,"??0"),"  ","")&amp;" &lt;&lt; TAM_MAX_BITS) |"&amp; IF(SOURCE!$V$2-3 &gt;= 0, REPT(" ",MAX(1,SOURCE!$V$2-5+4+1-1-LEN(  IF(ISTEXT(SOURCE!H2564),SOURCE!H2564,  SUBSTITUTE(SUBSTITUTE(TEXT(SOURCE!H2564,"????0"),"  ","")," ",""))   ))), "")&amp;
       IF(ISTEXT(SOURCE!H2564),SOURCE!H2564, SUBSTITUTE(SUBSTITUTE(TEXT(SOURCE!H2564,"????0"),"  ","")," ",""))   &amp;","&amp; IF(SOURCE!$W$2-3 &gt;= 0, REPT(" ",SOURCE!$W$2-3-5), "")&amp;
      SOURCE!I2564&amp;
" | "&amp; IF(SOURCE!$X$2-LEN(SOURCE!I2564) &gt;= 0, REPT(" ",SOURCE!$X$2-LEN(SOURCE!I2564)), "")&amp;
      SOURCE!J2564&amp;      IF(SOURCE!$Y$2-LEN(SOURCE!J2564) &gt;= 0, REPT(" ",SOURCE!$Y$2-LEN(SOURCE!J2564)), "")&amp;
" | "&amp; IF(SOURCE!$X$2-LEN(SOURCE!I2564) &gt;= 0, REPT(" ",SOURCE!$X$2-LEN(SOURCE!I2564)), "")&amp;
      SOURCE!K2564&amp;      IF(SOURCE!$Y$2-LEN(SOURCE!K2564) &gt;= 0, REPT(" ",SOURCE!$Z$2-LEN(SOURCE!K2564)), "")&amp;
" | "&amp; SOURCE!L2564&amp;      IF(SOURCE!$AB$2-LEN(SOURCE!L2564) &gt;= 0, REPT(" ",SOURCE!$AB$2-LEN(SOURCE!L2564)), "")&amp;
" | "&amp; SOURCE!M2564&amp;      IF(SOURCE!$AC$2-LEN(SOURCE!M2564) &gt;= 0, REPT(" ",SOURCE!$AC$2-LEN(SOURCE!M2564)), "")&amp;
      "},"&amp;IF(SOURCE!O2564&lt;&gt;"",""&amp;SOURCE!O2564,"")
 )
)
)</f>
        <v/>
      </c>
    </row>
    <row r="2565" spans="1:1">
      <c r="A2565" s="133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IF(SOURCE!$R$2-LEN(SOURCE!C2565) &gt;= 0, REPT(" ",SOURCE!$R$2-LEN(SOURCE!C2565)), "")&amp;
      SOURCE!D2565&amp;", "&amp; IF(SOURCE!$S$2-LEN(SOURCE!D2565) &gt;= 0, REPT(" ",SOURCE!$S$2-LEN(SOURCE!D2565)), "")&amp;
      SOURCE!E2565&amp;", "&amp; IF(SOURCE!$T$2-LEN(SOURCE!E2565) &gt;=0, REPT(" ",SOURCE!$T$2-LEN(SOURCE!E2565)), "")&amp;
      SOURCE!F2565&amp;", "&amp; IF(SOURCE!$U$2-LEN(SOURCE!F2565) &gt;= 0, REPT(" ",SOURCE!$U$2-LEN(SOURCE!F2565)+2), "")&amp;"("&amp;
      SUBSTITUTE(TEXT(SOURCE!G2565,"??0"),"  ","")&amp;" &lt;&lt; TAM_MAX_BITS) |"&amp; IF(SOURCE!$V$2-3 &gt;= 0, REPT(" ",MAX(1,SOURCE!$V$2-5+4+1-1-LEN(  IF(ISTEXT(SOURCE!H2565),SOURCE!H2565,  SUBSTITUTE(SUBSTITUTE(TEXT(SOURCE!H2565,"????0"),"  ","")," ",""))   ))), "")&amp;
       IF(ISTEXT(SOURCE!H2565),SOURCE!H2565, SUBSTITUTE(SUBSTITUTE(TEXT(SOURCE!H2565,"????0"),"  ","")," ",""))   &amp;","&amp; IF(SOURCE!$W$2-3 &gt;= 0, REPT(" ",SOURCE!$W$2-3-5), "")&amp;
      SOURCE!I2565&amp;
" | "&amp; IF(SOURCE!$X$2-LEN(SOURCE!I2565) &gt;= 0, REPT(" ",SOURCE!$X$2-LEN(SOURCE!I2565)), "")&amp;
      SOURCE!J2565&amp;      IF(SOURCE!$Y$2-LEN(SOURCE!J2565) &gt;= 0, REPT(" ",SOURCE!$Y$2-LEN(SOURCE!J2565)), "")&amp;
" | "&amp; IF(SOURCE!$X$2-LEN(SOURCE!I2565) &gt;= 0, REPT(" ",SOURCE!$X$2-LEN(SOURCE!I2565)), "")&amp;
      SOURCE!K2565&amp;      IF(SOURCE!$Y$2-LEN(SOURCE!K2565) &gt;= 0, REPT(" ",SOURCE!$Z$2-LEN(SOURCE!K2565)), "")&amp;
" | "&amp; SOURCE!L2565&amp;      IF(SOURCE!$AB$2-LEN(SOURCE!L2565) &gt;= 0, REPT(" ",SOURCE!$AB$2-LEN(SOURCE!L2565)), "")&amp;
" | "&amp; SOURCE!M2565&amp;      IF(SOURCE!$AC$2-LEN(SOURCE!M2565) &gt;= 0, REPT(" ",SOURCE!$AC$2-LEN(SOURCE!M2565)), "")&amp;
      "},"&amp;IF(SOURCE!O2565&lt;&gt;"",""&amp;SOURCE!O2565,"")
 )
)
)</f>
        <v/>
      </c>
    </row>
    <row r="2566" spans="1:1">
      <c r="A2566" s="133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IF(SOURCE!$R$2-LEN(SOURCE!C2566) &gt;= 0, REPT(" ",SOURCE!$R$2-LEN(SOURCE!C2566)), "")&amp;
      SOURCE!D2566&amp;", "&amp; IF(SOURCE!$S$2-LEN(SOURCE!D2566) &gt;= 0, REPT(" ",SOURCE!$S$2-LEN(SOURCE!D2566)), "")&amp;
      SOURCE!E2566&amp;", "&amp; IF(SOURCE!$T$2-LEN(SOURCE!E2566) &gt;=0, REPT(" ",SOURCE!$T$2-LEN(SOURCE!E2566)), "")&amp;
      SOURCE!F2566&amp;", "&amp; IF(SOURCE!$U$2-LEN(SOURCE!F2566) &gt;= 0, REPT(" ",SOURCE!$U$2-LEN(SOURCE!F2566)+2), "")&amp;"("&amp;
      SUBSTITUTE(TEXT(SOURCE!G2566,"??0"),"  ","")&amp;" &lt;&lt; TAM_MAX_BITS) |"&amp; IF(SOURCE!$V$2-3 &gt;= 0, REPT(" ",MAX(1,SOURCE!$V$2-5+4+1-1-LEN(  IF(ISTEXT(SOURCE!H2566),SOURCE!H2566,  SUBSTITUTE(SUBSTITUTE(TEXT(SOURCE!H2566,"????0"),"  ","")," ",""))   ))), "")&amp;
       IF(ISTEXT(SOURCE!H2566),SOURCE!H2566, SUBSTITUTE(SUBSTITUTE(TEXT(SOURCE!H2566,"????0"),"  ","")," ",""))   &amp;","&amp; IF(SOURCE!$W$2-3 &gt;= 0, REPT(" ",SOURCE!$W$2-3-5), "")&amp;
      SOURCE!I2566&amp;
" | "&amp; IF(SOURCE!$X$2-LEN(SOURCE!I2566) &gt;= 0, REPT(" ",SOURCE!$X$2-LEN(SOURCE!I2566)), "")&amp;
      SOURCE!J2566&amp;      IF(SOURCE!$Y$2-LEN(SOURCE!J2566) &gt;= 0, REPT(" ",SOURCE!$Y$2-LEN(SOURCE!J2566)), "")&amp;
" | "&amp; IF(SOURCE!$X$2-LEN(SOURCE!I2566) &gt;= 0, REPT(" ",SOURCE!$X$2-LEN(SOURCE!I2566)), "")&amp;
      SOURCE!K2566&amp;      IF(SOURCE!$Y$2-LEN(SOURCE!K2566) &gt;= 0, REPT(" ",SOURCE!$Z$2-LEN(SOURCE!K2566)), "")&amp;
" | "&amp; SOURCE!L2566&amp;      IF(SOURCE!$AB$2-LEN(SOURCE!L2566) &gt;= 0, REPT(" ",SOURCE!$AB$2-LEN(SOURCE!L2566)), "")&amp;
" | "&amp; SOURCE!M2566&amp;      IF(SOURCE!$AC$2-LEN(SOURCE!M2566) &gt;= 0, REPT(" ",SOURCE!$AC$2-LEN(SOURCE!M2566)), "")&amp;
      "},"&amp;IF(SOURCE!O2566&lt;&gt;"",""&amp;SOURCE!O2566,"")
 )
)
)</f>
        <v/>
      </c>
    </row>
    <row r="2567" spans="1:1">
      <c r="A2567" s="133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IF(SOURCE!$R$2-LEN(SOURCE!C2567) &gt;= 0, REPT(" ",SOURCE!$R$2-LEN(SOURCE!C2567)), "")&amp;
      SOURCE!D2567&amp;", "&amp; IF(SOURCE!$S$2-LEN(SOURCE!D2567) &gt;= 0, REPT(" ",SOURCE!$S$2-LEN(SOURCE!D2567)), "")&amp;
      SOURCE!E2567&amp;", "&amp; IF(SOURCE!$T$2-LEN(SOURCE!E2567) &gt;=0, REPT(" ",SOURCE!$T$2-LEN(SOURCE!E2567)), "")&amp;
      SOURCE!F2567&amp;", "&amp; IF(SOURCE!$U$2-LEN(SOURCE!F2567) &gt;= 0, REPT(" ",SOURCE!$U$2-LEN(SOURCE!F2567)+2), "")&amp;"("&amp;
      SUBSTITUTE(TEXT(SOURCE!G2567,"??0"),"  ","")&amp;" &lt;&lt; TAM_MAX_BITS) |"&amp; IF(SOURCE!$V$2-3 &gt;= 0, REPT(" ",MAX(1,SOURCE!$V$2-5+4+1-1-LEN(  IF(ISTEXT(SOURCE!H2567),SOURCE!H2567,  SUBSTITUTE(SUBSTITUTE(TEXT(SOURCE!H2567,"????0"),"  ","")," ",""))   ))), "")&amp;
       IF(ISTEXT(SOURCE!H2567),SOURCE!H2567, SUBSTITUTE(SUBSTITUTE(TEXT(SOURCE!H2567,"????0"),"  ","")," ",""))   &amp;","&amp; IF(SOURCE!$W$2-3 &gt;= 0, REPT(" ",SOURCE!$W$2-3-5), "")&amp;
      SOURCE!I2567&amp;
" | "&amp; IF(SOURCE!$X$2-LEN(SOURCE!I2567) &gt;= 0, REPT(" ",SOURCE!$X$2-LEN(SOURCE!I2567)), "")&amp;
      SOURCE!J2567&amp;      IF(SOURCE!$Y$2-LEN(SOURCE!J2567) &gt;= 0, REPT(" ",SOURCE!$Y$2-LEN(SOURCE!J2567)), "")&amp;
" | "&amp; IF(SOURCE!$X$2-LEN(SOURCE!I2567) &gt;= 0, REPT(" ",SOURCE!$X$2-LEN(SOURCE!I2567)), "")&amp;
      SOURCE!K2567&amp;      IF(SOURCE!$Y$2-LEN(SOURCE!K2567) &gt;= 0, REPT(" ",SOURCE!$Z$2-LEN(SOURCE!K2567)), "")&amp;
" | "&amp; SOURCE!L2567&amp;      IF(SOURCE!$AB$2-LEN(SOURCE!L2567) &gt;= 0, REPT(" ",SOURCE!$AB$2-LEN(SOURCE!L2567)), "")&amp;
" | "&amp; SOURCE!M2567&amp;      IF(SOURCE!$AC$2-LEN(SOURCE!M2567) &gt;= 0, REPT(" ",SOURCE!$AC$2-LEN(SOURCE!M2567)), "")&amp;
      "},"&amp;IF(SOURCE!O2567&lt;&gt;"",""&amp;SOURCE!O2567,"")
 )
)
)</f>
        <v/>
      </c>
    </row>
    <row r="2568" spans="1:1">
      <c r="A2568" s="133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IF(SOURCE!$R$2-LEN(SOURCE!C2568) &gt;= 0, REPT(" ",SOURCE!$R$2-LEN(SOURCE!C2568)), "")&amp;
      SOURCE!D2568&amp;", "&amp; IF(SOURCE!$S$2-LEN(SOURCE!D2568) &gt;= 0, REPT(" ",SOURCE!$S$2-LEN(SOURCE!D2568)), "")&amp;
      SOURCE!E2568&amp;", "&amp; IF(SOURCE!$T$2-LEN(SOURCE!E2568) &gt;=0, REPT(" ",SOURCE!$T$2-LEN(SOURCE!E2568)), "")&amp;
      SOURCE!F2568&amp;", "&amp; IF(SOURCE!$U$2-LEN(SOURCE!F2568) &gt;= 0, REPT(" ",SOURCE!$U$2-LEN(SOURCE!F2568)+2), "")&amp;"("&amp;
      SUBSTITUTE(TEXT(SOURCE!G2568,"??0"),"  ","")&amp;" &lt;&lt; TAM_MAX_BITS) |"&amp; IF(SOURCE!$V$2-3 &gt;= 0, REPT(" ",MAX(1,SOURCE!$V$2-5+4+1-1-LEN(  IF(ISTEXT(SOURCE!H2568),SOURCE!H2568,  SUBSTITUTE(SUBSTITUTE(TEXT(SOURCE!H2568,"????0"),"  ","")," ",""))   ))), "")&amp;
       IF(ISTEXT(SOURCE!H2568),SOURCE!H2568, SUBSTITUTE(SUBSTITUTE(TEXT(SOURCE!H2568,"????0"),"  ","")," ",""))   &amp;","&amp; IF(SOURCE!$W$2-3 &gt;= 0, REPT(" ",SOURCE!$W$2-3-5), "")&amp;
      SOURCE!I2568&amp;
" | "&amp; IF(SOURCE!$X$2-LEN(SOURCE!I2568) &gt;= 0, REPT(" ",SOURCE!$X$2-LEN(SOURCE!I2568)), "")&amp;
      SOURCE!J2568&amp;      IF(SOURCE!$Y$2-LEN(SOURCE!J2568) &gt;= 0, REPT(" ",SOURCE!$Y$2-LEN(SOURCE!J2568)), "")&amp;
" | "&amp; IF(SOURCE!$X$2-LEN(SOURCE!I2568) &gt;= 0, REPT(" ",SOURCE!$X$2-LEN(SOURCE!I2568)), "")&amp;
      SOURCE!K2568&amp;      IF(SOURCE!$Y$2-LEN(SOURCE!K2568) &gt;= 0, REPT(" ",SOURCE!$Z$2-LEN(SOURCE!K2568)), "")&amp;
" | "&amp; SOURCE!L2568&amp;      IF(SOURCE!$AB$2-LEN(SOURCE!L2568) &gt;= 0, REPT(" ",SOURCE!$AB$2-LEN(SOURCE!L2568)), "")&amp;
" | "&amp; SOURCE!M2568&amp;      IF(SOURCE!$AC$2-LEN(SOURCE!M2568) &gt;= 0, REPT(" ",SOURCE!$AC$2-LEN(SOURCE!M2568)), "")&amp;
      "},"&amp;IF(SOURCE!O2568&lt;&gt;"",""&amp;SOURCE!O2568,"")
 )
)
)</f>
        <v/>
      </c>
    </row>
    <row r="2569" spans="1:1">
      <c r="A2569" s="133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IF(SOURCE!$R$2-LEN(SOURCE!C2569) &gt;= 0, REPT(" ",SOURCE!$R$2-LEN(SOURCE!C2569)), "")&amp;
      SOURCE!D2569&amp;", "&amp; IF(SOURCE!$S$2-LEN(SOURCE!D2569) &gt;= 0, REPT(" ",SOURCE!$S$2-LEN(SOURCE!D2569)), "")&amp;
      SOURCE!E2569&amp;", "&amp; IF(SOURCE!$T$2-LEN(SOURCE!E2569) &gt;=0, REPT(" ",SOURCE!$T$2-LEN(SOURCE!E2569)), "")&amp;
      SOURCE!F2569&amp;", "&amp; IF(SOURCE!$U$2-LEN(SOURCE!F2569) &gt;= 0, REPT(" ",SOURCE!$U$2-LEN(SOURCE!F2569)+2), "")&amp;"("&amp;
      SUBSTITUTE(TEXT(SOURCE!G2569,"??0"),"  ","")&amp;" &lt;&lt; TAM_MAX_BITS) |"&amp; IF(SOURCE!$V$2-3 &gt;= 0, REPT(" ",MAX(1,SOURCE!$V$2-5+4+1-1-LEN(  IF(ISTEXT(SOURCE!H2569),SOURCE!H2569,  SUBSTITUTE(SUBSTITUTE(TEXT(SOURCE!H2569,"????0"),"  ","")," ",""))   ))), "")&amp;
       IF(ISTEXT(SOURCE!H2569),SOURCE!H2569, SUBSTITUTE(SUBSTITUTE(TEXT(SOURCE!H2569,"????0"),"  ","")," ",""))   &amp;","&amp; IF(SOURCE!$W$2-3 &gt;= 0, REPT(" ",SOURCE!$W$2-3-5), "")&amp;
      SOURCE!I2569&amp;
" | "&amp; IF(SOURCE!$X$2-LEN(SOURCE!I2569) &gt;= 0, REPT(" ",SOURCE!$X$2-LEN(SOURCE!I2569)), "")&amp;
      SOURCE!J2569&amp;      IF(SOURCE!$Y$2-LEN(SOURCE!J2569) &gt;= 0, REPT(" ",SOURCE!$Y$2-LEN(SOURCE!J2569)), "")&amp;
" | "&amp; IF(SOURCE!$X$2-LEN(SOURCE!I2569) &gt;= 0, REPT(" ",SOURCE!$X$2-LEN(SOURCE!I2569)), "")&amp;
      SOURCE!K2569&amp;      IF(SOURCE!$Y$2-LEN(SOURCE!K2569) &gt;= 0, REPT(" ",SOURCE!$Z$2-LEN(SOURCE!K2569)), "")&amp;
" | "&amp; SOURCE!L2569&amp;      IF(SOURCE!$AB$2-LEN(SOURCE!L2569) &gt;= 0, REPT(" ",SOURCE!$AB$2-LEN(SOURCE!L2569)), "")&amp;
" | "&amp; SOURCE!M2569&amp;      IF(SOURCE!$AC$2-LEN(SOURCE!M2569) &gt;= 0, REPT(" ",SOURCE!$AC$2-LEN(SOURCE!M2569)), "")&amp;
      "},"&amp;IF(SOURCE!O2569&lt;&gt;"",""&amp;SOURCE!O2569,"")
 )
)
)</f>
        <v/>
      </c>
    </row>
    <row r="2570" spans="1:1">
      <c r="A2570" s="133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IF(SOURCE!$R$2-LEN(SOURCE!C2570) &gt;= 0, REPT(" ",SOURCE!$R$2-LEN(SOURCE!C2570)), "")&amp;
      SOURCE!D2570&amp;", "&amp; IF(SOURCE!$S$2-LEN(SOURCE!D2570) &gt;= 0, REPT(" ",SOURCE!$S$2-LEN(SOURCE!D2570)), "")&amp;
      SOURCE!E2570&amp;", "&amp; IF(SOURCE!$T$2-LEN(SOURCE!E2570) &gt;=0, REPT(" ",SOURCE!$T$2-LEN(SOURCE!E2570)), "")&amp;
      SOURCE!F2570&amp;", "&amp; IF(SOURCE!$U$2-LEN(SOURCE!F2570) &gt;= 0, REPT(" ",SOURCE!$U$2-LEN(SOURCE!F2570)+2), "")&amp;"("&amp;
      SUBSTITUTE(TEXT(SOURCE!G2570,"??0"),"  ","")&amp;" &lt;&lt; TAM_MAX_BITS) |"&amp; IF(SOURCE!$V$2-3 &gt;= 0, REPT(" ",MAX(1,SOURCE!$V$2-5+4+1-1-LEN(  IF(ISTEXT(SOURCE!H2570),SOURCE!H2570,  SUBSTITUTE(SUBSTITUTE(TEXT(SOURCE!H2570,"????0"),"  ","")," ",""))   ))), "")&amp;
       IF(ISTEXT(SOURCE!H2570),SOURCE!H2570, SUBSTITUTE(SUBSTITUTE(TEXT(SOURCE!H2570,"????0"),"  ","")," ",""))   &amp;","&amp; IF(SOURCE!$W$2-3 &gt;= 0, REPT(" ",SOURCE!$W$2-3-5), "")&amp;
      SOURCE!I2570&amp;
" | "&amp; IF(SOURCE!$X$2-LEN(SOURCE!I2570) &gt;= 0, REPT(" ",SOURCE!$X$2-LEN(SOURCE!I2570)), "")&amp;
      SOURCE!J2570&amp;      IF(SOURCE!$Y$2-LEN(SOURCE!J2570) &gt;= 0, REPT(" ",SOURCE!$Y$2-LEN(SOURCE!J2570)), "")&amp;
" | "&amp; IF(SOURCE!$X$2-LEN(SOURCE!I2570) &gt;= 0, REPT(" ",SOURCE!$X$2-LEN(SOURCE!I2570)), "")&amp;
      SOURCE!K2570&amp;      IF(SOURCE!$Y$2-LEN(SOURCE!K2570) &gt;= 0, REPT(" ",SOURCE!$Z$2-LEN(SOURCE!K2570)), "")&amp;
" | "&amp; SOURCE!L2570&amp;      IF(SOURCE!$AB$2-LEN(SOURCE!L2570) &gt;= 0, REPT(" ",SOURCE!$AB$2-LEN(SOURCE!L2570)), "")&amp;
" | "&amp; SOURCE!M2570&amp;      IF(SOURCE!$AC$2-LEN(SOURCE!M2570) &gt;= 0, REPT(" ",SOURCE!$AC$2-LEN(SOURCE!M2570)), "")&amp;
      "},"&amp;IF(SOURCE!O2570&lt;&gt;"",""&amp;SOURCE!O2570,"")
 )
)
)</f>
        <v/>
      </c>
    </row>
    <row r="2571" spans="1:1">
      <c r="A2571" s="133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IF(SOURCE!$R$2-LEN(SOURCE!C2571) &gt;= 0, REPT(" ",SOURCE!$R$2-LEN(SOURCE!C2571)), "")&amp;
      SOURCE!D2571&amp;", "&amp; IF(SOURCE!$S$2-LEN(SOURCE!D2571) &gt;= 0, REPT(" ",SOURCE!$S$2-LEN(SOURCE!D2571)), "")&amp;
      SOURCE!E2571&amp;", "&amp; IF(SOURCE!$T$2-LEN(SOURCE!E2571) &gt;=0, REPT(" ",SOURCE!$T$2-LEN(SOURCE!E2571)), "")&amp;
      SOURCE!F2571&amp;", "&amp; IF(SOURCE!$U$2-LEN(SOURCE!F2571) &gt;= 0, REPT(" ",SOURCE!$U$2-LEN(SOURCE!F2571)+2), "")&amp;"("&amp;
      SUBSTITUTE(TEXT(SOURCE!G2571,"??0"),"  ","")&amp;" &lt;&lt; TAM_MAX_BITS) |"&amp; IF(SOURCE!$V$2-3 &gt;= 0, REPT(" ",MAX(1,SOURCE!$V$2-5+4+1-1-LEN(  IF(ISTEXT(SOURCE!H2571),SOURCE!H2571,  SUBSTITUTE(SUBSTITUTE(TEXT(SOURCE!H2571,"????0"),"  ","")," ",""))   ))), "")&amp;
       IF(ISTEXT(SOURCE!H2571),SOURCE!H2571, SUBSTITUTE(SUBSTITUTE(TEXT(SOURCE!H2571,"????0"),"  ","")," ",""))   &amp;","&amp; IF(SOURCE!$W$2-3 &gt;= 0, REPT(" ",SOURCE!$W$2-3-5), "")&amp;
      SOURCE!I2571&amp;
" | "&amp; IF(SOURCE!$X$2-LEN(SOURCE!I2571) &gt;= 0, REPT(" ",SOURCE!$X$2-LEN(SOURCE!I2571)), "")&amp;
      SOURCE!J2571&amp;      IF(SOURCE!$Y$2-LEN(SOURCE!J2571) &gt;= 0, REPT(" ",SOURCE!$Y$2-LEN(SOURCE!J2571)), "")&amp;
" | "&amp; IF(SOURCE!$X$2-LEN(SOURCE!I2571) &gt;= 0, REPT(" ",SOURCE!$X$2-LEN(SOURCE!I2571)), "")&amp;
      SOURCE!K2571&amp;      IF(SOURCE!$Y$2-LEN(SOURCE!K2571) &gt;= 0, REPT(" ",SOURCE!$Z$2-LEN(SOURCE!K2571)), "")&amp;
" | "&amp; SOURCE!L2571&amp;      IF(SOURCE!$AB$2-LEN(SOURCE!L2571) &gt;= 0, REPT(" ",SOURCE!$AB$2-LEN(SOURCE!L2571)), "")&amp;
" | "&amp; SOURCE!M2571&amp;      IF(SOURCE!$AC$2-LEN(SOURCE!M2571) &gt;= 0, REPT(" ",SOURCE!$AC$2-LEN(SOURCE!M2571)), "")&amp;
      "},"&amp;IF(SOURCE!O2571&lt;&gt;"",""&amp;SOURCE!O2571,"")
 )
)
)</f>
        <v/>
      </c>
    </row>
    <row r="2572" spans="1:1">
      <c r="A2572" s="133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IF(SOURCE!$R$2-LEN(SOURCE!C2572) &gt;= 0, REPT(" ",SOURCE!$R$2-LEN(SOURCE!C2572)), "")&amp;
      SOURCE!D2572&amp;", "&amp; IF(SOURCE!$S$2-LEN(SOURCE!D2572) &gt;= 0, REPT(" ",SOURCE!$S$2-LEN(SOURCE!D2572)), "")&amp;
      SOURCE!E2572&amp;", "&amp; IF(SOURCE!$T$2-LEN(SOURCE!E2572) &gt;=0, REPT(" ",SOURCE!$T$2-LEN(SOURCE!E2572)), "")&amp;
      SOURCE!F2572&amp;", "&amp; IF(SOURCE!$U$2-LEN(SOURCE!F2572) &gt;= 0, REPT(" ",SOURCE!$U$2-LEN(SOURCE!F2572)+2), "")&amp;"("&amp;
      SUBSTITUTE(TEXT(SOURCE!G2572,"??0"),"  ","")&amp;" &lt;&lt; TAM_MAX_BITS) |"&amp; IF(SOURCE!$V$2-3 &gt;= 0, REPT(" ",MAX(1,SOURCE!$V$2-5+4+1-1-LEN(  IF(ISTEXT(SOURCE!H2572),SOURCE!H2572,  SUBSTITUTE(SUBSTITUTE(TEXT(SOURCE!H2572,"????0"),"  ","")," ",""))   ))), "")&amp;
       IF(ISTEXT(SOURCE!H2572),SOURCE!H2572, SUBSTITUTE(SUBSTITUTE(TEXT(SOURCE!H2572,"????0"),"  ","")," ",""))   &amp;","&amp; IF(SOURCE!$W$2-3 &gt;= 0, REPT(" ",SOURCE!$W$2-3-5), "")&amp;
      SOURCE!I2572&amp;
" | "&amp; IF(SOURCE!$X$2-LEN(SOURCE!I2572) &gt;= 0, REPT(" ",SOURCE!$X$2-LEN(SOURCE!I2572)), "")&amp;
      SOURCE!J2572&amp;      IF(SOURCE!$Y$2-LEN(SOURCE!J2572) &gt;= 0, REPT(" ",SOURCE!$Y$2-LEN(SOURCE!J2572)), "")&amp;
" | "&amp; IF(SOURCE!$X$2-LEN(SOURCE!I2572) &gt;= 0, REPT(" ",SOURCE!$X$2-LEN(SOURCE!I2572)), "")&amp;
      SOURCE!K2572&amp;      IF(SOURCE!$Y$2-LEN(SOURCE!K2572) &gt;= 0, REPT(" ",SOURCE!$Z$2-LEN(SOURCE!K2572)), "")&amp;
" | "&amp; SOURCE!L2572&amp;      IF(SOURCE!$AB$2-LEN(SOURCE!L2572) &gt;= 0, REPT(" ",SOURCE!$AB$2-LEN(SOURCE!L2572)), "")&amp;
" | "&amp; SOURCE!M2572&amp;      IF(SOURCE!$AC$2-LEN(SOURCE!M2572) &gt;= 0, REPT(" ",SOURCE!$AC$2-LEN(SOURCE!M2572)), "")&amp;
      "},"&amp;IF(SOURCE!O2572&lt;&gt;"",""&amp;SOURCE!O2572,"")
 )
)
)</f>
        <v/>
      </c>
    </row>
    <row r="2573" spans="1:1">
      <c r="A2573" s="133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IF(SOURCE!$R$2-LEN(SOURCE!C2573) &gt;= 0, REPT(" ",SOURCE!$R$2-LEN(SOURCE!C2573)), "")&amp;
      SOURCE!D2573&amp;", "&amp; IF(SOURCE!$S$2-LEN(SOURCE!D2573) &gt;= 0, REPT(" ",SOURCE!$S$2-LEN(SOURCE!D2573)), "")&amp;
      SOURCE!E2573&amp;", "&amp; IF(SOURCE!$T$2-LEN(SOURCE!E2573) &gt;=0, REPT(" ",SOURCE!$T$2-LEN(SOURCE!E2573)), "")&amp;
      SOURCE!F2573&amp;", "&amp; IF(SOURCE!$U$2-LEN(SOURCE!F2573) &gt;= 0, REPT(" ",SOURCE!$U$2-LEN(SOURCE!F2573)+2), "")&amp;"("&amp;
      SUBSTITUTE(TEXT(SOURCE!G2573,"??0"),"  ","")&amp;" &lt;&lt; TAM_MAX_BITS) |"&amp; IF(SOURCE!$V$2-3 &gt;= 0, REPT(" ",MAX(1,SOURCE!$V$2-5+4+1-1-LEN(  IF(ISTEXT(SOURCE!H2573),SOURCE!H2573,  SUBSTITUTE(SUBSTITUTE(TEXT(SOURCE!H2573,"????0"),"  ","")," ",""))   ))), "")&amp;
       IF(ISTEXT(SOURCE!H2573),SOURCE!H2573, SUBSTITUTE(SUBSTITUTE(TEXT(SOURCE!H2573,"????0"),"  ","")," ",""))   &amp;","&amp; IF(SOURCE!$W$2-3 &gt;= 0, REPT(" ",SOURCE!$W$2-3-5), "")&amp;
      SOURCE!I2573&amp;
" | "&amp; IF(SOURCE!$X$2-LEN(SOURCE!I2573) &gt;= 0, REPT(" ",SOURCE!$X$2-LEN(SOURCE!I2573)), "")&amp;
      SOURCE!J2573&amp;      IF(SOURCE!$Y$2-LEN(SOURCE!J2573) &gt;= 0, REPT(" ",SOURCE!$Y$2-LEN(SOURCE!J2573)), "")&amp;
" | "&amp; IF(SOURCE!$X$2-LEN(SOURCE!I2573) &gt;= 0, REPT(" ",SOURCE!$X$2-LEN(SOURCE!I2573)), "")&amp;
      SOURCE!K2573&amp;      IF(SOURCE!$Y$2-LEN(SOURCE!K2573) &gt;= 0, REPT(" ",SOURCE!$Z$2-LEN(SOURCE!K2573)), "")&amp;
" | "&amp; SOURCE!L2573&amp;      IF(SOURCE!$AB$2-LEN(SOURCE!L2573) &gt;= 0, REPT(" ",SOURCE!$AB$2-LEN(SOURCE!L2573)), "")&amp;
" | "&amp; SOURCE!M2573&amp;      IF(SOURCE!$AC$2-LEN(SOURCE!M2573) &gt;= 0, REPT(" ",SOURCE!$AC$2-LEN(SOURCE!M2573)), "")&amp;
      "},"&amp;IF(SOURCE!O2573&lt;&gt;"",""&amp;SOURCE!O2573,"")
 )
)
)</f>
        <v/>
      </c>
    </row>
    <row r="2574" spans="1:1">
      <c r="A2574" s="133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IF(SOURCE!$R$2-LEN(SOURCE!C2574) &gt;= 0, REPT(" ",SOURCE!$R$2-LEN(SOURCE!C2574)), "")&amp;
      SOURCE!D2574&amp;", "&amp; IF(SOURCE!$S$2-LEN(SOURCE!D2574) &gt;= 0, REPT(" ",SOURCE!$S$2-LEN(SOURCE!D2574)), "")&amp;
      SOURCE!E2574&amp;", "&amp; IF(SOURCE!$T$2-LEN(SOURCE!E2574) &gt;=0, REPT(" ",SOURCE!$T$2-LEN(SOURCE!E2574)), "")&amp;
      SOURCE!F2574&amp;", "&amp; IF(SOURCE!$U$2-LEN(SOURCE!F2574) &gt;= 0, REPT(" ",SOURCE!$U$2-LEN(SOURCE!F2574)+2), "")&amp;"("&amp;
      SUBSTITUTE(TEXT(SOURCE!G2574,"??0"),"  ","")&amp;" &lt;&lt; TAM_MAX_BITS) |"&amp; IF(SOURCE!$V$2-3 &gt;= 0, REPT(" ",MAX(1,SOURCE!$V$2-5+4+1-1-LEN(  IF(ISTEXT(SOURCE!H2574),SOURCE!H2574,  SUBSTITUTE(SUBSTITUTE(TEXT(SOURCE!H2574,"????0"),"  ","")," ",""))   ))), "")&amp;
       IF(ISTEXT(SOURCE!H2574),SOURCE!H2574, SUBSTITUTE(SUBSTITUTE(TEXT(SOURCE!H2574,"????0"),"  ","")," ",""))   &amp;","&amp; IF(SOURCE!$W$2-3 &gt;= 0, REPT(" ",SOURCE!$W$2-3-5), "")&amp;
      SOURCE!I2574&amp;
" | "&amp; IF(SOURCE!$X$2-LEN(SOURCE!I2574) &gt;= 0, REPT(" ",SOURCE!$X$2-LEN(SOURCE!I2574)), "")&amp;
      SOURCE!J2574&amp;      IF(SOURCE!$Y$2-LEN(SOURCE!J2574) &gt;= 0, REPT(" ",SOURCE!$Y$2-LEN(SOURCE!J2574)), "")&amp;
" | "&amp; IF(SOURCE!$X$2-LEN(SOURCE!I2574) &gt;= 0, REPT(" ",SOURCE!$X$2-LEN(SOURCE!I2574)), "")&amp;
      SOURCE!K2574&amp;      IF(SOURCE!$Y$2-LEN(SOURCE!K2574) &gt;= 0, REPT(" ",SOURCE!$Z$2-LEN(SOURCE!K2574)), "")&amp;
" | "&amp; SOURCE!L2574&amp;      IF(SOURCE!$AB$2-LEN(SOURCE!L2574) &gt;= 0, REPT(" ",SOURCE!$AB$2-LEN(SOURCE!L2574)), "")&amp;
" | "&amp; SOURCE!M2574&amp;      IF(SOURCE!$AC$2-LEN(SOURCE!M2574) &gt;= 0, REPT(" ",SOURCE!$AC$2-LEN(SOURCE!M2574)), "")&amp;
      "},"&amp;IF(SOURCE!O2574&lt;&gt;"",""&amp;SOURCE!O2574,"")
 )
)
)</f>
        <v/>
      </c>
    </row>
    <row r="2575" spans="1:1">
      <c r="A2575" s="133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IF(SOURCE!$R$2-LEN(SOURCE!C2575) &gt;= 0, REPT(" ",SOURCE!$R$2-LEN(SOURCE!C2575)), "")&amp;
      SOURCE!D2575&amp;", "&amp; IF(SOURCE!$S$2-LEN(SOURCE!D2575) &gt;= 0, REPT(" ",SOURCE!$S$2-LEN(SOURCE!D2575)), "")&amp;
      SOURCE!E2575&amp;", "&amp; IF(SOURCE!$T$2-LEN(SOURCE!E2575) &gt;=0, REPT(" ",SOURCE!$T$2-LEN(SOURCE!E2575)), "")&amp;
      SOURCE!F2575&amp;", "&amp; IF(SOURCE!$U$2-LEN(SOURCE!F2575) &gt;= 0, REPT(" ",SOURCE!$U$2-LEN(SOURCE!F2575)+2), "")&amp;"("&amp;
      SUBSTITUTE(TEXT(SOURCE!G2575,"??0"),"  ","")&amp;" &lt;&lt; TAM_MAX_BITS) |"&amp; IF(SOURCE!$V$2-3 &gt;= 0, REPT(" ",MAX(1,SOURCE!$V$2-5+4+1-1-LEN(  IF(ISTEXT(SOURCE!H2575),SOURCE!H2575,  SUBSTITUTE(SUBSTITUTE(TEXT(SOURCE!H2575,"????0"),"  ","")," ",""))   ))), "")&amp;
       IF(ISTEXT(SOURCE!H2575),SOURCE!H2575, SUBSTITUTE(SUBSTITUTE(TEXT(SOURCE!H2575,"????0"),"  ","")," ",""))   &amp;","&amp; IF(SOURCE!$W$2-3 &gt;= 0, REPT(" ",SOURCE!$W$2-3-5), "")&amp;
      SOURCE!I2575&amp;
" | "&amp; IF(SOURCE!$X$2-LEN(SOURCE!I2575) &gt;= 0, REPT(" ",SOURCE!$X$2-LEN(SOURCE!I2575)), "")&amp;
      SOURCE!J2575&amp;      IF(SOURCE!$Y$2-LEN(SOURCE!J2575) &gt;= 0, REPT(" ",SOURCE!$Y$2-LEN(SOURCE!J2575)), "")&amp;
" | "&amp; IF(SOURCE!$X$2-LEN(SOURCE!I2575) &gt;= 0, REPT(" ",SOURCE!$X$2-LEN(SOURCE!I2575)), "")&amp;
      SOURCE!K2575&amp;      IF(SOURCE!$Y$2-LEN(SOURCE!K2575) &gt;= 0, REPT(" ",SOURCE!$Z$2-LEN(SOURCE!K2575)), "")&amp;
" | "&amp; SOURCE!L2575&amp;      IF(SOURCE!$AB$2-LEN(SOURCE!L2575) &gt;= 0, REPT(" ",SOURCE!$AB$2-LEN(SOURCE!L2575)), "")&amp;
" | "&amp; SOURCE!M2575&amp;      IF(SOURCE!$AC$2-LEN(SOURCE!M2575) &gt;= 0, REPT(" ",SOURCE!$AC$2-LEN(SOURCE!M2575)), "")&amp;
      "},"&amp;IF(SOURCE!O2575&lt;&gt;"",""&amp;SOURCE!O2575,"")
 )
)
)</f>
        <v/>
      </c>
    </row>
    <row r="2576" spans="1:1">
      <c r="A2576" s="133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IF(SOURCE!$R$2-LEN(SOURCE!C2576) &gt;= 0, REPT(" ",SOURCE!$R$2-LEN(SOURCE!C2576)), "")&amp;
      SOURCE!D2576&amp;", "&amp; IF(SOURCE!$S$2-LEN(SOURCE!D2576) &gt;= 0, REPT(" ",SOURCE!$S$2-LEN(SOURCE!D2576)), "")&amp;
      SOURCE!E2576&amp;", "&amp; IF(SOURCE!$T$2-LEN(SOURCE!E2576) &gt;=0, REPT(" ",SOURCE!$T$2-LEN(SOURCE!E2576)), "")&amp;
      SOURCE!F2576&amp;", "&amp; IF(SOURCE!$U$2-LEN(SOURCE!F2576) &gt;= 0, REPT(" ",SOURCE!$U$2-LEN(SOURCE!F2576)+2), "")&amp;"("&amp;
      SUBSTITUTE(TEXT(SOURCE!G2576,"??0"),"  ","")&amp;" &lt;&lt; TAM_MAX_BITS) |"&amp; IF(SOURCE!$V$2-3 &gt;= 0, REPT(" ",MAX(1,SOURCE!$V$2-5+4+1-1-LEN(  IF(ISTEXT(SOURCE!H2576),SOURCE!H2576,  SUBSTITUTE(SUBSTITUTE(TEXT(SOURCE!H2576,"????0"),"  ","")," ",""))   ))), "")&amp;
       IF(ISTEXT(SOURCE!H2576),SOURCE!H2576, SUBSTITUTE(SUBSTITUTE(TEXT(SOURCE!H2576,"????0"),"  ","")," ",""))   &amp;","&amp; IF(SOURCE!$W$2-3 &gt;= 0, REPT(" ",SOURCE!$W$2-3-5), "")&amp;
      SOURCE!I2576&amp;
" | "&amp; IF(SOURCE!$X$2-LEN(SOURCE!I2576) &gt;= 0, REPT(" ",SOURCE!$X$2-LEN(SOURCE!I2576)), "")&amp;
      SOURCE!J2576&amp;      IF(SOURCE!$Y$2-LEN(SOURCE!J2576) &gt;= 0, REPT(" ",SOURCE!$Y$2-LEN(SOURCE!J2576)), "")&amp;
" | "&amp; IF(SOURCE!$X$2-LEN(SOURCE!I2576) &gt;= 0, REPT(" ",SOURCE!$X$2-LEN(SOURCE!I2576)), "")&amp;
      SOURCE!K2576&amp;      IF(SOURCE!$Y$2-LEN(SOURCE!K2576) &gt;= 0, REPT(" ",SOURCE!$Z$2-LEN(SOURCE!K2576)), "")&amp;
" | "&amp; SOURCE!L2576&amp;      IF(SOURCE!$AB$2-LEN(SOURCE!L2576) &gt;= 0, REPT(" ",SOURCE!$AB$2-LEN(SOURCE!L2576)), "")&amp;
" | "&amp; SOURCE!M2576&amp;      IF(SOURCE!$AC$2-LEN(SOURCE!M2576) &gt;= 0, REPT(" ",SOURCE!$AC$2-LEN(SOURCE!M2576)), "")&amp;
      "},"&amp;IF(SOURCE!O2576&lt;&gt;"",""&amp;SOURCE!O2576,"")
 )
)
)</f>
        <v/>
      </c>
    </row>
    <row r="2577" spans="1:1">
      <c r="A2577" s="133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IF(SOURCE!$R$2-LEN(SOURCE!C2577) &gt;= 0, REPT(" ",SOURCE!$R$2-LEN(SOURCE!C2577)), "")&amp;
      SOURCE!D2577&amp;", "&amp; IF(SOURCE!$S$2-LEN(SOURCE!D2577) &gt;= 0, REPT(" ",SOURCE!$S$2-LEN(SOURCE!D2577)), "")&amp;
      SOURCE!E2577&amp;", "&amp; IF(SOURCE!$T$2-LEN(SOURCE!E2577) &gt;=0, REPT(" ",SOURCE!$T$2-LEN(SOURCE!E2577)), "")&amp;
      SOURCE!F2577&amp;", "&amp; IF(SOURCE!$U$2-LEN(SOURCE!F2577) &gt;= 0, REPT(" ",SOURCE!$U$2-LEN(SOURCE!F2577)+2), "")&amp;"("&amp;
      SUBSTITUTE(TEXT(SOURCE!G2577,"??0"),"  ","")&amp;" &lt;&lt; TAM_MAX_BITS) |"&amp; IF(SOURCE!$V$2-3 &gt;= 0, REPT(" ",MAX(1,SOURCE!$V$2-5+4+1-1-LEN(  IF(ISTEXT(SOURCE!H2577),SOURCE!H2577,  SUBSTITUTE(SUBSTITUTE(TEXT(SOURCE!H2577,"????0"),"  ","")," ",""))   ))), "")&amp;
       IF(ISTEXT(SOURCE!H2577),SOURCE!H2577, SUBSTITUTE(SUBSTITUTE(TEXT(SOURCE!H2577,"????0"),"  ","")," ",""))   &amp;","&amp; IF(SOURCE!$W$2-3 &gt;= 0, REPT(" ",SOURCE!$W$2-3-5), "")&amp;
      SOURCE!I2577&amp;
" | "&amp; IF(SOURCE!$X$2-LEN(SOURCE!I2577) &gt;= 0, REPT(" ",SOURCE!$X$2-LEN(SOURCE!I2577)), "")&amp;
      SOURCE!J2577&amp;      IF(SOURCE!$Y$2-LEN(SOURCE!J2577) &gt;= 0, REPT(" ",SOURCE!$Y$2-LEN(SOURCE!J2577)), "")&amp;
" | "&amp; IF(SOURCE!$X$2-LEN(SOURCE!I2577) &gt;= 0, REPT(" ",SOURCE!$X$2-LEN(SOURCE!I2577)), "")&amp;
      SOURCE!K2577&amp;      IF(SOURCE!$Y$2-LEN(SOURCE!K2577) &gt;= 0, REPT(" ",SOURCE!$Z$2-LEN(SOURCE!K2577)), "")&amp;
" | "&amp; SOURCE!L2577&amp;      IF(SOURCE!$AB$2-LEN(SOURCE!L2577) &gt;= 0, REPT(" ",SOURCE!$AB$2-LEN(SOURCE!L2577)), "")&amp;
" | "&amp; SOURCE!M2577&amp;      IF(SOURCE!$AC$2-LEN(SOURCE!M2577) &gt;= 0, REPT(" ",SOURCE!$AC$2-LEN(SOURCE!M2577)), "")&amp;
      "},"&amp;IF(SOURCE!O2577&lt;&gt;"",""&amp;SOURCE!O2577,"")
 )
)
)</f>
        <v/>
      </c>
    </row>
    <row r="2578" spans="1:1">
      <c r="A2578" s="133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IF(SOURCE!$R$2-LEN(SOURCE!C2578) &gt;= 0, REPT(" ",SOURCE!$R$2-LEN(SOURCE!C2578)), "")&amp;
      SOURCE!D2578&amp;", "&amp; IF(SOURCE!$S$2-LEN(SOURCE!D2578) &gt;= 0, REPT(" ",SOURCE!$S$2-LEN(SOURCE!D2578)), "")&amp;
      SOURCE!E2578&amp;", "&amp; IF(SOURCE!$T$2-LEN(SOURCE!E2578) &gt;=0, REPT(" ",SOURCE!$T$2-LEN(SOURCE!E2578)), "")&amp;
      SOURCE!F2578&amp;", "&amp; IF(SOURCE!$U$2-LEN(SOURCE!F2578) &gt;= 0, REPT(" ",SOURCE!$U$2-LEN(SOURCE!F2578)+2), "")&amp;"("&amp;
      SUBSTITUTE(TEXT(SOURCE!G2578,"??0"),"  ","")&amp;" &lt;&lt; TAM_MAX_BITS) |"&amp; IF(SOURCE!$V$2-3 &gt;= 0, REPT(" ",MAX(1,SOURCE!$V$2-5+4+1-1-LEN(  IF(ISTEXT(SOURCE!H2578),SOURCE!H2578,  SUBSTITUTE(SUBSTITUTE(TEXT(SOURCE!H2578,"????0"),"  ","")," ",""))   ))), "")&amp;
       IF(ISTEXT(SOURCE!H2578),SOURCE!H2578, SUBSTITUTE(SUBSTITUTE(TEXT(SOURCE!H2578,"????0"),"  ","")," ",""))   &amp;","&amp; IF(SOURCE!$W$2-3 &gt;= 0, REPT(" ",SOURCE!$W$2-3-5), "")&amp;
      SOURCE!I2578&amp;
" | "&amp; IF(SOURCE!$X$2-LEN(SOURCE!I2578) &gt;= 0, REPT(" ",SOURCE!$X$2-LEN(SOURCE!I2578)), "")&amp;
      SOURCE!J2578&amp;      IF(SOURCE!$Y$2-LEN(SOURCE!J2578) &gt;= 0, REPT(" ",SOURCE!$Y$2-LEN(SOURCE!J2578)), "")&amp;
" | "&amp; IF(SOURCE!$X$2-LEN(SOURCE!I2578) &gt;= 0, REPT(" ",SOURCE!$X$2-LEN(SOURCE!I2578)), "")&amp;
      SOURCE!K2578&amp;      IF(SOURCE!$Y$2-LEN(SOURCE!K2578) &gt;= 0, REPT(" ",SOURCE!$Z$2-LEN(SOURCE!K2578)), "")&amp;
" | "&amp; SOURCE!L2578&amp;      IF(SOURCE!$AB$2-LEN(SOURCE!L2578) &gt;= 0, REPT(" ",SOURCE!$AB$2-LEN(SOURCE!L2578)), "")&amp;
" | "&amp; SOURCE!M2578&amp;      IF(SOURCE!$AC$2-LEN(SOURCE!M2578) &gt;= 0, REPT(" ",SOURCE!$AC$2-LEN(SOURCE!M2578)), "")&amp;
      "},"&amp;IF(SOURCE!O2578&lt;&gt;"",""&amp;SOURCE!O2578,"")
 )
)
)</f>
        <v/>
      </c>
    </row>
    <row r="2579" spans="1:1">
      <c r="A2579" s="133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IF(SOURCE!$R$2-LEN(SOURCE!C2579) &gt;= 0, REPT(" ",SOURCE!$R$2-LEN(SOURCE!C2579)), "")&amp;
      SOURCE!D2579&amp;", "&amp; IF(SOURCE!$S$2-LEN(SOURCE!D2579) &gt;= 0, REPT(" ",SOURCE!$S$2-LEN(SOURCE!D2579)), "")&amp;
      SOURCE!E2579&amp;", "&amp; IF(SOURCE!$T$2-LEN(SOURCE!E2579) &gt;=0, REPT(" ",SOURCE!$T$2-LEN(SOURCE!E2579)), "")&amp;
      SOURCE!F2579&amp;", "&amp; IF(SOURCE!$U$2-LEN(SOURCE!F2579) &gt;= 0, REPT(" ",SOURCE!$U$2-LEN(SOURCE!F2579)+2), "")&amp;"("&amp;
      SUBSTITUTE(TEXT(SOURCE!G2579,"??0"),"  ","")&amp;" &lt;&lt; TAM_MAX_BITS) |"&amp; IF(SOURCE!$V$2-3 &gt;= 0, REPT(" ",MAX(1,SOURCE!$V$2-5+4+1-1-LEN(  IF(ISTEXT(SOURCE!H2579),SOURCE!H2579,  SUBSTITUTE(SUBSTITUTE(TEXT(SOURCE!H2579,"????0"),"  ","")," ",""))   ))), "")&amp;
       IF(ISTEXT(SOURCE!H2579),SOURCE!H2579, SUBSTITUTE(SUBSTITUTE(TEXT(SOURCE!H2579,"????0"),"  ","")," ",""))   &amp;","&amp; IF(SOURCE!$W$2-3 &gt;= 0, REPT(" ",SOURCE!$W$2-3-5), "")&amp;
      SOURCE!I2579&amp;
" | "&amp; IF(SOURCE!$X$2-LEN(SOURCE!I2579) &gt;= 0, REPT(" ",SOURCE!$X$2-LEN(SOURCE!I2579)), "")&amp;
      SOURCE!J2579&amp;      IF(SOURCE!$Y$2-LEN(SOURCE!J2579) &gt;= 0, REPT(" ",SOURCE!$Y$2-LEN(SOURCE!J2579)), "")&amp;
" | "&amp; IF(SOURCE!$X$2-LEN(SOURCE!I2579) &gt;= 0, REPT(" ",SOURCE!$X$2-LEN(SOURCE!I2579)), "")&amp;
      SOURCE!K2579&amp;      IF(SOURCE!$Y$2-LEN(SOURCE!K2579) &gt;= 0, REPT(" ",SOURCE!$Z$2-LEN(SOURCE!K2579)), "")&amp;
" | "&amp; SOURCE!L2579&amp;      IF(SOURCE!$AB$2-LEN(SOURCE!L2579) &gt;= 0, REPT(" ",SOURCE!$AB$2-LEN(SOURCE!L2579)), "")&amp;
" | "&amp; SOURCE!M2579&amp;      IF(SOURCE!$AC$2-LEN(SOURCE!M2579) &gt;= 0, REPT(" ",SOURCE!$AC$2-LEN(SOURCE!M2579)), "")&amp;
      "},"&amp;IF(SOURCE!O2579&lt;&gt;"",""&amp;SOURCE!O2579,"")
 )
)
)</f>
        <v/>
      </c>
    </row>
    <row r="2580" spans="1:1">
      <c r="A2580" s="133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IF(SOURCE!$R$2-LEN(SOURCE!C2580) &gt;= 0, REPT(" ",SOURCE!$R$2-LEN(SOURCE!C2580)), "")&amp;
      SOURCE!D2580&amp;", "&amp; IF(SOURCE!$S$2-LEN(SOURCE!D2580) &gt;= 0, REPT(" ",SOURCE!$S$2-LEN(SOURCE!D2580)), "")&amp;
      SOURCE!E2580&amp;", "&amp; IF(SOURCE!$T$2-LEN(SOURCE!E2580) &gt;=0, REPT(" ",SOURCE!$T$2-LEN(SOURCE!E2580)), "")&amp;
      SOURCE!F2580&amp;", "&amp; IF(SOURCE!$U$2-LEN(SOURCE!F2580) &gt;= 0, REPT(" ",SOURCE!$U$2-LEN(SOURCE!F2580)+2), "")&amp;"("&amp;
      SUBSTITUTE(TEXT(SOURCE!G2580,"??0"),"  ","")&amp;" &lt;&lt; TAM_MAX_BITS) |"&amp; IF(SOURCE!$V$2-3 &gt;= 0, REPT(" ",MAX(1,SOURCE!$V$2-5+4+1-1-LEN(  IF(ISTEXT(SOURCE!H2580),SOURCE!H2580,  SUBSTITUTE(SUBSTITUTE(TEXT(SOURCE!H2580,"????0"),"  ","")," ",""))   ))), "")&amp;
       IF(ISTEXT(SOURCE!H2580),SOURCE!H2580, SUBSTITUTE(SUBSTITUTE(TEXT(SOURCE!H2580,"????0"),"  ","")," ",""))   &amp;","&amp; IF(SOURCE!$W$2-3 &gt;= 0, REPT(" ",SOURCE!$W$2-3-5), "")&amp;
      SOURCE!I2580&amp;
" | "&amp; IF(SOURCE!$X$2-LEN(SOURCE!I2580) &gt;= 0, REPT(" ",SOURCE!$X$2-LEN(SOURCE!I2580)), "")&amp;
      SOURCE!J2580&amp;      IF(SOURCE!$Y$2-LEN(SOURCE!J2580) &gt;= 0, REPT(" ",SOURCE!$Y$2-LEN(SOURCE!J2580)), "")&amp;
" | "&amp; IF(SOURCE!$X$2-LEN(SOURCE!I2580) &gt;= 0, REPT(" ",SOURCE!$X$2-LEN(SOURCE!I2580)), "")&amp;
      SOURCE!K2580&amp;      IF(SOURCE!$Y$2-LEN(SOURCE!K2580) &gt;= 0, REPT(" ",SOURCE!$Z$2-LEN(SOURCE!K2580)), "")&amp;
" | "&amp; SOURCE!L2580&amp;      IF(SOURCE!$AB$2-LEN(SOURCE!L2580) &gt;= 0, REPT(" ",SOURCE!$AB$2-LEN(SOURCE!L2580)), "")&amp;
" | "&amp; SOURCE!M2580&amp;      IF(SOURCE!$AC$2-LEN(SOURCE!M2580) &gt;= 0, REPT(" ",SOURCE!$AC$2-LEN(SOURCE!M2580)), "")&amp;
      "},"&amp;IF(SOURCE!O2580&lt;&gt;"",""&amp;SOURCE!O2580,"")
 )
)
)</f>
        <v/>
      </c>
    </row>
    <row r="2581" spans="1:1">
      <c r="A2581" s="133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IF(SOURCE!$R$2-LEN(SOURCE!C2581) &gt;= 0, REPT(" ",SOURCE!$R$2-LEN(SOURCE!C2581)), "")&amp;
      SOURCE!D2581&amp;", "&amp; IF(SOURCE!$S$2-LEN(SOURCE!D2581) &gt;= 0, REPT(" ",SOURCE!$S$2-LEN(SOURCE!D2581)), "")&amp;
      SOURCE!E2581&amp;", "&amp; IF(SOURCE!$T$2-LEN(SOURCE!E2581) &gt;=0, REPT(" ",SOURCE!$T$2-LEN(SOURCE!E2581)), "")&amp;
      SOURCE!F2581&amp;", "&amp; IF(SOURCE!$U$2-LEN(SOURCE!F2581) &gt;= 0, REPT(" ",SOURCE!$U$2-LEN(SOURCE!F2581)+2), "")&amp;"("&amp;
      SUBSTITUTE(TEXT(SOURCE!G2581,"??0"),"  ","")&amp;" &lt;&lt; TAM_MAX_BITS) |"&amp; IF(SOURCE!$V$2-3 &gt;= 0, REPT(" ",MAX(1,SOURCE!$V$2-5+4+1-1-LEN(  IF(ISTEXT(SOURCE!H2581),SOURCE!H2581,  SUBSTITUTE(SUBSTITUTE(TEXT(SOURCE!H2581,"????0"),"  ","")," ",""))   ))), "")&amp;
       IF(ISTEXT(SOURCE!H2581),SOURCE!H2581, SUBSTITUTE(SUBSTITUTE(TEXT(SOURCE!H2581,"????0"),"  ","")," ",""))   &amp;","&amp; IF(SOURCE!$W$2-3 &gt;= 0, REPT(" ",SOURCE!$W$2-3-5), "")&amp;
      SOURCE!I2581&amp;
" | "&amp; IF(SOURCE!$X$2-LEN(SOURCE!I2581) &gt;= 0, REPT(" ",SOURCE!$X$2-LEN(SOURCE!I2581)), "")&amp;
      SOURCE!J2581&amp;      IF(SOURCE!$Y$2-LEN(SOURCE!J2581) &gt;= 0, REPT(" ",SOURCE!$Y$2-LEN(SOURCE!J2581)), "")&amp;
" | "&amp; IF(SOURCE!$X$2-LEN(SOURCE!I2581) &gt;= 0, REPT(" ",SOURCE!$X$2-LEN(SOURCE!I2581)), "")&amp;
      SOURCE!K2581&amp;      IF(SOURCE!$Y$2-LEN(SOURCE!K2581) &gt;= 0, REPT(" ",SOURCE!$Z$2-LEN(SOURCE!K2581)), "")&amp;
" | "&amp; SOURCE!L2581&amp;      IF(SOURCE!$AB$2-LEN(SOURCE!L2581) &gt;= 0, REPT(" ",SOURCE!$AB$2-LEN(SOURCE!L2581)), "")&amp;
" | "&amp; SOURCE!M2581&amp;      IF(SOURCE!$AC$2-LEN(SOURCE!M2581) &gt;= 0, REPT(" ",SOURCE!$AC$2-LEN(SOURCE!M2581)), "")&amp;
      "},"&amp;IF(SOURCE!O2581&lt;&gt;"",""&amp;SOURCE!O2581,"")
 )
)
)</f>
        <v/>
      </c>
    </row>
    <row r="2582" spans="1:1">
      <c r="A2582" s="133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IF(SOURCE!$R$2-LEN(SOURCE!C2582) &gt;= 0, REPT(" ",SOURCE!$R$2-LEN(SOURCE!C2582)), "")&amp;
      SOURCE!D2582&amp;", "&amp; IF(SOURCE!$S$2-LEN(SOURCE!D2582) &gt;= 0, REPT(" ",SOURCE!$S$2-LEN(SOURCE!D2582)), "")&amp;
      SOURCE!E2582&amp;", "&amp; IF(SOURCE!$T$2-LEN(SOURCE!E2582) &gt;=0, REPT(" ",SOURCE!$T$2-LEN(SOURCE!E2582)), "")&amp;
      SOURCE!F2582&amp;", "&amp; IF(SOURCE!$U$2-LEN(SOURCE!F2582) &gt;= 0, REPT(" ",SOURCE!$U$2-LEN(SOURCE!F2582)+2), "")&amp;"("&amp;
      SUBSTITUTE(TEXT(SOURCE!G2582,"??0"),"  ","")&amp;" &lt;&lt; TAM_MAX_BITS) |"&amp; IF(SOURCE!$V$2-3 &gt;= 0, REPT(" ",MAX(1,SOURCE!$V$2-5+4+1-1-LEN(  IF(ISTEXT(SOURCE!H2582),SOURCE!H2582,  SUBSTITUTE(SUBSTITUTE(TEXT(SOURCE!H2582,"????0"),"  ","")," ",""))   ))), "")&amp;
       IF(ISTEXT(SOURCE!H2582),SOURCE!H2582, SUBSTITUTE(SUBSTITUTE(TEXT(SOURCE!H2582,"????0"),"  ","")," ",""))   &amp;","&amp; IF(SOURCE!$W$2-3 &gt;= 0, REPT(" ",SOURCE!$W$2-3-5), "")&amp;
      SOURCE!I2582&amp;
" | "&amp; IF(SOURCE!$X$2-LEN(SOURCE!I2582) &gt;= 0, REPT(" ",SOURCE!$X$2-LEN(SOURCE!I2582)), "")&amp;
      SOURCE!J2582&amp;      IF(SOURCE!$Y$2-LEN(SOURCE!J2582) &gt;= 0, REPT(" ",SOURCE!$Y$2-LEN(SOURCE!J2582)), "")&amp;
" | "&amp; IF(SOURCE!$X$2-LEN(SOURCE!I2582) &gt;= 0, REPT(" ",SOURCE!$X$2-LEN(SOURCE!I2582)), "")&amp;
      SOURCE!K2582&amp;      IF(SOURCE!$Y$2-LEN(SOURCE!K2582) &gt;= 0, REPT(" ",SOURCE!$Z$2-LEN(SOURCE!K2582)), "")&amp;
" | "&amp; SOURCE!L2582&amp;      IF(SOURCE!$AB$2-LEN(SOURCE!L2582) &gt;= 0, REPT(" ",SOURCE!$AB$2-LEN(SOURCE!L2582)), "")&amp;
" | "&amp; SOURCE!M2582&amp;      IF(SOURCE!$AC$2-LEN(SOURCE!M2582) &gt;= 0, REPT(" ",SOURCE!$AC$2-LEN(SOURCE!M2582)), "")&amp;
      "},"&amp;IF(SOURCE!O2582&lt;&gt;"",""&amp;SOURCE!O2582,"")
 )
)
)</f>
        <v/>
      </c>
    </row>
    <row r="2583" spans="1:1">
      <c r="A2583" s="133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IF(SOURCE!$R$2-LEN(SOURCE!C2583) &gt;= 0, REPT(" ",SOURCE!$R$2-LEN(SOURCE!C2583)), "")&amp;
      SOURCE!D2583&amp;", "&amp; IF(SOURCE!$S$2-LEN(SOURCE!D2583) &gt;= 0, REPT(" ",SOURCE!$S$2-LEN(SOURCE!D2583)), "")&amp;
      SOURCE!E2583&amp;", "&amp; IF(SOURCE!$T$2-LEN(SOURCE!E2583) &gt;=0, REPT(" ",SOURCE!$T$2-LEN(SOURCE!E2583)), "")&amp;
      SOURCE!F2583&amp;", "&amp; IF(SOURCE!$U$2-LEN(SOURCE!F2583) &gt;= 0, REPT(" ",SOURCE!$U$2-LEN(SOURCE!F2583)+2), "")&amp;"("&amp;
      SUBSTITUTE(TEXT(SOURCE!G2583,"??0"),"  ","")&amp;" &lt;&lt; TAM_MAX_BITS) |"&amp; IF(SOURCE!$V$2-3 &gt;= 0, REPT(" ",MAX(1,SOURCE!$V$2-5+4+1-1-LEN(  IF(ISTEXT(SOURCE!H2583),SOURCE!H2583,  SUBSTITUTE(SUBSTITUTE(TEXT(SOURCE!H2583,"????0"),"  ","")," ",""))   ))), "")&amp;
       IF(ISTEXT(SOURCE!H2583),SOURCE!H2583, SUBSTITUTE(SUBSTITUTE(TEXT(SOURCE!H2583,"????0"),"  ","")," ",""))   &amp;","&amp; IF(SOURCE!$W$2-3 &gt;= 0, REPT(" ",SOURCE!$W$2-3-5), "")&amp;
      SOURCE!I2583&amp;
" | "&amp; IF(SOURCE!$X$2-LEN(SOURCE!I2583) &gt;= 0, REPT(" ",SOURCE!$X$2-LEN(SOURCE!I2583)), "")&amp;
      SOURCE!J2583&amp;      IF(SOURCE!$Y$2-LEN(SOURCE!J2583) &gt;= 0, REPT(" ",SOURCE!$Y$2-LEN(SOURCE!J2583)), "")&amp;
" | "&amp; IF(SOURCE!$X$2-LEN(SOURCE!I2583) &gt;= 0, REPT(" ",SOURCE!$X$2-LEN(SOURCE!I2583)), "")&amp;
      SOURCE!K2583&amp;      IF(SOURCE!$Y$2-LEN(SOURCE!K2583) &gt;= 0, REPT(" ",SOURCE!$Z$2-LEN(SOURCE!K2583)), "")&amp;
" | "&amp; SOURCE!L2583&amp;      IF(SOURCE!$AB$2-LEN(SOURCE!L2583) &gt;= 0, REPT(" ",SOURCE!$AB$2-LEN(SOURCE!L2583)), "")&amp;
" | "&amp; SOURCE!M2583&amp;      IF(SOURCE!$AC$2-LEN(SOURCE!M2583) &gt;= 0, REPT(" ",SOURCE!$AC$2-LEN(SOURCE!M2583)), "")&amp;
      "},"&amp;IF(SOURCE!O2583&lt;&gt;"",""&amp;SOURCE!O2583,"")
 )
)
)</f>
        <v/>
      </c>
    </row>
    <row r="2584" spans="1:1">
      <c r="A2584" s="133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IF(SOURCE!$R$2-LEN(SOURCE!C2584) &gt;= 0, REPT(" ",SOURCE!$R$2-LEN(SOURCE!C2584)), "")&amp;
      SOURCE!D2584&amp;", "&amp; IF(SOURCE!$S$2-LEN(SOURCE!D2584) &gt;= 0, REPT(" ",SOURCE!$S$2-LEN(SOURCE!D2584)), "")&amp;
      SOURCE!E2584&amp;", "&amp; IF(SOURCE!$T$2-LEN(SOURCE!E2584) &gt;=0, REPT(" ",SOURCE!$T$2-LEN(SOURCE!E2584)), "")&amp;
      SOURCE!F2584&amp;", "&amp; IF(SOURCE!$U$2-LEN(SOURCE!F2584) &gt;= 0, REPT(" ",SOURCE!$U$2-LEN(SOURCE!F2584)+2), "")&amp;"("&amp;
      SUBSTITUTE(TEXT(SOURCE!G2584,"??0"),"  ","")&amp;" &lt;&lt; TAM_MAX_BITS) |"&amp; IF(SOURCE!$V$2-3 &gt;= 0, REPT(" ",MAX(1,SOURCE!$V$2-5+4+1-1-LEN(  IF(ISTEXT(SOURCE!H2584),SOURCE!H2584,  SUBSTITUTE(SUBSTITUTE(TEXT(SOURCE!H2584,"????0"),"  ","")," ",""))   ))), "")&amp;
       IF(ISTEXT(SOURCE!H2584),SOURCE!H2584, SUBSTITUTE(SUBSTITUTE(TEXT(SOURCE!H2584,"????0"),"  ","")," ",""))   &amp;","&amp; IF(SOURCE!$W$2-3 &gt;= 0, REPT(" ",SOURCE!$W$2-3-5), "")&amp;
      SOURCE!I2584&amp;
" | "&amp; IF(SOURCE!$X$2-LEN(SOURCE!I2584) &gt;= 0, REPT(" ",SOURCE!$X$2-LEN(SOURCE!I2584)), "")&amp;
      SOURCE!J2584&amp;      IF(SOURCE!$Y$2-LEN(SOURCE!J2584) &gt;= 0, REPT(" ",SOURCE!$Y$2-LEN(SOURCE!J2584)), "")&amp;
" | "&amp; IF(SOURCE!$X$2-LEN(SOURCE!I2584) &gt;= 0, REPT(" ",SOURCE!$X$2-LEN(SOURCE!I2584)), "")&amp;
      SOURCE!K2584&amp;      IF(SOURCE!$Y$2-LEN(SOURCE!K2584) &gt;= 0, REPT(" ",SOURCE!$Z$2-LEN(SOURCE!K2584)), "")&amp;
" | "&amp; SOURCE!L2584&amp;      IF(SOURCE!$AB$2-LEN(SOURCE!L2584) &gt;= 0, REPT(" ",SOURCE!$AB$2-LEN(SOURCE!L2584)), "")&amp;
" | "&amp; SOURCE!M2584&amp;      IF(SOURCE!$AC$2-LEN(SOURCE!M2584) &gt;= 0, REPT(" ",SOURCE!$AC$2-LEN(SOURCE!M2584)), "")&amp;
      "},"&amp;IF(SOURCE!O2584&lt;&gt;"",""&amp;SOURCE!O2584,"")
 )
)
)</f>
        <v/>
      </c>
    </row>
    <row r="2585" spans="1:1">
      <c r="A2585" s="133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IF(SOURCE!$R$2-LEN(SOURCE!C2585) &gt;= 0, REPT(" ",SOURCE!$R$2-LEN(SOURCE!C2585)), "")&amp;
      SOURCE!D2585&amp;", "&amp; IF(SOURCE!$S$2-LEN(SOURCE!D2585) &gt;= 0, REPT(" ",SOURCE!$S$2-LEN(SOURCE!D2585)), "")&amp;
      SOURCE!E2585&amp;", "&amp; IF(SOURCE!$T$2-LEN(SOURCE!E2585) &gt;=0, REPT(" ",SOURCE!$T$2-LEN(SOURCE!E2585)), "")&amp;
      SOURCE!F2585&amp;", "&amp; IF(SOURCE!$U$2-LEN(SOURCE!F2585) &gt;= 0, REPT(" ",SOURCE!$U$2-LEN(SOURCE!F2585)+2), "")&amp;"("&amp;
      SUBSTITUTE(TEXT(SOURCE!G2585,"??0"),"  ","")&amp;" &lt;&lt; TAM_MAX_BITS) |"&amp; IF(SOURCE!$V$2-3 &gt;= 0, REPT(" ",MAX(1,SOURCE!$V$2-5+4+1-1-LEN(  IF(ISTEXT(SOURCE!H2585),SOURCE!H2585,  SUBSTITUTE(SUBSTITUTE(TEXT(SOURCE!H2585,"????0"),"  ","")," ",""))   ))), "")&amp;
       IF(ISTEXT(SOURCE!H2585),SOURCE!H2585, SUBSTITUTE(SUBSTITUTE(TEXT(SOURCE!H2585,"????0"),"  ","")," ",""))   &amp;","&amp; IF(SOURCE!$W$2-3 &gt;= 0, REPT(" ",SOURCE!$W$2-3-5), "")&amp;
      SOURCE!I2585&amp;
" | "&amp; IF(SOURCE!$X$2-LEN(SOURCE!I2585) &gt;= 0, REPT(" ",SOURCE!$X$2-LEN(SOURCE!I2585)), "")&amp;
      SOURCE!J2585&amp;      IF(SOURCE!$Y$2-LEN(SOURCE!J2585) &gt;= 0, REPT(" ",SOURCE!$Y$2-LEN(SOURCE!J2585)), "")&amp;
" | "&amp; IF(SOURCE!$X$2-LEN(SOURCE!I2585) &gt;= 0, REPT(" ",SOURCE!$X$2-LEN(SOURCE!I2585)), "")&amp;
      SOURCE!K2585&amp;      IF(SOURCE!$Y$2-LEN(SOURCE!K2585) &gt;= 0, REPT(" ",SOURCE!$Z$2-LEN(SOURCE!K2585)), "")&amp;
" | "&amp; SOURCE!L2585&amp;      IF(SOURCE!$AB$2-LEN(SOURCE!L2585) &gt;= 0, REPT(" ",SOURCE!$AB$2-LEN(SOURCE!L2585)), "")&amp;
" | "&amp; SOURCE!M2585&amp;      IF(SOURCE!$AC$2-LEN(SOURCE!M2585) &gt;= 0, REPT(" ",SOURCE!$AC$2-LEN(SOURCE!M2585)), "")&amp;
      "},"&amp;IF(SOURCE!O2585&lt;&gt;"",""&amp;SOURCE!O2585,"")
 )
)
)</f>
        <v/>
      </c>
    </row>
    <row r="2586" spans="1:1">
      <c r="A2586" s="133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IF(SOURCE!$R$2-LEN(SOURCE!C2586) &gt;= 0, REPT(" ",SOURCE!$R$2-LEN(SOURCE!C2586)), "")&amp;
      SOURCE!D2586&amp;", "&amp; IF(SOURCE!$S$2-LEN(SOURCE!D2586) &gt;= 0, REPT(" ",SOURCE!$S$2-LEN(SOURCE!D2586)), "")&amp;
      SOURCE!E2586&amp;", "&amp; IF(SOURCE!$T$2-LEN(SOURCE!E2586) &gt;=0, REPT(" ",SOURCE!$T$2-LEN(SOURCE!E2586)), "")&amp;
      SOURCE!F2586&amp;", "&amp; IF(SOURCE!$U$2-LEN(SOURCE!F2586) &gt;= 0, REPT(" ",SOURCE!$U$2-LEN(SOURCE!F2586)+2), "")&amp;"("&amp;
      SUBSTITUTE(TEXT(SOURCE!G2586,"??0"),"  ","")&amp;" &lt;&lt; TAM_MAX_BITS) |"&amp; IF(SOURCE!$V$2-3 &gt;= 0, REPT(" ",MAX(1,SOURCE!$V$2-5+4+1-1-LEN(  IF(ISTEXT(SOURCE!H2586),SOURCE!H2586,  SUBSTITUTE(SUBSTITUTE(TEXT(SOURCE!H2586,"????0"),"  ","")," ",""))   ))), "")&amp;
       IF(ISTEXT(SOURCE!H2586),SOURCE!H2586, SUBSTITUTE(SUBSTITUTE(TEXT(SOURCE!H2586,"????0"),"  ","")," ",""))   &amp;","&amp; IF(SOURCE!$W$2-3 &gt;= 0, REPT(" ",SOURCE!$W$2-3-5), "")&amp;
      SOURCE!I2586&amp;
" | "&amp; IF(SOURCE!$X$2-LEN(SOURCE!I2586) &gt;= 0, REPT(" ",SOURCE!$X$2-LEN(SOURCE!I2586)), "")&amp;
      SOURCE!J2586&amp;      IF(SOURCE!$Y$2-LEN(SOURCE!J2586) &gt;= 0, REPT(" ",SOURCE!$Y$2-LEN(SOURCE!J2586)), "")&amp;
" | "&amp; IF(SOURCE!$X$2-LEN(SOURCE!I2586) &gt;= 0, REPT(" ",SOURCE!$X$2-LEN(SOURCE!I2586)), "")&amp;
      SOURCE!K2586&amp;      IF(SOURCE!$Y$2-LEN(SOURCE!K2586) &gt;= 0, REPT(" ",SOURCE!$Z$2-LEN(SOURCE!K2586)), "")&amp;
" | "&amp; SOURCE!L2586&amp;      IF(SOURCE!$AB$2-LEN(SOURCE!L2586) &gt;= 0, REPT(" ",SOURCE!$AB$2-LEN(SOURCE!L2586)), "")&amp;
" | "&amp; SOURCE!M2586&amp;      IF(SOURCE!$AC$2-LEN(SOURCE!M2586) &gt;= 0, REPT(" ",SOURCE!$AC$2-LEN(SOURCE!M2586)), "")&amp;
      "},"&amp;IF(SOURCE!O2586&lt;&gt;"",""&amp;SOURCE!O2586,"")
 )
)
)</f>
        <v/>
      </c>
    </row>
    <row r="2587" spans="1:1">
      <c r="A2587" s="133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IF(SOURCE!$R$2-LEN(SOURCE!C2587) &gt;= 0, REPT(" ",SOURCE!$R$2-LEN(SOURCE!C2587)), "")&amp;
      SOURCE!D2587&amp;", "&amp; IF(SOURCE!$S$2-LEN(SOURCE!D2587) &gt;= 0, REPT(" ",SOURCE!$S$2-LEN(SOURCE!D2587)), "")&amp;
      SOURCE!E2587&amp;", "&amp; IF(SOURCE!$T$2-LEN(SOURCE!E2587) &gt;=0, REPT(" ",SOURCE!$T$2-LEN(SOURCE!E2587)), "")&amp;
      SOURCE!F2587&amp;", "&amp; IF(SOURCE!$U$2-LEN(SOURCE!F2587) &gt;= 0, REPT(" ",SOURCE!$U$2-LEN(SOURCE!F2587)+2), "")&amp;"("&amp;
      SUBSTITUTE(TEXT(SOURCE!G2587,"??0"),"  ","")&amp;" &lt;&lt; TAM_MAX_BITS) |"&amp; IF(SOURCE!$V$2-3 &gt;= 0, REPT(" ",MAX(1,SOURCE!$V$2-5+4+1-1-LEN(  IF(ISTEXT(SOURCE!H2587),SOURCE!H2587,  SUBSTITUTE(SUBSTITUTE(TEXT(SOURCE!H2587,"????0"),"  ","")," ",""))   ))), "")&amp;
       IF(ISTEXT(SOURCE!H2587),SOURCE!H2587, SUBSTITUTE(SUBSTITUTE(TEXT(SOURCE!H2587,"????0"),"  ","")," ",""))   &amp;","&amp; IF(SOURCE!$W$2-3 &gt;= 0, REPT(" ",SOURCE!$W$2-3-5), "")&amp;
      SOURCE!I2587&amp;
" | "&amp; IF(SOURCE!$X$2-LEN(SOURCE!I2587) &gt;= 0, REPT(" ",SOURCE!$X$2-LEN(SOURCE!I2587)), "")&amp;
      SOURCE!J2587&amp;      IF(SOURCE!$Y$2-LEN(SOURCE!J2587) &gt;= 0, REPT(" ",SOURCE!$Y$2-LEN(SOURCE!J2587)), "")&amp;
" | "&amp; IF(SOURCE!$X$2-LEN(SOURCE!I2587) &gt;= 0, REPT(" ",SOURCE!$X$2-LEN(SOURCE!I2587)), "")&amp;
      SOURCE!K2587&amp;      IF(SOURCE!$Y$2-LEN(SOURCE!K2587) &gt;= 0, REPT(" ",SOURCE!$Z$2-LEN(SOURCE!K2587)), "")&amp;
" | "&amp; SOURCE!L2587&amp;      IF(SOURCE!$AB$2-LEN(SOURCE!L2587) &gt;= 0, REPT(" ",SOURCE!$AB$2-LEN(SOURCE!L2587)), "")&amp;
" | "&amp; SOURCE!M2587&amp;      IF(SOURCE!$AC$2-LEN(SOURCE!M2587) &gt;= 0, REPT(" ",SOURCE!$AC$2-LEN(SOURCE!M2587)), "")&amp;
      "},"&amp;IF(SOURCE!O2587&lt;&gt;"",""&amp;SOURCE!O2587,"")
 )
)
)</f>
        <v/>
      </c>
    </row>
    <row r="2588" spans="1:1">
      <c r="A2588" s="133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IF(SOURCE!$R$2-LEN(SOURCE!C2588) &gt;= 0, REPT(" ",SOURCE!$R$2-LEN(SOURCE!C2588)), "")&amp;
      SOURCE!D2588&amp;", "&amp; IF(SOURCE!$S$2-LEN(SOURCE!D2588) &gt;= 0, REPT(" ",SOURCE!$S$2-LEN(SOURCE!D2588)), "")&amp;
      SOURCE!E2588&amp;", "&amp; IF(SOURCE!$T$2-LEN(SOURCE!E2588) &gt;=0, REPT(" ",SOURCE!$T$2-LEN(SOURCE!E2588)), "")&amp;
      SOURCE!F2588&amp;", "&amp; IF(SOURCE!$U$2-LEN(SOURCE!F2588) &gt;= 0, REPT(" ",SOURCE!$U$2-LEN(SOURCE!F2588)+2), "")&amp;"("&amp;
      SUBSTITUTE(TEXT(SOURCE!G2588,"??0"),"  ","")&amp;" &lt;&lt; TAM_MAX_BITS) |"&amp; IF(SOURCE!$V$2-3 &gt;= 0, REPT(" ",MAX(1,SOURCE!$V$2-5+4+1-1-LEN(  IF(ISTEXT(SOURCE!H2588),SOURCE!H2588,  SUBSTITUTE(SUBSTITUTE(TEXT(SOURCE!H2588,"????0"),"  ","")," ",""))   ))), "")&amp;
       IF(ISTEXT(SOURCE!H2588),SOURCE!H2588, SUBSTITUTE(SUBSTITUTE(TEXT(SOURCE!H2588,"????0"),"  ","")," ",""))   &amp;","&amp; IF(SOURCE!$W$2-3 &gt;= 0, REPT(" ",SOURCE!$W$2-3-5), "")&amp;
      SOURCE!I2588&amp;
" | "&amp; IF(SOURCE!$X$2-LEN(SOURCE!I2588) &gt;= 0, REPT(" ",SOURCE!$X$2-LEN(SOURCE!I2588)), "")&amp;
      SOURCE!J2588&amp;      IF(SOURCE!$Y$2-LEN(SOURCE!J2588) &gt;= 0, REPT(" ",SOURCE!$Y$2-LEN(SOURCE!J2588)), "")&amp;
" | "&amp; IF(SOURCE!$X$2-LEN(SOURCE!I2588) &gt;= 0, REPT(" ",SOURCE!$X$2-LEN(SOURCE!I2588)), "")&amp;
      SOURCE!K2588&amp;      IF(SOURCE!$Y$2-LEN(SOURCE!K2588) &gt;= 0, REPT(" ",SOURCE!$Z$2-LEN(SOURCE!K2588)), "")&amp;
" | "&amp; SOURCE!L2588&amp;      IF(SOURCE!$AB$2-LEN(SOURCE!L2588) &gt;= 0, REPT(" ",SOURCE!$AB$2-LEN(SOURCE!L2588)), "")&amp;
" | "&amp; SOURCE!M2588&amp;      IF(SOURCE!$AC$2-LEN(SOURCE!M2588) &gt;= 0, REPT(" ",SOURCE!$AC$2-LEN(SOURCE!M2588)), "")&amp;
      "},"&amp;IF(SOURCE!O2588&lt;&gt;"",""&amp;SOURCE!O2588,"")
 )
)
)</f>
        <v/>
      </c>
    </row>
    <row r="2589" spans="1:1">
      <c r="A2589" s="133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IF(SOURCE!$R$2-LEN(SOURCE!C2589) &gt;= 0, REPT(" ",SOURCE!$R$2-LEN(SOURCE!C2589)), "")&amp;
      SOURCE!D2589&amp;", "&amp; IF(SOURCE!$S$2-LEN(SOURCE!D2589) &gt;= 0, REPT(" ",SOURCE!$S$2-LEN(SOURCE!D2589)), "")&amp;
      SOURCE!E2589&amp;", "&amp; IF(SOURCE!$T$2-LEN(SOURCE!E2589) &gt;=0, REPT(" ",SOURCE!$T$2-LEN(SOURCE!E2589)), "")&amp;
      SOURCE!F2589&amp;", "&amp; IF(SOURCE!$U$2-LEN(SOURCE!F2589) &gt;= 0, REPT(" ",SOURCE!$U$2-LEN(SOURCE!F2589)+2), "")&amp;"("&amp;
      SUBSTITUTE(TEXT(SOURCE!G2589,"??0"),"  ","")&amp;" &lt;&lt; TAM_MAX_BITS) |"&amp; IF(SOURCE!$V$2-3 &gt;= 0, REPT(" ",MAX(1,SOURCE!$V$2-5+4+1-1-LEN(  IF(ISTEXT(SOURCE!H2589),SOURCE!H2589,  SUBSTITUTE(SUBSTITUTE(TEXT(SOURCE!H2589,"????0"),"  ","")," ",""))   ))), "")&amp;
       IF(ISTEXT(SOURCE!H2589),SOURCE!H2589, SUBSTITUTE(SUBSTITUTE(TEXT(SOURCE!H2589,"????0"),"  ","")," ",""))   &amp;","&amp; IF(SOURCE!$W$2-3 &gt;= 0, REPT(" ",SOURCE!$W$2-3-5), "")&amp;
      SOURCE!I2589&amp;
" | "&amp; IF(SOURCE!$X$2-LEN(SOURCE!I2589) &gt;= 0, REPT(" ",SOURCE!$X$2-LEN(SOURCE!I2589)), "")&amp;
      SOURCE!J2589&amp;      IF(SOURCE!$Y$2-LEN(SOURCE!J2589) &gt;= 0, REPT(" ",SOURCE!$Y$2-LEN(SOURCE!J2589)), "")&amp;
" | "&amp; IF(SOURCE!$X$2-LEN(SOURCE!I2589) &gt;= 0, REPT(" ",SOURCE!$X$2-LEN(SOURCE!I2589)), "")&amp;
      SOURCE!K2589&amp;      IF(SOURCE!$Y$2-LEN(SOURCE!K2589) &gt;= 0, REPT(" ",SOURCE!$Z$2-LEN(SOURCE!K2589)), "")&amp;
" | "&amp; SOURCE!L2589&amp;      IF(SOURCE!$AB$2-LEN(SOURCE!L2589) &gt;= 0, REPT(" ",SOURCE!$AB$2-LEN(SOURCE!L2589)), "")&amp;
" | "&amp; SOURCE!M2589&amp;      IF(SOURCE!$AC$2-LEN(SOURCE!M2589) &gt;= 0, REPT(" ",SOURCE!$AC$2-LEN(SOURCE!M2589)), "")&amp;
      "},"&amp;IF(SOURCE!O2589&lt;&gt;"",""&amp;SOURCE!O2589,"")
 )
)
)</f>
        <v/>
      </c>
    </row>
    <row r="2590" spans="1:1">
      <c r="A2590" s="133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IF(SOURCE!$R$2-LEN(SOURCE!C2590) &gt;= 0, REPT(" ",SOURCE!$R$2-LEN(SOURCE!C2590)), "")&amp;
      SOURCE!D2590&amp;", "&amp; IF(SOURCE!$S$2-LEN(SOURCE!D2590) &gt;= 0, REPT(" ",SOURCE!$S$2-LEN(SOURCE!D2590)), "")&amp;
      SOURCE!E2590&amp;", "&amp; IF(SOURCE!$T$2-LEN(SOURCE!E2590) &gt;=0, REPT(" ",SOURCE!$T$2-LEN(SOURCE!E2590)), "")&amp;
      SOURCE!F2590&amp;", "&amp; IF(SOURCE!$U$2-LEN(SOURCE!F2590) &gt;= 0, REPT(" ",SOURCE!$U$2-LEN(SOURCE!F2590)+2), "")&amp;"("&amp;
      SUBSTITUTE(TEXT(SOURCE!G2590,"??0"),"  ","")&amp;" &lt;&lt; TAM_MAX_BITS) |"&amp; IF(SOURCE!$V$2-3 &gt;= 0, REPT(" ",MAX(1,SOURCE!$V$2-5+4+1-1-LEN(  IF(ISTEXT(SOURCE!H2590),SOURCE!H2590,  SUBSTITUTE(SUBSTITUTE(TEXT(SOURCE!H2590,"????0"),"  ","")," ",""))   ))), "")&amp;
       IF(ISTEXT(SOURCE!H2590),SOURCE!H2590, SUBSTITUTE(SUBSTITUTE(TEXT(SOURCE!H2590,"????0"),"  ","")," ",""))   &amp;","&amp; IF(SOURCE!$W$2-3 &gt;= 0, REPT(" ",SOURCE!$W$2-3-5), "")&amp;
      SOURCE!I2590&amp;
" | "&amp; IF(SOURCE!$X$2-LEN(SOURCE!I2590) &gt;= 0, REPT(" ",SOURCE!$X$2-LEN(SOURCE!I2590)), "")&amp;
      SOURCE!J2590&amp;      IF(SOURCE!$Y$2-LEN(SOURCE!J2590) &gt;= 0, REPT(" ",SOURCE!$Y$2-LEN(SOURCE!J2590)), "")&amp;
" | "&amp; IF(SOURCE!$X$2-LEN(SOURCE!I2590) &gt;= 0, REPT(" ",SOURCE!$X$2-LEN(SOURCE!I2590)), "")&amp;
      SOURCE!K2590&amp;      IF(SOURCE!$Y$2-LEN(SOURCE!K2590) &gt;= 0, REPT(" ",SOURCE!$Z$2-LEN(SOURCE!K2590)), "")&amp;
" | "&amp; SOURCE!L2590&amp;      IF(SOURCE!$AB$2-LEN(SOURCE!L2590) &gt;= 0, REPT(" ",SOURCE!$AB$2-LEN(SOURCE!L2590)), "")&amp;
" | "&amp; SOURCE!M2590&amp;      IF(SOURCE!$AC$2-LEN(SOURCE!M2590) &gt;= 0, REPT(" ",SOURCE!$AC$2-LEN(SOURCE!M2590)), "")&amp;
      "},"&amp;IF(SOURCE!O2590&lt;&gt;"",""&amp;SOURCE!O2590,"")
 )
)
)</f>
        <v/>
      </c>
    </row>
    <row r="2591" spans="1:1">
      <c r="A2591" s="133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IF(SOURCE!$R$2-LEN(SOURCE!C2591) &gt;= 0, REPT(" ",SOURCE!$R$2-LEN(SOURCE!C2591)), "")&amp;
      SOURCE!D2591&amp;", "&amp; IF(SOURCE!$S$2-LEN(SOURCE!D2591) &gt;= 0, REPT(" ",SOURCE!$S$2-LEN(SOURCE!D2591)), "")&amp;
      SOURCE!E2591&amp;", "&amp; IF(SOURCE!$T$2-LEN(SOURCE!E2591) &gt;=0, REPT(" ",SOURCE!$T$2-LEN(SOURCE!E2591)), "")&amp;
      SOURCE!F2591&amp;", "&amp; IF(SOURCE!$U$2-LEN(SOURCE!F2591) &gt;= 0, REPT(" ",SOURCE!$U$2-LEN(SOURCE!F2591)+2), "")&amp;"("&amp;
      SUBSTITUTE(TEXT(SOURCE!G2591,"??0"),"  ","")&amp;" &lt;&lt; TAM_MAX_BITS) |"&amp; IF(SOURCE!$V$2-3 &gt;= 0, REPT(" ",MAX(1,SOURCE!$V$2-5+4+1-1-LEN(  IF(ISTEXT(SOURCE!H2591),SOURCE!H2591,  SUBSTITUTE(SUBSTITUTE(TEXT(SOURCE!H2591,"????0"),"  ","")," ",""))   ))), "")&amp;
       IF(ISTEXT(SOURCE!H2591),SOURCE!H2591, SUBSTITUTE(SUBSTITUTE(TEXT(SOURCE!H2591,"????0"),"  ","")," ",""))   &amp;","&amp; IF(SOURCE!$W$2-3 &gt;= 0, REPT(" ",SOURCE!$W$2-3-5), "")&amp;
      SOURCE!I2591&amp;
" | "&amp; IF(SOURCE!$X$2-LEN(SOURCE!I2591) &gt;= 0, REPT(" ",SOURCE!$X$2-LEN(SOURCE!I2591)), "")&amp;
      SOURCE!J2591&amp;      IF(SOURCE!$Y$2-LEN(SOURCE!J2591) &gt;= 0, REPT(" ",SOURCE!$Y$2-LEN(SOURCE!J2591)), "")&amp;
" | "&amp; IF(SOURCE!$X$2-LEN(SOURCE!I2591) &gt;= 0, REPT(" ",SOURCE!$X$2-LEN(SOURCE!I2591)), "")&amp;
      SOURCE!K2591&amp;      IF(SOURCE!$Y$2-LEN(SOURCE!K2591) &gt;= 0, REPT(" ",SOURCE!$Z$2-LEN(SOURCE!K2591)), "")&amp;
" | "&amp; SOURCE!L2591&amp;      IF(SOURCE!$AB$2-LEN(SOURCE!L2591) &gt;= 0, REPT(" ",SOURCE!$AB$2-LEN(SOURCE!L2591)), "")&amp;
" | "&amp; SOURCE!M2591&amp;      IF(SOURCE!$AC$2-LEN(SOURCE!M2591) &gt;= 0, REPT(" ",SOURCE!$AC$2-LEN(SOURCE!M2591)), "")&amp;
      "},"&amp;IF(SOURCE!O2591&lt;&gt;"",""&amp;SOURCE!O2591,"")
 )
)
)</f>
        <v/>
      </c>
    </row>
    <row r="2592" spans="1:1">
      <c r="A2592" s="133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IF(SOURCE!$R$2-LEN(SOURCE!C2592) &gt;= 0, REPT(" ",SOURCE!$R$2-LEN(SOURCE!C2592)), "")&amp;
      SOURCE!D2592&amp;", "&amp; IF(SOURCE!$S$2-LEN(SOURCE!D2592) &gt;= 0, REPT(" ",SOURCE!$S$2-LEN(SOURCE!D2592)), "")&amp;
      SOURCE!E2592&amp;", "&amp; IF(SOURCE!$T$2-LEN(SOURCE!E2592) &gt;=0, REPT(" ",SOURCE!$T$2-LEN(SOURCE!E2592)), "")&amp;
      SOURCE!F2592&amp;", "&amp; IF(SOURCE!$U$2-LEN(SOURCE!F2592) &gt;= 0, REPT(" ",SOURCE!$U$2-LEN(SOURCE!F2592)+2), "")&amp;"("&amp;
      SUBSTITUTE(TEXT(SOURCE!G2592,"??0"),"  ","")&amp;" &lt;&lt; TAM_MAX_BITS) |"&amp; IF(SOURCE!$V$2-3 &gt;= 0, REPT(" ",MAX(1,SOURCE!$V$2-5+4+1-1-LEN(  IF(ISTEXT(SOURCE!H2592),SOURCE!H2592,  SUBSTITUTE(SUBSTITUTE(TEXT(SOURCE!H2592,"????0"),"  ","")," ",""))   ))), "")&amp;
       IF(ISTEXT(SOURCE!H2592),SOURCE!H2592, SUBSTITUTE(SUBSTITUTE(TEXT(SOURCE!H2592,"????0"),"  ","")," ",""))   &amp;","&amp; IF(SOURCE!$W$2-3 &gt;= 0, REPT(" ",SOURCE!$W$2-3-5), "")&amp;
      SOURCE!I2592&amp;
" | "&amp; IF(SOURCE!$X$2-LEN(SOURCE!I2592) &gt;= 0, REPT(" ",SOURCE!$X$2-LEN(SOURCE!I2592)), "")&amp;
      SOURCE!J2592&amp;      IF(SOURCE!$Y$2-LEN(SOURCE!J2592) &gt;= 0, REPT(" ",SOURCE!$Y$2-LEN(SOURCE!J2592)), "")&amp;
" | "&amp; IF(SOURCE!$X$2-LEN(SOURCE!I2592) &gt;= 0, REPT(" ",SOURCE!$X$2-LEN(SOURCE!I2592)), "")&amp;
      SOURCE!K2592&amp;      IF(SOURCE!$Y$2-LEN(SOURCE!K2592) &gt;= 0, REPT(" ",SOURCE!$Z$2-LEN(SOURCE!K2592)), "")&amp;
" | "&amp; SOURCE!L2592&amp;      IF(SOURCE!$AB$2-LEN(SOURCE!L2592) &gt;= 0, REPT(" ",SOURCE!$AB$2-LEN(SOURCE!L2592)), "")&amp;
" | "&amp; SOURCE!M2592&amp;      IF(SOURCE!$AC$2-LEN(SOURCE!M2592) &gt;= 0, REPT(" ",SOURCE!$AC$2-LEN(SOURCE!M2592)), "")&amp;
      "},"&amp;IF(SOURCE!O2592&lt;&gt;"",""&amp;SOURCE!O2592,"")
 )
)
)</f>
        <v/>
      </c>
    </row>
    <row r="2593" spans="1:1">
      <c r="A2593" s="133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IF(SOURCE!$R$2-LEN(SOURCE!C2593) &gt;= 0, REPT(" ",SOURCE!$R$2-LEN(SOURCE!C2593)), "")&amp;
      SOURCE!D2593&amp;", "&amp; IF(SOURCE!$S$2-LEN(SOURCE!D2593) &gt;= 0, REPT(" ",SOURCE!$S$2-LEN(SOURCE!D2593)), "")&amp;
      SOURCE!E2593&amp;", "&amp; IF(SOURCE!$T$2-LEN(SOURCE!E2593) &gt;=0, REPT(" ",SOURCE!$T$2-LEN(SOURCE!E2593)), "")&amp;
      SOURCE!F2593&amp;", "&amp; IF(SOURCE!$U$2-LEN(SOURCE!F2593) &gt;= 0, REPT(" ",SOURCE!$U$2-LEN(SOURCE!F2593)+2), "")&amp;"("&amp;
      SUBSTITUTE(TEXT(SOURCE!G2593,"??0"),"  ","")&amp;" &lt;&lt; TAM_MAX_BITS) |"&amp; IF(SOURCE!$V$2-3 &gt;= 0, REPT(" ",MAX(1,SOURCE!$V$2-5+4+1-1-LEN(  IF(ISTEXT(SOURCE!H2593),SOURCE!H2593,  SUBSTITUTE(SUBSTITUTE(TEXT(SOURCE!H2593,"????0"),"  ","")," ",""))   ))), "")&amp;
       IF(ISTEXT(SOURCE!H2593),SOURCE!H2593, SUBSTITUTE(SUBSTITUTE(TEXT(SOURCE!H2593,"????0"),"  ","")," ",""))   &amp;","&amp; IF(SOURCE!$W$2-3 &gt;= 0, REPT(" ",SOURCE!$W$2-3-5), "")&amp;
      SOURCE!I2593&amp;
" | "&amp; IF(SOURCE!$X$2-LEN(SOURCE!I2593) &gt;= 0, REPT(" ",SOURCE!$X$2-LEN(SOURCE!I2593)), "")&amp;
      SOURCE!J2593&amp;      IF(SOURCE!$Y$2-LEN(SOURCE!J2593) &gt;= 0, REPT(" ",SOURCE!$Y$2-LEN(SOURCE!J2593)), "")&amp;
" | "&amp; IF(SOURCE!$X$2-LEN(SOURCE!I2593) &gt;= 0, REPT(" ",SOURCE!$X$2-LEN(SOURCE!I2593)), "")&amp;
      SOURCE!K2593&amp;      IF(SOURCE!$Y$2-LEN(SOURCE!K2593) &gt;= 0, REPT(" ",SOURCE!$Z$2-LEN(SOURCE!K2593)), "")&amp;
" | "&amp; SOURCE!L2593&amp;      IF(SOURCE!$AB$2-LEN(SOURCE!L2593) &gt;= 0, REPT(" ",SOURCE!$AB$2-LEN(SOURCE!L2593)), "")&amp;
" | "&amp; SOURCE!M2593&amp;      IF(SOURCE!$AC$2-LEN(SOURCE!M2593) &gt;= 0, REPT(" ",SOURCE!$AC$2-LEN(SOURCE!M2593)), "")&amp;
      "},"&amp;IF(SOURCE!O2593&lt;&gt;"",""&amp;SOURCE!O2593,"")
 )
)
)</f>
        <v/>
      </c>
    </row>
    <row r="2594" spans="1:1">
      <c r="A2594" s="133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IF(SOURCE!$R$2-LEN(SOURCE!C2594) &gt;= 0, REPT(" ",SOURCE!$R$2-LEN(SOURCE!C2594)), "")&amp;
      SOURCE!D2594&amp;", "&amp; IF(SOURCE!$S$2-LEN(SOURCE!D2594) &gt;= 0, REPT(" ",SOURCE!$S$2-LEN(SOURCE!D2594)), "")&amp;
      SOURCE!E2594&amp;", "&amp; IF(SOURCE!$T$2-LEN(SOURCE!E2594) &gt;=0, REPT(" ",SOURCE!$T$2-LEN(SOURCE!E2594)), "")&amp;
      SOURCE!F2594&amp;", "&amp; IF(SOURCE!$U$2-LEN(SOURCE!F2594) &gt;= 0, REPT(" ",SOURCE!$U$2-LEN(SOURCE!F2594)+2), "")&amp;"("&amp;
      SUBSTITUTE(TEXT(SOURCE!G2594,"??0"),"  ","")&amp;" &lt;&lt; TAM_MAX_BITS) |"&amp; IF(SOURCE!$V$2-3 &gt;= 0, REPT(" ",MAX(1,SOURCE!$V$2-5+4+1-1-LEN(  IF(ISTEXT(SOURCE!H2594),SOURCE!H2594,  SUBSTITUTE(SUBSTITUTE(TEXT(SOURCE!H2594,"????0"),"  ","")," ",""))   ))), "")&amp;
       IF(ISTEXT(SOURCE!H2594),SOURCE!H2594, SUBSTITUTE(SUBSTITUTE(TEXT(SOURCE!H2594,"????0"),"  ","")," ",""))   &amp;","&amp; IF(SOURCE!$W$2-3 &gt;= 0, REPT(" ",SOURCE!$W$2-3-5), "")&amp;
      SOURCE!I2594&amp;
" | "&amp; IF(SOURCE!$X$2-LEN(SOURCE!I2594) &gt;= 0, REPT(" ",SOURCE!$X$2-LEN(SOURCE!I2594)), "")&amp;
      SOURCE!J2594&amp;      IF(SOURCE!$Y$2-LEN(SOURCE!J2594) &gt;= 0, REPT(" ",SOURCE!$Y$2-LEN(SOURCE!J2594)), "")&amp;
" | "&amp; IF(SOURCE!$X$2-LEN(SOURCE!I2594) &gt;= 0, REPT(" ",SOURCE!$X$2-LEN(SOURCE!I2594)), "")&amp;
      SOURCE!K2594&amp;      IF(SOURCE!$Y$2-LEN(SOURCE!K2594) &gt;= 0, REPT(" ",SOURCE!$Z$2-LEN(SOURCE!K2594)), "")&amp;
" | "&amp; SOURCE!L2594&amp;      IF(SOURCE!$AB$2-LEN(SOURCE!L2594) &gt;= 0, REPT(" ",SOURCE!$AB$2-LEN(SOURCE!L2594)), "")&amp;
" | "&amp; SOURCE!M2594&amp;      IF(SOURCE!$AC$2-LEN(SOURCE!M2594) &gt;= 0, REPT(" ",SOURCE!$AC$2-LEN(SOURCE!M2594)), "")&amp;
      "},"&amp;IF(SOURCE!O2594&lt;&gt;"",""&amp;SOURCE!O2594,"")
 )
)
)</f>
        <v/>
      </c>
    </row>
    <row r="2595" spans="1:1">
      <c r="A2595" s="133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IF(SOURCE!$R$2-LEN(SOURCE!C2595) &gt;= 0, REPT(" ",SOURCE!$R$2-LEN(SOURCE!C2595)), "")&amp;
      SOURCE!D2595&amp;", "&amp; IF(SOURCE!$S$2-LEN(SOURCE!D2595) &gt;= 0, REPT(" ",SOURCE!$S$2-LEN(SOURCE!D2595)), "")&amp;
      SOURCE!E2595&amp;", "&amp; IF(SOURCE!$T$2-LEN(SOURCE!E2595) &gt;=0, REPT(" ",SOURCE!$T$2-LEN(SOURCE!E2595)), "")&amp;
      SOURCE!F2595&amp;", "&amp; IF(SOURCE!$U$2-LEN(SOURCE!F2595) &gt;= 0, REPT(" ",SOURCE!$U$2-LEN(SOURCE!F2595)+2), "")&amp;"("&amp;
      SUBSTITUTE(TEXT(SOURCE!G2595,"??0"),"  ","")&amp;" &lt;&lt; TAM_MAX_BITS) |"&amp; IF(SOURCE!$V$2-3 &gt;= 0, REPT(" ",MAX(1,SOURCE!$V$2-5+4+1-1-LEN(  IF(ISTEXT(SOURCE!H2595),SOURCE!H2595,  SUBSTITUTE(SUBSTITUTE(TEXT(SOURCE!H2595,"????0"),"  ","")," ",""))   ))), "")&amp;
       IF(ISTEXT(SOURCE!H2595),SOURCE!H2595, SUBSTITUTE(SUBSTITUTE(TEXT(SOURCE!H2595,"????0"),"  ","")," ",""))   &amp;","&amp; IF(SOURCE!$W$2-3 &gt;= 0, REPT(" ",SOURCE!$W$2-3-5), "")&amp;
      SOURCE!I2595&amp;
" | "&amp; IF(SOURCE!$X$2-LEN(SOURCE!I2595) &gt;= 0, REPT(" ",SOURCE!$X$2-LEN(SOURCE!I2595)), "")&amp;
      SOURCE!J2595&amp;      IF(SOURCE!$Y$2-LEN(SOURCE!J2595) &gt;= 0, REPT(" ",SOURCE!$Y$2-LEN(SOURCE!J2595)), "")&amp;
" | "&amp; IF(SOURCE!$X$2-LEN(SOURCE!I2595) &gt;= 0, REPT(" ",SOURCE!$X$2-LEN(SOURCE!I2595)), "")&amp;
      SOURCE!K2595&amp;      IF(SOURCE!$Y$2-LEN(SOURCE!K2595) &gt;= 0, REPT(" ",SOURCE!$Z$2-LEN(SOURCE!K2595)), "")&amp;
" | "&amp; SOURCE!L2595&amp;      IF(SOURCE!$AB$2-LEN(SOURCE!L2595) &gt;= 0, REPT(" ",SOURCE!$AB$2-LEN(SOURCE!L2595)), "")&amp;
" | "&amp; SOURCE!M2595&amp;      IF(SOURCE!$AC$2-LEN(SOURCE!M2595) &gt;= 0, REPT(" ",SOURCE!$AC$2-LEN(SOURCE!M2595)), "")&amp;
      "},"&amp;IF(SOURCE!O2595&lt;&gt;"",""&amp;SOURCE!O2595,"")
 )
)
)</f>
        <v/>
      </c>
    </row>
    <row r="2596" spans="1:1">
      <c r="A2596" s="133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IF(SOURCE!$R$2-LEN(SOURCE!C2596) &gt;= 0, REPT(" ",SOURCE!$R$2-LEN(SOURCE!C2596)), "")&amp;
      SOURCE!D2596&amp;", "&amp; IF(SOURCE!$S$2-LEN(SOURCE!D2596) &gt;= 0, REPT(" ",SOURCE!$S$2-LEN(SOURCE!D2596)), "")&amp;
      SOURCE!E2596&amp;", "&amp; IF(SOURCE!$T$2-LEN(SOURCE!E2596) &gt;=0, REPT(" ",SOURCE!$T$2-LEN(SOURCE!E2596)), "")&amp;
      SOURCE!F2596&amp;", "&amp; IF(SOURCE!$U$2-LEN(SOURCE!F2596) &gt;= 0, REPT(" ",SOURCE!$U$2-LEN(SOURCE!F2596)+2), "")&amp;"("&amp;
      SUBSTITUTE(TEXT(SOURCE!G2596,"??0"),"  ","")&amp;" &lt;&lt; TAM_MAX_BITS) |"&amp; IF(SOURCE!$V$2-3 &gt;= 0, REPT(" ",MAX(1,SOURCE!$V$2-5+4+1-1-LEN(  IF(ISTEXT(SOURCE!H2596),SOURCE!H2596,  SUBSTITUTE(SUBSTITUTE(TEXT(SOURCE!H2596,"????0"),"  ","")," ",""))   ))), "")&amp;
       IF(ISTEXT(SOURCE!H2596),SOURCE!H2596, SUBSTITUTE(SUBSTITUTE(TEXT(SOURCE!H2596,"????0"),"  ","")," ",""))   &amp;","&amp; IF(SOURCE!$W$2-3 &gt;= 0, REPT(" ",SOURCE!$W$2-3-5), "")&amp;
      SOURCE!I2596&amp;
" | "&amp; IF(SOURCE!$X$2-LEN(SOURCE!I2596) &gt;= 0, REPT(" ",SOURCE!$X$2-LEN(SOURCE!I2596)), "")&amp;
      SOURCE!J2596&amp;      IF(SOURCE!$Y$2-LEN(SOURCE!J2596) &gt;= 0, REPT(" ",SOURCE!$Y$2-LEN(SOURCE!J2596)), "")&amp;
" | "&amp; IF(SOURCE!$X$2-LEN(SOURCE!I2596) &gt;= 0, REPT(" ",SOURCE!$X$2-LEN(SOURCE!I2596)), "")&amp;
      SOURCE!K2596&amp;      IF(SOURCE!$Y$2-LEN(SOURCE!K2596) &gt;= 0, REPT(" ",SOURCE!$Z$2-LEN(SOURCE!K2596)), "")&amp;
" | "&amp; SOURCE!L2596&amp;      IF(SOURCE!$AB$2-LEN(SOURCE!L2596) &gt;= 0, REPT(" ",SOURCE!$AB$2-LEN(SOURCE!L2596)), "")&amp;
" | "&amp; SOURCE!M2596&amp;      IF(SOURCE!$AC$2-LEN(SOURCE!M2596) &gt;= 0, REPT(" ",SOURCE!$AC$2-LEN(SOURCE!M2596)), "")&amp;
      "},"&amp;IF(SOURCE!O2596&lt;&gt;"",""&amp;SOURCE!O2596,"")
 )
)
)</f>
        <v/>
      </c>
    </row>
    <row r="2597" spans="1:1">
      <c r="A2597" s="133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IF(SOURCE!$R$2-LEN(SOURCE!C2597) &gt;= 0, REPT(" ",SOURCE!$R$2-LEN(SOURCE!C2597)), "")&amp;
      SOURCE!D2597&amp;", "&amp; IF(SOURCE!$S$2-LEN(SOURCE!D2597) &gt;= 0, REPT(" ",SOURCE!$S$2-LEN(SOURCE!D2597)), "")&amp;
      SOURCE!E2597&amp;", "&amp; IF(SOURCE!$T$2-LEN(SOURCE!E2597) &gt;=0, REPT(" ",SOURCE!$T$2-LEN(SOURCE!E2597)), "")&amp;
      SOURCE!F2597&amp;", "&amp; IF(SOURCE!$U$2-LEN(SOURCE!F2597) &gt;= 0, REPT(" ",SOURCE!$U$2-LEN(SOURCE!F2597)+2), "")&amp;"("&amp;
      SUBSTITUTE(TEXT(SOURCE!G2597,"??0"),"  ","")&amp;" &lt;&lt; TAM_MAX_BITS) |"&amp; IF(SOURCE!$V$2-3 &gt;= 0, REPT(" ",MAX(1,SOURCE!$V$2-5+4+1-1-LEN(  IF(ISTEXT(SOURCE!H2597),SOURCE!H2597,  SUBSTITUTE(SUBSTITUTE(TEXT(SOURCE!H2597,"????0"),"  ","")," ",""))   ))), "")&amp;
       IF(ISTEXT(SOURCE!H2597),SOURCE!H2597, SUBSTITUTE(SUBSTITUTE(TEXT(SOURCE!H2597,"????0"),"  ","")," ",""))   &amp;","&amp; IF(SOURCE!$W$2-3 &gt;= 0, REPT(" ",SOURCE!$W$2-3-5), "")&amp;
      SOURCE!I2597&amp;
" | "&amp; IF(SOURCE!$X$2-LEN(SOURCE!I2597) &gt;= 0, REPT(" ",SOURCE!$X$2-LEN(SOURCE!I2597)), "")&amp;
      SOURCE!J2597&amp;      IF(SOURCE!$Y$2-LEN(SOURCE!J2597) &gt;= 0, REPT(" ",SOURCE!$Y$2-LEN(SOURCE!J2597)), "")&amp;
" | "&amp; IF(SOURCE!$X$2-LEN(SOURCE!I2597) &gt;= 0, REPT(" ",SOURCE!$X$2-LEN(SOURCE!I2597)), "")&amp;
      SOURCE!K2597&amp;      IF(SOURCE!$Y$2-LEN(SOURCE!K2597) &gt;= 0, REPT(" ",SOURCE!$Z$2-LEN(SOURCE!K2597)), "")&amp;
" | "&amp; SOURCE!L2597&amp;      IF(SOURCE!$AB$2-LEN(SOURCE!L2597) &gt;= 0, REPT(" ",SOURCE!$AB$2-LEN(SOURCE!L2597)), "")&amp;
" | "&amp; SOURCE!M2597&amp;      IF(SOURCE!$AC$2-LEN(SOURCE!M2597) &gt;= 0, REPT(" ",SOURCE!$AC$2-LEN(SOURCE!M2597)), "")&amp;
      "},"&amp;IF(SOURCE!O2597&lt;&gt;"",""&amp;SOURCE!O2597,"")
 )
)
)</f>
        <v/>
      </c>
    </row>
    <row r="2598" spans="1:1">
      <c r="A2598" s="133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IF(SOURCE!$R$2-LEN(SOURCE!C2598) &gt;= 0, REPT(" ",SOURCE!$R$2-LEN(SOURCE!C2598)), "")&amp;
      SOURCE!D2598&amp;", "&amp; IF(SOURCE!$S$2-LEN(SOURCE!D2598) &gt;= 0, REPT(" ",SOURCE!$S$2-LEN(SOURCE!D2598)), "")&amp;
      SOURCE!E2598&amp;", "&amp; IF(SOURCE!$T$2-LEN(SOURCE!E2598) &gt;=0, REPT(" ",SOURCE!$T$2-LEN(SOURCE!E2598)), "")&amp;
      SOURCE!F2598&amp;", "&amp; IF(SOURCE!$U$2-LEN(SOURCE!F2598) &gt;= 0, REPT(" ",SOURCE!$U$2-LEN(SOURCE!F2598)+2), "")&amp;"("&amp;
      SUBSTITUTE(TEXT(SOURCE!G2598,"??0"),"  ","")&amp;" &lt;&lt; TAM_MAX_BITS) |"&amp; IF(SOURCE!$V$2-3 &gt;= 0, REPT(" ",MAX(1,SOURCE!$V$2-5+4+1-1-LEN(  IF(ISTEXT(SOURCE!H2598),SOURCE!H2598,  SUBSTITUTE(SUBSTITUTE(TEXT(SOURCE!H2598,"????0"),"  ","")," ",""))   ))), "")&amp;
       IF(ISTEXT(SOURCE!H2598),SOURCE!H2598, SUBSTITUTE(SUBSTITUTE(TEXT(SOURCE!H2598,"????0"),"  ","")," ",""))   &amp;","&amp; IF(SOURCE!$W$2-3 &gt;= 0, REPT(" ",SOURCE!$W$2-3-5), "")&amp;
      SOURCE!I2598&amp;
" | "&amp; IF(SOURCE!$X$2-LEN(SOURCE!I2598) &gt;= 0, REPT(" ",SOURCE!$X$2-LEN(SOURCE!I2598)), "")&amp;
      SOURCE!J2598&amp;      IF(SOURCE!$Y$2-LEN(SOURCE!J2598) &gt;= 0, REPT(" ",SOURCE!$Y$2-LEN(SOURCE!J2598)), "")&amp;
" | "&amp; IF(SOURCE!$X$2-LEN(SOURCE!I2598) &gt;= 0, REPT(" ",SOURCE!$X$2-LEN(SOURCE!I2598)), "")&amp;
      SOURCE!K2598&amp;      IF(SOURCE!$Y$2-LEN(SOURCE!K2598) &gt;= 0, REPT(" ",SOURCE!$Z$2-LEN(SOURCE!K2598)), "")&amp;
" | "&amp; SOURCE!L2598&amp;      IF(SOURCE!$AB$2-LEN(SOURCE!L2598) &gt;= 0, REPT(" ",SOURCE!$AB$2-LEN(SOURCE!L2598)), "")&amp;
" | "&amp; SOURCE!M2598&amp;      IF(SOURCE!$AC$2-LEN(SOURCE!M2598) &gt;= 0, REPT(" ",SOURCE!$AC$2-LEN(SOURCE!M2598)), "")&amp;
      "},"&amp;IF(SOURCE!O2598&lt;&gt;"",""&amp;SOURCE!O2598,"")
 )
)
)</f>
        <v/>
      </c>
    </row>
    <row r="2599" spans="1:1">
      <c r="A2599" s="133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IF(SOURCE!$R$2-LEN(SOURCE!C2599) &gt;= 0, REPT(" ",SOURCE!$R$2-LEN(SOURCE!C2599)), "")&amp;
      SOURCE!D2599&amp;", "&amp; IF(SOURCE!$S$2-LEN(SOURCE!D2599) &gt;= 0, REPT(" ",SOURCE!$S$2-LEN(SOURCE!D2599)), "")&amp;
      SOURCE!E2599&amp;", "&amp; IF(SOURCE!$T$2-LEN(SOURCE!E2599) &gt;=0, REPT(" ",SOURCE!$T$2-LEN(SOURCE!E2599)), "")&amp;
      SOURCE!F2599&amp;", "&amp; IF(SOURCE!$U$2-LEN(SOURCE!F2599) &gt;= 0, REPT(" ",SOURCE!$U$2-LEN(SOURCE!F2599)+2), "")&amp;"("&amp;
      SUBSTITUTE(TEXT(SOURCE!G2599,"??0"),"  ","")&amp;" &lt;&lt; TAM_MAX_BITS) |"&amp; IF(SOURCE!$V$2-3 &gt;= 0, REPT(" ",MAX(1,SOURCE!$V$2-5+4+1-1-LEN(  IF(ISTEXT(SOURCE!H2599),SOURCE!H2599,  SUBSTITUTE(SUBSTITUTE(TEXT(SOURCE!H2599,"????0"),"  ","")," ",""))   ))), "")&amp;
       IF(ISTEXT(SOURCE!H2599),SOURCE!H2599, SUBSTITUTE(SUBSTITUTE(TEXT(SOURCE!H2599,"????0"),"  ","")," ",""))   &amp;","&amp; IF(SOURCE!$W$2-3 &gt;= 0, REPT(" ",SOURCE!$W$2-3-5), "")&amp;
      SOURCE!I2599&amp;
" | "&amp; IF(SOURCE!$X$2-LEN(SOURCE!I2599) &gt;= 0, REPT(" ",SOURCE!$X$2-LEN(SOURCE!I2599)), "")&amp;
      SOURCE!J2599&amp;      IF(SOURCE!$Y$2-LEN(SOURCE!J2599) &gt;= 0, REPT(" ",SOURCE!$Y$2-LEN(SOURCE!J2599)), "")&amp;
" | "&amp; IF(SOURCE!$X$2-LEN(SOURCE!I2599) &gt;= 0, REPT(" ",SOURCE!$X$2-LEN(SOURCE!I2599)), "")&amp;
      SOURCE!K2599&amp;      IF(SOURCE!$Y$2-LEN(SOURCE!K2599) &gt;= 0, REPT(" ",SOURCE!$Z$2-LEN(SOURCE!K2599)), "")&amp;
" | "&amp; SOURCE!L2599&amp;      IF(SOURCE!$AB$2-LEN(SOURCE!L2599) &gt;= 0, REPT(" ",SOURCE!$AB$2-LEN(SOURCE!L2599)), "")&amp;
" | "&amp; SOURCE!M2599&amp;      IF(SOURCE!$AC$2-LEN(SOURCE!M2599) &gt;= 0, REPT(" ",SOURCE!$AC$2-LEN(SOURCE!M2599)), "")&amp;
      "},"&amp;IF(SOURCE!O2599&lt;&gt;"",""&amp;SOURCE!O2599,"")
 )
)
)</f>
        <v/>
      </c>
    </row>
    <row r="2600" spans="1:1">
      <c r="A2600" s="133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IF(SOURCE!$R$2-LEN(SOURCE!C2600) &gt;= 0, REPT(" ",SOURCE!$R$2-LEN(SOURCE!C2600)), "")&amp;
      SOURCE!D2600&amp;", "&amp; IF(SOURCE!$S$2-LEN(SOURCE!D2600) &gt;= 0, REPT(" ",SOURCE!$S$2-LEN(SOURCE!D2600)), "")&amp;
      SOURCE!E2600&amp;", "&amp; IF(SOURCE!$T$2-LEN(SOURCE!E2600) &gt;=0, REPT(" ",SOURCE!$T$2-LEN(SOURCE!E2600)), "")&amp;
      SOURCE!F2600&amp;", "&amp; IF(SOURCE!$U$2-LEN(SOURCE!F2600) &gt;= 0, REPT(" ",SOURCE!$U$2-LEN(SOURCE!F2600)+2), "")&amp;"("&amp;
      SUBSTITUTE(TEXT(SOURCE!G2600,"??0"),"  ","")&amp;" &lt;&lt; TAM_MAX_BITS) |"&amp; IF(SOURCE!$V$2-3 &gt;= 0, REPT(" ",MAX(1,SOURCE!$V$2-5+4+1-1-LEN(  IF(ISTEXT(SOURCE!H2600),SOURCE!H2600,  SUBSTITUTE(SUBSTITUTE(TEXT(SOURCE!H2600,"????0"),"  ","")," ",""))   ))), "")&amp;
       IF(ISTEXT(SOURCE!H2600),SOURCE!H2600, SUBSTITUTE(SUBSTITUTE(TEXT(SOURCE!H2600,"????0"),"  ","")," ",""))   &amp;","&amp; IF(SOURCE!$W$2-3 &gt;= 0, REPT(" ",SOURCE!$W$2-3-5), "")&amp;
      SOURCE!I2600&amp;
" | "&amp; IF(SOURCE!$X$2-LEN(SOURCE!I2600) &gt;= 0, REPT(" ",SOURCE!$X$2-LEN(SOURCE!I2600)), "")&amp;
      SOURCE!J2600&amp;      IF(SOURCE!$Y$2-LEN(SOURCE!J2600) &gt;= 0, REPT(" ",SOURCE!$Y$2-LEN(SOURCE!J2600)), "")&amp;
" | "&amp; IF(SOURCE!$X$2-LEN(SOURCE!I2600) &gt;= 0, REPT(" ",SOURCE!$X$2-LEN(SOURCE!I2600)), "")&amp;
      SOURCE!K2600&amp;      IF(SOURCE!$Y$2-LEN(SOURCE!K2600) &gt;= 0, REPT(" ",SOURCE!$Z$2-LEN(SOURCE!K2600)), "")&amp;
" | "&amp; SOURCE!L2600&amp;      IF(SOURCE!$AB$2-LEN(SOURCE!L2600) &gt;= 0, REPT(" ",SOURCE!$AB$2-LEN(SOURCE!L2600)), "")&amp;
" | "&amp; SOURCE!M2600&amp;      IF(SOURCE!$AC$2-LEN(SOURCE!M2600) &gt;= 0, REPT(" ",SOURCE!$AC$2-LEN(SOURCE!M2600)), "")&amp;
      "},"&amp;IF(SOURCE!O2600&lt;&gt;"",""&amp;SOURCE!O2600,"")
 )
)
)</f>
        <v/>
      </c>
    </row>
    <row r="2601" spans="1:1">
      <c r="A2601" s="133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IF(SOURCE!$R$2-LEN(SOURCE!C2601) &gt;= 0, REPT(" ",SOURCE!$R$2-LEN(SOURCE!C2601)), "")&amp;
      SOURCE!D2601&amp;", "&amp; IF(SOURCE!$S$2-LEN(SOURCE!D2601) &gt;= 0, REPT(" ",SOURCE!$S$2-LEN(SOURCE!D2601)), "")&amp;
      SOURCE!E2601&amp;", "&amp; IF(SOURCE!$T$2-LEN(SOURCE!E2601) &gt;=0, REPT(" ",SOURCE!$T$2-LEN(SOURCE!E2601)), "")&amp;
      SOURCE!F2601&amp;", "&amp; IF(SOURCE!$U$2-LEN(SOURCE!F2601) &gt;= 0, REPT(" ",SOURCE!$U$2-LEN(SOURCE!F2601)+2), "")&amp;"("&amp;
      SUBSTITUTE(TEXT(SOURCE!G2601,"??0"),"  ","")&amp;" &lt;&lt; TAM_MAX_BITS) |"&amp; IF(SOURCE!$V$2-3 &gt;= 0, REPT(" ",MAX(1,SOURCE!$V$2-5+4+1-1-LEN(  IF(ISTEXT(SOURCE!H2601),SOURCE!H2601,  SUBSTITUTE(SUBSTITUTE(TEXT(SOURCE!H2601,"????0"),"  ","")," ",""))   ))), "")&amp;
       IF(ISTEXT(SOURCE!H2601),SOURCE!H2601, SUBSTITUTE(SUBSTITUTE(TEXT(SOURCE!H2601,"????0"),"  ","")," ",""))   &amp;","&amp; IF(SOURCE!$W$2-3 &gt;= 0, REPT(" ",SOURCE!$W$2-3-5), "")&amp;
      SOURCE!I2601&amp;
" | "&amp; IF(SOURCE!$X$2-LEN(SOURCE!I2601) &gt;= 0, REPT(" ",SOURCE!$X$2-LEN(SOURCE!I2601)), "")&amp;
      SOURCE!J2601&amp;      IF(SOURCE!$Y$2-LEN(SOURCE!J2601) &gt;= 0, REPT(" ",SOURCE!$Y$2-LEN(SOURCE!J2601)), "")&amp;
" | "&amp; IF(SOURCE!$X$2-LEN(SOURCE!I2601) &gt;= 0, REPT(" ",SOURCE!$X$2-LEN(SOURCE!I2601)), "")&amp;
      SOURCE!K2601&amp;      IF(SOURCE!$Y$2-LEN(SOURCE!K2601) &gt;= 0, REPT(" ",SOURCE!$Z$2-LEN(SOURCE!K2601)), "")&amp;
" | "&amp; SOURCE!L2601&amp;      IF(SOURCE!$AB$2-LEN(SOURCE!L2601) &gt;= 0, REPT(" ",SOURCE!$AB$2-LEN(SOURCE!L2601)), "")&amp;
" | "&amp; SOURCE!M2601&amp;      IF(SOURCE!$AC$2-LEN(SOURCE!M2601) &gt;= 0, REPT(" ",SOURCE!$AC$2-LEN(SOURCE!M2601)), "")&amp;
      "},"&amp;IF(SOURCE!O2601&lt;&gt;"",""&amp;SOURCE!O2601,"")
 )
)
)</f>
        <v/>
      </c>
    </row>
    <row r="2602" spans="1:1">
      <c r="A2602" s="133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IF(SOURCE!$R$2-LEN(SOURCE!C2602) &gt;= 0, REPT(" ",SOURCE!$R$2-LEN(SOURCE!C2602)), "")&amp;
      SOURCE!D2602&amp;", "&amp; IF(SOURCE!$S$2-LEN(SOURCE!D2602) &gt;= 0, REPT(" ",SOURCE!$S$2-LEN(SOURCE!D2602)), "")&amp;
      SOURCE!E2602&amp;", "&amp; IF(SOURCE!$T$2-LEN(SOURCE!E2602) &gt;=0, REPT(" ",SOURCE!$T$2-LEN(SOURCE!E2602)), "")&amp;
      SOURCE!F2602&amp;", "&amp; IF(SOURCE!$U$2-LEN(SOURCE!F2602) &gt;= 0, REPT(" ",SOURCE!$U$2-LEN(SOURCE!F2602)+2), "")&amp;"("&amp;
      SUBSTITUTE(TEXT(SOURCE!G2602,"??0"),"  ","")&amp;" &lt;&lt; TAM_MAX_BITS) |"&amp; IF(SOURCE!$V$2-3 &gt;= 0, REPT(" ",MAX(1,SOURCE!$V$2-5+4+1-1-LEN(  IF(ISTEXT(SOURCE!H2602),SOURCE!H2602,  SUBSTITUTE(SUBSTITUTE(TEXT(SOURCE!H2602,"????0"),"  ","")," ",""))   ))), "")&amp;
       IF(ISTEXT(SOURCE!H2602),SOURCE!H2602, SUBSTITUTE(SUBSTITUTE(TEXT(SOURCE!H2602,"????0"),"  ","")," ",""))   &amp;","&amp; IF(SOURCE!$W$2-3 &gt;= 0, REPT(" ",SOURCE!$W$2-3-5), "")&amp;
      SOURCE!I2602&amp;
" | "&amp; IF(SOURCE!$X$2-LEN(SOURCE!I2602) &gt;= 0, REPT(" ",SOURCE!$X$2-LEN(SOURCE!I2602)), "")&amp;
      SOURCE!J2602&amp;      IF(SOURCE!$Y$2-LEN(SOURCE!J2602) &gt;= 0, REPT(" ",SOURCE!$Y$2-LEN(SOURCE!J2602)), "")&amp;
" | "&amp; IF(SOURCE!$X$2-LEN(SOURCE!I2602) &gt;= 0, REPT(" ",SOURCE!$X$2-LEN(SOURCE!I2602)), "")&amp;
      SOURCE!K2602&amp;      IF(SOURCE!$Y$2-LEN(SOURCE!K2602) &gt;= 0, REPT(" ",SOURCE!$Z$2-LEN(SOURCE!K2602)), "")&amp;
" | "&amp; SOURCE!L2602&amp;      IF(SOURCE!$AB$2-LEN(SOURCE!L2602) &gt;= 0, REPT(" ",SOURCE!$AB$2-LEN(SOURCE!L2602)), "")&amp;
" | "&amp; SOURCE!M2602&amp;      IF(SOURCE!$AC$2-LEN(SOURCE!M2602) &gt;= 0, REPT(" ",SOURCE!$AC$2-LEN(SOURCE!M2602)), "")&amp;
      "},"&amp;IF(SOURCE!O2602&lt;&gt;"",""&amp;SOURCE!O2602,"")
 )
)
)</f>
        <v/>
      </c>
    </row>
    <row r="2603" spans="1:1">
      <c r="A2603" s="133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IF(SOURCE!$R$2-LEN(SOURCE!C2603) &gt;= 0, REPT(" ",SOURCE!$R$2-LEN(SOURCE!C2603)), "")&amp;
      SOURCE!D2603&amp;", "&amp; IF(SOURCE!$S$2-LEN(SOURCE!D2603) &gt;= 0, REPT(" ",SOURCE!$S$2-LEN(SOURCE!D2603)), "")&amp;
      SOURCE!E2603&amp;", "&amp; IF(SOURCE!$T$2-LEN(SOURCE!E2603) &gt;=0, REPT(" ",SOURCE!$T$2-LEN(SOURCE!E2603)), "")&amp;
      SOURCE!F2603&amp;", "&amp; IF(SOURCE!$U$2-LEN(SOURCE!F2603) &gt;= 0, REPT(" ",SOURCE!$U$2-LEN(SOURCE!F2603)+2), "")&amp;"("&amp;
      SUBSTITUTE(TEXT(SOURCE!G2603,"??0"),"  ","")&amp;" &lt;&lt; TAM_MAX_BITS) |"&amp; IF(SOURCE!$V$2-3 &gt;= 0, REPT(" ",MAX(1,SOURCE!$V$2-5+4+1-1-LEN(  IF(ISTEXT(SOURCE!H2603),SOURCE!H2603,  SUBSTITUTE(SUBSTITUTE(TEXT(SOURCE!H2603,"????0"),"  ","")," ",""))   ))), "")&amp;
       IF(ISTEXT(SOURCE!H2603),SOURCE!H2603, SUBSTITUTE(SUBSTITUTE(TEXT(SOURCE!H2603,"????0"),"  ","")," ",""))   &amp;","&amp; IF(SOURCE!$W$2-3 &gt;= 0, REPT(" ",SOURCE!$W$2-3-5), "")&amp;
      SOURCE!I2603&amp;
" | "&amp; IF(SOURCE!$X$2-LEN(SOURCE!I2603) &gt;= 0, REPT(" ",SOURCE!$X$2-LEN(SOURCE!I2603)), "")&amp;
      SOURCE!J2603&amp;      IF(SOURCE!$Y$2-LEN(SOURCE!J2603) &gt;= 0, REPT(" ",SOURCE!$Y$2-LEN(SOURCE!J2603)), "")&amp;
" | "&amp; IF(SOURCE!$X$2-LEN(SOURCE!I2603) &gt;= 0, REPT(" ",SOURCE!$X$2-LEN(SOURCE!I2603)), "")&amp;
      SOURCE!K2603&amp;      IF(SOURCE!$Y$2-LEN(SOURCE!K2603) &gt;= 0, REPT(" ",SOURCE!$Z$2-LEN(SOURCE!K2603)), "")&amp;
" | "&amp; SOURCE!L2603&amp;      IF(SOURCE!$AB$2-LEN(SOURCE!L2603) &gt;= 0, REPT(" ",SOURCE!$AB$2-LEN(SOURCE!L2603)), "")&amp;
" | "&amp; SOURCE!M2603&amp;      IF(SOURCE!$AC$2-LEN(SOURCE!M2603) &gt;= 0, REPT(" ",SOURCE!$AC$2-LEN(SOURCE!M2603)), "")&amp;
      "},"&amp;IF(SOURCE!O2603&lt;&gt;"",""&amp;SOURCE!O2603,"")
 )
)
)</f>
        <v/>
      </c>
    </row>
    <row r="2604" spans="1:1">
      <c r="A2604" s="133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IF(SOURCE!$R$2-LEN(SOURCE!C2604) &gt;= 0, REPT(" ",SOURCE!$R$2-LEN(SOURCE!C2604)), "")&amp;
      SOURCE!D2604&amp;", "&amp; IF(SOURCE!$S$2-LEN(SOURCE!D2604) &gt;= 0, REPT(" ",SOURCE!$S$2-LEN(SOURCE!D2604)), "")&amp;
      SOURCE!E2604&amp;", "&amp; IF(SOURCE!$T$2-LEN(SOURCE!E2604) &gt;=0, REPT(" ",SOURCE!$T$2-LEN(SOURCE!E2604)), "")&amp;
      SOURCE!F2604&amp;", "&amp; IF(SOURCE!$U$2-LEN(SOURCE!F2604) &gt;= 0, REPT(" ",SOURCE!$U$2-LEN(SOURCE!F2604)+2), "")&amp;"("&amp;
      SUBSTITUTE(TEXT(SOURCE!G2604,"??0"),"  ","")&amp;" &lt;&lt; TAM_MAX_BITS) |"&amp; IF(SOURCE!$V$2-3 &gt;= 0, REPT(" ",MAX(1,SOURCE!$V$2-5+4+1-1-LEN(  IF(ISTEXT(SOURCE!H2604),SOURCE!H2604,  SUBSTITUTE(SUBSTITUTE(TEXT(SOURCE!H2604,"????0"),"  ","")," ",""))   ))), "")&amp;
       IF(ISTEXT(SOURCE!H2604),SOURCE!H2604, SUBSTITUTE(SUBSTITUTE(TEXT(SOURCE!H2604,"????0"),"  ","")," ",""))   &amp;","&amp; IF(SOURCE!$W$2-3 &gt;= 0, REPT(" ",SOURCE!$W$2-3-5), "")&amp;
      SOURCE!I2604&amp;
" | "&amp; IF(SOURCE!$X$2-LEN(SOURCE!I2604) &gt;= 0, REPT(" ",SOURCE!$X$2-LEN(SOURCE!I2604)), "")&amp;
      SOURCE!J2604&amp;      IF(SOURCE!$Y$2-LEN(SOURCE!J2604) &gt;= 0, REPT(" ",SOURCE!$Y$2-LEN(SOURCE!J2604)), "")&amp;
" | "&amp; IF(SOURCE!$X$2-LEN(SOURCE!I2604) &gt;= 0, REPT(" ",SOURCE!$X$2-LEN(SOURCE!I2604)), "")&amp;
      SOURCE!K2604&amp;      IF(SOURCE!$Y$2-LEN(SOURCE!K2604) &gt;= 0, REPT(" ",SOURCE!$Z$2-LEN(SOURCE!K2604)), "")&amp;
" | "&amp; SOURCE!L2604&amp;      IF(SOURCE!$AB$2-LEN(SOURCE!L2604) &gt;= 0, REPT(" ",SOURCE!$AB$2-LEN(SOURCE!L2604)), "")&amp;
" | "&amp; SOURCE!M2604&amp;      IF(SOURCE!$AC$2-LEN(SOURCE!M2604) &gt;= 0, REPT(" ",SOURCE!$AC$2-LEN(SOURCE!M2604)), "")&amp;
      "},"&amp;IF(SOURCE!O2604&lt;&gt;"",""&amp;SOURCE!O2604,"")
 )
)
)</f>
        <v/>
      </c>
    </row>
    <row r="2605" spans="1:1">
      <c r="A2605" s="133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IF(SOURCE!$R$2-LEN(SOURCE!C2605) &gt;= 0, REPT(" ",SOURCE!$R$2-LEN(SOURCE!C2605)), "")&amp;
      SOURCE!D2605&amp;", "&amp; IF(SOURCE!$S$2-LEN(SOURCE!D2605) &gt;= 0, REPT(" ",SOURCE!$S$2-LEN(SOURCE!D2605)), "")&amp;
      SOURCE!E2605&amp;", "&amp; IF(SOURCE!$T$2-LEN(SOURCE!E2605) &gt;=0, REPT(" ",SOURCE!$T$2-LEN(SOURCE!E2605)), "")&amp;
      SOURCE!F2605&amp;", "&amp; IF(SOURCE!$U$2-LEN(SOURCE!F2605) &gt;= 0, REPT(" ",SOURCE!$U$2-LEN(SOURCE!F2605)+2), "")&amp;"("&amp;
      SUBSTITUTE(TEXT(SOURCE!G2605,"??0"),"  ","")&amp;" &lt;&lt; TAM_MAX_BITS) |"&amp; IF(SOURCE!$V$2-3 &gt;= 0, REPT(" ",MAX(1,SOURCE!$V$2-5+4+1-1-LEN(  IF(ISTEXT(SOURCE!H2605),SOURCE!H2605,  SUBSTITUTE(SUBSTITUTE(TEXT(SOURCE!H2605,"????0"),"  ","")," ",""))   ))), "")&amp;
       IF(ISTEXT(SOURCE!H2605),SOURCE!H2605, SUBSTITUTE(SUBSTITUTE(TEXT(SOURCE!H2605,"????0"),"  ","")," ",""))   &amp;","&amp; IF(SOURCE!$W$2-3 &gt;= 0, REPT(" ",SOURCE!$W$2-3-5), "")&amp;
      SOURCE!I2605&amp;
" | "&amp; IF(SOURCE!$X$2-LEN(SOURCE!I2605) &gt;= 0, REPT(" ",SOURCE!$X$2-LEN(SOURCE!I2605)), "")&amp;
      SOURCE!J2605&amp;      IF(SOURCE!$Y$2-LEN(SOURCE!J2605) &gt;= 0, REPT(" ",SOURCE!$Y$2-LEN(SOURCE!J2605)), "")&amp;
" | "&amp; IF(SOURCE!$X$2-LEN(SOURCE!I2605) &gt;= 0, REPT(" ",SOURCE!$X$2-LEN(SOURCE!I2605)), "")&amp;
      SOURCE!K2605&amp;      IF(SOURCE!$Y$2-LEN(SOURCE!K2605) &gt;= 0, REPT(" ",SOURCE!$Z$2-LEN(SOURCE!K2605)), "")&amp;
" | "&amp; SOURCE!L2605&amp;      IF(SOURCE!$AB$2-LEN(SOURCE!L2605) &gt;= 0, REPT(" ",SOURCE!$AB$2-LEN(SOURCE!L2605)), "")&amp;
" | "&amp; SOURCE!M2605&amp;      IF(SOURCE!$AC$2-LEN(SOURCE!M2605) &gt;= 0, REPT(" ",SOURCE!$AC$2-LEN(SOURCE!M2605)), "")&amp;
      "},"&amp;IF(SOURCE!O2605&lt;&gt;"",""&amp;SOURCE!O2605,"")
 )
)
)</f>
        <v/>
      </c>
    </row>
    <row r="2606" spans="1:1">
      <c r="A2606" s="133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IF(SOURCE!$R$2-LEN(SOURCE!C2606) &gt;= 0, REPT(" ",SOURCE!$R$2-LEN(SOURCE!C2606)), "")&amp;
      SOURCE!D2606&amp;", "&amp; IF(SOURCE!$S$2-LEN(SOURCE!D2606) &gt;= 0, REPT(" ",SOURCE!$S$2-LEN(SOURCE!D2606)), "")&amp;
      SOURCE!E2606&amp;", "&amp; IF(SOURCE!$T$2-LEN(SOURCE!E2606) &gt;=0, REPT(" ",SOURCE!$T$2-LEN(SOURCE!E2606)), "")&amp;
      SOURCE!F2606&amp;", "&amp; IF(SOURCE!$U$2-LEN(SOURCE!F2606) &gt;= 0, REPT(" ",SOURCE!$U$2-LEN(SOURCE!F2606)+2), "")&amp;"("&amp;
      SUBSTITUTE(TEXT(SOURCE!G2606,"??0"),"  ","")&amp;" &lt;&lt; TAM_MAX_BITS) |"&amp; IF(SOURCE!$V$2-3 &gt;= 0, REPT(" ",MAX(1,SOURCE!$V$2-5+4+1-1-LEN(  IF(ISTEXT(SOURCE!H2606),SOURCE!H2606,  SUBSTITUTE(SUBSTITUTE(TEXT(SOURCE!H2606,"????0"),"  ","")," ",""))   ))), "")&amp;
       IF(ISTEXT(SOURCE!H2606),SOURCE!H2606, SUBSTITUTE(SUBSTITUTE(TEXT(SOURCE!H2606,"????0"),"  ","")," ",""))   &amp;","&amp; IF(SOURCE!$W$2-3 &gt;= 0, REPT(" ",SOURCE!$W$2-3-5), "")&amp;
      SOURCE!I2606&amp;
" | "&amp; IF(SOURCE!$X$2-LEN(SOURCE!I2606) &gt;= 0, REPT(" ",SOURCE!$X$2-LEN(SOURCE!I2606)), "")&amp;
      SOURCE!J2606&amp;      IF(SOURCE!$Y$2-LEN(SOURCE!J2606) &gt;= 0, REPT(" ",SOURCE!$Y$2-LEN(SOURCE!J2606)), "")&amp;
" | "&amp; IF(SOURCE!$X$2-LEN(SOURCE!I2606) &gt;= 0, REPT(" ",SOURCE!$X$2-LEN(SOURCE!I2606)), "")&amp;
      SOURCE!K2606&amp;      IF(SOURCE!$Y$2-LEN(SOURCE!K2606) &gt;= 0, REPT(" ",SOURCE!$Z$2-LEN(SOURCE!K2606)), "")&amp;
" | "&amp; SOURCE!L2606&amp;      IF(SOURCE!$AB$2-LEN(SOURCE!L2606) &gt;= 0, REPT(" ",SOURCE!$AB$2-LEN(SOURCE!L2606)), "")&amp;
" | "&amp; SOURCE!M2606&amp;      IF(SOURCE!$AC$2-LEN(SOURCE!M2606) &gt;= 0, REPT(" ",SOURCE!$AC$2-LEN(SOURCE!M2606)), "")&amp;
      "},"&amp;IF(SOURCE!O2606&lt;&gt;"",""&amp;SOURCE!O2606,"")
 )
)
)</f>
        <v/>
      </c>
    </row>
    <row r="2607" spans="1:1">
      <c r="A2607" s="133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IF(SOURCE!$R$2-LEN(SOURCE!C2607) &gt;= 0, REPT(" ",SOURCE!$R$2-LEN(SOURCE!C2607)), "")&amp;
      SOURCE!D2607&amp;", "&amp; IF(SOURCE!$S$2-LEN(SOURCE!D2607) &gt;= 0, REPT(" ",SOURCE!$S$2-LEN(SOURCE!D2607)), "")&amp;
      SOURCE!E2607&amp;", "&amp; IF(SOURCE!$T$2-LEN(SOURCE!E2607) &gt;=0, REPT(" ",SOURCE!$T$2-LEN(SOURCE!E2607)), "")&amp;
      SOURCE!F2607&amp;", "&amp; IF(SOURCE!$U$2-LEN(SOURCE!F2607) &gt;= 0, REPT(" ",SOURCE!$U$2-LEN(SOURCE!F2607)+2), "")&amp;"("&amp;
      SUBSTITUTE(TEXT(SOURCE!G2607,"??0"),"  ","")&amp;" &lt;&lt; TAM_MAX_BITS) |"&amp; IF(SOURCE!$V$2-3 &gt;= 0, REPT(" ",MAX(1,SOURCE!$V$2-5+4+1-1-LEN(  IF(ISTEXT(SOURCE!H2607),SOURCE!H2607,  SUBSTITUTE(SUBSTITUTE(TEXT(SOURCE!H2607,"????0"),"  ","")," ",""))   ))), "")&amp;
       IF(ISTEXT(SOURCE!H2607),SOURCE!H2607, SUBSTITUTE(SUBSTITUTE(TEXT(SOURCE!H2607,"????0"),"  ","")," ",""))   &amp;","&amp; IF(SOURCE!$W$2-3 &gt;= 0, REPT(" ",SOURCE!$W$2-3-5), "")&amp;
      SOURCE!I2607&amp;
" | "&amp; IF(SOURCE!$X$2-LEN(SOURCE!I2607) &gt;= 0, REPT(" ",SOURCE!$X$2-LEN(SOURCE!I2607)), "")&amp;
      SOURCE!J2607&amp;      IF(SOURCE!$Y$2-LEN(SOURCE!J2607) &gt;= 0, REPT(" ",SOURCE!$Y$2-LEN(SOURCE!J2607)), "")&amp;
" | "&amp; IF(SOURCE!$X$2-LEN(SOURCE!I2607) &gt;= 0, REPT(" ",SOURCE!$X$2-LEN(SOURCE!I2607)), "")&amp;
      SOURCE!K2607&amp;      IF(SOURCE!$Y$2-LEN(SOURCE!K2607) &gt;= 0, REPT(" ",SOURCE!$Z$2-LEN(SOURCE!K2607)), "")&amp;
" | "&amp; SOURCE!L2607&amp;      IF(SOURCE!$AB$2-LEN(SOURCE!L2607) &gt;= 0, REPT(" ",SOURCE!$AB$2-LEN(SOURCE!L2607)), "")&amp;
" | "&amp; SOURCE!M2607&amp;      IF(SOURCE!$AC$2-LEN(SOURCE!M2607) &gt;= 0, REPT(" ",SOURCE!$AC$2-LEN(SOURCE!M2607)), "")&amp;
      "},"&amp;IF(SOURCE!O2607&lt;&gt;"",""&amp;SOURCE!O2607,"")
 )
)
)</f>
        <v/>
      </c>
    </row>
    <row r="2608" spans="1:1">
      <c r="A2608" s="133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IF(SOURCE!$R$2-LEN(SOURCE!C2608) &gt;= 0, REPT(" ",SOURCE!$R$2-LEN(SOURCE!C2608)), "")&amp;
      SOURCE!D2608&amp;", "&amp; IF(SOURCE!$S$2-LEN(SOURCE!D2608) &gt;= 0, REPT(" ",SOURCE!$S$2-LEN(SOURCE!D2608)), "")&amp;
      SOURCE!E2608&amp;", "&amp; IF(SOURCE!$T$2-LEN(SOURCE!E2608) &gt;=0, REPT(" ",SOURCE!$T$2-LEN(SOURCE!E2608)), "")&amp;
      SOURCE!F2608&amp;", "&amp; IF(SOURCE!$U$2-LEN(SOURCE!F2608) &gt;= 0, REPT(" ",SOURCE!$U$2-LEN(SOURCE!F2608)+2), "")&amp;"("&amp;
      SUBSTITUTE(TEXT(SOURCE!G2608,"??0"),"  ","")&amp;" &lt;&lt; TAM_MAX_BITS) |"&amp; IF(SOURCE!$V$2-3 &gt;= 0, REPT(" ",MAX(1,SOURCE!$V$2-5+4+1-1-LEN(  IF(ISTEXT(SOURCE!H2608),SOURCE!H2608,  SUBSTITUTE(SUBSTITUTE(TEXT(SOURCE!H2608,"????0"),"  ","")," ",""))   ))), "")&amp;
       IF(ISTEXT(SOURCE!H2608),SOURCE!H2608, SUBSTITUTE(SUBSTITUTE(TEXT(SOURCE!H2608,"????0"),"  ","")," ",""))   &amp;","&amp; IF(SOURCE!$W$2-3 &gt;= 0, REPT(" ",SOURCE!$W$2-3-5), "")&amp;
      SOURCE!I2608&amp;
" | "&amp; IF(SOURCE!$X$2-LEN(SOURCE!I2608) &gt;= 0, REPT(" ",SOURCE!$X$2-LEN(SOURCE!I2608)), "")&amp;
      SOURCE!J2608&amp;      IF(SOURCE!$Y$2-LEN(SOURCE!J2608) &gt;= 0, REPT(" ",SOURCE!$Y$2-LEN(SOURCE!J2608)), "")&amp;
" | "&amp; IF(SOURCE!$X$2-LEN(SOURCE!I2608) &gt;= 0, REPT(" ",SOURCE!$X$2-LEN(SOURCE!I2608)), "")&amp;
      SOURCE!K2608&amp;      IF(SOURCE!$Y$2-LEN(SOURCE!K2608) &gt;= 0, REPT(" ",SOURCE!$Z$2-LEN(SOURCE!K2608)), "")&amp;
" | "&amp; SOURCE!L2608&amp;      IF(SOURCE!$AB$2-LEN(SOURCE!L2608) &gt;= 0, REPT(" ",SOURCE!$AB$2-LEN(SOURCE!L2608)), "")&amp;
" | "&amp; SOURCE!M2608&amp;      IF(SOURCE!$AC$2-LEN(SOURCE!M2608) &gt;= 0, REPT(" ",SOURCE!$AC$2-LEN(SOURCE!M2608)), "")&amp;
      "},"&amp;IF(SOURCE!O2608&lt;&gt;"",""&amp;SOURCE!O2608,"")
 )
)
)</f>
        <v/>
      </c>
    </row>
    <row r="2609" spans="1:1">
      <c r="A2609" s="133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IF(SOURCE!$R$2-LEN(SOURCE!C2609) &gt;= 0, REPT(" ",SOURCE!$R$2-LEN(SOURCE!C2609)), "")&amp;
      SOURCE!D2609&amp;", "&amp; IF(SOURCE!$S$2-LEN(SOURCE!D2609) &gt;= 0, REPT(" ",SOURCE!$S$2-LEN(SOURCE!D2609)), "")&amp;
      SOURCE!E2609&amp;", "&amp; IF(SOURCE!$T$2-LEN(SOURCE!E2609) &gt;=0, REPT(" ",SOURCE!$T$2-LEN(SOURCE!E2609)), "")&amp;
      SOURCE!F2609&amp;", "&amp; IF(SOURCE!$U$2-LEN(SOURCE!F2609) &gt;= 0, REPT(" ",SOURCE!$U$2-LEN(SOURCE!F2609)+2), "")&amp;"("&amp;
      SUBSTITUTE(TEXT(SOURCE!G2609,"??0"),"  ","")&amp;" &lt;&lt; TAM_MAX_BITS) |"&amp; IF(SOURCE!$V$2-3 &gt;= 0, REPT(" ",MAX(1,SOURCE!$V$2-5+4+1-1-LEN(  IF(ISTEXT(SOURCE!H2609),SOURCE!H2609,  SUBSTITUTE(SUBSTITUTE(TEXT(SOURCE!H2609,"????0"),"  ","")," ",""))   ))), "")&amp;
       IF(ISTEXT(SOURCE!H2609),SOURCE!H2609, SUBSTITUTE(SUBSTITUTE(TEXT(SOURCE!H2609,"????0"),"  ","")," ",""))   &amp;","&amp; IF(SOURCE!$W$2-3 &gt;= 0, REPT(" ",SOURCE!$W$2-3-5), "")&amp;
      SOURCE!I2609&amp;
" | "&amp; IF(SOURCE!$X$2-LEN(SOURCE!I2609) &gt;= 0, REPT(" ",SOURCE!$X$2-LEN(SOURCE!I2609)), "")&amp;
      SOURCE!J2609&amp;      IF(SOURCE!$Y$2-LEN(SOURCE!J2609) &gt;= 0, REPT(" ",SOURCE!$Y$2-LEN(SOURCE!J2609)), "")&amp;
" | "&amp; IF(SOURCE!$X$2-LEN(SOURCE!I2609) &gt;= 0, REPT(" ",SOURCE!$X$2-LEN(SOURCE!I2609)), "")&amp;
      SOURCE!K2609&amp;      IF(SOURCE!$Y$2-LEN(SOURCE!K2609) &gt;= 0, REPT(" ",SOURCE!$Z$2-LEN(SOURCE!K2609)), "")&amp;
" | "&amp; SOURCE!L2609&amp;      IF(SOURCE!$AB$2-LEN(SOURCE!L2609) &gt;= 0, REPT(" ",SOURCE!$AB$2-LEN(SOURCE!L2609)), "")&amp;
" | "&amp; SOURCE!M2609&amp;      IF(SOURCE!$AC$2-LEN(SOURCE!M2609) &gt;= 0, REPT(" ",SOURCE!$AC$2-LEN(SOURCE!M2609)), "")&amp;
      "},"&amp;IF(SOURCE!O2609&lt;&gt;"",""&amp;SOURCE!O2609,"")
 )
)
)</f>
        <v/>
      </c>
    </row>
    <row r="2610" spans="1:1">
      <c r="A2610" s="133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IF(SOURCE!$R$2-LEN(SOURCE!C2610) &gt;= 0, REPT(" ",SOURCE!$R$2-LEN(SOURCE!C2610)), "")&amp;
      SOURCE!D2610&amp;", "&amp; IF(SOURCE!$S$2-LEN(SOURCE!D2610) &gt;= 0, REPT(" ",SOURCE!$S$2-LEN(SOURCE!D2610)), "")&amp;
      SOURCE!E2610&amp;", "&amp; IF(SOURCE!$T$2-LEN(SOURCE!E2610) &gt;=0, REPT(" ",SOURCE!$T$2-LEN(SOURCE!E2610)), "")&amp;
      SOURCE!F2610&amp;", "&amp; IF(SOURCE!$U$2-LEN(SOURCE!F2610) &gt;= 0, REPT(" ",SOURCE!$U$2-LEN(SOURCE!F2610)+2), "")&amp;"("&amp;
      SUBSTITUTE(TEXT(SOURCE!G2610,"??0"),"  ","")&amp;" &lt;&lt; TAM_MAX_BITS) |"&amp; IF(SOURCE!$V$2-3 &gt;= 0, REPT(" ",MAX(1,SOURCE!$V$2-5+4+1-1-LEN(  IF(ISTEXT(SOURCE!H2610),SOURCE!H2610,  SUBSTITUTE(SUBSTITUTE(TEXT(SOURCE!H2610,"????0"),"  ","")," ",""))   ))), "")&amp;
       IF(ISTEXT(SOURCE!H2610),SOURCE!H2610, SUBSTITUTE(SUBSTITUTE(TEXT(SOURCE!H2610,"????0"),"  ","")," ",""))   &amp;","&amp; IF(SOURCE!$W$2-3 &gt;= 0, REPT(" ",SOURCE!$W$2-3-5), "")&amp;
      SOURCE!I2610&amp;
" | "&amp; IF(SOURCE!$X$2-LEN(SOURCE!I2610) &gt;= 0, REPT(" ",SOURCE!$X$2-LEN(SOURCE!I2610)), "")&amp;
      SOURCE!J2610&amp;      IF(SOURCE!$Y$2-LEN(SOURCE!J2610) &gt;= 0, REPT(" ",SOURCE!$Y$2-LEN(SOURCE!J2610)), "")&amp;
" | "&amp; IF(SOURCE!$X$2-LEN(SOURCE!I2610) &gt;= 0, REPT(" ",SOURCE!$X$2-LEN(SOURCE!I2610)), "")&amp;
      SOURCE!K2610&amp;      IF(SOURCE!$Y$2-LEN(SOURCE!K2610) &gt;= 0, REPT(" ",SOURCE!$Z$2-LEN(SOURCE!K2610)), "")&amp;
" | "&amp; SOURCE!L2610&amp;      IF(SOURCE!$AB$2-LEN(SOURCE!L2610) &gt;= 0, REPT(" ",SOURCE!$AB$2-LEN(SOURCE!L2610)), "")&amp;
" | "&amp; SOURCE!M2610&amp;      IF(SOURCE!$AC$2-LEN(SOURCE!M2610) &gt;= 0, REPT(" ",SOURCE!$AC$2-LEN(SOURCE!M2610)), "")&amp;
      "},"&amp;IF(SOURCE!O2610&lt;&gt;"",""&amp;SOURCE!O2610,"")
 )
)
)</f>
        <v/>
      </c>
    </row>
    <row r="2611" spans="1:1">
      <c r="A2611" s="133" t="str">
        <f>IF(AND(OR(SOURCE!A2611="",ISBLANK(SOURCE!A2611)),SOURCE!B2611&gt;0),IF(ISBLANK(SOURCE!C2611),"",SOURCE!C2611),
IF(SOURCE!B2611&lt;0,VLOOKUP(SOURCE!B2611,lookups!A$1:B$25,2,0),
  IF(ISBLANK(SOURCE!B2611),
    "",
    "/* "&amp;TEXT(SOURCE!B2611,"???0")&amp;" *"&amp;
      SOURCE!C2611&amp;", "&amp; IF(SOURCE!$R$2-LEN(SOURCE!C2611) &gt;= 0, REPT(" ",SOURCE!$R$2-LEN(SOURCE!C2611)), "")&amp;
      SOURCE!D2611&amp;", "&amp; IF(SOURCE!$S$2-LEN(SOURCE!D2611) &gt;= 0, REPT(" ",SOURCE!$S$2-LEN(SOURCE!D2611)), "")&amp;
      SOURCE!E2611&amp;", "&amp; IF(SOURCE!$T$2-LEN(SOURCE!E2611) &gt;=0, REPT(" ",SOURCE!$T$2-LEN(SOURCE!E2611)), "")&amp;
      SOURCE!F2611&amp;", "&amp; IF(SOURCE!$U$2-LEN(SOURCE!F2611) &gt;= 0, REPT(" ",SOURCE!$U$2-LEN(SOURCE!F2611)+2), "")&amp;"("&amp;
      SUBSTITUTE(TEXT(SOURCE!G2611,"??0"),"  ","")&amp;" &lt;&lt; TAM_MAX_BITS) |"&amp; IF(SOURCE!$V$2-3 &gt;= 0, REPT(" ",MAX(1,SOURCE!$V$2-5+4+1-1-LEN(  IF(ISTEXT(SOURCE!H2611),SOURCE!H2611,  SUBSTITUTE(SUBSTITUTE(TEXT(SOURCE!H2611,"????0"),"  ","")," ",""))   ))), "")&amp;
       IF(ISTEXT(SOURCE!H2611),SOURCE!H2611, SUBSTITUTE(SUBSTITUTE(TEXT(SOURCE!H2611,"????0"),"  ","")," ",""))   &amp;","&amp; IF(SOURCE!$W$2-3 &gt;= 0, REPT(" ",SOURCE!$W$2-3-5), "")&amp;
      SOURCE!I2611&amp;
" | "&amp; IF(SOURCE!$X$2-LEN(SOURCE!I2611) &gt;= 0, REPT(" ",SOURCE!$X$2-LEN(SOURCE!I2611)), "")&amp;
      SOURCE!J2611&amp;      IF(SOURCE!$Y$2-LEN(SOURCE!J2611) &gt;= 0, REPT(" ",SOURCE!$Y$2-LEN(SOURCE!J2611)), "")&amp;
" | "&amp; IF(SOURCE!$X$2-LEN(SOURCE!I2611) &gt;= 0, REPT(" ",SOURCE!$X$2-LEN(SOURCE!I2611)), "")&amp;
      SOURCE!K2611&amp;      IF(SOURCE!$Y$2-LEN(SOURCE!K2611) &gt;= 0, REPT(" ",SOURCE!$Z$2-LEN(SOURCE!K2611)), "")&amp;
" | "&amp; SOURCE!L2611&amp;      IF(SOURCE!$AB$2-LEN(SOURCE!L2611) &gt;= 0, REPT(" ",SOURCE!$AB$2-LEN(SOURCE!L2611)), "")&amp;
" | "&amp; SOURCE!M2611&amp;      IF(SOURCE!$AC$2-LEN(SOURCE!M2611) &gt;= 0, REPT(" ",SOURCE!$AC$2-LEN(SOURCE!M2611)), "")&amp;
      "},"&amp;IF(SOURCE!O2611&lt;&gt;"",""&amp;SOURCE!O2611,"")
 )
)
)</f>
        <v/>
      </c>
    </row>
    <row r="2612" spans="1:1">
      <c r="A2612" s="133" t="str">
        <f>IF(AND(OR(SOURCE!A2612="",ISBLANK(SOURCE!A2612)),SOURCE!B2612&gt;0),IF(ISBLANK(SOURCE!C2612),"",SOURCE!C2612),
IF(SOURCE!B2612&lt;0,VLOOKUP(SOURCE!B2612,lookups!A$1:B$25,2,0),
  IF(ISBLANK(SOURCE!B2612),
    "",
    "/* "&amp;TEXT(SOURCE!B2612,"???0")&amp;" *"&amp;
      SOURCE!C2612&amp;", "&amp; IF(SOURCE!$R$2-LEN(SOURCE!C2612) &gt;= 0, REPT(" ",SOURCE!$R$2-LEN(SOURCE!C2612)), "")&amp;
      SOURCE!D2612&amp;", "&amp; IF(SOURCE!$S$2-LEN(SOURCE!D2612) &gt;= 0, REPT(" ",SOURCE!$S$2-LEN(SOURCE!D2612)), "")&amp;
      SOURCE!E2612&amp;", "&amp; IF(SOURCE!$T$2-LEN(SOURCE!E2612) &gt;=0, REPT(" ",SOURCE!$T$2-LEN(SOURCE!E2612)), "")&amp;
      SOURCE!F2612&amp;", "&amp; IF(SOURCE!$U$2-LEN(SOURCE!F2612) &gt;= 0, REPT(" ",SOURCE!$U$2-LEN(SOURCE!F2612)+2), "")&amp;"("&amp;
      SUBSTITUTE(TEXT(SOURCE!G2612,"??0"),"  ","")&amp;" &lt;&lt; TAM_MAX_BITS) |"&amp; IF(SOURCE!$V$2-3 &gt;= 0, REPT(" ",MAX(1,SOURCE!$V$2-5+4+1-1-LEN(  IF(ISTEXT(SOURCE!H2612),SOURCE!H2612,  SUBSTITUTE(SUBSTITUTE(TEXT(SOURCE!H2612,"????0"),"  ","")," ",""))   ))), "")&amp;
       IF(ISTEXT(SOURCE!H2612),SOURCE!H2612, SUBSTITUTE(SUBSTITUTE(TEXT(SOURCE!H2612,"????0"),"  ","")," ",""))   &amp;","&amp; IF(SOURCE!$W$2-3 &gt;= 0, REPT(" ",SOURCE!$W$2-3-5), "")&amp;
      SOURCE!I2612&amp;
" | "&amp; IF(SOURCE!$X$2-LEN(SOURCE!I2612) &gt;= 0, REPT(" ",SOURCE!$X$2-LEN(SOURCE!I2612)), "")&amp;
      SOURCE!J2612&amp;      IF(SOURCE!$Y$2-LEN(SOURCE!J2612) &gt;= 0, REPT(" ",SOURCE!$Y$2-LEN(SOURCE!J2612)), "")&amp;
" | "&amp; IF(SOURCE!$X$2-LEN(SOURCE!I2612) &gt;= 0, REPT(" ",SOURCE!$X$2-LEN(SOURCE!I2612)), "")&amp;
      SOURCE!K2612&amp;      IF(SOURCE!$Y$2-LEN(SOURCE!K2612) &gt;= 0, REPT(" ",SOURCE!$Z$2-LEN(SOURCE!K2612)), "")&amp;
" | "&amp; SOURCE!L2612&amp;      IF(SOURCE!$AB$2-LEN(SOURCE!L2612) &gt;= 0, REPT(" ",SOURCE!$AB$2-LEN(SOURCE!L2612)), "")&amp;
" | "&amp; SOURCE!M2612&amp;      IF(SOURCE!$AC$2-LEN(SOURCE!M2612) &gt;= 0, REPT(" ",SOURCE!$AC$2-LEN(SOURCE!M2612)), "")&amp;
      "},"&amp;IF(SOURCE!O2612&lt;&gt;"",""&amp;SOURCE!O2612,"")
 )
)
)</f>
        <v/>
      </c>
    </row>
    <row r="2613" spans="1:1">
      <c r="A2613" s="133" t="str">
        <f>IF(AND(OR(SOURCE!A2613="",ISBLANK(SOURCE!A2613)),SOURCE!B2613&gt;0),IF(ISBLANK(SOURCE!C2613),"",SOURCE!C2613),
IF(SOURCE!B2613&lt;0,VLOOKUP(SOURCE!B2613,lookups!A$1:B$25,2,0),
  IF(ISBLANK(SOURCE!B2613),
    "",
    "/* "&amp;TEXT(SOURCE!B2613,"???0")&amp;" *"&amp;
      SOURCE!C2613&amp;", "&amp; IF(SOURCE!$R$2-LEN(SOURCE!C2613) &gt;= 0, REPT(" ",SOURCE!$R$2-LEN(SOURCE!C2613)), "")&amp;
      SOURCE!D2613&amp;", "&amp; IF(SOURCE!$S$2-LEN(SOURCE!D2613) &gt;= 0, REPT(" ",SOURCE!$S$2-LEN(SOURCE!D2613)), "")&amp;
      SOURCE!E2613&amp;", "&amp; IF(SOURCE!$T$2-LEN(SOURCE!E2613) &gt;=0, REPT(" ",SOURCE!$T$2-LEN(SOURCE!E2613)), "")&amp;
      SOURCE!F2613&amp;", "&amp; IF(SOURCE!$U$2-LEN(SOURCE!F2613) &gt;= 0, REPT(" ",SOURCE!$U$2-LEN(SOURCE!F2613)+2), "")&amp;"("&amp;
      SUBSTITUTE(TEXT(SOURCE!G2613,"??0"),"  ","")&amp;" &lt;&lt; TAM_MAX_BITS) |"&amp; IF(SOURCE!$V$2-3 &gt;= 0, REPT(" ",MAX(1,SOURCE!$V$2-5+4+1-1-LEN(  IF(ISTEXT(SOURCE!H2613),SOURCE!H2613,  SUBSTITUTE(SUBSTITUTE(TEXT(SOURCE!H2613,"????0"),"  ","")," ",""))   ))), "")&amp;
       IF(ISTEXT(SOURCE!H2613),SOURCE!H2613, SUBSTITUTE(SUBSTITUTE(TEXT(SOURCE!H2613,"????0"),"  ","")," ",""))   &amp;","&amp; IF(SOURCE!$W$2-3 &gt;= 0, REPT(" ",SOURCE!$W$2-3-5), "")&amp;
      SOURCE!I2613&amp;
" | "&amp; IF(SOURCE!$X$2-LEN(SOURCE!I2613) &gt;= 0, REPT(" ",SOURCE!$X$2-LEN(SOURCE!I2613)), "")&amp;
      SOURCE!J2613&amp;      IF(SOURCE!$Y$2-LEN(SOURCE!J2613) &gt;= 0, REPT(" ",SOURCE!$Y$2-LEN(SOURCE!J2613)), "")&amp;
" | "&amp; IF(SOURCE!$X$2-LEN(SOURCE!I2613) &gt;= 0, REPT(" ",SOURCE!$X$2-LEN(SOURCE!I2613)), "")&amp;
      SOURCE!K2613&amp;      IF(SOURCE!$Y$2-LEN(SOURCE!K2613) &gt;= 0, REPT(" ",SOURCE!$Z$2-LEN(SOURCE!K2613)), "")&amp;
" | "&amp; SOURCE!L2613&amp;      IF(SOURCE!$AB$2-LEN(SOURCE!L2613) &gt;= 0, REPT(" ",SOURCE!$AB$2-LEN(SOURCE!L2613)), "")&amp;
" | "&amp; SOURCE!M2613&amp;      IF(SOURCE!$AC$2-LEN(SOURCE!M2613) &gt;= 0, REPT(" ",SOURCE!$AC$2-LEN(SOURCE!M2613)), "")&amp;
      "},"&amp;IF(SOURCE!O2613&lt;&gt;"",""&amp;SOURCE!O2613,"")
 )
)
)</f>
        <v/>
      </c>
    </row>
    <row r="2614" spans="1:1">
      <c r="A2614" s="133" t="str">
        <f>IF(AND(OR(SOURCE!A2614="",ISBLANK(SOURCE!A2614)),SOURCE!B2614&gt;0),IF(ISBLANK(SOURCE!C2614),"",SOURCE!C2614),
IF(SOURCE!B2614&lt;0,VLOOKUP(SOURCE!B2614,lookups!A$1:B$25,2,0),
  IF(ISBLANK(SOURCE!B2614),
    "",
    "/* "&amp;TEXT(SOURCE!B2614,"???0")&amp;" *"&amp;
      SOURCE!C2614&amp;", "&amp; IF(SOURCE!$R$2-LEN(SOURCE!C2614) &gt;= 0, REPT(" ",SOURCE!$R$2-LEN(SOURCE!C2614)), "")&amp;
      SOURCE!D2614&amp;", "&amp; IF(SOURCE!$S$2-LEN(SOURCE!D2614) &gt;= 0, REPT(" ",SOURCE!$S$2-LEN(SOURCE!D2614)), "")&amp;
      SOURCE!E2614&amp;", "&amp; IF(SOURCE!$T$2-LEN(SOURCE!E2614) &gt;=0, REPT(" ",SOURCE!$T$2-LEN(SOURCE!E2614)), "")&amp;
      SOURCE!F2614&amp;", "&amp; IF(SOURCE!$U$2-LEN(SOURCE!F2614) &gt;= 0, REPT(" ",SOURCE!$U$2-LEN(SOURCE!F2614)+2), "")&amp;"("&amp;
      SUBSTITUTE(TEXT(SOURCE!G2614,"??0"),"  ","")&amp;" &lt;&lt; TAM_MAX_BITS) |"&amp; IF(SOURCE!$V$2-3 &gt;= 0, REPT(" ",MAX(1,SOURCE!$V$2-5+4+1-1-LEN(  IF(ISTEXT(SOURCE!H2614),SOURCE!H2614,  SUBSTITUTE(SUBSTITUTE(TEXT(SOURCE!H2614,"????0"),"  ","")," ",""))   ))), "")&amp;
       IF(ISTEXT(SOURCE!H2614),SOURCE!H2614, SUBSTITUTE(SUBSTITUTE(TEXT(SOURCE!H2614,"????0"),"  ","")," ",""))   &amp;","&amp; IF(SOURCE!$W$2-3 &gt;= 0, REPT(" ",SOURCE!$W$2-3-5), "")&amp;
      SOURCE!I2614&amp;
" | "&amp; IF(SOURCE!$X$2-LEN(SOURCE!I2614) &gt;= 0, REPT(" ",SOURCE!$X$2-LEN(SOURCE!I2614)), "")&amp;
      SOURCE!J2614&amp;      IF(SOURCE!$Y$2-LEN(SOURCE!J2614) &gt;= 0, REPT(" ",SOURCE!$Y$2-LEN(SOURCE!J2614)), "")&amp;
" | "&amp; IF(SOURCE!$X$2-LEN(SOURCE!I2614) &gt;= 0, REPT(" ",SOURCE!$X$2-LEN(SOURCE!I2614)), "")&amp;
      SOURCE!K2614&amp;      IF(SOURCE!$Y$2-LEN(SOURCE!K2614) &gt;= 0, REPT(" ",SOURCE!$Z$2-LEN(SOURCE!K2614)), "")&amp;
" | "&amp; SOURCE!L2614&amp;      IF(SOURCE!$AB$2-LEN(SOURCE!L2614) &gt;= 0, REPT(" ",SOURCE!$AB$2-LEN(SOURCE!L2614)), "")&amp;
" | "&amp; SOURCE!M2614&amp;      IF(SOURCE!$AC$2-LEN(SOURCE!M2614) &gt;= 0, REPT(" ",SOURCE!$AC$2-LEN(SOURCE!M2614)), "")&amp;
      "},"&amp;IF(SOURCE!O2614&lt;&gt;"",""&amp;SOURCE!O2614,"")
 )
)
)</f>
        <v/>
      </c>
    </row>
    <row r="2615" spans="1:1">
      <c r="A2615" s="133" t="str">
        <f>IF(AND(OR(SOURCE!A2615="",ISBLANK(SOURCE!A2615)),SOURCE!B2615&gt;0),IF(ISBLANK(SOURCE!C2615),"",SOURCE!C2615),
IF(SOURCE!B2615&lt;0,VLOOKUP(SOURCE!B2615,lookups!A$1:B$25,2,0),
  IF(ISBLANK(SOURCE!B2615),
    "",
    "/* "&amp;TEXT(SOURCE!B2615,"???0")&amp;" *"&amp;
      SOURCE!C2615&amp;", "&amp; IF(SOURCE!$R$2-LEN(SOURCE!C2615) &gt;= 0, REPT(" ",SOURCE!$R$2-LEN(SOURCE!C2615)), "")&amp;
      SOURCE!D2615&amp;", "&amp; IF(SOURCE!$S$2-LEN(SOURCE!D2615) &gt;= 0, REPT(" ",SOURCE!$S$2-LEN(SOURCE!D2615)), "")&amp;
      SOURCE!E2615&amp;", "&amp; IF(SOURCE!$T$2-LEN(SOURCE!E2615) &gt;=0, REPT(" ",SOURCE!$T$2-LEN(SOURCE!E2615)), "")&amp;
      SOURCE!F2615&amp;", "&amp; IF(SOURCE!$U$2-LEN(SOURCE!F2615) &gt;= 0, REPT(" ",SOURCE!$U$2-LEN(SOURCE!F2615)+2), "")&amp;"("&amp;
      SUBSTITUTE(TEXT(SOURCE!G2615,"??0"),"  ","")&amp;" &lt;&lt; TAM_MAX_BITS) |"&amp; IF(SOURCE!$V$2-3 &gt;= 0, REPT(" ",MAX(1,SOURCE!$V$2-5+4+1-1-LEN(  IF(ISTEXT(SOURCE!H2615),SOURCE!H2615,  SUBSTITUTE(SUBSTITUTE(TEXT(SOURCE!H2615,"????0"),"  ","")," ",""))   ))), "")&amp;
       IF(ISTEXT(SOURCE!H2615),SOURCE!H2615, SUBSTITUTE(SUBSTITUTE(TEXT(SOURCE!H2615,"????0"),"  ","")," ",""))   &amp;","&amp; IF(SOURCE!$W$2-3 &gt;= 0, REPT(" ",SOURCE!$W$2-3-5), "")&amp;
      SOURCE!I2615&amp;
" | "&amp; IF(SOURCE!$X$2-LEN(SOURCE!I2615) &gt;= 0, REPT(" ",SOURCE!$X$2-LEN(SOURCE!I2615)), "")&amp;
      SOURCE!J2615&amp;      IF(SOURCE!$Y$2-LEN(SOURCE!J2615) &gt;= 0, REPT(" ",SOURCE!$Y$2-LEN(SOURCE!J2615)), "")&amp;
" | "&amp; IF(SOURCE!$X$2-LEN(SOURCE!I2615) &gt;= 0, REPT(" ",SOURCE!$X$2-LEN(SOURCE!I2615)), "")&amp;
      SOURCE!K2615&amp;      IF(SOURCE!$Y$2-LEN(SOURCE!K2615) &gt;= 0, REPT(" ",SOURCE!$Z$2-LEN(SOURCE!K2615)), "")&amp;
" | "&amp; SOURCE!L2615&amp;      IF(SOURCE!$AB$2-LEN(SOURCE!L2615) &gt;= 0, REPT(" ",SOURCE!$AB$2-LEN(SOURCE!L2615)), "")&amp;
" | "&amp; SOURCE!M2615&amp;      IF(SOURCE!$AC$2-LEN(SOURCE!M2615) &gt;= 0, REPT(" ",SOURCE!$AC$2-LEN(SOURCE!M2615)), "")&amp;
      "},"&amp;IF(SOURCE!O2615&lt;&gt;"",""&amp;SOURCE!O2615,"")
 )
)
)</f>
        <v/>
      </c>
    </row>
    <row r="2616" spans="1:1">
      <c r="A2616" s="133" t="str">
        <f>IF(AND(OR(SOURCE!A2616="",ISBLANK(SOURCE!A2616)),SOURCE!B2616&gt;0),IF(ISBLANK(SOURCE!C2616),"",SOURCE!C2616),
IF(SOURCE!B2616&lt;0,VLOOKUP(SOURCE!B2616,lookups!A$1:B$25,2,0),
  IF(ISBLANK(SOURCE!B2616),
    "",
    "/* "&amp;TEXT(SOURCE!B2616,"???0")&amp;" *"&amp;
      SOURCE!C2616&amp;", "&amp; IF(SOURCE!$R$2-LEN(SOURCE!C2616) &gt;= 0, REPT(" ",SOURCE!$R$2-LEN(SOURCE!C2616)), "")&amp;
      SOURCE!D2616&amp;", "&amp; IF(SOURCE!$S$2-LEN(SOURCE!D2616) &gt;= 0, REPT(" ",SOURCE!$S$2-LEN(SOURCE!D2616)), "")&amp;
      SOURCE!E2616&amp;", "&amp; IF(SOURCE!$T$2-LEN(SOURCE!E2616) &gt;=0, REPT(" ",SOURCE!$T$2-LEN(SOURCE!E2616)), "")&amp;
      SOURCE!F2616&amp;", "&amp; IF(SOURCE!$U$2-LEN(SOURCE!F2616) &gt;= 0, REPT(" ",SOURCE!$U$2-LEN(SOURCE!F2616)+2), "")&amp;"("&amp;
      SUBSTITUTE(TEXT(SOURCE!G2616,"??0"),"  ","")&amp;" &lt;&lt; TAM_MAX_BITS) |"&amp; IF(SOURCE!$V$2-3 &gt;= 0, REPT(" ",MAX(1,SOURCE!$V$2-5+4+1-1-LEN(  IF(ISTEXT(SOURCE!H2616),SOURCE!H2616,  SUBSTITUTE(SUBSTITUTE(TEXT(SOURCE!H2616,"????0"),"  ","")," ",""))   ))), "")&amp;
       IF(ISTEXT(SOURCE!H2616),SOURCE!H2616, SUBSTITUTE(SUBSTITUTE(TEXT(SOURCE!H2616,"????0"),"  ","")," ",""))   &amp;","&amp; IF(SOURCE!$W$2-3 &gt;= 0, REPT(" ",SOURCE!$W$2-3-5), "")&amp;
      SOURCE!I2616&amp;
" | "&amp; IF(SOURCE!$X$2-LEN(SOURCE!I2616) &gt;= 0, REPT(" ",SOURCE!$X$2-LEN(SOURCE!I2616)), "")&amp;
      SOURCE!J2616&amp;      IF(SOURCE!$Y$2-LEN(SOURCE!J2616) &gt;= 0, REPT(" ",SOURCE!$Y$2-LEN(SOURCE!J2616)), "")&amp;
" | "&amp; IF(SOURCE!$X$2-LEN(SOURCE!I2616) &gt;= 0, REPT(" ",SOURCE!$X$2-LEN(SOURCE!I2616)), "")&amp;
      SOURCE!K2616&amp;      IF(SOURCE!$Y$2-LEN(SOURCE!K2616) &gt;= 0, REPT(" ",SOURCE!$Z$2-LEN(SOURCE!K2616)), "")&amp;
" | "&amp; SOURCE!L2616&amp;      IF(SOURCE!$AB$2-LEN(SOURCE!L2616) &gt;= 0, REPT(" ",SOURCE!$AB$2-LEN(SOURCE!L2616)), "")&amp;
" | "&amp; SOURCE!M2616&amp;      IF(SOURCE!$AC$2-LEN(SOURCE!M2616) &gt;= 0, REPT(" ",SOURCE!$AC$2-LEN(SOURCE!M2616)), "")&amp;
      "},"&amp;IF(SOURCE!O2616&lt;&gt;"",""&amp;SOURCE!O2616,"")
 )
)
)</f>
        <v/>
      </c>
    </row>
    <row r="2617" spans="1:1">
      <c r="A2617" s="133" t="str">
        <f>IF(AND(OR(SOURCE!A2617="",ISBLANK(SOURCE!A2617)),SOURCE!B2617&gt;0),IF(ISBLANK(SOURCE!C2617),"",SOURCE!C2617),
IF(SOURCE!B2617&lt;0,VLOOKUP(SOURCE!B2617,lookups!A$1:B$25,2,0),
  IF(ISBLANK(SOURCE!B2617),
    "",
    "/* "&amp;TEXT(SOURCE!B2617,"???0")&amp;" *"&amp;
      SOURCE!C2617&amp;", "&amp; IF(SOURCE!$R$2-LEN(SOURCE!C2617) &gt;= 0, REPT(" ",SOURCE!$R$2-LEN(SOURCE!C2617)), "")&amp;
      SOURCE!D2617&amp;", "&amp; IF(SOURCE!$S$2-LEN(SOURCE!D2617) &gt;= 0, REPT(" ",SOURCE!$S$2-LEN(SOURCE!D2617)), "")&amp;
      SOURCE!E2617&amp;", "&amp; IF(SOURCE!$T$2-LEN(SOURCE!E2617) &gt;=0, REPT(" ",SOURCE!$T$2-LEN(SOURCE!E2617)), "")&amp;
      SOURCE!F2617&amp;", "&amp; IF(SOURCE!$U$2-LEN(SOURCE!F2617) &gt;= 0, REPT(" ",SOURCE!$U$2-LEN(SOURCE!F2617)+2), "")&amp;"("&amp;
      SUBSTITUTE(TEXT(SOURCE!G2617,"??0"),"  ","")&amp;" &lt;&lt; TAM_MAX_BITS) |"&amp; IF(SOURCE!$V$2-3 &gt;= 0, REPT(" ",MAX(1,SOURCE!$V$2-5+4+1-1-LEN(  IF(ISTEXT(SOURCE!H2617),SOURCE!H2617,  SUBSTITUTE(SUBSTITUTE(TEXT(SOURCE!H2617,"????0"),"  ","")," ",""))   ))), "")&amp;
       IF(ISTEXT(SOURCE!H2617),SOURCE!H2617, SUBSTITUTE(SUBSTITUTE(TEXT(SOURCE!H2617,"????0"),"  ","")," ",""))   &amp;","&amp; IF(SOURCE!$W$2-3 &gt;= 0, REPT(" ",SOURCE!$W$2-3-5), "")&amp;
      SOURCE!I2617&amp;
" | "&amp; IF(SOURCE!$X$2-LEN(SOURCE!I2617) &gt;= 0, REPT(" ",SOURCE!$X$2-LEN(SOURCE!I2617)), "")&amp;
      SOURCE!J2617&amp;      IF(SOURCE!$Y$2-LEN(SOURCE!J2617) &gt;= 0, REPT(" ",SOURCE!$Y$2-LEN(SOURCE!J2617)), "")&amp;
" | "&amp; IF(SOURCE!$X$2-LEN(SOURCE!I2617) &gt;= 0, REPT(" ",SOURCE!$X$2-LEN(SOURCE!I2617)), "")&amp;
      SOURCE!K2617&amp;      IF(SOURCE!$Y$2-LEN(SOURCE!K2617) &gt;= 0, REPT(" ",SOURCE!$Z$2-LEN(SOURCE!K2617)), "")&amp;
" | "&amp; SOURCE!L2617&amp;      IF(SOURCE!$AB$2-LEN(SOURCE!L2617) &gt;= 0, REPT(" ",SOURCE!$AB$2-LEN(SOURCE!L2617)), "")&amp;
" | "&amp; SOURCE!M2617&amp;      IF(SOURCE!$AC$2-LEN(SOURCE!M2617) &gt;= 0, REPT(" ",SOURCE!$AC$2-LEN(SOURCE!M2617)), "")&amp;
      "},"&amp;IF(SOURCE!O2617&lt;&gt;"",""&amp;SOURCE!O2617,"")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538"/>
  <sheetViews>
    <sheetView topLeftCell="A3" workbookViewId="0">
      <selection activeCell="D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134" t="s">
        <v>4119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8" t="str">
        <f>IF(A3&lt;&gt;INT(A3),B3,
IF(A3&lt;0,VLOOKUP(A3,lookups!A$1:B$25,2,0),
IF(ISNA(B3),"",
IF(OR(ISBLANK(A3),ISNA(B3),B3=0),
"",
"#define "&amp;
VLOOKUP(A3,SOURCE!B:S,15,0)&amp;IF(SOURCE!$AA$2-LEN(VLOOKUP(A3,SOURCE!B:S,15,0))&gt;=0,REPT(" ",SOURCE!$AA$2-LEN(VLOOKUP(A3,SOURCE!B:S,15,0))),"")&amp;
TEXT(A3,"???0")&amp;IF(VLOOKUP(A3,SOURCE!B:S,16,0)="","","   "&amp;VLOOKUP(A3,SOURCE!B:S,16,0)
))))
)</f>
        <v>#define ITM_NULL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8" t="str">
        <f>IF(A4&lt;&gt;INT(A4),B4,
IF(A4&lt;0,VLOOKUP(A4,lookups!A$1:B$25,2,0),
IF(ISNA(B4),"",
IF(OR(ISBLANK(A4),ISNA(B4),B4=0),
"",
"#define "&amp;
VLOOKUP(A4,SOURCE!B:S,15,0)&amp;IF(SOURCE!$AA$2-LEN(VLOOKUP(A4,SOURCE!B:S,15,0))&gt;=0,REPT(" ",SOURCE!$AA$2-LEN(VLOOKUP(A4,SOURCE!B:S,15,0))),"")&amp;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8" t="str">
        <f>IF(A5&lt;&gt;INT(A5),B5,
IF(A5&lt;0,VLOOKUP(A5,lookups!A$1:B$25,2,0),
IF(ISNA(B5),"",
IF(OR(ISBLANK(A5),ISNA(B5),B5=0),
"",
"#define "&amp;
VLOOKUP(A5,SOURCE!B:S,15,0)&amp;IF(SOURCE!$AA$2-LEN(VLOOKUP(A5,SOURCE!B:S,15,0))&gt;=0,REPT(" ",SOURCE!$AA$2-LEN(VLOOKUP(A5,SOURCE!B:S,15,0))),"")&amp;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8" t="str">
        <f>IF(A6&lt;&gt;INT(A6),B6,
IF(A6&lt;0,VLOOKUP(A6,lookups!A$1:B$25,2,0),
IF(ISNA(B6),"",
IF(OR(ISBLANK(A6),ISNA(B6),B6=0),
"",
"#define "&amp;
VLOOKUP(A6,SOURCE!B:S,15,0)&amp;IF(SOURCE!$AA$2-LEN(VLOOKUP(A6,SOURCE!B:S,15,0))&gt;=0,REPT(" ",SOURCE!$AA$2-LEN(VLOOKUP(A6,SOURCE!B:S,15,0))),"")&amp;
TEXT(A6,"???0")&amp;IF(VLOOKUP(A6,SOURCE!B:S,16,0)="","","   "&amp;VLOOKUP(A6,SOURCE!B:S,16,0)
))))
)</f>
        <v>#define ITM_LBL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8" t="str">
        <f>IF(A7&lt;&gt;INT(A7),B7,
IF(A7&lt;0,VLOOKUP(A7,lookups!A$1:B$25,2,0),
IF(ISNA(B7),"",
IF(OR(ISBLANK(A7),ISNA(B7),B7=0),
"",
"#define "&amp;
VLOOKUP(A7,SOURCE!B:S,15,0)&amp;IF(SOURCE!$AA$2-LEN(VLOOKUP(A7,SOURCE!B:S,15,0))&gt;=0,REPT(" ",SOURCE!$AA$2-LEN(VLOOKUP(A7,SOURCE!B:S,15,0))),"")&amp;
TEXT(A7,"???0")&amp;IF(VLOOKUP(A7,SOURCE!B:S,16,0)="","","   "&amp;VLOOKUP(A7,SOURCE!B:S,16,0)
))))
)</f>
        <v>#define ITM_GTO                        2</v>
      </c>
    </row>
    <row r="8" spans="1:4">
      <c r="A8">
        <f t="shared" ref="A8:A9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8" t="str">
        <f>IF(A8&lt;&gt;INT(A8),B8,
IF(A8&lt;0,VLOOKUP(A8,lookups!A$1:B$25,2,0),
IF(ISNA(B8),"",
IF(OR(ISBLANK(A8),ISNA(B8),B8=0),
"",
"#define "&amp;
VLOOKUP(A8,SOURCE!B:S,15,0)&amp;IF(SOURCE!$AA$2-LEN(VLOOKUP(A8,SOURCE!B:S,15,0))&gt;=0,REPT(" ",SOURCE!$AA$2-LEN(VLOOKUP(A8,SOURCE!B:S,15,0))),"")&amp;
TEXT(A8,"???0")&amp;IF(VLOOKUP(A8,SOURCE!B:S,16,0)="","","   "&amp;VLOOKUP(A8,SOURCE!B:S,16,0)
))))
)</f>
        <v>#define ITM_XEQ                        3</v>
      </c>
    </row>
    <row r="9" spans="1:4">
      <c r="A9">
        <f t="shared" si="2"/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8" t="str">
        <f>IF(A9&lt;&gt;INT(A9),B9,
IF(A9&lt;0,VLOOKUP(A9,lookups!A$1:B$25,2,0),
IF(ISNA(B9),"",
IF(OR(ISBLANK(A9),ISNA(B9),B9=0),
"",
"#define "&amp;
VLOOKUP(A9,SOURCE!B:S,15,0)&amp;IF(SOURCE!$AA$2-LEN(VLOOKUP(A9,SOURCE!B:S,15,0))&gt;=0,REPT(" ",SOURCE!$AA$2-LEN(VLOOKUP(A9,SOURCE!B:S,15,0))),"")&amp;
TEXT(A9,"???0")&amp;IF(VLOOKUP(A9,SOURCE!B:S,16,0)="","","   "&amp;VLOOKUP(A9,SOURCE!B:S,16,0)
))))
)</f>
        <v>#define ITM_RTN                        4</v>
      </c>
    </row>
    <row r="10" spans="1:4">
      <c r="A10">
        <f t="shared" ref="A10" si="3">C9</f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8" t="str">
        <f>IF(A10&lt;&gt;INT(A10),B10,
IF(A10&lt;0,VLOOKUP(A10,lookups!A$1:B$25,2,0),
IF(ISNA(B10),"",
IF(OR(ISBLANK(A10),ISNA(B10),B10=0),
"",
"#define "&amp;
VLOOKUP(A10,SOURCE!B:S,15,0)&amp;IF(SOURCE!$AA$2-LEN(VLOOKUP(A10,SOURCE!B:S,15,0))&gt;=0,REPT(" ",SOURCE!$AA$2-LEN(VLOOKUP(A10,SOURCE!B:S,15,0))),"")&amp;
TEXT(A10,"???0")&amp;IF(VLOOKUP(A10,SOURCE!B:S,16,0)="","","   "&amp;VLOOKUP(A10,SOURCE!B:S,16,0)
))))
)</f>
        <v>#define ITM_ISE                        5</v>
      </c>
    </row>
    <row r="11" spans="1:4">
      <c r="A11">
        <f t="shared" ref="A11:A74" si="4">C10</f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8" t="str">
        <f>IF(A11&lt;&gt;INT(A11),B11,
IF(A11&lt;0,VLOOKUP(A11,lookups!A$1:B$25,2,0),
IF(ISNA(B11),"",
IF(OR(ISBLANK(A11),ISNA(B11),B11=0),
"",
"#define "&amp;
VLOOKUP(A11,SOURCE!B:S,15,0)&amp;IF(SOURCE!$AA$2-LEN(VLOOKUP(A11,SOURCE!B:S,15,0))&gt;=0,REPT(" ",SOURCE!$AA$2-LEN(VLOOKUP(A11,SOURCE!B:S,15,0))),"")&amp;
TEXT(A11,"???0")&amp;IF(VLOOKUP(A11,SOURCE!B:S,16,0)="","","   "&amp;VLOOKUP(A11,SOURCE!B:S,16,0)
))))
)</f>
        <v>#define ITM_ISG                        6</v>
      </c>
    </row>
    <row r="12" spans="1:4">
      <c r="A12">
        <f t="shared" si="4"/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8" t="str">
        <f>IF(A12&lt;&gt;INT(A12),B12,
IF(A12&lt;0,VLOOKUP(A12,lookups!A$1:B$25,2,0),
IF(ISNA(B12),"",
IF(OR(ISBLANK(A12),ISNA(B12),B12=0),
"",
"#define "&amp;
VLOOKUP(A12,SOURCE!B:S,15,0)&amp;IF(SOURCE!$AA$2-LEN(VLOOKUP(A12,SOURCE!B:S,15,0))&gt;=0,REPT(" ",SOURCE!$AA$2-LEN(VLOOKUP(A12,SOURCE!B:S,15,0))),"")&amp;
TEXT(A12,"???0")&amp;IF(VLOOKUP(A12,SOURCE!B:S,16,0)="","","   "&amp;VLOOKUP(A12,SOURCE!B:S,16,0)
))))
)</f>
        <v>#define ITM_ISZ                        7</v>
      </c>
    </row>
    <row r="13" spans="1:4">
      <c r="A13">
        <f t="shared" si="4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8" t="str">
        <f>IF(A13&lt;&gt;INT(A13),B13,
IF(A13&lt;0,VLOOKUP(A13,lookups!A$1:B$25,2,0),
IF(ISNA(B13),"",
IF(OR(ISBLANK(A13),ISNA(B13),B13=0),
"",
"#define "&amp;
VLOOKUP(A13,SOURCE!B:S,15,0)&amp;IF(SOURCE!$AA$2-LEN(VLOOKUP(A13,SOURCE!B:S,15,0))&gt;=0,REPT(" ",SOURCE!$AA$2-LEN(VLOOKUP(A13,SOURCE!B:S,15,0))),"")&amp;
TEXT(A13,"???0")&amp;IF(VLOOKUP(A13,SOURCE!B:S,16,0)="","","   "&amp;VLOOKUP(A13,SOURCE!B:S,16,0)
))))
)</f>
        <v>#define ITM_DSE                        8</v>
      </c>
    </row>
    <row r="14" spans="1:4">
      <c r="A14">
        <f t="shared" si="4"/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8" t="str">
        <f>IF(A14&lt;&gt;INT(A14),B14,
IF(A14&lt;0,VLOOKUP(A14,lookups!A$1:B$25,2,0),
IF(ISNA(B14),"",
IF(OR(ISBLANK(A14),ISNA(B14),B14=0),
"",
"#define "&amp;
VLOOKUP(A14,SOURCE!B:S,15,0)&amp;IF(SOURCE!$AA$2-LEN(VLOOKUP(A14,SOURCE!B:S,15,0))&gt;=0,REPT(" ",SOURCE!$AA$2-LEN(VLOOKUP(A14,SOURCE!B:S,15,0))),"")&amp;
TEXT(A14,"???0")&amp;IF(VLOOKUP(A14,SOURCE!B:S,16,0)="","","   "&amp;VLOOKUP(A14,SOURCE!B:S,16,0)
))))
)</f>
        <v>#define ITM_DSL                        9</v>
      </c>
    </row>
    <row r="15" spans="1:4">
      <c r="A15">
        <f t="shared" si="4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8" t="str">
        <f>IF(A15&lt;&gt;INT(A15),B15,
IF(A15&lt;0,VLOOKUP(A15,lookups!A$1:B$25,2,0),
IF(ISNA(B15),"",
IF(OR(ISBLANK(A15),ISNA(B15),B15=0),
"",
"#define "&amp;
VLOOKUP(A15,SOURCE!B:S,15,0)&amp;IF(SOURCE!$AA$2-LEN(VLOOKUP(A15,SOURCE!B:S,15,0))&gt;=0,REPT(" ",SOURCE!$AA$2-LEN(VLOOKUP(A15,SOURCE!B:S,15,0))),"")&amp;
TEXT(A15,"???0")&amp;IF(VLOOKUP(A15,SOURCE!B:S,16,0)="","","   "&amp;VLOOKUP(A15,SOURCE!B:S,16,0)
))))
)</f>
        <v>#define ITM_DSZ                       10</v>
      </c>
    </row>
    <row r="16" spans="1:4">
      <c r="A16">
        <f t="shared" si="4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8" t="str">
        <f>IF(A16&lt;&gt;INT(A16),B16,
IF(A16&lt;0,VLOOKUP(A16,lookups!A$1:B$25,2,0),
IF(ISNA(B16),"",
IF(OR(ISBLANK(A16),ISNA(B16),B16=0),
"",
"#define "&amp;
VLOOKUP(A16,SOURCE!B:S,15,0)&amp;IF(SOURCE!$AA$2-LEN(VLOOKUP(A16,SOURCE!B:S,15,0))&gt;=0,REPT(" ",SOURCE!$AA$2-LEN(VLOOKUP(A16,SOURCE!B:S,15,0))),"")&amp;
TEXT(A16,"???0")&amp;IF(VLOOKUP(A16,SOURCE!B:S,16,0)="","","   "&amp;VLOOKUP(A16,SOURCE!B:S,16,0)
))))
)</f>
        <v>#define ITM_XEQU                      11</v>
      </c>
    </row>
    <row r="17" spans="1:4">
      <c r="A17">
        <f t="shared" si="4"/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8" t="str">
        <f>IF(A17&lt;&gt;INT(A17),B17,
IF(A17&lt;0,VLOOKUP(A17,lookups!A$1:B$25,2,0),
IF(ISNA(B17),"",
IF(OR(ISBLANK(A17),ISNA(B17),B17=0),
"",
"#define "&amp;
VLOOKUP(A17,SOURCE!B:S,15,0)&amp;IF(SOURCE!$AA$2-LEN(VLOOKUP(A17,SOURCE!B:S,15,0))&gt;=0,REPT(" ",SOURCE!$AA$2-LEN(VLOOKUP(A17,SOURCE!B:S,15,0))),"")&amp;
TEXT(A17,"???0")&amp;IF(VLOOKUP(A17,SOURCE!B:S,16,0)="","","   "&amp;VLOOKUP(A17,SOURCE!B:S,16,0)
))))
)</f>
        <v>#define ITM_XNE                       12</v>
      </c>
    </row>
    <row r="18" spans="1:4">
      <c r="A18">
        <f t="shared" si="4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8" t="str">
        <f>IF(A18&lt;&gt;INT(A18),B18,
IF(A18&lt;0,VLOOKUP(A18,lookups!A$1:B$25,2,0),
IF(ISNA(B18),"",
IF(OR(ISBLANK(A18),ISNA(B18),B18=0),
"",
"#define "&amp;
VLOOKUP(A18,SOURCE!B:S,15,0)&amp;IF(SOURCE!$AA$2-LEN(VLOOKUP(A18,SOURCE!B:S,15,0))&gt;=0,REPT(" ",SOURCE!$AA$2-LEN(VLOOKUP(A18,SOURCE!B:S,15,0))),"")&amp;
TEXT(A18,"???0")&amp;IF(VLOOKUP(A18,SOURCE!B:S,16,0)="","","   "&amp;VLOOKUP(A18,SOURCE!B:S,16,0)
))))
)</f>
        <v>#define ITM_XEQUP0                    13</v>
      </c>
    </row>
    <row r="19" spans="1:4">
      <c r="A19">
        <f t="shared" si="4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8" t="str">
        <f>IF(A19&lt;&gt;INT(A19),B19,
IF(A19&lt;0,VLOOKUP(A19,lookups!A$1:B$25,2,0),
IF(ISNA(B19),"",
IF(OR(ISBLANK(A19),ISNA(B19),B19=0),
"",
"#define "&amp;
VLOOKUP(A19,SOURCE!B:S,15,0)&amp;IF(SOURCE!$AA$2-LEN(VLOOKUP(A19,SOURCE!B:S,15,0))&gt;=0,REPT(" ",SOURCE!$AA$2-LEN(VLOOKUP(A19,SOURCE!B:S,15,0))),"")&amp;
TEXT(A19,"???0")&amp;IF(VLOOKUP(A19,SOURCE!B:S,16,0)="","","   "&amp;VLOOKUP(A19,SOURCE!B:S,16,0)
))))
)</f>
        <v>#define ITM_XEQUM0                    14</v>
      </c>
    </row>
    <row r="20" spans="1:4">
      <c r="A20">
        <f t="shared" si="4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8" t="str">
        <f>IF(A20&lt;&gt;INT(A20),B20,
IF(A20&lt;0,VLOOKUP(A20,lookups!A$1:B$25,2,0),
IF(ISNA(B20),"",
IF(OR(ISBLANK(A20),ISNA(B20),B20=0),
"",
"#define "&amp;
VLOOKUP(A20,SOURCE!B:S,15,0)&amp;IF(SOURCE!$AA$2-LEN(VLOOKUP(A20,SOURCE!B:S,15,0))&gt;=0,REPT(" ",SOURCE!$AA$2-LEN(VLOOKUP(A20,SOURCE!B:S,15,0))),"")&amp;
TEXT(A20,"???0")&amp;IF(VLOOKUP(A20,SOURCE!B:S,16,0)="","","   "&amp;VLOOKUP(A20,SOURCE!B:S,16,0)
))))
)</f>
        <v>#define ITM_XAEQU                     15</v>
      </c>
    </row>
    <row r="21" spans="1:4">
      <c r="A21">
        <f t="shared" si="4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8" t="str">
        <f>IF(A21&lt;&gt;INT(A21),B21,
IF(A21&lt;0,VLOOKUP(A21,lookups!A$1:B$25,2,0),
IF(ISNA(B21),"",
IF(OR(ISBLANK(A21),ISNA(B21),B21=0),
"",
"#define "&amp;
VLOOKUP(A21,SOURCE!B:S,15,0)&amp;IF(SOURCE!$AA$2-LEN(VLOOKUP(A21,SOURCE!B:S,15,0))&gt;=0,REPT(" ",SOURCE!$AA$2-LEN(VLOOKUP(A21,SOURCE!B:S,15,0))),"")&amp;
TEXT(A21,"???0")&amp;IF(VLOOKUP(A21,SOURCE!B:S,16,0)="","","   "&amp;VLOOKUP(A21,SOURCE!B:S,16,0)
))))
)</f>
        <v>#define ITM_XLT                       16</v>
      </c>
    </row>
    <row r="22" spans="1:4">
      <c r="A22">
        <f t="shared" si="4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8" t="str">
        <f>IF(A22&lt;&gt;INT(A22),B22,
IF(A22&lt;0,VLOOKUP(A22,lookups!A$1:B$25,2,0),
IF(ISNA(B22),"",
IF(OR(ISBLANK(A22),ISNA(B22),B22=0),
"",
"#define "&amp;
VLOOKUP(A22,SOURCE!B:S,15,0)&amp;IF(SOURCE!$AA$2-LEN(VLOOKUP(A22,SOURCE!B:S,15,0))&gt;=0,REPT(" ",SOURCE!$AA$2-LEN(VLOOKUP(A22,SOURCE!B:S,15,0))),"")&amp;
TEXT(A22,"???0")&amp;IF(VLOOKUP(A22,SOURCE!B:S,16,0)="","","   "&amp;VLOOKUP(A22,SOURCE!B:S,16,0)
))))
)</f>
        <v>#define ITM_XLE                       17</v>
      </c>
    </row>
    <row r="23" spans="1:4">
      <c r="A23">
        <f t="shared" si="4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8" t="str">
        <f>IF(A23&lt;&gt;INT(A23),B23,
IF(A23&lt;0,VLOOKUP(A23,lookups!A$1:B$25,2,0),
IF(ISNA(B23),"",
IF(OR(ISBLANK(A23),ISNA(B23),B23=0),
"",
"#define "&amp;
VLOOKUP(A23,SOURCE!B:S,15,0)&amp;IF(SOURCE!$AA$2-LEN(VLOOKUP(A23,SOURCE!B:S,15,0))&gt;=0,REPT(" ",SOURCE!$AA$2-LEN(VLOOKUP(A23,SOURCE!B:S,15,0))),"")&amp;
TEXT(A23,"???0")&amp;IF(VLOOKUP(A23,SOURCE!B:S,16,0)="","","   "&amp;VLOOKUP(A23,SOURCE!B:S,16,0)
))))
)</f>
        <v>#define ITM_XGE                       18</v>
      </c>
    </row>
    <row r="24" spans="1:4">
      <c r="A24">
        <f t="shared" si="4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8" t="str">
        <f>IF(A24&lt;&gt;INT(A24),B24,
IF(A24&lt;0,VLOOKUP(A24,lookups!A$1:B$25,2,0),
IF(ISNA(B24),"",
IF(OR(ISBLANK(A24),ISNA(B24),B24=0),
"",
"#define "&amp;
VLOOKUP(A24,SOURCE!B:S,15,0)&amp;IF(SOURCE!$AA$2-LEN(VLOOKUP(A24,SOURCE!B:S,15,0))&gt;=0,REPT(" ",SOURCE!$AA$2-LEN(VLOOKUP(A24,SOURCE!B:S,15,0))),"")&amp;
TEXT(A24,"???0")&amp;IF(VLOOKUP(A24,SOURCE!B:S,16,0)="","","   "&amp;VLOOKUP(A24,SOURCE!B:S,16,0)
))))
)</f>
        <v>#define ITM_XGT                       19</v>
      </c>
    </row>
    <row r="25" spans="1:4">
      <c r="A25">
        <f t="shared" si="4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8" t="str">
        <f>IF(A25&lt;&gt;INT(A25),B25,
IF(A25&lt;0,VLOOKUP(A25,lookups!A$1:B$25,2,0),
IF(ISNA(B25),"",
IF(OR(ISBLANK(A25),ISNA(B25),B25=0),
"",
"#define "&amp;
VLOOKUP(A25,SOURCE!B:S,15,0)&amp;IF(SOURCE!$AA$2-LEN(VLOOKUP(A25,SOURCE!B:S,15,0))&gt;=0,REPT(" ",SOURCE!$AA$2-LEN(VLOOKUP(A25,SOURCE!B:S,15,0))),"")&amp;
TEXT(A25,"???0")&amp;IF(VLOOKUP(A25,SOURCE!B:S,16,0)="","","   "&amp;VLOOKUP(A25,SOURCE!B:S,16,0)
))))
)</f>
        <v>#define ITM_FC                        20</v>
      </c>
    </row>
    <row r="26" spans="1:4">
      <c r="A26">
        <f t="shared" si="4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8" t="str">
        <f>IF(A26&lt;&gt;INT(A26),B26,
IF(A26&lt;0,VLOOKUP(A26,lookups!A$1:B$25,2,0),
IF(ISNA(B26),"",
IF(OR(ISBLANK(A26),ISNA(B26),B26=0),
"",
"#define "&amp;
VLOOKUP(A26,SOURCE!B:S,15,0)&amp;IF(SOURCE!$AA$2-LEN(VLOOKUP(A26,SOURCE!B:S,15,0))&gt;=0,REPT(" ",SOURCE!$AA$2-LEN(VLOOKUP(A26,SOURCE!B:S,15,0))),"")&amp;
TEXT(A26,"???0")&amp;IF(VLOOKUP(A26,SOURCE!B:S,16,0)="","","   "&amp;VLOOKUP(A26,SOURCE!B:S,16,0)
))))
)</f>
        <v>#define ITM_FS                        21</v>
      </c>
    </row>
    <row r="27" spans="1:4">
      <c r="A27">
        <f t="shared" si="4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8" t="str">
        <f>IF(A27&lt;&gt;INT(A27),B27,
IF(A27&lt;0,VLOOKUP(A27,lookups!A$1:B$25,2,0),
IF(ISNA(B27),"",
IF(OR(ISBLANK(A27),ISNA(B27),B27=0),
"",
"#define "&amp;
VLOOKUP(A27,SOURCE!B:S,15,0)&amp;IF(SOURCE!$AA$2-LEN(VLOOKUP(A27,SOURCE!B:S,15,0))&gt;=0,REPT(" ",SOURCE!$AA$2-LEN(VLOOKUP(A27,SOURCE!B:S,15,0))),"")&amp;
TEXT(A27,"???0")&amp;IF(VLOOKUP(A27,SOURCE!B:S,16,0)="","","   "&amp;VLOOKUP(A27,SOURCE!B:S,16,0)
))))
)</f>
        <v>#define ITM_EVEN                      22</v>
      </c>
    </row>
    <row r="28" spans="1:4">
      <c r="A28">
        <f t="shared" si="4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8" t="str">
        <f>IF(A28&lt;&gt;INT(A28),B28,
IF(A28&lt;0,VLOOKUP(A28,lookups!A$1:B$25,2,0),
IF(ISNA(B28),"",
IF(OR(ISBLANK(A28),ISNA(B28),B28=0),
"",
"#define "&amp;
VLOOKUP(A28,SOURCE!B:S,15,0)&amp;IF(SOURCE!$AA$2-LEN(VLOOKUP(A28,SOURCE!B:S,15,0))&gt;=0,REPT(" ",SOURCE!$AA$2-LEN(VLOOKUP(A28,SOURCE!B:S,15,0))),"")&amp;
TEXT(A28,"???0")&amp;IF(VLOOKUP(A28,SOURCE!B:S,16,0)="","","   "&amp;VLOOKUP(A28,SOURCE!B:S,16,0)
))))
)</f>
        <v>#define ITM_ODD                       23</v>
      </c>
    </row>
    <row r="29" spans="1:4">
      <c r="A29">
        <f t="shared" si="4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8" t="str">
        <f>IF(A29&lt;&gt;INT(A29),B29,
IF(A29&lt;0,VLOOKUP(A29,lookups!A$1:B$25,2,0),
IF(ISNA(B29),"",
IF(OR(ISBLANK(A29),ISNA(B29),B29=0),
"",
"#define "&amp;
VLOOKUP(A29,SOURCE!B:S,15,0)&amp;IF(SOURCE!$AA$2-LEN(VLOOKUP(A29,SOURCE!B:S,15,0))&gt;=0,REPT(" ",SOURCE!$AA$2-LEN(VLOOKUP(A29,SOURCE!B:S,15,0))),"")&amp;
TEXT(A29,"???0")&amp;IF(VLOOKUP(A29,SOURCE!B:S,16,0)="","","   "&amp;VLOOKUP(A29,SOURCE!B:S,16,0)
))))
)</f>
        <v>#define ITM_FPQ                       24</v>
      </c>
    </row>
    <row r="30" spans="1:4">
      <c r="A30">
        <f t="shared" si="4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8" t="str">
        <f>IF(A30&lt;&gt;INT(A30),B30,
IF(A30&lt;0,VLOOKUP(A30,lookups!A$1:B$25,2,0),
IF(ISNA(B30),"",
IF(OR(ISBLANK(A30),ISNA(B30),B30=0),
"",
"#define "&amp;
VLOOKUP(A30,SOURCE!B:S,15,0)&amp;IF(SOURCE!$AA$2-LEN(VLOOKUP(A30,SOURCE!B:S,15,0))&gt;=0,REPT(" ",SOURCE!$AA$2-LEN(VLOOKUP(A30,SOURCE!B:S,15,0))),"")&amp;
TEXT(A30,"???0")&amp;IF(VLOOKUP(A30,SOURCE!B:S,16,0)="","","   "&amp;VLOOKUP(A30,SOURCE!B:S,16,0)
))))
)</f>
        <v>#define ITM_INT                       25</v>
      </c>
    </row>
    <row r="31" spans="1:4">
      <c r="A31">
        <f t="shared" si="4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8" t="str">
        <f>IF(A31&lt;&gt;INT(A31),B31,
IF(A31&lt;0,VLOOKUP(A31,lookups!A$1:B$25,2,0),
IF(ISNA(B31),"",
IF(OR(ISBLANK(A31),ISNA(B31),B31=0),
"",
"#define "&amp;
VLOOKUP(A31,SOURCE!B:S,15,0)&amp;IF(SOURCE!$AA$2-LEN(VLOOKUP(A31,SOURCE!B:S,15,0))&gt;=0,REPT(" ",SOURCE!$AA$2-LEN(VLOOKUP(A31,SOURCE!B:S,15,0))),"")&amp;
TEXT(A31,"???0")&amp;IF(VLOOKUP(A31,SOURCE!B:S,16,0)="","","   "&amp;VLOOKUP(A31,SOURCE!B:S,16,0)
))))
)</f>
        <v>#define ITM_CPX                       26</v>
      </c>
    </row>
    <row r="32" spans="1:4">
      <c r="A32">
        <f t="shared" si="4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8" t="str">
        <f>IF(A32&lt;&gt;INT(A32),B32,
IF(A32&lt;0,VLOOKUP(A32,lookups!A$1:B$25,2,0),
IF(ISNA(B32),"",
IF(OR(ISBLANK(A32),ISNA(B32),B32=0),
"",
"#define "&amp;
VLOOKUP(A32,SOURCE!B:S,15,0)&amp;IF(SOURCE!$AA$2-LEN(VLOOKUP(A32,SOURCE!B:S,15,0))&gt;=0,REPT(" ",SOURCE!$AA$2-LEN(VLOOKUP(A32,SOURCE!B:S,15,0))),"")&amp;
TEXT(A32,"???0")&amp;IF(VLOOKUP(A32,SOURCE!B:S,16,0)="","","   "&amp;VLOOKUP(A32,SOURCE!B:S,16,0)
))))
)</f>
        <v>#define ITM_MATR                      27</v>
      </c>
    </row>
    <row r="33" spans="1:4">
      <c r="A33">
        <f t="shared" si="4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8" t="str">
        <f>IF(A33&lt;&gt;INT(A33),B33,
IF(A33&lt;0,VLOOKUP(A33,lookups!A$1:B$25,2,0),
IF(ISNA(B33),"",
IF(OR(ISBLANK(A33),ISNA(B33),B33=0),
"",
"#define "&amp;
VLOOKUP(A33,SOURCE!B:S,15,0)&amp;IF(SOURCE!$AA$2-LEN(VLOOKUP(A33,SOURCE!B:S,15,0))&gt;=0,REPT(" ",SOURCE!$AA$2-LEN(VLOOKUP(A33,SOURCE!B:S,15,0))),"")&amp;
TEXT(A33,"???0")&amp;IF(VLOOKUP(A33,SOURCE!B:S,16,0)="","","   "&amp;VLOOKUP(A33,SOURCE!B:S,16,0)
))))
)</f>
        <v>#define ITM_NAN                       28</v>
      </c>
    </row>
    <row r="34" spans="1:4">
      <c r="A34">
        <f t="shared" si="4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8" t="str">
        <f>IF(A34&lt;&gt;INT(A34),B34,
IF(A34&lt;0,VLOOKUP(A34,lookups!A$1:B$25,2,0),
IF(ISNA(B34),"",
IF(OR(ISBLANK(A34),ISNA(B34),B34=0),
"",
"#define "&amp;
VLOOKUP(A34,SOURCE!B:S,15,0)&amp;IF(SOURCE!$AA$2-LEN(VLOOKUP(A34,SOURCE!B:S,15,0))&gt;=0,REPT(" ",SOURCE!$AA$2-LEN(VLOOKUP(A34,SOURCE!B:S,15,0))),"")&amp;
TEXT(A34,"???0")&amp;IF(VLOOKUP(A34,SOURCE!B:S,16,0)="","","   "&amp;VLOOKUP(A34,SOURCE!B:S,16,0)
))))
)</f>
        <v>#define ITM_REAL                      29</v>
      </c>
    </row>
    <row r="35" spans="1:4">
      <c r="A35">
        <f t="shared" si="4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8" t="str">
        <f>IF(A35&lt;&gt;INT(A35),B35,
IF(A35&lt;0,VLOOKUP(A35,lookups!A$1:B$25,2,0),
IF(ISNA(B35),"",
IF(OR(ISBLANK(A35),ISNA(B35),B35=0),
"",
"#define "&amp;
VLOOKUP(A35,SOURCE!B:S,15,0)&amp;IF(SOURCE!$AA$2-LEN(VLOOKUP(A35,SOURCE!B:S,15,0))&gt;=0,REPT(" ",SOURCE!$AA$2-LEN(VLOOKUP(A35,SOURCE!B:S,15,0))),"")&amp;
TEXT(A35,"???0")&amp;IF(VLOOKUP(A35,SOURCE!B:S,16,0)="","","   "&amp;VLOOKUP(A35,SOURCE!B:S,16,0)
))))
)</f>
        <v>#define ITM_SPEC                      30</v>
      </c>
    </row>
    <row r="36" spans="1:4">
      <c r="A36">
        <f t="shared" si="4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8" t="str">
        <f>IF(A36&lt;&gt;INT(A36),B36,
IF(A36&lt;0,VLOOKUP(A36,lookups!A$1:B$25,2,0),
IF(ISNA(B36),"",
IF(OR(ISBLANK(A36),ISNA(B36),B36=0),
"",
"#define "&amp;
VLOOKUP(A36,SOURCE!B:S,15,0)&amp;IF(SOURCE!$AA$2-LEN(VLOOKUP(A36,SOURCE!B:S,15,0))&gt;=0,REPT(" ",SOURCE!$AA$2-LEN(VLOOKUP(A36,SOURCE!B:S,15,0))),"")&amp;
TEXT(A36,"???0")&amp;IF(VLOOKUP(A36,SOURCE!B:S,16,0)="","","   "&amp;VLOOKUP(A36,SOURCE!B:S,16,0)
))))
)</f>
        <v>#define ITM_STRI                      31</v>
      </c>
    </row>
    <row r="37" spans="1:4">
      <c r="A37">
        <f t="shared" si="4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8" t="str">
        <f>IF(A37&lt;&gt;INT(A37),B37,
IF(A37&lt;0,VLOOKUP(A37,lookups!A$1:B$25,2,0),
IF(ISNA(B37),"",
IF(OR(ISBLANK(A37),ISNA(B37),B37=0),
"",
"#define "&amp;
VLOOKUP(A37,SOURCE!B:S,15,0)&amp;IF(SOURCE!$AA$2-LEN(VLOOKUP(A37,SOURCE!B:S,15,0))&gt;=0,REPT(" ",SOURCE!$AA$2-LEN(VLOOKUP(A37,SOURCE!B:S,15,0))),"")&amp;
TEXT(A37,"???0")&amp;IF(VLOOKUP(A37,SOURCE!B:S,16,0)="","","   "&amp;VLOOKUP(A37,SOURCE!B:S,16,0)
))))
)</f>
        <v>#define ITM_PMINFINITY                32</v>
      </c>
    </row>
    <row r="38" spans="1:4">
      <c r="A38">
        <f t="shared" si="4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8" t="str">
        <f>IF(A38&lt;&gt;INT(A38),B38,
IF(A38&lt;0,VLOOKUP(A38,lookups!A$1:B$25,2,0),
IF(ISNA(B38),"",
IF(OR(ISBLANK(A38),ISNA(B38),B38=0),
"",
"#define "&amp;
VLOOKUP(A38,SOURCE!B:S,15,0)&amp;IF(SOURCE!$AA$2-LEN(VLOOKUP(A38,SOURCE!B:S,15,0))&gt;=0,REPT(" ",SOURCE!$AA$2-LEN(VLOOKUP(A38,SOURCE!B:S,15,0))),"")&amp;
TEXT(A38,"???0")&amp;IF(VLOOKUP(A38,SOURCE!B:S,16,0)="","","   "&amp;VLOOKUP(A38,SOURCE!B:S,16,0)
))))
)</f>
        <v>#define ITM_PRIME                     33</v>
      </c>
    </row>
    <row r="39" spans="1:4">
      <c r="A39">
        <f t="shared" si="4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8" t="str">
        <f>IF(A39&lt;&gt;INT(A39),B39,
IF(A39&lt;0,VLOOKUP(A39,lookups!A$1:B$25,2,0),
IF(ISNA(B39),"",
IF(OR(ISBLANK(A39),ISNA(B39),B39=0),
"",
"#define "&amp;
VLOOKUP(A39,SOURCE!B:S,15,0)&amp;IF(SOURCE!$AA$2-LEN(VLOOKUP(A39,SOURCE!B:S,15,0))&gt;=0,REPT(" ",SOURCE!$AA$2-LEN(VLOOKUP(A39,SOURCE!B:S,15,0))),"")&amp;
TEXT(A39,"???0")&amp;IF(VLOOKUP(A39,SOURCE!B:S,16,0)="","","   "&amp;VLOOKUP(A39,SOURCE!B:S,16,0)
))))
)</f>
        <v>#define ITM_TOP                       34</v>
      </c>
    </row>
    <row r="40" spans="1:4">
      <c r="A40">
        <f t="shared" si="4"/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8" t="str">
        <f>IF(A40&lt;&gt;INT(A40),B40,
IF(A40&lt;0,VLOOKUP(A40,lookups!A$1:B$25,2,0),
IF(ISNA(B40),"",
IF(OR(ISBLANK(A40),ISNA(B40),B40=0),
"",
"#define "&amp;
VLOOKUP(A40,SOURCE!B:S,15,0)&amp;IF(SOURCE!$AA$2-LEN(VLOOKUP(A40,SOURCE!B:S,15,0))&gt;=0,REPT(" ",SOURCE!$AA$2-LEN(VLOOKUP(A40,SOURCE!B:S,15,0))),"")&amp;
TEXT(A40,"???0")&amp;IF(VLOOKUP(A40,SOURCE!B:S,16,0)="","","   "&amp;VLOOKUP(A40,SOURCE!B:S,16,0)
))))
)</f>
        <v>#define ITM_ENTER                     35</v>
      </c>
    </row>
    <row r="41" spans="1:4">
      <c r="A41">
        <f t="shared" si="4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8" t="str">
        <f>IF(A41&lt;&gt;INT(A41),B41,
IF(A41&lt;0,VLOOKUP(A41,lookups!A$1:B$25,2,0),
IF(ISNA(B41),"",
IF(OR(ISBLANK(A41),ISNA(B41),B41=0),
"",
"#define "&amp;
VLOOKUP(A41,SOURCE!B:S,15,0)&amp;IF(SOURCE!$AA$2-LEN(VLOOKUP(A41,SOURCE!B:S,15,0))&gt;=0,REPT(" ",SOURCE!$AA$2-LEN(VLOOKUP(A41,SOURCE!B:S,15,0))),"")&amp;
TEXT(A41,"???0")&amp;IF(VLOOKUP(A41,SOURCE!B:S,16,0)="","","   "&amp;VLOOKUP(A41,SOURCE!B:S,16,0)
))))
)</f>
        <v>#define ITM_XexY                      36</v>
      </c>
    </row>
    <row r="42" spans="1:4">
      <c r="A42">
        <f t="shared" si="4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8" t="str">
        <f>IF(A42&lt;&gt;INT(A42),B42,
IF(A42&lt;0,VLOOKUP(A42,lookups!A$1:B$25,2,0),
IF(ISNA(B42),"",
IF(OR(ISBLANK(A42),ISNA(B42),B42=0),
"",
"#define "&amp;
VLOOKUP(A42,SOURCE!B:S,15,0)&amp;IF(SOURCE!$AA$2-LEN(VLOOKUP(A42,SOURCE!B:S,15,0))&gt;=0,REPT(" ",SOURCE!$AA$2-LEN(VLOOKUP(A42,SOURCE!B:S,15,0))),"")&amp;
TEXT(A42,"???0")&amp;IF(VLOOKUP(A42,SOURCE!B:S,16,0)="","","   "&amp;VLOOKUP(A42,SOURCE!B:S,16,0)
))))
)</f>
        <v>#define ITM_DROP                      37</v>
      </c>
    </row>
    <row r="43" spans="1:4">
      <c r="A43">
        <f t="shared" si="4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8" t="str">
        <f>IF(A43&lt;&gt;INT(A43),B43,
IF(A43&lt;0,VLOOKUP(A43,lookups!A$1:B$25,2,0),
IF(ISNA(B43),"",
IF(OR(ISBLANK(A43),ISNA(B43),B43=0),
"",
"#define "&amp;
VLOOKUP(A43,SOURCE!B:S,15,0)&amp;IF(SOURCE!$AA$2-LEN(VLOOKUP(A43,SOURCE!B:S,15,0))&gt;=0,REPT(" ",SOURCE!$AA$2-LEN(VLOOKUP(A43,SOURCE!B:S,15,0))),"")&amp;
TEXT(A43,"???0")&amp;IF(VLOOKUP(A43,SOURCE!B:S,16,0)="","","   "&amp;VLOOKUP(A43,SOURCE!B:S,16,0)
))))
)</f>
        <v>#define ITM_PAUSE                     38</v>
      </c>
    </row>
    <row r="44" spans="1:4">
      <c r="A44">
        <f t="shared" si="4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8" t="str">
        <f>IF(A44&lt;&gt;INT(A44),B44,
IF(A44&lt;0,VLOOKUP(A44,lookups!A$1:B$25,2,0),
IF(ISNA(B44),"",
IF(OR(ISBLANK(A44),ISNA(B44),B44=0),
"",
"#define "&amp;
VLOOKUP(A44,SOURCE!B:S,15,0)&amp;IF(SOURCE!$AA$2-LEN(VLOOKUP(A44,SOURCE!B:S,15,0))&gt;=0,REPT(" ",SOURCE!$AA$2-LEN(VLOOKUP(A44,SOURCE!B:S,15,0))),"")&amp;
TEXT(A44,"???0")&amp;IF(VLOOKUP(A44,SOURCE!B:S,16,0)="","","   "&amp;VLOOKUP(A44,SOURCE!B:S,16,0)
))))
)</f>
        <v>#define ITM_Rup                       39</v>
      </c>
    </row>
    <row r="45" spans="1:4">
      <c r="A45">
        <f t="shared" si="4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8" t="str">
        <f>IF(A45&lt;&gt;INT(A45),B45,
IF(A45&lt;0,VLOOKUP(A45,lookups!A$1:B$25,2,0),
IF(ISNA(B45),"",
IF(OR(ISBLANK(A45),ISNA(B45),B45=0),
"",
"#define "&amp;
VLOOKUP(A45,SOURCE!B:S,15,0)&amp;IF(SOURCE!$AA$2-LEN(VLOOKUP(A45,SOURCE!B:S,15,0))&gt;=0,REPT(" ",SOURCE!$AA$2-LEN(VLOOKUP(A45,SOURCE!B:S,15,0))),"")&amp;
TEXT(A45,"???0")&amp;IF(VLOOKUP(A45,SOURCE!B:S,16,0)="","","   "&amp;VLOOKUP(A45,SOURCE!B:S,16,0)
))))
)</f>
        <v>#define ITM_Rdown                     40</v>
      </c>
    </row>
    <row r="46" spans="1:4">
      <c r="A46">
        <f t="shared" si="4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8" t="str">
        <f>IF(A46&lt;&gt;INT(A46),B46,
IF(A46&lt;0,VLOOKUP(A46,lookups!A$1:B$25,2,0),
IF(ISNA(B46),"",
IF(OR(ISBLANK(A46),ISNA(B46),B46=0),
"",
"#define "&amp;
VLOOKUP(A46,SOURCE!B:S,15,0)&amp;IF(SOURCE!$AA$2-LEN(VLOOKUP(A46,SOURCE!B:S,15,0))&gt;=0,REPT(" ",SOURCE!$AA$2-LEN(VLOOKUP(A46,SOURCE!B:S,15,0))),"")&amp;
TEXT(A46,"???0")&amp;IF(VLOOKUP(A46,SOURCE!B:S,16,0)="","","   "&amp;VLOOKUP(A46,SOURCE!B:S,16,0)
))))
)</f>
        <v>#define ITM_CLX                       41</v>
      </c>
    </row>
    <row r="47" spans="1:4">
      <c r="A47">
        <f t="shared" si="4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8" t="str">
        <f>IF(A47&lt;&gt;INT(A47),B47,
IF(A47&lt;0,VLOOKUP(A47,lookups!A$1:B$25,2,0),
IF(ISNA(B47),"",
IF(OR(ISBLANK(A47),ISNA(B47),B47=0),
"",
"#define "&amp;
VLOOKUP(A47,SOURCE!B:S,15,0)&amp;IF(SOURCE!$AA$2-LEN(VLOOKUP(A47,SOURCE!B:S,15,0))&gt;=0,REPT(" ",SOURCE!$AA$2-LEN(VLOOKUP(A47,SOURCE!B:S,15,0))),"")&amp;
TEXT(A47,"???0")&amp;IF(VLOOKUP(A47,SOURCE!B:S,16,0)="","","   "&amp;VLOOKUP(A47,SOURCE!B:S,16,0)
))))
)</f>
        <v>#define ITM_FILL                      42</v>
      </c>
    </row>
    <row r="48" spans="1:4">
      <c r="A48">
        <f t="shared" si="4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8" t="str">
        <f>IF(A48&lt;&gt;INT(A48),B48,
IF(A48&lt;0,VLOOKUP(A48,lookups!A$1:B$25,2,0),
IF(ISNA(B48),"",
IF(OR(ISBLANK(A48),ISNA(B48),B48=0),
"",
"#define "&amp;
VLOOKUP(A48,SOURCE!B:S,15,0)&amp;IF(SOURCE!$AA$2-LEN(VLOOKUP(A48,SOURCE!B:S,15,0))&gt;=0,REPT(" ",SOURCE!$AA$2-LEN(VLOOKUP(A48,SOURCE!B:S,15,0))),"")&amp;
TEXT(A48,"???0")&amp;IF(VLOOKUP(A48,SOURCE!B:S,16,0)="","","   "&amp;VLOOKUP(A48,SOURCE!B:S,16,0)
))))
)</f>
        <v>#define ITM_INPUT                     43</v>
      </c>
    </row>
    <row r="49" spans="1:4">
      <c r="A49">
        <f t="shared" si="4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8" t="str">
        <f>IF(A49&lt;&gt;INT(A49),B49,
IF(A49&lt;0,VLOOKUP(A49,lookups!A$1:B$25,2,0),
IF(ISNA(B49),"",
IF(OR(ISBLANK(A49),ISNA(B49),B49=0),
"",
"#define "&amp;
VLOOKUP(A49,SOURCE!B:S,15,0)&amp;IF(SOURCE!$AA$2-LEN(VLOOKUP(A49,SOURCE!B:S,15,0))&gt;=0,REPT(" ",SOURCE!$AA$2-LEN(VLOOKUP(A49,SOURCE!B:S,15,0))),"")&amp;
TEXT(A49,"???0")&amp;IF(VLOOKUP(A49,SOURCE!B:S,16,0)="","","   "&amp;VLOOKUP(A49,SOURCE!B:S,16,0)
))))
)</f>
        <v>#define ITM_STO                       44</v>
      </c>
    </row>
    <row r="50" spans="1:4">
      <c r="A50">
        <f t="shared" si="4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8" t="str">
        <f>IF(A50&lt;&gt;INT(A50),B50,
IF(A50&lt;0,VLOOKUP(A50,lookups!A$1:B$25,2,0),
IF(ISNA(B50),"",
IF(OR(ISBLANK(A50),ISNA(B50),B50=0),
"",
"#define "&amp;
VLOOKUP(A50,SOURCE!B:S,15,0)&amp;IF(SOURCE!$AA$2-LEN(VLOOKUP(A50,SOURCE!B:S,15,0))&gt;=0,REPT(" ",SOURCE!$AA$2-LEN(VLOOKUP(A50,SOURCE!B:S,15,0))),"")&amp;
TEXT(A50,"???0")&amp;IF(VLOOKUP(A50,SOURCE!B:S,16,0)="","","   "&amp;VLOOKUP(A50,SOURCE!B:S,16,0)
))))
)</f>
        <v>#define ITM_STOADD                    45</v>
      </c>
    </row>
    <row r="51" spans="1:4">
      <c r="A51">
        <f t="shared" si="4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8" t="str">
        <f>IF(A51&lt;&gt;INT(A51),B51,
IF(A51&lt;0,VLOOKUP(A51,lookups!A$1:B$25,2,0),
IF(ISNA(B51),"",
IF(OR(ISBLANK(A51),ISNA(B51),B51=0),
"",
"#define "&amp;
VLOOKUP(A51,SOURCE!B:S,15,0)&amp;IF(SOURCE!$AA$2-LEN(VLOOKUP(A51,SOURCE!B:S,15,0))&gt;=0,REPT(" ",SOURCE!$AA$2-LEN(VLOOKUP(A51,SOURCE!B:S,15,0))),"")&amp;
TEXT(A51,"???0")&amp;IF(VLOOKUP(A51,SOURCE!B:S,16,0)="","","   "&amp;VLOOKUP(A51,SOURCE!B:S,16,0)
))))
)</f>
        <v>#define ITM_STOSUB                    46</v>
      </c>
    </row>
    <row r="52" spans="1:4">
      <c r="A52">
        <f t="shared" si="4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8" t="str">
        <f>IF(A52&lt;&gt;INT(A52),B52,
IF(A52&lt;0,VLOOKUP(A52,lookups!A$1:B$25,2,0),
IF(ISNA(B52),"",
IF(OR(ISBLANK(A52),ISNA(B52),B52=0),
"",
"#define "&amp;
VLOOKUP(A52,SOURCE!B:S,15,0)&amp;IF(SOURCE!$AA$2-LEN(VLOOKUP(A52,SOURCE!B:S,15,0))&gt;=0,REPT(" ",SOURCE!$AA$2-LEN(VLOOKUP(A52,SOURCE!B:S,15,0))),"")&amp;
TEXT(A52,"???0")&amp;IF(VLOOKUP(A52,SOURCE!B:S,16,0)="","","   "&amp;VLOOKUP(A52,SOURCE!B:S,16,0)
))))
)</f>
        <v>#define ITM_STOMULT                   47</v>
      </c>
    </row>
    <row r="53" spans="1:4">
      <c r="A53">
        <f t="shared" si="4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8" t="str">
        <f>IF(A53&lt;&gt;INT(A53),B53,
IF(A53&lt;0,VLOOKUP(A53,lookups!A$1:B$25,2,0),
IF(ISNA(B53),"",
IF(OR(ISBLANK(A53),ISNA(B53),B53=0),
"",
"#define "&amp;
VLOOKUP(A53,SOURCE!B:S,15,0)&amp;IF(SOURCE!$AA$2-LEN(VLOOKUP(A53,SOURCE!B:S,15,0))&gt;=0,REPT(" ",SOURCE!$AA$2-LEN(VLOOKUP(A53,SOURCE!B:S,15,0))),"")&amp;
TEXT(A53,"???0")&amp;IF(VLOOKUP(A53,SOURCE!B:S,16,0)="","","   "&amp;VLOOKUP(A53,SOURCE!B:S,16,0)
))))
)</f>
        <v>#define ITM_STODIV                    48</v>
      </c>
    </row>
    <row r="54" spans="1:4">
      <c r="A54">
        <f t="shared" si="4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8" t="str">
        <f>IF(A54&lt;&gt;INT(A54),B54,
IF(A54&lt;0,VLOOKUP(A54,lookups!A$1:B$25,2,0),
IF(ISNA(B54),"",
IF(OR(ISBLANK(A54),ISNA(B54),B54=0),
"",
"#define "&amp;
VLOOKUP(A54,SOURCE!B:S,15,0)&amp;IF(SOURCE!$AA$2-LEN(VLOOKUP(A54,SOURCE!B:S,15,0))&gt;=0,REPT(" ",SOURCE!$AA$2-LEN(VLOOKUP(A54,SOURCE!B:S,15,0))),"")&amp;
TEXT(A54,"???0")&amp;IF(VLOOKUP(A54,SOURCE!B:S,16,0)="","","   "&amp;VLOOKUP(A54,SOURCE!B:S,16,0)
))))
)</f>
        <v>#define ITM_COMB                      49</v>
      </c>
    </row>
    <row r="55" spans="1:4">
      <c r="A55">
        <f t="shared" si="4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8" t="str">
        <f>IF(A55&lt;&gt;INT(A55),B55,
IF(A55&lt;0,VLOOKUP(A55,lookups!A$1:B$25,2,0),
IF(ISNA(B55),"",
IF(OR(ISBLANK(A55),ISNA(B55),B55=0),
"",
"#define "&amp;
VLOOKUP(A55,SOURCE!B:S,15,0)&amp;IF(SOURCE!$AA$2-LEN(VLOOKUP(A55,SOURCE!B:S,15,0))&gt;=0,REPT(" ",SOURCE!$AA$2-LEN(VLOOKUP(A55,SOURCE!B:S,15,0))),"")&amp;
TEXT(A55,"???0")&amp;IF(VLOOKUP(A55,SOURCE!B:S,16,0)="","","   "&amp;VLOOKUP(A55,SOURCE!B:S,16,0)
))))
)</f>
        <v>#define ITM_PERM                      50</v>
      </c>
    </row>
    <row r="56" spans="1:4">
      <c r="A56">
        <f t="shared" si="4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8" t="str">
        <f>IF(A56&lt;&gt;INT(A56),B56,
IF(A56&lt;0,VLOOKUP(A56,lookups!A$1:B$25,2,0),
IF(ISNA(B56),"",
IF(OR(ISBLANK(A56),ISNA(B56),B56=0),
"",
"#define "&amp;
VLOOKUP(A56,SOURCE!B:S,15,0)&amp;IF(SOURCE!$AA$2-LEN(VLOOKUP(A56,SOURCE!B:S,15,0))&gt;=0,REPT(" ",SOURCE!$AA$2-LEN(VLOOKUP(A56,SOURCE!B:S,15,0))),"")&amp;
TEXT(A56,"???0")&amp;IF(VLOOKUP(A56,SOURCE!B:S,16,0)="","","   "&amp;VLOOKUP(A56,SOURCE!B:S,16,0)
))))
)</f>
        <v>#define ITM_RCL                       51</v>
      </c>
    </row>
    <row r="57" spans="1:4">
      <c r="A57">
        <f t="shared" si="4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8" t="str">
        <f>IF(A57&lt;&gt;INT(A57),B57,
IF(A57&lt;0,VLOOKUP(A57,lookups!A$1:B$25,2,0),
IF(ISNA(B57),"",
IF(OR(ISBLANK(A57),ISNA(B57),B57=0),
"",
"#define "&amp;
VLOOKUP(A57,SOURCE!B:S,15,0)&amp;IF(SOURCE!$AA$2-LEN(VLOOKUP(A57,SOURCE!B:S,15,0))&gt;=0,REPT(" ",SOURCE!$AA$2-LEN(VLOOKUP(A57,SOURCE!B:S,15,0))),"")&amp;
TEXT(A57,"???0")&amp;IF(VLOOKUP(A57,SOURCE!B:S,16,0)="","","   "&amp;VLOOKUP(A57,SOURCE!B:S,16,0)
))))
)</f>
        <v>#define ITM_RCLADD                    52</v>
      </c>
    </row>
    <row r="58" spans="1:4">
      <c r="A58">
        <f t="shared" si="4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8" t="str">
        <f>IF(A58&lt;&gt;INT(A58),B58,
IF(A58&lt;0,VLOOKUP(A58,lookups!A$1:B$25,2,0),
IF(ISNA(B58),"",
IF(OR(ISBLANK(A58),ISNA(B58),B58=0),
"",
"#define "&amp;
VLOOKUP(A58,SOURCE!B:S,15,0)&amp;IF(SOURCE!$AA$2-LEN(VLOOKUP(A58,SOURCE!B:S,15,0))&gt;=0,REPT(" ",SOURCE!$AA$2-LEN(VLOOKUP(A58,SOURCE!B:S,15,0))),"")&amp;
TEXT(A58,"???0")&amp;IF(VLOOKUP(A58,SOURCE!B:S,16,0)="","","   "&amp;VLOOKUP(A58,SOURCE!B:S,16,0)
))))
)</f>
        <v>#define ITM_RCLSUB                    53</v>
      </c>
    </row>
    <row r="59" spans="1:4">
      <c r="A59">
        <f t="shared" si="4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8" t="str">
        <f>IF(A59&lt;&gt;INT(A59),B59,
IF(A59&lt;0,VLOOKUP(A59,lookups!A$1:B$25,2,0),
IF(ISNA(B59),"",
IF(OR(ISBLANK(A59),ISNA(B59),B59=0),
"",
"#define "&amp;
VLOOKUP(A59,SOURCE!B:S,15,0)&amp;IF(SOURCE!$AA$2-LEN(VLOOKUP(A59,SOURCE!B:S,15,0))&gt;=0,REPT(" ",SOURCE!$AA$2-LEN(VLOOKUP(A59,SOURCE!B:S,15,0))),"")&amp;
TEXT(A59,"???0")&amp;IF(VLOOKUP(A59,SOURCE!B:S,16,0)="","","   "&amp;VLOOKUP(A59,SOURCE!B:S,16,0)
))))
)</f>
        <v>#define ITM_RCLMULT                   54</v>
      </c>
    </row>
    <row r="60" spans="1:4">
      <c r="A60">
        <f t="shared" si="4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8" t="str">
        <f>IF(A60&lt;&gt;INT(A60),B60,
IF(A60&lt;0,VLOOKUP(A60,lookups!A$1:B$25,2,0),
IF(ISNA(B60),"",
IF(OR(ISBLANK(A60),ISNA(B60),B60=0),
"",
"#define "&amp;
VLOOKUP(A60,SOURCE!B:S,15,0)&amp;IF(SOURCE!$AA$2-LEN(VLOOKUP(A60,SOURCE!B:S,15,0))&gt;=0,REPT(" ",SOURCE!$AA$2-LEN(VLOOKUP(A60,SOURCE!B:S,15,0))),"")&amp;
TEXT(A60,"???0")&amp;IF(VLOOKUP(A60,SOURCE!B:S,16,0)="","","   "&amp;VLOOKUP(A60,SOURCE!B:S,16,0)
))))
)</f>
        <v>#define ITM_RCLDIV                    55</v>
      </c>
    </row>
    <row r="61" spans="1:4">
      <c r="A61">
        <f t="shared" si="4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8" t="str">
        <f>IF(A61&lt;&gt;INT(A61),B61,
IF(A61&lt;0,VLOOKUP(A61,lookups!A$1:B$25,2,0),
IF(ISNA(B61),"",
IF(OR(ISBLANK(A61),ISNA(B61),B61=0),
"",
"#define "&amp;
VLOOKUP(A61,SOURCE!B:S,15,0)&amp;IF(SOURCE!$AA$2-LEN(VLOOKUP(A61,SOURCE!B:S,15,0))&gt;=0,REPT(" ",SOURCE!$AA$2-LEN(VLOOKUP(A61,SOURCE!B:S,15,0))),"")&amp;
TEXT(A61,"???0")&amp;IF(VLOOKUP(A61,SOURCE!B:S,16,0)="","","   "&amp;VLOOKUP(A61,SOURCE!B:S,16,0)
))))
)</f>
        <v>#define ITM_CONVG                     56</v>
      </c>
    </row>
    <row r="62" spans="1:4">
      <c r="A62">
        <f t="shared" si="4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8" t="str">
        <f>IF(A62&lt;&gt;INT(A62),B62,
IF(A62&lt;0,VLOOKUP(A62,lookups!A$1:B$25,2,0),
IF(ISNA(B62),"",
IF(OR(ISBLANK(A62),ISNA(B62),B62=0),
"",
"#define "&amp;
VLOOKUP(A62,SOURCE!B:S,15,0)&amp;IF(SOURCE!$AA$2-LEN(VLOOKUP(A62,SOURCE!B:S,15,0))&gt;=0,REPT(" ",SOURCE!$AA$2-LEN(VLOOKUP(A62,SOURCE!B:S,15,0))),"")&amp;
TEXT(A62,"???0")&amp;IF(VLOOKUP(A62,SOURCE!B:S,16,0)="","","   "&amp;VLOOKUP(A62,SOURCE!B:S,16,0)
))))
)</f>
        <v>#define ITM_ENTRY                     57</v>
      </c>
    </row>
    <row r="63" spans="1:4">
      <c r="A63">
        <f t="shared" si="4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8" t="str">
        <f>IF(A63&lt;&gt;INT(A63),B63,
IF(A63&lt;0,VLOOKUP(A63,lookups!A$1:B$25,2,0),
IF(ISNA(B63),"",
IF(OR(ISBLANK(A63),ISNA(B63),B63=0),
"",
"#define "&amp;
VLOOKUP(A63,SOURCE!B:S,15,0)&amp;IF(SOURCE!$AA$2-LEN(VLOOKUP(A63,SOURCE!B:S,15,0))&gt;=0,REPT(" ",SOURCE!$AA$2-LEN(VLOOKUP(A63,SOURCE!B:S,15,0))),"")&amp;
TEXT(A63,"???0")&amp;IF(VLOOKUP(A63,SOURCE!B:S,16,0)="","","   "&amp;VLOOKUP(A63,SOURCE!B:S,16,0)
))))
)</f>
        <v>#define ITM_SQUARE                    58</v>
      </c>
    </row>
    <row r="64" spans="1:4">
      <c r="A64">
        <f t="shared" si="4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8" t="str">
        <f>IF(A64&lt;&gt;INT(A64),B64,
IF(A64&lt;0,VLOOKUP(A64,lookups!A$1:B$25,2,0),
IF(ISNA(B64),"",
IF(OR(ISBLANK(A64),ISNA(B64),B64=0),
"",
"#define "&amp;
VLOOKUP(A64,SOURCE!B:S,15,0)&amp;IF(SOURCE!$AA$2-LEN(VLOOKUP(A64,SOURCE!B:S,15,0))&gt;=0,REPT(" ",SOURCE!$AA$2-LEN(VLOOKUP(A64,SOURCE!B:S,15,0))),"")&amp;
TEXT(A64,"???0")&amp;IF(VLOOKUP(A64,SOURCE!B:S,16,0)="","","   "&amp;VLOOKUP(A64,SOURCE!B:S,16,0)
))))
)</f>
        <v>#define ITM_CUBE                      59</v>
      </c>
    </row>
    <row r="65" spans="1:4">
      <c r="A65">
        <f t="shared" si="4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8" t="str">
        <f>IF(A65&lt;&gt;INT(A65),B65,
IF(A65&lt;0,VLOOKUP(A65,lookups!A$1:B$25,2,0),
IF(ISNA(B65),"",
IF(OR(ISBLANK(A65),ISNA(B65),B65=0),
"",
"#define "&amp;
VLOOKUP(A65,SOURCE!B:S,15,0)&amp;IF(SOURCE!$AA$2-LEN(VLOOKUP(A65,SOURCE!B:S,15,0))&gt;=0,REPT(" ",SOURCE!$AA$2-LEN(VLOOKUP(A65,SOURCE!B:S,15,0))),"")&amp;
TEXT(A65,"???0")&amp;IF(VLOOKUP(A65,SOURCE!B:S,16,0)="","","   "&amp;VLOOKUP(A65,SOURCE!B:S,16,0)
))))
)</f>
        <v>#define ITM_YX                        60</v>
      </c>
    </row>
    <row r="66" spans="1:4">
      <c r="A66">
        <f t="shared" si="4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8" t="str">
        <f>IF(A66&lt;&gt;INT(A66),B66,
IF(A66&lt;0,VLOOKUP(A66,lookups!A$1:B$25,2,0),
IF(ISNA(B66),"",
IF(OR(ISBLANK(A66),ISNA(B66),B66=0),
"",
"#define "&amp;
VLOOKUP(A66,SOURCE!B:S,15,0)&amp;IF(SOURCE!$AA$2-LEN(VLOOKUP(A66,SOURCE!B:S,15,0))&gt;=0,REPT(" ",SOURCE!$AA$2-LEN(VLOOKUP(A66,SOURCE!B:S,15,0))),"")&amp;
TEXT(A66,"???0")&amp;IF(VLOOKUP(A66,SOURCE!B:S,16,0)="","","   "&amp;VLOOKUP(A66,SOURCE!B:S,16,0)
))))
)</f>
        <v>#define ITM_SQUAREROOTX               61</v>
      </c>
    </row>
    <row r="67" spans="1:4">
      <c r="A67">
        <f t="shared" si="4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8" t="str">
        <f>IF(A67&lt;&gt;INT(A67),B67,
IF(A67&lt;0,VLOOKUP(A67,lookups!A$1:B$25,2,0),
IF(ISNA(B67),"",
IF(OR(ISBLANK(A67),ISNA(B67),B67=0),
"",
"#define "&amp;
VLOOKUP(A67,SOURCE!B:S,15,0)&amp;IF(SOURCE!$AA$2-LEN(VLOOKUP(A67,SOURCE!B:S,15,0))&gt;=0,REPT(" ",SOURCE!$AA$2-LEN(VLOOKUP(A67,SOURCE!B:S,15,0))),"")&amp;
TEXT(A67,"???0")&amp;IF(VLOOKUP(A67,SOURCE!B:S,16,0)="","","   "&amp;VLOOKUP(A67,SOURCE!B:S,16,0)
))))
)</f>
        <v>#define ITM_CUBEROOT                  62</v>
      </c>
    </row>
    <row r="68" spans="1:4">
      <c r="A68">
        <f t="shared" si="4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8" t="str">
        <f>IF(A68&lt;&gt;INT(A68),B68,
IF(A68&lt;0,VLOOKUP(A68,lookups!A$1:B$25,2,0),
IF(ISNA(B68),"",
IF(OR(ISBLANK(A68),ISNA(B68),B68=0),
"",
"#define "&amp;
VLOOKUP(A68,SOURCE!B:S,15,0)&amp;IF(SOURCE!$AA$2-LEN(VLOOKUP(A68,SOURCE!B:S,15,0))&gt;=0,REPT(" ",SOURCE!$AA$2-LEN(VLOOKUP(A68,SOURCE!B:S,15,0))),"")&amp;
TEXT(A68,"???0")&amp;IF(VLOOKUP(A68,SOURCE!B:S,16,0)="","","   "&amp;VLOOKUP(A68,SOURCE!B:S,16,0)
))))
)</f>
        <v>#define ITM_XTHROOT                   63</v>
      </c>
    </row>
    <row r="69" spans="1:4">
      <c r="A69">
        <f t="shared" si="4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8" t="str">
        <f>IF(A69&lt;&gt;INT(A69),B69,
IF(A69&lt;0,VLOOKUP(A69,lookups!A$1:B$25,2,0),
IF(ISNA(B69),"",
IF(OR(ISBLANK(A69),ISNA(B69),B69=0),
"",
"#define "&amp;
VLOOKUP(A69,SOURCE!B:S,15,0)&amp;IF(SOURCE!$AA$2-LEN(VLOOKUP(A69,SOURCE!B:S,15,0))&gt;=0,REPT(" ",SOURCE!$AA$2-LEN(VLOOKUP(A69,SOURCE!B:S,15,0))),"")&amp;
TEXT(A69,"???0")&amp;IF(VLOOKUP(A69,SOURCE!B:S,16,0)="","","   "&amp;VLOOKUP(A69,SOURCE!B:S,16,0)
))))
)</f>
        <v>#define ITM_2X                        64</v>
      </c>
    </row>
    <row r="70" spans="1:4">
      <c r="A70">
        <f t="shared" si="4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8" t="str">
        <f>IF(A70&lt;&gt;INT(A70),B70,
IF(A70&lt;0,VLOOKUP(A70,lookups!A$1:B$25,2,0),
IF(ISNA(B70),"",
IF(OR(ISBLANK(A70),ISNA(B70),B70=0),
"",
"#define "&amp;
VLOOKUP(A70,SOURCE!B:S,15,0)&amp;IF(SOURCE!$AA$2-LEN(VLOOKUP(A70,SOURCE!B:S,15,0))&gt;=0,REPT(" ",SOURCE!$AA$2-LEN(VLOOKUP(A70,SOURCE!B:S,15,0))),"")&amp;
TEXT(A70,"???0")&amp;IF(VLOOKUP(A70,SOURCE!B:S,16,0)="","","   "&amp;VLOOKUP(A70,SOURCE!B:S,16,0)
))))
)</f>
        <v>#define ITM_EXP                       65</v>
      </c>
    </row>
    <row r="71" spans="1:4">
      <c r="A71">
        <f t="shared" si="4"/>
        <v>66</v>
      </c>
      <c r="B71" t="str">
        <f>VLOOKUP(A71,SOURCE!B:S,15,0)</f>
        <v>ITM_ROUND</v>
      </c>
      <c r="C71">
        <f>IF(
ISNUMBER(INDEX(SOURCE!B:B,MATCH(A71,SOURCE!B:B,0)+1)),
  VALUE(INDEX(SOURCE!B:B,MATCH(A71,SOURCE!B:B,0)+1)),
  "")</f>
        <v>67</v>
      </c>
      <c r="D71" s="8" t="str">
        <f>IF(A71&lt;&gt;INT(A71),B71,
IF(A71&lt;0,VLOOKUP(A71,lookups!A$1:B$25,2,0),
IF(ISNA(B71),"",
IF(OR(ISBLANK(A71),ISNA(B71),B71=0),
"",
"#define "&amp;
VLOOKUP(A71,SOURCE!B:S,15,0)&amp;IF(SOURCE!$AA$2-LEN(VLOOKUP(A71,SOURCE!B:S,15,0))&gt;=0,REPT(" ",SOURCE!$AA$2-LEN(VLOOKUP(A71,SOURCE!B:S,15,0))),"")&amp;
TEXT(A71,"???0")&amp;IF(VLOOKUP(A71,SOURCE!B:S,16,0)="","","   "&amp;VLOOKUP(A71,SOURCE!B:S,16,0)
))))
)</f>
        <v>#define ITM_ROUND                     66</v>
      </c>
    </row>
    <row r="72" spans="1:4">
      <c r="A72">
        <f t="shared" si="4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8" t="str">
        <f>IF(A72&lt;&gt;INT(A72),B72,
IF(A72&lt;0,VLOOKUP(A72,lookups!A$1:B$25,2,0),
IF(ISNA(B72),"",
IF(OR(ISBLANK(A72),ISNA(B72),B72=0),
"",
"#define "&amp;
VLOOKUP(A72,SOURCE!B:S,15,0)&amp;IF(SOURCE!$AA$2-LEN(VLOOKUP(A72,SOURCE!B:S,15,0))&gt;=0,REPT(" ",SOURCE!$AA$2-LEN(VLOOKUP(A72,SOURCE!B:S,15,0))),"")&amp;
TEXT(A72,"???0")&amp;IF(VLOOKUP(A72,SOURCE!B:S,16,0)="","","   "&amp;VLOOKUP(A72,SOURCE!B:S,16,0)
))))
)</f>
        <v>#define ITM_10x                       67</v>
      </c>
    </row>
    <row r="73" spans="1:4">
      <c r="A73">
        <f t="shared" si="4"/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8" t="str">
        <f>IF(A73&lt;&gt;INT(A73),B73,
IF(A73&lt;0,VLOOKUP(A73,lookups!A$1:B$25,2,0),
IF(ISNA(B73),"",
IF(OR(ISBLANK(A73),ISNA(B73),B73=0),
"",
"#define "&amp;
VLOOKUP(A73,SOURCE!B:S,15,0)&amp;IF(SOURCE!$AA$2-LEN(VLOOKUP(A73,SOURCE!B:S,15,0))&gt;=0,REPT(" ",SOURCE!$AA$2-LEN(VLOOKUP(A73,SOURCE!B:S,15,0))),"")&amp;
TEXT(A73,"???0")&amp;IF(VLOOKUP(A73,SOURCE!B:S,16,0)="","","   "&amp;VLOOKUP(A73,SOURCE!B:S,16,0)
))))
)</f>
        <v>#define ITM_LOG2                      68</v>
      </c>
    </row>
    <row r="74" spans="1:4">
      <c r="A74">
        <f t="shared" si="4"/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8" t="str">
        <f>IF(A74&lt;&gt;INT(A74),B74,
IF(A74&lt;0,VLOOKUP(A74,lookups!A$1:B$25,2,0),
IF(ISNA(B74),"",
IF(OR(ISBLANK(A74),ISNA(B74),B74=0),
"",
"#define "&amp;
VLOOKUP(A74,SOURCE!B:S,15,0)&amp;IF(SOURCE!$AA$2-LEN(VLOOKUP(A74,SOURCE!B:S,15,0))&gt;=0,REPT(" ",SOURCE!$AA$2-LEN(VLOOKUP(A74,SOURCE!B:S,15,0))),"")&amp;
TEXT(A74,"???0")&amp;IF(VLOOKUP(A74,SOURCE!B:S,16,0)="","","   "&amp;VLOOKUP(A74,SOURCE!B:S,16,0)
))))
)</f>
        <v>#define ITM_LN                        69</v>
      </c>
    </row>
    <row r="75" spans="1:4">
      <c r="A75">
        <f t="shared" ref="A75:A138" si="5">C74</f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8" t="str">
        <f>IF(A75&lt;&gt;INT(A75),B75,
IF(A75&lt;0,VLOOKUP(A75,lookups!A$1:B$25,2,0),
IF(ISNA(B75),"",
IF(OR(ISBLANK(A75),ISNA(B75),B75=0),
"",
"#define "&amp;
VLOOKUP(A75,SOURCE!B:S,15,0)&amp;IF(SOURCE!$AA$2-LEN(VLOOKUP(A75,SOURCE!B:S,15,0))&gt;=0,REPT(" ",SOURCE!$AA$2-LEN(VLOOKUP(A75,SOURCE!B:S,15,0))),"")&amp;
TEXT(A75,"???0")&amp;IF(VLOOKUP(A75,SOURCE!B:S,16,0)="","","   "&amp;VLOOKUP(A75,SOURCE!B:S,16,0)
))))
)</f>
        <v>#define ITM_STOP                      70</v>
      </c>
    </row>
    <row r="76" spans="1:4">
      <c r="A76">
        <f t="shared" si="5"/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8" t="str">
        <f>IF(A76&lt;&gt;INT(A76),B76,
IF(A76&lt;0,VLOOKUP(A76,lookups!A$1:B$25,2,0),
IF(ISNA(B76),"",
IF(OR(ISBLANK(A76),ISNA(B76),B76=0),
"",
"#define "&amp;
VLOOKUP(A76,SOURCE!B:S,15,0)&amp;IF(SOURCE!$AA$2-LEN(VLOOKUP(A76,SOURCE!B:S,15,0))&gt;=0,REPT(" ",SOURCE!$AA$2-LEN(VLOOKUP(A76,SOURCE!B:S,15,0))),"")&amp;
TEXT(A76,"???0")&amp;IF(VLOOKUP(A76,SOURCE!B:S,16,0)="","","   "&amp;VLOOKUP(A76,SOURCE!B:S,16,0)
))))
)</f>
        <v>#define ITM_LOG10                     71</v>
      </c>
    </row>
    <row r="77" spans="1:4">
      <c r="A77">
        <f t="shared" si="5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8" t="str">
        <f>IF(A77&lt;&gt;INT(A77),B77,
IF(A77&lt;0,VLOOKUP(A77,lookups!A$1:B$25,2,0),
IF(ISNA(B77),"",
IF(OR(ISBLANK(A77),ISNA(B77),B77=0),
"",
"#define "&amp;
VLOOKUP(A77,SOURCE!B:S,15,0)&amp;IF(SOURCE!$AA$2-LEN(VLOOKUP(A77,SOURCE!B:S,15,0))&gt;=0,REPT(" ",SOURCE!$AA$2-LEN(VLOOKUP(A77,SOURCE!B:S,15,0))),"")&amp;
TEXT(A77,"???0")&amp;IF(VLOOKUP(A77,SOURCE!B:S,16,0)="","","   "&amp;VLOOKUP(A77,SOURCE!B:S,16,0)
))))
)</f>
        <v>#define ITM_LOGXY                     72</v>
      </c>
    </row>
    <row r="78" spans="1:4">
      <c r="A78">
        <f t="shared" si="5"/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8" t="str">
        <f>IF(A78&lt;&gt;INT(A78),B78,
IF(A78&lt;0,VLOOKUP(A78,lookups!A$1:B$25,2,0),
IF(ISNA(B78),"",
IF(OR(ISBLANK(A78),ISNA(B78),B78=0),
"",
"#define "&amp;
VLOOKUP(A78,SOURCE!B:S,15,0)&amp;IF(SOURCE!$AA$2-LEN(VLOOKUP(A78,SOURCE!B:S,15,0))&gt;=0,REPT(" ",SOURCE!$AA$2-LEN(VLOOKUP(A78,SOURCE!B:S,15,0))),"")&amp;
TEXT(A78,"???0")&amp;IF(VLOOKUP(A78,SOURCE!B:S,16,0)="","","   "&amp;VLOOKUP(A78,SOURCE!B:S,16,0)
))))
)</f>
        <v>#define ITM_1ONX                      73</v>
      </c>
    </row>
    <row r="79" spans="1:4">
      <c r="A79">
        <f t="shared" si="5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8" t="str">
        <f>IF(A79&lt;&gt;INT(A79),B79,
IF(A79&lt;0,VLOOKUP(A79,lookups!A$1:B$25,2,0),
IF(ISNA(B79),"",
IF(OR(ISBLANK(A79),ISNA(B79),B79=0),
"",
"#define "&amp;
VLOOKUP(A79,SOURCE!B:S,15,0)&amp;IF(SOURCE!$AA$2-LEN(VLOOKUP(A79,SOURCE!B:S,15,0))&gt;=0,REPT(" ",SOURCE!$AA$2-LEN(VLOOKUP(A79,SOURCE!B:S,15,0))),"")&amp;
TEXT(A79,"???0")&amp;IF(VLOOKUP(A79,SOURCE!B:S,16,0)="","","   "&amp;VLOOKUP(A79,SOURCE!B:S,16,0)
))))
)</f>
        <v>#define ITM_cos                       74</v>
      </c>
    </row>
    <row r="80" spans="1:4">
      <c r="A80">
        <f t="shared" si="5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8" t="str">
        <f>IF(A80&lt;&gt;INT(A80),B80,
IF(A80&lt;0,VLOOKUP(A80,lookups!A$1:B$25,2,0),
IF(ISNA(B80),"",
IF(OR(ISBLANK(A80),ISNA(B80),B80=0),
"",
"#define "&amp;
VLOOKUP(A80,SOURCE!B:S,15,0)&amp;IF(SOURCE!$AA$2-LEN(VLOOKUP(A80,SOURCE!B:S,15,0))&gt;=0,REPT(" ",SOURCE!$AA$2-LEN(VLOOKUP(A80,SOURCE!B:S,15,0))),"")&amp;
TEXT(A80,"???0")&amp;IF(VLOOKUP(A80,SOURCE!B:S,16,0)="","","   "&amp;VLOOKUP(A80,SOURCE!B:S,16,0)
))))
)</f>
        <v>#define ITM_cosh                      75</v>
      </c>
    </row>
    <row r="81" spans="1:4">
      <c r="A81">
        <f t="shared" si="5"/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8" t="str">
        <f>IF(A81&lt;&gt;INT(A81),B81,
IF(A81&lt;0,VLOOKUP(A81,lookups!A$1:B$25,2,0),
IF(ISNA(B81),"",
IF(OR(ISBLANK(A81),ISNA(B81),B81=0),
"",
"#define "&amp;
VLOOKUP(A81,SOURCE!B:S,15,0)&amp;IF(SOURCE!$AA$2-LEN(VLOOKUP(A81,SOURCE!B:S,15,0))&gt;=0,REPT(" ",SOURCE!$AA$2-LEN(VLOOKUP(A81,SOURCE!B:S,15,0))),"")&amp;
TEXT(A81,"???0")&amp;IF(VLOOKUP(A81,SOURCE!B:S,16,0)="","","   "&amp;VLOOKUP(A81,SOURCE!B:S,16,0)
))))
)</f>
        <v>#define ITM_sin                       76</v>
      </c>
    </row>
    <row r="82" spans="1:4">
      <c r="A82">
        <f t="shared" si="5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8" t="str">
        <f>IF(A82&lt;&gt;INT(A82),B82,
IF(A82&lt;0,VLOOKUP(A82,lookups!A$1:B$25,2,0),
IF(ISNA(B82),"",
IF(OR(ISBLANK(A82),ISNA(B82),B82=0),
"",
"#define "&amp;
VLOOKUP(A82,SOURCE!B:S,15,0)&amp;IF(SOURCE!$AA$2-LEN(VLOOKUP(A82,SOURCE!B:S,15,0))&gt;=0,REPT(" ",SOURCE!$AA$2-LEN(VLOOKUP(A82,SOURCE!B:S,15,0))),"")&amp;
TEXT(A82,"???0")&amp;IF(VLOOKUP(A82,SOURCE!B:S,16,0)="","","   "&amp;VLOOKUP(A82,SOURCE!B:S,16,0)
))))
)</f>
        <v>#define ITM_KEYQ                      77</v>
      </c>
    </row>
    <row r="83" spans="1:4">
      <c r="A83">
        <f t="shared" si="5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8" t="str">
        <f>IF(A83&lt;&gt;INT(A83),B83,
IF(A83&lt;0,VLOOKUP(A83,lookups!A$1:B$25,2,0),
IF(ISNA(B83),"",
IF(OR(ISBLANK(A83),ISNA(B83),B83=0),
"",
"#define "&amp;
VLOOKUP(A83,SOURCE!B:S,15,0)&amp;IF(SOURCE!$AA$2-LEN(VLOOKUP(A83,SOURCE!B:S,15,0))&gt;=0,REPT(" ",SOURCE!$AA$2-LEN(VLOOKUP(A83,SOURCE!B:S,15,0))),"")&amp;
TEXT(A83,"???0")&amp;IF(VLOOKUP(A83,SOURCE!B:S,16,0)="","","   "&amp;VLOOKUP(A83,SOURCE!B:S,16,0)
))))
)</f>
        <v>#define ITM_sinh                      78</v>
      </c>
    </row>
    <row r="84" spans="1:4">
      <c r="A84">
        <f t="shared" si="5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8" t="str">
        <f>IF(A84&lt;&gt;INT(A84),B84,
IF(A84&lt;0,VLOOKUP(A84,lookups!A$1:B$25,2,0),
IF(ISNA(B84),"",
IF(OR(ISBLANK(A84),ISNA(B84),B84=0),
"",
"#define "&amp;
VLOOKUP(A84,SOURCE!B:S,15,0)&amp;IF(SOURCE!$AA$2-LEN(VLOOKUP(A84,SOURCE!B:S,15,0))&gt;=0,REPT(" ",SOURCE!$AA$2-LEN(VLOOKUP(A84,SOURCE!B:S,15,0))),"")&amp;
TEXT(A84,"???0")&amp;IF(VLOOKUP(A84,SOURCE!B:S,16,0)="","","   "&amp;VLOOKUP(A84,SOURCE!B:S,16,0)
))))
)</f>
        <v>#define ITM_tan                       79</v>
      </c>
    </row>
    <row r="85" spans="1:4">
      <c r="A85">
        <f t="shared" si="5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8" t="str">
        <f>IF(A85&lt;&gt;INT(A85),B85,
IF(A85&lt;0,VLOOKUP(A85,lookups!A$1:B$25,2,0),
IF(ISNA(B85),"",
IF(OR(ISBLANK(A85),ISNA(B85),B85=0),
"",
"#define "&amp;
VLOOKUP(A85,SOURCE!B:S,15,0)&amp;IF(SOURCE!$AA$2-LEN(VLOOKUP(A85,SOURCE!B:S,15,0))&gt;=0,REPT(" ",SOURCE!$AA$2-LEN(VLOOKUP(A85,SOURCE!B:S,15,0))),"")&amp;
TEXT(A85,"???0")&amp;IF(VLOOKUP(A85,SOURCE!B:S,16,0)="","","   "&amp;VLOOKUP(A85,SOURCE!B:S,16,0)
))))
)</f>
        <v>#define ITM_tanh                      80</v>
      </c>
    </row>
    <row r="86" spans="1:4">
      <c r="A86">
        <f t="shared" si="5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8" t="str">
        <f>IF(A86&lt;&gt;INT(A86),B86,
IF(A86&lt;0,VLOOKUP(A86,lookups!A$1:B$25,2,0),
IF(ISNA(B86),"",
IF(OR(ISBLANK(A86),ISNA(B86),B86=0),
"",
"#define "&amp;
VLOOKUP(A86,SOURCE!B:S,15,0)&amp;IF(SOURCE!$AA$2-LEN(VLOOKUP(A86,SOURCE!B:S,15,0))&gt;=0,REPT(" ",SOURCE!$AA$2-LEN(VLOOKUP(A86,SOURCE!B:S,15,0))),"")&amp;
TEXT(A86,"???0")&amp;IF(VLOOKUP(A86,SOURCE!B:S,16,0)="","","   "&amp;VLOOKUP(A86,SOURCE!B:S,16,0)
))))
)</f>
        <v>#define ITM_arccos                    81</v>
      </c>
    </row>
    <row r="87" spans="1:4">
      <c r="A87">
        <f t="shared" si="5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8" t="str">
        <f>IF(A87&lt;&gt;INT(A87),B87,
IF(A87&lt;0,VLOOKUP(A87,lookups!A$1:B$25,2,0),
IF(ISNA(B87),"",
IF(OR(ISBLANK(A87),ISNA(B87),B87=0),
"",
"#define "&amp;
VLOOKUP(A87,SOURCE!B:S,15,0)&amp;IF(SOURCE!$AA$2-LEN(VLOOKUP(A87,SOURCE!B:S,15,0))&gt;=0,REPT(" ",SOURCE!$AA$2-LEN(VLOOKUP(A87,SOURCE!B:S,15,0))),"")&amp;
TEXT(A87,"???0")&amp;IF(VLOOKUP(A87,SOURCE!B:S,16,0)="","","   "&amp;VLOOKUP(A87,SOURCE!B:S,16,0)
))))
)</f>
        <v>#define ITM_arcosh                    82</v>
      </c>
    </row>
    <row r="88" spans="1:4">
      <c r="A88">
        <f t="shared" si="5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8" t="str">
        <f>IF(A88&lt;&gt;INT(A88),B88,
IF(A88&lt;0,VLOOKUP(A88,lookups!A$1:B$25,2,0),
IF(ISNA(B88),"",
IF(OR(ISBLANK(A88),ISNA(B88),B88=0),
"",
"#define "&amp;
VLOOKUP(A88,SOURCE!B:S,15,0)&amp;IF(SOURCE!$AA$2-LEN(VLOOKUP(A88,SOURCE!B:S,15,0))&gt;=0,REPT(" ",SOURCE!$AA$2-LEN(VLOOKUP(A88,SOURCE!B:S,15,0))),"")&amp;
TEXT(A88,"???0")&amp;IF(VLOOKUP(A88,SOURCE!B:S,16,0)="","","   "&amp;VLOOKUP(A88,SOURCE!B:S,16,0)
))))
)</f>
        <v>#define ITM_arcsin                    83</v>
      </c>
    </row>
    <row r="89" spans="1:4">
      <c r="A89">
        <f t="shared" si="5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8" t="str">
        <f>IF(A89&lt;&gt;INT(A89),B89,
IF(A89&lt;0,VLOOKUP(A89,lookups!A$1:B$25,2,0),
IF(ISNA(B89),"",
IF(OR(ISBLANK(A89),ISNA(B89),B89=0),
"",
"#define "&amp;
VLOOKUP(A89,SOURCE!B:S,15,0)&amp;IF(SOURCE!$AA$2-LEN(VLOOKUP(A89,SOURCE!B:S,15,0))&gt;=0,REPT(" ",SOURCE!$AA$2-LEN(VLOOKUP(A89,SOURCE!B:S,15,0))),"")&amp;
TEXT(A89,"???0")&amp;IF(VLOOKUP(A89,SOURCE!B:S,16,0)="","","   "&amp;VLOOKUP(A89,SOURCE!B:S,16,0)
))))
)</f>
        <v>#define ITM_arsinh                    84</v>
      </c>
    </row>
    <row r="90" spans="1:4">
      <c r="A90">
        <f t="shared" si="5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8" t="str">
        <f>IF(A90&lt;&gt;INT(A90),B90,
IF(A90&lt;0,VLOOKUP(A90,lookups!A$1:B$25,2,0),
IF(ISNA(B90),"",
IF(OR(ISBLANK(A90),ISNA(B90),B90=0),
"",
"#define "&amp;
VLOOKUP(A90,SOURCE!B:S,15,0)&amp;IF(SOURCE!$AA$2-LEN(VLOOKUP(A90,SOURCE!B:S,15,0))&gt;=0,REPT(" ",SOURCE!$AA$2-LEN(VLOOKUP(A90,SOURCE!B:S,15,0))),"")&amp;
TEXT(A90,"???0")&amp;IF(VLOOKUP(A90,SOURCE!B:S,16,0)="","","   "&amp;VLOOKUP(A90,SOURCE!B:S,16,0)
))))
)</f>
        <v>#define ITM_arctan                    85</v>
      </c>
    </row>
    <row r="91" spans="1:4">
      <c r="A91">
        <f t="shared" si="5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8" t="str">
        <f>IF(A91&lt;&gt;INT(A91),B91,
IF(A91&lt;0,VLOOKUP(A91,lookups!A$1:B$25,2,0),
IF(ISNA(B91),"",
IF(OR(ISBLANK(A91),ISNA(B91),B91=0),
"",
"#define "&amp;
VLOOKUP(A91,SOURCE!B:S,15,0)&amp;IF(SOURCE!$AA$2-LEN(VLOOKUP(A91,SOURCE!B:S,15,0))&gt;=0,REPT(" ",SOURCE!$AA$2-LEN(VLOOKUP(A91,SOURCE!B:S,15,0))),"")&amp;
TEXT(A91,"???0")&amp;IF(VLOOKUP(A91,SOURCE!B:S,16,0)="","","   "&amp;VLOOKUP(A91,SOURCE!B:S,16,0)
))))
)</f>
        <v>#define ITM_artanh                    86</v>
      </c>
    </row>
    <row r="92" spans="1:4">
      <c r="A92">
        <f t="shared" si="5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8" t="str">
        <f>IF(A92&lt;&gt;INT(A92),B92,
IF(A92&lt;0,VLOOKUP(A92,lookups!A$1:B$25,2,0),
IF(ISNA(B92),"",
IF(OR(ISBLANK(A92),ISNA(B92),B92=0),
"",
"#define "&amp;
VLOOKUP(A92,SOURCE!B:S,15,0)&amp;IF(SOURCE!$AA$2-LEN(VLOOKUP(A92,SOURCE!B:S,15,0))&gt;=0,REPT(" ",SOURCE!$AA$2-LEN(VLOOKUP(A92,SOURCE!B:S,15,0))),"")&amp;
TEXT(A92,"???0")&amp;IF(VLOOKUP(A92,SOURCE!B:S,16,0)="","","   "&amp;VLOOKUP(A92,SOURCE!B:S,16,0)
))))
)</f>
        <v>#define ITM_CEIL                      87</v>
      </c>
    </row>
    <row r="93" spans="1:4">
      <c r="A93">
        <f t="shared" si="5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8" t="str">
        <f>IF(A93&lt;&gt;INT(A93),B93,
IF(A93&lt;0,VLOOKUP(A93,lookups!A$1:B$25,2,0),
IF(ISNA(B93),"",
IF(OR(ISBLANK(A93),ISNA(B93),B93=0),
"",
"#define "&amp;
VLOOKUP(A93,SOURCE!B:S,15,0)&amp;IF(SOURCE!$AA$2-LEN(VLOOKUP(A93,SOURCE!B:S,15,0))&gt;=0,REPT(" ",SOURCE!$AA$2-LEN(VLOOKUP(A93,SOURCE!B:S,15,0))),"")&amp;
TEXT(A93,"???0")&amp;IF(VLOOKUP(A93,SOURCE!B:S,16,0)="","","   "&amp;VLOOKUP(A93,SOURCE!B:S,16,0)
))))
)</f>
        <v>#define ITM_FLOOR                     88</v>
      </c>
    </row>
    <row r="94" spans="1:4">
      <c r="A94">
        <f t="shared" si="5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8" t="str">
        <f>IF(A94&lt;&gt;INT(A94),B94,
IF(A94&lt;0,VLOOKUP(A94,lookups!A$1:B$25,2,0),
IF(ISNA(B94),"",
IF(OR(ISBLANK(A94),ISNA(B94),B94=0),
"",
"#define "&amp;
VLOOKUP(A94,SOURCE!B:S,15,0)&amp;IF(SOURCE!$AA$2-LEN(VLOOKUP(A94,SOURCE!B:S,15,0))&gt;=0,REPT(" ",SOURCE!$AA$2-LEN(VLOOKUP(A94,SOURCE!B:S,15,0))),"")&amp;
TEXT(A94,"???0")&amp;IF(VLOOKUP(A94,SOURCE!B:S,16,0)="","","   "&amp;VLOOKUP(A94,SOURCE!B:S,16,0)
))))
)</f>
        <v>#define ITM_GCD                       89</v>
      </c>
    </row>
    <row r="95" spans="1:4">
      <c r="A95">
        <f t="shared" si="5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8" t="str">
        <f>IF(A95&lt;&gt;INT(A95),B95,
IF(A95&lt;0,VLOOKUP(A95,lookups!A$1:B$25,2,0),
IF(ISNA(B95),"",
IF(OR(ISBLANK(A95),ISNA(B95),B95=0),
"",
"#define "&amp;
VLOOKUP(A95,SOURCE!B:S,15,0)&amp;IF(SOURCE!$AA$2-LEN(VLOOKUP(A95,SOURCE!B:S,15,0))&gt;=0,REPT(" ",SOURCE!$AA$2-LEN(VLOOKUP(A95,SOURCE!B:S,15,0))),"")&amp;
TEXT(A95,"???0")&amp;IF(VLOOKUP(A95,SOURCE!B:S,16,0)="","","   "&amp;VLOOKUP(A95,SOURCE!B:S,16,0)
))))
)</f>
        <v>#define ITM_LCM                       90</v>
      </c>
    </row>
    <row r="96" spans="1:4">
      <c r="A96">
        <f t="shared" si="5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8" t="str">
        <f>IF(A96&lt;&gt;INT(A96),B96,
IF(A96&lt;0,VLOOKUP(A96,lookups!A$1:B$25,2,0),
IF(ISNA(B96),"",
IF(OR(ISBLANK(A96),ISNA(B96),B96=0),
"",
"#define "&amp;
VLOOKUP(A96,SOURCE!B:S,15,0)&amp;IF(SOURCE!$AA$2-LEN(VLOOKUP(A96,SOURCE!B:S,15,0))&gt;=0,REPT(" ",SOURCE!$AA$2-LEN(VLOOKUP(A96,SOURCE!B:S,15,0))),"")&amp;
TEXT(A96,"???0")&amp;IF(VLOOKUP(A96,SOURCE!B:S,16,0)="","","   "&amp;VLOOKUP(A96,SOURCE!B:S,16,0)
))))
)</f>
        <v>#define ITM_DEC                       91</v>
      </c>
    </row>
    <row r="97" spans="1:4">
      <c r="A97">
        <f t="shared" si="5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8" t="str">
        <f>IF(A97&lt;&gt;INT(A97),B97,
IF(A97&lt;0,VLOOKUP(A97,lookups!A$1:B$25,2,0),
IF(ISNA(B97),"",
IF(OR(ISBLANK(A97),ISNA(B97),B97=0),
"",
"#define "&amp;
VLOOKUP(A97,SOURCE!B:S,15,0)&amp;IF(SOURCE!$AA$2-LEN(VLOOKUP(A97,SOURCE!B:S,15,0))&gt;=0,REPT(" ",SOURCE!$AA$2-LEN(VLOOKUP(A97,SOURCE!B:S,15,0))),"")&amp;
TEXT(A97,"???0")&amp;IF(VLOOKUP(A97,SOURCE!B:S,16,0)="","","   "&amp;VLOOKUP(A97,SOURCE!B:S,16,0)
))))
)</f>
        <v>#define ITM_INC                       92</v>
      </c>
    </row>
    <row r="98" spans="1:4">
      <c r="A98">
        <f t="shared" si="5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8" t="str">
        <f>IF(A98&lt;&gt;INT(A98),B98,
IF(A98&lt;0,VLOOKUP(A98,lookups!A$1:B$25,2,0),
IF(ISNA(B98),"",
IF(OR(ISBLANK(A98),ISNA(B98),B98=0),
"",
"#define "&amp;
VLOOKUP(A98,SOURCE!B:S,15,0)&amp;IF(SOURCE!$AA$2-LEN(VLOOKUP(A98,SOURCE!B:S,15,0))&gt;=0,REPT(" ",SOURCE!$AA$2-LEN(VLOOKUP(A98,SOURCE!B:S,15,0))),"")&amp;
TEXT(A98,"???0")&amp;IF(VLOOKUP(A98,SOURCE!B:S,16,0)="","","   "&amp;VLOOKUP(A98,SOURCE!B:S,16,0)
))))
)</f>
        <v>#define ITM_IP                        93</v>
      </c>
    </row>
    <row r="99" spans="1:4">
      <c r="A99">
        <f t="shared" si="5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8" t="str">
        <f>IF(A99&lt;&gt;INT(A99),B99,
IF(A99&lt;0,VLOOKUP(A99,lookups!A$1:B$25,2,0),
IF(ISNA(B99),"",
IF(OR(ISBLANK(A99),ISNA(B99),B99=0),
"",
"#define "&amp;
VLOOKUP(A99,SOURCE!B:S,15,0)&amp;IF(SOURCE!$AA$2-LEN(VLOOKUP(A99,SOURCE!B:S,15,0))&gt;=0,REPT(" ",SOURCE!$AA$2-LEN(VLOOKUP(A99,SOURCE!B:S,15,0))),"")&amp;
TEXT(A99,"???0")&amp;IF(VLOOKUP(A99,SOURCE!B:S,16,0)="","","   "&amp;VLOOKUP(A99,SOURCE!B:S,16,0)
))))
)</f>
        <v>#define ITM_FP                        94</v>
      </c>
    </row>
    <row r="100" spans="1:4">
      <c r="A100">
        <f t="shared" si="5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8" t="str">
        <f>IF(A100&lt;&gt;INT(A100),B100,
IF(A100&lt;0,VLOOKUP(A100,lookups!A$1:B$25,2,0),
IF(ISNA(B100),"",
IF(OR(ISBLANK(A100),ISNA(B100),B100=0),
"",
"#define "&amp;
VLOOKUP(A100,SOURCE!B:S,15,0)&amp;IF(SOURCE!$AA$2-LEN(VLOOKUP(A100,SOURCE!B:S,15,0))&gt;=0,REPT(" ",SOURCE!$AA$2-LEN(VLOOKUP(A100,SOURCE!B:S,15,0))),"")&amp;
TEXT(A100,"???0")&amp;IF(VLOOKUP(A100,SOURCE!B:S,16,0)="","","   "&amp;VLOOKUP(A100,SOURCE!B:S,16,0)
))))
)</f>
        <v>#define ITM_ADD                       95</v>
      </c>
    </row>
    <row r="101" spans="1:4">
      <c r="A101">
        <f t="shared" si="5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8" t="str">
        <f>IF(A101&lt;&gt;INT(A101),B101,
IF(A101&lt;0,VLOOKUP(A101,lookups!A$1:B$25,2,0),
IF(ISNA(B101),"",
IF(OR(ISBLANK(A101),ISNA(B101),B101=0),
"",
"#define "&amp;
VLOOKUP(A101,SOURCE!B:S,15,0)&amp;IF(SOURCE!$AA$2-LEN(VLOOKUP(A101,SOURCE!B:S,15,0))&gt;=0,REPT(" ",SOURCE!$AA$2-LEN(VLOOKUP(A101,SOURCE!B:S,15,0))),"")&amp;
TEXT(A101,"???0")&amp;IF(VLOOKUP(A101,SOURCE!B:S,16,0)="","","   "&amp;VLOOKUP(A101,SOURCE!B:S,16,0)
))))
)</f>
        <v>#define ITM_SUB                       96</v>
      </c>
    </row>
    <row r="102" spans="1:4">
      <c r="A102">
        <f t="shared" si="5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8" t="str">
        <f>IF(A102&lt;&gt;INT(A102),B102,
IF(A102&lt;0,VLOOKUP(A102,lookups!A$1:B$25,2,0),
IF(ISNA(B102),"",
IF(OR(ISBLANK(A102),ISNA(B102),B102=0),
"",
"#define "&amp;
VLOOKUP(A102,SOURCE!B:S,15,0)&amp;IF(SOURCE!$AA$2-LEN(VLOOKUP(A102,SOURCE!B:S,15,0))&gt;=0,REPT(" ",SOURCE!$AA$2-LEN(VLOOKUP(A102,SOURCE!B:S,15,0))),"")&amp;
TEXT(A102,"???0")&amp;IF(VLOOKUP(A102,SOURCE!B:S,16,0)="","","   "&amp;VLOOKUP(A102,SOURCE!B:S,16,0)
))))
)</f>
        <v>#define ITM_CHS                       97</v>
      </c>
    </row>
    <row r="103" spans="1:4">
      <c r="A103">
        <f t="shared" si="5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8" t="str">
        <f>IF(A103&lt;&gt;INT(A103),B103,
IF(A103&lt;0,VLOOKUP(A103,lookups!A$1:B$25,2,0),
IF(ISNA(B103),"",
IF(OR(ISBLANK(A103),ISNA(B103),B103=0),
"",
"#define "&amp;
VLOOKUP(A103,SOURCE!B:S,15,0)&amp;IF(SOURCE!$AA$2-LEN(VLOOKUP(A103,SOURCE!B:S,15,0))&gt;=0,REPT(" ",SOURCE!$AA$2-LEN(VLOOKUP(A103,SOURCE!B:S,15,0))),"")&amp;
TEXT(A103,"???0")&amp;IF(VLOOKUP(A103,SOURCE!B:S,16,0)="","","   "&amp;VLOOKUP(A103,SOURCE!B:S,16,0)
))))
)</f>
        <v>#define ITM_MULT                      98</v>
      </c>
    </row>
    <row r="104" spans="1:4">
      <c r="A104">
        <f t="shared" si="5"/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8" t="str">
        <f>IF(A104&lt;&gt;INT(A104),B104,
IF(A104&lt;0,VLOOKUP(A104,lookups!A$1:B$25,2,0),
IF(ISNA(B104),"",
IF(OR(ISBLANK(A104),ISNA(B104),B104=0),
"",
"#define "&amp;
VLOOKUP(A104,SOURCE!B:S,15,0)&amp;IF(SOURCE!$AA$2-LEN(VLOOKUP(A104,SOURCE!B:S,15,0))&gt;=0,REPT(" ",SOURCE!$AA$2-LEN(VLOOKUP(A104,SOURCE!B:S,15,0))),"")&amp;
TEXT(A104,"???0")&amp;IF(VLOOKUP(A104,SOURCE!B:S,16,0)="","","   "&amp;VLOOKUP(A104,SOURCE!B:S,16,0)
))))
)</f>
        <v>#define ITM_DIV                       99</v>
      </c>
    </row>
    <row r="105" spans="1:4">
      <c r="A105">
        <f t="shared" si="5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8" t="str">
        <f>IF(A105&lt;&gt;INT(A105),B105,
IF(A105&lt;0,VLOOKUP(A105,lookups!A$1:B$25,2,0),
IF(ISNA(B105),"",
IF(OR(ISBLANK(A105),ISNA(B105),B105=0),
"",
"#define "&amp;
VLOOKUP(A105,SOURCE!B:S,15,0)&amp;IF(SOURCE!$AA$2-LEN(VLOOKUP(A105,SOURCE!B:S,15,0))&gt;=0,REPT(" ",SOURCE!$AA$2-LEN(VLOOKUP(A105,SOURCE!B:S,15,0))),"")&amp;
TEXT(A105,"???0")&amp;IF(VLOOKUP(A105,SOURCE!B:S,16,0)="","","   "&amp;VLOOKUP(A105,SOURCE!B:S,16,0)
))))
)</f>
        <v>#define ITM_IDIV                     100</v>
      </c>
    </row>
    <row r="106" spans="1:4">
      <c r="A106">
        <f t="shared" si="5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8" t="str">
        <f>IF(A106&lt;&gt;INT(A106),B106,
IF(A106&lt;0,VLOOKUP(A106,lookups!A$1:B$25,2,0),
IF(ISNA(B106),"",
IF(OR(ISBLANK(A106),ISNA(B106),B106=0),
"",
"#define "&amp;
VLOOKUP(A106,SOURCE!B:S,15,0)&amp;IF(SOURCE!$AA$2-LEN(VLOOKUP(A106,SOURCE!B:S,15,0))&gt;=0,REPT(" ",SOURCE!$AA$2-LEN(VLOOKUP(A106,SOURCE!B:S,15,0))),"")&amp;
TEXT(A106,"???0")&amp;IF(VLOOKUP(A106,SOURCE!B:S,16,0)="","","   "&amp;VLOOKUP(A106,SOURCE!B:S,16,0)
))))
)</f>
        <v>#define ITM_VIEW                     101</v>
      </c>
    </row>
    <row r="107" spans="1:4">
      <c r="A107">
        <f t="shared" si="5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8" t="str">
        <f>IF(A107&lt;&gt;INT(A107),B107,
IF(A107&lt;0,VLOOKUP(A107,lookups!A$1:B$25,2,0),
IF(ISNA(B107),"",
IF(OR(ISBLANK(A107),ISNA(B107),B107=0),
"",
"#define "&amp;
VLOOKUP(A107,SOURCE!B:S,15,0)&amp;IF(SOURCE!$AA$2-LEN(VLOOKUP(A107,SOURCE!B:S,15,0))&gt;=0,REPT(" ",SOURCE!$AA$2-LEN(VLOOKUP(A107,SOURCE!B:S,15,0))),"")&amp;
TEXT(A107,"???0")&amp;IF(VLOOKUP(A107,SOURCE!B:S,16,0)="","","   "&amp;VLOOKUP(A107,SOURCE!B:S,16,0)
))))
)</f>
        <v>#define ITM_MOD                      102</v>
      </c>
    </row>
    <row r="108" spans="1:4">
      <c r="A108">
        <f t="shared" si="5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8" t="str">
        <f>IF(A108&lt;&gt;INT(A108),B108,
IF(A108&lt;0,VLOOKUP(A108,lookups!A$1:B$25,2,0),
IF(ISNA(B108),"",
IF(OR(ISBLANK(A108),ISNA(B108),B108=0),
"",
"#define "&amp;
VLOOKUP(A108,SOURCE!B:S,15,0)&amp;IF(SOURCE!$AA$2-LEN(VLOOKUP(A108,SOURCE!B:S,15,0))&gt;=0,REPT(" ",SOURCE!$AA$2-LEN(VLOOKUP(A108,SOURCE!B:S,15,0))),"")&amp;
TEXT(A108,"???0")&amp;IF(VLOOKUP(A108,SOURCE!B:S,16,0)="","","   "&amp;VLOOKUP(A108,SOURCE!B:S,16,0)
))))
)</f>
        <v>#define ITM_MAX                      103</v>
      </c>
    </row>
    <row r="109" spans="1:4">
      <c r="A109">
        <f t="shared" si="5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8" t="str">
        <f>IF(A109&lt;&gt;INT(A109),B109,
IF(A109&lt;0,VLOOKUP(A109,lookups!A$1:B$25,2,0),
IF(ISNA(B109),"",
IF(OR(ISBLANK(A109),ISNA(B109),B109=0),
"",
"#define "&amp;
VLOOKUP(A109,SOURCE!B:S,15,0)&amp;IF(SOURCE!$AA$2-LEN(VLOOKUP(A109,SOURCE!B:S,15,0))&gt;=0,REPT(" ",SOURCE!$AA$2-LEN(VLOOKUP(A109,SOURCE!B:S,15,0))),"")&amp;
TEXT(A109,"???0")&amp;IF(VLOOKUP(A109,SOURCE!B:S,16,0)="","","   "&amp;VLOOKUP(A109,SOURCE!B:S,16,0)
))))
)</f>
        <v>#define ITM_MIN                      104</v>
      </c>
    </row>
    <row r="110" spans="1:4">
      <c r="A110">
        <f t="shared" si="5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8" t="str">
        <f>IF(A110&lt;&gt;INT(A110),B110,
IF(A110&lt;0,VLOOKUP(A110,lookups!A$1:B$25,2,0),
IF(ISNA(B110),"",
IF(OR(ISBLANK(A110),ISNA(B110),B110=0),
"",
"#define "&amp;
VLOOKUP(A110,SOURCE!B:S,15,0)&amp;IF(SOURCE!$AA$2-LEN(VLOOKUP(A110,SOURCE!B:S,15,0))&gt;=0,REPT(" ",SOURCE!$AA$2-LEN(VLOOKUP(A110,SOURCE!B:S,15,0))),"")&amp;
TEXT(A110,"???0")&amp;IF(VLOOKUP(A110,SOURCE!B:S,16,0)="","","   "&amp;VLOOKUP(A110,SOURCE!B:S,16,0)
))))
)</f>
        <v>#define ITM_MAGNITUDE                105</v>
      </c>
    </row>
    <row r="111" spans="1:4">
      <c r="A111">
        <f t="shared" si="5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8" t="str">
        <f>IF(A111&lt;&gt;INT(A111),B111,
IF(A111&lt;0,VLOOKUP(A111,lookups!A$1:B$25,2,0),
IF(ISNA(B111),"",
IF(OR(ISBLANK(A111),ISNA(B111),B111=0),
"",
"#define "&amp;
VLOOKUP(A111,SOURCE!B:S,15,0)&amp;IF(SOURCE!$AA$2-LEN(VLOOKUP(A111,SOURCE!B:S,15,0))&gt;=0,REPT(" ",SOURCE!$AA$2-LEN(VLOOKUP(A111,SOURCE!B:S,15,0))),"")&amp;
TEXT(A111,"???0")&amp;IF(VLOOKUP(A111,SOURCE!B:S,16,0)="","","   "&amp;VLOOKUP(A111,SOURCE!B:S,16,0)
))))
)</f>
        <v>#define ITM_NEIGHB                   106</v>
      </c>
    </row>
    <row r="112" spans="1:4">
      <c r="A112">
        <f t="shared" si="5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8" t="str">
        <f>IF(A112&lt;&gt;INT(A112),B112,
IF(A112&lt;0,VLOOKUP(A112,lookups!A$1:B$25,2,0),
IF(ISNA(B112),"",
IF(OR(ISBLANK(A112),ISNA(B112),B112=0),
"",
"#define "&amp;
VLOOKUP(A112,SOURCE!B:S,15,0)&amp;IF(SOURCE!$AA$2-LEN(VLOOKUP(A112,SOURCE!B:S,15,0))&gt;=0,REPT(" ",SOURCE!$AA$2-LEN(VLOOKUP(A112,SOURCE!B:S,15,0))),"")&amp;
TEXT(A112,"???0")&amp;IF(VLOOKUP(A112,SOURCE!B:S,16,0)="","","   "&amp;VLOOKUP(A112,SOURCE!B:S,16,0)
))))
)</f>
        <v>#define ITM_NEXTP                    107</v>
      </c>
    </row>
    <row r="113" spans="1:4">
      <c r="A113">
        <f t="shared" si="5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8" t="str">
        <f>IF(A113&lt;&gt;INT(A113),B113,
IF(A113&lt;0,VLOOKUP(A113,lookups!A$1:B$25,2,0),
IF(ISNA(B113),"",
IF(OR(ISBLANK(A113),ISNA(B113),B113=0),
"",
"#define "&amp;
VLOOKUP(A113,SOURCE!B:S,15,0)&amp;IF(SOURCE!$AA$2-LEN(VLOOKUP(A113,SOURCE!B:S,15,0))&gt;=0,REPT(" ",SOURCE!$AA$2-LEN(VLOOKUP(A113,SOURCE!B:S,15,0))),"")&amp;
TEXT(A113,"???0")&amp;IF(VLOOKUP(A113,SOURCE!B:S,16,0)="","","   "&amp;VLOOKUP(A113,SOURCE!B:S,16,0)
))))
)</f>
        <v>#define ITM_XFACT                    108</v>
      </c>
    </row>
    <row r="114" spans="1:4">
      <c r="A114">
        <f t="shared" si="5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8" t="str">
        <f>IF(A114&lt;&gt;INT(A114),B114,
IF(A114&lt;0,VLOOKUP(A114,lookups!A$1:B$25,2,0),
IF(ISNA(B114),"",
IF(OR(ISBLANK(A114),ISNA(B114),B114=0),
"",
"#define "&amp;
VLOOKUP(A114,SOURCE!B:S,15,0)&amp;IF(SOURCE!$AA$2-LEN(VLOOKUP(A114,SOURCE!B:S,15,0))&gt;=0,REPT(" ",SOURCE!$AA$2-LEN(VLOOKUP(A114,SOURCE!B:S,15,0))),"")&amp;
TEXT(A114,"???0")&amp;IF(VLOOKUP(A114,SOURCE!B:S,16,0)="","","   "&amp;VLOOKUP(A114,SOURCE!B:S,16,0)
))))
)</f>
        <v>#define ITM_CONSTpi                  109</v>
      </c>
    </row>
    <row r="115" spans="1:4">
      <c r="A115">
        <f t="shared" si="5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8" t="str">
        <f>IF(A115&lt;&gt;INT(A115),B115,
IF(A115&lt;0,VLOOKUP(A115,lookups!A$1:B$25,2,0),
IF(ISNA(B115),"",
IF(OR(ISBLANK(A115),ISNA(B115),B115=0),
"",
"#define "&amp;
VLOOKUP(A115,SOURCE!B:S,15,0)&amp;IF(SOURCE!$AA$2-LEN(VLOOKUP(A115,SOURCE!B:S,15,0))&gt;=0,REPT(" ",SOURCE!$AA$2-LEN(VLOOKUP(A115,SOURCE!B:S,15,0))),"")&amp;
TEXT(A115,"???0")&amp;IF(VLOOKUP(A115,SOURCE!B:S,16,0)="","","   "&amp;VLOOKUP(A115,SOURCE!B:S,16,0)
))))
)</f>
        <v>#define ITM_CF                       110</v>
      </c>
    </row>
    <row r="116" spans="1:4">
      <c r="A116">
        <f t="shared" si="5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8" t="str">
        <f>IF(A116&lt;&gt;INT(A116),B116,
IF(A116&lt;0,VLOOKUP(A116,lookups!A$1:B$25,2,0),
IF(ISNA(B116),"",
IF(OR(ISBLANK(A116),ISNA(B116),B116=0),
"",
"#define "&amp;
VLOOKUP(A116,SOURCE!B:S,15,0)&amp;IF(SOURCE!$AA$2-LEN(VLOOKUP(A116,SOURCE!B:S,15,0))&gt;=0,REPT(" ",SOURCE!$AA$2-LEN(VLOOKUP(A116,SOURCE!B:S,15,0))),"")&amp;
TEXT(A116,"???0")&amp;IF(VLOOKUP(A116,SOURCE!B:S,16,0)="","","   "&amp;VLOOKUP(A116,SOURCE!B:S,16,0)
))))
)</f>
        <v>#define ITM_SF                       111</v>
      </c>
    </row>
    <row r="117" spans="1:4">
      <c r="A117">
        <f t="shared" si="5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8" t="str">
        <f>IF(A117&lt;&gt;INT(A117),B117,
IF(A117&lt;0,VLOOKUP(A117,lookups!A$1:B$25,2,0),
IF(ISNA(B117),"",
IF(OR(ISBLANK(A117),ISNA(B117),B117=0),
"",
"#define "&amp;
VLOOKUP(A117,SOURCE!B:S,15,0)&amp;IF(SOURCE!$AA$2-LEN(VLOOKUP(A117,SOURCE!B:S,15,0))&gt;=0,REPT(" ",SOURCE!$AA$2-LEN(VLOOKUP(A117,SOURCE!B:S,15,0))),"")&amp;
TEXT(A117,"???0")&amp;IF(VLOOKUP(A117,SOURCE!B:S,16,0)="","","   "&amp;VLOOKUP(A117,SOURCE!B:S,16,0)
))))
)</f>
        <v>#define ITM_FF                       112</v>
      </c>
    </row>
    <row r="118" spans="1:4">
      <c r="A118">
        <f t="shared" si="5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8" t="str">
        <f>IF(A118&lt;&gt;INT(A118),B118,
IF(A118&lt;0,VLOOKUP(A118,lookups!A$1:B$25,2,0),
IF(ISNA(B118),"",
IF(OR(ISBLANK(A118),ISNA(B118),B118=0),
"",
"#define "&amp;
VLOOKUP(A118,SOURCE!B:S,15,0)&amp;IF(SOURCE!$AA$2-LEN(VLOOKUP(A118,SOURCE!B:S,15,0))&gt;=0,REPT(" ",SOURCE!$AA$2-LEN(VLOOKUP(A118,SOURCE!B:S,15,0))),"")&amp;
TEXT(A118,"???0")&amp;IF(VLOOKUP(A118,SOURCE!B:S,16,0)="","","   "&amp;VLOOKUP(A118,SOURCE!B:S,16,0)
))))
)</f>
        <v>#define ITM_M_SQR                    113</v>
      </c>
    </row>
    <row r="119" spans="1:4">
      <c r="A119">
        <f t="shared" si="5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8" t="str">
        <f>IF(A119&lt;&gt;INT(A119),B119,
IF(A119&lt;0,VLOOKUP(A119,lookups!A$1:B$25,2,0),
IF(ISNA(B119),"",
IF(OR(ISBLANK(A119),ISNA(B119),B119=0),
"",
"#define "&amp;
VLOOKUP(A119,SOURCE!B:S,15,0)&amp;IF(SOURCE!$AA$2-LEN(VLOOKUP(A119,SOURCE!B:S,15,0))&gt;=0,REPT(" ",SOURCE!$AA$2-LEN(VLOOKUP(A119,SOURCE!B:S,15,0))),"")&amp;
TEXT(A119,"???0")&amp;IF(VLOOKUP(A119,SOURCE!B:S,16,0)="","","   "&amp;VLOOKUP(A119,SOURCE!B:S,16,0)
))))
)</f>
        <v>#define ITM_LITERAL                  114</v>
      </c>
    </row>
    <row r="120" spans="1:4">
      <c r="A120">
        <f t="shared" si="5"/>
        <v>115</v>
      </c>
      <c r="B120" t="str">
        <f>VLOOKUP(A120,SOURCE!B:S,15,0)</f>
        <v>ITM_toDEG</v>
      </c>
      <c r="C120">
        <f>IF(
ISNUMBER(INDEX(SOURCE!B:B,MATCH(A120,SOURCE!B:B,0)+1)),
  VALUE(INDEX(SOURCE!B:B,MATCH(A120,SOURCE!B:B,0)+1)),
  "")</f>
        <v>116</v>
      </c>
      <c r="D120" s="8" t="str">
        <f>IF(A120&lt;&gt;INT(A120),B120,
IF(A120&lt;0,VLOOKUP(A120,lookups!A$1:B$25,2,0),
IF(ISNA(B120),"",
IF(OR(ISBLANK(A120),ISNA(B120),B120=0),
"",
"#define "&amp;
VLOOKUP(A120,SOURCE!B:S,15,0)&amp;IF(SOURCE!$AA$2-LEN(VLOOKUP(A120,SOURCE!B:S,15,0))&gt;=0,REPT(" ",SOURCE!$AA$2-LEN(VLOOKUP(A120,SOURCE!B:S,15,0))),"")&amp;
TEXT(A120,"???0")&amp;IF(VLOOKUP(A120,SOURCE!B:S,16,0)="","","   "&amp;VLOOKUP(A120,SOURCE!B:S,16,0)
))))
)</f>
        <v>#define ITM_toDEG                    115</v>
      </c>
    </row>
    <row r="121" spans="1:4">
      <c r="A121">
        <f t="shared" si="5"/>
        <v>116</v>
      </c>
      <c r="B121" t="str">
        <f>VLOOKUP(A121,SOURCE!B:S,15,0)</f>
        <v>ITM_toDMS</v>
      </c>
      <c r="C121">
        <f>IF(
ISNUMBER(INDEX(SOURCE!B:B,MATCH(A121,SOURCE!B:B,0)+1)),
  VALUE(INDEX(SOURCE!B:B,MATCH(A121,SOURCE!B:B,0)+1)),
  "")</f>
        <v>117</v>
      </c>
      <c r="D121" s="8" t="str">
        <f>IF(A121&lt;&gt;INT(A121),B121,
IF(A121&lt;0,VLOOKUP(A121,lookups!A$1:B$25,2,0),
IF(ISNA(B121),"",
IF(OR(ISBLANK(A121),ISNA(B121),B121=0),
"",
"#define "&amp;
VLOOKUP(A121,SOURCE!B:S,15,0)&amp;IF(SOURCE!$AA$2-LEN(VLOOKUP(A121,SOURCE!B:S,15,0))&gt;=0,REPT(" ",SOURCE!$AA$2-LEN(VLOOKUP(A121,SOURCE!B:S,15,0))),"")&amp;
TEXT(A121,"???0")&amp;IF(VLOOKUP(A121,SOURCE!B:S,16,0)="","","   "&amp;VLOOKUP(A121,SOURCE!B:S,16,0)
))))
)</f>
        <v>#define ITM_toDMS                    116</v>
      </c>
    </row>
    <row r="122" spans="1:4">
      <c r="A122">
        <f t="shared" si="5"/>
        <v>117</v>
      </c>
      <c r="B122" t="str">
        <f>VLOOKUP(A122,SOURCE!B:S,15,0)</f>
        <v>ITM_toGRAD</v>
      </c>
      <c r="C122">
        <f>IF(
ISNUMBER(INDEX(SOURCE!B:B,MATCH(A122,SOURCE!B:B,0)+1)),
  VALUE(INDEX(SOURCE!B:B,MATCH(A122,SOURCE!B:B,0)+1)),
  "")</f>
        <v>118</v>
      </c>
      <c r="D122" s="8" t="str">
        <f>IF(A122&lt;&gt;INT(A122),B122,
IF(A122&lt;0,VLOOKUP(A122,lookups!A$1:B$25,2,0),
IF(ISNA(B122),"",
IF(OR(ISBLANK(A122),ISNA(B122),B122=0),
"",
"#define "&amp;
VLOOKUP(A122,SOURCE!B:S,15,0)&amp;IF(SOURCE!$AA$2-LEN(VLOOKUP(A122,SOURCE!B:S,15,0))&gt;=0,REPT(" ",SOURCE!$AA$2-LEN(VLOOKUP(A122,SOURCE!B:S,15,0))),"")&amp;
TEXT(A122,"???0")&amp;IF(VLOOKUP(A122,SOURCE!B:S,16,0)="","","   "&amp;VLOOKUP(A122,SOURCE!B:S,16,0)
))))
)</f>
        <v>#define ITM_toGRAD                   117</v>
      </c>
    </row>
    <row r="123" spans="1:4">
      <c r="A123">
        <f t="shared" si="5"/>
        <v>118</v>
      </c>
      <c r="B123" t="str">
        <f>VLOOKUP(A123,SOURCE!B:S,15,0)</f>
        <v>ITM_toMULpi</v>
      </c>
      <c r="C123">
        <f>IF(
ISNUMBER(INDEX(SOURCE!B:B,MATCH(A123,SOURCE!B:B,0)+1)),
  VALUE(INDEX(SOURCE!B:B,MATCH(A123,SOURCE!B:B,0)+1)),
  "")</f>
        <v>119</v>
      </c>
      <c r="D123" s="8" t="str">
        <f>IF(A123&lt;&gt;INT(A123),B123,
IF(A123&lt;0,VLOOKUP(A123,lookups!A$1:B$25,2,0),
IF(ISNA(B123),"",
IF(OR(ISBLANK(A123),ISNA(B123),B123=0),
"",
"#define "&amp;
VLOOKUP(A123,SOURCE!B:S,15,0)&amp;IF(SOURCE!$AA$2-LEN(VLOOKUP(A123,SOURCE!B:S,15,0))&gt;=0,REPT(" ",SOURCE!$AA$2-LEN(VLOOKUP(A123,SOURCE!B:S,15,0))),"")&amp;
TEXT(A123,"???0")&amp;IF(VLOOKUP(A123,SOURCE!B:S,16,0)="","","   "&amp;VLOOKUP(A123,SOURCE!B:S,16,0)
))))
)</f>
        <v>#define ITM_toMULpi                  118</v>
      </c>
    </row>
    <row r="124" spans="1:4">
      <c r="A124">
        <f t="shared" si="5"/>
        <v>119</v>
      </c>
      <c r="B124" t="str">
        <f>VLOOKUP(A124,SOURCE!B:S,15,0)</f>
        <v>ITM_toRAD</v>
      </c>
      <c r="C124">
        <f>IF(
ISNUMBER(INDEX(SOURCE!B:B,MATCH(A124,SOURCE!B:B,0)+1)),
  VALUE(INDEX(SOURCE!B:B,MATCH(A124,SOURCE!B:B,0)+1)),
  "")</f>
        <v>120</v>
      </c>
      <c r="D124" s="8" t="str">
        <f>IF(A124&lt;&gt;INT(A124),B124,
IF(A124&lt;0,VLOOKUP(A124,lookups!A$1:B$25,2,0),
IF(ISNA(B124),"",
IF(OR(ISBLANK(A124),ISNA(B124),B124=0),
"",
"#define "&amp;
VLOOKUP(A124,SOURCE!B:S,15,0)&amp;IF(SOURCE!$AA$2-LEN(VLOOKUP(A124,SOURCE!B:S,15,0))&gt;=0,REPT(" ",SOURCE!$AA$2-LEN(VLOOKUP(A124,SOURCE!B:S,15,0))),"")&amp;
TEXT(A124,"???0")&amp;IF(VLOOKUP(A124,SOURCE!B:S,16,0)="","","   "&amp;VLOOKUP(A124,SOURCE!B:S,16,0)
))))
)</f>
        <v>#define ITM_toRAD                    119</v>
      </c>
    </row>
    <row r="125" spans="1:4">
      <c r="A125">
        <f t="shared" si="5"/>
        <v>120</v>
      </c>
      <c r="B125" t="str">
        <f>VLOOKUP(A125,SOURCE!B:S,15,0)</f>
        <v>ITM_DtoR</v>
      </c>
      <c r="C125">
        <f>IF(
ISNUMBER(INDEX(SOURCE!B:B,MATCH(A125,SOURCE!B:B,0)+1)),
  VALUE(INDEX(SOURCE!B:B,MATCH(A125,SOURCE!B:B,0)+1)),
  "")</f>
        <v>121</v>
      </c>
      <c r="D125" s="8" t="str">
        <f>IF(A125&lt;&gt;INT(A125),B125,
IF(A125&lt;0,VLOOKUP(A125,lookups!A$1:B$25,2,0),
IF(ISNA(B125),"",
IF(OR(ISBLANK(A125),ISNA(B125),B125=0),
"",
"#define "&amp;
VLOOKUP(A125,SOURCE!B:S,15,0)&amp;IF(SOURCE!$AA$2-LEN(VLOOKUP(A125,SOURCE!B:S,15,0))&gt;=0,REPT(" ",SOURCE!$AA$2-LEN(VLOOKUP(A125,SOURCE!B:S,15,0))),"")&amp;
TEXT(A125,"???0")&amp;IF(VLOOKUP(A125,SOURCE!B:S,16,0)="","","   "&amp;VLOOKUP(A125,SOURCE!B:S,16,0)
))))
)</f>
        <v>#define ITM_DtoR                     120</v>
      </c>
    </row>
    <row r="126" spans="1:4">
      <c r="A126">
        <f t="shared" si="5"/>
        <v>121</v>
      </c>
      <c r="B126" t="str">
        <f>VLOOKUP(A126,SOURCE!B:S,15,0)</f>
        <v>ITM_RtoD</v>
      </c>
      <c r="C126">
        <f>IF(
ISNUMBER(INDEX(SOURCE!B:B,MATCH(A126,SOURCE!B:B,0)+1)),
  VALUE(INDEX(SOURCE!B:B,MATCH(A126,SOURCE!B:B,0)+1)),
  "")</f>
        <v>122</v>
      </c>
      <c r="D126" s="8" t="str">
        <f>IF(A126&lt;&gt;INT(A126),B126,
IF(A126&lt;0,VLOOKUP(A126,lookups!A$1:B$25,2,0),
IF(ISNA(B126),"",
IF(OR(ISBLANK(A126),ISNA(B126),B126=0),
"",
"#define "&amp;
VLOOKUP(A126,SOURCE!B:S,15,0)&amp;IF(SOURCE!$AA$2-LEN(VLOOKUP(A126,SOURCE!B:S,15,0))&gt;=0,REPT(" ",SOURCE!$AA$2-LEN(VLOOKUP(A126,SOURCE!B:S,15,0))),"")&amp;
TEXT(A126,"???0")&amp;IF(VLOOKUP(A126,SOURCE!B:S,16,0)="","","   "&amp;VLOOKUP(A126,SOURCE!B:S,16,0)
))))
)</f>
        <v>#define ITM_RtoD                     121</v>
      </c>
    </row>
    <row r="127" spans="1:4">
      <c r="A127">
        <f t="shared" si="5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8" t="str">
        <f>IF(A127&lt;&gt;INT(A127),B127,
IF(A127&lt;0,VLOOKUP(A127,lookups!A$1:B$25,2,0),
IF(ISNA(B127),"",
IF(OR(ISBLANK(A127),ISNA(B127),B127=0),
"",
"#define "&amp;
VLOOKUP(A127,SOURCE!B:S,15,0)&amp;IF(SOURCE!$AA$2-LEN(VLOOKUP(A127,SOURCE!B:S,15,0))&gt;=0,REPT(" ",SOURCE!$AA$2-LEN(VLOOKUP(A127,SOURCE!B:S,15,0))),"")&amp;
TEXT(A127,"???0")&amp;IF(VLOOKUP(A127,SOURCE!B:S,16,0)="","","   "&amp;VLOOKUP(A127,SOURCE!B:S,16,0)
))))
)</f>
        <v>#define ITM_RMD                      122</v>
      </c>
    </row>
    <row r="128" spans="1:4">
      <c r="A128">
        <f t="shared" si="5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8" t="str">
        <f>IF(A128&lt;&gt;INT(A128),B128,
IF(A128&lt;0,VLOOKUP(A128,lookups!A$1:B$25,2,0),
IF(ISNA(B128),"",
IF(OR(ISBLANK(A128),ISNA(B128),B128=0),
"",
"#define "&amp;
VLOOKUP(A128,SOURCE!B:S,15,0)&amp;IF(SOURCE!$AA$2-LEN(VLOOKUP(A128,SOURCE!B:S,15,0))&gt;=0,REPT(" ",SOURCE!$AA$2-LEN(VLOOKUP(A128,SOURCE!B:S,15,0))),"")&amp;
TEXT(A128,"???0")&amp;IF(VLOOKUP(A128,SOURCE!B:S,16,0)="","","   "&amp;VLOOKUP(A128,SOURCE!B:S,16,0)
))))
)</f>
        <v>#define ITM_LOGICALNOT               123</v>
      </c>
    </row>
    <row r="129" spans="1:4">
      <c r="A129">
        <f t="shared" si="5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8" t="str">
        <f>IF(A129&lt;&gt;INT(A129),B129,
IF(A129&lt;0,VLOOKUP(A129,lookups!A$1:B$25,2,0),
IF(ISNA(B129),"",
IF(OR(ISBLANK(A129),ISNA(B129),B129=0),
"",
"#define "&amp;
VLOOKUP(A129,SOURCE!B:S,15,0)&amp;IF(SOURCE!$AA$2-LEN(VLOOKUP(A129,SOURCE!B:S,15,0))&gt;=0,REPT(" ",SOURCE!$AA$2-LEN(VLOOKUP(A129,SOURCE!B:S,15,0))),"")&amp;
TEXT(A129,"???0")&amp;IF(VLOOKUP(A129,SOURCE!B:S,16,0)="","","   "&amp;VLOOKUP(A129,SOURCE!B:S,16,0)
))))
)</f>
        <v>#define ITM_LOGICALAND               124</v>
      </c>
    </row>
    <row r="130" spans="1:4">
      <c r="A130">
        <f t="shared" si="5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8" t="str">
        <f>IF(A130&lt;&gt;INT(A130),B130,
IF(A130&lt;0,VLOOKUP(A130,lookups!A$1:B$25,2,0),
IF(ISNA(B130),"",
IF(OR(ISBLANK(A130),ISNA(B130),B130=0),
"",
"#define "&amp;
VLOOKUP(A130,SOURCE!B:S,15,0)&amp;IF(SOURCE!$AA$2-LEN(VLOOKUP(A130,SOURCE!B:S,15,0))&gt;=0,REPT(" ",SOURCE!$AA$2-LEN(VLOOKUP(A130,SOURCE!B:S,15,0))),"")&amp;
TEXT(A130,"???0")&amp;IF(VLOOKUP(A130,SOURCE!B:S,16,0)="","","   "&amp;VLOOKUP(A130,SOURCE!B:S,16,0)
))))
)</f>
        <v>#define ITM_LOGICALOR                125</v>
      </c>
    </row>
    <row r="131" spans="1:4">
      <c r="A131">
        <f t="shared" si="5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8" t="str">
        <f>IF(A131&lt;&gt;INT(A131),B131,
IF(A131&lt;0,VLOOKUP(A131,lookups!A$1:B$25,2,0),
IF(ISNA(B131),"",
IF(OR(ISBLANK(A131),ISNA(B131),B131=0),
"",
"#define "&amp;
VLOOKUP(A131,SOURCE!B:S,15,0)&amp;IF(SOURCE!$AA$2-LEN(VLOOKUP(A131,SOURCE!B:S,15,0))&gt;=0,REPT(" ",SOURCE!$AA$2-LEN(VLOOKUP(A131,SOURCE!B:S,15,0))),"")&amp;
TEXT(A131,"???0")&amp;IF(VLOOKUP(A131,SOURCE!B:S,16,0)="","","   "&amp;VLOOKUP(A131,SOURCE!B:S,16,0)
))))
)</f>
        <v>#define ITM_LOGICALXOR               126</v>
      </c>
    </row>
    <row r="132" spans="1:4">
      <c r="A132">
        <f t="shared" si="5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8" t="str">
        <f>IF(A132&lt;&gt;INT(A132),B132,
IF(A132&lt;0,VLOOKUP(A132,lookups!A$1:B$25,2,0),
IF(ISNA(B132),"",
IF(OR(ISBLANK(A132),ISNA(B132),B132=0),
"",
"#define "&amp;
VLOOKUP(A132,SOURCE!B:S,15,0)&amp;IF(SOURCE!$AA$2-LEN(VLOOKUP(A132,SOURCE!B:S,15,0))&gt;=0,REPT(" ",SOURCE!$AA$2-LEN(VLOOKUP(A132,SOURCE!B:S,15,0))),"")&amp;
TEXT(A132,"???0")&amp;IF(VLOOKUP(A132,SOURCE!B:S,16,0)="","","   "&amp;VLOOKUP(A132,SOURCE!B:S,16,0)
))))
)</f>
        <v>#define ITM_Xex                      127</v>
      </c>
    </row>
    <row r="133" spans="1:4">
      <c r="A133">
        <f t="shared" si="5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8" t="str">
        <f>IF(A133&lt;&gt;INT(A133),B133,
IF(A133&lt;0,VLOOKUP(A133,lookups!A$1:B$25,2,0),
IF(ISNA(B133),"",
IF(OR(ISBLANK(A133),ISNA(B133),B133=0),
"",
"#define "&amp;
VLOOKUP(A133,SOURCE!B:S,15,0)&amp;IF(SOURCE!$AA$2-LEN(VLOOKUP(A133,SOURCE!B:S,15,0))&gt;=0,REPT(" ",SOURCE!$AA$2-LEN(VLOOKUP(A133,SOURCE!B:S,15,0))),"")&amp;
TEXT(A133,"???0")&amp;IF(VLOOKUP(A133,SOURCE!B:S,16,0)="","","   "&amp;VLOOKUP(A133,SOURCE!B:S,16,0)
))))
)</f>
        <v/>
      </c>
    </row>
    <row r="134" spans="1:4">
      <c r="A134">
        <f t="shared" si="5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8" t="str">
        <f>IF(A134&lt;&gt;INT(A134),B134,
IF(A134&lt;0,VLOOKUP(A134,lookups!A$1:B$25,2,0),
IF(ISNA(B134),"",
IF(OR(ISBLANK(A134),ISNA(B134),B134=0),
"",
"#define "&amp;
VLOOKUP(A134,SOURCE!B:S,15,0)&amp;IF(SOURCE!$AA$2-LEN(VLOOKUP(A134,SOURCE!B:S,15,0))&gt;=0,REPT(" ",SOURCE!$AA$2-LEN(VLOOKUP(A134,SOURCE!B:S,15,0))),"")&amp;
TEXT(A134,"???0")&amp;IF(VLOOKUP(A134,SOURCE!B:S,16,0)="","","   "&amp;VLOOKUP(A134,SOURCE!B:S,16,0)
))))
)</f>
        <v/>
      </c>
    </row>
    <row r="135" spans="1:4">
      <c r="A135">
        <f t="shared" si="5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8" t="str">
        <f>IF(A135&lt;&gt;INT(A135),B135,
IF(A135&lt;0,VLOOKUP(A135,lookups!A$1:B$25,2,0),
IF(ISNA(B135),"",
IF(OR(ISBLANK(A135),ISNA(B135),B135=0),
"",
"#define "&amp;
VLOOKUP(A135,SOURCE!B:S,15,0)&amp;IF(SOURCE!$AA$2-LEN(VLOOKUP(A135,SOURCE!B:S,15,0))&gt;=0,REPT(" ",SOURCE!$AA$2-LEN(VLOOKUP(A135,SOURCE!B:S,15,0))),"")&amp;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5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8" t="str">
        <f>IF(A136&lt;&gt;INT(A136),B136,
IF(A136&lt;0,VLOOKUP(A136,lookups!A$1:B$25,2,0),
IF(ISNA(B136),"",
IF(OR(ISBLANK(A136),ISNA(B136),B136=0),
"",
"#define "&amp;
VLOOKUP(A136,SOURCE!B:S,15,0)&amp;IF(SOURCE!$AA$2-LEN(VLOOKUP(A136,SOURCE!B:S,15,0))&gt;=0,REPT(" ",SOURCE!$AA$2-LEN(VLOOKUP(A136,SOURCE!B:S,15,0))),"")&amp;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si="5"/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8" t="str">
        <f>IF(A137&lt;&gt;INT(A137),B137,
IF(A137&lt;0,VLOOKUP(A137,lookups!A$1:B$25,2,0),
IF(ISNA(B137),"",
IF(OR(ISBLANK(A137),ISNA(B137),B137=0),
"",
"#define "&amp;
VLOOKUP(A137,SOURCE!B:S,15,0)&amp;IF(SOURCE!$AA$2-LEN(VLOOKUP(A137,SOURCE!B:S,15,0))&gt;=0,REPT(" ",SOURCE!$AA$2-LEN(VLOOKUP(A137,SOURCE!B:S,15,0))),"")&amp;
TEXT(A137,"???0")&amp;IF(VLOOKUP(A137,SOURCE!B:S,16,0)="","","   "&amp;VLOOKUP(A137,SOURCE!B:S,16,0)
))))
)</f>
        <v>#define CST_01                       128</v>
      </c>
    </row>
    <row r="138" spans="1:4">
      <c r="A138">
        <f t="shared" si="5"/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8" t="str">
        <f>IF(A138&lt;&gt;INT(A138),B138,
IF(A138&lt;0,VLOOKUP(A138,lookups!A$1:B$25,2,0),
IF(ISNA(B138),"",
IF(OR(ISBLANK(A138),ISNA(B138),B138=0),
"",
"#define "&amp;
VLOOKUP(A138,SOURCE!B:S,15,0)&amp;IF(SOURCE!$AA$2-LEN(VLOOKUP(A138,SOURCE!B:S,15,0))&gt;=0,REPT(" ",SOURCE!$AA$2-LEN(VLOOKUP(A138,SOURCE!B:S,15,0))),"")&amp;
TEXT(A138,"???0")&amp;IF(VLOOKUP(A138,SOURCE!B:S,16,0)="","","   "&amp;VLOOKUP(A138,SOURCE!B:S,16,0)
))))
)</f>
        <v>#define CST_02                       129</v>
      </c>
    </row>
    <row r="139" spans="1:4">
      <c r="A139">
        <f t="shared" ref="A139:A202" si="6">C138</f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8" t="str">
        <f>IF(A139&lt;&gt;INT(A139),B139,
IF(A139&lt;0,VLOOKUP(A139,lookups!A$1:B$25,2,0),
IF(ISNA(B139),"",
IF(OR(ISBLANK(A139),ISNA(B139),B139=0),
"",
"#define "&amp;
VLOOKUP(A139,SOURCE!B:S,15,0)&amp;IF(SOURCE!$AA$2-LEN(VLOOKUP(A139,SOURCE!B:S,15,0))&gt;=0,REPT(" ",SOURCE!$AA$2-LEN(VLOOKUP(A139,SOURCE!B:S,15,0))),"")&amp;
TEXT(A139,"???0")&amp;IF(VLOOKUP(A139,SOURCE!B:S,16,0)="","","   "&amp;VLOOKUP(A139,SOURCE!B:S,16,0)
))))
)</f>
        <v>#define CST_03                       130</v>
      </c>
    </row>
    <row r="140" spans="1:4">
      <c r="A140">
        <f t="shared" si="6"/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8" t="str">
        <f>IF(A140&lt;&gt;INT(A140),B140,
IF(A140&lt;0,VLOOKUP(A140,lookups!A$1:B$25,2,0),
IF(ISNA(B140),"",
IF(OR(ISBLANK(A140),ISNA(B140),B140=0),
"",
"#define "&amp;
VLOOKUP(A140,SOURCE!B:S,15,0)&amp;IF(SOURCE!$AA$2-LEN(VLOOKUP(A140,SOURCE!B:S,15,0))&gt;=0,REPT(" ",SOURCE!$AA$2-LEN(VLOOKUP(A140,SOURCE!B:S,15,0))),"")&amp;
TEXT(A140,"???0")&amp;IF(VLOOKUP(A140,SOURCE!B:S,16,0)="","","   "&amp;VLOOKUP(A140,SOURCE!B:S,16,0)
))))
)</f>
        <v>#define CST_04                       131</v>
      </c>
    </row>
    <row r="141" spans="1:4">
      <c r="A141">
        <f t="shared" si="6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8" t="str">
        <f>IF(A141&lt;&gt;INT(A141),B141,
IF(A141&lt;0,VLOOKUP(A141,lookups!A$1:B$25,2,0),
IF(ISNA(B141),"",
IF(OR(ISBLANK(A141),ISNA(B141),B141=0),
"",
"#define "&amp;
VLOOKUP(A141,SOURCE!B:S,15,0)&amp;IF(SOURCE!$AA$2-LEN(VLOOKUP(A141,SOURCE!B:S,15,0))&gt;=0,REPT(" ",SOURCE!$AA$2-LEN(VLOOKUP(A141,SOURCE!B:S,15,0))),"")&amp;
TEXT(A141,"???0")&amp;IF(VLOOKUP(A141,SOURCE!B:S,16,0)="","","   "&amp;VLOOKUP(A141,SOURCE!B:S,16,0)
))))
)</f>
        <v>#define CST_05                       132</v>
      </c>
    </row>
    <row r="142" spans="1:4">
      <c r="A142">
        <f t="shared" si="6"/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8" t="str">
        <f>IF(A142&lt;&gt;INT(A142),B142,
IF(A142&lt;0,VLOOKUP(A142,lookups!A$1:B$25,2,0),
IF(ISNA(B142),"",
IF(OR(ISBLANK(A142),ISNA(B142),B142=0),
"",
"#define "&amp;
VLOOKUP(A142,SOURCE!B:S,15,0)&amp;IF(SOURCE!$AA$2-LEN(VLOOKUP(A142,SOURCE!B:S,15,0))&gt;=0,REPT(" ",SOURCE!$AA$2-LEN(VLOOKUP(A142,SOURCE!B:S,15,0))),"")&amp;
TEXT(A142,"???0")&amp;IF(VLOOKUP(A142,SOURCE!B:S,16,0)="","","   "&amp;VLOOKUP(A142,SOURCE!B:S,16,0)
))))
)</f>
        <v>#define CST_06                       133</v>
      </c>
    </row>
    <row r="143" spans="1:4">
      <c r="A143">
        <f t="shared" si="6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8" t="str">
        <f>IF(A143&lt;&gt;INT(A143),B143,
IF(A143&lt;0,VLOOKUP(A143,lookups!A$1:B$25,2,0),
IF(ISNA(B143),"",
IF(OR(ISBLANK(A143),ISNA(B143),B143=0),
"",
"#define "&amp;
VLOOKUP(A143,SOURCE!B:S,15,0)&amp;IF(SOURCE!$AA$2-LEN(VLOOKUP(A143,SOURCE!B:S,15,0))&gt;=0,REPT(" ",SOURCE!$AA$2-LEN(VLOOKUP(A143,SOURCE!B:S,15,0))),"")&amp;
TEXT(A143,"???0")&amp;IF(VLOOKUP(A143,SOURCE!B:S,16,0)="","","   "&amp;VLOOKUP(A143,SOURCE!B:S,16,0)
))))
)</f>
        <v>#define CST_07                       134</v>
      </c>
    </row>
    <row r="144" spans="1:4">
      <c r="A144">
        <f t="shared" si="6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8" t="str">
        <f>IF(A144&lt;&gt;INT(A144),B144,
IF(A144&lt;0,VLOOKUP(A144,lookups!A$1:B$25,2,0),
IF(ISNA(B144),"",
IF(OR(ISBLANK(A144),ISNA(B144),B144=0),
"",
"#define "&amp;
VLOOKUP(A144,SOURCE!B:S,15,0)&amp;IF(SOURCE!$AA$2-LEN(VLOOKUP(A144,SOURCE!B:S,15,0))&gt;=0,REPT(" ",SOURCE!$AA$2-LEN(VLOOKUP(A144,SOURCE!B:S,15,0))),"")&amp;
TEXT(A144,"???0")&amp;IF(VLOOKUP(A144,SOURCE!B:S,16,0)="","","   "&amp;VLOOKUP(A144,SOURCE!B:S,16,0)
))))
)</f>
        <v>#define CST_08                       135</v>
      </c>
    </row>
    <row r="145" spans="1:4">
      <c r="A145">
        <f t="shared" si="6"/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8" t="str">
        <f>IF(A145&lt;&gt;INT(A145),B145,
IF(A145&lt;0,VLOOKUP(A145,lookups!A$1:B$25,2,0),
IF(ISNA(B145),"",
IF(OR(ISBLANK(A145),ISNA(B145),B145=0),
"",
"#define "&amp;
VLOOKUP(A145,SOURCE!B:S,15,0)&amp;IF(SOURCE!$AA$2-LEN(VLOOKUP(A145,SOURCE!B:S,15,0))&gt;=0,REPT(" ",SOURCE!$AA$2-LEN(VLOOKUP(A145,SOURCE!B:S,15,0))),"")&amp;
TEXT(A145,"???0")&amp;IF(VLOOKUP(A145,SOURCE!B:S,16,0)="","","   "&amp;VLOOKUP(A145,SOURCE!B:S,16,0)
))))
)</f>
        <v>#define CST_09                       136</v>
      </c>
    </row>
    <row r="146" spans="1:4">
      <c r="A146">
        <f t="shared" si="6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8" t="str">
        <f>IF(A146&lt;&gt;INT(A146),B146,
IF(A146&lt;0,VLOOKUP(A146,lookups!A$1:B$25,2,0),
IF(ISNA(B146),"",
IF(OR(ISBLANK(A146),ISNA(B146),B146=0),
"",
"#define "&amp;
VLOOKUP(A146,SOURCE!B:S,15,0)&amp;IF(SOURCE!$AA$2-LEN(VLOOKUP(A146,SOURCE!B:S,15,0))&gt;=0,REPT(" ",SOURCE!$AA$2-LEN(VLOOKUP(A146,SOURCE!B:S,15,0))),"")&amp;
TEXT(A146,"???0")&amp;IF(VLOOKUP(A146,SOURCE!B:S,16,0)="","","   "&amp;VLOOKUP(A146,SOURCE!B:S,16,0)
))))
)</f>
        <v>#define CST_10                       137</v>
      </c>
    </row>
    <row r="147" spans="1:4">
      <c r="A147">
        <f t="shared" si="6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8" t="str">
        <f>IF(A147&lt;&gt;INT(A147),B147,
IF(A147&lt;0,VLOOKUP(A147,lookups!A$1:B$25,2,0),
IF(ISNA(B147),"",
IF(OR(ISBLANK(A147),ISNA(B147),B147=0),
"",
"#define "&amp;
VLOOKUP(A147,SOURCE!B:S,15,0)&amp;IF(SOURCE!$AA$2-LEN(VLOOKUP(A147,SOURCE!B:S,15,0))&gt;=0,REPT(" ",SOURCE!$AA$2-LEN(VLOOKUP(A147,SOURCE!B:S,15,0))),"")&amp;
TEXT(A147,"???0")&amp;IF(VLOOKUP(A147,SOURCE!B:S,16,0)="","","   "&amp;VLOOKUP(A147,SOURCE!B:S,16,0)
))))
)</f>
        <v>#define CST_11                       138</v>
      </c>
    </row>
    <row r="148" spans="1:4">
      <c r="A148">
        <f t="shared" si="6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8" t="str">
        <f>IF(A148&lt;&gt;INT(A148),B148,
IF(A148&lt;0,VLOOKUP(A148,lookups!A$1:B$25,2,0),
IF(ISNA(B148),"",
IF(OR(ISBLANK(A148),ISNA(B148),B148=0),
"",
"#define "&amp;
VLOOKUP(A148,SOURCE!B:S,15,0)&amp;IF(SOURCE!$AA$2-LEN(VLOOKUP(A148,SOURCE!B:S,15,0))&gt;=0,REPT(" ",SOURCE!$AA$2-LEN(VLOOKUP(A148,SOURCE!B:S,15,0))),"")&amp;
TEXT(A148,"???0")&amp;IF(VLOOKUP(A148,SOURCE!B:S,16,0)="","","   "&amp;VLOOKUP(A148,SOURCE!B:S,16,0)
))))
)</f>
        <v>#define CST_12                       139</v>
      </c>
    </row>
    <row r="149" spans="1:4">
      <c r="A149">
        <f t="shared" si="6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8" t="str">
        <f>IF(A149&lt;&gt;INT(A149),B149,
IF(A149&lt;0,VLOOKUP(A149,lookups!A$1:B$25,2,0),
IF(ISNA(B149),"",
IF(OR(ISBLANK(A149),ISNA(B149),B149=0),
"",
"#define "&amp;
VLOOKUP(A149,SOURCE!B:S,15,0)&amp;IF(SOURCE!$AA$2-LEN(VLOOKUP(A149,SOURCE!B:S,15,0))&gt;=0,REPT(" ",SOURCE!$AA$2-LEN(VLOOKUP(A149,SOURCE!B:S,15,0))),"")&amp;
TEXT(A149,"???0")&amp;IF(VLOOKUP(A149,SOURCE!B:S,16,0)="","","   "&amp;VLOOKUP(A149,SOURCE!B:S,16,0)
))))
)</f>
        <v>#define CST_13                       140</v>
      </c>
    </row>
    <row r="150" spans="1:4">
      <c r="A150">
        <f t="shared" si="6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8" t="str">
        <f>IF(A150&lt;&gt;INT(A150),B150,
IF(A150&lt;0,VLOOKUP(A150,lookups!A$1:B$25,2,0),
IF(ISNA(B150),"",
IF(OR(ISBLANK(A150),ISNA(B150),B150=0),
"",
"#define "&amp;
VLOOKUP(A150,SOURCE!B:S,15,0)&amp;IF(SOURCE!$AA$2-LEN(VLOOKUP(A150,SOURCE!B:S,15,0))&gt;=0,REPT(" ",SOURCE!$AA$2-LEN(VLOOKUP(A150,SOURCE!B:S,15,0))),"")&amp;
TEXT(A150,"???0")&amp;IF(VLOOKUP(A150,SOURCE!B:S,16,0)="","","   "&amp;VLOOKUP(A150,SOURCE!B:S,16,0)
))))
)</f>
        <v>#define CST_14                       141</v>
      </c>
    </row>
    <row r="151" spans="1:4">
      <c r="A151">
        <f t="shared" si="6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8" t="str">
        <f>IF(A151&lt;&gt;INT(A151),B151,
IF(A151&lt;0,VLOOKUP(A151,lookups!A$1:B$25,2,0),
IF(ISNA(B151),"",
IF(OR(ISBLANK(A151),ISNA(B151),B151=0),
"",
"#define "&amp;
VLOOKUP(A151,SOURCE!B:S,15,0)&amp;IF(SOURCE!$AA$2-LEN(VLOOKUP(A151,SOURCE!B:S,15,0))&gt;=0,REPT(" ",SOURCE!$AA$2-LEN(VLOOKUP(A151,SOURCE!B:S,15,0))),"")&amp;
TEXT(A151,"???0")&amp;IF(VLOOKUP(A151,SOURCE!B:S,16,0)="","","   "&amp;VLOOKUP(A151,SOURCE!B:S,16,0)
))))
)</f>
        <v>#define CST_15                       142</v>
      </c>
    </row>
    <row r="152" spans="1:4">
      <c r="A152">
        <f t="shared" si="6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8" t="str">
        <f>IF(A152&lt;&gt;INT(A152),B152,
IF(A152&lt;0,VLOOKUP(A152,lookups!A$1:B$25,2,0),
IF(ISNA(B152),"",
IF(OR(ISBLANK(A152),ISNA(B152),B152=0),
"",
"#define "&amp;
VLOOKUP(A152,SOURCE!B:S,15,0)&amp;IF(SOURCE!$AA$2-LEN(VLOOKUP(A152,SOURCE!B:S,15,0))&gt;=0,REPT(" ",SOURCE!$AA$2-LEN(VLOOKUP(A152,SOURCE!B:S,15,0))),"")&amp;
TEXT(A152,"???0")&amp;IF(VLOOKUP(A152,SOURCE!B:S,16,0)="","","   "&amp;VLOOKUP(A152,SOURCE!B:S,16,0)
))))
)</f>
        <v>#define CST_16                       143</v>
      </c>
    </row>
    <row r="153" spans="1:4">
      <c r="A153">
        <f t="shared" si="6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8" t="str">
        <f>IF(A153&lt;&gt;INT(A153),B153,
IF(A153&lt;0,VLOOKUP(A153,lookups!A$1:B$25,2,0),
IF(ISNA(B153),"",
IF(OR(ISBLANK(A153),ISNA(B153),B153=0),
"",
"#define "&amp;
VLOOKUP(A153,SOURCE!B:S,15,0)&amp;IF(SOURCE!$AA$2-LEN(VLOOKUP(A153,SOURCE!B:S,15,0))&gt;=0,REPT(" ",SOURCE!$AA$2-LEN(VLOOKUP(A153,SOURCE!B:S,15,0))),"")&amp;
TEXT(A153,"???0")&amp;IF(VLOOKUP(A153,SOURCE!B:S,16,0)="","","   "&amp;VLOOKUP(A153,SOURCE!B:S,16,0)
))))
)</f>
        <v>#define CST_17                       144</v>
      </c>
    </row>
    <row r="154" spans="1:4">
      <c r="A154">
        <f t="shared" si="6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8" t="str">
        <f>IF(A154&lt;&gt;INT(A154),B154,
IF(A154&lt;0,VLOOKUP(A154,lookups!A$1:B$25,2,0),
IF(ISNA(B154),"",
IF(OR(ISBLANK(A154),ISNA(B154),B154=0),
"",
"#define "&amp;
VLOOKUP(A154,SOURCE!B:S,15,0)&amp;IF(SOURCE!$AA$2-LEN(VLOOKUP(A154,SOURCE!B:S,15,0))&gt;=0,REPT(" ",SOURCE!$AA$2-LEN(VLOOKUP(A154,SOURCE!B:S,15,0))),"")&amp;
TEXT(A154,"???0")&amp;IF(VLOOKUP(A154,SOURCE!B:S,16,0)="","","   "&amp;VLOOKUP(A154,SOURCE!B:S,16,0)
))))
)</f>
        <v>#define CST_18                       145</v>
      </c>
    </row>
    <row r="155" spans="1:4">
      <c r="A155">
        <f t="shared" si="6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8" t="str">
        <f>IF(A155&lt;&gt;INT(A155),B155,
IF(A155&lt;0,VLOOKUP(A155,lookups!A$1:B$25,2,0),
IF(ISNA(B155),"",
IF(OR(ISBLANK(A155),ISNA(B155),B155=0),
"",
"#define "&amp;
VLOOKUP(A155,SOURCE!B:S,15,0)&amp;IF(SOURCE!$AA$2-LEN(VLOOKUP(A155,SOURCE!B:S,15,0))&gt;=0,REPT(" ",SOURCE!$AA$2-LEN(VLOOKUP(A155,SOURCE!B:S,15,0))),"")&amp;
TEXT(A155,"???0")&amp;IF(VLOOKUP(A155,SOURCE!B:S,16,0)="","","   "&amp;VLOOKUP(A155,SOURCE!B:S,16,0)
))))
)</f>
        <v>#define CST_19                       146</v>
      </c>
    </row>
    <row r="156" spans="1:4">
      <c r="A156">
        <f t="shared" si="6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8" t="str">
        <f>IF(A156&lt;&gt;INT(A156),B156,
IF(A156&lt;0,VLOOKUP(A156,lookups!A$1:B$25,2,0),
IF(ISNA(B156),"",
IF(OR(ISBLANK(A156),ISNA(B156),B156=0),
"",
"#define "&amp;
VLOOKUP(A156,SOURCE!B:S,15,0)&amp;IF(SOURCE!$AA$2-LEN(VLOOKUP(A156,SOURCE!B:S,15,0))&gt;=0,REPT(" ",SOURCE!$AA$2-LEN(VLOOKUP(A156,SOURCE!B:S,15,0))),"")&amp;
TEXT(A156,"???0")&amp;IF(VLOOKUP(A156,SOURCE!B:S,16,0)="","","   "&amp;VLOOKUP(A156,SOURCE!B:S,16,0)
))))
)</f>
        <v>#define CST_20                       147</v>
      </c>
    </row>
    <row r="157" spans="1:4">
      <c r="A157">
        <f t="shared" si="6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8" t="str">
        <f>IF(A157&lt;&gt;INT(A157),B157,
IF(A157&lt;0,VLOOKUP(A157,lookups!A$1:B$25,2,0),
IF(ISNA(B157),"",
IF(OR(ISBLANK(A157),ISNA(B157),B157=0),
"",
"#define "&amp;
VLOOKUP(A157,SOURCE!B:S,15,0)&amp;IF(SOURCE!$AA$2-LEN(VLOOKUP(A157,SOURCE!B:S,15,0))&gt;=0,REPT(" ",SOURCE!$AA$2-LEN(VLOOKUP(A157,SOURCE!B:S,15,0))),"")&amp;
TEXT(A157,"???0")&amp;IF(VLOOKUP(A157,SOURCE!B:S,16,0)="","","   "&amp;VLOOKUP(A157,SOURCE!B:S,16,0)
))))
)</f>
        <v>#define CST_21                       148</v>
      </c>
    </row>
    <row r="158" spans="1:4">
      <c r="A158">
        <f t="shared" si="6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8" t="str">
        <f>IF(A158&lt;&gt;INT(A158),B158,
IF(A158&lt;0,VLOOKUP(A158,lookups!A$1:B$25,2,0),
IF(ISNA(B158),"",
IF(OR(ISBLANK(A158),ISNA(B158),B158=0),
"",
"#define "&amp;
VLOOKUP(A158,SOURCE!B:S,15,0)&amp;IF(SOURCE!$AA$2-LEN(VLOOKUP(A158,SOURCE!B:S,15,0))&gt;=0,REPT(" ",SOURCE!$AA$2-LEN(VLOOKUP(A158,SOURCE!B:S,15,0))),"")&amp;
TEXT(A158,"???0")&amp;IF(VLOOKUP(A158,SOURCE!B:S,16,0)="","","   "&amp;VLOOKUP(A158,SOURCE!B:S,16,0)
))))
)</f>
        <v>#define CST_22                       149</v>
      </c>
    </row>
    <row r="159" spans="1:4">
      <c r="A159">
        <f t="shared" si="6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8" t="str">
        <f>IF(A159&lt;&gt;INT(A159),B159,
IF(A159&lt;0,VLOOKUP(A159,lookups!A$1:B$25,2,0),
IF(ISNA(B159),"",
IF(OR(ISBLANK(A159),ISNA(B159),B159=0),
"",
"#define "&amp;
VLOOKUP(A159,SOURCE!B:S,15,0)&amp;IF(SOURCE!$AA$2-LEN(VLOOKUP(A159,SOURCE!B:S,15,0))&gt;=0,REPT(" ",SOURCE!$AA$2-LEN(VLOOKUP(A159,SOURCE!B:S,15,0))),"")&amp;
TEXT(A159,"???0")&amp;IF(VLOOKUP(A159,SOURCE!B:S,16,0)="","","   "&amp;VLOOKUP(A159,SOURCE!B:S,16,0)
))))
)</f>
        <v>#define CST_23                       150</v>
      </c>
    </row>
    <row r="160" spans="1:4">
      <c r="A160">
        <f t="shared" si="6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8" t="str">
        <f>IF(A160&lt;&gt;INT(A160),B160,
IF(A160&lt;0,VLOOKUP(A160,lookups!A$1:B$25,2,0),
IF(ISNA(B160),"",
IF(OR(ISBLANK(A160),ISNA(B160),B160=0),
"",
"#define "&amp;
VLOOKUP(A160,SOURCE!B:S,15,0)&amp;IF(SOURCE!$AA$2-LEN(VLOOKUP(A160,SOURCE!B:S,15,0))&gt;=0,REPT(" ",SOURCE!$AA$2-LEN(VLOOKUP(A160,SOURCE!B:S,15,0))),"")&amp;
TEXT(A160,"???0")&amp;IF(VLOOKUP(A160,SOURCE!B:S,16,0)="","","   "&amp;VLOOKUP(A160,SOURCE!B:S,16,0)
))))
)</f>
        <v>#define CST_24                       151</v>
      </c>
    </row>
    <row r="161" spans="1:4">
      <c r="A161">
        <f t="shared" si="6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8" t="str">
        <f>IF(A161&lt;&gt;INT(A161),B161,
IF(A161&lt;0,VLOOKUP(A161,lookups!A$1:B$25,2,0),
IF(ISNA(B161),"",
IF(OR(ISBLANK(A161),ISNA(B161),B161=0),
"",
"#define "&amp;
VLOOKUP(A161,SOURCE!B:S,15,0)&amp;IF(SOURCE!$AA$2-LEN(VLOOKUP(A161,SOURCE!B:S,15,0))&gt;=0,REPT(" ",SOURCE!$AA$2-LEN(VLOOKUP(A161,SOURCE!B:S,15,0))),"")&amp;
TEXT(A161,"???0")&amp;IF(VLOOKUP(A161,SOURCE!B:S,16,0)="","","   "&amp;VLOOKUP(A161,SOURCE!B:S,16,0)
))))
)</f>
        <v>#define CST_25                       152</v>
      </c>
    </row>
    <row r="162" spans="1:4">
      <c r="A162">
        <f t="shared" si="6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8" t="str">
        <f>IF(A162&lt;&gt;INT(A162),B162,
IF(A162&lt;0,VLOOKUP(A162,lookups!A$1:B$25,2,0),
IF(ISNA(B162),"",
IF(OR(ISBLANK(A162),ISNA(B162),B162=0),
"",
"#define "&amp;
VLOOKUP(A162,SOURCE!B:S,15,0)&amp;IF(SOURCE!$AA$2-LEN(VLOOKUP(A162,SOURCE!B:S,15,0))&gt;=0,REPT(" ",SOURCE!$AA$2-LEN(VLOOKUP(A162,SOURCE!B:S,15,0))),"")&amp;
TEXT(A162,"???0")&amp;IF(VLOOKUP(A162,SOURCE!B:S,16,0)="","","   "&amp;VLOOKUP(A162,SOURCE!B:S,16,0)
))))
)</f>
        <v>#define CST_26                       153</v>
      </c>
    </row>
    <row r="163" spans="1:4">
      <c r="A163">
        <f t="shared" si="6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8" t="str">
        <f>IF(A163&lt;&gt;INT(A163),B163,
IF(A163&lt;0,VLOOKUP(A163,lookups!A$1:B$25,2,0),
IF(ISNA(B163),"",
IF(OR(ISBLANK(A163),ISNA(B163),B163=0),
"",
"#define "&amp;
VLOOKUP(A163,SOURCE!B:S,15,0)&amp;IF(SOURCE!$AA$2-LEN(VLOOKUP(A163,SOURCE!B:S,15,0))&gt;=0,REPT(" ",SOURCE!$AA$2-LEN(VLOOKUP(A163,SOURCE!B:S,15,0))),"")&amp;
TEXT(A163,"???0")&amp;IF(VLOOKUP(A163,SOURCE!B:S,16,0)="","","   "&amp;VLOOKUP(A163,SOURCE!B:S,16,0)
))))
)</f>
        <v>#define CST_27                       154</v>
      </c>
    </row>
    <row r="164" spans="1:4">
      <c r="A164">
        <f t="shared" si="6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8" t="str">
        <f>IF(A164&lt;&gt;INT(A164),B164,
IF(A164&lt;0,VLOOKUP(A164,lookups!A$1:B$25,2,0),
IF(ISNA(B164),"",
IF(OR(ISBLANK(A164),ISNA(B164),B164=0),
"",
"#define "&amp;
VLOOKUP(A164,SOURCE!B:S,15,0)&amp;IF(SOURCE!$AA$2-LEN(VLOOKUP(A164,SOURCE!B:S,15,0))&gt;=0,REPT(" ",SOURCE!$AA$2-LEN(VLOOKUP(A164,SOURCE!B:S,15,0))),"")&amp;
TEXT(A164,"???0")&amp;IF(VLOOKUP(A164,SOURCE!B:S,16,0)="","","   "&amp;VLOOKUP(A164,SOURCE!B:S,16,0)
))))
)</f>
        <v>#define CST_28                       155</v>
      </c>
    </row>
    <row r="165" spans="1:4">
      <c r="A165">
        <f t="shared" si="6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8" t="str">
        <f>IF(A165&lt;&gt;INT(A165),B165,
IF(A165&lt;0,VLOOKUP(A165,lookups!A$1:B$25,2,0),
IF(ISNA(B165),"",
IF(OR(ISBLANK(A165),ISNA(B165),B165=0),
"",
"#define "&amp;
VLOOKUP(A165,SOURCE!B:S,15,0)&amp;IF(SOURCE!$AA$2-LEN(VLOOKUP(A165,SOURCE!B:S,15,0))&gt;=0,REPT(" ",SOURCE!$AA$2-LEN(VLOOKUP(A165,SOURCE!B:S,15,0))),"")&amp;
TEXT(A165,"???0")&amp;IF(VLOOKUP(A165,SOURCE!B:S,16,0)="","","   "&amp;VLOOKUP(A165,SOURCE!B:S,16,0)
))))
)</f>
        <v>#define CST_29                       156</v>
      </c>
    </row>
    <row r="166" spans="1:4">
      <c r="A166">
        <f t="shared" si="6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8" t="str">
        <f>IF(A166&lt;&gt;INT(A166),B166,
IF(A166&lt;0,VLOOKUP(A166,lookups!A$1:B$25,2,0),
IF(ISNA(B166),"",
IF(OR(ISBLANK(A166),ISNA(B166),B166=0),
"",
"#define "&amp;
VLOOKUP(A166,SOURCE!B:S,15,0)&amp;IF(SOURCE!$AA$2-LEN(VLOOKUP(A166,SOURCE!B:S,15,0))&gt;=0,REPT(" ",SOURCE!$AA$2-LEN(VLOOKUP(A166,SOURCE!B:S,15,0))),"")&amp;
TEXT(A166,"???0")&amp;IF(VLOOKUP(A166,SOURCE!B:S,16,0)="","","   "&amp;VLOOKUP(A166,SOURCE!B:S,16,0)
))))
)</f>
        <v>#define CST_30                       157</v>
      </c>
    </row>
    <row r="167" spans="1:4">
      <c r="A167">
        <f t="shared" si="6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8" t="str">
        <f>IF(A167&lt;&gt;INT(A167),B167,
IF(A167&lt;0,VLOOKUP(A167,lookups!A$1:B$25,2,0),
IF(ISNA(B167),"",
IF(OR(ISBLANK(A167),ISNA(B167),B167=0),
"",
"#define "&amp;
VLOOKUP(A167,SOURCE!B:S,15,0)&amp;IF(SOURCE!$AA$2-LEN(VLOOKUP(A167,SOURCE!B:S,15,0))&gt;=0,REPT(" ",SOURCE!$AA$2-LEN(VLOOKUP(A167,SOURCE!B:S,15,0))),"")&amp;
TEXT(A167,"???0")&amp;IF(VLOOKUP(A167,SOURCE!B:S,16,0)="","","   "&amp;VLOOKUP(A167,SOURCE!B:S,16,0)
))))
)</f>
        <v>#define CST_31                       158</v>
      </c>
    </row>
    <row r="168" spans="1:4">
      <c r="A168">
        <f t="shared" si="6"/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8" t="str">
        <f>IF(A168&lt;&gt;INT(A168),B168,
IF(A168&lt;0,VLOOKUP(A168,lookups!A$1:B$25,2,0),
IF(ISNA(B168),"",
IF(OR(ISBLANK(A168),ISNA(B168),B168=0),
"",
"#define "&amp;
VLOOKUP(A168,SOURCE!B:S,15,0)&amp;IF(SOURCE!$AA$2-LEN(VLOOKUP(A168,SOURCE!B:S,15,0))&gt;=0,REPT(" ",SOURCE!$AA$2-LEN(VLOOKUP(A168,SOURCE!B:S,15,0))),"")&amp;
TEXT(A168,"???0")&amp;IF(VLOOKUP(A168,SOURCE!B:S,16,0)="","","   "&amp;VLOOKUP(A168,SOURCE!B:S,16,0)
))))
)</f>
        <v>#define CST_32                       159</v>
      </c>
    </row>
    <row r="169" spans="1:4">
      <c r="A169">
        <f t="shared" si="6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8" t="str">
        <f>IF(A169&lt;&gt;INT(A169),B169,
IF(A169&lt;0,VLOOKUP(A169,lookups!A$1:B$25,2,0),
IF(ISNA(B169),"",
IF(OR(ISBLANK(A169),ISNA(B169),B169=0),
"",
"#define "&amp;
VLOOKUP(A169,SOURCE!B:S,15,0)&amp;IF(SOURCE!$AA$2-LEN(VLOOKUP(A169,SOURCE!B:S,15,0))&gt;=0,REPT(" ",SOURCE!$AA$2-LEN(VLOOKUP(A169,SOURCE!B:S,15,0))),"")&amp;
TEXT(A169,"???0")&amp;IF(VLOOKUP(A169,SOURCE!B:S,16,0)="","","   "&amp;VLOOKUP(A169,SOURCE!B:S,16,0)
))))
)</f>
        <v>#define CST_33                       160</v>
      </c>
    </row>
    <row r="170" spans="1:4">
      <c r="A170">
        <f t="shared" si="6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8" t="str">
        <f>IF(A170&lt;&gt;INT(A170),B170,
IF(A170&lt;0,VLOOKUP(A170,lookups!A$1:B$25,2,0),
IF(ISNA(B170),"",
IF(OR(ISBLANK(A170),ISNA(B170),B170=0),
"",
"#define "&amp;
VLOOKUP(A170,SOURCE!B:S,15,0)&amp;IF(SOURCE!$AA$2-LEN(VLOOKUP(A170,SOURCE!B:S,15,0))&gt;=0,REPT(" ",SOURCE!$AA$2-LEN(VLOOKUP(A170,SOURCE!B:S,15,0))),"")&amp;
TEXT(A170,"???0")&amp;IF(VLOOKUP(A170,SOURCE!B:S,16,0)="","","   "&amp;VLOOKUP(A170,SOURCE!B:S,16,0)
))))
)</f>
        <v>#define CST_34                       161</v>
      </c>
    </row>
    <row r="171" spans="1:4">
      <c r="A171">
        <f t="shared" si="6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8" t="str">
        <f>IF(A171&lt;&gt;INT(A171),B171,
IF(A171&lt;0,VLOOKUP(A171,lookups!A$1:B$25,2,0),
IF(ISNA(B171),"",
IF(OR(ISBLANK(A171),ISNA(B171),B171=0),
"",
"#define "&amp;
VLOOKUP(A171,SOURCE!B:S,15,0)&amp;IF(SOURCE!$AA$2-LEN(VLOOKUP(A171,SOURCE!B:S,15,0))&gt;=0,REPT(" ",SOURCE!$AA$2-LEN(VLOOKUP(A171,SOURCE!B:S,15,0))),"")&amp;
TEXT(A171,"???0")&amp;IF(VLOOKUP(A171,SOURCE!B:S,16,0)="","","   "&amp;VLOOKUP(A171,SOURCE!B:S,16,0)
))))
)</f>
        <v>#define CST_35                       162</v>
      </c>
    </row>
    <row r="172" spans="1:4">
      <c r="A172">
        <f t="shared" si="6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8" t="str">
        <f>IF(A172&lt;&gt;INT(A172),B172,
IF(A172&lt;0,VLOOKUP(A172,lookups!A$1:B$25,2,0),
IF(ISNA(B172),"",
IF(OR(ISBLANK(A172),ISNA(B172),B172=0),
"",
"#define "&amp;
VLOOKUP(A172,SOURCE!B:S,15,0)&amp;IF(SOURCE!$AA$2-LEN(VLOOKUP(A172,SOURCE!B:S,15,0))&gt;=0,REPT(" ",SOURCE!$AA$2-LEN(VLOOKUP(A172,SOURCE!B:S,15,0))),"")&amp;
TEXT(A172,"???0")&amp;IF(VLOOKUP(A172,SOURCE!B:S,16,0)="","","   "&amp;VLOOKUP(A172,SOURCE!B:S,16,0)
))))
)</f>
        <v>#define CST_36                       163</v>
      </c>
    </row>
    <row r="173" spans="1:4">
      <c r="A173">
        <f t="shared" si="6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8" t="str">
        <f>IF(A173&lt;&gt;INT(A173),B173,
IF(A173&lt;0,VLOOKUP(A173,lookups!A$1:B$25,2,0),
IF(ISNA(B173),"",
IF(OR(ISBLANK(A173),ISNA(B173),B173=0),
"",
"#define "&amp;
VLOOKUP(A173,SOURCE!B:S,15,0)&amp;IF(SOURCE!$AA$2-LEN(VLOOKUP(A173,SOURCE!B:S,15,0))&gt;=0,REPT(" ",SOURCE!$AA$2-LEN(VLOOKUP(A173,SOURCE!B:S,15,0))),"")&amp;
TEXT(A173,"???0")&amp;IF(VLOOKUP(A173,SOURCE!B:S,16,0)="","","   "&amp;VLOOKUP(A173,SOURCE!B:S,16,0)
))))
)</f>
        <v>#define CST_37                       164</v>
      </c>
    </row>
    <row r="174" spans="1:4">
      <c r="A174">
        <f t="shared" si="6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8" t="str">
        <f>IF(A174&lt;&gt;INT(A174),B174,
IF(A174&lt;0,VLOOKUP(A174,lookups!A$1:B$25,2,0),
IF(ISNA(B174),"",
IF(OR(ISBLANK(A174),ISNA(B174),B174=0),
"",
"#define "&amp;
VLOOKUP(A174,SOURCE!B:S,15,0)&amp;IF(SOURCE!$AA$2-LEN(VLOOKUP(A174,SOURCE!B:S,15,0))&gt;=0,REPT(" ",SOURCE!$AA$2-LEN(VLOOKUP(A174,SOURCE!B:S,15,0))),"")&amp;
TEXT(A174,"???0")&amp;IF(VLOOKUP(A174,SOURCE!B:S,16,0)="","","   "&amp;VLOOKUP(A174,SOURCE!B:S,16,0)
))))
)</f>
        <v>#define CST_38                       165</v>
      </c>
    </row>
    <row r="175" spans="1:4">
      <c r="A175">
        <f t="shared" si="6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8" t="str">
        <f>IF(A175&lt;&gt;INT(A175),B175,
IF(A175&lt;0,VLOOKUP(A175,lookups!A$1:B$25,2,0),
IF(ISNA(B175),"",
IF(OR(ISBLANK(A175),ISNA(B175),B175=0),
"",
"#define "&amp;
VLOOKUP(A175,SOURCE!B:S,15,0)&amp;IF(SOURCE!$AA$2-LEN(VLOOKUP(A175,SOURCE!B:S,15,0))&gt;=0,REPT(" ",SOURCE!$AA$2-LEN(VLOOKUP(A175,SOURCE!B:S,15,0))),"")&amp;
TEXT(A175,"???0")&amp;IF(VLOOKUP(A175,SOURCE!B:S,16,0)="","","   "&amp;VLOOKUP(A175,SOURCE!B:S,16,0)
))))
)</f>
        <v>#define CST_39                       166</v>
      </c>
    </row>
    <row r="176" spans="1:4">
      <c r="A176">
        <f t="shared" si="6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8" t="str">
        <f>IF(A176&lt;&gt;INT(A176),B176,
IF(A176&lt;0,VLOOKUP(A176,lookups!A$1:B$25,2,0),
IF(ISNA(B176),"",
IF(OR(ISBLANK(A176),ISNA(B176),B176=0),
"",
"#define "&amp;
VLOOKUP(A176,SOURCE!B:S,15,0)&amp;IF(SOURCE!$AA$2-LEN(VLOOKUP(A176,SOURCE!B:S,15,0))&gt;=0,REPT(" ",SOURCE!$AA$2-LEN(VLOOKUP(A176,SOURCE!B:S,15,0))),"")&amp;
TEXT(A176,"???0")&amp;IF(VLOOKUP(A176,SOURCE!B:S,16,0)="","","   "&amp;VLOOKUP(A176,SOURCE!B:S,16,0)
))))
)</f>
        <v>#define CST_40                       167</v>
      </c>
    </row>
    <row r="177" spans="1:4">
      <c r="A177">
        <f t="shared" si="6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8" t="str">
        <f>IF(A177&lt;&gt;INT(A177),B177,
IF(A177&lt;0,VLOOKUP(A177,lookups!A$1:B$25,2,0),
IF(ISNA(B177),"",
IF(OR(ISBLANK(A177),ISNA(B177),B177=0),
"",
"#define "&amp;
VLOOKUP(A177,SOURCE!B:S,15,0)&amp;IF(SOURCE!$AA$2-LEN(VLOOKUP(A177,SOURCE!B:S,15,0))&gt;=0,REPT(" ",SOURCE!$AA$2-LEN(VLOOKUP(A177,SOURCE!B:S,15,0))),"")&amp;
TEXT(A177,"???0")&amp;IF(VLOOKUP(A177,SOURCE!B:S,16,0)="","","   "&amp;VLOOKUP(A177,SOURCE!B:S,16,0)
))))
)</f>
        <v>#define CST_41                       168</v>
      </c>
    </row>
    <row r="178" spans="1:4">
      <c r="A178">
        <f t="shared" si="6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8" t="str">
        <f>IF(A178&lt;&gt;INT(A178),B178,
IF(A178&lt;0,VLOOKUP(A178,lookups!A$1:B$25,2,0),
IF(ISNA(B178),"",
IF(OR(ISBLANK(A178),ISNA(B178),B178=0),
"",
"#define "&amp;
VLOOKUP(A178,SOURCE!B:S,15,0)&amp;IF(SOURCE!$AA$2-LEN(VLOOKUP(A178,SOURCE!B:S,15,0))&gt;=0,REPT(" ",SOURCE!$AA$2-LEN(VLOOKUP(A178,SOURCE!B:S,15,0))),"")&amp;
TEXT(A178,"???0")&amp;IF(VLOOKUP(A178,SOURCE!B:S,16,0)="","","   "&amp;VLOOKUP(A178,SOURCE!B:S,16,0)
))))
)</f>
        <v>#define CST_42                       169</v>
      </c>
    </row>
    <row r="179" spans="1:4">
      <c r="A179">
        <f t="shared" si="6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8" t="str">
        <f>IF(A179&lt;&gt;INT(A179),B179,
IF(A179&lt;0,VLOOKUP(A179,lookups!A$1:B$25,2,0),
IF(ISNA(B179),"",
IF(OR(ISBLANK(A179),ISNA(B179),B179=0),
"",
"#define "&amp;
VLOOKUP(A179,SOURCE!B:S,15,0)&amp;IF(SOURCE!$AA$2-LEN(VLOOKUP(A179,SOURCE!B:S,15,0))&gt;=0,REPT(" ",SOURCE!$AA$2-LEN(VLOOKUP(A179,SOURCE!B:S,15,0))),"")&amp;
TEXT(A179,"???0")&amp;IF(VLOOKUP(A179,SOURCE!B:S,16,0)="","","   "&amp;VLOOKUP(A179,SOURCE!B:S,16,0)
))))
)</f>
        <v>#define CST_43                       170</v>
      </c>
    </row>
    <row r="180" spans="1:4">
      <c r="A180">
        <f t="shared" si="6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8" t="str">
        <f>IF(A180&lt;&gt;INT(A180),B180,
IF(A180&lt;0,VLOOKUP(A180,lookups!A$1:B$25,2,0),
IF(ISNA(B180),"",
IF(OR(ISBLANK(A180),ISNA(B180),B180=0),
"",
"#define "&amp;
VLOOKUP(A180,SOURCE!B:S,15,0)&amp;IF(SOURCE!$AA$2-LEN(VLOOKUP(A180,SOURCE!B:S,15,0))&gt;=0,REPT(" ",SOURCE!$AA$2-LEN(VLOOKUP(A180,SOURCE!B:S,15,0))),"")&amp;
TEXT(A180,"???0")&amp;IF(VLOOKUP(A180,SOURCE!B:S,16,0)="","","   "&amp;VLOOKUP(A180,SOURCE!B:S,16,0)
))))
)</f>
        <v>#define CST_44                       171</v>
      </c>
    </row>
    <row r="181" spans="1:4">
      <c r="A181">
        <f t="shared" si="6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8" t="str">
        <f>IF(A181&lt;&gt;INT(A181),B181,
IF(A181&lt;0,VLOOKUP(A181,lookups!A$1:B$25,2,0),
IF(ISNA(B181),"",
IF(OR(ISBLANK(A181),ISNA(B181),B181=0),
"",
"#define "&amp;
VLOOKUP(A181,SOURCE!B:S,15,0)&amp;IF(SOURCE!$AA$2-LEN(VLOOKUP(A181,SOURCE!B:S,15,0))&gt;=0,REPT(" ",SOURCE!$AA$2-LEN(VLOOKUP(A181,SOURCE!B:S,15,0))),"")&amp;
TEXT(A181,"???0")&amp;IF(VLOOKUP(A181,SOURCE!B:S,16,0)="","","   "&amp;VLOOKUP(A181,SOURCE!B:S,16,0)
))))
)</f>
        <v>#define CST_45                       172</v>
      </c>
    </row>
    <row r="182" spans="1:4">
      <c r="A182">
        <f t="shared" si="6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8" t="str">
        <f>IF(A182&lt;&gt;INT(A182),B182,
IF(A182&lt;0,VLOOKUP(A182,lookups!A$1:B$25,2,0),
IF(ISNA(B182),"",
IF(OR(ISBLANK(A182),ISNA(B182),B182=0),
"",
"#define "&amp;
VLOOKUP(A182,SOURCE!B:S,15,0)&amp;IF(SOURCE!$AA$2-LEN(VLOOKUP(A182,SOURCE!B:S,15,0))&gt;=0,REPT(" ",SOURCE!$AA$2-LEN(VLOOKUP(A182,SOURCE!B:S,15,0))),"")&amp;
TEXT(A182,"???0")&amp;IF(VLOOKUP(A182,SOURCE!B:S,16,0)="","","   "&amp;VLOOKUP(A182,SOURCE!B:S,16,0)
))))
)</f>
        <v>#define CST_46                       173</v>
      </c>
    </row>
    <row r="183" spans="1:4">
      <c r="A183">
        <f t="shared" si="6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8" t="str">
        <f>IF(A183&lt;&gt;INT(A183),B183,
IF(A183&lt;0,VLOOKUP(A183,lookups!A$1:B$25,2,0),
IF(ISNA(B183),"",
IF(OR(ISBLANK(A183),ISNA(B183),B183=0),
"",
"#define "&amp;
VLOOKUP(A183,SOURCE!B:S,15,0)&amp;IF(SOURCE!$AA$2-LEN(VLOOKUP(A183,SOURCE!B:S,15,0))&gt;=0,REPT(" ",SOURCE!$AA$2-LEN(VLOOKUP(A183,SOURCE!B:S,15,0))),"")&amp;
TEXT(A183,"???0")&amp;IF(VLOOKUP(A183,SOURCE!B:S,16,0)="","","   "&amp;VLOOKUP(A183,SOURCE!B:S,16,0)
))))
)</f>
        <v>#define CST_47                       174</v>
      </c>
    </row>
    <row r="184" spans="1:4">
      <c r="A184">
        <f t="shared" si="6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8" t="str">
        <f>IF(A184&lt;&gt;INT(A184),B184,
IF(A184&lt;0,VLOOKUP(A184,lookups!A$1:B$25,2,0),
IF(ISNA(B184),"",
IF(OR(ISBLANK(A184),ISNA(B184),B184=0),
"",
"#define "&amp;
VLOOKUP(A184,SOURCE!B:S,15,0)&amp;IF(SOURCE!$AA$2-LEN(VLOOKUP(A184,SOURCE!B:S,15,0))&gt;=0,REPT(" ",SOURCE!$AA$2-LEN(VLOOKUP(A184,SOURCE!B:S,15,0))),"")&amp;
TEXT(A184,"???0")&amp;IF(VLOOKUP(A184,SOURCE!B:S,16,0)="","","   "&amp;VLOOKUP(A184,SOURCE!B:S,16,0)
))))
)</f>
        <v>#define CST_48                       175</v>
      </c>
    </row>
    <row r="185" spans="1:4">
      <c r="A185">
        <f t="shared" si="6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8" t="str">
        <f>IF(A185&lt;&gt;INT(A185),B185,
IF(A185&lt;0,VLOOKUP(A185,lookups!A$1:B$25,2,0),
IF(ISNA(B185),"",
IF(OR(ISBLANK(A185),ISNA(B185),B185=0),
"",
"#define "&amp;
VLOOKUP(A185,SOURCE!B:S,15,0)&amp;IF(SOURCE!$AA$2-LEN(VLOOKUP(A185,SOURCE!B:S,15,0))&gt;=0,REPT(" ",SOURCE!$AA$2-LEN(VLOOKUP(A185,SOURCE!B:S,15,0))),"")&amp;
TEXT(A185,"???0")&amp;IF(VLOOKUP(A185,SOURCE!B:S,16,0)="","","   "&amp;VLOOKUP(A185,SOURCE!B:S,16,0)
))))
)</f>
        <v>#define CST_49                       176</v>
      </c>
    </row>
    <row r="186" spans="1:4">
      <c r="A186">
        <f t="shared" si="6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8" t="str">
        <f>IF(A186&lt;&gt;INT(A186),B186,
IF(A186&lt;0,VLOOKUP(A186,lookups!A$1:B$25,2,0),
IF(ISNA(B186),"",
IF(OR(ISBLANK(A186),ISNA(B186),B186=0),
"",
"#define "&amp;
VLOOKUP(A186,SOURCE!B:S,15,0)&amp;IF(SOURCE!$AA$2-LEN(VLOOKUP(A186,SOURCE!B:S,15,0))&gt;=0,REPT(" ",SOURCE!$AA$2-LEN(VLOOKUP(A186,SOURCE!B:S,15,0))),"")&amp;
TEXT(A186,"???0")&amp;IF(VLOOKUP(A186,SOURCE!B:S,16,0)="","","   "&amp;VLOOKUP(A186,SOURCE!B:S,16,0)
))))
)</f>
        <v>#define CST_50                       177</v>
      </c>
    </row>
    <row r="187" spans="1:4">
      <c r="A187">
        <f t="shared" si="6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8" t="str">
        <f>IF(A187&lt;&gt;INT(A187),B187,
IF(A187&lt;0,VLOOKUP(A187,lookups!A$1:B$25,2,0),
IF(ISNA(B187),"",
IF(OR(ISBLANK(A187),ISNA(B187),B187=0),
"",
"#define "&amp;
VLOOKUP(A187,SOURCE!B:S,15,0)&amp;IF(SOURCE!$AA$2-LEN(VLOOKUP(A187,SOURCE!B:S,15,0))&gt;=0,REPT(" ",SOURCE!$AA$2-LEN(VLOOKUP(A187,SOURCE!B:S,15,0))),"")&amp;
TEXT(A187,"???0")&amp;IF(VLOOKUP(A187,SOURCE!B:S,16,0)="","","   "&amp;VLOOKUP(A187,SOURCE!B:S,16,0)
))))
)</f>
        <v>#define CST_51                       178</v>
      </c>
    </row>
    <row r="188" spans="1:4">
      <c r="A188">
        <f t="shared" si="6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8" t="str">
        <f>IF(A188&lt;&gt;INT(A188),B188,
IF(A188&lt;0,VLOOKUP(A188,lookups!A$1:B$25,2,0),
IF(ISNA(B188),"",
IF(OR(ISBLANK(A188),ISNA(B188),B188=0),
"",
"#define "&amp;
VLOOKUP(A188,SOURCE!B:S,15,0)&amp;IF(SOURCE!$AA$2-LEN(VLOOKUP(A188,SOURCE!B:S,15,0))&gt;=0,REPT(" ",SOURCE!$AA$2-LEN(VLOOKUP(A188,SOURCE!B:S,15,0))),"")&amp;
TEXT(A188,"???0")&amp;IF(VLOOKUP(A188,SOURCE!B:S,16,0)="","","   "&amp;VLOOKUP(A188,SOURCE!B:S,16,0)
))))
)</f>
        <v>#define CST_52                       179</v>
      </c>
    </row>
    <row r="189" spans="1:4">
      <c r="A189">
        <f t="shared" si="6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8" t="str">
        <f>IF(A189&lt;&gt;INT(A189),B189,
IF(A189&lt;0,VLOOKUP(A189,lookups!A$1:B$25,2,0),
IF(ISNA(B189),"",
IF(OR(ISBLANK(A189),ISNA(B189),B189=0),
"",
"#define "&amp;
VLOOKUP(A189,SOURCE!B:S,15,0)&amp;IF(SOURCE!$AA$2-LEN(VLOOKUP(A189,SOURCE!B:S,15,0))&gt;=0,REPT(" ",SOURCE!$AA$2-LEN(VLOOKUP(A189,SOURCE!B:S,15,0))),"")&amp;
TEXT(A189,"???0")&amp;IF(VLOOKUP(A189,SOURCE!B:S,16,0)="","","   "&amp;VLOOKUP(A189,SOURCE!B:S,16,0)
))))
)</f>
        <v>#define CST_53                       180</v>
      </c>
    </row>
    <row r="190" spans="1:4">
      <c r="A190">
        <f t="shared" si="6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8" t="str">
        <f>IF(A190&lt;&gt;INT(A190),B190,
IF(A190&lt;0,VLOOKUP(A190,lookups!A$1:B$25,2,0),
IF(ISNA(B190),"",
IF(OR(ISBLANK(A190),ISNA(B190),B190=0),
"",
"#define "&amp;
VLOOKUP(A190,SOURCE!B:S,15,0)&amp;IF(SOURCE!$AA$2-LEN(VLOOKUP(A190,SOURCE!B:S,15,0))&gt;=0,REPT(" ",SOURCE!$AA$2-LEN(VLOOKUP(A190,SOURCE!B:S,15,0))),"")&amp;
TEXT(A190,"???0")&amp;IF(VLOOKUP(A190,SOURCE!B:S,16,0)="","","   "&amp;VLOOKUP(A190,SOURCE!B:S,16,0)
))))
)</f>
        <v>#define CST_54                       181</v>
      </c>
    </row>
    <row r="191" spans="1:4">
      <c r="A191">
        <f t="shared" si="6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8" t="str">
        <f>IF(A191&lt;&gt;INT(A191),B191,
IF(A191&lt;0,VLOOKUP(A191,lookups!A$1:B$25,2,0),
IF(ISNA(B191),"",
IF(OR(ISBLANK(A191),ISNA(B191),B191=0),
"",
"#define "&amp;
VLOOKUP(A191,SOURCE!B:S,15,0)&amp;IF(SOURCE!$AA$2-LEN(VLOOKUP(A191,SOURCE!B:S,15,0))&gt;=0,REPT(" ",SOURCE!$AA$2-LEN(VLOOKUP(A191,SOURCE!B:S,15,0))),"")&amp;
TEXT(A191,"???0")&amp;IF(VLOOKUP(A191,SOURCE!B:S,16,0)="","","   "&amp;VLOOKUP(A191,SOURCE!B:S,16,0)
))))
)</f>
        <v>#define CST_55                       182</v>
      </c>
    </row>
    <row r="192" spans="1:4">
      <c r="A192">
        <f t="shared" si="6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8" t="str">
        <f>IF(A192&lt;&gt;INT(A192),B192,
IF(A192&lt;0,VLOOKUP(A192,lookups!A$1:B$25,2,0),
IF(ISNA(B192),"",
IF(OR(ISBLANK(A192),ISNA(B192),B192=0),
"",
"#define "&amp;
VLOOKUP(A192,SOURCE!B:S,15,0)&amp;IF(SOURCE!$AA$2-LEN(VLOOKUP(A192,SOURCE!B:S,15,0))&gt;=0,REPT(" ",SOURCE!$AA$2-LEN(VLOOKUP(A192,SOURCE!B:S,15,0))),"")&amp;
TEXT(A192,"???0")&amp;IF(VLOOKUP(A192,SOURCE!B:S,16,0)="","","   "&amp;VLOOKUP(A192,SOURCE!B:S,16,0)
))))
)</f>
        <v>#define CST_56                       183</v>
      </c>
    </row>
    <row r="193" spans="1:4">
      <c r="A193">
        <f t="shared" si="6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8" t="str">
        <f>IF(A193&lt;&gt;INT(A193),B193,
IF(A193&lt;0,VLOOKUP(A193,lookups!A$1:B$25,2,0),
IF(ISNA(B193),"",
IF(OR(ISBLANK(A193),ISNA(B193),B193=0),
"",
"#define "&amp;
VLOOKUP(A193,SOURCE!B:S,15,0)&amp;IF(SOURCE!$AA$2-LEN(VLOOKUP(A193,SOURCE!B:S,15,0))&gt;=0,REPT(" ",SOURCE!$AA$2-LEN(VLOOKUP(A193,SOURCE!B:S,15,0))),"")&amp;
TEXT(A193,"???0")&amp;IF(VLOOKUP(A193,SOURCE!B:S,16,0)="","","   "&amp;VLOOKUP(A193,SOURCE!B:S,16,0)
))))
)</f>
        <v>#define CST_57                       184</v>
      </c>
    </row>
    <row r="194" spans="1:4">
      <c r="A194">
        <f t="shared" si="6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8" t="str">
        <f>IF(A194&lt;&gt;INT(A194),B194,
IF(A194&lt;0,VLOOKUP(A194,lookups!A$1:B$25,2,0),
IF(ISNA(B194),"",
IF(OR(ISBLANK(A194),ISNA(B194),B194=0),
"",
"#define "&amp;
VLOOKUP(A194,SOURCE!B:S,15,0)&amp;IF(SOURCE!$AA$2-LEN(VLOOKUP(A194,SOURCE!B:S,15,0))&gt;=0,REPT(" ",SOURCE!$AA$2-LEN(VLOOKUP(A194,SOURCE!B:S,15,0))),"")&amp;
TEXT(A194,"???0")&amp;IF(VLOOKUP(A194,SOURCE!B:S,16,0)="","","   "&amp;VLOOKUP(A194,SOURCE!B:S,16,0)
))))
)</f>
        <v>#define CST_58                       185</v>
      </c>
    </row>
    <row r="195" spans="1:4">
      <c r="A195">
        <f t="shared" si="6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8" t="str">
        <f>IF(A195&lt;&gt;INT(A195),B195,
IF(A195&lt;0,VLOOKUP(A195,lookups!A$1:B$25,2,0),
IF(ISNA(B195),"",
IF(OR(ISBLANK(A195),ISNA(B195),B195=0),
"",
"#define "&amp;
VLOOKUP(A195,SOURCE!B:S,15,0)&amp;IF(SOURCE!$AA$2-LEN(VLOOKUP(A195,SOURCE!B:S,15,0))&gt;=0,REPT(" ",SOURCE!$AA$2-LEN(VLOOKUP(A195,SOURCE!B:S,15,0))),"")&amp;
TEXT(A195,"???0")&amp;IF(VLOOKUP(A195,SOURCE!B:S,16,0)="","","   "&amp;VLOOKUP(A195,SOURCE!B:S,16,0)
))))
)</f>
        <v>#define CST_59                       186</v>
      </c>
    </row>
    <row r="196" spans="1:4">
      <c r="A196">
        <f t="shared" si="6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8" t="str">
        <f>IF(A196&lt;&gt;INT(A196),B196,
IF(A196&lt;0,VLOOKUP(A196,lookups!A$1:B$25,2,0),
IF(ISNA(B196),"",
IF(OR(ISBLANK(A196),ISNA(B196),B196=0),
"",
"#define "&amp;
VLOOKUP(A196,SOURCE!B:S,15,0)&amp;IF(SOURCE!$AA$2-LEN(VLOOKUP(A196,SOURCE!B:S,15,0))&gt;=0,REPT(" ",SOURCE!$AA$2-LEN(VLOOKUP(A196,SOURCE!B:S,15,0))),"")&amp;
TEXT(A196,"???0")&amp;IF(VLOOKUP(A196,SOURCE!B:S,16,0)="","","   "&amp;VLOOKUP(A196,SOURCE!B:S,16,0)
))))
)</f>
        <v>#define CST_60                       187</v>
      </c>
    </row>
    <row r="197" spans="1:4">
      <c r="A197">
        <f t="shared" si="6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8" t="str">
        <f>IF(A197&lt;&gt;INT(A197),B197,
IF(A197&lt;0,VLOOKUP(A197,lookups!A$1:B$25,2,0),
IF(ISNA(B197),"",
IF(OR(ISBLANK(A197),ISNA(B197),B197=0),
"",
"#define "&amp;
VLOOKUP(A197,SOURCE!B:S,15,0)&amp;IF(SOURCE!$AA$2-LEN(VLOOKUP(A197,SOURCE!B:S,15,0))&gt;=0,REPT(" ",SOURCE!$AA$2-LEN(VLOOKUP(A197,SOURCE!B:S,15,0))),"")&amp;
TEXT(A197,"???0")&amp;IF(VLOOKUP(A197,SOURCE!B:S,16,0)="","","   "&amp;VLOOKUP(A197,SOURCE!B:S,16,0)
))))
)</f>
        <v>#define CST_61                       188</v>
      </c>
    </row>
    <row r="198" spans="1:4">
      <c r="A198">
        <f t="shared" si="6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8" t="str">
        <f>IF(A198&lt;&gt;INT(A198),B198,
IF(A198&lt;0,VLOOKUP(A198,lookups!A$1:B$25,2,0),
IF(ISNA(B198),"",
IF(OR(ISBLANK(A198),ISNA(B198),B198=0),
"",
"#define "&amp;
VLOOKUP(A198,SOURCE!B:S,15,0)&amp;IF(SOURCE!$AA$2-LEN(VLOOKUP(A198,SOURCE!B:S,15,0))&gt;=0,REPT(" ",SOURCE!$AA$2-LEN(VLOOKUP(A198,SOURCE!B:S,15,0))),"")&amp;
TEXT(A198,"???0")&amp;IF(VLOOKUP(A198,SOURCE!B:S,16,0)="","","   "&amp;VLOOKUP(A198,SOURCE!B:S,16,0)
))))
)</f>
        <v>#define CST_62                       189</v>
      </c>
    </row>
    <row r="199" spans="1:4">
      <c r="A199">
        <f t="shared" si="6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8" t="str">
        <f>IF(A199&lt;&gt;INT(A199),B199,
IF(A199&lt;0,VLOOKUP(A199,lookups!A$1:B$25,2,0),
IF(ISNA(B199),"",
IF(OR(ISBLANK(A199),ISNA(B199),B199=0),
"",
"#define "&amp;
VLOOKUP(A199,SOURCE!B:S,15,0)&amp;IF(SOURCE!$AA$2-LEN(VLOOKUP(A199,SOURCE!B:S,15,0))&gt;=0,REPT(" ",SOURCE!$AA$2-LEN(VLOOKUP(A199,SOURCE!B:S,15,0))),"")&amp;
TEXT(A199,"???0")&amp;IF(VLOOKUP(A199,SOURCE!B:S,16,0)="","","   "&amp;VLOOKUP(A199,SOURCE!B:S,16,0)
))))
)</f>
        <v>#define CST_63                       190</v>
      </c>
    </row>
    <row r="200" spans="1:4">
      <c r="A200">
        <f t="shared" si="6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8" t="str">
        <f>IF(A200&lt;&gt;INT(A200),B200,
IF(A200&lt;0,VLOOKUP(A200,lookups!A$1:B$25,2,0),
IF(ISNA(B200),"",
IF(OR(ISBLANK(A200),ISNA(B200),B200=0),
"",
"#define "&amp;
VLOOKUP(A200,SOURCE!B:S,15,0)&amp;IF(SOURCE!$AA$2-LEN(VLOOKUP(A200,SOURCE!B:S,15,0))&gt;=0,REPT(" ",SOURCE!$AA$2-LEN(VLOOKUP(A200,SOURCE!B:S,15,0))),"")&amp;
TEXT(A200,"???0")&amp;IF(VLOOKUP(A200,SOURCE!B:S,16,0)="","","   "&amp;VLOOKUP(A200,SOURCE!B:S,16,0)
))))
)</f>
        <v>#define CST_64                       191</v>
      </c>
    </row>
    <row r="201" spans="1:4">
      <c r="A201">
        <f t="shared" si="6"/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8" t="str">
        <f>IF(A201&lt;&gt;INT(A201),B201,
IF(A201&lt;0,VLOOKUP(A201,lookups!A$1:B$25,2,0),
IF(ISNA(B201),"",
IF(OR(ISBLANK(A201),ISNA(B201),B201=0),
"",
"#define "&amp;
VLOOKUP(A201,SOURCE!B:S,15,0)&amp;IF(SOURCE!$AA$2-LEN(VLOOKUP(A201,SOURCE!B:S,15,0))&gt;=0,REPT(" ",SOURCE!$AA$2-LEN(VLOOKUP(A201,SOURCE!B:S,15,0))),"")&amp;
TEXT(A201,"???0")&amp;IF(VLOOKUP(A201,SOURCE!B:S,16,0)="","","   "&amp;VLOOKUP(A201,SOURCE!B:S,16,0)
))))
)</f>
        <v>#define CST_65                       192</v>
      </c>
    </row>
    <row r="202" spans="1:4">
      <c r="A202">
        <f t="shared" si="6"/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8" t="str">
        <f>IF(A202&lt;&gt;INT(A202),B202,
IF(A202&lt;0,VLOOKUP(A202,lookups!A$1:B$25,2,0),
IF(ISNA(B202),"",
IF(OR(ISBLANK(A202),ISNA(B202),B202=0),
"",
"#define "&amp;
VLOOKUP(A202,SOURCE!B:S,15,0)&amp;IF(SOURCE!$AA$2-LEN(VLOOKUP(A202,SOURCE!B:S,15,0))&gt;=0,REPT(" ",SOURCE!$AA$2-LEN(VLOOKUP(A202,SOURCE!B:S,15,0))),"")&amp;
TEXT(A202,"???0")&amp;IF(VLOOKUP(A202,SOURCE!B:S,16,0)="","","   "&amp;VLOOKUP(A202,SOURCE!B:S,16,0)
))))
)</f>
        <v>#define CST_66                       193</v>
      </c>
    </row>
    <row r="203" spans="1:4">
      <c r="A203">
        <f t="shared" ref="A203:A266" si="7">C202</f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8" t="str">
        <f>IF(A203&lt;&gt;INT(A203),B203,
IF(A203&lt;0,VLOOKUP(A203,lookups!A$1:B$25,2,0),
IF(ISNA(B203),"",
IF(OR(ISBLANK(A203),ISNA(B203),B203=0),
"",
"#define "&amp;
VLOOKUP(A203,SOURCE!B:S,15,0)&amp;IF(SOURCE!$AA$2-LEN(VLOOKUP(A203,SOURCE!B:S,15,0))&gt;=0,REPT(" ",SOURCE!$AA$2-LEN(VLOOKUP(A203,SOURCE!B:S,15,0))),"")&amp;
TEXT(A203,"???0")&amp;IF(VLOOKUP(A203,SOURCE!B:S,16,0)="","","   "&amp;VLOOKUP(A203,SOURCE!B:S,16,0)
))))
)</f>
        <v>#define CST_67                       194</v>
      </c>
    </row>
    <row r="204" spans="1:4">
      <c r="A204">
        <f t="shared" si="7"/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8" t="str">
        <f>IF(A204&lt;&gt;INT(A204),B204,
IF(A204&lt;0,VLOOKUP(A204,lookups!A$1:B$25,2,0),
IF(ISNA(B204),"",
IF(OR(ISBLANK(A204),ISNA(B204),B204=0),
"",
"#define "&amp;
VLOOKUP(A204,SOURCE!B:S,15,0)&amp;IF(SOURCE!$AA$2-LEN(VLOOKUP(A204,SOURCE!B:S,15,0))&gt;=0,REPT(" ",SOURCE!$AA$2-LEN(VLOOKUP(A204,SOURCE!B:S,15,0))),"")&amp;
TEXT(A204,"???0")&amp;IF(VLOOKUP(A204,SOURCE!B:S,16,0)="","","   "&amp;VLOOKUP(A204,SOURCE!B:S,16,0)
))))
)</f>
        <v>#define CST_68                       195</v>
      </c>
    </row>
    <row r="205" spans="1:4">
      <c r="A205">
        <f t="shared" si="7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8" t="str">
        <f>IF(A205&lt;&gt;INT(A205),B205,
IF(A205&lt;0,VLOOKUP(A205,lookups!A$1:B$25,2,0),
IF(ISNA(B205),"",
IF(OR(ISBLANK(A205),ISNA(B205),B205=0),
"",
"#define "&amp;
VLOOKUP(A205,SOURCE!B:S,15,0)&amp;IF(SOURCE!$AA$2-LEN(VLOOKUP(A205,SOURCE!B:S,15,0))&gt;=0,REPT(" ",SOURCE!$AA$2-LEN(VLOOKUP(A205,SOURCE!B:S,15,0))),"")&amp;
TEXT(A205,"???0")&amp;IF(VLOOKUP(A205,SOURCE!B:S,16,0)="","","   "&amp;VLOOKUP(A205,SOURCE!B:S,16,0)
))))
)</f>
        <v>#define CST_69                       196</v>
      </c>
    </row>
    <row r="206" spans="1:4">
      <c r="A206">
        <f t="shared" si="7"/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8" t="str">
        <f>IF(A206&lt;&gt;INT(A206),B206,
IF(A206&lt;0,VLOOKUP(A206,lookups!A$1:B$25,2,0),
IF(ISNA(B206),"",
IF(OR(ISBLANK(A206),ISNA(B206),B206=0),
"",
"#define "&amp;
VLOOKUP(A206,SOURCE!B:S,15,0)&amp;IF(SOURCE!$AA$2-LEN(VLOOKUP(A206,SOURCE!B:S,15,0))&gt;=0,REPT(" ",SOURCE!$AA$2-LEN(VLOOKUP(A206,SOURCE!B:S,15,0))),"")&amp;
TEXT(A206,"???0")&amp;IF(VLOOKUP(A206,SOURCE!B:S,16,0)="","","   "&amp;VLOOKUP(A206,SOURCE!B:S,16,0)
))))
)</f>
        <v>#define CST_70                       197</v>
      </c>
    </row>
    <row r="207" spans="1:4">
      <c r="A207">
        <f t="shared" si="7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8" t="str">
        <f>IF(A207&lt;&gt;INT(A207),B207,
IF(A207&lt;0,VLOOKUP(A207,lookups!A$1:B$25,2,0),
IF(ISNA(B207),"",
IF(OR(ISBLANK(A207),ISNA(B207),B207=0),
"",
"#define "&amp;
VLOOKUP(A207,SOURCE!B:S,15,0)&amp;IF(SOURCE!$AA$2-LEN(VLOOKUP(A207,SOURCE!B:S,15,0))&gt;=0,REPT(" ",SOURCE!$AA$2-LEN(VLOOKUP(A207,SOURCE!B:S,15,0))),"")&amp;
TEXT(A207,"???0")&amp;IF(VLOOKUP(A207,SOURCE!B:S,16,0)="","","   "&amp;VLOOKUP(A207,SOURCE!B:S,16,0)
))))
)</f>
        <v>#define CST_71                       198</v>
      </c>
    </row>
    <row r="208" spans="1:4">
      <c r="A208">
        <f t="shared" si="7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8" t="str">
        <f>IF(A208&lt;&gt;INT(A208),B208,
IF(A208&lt;0,VLOOKUP(A208,lookups!A$1:B$25,2,0),
IF(ISNA(B208),"",
IF(OR(ISBLANK(A208),ISNA(B208),B208=0),
"",
"#define "&amp;
VLOOKUP(A208,SOURCE!B:S,15,0)&amp;IF(SOURCE!$AA$2-LEN(VLOOKUP(A208,SOURCE!B:S,15,0))&gt;=0,REPT(" ",SOURCE!$AA$2-LEN(VLOOKUP(A208,SOURCE!B:S,15,0))),"")&amp;
TEXT(A208,"???0")&amp;IF(VLOOKUP(A208,SOURCE!B:S,16,0)="","","   "&amp;VLOOKUP(A208,SOURCE!B:S,16,0)
))))
)</f>
        <v>#define CST_72                       199</v>
      </c>
    </row>
    <row r="209" spans="1:4">
      <c r="A209">
        <f t="shared" si="7"/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8" t="str">
        <f>IF(A209&lt;&gt;INT(A209),B209,
IF(A209&lt;0,VLOOKUP(A209,lookups!A$1:B$25,2,0),
IF(ISNA(B209),"",
IF(OR(ISBLANK(A209),ISNA(B209),B209=0),
"",
"#define "&amp;
VLOOKUP(A209,SOURCE!B:S,15,0)&amp;IF(SOURCE!$AA$2-LEN(VLOOKUP(A209,SOURCE!B:S,15,0))&gt;=0,REPT(" ",SOURCE!$AA$2-LEN(VLOOKUP(A209,SOURCE!B:S,15,0))),"")&amp;
TEXT(A209,"???0")&amp;IF(VLOOKUP(A209,SOURCE!B:S,16,0)="","","   "&amp;VLOOKUP(A209,SOURCE!B:S,16,0)
))))
)</f>
        <v>#define CST_73                       200</v>
      </c>
    </row>
    <row r="210" spans="1:4">
      <c r="A210">
        <f t="shared" si="7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8" t="str">
        <f>IF(A210&lt;&gt;INT(A210),B210,
IF(A210&lt;0,VLOOKUP(A210,lookups!A$1:B$25,2,0),
IF(ISNA(B210),"",
IF(OR(ISBLANK(A210),ISNA(B210),B210=0),
"",
"#define "&amp;
VLOOKUP(A210,SOURCE!B:S,15,0)&amp;IF(SOURCE!$AA$2-LEN(VLOOKUP(A210,SOURCE!B:S,15,0))&gt;=0,REPT(" ",SOURCE!$AA$2-LEN(VLOOKUP(A210,SOURCE!B:S,15,0))),"")&amp;
TEXT(A210,"???0")&amp;IF(VLOOKUP(A210,SOURCE!B:S,16,0)="","","   "&amp;VLOOKUP(A210,SOURCE!B:S,16,0)
))))
)</f>
        <v>#define CST_74                       201</v>
      </c>
    </row>
    <row r="211" spans="1:4">
      <c r="A211">
        <f t="shared" si="7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8" t="str">
        <f>IF(A211&lt;&gt;INT(A211),B211,
IF(A211&lt;0,VLOOKUP(A211,lookups!A$1:B$25,2,0),
IF(ISNA(B211),"",
IF(OR(ISBLANK(A211),ISNA(B211),B211=0),
"",
"#define "&amp;
VLOOKUP(A211,SOURCE!B:S,15,0)&amp;IF(SOURCE!$AA$2-LEN(VLOOKUP(A211,SOURCE!B:S,15,0))&gt;=0,REPT(" ",SOURCE!$AA$2-LEN(VLOOKUP(A211,SOURCE!B:S,15,0))),"")&amp;
TEXT(A211,"???0")&amp;IF(VLOOKUP(A211,SOURCE!B:S,16,0)="","","   "&amp;VLOOKUP(A211,SOURCE!B:S,16,0)
))))
)</f>
        <v>#define CST_75                       202</v>
      </c>
    </row>
    <row r="212" spans="1:4">
      <c r="A212">
        <f t="shared" si="7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8" t="str">
        <f>IF(A212&lt;&gt;INT(A212),B212,
IF(A212&lt;0,VLOOKUP(A212,lookups!A$1:B$25,2,0),
IF(ISNA(B212),"",
IF(OR(ISBLANK(A212),ISNA(B212),B212=0),
"",
"#define "&amp;
VLOOKUP(A212,SOURCE!B:S,15,0)&amp;IF(SOURCE!$AA$2-LEN(VLOOKUP(A212,SOURCE!B:S,15,0))&gt;=0,REPT(" ",SOURCE!$AA$2-LEN(VLOOKUP(A212,SOURCE!B:S,15,0))),"")&amp;
TEXT(A212,"???0")&amp;IF(VLOOKUP(A212,SOURCE!B:S,16,0)="","","   "&amp;VLOOKUP(A212,SOURCE!B:S,16,0)
))))
)</f>
        <v>#define CST_76                       203</v>
      </c>
    </row>
    <row r="213" spans="1:4">
      <c r="A213">
        <f t="shared" si="7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8" t="str">
        <f>IF(A213&lt;&gt;INT(A213),B213,
IF(A213&lt;0,VLOOKUP(A213,lookups!A$1:B$25,2,0),
IF(ISNA(B213),"",
IF(OR(ISBLANK(A213),ISNA(B213),B213=0),
"",
"#define "&amp;
VLOOKUP(A213,SOURCE!B:S,15,0)&amp;IF(SOURCE!$AA$2-LEN(VLOOKUP(A213,SOURCE!B:S,15,0))&gt;=0,REPT(" ",SOURCE!$AA$2-LEN(VLOOKUP(A213,SOURCE!B:S,15,0))),"")&amp;
TEXT(A213,"???0")&amp;IF(VLOOKUP(A213,SOURCE!B:S,16,0)="","","   "&amp;VLOOKUP(A213,SOURCE!B:S,16,0)
))))
)</f>
        <v>#define CST_77                       204</v>
      </c>
    </row>
    <row r="214" spans="1:4">
      <c r="A214">
        <f t="shared" si="7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8" t="str">
        <f>IF(A214&lt;&gt;INT(A214),B214,
IF(A214&lt;0,VLOOKUP(A214,lookups!A$1:B$25,2,0),
IF(ISNA(B214),"",
IF(OR(ISBLANK(A214),ISNA(B214),B214=0),
"",
"#define "&amp;
VLOOKUP(A214,SOURCE!B:S,15,0)&amp;IF(SOURCE!$AA$2-LEN(VLOOKUP(A214,SOURCE!B:S,15,0))&gt;=0,REPT(" ",SOURCE!$AA$2-LEN(VLOOKUP(A214,SOURCE!B:S,15,0))),"")&amp;
TEXT(A214,"???0")&amp;IF(VLOOKUP(A214,SOURCE!B:S,16,0)="","","   "&amp;VLOOKUP(A214,SOURCE!B:S,16,0)
))))
)</f>
        <v>#define CST_78                       205</v>
      </c>
    </row>
    <row r="215" spans="1:4">
      <c r="A215">
        <f t="shared" si="7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8" t="str">
        <f>IF(A215&lt;&gt;INT(A215),B215,
IF(A215&lt;0,VLOOKUP(A215,lookups!A$1:B$25,2,0),
IF(ISNA(B215),"",
IF(OR(ISBLANK(A215),ISNA(B215),B215=0),
"",
"#define "&amp;
VLOOKUP(A215,SOURCE!B:S,15,0)&amp;IF(SOURCE!$AA$2-LEN(VLOOKUP(A215,SOURCE!B:S,15,0))&gt;=0,REPT(" ",SOURCE!$AA$2-LEN(VLOOKUP(A215,SOURCE!B:S,15,0))),"")&amp;
TEXT(A215,"???0")&amp;IF(VLOOKUP(A215,SOURCE!B:S,16,0)="","","   "&amp;VLOOKUP(A215,SOURCE!B:S,16,0)
))))
)</f>
        <v>#define CST_79                       206</v>
      </c>
    </row>
    <row r="216" spans="1:4">
      <c r="A216">
        <f t="shared" si="7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8" t="str">
        <f>IF(A216&lt;&gt;INT(A216),B216,
IF(A216&lt;0,VLOOKUP(A216,lookups!A$1:B$25,2,0),
IF(ISNA(B216),"",
IF(OR(ISBLANK(A216),ISNA(B216),B216=0),
"",
"#define "&amp;
VLOOKUP(A216,SOURCE!B:S,15,0)&amp;IF(SOURCE!$AA$2-LEN(VLOOKUP(A216,SOURCE!B:S,15,0))&gt;=0,REPT(" ",SOURCE!$AA$2-LEN(VLOOKUP(A216,SOURCE!B:S,15,0))),"")&amp;
TEXT(A216,"???0")&amp;IF(VLOOKUP(A216,SOURCE!B:S,16,0)="","","   "&amp;VLOOKUP(A216,SOURCE!B:S,16,0)
))))
)</f>
        <v>#define ITM_CNST                     207</v>
      </c>
    </row>
    <row r="217" spans="1:4">
      <c r="A217">
        <f t="shared" si="7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8" t="str">
        <f>IF(A217&lt;&gt;INT(A217),B217,
IF(A217&lt;0,VLOOKUP(A217,lookups!A$1:B$25,2,0),
IF(ISNA(B217),"",
IF(OR(ISBLANK(A217),ISNA(B217),B217=0),
"",
"#define "&amp;
VLOOKUP(A217,SOURCE!B:S,15,0)&amp;IF(SOURCE!$AA$2-LEN(VLOOKUP(A217,SOURCE!B:S,15,0))&gt;=0,REPT(" ",SOURCE!$AA$2-LEN(VLOOKUP(A217,SOURCE!B:S,15,0))),"")&amp;
TEXT(A217,"???0")&amp;IF(VLOOKUP(A217,SOURCE!B:S,16,0)="","","   "&amp;VLOOKUP(A217,SOURCE!B:S,16,0)
))))
)</f>
        <v>#define ITM_0208                     208</v>
      </c>
    </row>
    <row r="218" spans="1:4">
      <c r="A218">
        <f t="shared" si="7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8" t="str">
        <f>IF(A218&lt;&gt;INT(A218),B218,
IF(A218&lt;0,VLOOKUP(A218,lookups!A$1:B$25,2,0),
IF(ISNA(B218),"",
IF(OR(ISBLANK(A218),ISNA(B218),B218=0),
"",
"#define "&amp;
VLOOKUP(A218,SOURCE!B:S,15,0)&amp;IF(SOURCE!$AA$2-LEN(VLOOKUP(A218,SOURCE!B:S,15,0))&gt;=0,REPT(" ",SOURCE!$AA$2-LEN(VLOOKUP(A218,SOURCE!B:S,15,0))),"")&amp;
TEXT(A218,"???0")&amp;IF(VLOOKUP(A218,SOURCE!B:S,16,0)="","","   "&amp;VLOOKUP(A218,SOURCE!B:S,16,0)
))))
)</f>
        <v>#define ITM_0209                     209</v>
      </c>
    </row>
    <row r="219" spans="1:4">
      <c r="A219">
        <f t="shared" si="7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8" t="str">
        <f>IF(A219&lt;&gt;INT(A219),B219,
IF(A219&lt;0,VLOOKUP(A219,lookups!A$1:B$25,2,0),
IF(ISNA(B219),"",
IF(OR(ISBLANK(A219),ISNA(B219),B219=0),
"",
"#define "&amp;
VLOOKUP(A219,SOURCE!B:S,15,0)&amp;IF(SOURCE!$AA$2-LEN(VLOOKUP(A219,SOURCE!B:S,15,0))&gt;=0,REPT(" ",SOURCE!$AA$2-LEN(VLOOKUP(A219,SOURCE!B:S,15,0))),"")&amp;
TEXT(A219,"???0")&amp;IF(VLOOKUP(A219,SOURCE!B:S,16,0)="","","   "&amp;VLOOKUP(A219,SOURCE!B:S,16,0)
))))
)</f>
        <v>#define ITM_0210                     210</v>
      </c>
    </row>
    <row r="220" spans="1:4">
      <c r="A220">
        <f t="shared" si="7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8" t="str">
        <f>IF(A220&lt;&gt;INT(A220),B220,
IF(A220&lt;0,VLOOKUP(A220,lookups!A$1:B$25,2,0),
IF(ISNA(B220),"",
IF(OR(ISBLANK(A220),ISNA(B220),B220=0),
"",
"#define "&amp;
VLOOKUP(A220,SOURCE!B:S,15,0)&amp;IF(SOURCE!$AA$2-LEN(VLOOKUP(A220,SOURCE!B:S,15,0))&gt;=0,REPT(" ",SOURCE!$AA$2-LEN(VLOOKUP(A220,SOURCE!B:S,15,0))),"")&amp;
TEXT(A220,"???0")&amp;IF(VLOOKUP(A220,SOURCE!B:S,16,0)="","","   "&amp;VLOOKUP(A220,SOURCE!B:S,16,0)
))))
)</f>
        <v>#define ITM_0211                     211</v>
      </c>
    </row>
    <row r="221" spans="1:4">
      <c r="A221">
        <f t="shared" si="7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8" t="str">
        <f>IF(A221&lt;&gt;INT(A221),B221,
IF(A221&lt;0,VLOOKUP(A221,lookups!A$1:B$25,2,0),
IF(ISNA(B221),"",
IF(OR(ISBLANK(A221),ISNA(B221),B221=0),
"",
"#define "&amp;
VLOOKUP(A221,SOURCE!B:S,15,0)&amp;IF(SOURCE!$AA$2-LEN(VLOOKUP(A221,SOURCE!B:S,15,0))&gt;=0,REPT(" ",SOURCE!$AA$2-LEN(VLOOKUP(A221,SOURCE!B:S,15,0))),"")&amp;
TEXT(A221,"???0")&amp;IF(VLOOKUP(A221,SOURCE!B:S,16,0)="","","   "&amp;VLOOKUP(A221,SOURCE!B:S,16,0)
))))
)</f>
        <v>#define ITM_0212                     212</v>
      </c>
    </row>
    <row r="222" spans="1:4">
      <c r="A222">
        <f t="shared" si="7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8" t="str">
        <f>IF(A222&lt;&gt;INT(A222),B222,
IF(A222&lt;0,VLOOKUP(A222,lookups!A$1:B$25,2,0),
IF(ISNA(B222),"",
IF(OR(ISBLANK(A222),ISNA(B222),B222=0),
"",
"#define "&amp;
VLOOKUP(A222,SOURCE!B:S,15,0)&amp;IF(SOURCE!$AA$2-LEN(VLOOKUP(A222,SOURCE!B:S,15,0))&gt;=0,REPT(" ",SOURCE!$AA$2-LEN(VLOOKUP(A222,SOURCE!B:S,15,0))),"")&amp;
TEXT(A222,"???0")&amp;IF(VLOOKUP(A222,SOURCE!B:S,16,0)="","","   "&amp;VLOOKUP(A222,SOURCE!B:S,16,0)
))))
)</f>
        <v>#define ITM_0213                     213</v>
      </c>
    </row>
    <row r="223" spans="1:4">
      <c r="A223">
        <f t="shared" si="7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8" t="str">
        <f>IF(A223&lt;&gt;INT(A223),B223,
IF(A223&lt;0,VLOOKUP(A223,lookups!A$1:B$25,2,0),
IF(ISNA(B223),"",
IF(OR(ISBLANK(A223),ISNA(B223),B223=0),
"",
"#define "&amp;
VLOOKUP(A223,SOURCE!B:S,15,0)&amp;IF(SOURCE!$AA$2-LEN(VLOOKUP(A223,SOURCE!B:S,15,0))&gt;=0,REPT(" ",SOURCE!$AA$2-LEN(VLOOKUP(A223,SOURCE!B:S,15,0))),"")&amp;
TEXT(A223,"???0")&amp;IF(VLOOKUP(A223,SOURCE!B:S,16,0)="","","   "&amp;VLOOKUP(A223,SOURCE!B:S,16,0)
))))
)</f>
        <v>#define ITM_0214                     214</v>
      </c>
    </row>
    <row r="224" spans="1:4">
      <c r="A224">
        <f t="shared" si="7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8" t="str">
        <f>IF(A224&lt;&gt;INT(A224),B224,
IF(A224&lt;0,VLOOKUP(A224,lookups!A$1:B$25,2,0),
IF(ISNA(B224),"",
IF(OR(ISBLANK(A224),ISNA(B224),B224=0),
"",
"#define "&amp;
VLOOKUP(A224,SOURCE!B:S,15,0)&amp;IF(SOURCE!$AA$2-LEN(VLOOKUP(A224,SOURCE!B:S,15,0))&gt;=0,REPT(" ",SOURCE!$AA$2-LEN(VLOOKUP(A224,SOURCE!B:S,15,0))),"")&amp;
TEXT(A224,"???0")&amp;IF(VLOOKUP(A224,SOURCE!B:S,16,0)="","","   "&amp;VLOOKUP(A224,SOURCE!B:S,16,0)
))))
)</f>
        <v>#define ITM_0215                     215</v>
      </c>
    </row>
    <row r="225" spans="1:4">
      <c r="A225">
        <f t="shared" si="7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8" t="str">
        <f>IF(A225&lt;&gt;INT(A225),B225,
IF(A225&lt;0,VLOOKUP(A225,lookups!A$1:B$25,2,0),
IF(ISNA(B225),"",
IF(OR(ISBLANK(A225),ISNA(B225),B225=0),
"",
"#define "&amp;
VLOOKUP(A225,SOURCE!B:S,15,0)&amp;IF(SOURCE!$AA$2-LEN(VLOOKUP(A225,SOURCE!B:S,15,0))&gt;=0,REPT(" ",SOURCE!$AA$2-LEN(VLOOKUP(A225,SOURCE!B:S,15,0))),"")&amp;
TEXT(A225,"???0")&amp;IF(VLOOKUP(A225,SOURCE!B:S,16,0)="","","   "&amp;VLOOKUP(A225,SOURCE!B:S,16,0)
))))
)</f>
        <v>#define ITM_0216                     216</v>
      </c>
    </row>
    <row r="226" spans="1:4">
      <c r="A226">
        <f t="shared" si="7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8" t="str">
        <f>IF(A226&lt;&gt;INT(A226),B226,
IF(A226&lt;0,VLOOKUP(A226,lookups!A$1:B$25,2,0),
IF(ISNA(B226),"",
IF(OR(ISBLANK(A226),ISNA(B226),B226=0),
"",
"#define "&amp;
VLOOKUP(A226,SOURCE!B:S,15,0)&amp;IF(SOURCE!$AA$2-LEN(VLOOKUP(A226,SOURCE!B:S,15,0))&gt;=0,REPT(" ",SOURCE!$AA$2-LEN(VLOOKUP(A226,SOURCE!B:S,15,0))),"")&amp;
TEXT(A226,"???0")&amp;IF(VLOOKUP(A226,SOURCE!B:S,16,0)="","","   "&amp;VLOOKUP(A226,SOURCE!B:S,16,0)
))))
)</f>
        <v>#define ITM_0217                     217</v>
      </c>
    </row>
    <row r="227" spans="1:4">
      <c r="A227">
        <f t="shared" si="7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8" t="str">
        <f>IF(A227&lt;&gt;INT(A227),B227,
IF(A227&lt;0,VLOOKUP(A227,lookups!A$1:B$25,2,0),
IF(ISNA(B227),"",
IF(OR(ISBLANK(A227),ISNA(B227),B227=0),
"",
"#define "&amp;
VLOOKUP(A227,SOURCE!B:S,15,0)&amp;IF(SOURCE!$AA$2-LEN(VLOOKUP(A227,SOURCE!B:S,15,0))&gt;=0,REPT(" ",SOURCE!$AA$2-LEN(VLOOKUP(A227,SOURCE!B:S,15,0))),"")&amp;
TEXT(A227,"???0")&amp;IF(VLOOKUP(A227,SOURCE!B:S,16,0)="","","   "&amp;VLOOKUP(A227,SOURCE!B:S,16,0)
))))
)</f>
        <v>#define ITM_0218                     218</v>
      </c>
    </row>
    <row r="228" spans="1:4">
      <c r="A228">
        <f t="shared" si="7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8" t="str">
        <f>IF(A228&lt;&gt;INT(A228),B228,
IF(A228&lt;0,VLOOKUP(A228,lookups!A$1:B$25,2,0),
IF(ISNA(B228),"",
IF(OR(ISBLANK(A228),ISNA(B228),B228=0),
"",
"#define "&amp;
VLOOKUP(A228,SOURCE!B:S,15,0)&amp;IF(SOURCE!$AA$2-LEN(VLOOKUP(A228,SOURCE!B:S,15,0))&gt;=0,REPT(" ",SOURCE!$AA$2-LEN(VLOOKUP(A228,SOURCE!B:S,15,0))),"")&amp;
TEXT(A228,"???0")&amp;IF(VLOOKUP(A228,SOURCE!B:S,16,0)="","","   "&amp;VLOOKUP(A228,SOURCE!B:S,16,0)
))))
)</f>
        <v>#define ITM_0219                     219</v>
      </c>
    </row>
    <row r="229" spans="1:4">
      <c r="A229">
        <f t="shared" si="7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8" t="str">
        <f>IF(A229&lt;&gt;INT(A229),B229,
IF(A229&lt;0,VLOOKUP(A229,lookups!A$1:B$25,2,0),
IF(ISNA(B229),"",
IF(OR(ISBLANK(A229),ISNA(B229),B229=0),
"",
"#define "&amp;
VLOOKUP(A229,SOURCE!B:S,15,0)&amp;IF(SOURCE!$AA$2-LEN(VLOOKUP(A229,SOURCE!B:S,15,0))&gt;=0,REPT(" ",SOURCE!$AA$2-LEN(VLOOKUP(A229,SOURCE!B:S,15,0))),"")&amp;
TEXT(A229,"???0")&amp;IF(VLOOKUP(A229,SOURCE!B:S,16,0)="","","   "&amp;VLOOKUP(A229,SOURCE!B:S,16,0)
))))
)</f>
        <v/>
      </c>
    </row>
    <row r="230" spans="1:4">
      <c r="A230">
        <f t="shared" si="7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8" t="str">
        <f>IF(A230&lt;&gt;INT(A230),B230,
IF(A230&lt;0,VLOOKUP(A230,lookups!A$1:B$25,2,0),
IF(ISNA(B230),"",
IF(OR(ISBLANK(A230),ISNA(B230),B230=0),
"",
"#define "&amp;
VLOOKUP(A230,SOURCE!B:S,15,0)&amp;IF(SOURCE!$AA$2-LEN(VLOOKUP(A230,SOURCE!B:S,15,0))&gt;=0,REPT(" ",SOURCE!$AA$2-LEN(VLOOKUP(A230,SOURCE!B:S,15,0))),"")&amp;
TEXT(A230,"???0")&amp;IF(VLOOKUP(A230,SOURCE!B:S,16,0)="","","   "&amp;VLOOKUP(A230,SOURCE!B:S,16,0)
))))
)</f>
        <v/>
      </c>
    </row>
    <row r="231" spans="1:4">
      <c r="A231">
        <f t="shared" si="7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8" t="str">
        <f>IF(A231&lt;&gt;INT(A231),B231,
IF(A231&lt;0,VLOOKUP(A231,lookups!A$1:B$25,2,0),
IF(ISNA(B231),"",
IF(OR(ISBLANK(A231),ISNA(B231),B231=0),
"",
"#define "&amp;
VLOOKUP(A231,SOURCE!B:S,15,0)&amp;IF(SOURCE!$AA$2-LEN(VLOOKUP(A231,SOURCE!B:S,15,0))&gt;=0,REPT(" ",SOURCE!$AA$2-LEN(VLOOKUP(A231,SOURCE!B:S,15,0))),"")&amp;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si="7"/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8" t="str">
        <f>IF(A232&lt;&gt;INT(A232),B232,
IF(A232&lt;0,VLOOKUP(A232,lookups!A$1:B$25,2,0),
IF(ISNA(B232),"",
IF(OR(ISBLANK(A232),ISNA(B232),B232=0),
"",
"#define "&amp;
VLOOKUP(A232,SOURCE!B:S,15,0)&amp;IF(SOURCE!$AA$2-LEN(VLOOKUP(A232,SOURCE!B:S,15,0))&gt;=0,REPT(" ",SOURCE!$AA$2-LEN(VLOOKUP(A232,SOURCE!B:S,15,0))),"")&amp;
TEXT(A232,"???0")&amp;IF(VLOOKUP(A232,SOURCE!B:S,16,0)="","","   "&amp;VLOOKUP(A232,SOURCE!B:S,16,0)
))))
)</f>
        <v>#define ITM_CtoF                     220</v>
      </c>
    </row>
    <row r="233" spans="1:4">
      <c r="A233">
        <f t="shared" si="7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8" t="str">
        <f>IF(A233&lt;&gt;INT(A233),B233,
IF(A233&lt;0,VLOOKUP(A233,lookups!A$1:B$25,2,0),
IF(ISNA(B233),"",
IF(OR(ISBLANK(A233),ISNA(B233),B233=0),
"",
"#define "&amp;
VLOOKUP(A233,SOURCE!B:S,15,0)&amp;IF(SOURCE!$AA$2-LEN(VLOOKUP(A233,SOURCE!B:S,15,0))&gt;=0,REPT(" ",SOURCE!$AA$2-LEN(VLOOKUP(A233,SOURCE!B:S,15,0))),"")&amp;
TEXT(A233,"???0")&amp;IF(VLOOKUP(A233,SOURCE!B:S,16,0)="","","   "&amp;VLOOKUP(A233,SOURCE!B:S,16,0)
))))
)</f>
        <v>#define ITM_FtoC                     221</v>
      </c>
    </row>
    <row r="234" spans="1:4">
      <c r="A234">
        <f t="shared" si="7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8" t="str">
        <f>IF(A234&lt;&gt;INT(A234),B234,
IF(A234&lt;0,VLOOKUP(A234,lookups!A$1:B$25,2,0),
IF(ISNA(B234),"",
IF(OR(ISBLANK(A234),ISNA(B234),B234=0),
"",
"#define "&amp;
VLOOKUP(A234,SOURCE!B:S,15,0)&amp;IF(SOURCE!$AA$2-LEN(VLOOKUP(A234,SOURCE!B:S,15,0))&gt;=0,REPT(" ",SOURCE!$AA$2-LEN(VLOOKUP(A234,SOURCE!B:S,15,0))),"")&amp;
TEXT(A234,"???0")&amp;IF(VLOOKUP(A234,SOURCE!B:S,16,0)="","","   "&amp;VLOOKUP(A234,SOURCE!B:S,16,0)
))))
)</f>
        <v>#define ITM_DBtoPR                   222</v>
      </c>
    </row>
    <row r="235" spans="1:4">
      <c r="A235">
        <f t="shared" si="7"/>
        <v>223</v>
      </c>
      <c r="B235" t="str">
        <f>VLOOKUP(A235,SOURCE!B:S,15,0)</f>
        <v>ITM_DBtoPRb</v>
      </c>
      <c r="C235">
        <f>IF(
ISNUMBER(INDEX(SOURCE!B:B,MATCH(A235,SOURCE!B:B,0)+1)),
  VALUE(INDEX(SOURCE!B:B,MATCH(A235,SOURCE!B:B,0)+1)),
  "")</f>
        <v>224</v>
      </c>
      <c r="D235" s="8" t="str">
        <f>IF(A235&lt;&gt;INT(A235),B235,
IF(A235&lt;0,VLOOKUP(A235,lookups!A$1:B$25,2,0),
IF(ISNA(B235),"",
IF(OR(ISBLANK(A235),ISNA(B235),B235=0),
"",
"#define "&amp;
VLOOKUP(A235,SOURCE!B:S,15,0)&amp;IF(SOURCE!$AA$2-LEN(VLOOKUP(A235,SOURCE!B:S,15,0))&gt;=0,REPT(" ",SOURCE!$AA$2-LEN(VLOOKUP(A235,SOURCE!B:S,15,0))),"")&amp;
TEXT(A235,"???0")&amp;IF(VLOOKUP(A235,SOURCE!B:S,16,0)="","","   "&amp;VLOOKUP(A235,SOURCE!B:S,16,0)
))))
)</f>
        <v>#define ITM_DBtoPRb                  223</v>
      </c>
    </row>
    <row r="236" spans="1:4">
      <c r="A236">
        <f t="shared" si="7"/>
        <v>224</v>
      </c>
      <c r="B236" t="str">
        <f>VLOOKUP(A236,SOURCE!B:S,15,0)</f>
        <v>ITM_DBtoPRc</v>
      </c>
      <c r="C236">
        <f>IF(
ISNUMBER(INDEX(SOURCE!B:B,MATCH(A236,SOURCE!B:B,0)+1)),
  VALUE(INDEX(SOURCE!B:B,MATCH(A236,SOURCE!B:B,0)+1)),
  "")</f>
        <v>225</v>
      </c>
      <c r="D236" s="8" t="str">
        <f>IF(A236&lt;&gt;INT(A236),B236,
IF(A236&lt;0,VLOOKUP(A236,lookups!A$1:B$25,2,0),
IF(ISNA(B236),"",
IF(OR(ISBLANK(A236),ISNA(B236),B236=0),
"",
"#define "&amp;
VLOOKUP(A236,SOURCE!B:S,15,0)&amp;IF(SOURCE!$AA$2-LEN(VLOOKUP(A236,SOURCE!B:S,15,0))&gt;=0,REPT(" ",SOURCE!$AA$2-LEN(VLOOKUP(A236,SOURCE!B:S,15,0))),"")&amp;
TEXT(A236,"???0")&amp;IF(VLOOKUP(A236,SOURCE!B:S,16,0)="","","   "&amp;VLOOKUP(A236,SOURCE!B:S,16,0)
))))
)</f>
        <v>#define ITM_DBtoPRc                  224</v>
      </c>
    </row>
    <row r="237" spans="1:4">
      <c r="A237">
        <f t="shared" si="7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8" t="str">
        <f>IF(A237&lt;&gt;INT(A237),B237,
IF(A237&lt;0,VLOOKUP(A237,lookups!A$1:B$25,2,0),
IF(ISNA(B237),"",
IF(OR(ISBLANK(A237),ISNA(B237),B237=0),
"",
"#define "&amp;
VLOOKUP(A237,SOURCE!B:S,15,0)&amp;IF(SOURCE!$AA$2-LEN(VLOOKUP(A237,SOURCE!B:S,15,0))&gt;=0,REPT(" ",SOURCE!$AA$2-LEN(VLOOKUP(A237,SOURCE!B:S,15,0))),"")&amp;
TEXT(A237,"???0")&amp;IF(VLOOKUP(A237,SOURCE!B:S,16,0)="","","   "&amp;VLOOKUP(A237,SOURCE!B:S,16,0)
))))
)</f>
        <v>#define ITM_DBtoFR                   225</v>
      </c>
    </row>
    <row r="238" spans="1:4">
      <c r="A238">
        <f t="shared" si="7"/>
        <v>226</v>
      </c>
      <c r="B238" t="str">
        <f>VLOOKUP(A238,SOURCE!B:S,15,0)</f>
        <v>ITM_DBtoFRb</v>
      </c>
      <c r="C238">
        <f>IF(
ISNUMBER(INDEX(SOURCE!B:B,MATCH(A238,SOURCE!B:B,0)+1)),
  VALUE(INDEX(SOURCE!B:B,MATCH(A238,SOURCE!B:B,0)+1)),
  "")</f>
        <v>227</v>
      </c>
      <c r="D238" s="8" t="str">
        <f>IF(A238&lt;&gt;INT(A238),B238,
IF(A238&lt;0,VLOOKUP(A238,lookups!A$1:B$25,2,0),
IF(ISNA(B238),"",
IF(OR(ISBLANK(A238),ISNA(B238),B238=0),
"",
"#define "&amp;
VLOOKUP(A238,SOURCE!B:S,15,0)&amp;IF(SOURCE!$AA$2-LEN(VLOOKUP(A238,SOURCE!B:S,15,0))&gt;=0,REPT(" ",SOURCE!$AA$2-LEN(VLOOKUP(A238,SOURCE!B:S,15,0))),"")&amp;
TEXT(A238,"???0")&amp;IF(VLOOKUP(A238,SOURCE!B:S,16,0)="","","   "&amp;VLOOKUP(A238,SOURCE!B:S,16,0)
))))
)</f>
        <v>#define ITM_DBtoFRb                  226</v>
      </c>
    </row>
    <row r="239" spans="1:4">
      <c r="A239">
        <f t="shared" si="7"/>
        <v>227</v>
      </c>
      <c r="B239" t="str">
        <f>VLOOKUP(A239,SOURCE!B:S,15,0)</f>
        <v>ITM_DBtoFRc</v>
      </c>
      <c r="C239">
        <f>IF(
ISNUMBER(INDEX(SOURCE!B:B,MATCH(A239,SOURCE!B:B,0)+1)),
  VALUE(INDEX(SOURCE!B:B,MATCH(A239,SOURCE!B:B,0)+1)),
  "")</f>
        <v>228</v>
      </c>
      <c r="D239" s="8" t="str">
        <f>IF(A239&lt;&gt;INT(A239),B239,
IF(A239&lt;0,VLOOKUP(A239,lookups!A$1:B$25,2,0),
IF(ISNA(B239),"",
IF(OR(ISBLANK(A239),ISNA(B239),B239=0),
"",
"#define "&amp;
VLOOKUP(A239,SOURCE!B:S,15,0)&amp;IF(SOURCE!$AA$2-LEN(VLOOKUP(A239,SOURCE!B:S,15,0))&gt;=0,REPT(" ",SOURCE!$AA$2-LEN(VLOOKUP(A239,SOURCE!B:S,15,0))),"")&amp;
TEXT(A239,"???0")&amp;IF(VLOOKUP(A239,SOURCE!B:S,16,0)="","","   "&amp;VLOOKUP(A239,SOURCE!B:S,16,0)
))))
)</f>
        <v>#define ITM_DBtoFRc                  227</v>
      </c>
    </row>
    <row r="240" spans="1:4">
      <c r="A240">
        <f t="shared" si="7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8" t="str">
        <f>IF(A240&lt;&gt;INT(A240),B240,
IF(A240&lt;0,VLOOKUP(A240,lookups!A$1:B$25,2,0),
IF(ISNA(B240),"",
IF(OR(ISBLANK(A240),ISNA(B240),B240=0),
"",
"#define "&amp;
VLOOKUP(A240,SOURCE!B:S,15,0)&amp;IF(SOURCE!$AA$2-LEN(VLOOKUP(A240,SOURCE!B:S,15,0))&gt;=0,REPT(" ",SOURCE!$AA$2-LEN(VLOOKUP(A240,SOURCE!B:S,15,0))),"")&amp;
TEXT(A240,"???0")&amp;IF(VLOOKUP(A240,SOURCE!B:S,16,0)="","","   "&amp;VLOOKUP(A240,SOURCE!B:S,16,0)
))))
)</f>
        <v>#define ITM_PRtoDB                   228</v>
      </c>
    </row>
    <row r="241" spans="1:4">
      <c r="A241">
        <f t="shared" si="7"/>
        <v>229</v>
      </c>
      <c r="B241" t="str">
        <f>VLOOKUP(A241,SOURCE!B:S,15,0)</f>
        <v>ITM_PRtoDBb</v>
      </c>
      <c r="C241">
        <f>IF(
ISNUMBER(INDEX(SOURCE!B:B,MATCH(A241,SOURCE!B:B,0)+1)),
  VALUE(INDEX(SOURCE!B:B,MATCH(A241,SOURCE!B:B,0)+1)),
  "")</f>
        <v>230</v>
      </c>
      <c r="D241" s="8" t="str">
        <f>IF(A241&lt;&gt;INT(A241),B241,
IF(A241&lt;0,VLOOKUP(A241,lookups!A$1:B$25,2,0),
IF(ISNA(B241),"",
IF(OR(ISBLANK(A241),ISNA(B241),B241=0),
"",
"#define "&amp;
VLOOKUP(A241,SOURCE!B:S,15,0)&amp;IF(SOURCE!$AA$2-LEN(VLOOKUP(A241,SOURCE!B:S,15,0))&gt;=0,REPT(" ",SOURCE!$AA$2-LEN(VLOOKUP(A241,SOURCE!B:S,15,0))),"")&amp;
TEXT(A241,"???0")&amp;IF(VLOOKUP(A241,SOURCE!B:S,16,0)="","","   "&amp;VLOOKUP(A241,SOURCE!B:S,16,0)
))))
)</f>
        <v>#define ITM_PRtoDBb                  229</v>
      </c>
    </row>
    <row r="242" spans="1:4">
      <c r="A242">
        <f t="shared" si="7"/>
        <v>230</v>
      </c>
      <c r="B242" t="str">
        <f>VLOOKUP(A242,SOURCE!B:S,15,0)</f>
        <v>ITM_PRtoDBc</v>
      </c>
      <c r="C242">
        <f>IF(
ISNUMBER(INDEX(SOURCE!B:B,MATCH(A242,SOURCE!B:B,0)+1)),
  VALUE(INDEX(SOURCE!B:B,MATCH(A242,SOURCE!B:B,0)+1)),
  "")</f>
        <v>231</v>
      </c>
      <c r="D242" s="8" t="str">
        <f>IF(A242&lt;&gt;INT(A242),B242,
IF(A242&lt;0,VLOOKUP(A242,lookups!A$1:B$25,2,0),
IF(ISNA(B242),"",
IF(OR(ISBLANK(A242),ISNA(B242),B242=0),
"",
"#define "&amp;
VLOOKUP(A242,SOURCE!B:S,15,0)&amp;IF(SOURCE!$AA$2-LEN(VLOOKUP(A242,SOURCE!B:S,15,0))&gt;=0,REPT(" ",SOURCE!$AA$2-LEN(VLOOKUP(A242,SOURCE!B:S,15,0))),"")&amp;
TEXT(A242,"???0")&amp;IF(VLOOKUP(A242,SOURCE!B:S,16,0)="","","   "&amp;VLOOKUP(A242,SOURCE!B:S,16,0)
))))
)</f>
        <v>#define ITM_PRtoDBc                  230</v>
      </c>
    </row>
    <row r="243" spans="1:4">
      <c r="A243">
        <f t="shared" si="7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8" t="str">
        <f>IF(A243&lt;&gt;INT(A243),B243,
IF(A243&lt;0,VLOOKUP(A243,lookups!A$1:B$25,2,0),
IF(ISNA(B243),"",
IF(OR(ISBLANK(A243),ISNA(B243),B243=0),
"",
"#define "&amp;
VLOOKUP(A243,SOURCE!B:S,15,0)&amp;IF(SOURCE!$AA$2-LEN(VLOOKUP(A243,SOURCE!B:S,15,0))&gt;=0,REPT(" ",SOURCE!$AA$2-LEN(VLOOKUP(A243,SOURCE!B:S,15,0))),"")&amp;
TEXT(A243,"???0")&amp;IF(VLOOKUP(A243,SOURCE!B:S,16,0)="","","   "&amp;VLOOKUP(A243,SOURCE!B:S,16,0)
))))
)</f>
        <v>#define ITM_FRtoDB                   231</v>
      </c>
    </row>
    <row r="244" spans="1:4">
      <c r="A244">
        <f t="shared" si="7"/>
        <v>232</v>
      </c>
      <c r="B244" t="str">
        <f>VLOOKUP(A244,SOURCE!B:S,15,0)</f>
        <v>ITM_FRtoDBb</v>
      </c>
      <c r="C244">
        <f>IF(
ISNUMBER(INDEX(SOURCE!B:B,MATCH(A244,SOURCE!B:B,0)+1)),
  VALUE(INDEX(SOURCE!B:B,MATCH(A244,SOURCE!B:B,0)+1)),
  "")</f>
        <v>233</v>
      </c>
      <c r="D244" s="8" t="str">
        <f>IF(A244&lt;&gt;INT(A244),B244,
IF(A244&lt;0,VLOOKUP(A244,lookups!A$1:B$25,2,0),
IF(ISNA(B244),"",
IF(OR(ISBLANK(A244),ISNA(B244),B244=0),
"",
"#define "&amp;
VLOOKUP(A244,SOURCE!B:S,15,0)&amp;IF(SOURCE!$AA$2-LEN(VLOOKUP(A244,SOURCE!B:S,15,0))&gt;=0,REPT(" ",SOURCE!$AA$2-LEN(VLOOKUP(A244,SOURCE!B:S,15,0))),"")&amp;
TEXT(A244,"???0")&amp;IF(VLOOKUP(A244,SOURCE!B:S,16,0)="","","   "&amp;VLOOKUP(A244,SOURCE!B:S,16,0)
))))
)</f>
        <v>#define ITM_FRtoDBb                  232</v>
      </c>
    </row>
    <row r="245" spans="1:4">
      <c r="A245">
        <f t="shared" si="7"/>
        <v>233</v>
      </c>
      <c r="B245" t="str">
        <f>VLOOKUP(A245,SOURCE!B:S,15,0)</f>
        <v>ITM_FRtoDBc</v>
      </c>
      <c r="C245">
        <f>IF(
ISNUMBER(INDEX(SOURCE!B:B,MATCH(A245,SOURCE!B:B,0)+1)),
  VALUE(INDEX(SOURCE!B:B,MATCH(A245,SOURCE!B:B,0)+1)),
  "")</f>
        <v>234</v>
      </c>
      <c r="D245" s="8" t="str">
        <f>IF(A245&lt;&gt;INT(A245),B245,
IF(A245&lt;0,VLOOKUP(A245,lookups!A$1:B$25,2,0),
IF(ISNA(B245),"",
IF(OR(ISBLANK(A245),ISNA(B245),B245=0),
"",
"#define "&amp;
VLOOKUP(A245,SOURCE!B:S,15,0)&amp;IF(SOURCE!$AA$2-LEN(VLOOKUP(A245,SOURCE!B:S,15,0))&gt;=0,REPT(" ",SOURCE!$AA$2-LEN(VLOOKUP(A245,SOURCE!B:S,15,0))),"")&amp;
TEXT(A245,"???0")&amp;IF(VLOOKUP(A245,SOURCE!B:S,16,0)="","","   "&amp;VLOOKUP(A245,SOURCE!B:S,16,0)
))))
)</f>
        <v>#define ITM_FRtoDBc                  233</v>
      </c>
    </row>
    <row r="246" spans="1:4">
      <c r="A246">
        <f t="shared" si="7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8" t="str">
        <f>IF(A246&lt;&gt;INT(A246),B246,
IF(A246&lt;0,VLOOKUP(A246,lookups!A$1:B$25,2,0),
IF(ISNA(B246),"",
IF(OR(ISBLANK(A246),ISNA(B246),B246=0),
"",
"#define "&amp;
VLOOKUP(A246,SOURCE!B:S,15,0)&amp;IF(SOURCE!$AA$2-LEN(VLOOKUP(A246,SOURCE!B:S,15,0))&gt;=0,REPT(" ",SOURCE!$AA$2-LEN(VLOOKUP(A246,SOURCE!B:S,15,0))),"")&amp;
TEXT(A246,"???0")&amp;IF(VLOOKUP(A246,SOURCE!B:S,16,0)="","","   "&amp;VLOOKUP(A246,SOURCE!B:S,16,0)
))))
)</f>
        <v>#define ITM_ACtoHA                   234</v>
      </c>
    </row>
    <row r="247" spans="1:4">
      <c r="A247">
        <f t="shared" si="7"/>
        <v>235</v>
      </c>
      <c r="B247" t="str">
        <f>VLOOKUP(A247,SOURCE!B:S,15,0)</f>
        <v>ITM_ACtoHAb</v>
      </c>
      <c r="C247">
        <f>IF(
ISNUMBER(INDEX(SOURCE!B:B,MATCH(A247,SOURCE!B:B,0)+1)),
  VALUE(INDEX(SOURCE!B:B,MATCH(A247,SOURCE!B:B,0)+1)),
  "")</f>
        <v>236</v>
      </c>
      <c r="D247" s="8" t="str">
        <f>IF(A247&lt;&gt;INT(A247),B247,
IF(A247&lt;0,VLOOKUP(A247,lookups!A$1:B$25,2,0),
IF(ISNA(B247),"",
IF(OR(ISBLANK(A247),ISNA(B247),B247=0),
"",
"#define "&amp;
VLOOKUP(A247,SOURCE!B:S,15,0)&amp;IF(SOURCE!$AA$2-LEN(VLOOKUP(A247,SOURCE!B:S,15,0))&gt;=0,REPT(" ",SOURCE!$AA$2-LEN(VLOOKUP(A247,SOURCE!B:S,15,0))),"")&amp;
TEXT(A247,"???0")&amp;IF(VLOOKUP(A247,SOURCE!B:S,16,0)="","","   "&amp;VLOOKUP(A247,SOURCE!B:S,16,0)
))))
)</f>
        <v>#define ITM_ACtoHAb                  235</v>
      </c>
    </row>
    <row r="248" spans="1:4">
      <c r="A248">
        <f t="shared" si="7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8" t="str">
        <f>IF(A248&lt;&gt;INT(A248),B248,
IF(A248&lt;0,VLOOKUP(A248,lookups!A$1:B$25,2,0),
IF(ISNA(B248),"",
IF(OR(ISBLANK(A248),ISNA(B248),B248=0),
"",
"#define "&amp;
VLOOKUP(A248,SOURCE!B:S,15,0)&amp;IF(SOURCE!$AA$2-LEN(VLOOKUP(A248,SOURCE!B:S,15,0))&gt;=0,REPT(" ",SOURCE!$AA$2-LEN(VLOOKUP(A248,SOURCE!B:S,15,0))),"")&amp;
TEXT(A248,"???0")&amp;IF(VLOOKUP(A248,SOURCE!B:S,16,0)="","","   "&amp;VLOOKUP(A248,SOURCE!B:S,16,0)
))))
)</f>
        <v>#define ITM_HAtoAC                   236</v>
      </c>
    </row>
    <row r="249" spans="1:4">
      <c r="A249">
        <f t="shared" si="7"/>
        <v>237</v>
      </c>
      <c r="B249" t="str">
        <f>VLOOKUP(A249,SOURCE!B:S,15,0)</f>
        <v>ITM_HAtoACb</v>
      </c>
      <c r="C249">
        <f>IF(
ISNUMBER(INDEX(SOURCE!B:B,MATCH(A249,SOURCE!B:B,0)+1)),
  VALUE(INDEX(SOURCE!B:B,MATCH(A249,SOURCE!B:B,0)+1)),
  "")</f>
        <v>238</v>
      </c>
      <c r="D249" s="8" t="str">
        <f>IF(A249&lt;&gt;INT(A249),B249,
IF(A249&lt;0,VLOOKUP(A249,lookups!A$1:B$25,2,0),
IF(ISNA(B249),"",
IF(OR(ISBLANK(A249),ISNA(B249),B249=0),
"",
"#define "&amp;
VLOOKUP(A249,SOURCE!B:S,15,0)&amp;IF(SOURCE!$AA$2-LEN(VLOOKUP(A249,SOURCE!B:S,15,0))&gt;=0,REPT(" ",SOURCE!$AA$2-LEN(VLOOKUP(A249,SOURCE!B:S,15,0))),"")&amp;
TEXT(A249,"???0")&amp;IF(VLOOKUP(A249,SOURCE!B:S,16,0)="","","   "&amp;VLOOKUP(A249,SOURCE!B:S,16,0)
))))
)</f>
        <v>#define ITM_HAtoACb                  237</v>
      </c>
    </row>
    <row r="250" spans="1:4">
      <c r="A250">
        <f t="shared" si="7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8" t="str">
        <f>IF(A250&lt;&gt;INT(A250),B250,
IF(A250&lt;0,VLOOKUP(A250,lookups!A$1:B$25,2,0),
IF(ISNA(B250),"",
IF(OR(ISBLANK(A250),ISNA(B250),B250=0),
"",
"#define "&amp;
VLOOKUP(A250,SOURCE!B:S,15,0)&amp;IF(SOURCE!$AA$2-LEN(VLOOKUP(A250,SOURCE!B:S,15,0))&gt;=0,REPT(" ",SOURCE!$AA$2-LEN(VLOOKUP(A250,SOURCE!B:S,15,0))),"")&amp;
TEXT(A250,"???0")&amp;IF(VLOOKUP(A250,SOURCE!B:S,16,0)="","","   "&amp;VLOOKUP(A250,SOURCE!B:S,16,0)
))))
)</f>
        <v>#define ITM_ACUStoHA                 238</v>
      </c>
    </row>
    <row r="251" spans="1:4">
      <c r="A251">
        <f t="shared" si="7"/>
        <v>239</v>
      </c>
      <c r="B251" t="str">
        <f>VLOOKUP(A251,SOURCE!B:S,15,0)</f>
        <v>ITM_ACUStoHAb</v>
      </c>
      <c r="C251">
        <f>IF(
ISNUMBER(INDEX(SOURCE!B:B,MATCH(A251,SOURCE!B:B,0)+1)),
  VALUE(INDEX(SOURCE!B:B,MATCH(A251,SOURCE!B:B,0)+1)),
  "")</f>
        <v>240</v>
      </c>
      <c r="D251" s="8" t="str">
        <f>IF(A251&lt;&gt;INT(A251),B251,
IF(A251&lt;0,VLOOKUP(A251,lookups!A$1:B$25,2,0),
IF(ISNA(B251),"",
IF(OR(ISBLANK(A251),ISNA(B251),B251=0),
"",
"#define "&amp;
VLOOKUP(A251,SOURCE!B:S,15,0)&amp;IF(SOURCE!$AA$2-LEN(VLOOKUP(A251,SOURCE!B:S,15,0))&gt;=0,REPT(" ",SOURCE!$AA$2-LEN(VLOOKUP(A251,SOURCE!B:S,15,0))),"")&amp;
TEXT(A251,"???0")&amp;IF(VLOOKUP(A251,SOURCE!B:S,16,0)="","","   "&amp;VLOOKUP(A251,SOURCE!B:S,16,0)
))))
)</f>
        <v>#define ITM_ACUStoHAb                239</v>
      </c>
    </row>
    <row r="252" spans="1:4">
      <c r="A252">
        <f t="shared" si="7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8" t="str">
        <f>IF(A252&lt;&gt;INT(A252),B252,
IF(A252&lt;0,VLOOKUP(A252,lookups!A$1:B$25,2,0),
IF(ISNA(B252),"",
IF(OR(ISBLANK(A252),ISNA(B252),B252=0),
"",
"#define "&amp;
VLOOKUP(A252,SOURCE!B:S,15,0)&amp;IF(SOURCE!$AA$2-LEN(VLOOKUP(A252,SOURCE!B:S,15,0))&gt;=0,REPT(" ",SOURCE!$AA$2-LEN(VLOOKUP(A252,SOURCE!B:S,15,0))),"")&amp;
TEXT(A252,"???0")&amp;IF(VLOOKUP(A252,SOURCE!B:S,16,0)="","","   "&amp;VLOOKUP(A252,SOURCE!B:S,16,0)
))))
)</f>
        <v>#define ITM_HAtoACUS                 240</v>
      </c>
    </row>
    <row r="253" spans="1:4">
      <c r="A253">
        <f t="shared" si="7"/>
        <v>241</v>
      </c>
      <c r="B253" t="str">
        <f>VLOOKUP(A253,SOURCE!B:S,15,0)</f>
        <v>ITM_HAtoACUSb</v>
      </c>
      <c r="C253">
        <f>IF(
ISNUMBER(INDEX(SOURCE!B:B,MATCH(A253,SOURCE!B:B,0)+1)),
  VALUE(INDEX(SOURCE!B:B,MATCH(A253,SOURCE!B:B,0)+1)),
  "")</f>
        <v>242</v>
      </c>
      <c r="D253" s="8" t="str">
        <f>IF(A253&lt;&gt;INT(A253),B253,
IF(A253&lt;0,VLOOKUP(A253,lookups!A$1:B$25,2,0),
IF(ISNA(B253),"",
IF(OR(ISBLANK(A253),ISNA(B253),B253=0),
"",
"#define "&amp;
VLOOKUP(A253,SOURCE!B:S,15,0)&amp;IF(SOURCE!$AA$2-LEN(VLOOKUP(A253,SOURCE!B:S,15,0))&gt;=0,REPT(" ",SOURCE!$AA$2-LEN(VLOOKUP(A253,SOURCE!B:S,15,0))),"")&amp;
TEXT(A253,"???0")&amp;IF(VLOOKUP(A253,SOURCE!B:S,16,0)="","","   "&amp;VLOOKUP(A253,SOURCE!B:S,16,0)
))))
)</f>
        <v>#define ITM_HAtoACUSb                241</v>
      </c>
    </row>
    <row r="254" spans="1:4">
      <c r="A254">
        <f t="shared" si="7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8" t="str">
        <f>IF(A254&lt;&gt;INT(A254),B254,
IF(A254&lt;0,VLOOKUP(A254,lookups!A$1:B$25,2,0),
IF(ISNA(B254),"",
IF(OR(ISBLANK(A254),ISNA(B254),B254=0),
"",
"#define "&amp;
VLOOKUP(A254,SOURCE!B:S,15,0)&amp;IF(SOURCE!$AA$2-LEN(VLOOKUP(A254,SOURCE!B:S,15,0))&gt;=0,REPT(" ",SOURCE!$AA$2-LEN(VLOOKUP(A254,SOURCE!B:S,15,0))),"")&amp;
TEXT(A254,"???0")&amp;IF(VLOOKUP(A254,SOURCE!B:S,16,0)="","","   "&amp;VLOOKUP(A254,SOURCE!B:S,16,0)
))))
)</f>
        <v>#define ITM_PAtoATM                  242</v>
      </c>
    </row>
    <row r="255" spans="1:4">
      <c r="A255">
        <f t="shared" si="7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8" t="str">
        <f>IF(A255&lt;&gt;INT(A255),B255,
IF(A255&lt;0,VLOOKUP(A255,lookups!A$1:B$25,2,0),
IF(ISNA(B255),"",
IF(OR(ISBLANK(A255),ISNA(B255),B255=0),
"",
"#define "&amp;
VLOOKUP(A255,SOURCE!B:S,15,0)&amp;IF(SOURCE!$AA$2-LEN(VLOOKUP(A255,SOURCE!B:S,15,0))&gt;=0,REPT(" ",SOURCE!$AA$2-LEN(VLOOKUP(A255,SOURCE!B:S,15,0))),"")&amp;
TEXT(A255,"???0")&amp;IF(VLOOKUP(A255,SOURCE!B:S,16,0)="","","   "&amp;VLOOKUP(A255,SOURCE!B:S,16,0)
))))
)</f>
        <v>#define ITM_ATMtoPA                  243</v>
      </c>
    </row>
    <row r="256" spans="1:4">
      <c r="A256">
        <f t="shared" si="7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8" t="str">
        <f>IF(A256&lt;&gt;INT(A256),B256,
IF(A256&lt;0,VLOOKUP(A256,lookups!A$1:B$25,2,0),
IF(ISNA(B256),"",
IF(OR(ISBLANK(A256),ISNA(B256),B256=0),
"",
"#define "&amp;
VLOOKUP(A256,SOURCE!B:S,15,0)&amp;IF(SOURCE!$AA$2-LEN(VLOOKUP(A256,SOURCE!B:S,15,0))&gt;=0,REPT(" ",SOURCE!$AA$2-LEN(VLOOKUP(A256,SOURCE!B:S,15,0))),"")&amp;
TEXT(A256,"???0")&amp;IF(VLOOKUP(A256,SOURCE!B:S,16,0)="","","   "&amp;VLOOKUP(A256,SOURCE!B:S,16,0)
))))
)</f>
        <v>#define ITM_AUtoM                    244</v>
      </c>
    </row>
    <row r="257" spans="1:4">
      <c r="A257">
        <f t="shared" si="7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8" t="str">
        <f>IF(A257&lt;&gt;INT(A257),B257,
IF(A257&lt;0,VLOOKUP(A257,lookups!A$1:B$25,2,0),
IF(ISNA(B257),"",
IF(OR(ISBLANK(A257),ISNA(B257),B257=0),
"",
"#define "&amp;
VLOOKUP(A257,SOURCE!B:S,15,0)&amp;IF(SOURCE!$AA$2-LEN(VLOOKUP(A257,SOURCE!B:S,15,0))&gt;=0,REPT(" ",SOURCE!$AA$2-LEN(VLOOKUP(A257,SOURCE!B:S,15,0))),"")&amp;
TEXT(A257,"???0")&amp;IF(VLOOKUP(A257,SOURCE!B:S,16,0)="","","   "&amp;VLOOKUP(A257,SOURCE!B:S,16,0)
))))
)</f>
        <v>#define ITM_MtoAU                    245</v>
      </c>
    </row>
    <row r="258" spans="1:4">
      <c r="A258">
        <f t="shared" si="7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8" t="str">
        <f>IF(A258&lt;&gt;INT(A258),B258,
IF(A258&lt;0,VLOOKUP(A258,lookups!A$1:B$25,2,0),
IF(ISNA(B258),"",
IF(OR(ISBLANK(A258),ISNA(B258),B258=0),
"",
"#define "&amp;
VLOOKUP(A258,SOURCE!B:S,15,0)&amp;IF(SOURCE!$AA$2-LEN(VLOOKUP(A258,SOURCE!B:S,15,0))&gt;=0,REPT(" ",SOURCE!$AA$2-LEN(VLOOKUP(A258,SOURCE!B:S,15,0))),"")&amp;
TEXT(A258,"???0")&amp;IF(VLOOKUP(A258,SOURCE!B:S,16,0)="","","   "&amp;VLOOKUP(A258,SOURCE!B:S,16,0)
))))
)</f>
        <v>#define ITM_BARtoPA                  246</v>
      </c>
    </row>
    <row r="259" spans="1:4">
      <c r="A259">
        <f t="shared" si="7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8" t="str">
        <f>IF(A259&lt;&gt;INT(A259),B259,
IF(A259&lt;0,VLOOKUP(A259,lookups!A$1:B$25,2,0),
IF(ISNA(B259),"",
IF(OR(ISBLANK(A259),ISNA(B259),B259=0),
"",
"#define "&amp;
VLOOKUP(A259,SOURCE!B:S,15,0)&amp;IF(SOURCE!$AA$2-LEN(VLOOKUP(A259,SOURCE!B:S,15,0))&gt;=0,REPT(" ",SOURCE!$AA$2-LEN(VLOOKUP(A259,SOURCE!B:S,15,0))),"")&amp;
TEXT(A259,"???0")&amp;IF(VLOOKUP(A259,SOURCE!B:S,16,0)="","","   "&amp;VLOOKUP(A259,SOURCE!B:S,16,0)
))))
)</f>
        <v>#define ITM_PAtoBAR                  247</v>
      </c>
    </row>
    <row r="260" spans="1:4">
      <c r="A260">
        <f t="shared" si="7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8" t="str">
        <f>IF(A260&lt;&gt;INT(A260),B260,
IF(A260&lt;0,VLOOKUP(A260,lookups!A$1:B$25,2,0),
IF(ISNA(B260),"",
IF(OR(ISBLANK(A260),ISNA(B260),B260=0),
"",
"#define "&amp;
VLOOKUP(A260,SOURCE!B:S,15,0)&amp;IF(SOURCE!$AA$2-LEN(VLOOKUP(A260,SOURCE!B:S,15,0))&gt;=0,REPT(" ",SOURCE!$AA$2-LEN(VLOOKUP(A260,SOURCE!B:S,15,0))),"")&amp;
TEXT(A260,"???0")&amp;IF(VLOOKUP(A260,SOURCE!B:S,16,0)="","","   "&amp;VLOOKUP(A260,SOURCE!B:S,16,0)
))))
)</f>
        <v>#define ITM_BTUtoJ                   248</v>
      </c>
    </row>
    <row r="261" spans="1:4">
      <c r="A261">
        <f t="shared" si="7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8" t="str">
        <f>IF(A261&lt;&gt;INT(A261),B261,
IF(A261&lt;0,VLOOKUP(A261,lookups!A$1:B$25,2,0),
IF(ISNA(B261),"",
IF(OR(ISBLANK(A261),ISNA(B261),B261=0),
"",
"#define "&amp;
VLOOKUP(A261,SOURCE!B:S,15,0)&amp;IF(SOURCE!$AA$2-LEN(VLOOKUP(A261,SOURCE!B:S,15,0))&gt;=0,REPT(" ",SOURCE!$AA$2-LEN(VLOOKUP(A261,SOURCE!B:S,15,0))),"")&amp;
TEXT(A261,"???0")&amp;IF(VLOOKUP(A261,SOURCE!B:S,16,0)="","","   "&amp;VLOOKUP(A261,SOURCE!B:S,16,0)
))))
)</f>
        <v>#define ITM_JtoBTU                   249</v>
      </c>
    </row>
    <row r="262" spans="1:4">
      <c r="A262">
        <f t="shared" si="7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8" t="str">
        <f>IF(A262&lt;&gt;INT(A262),B262,
IF(A262&lt;0,VLOOKUP(A262,lookups!A$1:B$25,2,0),
IF(ISNA(B262),"",
IF(OR(ISBLANK(A262),ISNA(B262),B262=0),
"",
"#define "&amp;
VLOOKUP(A262,SOURCE!B:S,15,0)&amp;IF(SOURCE!$AA$2-LEN(VLOOKUP(A262,SOURCE!B:S,15,0))&gt;=0,REPT(" ",SOURCE!$AA$2-LEN(VLOOKUP(A262,SOURCE!B:S,15,0))),"")&amp;
TEXT(A262,"???0")&amp;IF(VLOOKUP(A262,SOURCE!B:S,16,0)="","","   "&amp;VLOOKUP(A262,SOURCE!B:S,16,0)
))))
)</f>
        <v>#define ITM_CALtoJ                   250</v>
      </c>
    </row>
    <row r="263" spans="1:4">
      <c r="A263">
        <f t="shared" si="7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8" t="str">
        <f>IF(A263&lt;&gt;INT(A263),B263,
IF(A263&lt;0,VLOOKUP(A263,lookups!A$1:B$25,2,0),
IF(ISNA(B263),"",
IF(OR(ISBLANK(A263),ISNA(B263),B263=0),
"",
"#define "&amp;
VLOOKUP(A263,SOURCE!B:S,15,0)&amp;IF(SOURCE!$AA$2-LEN(VLOOKUP(A263,SOURCE!B:S,15,0))&gt;=0,REPT(" ",SOURCE!$AA$2-LEN(VLOOKUP(A263,SOURCE!B:S,15,0))),"")&amp;
TEXT(A263,"???0")&amp;IF(VLOOKUP(A263,SOURCE!B:S,16,0)="","","   "&amp;VLOOKUP(A263,SOURCE!B:S,16,0)
))))
)</f>
        <v>#define ITM_JtoCAL                   251</v>
      </c>
    </row>
    <row r="264" spans="1:4">
      <c r="A264">
        <f t="shared" si="7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8" t="str">
        <f>IF(A264&lt;&gt;INT(A264),B264,
IF(A264&lt;0,VLOOKUP(A264,lookups!A$1:B$25,2,0),
IF(ISNA(B264),"",
IF(OR(ISBLANK(A264),ISNA(B264),B264=0),
"",
"#define "&amp;
VLOOKUP(A264,SOURCE!B:S,15,0)&amp;IF(SOURCE!$AA$2-LEN(VLOOKUP(A264,SOURCE!B:S,15,0))&gt;=0,REPT(" ",SOURCE!$AA$2-LEN(VLOOKUP(A264,SOURCE!B:S,15,0))),"")&amp;
TEXT(A264,"???0")&amp;IF(VLOOKUP(A264,SOURCE!B:S,16,0)="","","   "&amp;VLOOKUP(A264,SOURCE!B:S,16,0)
))))
)</f>
        <v>#define ITM_LBFFTtoNM                252</v>
      </c>
    </row>
    <row r="265" spans="1:4">
      <c r="A265">
        <f t="shared" si="7"/>
        <v>253</v>
      </c>
      <c r="B265" t="str">
        <f>VLOOKUP(A265,SOURCE!B:S,15,0)</f>
        <v>ITM_LBFFTtoNMb</v>
      </c>
      <c r="C265">
        <f>IF(
ISNUMBER(INDEX(SOURCE!B:B,MATCH(A265,SOURCE!B:B,0)+1)),
  VALUE(INDEX(SOURCE!B:B,MATCH(A265,SOURCE!B:B,0)+1)),
  "")</f>
        <v>254</v>
      </c>
      <c r="D265" s="8" t="str">
        <f>IF(A265&lt;&gt;INT(A265),B265,
IF(A265&lt;0,VLOOKUP(A265,lookups!A$1:B$25,2,0),
IF(ISNA(B265),"",
IF(OR(ISBLANK(A265),ISNA(B265),B265=0),
"",
"#define "&amp;
VLOOKUP(A265,SOURCE!B:S,15,0)&amp;IF(SOURCE!$AA$2-LEN(VLOOKUP(A265,SOURCE!B:S,15,0))&gt;=0,REPT(" ",SOURCE!$AA$2-LEN(VLOOKUP(A265,SOURCE!B:S,15,0))),"")&amp;
TEXT(A265,"???0")&amp;IF(VLOOKUP(A265,SOURCE!B:S,16,0)="","","   "&amp;VLOOKUP(A265,SOURCE!B:S,16,0)
))))
)</f>
        <v>#define ITM_LBFFTtoNMb               253</v>
      </c>
    </row>
    <row r="266" spans="1:4">
      <c r="A266">
        <f t="shared" si="7"/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8" t="str">
        <f>IF(A266&lt;&gt;INT(A266),B266,
IF(A266&lt;0,VLOOKUP(A266,lookups!A$1:B$25,2,0),
IF(ISNA(B266),"",
IF(OR(ISBLANK(A266),ISNA(B266),B266=0),
"",
"#define "&amp;
VLOOKUP(A266,SOURCE!B:S,15,0)&amp;IF(SOURCE!$AA$2-LEN(VLOOKUP(A266,SOURCE!B:S,15,0))&gt;=0,REPT(" ",SOURCE!$AA$2-LEN(VLOOKUP(A266,SOURCE!B:S,15,0))),"")&amp;
TEXT(A266,"???0")&amp;IF(VLOOKUP(A266,SOURCE!B:S,16,0)="","","   "&amp;VLOOKUP(A266,SOURCE!B:S,16,0)
))))
)</f>
        <v>#define ITM_NMtoLBFFT                254</v>
      </c>
    </row>
    <row r="267" spans="1:4">
      <c r="A267">
        <f t="shared" ref="A267:A330" si="8">C266</f>
        <v>255</v>
      </c>
      <c r="B267" t="str">
        <f>VLOOKUP(A267,SOURCE!B:S,15,0)</f>
        <v>ITM_NMtoLBFFTb</v>
      </c>
      <c r="C267">
        <f>IF(
ISNUMBER(INDEX(SOURCE!B:B,MATCH(A267,SOURCE!B:B,0)+1)),
  VALUE(INDEX(SOURCE!B:B,MATCH(A267,SOURCE!B:B,0)+1)),
  "")</f>
        <v>256</v>
      </c>
      <c r="D267" s="8" t="str">
        <f>IF(A267&lt;&gt;INT(A267),B267,
IF(A267&lt;0,VLOOKUP(A267,lookups!A$1:B$25,2,0),
IF(ISNA(B267),"",
IF(OR(ISBLANK(A267),ISNA(B267),B267=0),
"",
"#define "&amp;
VLOOKUP(A267,SOURCE!B:S,15,0)&amp;IF(SOURCE!$AA$2-LEN(VLOOKUP(A267,SOURCE!B:S,15,0))&gt;=0,REPT(" ",SOURCE!$AA$2-LEN(VLOOKUP(A267,SOURCE!B:S,15,0))),"")&amp;
TEXT(A267,"???0")&amp;IF(VLOOKUP(A267,SOURCE!B:S,16,0)="","","   "&amp;VLOOKUP(A267,SOURCE!B:S,16,0)
))))
)</f>
        <v>#define ITM_NMtoLBFFTb               255</v>
      </c>
    </row>
    <row r="268" spans="1:4">
      <c r="A268">
        <f t="shared" si="8"/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8" t="str">
        <f>IF(A268&lt;&gt;INT(A268),B268,
IF(A268&lt;0,VLOOKUP(A268,lookups!A$1:B$25,2,0),
IF(ISNA(B268),"",
IF(OR(ISBLANK(A268),ISNA(B268),B268=0),
"",
"#define "&amp;
VLOOKUP(A268,SOURCE!B:S,15,0)&amp;IF(SOURCE!$AA$2-LEN(VLOOKUP(A268,SOURCE!B:S,15,0))&gt;=0,REPT(" ",SOURCE!$AA$2-LEN(VLOOKUP(A268,SOURCE!B:S,15,0))),"")&amp;
TEXT(A268,"???0")&amp;IF(VLOOKUP(A268,SOURCE!B:S,16,0)="","","   "&amp;VLOOKUP(A268,SOURCE!B:S,16,0)
))))
)</f>
        <v>#define ITM_CWTtoKG                  256</v>
      </c>
    </row>
    <row r="269" spans="1:4">
      <c r="A269">
        <f t="shared" si="8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8" t="str">
        <f>IF(A269&lt;&gt;INT(A269),B269,
IF(A269&lt;0,VLOOKUP(A269,lookups!A$1:B$25,2,0),
IF(ISNA(B269),"",
IF(OR(ISBLANK(A269),ISNA(B269),B269=0),
"",
"#define "&amp;
VLOOKUP(A269,SOURCE!B:S,15,0)&amp;IF(SOURCE!$AA$2-LEN(VLOOKUP(A269,SOURCE!B:S,15,0))&gt;=0,REPT(" ",SOURCE!$AA$2-LEN(VLOOKUP(A269,SOURCE!B:S,15,0))),"")&amp;
TEXT(A269,"???0")&amp;IF(VLOOKUP(A269,SOURCE!B:S,16,0)="","","   "&amp;VLOOKUP(A269,SOURCE!B:S,16,0)
))))
)</f>
        <v>#define ITM_KGtoCWT                  257</v>
      </c>
    </row>
    <row r="270" spans="1:4">
      <c r="A270">
        <f t="shared" si="8"/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8" t="str">
        <f>IF(A270&lt;&gt;INT(A270),B270,
IF(A270&lt;0,VLOOKUP(A270,lookups!A$1:B$25,2,0),
IF(ISNA(B270),"",
IF(OR(ISBLANK(A270),ISNA(B270),B270=0),
"",
"#define "&amp;
VLOOKUP(A270,SOURCE!B:S,15,0)&amp;IF(SOURCE!$AA$2-LEN(VLOOKUP(A270,SOURCE!B:S,15,0))&gt;=0,REPT(" ",SOURCE!$AA$2-LEN(VLOOKUP(A270,SOURCE!B:S,15,0))),"")&amp;
TEXT(A270,"???0")&amp;IF(VLOOKUP(A270,SOURCE!B:S,16,0)="","","   "&amp;VLOOKUP(A270,SOURCE!B:S,16,0)
))))
)</f>
        <v>#define ITM_FTtoM                    258</v>
      </c>
    </row>
    <row r="271" spans="1:4">
      <c r="A271">
        <f t="shared" si="8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8" t="str">
        <f>IF(A271&lt;&gt;INT(A271),B271,
IF(A271&lt;0,VLOOKUP(A271,lookups!A$1:B$25,2,0),
IF(ISNA(B271),"",
IF(OR(ISBLANK(A271),ISNA(B271),B271=0),
"",
"#define "&amp;
VLOOKUP(A271,SOURCE!B:S,15,0)&amp;IF(SOURCE!$AA$2-LEN(VLOOKUP(A271,SOURCE!B:S,15,0))&gt;=0,REPT(" ",SOURCE!$AA$2-LEN(VLOOKUP(A271,SOURCE!B:S,15,0))),"")&amp;
TEXT(A271,"???0")&amp;IF(VLOOKUP(A271,SOURCE!B:S,16,0)="","","   "&amp;VLOOKUP(A271,SOURCE!B:S,16,0)
))))
)</f>
        <v>#define ITM_MtoFT                    259</v>
      </c>
    </row>
    <row r="272" spans="1:4">
      <c r="A272">
        <f t="shared" si="8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8" t="str">
        <f>IF(A272&lt;&gt;INT(A272),B272,
IF(A272&lt;0,VLOOKUP(A272,lookups!A$1:B$25,2,0),
IF(ISNA(B272),"",
IF(OR(ISBLANK(A272),ISNA(B272),B272=0),
"",
"#define "&amp;
VLOOKUP(A272,SOURCE!B:S,15,0)&amp;IF(SOURCE!$AA$2-LEN(VLOOKUP(A272,SOURCE!B:S,15,0))&gt;=0,REPT(" ",SOURCE!$AA$2-LEN(VLOOKUP(A272,SOURCE!B:S,15,0))),"")&amp;
TEXT(A272,"???0")&amp;IF(VLOOKUP(A272,SOURCE!B:S,16,0)="","","   "&amp;VLOOKUP(A272,SOURCE!B:S,16,0)
))))
)</f>
        <v>#define ITM_FTUStoM                  260</v>
      </c>
    </row>
    <row r="273" spans="1:4">
      <c r="A273">
        <f t="shared" si="8"/>
        <v>261</v>
      </c>
      <c r="B273" t="str">
        <f>VLOOKUP(A273,SOURCE!B:S,15,0)</f>
        <v>ITM_FTUStoMb</v>
      </c>
      <c r="C273">
        <f>IF(
ISNUMBER(INDEX(SOURCE!B:B,MATCH(A273,SOURCE!B:B,0)+1)),
  VALUE(INDEX(SOURCE!B:B,MATCH(A273,SOURCE!B:B,0)+1)),
  "")</f>
        <v>262</v>
      </c>
      <c r="D273" s="8" t="str">
        <f>IF(A273&lt;&gt;INT(A273),B273,
IF(A273&lt;0,VLOOKUP(A273,lookups!A$1:B$25,2,0),
IF(ISNA(B273),"",
IF(OR(ISBLANK(A273),ISNA(B273),B273=0),
"",
"#define "&amp;
VLOOKUP(A273,SOURCE!B:S,15,0)&amp;IF(SOURCE!$AA$2-LEN(VLOOKUP(A273,SOURCE!B:S,15,0))&gt;=0,REPT(" ",SOURCE!$AA$2-LEN(VLOOKUP(A273,SOURCE!B:S,15,0))),"")&amp;
TEXT(A273,"???0")&amp;IF(VLOOKUP(A273,SOURCE!B:S,16,0)="","","   "&amp;VLOOKUP(A273,SOURCE!B:S,16,0)
))))
)</f>
        <v>#define ITM_FTUStoMb                 261</v>
      </c>
    </row>
    <row r="274" spans="1:4">
      <c r="A274">
        <f t="shared" si="8"/>
        <v>262</v>
      </c>
      <c r="B274" t="str">
        <f>VLOOKUP(A274,SOURCE!B:S,15,0)</f>
        <v>ITM_FTUStoMc</v>
      </c>
      <c r="C274">
        <f>IF(
ISNUMBER(INDEX(SOURCE!B:B,MATCH(A274,SOURCE!B:B,0)+1)),
  VALUE(INDEX(SOURCE!B:B,MATCH(A274,SOURCE!B:B,0)+1)),
  "")</f>
        <v>263</v>
      </c>
      <c r="D274" s="8" t="str">
        <f>IF(A274&lt;&gt;INT(A274),B274,
IF(A274&lt;0,VLOOKUP(A274,lookups!A$1:B$25,2,0),
IF(ISNA(B274),"",
IF(OR(ISBLANK(A274),ISNA(B274),B274=0),
"",
"#define "&amp;
VLOOKUP(A274,SOURCE!B:S,15,0)&amp;IF(SOURCE!$AA$2-LEN(VLOOKUP(A274,SOURCE!B:S,15,0))&gt;=0,REPT(" ",SOURCE!$AA$2-LEN(VLOOKUP(A274,SOURCE!B:S,15,0))),"")&amp;
TEXT(A274,"???0")&amp;IF(VLOOKUP(A274,SOURCE!B:S,16,0)="","","   "&amp;VLOOKUP(A274,SOURCE!B:S,16,0)
))))
)</f>
        <v>#define ITM_FTUStoMc                 262</v>
      </c>
    </row>
    <row r="275" spans="1:4">
      <c r="A275">
        <f t="shared" si="8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8" t="str">
        <f>IF(A275&lt;&gt;INT(A275),B275,
IF(A275&lt;0,VLOOKUP(A275,lookups!A$1:B$25,2,0),
IF(ISNA(B275),"",
IF(OR(ISBLANK(A275),ISNA(B275),B275=0),
"",
"#define "&amp;
VLOOKUP(A275,SOURCE!B:S,15,0)&amp;IF(SOURCE!$AA$2-LEN(VLOOKUP(A275,SOURCE!B:S,15,0))&gt;=0,REPT(" ",SOURCE!$AA$2-LEN(VLOOKUP(A275,SOURCE!B:S,15,0))),"")&amp;
TEXT(A275,"???0")&amp;IF(VLOOKUP(A275,SOURCE!B:S,16,0)="","","   "&amp;VLOOKUP(A275,SOURCE!B:S,16,0)
))))
)</f>
        <v>#define ITM_MtoFTUS                  263</v>
      </c>
    </row>
    <row r="276" spans="1:4">
      <c r="A276">
        <f t="shared" si="8"/>
        <v>264</v>
      </c>
      <c r="B276" t="str">
        <f>VLOOKUP(A276,SOURCE!B:S,15,0)</f>
        <v>ITM_MtoFTUSb</v>
      </c>
      <c r="C276">
        <f>IF(
ISNUMBER(INDEX(SOURCE!B:B,MATCH(A276,SOURCE!B:B,0)+1)),
  VALUE(INDEX(SOURCE!B:B,MATCH(A276,SOURCE!B:B,0)+1)),
  "")</f>
        <v>265</v>
      </c>
      <c r="D276" s="8" t="str">
        <f>IF(A276&lt;&gt;INT(A276),B276,
IF(A276&lt;0,VLOOKUP(A276,lookups!A$1:B$25,2,0),
IF(ISNA(B276),"",
IF(OR(ISBLANK(A276),ISNA(B276),B276=0),
"",
"#define "&amp;
VLOOKUP(A276,SOURCE!B:S,15,0)&amp;IF(SOURCE!$AA$2-LEN(VLOOKUP(A276,SOURCE!B:S,15,0))&gt;=0,REPT(" ",SOURCE!$AA$2-LEN(VLOOKUP(A276,SOURCE!B:S,15,0))),"")&amp;
TEXT(A276,"???0")&amp;IF(VLOOKUP(A276,SOURCE!B:S,16,0)="","","   "&amp;VLOOKUP(A276,SOURCE!B:S,16,0)
))))
)</f>
        <v>#define ITM_MtoFTUSb                 264</v>
      </c>
    </row>
    <row r="277" spans="1:4">
      <c r="A277">
        <f t="shared" si="8"/>
        <v>265</v>
      </c>
      <c r="B277" t="str">
        <f>VLOOKUP(A277,SOURCE!B:S,15,0)</f>
        <v>ITM_MtoFTUSc</v>
      </c>
      <c r="C277">
        <f>IF(
ISNUMBER(INDEX(SOURCE!B:B,MATCH(A277,SOURCE!B:B,0)+1)),
  VALUE(INDEX(SOURCE!B:B,MATCH(A277,SOURCE!B:B,0)+1)),
  "")</f>
        <v>266</v>
      </c>
      <c r="D277" s="8" t="str">
        <f>IF(A277&lt;&gt;INT(A277),B277,
IF(A277&lt;0,VLOOKUP(A277,lookups!A$1:B$25,2,0),
IF(ISNA(B277),"",
IF(OR(ISBLANK(A277),ISNA(B277),B277=0),
"",
"#define "&amp;
VLOOKUP(A277,SOURCE!B:S,15,0)&amp;IF(SOURCE!$AA$2-LEN(VLOOKUP(A277,SOURCE!B:S,15,0))&gt;=0,REPT(" ",SOURCE!$AA$2-LEN(VLOOKUP(A277,SOURCE!B:S,15,0))),"")&amp;
TEXT(A277,"???0")&amp;IF(VLOOKUP(A277,SOURCE!B:S,16,0)="","","   "&amp;VLOOKUP(A277,SOURCE!B:S,16,0)
))))
)</f>
        <v>#define ITM_MtoFTUSc                 265</v>
      </c>
    </row>
    <row r="278" spans="1:4">
      <c r="A278">
        <f t="shared" si="8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8" t="str">
        <f>IF(A278&lt;&gt;INT(A278),B278,
IF(A278&lt;0,VLOOKUP(A278,lookups!A$1:B$25,2,0),
IF(ISNA(B278),"",
IF(OR(ISBLANK(A278),ISNA(B278),B278=0),
"",
"#define "&amp;
VLOOKUP(A278,SOURCE!B:S,15,0)&amp;IF(SOURCE!$AA$2-LEN(VLOOKUP(A278,SOURCE!B:S,15,0))&gt;=0,REPT(" ",SOURCE!$AA$2-LEN(VLOOKUP(A278,SOURCE!B:S,15,0))),"")&amp;
TEXT(A278,"???0")&amp;IF(VLOOKUP(A278,SOURCE!B:S,16,0)="","","   "&amp;VLOOKUP(A278,SOURCE!B:S,16,0)
))))
)</f>
        <v>#define ITM_FZUKtoML                 266</v>
      </c>
    </row>
    <row r="279" spans="1:4">
      <c r="A279">
        <f t="shared" si="8"/>
        <v>267</v>
      </c>
      <c r="B279" t="str">
        <f>VLOOKUP(A279,SOURCE!B:S,15,0)</f>
        <v>ITM_FZUKtoMLb</v>
      </c>
      <c r="C279">
        <f>IF(
ISNUMBER(INDEX(SOURCE!B:B,MATCH(A279,SOURCE!B:B,0)+1)),
  VALUE(INDEX(SOURCE!B:B,MATCH(A279,SOURCE!B:B,0)+1)),
  "")</f>
        <v>268</v>
      </c>
      <c r="D279" s="8" t="str">
        <f>IF(A279&lt;&gt;INT(A279),B279,
IF(A279&lt;0,VLOOKUP(A279,lookups!A$1:B$25,2,0),
IF(ISNA(B279),"",
IF(OR(ISBLANK(A279),ISNA(B279),B279=0),
"",
"#define "&amp;
VLOOKUP(A279,SOURCE!B:S,15,0)&amp;IF(SOURCE!$AA$2-LEN(VLOOKUP(A279,SOURCE!B:S,15,0))&gt;=0,REPT(" ",SOURCE!$AA$2-LEN(VLOOKUP(A279,SOURCE!B:S,15,0))),"")&amp;
TEXT(A279,"???0")&amp;IF(VLOOKUP(A279,SOURCE!B:S,16,0)="","","   "&amp;VLOOKUP(A279,SOURCE!B:S,16,0)
))))
)</f>
        <v>#define ITM_FZUKtoMLb                267</v>
      </c>
    </row>
    <row r="280" spans="1:4">
      <c r="A280">
        <f t="shared" si="8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8" t="str">
        <f>IF(A280&lt;&gt;INT(A280),B280,
IF(A280&lt;0,VLOOKUP(A280,lookups!A$1:B$25,2,0),
IF(ISNA(B280),"",
IF(OR(ISBLANK(A280),ISNA(B280),B280=0),
"",
"#define "&amp;
VLOOKUP(A280,SOURCE!B:S,15,0)&amp;IF(SOURCE!$AA$2-LEN(VLOOKUP(A280,SOURCE!B:S,15,0))&gt;=0,REPT(" ",SOURCE!$AA$2-LEN(VLOOKUP(A280,SOURCE!B:S,15,0))),"")&amp;
TEXT(A280,"???0")&amp;IF(VLOOKUP(A280,SOURCE!B:S,16,0)="","","   "&amp;VLOOKUP(A280,SOURCE!B:S,16,0)
))))
)</f>
        <v>#define ITM_MLtoFZUK                 268</v>
      </c>
    </row>
    <row r="281" spans="1:4">
      <c r="A281">
        <f t="shared" si="8"/>
        <v>269</v>
      </c>
      <c r="B281" t="str">
        <f>VLOOKUP(A281,SOURCE!B:S,15,0)</f>
        <v>ITM_MLtoFZUKb</v>
      </c>
      <c r="C281">
        <f>IF(
ISNUMBER(INDEX(SOURCE!B:B,MATCH(A281,SOURCE!B:B,0)+1)),
  VALUE(INDEX(SOURCE!B:B,MATCH(A281,SOURCE!B:B,0)+1)),
  "")</f>
        <v>270</v>
      </c>
      <c r="D281" s="8" t="str">
        <f>IF(A281&lt;&gt;INT(A281),B281,
IF(A281&lt;0,VLOOKUP(A281,lookups!A$1:B$25,2,0),
IF(ISNA(B281),"",
IF(OR(ISBLANK(A281),ISNA(B281),B281=0),
"",
"#define "&amp;
VLOOKUP(A281,SOURCE!B:S,15,0)&amp;IF(SOURCE!$AA$2-LEN(VLOOKUP(A281,SOURCE!B:S,15,0))&gt;=0,REPT(" ",SOURCE!$AA$2-LEN(VLOOKUP(A281,SOURCE!B:S,15,0))),"")&amp;
TEXT(A281,"???0")&amp;IF(VLOOKUP(A281,SOURCE!B:S,16,0)="","","   "&amp;VLOOKUP(A281,SOURCE!B:S,16,0)
))))
)</f>
        <v>#define ITM_MLtoFZUKb                269</v>
      </c>
    </row>
    <row r="282" spans="1:4">
      <c r="A282">
        <f t="shared" si="8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8" t="str">
        <f>IF(A282&lt;&gt;INT(A282),B282,
IF(A282&lt;0,VLOOKUP(A282,lookups!A$1:B$25,2,0),
IF(ISNA(B282),"",
IF(OR(ISBLANK(A282),ISNA(B282),B282=0),
"",
"#define "&amp;
VLOOKUP(A282,SOURCE!B:S,15,0)&amp;IF(SOURCE!$AA$2-LEN(VLOOKUP(A282,SOURCE!B:S,15,0))&gt;=0,REPT(" ",SOURCE!$AA$2-LEN(VLOOKUP(A282,SOURCE!B:S,15,0))),"")&amp;
TEXT(A282,"???0")&amp;IF(VLOOKUP(A282,SOURCE!B:S,16,0)="","","   "&amp;VLOOKUP(A282,SOURCE!B:S,16,0)
))))
)</f>
        <v>#define ITM_FZUStoML                 270</v>
      </c>
    </row>
    <row r="283" spans="1:4">
      <c r="A283">
        <f t="shared" si="8"/>
        <v>271</v>
      </c>
      <c r="B283" t="str">
        <f>VLOOKUP(A283,SOURCE!B:S,15,0)</f>
        <v>ITM_FZUStoMLb</v>
      </c>
      <c r="C283">
        <f>IF(
ISNUMBER(INDEX(SOURCE!B:B,MATCH(A283,SOURCE!B:B,0)+1)),
  VALUE(INDEX(SOURCE!B:B,MATCH(A283,SOURCE!B:B,0)+1)),
  "")</f>
        <v>272</v>
      </c>
      <c r="D283" s="8" t="str">
        <f>IF(A283&lt;&gt;INT(A283),B283,
IF(A283&lt;0,VLOOKUP(A283,lookups!A$1:B$25,2,0),
IF(ISNA(B283),"",
IF(OR(ISBLANK(A283),ISNA(B283),B283=0),
"",
"#define "&amp;
VLOOKUP(A283,SOURCE!B:S,15,0)&amp;IF(SOURCE!$AA$2-LEN(VLOOKUP(A283,SOURCE!B:S,15,0))&gt;=0,REPT(" ",SOURCE!$AA$2-LEN(VLOOKUP(A283,SOURCE!B:S,15,0))),"")&amp;
TEXT(A283,"???0")&amp;IF(VLOOKUP(A283,SOURCE!B:S,16,0)="","","   "&amp;VLOOKUP(A283,SOURCE!B:S,16,0)
))))
)</f>
        <v>#define ITM_FZUStoMLb                271</v>
      </c>
    </row>
    <row r="284" spans="1:4">
      <c r="A284">
        <f t="shared" si="8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8" t="str">
        <f>IF(A284&lt;&gt;INT(A284),B284,
IF(A284&lt;0,VLOOKUP(A284,lookups!A$1:B$25,2,0),
IF(ISNA(B284),"",
IF(OR(ISBLANK(A284),ISNA(B284),B284=0),
"",
"#define "&amp;
VLOOKUP(A284,SOURCE!B:S,15,0)&amp;IF(SOURCE!$AA$2-LEN(VLOOKUP(A284,SOURCE!B:S,15,0))&gt;=0,REPT(" ",SOURCE!$AA$2-LEN(VLOOKUP(A284,SOURCE!B:S,15,0))),"")&amp;
TEXT(A284,"???0")&amp;IF(VLOOKUP(A284,SOURCE!B:S,16,0)="","","   "&amp;VLOOKUP(A284,SOURCE!B:S,16,0)
))))
)</f>
        <v>#define ITM_MLtoFZUS                 272</v>
      </c>
    </row>
    <row r="285" spans="1:4">
      <c r="A285">
        <f t="shared" si="8"/>
        <v>273</v>
      </c>
      <c r="B285" t="str">
        <f>VLOOKUP(A285,SOURCE!B:S,15,0)</f>
        <v>ITM_MLtoFZUSb</v>
      </c>
      <c r="C285">
        <f>IF(
ISNUMBER(INDEX(SOURCE!B:B,MATCH(A285,SOURCE!B:B,0)+1)),
  VALUE(INDEX(SOURCE!B:B,MATCH(A285,SOURCE!B:B,0)+1)),
  "")</f>
        <v>274</v>
      </c>
      <c r="D285" s="8" t="str">
        <f>IF(A285&lt;&gt;INT(A285),B285,
IF(A285&lt;0,VLOOKUP(A285,lookups!A$1:B$25,2,0),
IF(ISNA(B285),"",
IF(OR(ISBLANK(A285),ISNA(B285),B285=0),
"",
"#define "&amp;
VLOOKUP(A285,SOURCE!B:S,15,0)&amp;IF(SOURCE!$AA$2-LEN(VLOOKUP(A285,SOURCE!B:S,15,0))&gt;=0,REPT(" ",SOURCE!$AA$2-LEN(VLOOKUP(A285,SOURCE!B:S,15,0))),"")&amp;
TEXT(A285,"???0")&amp;IF(VLOOKUP(A285,SOURCE!B:S,16,0)="","","   "&amp;VLOOKUP(A285,SOURCE!B:S,16,0)
))))
)</f>
        <v>#define ITM_MLtoFZUSb                273</v>
      </c>
    </row>
    <row r="286" spans="1:4">
      <c r="A286">
        <f t="shared" si="8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8" t="str">
        <f>IF(A286&lt;&gt;INT(A286),B286,
IF(A286&lt;0,VLOOKUP(A286,lookups!A$1:B$25,2,0),
IF(ISNA(B286),"",
IF(OR(ISBLANK(A286),ISNA(B286),B286=0),
"",
"#define "&amp;
VLOOKUP(A286,SOURCE!B:S,15,0)&amp;IF(SOURCE!$AA$2-LEN(VLOOKUP(A286,SOURCE!B:S,15,0))&gt;=0,REPT(" ",SOURCE!$AA$2-LEN(VLOOKUP(A286,SOURCE!B:S,15,0))),"")&amp;
TEXT(A286,"???0")&amp;IF(VLOOKUP(A286,SOURCE!B:S,16,0)="","","   "&amp;VLOOKUP(A286,SOURCE!B:S,16,0)
))))
)</f>
        <v>#define ITM_GLUKtoL                  274</v>
      </c>
    </row>
    <row r="287" spans="1:4">
      <c r="A287">
        <f t="shared" si="8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8" t="str">
        <f>IF(A287&lt;&gt;INT(A287),B287,
IF(A287&lt;0,VLOOKUP(A287,lookups!A$1:B$25,2,0),
IF(ISNA(B287),"",
IF(OR(ISBLANK(A287),ISNA(B287),B287=0),
"",
"#define "&amp;
VLOOKUP(A287,SOURCE!B:S,15,0)&amp;IF(SOURCE!$AA$2-LEN(VLOOKUP(A287,SOURCE!B:S,15,0))&gt;=0,REPT(" ",SOURCE!$AA$2-LEN(VLOOKUP(A287,SOURCE!B:S,15,0))),"")&amp;
TEXT(A287,"???0")&amp;IF(VLOOKUP(A287,SOURCE!B:S,16,0)="","","   "&amp;VLOOKUP(A287,SOURCE!B:S,16,0)
))))
)</f>
        <v>#define ITM_LtoGLUK                  275</v>
      </c>
    </row>
    <row r="288" spans="1:4">
      <c r="A288">
        <f t="shared" si="8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8" t="str">
        <f>IF(A288&lt;&gt;INT(A288),B288,
IF(A288&lt;0,VLOOKUP(A288,lookups!A$1:B$25,2,0),
IF(ISNA(B288),"",
IF(OR(ISBLANK(A288),ISNA(B288),B288=0),
"",
"#define "&amp;
VLOOKUP(A288,SOURCE!B:S,15,0)&amp;IF(SOURCE!$AA$2-LEN(VLOOKUP(A288,SOURCE!B:S,15,0))&gt;=0,REPT(" ",SOURCE!$AA$2-LEN(VLOOKUP(A288,SOURCE!B:S,15,0))),"")&amp;
TEXT(A288,"???0")&amp;IF(VLOOKUP(A288,SOURCE!B:S,16,0)="","","   "&amp;VLOOKUP(A288,SOURCE!B:S,16,0)
))))
)</f>
        <v>#define ITM_GLUStoL                  276</v>
      </c>
    </row>
    <row r="289" spans="1:4">
      <c r="A289">
        <f t="shared" si="8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8" t="str">
        <f>IF(A289&lt;&gt;INT(A289),B289,
IF(A289&lt;0,VLOOKUP(A289,lookups!A$1:B$25,2,0),
IF(ISNA(B289),"",
IF(OR(ISBLANK(A289),ISNA(B289),B289=0),
"",
"#define "&amp;
VLOOKUP(A289,SOURCE!B:S,15,0)&amp;IF(SOURCE!$AA$2-LEN(VLOOKUP(A289,SOURCE!B:S,15,0))&gt;=0,REPT(" ",SOURCE!$AA$2-LEN(VLOOKUP(A289,SOURCE!B:S,15,0))),"")&amp;
TEXT(A289,"???0")&amp;IF(VLOOKUP(A289,SOURCE!B:S,16,0)="","","   "&amp;VLOOKUP(A289,SOURCE!B:S,16,0)
))))
)</f>
        <v>#define ITM_LtoGLUS                  277</v>
      </c>
    </row>
    <row r="290" spans="1:4">
      <c r="A290">
        <f t="shared" si="8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8" t="str">
        <f>IF(A290&lt;&gt;INT(A290),B290,
IF(A290&lt;0,VLOOKUP(A290,lookups!A$1:B$25,2,0),
IF(ISNA(B290),"",
IF(OR(ISBLANK(A290),ISNA(B290),B290=0),
"",
"#define "&amp;
VLOOKUP(A290,SOURCE!B:S,15,0)&amp;IF(SOURCE!$AA$2-LEN(VLOOKUP(A290,SOURCE!B:S,15,0))&gt;=0,REPT(" ",SOURCE!$AA$2-LEN(VLOOKUP(A290,SOURCE!B:S,15,0))),"")&amp;
TEXT(A290,"???0")&amp;IF(VLOOKUP(A290,SOURCE!B:S,16,0)="","","   "&amp;VLOOKUP(A290,SOURCE!B:S,16,0)
))))
)</f>
        <v>#define ITM_HPEtoW                   278</v>
      </c>
    </row>
    <row r="291" spans="1:4">
      <c r="A291">
        <f t="shared" si="8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8" t="str">
        <f>IF(A291&lt;&gt;INT(A291),B291,
IF(A291&lt;0,VLOOKUP(A291,lookups!A$1:B$25,2,0),
IF(ISNA(B291),"",
IF(OR(ISBLANK(A291),ISNA(B291),B291=0),
"",
"#define "&amp;
VLOOKUP(A291,SOURCE!B:S,15,0)&amp;IF(SOURCE!$AA$2-LEN(VLOOKUP(A291,SOURCE!B:S,15,0))&gt;=0,REPT(" ",SOURCE!$AA$2-LEN(VLOOKUP(A291,SOURCE!B:S,15,0))),"")&amp;
TEXT(A291,"???0")&amp;IF(VLOOKUP(A291,SOURCE!B:S,16,0)="","","   "&amp;VLOOKUP(A291,SOURCE!B:S,16,0)
))))
)</f>
        <v>#define ITM_WtoHPE                   279</v>
      </c>
    </row>
    <row r="292" spans="1:4">
      <c r="A292">
        <f t="shared" si="8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8" t="str">
        <f>IF(A292&lt;&gt;INT(A292),B292,
IF(A292&lt;0,VLOOKUP(A292,lookups!A$1:B$25,2,0),
IF(ISNA(B292),"",
IF(OR(ISBLANK(A292),ISNA(B292),B292=0),
"",
"#define "&amp;
VLOOKUP(A292,SOURCE!B:S,15,0)&amp;IF(SOURCE!$AA$2-LEN(VLOOKUP(A292,SOURCE!B:S,15,0))&gt;=0,REPT(" ",SOURCE!$AA$2-LEN(VLOOKUP(A292,SOURCE!B:S,15,0))),"")&amp;
TEXT(A292,"???0")&amp;IF(VLOOKUP(A292,SOURCE!B:S,16,0)="","","   "&amp;VLOOKUP(A292,SOURCE!B:S,16,0)
))))
)</f>
        <v>#define ITM_HPMtoW                   280</v>
      </c>
    </row>
    <row r="293" spans="1:4">
      <c r="A293">
        <f t="shared" si="8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8" t="str">
        <f>IF(A293&lt;&gt;INT(A293),B293,
IF(A293&lt;0,VLOOKUP(A293,lookups!A$1:B$25,2,0),
IF(ISNA(B293),"",
IF(OR(ISBLANK(A293),ISNA(B293),B293=0),
"",
"#define "&amp;
VLOOKUP(A293,SOURCE!B:S,15,0)&amp;IF(SOURCE!$AA$2-LEN(VLOOKUP(A293,SOURCE!B:S,15,0))&gt;=0,REPT(" ",SOURCE!$AA$2-LEN(VLOOKUP(A293,SOURCE!B:S,15,0))),"")&amp;
TEXT(A293,"???0")&amp;IF(VLOOKUP(A293,SOURCE!B:S,16,0)="","","   "&amp;VLOOKUP(A293,SOURCE!B:S,16,0)
))))
)</f>
        <v>#define ITM_WtoHPM                   281</v>
      </c>
    </row>
    <row r="294" spans="1:4">
      <c r="A294">
        <f t="shared" si="8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8" t="str">
        <f>IF(A294&lt;&gt;INT(A294),B294,
IF(A294&lt;0,VLOOKUP(A294,lookups!A$1:B$25,2,0),
IF(ISNA(B294),"",
IF(OR(ISBLANK(A294),ISNA(B294),B294=0),
"",
"#define "&amp;
VLOOKUP(A294,SOURCE!B:S,15,0)&amp;IF(SOURCE!$AA$2-LEN(VLOOKUP(A294,SOURCE!B:S,15,0))&gt;=0,REPT(" ",SOURCE!$AA$2-LEN(VLOOKUP(A294,SOURCE!B:S,15,0))),"")&amp;
TEXT(A294,"???0")&amp;IF(VLOOKUP(A294,SOURCE!B:S,16,0)="","","   "&amp;VLOOKUP(A294,SOURCE!B:S,16,0)
))))
)</f>
        <v>#define ITM_HPUKtoW                  282</v>
      </c>
    </row>
    <row r="295" spans="1:4">
      <c r="A295">
        <f t="shared" si="8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8" t="str">
        <f>IF(A295&lt;&gt;INT(A295),B295,
IF(A295&lt;0,VLOOKUP(A295,lookups!A$1:B$25,2,0),
IF(ISNA(B295),"",
IF(OR(ISBLANK(A295),ISNA(B295),B295=0),
"",
"#define "&amp;
VLOOKUP(A295,SOURCE!B:S,15,0)&amp;IF(SOURCE!$AA$2-LEN(VLOOKUP(A295,SOURCE!B:S,15,0))&gt;=0,REPT(" ",SOURCE!$AA$2-LEN(VLOOKUP(A295,SOURCE!B:S,15,0))),"")&amp;
TEXT(A295,"???0")&amp;IF(VLOOKUP(A295,SOURCE!B:S,16,0)="","","   "&amp;VLOOKUP(A295,SOURCE!B:S,16,0)
))))
)</f>
        <v>#define ITM_WtoHPUK                  283</v>
      </c>
    </row>
    <row r="296" spans="1:4">
      <c r="A296">
        <f t="shared" si="8"/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8" t="str">
        <f>IF(A296&lt;&gt;INT(A296),B296,
IF(A296&lt;0,VLOOKUP(A296,lookups!A$1:B$25,2,0),
IF(ISNA(B296),"",
IF(OR(ISBLANK(A296),ISNA(B296),B296=0),
"",
"#define "&amp;
VLOOKUP(A296,SOURCE!B:S,15,0)&amp;IF(SOURCE!$AA$2-LEN(VLOOKUP(A296,SOURCE!B:S,15,0))&gt;=0,REPT(" ",SOURCE!$AA$2-LEN(VLOOKUP(A296,SOURCE!B:S,15,0))),"")&amp;
TEXT(A296,"???0")&amp;IF(VLOOKUP(A296,SOURCE!B:S,16,0)="","","   "&amp;VLOOKUP(A296,SOURCE!B:S,16,0)
))))
)</f>
        <v>#define ITM_INCHHGtoPA               284</v>
      </c>
    </row>
    <row r="297" spans="1:4">
      <c r="A297">
        <f t="shared" si="8"/>
        <v>285</v>
      </c>
      <c r="B297" t="str">
        <f>VLOOKUP(A297,SOURCE!B:S,15,0)</f>
        <v>ITM_INCHHGtoPAb</v>
      </c>
      <c r="C297">
        <f>IF(
ISNUMBER(INDEX(SOURCE!B:B,MATCH(A297,SOURCE!B:B,0)+1)),
  VALUE(INDEX(SOURCE!B:B,MATCH(A297,SOURCE!B:B,0)+1)),
  "")</f>
        <v>286</v>
      </c>
      <c r="D297" s="8" t="str">
        <f>IF(A297&lt;&gt;INT(A297),B297,
IF(A297&lt;0,VLOOKUP(A297,lookups!A$1:B$25,2,0),
IF(ISNA(B297),"",
IF(OR(ISBLANK(A297),ISNA(B297),B297=0),
"",
"#define "&amp;
VLOOKUP(A297,SOURCE!B:S,15,0)&amp;IF(SOURCE!$AA$2-LEN(VLOOKUP(A297,SOURCE!B:S,15,0))&gt;=0,REPT(" ",SOURCE!$AA$2-LEN(VLOOKUP(A297,SOURCE!B:S,15,0))),"")&amp;
TEXT(A297,"???0")&amp;IF(VLOOKUP(A297,SOURCE!B:S,16,0)="","","   "&amp;VLOOKUP(A297,SOURCE!B:S,16,0)
))))
)</f>
        <v>#define ITM_INCHHGtoPAb              285</v>
      </c>
    </row>
    <row r="298" spans="1:4">
      <c r="A298">
        <f t="shared" si="8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8" t="str">
        <f>IF(A298&lt;&gt;INT(A298),B298,
IF(A298&lt;0,VLOOKUP(A298,lookups!A$1:B$25,2,0),
IF(ISNA(B298),"",
IF(OR(ISBLANK(A298),ISNA(B298),B298=0),
"",
"#define "&amp;
VLOOKUP(A298,SOURCE!B:S,15,0)&amp;IF(SOURCE!$AA$2-LEN(VLOOKUP(A298,SOURCE!B:S,15,0))&gt;=0,REPT(" ",SOURCE!$AA$2-LEN(VLOOKUP(A298,SOURCE!B:S,15,0))),"")&amp;
TEXT(A298,"???0")&amp;IF(VLOOKUP(A298,SOURCE!B:S,16,0)="","","   "&amp;VLOOKUP(A298,SOURCE!B:S,16,0)
))))
)</f>
        <v>#define ITM_PAtoINCHHG               286</v>
      </c>
    </row>
    <row r="299" spans="1:4">
      <c r="A299">
        <f t="shared" si="8"/>
        <v>287</v>
      </c>
      <c r="B299" t="str">
        <f>VLOOKUP(A299,SOURCE!B:S,15,0)</f>
        <v>ITM_PAtoINCHHGb</v>
      </c>
      <c r="C299">
        <f>IF(
ISNUMBER(INDEX(SOURCE!B:B,MATCH(A299,SOURCE!B:B,0)+1)),
  VALUE(INDEX(SOURCE!B:B,MATCH(A299,SOURCE!B:B,0)+1)),
  "")</f>
        <v>288</v>
      </c>
      <c r="D299" s="8" t="str">
        <f>IF(A299&lt;&gt;INT(A299),B299,
IF(A299&lt;0,VLOOKUP(A299,lookups!A$1:B$25,2,0),
IF(ISNA(B299),"",
IF(OR(ISBLANK(A299),ISNA(B299),B299=0),
"",
"#define "&amp;
VLOOKUP(A299,SOURCE!B:S,15,0)&amp;IF(SOURCE!$AA$2-LEN(VLOOKUP(A299,SOURCE!B:S,15,0))&gt;=0,REPT(" ",SOURCE!$AA$2-LEN(VLOOKUP(A299,SOURCE!B:S,15,0))),"")&amp;
TEXT(A299,"???0")&amp;IF(VLOOKUP(A299,SOURCE!B:S,16,0)="","","   "&amp;VLOOKUP(A299,SOURCE!B:S,16,0)
))))
)</f>
        <v>#define ITM_PAtoINCHHGb              287</v>
      </c>
    </row>
    <row r="300" spans="1:4">
      <c r="A300">
        <f t="shared" si="8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8" t="str">
        <f>IF(A300&lt;&gt;INT(A300),B300,
IF(A300&lt;0,VLOOKUP(A300,lookups!A$1:B$25,2,0),
IF(ISNA(B300),"",
IF(OR(ISBLANK(A300),ISNA(B300),B300=0),
"",
"#define "&amp;
VLOOKUP(A300,SOURCE!B:S,15,0)&amp;IF(SOURCE!$AA$2-LEN(VLOOKUP(A300,SOURCE!B:S,15,0))&gt;=0,REPT(" ",SOURCE!$AA$2-LEN(VLOOKUP(A300,SOURCE!B:S,15,0))),"")&amp;
TEXT(A300,"???0")&amp;IF(VLOOKUP(A300,SOURCE!B:S,16,0)="","","   "&amp;VLOOKUP(A300,SOURCE!B:S,16,0)
))))
)</f>
        <v>#define ITM_INCHtoMM                 288</v>
      </c>
    </row>
    <row r="301" spans="1:4">
      <c r="A301">
        <f t="shared" si="8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8" t="str">
        <f>IF(A301&lt;&gt;INT(A301),B301,
IF(A301&lt;0,VLOOKUP(A301,lookups!A$1:B$25,2,0),
IF(ISNA(B301),"",
IF(OR(ISBLANK(A301),ISNA(B301),B301=0),
"",
"#define "&amp;
VLOOKUP(A301,SOURCE!B:S,15,0)&amp;IF(SOURCE!$AA$2-LEN(VLOOKUP(A301,SOURCE!B:S,15,0))&gt;=0,REPT(" ",SOURCE!$AA$2-LEN(VLOOKUP(A301,SOURCE!B:S,15,0))),"")&amp;
TEXT(A301,"???0")&amp;IF(VLOOKUP(A301,SOURCE!B:S,16,0)="","","   "&amp;VLOOKUP(A301,SOURCE!B:S,16,0)
))))
)</f>
        <v>#define ITM_MMtoINCH                 289</v>
      </c>
    </row>
    <row r="302" spans="1:4">
      <c r="A302">
        <f t="shared" si="8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8" t="str">
        <f>IF(A302&lt;&gt;INT(A302),B302,
IF(A302&lt;0,VLOOKUP(A302,lookups!A$1:B$25,2,0),
IF(ISNA(B302),"",
IF(OR(ISBLANK(A302),ISNA(B302),B302=0),
"",
"#define "&amp;
VLOOKUP(A302,SOURCE!B:S,15,0)&amp;IF(SOURCE!$AA$2-LEN(VLOOKUP(A302,SOURCE!B:S,15,0))&gt;=0,REPT(" ",SOURCE!$AA$2-LEN(VLOOKUP(A302,SOURCE!B:S,15,0))),"")&amp;
TEXT(A302,"???0")&amp;IF(VLOOKUP(A302,SOURCE!B:S,16,0)="","","   "&amp;VLOOKUP(A302,SOURCE!B:S,16,0)
))))
)</f>
        <v>#define ITM_WHtoJ                    290</v>
      </c>
    </row>
    <row r="303" spans="1:4">
      <c r="A303">
        <f t="shared" si="8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8" t="str">
        <f>IF(A303&lt;&gt;INT(A303),B303,
IF(A303&lt;0,VLOOKUP(A303,lookups!A$1:B$25,2,0),
IF(ISNA(B303),"",
IF(OR(ISBLANK(A303),ISNA(B303),B303=0),
"",
"#define "&amp;
VLOOKUP(A303,SOURCE!B:S,15,0)&amp;IF(SOURCE!$AA$2-LEN(VLOOKUP(A303,SOURCE!B:S,15,0))&gt;=0,REPT(" ",SOURCE!$AA$2-LEN(VLOOKUP(A303,SOURCE!B:S,15,0))),"")&amp;
TEXT(A303,"???0")&amp;IF(VLOOKUP(A303,SOURCE!B:S,16,0)="","","   "&amp;VLOOKUP(A303,SOURCE!B:S,16,0)
))))
)</f>
        <v>#define ITM_JtoWH                    291</v>
      </c>
    </row>
    <row r="304" spans="1:4">
      <c r="A304">
        <f t="shared" si="8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8" t="str">
        <f>IF(A304&lt;&gt;INT(A304),B304,
IF(A304&lt;0,VLOOKUP(A304,lookups!A$1:B$25,2,0),
IF(ISNA(B304),"",
IF(OR(ISBLANK(A304),ISNA(B304),B304=0),
"",
"#define "&amp;
VLOOKUP(A304,SOURCE!B:S,15,0)&amp;IF(SOURCE!$AA$2-LEN(VLOOKUP(A304,SOURCE!B:S,15,0))&gt;=0,REPT(" ",SOURCE!$AA$2-LEN(VLOOKUP(A304,SOURCE!B:S,15,0))),"")&amp;
TEXT(A304,"???0")&amp;IF(VLOOKUP(A304,SOURCE!B:S,16,0)="","","   "&amp;VLOOKUP(A304,SOURCE!B:S,16,0)
))))
)</f>
        <v>#define ITM_KGtoLBS                  292</v>
      </c>
    </row>
    <row r="305" spans="1:4">
      <c r="A305">
        <f t="shared" si="8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8" t="str">
        <f>IF(A305&lt;&gt;INT(A305),B305,
IF(A305&lt;0,VLOOKUP(A305,lookups!A$1:B$25,2,0),
IF(ISNA(B305),"",
IF(OR(ISBLANK(A305),ISNA(B305),B305=0),
"",
"#define "&amp;
VLOOKUP(A305,SOURCE!B:S,15,0)&amp;IF(SOURCE!$AA$2-LEN(VLOOKUP(A305,SOURCE!B:S,15,0))&gt;=0,REPT(" ",SOURCE!$AA$2-LEN(VLOOKUP(A305,SOURCE!B:S,15,0))),"")&amp;
TEXT(A305,"???0")&amp;IF(VLOOKUP(A305,SOURCE!B:S,16,0)="","","   "&amp;VLOOKUP(A305,SOURCE!B:S,16,0)
))))
)</f>
        <v>#define ITM_LBStoKG                  293</v>
      </c>
    </row>
    <row r="306" spans="1:4">
      <c r="A306">
        <f t="shared" si="8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8" t="str">
        <f>IF(A306&lt;&gt;INT(A306),B306,
IF(A306&lt;0,VLOOKUP(A306,lookups!A$1:B$25,2,0),
IF(ISNA(B306),"",
IF(OR(ISBLANK(A306),ISNA(B306),B306=0),
"",
"#define "&amp;
VLOOKUP(A306,SOURCE!B:S,15,0)&amp;IF(SOURCE!$AA$2-LEN(VLOOKUP(A306,SOURCE!B:S,15,0))&gt;=0,REPT(" ",SOURCE!$AA$2-LEN(VLOOKUP(A306,SOURCE!B:S,15,0))),"")&amp;
TEXT(A306,"???0")&amp;IF(VLOOKUP(A306,SOURCE!B:S,16,0)="","","   "&amp;VLOOKUP(A306,SOURCE!B:S,16,0)
))))
)</f>
        <v>#define ITM_GtoOZ                    294</v>
      </c>
    </row>
    <row r="307" spans="1:4">
      <c r="A307">
        <f t="shared" si="8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8" t="str">
        <f>IF(A307&lt;&gt;INT(A307),B307,
IF(A307&lt;0,VLOOKUP(A307,lookups!A$1:B$25,2,0),
IF(ISNA(B307),"",
IF(OR(ISBLANK(A307),ISNA(B307),B307=0),
"",
"#define "&amp;
VLOOKUP(A307,SOURCE!B:S,15,0)&amp;IF(SOURCE!$AA$2-LEN(VLOOKUP(A307,SOURCE!B:S,15,0))&gt;=0,REPT(" ",SOURCE!$AA$2-LEN(VLOOKUP(A307,SOURCE!B:S,15,0))),"")&amp;
TEXT(A307,"???0")&amp;IF(VLOOKUP(A307,SOURCE!B:S,16,0)="","","   "&amp;VLOOKUP(A307,SOURCE!B:S,16,0)
))))
)</f>
        <v>#define ITM_OZtoG                    295</v>
      </c>
    </row>
    <row r="308" spans="1:4">
      <c r="A308">
        <f t="shared" si="8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8" t="str">
        <f>IF(A308&lt;&gt;INT(A308),B308,
IF(A308&lt;0,VLOOKUP(A308,lookups!A$1:B$25,2,0),
IF(ISNA(B308),"",
IF(OR(ISBLANK(A308),ISNA(B308),B308=0),
"",
"#define "&amp;
VLOOKUP(A308,SOURCE!B:S,15,0)&amp;IF(SOURCE!$AA$2-LEN(VLOOKUP(A308,SOURCE!B:S,15,0))&gt;=0,REPT(" ",SOURCE!$AA$2-LEN(VLOOKUP(A308,SOURCE!B:S,15,0))),"")&amp;
TEXT(A308,"???0")&amp;IF(VLOOKUP(A308,SOURCE!B:S,16,0)="","","   "&amp;VLOOKUP(A308,SOURCE!B:S,16,0)
))))
)</f>
        <v>#define ITM_KGtoSCW                  296</v>
      </c>
    </row>
    <row r="309" spans="1:4">
      <c r="A309">
        <f t="shared" si="8"/>
        <v>297</v>
      </c>
      <c r="B309" t="str">
        <f>VLOOKUP(A309,SOURCE!B:S,15,0)</f>
        <v>ITM_KGtoSCWb</v>
      </c>
      <c r="C309">
        <f>IF(
ISNUMBER(INDEX(SOURCE!B:B,MATCH(A309,SOURCE!B:B,0)+1)),
  VALUE(INDEX(SOURCE!B:B,MATCH(A309,SOURCE!B:B,0)+1)),
  "")</f>
        <v>298</v>
      </c>
      <c r="D309" s="8" t="str">
        <f>IF(A309&lt;&gt;INT(A309),B309,
IF(A309&lt;0,VLOOKUP(A309,lookups!A$1:B$25,2,0),
IF(ISNA(B309),"",
IF(OR(ISBLANK(A309),ISNA(B309),B309=0),
"",
"#define "&amp;
VLOOKUP(A309,SOURCE!B:S,15,0)&amp;IF(SOURCE!$AA$2-LEN(VLOOKUP(A309,SOURCE!B:S,15,0))&gt;=0,REPT(" ",SOURCE!$AA$2-LEN(VLOOKUP(A309,SOURCE!B:S,15,0))),"")&amp;
TEXT(A309,"???0")&amp;IF(VLOOKUP(A309,SOURCE!B:S,16,0)="","","   "&amp;VLOOKUP(A309,SOURCE!B:S,16,0)
))))
)</f>
        <v>#define ITM_KGtoSCWb                 297</v>
      </c>
    </row>
    <row r="310" spans="1:4">
      <c r="A310">
        <f t="shared" si="8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8" t="str">
        <f>IF(A310&lt;&gt;INT(A310),B310,
IF(A310&lt;0,VLOOKUP(A310,lookups!A$1:B$25,2,0),
IF(ISNA(B310),"",
IF(OR(ISBLANK(A310),ISNA(B310),B310=0),
"",
"#define "&amp;
VLOOKUP(A310,SOURCE!B:S,15,0)&amp;IF(SOURCE!$AA$2-LEN(VLOOKUP(A310,SOURCE!B:S,15,0))&gt;=0,REPT(" ",SOURCE!$AA$2-LEN(VLOOKUP(A310,SOURCE!B:S,15,0))),"")&amp;
TEXT(A310,"???0")&amp;IF(VLOOKUP(A310,SOURCE!B:S,16,0)="","","   "&amp;VLOOKUP(A310,SOURCE!B:S,16,0)
))))
)</f>
        <v>#define ITM_SCWtoKG                  298</v>
      </c>
    </row>
    <row r="311" spans="1:4">
      <c r="A311">
        <f t="shared" si="8"/>
        <v>299</v>
      </c>
      <c r="B311" t="str">
        <f>VLOOKUP(A311,SOURCE!B:S,15,0)</f>
        <v>ITM_SCWtoKGb</v>
      </c>
      <c r="C311">
        <f>IF(
ISNUMBER(INDEX(SOURCE!B:B,MATCH(A311,SOURCE!B:B,0)+1)),
  VALUE(INDEX(SOURCE!B:B,MATCH(A311,SOURCE!B:B,0)+1)),
  "")</f>
        <v>300</v>
      </c>
      <c r="D311" s="8" t="str">
        <f>IF(A311&lt;&gt;INT(A311),B311,
IF(A311&lt;0,VLOOKUP(A311,lookups!A$1:B$25,2,0),
IF(ISNA(B311),"",
IF(OR(ISBLANK(A311),ISNA(B311),B311=0),
"",
"#define "&amp;
VLOOKUP(A311,SOURCE!B:S,15,0)&amp;IF(SOURCE!$AA$2-LEN(VLOOKUP(A311,SOURCE!B:S,15,0))&gt;=0,REPT(" ",SOURCE!$AA$2-LEN(VLOOKUP(A311,SOURCE!B:S,15,0))),"")&amp;
TEXT(A311,"???0")&amp;IF(VLOOKUP(A311,SOURCE!B:S,16,0)="","","   "&amp;VLOOKUP(A311,SOURCE!B:S,16,0)
))))
)</f>
        <v>#define ITM_SCWtoKGb                 299</v>
      </c>
    </row>
    <row r="312" spans="1:4">
      <c r="A312">
        <f t="shared" si="8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8" t="str">
        <f>IF(A312&lt;&gt;INT(A312),B312,
IF(A312&lt;0,VLOOKUP(A312,lookups!A$1:B$25,2,0),
IF(ISNA(B312),"",
IF(OR(ISBLANK(A312),ISNA(B312),B312=0),
"",
"#define "&amp;
VLOOKUP(A312,SOURCE!B:S,15,0)&amp;IF(SOURCE!$AA$2-LEN(VLOOKUP(A312,SOURCE!B:S,15,0))&gt;=0,REPT(" ",SOURCE!$AA$2-LEN(VLOOKUP(A312,SOURCE!B:S,15,0))),"")&amp;
TEXT(A312,"???0")&amp;IF(VLOOKUP(A312,SOURCE!B:S,16,0)="","","   "&amp;VLOOKUP(A312,SOURCE!B:S,16,0)
))))
)</f>
        <v>#define ITM_KGtoSTO                  300</v>
      </c>
    </row>
    <row r="313" spans="1:4">
      <c r="A313">
        <f t="shared" si="8"/>
        <v>301</v>
      </c>
      <c r="B313" t="str">
        <f>VLOOKUP(A313,SOURCE!B:S,15,0)</f>
        <v>ITM_KGtoSTOb</v>
      </c>
      <c r="C313">
        <f>IF(
ISNUMBER(INDEX(SOURCE!B:B,MATCH(A313,SOURCE!B:B,0)+1)),
  VALUE(INDEX(SOURCE!B:B,MATCH(A313,SOURCE!B:B,0)+1)),
  "")</f>
        <v>302</v>
      </c>
      <c r="D313" s="8" t="str">
        <f>IF(A313&lt;&gt;INT(A313),B313,
IF(A313&lt;0,VLOOKUP(A313,lookups!A$1:B$25,2,0),
IF(ISNA(B313),"",
IF(OR(ISBLANK(A313),ISNA(B313),B313=0),
"",
"#define "&amp;
VLOOKUP(A313,SOURCE!B:S,15,0)&amp;IF(SOURCE!$AA$2-LEN(VLOOKUP(A313,SOURCE!B:S,15,0))&gt;=0,REPT(" ",SOURCE!$AA$2-LEN(VLOOKUP(A313,SOURCE!B:S,15,0))),"")&amp;
TEXT(A313,"???0")&amp;IF(VLOOKUP(A313,SOURCE!B:S,16,0)="","","   "&amp;VLOOKUP(A313,SOURCE!B:S,16,0)
))))
)</f>
        <v>#define ITM_KGtoSTOb                 301</v>
      </c>
    </row>
    <row r="314" spans="1:4">
      <c r="A314">
        <f t="shared" si="8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8" t="str">
        <f>IF(A314&lt;&gt;INT(A314),B314,
IF(A314&lt;0,VLOOKUP(A314,lookups!A$1:B$25,2,0),
IF(ISNA(B314),"",
IF(OR(ISBLANK(A314),ISNA(B314),B314=0),
"",
"#define "&amp;
VLOOKUP(A314,SOURCE!B:S,15,0)&amp;IF(SOURCE!$AA$2-LEN(VLOOKUP(A314,SOURCE!B:S,15,0))&gt;=0,REPT(" ",SOURCE!$AA$2-LEN(VLOOKUP(A314,SOURCE!B:S,15,0))),"")&amp;
TEXT(A314,"???0")&amp;IF(VLOOKUP(A314,SOURCE!B:S,16,0)="","","   "&amp;VLOOKUP(A314,SOURCE!B:S,16,0)
))))
)</f>
        <v>#define ITM_STOtoKG                  302</v>
      </c>
    </row>
    <row r="315" spans="1:4">
      <c r="A315">
        <f t="shared" si="8"/>
        <v>303</v>
      </c>
      <c r="B315" t="str">
        <f>VLOOKUP(A315,SOURCE!B:S,15,0)</f>
        <v>ITM_STOtoKGb</v>
      </c>
      <c r="C315">
        <f>IF(
ISNUMBER(INDEX(SOURCE!B:B,MATCH(A315,SOURCE!B:B,0)+1)),
  VALUE(INDEX(SOURCE!B:B,MATCH(A315,SOURCE!B:B,0)+1)),
  "")</f>
        <v>304</v>
      </c>
      <c r="D315" s="8" t="str">
        <f>IF(A315&lt;&gt;INT(A315),B315,
IF(A315&lt;0,VLOOKUP(A315,lookups!A$1:B$25,2,0),
IF(ISNA(B315),"",
IF(OR(ISBLANK(A315),ISNA(B315),B315=0),
"",
"#define "&amp;
VLOOKUP(A315,SOURCE!B:S,15,0)&amp;IF(SOURCE!$AA$2-LEN(VLOOKUP(A315,SOURCE!B:S,15,0))&gt;=0,REPT(" ",SOURCE!$AA$2-LEN(VLOOKUP(A315,SOURCE!B:S,15,0))),"")&amp;
TEXT(A315,"???0")&amp;IF(VLOOKUP(A315,SOURCE!B:S,16,0)="","","   "&amp;VLOOKUP(A315,SOURCE!B:S,16,0)
))))
)</f>
        <v>#define ITM_STOtoKGb                 303</v>
      </c>
    </row>
    <row r="316" spans="1:4">
      <c r="A316">
        <f t="shared" si="8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8" t="str">
        <f>IF(A316&lt;&gt;INT(A316),B316,
IF(A316&lt;0,VLOOKUP(A316,lookups!A$1:B$25,2,0),
IF(ISNA(B316),"",
IF(OR(ISBLANK(A316),ISNA(B316),B316=0),
"",
"#define "&amp;
VLOOKUP(A316,SOURCE!B:S,15,0)&amp;IF(SOURCE!$AA$2-LEN(VLOOKUP(A316,SOURCE!B:S,15,0))&gt;=0,REPT(" ",SOURCE!$AA$2-LEN(VLOOKUP(A316,SOURCE!B:S,15,0))),"")&amp;
TEXT(A316,"???0")&amp;IF(VLOOKUP(A316,SOURCE!B:S,16,0)="","","   "&amp;VLOOKUP(A316,SOURCE!B:S,16,0)
))))
)</f>
        <v>#define ITM_KGtoST                   304</v>
      </c>
    </row>
    <row r="317" spans="1:4">
      <c r="A317">
        <f t="shared" si="8"/>
        <v>305</v>
      </c>
      <c r="B317" t="str">
        <f>VLOOKUP(A317,SOURCE!B:S,15,0)</f>
        <v>ITM_KGtoSTb</v>
      </c>
      <c r="C317">
        <f>IF(
ISNUMBER(INDEX(SOURCE!B:B,MATCH(A317,SOURCE!B:B,0)+1)),
  VALUE(INDEX(SOURCE!B:B,MATCH(A317,SOURCE!B:B,0)+1)),
  "")</f>
        <v>306</v>
      </c>
      <c r="D317" s="8" t="str">
        <f>IF(A317&lt;&gt;INT(A317),B317,
IF(A317&lt;0,VLOOKUP(A317,lookups!A$1:B$25,2,0),
IF(ISNA(B317),"",
IF(OR(ISBLANK(A317),ISNA(B317),B317=0),
"",
"#define "&amp;
VLOOKUP(A317,SOURCE!B:S,15,0)&amp;IF(SOURCE!$AA$2-LEN(VLOOKUP(A317,SOURCE!B:S,15,0))&gt;=0,REPT(" ",SOURCE!$AA$2-LEN(VLOOKUP(A317,SOURCE!B:S,15,0))),"")&amp;
TEXT(A317,"???0")&amp;IF(VLOOKUP(A317,SOURCE!B:S,16,0)="","","   "&amp;VLOOKUP(A317,SOURCE!B:S,16,0)
))))
)</f>
        <v>#define ITM_KGtoSTb                  305</v>
      </c>
    </row>
    <row r="318" spans="1:4">
      <c r="A318">
        <f t="shared" si="8"/>
        <v>306</v>
      </c>
      <c r="B318" t="str">
        <f>VLOOKUP(A318,SOURCE!B:S,15,0)</f>
        <v>ITM_KGtoSTc</v>
      </c>
      <c r="C318">
        <f>IF(
ISNUMBER(INDEX(SOURCE!B:B,MATCH(A318,SOURCE!B:B,0)+1)),
  VALUE(INDEX(SOURCE!B:B,MATCH(A318,SOURCE!B:B,0)+1)),
  "")</f>
        <v>307</v>
      </c>
      <c r="D318" s="8" t="str">
        <f>IF(A318&lt;&gt;INT(A318),B318,
IF(A318&lt;0,VLOOKUP(A318,lookups!A$1:B$25,2,0),
IF(ISNA(B318),"",
IF(OR(ISBLANK(A318),ISNA(B318),B318=0),
"",
"#define "&amp;
VLOOKUP(A318,SOURCE!B:S,15,0)&amp;IF(SOURCE!$AA$2-LEN(VLOOKUP(A318,SOURCE!B:S,15,0))&gt;=0,REPT(" ",SOURCE!$AA$2-LEN(VLOOKUP(A318,SOURCE!B:S,15,0))),"")&amp;
TEXT(A318,"???0")&amp;IF(VLOOKUP(A318,SOURCE!B:S,16,0)="","","   "&amp;VLOOKUP(A318,SOURCE!B:S,16,0)
))))
)</f>
        <v>#define ITM_KGtoSTc                  306</v>
      </c>
    </row>
    <row r="319" spans="1:4">
      <c r="A319">
        <f t="shared" si="8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8" t="str">
        <f>IF(A319&lt;&gt;INT(A319),B319,
IF(A319&lt;0,VLOOKUP(A319,lookups!A$1:B$25,2,0),
IF(ISNA(B319),"",
IF(OR(ISBLANK(A319),ISNA(B319),B319=0),
"",
"#define "&amp;
VLOOKUP(A319,SOURCE!B:S,15,0)&amp;IF(SOURCE!$AA$2-LEN(VLOOKUP(A319,SOURCE!B:S,15,0))&gt;=0,REPT(" ",SOURCE!$AA$2-LEN(VLOOKUP(A319,SOURCE!B:S,15,0))),"")&amp;
TEXT(A319,"???0")&amp;IF(VLOOKUP(A319,SOURCE!B:S,16,0)="","","   "&amp;VLOOKUP(A319,SOURCE!B:S,16,0)
))))
)</f>
        <v>#define ITM_STtoKG                   307</v>
      </c>
    </row>
    <row r="320" spans="1:4">
      <c r="A320">
        <f t="shared" si="8"/>
        <v>308</v>
      </c>
      <c r="B320" t="str">
        <f>VLOOKUP(A320,SOURCE!B:S,15,0)</f>
        <v>ITM_STtoKGb</v>
      </c>
      <c r="C320">
        <f>IF(
ISNUMBER(INDEX(SOURCE!B:B,MATCH(A320,SOURCE!B:B,0)+1)),
  VALUE(INDEX(SOURCE!B:B,MATCH(A320,SOURCE!B:B,0)+1)),
  "")</f>
        <v>309</v>
      </c>
      <c r="D320" s="8" t="str">
        <f>IF(A320&lt;&gt;INT(A320),B320,
IF(A320&lt;0,VLOOKUP(A320,lookups!A$1:B$25,2,0),
IF(ISNA(B320),"",
IF(OR(ISBLANK(A320),ISNA(B320),B320=0),
"",
"#define "&amp;
VLOOKUP(A320,SOURCE!B:S,15,0)&amp;IF(SOURCE!$AA$2-LEN(VLOOKUP(A320,SOURCE!B:S,15,0))&gt;=0,REPT(" ",SOURCE!$AA$2-LEN(VLOOKUP(A320,SOURCE!B:S,15,0))),"")&amp;
TEXT(A320,"???0")&amp;IF(VLOOKUP(A320,SOURCE!B:S,16,0)="","","   "&amp;VLOOKUP(A320,SOURCE!B:S,16,0)
))))
)</f>
        <v>#define ITM_STtoKGb                  308</v>
      </c>
    </row>
    <row r="321" spans="1:4">
      <c r="A321">
        <f t="shared" si="8"/>
        <v>309</v>
      </c>
      <c r="B321" t="str">
        <f>VLOOKUP(A321,SOURCE!B:S,15,0)</f>
        <v>ITM_STtoKGc</v>
      </c>
      <c r="C321">
        <f>IF(
ISNUMBER(INDEX(SOURCE!B:B,MATCH(A321,SOURCE!B:B,0)+1)),
  VALUE(INDEX(SOURCE!B:B,MATCH(A321,SOURCE!B:B,0)+1)),
  "")</f>
        <v>310</v>
      </c>
      <c r="D321" s="8" t="str">
        <f>IF(A321&lt;&gt;INT(A321),B321,
IF(A321&lt;0,VLOOKUP(A321,lookups!A$1:B$25,2,0),
IF(ISNA(B321),"",
IF(OR(ISBLANK(A321),ISNA(B321),B321=0),
"",
"#define "&amp;
VLOOKUP(A321,SOURCE!B:S,15,0)&amp;IF(SOURCE!$AA$2-LEN(VLOOKUP(A321,SOURCE!B:S,15,0))&gt;=0,REPT(" ",SOURCE!$AA$2-LEN(VLOOKUP(A321,SOURCE!B:S,15,0))),"")&amp;
TEXT(A321,"???0")&amp;IF(VLOOKUP(A321,SOURCE!B:S,16,0)="","","   "&amp;VLOOKUP(A321,SOURCE!B:S,16,0)
))))
)</f>
        <v>#define ITM_STtoKGc                  309</v>
      </c>
    </row>
    <row r="322" spans="1:4">
      <c r="A322">
        <f t="shared" si="8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8" t="str">
        <f>IF(A322&lt;&gt;INT(A322),B322,
IF(A322&lt;0,VLOOKUP(A322,lookups!A$1:B$25,2,0),
IF(ISNA(B322),"",
IF(OR(ISBLANK(A322),ISNA(B322),B322=0),
"",
"#define "&amp;
VLOOKUP(A322,SOURCE!B:S,15,0)&amp;IF(SOURCE!$AA$2-LEN(VLOOKUP(A322,SOURCE!B:S,15,0))&gt;=0,REPT(" ",SOURCE!$AA$2-LEN(VLOOKUP(A322,SOURCE!B:S,15,0))),"")&amp;
TEXT(A322,"???0")&amp;IF(VLOOKUP(A322,SOURCE!B:S,16,0)="","","   "&amp;VLOOKUP(A322,SOURCE!B:S,16,0)
))))
)</f>
        <v>#define ITM_KGtoTON                  310</v>
      </c>
    </row>
    <row r="323" spans="1:4">
      <c r="A323">
        <f t="shared" si="8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8" t="str">
        <f>IF(A323&lt;&gt;INT(A323),B323,
IF(A323&lt;0,VLOOKUP(A323,lookups!A$1:B$25,2,0),
IF(ISNA(B323),"",
IF(OR(ISBLANK(A323),ISNA(B323),B323=0),
"",
"#define "&amp;
VLOOKUP(A323,SOURCE!B:S,15,0)&amp;IF(SOURCE!$AA$2-LEN(VLOOKUP(A323,SOURCE!B:S,15,0))&gt;=0,REPT(" ",SOURCE!$AA$2-LEN(VLOOKUP(A323,SOURCE!B:S,15,0))),"")&amp;
TEXT(A323,"???0")&amp;IF(VLOOKUP(A323,SOURCE!B:S,16,0)="","","   "&amp;VLOOKUP(A323,SOURCE!B:S,16,0)
))))
)</f>
        <v>#define ITM_KGtoLIANG                311</v>
      </c>
    </row>
    <row r="324" spans="1:4">
      <c r="A324">
        <f t="shared" si="8"/>
        <v>312</v>
      </c>
      <c r="B324" t="str">
        <f>VLOOKUP(A324,SOURCE!B:S,15,0)</f>
        <v>ITM_KGtoLIANGb</v>
      </c>
      <c r="C324">
        <f>IF(
ISNUMBER(INDEX(SOURCE!B:B,MATCH(A324,SOURCE!B:B,0)+1)),
  VALUE(INDEX(SOURCE!B:B,MATCH(A324,SOURCE!B:B,0)+1)),
  "")</f>
        <v>313</v>
      </c>
      <c r="D324" s="8" t="str">
        <f>IF(A324&lt;&gt;INT(A324),B324,
IF(A324&lt;0,VLOOKUP(A324,lookups!A$1:B$25,2,0),
IF(ISNA(B324),"",
IF(OR(ISBLANK(A324),ISNA(B324),B324=0),
"",
"#define "&amp;
VLOOKUP(A324,SOURCE!B:S,15,0)&amp;IF(SOURCE!$AA$2-LEN(VLOOKUP(A324,SOURCE!B:S,15,0))&gt;=0,REPT(" ",SOURCE!$AA$2-LEN(VLOOKUP(A324,SOURCE!B:S,15,0))),"")&amp;
TEXT(A324,"???0")&amp;IF(VLOOKUP(A324,SOURCE!B:S,16,0)="","","   "&amp;VLOOKUP(A324,SOURCE!B:S,16,0)
))))
)</f>
        <v>#define ITM_KGtoLIANGb               312</v>
      </c>
    </row>
    <row r="325" spans="1:4">
      <c r="A325">
        <f t="shared" si="8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8" t="str">
        <f>IF(A325&lt;&gt;INT(A325),B325,
IF(A325&lt;0,VLOOKUP(A325,lookups!A$1:B$25,2,0),
IF(ISNA(B325),"",
IF(OR(ISBLANK(A325),ISNA(B325),B325=0),
"",
"#define "&amp;
VLOOKUP(A325,SOURCE!B:S,15,0)&amp;IF(SOURCE!$AA$2-LEN(VLOOKUP(A325,SOURCE!B:S,15,0))&gt;=0,REPT(" ",SOURCE!$AA$2-LEN(VLOOKUP(A325,SOURCE!B:S,15,0))),"")&amp;
TEXT(A325,"???0")&amp;IF(VLOOKUP(A325,SOURCE!B:S,16,0)="","","   "&amp;VLOOKUP(A325,SOURCE!B:S,16,0)
))))
)</f>
        <v>#define ITM_TONtoKG                  313</v>
      </c>
    </row>
    <row r="326" spans="1:4">
      <c r="A326">
        <f t="shared" si="8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8" t="str">
        <f>IF(A326&lt;&gt;INT(A326),B326,
IF(A326&lt;0,VLOOKUP(A326,lookups!A$1:B$25,2,0),
IF(ISNA(B326),"",
IF(OR(ISBLANK(A326),ISNA(B326),B326=0),
"",
"#define "&amp;
VLOOKUP(A326,SOURCE!B:S,15,0)&amp;IF(SOURCE!$AA$2-LEN(VLOOKUP(A326,SOURCE!B:S,15,0))&gt;=0,REPT(" ",SOURCE!$AA$2-LEN(VLOOKUP(A326,SOURCE!B:S,15,0))),"")&amp;
TEXT(A326,"???0")&amp;IF(VLOOKUP(A326,SOURCE!B:S,16,0)="","","   "&amp;VLOOKUP(A326,SOURCE!B:S,16,0)
))))
)</f>
        <v>#define ITM_LIANGtoKG                314</v>
      </c>
    </row>
    <row r="327" spans="1:4">
      <c r="A327">
        <f t="shared" si="8"/>
        <v>315</v>
      </c>
      <c r="B327" t="str">
        <f>VLOOKUP(A327,SOURCE!B:S,15,0)</f>
        <v>ITM_LIANGtoKGb</v>
      </c>
      <c r="C327">
        <f>IF(
ISNUMBER(INDEX(SOURCE!B:B,MATCH(A327,SOURCE!B:B,0)+1)),
  VALUE(INDEX(SOURCE!B:B,MATCH(A327,SOURCE!B:B,0)+1)),
  "")</f>
        <v>316</v>
      </c>
      <c r="D327" s="8" t="str">
        <f>IF(A327&lt;&gt;INT(A327),B327,
IF(A327&lt;0,VLOOKUP(A327,lookups!A$1:B$25,2,0),
IF(ISNA(B327),"",
IF(OR(ISBLANK(A327),ISNA(B327),B327=0),
"",
"#define "&amp;
VLOOKUP(A327,SOURCE!B:S,15,0)&amp;IF(SOURCE!$AA$2-LEN(VLOOKUP(A327,SOURCE!B:S,15,0))&gt;=0,REPT(" ",SOURCE!$AA$2-LEN(VLOOKUP(A327,SOURCE!B:S,15,0))),"")&amp;
TEXT(A327,"???0")&amp;IF(VLOOKUP(A327,SOURCE!B:S,16,0)="","","   "&amp;VLOOKUP(A327,SOURCE!B:S,16,0)
))))
)</f>
        <v>#define ITM_LIANGtoKGb               315</v>
      </c>
    </row>
    <row r="328" spans="1:4">
      <c r="A328">
        <f t="shared" si="8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8" t="str">
        <f>IF(A328&lt;&gt;INT(A328),B328,
IF(A328&lt;0,VLOOKUP(A328,lookups!A$1:B$25,2,0),
IF(ISNA(B328),"",
IF(OR(ISBLANK(A328),ISNA(B328),B328=0),
"",
"#define "&amp;
VLOOKUP(A328,SOURCE!B:S,15,0)&amp;IF(SOURCE!$AA$2-LEN(VLOOKUP(A328,SOURCE!B:S,15,0))&gt;=0,REPT(" ",SOURCE!$AA$2-LEN(VLOOKUP(A328,SOURCE!B:S,15,0))),"")&amp;
TEXT(A328,"???0")&amp;IF(VLOOKUP(A328,SOURCE!B:S,16,0)="","","   "&amp;VLOOKUP(A328,SOURCE!B:S,16,0)
))))
)</f>
        <v>#define ITM_GtoTRZ                   316</v>
      </c>
    </row>
    <row r="329" spans="1:4">
      <c r="A329">
        <f t="shared" si="8"/>
        <v>317</v>
      </c>
      <c r="B329" t="str">
        <f>VLOOKUP(A329,SOURCE!B:S,15,0)</f>
        <v>ITM_GtoTRZb</v>
      </c>
      <c r="C329">
        <f>IF(
ISNUMBER(INDEX(SOURCE!B:B,MATCH(A329,SOURCE!B:B,0)+1)),
  VALUE(INDEX(SOURCE!B:B,MATCH(A329,SOURCE!B:B,0)+1)),
  "")</f>
        <v>318</v>
      </c>
      <c r="D329" s="8" t="str">
        <f>IF(A329&lt;&gt;INT(A329),B329,
IF(A329&lt;0,VLOOKUP(A329,lookups!A$1:B$25,2,0),
IF(ISNA(B329),"",
IF(OR(ISBLANK(A329),ISNA(B329),B329=0),
"",
"#define "&amp;
VLOOKUP(A329,SOURCE!B:S,15,0)&amp;IF(SOURCE!$AA$2-LEN(VLOOKUP(A329,SOURCE!B:S,15,0))&gt;=0,REPT(" ",SOURCE!$AA$2-LEN(VLOOKUP(A329,SOURCE!B:S,15,0))),"")&amp;
TEXT(A329,"???0")&amp;IF(VLOOKUP(A329,SOURCE!B:S,16,0)="","","   "&amp;VLOOKUP(A329,SOURCE!B:S,16,0)
))))
)</f>
        <v>#define ITM_GtoTRZb                  317</v>
      </c>
    </row>
    <row r="330" spans="1:4">
      <c r="A330">
        <f t="shared" si="8"/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8" t="str">
        <f>IF(A330&lt;&gt;INT(A330),B330,
IF(A330&lt;0,VLOOKUP(A330,lookups!A$1:B$25,2,0),
IF(ISNA(B330),"",
IF(OR(ISBLANK(A330),ISNA(B330),B330=0),
"",
"#define "&amp;
VLOOKUP(A330,SOURCE!B:S,15,0)&amp;IF(SOURCE!$AA$2-LEN(VLOOKUP(A330,SOURCE!B:S,15,0))&gt;=0,REPT(" ",SOURCE!$AA$2-LEN(VLOOKUP(A330,SOURCE!B:S,15,0))),"")&amp;
TEXT(A330,"???0")&amp;IF(VLOOKUP(A330,SOURCE!B:S,16,0)="","","   "&amp;VLOOKUP(A330,SOURCE!B:S,16,0)
))))
)</f>
        <v>#define ITM_TRZtoG                   318</v>
      </c>
    </row>
    <row r="331" spans="1:4">
      <c r="A331">
        <f t="shared" ref="A331:A394" si="9">C330</f>
        <v>319</v>
      </c>
      <c r="B331" t="str">
        <f>VLOOKUP(A331,SOURCE!B:S,15,0)</f>
        <v>ITM_TRZtoGb</v>
      </c>
      <c r="C331">
        <f>IF(
ISNUMBER(INDEX(SOURCE!B:B,MATCH(A331,SOURCE!B:B,0)+1)),
  VALUE(INDEX(SOURCE!B:B,MATCH(A331,SOURCE!B:B,0)+1)),
  "")</f>
        <v>320</v>
      </c>
      <c r="D331" s="8" t="str">
        <f>IF(A331&lt;&gt;INT(A331),B331,
IF(A331&lt;0,VLOOKUP(A331,lookups!A$1:B$25,2,0),
IF(ISNA(B331),"",
IF(OR(ISBLANK(A331),ISNA(B331),B331=0),
"",
"#define "&amp;
VLOOKUP(A331,SOURCE!B:S,15,0)&amp;IF(SOURCE!$AA$2-LEN(VLOOKUP(A331,SOURCE!B:S,15,0))&gt;=0,REPT(" ",SOURCE!$AA$2-LEN(VLOOKUP(A331,SOURCE!B:S,15,0))),"")&amp;
TEXT(A331,"???0")&amp;IF(VLOOKUP(A331,SOURCE!B:S,16,0)="","","   "&amp;VLOOKUP(A331,SOURCE!B:S,16,0)
))))
)</f>
        <v>#define ITM_TRZtoGb                  319</v>
      </c>
    </row>
    <row r="332" spans="1:4">
      <c r="A332">
        <f t="shared" si="9"/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8" t="str">
        <f>IF(A332&lt;&gt;INT(A332),B332,
IF(A332&lt;0,VLOOKUP(A332,lookups!A$1:B$25,2,0),
IF(ISNA(B332),"",
IF(OR(ISBLANK(A332),ISNA(B332),B332=0),
"",
"#define "&amp;
VLOOKUP(A332,SOURCE!B:S,15,0)&amp;IF(SOURCE!$AA$2-LEN(VLOOKUP(A332,SOURCE!B:S,15,0))&gt;=0,REPT(" ",SOURCE!$AA$2-LEN(VLOOKUP(A332,SOURCE!B:S,15,0))),"")&amp;
TEXT(A332,"???0")&amp;IF(VLOOKUP(A332,SOURCE!B:S,16,0)="","","   "&amp;VLOOKUP(A332,SOURCE!B:S,16,0)
))))
)</f>
        <v>#define ITM_LBFtoN                   320</v>
      </c>
    </row>
    <row r="333" spans="1:4">
      <c r="A333">
        <f t="shared" si="9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8" t="str">
        <f>IF(A333&lt;&gt;INT(A333),B333,
IF(A333&lt;0,VLOOKUP(A333,lookups!A$1:B$25,2,0),
IF(ISNA(B333),"",
IF(OR(ISBLANK(A333),ISNA(B333),B333=0),
"",
"#define "&amp;
VLOOKUP(A333,SOURCE!B:S,15,0)&amp;IF(SOURCE!$AA$2-LEN(VLOOKUP(A333,SOURCE!B:S,15,0))&gt;=0,REPT(" ",SOURCE!$AA$2-LEN(VLOOKUP(A333,SOURCE!B:S,15,0))),"")&amp;
TEXT(A333,"???0")&amp;IF(VLOOKUP(A333,SOURCE!B:S,16,0)="","","   "&amp;VLOOKUP(A333,SOURCE!B:S,16,0)
))))
)</f>
        <v>#define ITM_NtoLBF                   321</v>
      </c>
    </row>
    <row r="334" spans="1:4">
      <c r="A334">
        <f t="shared" si="9"/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8" t="str">
        <f>IF(A334&lt;&gt;INT(A334),B334,
IF(A334&lt;0,VLOOKUP(A334,lookups!A$1:B$25,2,0),
IF(ISNA(B334),"",
IF(OR(ISBLANK(A334),ISNA(B334),B334=0),
"",
"#define "&amp;
VLOOKUP(A334,SOURCE!B:S,15,0)&amp;IF(SOURCE!$AA$2-LEN(VLOOKUP(A334,SOURCE!B:S,15,0))&gt;=0,REPT(" ",SOURCE!$AA$2-LEN(VLOOKUP(A334,SOURCE!B:S,15,0))),"")&amp;
TEXT(A334,"???0")&amp;IF(VLOOKUP(A334,SOURCE!B:S,16,0)="","","   "&amp;VLOOKUP(A334,SOURCE!B:S,16,0)
))))
)</f>
        <v>#define ITM_LYtoM                    322</v>
      </c>
    </row>
    <row r="335" spans="1:4">
      <c r="A335">
        <f t="shared" si="9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8" t="str">
        <f>IF(A335&lt;&gt;INT(A335),B335,
IF(A335&lt;0,VLOOKUP(A335,lookups!A$1:B$25,2,0),
IF(ISNA(B335),"",
IF(OR(ISBLANK(A335),ISNA(B335),B335=0),
"",
"#define "&amp;
VLOOKUP(A335,SOURCE!B:S,15,0)&amp;IF(SOURCE!$AA$2-LEN(VLOOKUP(A335,SOURCE!B:S,15,0))&gt;=0,REPT(" ",SOURCE!$AA$2-LEN(VLOOKUP(A335,SOURCE!B:S,15,0))),"")&amp;
TEXT(A335,"???0")&amp;IF(VLOOKUP(A335,SOURCE!B:S,16,0)="","","   "&amp;VLOOKUP(A335,SOURCE!B:S,16,0)
))))
)</f>
        <v>#define ITM_MtoLY                    323</v>
      </c>
    </row>
    <row r="336" spans="1:4">
      <c r="A336">
        <f t="shared" si="9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8" t="str">
        <f>IF(A336&lt;&gt;INT(A336),B336,
IF(A336&lt;0,VLOOKUP(A336,lookups!A$1:B$25,2,0),
IF(ISNA(B336),"",
IF(OR(ISBLANK(A336),ISNA(B336),B336=0),
"",
"#define "&amp;
VLOOKUP(A336,SOURCE!B:S,15,0)&amp;IF(SOURCE!$AA$2-LEN(VLOOKUP(A336,SOURCE!B:S,15,0))&gt;=0,REPT(" ",SOURCE!$AA$2-LEN(VLOOKUP(A336,SOURCE!B:S,15,0))),"")&amp;
TEXT(A336,"???0")&amp;IF(VLOOKUP(A336,SOURCE!B:S,16,0)="","","   "&amp;VLOOKUP(A336,SOURCE!B:S,16,0)
))))
)</f>
        <v>#define ITM_MMHGtoPA                 324</v>
      </c>
    </row>
    <row r="337" spans="1:4">
      <c r="A337">
        <f t="shared" si="9"/>
        <v>325</v>
      </c>
      <c r="B337" t="str">
        <f>VLOOKUP(A337,SOURCE!B:S,15,0)</f>
        <v>ITM_MMHGtoPAb</v>
      </c>
      <c r="C337">
        <f>IF(
ISNUMBER(INDEX(SOURCE!B:B,MATCH(A337,SOURCE!B:B,0)+1)),
  VALUE(INDEX(SOURCE!B:B,MATCH(A337,SOURCE!B:B,0)+1)),
  "")</f>
        <v>326</v>
      </c>
      <c r="D337" s="8" t="str">
        <f>IF(A337&lt;&gt;INT(A337),B337,
IF(A337&lt;0,VLOOKUP(A337,lookups!A$1:B$25,2,0),
IF(ISNA(B337),"",
IF(OR(ISBLANK(A337),ISNA(B337),B337=0),
"",
"#define "&amp;
VLOOKUP(A337,SOURCE!B:S,15,0)&amp;IF(SOURCE!$AA$2-LEN(VLOOKUP(A337,SOURCE!B:S,15,0))&gt;=0,REPT(" ",SOURCE!$AA$2-LEN(VLOOKUP(A337,SOURCE!B:S,15,0))),"")&amp;
TEXT(A337,"???0")&amp;IF(VLOOKUP(A337,SOURCE!B:S,16,0)="","","   "&amp;VLOOKUP(A337,SOURCE!B:S,16,0)
))))
)</f>
        <v>#define ITM_MMHGtoPAb                325</v>
      </c>
    </row>
    <row r="338" spans="1:4">
      <c r="A338">
        <f t="shared" si="9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8" t="str">
        <f>IF(A338&lt;&gt;INT(A338),B338,
IF(A338&lt;0,VLOOKUP(A338,lookups!A$1:B$25,2,0),
IF(ISNA(B338),"",
IF(OR(ISBLANK(A338),ISNA(B338),B338=0),
"",
"#define "&amp;
VLOOKUP(A338,SOURCE!B:S,15,0)&amp;IF(SOURCE!$AA$2-LEN(VLOOKUP(A338,SOURCE!B:S,15,0))&gt;=0,REPT(" ",SOURCE!$AA$2-LEN(VLOOKUP(A338,SOURCE!B:S,15,0))),"")&amp;
TEXT(A338,"???0")&amp;IF(VLOOKUP(A338,SOURCE!B:S,16,0)="","","   "&amp;VLOOKUP(A338,SOURCE!B:S,16,0)
))))
)</f>
        <v>#define ITM_PAtoMMHG                 326</v>
      </c>
    </row>
    <row r="339" spans="1:4">
      <c r="A339">
        <f t="shared" si="9"/>
        <v>327</v>
      </c>
      <c r="B339" t="str">
        <f>VLOOKUP(A339,SOURCE!B:S,15,0)</f>
        <v>ITM_PAtoMMHGb</v>
      </c>
      <c r="C339">
        <f>IF(
ISNUMBER(INDEX(SOURCE!B:B,MATCH(A339,SOURCE!B:B,0)+1)),
  VALUE(INDEX(SOURCE!B:B,MATCH(A339,SOURCE!B:B,0)+1)),
  "")</f>
        <v>328</v>
      </c>
      <c r="D339" s="8" t="str">
        <f>IF(A339&lt;&gt;INT(A339),B339,
IF(A339&lt;0,VLOOKUP(A339,lookups!A$1:B$25,2,0),
IF(ISNA(B339),"",
IF(OR(ISBLANK(A339),ISNA(B339),B339=0),
"",
"#define "&amp;
VLOOKUP(A339,SOURCE!B:S,15,0)&amp;IF(SOURCE!$AA$2-LEN(VLOOKUP(A339,SOURCE!B:S,15,0))&gt;=0,REPT(" ",SOURCE!$AA$2-LEN(VLOOKUP(A339,SOURCE!B:S,15,0))),"")&amp;
TEXT(A339,"???0")&amp;IF(VLOOKUP(A339,SOURCE!B:S,16,0)="","","   "&amp;VLOOKUP(A339,SOURCE!B:S,16,0)
))))
)</f>
        <v>#define ITM_PAtoMMHGb                327</v>
      </c>
    </row>
    <row r="340" spans="1:4">
      <c r="A340">
        <f t="shared" si="9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8" t="str">
        <f>IF(A340&lt;&gt;INT(A340),B340,
IF(A340&lt;0,VLOOKUP(A340,lookups!A$1:B$25,2,0),
IF(ISNA(B340),"",
IF(OR(ISBLANK(A340),ISNA(B340),B340=0),
"",
"#define "&amp;
VLOOKUP(A340,SOURCE!B:S,15,0)&amp;IF(SOURCE!$AA$2-LEN(VLOOKUP(A340,SOURCE!B:S,15,0))&gt;=0,REPT(" ",SOURCE!$AA$2-LEN(VLOOKUP(A340,SOURCE!B:S,15,0))),"")&amp;
TEXT(A340,"???0")&amp;IF(VLOOKUP(A340,SOURCE!B:S,16,0)="","","   "&amp;VLOOKUP(A340,SOURCE!B:S,16,0)
))))
)</f>
        <v>#define ITM_MItoKM                   328</v>
      </c>
    </row>
    <row r="341" spans="1:4">
      <c r="A341">
        <f t="shared" si="9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8" t="str">
        <f>IF(A341&lt;&gt;INT(A341),B341,
IF(A341&lt;0,VLOOKUP(A341,lookups!A$1:B$25,2,0),
IF(ISNA(B341),"",
IF(OR(ISBLANK(A341),ISNA(B341),B341=0),
"",
"#define "&amp;
VLOOKUP(A341,SOURCE!B:S,15,0)&amp;IF(SOURCE!$AA$2-LEN(VLOOKUP(A341,SOURCE!B:S,15,0))&gt;=0,REPT(" ",SOURCE!$AA$2-LEN(VLOOKUP(A341,SOURCE!B:S,15,0))),"")&amp;
TEXT(A341,"???0")&amp;IF(VLOOKUP(A341,SOURCE!B:S,16,0)="","","   "&amp;VLOOKUP(A341,SOURCE!B:S,16,0)
))))
)</f>
        <v>#define ITM_KMtoMI                   329</v>
      </c>
    </row>
    <row r="342" spans="1:4">
      <c r="A342">
        <f t="shared" si="9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8" t="str">
        <f>IF(A342&lt;&gt;INT(A342),B342,
IF(A342&lt;0,VLOOKUP(A342,lookups!A$1:B$25,2,0),
IF(ISNA(B342),"",
IF(OR(ISBLANK(A342),ISNA(B342),B342=0),
"",
"#define "&amp;
VLOOKUP(A342,SOURCE!B:S,15,0)&amp;IF(SOURCE!$AA$2-LEN(VLOOKUP(A342,SOURCE!B:S,15,0))&gt;=0,REPT(" ",SOURCE!$AA$2-LEN(VLOOKUP(A342,SOURCE!B:S,15,0))),"")&amp;
TEXT(A342,"???0")&amp;IF(VLOOKUP(A342,SOURCE!B:S,16,0)="","","   "&amp;VLOOKUP(A342,SOURCE!B:S,16,0)
))))
)</f>
        <v>#define ITM_KMtoNMI                  330</v>
      </c>
    </row>
    <row r="343" spans="1:4">
      <c r="A343">
        <f t="shared" si="9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8" t="str">
        <f>IF(A343&lt;&gt;INT(A343),B343,
IF(A343&lt;0,VLOOKUP(A343,lookups!A$1:B$25,2,0),
IF(ISNA(B343),"",
IF(OR(ISBLANK(A343),ISNA(B343),B343=0),
"",
"#define "&amp;
VLOOKUP(A343,SOURCE!B:S,15,0)&amp;IF(SOURCE!$AA$2-LEN(VLOOKUP(A343,SOURCE!B:S,15,0))&gt;=0,REPT(" ",SOURCE!$AA$2-LEN(VLOOKUP(A343,SOURCE!B:S,15,0))),"")&amp;
TEXT(A343,"???0")&amp;IF(VLOOKUP(A343,SOURCE!B:S,16,0)="","","   "&amp;VLOOKUP(A343,SOURCE!B:S,16,0)
))))
)</f>
        <v>#define ITM_NMItoKM                  331</v>
      </c>
    </row>
    <row r="344" spans="1:4">
      <c r="A344">
        <f t="shared" si="9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8" t="str">
        <f>IF(A344&lt;&gt;INT(A344),B344,
IF(A344&lt;0,VLOOKUP(A344,lookups!A$1:B$25,2,0),
IF(ISNA(B344),"",
IF(OR(ISBLANK(A344),ISNA(B344),B344=0),
"",
"#define "&amp;
VLOOKUP(A344,SOURCE!B:S,15,0)&amp;IF(SOURCE!$AA$2-LEN(VLOOKUP(A344,SOURCE!B:S,15,0))&gt;=0,REPT(" ",SOURCE!$AA$2-LEN(VLOOKUP(A344,SOURCE!B:S,15,0))),"")&amp;
TEXT(A344,"???0")&amp;IF(VLOOKUP(A344,SOURCE!B:S,16,0)="","","   "&amp;VLOOKUP(A344,SOURCE!B:S,16,0)
))))
)</f>
        <v>#define ITM_MtoPC                    332</v>
      </c>
    </row>
    <row r="345" spans="1:4">
      <c r="A345">
        <f t="shared" si="9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8" t="str">
        <f>IF(A345&lt;&gt;INT(A345),B345,
IF(A345&lt;0,VLOOKUP(A345,lookups!A$1:B$25,2,0),
IF(ISNA(B345),"",
IF(OR(ISBLANK(A345),ISNA(B345),B345=0),
"",
"#define "&amp;
VLOOKUP(A345,SOURCE!B:S,15,0)&amp;IF(SOURCE!$AA$2-LEN(VLOOKUP(A345,SOURCE!B:S,15,0))&gt;=0,REPT(" ",SOURCE!$AA$2-LEN(VLOOKUP(A345,SOURCE!B:S,15,0))),"")&amp;
TEXT(A345,"???0")&amp;IF(VLOOKUP(A345,SOURCE!B:S,16,0)="","","   "&amp;VLOOKUP(A345,SOURCE!B:S,16,0)
))))
)</f>
        <v>#define ITM_PCtoM                    333</v>
      </c>
    </row>
    <row r="346" spans="1:4">
      <c r="A346">
        <f t="shared" si="9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8" t="str">
        <f>IF(A346&lt;&gt;INT(A346),B346,
IF(A346&lt;0,VLOOKUP(A346,lookups!A$1:B$25,2,0),
IF(ISNA(B346),"",
IF(OR(ISBLANK(A346),ISNA(B346),B346=0),
"",
"#define "&amp;
VLOOKUP(A346,SOURCE!B:S,15,0)&amp;IF(SOURCE!$AA$2-LEN(VLOOKUP(A346,SOURCE!B:S,15,0))&gt;=0,REPT(" ",SOURCE!$AA$2-LEN(VLOOKUP(A346,SOURCE!B:S,15,0))),"")&amp;
TEXT(A346,"???0")&amp;IF(VLOOKUP(A346,SOURCE!B:S,16,0)="","","   "&amp;VLOOKUP(A346,SOURCE!B:S,16,0)
))))
)</f>
        <v>#define ITM_MMtoPOINT                334</v>
      </c>
    </row>
    <row r="347" spans="1:4">
      <c r="A347">
        <f t="shared" si="9"/>
        <v>335</v>
      </c>
      <c r="B347" t="str">
        <f>VLOOKUP(A347,SOURCE!B:S,15,0)</f>
        <v>ITM_MMtoPOINTb</v>
      </c>
      <c r="C347">
        <f>IF(
ISNUMBER(INDEX(SOURCE!B:B,MATCH(A347,SOURCE!B:B,0)+1)),
  VALUE(INDEX(SOURCE!B:B,MATCH(A347,SOURCE!B:B,0)+1)),
  "")</f>
        <v>336</v>
      </c>
      <c r="D347" s="8" t="str">
        <f>IF(A347&lt;&gt;INT(A347),B347,
IF(A347&lt;0,VLOOKUP(A347,lookups!A$1:B$25,2,0),
IF(ISNA(B347),"",
IF(OR(ISBLANK(A347),ISNA(B347),B347=0),
"",
"#define "&amp;
VLOOKUP(A347,SOURCE!B:S,15,0)&amp;IF(SOURCE!$AA$2-LEN(VLOOKUP(A347,SOURCE!B:S,15,0))&gt;=0,REPT(" ",SOURCE!$AA$2-LEN(VLOOKUP(A347,SOURCE!B:S,15,0))),"")&amp;
TEXT(A347,"???0")&amp;IF(VLOOKUP(A347,SOURCE!B:S,16,0)="","","   "&amp;VLOOKUP(A347,SOURCE!B:S,16,0)
))))
)</f>
        <v>#define ITM_MMtoPOINTb               335</v>
      </c>
    </row>
    <row r="348" spans="1:4">
      <c r="A348">
        <f t="shared" si="9"/>
        <v>336</v>
      </c>
      <c r="B348" t="str">
        <f>VLOOKUP(A348,SOURCE!B:S,15,0)</f>
        <v>ITM_MILEtoM</v>
      </c>
      <c r="C348">
        <f>IF(
ISNUMBER(INDEX(SOURCE!B:B,MATCH(A348,SOURCE!B:B,0)+1)),
  VALUE(INDEX(SOURCE!B:B,MATCH(A348,SOURCE!B:B,0)+1)),
  "")</f>
        <v>337</v>
      </c>
      <c r="D348" s="8" t="str">
        <f>IF(A348&lt;&gt;INT(A348),B348,
IF(A348&lt;0,VLOOKUP(A348,lookups!A$1:B$25,2,0),
IF(ISNA(B348),"",
IF(OR(ISBLANK(A348),ISNA(B348),B348=0),
"",
"#define "&amp;
VLOOKUP(A348,SOURCE!B:S,15,0)&amp;IF(SOURCE!$AA$2-LEN(VLOOKUP(A348,SOURCE!B:S,15,0))&gt;=0,REPT(" ",SOURCE!$AA$2-LEN(VLOOKUP(A348,SOURCE!B:S,15,0))),"")&amp;
TEXT(A348,"???0")&amp;IF(VLOOKUP(A348,SOURCE!B:S,16,0)="","","   "&amp;VLOOKUP(A348,SOURCE!B:S,16,0)
))))
)</f>
        <v>#define ITM_MILEtoM                  336</v>
      </c>
    </row>
    <row r="349" spans="1:4">
      <c r="A349">
        <f t="shared" si="9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8" t="str">
        <f>IF(A349&lt;&gt;INT(A349),B349,
IF(A349&lt;0,VLOOKUP(A349,lookups!A$1:B$25,2,0),
IF(ISNA(B349),"",
IF(OR(ISBLANK(A349),ISNA(B349),B349=0),
"",
"#define "&amp;
VLOOKUP(A349,SOURCE!B:S,15,0)&amp;IF(SOURCE!$AA$2-LEN(VLOOKUP(A349,SOURCE!B:S,15,0))&gt;=0,REPT(" ",SOURCE!$AA$2-LEN(VLOOKUP(A349,SOURCE!B:S,15,0))),"")&amp;
TEXT(A349,"???0")&amp;IF(VLOOKUP(A349,SOURCE!B:S,16,0)="","","   "&amp;VLOOKUP(A349,SOURCE!B:S,16,0)
))))
)</f>
        <v>#define ITM_POINTtoMM                337</v>
      </c>
    </row>
    <row r="350" spans="1:4">
      <c r="A350">
        <f t="shared" si="9"/>
        <v>338</v>
      </c>
      <c r="B350" t="str">
        <f>VLOOKUP(A350,SOURCE!B:S,15,0)</f>
        <v>ITM_POINTtoMMb</v>
      </c>
      <c r="C350">
        <f>IF(
ISNUMBER(INDEX(SOURCE!B:B,MATCH(A350,SOURCE!B:B,0)+1)),
  VALUE(INDEX(SOURCE!B:B,MATCH(A350,SOURCE!B:B,0)+1)),
  "")</f>
        <v>339</v>
      </c>
      <c r="D350" s="8" t="str">
        <f>IF(A350&lt;&gt;INT(A350),B350,
IF(A350&lt;0,VLOOKUP(A350,lookups!A$1:B$25,2,0),
IF(ISNA(B350),"",
IF(OR(ISBLANK(A350),ISNA(B350),B350=0),
"",
"#define "&amp;
VLOOKUP(A350,SOURCE!B:S,15,0)&amp;IF(SOURCE!$AA$2-LEN(VLOOKUP(A350,SOURCE!B:S,15,0))&gt;=0,REPT(" ",SOURCE!$AA$2-LEN(VLOOKUP(A350,SOURCE!B:S,15,0))),"")&amp;
TEXT(A350,"???0")&amp;IF(VLOOKUP(A350,SOURCE!B:S,16,0)="","","   "&amp;VLOOKUP(A350,SOURCE!B:S,16,0)
))))
)</f>
        <v>#define ITM_POINTtoMMb               338</v>
      </c>
    </row>
    <row r="351" spans="1:4">
      <c r="A351">
        <f t="shared" si="9"/>
        <v>339</v>
      </c>
      <c r="B351" t="str">
        <f>VLOOKUP(A351,SOURCE!B:S,15,0)</f>
        <v>ITM_MtoMILE</v>
      </c>
      <c r="C351">
        <f>IF(
ISNUMBER(INDEX(SOURCE!B:B,MATCH(A351,SOURCE!B:B,0)+1)),
  VALUE(INDEX(SOURCE!B:B,MATCH(A351,SOURCE!B:B,0)+1)),
  "")</f>
        <v>340</v>
      </c>
      <c r="D351" s="8" t="str">
        <f>IF(A351&lt;&gt;INT(A351),B351,
IF(A351&lt;0,VLOOKUP(A351,lookups!A$1:B$25,2,0),
IF(ISNA(B351),"",
IF(OR(ISBLANK(A351),ISNA(B351),B351=0),
"",
"#define "&amp;
VLOOKUP(A351,SOURCE!B:S,15,0)&amp;IF(SOURCE!$AA$2-LEN(VLOOKUP(A351,SOURCE!B:S,15,0))&gt;=0,REPT(" ",SOURCE!$AA$2-LEN(VLOOKUP(A351,SOURCE!B:S,15,0))),"")&amp;
TEXT(A351,"???0")&amp;IF(VLOOKUP(A351,SOURCE!B:S,16,0)="","","   "&amp;VLOOKUP(A351,SOURCE!B:S,16,0)
))))
)</f>
        <v>#define ITM_MtoMILE                  339</v>
      </c>
    </row>
    <row r="352" spans="1:4">
      <c r="A352">
        <f t="shared" si="9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8" t="str">
        <f>IF(A352&lt;&gt;INT(A352),B352,
IF(A352&lt;0,VLOOKUP(A352,lookups!A$1:B$25,2,0),
IF(ISNA(B352),"",
IF(OR(ISBLANK(A352),ISNA(B352),B352=0),
"",
"#define "&amp;
VLOOKUP(A352,SOURCE!B:S,15,0)&amp;IF(SOURCE!$AA$2-LEN(VLOOKUP(A352,SOURCE!B:S,15,0))&gt;=0,REPT(" ",SOURCE!$AA$2-LEN(VLOOKUP(A352,SOURCE!B:S,15,0))),"")&amp;
TEXT(A352,"???0")&amp;IF(VLOOKUP(A352,SOURCE!B:S,16,0)="","","   "&amp;VLOOKUP(A352,SOURCE!B:S,16,0)
))))
)</f>
        <v>#define ITM_MtoYD                    340</v>
      </c>
    </row>
    <row r="353" spans="1:4">
      <c r="A353">
        <f t="shared" si="9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8" t="str">
        <f>IF(A353&lt;&gt;INT(A353),B353,
IF(A353&lt;0,VLOOKUP(A353,lookups!A$1:B$25,2,0),
IF(ISNA(B353),"",
IF(OR(ISBLANK(A353),ISNA(B353),B353=0),
"",
"#define "&amp;
VLOOKUP(A353,SOURCE!B:S,15,0)&amp;IF(SOURCE!$AA$2-LEN(VLOOKUP(A353,SOURCE!B:S,15,0))&gt;=0,REPT(" ",SOURCE!$AA$2-LEN(VLOOKUP(A353,SOURCE!B:S,15,0))),"")&amp;
TEXT(A353,"???0")&amp;IF(VLOOKUP(A353,SOURCE!B:S,16,0)="","","   "&amp;VLOOKUP(A353,SOURCE!B:S,16,0)
))))
)</f>
        <v>#define ITM_YDtoM                    341</v>
      </c>
    </row>
    <row r="354" spans="1:4">
      <c r="A354">
        <f t="shared" si="9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8" t="str">
        <f>IF(A354&lt;&gt;INT(A354),B354,
IF(A354&lt;0,VLOOKUP(A354,lookups!A$1:B$25,2,0),
IF(ISNA(B354),"",
IF(OR(ISBLANK(A354),ISNA(B354),B354=0),
"",
"#define "&amp;
VLOOKUP(A354,SOURCE!B:S,15,0)&amp;IF(SOURCE!$AA$2-LEN(VLOOKUP(A354,SOURCE!B:S,15,0))&gt;=0,REPT(" ",SOURCE!$AA$2-LEN(VLOOKUP(A354,SOURCE!B:S,15,0))),"")&amp;
TEXT(A354,"???0")&amp;IF(VLOOKUP(A354,SOURCE!B:S,16,0)="","","   "&amp;VLOOKUP(A354,SOURCE!B:S,16,0)
))))
)</f>
        <v>#define ITM_PSItoPA                  342</v>
      </c>
    </row>
    <row r="355" spans="1:4">
      <c r="A355">
        <f t="shared" si="9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8" t="str">
        <f>IF(A355&lt;&gt;INT(A355),B355,
IF(A355&lt;0,VLOOKUP(A355,lookups!A$1:B$25,2,0),
IF(ISNA(B355),"",
IF(OR(ISBLANK(A355),ISNA(B355),B355=0),
"",
"#define "&amp;
VLOOKUP(A355,SOURCE!B:S,15,0)&amp;IF(SOURCE!$AA$2-LEN(VLOOKUP(A355,SOURCE!B:S,15,0))&gt;=0,REPT(" ",SOURCE!$AA$2-LEN(VLOOKUP(A355,SOURCE!B:S,15,0))),"")&amp;
TEXT(A355,"???0")&amp;IF(VLOOKUP(A355,SOURCE!B:S,16,0)="","","   "&amp;VLOOKUP(A355,SOURCE!B:S,16,0)
))))
)</f>
        <v>#define ITM_PAtoPSI                  343</v>
      </c>
    </row>
    <row r="356" spans="1:4">
      <c r="A356">
        <f t="shared" si="9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8" t="str">
        <f>IF(A356&lt;&gt;INT(A356),B356,
IF(A356&lt;0,VLOOKUP(A356,lookups!A$1:B$25,2,0),
IF(ISNA(B356),"",
IF(OR(ISBLANK(A356),ISNA(B356),B356=0),
"",
"#define "&amp;
VLOOKUP(A356,SOURCE!B:S,15,0)&amp;IF(SOURCE!$AA$2-LEN(VLOOKUP(A356,SOURCE!B:S,15,0))&gt;=0,REPT(" ",SOURCE!$AA$2-LEN(VLOOKUP(A356,SOURCE!B:S,15,0))),"")&amp;
TEXT(A356,"???0")&amp;IF(VLOOKUP(A356,SOURCE!B:S,16,0)="","","   "&amp;VLOOKUP(A356,SOURCE!B:S,16,0)
))))
)</f>
        <v>#define ITM_PAtoTOR                  344</v>
      </c>
    </row>
    <row r="357" spans="1:4">
      <c r="A357">
        <f t="shared" si="9"/>
        <v>345</v>
      </c>
      <c r="B357" t="str">
        <f>VLOOKUP(A357,SOURCE!B:S,15,0)</f>
        <v>ITM_PAtoTORb</v>
      </c>
      <c r="C357">
        <f>IF(
ISNUMBER(INDEX(SOURCE!B:B,MATCH(A357,SOURCE!B:B,0)+1)),
  VALUE(INDEX(SOURCE!B:B,MATCH(A357,SOURCE!B:B,0)+1)),
  "")</f>
        <v>346</v>
      </c>
      <c r="D357" s="8" t="str">
        <f>IF(A357&lt;&gt;INT(A357),B357,
IF(A357&lt;0,VLOOKUP(A357,lookups!A$1:B$25,2,0),
IF(ISNA(B357),"",
IF(OR(ISBLANK(A357),ISNA(B357),B357=0),
"",
"#define "&amp;
VLOOKUP(A357,SOURCE!B:S,15,0)&amp;IF(SOURCE!$AA$2-LEN(VLOOKUP(A357,SOURCE!B:S,15,0))&gt;=0,REPT(" ",SOURCE!$AA$2-LEN(VLOOKUP(A357,SOURCE!B:S,15,0))),"")&amp;
TEXT(A357,"???0")&amp;IF(VLOOKUP(A357,SOURCE!B:S,16,0)="","","   "&amp;VLOOKUP(A357,SOURCE!B:S,16,0)
))))
)</f>
        <v>#define ITM_PAtoTORb                 345</v>
      </c>
    </row>
    <row r="358" spans="1:4">
      <c r="A358">
        <f t="shared" si="9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8" t="str">
        <f>IF(A358&lt;&gt;INT(A358),B358,
IF(A358&lt;0,VLOOKUP(A358,lookups!A$1:B$25,2,0),
IF(ISNA(B358),"",
IF(OR(ISBLANK(A358),ISNA(B358),B358=0),
"",
"#define "&amp;
VLOOKUP(A358,SOURCE!B:S,15,0)&amp;IF(SOURCE!$AA$2-LEN(VLOOKUP(A358,SOURCE!B:S,15,0))&gt;=0,REPT(" ",SOURCE!$AA$2-LEN(VLOOKUP(A358,SOURCE!B:S,15,0))),"")&amp;
TEXT(A358,"???0")&amp;IF(VLOOKUP(A358,SOURCE!B:S,16,0)="","","   "&amp;VLOOKUP(A358,SOURCE!B:S,16,0)
))))
)</f>
        <v>#define ITM_TORtoPA                  346</v>
      </c>
    </row>
    <row r="359" spans="1:4">
      <c r="A359">
        <f t="shared" si="9"/>
        <v>347</v>
      </c>
      <c r="B359" t="str">
        <f>VLOOKUP(A359,SOURCE!B:S,15,0)</f>
        <v>ITM_TORtoPAb</v>
      </c>
      <c r="C359">
        <f>IF(
ISNUMBER(INDEX(SOURCE!B:B,MATCH(A359,SOURCE!B:B,0)+1)),
  VALUE(INDEX(SOURCE!B:B,MATCH(A359,SOURCE!B:B,0)+1)),
  "")</f>
        <v>348</v>
      </c>
      <c r="D359" s="8" t="str">
        <f>IF(A359&lt;&gt;INT(A359),B359,
IF(A359&lt;0,VLOOKUP(A359,lookups!A$1:B$25,2,0),
IF(ISNA(B359),"",
IF(OR(ISBLANK(A359),ISNA(B359),B359=0),
"",
"#define "&amp;
VLOOKUP(A359,SOURCE!B:S,15,0)&amp;IF(SOURCE!$AA$2-LEN(VLOOKUP(A359,SOURCE!B:S,15,0))&gt;=0,REPT(" ",SOURCE!$AA$2-LEN(VLOOKUP(A359,SOURCE!B:S,15,0))),"")&amp;
TEXT(A359,"???0")&amp;IF(VLOOKUP(A359,SOURCE!B:S,16,0)="","","   "&amp;VLOOKUP(A359,SOURCE!B:S,16,0)
))))
)</f>
        <v>#define ITM_TORtoPAb                 347</v>
      </c>
    </row>
    <row r="360" spans="1:4">
      <c r="A360">
        <f t="shared" si="9"/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8" t="str">
        <f>IF(A360&lt;&gt;INT(A360),B360,
IF(A360&lt;0,VLOOKUP(A360,lookups!A$1:B$25,2,0),
IF(ISNA(B360),"",
IF(OR(ISBLANK(A360),ISNA(B360),B360=0),
"",
"#define "&amp;
VLOOKUP(A360,SOURCE!B:S,15,0)&amp;IF(SOURCE!$AA$2-LEN(VLOOKUP(A360,SOURCE!B:S,15,0))&gt;=0,REPT(" ",SOURCE!$AA$2-LEN(VLOOKUP(A360,SOURCE!B:S,15,0))),"")&amp;
TEXT(A360,"???0")&amp;IF(VLOOKUP(A360,SOURCE!B:S,16,0)="","","   "&amp;VLOOKUP(A360,SOURCE!B:S,16,0)
))))
)</f>
        <v>#define ITM_StoYEAR                  348</v>
      </c>
    </row>
    <row r="361" spans="1:4">
      <c r="A361">
        <f t="shared" si="9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8" t="str">
        <f>IF(A361&lt;&gt;INT(A361),B361,
IF(A361&lt;0,VLOOKUP(A361,lookups!A$1:B$25,2,0),
IF(ISNA(B361),"",
IF(OR(ISBLANK(A361),ISNA(B361),B361=0),
"",
"#define "&amp;
VLOOKUP(A361,SOURCE!B:S,15,0)&amp;IF(SOURCE!$AA$2-LEN(VLOOKUP(A361,SOURCE!B:S,15,0))&gt;=0,REPT(" ",SOURCE!$AA$2-LEN(VLOOKUP(A361,SOURCE!B:S,15,0))),"")&amp;
TEXT(A361,"???0")&amp;IF(VLOOKUP(A361,SOURCE!B:S,16,0)="","","   "&amp;VLOOKUP(A361,SOURCE!B:S,16,0)
))))
)</f>
        <v>#define ITM_YEARtoS                  349</v>
      </c>
    </row>
    <row r="362" spans="1:4">
      <c r="A362">
        <f t="shared" si="9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8" t="str">
        <f>IF(A362&lt;&gt;INT(A362),B362,
IF(A362&lt;0,VLOOKUP(A362,lookups!A$1:B$25,2,0),
IF(ISNA(B362),"",
IF(OR(ISBLANK(A362),ISNA(B362),B362=0),
"",
"#define "&amp;
VLOOKUP(A362,SOURCE!B:S,15,0)&amp;IF(SOURCE!$AA$2-LEN(VLOOKUP(A362,SOURCE!B:S,15,0))&gt;=0,REPT(" ",SOURCE!$AA$2-LEN(VLOOKUP(A362,SOURCE!B:S,15,0))),"")&amp;
TEXT(A362,"???0")&amp;IF(VLOOKUP(A362,SOURCE!B:S,16,0)="","","   "&amp;VLOOKUP(A362,SOURCE!B:S,16,0)
))))
)</f>
        <v>#define ITM_CARATtoG                 350</v>
      </c>
    </row>
    <row r="363" spans="1:4">
      <c r="A363">
        <f t="shared" si="9"/>
        <v>351</v>
      </c>
      <c r="B363" t="str">
        <f>VLOOKUP(A363,SOURCE!B:S,15,0)</f>
        <v>ITM_CARATtoGb</v>
      </c>
      <c r="C363">
        <f>IF(
ISNUMBER(INDEX(SOURCE!B:B,MATCH(A363,SOURCE!B:B,0)+1)),
  VALUE(INDEX(SOURCE!B:B,MATCH(A363,SOURCE!B:B,0)+1)),
  "")</f>
        <v>352</v>
      </c>
      <c r="D363" s="8" t="str">
        <f>IF(A363&lt;&gt;INT(A363),B363,
IF(A363&lt;0,VLOOKUP(A363,lookups!A$1:B$25,2,0),
IF(ISNA(B363),"",
IF(OR(ISBLANK(A363),ISNA(B363),B363=0),
"",
"#define "&amp;
VLOOKUP(A363,SOURCE!B:S,15,0)&amp;IF(SOURCE!$AA$2-LEN(VLOOKUP(A363,SOURCE!B:S,15,0))&gt;=0,REPT(" ",SOURCE!$AA$2-LEN(VLOOKUP(A363,SOURCE!B:S,15,0))),"")&amp;
TEXT(A363,"???0")&amp;IF(VLOOKUP(A363,SOURCE!B:S,16,0)="","","   "&amp;VLOOKUP(A363,SOURCE!B:S,16,0)
))))
)</f>
        <v>#define ITM_CARATtoGb                351</v>
      </c>
    </row>
    <row r="364" spans="1:4">
      <c r="A364">
        <f t="shared" si="9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8" t="str">
        <f>IF(A364&lt;&gt;INT(A364),B364,
IF(A364&lt;0,VLOOKUP(A364,lookups!A$1:B$25,2,0),
IF(ISNA(B364),"",
IF(OR(ISBLANK(A364),ISNA(B364),B364=0),
"",
"#define "&amp;
VLOOKUP(A364,SOURCE!B:S,15,0)&amp;IF(SOURCE!$AA$2-LEN(VLOOKUP(A364,SOURCE!B:S,15,0))&gt;=0,REPT(" ",SOURCE!$AA$2-LEN(VLOOKUP(A364,SOURCE!B:S,15,0))),"")&amp;
TEXT(A364,"???0")&amp;IF(VLOOKUP(A364,SOURCE!B:S,16,0)="","","   "&amp;VLOOKUP(A364,SOURCE!B:S,16,0)
))))
)</f>
        <v>#define ITM_JINtoKG                  352</v>
      </c>
    </row>
    <row r="365" spans="1:4">
      <c r="A365">
        <f t="shared" si="9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8" t="str">
        <f>IF(A365&lt;&gt;INT(A365),B365,
IF(A365&lt;0,VLOOKUP(A365,lookups!A$1:B$25,2,0),
IF(ISNA(B365),"",
IF(OR(ISBLANK(A365),ISNA(B365),B365=0),
"",
"#define "&amp;
VLOOKUP(A365,SOURCE!B:S,15,0)&amp;IF(SOURCE!$AA$2-LEN(VLOOKUP(A365,SOURCE!B:S,15,0))&gt;=0,REPT(" ",SOURCE!$AA$2-LEN(VLOOKUP(A365,SOURCE!B:S,15,0))),"")&amp;
TEXT(A365,"???0")&amp;IF(VLOOKUP(A365,SOURCE!B:S,16,0)="","","   "&amp;VLOOKUP(A365,SOURCE!B:S,16,0)
))))
)</f>
        <v>#define ITM_GtoCARAT                 353</v>
      </c>
    </row>
    <row r="366" spans="1:4">
      <c r="A366">
        <f t="shared" si="9"/>
        <v>354</v>
      </c>
      <c r="B366" t="str">
        <f>VLOOKUP(A366,SOURCE!B:S,15,0)</f>
        <v>ITM_GtoCARATb</v>
      </c>
      <c r="C366">
        <f>IF(
ISNUMBER(INDEX(SOURCE!B:B,MATCH(A366,SOURCE!B:B,0)+1)),
  VALUE(INDEX(SOURCE!B:B,MATCH(A366,SOURCE!B:B,0)+1)),
  "")</f>
        <v>355</v>
      </c>
      <c r="D366" s="8" t="str">
        <f>IF(A366&lt;&gt;INT(A366),B366,
IF(A366&lt;0,VLOOKUP(A366,lookups!A$1:B$25,2,0),
IF(ISNA(B366),"",
IF(OR(ISBLANK(A366),ISNA(B366),B366=0),
"",
"#define "&amp;
VLOOKUP(A366,SOURCE!B:S,15,0)&amp;IF(SOURCE!$AA$2-LEN(VLOOKUP(A366,SOURCE!B:S,15,0))&gt;=0,REPT(" ",SOURCE!$AA$2-LEN(VLOOKUP(A366,SOURCE!B:S,15,0))),"")&amp;
TEXT(A366,"???0")&amp;IF(VLOOKUP(A366,SOURCE!B:S,16,0)="","","   "&amp;VLOOKUP(A366,SOURCE!B:S,16,0)
))))
)</f>
        <v>#define ITM_GtoCARATb                354</v>
      </c>
    </row>
    <row r="367" spans="1:4">
      <c r="A367">
        <f t="shared" si="9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8" t="str">
        <f>IF(A367&lt;&gt;INT(A367),B367,
IF(A367&lt;0,VLOOKUP(A367,lookups!A$1:B$25,2,0),
IF(ISNA(B367),"",
IF(OR(ISBLANK(A367),ISNA(B367),B367=0),
"",
"#define "&amp;
VLOOKUP(A367,SOURCE!B:S,15,0)&amp;IF(SOURCE!$AA$2-LEN(VLOOKUP(A367,SOURCE!B:S,15,0))&gt;=0,REPT(" ",SOURCE!$AA$2-LEN(VLOOKUP(A367,SOURCE!B:S,15,0))),"")&amp;
TEXT(A367,"???0")&amp;IF(VLOOKUP(A367,SOURCE!B:S,16,0)="","","   "&amp;VLOOKUP(A367,SOURCE!B:S,16,0)
))))
)</f>
        <v>#define ITM_KGtoJIN                  355</v>
      </c>
    </row>
    <row r="368" spans="1:4">
      <c r="A368">
        <f t="shared" si="9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8" t="str">
        <f>IF(A368&lt;&gt;INT(A368),B368,
IF(A368&lt;0,VLOOKUP(A368,lookups!A$1:B$25,2,0),
IF(ISNA(B368),"",
IF(OR(ISBLANK(A368),ISNA(B368),B368=0),
"",
"#define "&amp;
VLOOKUP(A368,SOURCE!B:S,15,0)&amp;IF(SOURCE!$AA$2-LEN(VLOOKUP(A368,SOURCE!B:S,15,0))&gt;=0,REPT(" ",SOURCE!$AA$2-LEN(VLOOKUP(A368,SOURCE!B:S,15,0))),"")&amp;
TEXT(A368,"???0")&amp;IF(VLOOKUP(A368,SOURCE!B:S,16,0)="","","   "&amp;VLOOKUP(A368,SOURCE!B:S,16,0)
))))
)</f>
        <v>#define ITM_QTtoL                    356</v>
      </c>
    </row>
    <row r="369" spans="1:4">
      <c r="A369">
        <f t="shared" si="9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8" t="str">
        <f>IF(A369&lt;&gt;INT(A369),B369,
IF(A369&lt;0,VLOOKUP(A369,lookups!A$1:B$25,2,0),
IF(ISNA(B369),"",
IF(OR(ISBLANK(A369),ISNA(B369),B369=0),
"",
"#define "&amp;
VLOOKUP(A369,SOURCE!B:S,15,0)&amp;IF(SOURCE!$AA$2-LEN(VLOOKUP(A369,SOURCE!B:S,15,0))&gt;=0,REPT(" ",SOURCE!$AA$2-LEN(VLOOKUP(A369,SOURCE!B:S,15,0))),"")&amp;
TEXT(A369,"???0")&amp;IF(VLOOKUP(A369,SOURCE!B:S,16,0)="","","   "&amp;VLOOKUP(A369,SOURCE!B:S,16,0)
))))
)</f>
        <v>#define ITM_LtoQT                    357</v>
      </c>
    </row>
    <row r="370" spans="1:4">
      <c r="A370">
        <f t="shared" si="9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8" t="str">
        <f>IF(A370&lt;&gt;INT(A370),B370,
IF(A370&lt;0,VLOOKUP(A370,lookups!A$1:B$25,2,0),
IF(ISNA(B370),"",
IF(OR(ISBLANK(A370),ISNA(B370),B370=0),
"",
"#define "&amp;
VLOOKUP(A370,SOURCE!B:S,15,0)&amp;IF(SOURCE!$AA$2-LEN(VLOOKUP(A370,SOURCE!B:S,15,0))&gt;=0,REPT(" ",SOURCE!$AA$2-LEN(VLOOKUP(A370,SOURCE!B:S,15,0))),"")&amp;
TEXT(A370,"???0")&amp;IF(VLOOKUP(A370,SOURCE!B:S,16,0)="","","   "&amp;VLOOKUP(A370,SOURCE!B:S,16,0)
))))
)</f>
        <v>#define ITM_FATHOMtoM                358</v>
      </c>
    </row>
    <row r="371" spans="1:4">
      <c r="A371">
        <f t="shared" si="9"/>
        <v>359</v>
      </c>
      <c r="B371" t="str">
        <f>VLOOKUP(A371,SOURCE!B:S,15,0)</f>
        <v>ITM_FATHOMtoMb</v>
      </c>
      <c r="C371">
        <f>IF(
ISNUMBER(INDEX(SOURCE!B:B,MATCH(A371,SOURCE!B:B,0)+1)),
  VALUE(INDEX(SOURCE!B:B,MATCH(A371,SOURCE!B:B,0)+1)),
  "")</f>
        <v>360</v>
      </c>
      <c r="D371" s="8" t="str">
        <f>IF(A371&lt;&gt;INT(A371),B371,
IF(A371&lt;0,VLOOKUP(A371,lookups!A$1:B$25,2,0),
IF(ISNA(B371),"",
IF(OR(ISBLANK(A371),ISNA(B371),B371=0),
"",
"#define "&amp;
VLOOKUP(A371,SOURCE!B:S,15,0)&amp;IF(SOURCE!$AA$2-LEN(VLOOKUP(A371,SOURCE!B:S,15,0))&gt;=0,REPT(" ",SOURCE!$AA$2-LEN(VLOOKUP(A371,SOURCE!B:S,15,0))),"")&amp;
TEXT(A371,"???0")&amp;IF(VLOOKUP(A371,SOURCE!B:S,16,0)="","","   "&amp;VLOOKUP(A371,SOURCE!B:S,16,0)
))))
)</f>
        <v>#define ITM_FATHOMtoMb               359</v>
      </c>
    </row>
    <row r="372" spans="1:4">
      <c r="A372">
        <f t="shared" si="9"/>
        <v>360</v>
      </c>
      <c r="B372" t="str">
        <f>VLOOKUP(A372,SOURCE!B:S,15,0)</f>
        <v>ITM_NMItoM</v>
      </c>
      <c r="C372">
        <f>IF(
ISNUMBER(INDEX(SOURCE!B:B,MATCH(A372,SOURCE!B:B,0)+1)),
  VALUE(INDEX(SOURCE!B:B,MATCH(A372,SOURCE!B:B,0)+1)),
  "")</f>
        <v>361</v>
      </c>
      <c r="D372" s="8" t="str">
        <f>IF(A372&lt;&gt;INT(A372),B372,
IF(A372&lt;0,VLOOKUP(A372,lookups!A$1:B$25,2,0),
IF(ISNA(B372),"",
IF(OR(ISBLANK(A372),ISNA(B372),B372=0),
"",
"#define "&amp;
VLOOKUP(A372,SOURCE!B:S,15,0)&amp;IF(SOURCE!$AA$2-LEN(VLOOKUP(A372,SOURCE!B:S,15,0))&gt;=0,REPT(" ",SOURCE!$AA$2-LEN(VLOOKUP(A372,SOURCE!B:S,15,0))),"")&amp;
TEXT(A372,"???0")&amp;IF(VLOOKUP(A372,SOURCE!B:S,16,0)="","","   "&amp;VLOOKUP(A372,SOURCE!B:S,16,0)
))))
)</f>
        <v>#define ITM_NMItoM                   360</v>
      </c>
    </row>
    <row r="373" spans="1:4">
      <c r="A373">
        <f t="shared" si="9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8" t="str">
        <f>IF(A373&lt;&gt;INT(A373),B373,
IF(A373&lt;0,VLOOKUP(A373,lookups!A$1:B$25,2,0),
IF(ISNA(B373),"",
IF(OR(ISBLANK(A373),ISNA(B373),B373=0),
"",
"#define "&amp;
VLOOKUP(A373,SOURCE!B:S,15,0)&amp;IF(SOURCE!$AA$2-LEN(VLOOKUP(A373,SOURCE!B:S,15,0))&gt;=0,REPT(" ",SOURCE!$AA$2-LEN(VLOOKUP(A373,SOURCE!B:S,15,0))),"")&amp;
TEXT(A373,"???0")&amp;IF(VLOOKUP(A373,SOURCE!B:S,16,0)="","","   "&amp;VLOOKUP(A373,SOURCE!B:S,16,0)
))))
)</f>
        <v>#define ITM_MtoFATHOM                361</v>
      </c>
    </row>
    <row r="374" spans="1:4">
      <c r="A374">
        <f t="shared" si="9"/>
        <v>362</v>
      </c>
      <c r="B374" t="str">
        <f>VLOOKUP(A374,SOURCE!B:S,15,0)</f>
        <v>ITM_MtoFATHOMb</v>
      </c>
      <c r="C374">
        <f>IF(
ISNUMBER(INDEX(SOURCE!B:B,MATCH(A374,SOURCE!B:B,0)+1)),
  VALUE(INDEX(SOURCE!B:B,MATCH(A374,SOURCE!B:B,0)+1)),
  "")</f>
        <v>363</v>
      </c>
      <c r="D374" s="8" t="str">
        <f>IF(A374&lt;&gt;INT(A374),B374,
IF(A374&lt;0,VLOOKUP(A374,lookups!A$1:B$25,2,0),
IF(ISNA(B374),"",
IF(OR(ISBLANK(A374),ISNA(B374),B374=0),
"",
"#define "&amp;
VLOOKUP(A374,SOURCE!B:S,15,0)&amp;IF(SOURCE!$AA$2-LEN(VLOOKUP(A374,SOURCE!B:S,15,0))&gt;=0,REPT(" ",SOURCE!$AA$2-LEN(VLOOKUP(A374,SOURCE!B:S,15,0))),"")&amp;
TEXT(A374,"???0")&amp;IF(VLOOKUP(A374,SOURCE!B:S,16,0)="","","   "&amp;VLOOKUP(A374,SOURCE!B:S,16,0)
))))
)</f>
        <v>#define ITM_MtoFATHOMb               362</v>
      </c>
    </row>
    <row r="375" spans="1:4">
      <c r="A375">
        <f t="shared" si="9"/>
        <v>363</v>
      </c>
      <c r="B375" t="str">
        <f>VLOOKUP(A375,SOURCE!B:S,15,0)</f>
        <v>ITM_MtoNMI</v>
      </c>
      <c r="C375">
        <f>IF(
ISNUMBER(INDEX(SOURCE!B:B,MATCH(A375,SOURCE!B:B,0)+1)),
  VALUE(INDEX(SOURCE!B:B,MATCH(A375,SOURCE!B:B,0)+1)),
  "")</f>
        <v>364</v>
      </c>
      <c r="D375" s="8" t="str">
        <f>IF(A375&lt;&gt;INT(A375),B375,
IF(A375&lt;0,VLOOKUP(A375,lookups!A$1:B$25,2,0),
IF(ISNA(B375),"",
IF(OR(ISBLANK(A375),ISNA(B375),B375=0),
"",
"#define "&amp;
VLOOKUP(A375,SOURCE!B:S,15,0)&amp;IF(SOURCE!$AA$2-LEN(VLOOKUP(A375,SOURCE!B:S,15,0))&gt;=0,REPT(" ",SOURCE!$AA$2-LEN(VLOOKUP(A375,SOURCE!B:S,15,0))),"")&amp;
TEXT(A375,"???0")&amp;IF(VLOOKUP(A375,SOURCE!B:S,16,0)="","","   "&amp;VLOOKUP(A375,SOURCE!B:S,16,0)
))))
)</f>
        <v>#define ITM_MtoNMI                   363</v>
      </c>
    </row>
    <row r="376" spans="1:4">
      <c r="A376">
        <f t="shared" si="9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8" t="str">
        <f>IF(A376&lt;&gt;INT(A376),B376,
IF(A376&lt;0,VLOOKUP(A376,lookups!A$1:B$25,2,0),
IF(ISNA(B376),"",
IF(OR(ISBLANK(A376),ISNA(B376),B376=0),
"",
"#define "&amp;
VLOOKUP(A376,SOURCE!B:S,15,0)&amp;IF(SOURCE!$AA$2-LEN(VLOOKUP(A376,SOURCE!B:S,15,0))&gt;=0,REPT(" ",SOURCE!$AA$2-LEN(VLOOKUP(A376,SOURCE!B:S,15,0))),"")&amp;
TEXT(A376,"???0")&amp;IF(VLOOKUP(A376,SOURCE!B:S,16,0)="","","   "&amp;VLOOKUP(A376,SOURCE!B:S,16,0)
))))
)</f>
        <v>#define ITM_BARRELtoM3               364</v>
      </c>
    </row>
    <row r="377" spans="1:4">
      <c r="A377">
        <f t="shared" si="9"/>
        <v>365</v>
      </c>
      <c r="B377" t="str">
        <f>VLOOKUP(A377,SOURCE!B:S,15,0)</f>
        <v>ITM_BARRELtoM3b</v>
      </c>
      <c r="C377">
        <f>IF(
ISNUMBER(INDEX(SOURCE!B:B,MATCH(A377,SOURCE!B:B,0)+1)),
  VALUE(INDEX(SOURCE!B:B,MATCH(A377,SOURCE!B:B,0)+1)),
  "")</f>
        <v>366</v>
      </c>
      <c r="D377" s="8" t="str">
        <f>IF(A377&lt;&gt;INT(A377),B377,
IF(A377&lt;0,VLOOKUP(A377,lookups!A$1:B$25,2,0),
IF(ISNA(B377),"",
IF(OR(ISBLANK(A377),ISNA(B377),B377=0),
"",
"#define "&amp;
VLOOKUP(A377,SOURCE!B:S,15,0)&amp;IF(SOURCE!$AA$2-LEN(VLOOKUP(A377,SOURCE!B:S,15,0))&gt;=0,REPT(" ",SOURCE!$AA$2-LEN(VLOOKUP(A377,SOURCE!B:S,15,0))),"")&amp;
TEXT(A377,"???0")&amp;IF(VLOOKUP(A377,SOURCE!B:S,16,0)="","","   "&amp;VLOOKUP(A377,SOURCE!B:S,16,0)
))))
)</f>
        <v>#define ITM_BARRELtoM3b              365</v>
      </c>
    </row>
    <row r="378" spans="1:4">
      <c r="A378">
        <f t="shared" si="9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8" t="str">
        <f>IF(A378&lt;&gt;INT(A378),B378,
IF(A378&lt;0,VLOOKUP(A378,lookups!A$1:B$25,2,0),
IF(ISNA(B378),"",
IF(OR(ISBLANK(A378),ISNA(B378),B378=0),
"",
"#define "&amp;
VLOOKUP(A378,SOURCE!B:S,15,0)&amp;IF(SOURCE!$AA$2-LEN(VLOOKUP(A378,SOURCE!B:S,15,0))&gt;=0,REPT(" ",SOURCE!$AA$2-LEN(VLOOKUP(A378,SOURCE!B:S,15,0))),"")&amp;
TEXT(A378,"???0")&amp;IF(VLOOKUP(A378,SOURCE!B:S,16,0)="","","   "&amp;VLOOKUP(A378,SOURCE!B:S,16,0)
))))
)</f>
        <v>#define ITM_M3toBARREL               366</v>
      </c>
    </row>
    <row r="379" spans="1:4">
      <c r="A379">
        <f t="shared" si="9"/>
        <v>367</v>
      </c>
      <c r="B379" t="str">
        <f>VLOOKUP(A379,SOURCE!B:S,15,0)</f>
        <v>ITM_M3toBARRELb</v>
      </c>
      <c r="C379">
        <f>IF(
ISNUMBER(INDEX(SOURCE!B:B,MATCH(A379,SOURCE!B:B,0)+1)),
  VALUE(INDEX(SOURCE!B:B,MATCH(A379,SOURCE!B:B,0)+1)),
  "")</f>
        <v>368</v>
      </c>
      <c r="D379" s="8" t="str">
        <f>IF(A379&lt;&gt;INT(A379),B379,
IF(A379&lt;0,VLOOKUP(A379,lookups!A$1:B$25,2,0),
IF(ISNA(B379),"",
IF(OR(ISBLANK(A379),ISNA(B379),B379=0),
"",
"#define "&amp;
VLOOKUP(A379,SOURCE!B:S,15,0)&amp;IF(SOURCE!$AA$2-LEN(VLOOKUP(A379,SOURCE!B:S,15,0))&gt;=0,REPT(" ",SOURCE!$AA$2-LEN(VLOOKUP(A379,SOURCE!B:S,15,0))),"")&amp;
TEXT(A379,"???0")&amp;IF(VLOOKUP(A379,SOURCE!B:S,16,0)="","","   "&amp;VLOOKUP(A379,SOURCE!B:S,16,0)
))))
)</f>
        <v>#define ITM_M3toBARRELb              367</v>
      </c>
    </row>
    <row r="380" spans="1:4">
      <c r="A380">
        <f t="shared" si="9"/>
        <v>368</v>
      </c>
      <c r="B380" t="str">
        <f>VLOOKUP(A380,SOURCE!B:S,15,0)</f>
        <v>ITM_ATMtoPAb</v>
      </c>
      <c r="C380">
        <f>IF(
ISNUMBER(INDEX(SOURCE!B:B,MATCH(A380,SOURCE!B:B,0)+1)),
  VALUE(INDEX(SOURCE!B:B,MATCH(A380,SOURCE!B:B,0)+1)),
  "")</f>
        <v>369</v>
      </c>
      <c r="D380" s="8" t="str">
        <f>IF(A380&lt;&gt;INT(A380),B380,
IF(A380&lt;0,VLOOKUP(A380,lookups!A$1:B$25,2,0),
IF(ISNA(B380),"",
IF(OR(ISBLANK(A380),ISNA(B380),B380=0),
"",
"#define "&amp;
VLOOKUP(A380,SOURCE!B:S,15,0)&amp;IF(SOURCE!$AA$2-LEN(VLOOKUP(A380,SOURCE!B:S,15,0))&gt;=0,REPT(" ",SOURCE!$AA$2-LEN(VLOOKUP(A380,SOURCE!B:S,15,0))),"")&amp;
TEXT(A380,"???0")&amp;IF(VLOOKUP(A380,SOURCE!B:S,16,0)="","","   "&amp;VLOOKUP(A380,SOURCE!B:S,16,0)
))))
)</f>
        <v>#define ITM_ATMtoPAb                 368</v>
      </c>
    </row>
    <row r="381" spans="1:4">
      <c r="A381">
        <f t="shared" si="9"/>
        <v>369</v>
      </c>
      <c r="B381" t="str">
        <f>VLOOKUP(A381,SOURCE!B:S,15,0)</f>
        <v>ITM_PAtoATMb</v>
      </c>
      <c r="C381">
        <f>IF(
ISNUMBER(INDEX(SOURCE!B:B,MATCH(A381,SOURCE!B:B,0)+1)),
  VALUE(INDEX(SOURCE!B:B,MATCH(A381,SOURCE!B:B,0)+1)),
  "")</f>
        <v>370</v>
      </c>
      <c r="D381" s="8" t="str">
        <f>IF(A381&lt;&gt;INT(A381),B381,
IF(A381&lt;0,VLOOKUP(A381,lookups!A$1:B$25,2,0),
IF(ISNA(B381),"",
IF(OR(ISBLANK(A381),ISNA(B381),B381=0),
"",
"#define "&amp;
VLOOKUP(A381,SOURCE!B:S,15,0)&amp;IF(SOURCE!$AA$2-LEN(VLOOKUP(A381,SOURCE!B:S,15,0))&gt;=0,REPT(" ",SOURCE!$AA$2-LEN(VLOOKUP(A381,SOURCE!B:S,15,0))),"")&amp;
TEXT(A381,"???0")&amp;IF(VLOOKUP(A381,SOURCE!B:S,16,0)="","","   "&amp;VLOOKUP(A381,SOURCE!B:S,16,0)
))))
)</f>
        <v>#define ITM_PAtoATMb                 369</v>
      </c>
    </row>
    <row r="382" spans="1:4">
      <c r="A382">
        <f t="shared" si="9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8" t="str">
        <f>IF(A382&lt;&gt;INT(A382),B382,
IF(A382&lt;0,VLOOKUP(A382,lookups!A$1:B$25,2,0),
IF(ISNA(B382),"",
IF(OR(ISBLANK(A382),ISNA(B382),B382=0),
"",
"#define "&amp;
VLOOKUP(A382,SOURCE!B:S,15,0)&amp;IF(SOURCE!$AA$2-LEN(VLOOKUP(A382,SOURCE!B:S,15,0))&gt;=0,REPT(" ",SOURCE!$AA$2-LEN(VLOOKUP(A382,SOURCE!B:S,15,0))),"")&amp;
TEXT(A382,"???0")&amp;IF(VLOOKUP(A382,SOURCE!B:S,16,0)="","","   "&amp;VLOOKUP(A382,SOURCE!B:S,16,0)
))))
)</f>
        <v>#define ITM_HECTAREtoM2              370</v>
      </c>
    </row>
    <row r="383" spans="1:4">
      <c r="A383">
        <f t="shared" si="9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8" t="str">
        <f>IF(A383&lt;&gt;INT(A383),B383,
IF(A383&lt;0,VLOOKUP(A383,lookups!A$1:B$25,2,0),
IF(ISNA(B383),"",
IF(OR(ISBLANK(A383),ISNA(B383),B383=0),
"",
"#define "&amp;
VLOOKUP(A383,SOURCE!B:S,15,0)&amp;IF(SOURCE!$AA$2-LEN(VLOOKUP(A383,SOURCE!B:S,15,0))&gt;=0,REPT(" ",SOURCE!$AA$2-LEN(VLOOKUP(A383,SOURCE!B:S,15,0))),"")&amp;
TEXT(A383,"???0")&amp;IF(VLOOKUP(A383,SOURCE!B:S,16,0)="","","   "&amp;VLOOKUP(A383,SOURCE!B:S,16,0)
))))
)</f>
        <v>#define ITM_M2toHECTARE              371</v>
      </c>
    </row>
    <row r="384" spans="1:4">
      <c r="A384">
        <f t="shared" si="9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8" t="str">
        <f>IF(A384&lt;&gt;INT(A384),B384,
IF(A384&lt;0,VLOOKUP(A384,lookups!A$1:B$25,2,0),
IF(ISNA(B384),"",
IF(OR(ISBLANK(A384),ISNA(B384),B384=0),
"",
"#define "&amp;
VLOOKUP(A384,SOURCE!B:S,15,0)&amp;IF(SOURCE!$AA$2-LEN(VLOOKUP(A384,SOURCE!B:S,15,0))&gt;=0,REPT(" ",SOURCE!$AA$2-LEN(VLOOKUP(A384,SOURCE!B:S,15,0))),"")&amp;
TEXT(A384,"???0")&amp;IF(VLOOKUP(A384,SOURCE!B:S,16,0)="","","   "&amp;VLOOKUP(A384,SOURCE!B:S,16,0)
))))
)</f>
        <v>#define ITM_MUtoM2                   372</v>
      </c>
    </row>
    <row r="385" spans="1:4">
      <c r="A385">
        <f t="shared" si="9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8" t="str">
        <f>IF(A385&lt;&gt;INT(A385),B385,
IF(A385&lt;0,VLOOKUP(A385,lookups!A$1:B$25,2,0),
IF(ISNA(B385),"",
IF(OR(ISBLANK(A385),ISNA(B385),B385=0),
"",
"#define "&amp;
VLOOKUP(A385,SOURCE!B:S,15,0)&amp;IF(SOURCE!$AA$2-LEN(VLOOKUP(A385,SOURCE!B:S,15,0))&gt;=0,REPT(" ",SOURCE!$AA$2-LEN(VLOOKUP(A385,SOURCE!B:S,15,0))),"")&amp;
TEXT(A385,"???0")&amp;IF(VLOOKUP(A385,SOURCE!B:S,16,0)="","","   "&amp;VLOOKUP(A385,SOURCE!B:S,16,0)
))))
)</f>
        <v>#define ITM_M2toMU                   373</v>
      </c>
    </row>
    <row r="386" spans="1:4">
      <c r="A386">
        <f t="shared" si="9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8" t="str">
        <f>IF(A386&lt;&gt;INT(A386),B386,
IF(A386&lt;0,VLOOKUP(A386,lookups!A$1:B$25,2,0),
IF(ISNA(B386),"",
IF(OR(ISBLANK(A386),ISNA(B386),B386=0),
"",
"#define "&amp;
VLOOKUP(A386,SOURCE!B:S,15,0)&amp;IF(SOURCE!$AA$2-LEN(VLOOKUP(A386,SOURCE!B:S,15,0))&gt;=0,REPT(" ",SOURCE!$AA$2-LEN(VLOOKUP(A386,SOURCE!B:S,15,0))),"")&amp;
TEXT(A386,"???0")&amp;IF(VLOOKUP(A386,SOURCE!B:S,16,0)="","","   "&amp;VLOOKUP(A386,SOURCE!B:S,16,0)
))))
)</f>
        <v>#define ITM_LItoM                    374</v>
      </c>
    </row>
    <row r="387" spans="1:4">
      <c r="A387">
        <f t="shared" si="9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8" t="str">
        <f>IF(A387&lt;&gt;INT(A387),B387,
IF(A387&lt;0,VLOOKUP(A387,lookups!A$1:B$25,2,0),
IF(ISNA(B387),"",
IF(OR(ISBLANK(A387),ISNA(B387),B387=0),
"",
"#define "&amp;
VLOOKUP(A387,SOURCE!B:S,15,0)&amp;IF(SOURCE!$AA$2-LEN(VLOOKUP(A387,SOURCE!B:S,15,0))&gt;=0,REPT(" ",SOURCE!$AA$2-LEN(VLOOKUP(A387,SOURCE!B:S,15,0))),"")&amp;
TEXT(A387,"???0")&amp;IF(VLOOKUP(A387,SOURCE!B:S,16,0)="","","   "&amp;VLOOKUP(A387,SOURCE!B:S,16,0)
))))
)</f>
        <v>#define ITM_MtoLI                    375</v>
      </c>
    </row>
    <row r="388" spans="1:4">
      <c r="A388">
        <f t="shared" si="9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8" t="str">
        <f>IF(A388&lt;&gt;INT(A388),B388,
IF(A388&lt;0,VLOOKUP(A388,lookups!A$1:B$25,2,0),
IF(ISNA(B388),"",
IF(OR(ISBLANK(A388),ISNA(B388),B388=0),
"",
"#define "&amp;
VLOOKUP(A388,SOURCE!B:S,15,0)&amp;IF(SOURCE!$AA$2-LEN(VLOOKUP(A388,SOURCE!B:S,15,0))&gt;=0,REPT(" ",SOURCE!$AA$2-LEN(VLOOKUP(A388,SOURCE!B:S,15,0))),"")&amp;
TEXT(A388,"???0")&amp;IF(VLOOKUP(A388,SOURCE!B:S,16,0)="","","   "&amp;VLOOKUP(A388,SOURCE!B:S,16,0)
))))
)</f>
        <v>#define ITM_CHItoM                   376</v>
      </c>
    </row>
    <row r="389" spans="1:4">
      <c r="A389">
        <f t="shared" si="9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8" t="str">
        <f>IF(A389&lt;&gt;INT(A389),B389,
IF(A389&lt;0,VLOOKUP(A389,lookups!A$1:B$25,2,0),
IF(ISNA(B389),"",
IF(OR(ISBLANK(A389),ISNA(B389),B389=0),
"",
"#define "&amp;
VLOOKUP(A389,SOURCE!B:S,15,0)&amp;IF(SOURCE!$AA$2-LEN(VLOOKUP(A389,SOURCE!B:S,15,0))&gt;=0,REPT(" ",SOURCE!$AA$2-LEN(VLOOKUP(A389,SOURCE!B:S,15,0))),"")&amp;
TEXT(A389,"???0")&amp;IF(VLOOKUP(A389,SOURCE!B:S,16,0)="","","   "&amp;VLOOKUP(A389,SOURCE!B:S,16,0)
))))
)</f>
        <v>#define ITM_MtoCHI                   377</v>
      </c>
    </row>
    <row r="390" spans="1:4">
      <c r="A390">
        <f t="shared" si="9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8" t="str">
        <f>IF(A390&lt;&gt;INT(A390),B390,
IF(A390&lt;0,VLOOKUP(A390,lookups!A$1:B$25,2,0),
IF(ISNA(B390),"",
IF(OR(ISBLANK(A390),ISNA(B390),B390=0),
"",
"#define "&amp;
VLOOKUP(A390,SOURCE!B:S,15,0)&amp;IF(SOURCE!$AA$2-LEN(VLOOKUP(A390,SOURCE!B:S,15,0))&gt;=0,REPT(" ",SOURCE!$AA$2-LEN(VLOOKUP(A390,SOURCE!B:S,15,0))),"")&amp;
TEXT(A390,"???0")&amp;IF(VLOOKUP(A390,SOURCE!B:S,16,0)="","","   "&amp;VLOOKUP(A390,SOURCE!B:S,16,0)
))))
)</f>
        <v>#define ITM_YINtoM                   378</v>
      </c>
    </row>
    <row r="391" spans="1:4">
      <c r="A391">
        <f t="shared" si="9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8" t="str">
        <f>IF(A391&lt;&gt;INT(A391),B391,
IF(A391&lt;0,VLOOKUP(A391,lookups!A$1:B$25,2,0),
IF(ISNA(B391),"",
IF(OR(ISBLANK(A391),ISNA(B391),B391=0),
"",
"#define "&amp;
VLOOKUP(A391,SOURCE!B:S,15,0)&amp;IF(SOURCE!$AA$2-LEN(VLOOKUP(A391,SOURCE!B:S,15,0))&gt;=0,REPT(" ",SOURCE!$AA$2-LEN(VLOOKUP(A391,SOURCE!B:S,15,0))),"")&amp;
TEXT(A391,"???0")&amp;IF(VLOOKUP(A391,SOURCE!B:S,16,0)="","","   "&amp;VLOOKUP(A391,SOURCE!B:S,16,0)
))))
)</f>
        <v>#define ITM_MtoYIN                   379</v>
      </c>
    </row>
    <row r="392" spans="1:4">
      <c r="A392">
        <f t="shared" si="9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8" t="str">
        <f>IF(A392&lt;&gt;INT(A392),B392,
IF(A392&lt;0,VLOOKUP(A392,lookups!A$1:B$25,2,0),
IF(ISNA(B392),"",
IF(OR(ISBLANK(A392),ISNA(B392),B392=0),
"",
"#define "&amp;
VLOOKUP(A392,SOURCE!B:S,15,0)&amp;IF(SOURCE!$AA$2-LEN(VLOOKUP(A392,SOURCE!B:S,15,0))&gt;=0,REPT(" ",SOURCE!$AA$2-LEN(VLOOKUP(A392,SOURCE!B:S,15,0))),"")&amp;
TEXT(A392,"???0")&amp;IF(VLOOKUP(A392,SOURCE!B:S,16,0)="","","   "&amp;VLOOKUP(A392,SOURCE!B:S,16,0)
))))
)</f>
        <v>#define ITM_CUNtoM                   380</v>
      </c>
    </row>
    <row r="393" spans="1:4">
      <c r="A393">
        <f t="shared" si="9"/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8" t="str">
        <f>IF(A393&lt;&gt;INT(A393),B393,
IF(A393&lt;0,VLOOKUP(A393,lookups!A$1:B$25,2,0),
IF(ISNA(B393),"",
IF(OR(ISBLANK(A393),ISNA(B393),B393=0),
"",
"#define "&amp;
VLOOKUP(A393,SOURCE!B:S,15,0)&amp;IF(SOURCE!$AA$2-LEN(VLOOKUP(A393,SOURCE!B:S,15,0))&gt;=0,REPT(" ",SOURCE!$AA$2-LEN(VLOOKUP(A393,SOURCE!B:S,15,0))),"")&amp;
TEXT(A393,"???0")&amp;IF(VLOOKUP(A393,SOURCE!B:S,16,0)="","","   "&amp;VLOOKUP(A393,SOURCE!B:S,16,0)
))))
)</f>
        <v>#define ITM_MtoCUN                   381</v>
      </c>
    </row>
    <row r="394" spans="1:4">
      <c r="A394">
        <f t="shared" si="9"/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8" t="str">
        <f>IF(A394&lt;&gt;INT(A394),B394,
IF(A394&lt;0,VLOOKUP(A394,lookups!A$1:B$25,2,0),
IF(ISNA(B394),"",
IF(OR(ISBLANK(A394),ISNA(B394),B394=0),
"",
"#define "&amp;
VLOOKUP(A394,SOURCE!B:S,15,0)&amp;IF(SOURCE!$AA$2-LEN(VLOOKUP(A394,SOURCE!B:S,15,0))&gt;=0,REPT(" ",SOURCE!$AA$2-LEN(VLOOKUP(A394,SOURCE!B:S,15,0))),"")&amp;
TEXT(A394,"???0")&amp;IF(VLOOKUP(A394,SOURCE!B:S,16,0)="","","   "&amp;VLOOKUP(A394,SOURCE!B:S,16,0)
))))
)</f>
        <v>#define ITM_ZHANGtoM                 382</v>
      </c>
    </row>
    <row r="395" spans="1:4">
      <c r="A395">
        <f t="shared" ref="A395:A458" si="10">C394</f>
        <v>383</v>
      </c>
      <c r="B395" t="str">
        <f>VLOOKUP(A395,SOURCE!B:S,15,0)</f>
        <v>ITM_ZHANGtoMb</v>
      </c>
      <c r="C395">
        <f>IF(
ISNUMBER(INDEX(SOURCE!B:B,MATCH(A395,SOURCE!B:B,0)+1)),
  VALUE(INDEX(SOURCE!B:B,MATCH(A395,SOURCE!B:B,0)+1)),
  "")</f>
        <v>384</v>
      </c>
      <c r="D395" s="8" t="str">
        <f>IF(A395&lt;&gt;INT(A395),B395,
IF(A395&lt;0,VLOOKUP(A395,lookups!A$1:B$25,2,0),
IF(ISNA(B395),"",
IF(OR(ISBLANK(A395),ISNA(B395),B395=0),
"",
"#define "&amp;
VLOOKUP(A395,SOURCE!B:S,15,0)&amp;IF(SOURCE!$AA$2-LEN(VLOOKUP(A395,SOURCE!B:S,15,0))&gt;=0,REPT(" ",SOURCE!$AA$2-LEN(VLOOKUP(A395,SOURCE!B:S,15,0))),"")&amp;
TEXT(A395,"???0")&amp;IF(VLOOKUP(A395,SOURCE!B:S,16,0)="","","   "&amp;VLOOKUP(A395,SOURCE!B:S,16,0)
))))
)</f>
        <v>#define ITM_ZHANGtoMb                383</v>
      </c>
    </row>
    <row r="396" spans="1:4">
      <c r="A396">
        <f t="shared" si="10"/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8" t="str">
        <f>IF(A396&lt;&gt;INT(A396),B396,
IF(A396&lt;0,VLOOKUP(A396,lookups!A$1:B$25,2,0),
IF(ISNA(B396),"",
IF(OR(ISBLANK(A396),ISNA(B396),B396=0),
"",
"#define "&amp;
VLOOKUP(A396,SOURCE!B:S,15,0)&amp;IF(SOURCE!$AA$2-LEN(VLOOKUP(A396,SOURCE!B:S,15,0))&gt;=0,REPT(" ",SOURCE!$AA$2-LEN(VLOOKUP(A396,SOURCE!B:S,15,0))),"")&amp;
TEXT(A396,"???0")&amp;IF(VLOOKUP(A396,SOURCE!B:S,16,0)="","","   "&amp;VLOOKUP(A396,SOURCE!B:S,16,0)
))))
)</f>
        <v>#define ITM_MtoZHANG                 384</v>
      </c>
    </row>
    <row r="397" spans="1:4">
      <c r="A397">
        <f t="shared" si="10"/>
        <v>385</v>
      </c>
      <c r="B397" t="str">
        <f>VLOOKUP(A397,SOURCE!B:S,15,0)</f>
        <v>ITM_MtoZHANGb</v>
      </c>
      <c r="C397">
        <f>IF(
ISNUMBER(INDEX(SOURCE!B:B,MATCH(A397,SOURCE!B:B,0)+1)),
  VALUE(INDEX(SOURCE!B:B,MATCH(A397,SOURCE!B:B,0)+1)),
  "")</f>
        <v>386</v>
      </c>
      <c r="D397" s="8" t="str">
        <f>IF(A397&lt;&gt;INT(A397),B397,
IF(A397&lt;0,VLOOKUP(A397,lookups!A$1:B$25,2,0),
IF(ISNA(B397),"",
IF(OR(ISBLANK(A397),ISNA(B397),B397=0),
"",
"#define "&amp;
VLOOKUP(A397,SOURCE!B:S,15,0)&amp;IF(SOURCE!$AA$2-LEN(VLOOKUP(A397,SOURCE!B:S,15,0))&gt;=0,REPT(" ",SOURCE!$AA$2-LEN(VLOOKUP(A397,SOURCE!B:S,15,0))),"")&amp;
TEXT(A397,"???0")&amp;IF(VLOOKUP(A397,SOURCE!B:S,16,0)="","","   "&amp;VLOOKUP(A397,SOURCE!B:S,16,0)
))))
)</f>
        <v>#define ITM_MtoZHANGb                385</v>
      </c>
    </row>
    <row r="398" spans="1:4">
      <c r="A398">
        <f t="shared" si="10"/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8" t="str">
        <f>IF(A398&lt;&gt;INT(A398),B398,
IF(A398&lt;0,VLOOKUP(A398,lookups!A$1:B$25,2,0),
IF(ISNA(B398),"",
IF(OR(ISBLANK(A398),ISNA(B398),B398=0),
"",
"#define "&amp;
VLOOKUP(A398,SOURCE!B:S,15,0)&amp;IF(SOURCE!$AA$2-LEN(VLOOKUP(A398,SOURCE!B:S,15,0))&gt;=0,REPT(" ",SOURCE!$AA$2-LEN(VLOOKUP(A398,SOURCE!B:S,15,0))),"")&amp;
TEXT(A398,"???0")&amp;IF(VLOOKUP(A398,SOURCE!B:S,16,0)="","","   "&amp;VLOOKUP(A398,SOURCE!B:S,16,0)
))))
)</f>
        <v>#define ITM_FENtoM                   386</v>
      </c>
    </row>
    <row r="399" spans="1:4">
      <c r="A399">
        <f t="shared" si="10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8" t="str">
        <f>IF(A399&lt;&gt;INT(A399),B399,
IF(A399&lt;0,VLOOKUP(A399,lookups!A$1:B$25,2,0),
IF(ISNA(B399),"",
IF(OR(ISBLANK(A399),ISNA(B399),B399=0),
"",
"#define "&amp;
VLOOKUP(A399,SOURCE!B:S,15,0)&amp;IF(SOURCE!$AA$2-LEN(VLOOKUP(A399,SOURCE!B:S,15,0))&gt;=0,REPT(" ",SOURCE!$AA$2-LEN(VLOOKUP(A399,SOURCE!B:S,15,0))),"")&amp;
TEXT(A399,"???0")&amp;IF(VLOOKUP(A399,SOURCE!B:S,16,0)="","","   "&amp;VLOOKUP(A399,SOURCE!B:S,16,0)
))))
)</f>
        <v>#define ITM_MtoFEN                   387</v>
      </c>
    </row>
    <row r="400" spans="1:4">
      <c r="A400">
        <f t="shared" si="10"/>
        <v>388</v>
      </c>
      <c r="B400" t="str">
        <f>VLOOKUP(A400,SOURCE!B:S,15,0)</f>
        <v>ITM_0388</v>
      </c>
      <c r="C400">
        <f>IF(
ISNUMBER(INDEX(SOURCE!B:B,MATCH(A400,SOURCE!B:B,0)+1)),
  VALUE(INDEX(SOURCE!B:B,MATCH(A400,SOURCE!B:B,0)+1)),
  "")</f>
        <v>389</v>
      </c>
      <c r="D400" s="8" t="str">
        <f>IF(A400&lt;&gt;INT(A400),B400,
IF(A400&lt;0,VLOOKUP(A400,lookups!A$1:B$25,2,0),
IF(ISNA(B400),"",
IF(OR(ISBLANK(A400),ISNA(B400),B400=0),
"",
"#define "&amp;
VLOOKUP(A400,SOURCE!B:S,15,0)&amp;IF(SOURCE!$AA$2-LEN(VLOOKUP(A400,SOURCE!B:S,15,0))&gt;=0,REPT(" ",SOURCE!$AA$2-LEN(VLOOKUP(A400,SOURCE!B:S,15,0))),"")&amp;
TEXT(A400,"???0")&amp;IF(VLOOKUP(A400,SOURCE!B:S,16,0)="","","   "&amp;VLOOKUP(A400,SOURCE!B:S,16,0)
))))
)</f>
        <v>#define ITM_0388                     388</v>
      </c>
    </row>
    <row r="401" spans="1:4">
      <c r="A401">
        <f t="shared" si="10"/>
        <v>389</v>
      </c>
      <c r="B401" t="str">
        <f>VLOOKUP(A401,SOURCE!B:S,15,0)</f>
        <v>ITM_0389</v>
      </c>
      <c r="C401">
        <f>IF(
ISNUMBER(INDEX(SOURCE!B:B,MATCH(A401,SOURCE!B:B,0)+1)),
  VALUE(INDEX(SOURCE!B:B,MATCH(A401,SOURCE!B:B,0)+1)),
  "")</f>
        <v>390</v>
      </c>
      <c r="D401" s="8" t="str">
        <f>IF(A401&lt;&gt;INT(A401),B401,
IF(A401&lt;0,VLOOKUP(A401,lookups!A$1:B$25,2,0),
IF(ISNA(B401),"",
IF(OR(ISBLANK(A401),ISNA(B401),B401=0),
"",
"#define "&amp;
VLOOKUP(A401,SOURCE!B:S,15,0)&amp;IF(SOURCE!$AA$2-LEN(VLOOKUP(A401,SOURCE!B:S,15,0))&gt;=0,REPT(" ",SOURCE!$AA$2-LEN(VLOOKUP(A401,SOURCE!B:S,15,0))),"")&amp;
TEXT(A401,"???0")&amp;IF(VLOOKUP(A401,SOURCE!B:S,16,0)="","","   "&amp;VLOOKUP(A401,SOURCE!B:S,16,0)
))))
)</f>
        <v>#define ITM_0389                     389</v>
      </c>
    </row>
    <row r="402" spans="1:4">
      <c r="A402">
        <f t="shared" si="10"/>
        <v>390</v>
      </c>
      <c r="B402" t="str">
        <f>VLOOKUP(A402,SOURCE!B:S,15,0)</f>
        <v>ITM_0390</v>
      </c>
      <c r="C402">
        <f>IF(
ISNUMBER(INDEX(SOURCE!B:B,MATCH(A402,SOURCE!B:B,0)+1)),
  VALUE(INDEX(SOURCE!B:B,MATCH(A402,SOURCE!B:B,0)+1)),
  "")</f>
        <v>391</v>
      </c>
      <c r="D402" s="8" t="str">
        <f>IF(A402&lt;&gt;INT(A402),B402,
IF(A402&lt;0,VLOOKUP(A402,lookups!A$1:B$25,2,0),
IF(ISNA(B402),"",
IF(OR(ISBLANK(A402),ISNA(B402),B402=0),
"",
"#define "&amp;
VLOOKUP(A402,SOURCE!B:S,15,0)&amp;IF(SOURCE!$AA$2-LEN(VLOOKUP(A402,SOURCE!B:S,15,0))&gt;=0,REPT(" ",SOURCE!$AA$2-LEN(VLOOKUP(A402,SOURCE!B:S,15,0))),"")&amp;
TEXT(A402,"???0")&amp;IF(VLOOKUP(A402,SOURCE!B:S,16,0)="","","   "&amp;VLOOKUP(A402,SOURCE!B:S,16,0)
))))
)</f>
        <v>#define ITM_0390                     390</v>
      </c>
    </row>
    <row r="403" spans="1:4">
      <c r="A403">
        <f t="shared" si="10"/>
        <v>391</v>
      </c>
      <c r="B403" t="str">
        <f>VLOOKUP(A403,SOURCE!B:S,15,0)</f>
        <v>ITM_0391</v>
      </c>
      <c r="C403">
        <f>IF(
ISNUMBER(INDEX(SOURCE!B:B,MATCH(A403,SOURCE!B:B,0)+1)),
  VALUE(INDEX(SOURCE!B:B,MATCH(A403,SOURCE!B:B,0)+1)),
  "")</f>
        <v>392</v>
      </c>
      <c r="D403" s="8" t="str">
        <f>IF(A403&lt;&gt;INT(A403),B403,
IF(A403&lt;0,VLOOKUP(A403,lookups!A$1:B$25,2,0),
IF(ISNA(B403),"",
IF(OR(ISBLANK(A403),ISNA(B403),B403=0),
"",
"#define "&amp;
VLOOKUP(A403,SOURCE!B:S,15,0)&amp;IF(SOURCE!$AA$2-LEN(VLOOKUP(A403,SOURCE!B:S,15,0))&gt;=0,REPT(" ",SOURCE!$AA$2-LEN(VLOOKUP(A403,SOURCE!B:S,15,0))),"")&amp;
TEXT(A403,"???0")&amp;IF(VLOOKUP(A403,SOURCE!B:S,16,0)="","","   "&amp;VLOOKUP(A403,SOURCE!B:S,16,0)
))))
)</f>
        <v>#define ITM_0391                     391</v>
      </c>
    </row>
    <row r="404" spans="1:4">
      <c r="A404">
        <f t="shared" si="10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8" t="str">
        <f>IF(A404&lt;&gt;INT(A404),B404,
IF(A404&lt;0,VLOOKUP(A404,lookups!A$1:B$25,2,0),
IF(ISNA(B404),"",
IF(OR(ISBLANK(A404),ISNA(B404),B404=0),
"",
"#define "&amp;
VLOOKUP(A404,SOURCE!B:S,15,0)&amp;IF(SOURCE!$AA$2-LEN(VLOOKUP(A404,SOURCE!B:S,15,0))&gt;=0,REPT(" ",SOURCE!$AA$2-LEN(VLOOKUP(A404,SOURCE!B:S,15,0))),"")&amp;
TEXT(A404,"???0")&amp;IF(VLOOKUP(A404,SOURCE!B:S,16,0)="","","   "&amp;VLOOKUP(A404,SOURCE!B:S,16,0)
))))
)</f>
        <v>#define ITM_0392                     392</v>
      </c>
    </row>
    <row r="405" spans="1:4">
      <c r="A405">
        <f t="shared" si="10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8" t="str">
        <f>IF(A405&lt;&gt;INT(A405),B405,
IF(A405&lt;0,VLOOKUP(A405,lookups!A$1:B$25,2,0),
IF(ISNA(B405),"",
IF(OR(ISBLANK(A405),ISNA(B405),B405=0),
"",
"#define "&amp;
VLOOKUP(A405,SOURCE!B:S,15,0)&amp;IF(SOURCE!$AA$2-LEN(VLOOKUP(A405,SOURCE!B:S,15,0))&gt;=0,REPT(" ",SOURCE!$AA$2-LEN(VLOOKUP(A405,SOURCE!B:S,15,0))),"")&amp;
TEXT(A405,"???0")&amp;IF(VLOOKUP(A405,SOURCE!B:S,16,0)="","","   "&amp;VLOOKUP(A405,SOURCE!B:S,16,0)
))))
)</f>
        <v>#define ITM_0393                     393</v>
      </c>
    </row>
    <row r="406" spans="1:4">
      <c r="A406">
        <f t="shared" si="10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8" t="str">
        <f>IF(A406&lt;&gt;INT(A406),B406,
IF(A406&lt;0,VLOOKUP(A406,lookups!A$1:B$25,2,0),
IF(ISNA(B406),"",
IF(OR(ISBLANK(A406),ISNA(B406),B406=0),
"",
"#define "&amp;
VLOOKUP(A406,SOURCE!B:S,15,0)&amp;IF(SOURCE!$AA$2-LEN(VLOOKUP(A406,SOURCE!B:S,15,0))&gt;=0,REPT(" ",SOURCE!$AA$2-LEN(VLOOKUP(A406,SOURCE!B:S,15,0))),"")&amp;
TEXT(A406,"???0")&amp;IF(VLOOKUP(A406,SOURCE!B:S,16,0)="","","   "&amp;VLOOKUP(A406,SOURCE!B:S,16,0)
))))
)</f>
        <v>#define ITM_0394                     394</v>
      </c>
    </row>
    <row r="407" spans="1:4">
      <c r="A407">
        <f t="shared" si="10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8" t="str">
        <f>IF(A407&lt;&gt;INT(A407),B407,
IF(A407&lt;0,VLOOKUP(A407,lookups!A$1:B$25,2,0),
IF(ISNA(B407),"",
IF(OR(ISBLANK(A407),ISNA(B407),B407=0),
"",
"#define "&amp;
VLOOKUP(A407,SOURCE!B:S,15,0)&amp;IF(SOURCE!$AA$2-LEN(VLOOKUP(A407,SOURCE!B:S,15,0))&gt;=0,REPT(" ",SOURCE!$AA$2-LEN(VLOOKUP(A407,SOURCE!B:S,15,0))),"")&amp;
TEXT(A407,"???0")&amp;IF(VLOOKUP(A407,SOURCE!B:S,16,0)="","","   "&amp;VLOOKUP(A407,SOURCE!B:S,16,0)
))))
)</f>
        <v>#define ITM_0395                     395</v>
      </c>
    </row>
    <row r="408" spans="1:4">
      <c r="A408">
        <f t="shared" si="10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8" t="str">
        <f>IF(A408&lt;&gt;INT(A408),B408,
IF(A408&lt;0,VLOOKUP(A408,lookups!A$1:B$25,2,0),
IF(ISNA(B408),"",
IF(OR(ISBLANK(A408),ISNA(B408),B408=0),
"",
"#define "&amp;
VLOOKUP(A408,SOURCE!B:S,15,0)&amp;IF(SOURCE!$AA$2-LEN(VLOOKUP(A408,SOURCE!B:S,15,0))&gt;=0,REPT(" ",SOURCE!$AA$2-LEN(VLOOKUP(A408,SOURCE!B:S,15,0))),"")&amp;
TEXT(A408,"???0")&amp;IF(VLOOKUP(A408,SOURCE!B:S,16,0)="","","   "&amp;VLOOKUP(A408,SOURCE!B:S,16,0)
))))
)</f>
        <v/>
      </c>
    </row>
    <row r="409" spans="1:4">
      <c r="A409">
        <f t="shared" si="10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8" t="str">
        <f>IF(A409&lt;&gt;INT(A409),B409,
IF(A409&lt;0,VLOOKUP(A409,lookups!A$1:B$25,2,0),
IF(ISNA(B409),"",
IF(OR(ISBLANK(A409),ISNA(B409),B409=0),
"",
"#define "&amp;
VLOOKUP(A409,SOURCE!B:S,15,0)&amp;IF(SOURCE!$AA$2-LEN(VLOOKUP(A409,SOURCE!B:S,15,0))&gt;=0,REPT(" ",SOURCE!$AA$2-LEN(VLOOKUP(A409,SOURCE!B:S,15,0))),"")&amp;
TEXT(A409,"???0")&amp;IF(VLOOKUP(A409,SOURCE!B:S,16,0)="","","   "&amp;VLOOKUP(A409,SOURCE!B:S,16,0)
))))
)</f>
        <v/>
      </c>
    </row>
    <row r="410" spans="1:4">
      <c r="A410">
        <f t="shared" si="10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8" t="str">
        <f>IF(A410&lt;&gt;INT(A410),B410,
IF(A410&lt;0,VLOOKUP(A410,lookups!A$1:B$25,2,0),
IF(ISNA(B410),"",
IF(OR(ISBLANK(A410),ISNA(B410),B410=0),
"",
"#define "&amp;
VLOOKUP(A410,SOURCE!B:S,15,0)&amp;IF(SOURCE!$AA$2-LEN(VLOOKUP(A410,SOURCE!B:S,15,0))&gt;=0,REPT(" ",SOURCE!$AA$2-LEN(VLOOKUP(A410,SOURCE!B:S,15,0))),"")&amp;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10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8" t="str">
        <f>IF(A411&lt;&gt;INT(A411),B411,
IF(A411&lt;0,VLOOKUP(A411,lookups!A$1:B$25,2,0),
IF(ISNA(B411),"",
IF(OR(ISBLANK(A411),ISNA(B411),B411=0),
"",
"#define "&amp;
VLOOKUP(A411,SOURCE!B:S,15,0)&amp;IF(SOURCE!$AA$2-LEN(VLOOKUP(A411,SOURCE!B:S,15,0))&gt;=0,REPT(" ",SOURCE!$AA$2-LEN(VLOOKUP(A411,SOURCE!B:S,15,0))),"")&amp;
TEXT(A411,"???0")&amp;IF(VLOOKUP(A411,SOURCE!B:S,16,0)="","","   "&amp;VLOOKUP(A411,SOURCE!B:S,16,0)
))))
)</f>
        <v>#define ITM_FCC                      396</v>
      </c>
    </row>
    <row r="412" spans="1:4">
      <c r="A412">
        <f t="shared" si="10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8" t="str">
        <f>IF(A412&lt;&gt;INT(A412),B412,
IF(A412&lt;0,VLOOKUP(A412,lookups!A$1:B$25,2,0),
IF(ISNA(B412),"",
IF(OR(ISBLANK(A412),ISNA(B412),B412=0),
"",
"#define "&amp;
VLOOKUP(A412,SOURCE!B:S,15,0)&amp;IF(SOURCE!$AA$2-LEN(VLOOKUP(A412,SOURCE!B:S,15,0))&gt;=0,REPT(" ",SOURCE!$AA$2-LEN(VLOOKUP(A412,SOURCE!B:S,15,0))),"")&amp;
TEXT(A412,"???0")&amp;IF(VLOOKUP(A412,SOURCE!B:S,16,0)="","","   "&amp;VLOOKUP(A412,SOURCE!B:S,16,0)
))))
)</f>
        <v>#define ITM_FCS                      397</v>
      </c>
    </row>
    <row r="413" spans="1:4">
      <c r="A413">
        <f t="shared" si="10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8" t="str">
        <f>IF(A413&lt;&gt;INT(A413),B413,
IF(A413&lt;0,VLOOKUP(A413,lookups!A$1:B$25,2,0),
IF(ISNA(B413),"",
IF(OR(ISBLANK(A413),ISNA(B413),B413=0),
"",
"#define "&amp;
VLOOKUP(A413,SOURCE!B:S,15,0)&amp;IF(SOURCE!$AA$2-LEN(VLOOKUP(A413,SOURCE!B:S,15,0))&gt;=0,REPT(" ",SOURCE!$AA$2-LEN(VLOOKUP(A413,SOURCE!B:S,15,0))),"")&amp;
TEXT(A413,"???0")&amp;IF(VLOOKUP(A413,SOURCE!B:S,16,0)="","","   "&amp;VLOOKUP(A413,SOURCE!B:S,16,0)
))))
)</f>
        <v>#define ITM_FCF                      398</v>
      </c>
    </row>
    <row r="414" spans="1:4">
      <c r="A414">
        <f t="shared" si="10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8" t="str">
        <f>IF(A414&lt;&gt;INT(A414),B414,
IF(A414&lt;0,VLOOKUP(A414,lookups!A$1:B$25,2,0),
IF(ISNA(B414),"",
IF(OR(ISBLANK(A414),ISNA(B414),B414=0),
"",
"#define "&amp;
VLOOKUP(A414,SOURCE!B:S,15,0)&amp;IF(SOURCE!$AA$2-LEN(VLOOKUP(A414,SOURCE!B:S,15,0))&gt;=0,REPT(" ",SOURCE!$AA$2-LEN(VLOOKUP(A414,SOURCE!B:S,15,0))),"")&amp;
TEXT(A414,"???0")&amp;IF(VLOOKUP(A414,SOURCE!B:S,16,0)="","","   "&amp;VLOOKUP(A414,SOURCE!B:S,16,0)
))))
)</f>
        <v>#define ITM_FSC                      399</v>
      </c>
    </row>
    <row r="415" spans="1:4">
      <c r="A415">
        <f t="shared" si="10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8" t="str">
        <f>IF(A415&lt;&gt;INT(A415),B415,
IF(A415&lt;0,VLOOKUP(A415,lookups!A$1:B$25,2,0),
IF(ISNA(B415),"",
IF(OR(ISBLANK(A415),ISNA(B415),B415=0),
"",
"#define "&amp;
VLOOKUP(A415,SOURCE!B:S,15,0)&amp;IF(SOURCE!$AA$2-LEN(VLOOKUP(A415,SOURCE!B:S,15,0))&gt;=0,REPT(" ",SOURCE!$AA$2-LEN(VLOOKUP(A415,SOURCE!B:S,15,0))),"")&amp;
TEXT(A415,"???0")&amp;IF(VLOOKUP(A415,SOURCE!B:S,16,0)="","","   "&amp;VLOOKUP(A415,SOURCE!B:S,16,0)
))))
)</f>
        <v>#define ITM_FSS                      400</v>
      </c>
    </row>
    <row r="416" spans="1:4">
      <c r="A416">
        <f t="shared" si="10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8" t="str">
        <f>IF(A416&lt;&gt;INT(A416),B416,
IF(A416&lt;0,VLOOKUP(A416,lookups!A$1:B$25,2,0),
IF(ISNA(B416),"",
IF(OR(ISBLANK(A416),ISNA(B416),B416=0),
"",
"#define "&amp;
VLOOKUP(A416,SOURCE!B:S,15,0)&amp;IF(SOURCE!$AA$2-LEN(VLOOKUP(A416,SOURCE!B:S,15,0))&gt;=0,REPT(" ",SOURCE!$AA$2-LEN(VLOOKUP(A416,SOURCE!B:S,15,0))),"")&amp;
TEXT(A416,"???0")&amp;IF(VLOOKUP(A416,SOURCE!B:S,16,0)="","","   "&amp;VLOOKUP(A416,SOURCE!B:S,16,0)
))))
)</f>
        <v>#define ITM_FSF                      401</v>
      </c>
    </row>
    <row r="417" spans="1:4">
      <c r="A417">
        <f t="shared" si="10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8" t="str">
        <f>IF(A417&lt;&gt;INT(A417),B417,
IF(A417&lt;0,VLOOKUP(A417,lookups!A$1:B$25,2,0),
IF(ISNA(B417),"",
IF(OR(ISBLANK(A417),ISNA(B417),B417=0),
"",
"#define "&amp;
VLOOKUP(A417,SOURCE!B:S,15,0)&amp;IF(SOURCE!$AA$2-LEN(VLOOKUP(A417,SOURCE!B:S,15,0))&gt;=0,REPT(" ",SOURCE!$AA$2-LEN(VLOOKUP(A417,SOURCE!B:S,15,0))),"")&amp;
TEXT(A417,"???0")&amp;IF(VLOOKUP(A417,SOURCE!B:S,16,0)="","","   "&amp;VLOOKUP(A417,SOURCE!B:S,16,0)
))))
)</f>
        <v>#define ITM_LOGICALNAND              402</v>
      </c>
    </row>
    <row r="418" spans="1:4">
      <c r="A418">
        <f t="shared" si="10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8" t="str">
        <f>IF(A418&lt;&gt;INT(A418),B418,
IF(A418&lt;0,VLOOKUP(A418,lookups!A$1:B$25,2,0),
IF(ISNA(B418),"",
IF(OR(ISBLANK(A418),ISNA(B418),B418=0),
"",
"#define "&amp;
VLOOKUP(A418,SOURCE!B:S,15,0)&amp;IF(SOURCE!$AA$2-LEN(VLOOKUP(A418,SOURCE!B:S,15,0))&gt;=0,REPT(" ",SOURCE!$AA$2-LEN(VLOOKUP(A418,SOURCE!B:S,15,0))),"")&amp;
TEXT(A418,"???0")&amp;IF(VLOOKUP(A418,SOURCE!B:S,16,0)="","","   "&amp;VLOOKUP(A418,SOURCE!B:S,16,0)
))))
)</f>
        <v>#define ITM_LOGICALNOR               403</v>
      </c>
    </row>
    <row r="419" spans="1:4">
      <c r="A419">
        <f t="shared" si="10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8" t="str">
        <f>IF(A419&lt;&gt;INT(A419),B419,
IF(A419&lt;0,VLOOKUP(A419,lookups!A$1:B$25,2,0),
IF(ISNA(B419),"",
IF(OR(ISBLANK(A419),ISNA(B419),B419=0),
"",
"#define "&amp;
VLOOKUP(A419,SOURCE!B:S,15,0)&amp;IF(SOURCE!$AA$2-LEN(VLOOKUP(A419,SOURCE!B:S,15,0))&gt;=0,REPT(" ",SOURCE!$AA$2-LEN(VLOOKUP(A419,SOURCE!B:S,15,0))),"")&amp;
TEXT(A419,"???0")&amp;IF(VLOOKUP(A419,SOURCE!B:S,16,0)="","","   "&amp;VLOOKUP(A419,SOURCE!B:S,16,0)
))))
)</f>
        <v>#define ITM_LOGICALXNOR              404</v>
      </c>
    </row>
    <row r="420" spans="1:4">
      <c r="A420">
        <f t="shared" si="10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8" t="str">
        <f>IF(A420&lt;&gt;INT(A420),B420,
IF(A420&lt;0,VLOOKUP(A420,lookups!A$1:B$25,2,0),
IF(ISNA(B420),"",
IF(OR(ISBLANK(A420),ISNA(B420),B420=0),
"",
"#define "&amp;
VLOOKUP(A420,SOURCE!B:S,15,0)&amp;IF(SOURCE!$AA$2-LEN(VLOOKUP(A420,SOURCE!B:S,15,0))&gt;=0,REPT(" ",SOURCE!$AA$2-LEN(VLOOKUP(A420,SOURCE!B:S,15,0))),"")&amp;
TEXT(A420,"???0")&amp;IF(VLOOKUP(A420,SOURCE!B:S,16,0)="","","   "&amp;VLOOKUP(A420,SOURCE!B:S,16,0)
))))
)</f>
        <v>#define ITM_BS                       405</v>
      </c>
    </row>
    <row r="421" spans="1:4">
      <c r="A421">
        <f t="shared" si="10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8" t="str">
        <f>IF(A421&lt;&gt;INT(A421),B421,
IF(A421&lt;0,VLOOKUP(A421,lookups!A$1:B$25,2,0),
IF(ISNA(B421),"",
IF(OR(ISBLANK(A421),ISNA(B421),B421=0),
"",
"#define "&amp;
VLOOKUP(A421,SOURCE!B:S,15,0)&amp;IF(SOURCE!$AA$2-LEN(VLOOKUP(A421,SOURCE!B:S,15,0))&gt;=0,REPT(" ",SOURCE!$AA$2-LEN(VLOOKUP(A421,SOURCE!B:S,15,0))),"")&amp;
TEXT(A421,"???0")&amp;IF(VLOOKUP(A421,SOURCE!B:S,16,0)="","","   "&amp;VLOOKUP(A421,SOURCE!B:S,16,0)
))))
)</f>
        <v>#define ITM_BC                       406</v>
      </c>
    </row>
    <row r="422" spans="1:4">
      <c r="A422">
        <f t="shared" si="10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8" t="str">
        <f>IF(A422&lt;&gt;INT(A422),B422,
IF(A422&lt;0,VLOOKUP(A422,lookups!A$1:B$25,2,0),
IF(ISNA(B422),"",
IF(OR(ISBLANK(A422),ISNA(B422),B422=0),
"",
"#define "&amp;
VLOOKUP(A422,SOURCE!B:S,15,0)&amp;IF(SOURCE!$AA$2-LEN(VLOOKUP(A422,SOURCE!B:S,15,0))&gt;=0,REPT(" ",SOURCE!$AA$2-LEN(VLOOKUP(A422,SOURCE!B:S,15,0))),"")&amp;
TEXT(A422,"???0")&amp;IF(VLOOKUP(A422,SOURCE!B:S,16,0)="","","   "&amp;VLOOKUP(A422,SOURCE!B:S,16,0)
))))
)</f>
        <v>#define ITM_CB                       407</v>
      </c>
    </row>
    <row r="423" spans="1:4">
      <c r="A423">
        <f t="shared" si="10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8" t="str">
        <f>IF(A423&lt;&gt;INT(A423),B423,
IF(A423&lt;0,VLOOKUP(A423,lookups!A$1:B$25,2,0),
IF(ISNA(B423),"",
IF(OR(ISBLANK(A423),ISNA(B423),B423=0),
"",
"#define "&amp;
VLOOKUP(A423,SOURCE!B:S,15,0)&amp;IF(SOURCE!$AA$2-LEN(VLOOKUP(A423,SOURCE!B:S,15,0))&gt;=0,REPT(" ",SOURCE!$AA$2-LEN(VLOOKUP(A423,SOURCE!B:S,15,0))),"")&amp;
TEXT(A423,"???0")&amp;IF(VLOOKUP(A423,SOURCE!B:S,16,0)="","","   "&amp;VLOOKUP(A423,SOURCE!B:S,16,0)
))))
)</f>
        <v>#define ITM_SB                       408</v>
      </c>
    </row>
    <row r="424" spans="1:4">
      <c r="A424">
        <f t="shared" si="10"/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8" t="str">
        <f>IF(A424&lt;&gt;INT(A424),B424,
IF(A424&lt;0,VLOOKUP(A424,lookups!A$1:B$25,2,0),
IF(ISNA(B424),"",
IF(OR(ISBLANK(A424),ISNA(B424),B424=0),
"",
"#define "&amp;
VLOOKUP(A424,SOURCE!B:S,15,0)&amp;IF(SOURCE!$AA$2-LEN(VLOOKUP(A424,SOURCE!B:S,15,0))&gt;=0,REPT(" ",SOURCE!$AA$2-LEN(VLOOKUP(A424,SOURCE!B:S,15,0))),"")&amp;
TEXT(A424,"???0")&amp;IF(VLOOKUP(A424,SOURCE!B:S,16,0)="","","   "&amp;VLOOKUP(A424,SOURCE!B:S,16,0)
))))
)</f>
        <v>#define ITM_FB                       409</v>
      </c>
    </row>
    <row r="425" spans="1:4">
      <c r="A425">
        <f t="shared" si="10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8" t="str">
        <f>IF(A425&lt;&gt;INT(A425),B425,
IF(A425&lt;0,VLOOKUP(A425,lookups!A$1:B$25,2,0),
IF(ISNA(B425),"",
IF(OR(ISBLANK(A425),ISNA(B425),B425=0),
"",
"#define "&amp;
VLOOKUP(A425,SOURCE!B:S,15,0)&amp;IF(SOURCE!$AA$2-LEN(VLOOKUP(A425,SOURCE!B:S,15,0))&gt;=0,REPT(" ",SOURCE!$AA$2-LEN(VLOOKUP(A425,SOURCE!B:S,15,0))),"")&amp;
TEXT(A425,"???0")&amp;IF(VLOOKUP(A425,SOURCE!B:S,16,0)="","","   "&amp;VLOOKUP(A425,SOURCE!B:S,16,0)
))))
)</f>
        <v>#define ITM_RL                       410</v>
      </c>
    </row>
    <row r="426" spans="1:4">
      <c r="A426">
        <f t="shared" si="10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8" t="str">
        <f>IF(A426&lt;&gt;INT(A426),B426,
IF(A426&lt;0,VLOOKUP(A426,lookups!A$1:B$25,2,0),
IF(ISNA(B426),"",
IF(OR(ISBLANK(A426),ISNA(B426),B426=0),
"",
"#define "&amp;
VLOOKUP(A426,SOURCE!B:S,15,0)&amp;IF(SOURCE!$AA$2-LEN(VLOOKUP(A426,SOURCE!B:S,15,0))&gt;=0,REPT(" ",SOURCE!$AA$2-LEN(VLOOKUP(A426,SOURCE!B:S,15,0))),"")&amp;
TEXT(A426,"???0")&amp;IF(VLOOKUP(A426,SOURCE!B:S,16,0)="","","   "&amp;VLOOKUP(A426,SOURCE!B:S,16,0)
))))
)</f>
        <v>#define ITM_RLC                      411</v>
      </c>
    </row>
    <row r="427" spans="1:4">
      <c r="A427">
        <f t="shared" si="10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8" t="str">
        <f>IF(A427&lt;&gt;INT(A427),B427,
IF(A427&lt;0,VLOOKUP(A427,lookups!A$1:B$25,2,0),
IF(ISNA(B427),"",
IF(OR(ISBLANK(A427),ISNA(B427),B427=0),
"",
"#define "&amp;
VLOOKUP(A427,SOURCE!B:S,15,0)&amp;IF(SOURCE!$AA$2-LEN(VLOOKUP(A427,SOURCE!B:S,15,0))&gt;=0,REPT(" ",SOURCE!$AA$2-LEN(VLOOKUP(A427,SOURCE!B:S,15,0))),"")&amp;
TEXT(A427,"???0")&amp;IF(VLOOKUP(A427,SOURCE!B:S,16,0)="","","   "&amp;VLOOKUP(A427,SOURCE!B:S,16,0)
))))
)</f>
        <v>#define ITM_RR                       412</v>
      </c>
    </row>
    <row r="428" spans="1:4">
      <c r="A428">
        <f t="shared" si="10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8" t="str">
        <f>IF(A428&lt;&gt;INT(A428),B428,
IF(A428&lt;0,VLOOKUP(A428,lookups!A$1:B$25,2,0),
IF(ISNA(B428),"",
IF(OR(ISBLANK(A428),ISNA(B428),B428=0),
"",
"#define "&amp;
VLOOKUP(A428,SOURCE!B:S,15,0)&amp;IF(SOURCE!$AA$2-LEN(VLOOKUP(A428,SOURCE!B:S,15,0))&gt;=0,REPT(" ",SOURCE!$AA$2-LEN(VLOOKUP(A428,SOURCE!B:S,15,0))),"")&amp;
TEXT(A428,"???0")&amp;IF(VLOOKUP(A428,SOURCE!B:S,16,0)="","","   "&amp;VLOOKUP(A428,SOURCE!B:S,16,0)
))))
)</f>
        <v>#define ITM_RRC                      413</v>
      </c>
    </row>
    <row r="429" spans="1:4">
      <c r="A429">
        <f t="shared" si="10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8" t="str">
        <f>IF(A429&lt;&gt;INT(A429),B429,
IF(A429&lt;0,VLOOKUP(A429,lookups!A$1:B$25,2,0),
IF(ISNA(B429),"",
IF(OR(ISBLANK(A429),ISNA(B429),B429=0),
"",
"#define "&amp;
VLOOKUP(A429,SOURCE!B:S,15,0)&amp;IF(SOURCE!$AA$2-LEN(VLOOKUP(A429,SOURCE!B:S,15,0))&gt;=0,REPT(" ",SOURCE!$AA$2-LEN(VLOOKUP(A429,SOURCE!B:S,15,0))),"")&amp;
TEXT(A429,"???0")&amp;IF(VLOOKUP(A429,SOURCE!B:S,16,0)="","","   "&amp;VLOOKUP(A429,SOURCE!B:S,16,0)
))))
)</f>
        <v>#define ITM_SL                       414</v>
      </c>
    </row>
    <row r="430" spans="1:4">
      <c r="A430">
        <f t="shared" si="10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8" t="str">
        <f>IF(A430&lt;&gt;INT(A430),B430,
IF(A430&lt;0,VLOOKUP(A430,lookups!A$1:B$25,2,0),
IF(ISNA(B430),"",
IF(OR(ISBLANK(A430),ISNA(B430),B430=0),
"",
"#define "&amp;
VLOOKUP(A430,SOURCE!B:S,15,0)&amp;IF(SOURCE!$AA$2-LEN(VLOOKUP(A430,SOURCE!B:S,15,0))&gt;=0,REPT(" ",SOURCE!$AA$2-LEN(VLOOKUP(A430,SOURCE!B:S,15,0))),"")&amp;
TEXT(A430,"???0")&amp;IF(VLOOKUP(A430,SOURCE!B:S,16,0)="","","   "&amp;VLOOKUP(A430,SOURCE!B:S,16,0)
))))
)</f>
        <v>#define ITM_SR                       415</v>
      </c>
    </row>
    <row r="431" spans="1:4">
      <c r="A431">
        <f t="shared" si="10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8" t="str">
        <f>IF(A431&lt;&gt;INT(A431),B431,
IF(A431&lt;0,VLOOKUP(A431,lookups!A$1:B$25,2,0),
IF(ISNA(B431),"",
IF(OR(ISBLANK(A431),ISNA(B431),B431=0),
"",
"#define "&amp;
VLOOKUP(A431,SOURCE!B:S,15,0)&amp;IF(SOURCE!$AA$2-LEN(VLOOKUP(A431,SOURCE!B:S,15,0))&gt;=0,REPT(" ",SOURCE!$AA$2-LEN(VLOOKUP(A431,SOURCE!B:S,15,0))),"")&amp;
TEXT(A431,"???0")&amp;IF(VLOOKUP(A431,SOURCE!B:S,16,0)="","","   "&amp;VLOOKUP(A431,SOURCE!B:S,16,0)
))))
)</f>
        <v>#define ITM_ASR                      416</v>
      </c>
    </row>
    <row r="432" spans="1:4">
      <c r="A432">
        <f t="shared" si="10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8" t="str">
        <f>IF(A432&lt;&gt;INT(A432),B432,
IF(A432&lt;0,VLOOKUP(A432,lookups!A$1:B$25,2,0),
IF(ISNA(B432),"",
IF(OR(ISBLANK(A432),ISNA(B432),B432=0),
"",
"#define "&amp;
VLOOKUP(A432,SOURCE!B:S,15,0)&amp;IF(SOURCE!$AA$2-LEN(VLOOKUP(A432,SOURCE!B:S,15,0))&gt;=0,REPT(" ",SOURCE!$AA$2-LEN(VLOOKUP(A432,SOURCE!B:S,15,0))),"")&amp;
TEXT(A432,"???0")&amp;IF(VLOOKUP(A432,SOURCE!B:S,16,0)="","","   "&amp;VLOOKUP(A432,SOURCE!B:S,16,0)
))))
)</f>
        <v>#define ITM_LJ                       417</v>
      </c>
    </row>
    <row r="433" spans="1:4">
      <c r="A433">
        <f t="shared" si="10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8" t="str">
        <f>IF(A433&lt;&gt;INT(A433),B433,
IF(A433&lt;0,VLOOKUP(A433,lookups!A$1:B$25,2,0),
IF(ISNA(B433),"",
IF(OR(ISBLANK(A433),ISNA(B433),B433=0),
"",
"#define "&amp;
VLOOKUP(A433,SOURCE!B:S,15,0)&amp;IF(SOURCE!$AA$2-LEN(VLOOKUP(A433,SOURCE!B:S,15,0))&gt;=0,REPT(" ",SOURCE!$AA$2-LEN(VLOOKUP(A433,SOURCE!B:S,15,0))),"")&amp;
TEXT(A433,"???0")&amp;IF(VLOOKUP(A433,SOURCE!B:S,16,0)="","","   "&amp;VLOOKUP(A433,SOURCE!B:S,16,0)
))))
)</f>
        <v>#define ITM_RJ                       418</v>
      </c>
    </row>
    <row r="434" spans="1:4">
      <c r="A434">
        <f t="shared" si="10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8" t="str">
        <f>IF(A434&lt;&gt;INT(A434),B434,
IF(A434&lt;0,VLOOKUP(A434,lookups!A$1:B$25,2,0),
IF(ISNA(B434),"",
IF(OR(ISBLANK(A434),ISNA(B434),B434=0),
"",
"#define "&amp;
VLOOKUP(A434,SOURCE!B:S,15,0)&amp;IF(SOURCE!$AA$2-LEN(VLOOKUP(A434,SOURCE!B:S,15,0))&gt;=0,REPT(" ",SOURCE!$AA$2-LEN(VLOOKUP(A434,SOURCE!B:S,15,0))),"")&amp;
TEXT(A434,"???0")&amp;IF(VLOOKUP(A434,SOURCE!B:S,16,0)="","","   "&amp;VLOOKUP(A434,SOURCE!B:S,16,0)
))))
)</f>
        <v>#define ITM_MASKL                    419</v>
      </c>
    </row>
    <row r="435" spans="1:4">
      <c r="A435">
        <f t="shared" si="10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8" t="str">
        <f>IF(A435&lt;&gt;INT(A435),B435,
IF(A435&lt;0,VLOOKUP(A435,lookups!A$1:B$25,2,0),
IF(ISNA(B435),"",
IF(OR(ISBLANK(A435),ISNA(B435),B435=0),
"",
"#define "&amp;
VLOOKUP(A435,SOURCE!B:S,15,0)&amp;IF(SOURCE!$AA$2-LEN(VLOOKUP(A435,SOURCE!B:S,15,0))&gt;=0,REPT(" ",SOURCE!$AA$2-LEN(VLOOKUP(A435,SOURCE!B:S,15,0))),"")&amp;
TEXT(A435,"???0")&amp;IF(VLOOKUP(A435,SOURCE!B:S,16,0)="","","   "&amp;VLOOKUP(A435,SOURCE!B:S,16,0)
))))
)</f>
        <v>#define ITM_MASKR                    420</v>
      </c>
    </row>
    <row r="436" spans="1:4">
      <c r="A436">
        <f t="shared" si="10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8" t="str">
        <f>IF(A436&lt;&gt;INT(A436),B436,
IF(A436&lt;0,VLOOKUP(A436,lookups!A$1:B$25,2,0),
IF(ISNA(B436),"",
IF(OR(ISBLANK(A436),ISNA(B436),B436=0),
"",
"#define "&amp;
VLOOKUP(A436,SOURCE!B:S,15,0)&amp;IF(SOURCE!$AA$2-LEN(VLOOKUP(A436,SOURCE!B:S,15,0))&gt;=0,REPT(" ",SOURCE!$AA$2-LEN(VLOOKUP(A436,SOURCE!B:S,15,0))),"")&amp;
TEXT(A436,"???0")&amp;IF(VLOOKUP(A436,SOURCE!B:S,16,0)="","","   "&amp;VLOOKUP(A436,SOURCE!B:S,16,0)
))))
)</f>
        <v>#define ITM_MIRROR                   421</v>
      </c>
    </row>
    <row r="437" spans="1:4">
      <c r="A437">
        <f t="shared" si="10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8" t="str">
        <f>IF(A437&lt;&gt;INT(A437),B437,
IF(A437&lt;0,VLOOKUP(A437,lookups!A$1:B$25,2,0),
IF(ISNA(B437),"",
IF(OR(ISBLANK(A437),ISNA(B437),B437=0),
"",
"#define "&amp;
VLOOKUP(A437,SOURCE!B:S,15,0)&amp;IF(SOURCE!$AA$2-LEN(VLOOKUP(A437,SOURCE!B:S,15,0))&gt;=0,REPT(" ",SOURCE!$AA$2-LEN(VLOOKUP(A437,SOURCE!B:S,15,0))),"")&amp;
TEXT(A437,"???0")&amp;IF(VLOOKUP(A437,SOURCE!B:S,16,0)="","","   "&amp;VLOOKUP(A437,SOURCE!B:S,16,0)
))))
)</f>
        <v>#define ITM_NUMB                     422</v>
      </c>
    </row>
    <row r="438" spans="1:4">
      <c r="A438">
        <f t="shared" si="10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8" t="str">
        <f>IF(A438&lt;&gt;INT(A438),B438,
IF(A438&lt;0,VLOOKUP(A438,lookups!A$1:B$25,2,0),
IF(ISNA(B438),"",
IF(OR(ISBLANK(A438),ISNA(B438),B438=0),
"",
"#define "&amp;
VLOOKUP(A438,SOURCE!B:S,15,0)&amp;IF(SOURCE!$AA$2-LEN(VLOOKUP(A438,SOURCE!B:S,15,0))&gt;=0,REPT(" ",SOURCE!$AA$2-LEN(VLOOKUP(A438,SOURCE!B:S,15,0))),"")&amp;
TEXT(A438,"???0")&amp;IF(VLOOKUP(A438,SOURCE!B:S,16,0)="","","   "&amp;VLOOKUP(A438,SOURCE!B:S,16,0)
))))
)</f>
        <v>#define ITM_SDL                      423</v>
      </c>
    </row>
    <row r="439" spans="1:4">
      <c r="A439">
        <f t="shared" si="10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8" t="str">
        <f>IF(A439&lt;&gt;INT(A439),B439,
IF(A439&lt;0,VLOOKUP(A439,lookups!A$1:B$25,2,0),
IF(ISNA(B439),"",
IF(OR(ISBLANK(A439),ISNA(B439),B439=0),
"",
"#define "&amp;
VLOOKUP(A439,SOURCE!B:S,15,0)&amp;IF(SOURCE!$AA$2-LEN(VLOOKUP(A439,SOURCE!B:S,15,0))&gt;=0,REPT(" ",SOURCE!$AA$2-LEN(VLOOKUP(A439,SOURCE!B:S,15,0))),"")&amp;
TEXT(A439,"???0")&amp;IF(VLOOKUP(A439,SOURCE!B:S,16,0)="","","   "&amp;VLOOKUP(A439,SOURCE!B:S,16,0)
))))
)</f>
        <v>#define ITM_SDR                      424</v>
      </c>
    </row>
    <row r="440" spans="1:4">
      <c r="A440">
        <f t="shared" si="10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8" t="str">
        <f>IF(A440&lt;&gt;INT(A440),B440,
IF(A440&lt;0,VLOOKUP(A440,lookups!A$1:B$25,2,0),
IF(ISNA(B440),"",
IF(OR(ISBLANK(A440),ISNA(B440),B440=0),
"",
"#define "&amp;
VLOOKUP(A440,SOURCE!B:S,15,0)&amp;IF(SOURCE!$AA$2-LEN(VLOOKUP(A440,SOURCE!B:S,15,0))&gt;=0,REPT(" ",SOURCE!$AA$2-LEN(VLOOKUP(A440,SOURCE!B:S,15,0))),"")&amp;
TEXT(A440,"???0")&amp;IF(VLOOKUP(A440,SOURCE!B:S,16,0)="","","   "&amp;VLOOKUP(A440,SOURCE!B:S,16,0)
))))
)</f>
        <v>#define ITM_0425                     425</v>
      </c>
    </row>
    <row r="441" spans="1:4">
      <c r="A441">
        <f t="shared" si="10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8" t="str">
        <f>IF(A441&lt;&gt;INT(A441),B441,
IF(A441&lt;0,VLOOKUP(A441,lookups!A$1:B$25,2,0),
IF(ISNA(B441),"",
IF(OR(ISBLANK(A441),ISNA(B441),B441=0),
"",
"#define "&amp;
VLOOKUP(A441,SOURCE!B:S,15,0)&amp;IF(SOURCE!$AA$2-LEN(VLOOKUP(A441,SOURCE!B:S,15,0))&gt;=0,REPT(" ",SOURCE!$AA$2-LEN(VLOOKUP(A441,SOURCE!B:S,15,0))),"")&amp;
TEXT(A441,"???0")&amp;IF(VLOOKUP(A441,SOURCE!B:S,16,0)="","","   "&amp;VLOOKUP(A441,SOURCE!B:S,16,0)
))))
)</f>
        <v>#define ITM_0426                     426</v>
      </c>
    </row>
    <row r="442" spans="1:4">
      <c r="A442">
        <f t="shared" si="10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8" t="str">
        <f>IF(A442&lt;&gt;INT(A442),B442,
IF(A442&lt;0,VLOOKUP(A442,lookups!A$1:B$25,2,0),
IF(ISNA(B442),"",
IF(OR(ISBLANK(A442),ISNA(B442),B442=0),
"",
"#define "&amp;
VLOOKUP(A442,SOURCE!B:S,15,0)&amp;IF(SOURCE!$AA$2-LEN(VLOOKUP(A442,SOURCE!B:S,15,0))&gt;=0,REPT(" ",SOURCE!$AA$2-LEN(VLOOKUP(A442,SOURCE!B:S,15,0))),"")&amp;
TEXT(A442,"???0")&amp;IF(VLOOKUP(A442,SOURCE!B:S,16,0)="","","   "&amp;VLOOKUP(A442,SOURCE!B:S,16,0)
))))
)</f>
        <v>#define ITM_0427                     427</v>
      </c>
    </row>
    <row r="443" spans="1:4">
      <c r="A443">
        <f t="shared" si="10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8" t="str">
        <f>IF(A443&lt;&gt;INT(A443),B443,
IF(A443&lt;0,VLOOKUP(A443,lookups!A$1:B$25,2,0),
IF(ISNA(B443),"",
IF(OR(ISBLANK(A443),ISNA(B443),B443=0),
"",
"#define "&amp;
VLOOKUP(A443,SOURCE!B:S,15,0)&amp;IF(SOURCE!$AA$2-LEN(VLOOKUP(A443,SOURCE!B:S,15,0))&gt;=0,REPT(" ",SOURCE!$AA$2-LEN(VLOOKUP(A443,SOURCE!B:S,15,0))),"")&amp;
TEXT(A443,"???0")&amp;IF(VLOOKUP(A443,SOURCE!B:S,16,0)="","","   "&amp;VLOOKUP(A443,SOURCE!B:S,16,0)
))))
)</f>
        <v>#define ITM_0428                     428</v>
      </c>
    </row>
    <row r="444" spans="1:4">
      <c r="A444">
        <f t="shared" si="10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8" t="str">
        <f>IF(A444&lt;&gt;INT(A444),B444,
IF(A444&lt;0,VLOOKUP(A444,lookups!A$1:B$25,2,0),
IF(ISNA(B444),"",
IF(OR(ISBLANK(A444),ISNA(B444),B444=0),
"",
"#define "&amp;
VLOOKUP(A444,SOURCE!B:S,15,0)&amp;IF(SOURCE!$AA$2-LEN(VLOOKUP(A444,SOURCE!B:S,15,0))&gt;=0,REPT(" ",SOURCE!$AA$2-LEN(VLOOKUP(A444,SOURCE!B:S,15,0))),"")&amp;
TEXT(A444,"???0")&amp;IF(VLOOKUP(A444,SOURCE!B:S,16,0)="","","   "&amp;VLOOKUP(A444,SOURCE!B:S,16,0)
))))
)</f>
        <v>#define ITM_0429                     429</v>
      </c>
    </row>
    <row r="445" spans="1:4">
      <c r="A445">
        <f t="shared" si="10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8" t="str">
        <f>IF(A445&lt;&gt;INT(A445),B445,
IF(A445&lt;0,VLOOKUP(A445,lookups!A$1:B$25,2,0),
IF(ISNA(B445),"",
IF(OR(ISBLANK(A445),ISNA(B445),B445=0),
"",
"#define "&amp;
VLOOKUP(A445,SOURCE!B:S,15,0)&amp;IF(SOURCE!$AA$2-LEN(VLOOKUP(A445,SOURCE!B:S,15,0))&gt;=0,REPT(" ",SOURCE!$AA$2-LEN(VLOOKUP(A445,SOURCE!B:S,15,0))),"")&amp;
TEXT(A445,"???0")&amp;IF(VLOOKUP(A445,SOURCE!B:S,16,0)="","","   "&amp;VLOOKUP(A445,SOURCE!B:S,16,0)
))))
)</f>
        <v>#define ITM_0430                     430</v>
      </c>
    </row>
    <row r="446" spans="1:4">
      <c r="A446">
        <f t="shared" si="10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8" t="str">
        <f>IF(A446&lt;&gt;INT(A446),B446,
IF(A446&lt;0,VLOOKUP(A446,lookups!A$1:B$25,2,0),
IF(ISNA(B446),"",
IF(OR(ISBLANK(A446),ISNA(B446),B446=0),
"",
"#define "&amp;
VLOOKUP(A446,SOURCE!B:S,15,0)&amp;IF(SOURCE!$AA$2-LEN(VLOOKUP(A446,SOURCE!B:S,15,0))&gt;=0,REPT(" ",SOURCE!$AA$2-LEN(VLOOKUP(A446,SOURCE!B:S,15,0))),"")&amp;
TEXT(A446,"???0")&amp;IF(VLOOKUP(A446,SOURCE!B:S,16,0)="","","   "&amp;VLOOKUP(A446,SOURCE!B:S,16,0)
))))
)</f>
        <v>#define ITM_0431                     431</v>
      </c>
    </row>
    <row r="447" spans="1:4">
      <c r="A447">
        <f t="shared" si="10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8" t="str">
        <f>IF(A447&lt;&gt;INT(A447),B447,
IF(A447&lt;0,VLOOKUP(A447,lookups!A$1:B$25,2,0),
IF(ISNA(B447),"",
IF(OR(ISBLANK(A447),ISNA(B447),B447=0),
"",
"#define "&amp;
VLOOKUP(A447,SOURCE!B:S,15,0)&amp;IF(SOURCE!$AA$2-LEN(VLOOKUP(A447,SOURCE!B:S,15,0))&gt;=0,REPT(" ",SOURCE!$AA$2-LEN(VLOOKUP(A447,SOURCE!B:S,15,0))),"")&amp;
TEXT(A447,"???0")&amp;IF(VLOOKUP(A447,SOURCE!B:S,16,0)="","","   "&amp;VLOOKUP(A447,SOURCE!B:S,16,0)
))))
)</f>
        <v>#define ITM_0432                     432</v>
      </c>
    </row>
    <row r="448" spans="1:4">
      <c r="A448">
        <f t="shared" si="10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8" t="str">
        <f>IF(A448&lt;&gt;INT(A448),B448,
IF(A448&lt;0,VLOOKUP(A448,lookups!A$1:B$25,2,0),
IF(ISNA(B448),"",
IF(OR(ISBLANK(A448),ISNA(B448),B448=0),
"",
"#define "&amp;
VLOOKUP(A448,SOURCE!B:S,15,0)&amp;IF(SOURCE!$AA$2-LEN(VLOOKUP(A448,SOURCE!B:S,15,0))&gt;=0,REPT(" ",SOURCE!$AA$2-LEN(VLOOKUP(A448,SOURCE!B:S,15,0))),"")&amp;
TEXT(A448,"???0")&amp;IF(VLOOKUP(A448,SOURCE!B:S,16,0)="","","   "&amp;VLOOKUP(A448,SOURCE!B:S,16,0)
))))
)</f>
        <v/>
      </c>
    </row>
    <row r="449" spans="1:4">
      <c r="A449">
        <f t="shared" si="10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8" t="str">
        <f>IF(A449&lt;&gt;INT(A449),B449,
IF(A449&lt;0,VLOOKUP(A449,lookups!A$1:B$25,2,0),
IF(ISNA(B449),"",
IF(OR(ISBLANK(A449),ISNA(B449),B449=0),
"",
"#define "&amp;
VLOOKUP(A449,SOURCE!B:S,15,0)&amp;IF(SOURCE!$AA$2-LEN(VLOOKUP(A449,SOURCE!B:S,15,0))&gt;=0,REPT(" ",SOURCE!$AA$2-LEN(VLOOKUP(A449,SOURCE!B:S,15,0))),"")&amp;
TEXT(A449,"???0")&amp;IF(VLOOKUP(A449,SOURCE!B:S,16,0)="","","   "&amp;VLOOKUP(A449,SOURCE!B:S,16,0)
))))
)</f>
        <v/>
      </c>
    </row>
    <row r="450" spans="1:4">
      <c r="A450">
        <f t="shared" si="10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8" t="str">
        <f>IF(A450&lt;&gt;INT(A450),B450,
IF(A450&lt;0,VLOOKUP(A450,lookups!A$1:B$25,2,0),
IF(ISNA(B450),"",
IF(OR(ISBLANK(A450),ISNA(B450),B450=0),
"",
"#define "&amp;
VLOOKUP(A450,SOURCE!B:S,15,0)&amp;IF(SOURCE!$AA$2-LEN(VLOOKUP(A450,SOURCE!B:S,15,0))&gt;=0,REPT(" ",SOURCE!$AA$2-LEN(VLOOKUP(A450,SOURCE!B:S,15,0))),"")&amp;
TEXT(A450,"???0")&amp;IF(VLOOKUP(A450,SOURCE!B:S,16,0)="","","   "&amp;VLOOKUP(A450,SOURCE!B:S,16,0)
))))
)</f>
        <v/>
      </c>
    </row>
    <row r="451" spans="1:4">
      <c r="A451">
        <f t="shared" si="10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8" t="str">
        <f>IF(A451&lt;&gt;INT(A451),B451,
IF(A451&lt;0,VLOOKUP(A451,lookups!A$1:B$25,2,0),
IF(ISNA(B451),"",
IF(OR(ISBLANK(A451),ISNA(B451),B451=0),
"",
"#define "&amp;
VLOOKUP(A451,SOURCE!B:S,15,0)&amp;IF(SOURCE!$AA$2-LEN(VLOOKUP(A451,SOURCE!B:S,15,0))&gt;=0,REPT(" ",SOURCE!$AA$2-LEN(VLOOKUP(A451,SOURCE!B:S,15,0))),"")&amp;
TEXT(A451,"???0")&amp;IF(VLOOKUP(A451,SOURCE!B:S,16,0)="","","   "&amp;VLOOKUP(A451,SOURCE!B:S,16,0)
))))
)</f>
        <v>#define ITM_SIGMAPLUS                433</v>
      </c>
    </row>
    <row r="452" spans="1:4">
      <c r="A452">
        <f t="shared" si="10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8" t="str">
        <f>IF(A452&lt;&gt;INT(A452),B452,
IF(A452&lt;0,VLOOKUP(A452,lookups!A$1:B$25,2,0),
IF(ISNA(B452),"",
IF(OR(ISBLANK(A452),ISNA(B452),B452=0),
"",
"#define "&amp;
VLOOKUP(A452,SOURCE!B:S,15,0)&amp;IF(SOURCE!$AA$2-LEN(VLOOKUP(A452,SOURCE!B:S,15,0))&gt;=0,REPT(" ",SOURCE!$AA$2-LEN(VLOOKUP(A452,SOURCE!B:S,15,0))),"")&amp;
TEXT(A452,"???0")&amp;IF(VLOOKUP(A452,SOURCE!B:S,16,0)="","","   "&amp;VLOOKUP(A452,SOURCE!B:S,16,0)
))))
)</f>
        <v>#define ITM_SIGMAMINUS               434</v>
      </c>
    </row>
    <row r="453" spans="1:4">
      <c r="A453">
        <f t="shared" si="10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8" t="str">
        <f>IF(A453&lt;&gt;INT(A453),B453,
IF(A453&lt;0,VLOOKUP(A453,lookups!A$1:B$25,2,0),
IF(ISNA(B453),"",
IF(OR(ISBLANK(A453),ISNA(B453),B453=0),
"",
"#define "&amp;
VLOOKUP(A453,SOURCE!B:S,15,0)&amp;IF(SOURCE!$AA$2-LEN(VLOOKUP(A453,SOURCE!B:S,15,0))&gt;=0,REPT(" ",SOURCE!$AA$2-LEN(VLOOKUP(A453,SOURCE!B:S,15,0))),"")&amp;
TEXT(A453,"???0")&amp;IF(VLOOKUP(A453,SOURCE!B:S,16,0)="","","   "&amp;VLOOKUP(A453,SOURCE!B:S,16,0)
))))
)</f>
        <v>#define ITM_NSIGMA                   435</v>
      </c>
    </row>
    <row r="454" spans="1:4">
      <c r="A454">
        <f t="shared" si="10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8" t="str">
        <f>IF(A454&lt;&gt;INT(A454),B454,
IF(A454&lt;0,VLOOKUP(A454,lookups!A$1:B$25,2,0),
IF(ISNA(B454),"",
IF(OR(ISBLANK(A454),ISNA(B454),B454=0),
"",
"#define "&amp;
VLOOKUP(A454,SOURCE!B:S,15,0)&amp;IF(SOURCE!$AA$2-LEN(VLOOKUP(A454,SOURCE!B:S,15,0))&gt;=0,REPT(" ",SOURCE!$AA$2-LEN(VLOOKUP(A454,SOURCE!B:S,15,0))),"")&amp;
TEXT(A454,"???0")&amp;IF(VLOOKUP(A454,SOURCE!B:S,16,0)="","","   "&amp;VLOOKUP(A454,SOURCE!B:S,16,0)
))))
)</f>
        <v>#define ITM_SIGMAx                   436</v>
      </c>
    </row>
    <row r="455" spans="1:4">
      <c r="A455">
        <f t="shared" si="10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8" t="str">
        <f>IF(A455&lt;&gt;INT(A455),B455,
IF(A455&lt;0,VLOOKUP(A455,lookups!A$1:B$25,2,0),
IF(ISNA(B455),"",
IF(OR(ISBLANK(A455),ISNA(B455),B455=0),
"",
"#define "&amp;
VLOOKUP(A455,SOURCE!B:S,15,0)&amp;IF(SOURCE!$AA$2-LEN(VLOOKUP(A455,SOURCE!B:S,15,0))&gt;=0,REPT(" ",SOURCE!$AA$2-LEN(VLOOKUP(A455,SOURCE!B:S,15,0))),"")&amp;
TEXT(A455,"???0")&amp;IF(VLOOKUP(A455,SOURCE!B:S,16,0)="","","   "&amp;VLOOKUP(A455,SOURCE!B:S,16,0)
))))
)</f>
        <v>#define ITM_SIGMAy                   437</v>
      </c>
    </row>
    <row r="456" spans="1:4">
      <c r="A456">
        <f t="shared" si="10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8" t="str">
        <f>IF(A456&lt;&gt;INT(A456),B456,
IF(A456&lt;0,VLOOKUP(A456,lookups!A$1:B$25,2,0),
IF(ISNA(B456),"",
IF(OR(ISBLANK(A456),ISNA(B456),B456=0),
"",
"#define "&amp;
VLOOKUP(A456,SOURCE!B:S,15,0)&amp;IF(SOURCE!$AA$2-LEN(VLOOKUP(A456,SOURCE!B:S,15,0))&gt;=0,REPT(" ",SOURCE!$AA$2-LEN(VLOOKUP(A456,SOURCE!B:S,15,0))),"")&amp;
TEXT(A456,"???0")&amp;IF(VLOOKUP(A456,SOURCE!B:S,16,0)="","","   "&amp;VLOOKUP(A456,SOURCE!B:S,16,0)
))))
)</f>
        <v>#define ITM_SIGMAx2                  438</v>
      </c>
    </row>
    <row r="457" spans="1:4">
      <c r="A457">
        <f t="shared" si="10"/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8" t="str">
        <f>IF(A457&lt;&gt;INT(A457),B457,
IF(A457&lt;0,VLOOKUP(A457,lookups!A$1:B$25,2,0),
IF(ISNA(B457),"",
IF(OR(ISBLANK(A457),ISNA(B457),B457=0),
"",
"#define "&amp;
VLOOKUP(A457,SOURCE!B:S,15,0)&amp;IF(SOURCE!$AA$2-LEN(VLOOKUP(A457,SOURCE!B:S,15,0))&gt;=0,REPT(" ",SOURCE!$AA$2-LEN(VLOOKUP(A457,SOURCE!B:S,15,0))),"")&amp;
TEXT(A457,"???0")&amp;IF(VLOOKUP(A457,SOURCE!B:S,16,0)="","","   "&amp;VLOOKUP(A457,SOURCE!B:S,16,0)
))))
)</f>
        <v>#define ITM_SIGMAx2y                 439</v>
      </c>
    </row>
    <row r="458" spans="1:4">
      <c r="A458">
        <f t="shared" si="10"/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8" t="str">
        <f>IF(A458&lt;&gt;INT(A458),B458,
IF(A458&lt;0,VLOOKUP(A458,lookups!A$1:B$25,2,0),
IF(ISNA(B458),"",
IF(OR(ISBLANK(A458),ISNA(B458),B458=0),
"",
"#define "&amp;
VLOOKUP(A458,SOURCE!B:S,15,0)&amp;IF(SOURCE!$AA$2-LEN(VLOOKUP(A458,SOURCE!B:S,15,0))&gt;=0,REPT(" ",SOURCE!$AA$2-LEN(VLOOKUP(A458,SOURCE!B:S,15,0))),"")&amp;
TEXT(A458,"???0")&amp;IF(VLOOKUP(A458,SOURCE!B:S,16,0)="","","   "&amp;VLOOKUP(A458,SOURCE!B:S,16,0)
))))
)</f>
        <v>#define ITM_SIGMAy2                  440</v>
      </c>
    </row>
    <row r="459" spans="1:4">
      <c r="A459">
        <f t="shared" ref="A459:A522" si="11">C458</f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8" t="str">
        <f>IF(A459&lt;&gt;INT(A459),B459,
IF(A459&lt;0,VLOOKUP(A459,lookups!A$1:B$25,2,0),
IF(ISNA(B459),"",
IF(OR(ISBLANK(A459),ISNA(B459),B459=0),
"",
"#define "&amp;
VLOOKUP(A459,SOURCE!B:S,15,0)&amp;IF(SOURCE!$AA$2-LEN(VLOOKUP(A459,SOURCE!B:S,15,0))&gt;=0,REPT(" ",SOURCE!$AA$2-LEN(VLOOKUP(A459,SOURCE!B:S,15,0))),"")&amp;
TEXT(A459,"???0")&amp;IF(VLOOKUP(A459,SOURCE!B:S,16,0)="","","   "&amp;VLOOKUP(A459,SOURCE!B:S,16,0)
))))
)</f>
        <v>#define ITM_SIGMAxy                  441</v>
      </c>
    </row>
    <row r="460" spans="1:4">
      <c r="A460">
        <f t="shared" si="11"/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8" t="str">
        <f>IF(A460&lt;&gt;INT(A460),B460,
IF(A460&lt;0,VLOOKUP(A460,lookups!A$1:B$25,2,0),
IF(ISNA(B460),"",
IF(OR(ISBLANK(A460),ISNA(B460),B460=0),
"",
"#define "&amp;
VLOOKUP(A460,SOURCE!B:S,15,0)&amp;IF(SOURCE!$AA$2-LEN(VLOOKUP(A460,SOURCE!B:S,15,0))&gt;=0,REPT(" ",SOURCE!$AA$2-LEN(VLOOKUP(A460,SOURCE!B:S,15,0))),"")&amp;
TEXT(A460,"???0")&amp;IF(VLOOKUP(A460,SOURCE!B:S,16,0)="","","   "&amp;VLOOKUP(A460,SOURCE!B:S,16,0)
))))
)</f>
        <v>#define ITM_SIGMAlnxy                442</v>
      </c>
    </row>
    <row r="461" spans="1:4">
      <c r="A461">
        <f t="shared" si="11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8" t="str">
        <f>IF(A461&lt;&gt;INT(A461),B461,
IF(A461&lt;0,VLOOKUP(A461,lookups!A$1:B$25,2,0),
IF(ISNA(B461),"",
IF(OR(ISBLANK(A461),ISNA(B461),B461=0),
"",
"#define "&amp;
VLOOKUP(A461,SOURCE!B:S,15,0)&amp;IF(SOURCE!$AA$2-LEN(VLOOKUP(A461,SOURCE!B:S,15,0))&gt;=0,REPT(" ",SOURCE!$AA$2-LEN(VLOOKUP(A461,SOURCE!B:S,15,0))),"")&amp;
TEXT(A461,"???0")&amp;IF(VLOOKUP(A461,SOURCE!B:S,16,0)="","","   "&amp;VLOOKUP(A461,SOURCE!B:S,16,0)
))))
)</f>
        <v>#define ITM_SIGMAlnx                 443</v>
      </c>
    </row>
    <row r="462" spans="1:4">
      <c r="A462">
        <f t="shared" si="11"/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8" t="str">
        <f>IF(A462&lt;&gt;INT(A462),B462,
IF(A462&lt;0,VLOOKUP(A462,lookups!A$1:B$25,2,0),
IF(ISNA(B462),"",
IF(OR(ISBLANK(A462),ISNA(B462),B462=0),
"",
"#define "&amp;
VLOOKUP(A462,SOURCE!B:S,15,0)&amp;IF(SOURCE!$AA$2-LEN(VLOOKUP(A462,SOURCE!B:S,15,0))&gt;=0,REPT(" ",SOURCE!$AA$2-LEN(VLOOKUP(A462,SOURCE!B:S,15,0))),"")&amp;
TEXT(A462,"???0")&amp;IF(VLOOKUP(A462,SOURCE!B:S,16,0)="","","   "&amp;VLOOKUP(A462,SOURCE!B:S,16,0)
))))
)</f>
        <v>#define ITM_SIGMAln2x                444</v>
      </c>
    </row>
    <row r="463" spans="1:4">
      <c r="A463">
        <f t="shared" si="11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8" t="str">
        <f>IF(A463&lt;&gt;INT(A463),B463,
IF(A463&lt;0,VLOOKUP(A463,lookups!A$1:B$25,2,0),
IF(ISNA(B463),"",
IF(OR(ISBLANK(A463),ISNA(B463),B463=0),
"",
"#define "&amp;
VLOOKUP(A463,SOURCE!B:S,15,0)&amp;IF(SOURCE!$AA$2-LEN(VLOOKUP(A463,SOURCE!B:S,15,0))&gt;=0,REPT(" ",SOURCE!$AA$2-LEN(VLOOKUP(A463,SOURCE!B:S,15,0))),"")&amp;
TEXT(A463,"???0")&amp;IF(VLOOKUP(A463,SOURCE!B:S,16,0)="","","   "&amp;VLOOKUP(A463,SOURCE!B:S,16,0)
))))
)</f>
        <v>#define ITM_SIGMAylnx                445</v>
      </c>
    </row>
    <row r="464" spans="1:4">
      <c r="A464">
        <f t="shared" si="11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8" t="str">
        <f>IF(A464&lt;&gt;INT(A464),B464,
IF(A464&lt;0,VLOOKUP(A464,lookups!A$1:B$25,2,0),
IF(ISNA(B464),"",
IF(OR(ISBLANK(A464),ISNA(B464),B464=0),
"",
"#define "&amp;
VLOOKUP(A464,SOURCE!B:S,15,0)&amp;IF(SOURCE!$AA$2-LEN(VLOOKUP(A464,SOURCE!B:S,15,0))&gt;=0,REPT(" ",SOURCE!$AA$2-LEN(VLOOKUP(A464,SOURCE!B:S,15,0))),"")&amp;
TEXT(A464,"???0")&amp;IF(VLOOKUP(A464,SOURCE!B:S,16,0)="","","   "&amp;VLOOKUP(A464,SOURCE!B:S,16,0)
))))
)</f>
        <v>#define ITM_SIGMAlny                 446</v>
      </c>
    </row>
    <row r="465" spans="1:4">
      <c r="A465">
        <f t="shared" si="11"/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8" t="str">
        <f>IF(A465&lt;&gt;INT(A465),B465,
IF(A465&lt;0,VLOOKUP(A465,lookups!A$1:B$25,2,0),
IF(ISNA(B465),"",
IF(OR(ISBLANK(A465),ISNA(B465),B465=0),
"",
"#define "&amp;
VLOOKUP(A465,SOURCE!B:S,15,0)&amp;IF(SOURCE!$AA$2-LEN(VLOOKUP(A465,SOURCE!B:S,15,0))&gt;=0,REPT(" ",SOURCE!$AA$2-LEN(VLOOKUP(A465,SOURCE!B:S,15,0))),"")&amp;
TEXT(A465,"???0")&amp;IF(VLOOKUP(A465,SOURCE!B:S,16,0)="","","   "&amp;VLOOKUP(A465,SOURCE!B:S,16,0)
))))
)</f>
        <v>#define ITM_SIGMAln2y                447</v>
      </c>
    </row>
    <row r="466" spans="1:4">
      <c r="A466">
        <f t="shared" si="11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8" t="str">
        <f>IF(A466&lt;&gt;INT(A466),B466,
IF(A466&lt;0,VLOOKUP(A466,lookups!A$1:B$25,2,0),
IF(ISNA(B466),"",
IF(OR(ISBLANK(A466),ISNA(B466),B466=0),
"",
"#define "&amp;
VLOOKUP(A466,SOURCE!B:S,15,0)&amp;IF(SOURCE!$AA$2-LEN(VLOOKUP(A466,SOURCE!B:S,15,0))&gt;=0,REPT(" ",SOURCE!$AA$2-LEN(VLOOKUP(A466,SOURCE!B:S,15,0))),"")&amp;
TEXT(A466,"???0")&amp;IF(VLOOKUP(A466,SOURCE!B:S,16,0)="","","   "&amp;VLOOKUP(A466,SOURCE!B:S,16,0)
))))
)</f>
        <v>#define ITM_SIGMAxlny                448</v>
      </c>
    </row>
    <row r="467" spans="1:4">
      <c r="A467">
        <f t="shared" si="11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8" t="str">
        <f>IF(A467&lt;&gt;INT(A467),B467,
IF(A467&lt;0,VLOOKUP(A467,lookups!A$1:B$25,2,0),
IF(ISNA(B467),"",
IF(OR(ISBLANK(A467),ISNA(B467),B467=0),
"",
"#define "&amp;
VLOOKUP(A467,SOURCE!B:S,15,0)&amp;IF(SOURCE!$AA$2-LEN(VLOOKUP(A467,SOURCE!B:S,15,0))&gt;=0,REPT(" ",SOURCE!$AA$2-LEN(VLOOKUP(A467,SOURCE!B:S,15,0))),"")&amp;
TEXT(A467,"???0")&amp;IF(VLOOKUP(A467,SOURCE!B:S,16,0)="","","   "&amp;VLOOKUP(A467,SOURCE!B:S,16,0)
))))
)</f>
        <v>#define ITM_SIGMAx2lny               449</v>
      </c>
    </row>
    <row r="468" spans="1:4">
      <c r="A468">
        <f t="shared" si="11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8" t="str">
        <f>IF(A468&lt;&gt;INT(A468),B468,
IF(A468&lt;0,VLOOKUP(A468,lookups!A$1:B$25,2,0),
IF(ISNA(B468),"",
IF(OR(ISBLANK(A468),ISNA(B468),B468=0),
"",
"#define "&amp;
VLOOKUP(A468,SOURCE!B:S,15,0)&amp;IF(SOURCE!$AA$2-LEN(VLOOKUP(A468,SOURCE!B:S,15,0))&gt;=0,REPT(" ",SOURCE!$AA$2-LEN(VLOOKUP(A468,SOURCE!B:S,15,0))),"")&amp;
TEXT(A468,"???0")&amp;IF(VLOOKUP(A468,SOURCE!B:S,16,0)="","","   "&amp;VLOOKUP(A468,SOURCE!B:S,16,0)
))))
)</f>
        <v>#define ITM_SIGMAlnyonx              450</v>
      </c>
    </row>
    <row r="469" spans="1:4">
      <c r="A469">
        <f t="shared" si="11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8" t="str">
        <f>IF(A469&lt;&gt;INT(A469),B469,
IF(A469&lt;0,VLOOKUP(A469,lookups!A$1:B$25,2,0),
IF(ISNA(B469),"",
IF(OR(ISBLANK(A469),ISNA(B469),B469=0),
"",
"#define "&amp;
VLOOKUP(A469,SOURCE!B:S,15,0)&amp;IF(SOURCE!$AA$2-LEN(VLOOKUP(A469,SOURCE!B:S,15,0))&gt;=0,REPT(" ",SOURCE!$AA$2-LEN(VLOOKUP(A469,SOURCE!B:S,15,0))),"")&amp;
TEXT(A469,"???0")&amp;IF(VLOOKUP(A469,SOURCE!B:S,16,0)="","","   "&amp;VLOOKUP(A469,SOURCE!B:S,16,0)
))))
)</f>
        <v>#define ITM_SIGMAx2ony               451</v>
      </c>
    </row>
    <row r="470" spans="1:4">
      <c r="A470">
        <f t="shared" si="11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8" t="str">
        <f>IF(A470&lt;&gt;INT(A470),B470,
IF(A470&lt;0,VLOOKUP(A470,lookups!A$1:B$25,2,0),
IF(ISNA(B470),"",
IF(OR(ISBLANK(A470),ISNA(B470),B470=0),
"",
"#define "&amp;
VLOOKUP(A470,SOURCE!B:S,15,0)&amp;IF(SOURCE!$AA$2-LEN(VLOOKUP(A470,SOURCE!B:S,15,0))&gt;=0,REPT(" ",SOURCE!$AA$2-LEN(VLOOKUP(A470,SOURCE!B:S,15,0))),"")&amp;
TEXT(A470,"???0")&amp;IF(VLOOKUP(A470,SOURCE!B:S,16,0)="","","   "&amp;VLOOKUP(A470,SOURCE!B:S,16,0)
))))
)</f>
        <v>#define ITM_SIGMA1onx                452</v>
      </c>
    </row>
    <row r="471" spans="1:4">
      <c r="A471">
        <f t="shared" si="11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8" t="str">
        <f>IF(A471&lt;&gt;INT(A471),B471,
IF(A471&lt;0,VLOOKUP(A471,lookups!A$1:B$25,2,0),
IF(ISNA(B471),"",
IF(OR(ISBLANK(A471),ISNA(B471),B471=0),
"",
"#define "&amp;
VLOOKUP(A471,SOURCE!B:S,15,0)&amp;IF(SOURCE!$AA$2-LEN(VLOOKUP(A471,SOURCE!B:S,15,0))&gt;=0,REPT(" ",SOURCE!$AA$2-LEN(VLOOKUP(A471,SOURCE!B:S,15,0))),"")&amp;
TEXT(A471,"???0")&amp;IF(VLOOKUP(A471,SOURCE!B:S,16,0)="","","   "&amp;VLOOKUP(A471,SOURCE!B:S,16,0)
))))
)</f>
        <v>#define ITM_SIGMA1onx2               453</v>
      </c>
    </row>
    <row r="472" spans="1:4">
      <c r="A472">
        <f t="shared" si="11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8" t="str">
        <f>IF(A472&lt;&gt;INT(A472),B472,
IF(A472&lt;0,VLOOKUP(A472,lookups!A$1:B$25,2,0),
IF(ISNA(B472),"",
IF(OR(ISBLANK(A472),ISNA(B472),B472=0),
"",
"#define "&amp;
VLOOKUP(A472,SOURCE!B:S,15,0)&amp;IF(SOURCE!$AA$2-LEN(VLOOKUP(A472,SOURCE!B:S,15,0))&gt;=0,REPT(" ",SOURCE!$AA$2-LEN(VLOOKUP(A472,SOURCE!B:S,15,0))),"")&amp;
TEXT(A472,"???0")&amp;IF(VLOOKUP(A472,SOURCE!B:S,16,0)="","","   "&amp;VLOOKUP(A472,SOURCE!B:S,16,0)
))))
)</f>
        <v>#define ITM_SIGMAxony                454</v>
      </c>
    </row>
    <row r="473" spans="1:4">
      <c r="A473">
        <f t="shared" si="11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8" t="str">
        <f>IF(A473&lt;&gt;INT(A473),B473,
IF(A473&lt;0,VLOOKUP(A473,lookups!A$1:B$25,2,0),
IF(ISNA(B473),"",
IF(OR(ISBLANK(A473),ISNA(B473),B473=0),
"",
"#define "&amp;
VLOOKUP(A473,SOURCE!B:S,15,0)&amp;IF(SOURCE!$AA$2-LEN(VLOOKUP(A473,SOURCE!B:S,15,0))&gt;=0,REPT(" ",SOURCE!$AA$2-LEN(VLOOKUP(A473,SOURCE!B:S,15,0))),"")&amp;
TEXT(A473,"???0")&amp;IF(VLOOKUP(A473,SOURCE!B:S,16,0)="","","   "&amp;VLOOKUP(A473,SOURCE!B:S,16,0)
))))
)</f>
        <v>#define ITM_SIGMA1ony                455</v>
      </c>
    </row>
    <row r="474" spans="1:4">
      <c r="A474">
        <f t="shared" si="11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8" t="str">
        <f>IF(A474&lt;&gt;INT(A474),B474,
IF(A474&lt;0,VLOOKUP(A474,lookups!A$1:B$25,2,0),
IF(ISNA(B474),"",
IF(OR(ISBLANK(A474),ISNA(B474),B474=0),
"",
"#define "&amp;
VLOOKUP(A474,SOURCE!B:S,15,0)&amp;IF(SOURCE!$AA$2-LEN(VLOOKUP(A474,SOURCE!B:S,15,0))&gt;=0,REPT(" ",SOURCE!$AA$2-LEN(VLOOKUP(A474,SOURCE!B:S,15,0))),"")&amp;
TEXT(A474,"???0")&amp;IF(VLOOKUP(A474,SOURCE!B:S,16,0)="","","   "&amp;VLOOKUP(A474,SOURCE!B:S,16,0)
))))
)</f>
        <v>#define ITM_SIGMA1ony2               456</v>
      </c>
    </row>
    <row r="475" spans="1:4">
      <c r="A475">
        <f t="shared" si="11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8" t="str">
        <f>IF(A475&lt;&gt;INT(A475),B475,
IF(A475&lt;0,VLOOKUP(A475,lookups!A$1:B$25,2,0),
IF(ISNA(B475),"",
IF(OR(ISBLANK(A475),ISNA(B475),B475=0),
"",
"#define "&amp;
VLOOKUP(A475,SOURCE!B:S,15,0)&amp;IF(SOURCE!$AA$2-LEN(VLOOKUP(A475,SOURCE!B:S,15,0))&gt;=0,REPT(" ",SOURCE!$AA$2-LEN(VLOOKUP(A475,SOURCE!B:S,15,0))),"")&amp;
TEXT(A475,"???0")&amp;IF(VLOOKUP(A475,SOURCE!B:S,16,0)="","","   "&amp;VLOOKUP(A475,SOURCE!B:S,16,0)
))))
)</f>
        <v>#define ITM_SIGMAx3                  457</v>
      </c>
    </row>
    <row r="476" spans="1:4">
      <c r="A476">
        <f t="shared" si="11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8" t="str">
        <f>IF(A476&lt;&gt;INT(A476),B476,
IF(A476&lt;0,VLOOKUP(A476,lookups!A$1:B$25,2,0),
IF(ISNA(B476),"",
IF(OR(ISBLANK(A476),ISNA(B476),B476=0),
"",
"#define "&amp;
VLOOKUP(A476,SOURCE!B:S,15,0)&amp;IF(SOURCE!$AA$2-LEN(VLOOKUP(A476,SOURCE!B:S,15,0))&gt;=0,REPT(" ",SOURCE!$AA$2-LEN(VLOOKUP(A476,SOURCE!B:S,15,0))),"")&amp;
TEXT(A476,"???0")&amp;IF(VLOOKUP(A476,SOURCE!B:S,16,0)="","","   "&amp;VLOOKUP(A476,SOURCE!B:S,16,0)
))))
)</f>
        <v>#define ITM_SIGMAx4                  458</v>
      </c>
    </row>
    <row r="477" spans="1:4">
      <c r="A477">
        <f t="shared" si="11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8" t="str">
        <f>IF(A477&lt;&gt;INT(A477),B477,
IF(A477&lt;0,VLOOKUP(A477,lookups!A$1:B$25,2,0),
IF(ISNA(B477),"",
IF(OR(ISBLANK(A477),ISNA(B477),B477=0),
"",
"#define "&amp;
VLOOKUP(A477,SOURCE!B:S,15,0)&amp;IF(SOURCE!$AA$2-LEN(VLOOKUP(A477,SOURCE!B:S,15,0))&gt;=0,REPT(" ",SOURCE!$AA$2-LEN(VLOOKUP(A477,SOURCE!B:S,15,0))),"")&amp;
TEXT(A477,"???0")&amp;IF(VLOOKUP(A477,SOURCE!B:S,16,0)="","","   "&amp;VLOOKUP(A477,SOURCE!B:S,16,0)
))))
)</f>
        <v>#define ITM_0459                     459</v>
      </c>
    </row>
    <row r="478" spans="1:4">
      <c r="A478">
        <f t="shared" si="11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8" t="str">
        <f>IF(A478&lt;&gt;INT(A478),B478,
IF(A478&lt;0,VLOOKUP(A478,lookups!A$1:B$25,2,0),
IF(ISNA(B478),"",
IF(OR(ISBLANK(A478),ISNA(B478),B478=0),
"",
"#define "&amp;
VLOOKUP(A478,SOURCE!B:S,15,0)&amp;IF(SOURCE!$AA$2-LEN(VLOOKUP(A478,SOURCE!B:S,15,0))&gt;=0,REPT(" ",SOURCE!$AA$2-LEN(VLOOKUP(A478,SOURCE!B:S,15,0))),"")&amp;
TEXT(A478,"???0")&amp;IF(VLOOKUP(A478,SOURCE!B:S,16,0)="","","   "&amp;VLOOKUP(A478,SOURCE!B:S,16,0)
))))
)</f>
        <v>#define ITM_0460                     460</v>
      </c>
    </row>
    <row r="479" spans="1:4">
      <c r="A479">
        <f t="shared" si="11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8" t="str">
        <f>IF(A479&lt;&gt;INT(A479),B479,
IF(A479&lt;0,VLOOKUP(A479,lookups!A$1:B$25,2,0),
IF(ISNA(B479),"",
IF(OR(ISBLANK(A479),ISNA(B479),B479=0),
"",
"#define "&amp;
VLOOKUP(A479,SOURCE!B:S,15,0)&amp;IF(SOURCE!$AA$2-LEN(VLOOKUP(A479,SOURCE!B:S,15,0))&gt;=0,REPT(" ",SOURCE!$AA$2-LEN(VLOOKUP(A479,SOURCE!B:S,15,0))),"")&amp;
TEXT(A479,"???0")&amp;IF(VLOOKUP(A479,SOURCE!B:S,16,0)="","","   "&amp;VLOOKUP(A479,SOURCE!B:S,16,0)
))))
)</f>
        <v>#define ITM_0461                     461</v>
      </c>
    </row>
    <row r="480" spans="1:4">
      <c r="A480">
        <f t="shared" si="11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8" t="str">
        <f>IF(A480&lt;&gt;INT(A480),B480,
IF(A480&lt;0,VLOOKUP(A480,lookups!A$1:B$25,2,0),
IF(ISNA(B480),"",
IF(OR(ISBLANK(A480),ISNA(B480),B480=0),
"",
"#define "&amp;
VLOOKUP(A480,SOURCE!B:S,15,0)&amp;IF(SOURCE!$AA$2-LEN(VLOOKUP(A480,SOURCE!B:S,15,0))&gt;=0,REPT(" ",SOURCE!$AA$2-LEN(VLOOKUP(A480,SOURCE!B:S,15,0))),"")&amp;
TEXT(A480,"???0")&amp;IF(VLOOKUP(A480,SOURCE!B:S,16,0)="","","   "&amp;VLOOKUP(A480,SOURCE!B:S,16,0)
))))
)</f>
        <v>#define ITM_0462                     462</v>
      </c>
    </row>
    <row r="481" spans="1:4">
      <c r="A481">
        <f t="shared" si="11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8" t="str">
        <f>IF(A481&lt;&gt;INT(A481),B481,
IF(A481&lt;0,VLOOKUP(A481,lookups!A$1:B$25,2,0),
IF(ISNA(B481),"",
IF(OR(ISBLANK(A481),ISNA(B481),B481=0),
"",
"#define "&amp;
VLOOKUP(A481,SOURCE!B:S,15,0)&amp;IF(SOURCE!$AA$2-LEN(VLOOKUP(A481,SOURCE!B:S,15,0))&gt;=0,REPT(" ",SOURCE!$AA$2-LEN(VLOOKUP(A481,SOURCE!B:S,15,0))),"")&amp;
TEXT(A481,"???0")&amp;IF(VLOOKUP(A481,SOURCE!B:S,16,0)="","","   "&amp;VLOOKUP(A481,SOURCE!B:S,16,0)
))))
)</f>
        <v/>
      </c>
    </row>
    <row r="482" spans="1:4">
      <c r="A482">
        <f t="shared" si="11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8" t="str">
        <f>IF(A482&lt;&gt;INT(A482),B482,
IF(A482&lt;0,VLOOKUP(A482,lookups!A$1:B$25,2,0),
IF(ISNA(B482),"",
IF(OR(ISBLANK(A482),ISNA(B482),B482=0),
"",
"#define "&amp;
VLOOKUP(A482,SOURCE!B:S,15,0)&amp;IF(SOURCE!$AA$2-LEN(VLOOKUP(A482,SOURCE!B:S,15,0))&gt;=0,REPT(" ",SOURCE!$AA$2-LEN(VLOOKUP(A482,SOURCE!B:S,15,0))),"")&amp;
TEXT(A482,"???0")&amp;IF(VLOOKUP(A482,SOURCE!B:S,16,0)="","","   "&amp;VLOOKUP(A482,SOURCE!B:S,16,0)
))))
)</f>
        <v/>
      </c>
    </row>
    <row r="483" spans="1:4">
      <c r="A483">
        <f t="shared" si="11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8" t="str">
        <f>IF(A483&lt;&gt;INT(A483),B483,
IF(A483&lt;0,VLOOKUP(A483,lookups!A$1:B$25,2,0),
IF(ISNA(B483),"",
IF(OR(ISBLANK(A483),ISNA(B483),B483=0),
"",
"#define "&amp;
VLOOKUP(A483,SOURCE!B:S,15,0)&amp;IF(SOURCE!$AA$2-LEN(VLOOKUP(A483,SOURCE!B:S,15,0))&gt;=0,REPT(" ",SOURCE!$AA$2-LEN(VLOOKUP(A483,SOURCE!B:S,15,0))),"")&amp;
TEXT(A483,"???0")&amp;IF(VLOOKUP(A483,SOURCE!B:S,16,0)="","","   "&amp;VLOOKUP(A483,SOURCE!B:S,16,0)
))))
)</f>
        <v/>
      </c>
    </row>
    <row r="484" spans="1:4">
      <c r="A484">
        <f t="shared" si="11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8" t="str">
        <f>IF(A484&lt;&gt;INT(A484),B484,
IF(A484&lt;0,VLOOKUP(A484,lookups!A$1:B$25,2,0),
IF(ISNA(B484),"",
IF(OR(ISBLANK(A484),ISNA(B484),B484=0),
"",
"#define "&amp;
VLOOKUP(A484,SOURCE!B:S,15,0)&amp;IF(SOURCE!$AA$2-LEN(VLOOKUP(A484,SOURCE!B:S,15,0))&gt;=0,REPT(" ",SOURCE!$AA$2-LEN(VLOOKUP(A484,SOURCE!B:S,15,0))),"")&amp;
TEXT(A484,"???0")&amp;IF(VLOOKUP(A484,SOURCE!B:S,16,0)="","","   "&amp;VLOOKUP(A484,SOURCE!B:S,16,0)
))))
)</f>
        <v>#define SFL_TDM24                    463</v>
      </c>
    </row>
    <row r="485" spans="1:4">
      <c r="A485">
        <f t="shared" si="11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8" t="str">
        <f>IF(A485&lt;&gt;INT(A485),B485,
IF(A485&lt;0,VLOOKUP(A485,lookups!A$1:B$25,2,0),
IF(ISNA(B485),"",
IF(OR(ISBLANK(A485),ISNA(B485),B485=0),
"",
"#define "&amp;
VLOOKUP(A485,SOURCE!B:S,15,0)&amp;IF(SOURCE!$AA$2-LEN(VLOOKUP(A485,SOURCE!B:S,15,0))&gt;=0,REPT(" ",SOURCE!$AA$2-LEN(VLOOKUP(A485,SOURCE!B:S,15,0))),"")&amp;
TEXT(A485,"???0")&amp;IF(VLOOKUP(A485,SOURCE!B:S,16,0)="","","   "&amp;VLOOKUP(A485,SOURCE!B:S,16,0)
))))
)</f>
        <v>#define SFL_YMD                      464</v>
      </c>
    </row>
    <row r="486" spans="1:4">
      <c r="A486">
        <f t="shared" si="11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8" t="str">
        <f>IF(A486&lt;&gt;INT(A486),B486,
IF(A486&lt;0,VLOOKUP(A486,lookups!A$1:B$25,2,0),
IF(ISNA(B486),"",
IF(OR(ISBLANK(A486),ISNA(B486),B486=0),
"",
"#define "&amp;
VLOOKUP(A486,SOURCE!B:S,15,0)&amp;IF(SOURCE!$AA$2-LEN(VLOOKUP(A486,SOURCE!B:S,15,0))&gt;=0,REPT(" ",SOURCE!$AA$2-LEN(VLOOKUP(A486,SOURCE!B:S,15,0))),"")&amp;
TEXT(A486,"???0")&amp;IF(VLOOKUP(A486,SOURCE!B:S,16,0)="","","   "&amp;VLOOKUP(A486,SOURCE!B:S,16,0)
))))
)</f>
        <v>#define SFL_DMY                      465</v>
      </c>
    </row>
    <row r="487" spans="1:4">
      <c r="A487">
        <f t="shared" si="11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8" t="str">
        <f>IF(A487&lt;&gt;INT(A487),B487,
IF(A487&lt;0,VLOOKUP(A487,lookups!A$1:B$25,2,0),
IF(ISNA(B487),"",
IF(OR(ISBLANK(A487),ISNA(B487),B487=0),
"",
"#define "&amp;
VLOOKUP(A487,SOURCE!B:S,15,0)&amp;IF(SOURCE!$AA$2-LEN(VLOOKUP(A487,SOURCE!B:S,15,0))&gt;=0,REPT(" ",SOURCE!$AA$2-LEN(VLOOKUP(A487,SOURCE!B:S,15,0))),"")&amp;
TEXT(A487,"???0")&amp;IF(VLOOKUP(A487,SOURCE!B:S,16,0)="","","   "&amp;VLOOKUP(A487,SOURCE!B:S,16,0)
))))
)</f>
        <v>#define SFL_MDY                      466</v>
      </c>
    </row>
    <row r="488" spans="1:4">
      <c r="A488">
        <f t="shared" si="11"/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8" t="str">
        <f>IF(A488&lt;&gt;INT(A488),B488,
IF(A488&lt;0,VLOOKUP(A488,lookups!A$1:B$25,2,0),
IF(ISNA(B488),"",
IF(OR(ISBLANK(A488),ISNA(B488),B488=0),
"",
"#define "&amp;
VLOOKUP(A488,SOURCE!B:S,15,0)&amp;IF(SOURCE!$AA$2-LEN(VLOOKUP(A488,SOURCE!B:S,15,0))&gt;=0,REPT(" ",SOURCE!$AA$2-LEN(VLOOKUP(A488,SOURCE!B:S,15,0))),"")&amp;
TEXT(A488,"???0")&amp;IF(VLOOKUP(A488,SOURCE!B:S,16,0)="","","   "&amp;VLOOKUP(A488,SOURCE!B:S,16,0)
))))
)</f>
        <v>#define SFL_CPXRES                   467</v>
      </c>
    </row>
    <row r="489" spans="1:4">
      <c r="A489">
        <f t="shared" si="11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8" t="str">
        <f>IF(A489&lt;&gt;INT(A489),B489,
IF(A489&lt;0,VLOOKUP(A489,lookups!A$1:B$25,2,0),
IF(ISNA(B489),"",
IF(OR(ISBLANK(A489),ISNA(B489),B489=0),
"",
"#define "&amp;
VLOOKUP(A489,SOURCE!B:S,15,0)&amp;IF(SOURCE!$AA$2-LEN(VLOOKUP(A489,SOURCE!B:S,15,0))&gt;=0,REPT(" ",SOURCE!$AA$2-LEN(VLOOKUP(A489,SOURCE!B:S,15,0))),"")&amp;
TEXT(A489,"???0")&amp;IF(VLOOKUP(A489,SOURCE!B:S,16,0)="","","   "&amp;VLOOKUP(A489,SOURCE!B:S,16,0)
))))
)</f>
        <v>#define SFL_CPXj                     468</v>
      </c>
    </row>
    <row r="490" spans="1:4">
      <c r="A490">
        <f t="shared" si="11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8" t="str">
        <f>IF(A490&lt;&gt;INT(A490),B490,
IF(A490&lt;0,VLOOKUP(A490,lookups!A$1:B$25,2,0),
IF(ISNA(B490),"",
IF(OR(ISBLANK(A490),ISNA(B490),B490=0),
"",
"#define "&amp;
VLOOKUP(A490,SOURCE!B:S,15,0)&amp;IF(SOURCE!$AA$2-LEN(VLOOKUP(A490,SOURCE!B:S,15,0))&gt;=0,REPT(" ",SOURCE!$AA$2-LEN(VLOOKUP(A490,SOURCE!B:S,15,0))),"")&amp;
TEXT(A490,"???0")&amp;IF(VLOOKUP(A490,SOURCE!B:S,16,0)="","","   "&amp;VLOOKUP(A490,SOURCE!B:S,16,0)
))))
)</f>
        <v>#define SFL_POLAR                    469</v>
      </c>
    </row>
    <row r="491" spans="1:4">
      <c r="A491">
        <f t="shared" si="11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8" t="str">
        <f>IF(A491&lt;&gt;INT(A491),B491,
IF(A491&lt;0,VLOOKUP(A491,lookups!A$1:B$25,2,0),
IF(ISNA(B491),"",
IF(OR(ISBLANK(A491),ISNA(B491),B491=0),
"",
"#define "&amp;
VLOOKUP(A491,SOURCE!B:S,15,0)&amp;IF(SOURCE!$AA$2-LEN(VLOOKUP(A491,SOURCE!B:S,15,0))&gt;=0,REPT(" ",SOURCE!$AA$2-LEN(VLOOKUP(A491,SOURCE!B:S,15,0))),"")&amp;
TEXT(A491,"???0")&amp;IF(VLOOKUP(A491,SOURCE!B:S,16,0)="","","   "&amp;VLOOKUP(A491,SOURCE!B:S,16,0)
))))
)</f>
        <v>#define SFL_FRACT                    470</v>
      </c>
    </row>
    <row r="492" spans="1:4">
      <c r="A492">
        <f t="shared" si="11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8" t="str">
        <f>IF(A492&lt;&gt;INT(A492),B492,
IF(A492&lt;0,VLOOKUP(A492,lookups!A$1:B$25,2,0),
IF(ISNA(B492),"",
IF(OR(ISBLANK(A492),ISNA(B492),B492=0),
"",
"#define "&amp;
VLOOKUP(A492,SOURCE!B:S,15,0)&amp;IF(SOURCE!$AA$2-LEN(VLOOKUP(A492,SOURCE!B:S,15,0))&gt;=0,REPT(" ",SOURCE!$AA$2-LEN(VLOOKUP(A492,SOURCE!B:S,15,0))),"")&amp;
TEXT(A492,"???0")&amp;IF(VLOOKUP(A492,SOURCE!B:S,16,0)="","","   "&amp;VLOOKUP(A492,SOURCE!B:S,16,0)
))))
)</f>
        <v>#define SFL_PROPFR                   471</v>
      </c>
    </row>
    <row r="493" spans="1:4">
      <c r="A493">
        <f t="shared" si="11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8" t="str">
        <f>IF(A493&lt;&gt;INT(A493),B493,
IF(A493&lt;0,VLOOKUP(A493,lookups!A$1:B$25,2,0),
IF(ISNA(B493),"",
IF(OR(ISBLANK(A493),ISNA(B493),B493=0),
"",
"#define "&amp;
VLOOKUP(A493,SOURCE!B:S,15,0)&amp;IF(SOURCE!$AA$2-LEN(VLOOKUP(A493,SOURCE!B:S,15,0))&gt;=0,REPT(" ",SOURCE!$AA$2-LEN(VLOOKUP(A493,SOURCE!B:S,15,0))),"")&amp;
TEXT(A493,"???0")&amp;IF(VLOOKUP(A493,SOURCE!B:S,16,0)="","","   "&amp;VLOOKUP(A493,SOURCE!B:S,16,0)
))))
)</f>
        <v>#define SFL_DENANY                   472</v>
      </c>
    </row>
    <row r="494" spans="1:4">
      <c r="A494">
        <f t="shared" si="11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8" t="str">
        <f>IF(A494&lt;&gt;INT(A494),B494,
IF(A494&lt;0,VLOOKUP(A494,lookups!A$1:B$25,2,0),
IF(ISNA(B494),"",
IF(OR(ISBLANK(A494),ISNA(B494),B494=0),
"",
"#define "&amp;
VLOOKUP(A494,SOURCE!B:S,15,0)&amp;IF(SOURCE!$AA$2-LEN(VLOOKUP(A494,SOURCE!B:S,15,0))&gt;=0,REPT(" ",SOURCE!$AA$2-LEN(VLOOKUP(A494,SOURCE!B:S,15,0))),"")&amp;
TEXT(A494,"???0")&amp;IF(VLOOKUP(A494,SOURCE!B:S,16,0)="","","   "&amp;VLOOKUP(A494,SOURCE!B:S,16,0)
))))
)</f>
        <v>#define SFL_DENFIX                   473</v>
      </c>
    </row>
    <row r="495" spans="1:4">
      <c r="A495">
        <f t="shared" si="11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8" t="str">
        <f>IF(A495&lt;&gt;INT(A495),B495,
IF(A495&lt;0,VLOOKUP(A495,lookups!A$1:B$25,2,0),
IF(ISNA(B495),"",
IF(OR(ISBLANK(A495),ISNA(B495),B495=0),
"",
"#define "&amp;
VLOOKUP(A495,SOURCE!B:S,15,0)&amp;IF(SOURCE!$AA$2-LEN(VLOOKUP(A495,SOURCE!B:S,15,0))&gt;=0,REPT(" ",SOURCE!$AA$2-LEN(VLOOKUP(A495,SOURCE!B:S,15,0))),"")&amp;
TEXT(A495,"???0")&amp;IF(VLOOKUP(A495,SOURCE!B:S,16,0)="","","   "&amp;VLOOKUP(A495,SOURCE!B:S,16,0)
))))
)</f>
        <v>#define SFL_CARRY                    474</v>
      </c>
    </row>
    <row r="496" spans="1:4">
      <c r="A496">
        <f t="shared" si="11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8" t="str">
        <f>IF(A496&lt;&gt;INT(A496),B496,
IF(A496&lt;0,VLOOKUP(A496,lookups!A$1:B$25,2,0),
IF(ISNA(B496),"",
IF(OR(ISBLANK(A496),ISNA(B496),B496=0),
"",
"#define "&amp;
VLOOKUP(A496,SOURCE!B:S,15,0)&amp;IF(SOURCE!$AA$2-LEN(VLOOKUP(A496,SOURCE!B:S,15,0))&gt;=0,REPT(" ",SOURCE!$AA$2-LEN(VLOOKUP(A496,SOURCE!B:S,15,0))),"")&amp;
TEXT(A496,"???0")&amp;IF(VLOOKUP(A496,SOURCE!B:S,16,0)="","","   "&amp;VLOOKUP(A496,SOURCE!B:S,16,0)
))))
)</f>
        <v>#define SFL_OVERFL                   475</v>
      </c>
    </row>
    <row r="497" spans="1:4">
      <c r="A497">
        <f t="shared" si="11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8" t="str">
        <f>IF(A497&lt;&gt;INT(A497),B497,
IF(A497&lt;0,VLOOKUP(A497,lookups!A$1:B$25,2,0),
IF(ISNA(B497),"",
IF(OR(ISBLANK(A497),ISNA(B497),B497=0),
"",
"#define "&amp;
VLOOKUP(A497,SOURCE!B:S,15,0)&amp;IF(SOURCE!$AA$2-LEN(VLOOKUP(A497,SOURCE!B:S,15,0))&gt;=0,REPT(" ",SOURCE!$AA$2-LEN(VLOOKUP(A497,SOURCE!B:S,15,0))),"")&amp;
TEXT(A497,"???0")&amp;IF(VLOOKUP(A497,SOURCE!B:S,16,0)="","","   "&amp;VLOOKUP(A497,SOURCE!B:S,16,0)
))))
)</f>
        <v>#define SFL_LEAD0                    476</v>
      </c>
    </row>
    <row r="498" spans="1:4">
      <c r="A498">
        <f t="shared" si="11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8" t="str">
        <f>IF(A498&lt;&gt;INT(A498),B498,
IF(A498&lt;0,VLOOKUP(A498,lookups!A$1:B$25,2,0),
IF(ISNA(B498),"",
IF(OR(ISBLANK(A498),ISNA(B498),B498=0),
"",
"#define "&amp;
VLOOKUP(A498,SOURCE!B:S,15,0)&amp;IF(SOURCE!$AA$2-LEN(VLOOKUP(A498,SOURCE!B:S,15,0))&gt;=0,REPT(" ",SOURCE!$AA$2-LEN(VLOOKUP(A498,SOURCE!B:S,15,0))),"")&amp;
TEXT(A498,"???0")&amp;IF(VLOOKUP(A498,SOURCE!B:S,16,0)="","","   "&amp;VLOOKUP(A498,SOURCE!B:S,16,0)
))))
)</f>
        <v>#define SFL_ALPHA                    477</v>
      </c>
    </row>
    <row r="499" spans="1:4">
      <c r="A499">
        <f t="shared" si="11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8" t="str">
        <f>IF(A499&lt;&gt;INT(A499),B499,
IF(A499&lt;0,VLOOKUP(A499,lookups!A$1:B$25,2,0),
IF(ISNA(B499),"",
IF(OR(ISBLANK(A499),ISNA(B499),B499=0),
"",
"#define "&amp;
VLOOKUP(A499,SOURCE!B:S,15,0)&amp;IF(SOURCE!$AA$2-LEN(VLOOKUP(A499,SOURCE!B:S,15,0))&gt;=0,REPT(" ",SOURCE!$AA$2-LEN(VLOOKUP(A499,SOURCE!B:S,15,0))),"")&amp;
TEXT(A499,"???0")&amp;IF(VLOOKUP(A499,SOURCE!B:S,16,0)="","","   "&amp;VLOOKUP(A499,SOURCE!B:S,16,0)
))))
)</f>
        <v>#define SFL_alphaCAP                 478</v>
      </c>
    </row>
    <row r="500" spans="1:4">
      <c r="A500">
        <f t="shared" si="11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8" t="str">
        <f>IF(A500&lt;&gt;INT(A500),B500,
IF(A500&lt;0,VLOOKUP(A500,lookups!A$1:B$25,2,0),
IF(ISNA(B500),"",
IF(OR(ISBLANK(A500),ISNA(B500),B500=0),
"",
"#define "&amp;
VLOOKUP(A500,SOURCE!B:S,15,0)&amp;IF(SOURCE!$AA$2-LEN(VLOOKUP(A500,SOURCE!B:S,15,0))&gt;=0,REPT(" ",SOURCE!$AA$2-LEN(VLOOKUP(A500,SOURCE!B:S,15,0))),"")&amp;
TEXT(A500,"???0")&amp;IF(VLOOKUP(A500,SOURCE!B:S,16,0)="","","   "&amp;VLOOKUP(A500,SOURCE!B:S,16,0)
))))
)</f>
        <v>#define SFL_RUNTIM                   479</v>
      </c>
    </row>
    <row r="501" spans="1:4">
      <c r="A501">
        <f t="shared" si="11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8" t="str">
        <f>IF(A501&lt;&gt;INT(A501),B501,
IF(A501&lt;0,VLOOKUP(A501,lookups!A$1:B$25,2,0),
IF(ISNA(B501),"",
IF(OR(ISBLANK(A501),ISNA(B501),B501=0),
"",
"#define "&amp;
VLOOKUP(A501,SOURCE!B:S,15,0)&amp;IF(SOURCE!$AA$2-LEN(VLOOKUP(A501,SOURCE!B:S,15,0))&gt;=0,REPT(" ",SOURCE!$AA$2-LEN(VLOOKUP(A501,SOURCE!B:S,15,0))),"")&amp;
TEXT(A501,"???0")&amp;IF(VLOOKUP(A501,SOURCE!B:S,16,0)="","","   "&amp;VLOOKUP(A501,SOURCE!B:S,16,0)
))))
)</f>
        <v>#define SFL_RUNIO                    480</v>
      </c>
    </row>
    <row r="502" spans="1:4">
      <c r="A502">
        <f t="shared" si="11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8" t="str">
        <f>IF(A502&lt;&gt;INT(A502),B502,
IF(A502&lt;0,VLOOKUP(A502,lookups!A$1:B$25,2,0),
IF(ISNA(B502),"",
IF(OR(ISBLANK(A502),ISNA(B502),B502=0),
"",
"#define "&amp;
VLOOKUP(A502,SOURCE!B:S,15,0)&amp;IF(SOURCE!$AA$2-LEN(VLOOKUP(A502,SOURCE!B:S,15,0))&gt;=0,REPT(" ",SOURCE!$AA$2-LEN(VLOOKUP(A502,SOURCE!B:S,15,0))),"")&amp;
TEXT(A502,"???0")&amp;IF(VLOOKUP(A502,SOURCE!B:S,16,0)="","","   "&amp;VLOOKUP(A502,SOURCE!B:S,16,0)
))))
)</f>
        <v>#define SFL_PRINT                    481</v>
      </c>
    </row>
    <row r="503" spans="1:4">
      <c r="A503">
        <f t="shared" si="11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8" t="str">
        <f>IF(A503&lt;&gt;INT(A503),B503,
IF(A503&lt;0,VLOOKUP(A503,lookups!A$1:B$25,2,0),
IF(ISNA(B503),"",
IF(OR(ISBLANK(A503),ISNA(B503),B503=0),
"",
"#define "&amp;
VLOOKUP(A503,SOURCE!B:S,15,0)&amp;IF(SOURCE!$AA$2-LEN(VLOOKUP(A503,SOURCE!B:S,15,0))&gt;=0,REPT(" ",SOURCE!$AA$2-LEN(VLOOKUP(A503,SOURCE!B:S,15,0))),"")&amp;
TEXT(A503,"???0")&amp;IF(VLOOKUP(A503,SOURCE!B:S,16,0)="","","   "&amp;VLOOKUP(A503,SOURCE!B:S,16,0)
))))
)</f>
        <v>#define SFL_TRACE                    482</v>
      </c>
    </row>
    <row r="504" spans="1:4">
      <c r="A504">
        <f t="shared" si="11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8" t="str">
        <f>IF(A504&lt;&gt;INT(A504),B504,
IF(A504&lt;0,VLOOKUP(A504,lookups!A$1:B$25,2,0),
IF(ISNA(B504),"",
IF(OR(ISBLANK(A504),ISNA(B504),B504=0),
"",
"#define "&amp;
VLOOKUP(A504,SOURCE!B:S,15,0)&amp;IF(SOURCE!$AA$2-LEN(VLOOKUP(A504,SOURCE!B:S,15,0))&gt;=0,REPT(" ",SOURCE!$AA$2-LEN(VLOOKUP(A504,SOURCE!B:S,15,0))),"")&amp;
TEXT(A504,"???0")&amp;IF(VLOOKUP(A504,SOURCE!B:S,16,0)="","","   "&amp;VLOOKUP(A504,SOURCE!B:S,16,0)
))))
)</f>
        <v>#define SFL_USER                     483</v>
      </c>
    </row>
    <row r="505" spans="1:4">
      <c r="A505">
        <f t="shared" si="11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8" t="str">
        <f>IF(A505&lt;&gt;INT(A505),B505,
IF(A505&lt;0,VLOOKUP(A505,lookups!A$1:B$25,2,0),
IF(ISNA(B505),"",
IF(OR(ISBLANK(A505),ISNA(B505),B505=0),
"",
"#define "&amp;
VLOOKUP(A505,SOURCE!B:S,15,0)&amp;IF(SOURCE!$AA$2-LEN(VLOOKUP(A505,SOURCE!B:S,15,0))&gt;=0,REPT(" ",SOURCE!$AA$2-LEN(VLOOKUP(A505,SOURCE!B:S,15,0))),"")&amp;
TEXT(A505,"???0")&amp;IF(VLOOKUP(A505,SOURCE!B:S,16,0)="","","   "&amp;VLOOKUP(A505,SOURCE!B:S,16,0)
))))
)</f>
        <v>#define SFL_LOWBAT                   484</v>
      </c>
    </row>
    <row r="506" spans="1:4">
      <c r="A506">
        <f t="shared" si="11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8" t="str">
        <f>IF(A506&lt;&gt;INT(A506),B506,
IF(A506&lt;0,VLOOKUP(A506,lookups!A$1:B$25,2,0),
IF(ISNA(B506),"",
IF(OR(ISBLANK(A506),ISNA(B506),B506=0),
"",
"#define "&amp;
VLOOKUP(A506,SOURCE!B:S,15,0)&amp;IF(SOURCE!$AA$2-LEN(VLOOKUP(A506,SOURCE!B:S,15,0))&gt;=0,REPT(" ",SOURCE!$AA$2-LEN(VLOOKUP(A506,SOURCE!B:S,15,0))),"")&amp;
TEXT(A506,"???0")&amp;IF(VLOOKUP(A506,SOURCE!B:S,16,0)="","","   "&amp;VLOOKUP(A506,SOURCE!B:S,16,0)
))))
)</f>
        <v>#define SFL_SLOW                     485</v>
      </c>
    </row>
    <row r="507" spans="1:4">
      <c r="A507">
        <f t="shared" si="11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8" t="str">
        <f>IF(A507&lt;&gt;INT(A507),B507,
IF(A507&lt;0,VLOOKUP(A507,lookups!A$1:B$25,2,0),
IF(ISNA(B507),"",
IF(OR(ISBLANK(A507),ISNA(B507),B507=0),
"",
"#define "&amp;
VLOOKUP(A507,SOURCE!B:S,15,0)&amp;IF(SOURCE!$AA$2-LEN(VLOOKUP(A507,SOURCE!B:S,15,0))&gt;=0,REPT(" ",SOURCE!$AA$2-LEN(VLOOKUP(A507,SOURCE!B:S,15,0))),"")&amp;
TEXT(A507,"???0")&amp;IF(VLOOKUP(A507,SOURCE!B:S,16,0)="","","   "&amp;VLOOKUP(A507,SOURCE!B:S,16,0)
))))
)</f>
        <v>#define SFL_SPCRES                   486</v>
      </c>
    </row>
    <row r="508" spans="1:4">
      <c r="A508">
        <f t="shared" si="11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8" t="str">
        <f>IF(A508&lt;&gt;INT(A508),B508,
IF(A508&lt;0,VLOOKUP(A508,lookups!A$1:B$25,2,0),
IF(ISNA(B508),"",
IF(OR(ISBLANK(A508),ISNA(B508),B508=0),
"",
"#define "&amp;
VLOOKUP(A508,SOURCE!B:S,15,0)&amp;IF(SOURCE!$AA$2-LEN(VLOOKUP(A508,SOURCE!B:S,15,0))&gt;=0,REPT(" ",SOURCE!$AA$2-LEN(VLOOKUP(A508,SOURCE!B:S,15,0))),"")&amp;
TEXT(A508,"???0")&amp;IF(VLOOKUP(A508,SOURCE!B:S,16,0)="","","   "&amp;VLOOKUP(A508,SOURCE!B:S,16,0)
))))
)</f>
        <v>#define SFL_SSIZE8                   487</v>
      </c>
    </row>
    <row r="509" spans="1:4">
      <c r="A509">
        <f t="shared" si="11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8" t="str">
        <f>IF(A509&lt;&gt;INT(A509),B509,
IF(A509&lt;0,VLOOKUP(A509,lookups!A$1:B$25,2,0),
IF(ISNA(B509),"",
IF(OR(ISBLANK(A509),ISNA(B509),B509=0),
"",
"#define "&amp;
VLOOKUP(A509,SOURCE!B:S,15,0)&amp;IF(SOURCE!$AA$2-LEN(VLOOKUP(A509,SOURCE!B:S,15,0))&gt;=0,REPT(" ",SOURCE!$AA$2-LEN(VLOOKUP(A509,SOURCE!B:S,15,0))),"")&amp;
TEXT(A509,"???0")&amp;IF(VLOOKUP(A509,SOURCE!B:S,16,0)="","","   "&amp;VLOOKUP(A509,SOURCE!B:S,16,0)
))))
)</f>
        <v>#define SFL_QUIET                    488</v>
      </c>
    </row>
    <row r="510" spans="1:4">
      <c r="A510">
        <f t="shared" si="11"/>
        <v>489</v>
      </c>
      <c r="B510" t="str">
        <f>VLOOKUP(A510,SOURCE!B:S,15,0)</f>
        <v>SFL_DECIMP</v>
      </c>
      <c r="C510">
        <f>IF(
ISNUMBER(INDEX(SOURCE!B:B,MATCH(A510,SOURCE!B:B,0)+1)),
  VALUE(INDEX(SOURCE!B:B,MATCH(A510,SOURCE!B:B,0)+1)),
  "")</f>
        <v>490</v>
      </c>
      <c r="D510" s="8" t="str">
        <f>IF(A510&lt;&gt;INT(A510),B510,
IF(A510&lt;0,VLOOKUP(A510,lookups!A$1:B$25,2,0),
IF(ISNA(B510),"",
IF(OR(ISBLANK(A510),ISNA(B510),B510=0),
"",
"#define "&amp;
VLOOKUP(A510,SOURCE!B:S,15,0)&amp;IF(SOURCE!$AA$2-LEN(VLOOKUP(A510,SOURCE!B:S,15,0))&gt;=0,REPT(" ",SOURCE!$AA$2-LEN(VLOOKUP(A510,SOURCE!B:S,15,0))),"")&amp;
TEXT(A510,"???0")&amp;IF(VLOOKUP(A510,SOURCE!B:S,16,0)="","","   "&amp;VLOOKUP(A510,SOURCE!B:S,16,0)
))))
)</f>
        <v>#define SFL_DECIMP                   489</v>
      </c>
    </row>
    <row r="511" spans="1:4">
      <c r="A511">
        <f t="shared" si="11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8" t="str">
        <f>IF(A511&lt;&gt;INT(A511),B511,
IF(A511&lt;0,VLOOKUP(A511,lookups!A$1:B$25,2,0),
IF(ISNA(B511),"",
IF(OR(ISBLANK(A511),ISNA(B511),B511=0),
"",
"#define "&amp;
VLOOKUP(A511,SOURCE!B:S,15,0)&amp;IF(SOURCE!$AA$2-LEN(VLOOKUP(A511,SOURCE!B:S,15,0))&gt;=0,REPT(" ",SOURCE!$AA$2-LEN(VLOOKUP(A511,SOURCE!B:S,15,0))),"")&amp;
TEXT(A511,"???0")&amp;IF(VLOOKUP(A511,SOURCE!B:S,16,0)="","","   "&amp;VLOOKUP(A511,SOURCE!B:S,16,0)
))))
)</f>
        <v>#define SFL_MULTx                    490</v>
      </c>
    </row>
    <row r="512" spans="1:4">
      <c r="A512">
        <f t="shared" si="11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8" t="str">
        <f>IF(A512&lt;&gt;INT(A512),B512,
IF(A512&lt;0,VLOOKUP(A512,lookups!A$1:B$25,2,0),
IF(ISNA(B512),"",
IF(OR(ISBLANK(A512),ISNA(B512),B512=0),
"",
"#define "&amp;
VLOOKUP(A512,SOURCE!B:S,15,0)&amp;IF(SOURCE!$AA$2-LEN(VLOOKUP(A512,SOURCE!B:S,15,0))&gt;=0,REPT(" ",SOURCE!$AA$2-LEN(VLOOKUP(A512,SOURCE!B:S,15,0))),"")&amp;
TEXT(A512,"???0")&amp;IF(VLOOKUP(A512,SOURCE!B:S,16,0)="","","   "&amp;VLOOKUP(A512,SOURCE!B:S,16,0)
))))
)</f>
        <v>#define SFL_ALLENG                   491</v>
      </c>
    </row>
    <row r="513" spans="1:4">
      <c r="A513">
        <f t="shared" si="11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8" t="str">
        <f>IF(A513&lt;&gt;INT(A513),B513,
IF(A513&lt;0,VLOOKUP(A513,lookups!A$1:B$25,2,0),
IF(ISNA(B513),"",
IF(OR(ISBLANK(A513),ISNA(B513),B513=0),
"",
"#define "&amp;
VLOOKUP(A513,SOURCE!B:S,15,0)&amp;IF(SOURCE!$AA$2-LEN(VLOOKUP(A513,SOURCE!B:S,15,0))&gt;=0,REPT(" ",SOURCE!$AA$2-LEN(VLOOKUP(A513,SOURCE!B:S,15,0))),"")&amp;
TEXT(A513,"???0")&amp;IF(VLOOKUP(A513,SOURCE!B:S,16,0)="","","   "&amp;VLOOKUP(A513,SOURCE!B:S,16,0)
))))
)</f>
        <v>#define SFL_GROW                     492</v>
      </c>
    </row>
    <row r="514" spans="1:4">
      <c r="A514">
        <f t="shared" si="11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8" t="str">
        <f>IF(A514&lt;&gt;INT(A514),B514,
IF(A514&lt;0,VLOOKUP(A514,lookups!A$1:B$25,2,0),
IF(ISNA(B514),"",
IF(OR(ISBLANK(A514),ISNA(B514),B514=0),
"",
"#define "&amp;
VLOOKUP(A514,SOURCE!B:S,15,0)&amp;IF(SOURCE!$AA$2-LEN(VLOOKUP(A514,SOURCE!B:S,15,0))&gt;=0,REPT(" ",SOURCE!$AA$2-LEN(VLOOKUP(A514,SOURCE!B:S,15,0))),"")&amp;
TEXT(A514,"???0")&amp;IF(VLOOKUP(A514,SOURCE!B:S,16,0)="","","   "&amp;VLOOKUP(A514,SOURCE!B:S,16,0)
))))
)</f>
        <v>#define SFL_AUTOFF                   493</v>
      </c>
    </row>
    <row r="515" spans="1:4">
      <c r="A515">
        <f t="shared" si="11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8" t="str">
        <f>IF(A515&lt;&gt;INT(A515),B515,
IF(A515&lt;0,VLOOKUP(A515,lookups!A$1:B$25,2,0),
IF(ISNA(B515),"",
IF(OR(ISBLANK(A515),ISNA(B515),B515=0),
"",
"#define "&amp;
VLOOKUP(A515,SOURCE!B:S,15,0)&amp;IF(SOURCE!$AA$2-LEN(VLOOKUP(A515,SOURCE!B:S,15,0))&gt;=0,REPT(" ",SOURCE!$AA$2-LEN(VLOOKUP(A515,SOURCE!B:S,15,0))),"")&amp;
TEXT(A515,"???0")&amp;IF(VLOOKUP(A515,SOURCE!B:S,16,0)="","","   "&amp;VLOOKUP(A515,SOURCE!B:S,16,0)
))))
)</f>
        <v>#define SFL_AUTXEQ                   494</v>
      </c>
    </row>
    <row r="516" spans="1:4">
      <c r="A516">
        <f t="shared" si="11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8" t="str">
        <f>IF(A516&lt;&gt;INT(A516),B516,
IF(A516&lt;0,VLOOKUP(A516,lookups!A$1:B$25,2,0),
IF(ISNA(B516),"",
IF(OR(ISBLANK(A516),ISNA(B516),B516=0),
"",
"#define "&amp;
VLOOKUP(A516,SOURCE!B:S,15,0)&amp;IF(SOURCE!$AA$2-LEN(VLOOKUP(A516,SOURCE!B:S,15,0))&gt;=0,REPT(" ",SOURCE!$AA$2-LEN(VLOOKUP(A516,SOURCE!B:S,15,0))),"")&amp;
TEXT(A516,"???0")&amp;IF(VLOOKUP(A516,SOURCE!B:S,16,0)="","","   "&amp;VLOOKUP(A516,SOURCE!B:S,16,0)
))))
)</f>
        <v>#define SFL_PRTACT                   495</v>
      </c>
    </row>
    <row r="517" spans="1:4">
      <c r="A517">
        <f t="shared" si="11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8" t="str">
        <f>IF(A517&lt;&gt;INT(A517),B517,
IF(A517&lt;0,VLOOKUP(A517,lookups!A$1:B$25,2,0),
IF(ISNA(B517),"",
IF(OR(ISBLANK(A517),ISNA(B517),B517=0),
"",
"#define "&amp;
VLOOKUP(A517,SOURCE!B:S,15,0)&amp;IF(SOURCE!$AA$2-LEN(VLOOKUP(A517,SOURCE!B:S,15,0))&gt;=0,REPT(" ",SOURCE!$AA$2-LEN(VLOOKUP(A517,SOURCE!B:S,15,0))),"")&amp;
TEXT(A517,"???0")&amp;IF(VLOOKUP(A517,SOURCE!B:S,16,0)="","","   "&amp;VLOOKUP(A517,SOURCE!B:S,16,0)
))))
)</f>
        <v>#define SFL_NUMIN                    496</v>
      </c>
    </row>
    <row r="518" spans="1:4">
      <c r="A518">
        <f t="shared" si="11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8" t="str">
        <f>IF(A518&lt;&gt;INT(A518),B518,
IF(A518&lt;0,VLOOKUP(A518,lookups!A$1:B$25,2,0),
IF(ISNA(B518),"",
IF(OR(ISBLANK(A518),ISNA(B518),B518=0),
"",
"#define "&amp;
VLOOKUP(A518,SOURCE!B:S,15,0)&amp;IF(SOURCE!$AA$2-LEN(VLOOKUP(A518,SOURCE!B:S,15,0))&gt;=0,REPT(" ",SOURCE!$AA$2-LEN(VLOOKUP(A518,SOURCE!B:S,15,0))),"")&amp;
TEXT(A518,"???0")&amp;IF(VLOOKUP(A518,SOURCE!B:S,16,0)="","","   "&amp;VLOOKUP(A518,SOURCE!B:S,16,0)
))))
)</f>
        <v>#define SFL_ALPIN                    497</v>
      </c>
    </row>
    <row r="519" spans="1:4">
      <c r="A519">
        <f t="shared" si="11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8" t="str">
        <f>IF(A519&lt;&gt;INT(A519),B519,
IF(A519&lt;0,VLOOKUP(A519,lookups!A$1:B$25,2,0),
IF(ISNA(B519),"",
IF(OR(ISBLANK(A519),ISNA(B519),B519=0),
"",
"#define "&amp;
VLOOKUP(A519,SOURCE!B:S,15,0)&amp;IF(SOURCE!$AA$2-LEN(VLOOKUP(A519,SOURCE!B:S,15,0))&gt;=0,REPT(" ",SOURCE!$AA$2-LEN(VLOOKUP(A519,SOURCE!B:S,15,0))),"")&amp;
TEXT(A519,"???0")&amp;IF(VLOOKUP(A519,SOURCE!B:S,16,0)="","","   "&amp;VLOOKUP(A519,SOURCE!B:S,16,0)
))))
)</f>
        <v>#define SFL_ASLIFT                   498</v>
      </c>
    </row>
    <row r="520" spans="1:4">
      <c r="A520">
        <f t="shared" si="11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8" t="str">
        <f>IF(A520&lt;&gt;INT(A520),B520,
IF(A520&lt;0,VLOOKUP(A520,lookups!A$1:B$25,2,0),
IF(ISNA(B520),"",
IF(OR(ISBLANK(A520),ISNA(B520),B520=0),
"",
"#define "&amp;
VLOOKUP(A520,SOURCE!B:S,15,0)&amp;IF(SOURCE!$AA$2-LEN(VLOOKUP(A520,SOURCE!B:S,15,0))&gt;=0,REPT(" ",SOURCE!$AA$2-LEN(VLOOKUP(A520,SOURCE!B:S,15,0))),"")&amp;
TEXT(A520,"???0")&amp;IF(VLOOKUP(A520,SOURCE!B:S,16,0)="","","   "&amp;VLOOKUP(A520,SOURCE!B:S,16,0)
))))
)</f>
        <v>#define SFL_IGN1ER                   499</v>
      </c>
    </row>
    <row r="521" spans="1:4">
      <c r="A521">
        <f t="shared" si="11"/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8" t="str">
        <f>IF(A521&lt;&gt;INT(A521),B521,
IF(A521&lt;0,VLOOKUP(A521,lookups!A$1:B$25,2,0),
IF(ISNA(B521),"",
IF(OR(ISBLANK(A521),ISNA(B521),B521=0),
"",
"#define "&amp;
VLOOKUP(A521,SOURCE!B:S,15,0)&amp;IF(SOURCE!$AA$2-LEN(VLOOKUP(A521,SOURCE!B:S,15,0))&gt;=0,REPT(" ",SOURCE!$AA$2-LEN(VLOOKUP(A521,SOURCE!B:S,15,0))),"")&amp;
TEXT(A521,"???0")&amp;IF(VLOOKUP(A521,SOURCE!B:S,16,0)="","","   "&amp;VLOOKUP(A521,SOURCE!B:S,16,0)
))))
)</f>
        <v>#define SFL_INTING                   500</v>
      </c>
    </row>
    <row r="522" spans="1:4">
      <c r="A522">
        <f t="shared" si="11"/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8" t="str">
        <f>IF(A522&lt;&gt;INT(A522),B522,
IF(A522&lt;0,VLOOKUP(A522,lookups!A$1:B$25,2,0),
IF(ISNA(B522),"",
IF(OR(ISBLANK(A522),ISNA(B522),B522=0),
"",
"#define "&amp;
VLOOKUP(A522,SOURCE!B:S,15,0)&amp;IF(SOURCE!$AA$2-LEN(VLOOKUP(A522,SOURCE!B:S,15,0))&gt;=0,REPT(" ",SOURCE!$AA$2-LEN(VLOOKUP(A522,SOURCE!B:S,15,0))),"")&amp;
TEXT(A522,"???0")&amp;IF(VLOOKUP(A522,SOURCE!B:S,16,0)="","","   "&amp;VLOOKUP(A522,SOURCE!B:S,16,0)
))))
)</f>
        <v>#define SFL_SOLVING                  501</v>
      </c>
    </row>
    <row r="523" spans="1:4">
      <c r="A523">
        <f t="shared" ref="A523:A586" si="12">C522</f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8" t="str">
        <f>IF(A523&lt;&gt;INT(A523),B523,
IF(A523&lt;0,VLOOKUP(A523,lookups!A$1:B$25,2,0),
IF(ISNA(B523),"",
IF(OR(ISBLANK(A523),ISNA(B523),B523=0),
"",
"#define "&amp;
VLOOKUP(A523,SOURCE!B:S,15,0)&amp;IF(SOURCE!$AA$2-LEN(VLOOKUP(A523,SOURCE!B:S,15,0))&gt;=0,REPT(" ",SOURCE!$AA$2-LEN(VLOOKUP(A523,SOURCE!B:S,15,0))),"")&amp;
TEXT(A523,"???0")&amp;IF(VLOOKUP(A523,SOURCE!B:S,16,0)="","","   "&amp;VLOOKUP(A523,SOURCE!B:S,16,0)
))))
)</f>
        <v>#define SFL_VMDISP                   502</v>
      </c>
    </row>
    <row r="524" spans="1:4">
      <c r="A524">
        <f t="shared" si="12"/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8" t="str">
        <f>IF(A524&lt;&gt;INT(A524),B524,
IF(A524&lt;0,VLOOKUP(A524,lookups!A$1:B$25,2,0),
IF(ISNA(B524),"",
IF(OR(ISBLANK(A524),ISNA(B524),B524=0),
"",
"#define "&amp;
VLOOKUP(A524,SOURCE!B:S,15,0)&amp;IF(SOURCE!$AA$2-LEN(VLOOKUP(A524,SOURCE!B:S,15,0))&gt;=0,REPT(" ",SOURCE!$AA$2-LEN(VLOOKUP(A524,SOURCE!B:S,15,0))),"")&amp;
TEXT(A524,"???0")&amp;IF(VLOOKUP(A524,SOURCE!B:S,16,0)="","","   "&amp;VLOOKUP(A524,SOURCE!B:S,16,0)
))))
)</f>
        <v>#define SFL_USB                      503</v>
      </c>
    </row>
    <row r="525" spans="1:4">
      <c r="A525">
        <f t="shared" si="12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8" t="str">
        <f>IF(A525&lt;&gt;INT(A525),B525,
IF(A525&lt;0,VLOOKUP(A525,lookups!A$1:B$25,2,0),
IF(ISNA(B525),"",
IF(OR(ISBLANK(A525),ISNA(B525),B525=0),
"",
"#define "&amp;
VLOOKUP(A525,SOURCE!B:S,15,0)&amp;IF(SOURCE!$AA$2-LEN(VLOOKUP(A525,SOURCE!B:S,15,0))&gt;=0,REPT(" ",SOURCE!$AA$2-LEN(VLOOKUP(A525,SOURCE!B:S,15,0))),"")&amp;
TEXT(A525,"???0")&amp;IF(VLOOKUP(A525,SOURCE!B:S,16,0)="","","   "&amp;VLOOKUP(A525,SOURCE!B:S,16,0)
))))
)</f>
        <v>#define SFL_TVMBGN                   504</v>
      </c>
    </row>
    <row r="526" spans="1:4">
      <c r="A526">
        <f t="shared" si="12"/>
        <v>505</v>
      </c>
      <c r="B526" t="str">
        <f>VLOOKUP(A526,SOURCE!B:S,15,0)</f>
        <v>SFL_FRCSRN</v>
      </c>
      <c r="C526">
        <f>IF(
ISNUMBER(INDEX(SOURCE!B:B,MATCH(A526,SOURCE!B:B,0)+1)),
  VALUE(INDEX(SOURCE!B:B,MATCH(A526,SOURCE!B:B,0)+1)),
  "")</f>
        <v>506</v>
      </c>
      <c r="D526" s="8" t="str">
        <f>IF(A526&lt;&gt;INT(A526),B526,
IF(A526&lt;0,VLOOKUP(A526,lookups!A$1:B$25,2,0),
IF(ISNA(B526),"",
IF(OR(ISBLANK(A526),ISNA(B526),B526=0),
"",
"#define "&amp;
VLOOKUP(A526,SOURCE!B:S,15,0)&amp;IF(SOURCE!$AA$2-LEN(VLOOKUP(A526,SOURCE!B:S,15,0))&gt;=0,REPT(" ",SOURCE!$AA$2-LEN(VLOOKUP(A526,SOURCE!B:S,15,0))),"")&amp;
TEXT(A526,"???0")&amp;IF(VLOOKUP(A526,SOURCE!B:S,16,0)="","","   "&amp;VLOOKUP(A526,SOURCE!B:S,16,0)
))))
)</f>
        <v>#define SFL_FRCSRN                   505</v>
      </c>
    </row>
    <row r="527" spans="1:4">
      <c r="A527">
        <f t="shared" si="12"/>
        <v>506</v>
      </c>
      <c r="B527" t="str">
        <f>VLOOKUP(A527,SOURCE!B:S,15,0)</f>
        <v>ITM_0506</v>
      </c>
      <c r="C527">
        <f>IF(
ISNUMBER(INDEX(SOURCE!B:B,MATCH(A527,SOURCE!B:B,0)+1)),
  VALUE(INDEX(SOURCE!B:B,MATCH(A527,SOURCE!B:B,0)+1)),
  "")</f>
        <v>507</v>
      </c>
      <c r="D527" s="8" t="str">
        <f>IF(A527&lt;&gt;INT(A527),B527,
IF(A527&lt;0,VLOOKUP(A527,lookups!A$1:B$25,2,0),
IF(ISNA(B527),"",
IF(OR(ISBLANK(A527),ISNA(B527),B527=0),
"",
"#define "&amp;
VLOOKUP(A527,SOURCE!B:S,15,0)&amp;IF(SOURCE!$AA$2-LEN(VLOOKUP(A527,SOURCE!B:S,15,0))&gt;=0,REPT(" ",SOURCE!$AA$2-LEN(VLOOKUP(A527,SOURCE!B:S,15,0))),"")&amp;
TEXT(A527,"???0")&amp;IF(VLOOKUP(A527,SOURCE!B:S,16,0)="","","   "&amp;VLOOKUP(A527,SOURCE!B:S,16,0)
))))
)</f>
        <v>#define ITM_0506                     506</v>
      </c>
    </row>
    <row r="528" spans="1:4">
      <c r="A528">
        <f t="shared" si="12"/>
        <v>507</v>
      </c>
      <c r="B528" t="str">
        <f>VLOOKUP(A528,SOURCE!B:S,15,0)</f>
        <v>ITM_0507</v>
      </c>
      <c r="C528">
        <f>IF(
ISNUMBER(INDEX(SOURCE!B:B,MATCH(A528,SOURCE!B:B,0)+1)),
  VALUE(INDEX(SOURCE!B:B,MATCH(A528,SOURCE!B:B,0)+1)),
  "")</f>
        <v>508</v>
      </c>
      <c r="D528" s="8" t="str">
        <f>IF(A528&lt;&gt;INT(A528),B528,
IF(A528&lt;0,VLOOKUP(A528,lookups!A$1:B$25,2,0),
IF(ISNA(B528),"",
IF(OR(ISBLANK(A528),ISNA(B528),B528=0),
"",
"#define "&amp;
VLOOKUP(A528,SOURCE!B:S,15,0)&amp;IF(SOURCE!$AA$2-LEN(VLOOKUP(A528,SOURCE!B:S,15,0))&gt;=0,REPT(" ",SOURCE!$AA$2-LEN(VLOOKUP(A528,SOURCE!B:S,15,0))),"")&amp;
TEXT(A528,"???0")&amp;IF(VLOOKUP(A528,SOURCE!B:S,16,0)="","","   "&amp;VLOOKUP(A528,SOURCE!B:S,16,0)
))))
)</f>
        <v>#define ITM_0507                     507</v>
      </c>
    </row>
    <row r="529" spans="1:4">
      <c r="A529">
        <f t="shared" si="12"/>
        <v>508</v>
      </c>
      <c r="B529" t="str">
        <f>VLOOKUP(A529,SOURCE!B:S,15,0)</f>
        <v>ITM_0508</v>
      </c>
      <c r="C529">
        <f>IF(
ISNUMBER(INDEX(SOURCE!B:B,MATCH(A529,SOURCE!B:B,0)+1)),
  VALUE(INDEX(SOURCE!B:B,MATCH(A529,SOURCE!B:B,0)+1)),
  "")</f>
        <v>509</v>
      </c>
      <c r="D529" s="8" t="str">
        <f>IF(A529&lt;&gt;INT(A529),B529,
IF(A529&lt;0,VLOOKUP(A529,lookups!A$1:B$25,2,0),
IF(ISNA(B529),"",
IF(OR(ISBLANK(A529),ISNA(B529),B529=0),
"",
"#define "&amp;
VLOOKUP(A529,SOURCE!B:S,15,0)&amp;IF(SOURCE!$AA$2-LEN(VLOOKUP(A529,SOURCE!B:S,15,0))&gt;=0,REPT(" ",SOURCE!$AA$2-LEN(VLOOKUP(A529,SOURCE!B:S,15,0))),"")&amp;
TEXT(A529,"???0")&amp;IF(VLOOKUP(A529,SOURCE!B:S,16,0)="","","   "&amp;VLOOKUP(A529,SOURCE!B:S,16,0)
))))
)</f>
        <v>#define ITM_0508                     508</v>
      </c>
    </row>
    <row r="530" spans="1:4">
      <c r="A530">
        <f t="shared" si="12"/>
        <v>509</v>
      </c>
      <c r="B530" t="str">
        <f>VLOOKUP(A530,SOURCE!B:S,15,0)</f>
        <v>ITM_0509</v>
      </c>
      <c r="C530">
        <f>IF(
ISNUMBER(INDEX(SOURCE!B:B,MATCH(A530,SOURCE!B:B,0)+1)),
  VALUE(INDEX(SOURCE!B:B,MATCH(A530,SOURCE!B:B,0)+1)),
  "")</f>
        <v>510</v>
      </c>
      <c r="D530" s="8" t="str">
        <f>IF(A530&lt;&gt;INT(A530),B530,
IF(A530&lt;0,VLOOKUP(A530,lookups!A$1:B$25,2,0),
IF(ISNA(B530),"",
IF(OR(ISBLANK(A530),ISNA(B530),B530=0),
"",
"#define "&amp;
VLOOKUP(A530,SOURCE!B:S,15,0)&amp;IF(SOURCE!$AA$2-LEN(VLOOKUP(A530,SOURCE!B:S,15,0))&gt;=0,REPT(" ",SOURCE!$AA$2-LEN(VLOOKUP(A530,SOURCE!B:S,15,0))),"")&amp;
TEXT(A530,"???0")&amp;IF(VLOOKUP(A530,SOURCE!B:S,16,0)="","","   "&amp;VLOOKUP(A530,SOURCE!B:S,16,0)
))))
)</f>
        <v>#define ITM_0509                     509</v>
      </c>
    </row>
    <row r="531" spans="1:4">
      <c r="A531">
        <f t="shared" si="12"/>
        <v>510</v>
      </c>
      <c r="B531" t="str">
        <f>VLOOKUP(A531,SOURCE!B:S,15,0)</f>
        <v>ITM_0510</v>
      </c>
      <c r="C531">
        <f>IF(
ISNUMBER(INDEX(SOURCE!B:B,MATCH(A531,SOURCE!B:B,0)+1)),
  VALUE(INDEX(SOURCE!B:B,MATCH(A531,SOURCE!B:B,0)+1)),
  "")</f>
        <v>511</v>
      </c>
      <c r="D531" s="8" t="str">
        <f>IF(A531&lt;&gt;INT(A531),B531,
IF(A531&lt;0,VLOOKUP(A531,lookups!A$1:B$25,2,0),
IF(ISNA(B531),"",
IF(OR(ISBLANK(A531),ISNA(B531),B531=0),
"",
"#define "&amp;
VLOOKUP(A531,SOURCE!B:S,15,0)&amp;IF(SOURCE!$AA$2-LEN(VLOOKUP(A531,SOURCE!B:S,15,0))&gt;=0,REPT(" ",SOURCE!$AA$2-LEN(VLOOKUP(A531,SOURCE!B:S,15,0))),"")&amp;
TEXT(A531,"???0")&amp;IF(VLOOKUP(A531,SOURCE!B:S,16,0)="","","   "&amp;VLOOKUP(A531,SOURCE!B:S,16,0)
))))
)</f>
        <v>#define ITM_0510                     510</v>
      </c>
    </row>
    <row r="532" spans="1:4">
      <c r="A532">
        <f t="shared" si="12"/>
        <v>511</v>
      </c>
      <c r="B532" t="str">
        <f>VLOOKUP(A532,SOURCE!B:S,15,0)</f>
        <v>ITM_0511</v>
      </c>
      <c r="C532">
        <f>IF(
ISNUMBER(INDEX(SOURCE!B:B,MATCH(A532,SOURCE!B:B,0)+1)),
  VALUE(INDEX(SOURCE!B:B,MATCH(A532,SOURCE!B:B,0)+1)),
  "")</f>
        <v>512</v>
      </c>
      <c r="D532" s="8" t="str">
        <f>IF(A532&lt;&gt;INT(A532),B532,
IF(A532&lt;0,VLOOKUP(A532,lookups!A$1:B$25,2,0),
IF(ISNA(B532),"",
IF(OR(ISBLANK(A532),ISNA(B532),B532=0),
"",
"#define "&amp;
VLOOKUP(A532,SOURCE!B:S,15,0)&amp;IF(SOURCE!$AA$2-LEN(VLOOKUP(A532,SOURCE!B:S,15,0))&gt;=0,REPT(" ",SOURCE!$AA$2-LEN(VLOOKUP(A532,SOURCE!B:S,15,0))),"")&amp;
TEXT(A532,"???0")&amp;IF(VLOOKUP(A532,SOURCE!B:S,16,0)="","","   "&amp;VLOOKUP(A532,SOURCE!B:S,16,0)
))))
)</f>
        <v>#define ITM_0511                     511</v>
      </c>
    </row>
    <row r="533" spans="1:4">
      <c r="A533">
        <f t="shared" si="12"/>
        <v>512</v>
      </c>
      <c r="B533" t="str">
        <f>VLOOKUP(A533,SOURCE!B:S,15,0)</f>
        <v>ITM_0512</v>
      </c>
      <c r="C533">
        <f>IF(
ISNUMBER(INDEX(SOURCE!B:B,MATCH(A533,SOURCE!B:B,0)+1)),
  VALUE(INDEX(SOURCE!B:B,MATCH(A533,SOURCE!B:B,0)+1)),
  "")</f>
        <v>513</v>
      </c>
      <c r="D533" s="8" t="str">
        <f>IF(A533&lt;&gt;INT(A533),B533,
IF(A533&lt;0,VLOOKUP(A533,lookups!A$1:B$25,2,0),
IF(ISNA(B533),"",
IF(OR(ISBLANK(A533),ISNA(B533),B533=0),
"",
"#define "&amp;
VLOOKUP(A533,SOURCE!B:S,15,0)&amp;IF(SOURCE!$AA$2-LEN(VLOOKUP(A533,SOURCE!B:S,15,0))&gt;=0,REPT(" ",SOURCE!$AA$2-LEN(VLOOKUP(A533,SOURCE!B:S,15,0))),"")&amp;
TEXT(A533,"???0")&amp;IF(VLOOKUP(A533,SOURCE!B:S,16,0)="","","   "&amp;VLOOKUP(A533,SOURCE!B:S,16,0)
))))
)</f>
        <v>#define ITM_0512                     512</v>
      </c>
    </row>
    <row r="534" spans="1:4">
      <c r="A534">
        <f t="shared" si="12"/>
        <v>513</v>
      </c>
      <c r="B534" t="str">
        <f>VLOOKUP(A534,SOURCE!B:S,15,0)</f>
        <v>ITM_0513</v>
      </c>
      <c r="C534">
        <f>IF(
ISNUMBER(INDEX(SOURCE!B:B,MATCH(A534,SOURCE!B:B,0)+1)),
  VALUE(INDEX(SOURCE!B:B,MATCH(A534,SOURCE!B:B,0)+1)),
  "")</f>
        <v>514</v>
      </c>
      <c r="D534" s="8" t="str">
        <f>IF(A534&lt;&gt;INT(A534),B534,
IF(A534&lt;0,VLOOKUP(A534,lookups!A$1:B$25,2,0),
IF(ISNA(B534),"",
IF(OR(ISBLANK(A534),ISNA(B534),B534=0),
"",
"#define "&amp;
VLOOKUP(A534,SOURCE!B:S,15,0)&amp;IF(SOURCE!$AA$2-LEN(VLOOKUP(A534,SOURCE!B:S,15,0))&gt;=0,REPT(" ",SOURCE!$AA$2-LEN(VLOOKUP(A534,SOURCE!B:S,15,0))),"")&amp;
TEXT(A534,"???0")&amp;IF(VLOOKUP(A534,SOURCE!B:S,16,0)="","","   "&amp;VLOOKUP(A534,SOURCE!B:S,16,0)
))))
)</f>
        <v>#define ITM_0513                     513</v>
      </c>
    </row>
    <row r="535" spans="1:4">
      <c r="A535">
        <f t="shared" si="12"/>
        <v>514</v>
      </c>
      <c r="B535" t="str">
        <f>VLOOKUP(A535,SOURCE!B:S,15,0)</f>
        <v>ITM_0514</v>
      </c>
      <c r="C535">
        <f>IF(
ISNUMBER(INDEX(SOURCE!B:B,MATCH(A535,SOURCE!B:B,0)+1)),
  VALUE(INDEX(SOURCE!B:B,MATCH(A535,SOURCE!B:B,0)+1)),
  "")</f>
        <v>515</v>
      </c>
      <c r="D535" s="8" t="str">
        <f>IF(A535&lt;&gt;INT(A535),B535,
IF(A535&lt;0,VLOOKUP(A535,lookups!A$1:B$25,2,0),
IF(ISNA(B535),"",
IF(OR(ISBLANK(A535),ISNA(B535),B535=0),
"",
"#define "&amp;
VLOOKUP(A535,SOURCE!B:S,15,0)&amp;IF(SOURCE!$AA$2-LEN(VLOOKUP(A535,SOURCE!B:S,15,0))&gt;=0,REPT(" ",SOURCE!$AA$2-LEN(VLOOKUP(A535,SOURCE!B:S,15,0))),"")&amp;
TEXT(A535,"???0")&amp;IF(VLOOKUP(A535,SOURCE!B:S,16,0)="","","   "&amp;VLOOKUP(A535,SOURCE!B:S,16,0)
))))
)</f>
        <v>#define ITM_0514                     514</v>
      </c>
    </row>
    <row r="536" spans="1:4">
      <c r="A536">
        <f t="shared" si="12"/>
        <v>515</v>
      </c>
      <c r="B536" t="str">
        <f>VLOOKUP(A536,SOURCE!B:S,15,0)</f>
        <v>ITM_0515</v>
      </c>
      <c r="C536">
        <f>IF(
ISNUMBER(INDEX(SOURCE!B:B,MATCH(A536,SOURCE!B:B,0)+1)),
  VALUE(INDEX(SOURCE!B:B,MATCH(A536,SOURCE!B:B,0)+1)),
  "")</f>
        <v>516</v>
      </c>
      <c r="D536" s="8" t="str">
        <f>IF(A536&lt;&gt;INT(A536),B536,
IF(A536&lt;0,VLOOKUP(A536,lookups!A$1:B$25,2,0),
IF(ISNA(B536),"",
IF(OR(ISBLANK(A536),ISNA(B536),B536=0),
"",
"#define "&amp;
VLOOKUP(A536,SOURCE!B:S,15,0)&amp;IF(SOURCE!$AA$2-LEN(VLOOKUP(A536,SOURCE!B:S,15,0))&gt;=0,REPT(" ",SOURCE!$AA$2-LEN(VLOOKUP(A536,SOURCE!B:S,15,0))),"")&amp;
TEXT(A536,"???0")&amp;IF(VLOOKUP(A536,SOURCE!B:S,16,0)="","","   "&amp;VLOOKUP(A536,SOURCE!B:S,16,0)
))))
)</f>
        <v>#define ITM_0515                     515</v>
      </c>
    </row>
    <row r="537" spans="1:4">
      <c r="A537">
        <f t="shared" si="12"/>
        <v>516</v>
      </c>
      <c r="B537" t="str">
        <f>VLOOKUP(A537,SOURCE!B:S,15,0)</f>
        <v>ITM_0516</v>
      </c>
      <c r="C537">
        <f>IF(
ISNUMBER(INDEX(SOURCE!B:B,MATCH(A537,SOURCE!B:B,0)+1)),
  VALUE(INDEX(SOURCE!B:B,MATCH(A537,SOURCE!B:B,0)+1)),
  "")</f>
        <v>517</v>
      </c>
      <c r="D537" s="8" t="str">
        <f>IF(A537&lt;&gt;INT(A537),B537,
IF(A537&lt;0,VLOOKUP(A537,lookups!A$1:B$25,2,0),
IF(ISNA(B537),"",
IF(OR(ISBLANK(A537),ISNA(B537),B537=0),
"",
"#define "&amp;
VLOOKUP(A537,SOURCE!B:S,15,0)&amp;IF(SOURCE!$AA$2-LEN(VLOOKUP(A537,SOURCE!B:S,15,0))&gt;=0,REPT(" ",SOURCE!$AA$2-LEN(VLOOKUP(A537,SOURCE!B:S,15,0))),"")&amp;
TEXT(A537,"???0")&amp;IF(VLOOKUP(A537,SOURCE!B:S,16,0)="","","   "&amp;VLOOKUP(A537,SOURCE!B:S,16,0)
))))
)</f>
        <v>#define ITM_0516                     516</v>
      </c>
    </row>
    <row r="538" spans="1:4">
      <c r="A538">
        <f t="shared" si="12"/>
        <v>517</v>
      </c>
      <c r="B538" t="str">
        <f>VLOOKUP(A538,SOURCE!B:S,15,0)</f>
        <v>ITM_0517</v>
      </c>
      <c r="C538">
        <f>IF(
ISNUMBER(INDEX(SOURCE!B:B,MATCH(A538,SOURCE!B:B,0)+1)),
  VALUE(INDEX(SOURCE!B:B,MATCH(A538,SOURCE!B:B,0)+1)),
  "")</f>
        <v>518</v>
      </c>
      <c r="D538" s="8" t="str">
        <f>IF(A538&lt;&gt;INT(A538),B538,
IF(A538&lt;0,VLOOKUP(A538,lookups!A$1:B$25,2,0),
IF(ISNA(B538),"",
IF(OR(ISBLANK(A538),ISNA(B538),B538=0),
"",
"#define "&amp;
VLOOKUP(A538,SOURCE!B:S,15,0)&amp;IF(SOURCE!$AA$2-LEN(VLOOKUP(A538,SOURCE!B:S,15,0))&gt;=0,REPT(" ",SOURCE!$AA$2-LEN(VLOOKUP(A538,SOURCE!B:S,15,0))),"")&amp;
TEXT(A538,"???0")&amp;IF(VLOOKUP(A538,SOURCE!B:S,16,0)="","","   "&amp;VLOOKUP(A538,SOURCE!B:S,16,0)
))))
)</f>
        <v>#define ITM_0517                     517</v>
      </c>
    </row>
    <row r="539" spans="1:4">
      <c r="A539">
        <f t="shared" si="12"/>
        <v>518</v>
      </c>
      <c r="B539" t="str">
        <f>VLOOKUP(A539,SOURCE!B:S,15,0)</f>
        <v>ITM_0518</v>
      </c>
      <c r="C539">
        <f>IF(
ISNUMBER(INDEX(SOURCE!B:B,MATCH(A539,SOURCE!B:B,0)+1)),
  VALUE(INDEX(SOURCE!B:B,MATCH(A539,SOURCE!B:B,0)+1)),
  "")</f>
        <v>519</v>
      </c>
      <c r="D539" s="8" t="str">
        <f>IF(A539&lt;&gt;INT(A539),B539,
IF(A539&lt;0,VLOOKUP(A539,lookups!A$1:B$25,2,0),
IF(ISNA(B539),"",
IF(OR(ISBLANK(A539),ISNA(B539),B539=0),
"",
"#define "&amp;
VLOOKUP(A539,SOURCE!B:S,15,0)&amp;IF(SOURCE!$AA$2-LEN(VLOOKUP(A539,SOURCE!B:S,15,0))&gt;=0,REPT(" ",SOURCE!$AA$2-LEN(VLOOKUP(A539,SOURCE!B:S,15,0))),"")&amp;
TEXT(A539,"???0")&amp;IF(VLOOKUP(A539,SOURCE!B:S,16,0)="","","   "&amp;VLOOKUP(A539,SOURCE!B:S,16,0)
))))
)</f>
        <v>#define ITM_0518                     518</v>
      </c>
    </row>
    <row r="540" spans="1:4">
      <c r="A540">
        <f t="shared" si="12"/>
        <v>519</v>
      </c>
      <c r="B540" t="str">
        <f>VLOOKUP(A540,SOURCE!B:S,15,0)</f>
        <v>ITM_0519</v>
      </c>
      <c r="C540">
        <f>IF(
ISNUMBER(INDEX(SOURCE!B:B,MATCH(A540,SOURCE!B:B,0)+1)),
  VALUE(INDEX(SOURCE!B:B,MATCH(A540,SOURCE!B:B,0)+1)),
  "")</f>
        <v>520</v>
      </c>
      <c r="D540" s="8" t="str">
        <f>IF(A540&lt;&gt;INT(A540),B540,
IF(A540&lt;0,VLOOKUP(A540,lookups!A$1:B$25,2,0),
IF(ISNA(B540),"",
IF(OR(ISBLANK(A540),ISNA(B540),B540=0),
"",
"#define "&amp;
VLOOKUP(A540,SOURCE!B:S,15,0)&amp;IF(SOURCE!$AA$2-LEN(VLOOKUP(A540,SOURCE!B:S,15,0))&gt;=0,REPT(" ",SOURCE!$AA$2-LEN(VLOOKUP(A540,SOURCE!B:S,15,0))),"")&amp;
TEXT(A540,"???0")&amp;IF(VLOOKUP(A540,SOURCE!B:S,16,0)="","","   "&amp;VLOOKUP(A540,SOURCE!B:S,16,0)
))))
)</f>
        <v>#define ITM_0519                     519</v>
      </c>
    </row>
    <row r="541" spans="1:4">
      <c r="A541">
        <f t="shared" si="12"/>
        <v>520</v>
      </c>
      <c r="B541" t="str">
        <f>VLOOKUP(A541,SOURCE!B:S,15,0)</f>
        <v>ITM_0520</v>
      </c>
      <c r="C541">
        <f>IF(
ISNUMBER(INDEX(SOURCE!B:B,MATCH(A541,SOURCE!B:B,0)+1)),
  VALUE(INDEX(SOURCE!B:B,MATCH(A541,SOURCE!B:B,0)+1)),
  "")</f>
        <v>521</v>
      </c>
      <c r="D541" s="8" t="str">
        <f>IF(A541&lt;&gt;INT(A541),B541,
IF(A541&lt;0,VLOOKUP(A541,lookups!A$1:B$25,2,0),
IF(ISNA(B541),"",
IF(OR(ISBLANK(A541),ISNA(B541),B541=0),
"",
"#define "&amp;
VLOOKUP(A541,SOURCE!B:S,15,0)&amp;IF(SOURCE!$AA$2-LEN(VLOOKUP(A541,SOURCE!B:S,15,0))&gt;=0,REPT(" ",SOURCE!$AA$2-LEN(VLOOKUP(A541,SOURCE!B:S,15,0))),"")&amp;
TEXT(A541,"???0")&amp;IF(VLOOKUP(A541,SOURCE!B:S,16,0)="","","   "&amp;VLOOKUP(A541,SOURCE!B:S,16,0)
))))
)</f>
        <v>#define ITM_0520                     520</v>
      </c>
    </row>
    <row r="542" spans="1:4">
      <c r="A542">
        <f t="shared" si="12"/>
        <v>521</v>
      </c>
      <c r="B542" t="str">
        <f>VLOOKUP(A542,SOURCE!B:S,15,0)</f>
        <v>ITM_0521</v>
      </c>
      <c r="C542">
        <f>IF(
ISNUMBER(INDEX(SOURCE!B:B,MATCH(A542,SOURCE!B:B,0)+1)),
  VALUE(INDEX(SOURCE!B:B,MATCH(A542,SOURCE!B:B,0)+1)),
  "")</f>
        <v>522</v>
      </c>
      <c r="D542" s="8" t="str">
        <f>IF(A542&lt;&gt;INT(A542),B542,
IF(A542&lt;0,VLOOKUP(A542,lookups!A$1:B$25,2,0),
IF(ISNA(B542),"",
IF(OR(ISBLANK(A542),ISNA(B542),B542=0),
"",
"#define "&amp;
VLOOKUP(A542,SOURCE!B:S,15,0)&amp;IF(SOURCE!$AA$2-LEN(VLOOKUP(A542,SOURCE!B:S,15,0))&gt;=0,REPT(" ",SOURCE!$AA$2-LEN(VLOOKUP(A542,SOURCE!B:S,15,0))),"")&amp;
TEXT(A542,"???0")&amp;IF(VLOOKUP(A542,SOURCE!B:S,16,0)="","","   "&amp;VLOOKUP(A542,SOURCE!B:S,16,0)
))))
)</f>
        <v>#define ITM_0521                     521</v>
      </c>
    </row>
    <row r="543" spans="1:4">
      <c r="A543">
        <f t="shared" si="12"/>
        <v>522</v>
      </c>
      <c r="B543" t="str">
        <f>VLOOKUP(A543,SOURCE!B:S,15,0)</f>
        <v>ITM_0522</v>
      </c>
      <c r="C543">
        <f>IF(
ISNUMBER(INDEX(SOURCE!B:B,MATCH(A543,SOURCE!B:B,0)+1)),
  VALUE(INDEX(SOURCE!B:B,MATCH(A543,SOURCE!B:B,0)+1)),
  "")</f>
        <v>523</v>
      </c>
      <c r="D543" s="8" t="str">
        <f>IF(A543&lt;&gt;INT(A543),B543,
IF(A543&lt;0,VLOOKUP(A543,lookups!A$1:B$25,2,0),
IF(ISNA(B543),"",
IF(OR(ISBLANK(A543),ISNA(B543),B543=0),
"",
"#define "&amp;
VLOOKUP(A543,SOURCE!B:S,15,0)&amp;IF(SOURCE!$AA$2-LEN(VLOOKUP(A543,SOURCE!B:S,15,0))&gt;=0,REPT(" ",SOURCE!$AA$2-LEN(VLOOKUP(A543,SOURCE!B:S,15,0))),"")&amp;
TEXT(A543,"???0")&amp;IF(VLOOKUP(A543,SOURCE!B:S,16,0)="","","   "&amp;VLOOKUP(A543,SOURCE!B:S,16,0)
))))
)</f>
        <v>#define ITM_0522                     522</v>
      </c>
    </row>
    <row r="544" spans="1:4">
      <c r="A544">
        <f t="shared" si="12"/>
        <v>523</v>
      </c>
      <c r="B544" t="str">
        <f>VLOOKUP(A544,SOURCE!B:S,15,0)</f>
        <v>ITM_0523</v>
      </c>
      <c r="C544">
        <f>IF(
ISNUMBER(INDEX(SOURCE!B:B,MATCH(A544,SOURCE!B:B,0)+1)),
  VALUE(INDEX(SOURCE!B:B,MATCH(A544,SOURCE!B:B,0)+1)),
  "")</f>
        <v>524</v>
      </c>
      <c r="D544" s="8" t="str">
        <f>IF(A544&lt;&gt;INT(A544),B544,
IF(A544&lt;0,VLOOKUP(A544,lookups!A$1:B$25,2,0),
IF(ISNA(B544),"",
IF(OR(ISBLANK(A544),ISNA(B544),B544=0),
"",
"#define "&amp;
VLOOKUP(A544,SOURCE!B:S,15,0)&amp;IF(SOURCE!$AA$2-LEN(VLOOKUP(A544,SOURCE!B:S,15,0))&gt;=0,REPT(" ",SOURCE!$AA$2-LEN(VLOOKUP(A544,SOURCE!B:S,15,0))),"")&amp;
TEXT(A544,"???0")&amp;IF(VLOOKUP(A544,SOURCE!B:S,16,0)="","","   "&amp;VLOOKUP(A544,SOURCE!B:S,16,0)
))))
)</f>
        <v>#define ITM_0523                     523</v>
      </c>
    </row>
    <row r="545" spans="1:4">
      <c r="A545">
        <f t="shared" si="12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8" t="str">
        <f>IF(A545&lt;&gt;INT(A545),B545,
IF(A545&lt;0,VLOOKUP(A545,lookups!A$1:B$25,2,0),
IF(ISNA(B545),"",
IF(OR(ISBLANK(A545),ISNA(B545),B545=0),
"",
"#define "&amp;
VLOOKUP(A545,SOURCE!B:S,15,0)&amp;IF(SOURCE!$AA$2-LEN(VLOOKUP(A545,SOURCE!B:S,15,0))&gt;=0,REPT(" ",SOURCE!$AA$2-LEN(VLOOKUP(A545,SOURCE!B:S,15,0))),"")&amp;
TEXT(A545,"???0")&amp;IF(VLOOKUP(A545,SOURCE!B:S,16,0)="","","   "&amp;VLOOKUP(A545,SOURCE!B:S,16,0)
))))
)</f>
        <v>#define ITM_0524                     524</v>
      </c>
    </row>
    <row r="546" spans="1:4">
      <c r="A546">
        <f t="shared" si="12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8" t="str">
        <f>IF(A546&lt;&gt;INT(A546),B546,
IF(A546&lt;0,VLOOKUP(A546,lookups!A$1:B$25,2,0),
IF(ISNA(B546),"",
IF(OR(ISBLANK(A546),ISNA(B546),B546=0),
"",
"#define "&amp;
VLOOKUP(A546,SOURCE!B:S,15,0)&amp;IF(SOURCE!$AA$2-LEN(VLOOKUP(A546,SOURCE!B:S,15,0))&gt;=0,REPT(" ",SOURCE!$AA$2-LEN(VLOOKUP(A546,SOURCE!B:S,15,0))),"")&amp;
TEXT(A546,"???0")&amp;IF(VLOOKUP(A546,SOURCE!B:S,16,0)="","","   "&amp;VLOOKUP(A546,SOURCE!B:S,16,0)
))))
)</f>
        <v>#define ITM_0525                     525</v>
      </c>
    </row>
    <row r="547" spans="1:4">
      <c r="A547">
        <f t="shared" si="12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8" t="str">
        <f>IF(A547&lt;&gt;INT(A547),B547,
IF(A547&lt;0,VLOOKUP(A547,lookups!A$1:B$25,2,0),
IF(ISNA(B547),"",
IF(OR(ISBLANK(A547),ISNA(B547),B547=0),
"",
"#define "&amp;
VLOOKUP(A547,SOURCE!B:S,15,0)&amp;IF(SOURCE!$AA$2-LEN(VLOOKUP(A547,SOURCE!B:S,15,0))&gt;=0,REPT(" ",SOURCE!$AA$2-LEN(VLOOKUP(A547,SOURCE!B:S,15,0))),"")&amp;
TEXT(A547,"???0")&amp;IF(VLOOKUP(A547,SOURCE!B:S,16,0)="","","   "&amp;VLOOKUP(A547,SOURCE!B:S,16,0)
))))
)</f>
        <v>#define ITM_0526                     526</v>
      </c>
    </row>
    <row r="548" spans="1:4">
      <c r="A548">
        <f t="shared" si="12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8" t="str">
        <f>IF(A548&lt;&gt;INT(A548),B548,
IF(A548&lt;0,VLOOKUP(A548,lookups!A$1:B$25,2,0),
IF(ISNA(B548),"",
IF(OR(ISBLANK(A548),ISNA(B548),B548=0),
"",
"#define "&amp;
VLOOKUP(A548,SOURCE!B:S,15,0)&amp;IF(SOURCE!$AA$2-LEN(VLOOKUP(A548,SOURCE!B:S,15,0))&gt;=0,REPT(" ",SOURCE!$AA$2-LEN(VLOOKUP(A548,SOURCE!B:S,15,0))),"")&amp;
TEXT(A548,"???0")&amp;IF(VLOOKUP(A548,SOURCE!B:S,16,0)="","","   "&amp;VLOOKUP(A548,SOURCE!B:S,16,0)
))))
)</f>
        <v/>
      </c>
    </row>
    <row r="549" spans="1:4">
      <c r="A549">
        <f t="shared" si="12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8" t="str">
        <f>IF(A549&lt;&gt;INT(A549),B549,
IF(A549&lt;0,VLOOKUP(A549,lookups!A$1:B$25,2,0),
IF(ISNA(B549),"",
IF(OR(ISBLANK(A549),ISNA(B549),B549=0),
"",
"#define "&amp;
VLOOKUP(A549,SOURCE!B:S,15,0)&amp;IF(SOURCE!$AA$2-LEN(VLOOKUP(A549,SOURCE!B:S,15,0))&gt;=0,REPT(" ",SOURCE!$AA$2-LEN(VLOOKUP(A549,SOURCE!B:S,15,0))),"")&amp;
TEXT(A549,"???0")&amp;IF(VLOOKUP(A549,SOURCE!B:S,16,0)="","","   "&amp;VLOOKUP(A549,SOURCE!B:S,16,0)
))))
)</f>
        <v/>
      </c>
    </row>
    <row r="550" spans="1:4">
      <c r="A550">
        <f t="shared" si="12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8" t="str">
        <f>IF(A550&lt;&gt;INT(A550),B550,
IF(A550&lt;0,VLOOKUP(A550,lookups!A$1:B$25,2,0),
IF(ISNA(B550),"",
IF(OR(ISBLANK(A550),ISNA(B550),B550=0),
"",
"#define "&amp;
VLOOKUP(A550,SOURCE!B:S,15,0)&amp;IF(SOURCE!$AA$2-LEN(VLOOKUP(A550,SOURCE!B:S,15,0))&gt;=0,REPT(" ",SOURCE!$AA$2-LEN(VLOOKUP(A550,SOURCE!B:S,15,0))),"")&amp;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2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8" t="str">
        <f>IF(A551&lt;&gt;INT(A551),B551,
IF(A551&lt;0,VLOOKUP(A551,lookups!A$1:B$25,2,0),
IF(ISNA(B551),"",
IF(OR(ISBLANK(A551),ISNA(B551),B551=0),
"",
"#define "&amp;
VLOOKUP(A551,SOURCE!B:S,15,0)&amp;IF(SOURCE!$AA$2-LEN(VLOOKUP(A551,SOURCE!B:S,15,0))&gt;=0,REPT(" ",SOURCE!$AA$2-LEN(VLOOKUP(A551,SOURCE!B:S,15,0))),"")&amp;
TEXT(A551,"???0")&amp;IF(VLOOKUP(A551,SOURCE!B:S,16,0)="","","   "&amp;VLOOKUP(A551,SOURCE!B:S,16,0)
))))
)</f>
        <v>#define ITM_REG_X                    527</v>
      </c>
    </row>
    <row r="552" spans="1:4">
      <c r="A552">
        <f t="shared" si="12"/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8" t="str">
        <f>IF(A552&lt;&gt;INT(A552),B552,
IF(A552&lt;0,VLOOKUP(A552,lookups!A$1:B$25,2,0),
IF(ISNA(B552),"",
IF(OR(ISBLANK(A552),ISNA(B552),B552=0),
"",
"#define "&amp;
VLOOKUP(A552,SOURCE!B:S,15,0)&amp;IF(SOURCE!$AA$2-LEN(VLOOKUP(A552,SOURCE!B:S,15,0))&gt;=0,REPT(" ",SOURCE!$AA$2-LEN(VLOOKUP(A552,SOURCE!B:S,15,0))),"")&amp;
TEXT(A552,"???0")&amp;IF(VLOOKUP(A552,SOURCE!B:S,16,0)="","","   "&amp;VLOOKUP(A552,SOURCE!B:S,16,0)
))))
)</f>
        <v>#define ITM_REG_Y                    528</v>
      </c>
    </row>
    <row r="553" spans="1:4">
      <c r="A553">
        <f t="shared" si="12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8" t="str">
        <f>IF(A553&lt;&gt;INT(A553),B553,
IF(A553&lt;0,VLOOKUP(A553,lookups!A$1:B$25,2,0),
IF(ISNA(B553),"",
IF(OR(ISBLANK(A553),ISNA(B553),B553=0),
"",
"#define "&amp;
VLOOKUP(A553,SOURCE!B:S,15,0)&amp;IF(SOURCE!$AA$2-LEN(VLOOKUP(A553,SOURCE!B:S,15,0))&gt;=0,REPT(" ",SOURCE!$AA$2-LEN(VLOOKUP(A553,SOURCE!B:S,15,0))),"")&amp;
TEXT(A553,"???0")&amp;IF(VLOOKUP(A553,SOURCE!B:S,16,0)="","","   "&amp;VLOOKUP(A553,SOURCE!B:S,16,0)
))))
)</f>
        <v>#define ITM_REG_Z                    529</v>
      </c>
    </row>
    <row r="554" spans="1:4">
      <c r="A554">
        <f t="shared" si="12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8" t="str">
        <f>IF(A554&lt;&gt;INT(A554),B554,
IF(A554&lt;0,VLOOKUP(A554,lookups!A$1:B$25,2,0),
IF(ISNA(B554),"",
IF(OR(ISBLANK(A554),ISNA(B554),B554=0),
"",
"#define "&amp;
VLOOKUP(A554,SOURCE!B:S,15,0)&amp;IF(SOURCE!$AA$2-LEN(VLOOKUP(A554,SOURCE!B:S,15,0))&gt;=0,REPT(" ",SOURCE!$AA$2-LEN(VLOOKUP(A554,SOURCE!B:S,15,0))),"")&amp;
TEXT(A554,"???0")&amp;IF(VLOOKUP(A554,SOURCE!B:S,16,0)="","","   "&amp;VLOOKUP(A554,SOURCE!B:S,16,0)
))))
)</f>
        <v>#define ITM_REG_T                    530</v>
      </c>
    </row>
    <row r="555" spans="1:4">
      <c r="A555">
        <f t="shared" si="12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8" t="str">
        <f>IF(A555&lt;&gt;INT(A555),B555,
IF(A555&lt;0,VLOOKUP(A555,lookups!A$1:B$25,2,0),
IF(ISNA(B555),"",
IF(OR(ISBLANK(A555),ISNA(B555),B555=0),
"",
"#define "&amp;
VLOOKUP(A555,SOURCE!B:S,15,0)&amp;IF(SOURCE!$AA$2-LEN(VLOOKUP(A555,SOURCE!B:S,15,0))&gt;=0,REPT(" ",SOURCE!$AA$2-LEN(VLOOKUP(A555,SOURCE!B:S,15,0))),"")&amp;
TEXT(A555,"???0")&amp;IF(VLOOKUP(A555,SOURCE!B:S,16,0)="","","   "&amp;VLOOKUP(A555,SOURCE!B:S,16,0)
))))
)</f>
        <v>#define ITM_REG_A                    531</v>
      </c>
    </row>
    <row r="556" spans="1:4">
      <c r="A556">
        <f t="shared" si="12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8" t="str">
        <f>IF(A556&lt;&gt;INT(A556),B556,
IF(A556&lt;0,VLOOKUP(A556,lookups!A$1:B$25,2,0),
IF(ISNA(B556),"",
IF(OR(ISBLANK(A556),ISNA(B556),B556=0),
"",
"#define "&amp;
VLOOKUP(A556,SOURCE!B:S,15,0)&amp;IF(SOURCE!$AA$2-LEN(VLOOKUP(A556,SOURCE!B:S,15,0))&gt;=0,REPT(" ",SOURCE!$AA$2-LEN(VLOOKUP(A556,SOURCE!B:S,15,0))),"")&amp;
TEXT(A556,"???0")&amp;IF(VLOOKUP(A556,SOURCE!B:S,16,0)="","","   "&amp;VLOOKUP(A556,SOURCE!B:S,16,0)
))))
)</f>
        <v>#define ITM_REG_B                    532</v>
      </c>
    </row>
    <row r="557" spans="1:4">
      <c r="A557">
        <f t="shared" si="12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8" t="str">
        <f>IF(A557&lt;&gt;INT(A557),B557,
IF(A557&lt;0,VLOOKUP(A557,lookups!A$1:B$25,2,0),
IF(ISNA(B557),"",
IF(OR(ISBLANK(A557),ISNA(B557),B557=0),
"",
"#define "&amp;
VLOOKUP(A557,SOURCE!B:S,15,0)&amp;IF(SOURCE!$AA$2-LEN(VLOOKUP(A557,SOURCE!B:S,15,0))&gt;=0,REPT(" ",SOURCE!$AA$2-LEN(VLOOKUP(A557,SOURCE!B:S,15,0))),"")&amp;
TEXT(A557,"???0")&amp;IF(VLOOKUP(A557,SOURCE!B:S,16,0)="","","   "&amp;VLOOKUP(A557,SOURCE!B:S,16,0)
))))
)</f>
        <v>#define ITM_REG_C                    533</v>
      </c>
    </row>
    <row r="558" spans="1:4">
      <c r="A558">
        <f t="shared" si="12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8" t="str">
        <f>IF(A558&lt;&gt;INT(A558),B558,
IF(A558&lt;0,VLOOKUP(A558,lookups!A$1:B$25,2,0),
IF(ISNA(B558),"",
IF(OR(ISBLANK(A558),ISNA(B558),B558=0),
"",
"#define "&amp;
VLOOKUP(A558,SOURCE!B:S,15,0)&amp;IF(SOURCE!$AA$2-LEN(VLOOKUP(A558,SOURCE!B:S,15,0))&gt;=0,REPT(" ",SOURCE!$AA$2-LEN(VLOOKUP(A558,SOURCE!B:S,15,0))),"")&amp;
TEXT(A558,"???0")&amp;IF(VLOOKUP(A558,SOURCE!B:S,16,0)="","","   "&amp;VLOOKUP(A558,SOURCE!B:S,16,0)
))))
)</f>
        <v>#define ITM_REG_D                    534</v>
      </c>
    </row>
    <row r="559" spans="1:4">
      <c r="A559">
        <f t="shared" si="12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8" t="str">
        <f>IF(A559&lt;&gt;INT(A559),B559,
IF(A559&lt;0,VLOOKUP(A559,lookups!A$1:B$25,2,0),
IF(ISNA(B559),"",
IF(OR(ISBLANK(A559),ISNA(B559),B559=0),
"",
"#define "&amp;
VLOOKUP(A559,SOURCE!B:S,15,0)&amp;IF(SOURCE!$AA$2-LEN(VLOOKUP(A559,SOURCE!B:S,15,0))&gt;=0,REPT(" ",SOURCE!$AA$2-LEN(VLOOKUP(A559,SOURCE!B:S,15,0))),"")&amp;
TEXT(A559,"???0")&amp;IF(VLOOKUP(A559,SOURCE!B:S,16,0)="","","   "&amp;VLOOKUP(A559,SOURCE!B:S,16,0)
))))
)</f>
        <v>#define ITM_REG_L                    535</v>
      </c>
    </row>
    <row r="560" spans="1:4">
      <c r="A560">
        <f t="shared" si="12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8" t="str">
        <f>IF(A560&lt;&gt;INT(A560),B560,
IF(A560&lt;0,VLOOKUP(A560,lookups!A$1:B$25,2,0),
IF(ISNA(B560),"",
IF(OR(ISBLANK(A560),ISNA(B560),B560=0),
"",
"#define "&amp;
VLOOKUP(A560,SOURCE!B:S,15,0)&amp;IF(SOURCE!$AA$2-LEN(VLOOKUP(A560,SOURCE!B:S,15,0))&gt;=0,REPT(" ",SOURCE!$AA$2-LEN(VLOOKUP(A560,SOURCE!B:S,15,0))),"")&amp;
TEXT(A560,"???0")&amp;IF(VLOOKUP(A560,SOURCE!B:S,16,0)="","","   "&amp;VLOOKUP(A560,SOURCE!B:S,16,0)
))))
)</f>
        <v>#define ITM_REG_I                    536</v>
      </c>
    </row>
    <row r="561" spans="1:4">
      <c r="A561">
        <f t="shared" si="12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8" t="str">
        <f>IF(A561&lt;&gt;INT(A561),B561,
IF(A561&lt;0,VLOOKUP(A561,lookups!A$1:B$25,2,0),
IF(ISNA(B561),"",
IF(OR(ISBLANK(A561),ISNA(B561),B561=0),
"",
"#define "&amp;
VLOOKUP(A561,SOURCE!B:S,15,0)&amp;IF(SOURCE!$AA$2-LEN(VLOOKUP(A561,SOURCE!B:S,15,0))&gt;=0,REPT(" ",SOURCE!$AA$2-LEN(VLOOKUP(A561,SOURCE!B:S,15,0))),"")&amp;
TEXT(A561,"???0")&amp;IF(VLOOKUP(A561,SOURCE!B:S,16,0)="","","   "&amp;VLOOKUP(A561,SOURCE!B:S,16,0)
))))
)</f>
        <v>#define ITM_REG_J                    537</v>
      </c>
    </row>
    <row r="562" spans="1:4">
      <c r="A562">
        <f t="shared" si="12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8" t="str">
        <f>IF(A562&lt;&gt;INT(A562),B562,
IF(A562&lt;0,VLOOKUP(A562,lookups!A$1:B$25,2,0),
IF(ISNA(B562),"",
IF(OR(ISBLANK(A562),ISNA(B562),B562=0),
"",
"#define "&amp;
VLOOKUP(A562,SOURCE!B:S,15,0)&amp;IF(SOURCE!$AA$2-LEN(VLOOKUP(A562,SOURCE!B:S,15,0))&gt;=0,REPT(" ",SOURCE!$AA$2-LEN(VLOOKUP(A562,SOURCE!B:S,15,0))),"")&amp;
TEXT(A562,"???0")&amp;IF(VLOOKUP(A562,SOURCE!B:S,16,0)="","","   "&amp;VLOOKUP(A562,SOURCE!B:S,16,0)
))))
)</f>
        <v>#define ITM_REG_K                    538</v>
      </c>
    </row>
    <row r="563" spans="1:4">
      <c r="A563">
        <f t="shared" si="12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8" t="str">
        <f>IF(A563&lt;&gt;INT(A563),B563,
IF(A563&lt;0,VLOOKUP(A563,lookups!A$1:B$25,2,0),
IF(ISNA(B563),"",
IF(OR(ISBLANK(A563),ISNA(B563),B563=0),
"",
"#define "&amp;
VLOOKUP(A563,SOURCE!B:S,15,0)&amp;IF(SOURCE!$AA$2-LEN(VLOOKUP(A563,SOURCE!B:S,15,0))&gt;=0,REPT(" ",SOURCE!$AA$2-LEN(VLOOKUP(A563,SOURCE!B:S,15,0))),"")&amp;
TEXT(A563,"???0")&amp;IF(VLOOKUP(A563,SOURCE!B:S,16,0)="","","   "&amp;VLOOKUP(A563,SOURCE!B:S,16,0)
))))
)</f>
        <v>#define ITM_INDIRECTION              539</v>
      </c>
    </row>
    <row r="564" spans="1:4">
      <c r="A564">
        <f t="shared" si="12"/>
        <v>540</v>
      </c>
      <c r="B564" t="str">
        <f>VLOOKUP(A564,SOURCE!B:S,15,0)</f>
        <v>ITM_0</v>
      </c>
      <c r="C564">
        <f>IF(
ISNUMBER(INDEX(SOURCE!B:B,MATCH(A564,SOURCE!B:B,0)+1)),
  VALUE(INDEX(SOURCE!B:B,MATCH(A564,SOURCE!B:B,0)+1)),
  "")</f>
        <v>541</v>
      </c>
      <c r="D564" s="8" t="str">
        <f>IF(A564&lt;&gt;INT(A564),B564,
IF(A564&lt;0,VLOOKUP(A564,lookups!A$1:B$25,2,0),
IF(ISNA(B564),"",
IF(OR(ISBLANK(A564),ISNA(B564),B564=0),
"",
"#define "&amp;
VLOOKUP(A564,SOURCE!B:S,15,0)&amp;IF(SOURCE!$AA$2-LEN(VLOOKUP(A564,SOURCE!B:S,15,0))&gt;=0,REPT(" ",SOURCE!$AA$2-LEN(VLOOKUP(A564,SOURCE!B:S,15,0))),"")&amp;
TEXT(A564,"???0")&amp;IF(VLOOKUP(A564,SOURCE!B:S,16,0)="","","   "&amp;VLOOKUP(A564,SOURCE!B:S,16,0)
))))
)</f>
        <v>#define ITM_0                        540</v>
      </c>
    </row>
    <row r="565" spans="1:4">
      <c r="A565">
        <f t="shared" si="12"/>
        <v>541</v>
      </c>
      <c r="B565" t="str">
        <f>VLOOKUP(A565,SOURCE!B:S,15,0)</f>
        <v>ITM_1</v>
      </c>
      <c r="C565">
        <f>IF(
ISNUMBER(INDEX(SOURCE!B:B,MATCH(A565,SOURCE!B:B,0)+1)),
  VALUE(INDEX(SOURCE!B:B,MATCH(A565,SOURCE!B:B,0)+1)),
  "")</f>
        <v>542</v>
      </c>
      <c r="D565" s="8" t="str">
        <f>IF(A565&lt;&gt;INT(A565),B565,
IF(A565&lt;0,VLOOKUP(A565,lookups!A$1:B$25,2,0),
IF(ISNA(B565),"",
IF(OR(ISBLANK(A565),ISNA(B565),B565=0),
"",
"#define "&amp;
VLOOKUP(A565,SOURCE!B:S,15,0)&amp;IF(SOURCE!$AA$2-LEN(VLOOKUP(A565,SOURCE!B:S,15,0))&gt;=0,REPT(" ",SOURCE!$AA$2-LEN(VLOOKUP(A565,SOURCE!B:S,15,0))),"")&amp;
TEXT(A565,"???0")&amp;IF(VLOOKUP(A565,SOURCE!B:S,16,0)="","","   "&amp;VLOOKUP(A565,SOURCE!B:S,16,0)
))))
)</f>
        <v>#define ITM_1                        541</v>
      </c>
    </row>
    <row r="566" spans="1:4">
      <c r="A566">
        <f t="shared" si="12"/>
        <v>542</v>
      </c>
      <c r="B566" t="str">
        <f>VLOOKUP(A566,SOURCE!B:S,15,0)</f>
        <v>ITM_2</v>
      </c>
      <c r="C566">
        <f>IF(
ISNUMBER(INDEX(SOURCE!B:B,MATCH(A566,SOURCE!B:B,0)+1)),
  VALUE(INDEX(SOURCE!B:B,MATCH(A566,SOURCE!B:B,0)+1)),
  "")</f>
        <v>543</v>
      </c>
      <c r="D566" s="8" t="str">
        <f>IF(A566&lt;&gt;INT(A566),B566,
IF(A566&lt;0,VLOOKUP(A566,lookups!A$1:B$25,2,0),
IF(ISNA(B566),"",
IF(OR(ISBLANK(A566),ISNA(B566),B566=0),
"",
"#define "&amp;
VLOOKUP(A566,SOURCE!B:S,15,0)&amp;IF(SOURCE!$AA$2-LEN(VLOOKUP(A566,SOURCE!B:S,15,0))&gt;=0,REPT(" ",SOURCE!$AA$2-LEN(VLOOKUP(A566,SOURCE!B:S,15,0))),"")&amp;
TEXT(A566,"???0")&amp;IF(VLOOKUP(A566,SOURCE!B:S,16,0)="","","   "&amp;VLOOKUP(A566,SOURCE!B:S,16,0)
))))
)</f>
        <v>#define ITM_2                        542</v>
      </c>
    </row>
    <row r="567" spans="1:4">
      <c r="A567">
        <f t="shared" si="12"/>
        <v>543</v>
      </c>
      <c r="B567" t="str">
        <f>VLOOKUP(A567,SOURCE!B:S,15,0)</f>
        <v>ITM_3</v>
      </c>
      <c r="C567">
        <f>IF(
ISNUMBER(INDEX(SOURCE!B:B,MATCH(A567,SOURCE!B:B,0)+1)),
  VALUE(INDEX(SOURCE!B:B,MATCH(A567,SOURCE!B:B,0)+1)),
  "")</f>
        <v>544</v>
      </c>
      <c r="D567" s="8" t="str">
        <f>IF(A567&lt;&gt;INT(A567),B567,
IF(A567&lt;0,VLOOKUP(A567,lookups!A$1:B$25,2,0),
IF(ISNA(B567),"",
IF(OR(ISBLANK(A567),ISNA(B567),B567=0),
"",
"#define "&amp;
VLOOKUP(A567,SOURCE!B:S,15,0)&amp;IF(SOURCE!$AA$2-LEN(VLOOKUP(A567,SOURCE!B:S,15,0))&gt;=0,REPT(" ",SOURCE!$AA$2-LEN(VLOOKUP(A567,SOURCE!B:S,15,0))),"")&amp;
TEXT(A567,"???0")&amp;IF(VLOOKUP(A567,SOURCE!B:S,16,0)="","","   "&amp;VLOOKUP(A567,SOURCE!B:S,16,0)
))))
)</f>
        <v>#define ITM_3                        543</v>
      </c>
    </row>
    <row r="568" spans="1:4">
      <c r="A568">
        <f t="shared" si="12"/>
        <v>544</v>
      </c>
      <c r="B568" t="str">
        <f>VLOOKUP(A568,SOURCE!B:S,15,0)</f>
        <v>ITM_4</v>
      </c>
      <c r="C568">
        <f>IF(
ISNUMBER(INDEX(SOURCE!B:B,MATCH(A568,SOURCE!B:B,0)+1)),
  VALUE(INDEX(SOURCE!B:B,MATCH(A568,SOURCE!B:B,0)+1)),
  "")</f>
        <v>545</v>
      </c>
      <c r="D568" s="8" t="str">
        <f>IF(A568&lt;&gt;INT(A568),B568,
IF(A568&lt;0,VLOOKUP(A568,lookups!A$1:B$25,2,0),
IF(ISNA(B568),"",
IF(OR(ISBLANK(A568),ISNA(B568),B568=0),
"",
"#define "&amp;
VLOOKUP(A568,SOURCE!B:S,15,0)&amp;IF(SOURCE!$AA$2-LEN(VLOOKUP(A568,SOURCE!B:S,15,0))&gt;=0,REPT(" ",SOURCE!$AA$2-LEN(VLOOKUP(A568,SOURCE!B:S,15,0))),"")&amp;
TEXT(A568,"???0")&amp;IF(VLOOKUP(A568,SOURCE!B:S,16,0)="","","   "&amp;VLOOKUP(A568,SOURCE!B:S,16,0)
))))
)</f>
        <v>#define ITM_4                        544</v>
      </c>
    </row>
    <row r="569" spans="1:4">
      <c r="A569">
        <f t="shared" si="12"/>
        <v>545</v>
      </c>
      <c r="B569" t="str">
        <f>VLOOKUP(A569,SOURCE!B:S,15,0)</f>
        <v>ITM_5</v>
      </c>
      <c r="C569">
        <f>IF(
ISNUMBER(INDEX(SOURCE!B:B,MATCH(A569,SOURCE!B:B,0)+1)),
  VALUE(INDEX(SOURCE!B:B,MATCH(A569,SOURCE!B:B,0)+1)),
  "")</f>
        <v>546</v>
      </c>
      <c r="D569" s="8" t="str">
        <f>IF(A569&lt;&gt;INT(A569),B569,
IF(A569&lt;0,VLOOKUP(A569,lookups!A$1:B$25,2,0),
IF(ISNA(B569),"",
IF(OR(ISBLANK(A569),ISNA(B569),B569=0),
"",
"#define "&amp;
VLOOKUP(A569,SOURCE!B:S,15,0)&amp;IF(SOURCE!$AA$2-LEN(VLOOKUP(A569,SOURCE!B:S,15,0))&gt;=0,REPT(" ",SOURCE!$AA$2-LEN(VLOOKUP(A569,SOURCE!B:S,15,0))),"")&amp;
TEXT(A569,"???0")&amp;IF(VLOOKUP(A569,SOURCE!B:S,16,0)="","","   "&amp;VLOOKUP(A569,SOURCE!B:S,16,0)
))))
)</f>
        <v>#define ITM_5                        545</v>
      </c>
    </row>
    <row r="570" spans="1:4">
      <c r="A570">
        <f t="shared" si="12"/>
        <v>546</v>
      </c>
      <c r="B570" t="str">
        <f>VLOOKUP(A570,SOURCE!B:S,15,0)</f>
        <v>ITM_6</v>
      </c>
      <c r="C570">
        <f>IF(
ISNUMBER(INDEX(SOURCE!B:B,MATCH(A570,SOURCE!B:B,0)+1)),
  VALUE(INDEX(SOURCE!B:B,MATCH(A570,SOURCE!B:B,0)+1)),
  "")</f>
        <v>547</v>
      </c>
      <c r="D570" s="8" t="str">
        <f>IF(A570&lt;&gt;INT(A570),B570,
IF(A570&lt;0,VLOOKUP(A570,lookups!A$1:B$25,2,0),
IF(ISNA(B570),"",
IF(OR(ISBLANK(A570),ISNA(B570),B570=0),
"",
"#define "&amp;
VLOOKUP(A570,SOURCE!B:S,15,0)&amp;IF(SOURCE!$AA$2-LEN(VLOOKUP(A570,SOURCE!B:S,15,0))&gt;=0,REPT(" ",SOURCE!$AA$2-LEN(VLOOKUP(A570,SOURCE!B:S,15,0))),"")&amp;
TEXT(A570,"???0")&amp;IF(VLOOKUP(A570,SOURCE!B:S,16,0)="","","   "&amp;VLOOKUP(A570,SOURCE!B:S,16,0)
))))
)</f>
        <v>#define ITM_6                        546</v>
      </c>
    </row>
    <row r="571" spans="1:4">
      <c r="A571">
        <f t="shared" si="12"/>
        <v>547</v>
      </c>
      <c r="B571" t="str">
        <f>VLOOKUP(A571,SOURCE!B:S,15,0)</f>
        <v>ITM_7</v>
      </c>
      <c r="C571">
        <f>IF(
ISNUMBER(INDEX(SOURCE!B:B,MATCH(A571,SOURCE!B:B,0)+1)),
  VALUE(INDEX(SOURCE!B:B,MATCH(A571,SOURCE!B:B,0)+1)),
  "")</f>
        <v>548</v>
      </c>
      <c r="D571" s="8" t="str">
        <f>IF(A571&lt;&gt;INT(A571),B571,
IF(A571&lt;0,VLOOKUP(A571,lookups!A$1:B$25,2,0),
IF(ISNA(B571),"",
IF(OR(ISBLANK(A571),ISNA(B571),B571=0),
"",
"#define "&amp;
VLOOKUP(A571,SOURCE!B:S,15,0)&amp;IF(SOURCE!$AA$2-LEN(VLOOKUP(A571,SOURCE!B:S,15,0))&gt;=0,REPT(" ",SOURCE!$AA$2-LEN(VLOOKUP(A571,SOURCE!B:S,15,0))),"")&amp;
TEXT(A571,"???0")&amp;IF(VLOOKUP(A571,SOURCE!B:S,16,0)="","","   "&amp;VLOOKUP(A571,SOURCE!B:S,16,0)
))))
)</f>
        <v>#define ITM_7                        547</v>
      </c>
    </row>
    <row r="572" spans="1:4">
      <c r="A572">
        <f t="shared" si="12"/>
        <v>548</v>
      </c>
      <c r="B572" t="str">
        <f>VLOOKUP(A572,SOURCE!B:S,15,0)</f>
        <v>ITM_8</v>
      </c>
      <c r="C572">
        <f>IF(
ISNUMBER(INDEX(SOURCE!B:B,MATCH(A572,SOURCE!B:B,0)+1)),
  VALUE(INDEX(SOURCE!B:B,MATCH(A572,SOURCE!B:B,0)+1)),
  "")</f>
        <v>549</v>
      </c>
      <c r="D572" s="8" t="str">
        <f>IF(A572&lt;&gt;INT(A572),B572,
IF(A572&lt;0,VLOOKUP(A572,lookups!A$1:B$25,2,0),
IF(ISNA(B572),"",
IF(OR(ISBLANK(A572),ISNA(B572),B572=0),
"",
"#define "&amp;
VLOOKUP(A572,SOURCE!B:S,15,0)&amp;IF(SOURCE!$AA$2-LEN(VLOOKUP(A572,SOURCE!B:S,15,0))&gt;=0,REPT(" ",SOURCE!$AA$2-LEN(VLOOKUP(A572,SOURCE!B:S,15,0))),"")&amp;
TEXT(A572,"???0")&amp;IF(VLOOKUP(A572,SOURCE!B:S,16,0)="","","   "&amp;VLOOKUP(A572,SOURCE!B:S,16,0)
))))
)</f>
        <v>#define ITM_8                        548</v>
      </c>
    </row>
    <row r="573" spans="1:4">
      <c r="A573">
        <f t="shared" si="12"/>
        <v>549</v>
      </c>
      <c r="B573" t="str">
        <f>VLOOKUP(A573,SOURCE!B:S,15,0)</f>
        <v>ITM_9</v>
      </c>
      <c r="C573">
        <f>IF(
ISNUMBER(INDEX(SOURCE!B:B,MATCH(A573,SOURCE!B:B,0)+1)),
  VALUE(INDEX(SOURCE!B:B,MATCH(A573,SOURCE!B:B,0)+1)),
  "")</f>
        <v>550</v>
      </c>
      <c r="D573" s="8" t="str">
        <f>IF(A573&lt;&gt;INT(A573),B573,
IF(A573&lt;0,VLOOKUP(A573,lookups!A$1:B$25,2,0),
IF(ISNA(B573),"",
IF(OR(ISBLANK(A573),ISNA(B573),B573=0),
"",
"#define "&amp;
VLOOKUP(A573,SOURCE!B:S,15,0)&amp;IF(SOURCE!$AA$2-LEN(VLOOKUP(A573,SOURCE!B:S,15,0))&gt;=0,REPT(" ",SOURCE!$AA$2-LEN(VLOOKUP(A573,SOURCE!B:S,15,0))),"")&amp;
TEXT(A573,"???0")&amp;IF(VLOOKUP(A573,SOURCE!B:S,16,0)="","","   "&amp;VLOOKUP(A573,SOURCE!B:S,16,0)
))))
)</f>
        <v>#define ITM_9                        549</v>
      </c>
    </row>
    <row r="574" spans="1:4">
      <c r="A574">
        <f t="shared" si="12"/>
        <v>550</v>
      </c>
      <c r="B574" t="str">
        <f>VLOOKUP(A574,SOURCE!B:S,15,0)</f>
        <v>ITM_A</v>
      </c>
      <c r="C574">
        <f>IF(
ISNUMBER(INDEX(SOURCE!B:B,MATCH(A574,SOURCE!B:B,0)+1)),
  VALUE(INDEX(SOURCE!B:B,MATCH(A574,SOURCE!B:B,0)+1)),
  "")</f>
        <v>551</v>
      </c>
      <c r="D574" s="8" t="str">
        <f>IF(A574&lt;&gt;INT(A574),B574,
IF(A574&lt;0,VLOOKUP(A574,lookups!A$1:B$25,2,0),
IF(ISNA(B574),"",
IF(OR(ISBLANK(A574),ISNA(B574),B574=0),
"",
"#define "&amp;
VLOOKUP(A574,SOURCE!B:S,15,0)&amp;IF(SOURCE!$AA$2-LEN(VLOOKUP(A574,SOURCE!B:S,15,0))&gt;=0,REPT(" ",SOURCE!$AA$2-LEN(VLOOKUP(A574,SOURCE!B:S,15,0))),"")&amp;
TEXT(A574,"???0")&amp;IF(VLOOKUP(A574,SOURCE!B:S,16,0)="","","   "&amp;VLOOKUP(A574,SOURCE!B:S,16,0)
))))
)</f>
        <v>#define ITM_A                        550</v>
      </c>
    </row>
    <row r="575" spans="1:4">
      <c r="A575">
        <f t="shared" si="12"/>
        <v>551</v>
      </c>
      <c r="B575" t="str">
        <f>VLOOKUP(A575,SOURCE!B:S,15,0)</f>
        <v>ITM_B</v>
      </c>
      <c r="C575">
        <f>IF(
ISNUMBER(INDEX(SOURCE!B:B,MATCH(A575,SOURCE!B:B,0)+1)),
  VALUE(INDEX(SOURCE!B:B,MATCH(A575,SOURCE!B:B,0)+1)),
  "")</f>
        <v>552</v>
      </c>
      <c r="D575" s="8" t="str">
        <f>IF(A575&lt;&gt;INT(A575),B575,
IF(A575&lt;0,VLOOKUP(A575,lookups!A$1:B$25,2,0),
IF(ISNA(B575),"",
IF(OR(ISBLANK(A575),ISNA(B575),B575=0),
"",
"#define "&amp;
VLOOKUP(A575,SOURCE!B:S,15,0)&amp;IF(SOURCE!$AA$2-LEN(VLOOKUP(A575,SOURCE!B:S,15,0))&gt;=0,REPT(" ",SOURCE!$AA$2-LEN(VLOOKUP(A575,SOURCE!B:S,15,0))),"")&amp;
TEXT(A575,"???0")&amp;IF(VLOOKUP(A575,SOURCE!B:S,16,0)="","","   "&amp;VLOOKUP(A575,SOURCE!B:S,16,0)
))))
)</f>
        <v>#define ITM_B                        551</v>
      </c>
    </row>
    <row r="576" spans="1:4">
      <c r="A576">
        <f t="shared" si="12"/>
        <v>552</v>
      </c>
      <c r="B576" t="str">
        <f>VLOOKUP(A576,SOURCE!B:S,15,0)</f>
        <v>ITM_C</v>
      </c>
      <c r="C576">
        <f>IF(
ISNUMBER(INDEX(SOURCE!B:B,MATCH(A576,SOURCE!B:B,0)+1)),
  VALUE(INDEX(SOURCE!B:B,MATCH(A576,SOURCE!B:B,0)+1)),
  "")</f>
        <v>553</v>
      </c>
      <c r="D576" s="8" t="str">
        <f>IF(A576&lt;&gt;INT(A576),B576,
IF(A576&lt;0,VLOOKUP(A576,lookups!A$1:B$25,2,0),
IF(ISNA(B576),"",
IF(OR(ISBLANK(A576),ISNA(B576),B576=0),
"",
"#define "&amp;
VLOOKUP(A576,SOURCE!B:S,15,0)&amp;IF(SOURCE!$AA$2-LEN(VLOOKUP(A576,SOURCE!B:S,15,0))&gt;=0,REPT(" ",SOURCE!$AA$2-LEN(VLOOKUP(A576,SOURCE!B:S,15,0))),"")&amp;
TEXT(A576,"???0")&amp;IF(VLOOKUP(A576,SOURCE!B:S,16,0)="","","   "&amp;VLOOKUP(A576,SOURCE!B:S,16,0)
))))
)</f>
        <v>#define ITM_C                        552</v>
      </c>
    </row>
    <row r="577" spans="1:4">
      <c r="A577">
        <f t="shared" si="12"/>
        <v>553</v>
      </c>
      <c r="B577" t="str">
        <f>VLOOKUP(A577,SOURCE!B:S,15,0)</f>
        <v>ITM_D</v>
      </c>
      <c r="C577">
        <f>IF(
ISNUMBER(INDEX(SOURCE!B:B,MATCH(A577,SOURCE!B:B,0)+1)),
  VALUE(INDEX(SOURCE!B:B,MATCH(A577,SOURCE!B:B,0)+1)),
  "")</f>
        <v>554</v>
      </c>
      <c r="D577" s="8" t="str">
        <f>IF(A577&lt;&gt;INT(A577),B577,
IF(A577&lt;0,VLOOKUP(A577,lookups!A$1:B$25,2,0),
IF(ISNA(B577),"",
IF(OR(ISBLANK(A577),ISNA(B577),B577=0),
"",
"#define "&amp;
VLOOKUP(A577,SOURCE!B:S,15,0)&amp;IF(SOURCE!$AA$2-LEN(VLOOKUP(A577,SOURCE!B:S,15,0))&gt;=0,REPT(" ",SOURCE!$AA$2-LEN(VLOOKUP(A577,SOURCE!B:S,15,0))),"")&amp;
TEXT(A577,"???0")&amp;IF(VLOOKUP(A577,SOURCE!B:S,16,0)="","","   "&amp;VLOOKUP(A577,SOURCE!B:S,16,0)
))))
)</f>
        <v>#define ITM_D                        553</v>
      </c>
    </row>
    <row r="578" spans="1:4">
      <c r="A578">
        <f t="shared" si="12"/>
        <v>554</v>
      </c>
      <c r="B578" t="str">
        <f>VLOOKUP(A578,SOURCE!B:S,15,0)</f>
        <v>ITM_E</v>
      </c>
      <c r="C578">
        <f>IF(
ISNUMBER(INDEX(SOURCE!B:B,MATCH(A578,SOURCE!B:B,0)+1)),
  VALUE(INDEX(SOURCE!B:B,MATCH(A578,SOURCE!B:B,0)+1)),
  "")</f>
        <v>555</v>
      </c>
      <c r="D578" s="8" t="str">
        <f>IF(A578&lt;&gt;INT(A578),B578,
IF(A578&lt;0,VLOOKUP(A578,lookups!A$1:B$25,2,0),
IF(ISNA(B578),"",
IF(OR(ISBLANK(A578),ISNA(B578),B578=0),
"",
"#define "&amp;
VLOOKUP(A578,SOURCE!B:S,15,0)&amp;IF(SOURCE!$AA$2-LEN(VLOOKUP(A578,SOURCE!B:S,15,0))&gt;=0,REPT(" ",SOURCE!$AA$2-LEN(VLOOKUP(A578,SOURCE!B:S,15,0))),"")&amp;
TEXT(A578,"???0")&amp;IF(VLOOKUP(A578,SOURCE!B:S,16,0)="","","   "&amp;VLOOKUP(A578,SOURCE!B:S,16,0)
))))
)</f>
        <v>#define ITM_E                        554</v>
      </c>
    </row>
    <row r="579" spans="1:4">
      <c r="A579">
        <f t="shared" si="12"/>
        <v>555</v>
      </c>
      <c r="B579" t="str">
        <f>VLOOKUP(A579,SOURCE!B:S,15,0)</f>
        <v>ITM_F</v>
      </c>
      <c r="C579">
        <f>IF(
ISNUMBER(INDEX(SOURCE!B:B,MATCH(A579,SOURCE!B:B,0)+1)),
  VALUE(INDEX(SOURCE!B:B,MATCH(A579,SOURCE!B:B,0)+1)),
  "")</f>
        <v>556</v>
      </c>
      <c r="D579" s="8" t="str">
        <f>IF(A579&lt;&gt;INT(A579),B579,
IF(A579&lt;0,VLOOKUP(A579,lookups!A$1:B$25,2,0),
IF(ISNA(B579),"",
IF(OR(ISBLANK(A579),ISNA(B579),B579=0),
"",
"#define "&amp;
VLOOKUP(A579,SOURCE!B:S,15,0)&amp;IF(SOURCE!$AA$2-LEN(VLOOKUP(A579,SOURCE!B:S,15,0))&gt;=0,REPT(" ",SOURCE!$AA$2-LEN(VLOOKUP(A579,SOURCE!B:S,15,0))),"")&amp;
TEXT(A579,"???0")&amp;IF(VLOOKUP(A579,SOURCE!B:S,16,0)="","","   "&amp;VLOOKUP(A579,SOURCE!B:S,16,0)
))))
)</f>
        <v>#define ITM_F                        555</v>
      </c>
    </row>
    <row r="580" spans="1:4">
      <c r="A580">
        <f t="shared" si="12"/>
        <v>556</v>
      </c>
      <c r="B580" t="str">
        <f>VLOOKUP(A580,SOURCE!B:S,15,0)</f>
        <v>ITM_G</v>
      </c>
      <c r="C580">
        <f>IF(
ISNUMBER(INDEX(SOURCE!B:B,MATCH(A580,SOURCE!B:B,0)+1)),
  VALUE(INDEX(SOURCE!B:B,MATCH(A580,SOURCE!B:B,0)+1)),
  "")</f>
        <v>557</v>
      </c>
      <c r="D580" s="8" t="str">
        <f>IF(A580&lt;&gt;INT(A580),B580,
IF(A580&lt;0,VLOOKUP(A580,lookups!A$1:B$25,2,0),
IF(ISNA(B580),"",
IF(OR(ISBLANK(A580),ISNA(B580),B580=0),
"",
"#define "&amp;
VLOOKUP(A580,SOURCE!B:S,15,0)&amp;IF(SOURCE!$AA$2-LEN(VLOOKUP(A580,SOURCE!B:S,15,0))&gt;=0,REPT(" ",SOURCE!$AA$2-LEN(VLOOKUP(A580,SOURCE!B:S,15,0))),"")&amp;
TEXT(A580,"???0")&amp;IF(VLOOKUP(A580,SOURCE!B:S,16,0)="","","   "&amp;VLOOKUP(A580,SOURCE!B:S,16,0)
))))
)</f>
        <v>#define ITM_G                        556</v>
      </c>
    </row>
    <row r="581" spans="1:4">
      <c r="A581">
        <f t="shared" si="12"/>
        <v>557</v>
      </c>
      <c r="B581" t="str">
        <f>VLOOKUP(A581,SOURCE!B:S,15,0)</f>
        <v>ITM_H</v>
      </c>
      <c r="C581">
        <f>IF(
ISNUMBER(INDEX(SOURCE!B:B,MATCH(A581,SOURCE!B:B,0)+1)),
  VALUE(INDEX(SOURCE!B:B,MATCH(A581,SOURCE!B:B,0)+1)),
  "")</f>
        <v>558</v>
      </c>
      <c r="D581" s="8" t="str">
        <f>IF(A581&lt;&gt;INT(A581),B581,
IF(A581&lt;0,VLOOKUP(A581,lookups!A$1:B$25,2,0),
IF(ISNA(B581),"",
IF(OR(ISBLANK(A581),ISNA(B581),B581=0),
"",
"#define "&amp;
VLOOKUP(A581,SOURCE!B:S,15,0)&amp;IF(SOURCE!$AA$2-LEN(VLOOKUP(A581,SOURCE!B:S,15,0))&gt;=0,REPT(" ",SOURCE!$AA$2-LEN(VLOOKUP(A581,SOURCE!B:S,15,0))),"")&amp;
TEXT(A581,"???0")&amp;IF(VLOOKUP(A581,SOURCE!B:S,16,0)="","","   "&amp;VLOOKUP(A581,SOURCE!B:S,16,0)
))))
)</f>
        <v>#define ITM_H                        557</v>
      </c>
    </row>
    <row r="582" spans="1:4">
      <c r="A582">
        <f t="shared" si="12"/>
        <v>558</v>
      </c>
      <c r="B582" t="str">
        <f>VLOOKUP(A582,SOURCE!B:S,15,0)</f>
        <v>ITM_I</v>
      </c>
      <c r="C582">
        <f>IF(
ISNUMBER(INDEX(SOURCE!B:B,MATCH(A582,SOURCE!B:B,0)+1)),
  VALUE(INDEX(SOURCE!B:B,MATCH(A582,SOURCE!B:B,0)+1)),
  "")</f>
        <v>559</v>
      </c>
      <c r="D582" s="8" t="str">
        <f>IF(A582&lt;&gt;INT(A582),B582,
IF(A582&lt;0,VLOOKUP(A582,lookups!A$1:B$25,2,0),
IF(ISNA(B582),"",
IF(OR(ISBLANK(A582),ISNA(B582),B582=0),
"",
"#define "&amp;
VLOOKUP(A582,SOURCE!B:S,15,0)&amp;IF(SOURCE!$AA$2-LEN(VLOOKUP(A582,SOURCE!B:S,15,0))&gt;=0,REPT(" ",SOURCE!$AA$2-LEN(VLOOKUP(A582,SOURCE!B:S,15,0))),"")&amp;
TEXT(A582,"???0")&amp;IF(VLOOKUP(A582,SOURCE!B:S,16,0)="","","   "&amp;VLOOKUP(A582,SOURCE!B:S,16,0)
))))
)</f>
        <v>#define ITM_I                        558</v>
      </c>
    </row>
    <row r="583" spans="1:4">
      <c r="A583">
        <f t="shared" si="12"/>
        <v>559</v>
      </c>
      <c r="B583" t="str">
        <f>VLOOKUP(A583,SOURCE!B:S,15,0)</f>
        <v>ITM_J</v>
      </c>
      <c r="C583">
        <f>IF(
ISNUMBER(INDEX(SOURCE!B:B,MATCH(A583,SOURCE!B:B,0)+1)),
  VALUE(INDEX(SOURCE!B:B,MATCH(A583,SOURCE!B:B,0)+1)),
  "")</f>
        <v>560</v>
      </c>
      <c r="D583" s="8" t="str">
        <f>IF(A583&lt;&gt;INT(A583),B583,
IF(A583&lt;0,VLOOKUP(A583,lookups!A$1:B$25,2,0),
IF(ISNA(B583),"",
IF(OR(ISBLANK(A583),ISNA(B583),B583=0),
"",
"#define "&amp;
VLOOKUP(A583,SOURCE!B:S,15,0)&amp;IF(SOURCE!$AA$2-LEN(VLOOKUP(A583,SOURCE!B:S,15,0))&gt;=0,REPT(" ",SOURCE!$AA$2-LEN(VLOOKUP(A583,SOURCE!B:S,15,0))),"")&amp;
TEXT(A583,"???0")&amp;IF(VLOOKUP(A583,SOURCE!B:S,16,0)="","","   "&amp;VLOOKUP(A583,SOURCE!B:S,16,0)
))))
)</f>
        <v>#define ITM_J                        559</v>
      </c>
    </row>
    <row r="584" spans="1:4">
      <c r="A584">
        <f t="shared" si="12"/>
        <v>560</v>
      </c>
      <c r="B584" t="str">
        <f>VLOOKUP(A584,SOURCE!B:S,15,0)</f>
        <v>ITM_K</v>
      </c>
      <c r="C584">
        <f>IF(
ISNUMBER(INDEX(SOURCE!B:B,MATCH(A584,SOURCE!B:B,0)+1)),
  VALUE(INDEX(SOURCE!B:B,MATCH(A584,SOURCE!B:B,0)+1)),
  "")</f>
        <v>561</v>
      </c>
      <c r="D584" s="8" t="str">
        <f>IF(A584&lt;&gt;INT(A584),B584,
IF(A584&lt;0,VLOOKUP(A584,lookups!A$1:B$25,2,0),
IF(ISNA(B584),"",
IF(OR(ISBLANK(A584),ISNA(B584),B584=0),
"",
"#define "&amp;
VLOOKUP(A584,SOURCE!B:S,15,0)&amp;IF(SOURCE!$AA$2-LEN(VLOOKUP(A584,SOURCE!B:S,15,0))&gt;=0,REPT(" ",SOURCE!$AA$2-LEN(VLOOKUP(A584,SOURCE!B:S,15,0))),"")&amp;
TEXT(A584,"???0")&amp;IF(VLOOKUP(A584,SOURCE!B:S,16,0)="","","   "&amp;VLOOKUP(A584,SOURCE!B:S,16,0)
))))
)</f>
        <v>#define ITM_K                        560</v>
      </c>
    </row>
    <row r="585" spans="1:4">
      <c r="A585">
        <f t="shared" si="12"/>
        <v>561</v>
      </c>
      <c r="B585" t="str">
        <f>VLOOKUP(A585,SOURCE!B:S,15,0)</f>
        <v>ITM_L</v>
      </c>
      <c r="C585">
        <f>IF(
ISNUMBER(INDEX(SOURCE!B:B,MATCH(A585,SOURCE!B:B,0)+1)),
  VALUE(INDEX(SOURCE!B:B,MATCH(A585,SOURCE!B:B,0)+1)),
  "")</f>
        <v>562</v>
      </c>
      <c r="D585" s="8" t="str">
        <f>IF(A585&lt;&gt;INT(A585),B585,
IF(A585&lt;0,VLOOKUP(A585,lookups!A$1:B$25,2,0),
IF(ISNA(B585),"",
IF(OR(ISBLANK(A585),ISNA(B585),B585=0),
"",
"#define "&amp;
VLOOKUP(A585,SOURCE!B:S,15,0)&amp;IF(SOURCE!$AA$2-LEN(VLOOKUP(A585,SOURCE!B:S,15,0))&gt;=0,REPT(" ",SOURCE!$AA$2-LEN(VLOOKUP(A585,SOURCE!B:S,15,0))),"")&amp;
TEXT(A585,"???0")&amp;IF(VLOOKUP(A585,SOURCE!B:S,16,0)="","","   "&amp;VLOOKUP(A585,SOURCE!B:S,16,0)
))))
)</f>
        <v>#define ITM_L                        561</v>
      </c>
    </row>
    <row r="586" spans="1:4">
      <c r="A586">
        <f t="shared" si="12"/>
        <v>562</v>
      </c>
      <c r="B586" t="str">
        <f>VLOOKUP(A586,SOURCE!B:S,15,0)</f>
        <v>ITM_M</v>
      </c>
      <c r="C586">
        <f>IF(
ISNUMBER(INDEX(SOURCE!B:B,MATCH(A586,SOURCE!B:B,0)+1)),
  VALUE(INDEX(SOURCE!B:B,MATCH(A586,SOURCE!B:B,0)+1)),
  "")</f>
        <v>563</v>
      </c>
      <c r="D586" s="8" t="str">
        <f>IF(A586&lt;&gt;INT(A586),B586,
IF(A586&lt;0,VLOOKUP(A586,lookups!A$1:B$25,2,0),
IF(ISNA(B586),"",
IF(OR(ISBLANK(A586),ISNA(B586),B586=0),
"",
"#define "&amp;
VLOOKUP(A586,SOURCE!B:S,15,0)&amp;IF(SOURCE!$AA$2-LEN(VLOOKUP(A586,SOURCE!B:S,15,0))&gt;=0,REPT(" ",SOURCE!$AA$2-LEN(VLOOKUP(A586,SOURCE!B:S,15,0))),"")&amp;
TEXT(A586,"???0")&amp;IF(VLOOKUP(A586,SOURCE!B:S,16,0)="","","   "&amp;VLOOKUP(A586,SOURCE!B:S,16,0)
))))
)</f>
        <v>#define ITM_M                        562</v>
      </c>
    </row>
    <row r="587" spans="1:4">
      <c r="A587">
        <f t="shared" ref="A587:A650" si="13">C586</f>
        <v>563</v>
      </c>
      <c r="B587" t="str">
        <f>VLOOKUP(A587,SOURCE!B:S,15,0)</f>
        <v>ITM_N</v>
      </c>
      <c r="C587">
        <f>IF(
ISNUMBER(INDEX(SOURCE!B:B,MATCH(A587,SOURCE!B:B,0)+1)),
  VALUE(INDEX(SOURCE!B:B,MATCH(A587,SOURCE!B:B,0)+1)),
  "")</f>
        <v>564</v>
      </c>
      <c r="D587" s="8" t="str">
        <f>IF(A587&lt;&gt;INT(A587),B587,
IF(A587&lt;0,VLOOKUP(A587,lookups!A$1:B$25,2,0),
IF(ISNA(B587),"",
IF(OR(ISBLANK(A587),ISNA(B587),B587=0),
"",
"#define "&amp;
VLOOKUP(A587,SOURCE!B:S,15,0)&amp;IF(SOURCE!$AA$2-LEN(VLOOKUP(A587,SOURCE!B:S,15,0))&gt;=0,REPT(" ",SOURCE!$AA$2-LEN(VLOOKUP(A587,SOURCE!B:S,15,0))),"")&amp;
TEXT(A587,"???0")&amp;IF(VLOOKUP(A587,SOURCE!B:S,16,0)="","","   "&amp;VLOOKUP(A587,SOURCE!B:S,16,0)
))))
)</f>
        <v>#define ITM_N                        563</v>
      </c>
    </row>
    <row r="588" spans="1:4">
      <c r="A588">
        <f t="shared" si="13"/>
        <v>564</v>
      </c>
      <c r="B588" t="str">
        <f>VLOOKUP(A588,SOURCE!B:S,15,0)</f>
        <v>ITM_O</v>
      </c>
      <c r="C588">
        <f>IF(
ISNUMBER(INDEX(SOURCE!B:B,MATCH(A588,SOURCE!B:B,0)+1)),
  VALUE(INDEX(SOURCE!B:B,MATCH(A588,SOURCE!B:B,0)+1)),
  "")</f>
        <v>565</v>
      </c>
      <c r="D588" s="8" t="str">
        <f>IF(A588&lt;&gt;INT(A588),B588,
IF(A588&lt;0,VLOOKUP(A588,lookups!A$1:B$25,2,0),
IF(ISNA(B588),"",
IF(OR(ISBLANK(A588),ISNA(B588),B588=0),
"",
"#define "&amp;
VLOOKUP(A588,SOURCE!B:S,15,0)&amp;IF(SOURCE!$AA$2-LEN(VLOOKUP(A588,SOURCE!B:S,15,0))&gt;=0,REPT(" ",SOURCE!$AA$2-LEN(VLOOKUP(A588,SOURCE!B:S,15,0))),"")&amp;
TEXT(A588,"???0")&amp;IF(VLOOKUP(A588,SOURCE!B:S,16,0)="","","   "&amp;VLOOKUP(A588,SOURCE!B:S,16,0)
))))
)</f>
        <v>#define ITM_O                        564</v>
      </c>
    </row>
    <row r="589" spans="1:4">
      <c r="A589">
        <f t="shared" si="13"/>
        <v>565</v>
      </c>
      <c r="B589" t="str">
        <f>VLOOKUP(A589,SOURCE!B:S,15,0)</f>
        <v>ITM_P</v>
      </c>
      <c r="C589">
        <f>IF(
ISNUMBER(INDEX(SOURCE!B:B,MATCH(A589,SOURCE!B:B,0)+1)),
  VALUE(INDEX(SOURCE!B:B,MATCH(A589,SOURCE!B:B,0)+1)),
  "")</f>
        <v>566</v>
      </c>
      <c r="D589" s="8" t="str">
        <f>IF(A589&lt;&gt;INT(A589),B589,
IF(A589&lt;0,VLOOKUP(A589,lookups!A$1:B$25,2,0),
IF(ISNA(B589),"",
IF(OR(ISBLANK(A589),ISNA(B589),B589=0),
"",
"#define "&amp;
VLOOKUP(A589,SOURCE!B:S,15,0)&amp;IF(SOURCE!$AA$2-LEN(VLOOKUP(A589,SOURCE!B:S,15,0))&gt;=0,REPT(" ",SOURCE!$AA$2-LEN(VLOOKUP(A589,SOURCE!B:S,15,0))),"")&amp;
TEXT(A589,"???0")&amp;IF(VLOOKUP(A589,SOURCE!B:S,16,0)="","","   "&amp;VLOOKUP(A589,SOURCE!B:S,16,0)
))))
)</f>
        <v>#define ITM_P                        565</v>
      </c>
    </row>
    <row r="590" spans="1:4">
      <c r="A590">
        <f t="shared" si="13"/>
        <v>566</v>
      </c>
      <c r="B590" t="str">
        <f>VLOOKUP(A590,SOURCE!B:S,15,0)</f>
        <v>ITM_Q</v>
      </c>
      <c r="C590">
        <f>IF(
ISNUMBER(INDEX(SOURCE!B:B,MATCH(A590,SOURCE!B:B,0)+1)),
  VALUE(INDEX(SOURCE!B:B,MATCH(A590,SOURCE!B:B,0)+1)),
  "")</f>
        <v>567</v>
      </c>
      <c r="D590" s="8" t="str">
        <f>IF(A590&lt;&gt;INT(A590),B590,
IF(A590&lt;0,VLOOKUP(A590,lookups!A$1:B$25,2,0),
IF(ISNA(B590),"",
IF(OR(ISBLANK(A590),ISNA(B590),B590=0),
"",
"#define "&amp;
VLOOKUP(A590,SOURCE!B:S,15,0)&amp;IF(SOURCE!$AA$2-LEN(VLOOKUP(A590,SOURCE!B:S,15,0))&gt;=0,REPT(" ",SOURCE!$AA$2-LEN(VLOOKUP(A590,SOURCE!B:S,15,0))),"")&amp;
TEXT(A590,"???0")&amp;IF(VLOOKUP(A590,SOURCE!B:S,16,0)="","","   "&amp;VLOOKUP(A590,SOURCE!B:S,16,0)
))))
)</f>
        <v>#define ITM_Q                        566</v>
      </c>
    </row>
    <row r="591" spans="1:4">
      <c r="A591">
        <f t="shared" si="13"/>
        <v>567</v>
      </c>
      <c r="B591" t="str">
        <f>VLOOKUP(A591,SOURCE!B:S,15,0)</f>
        <v>ITM_R</v>
      </c>
      <c r="C591">
        <f>IF(
ISNUMBER(INDEX(SOURCE!B:B,MATCH(A591,SOURCE!B:B,0)+1)),
  VALUE(INDEX(SOURCE!B:B,MATCH(A591,SOURCE!B:B,0)+1)),
  "")</f>
        <v>568</v>
      </c>
      <c r="D591" s="8" t="str">
        <f>IF(A591&lt;&gt;INT(A591),B591,
IF(A591&lt;0,VLOOKUP(A591,lookups!A$1:B$25,2,0),
IF(ISNA(B591),"",
IF(OR(ISBLANK(A591),ISNA(B591),B591=0),
"",
"#define "&amp;
VLOOKUP(A591,SOURCE!B:S,15,0)&amp;IF(SOURCE!$AA$2-LEN(VLOOKUP(A591,SOURCE!B:S,15,0))&gt;=0,REPT(" ",SOURCE!$AA$2-LEN(VLOOKUP(A591,SOURCE!B:S,15,0))),"")&amp;
TEXT(A591,"???0")&amp;IF(VLOOKUP(A591,SOURCE!B:S,16,0)="","","   "&amp;VLOOKUP(A591,SOURCE!B:S,16,0)
))))
)</f>
        <v>#define ITM_R                        567</v>
      </c>
    </row>
    <row r="592" spans="1:4">
      <c r="A592">
        <f t="shared" si="13"/>
        <v>568</v>
      </c>
      <c r="B592" t="str">
        <f>VLOOKUP(A592,SOURCE!B:S,15,0)</f>
        <v>ITM_S</v>
      </c>
      <c r="C592">
        <f>IF(
ISNUMBER(INDEX(SOURCE!B:B,MATCH(A592,SOURCE!B:B,0)+1)),
  VALUE(INDEX(SOURCE!B:B,MATCH(A592,SOURCE!B:B,0)+1)),
  "")</f>
        <v>569</v>
      </c>
      <c r="D592" s="8" t="str">
        <f>IF(A592&lt;&gt;INT(A592),B592,
IF(A592&lt;0,VLOOKUP(A592,lookups!A$1:B$25,2,0),
IF(ISNA(B592),"",
IF(OR(ISBLANK(A592),ISNA(B592),B592=0),
"",
"#define "&amp;
VLOOKUP(A592,SOURCE!B:S,15,0)&amp;IF(SOURCE!$AA$2-LEN(VLOOKUP(A592,SOURCE!B:S,15,0))&gt;=0,REPT(" ",SOURCE!$AA$2-LEN(VLOOKUP(A592,SOURCE!B:S,15,0))),"")&amp;
TEXT(A592,"???0")&amp;IF(VLOOKUP(A592,SOURCE!B:S,16,0)="","","   "&amp;VLOOKUP(A592,SOURCE!B:S,16,0)
))))
)</f>
        <v>#define ITM_S                        568</v>
      </c>
    </row>
    <row r="593" spans="1:4">
      <c r="A593">
        <f t="shared" si="13"/>
        <v>569</v>
      </c>
      <c r="B593" t="str">
        <f>VLOOKUP(A593,SOURCE!B:S,15,0)</f>
        <v>ITM_T</v>
      </c>
      <c r="C593">
        <f>IF(
ISNUMBER(INDEX(SOURCE!B:B,MATCH(A593,SOURCE!B:B,0)+1)),
  VALUE(INDEX(SOURCE!B:B,MATCH(A593,SOURCE!B:B,0)+1)),
  "")</f>
        <v>570</v>
      </c>
      <c r="D593" s="8" t="str">
        <f>IF(A593&lt;&gt;INT(A593),B593,
IF(A593&lt;0,VLOOKUP(A593,lookups!A$1:B$25,2,0),
IF(ISNA(B593),"",
IF(OR(ISBLANK(A593),ISNA(B593),B593=0),
"",
"#define "&amp;
VLOOKUP(A593,SOURCE!B:S,15,0)&amp;IF(SOURCE!$AA$2-LEN(VLOOKUP(A593,SOURCE!B:S,15,0))&gt;=0,REPT(" ",SOURCE!$AA$2-LEN(VLOOKUP(A593,SOURCE!B:S,15,0))),"")&amp;
TEXT(A593,"???0")&amp;IF(VLOOKUP(A593,SOURCE!B:S,16,0)="","","   "&amp;VLOOKUP(A593,SOURCE!B:S,16,0)
))))
)</f>
        <v>#define ITM_T                        569</v>
      </c>
    </row>
    <row r="594" spans="1:4">
      <c r="A594">
        <f t="shared" si="13"/>
        <v>570</v>
      </c>
      <c r="B594" t="str">
        <f>VLOOKUP(A594,SOURCE!B:S,15,0)</f>
        <v>ITM_U</v>
      </c>
      <c r="C594">
        <f>IF(
ISNUMBER(INDEX(SOURCE!B:B,MATCH(A594,SOURCE!B:B,0)+1)),
  VALUE(INDEX(SOURCE!B:B,MATCH(A594,SOURCE!B:B,0)+1)),
  "")</f>
        <v>571</v>
      </c>
      <c r="D594" s="8" t="str">
        <f>IF(A594&lt;&gt;INT(A594),B594,
IF(A594&lt;0,VLOOKUP(A594,lookups!A$1:B$25,2,0),
IF(ISNA(B594),"",
IF(OR(ISBLANK(A594),ISNA(B594),B594=0),
"",
"#define "&amp;
VLOOKUP(A594,SOURCE!B:S,15,0)&amp;IF(SOURCE!$AA$2-LEN(VLOOKUP(A594,SOURCE!B:S,15,0))&gt;=0,REPT(" ",SOURCE!$AA$2-LEN(VLOOKUP(A594,SOURCE!B:S,15,0))),"")&amp;
TEXT(A594,"???0")&amp;IF(VLOOKUP(A594,SOURCE!B:S,16,0)="","","   "&amp;VLOOKUP(A594,SOURCE!B:S,16,0)
))))
)</f>
        <v>#define ITM_U                        570</v>
      </c>
    </row>
    <row r="595" spans="1:4">
      <c r="A595">
        <f t="shared" si="13"/>
        <v>571</v>
      </c>
      <c r="B595" t="str">
        <f>VLOOKUP(A595,SOURCE!B:S,15,0)</f>
        <v>ITM_V</v>
      </c>
      <c r="C595">
        <f>IF(
ISNUMBER(INDEX(SOURCE!B:B,MATCH(A595,SOURCE!B:B,0)+1)),
  VALUE(INDEX(SOURCE!B:B,MATCH(A595,SOURCE!B:B,0)+1)),
  "")</f>
        <v>572</v>
      </c>
      <c r="D595" s="8" t="str">
        <f>IF(A595&lt;&gt;INT(A595),B595,
IF(A595&lt;0,VLOOKUP(A595,lookups!A$1:B$25,2,0),
IF(ISNA(B595),"",
IF(OR(ISBLANK(A595),ISNA(B595),B595=0),
"",
"#define "&amp;
VLOOKUP(A595,SOURCE!B:S,15,0)&amp;IF(SOURCE!$AA$2-LEN(VLOOKUP(A595,SOURCE!B:S,15,0))&gt;=0,REPT(" ",SOURCE!$AA$2-LEN(VLOOKUP(A595,SOURCE!B:S,15,0))),"")&amp;
TEXT(A595,"???0")&amp;IF(VLOOKUP(A595,SOURCE!B:S,16,0)="","","   "&amp;VLOOKUP(A595,SOURCE!B:S,16,0)
))))
)</f>
        <v>#define ITM_V                        571</v>
      </c>
    </row>
    <row r="596" spans="1:4">
      <c r="A596">
        <f t="shared" si="13"/>
        <v>572</v>
      </c>
      <c r="B596" t="str">
        <f>VLOOKUP(A596,SOURCE!B:S,15,0)</f>
        <v>ITM_W</v>
      </c>
      <c r="C596">
        <f>IF(
ISNUMBER(INDEX(SOURCE!B:B,MATCH(A596,SOURCE!B:B,0)+1)),
  VALUE(INDEX(SOURCE!B:B,MATCH(A596,SOURCE!B:B,0)+1)),
  "")</f>
        <v>573</v>
      </c>
      <c r="D596" s="8" t="str">
        <f>IF(A596&lt;&gt;INT(A596),B596,
IF(A596&lt;0,VLOOKUP(A596,lookups!A$1:B$25,2,0),
IF(ISNA(B596),"",
IF(OR(ISBLANK(A596),ISNA(B596),B596=0),
"",
"#define "&amp;
VLOOKUP(A596,SOURCE!B:S,15,0)&amp;IF(SOURCE!$AA$2-LEN(VLOOKUP(A596,SOURCE!B:S,15,0))&gt;=0,REPT(" ",SOURCE!$AA$2-LEN(VLOOKUP(A596,SOURCE!B:S,15,0))),"")&amp;
TEXT(A596,"???0")&amp;IF(VLOOKUP(A596,SOURCE!B:S,16,0)="","","   "&amp;VLOOKUP(A596,SOURCE!B:S,16,0)
))))
)</f>
        <v>#define ITM_W                        572</v>
      </c>
    </row>
    <row r="597" spans="1:4">
      <c r="A597">
        <f t="shared" si="13"/>
        <v>573</v>
      </c>
      <c r="B597" t="str">
        <f>VLOOKUP(A597,SOURCE!B:S,15,0)</f>
        <v>ITM_X</v>
      </c>
      <c r="C597">
        <f>IF(
ISNUMBER(INDEX(SOURCE!B:B,MATCH(A597,SOURCE!B:B,0)+1)),
  VALUE(INDEX(SOURCE!B:B,MATCH(A597,SOURCE!B:B,0)+1)),
  "")</f>
        <v>574</v>
      </c>
      <c r="D597" s="8" t="str">
        <f>IF(A597&lt;&gt;INT(A597),B597,
IF(A597&lt;0,VLOOKUP(A597,lookups!A$1:B$25,2,0),
IF(ISNA(B597),"",
IF(OR(ISBLANK(A597),ISNA(B597),B597=0),
"",
"#define "&amp;
VLOOKUP(A597,SOURCE!B:S,15,0)&amp;IF(SOURCE!$AA$2-LEN(VLOOKUP(A597,SOURCE!B:S,15,0))&gt;=0,REPT(" ",SOURCE!$AA$2-LEN(VLOOKUP(A597,SOURCE!B:S,15,0))),"")&amp;
TEXT(A597,"???0")&amp;IF(VLOOKUP(A597,SOURCE!B:S,16,0)="","","   "&amp;VLOOKUP(A597,SOURCE!B:S,16,0)
))))
)</f>
        <v>#define ITM_X                        573</v>
      </c>
    </row>
    <row r="598" spans="1:4">
      <c r="A598">
        <f t="shared" si="13"/>
        <v>574</v>
      </c>
      <c r="B598" t="str">
        <f>VLOOKUP(A598,SOURCE!B:S,15,0)</f>
        <v>ITM_Y</v>
      </c>
      <c r="C598">
        <f>IF(
ISNUMBER(INDEX(SOURCE!B:B,MATCH(A598,SOURCE!B:B,0)+1)),
  VALUE(INDEX(SOURCE!B:B,MATCH(A598,SOURCE!B:B,0)+1)),
  "")</f>
        <v>575</v>
      </c>
      <c r="D598" s="8" t="str">
        <f>IF(A598&lt;&gt;INT(A598),B598,
IF(A598&lt;0,VLOOKUP(A598,lookups!A$1:B$25,2,0),
IF(ISNA(B598),"",
IF(OR(ISBLANK(A598),ISNA(B598),B598=0),
"",
"#define "&amp;
VLOOKUP(A598,SOURCE!B:S,15,0)&amp;IF(SOURCE!$AA$2-LEN(VLOOKUP(A598,SOURCE!B:S,15,0))&gt;=0,REPT(" ",SOURCE!$AA$2-LEN(VLOOKUP(A598,SOURCE!B:S,15,0))),"")&amp;
TEXT(A598,"???0")&amp;IF(VLOOKUP(A598,SOURCE!B:S,16,0)="","","   "&amp;VLOOKUP(A598,SOURCE!B:S,16,0)
))))
)</f>
        <v>#define ITM_Y                        574</v>
      </c>
    </row>
    <row r="599" spans="1:4">
      <c r="A599">
        <f t="shared" si="13"/>
        <v>575</v>
      </c>
      <c r="B599" t="str">
        <f>VLOOKUP(A599,SOURCE!B:S,15,0)</f>
        <v>ITM_Z</v>
      </c>
      <c r="C599">
        <f>IF(
ISNUMBER(INDEX(SOURCE!B:B,MATCH(A599,SOURCE!B:B,0)+1)),
  VALUE(INDEX(SOURCE!B:B,MATCH(A599,SOURCE!B:B,0)+1)),
  "")</f>
        <v>576</v>
      </c>
      <c r="D599" s="8" t="str">
        <f>IF(A599&lt;&gt;INT(A599),B599,
IF(A599&lt;0,VLOOKUP(A599,lookups!A$1:B$25,2,0),
IF(ISNA(B599),"",
IF(OR(ISBLANK(A599),ISNA(B599),B599=0),
"",
"#define "&amp;
VLOOKUP(A599,SOURCE!B:S,15,0)&amp;IF(SOURCE!$AA$2-LEN(VLOOKUP(A599,SOURCE!B:S,15,0))&gt;=0,REPT(" ",SOURCE!$AA$2-LEN(VLOOKUP(A599,SOURCE!B:S,15,0))),"")&amp;
TEXT(A599,"???0")&amp;IF(VLOOKUP(A599,SOURCE!B:S,16,0)="","","   "&amp;VLOOKUP(A599,SOURCE!B:S,16,0)
))))
)</f>
        <v>#define ITM_Z                        575</v>
      </c>
    </row>
    <row r="600" spans="1:4">
      <c r="A600">
        <f t="shared" si="13"/>
        <v>576</v>
      </c>
      <c r="B600" t="str">
        <f>VLOOKUP(A600,SOURCE!B:S,15,0)</f>
        <v>ITM_a</v>
      </c>
      <c r="C600">
        <f>IF(
ISNUMBER(INDEX(SOURCE!B:B,MATCH(A600,SOURCE!B:B,0)+1)),
  VALUE(INDEX(SOURCE!B:B,MATCH(A600,SOURCE!B:B,0)+1)),
  "")</f>
        <v>577</v>
      </c>
      <c r="D600" s="8" t="str">
        <f>IF(A600&lt;&gt;INT(A600),B600,
IF(A600&lt;0,VLOOKUP(A600,lookups!A$1:B$25,2,0),
IF(ISNA(B600),"",
IF(OR(ISBLANK(A600),ISNA(B600),B600=0),
"",
"#define "&amp;
VLOOKUP(A600,SOURCE!B:S,15,0)&amp;IF(SOURCE!$AA$2-LEN(VLOOKUP(A600,SOURCE!B:S,15,0))&gt;=0,REPT(" ",SOURCE!$AA$2-LEN(VLOOKUP(A600,SOURCE!B:S,15,0))),"")&amp;
TEXT(A600,"???0")&amp;IF(VLOOKUP(A600,SOURCE!B:S,16,0)="","","   "&amp;VLOOKUP(A600,SOURCE!B:S,16,0)
))))
)</f>
        <v>#define ITM_a                        576</v>
      </c>
    </row>
    <row r="601" spans="1:4">
      <c r="A601">
        <f t="shared" si="13"/>
        <v>577</v>
      </c>
      <c r="B601" t="str">
        <f>VLOOKUP(A601,SOURCE!B:S,15,0)</f>
        <v>ITM_b</v>
      </c>
      <c r="C601">
        <f>IF(
ISNUMBER(INDEX(SOURCE!B:B,MATCH(A601,SOURCE!B:B,0)+1)),
  VALUE(INDEX(SOURCE!B:B,MATCH(A601,SOURCE!B:B,0)+1)),
  "")</f>
        <v>578</v>
      </c>
      <c r="D601" s="8" t="str">
        <f>IF(A601&lt;&gt;INT(A601),B601,
IF(A601&lt;0,VLOOKUP(A601,lookups!A$1:B$25,2,0),
IF(ISNA(B601),"",
IF(OR(ISBLANK(A601),ISNA(B601),B601=0),
"",
"#define "&amp;
VLOOKUP(A601,SOURCE!B:S,15,0)&amp;IF(SOURCE!$AA$2-LEN(VLOOKUP(A601,SOURCE!B:S,15,0))&gt;=0,REPT(" ",SOURCE!$AA$2-LEN(VLOOKUP(A601,SOURCE!B:S,15,0))),"")&amp;
TEXT(A601,"???0")&amp;IF(VLOOKUP(A601,SOURCE!B:S,16,0)="","","   "&amp;VLOOKUP(A601,SOURCE!B:S,16,0)
))))
)</f>
        <v>#define ITM_b                        577</v>
      </c>
    </row>
    <row r="602" spans="1:4">
      <c r="A602">
        <f t="shared" si="13"/>
        <v>578</v>
      </c>
      <c r="B602" t="str">
        <f>VLOOKUP(A602,SOURCE!B:S,15,0)</f>
        <v>ITM_c</v>
      </c>
      <c r="C602">
        <f>IF(
ISNUMBER(INDEX(SOURCE!B:B,MATCH(A602,SOURCE!B:B,0)+1)),
  VALUE(INDEX(SOURCE!B:B,MATCH(A602,SOURCE!B:B,0)+1)),
  "")</f>
        <v>579</v>
      </c>
      <c r="D602" s="8" t="str">
        <f>IF(A602&lt;&gt;INT(A602),B602,
IF(A602&lt;0,VLOOKUP(A602,lookups!A$1:B$25,2,0),
IF(ISNA(B602),"",
IF(OR(ISBLANK(A602),ISNA(B602),B602=0),
"",
"#define "&amp;
VLOOKUP(A602,SOURCE!B:S,15,0)&amp;IF(SOURCE!$AA$2-LEN(VLOOKUP(A602,SOURCE!B:S,15,0))&gt;=0,REPT(" ",SOURCE!$AA$2-LEN(VLOOKUP(A602,SOURCE!B:S,15,0))),"")&amp;
TEXT(A602,"???0")&amp;IF(VLOOKUP(A602,SOURCE!B:S,16,0)="","","   "&amp;VLOOKUP(A602,SOURCE!B:S,16,0)
))))
)</f>
        <v>#define ITM_c                        578</v>
      </c>
    </row>
    <row r="603" spans="1:4">
      <c r="A603">
        <f t="shared" si="13"/>
        <v>579</v>
      </c>
      <c r="B603" t="str">
        <f>VLOOKUP(A603,SOURCE!B:S,15,0)</f>
        <v>ITM_d</v>
      </c>
      <c r="C603">
        <f>IF(
ISNUMBER(INDEX(SOURCE!B:B,MATCH(A603,SOURCE!B:B,0)+1)),
  VALUE(INDEX(SOURCE!B:B,MATCH(A603,SOURCE!B:B,0)+1)),
  "")</f>
        <v>580</v>
      </c>
      <c r="D603" s="8" t="str">
        <f>IF(A603&lt;&gt;INT(A603),B603,
IF(A603&lt;0,VLOOKUP(A603,lookups!A$1:B$25,2,0),
IF(ISNA(B603),"",
IF(OR(ISBLANK(A603),ISNA(B603),B603=0),
"",
"#define "&amp;
VLOOKUP(A603,SOURCE!B:S,15,0)&amp;IF(SOURCE!$AA$2-LEN(VLOOKUP(A603,SOURCE!B:S,15,0))&gt;=0,REPT(" ",SOURCE!$AA$2-LEN(VLOOKUP(A603,SOURCE!B:S,15,0))),"")&amp;
TEXT(A603,"???0")&amp;IF(VLOOKUP(A603,SOURCE!B:S,16,0)="","","   "&amp;VLOOKUP(A603,SOURCE!B:S,16,0)
))))
)</f>
        <v>#define ITM_d                        579</v>
      </c>
    </row>
    <row r="604" spans="1:4">
      <c r="A604">
        <f t="shared" si="13"/>
        <v>580</v>
      </c>
      <c r="B604" t="str">
        <f>VLOOKUP(A604,SOURCE!B:S,15,0)</f>
        <v>ITM_e</v>
      </c>
      <c r="C604">
        <f>IF(
ISNUMBER(INDEX(SOURCE!B:B,MATCH(A604,SOURCE!B:B,0)+1)),
  VALUE(INDEX(SOURCE!B:B,MATCH(A604,SOURCE!B:B,0)+1)),
  "")</f>
        <v>581</v>
      </c>
      <c r="D604" s="8" t="str">
        <f>IF(A604&lt;&gt;INT(A604),B604,
IF(A604&lt;0,VLOOKUP(A604,lookups!A$1:B$25,2,0),
IF(ISNA(B604),"",
IF(OR(ISBLANK(A604),ISNA(B604),B604=0),
"",
"#define "&amp;
VLOOKUP(A604,SOURCE!B:S,15,0)&amp;IF(SOURCE!$AA$2-LEN(VLOOKUP(A604,SOURCE!B:S,15,0))&gt;=0,REPT(" ",SOURCE!$AA$2-LEN(VLOOKUP(A604,SOURCE!B:S,15,0))),"")&amp;
TEXT(A604,"???0")&amp;IF(VLOOKUP(A604,SOURCE!B:S,16,0)="","","   "&amp;VLOOKUP(A604,SOURCE!B:S,16,0)
))))
)</f>
        <v>#define ITM_e                        580</v>
      </c>
    </row>
    <row r="605" spans="1:4">
      <c r="A605">
        <f t="shared" si="13"/>
        <v>581</v>
      </c>
      <c r="B605" t="str">
        <f>VLOOKUP(A605,SOURCE!B:S,15,0)</f>
        <v>ITM_f</v>
      </c>
      <c r="C605">
        <f>IF(
ISNUMBER(INDEX(SOURCE!B:B,MATCH(A605,SOURCE!B:B,0)+1)),
  VALUE(INDEX(SOURCE!B:B,MATCH(A605,SOURCE!B:B,0)+1)),
  "")</f>
        <v>582</v>
      </c>
      <c r="D605" s="8" t="str">
        <f>IF(A605&lt;&gt;INT(A605),B605,
IF(A605&lt;0,VLOOKUP(A605,lookups!A$1:B$25,2,0),
IF(ISNA(B605),"",
IF(OR(ISBLANK(A605),ISNA(B605),B605=0),
"",
"#define "&amp;
VLOOKUP(A605,SOURCE!B:S,15,0)&amp;IF(SOURCE!$AA$2-LEN(VLOOKUP(A605,SOURCE!B:S,15,0))&gt;=0,REPT(" ",SOURCE!$AA$2-LEN(VLOOKUP(A605,SOURCE!B:S,15,0))),"")&amp;
TEXT(A605,"???0")&amp;IF(VLOOKUP(A605,SOURCE!B:S,16,0)="","","   "&amp;VLOOKUP(A605,SOURCE!B:S,16,0)
))))
)</f>
        <v>#define ITM_f                        581</v>
      </c>
    </row>
    <row r="606" spans="1:4">
      <c r="A606">
        <f t="shared" si="13"/>
        <v>582</v>
      </c>
      <c r="B606" t="str">
        <f>VLOOKUP(A606,SOURCE!B:S,15,0)</f>
        <v>ITM_g</v>
      </c>
      <c r="C606">
        <f>IF(
ISNUMBER(INDEX(SOURCE!B:B,MATCH(A606,SOURCE!B:B,0)+1)),
  VALUE(INDEX(SOURCE!B:B,MATCH(A606,SOURCE!B:B,0)+1)),
  "")</f>
        <v>583</v>
      </c>
      <c r="D606" s="8" t="str">
        <f>IF(A606&lt;&gt;INT(A606),B606,
IF(A606&lt;0,VLOOKUP(A606,lookups!A$1:B$25,2,0),
IF(ISNA(B606),"",
IF(OR(ISBLANK(A606),ISNA(B606),B606=0),
"",
"#define "&amp;
VLOOKUP(A606,SOURCE!B:S,15,0)&amp;IF(SOURCE!$AA$2-LEN(VLOOKUP(A606,SOURCE!B:S,15,0))&gt;=0,REPT(" ",SOURCE!$AA$2-LEN(VLOOKUP(A606,SOURCE!B:S,15,0))),"")&amp;
TEXT(A606,"???0")&amp;IF(VLOOKUP(A606,SOURCE!B:S,16,0)="","","   "&amp;VLOOKUP(A606,SOURCE!B:S,16,0)
))))
)</f>
        <v>#define ITM_g                        582</v>
      </c>
    </row>
    <row r="607" spans="1:4">
      <c r="A607">
        <f t="shared" si="13"/>
        <v>583</v>
      </c>
      <c r="B607" t="str">
        <f>VLOOKUP(A607,SOURCE!B:S,15,0)</f>
        <v>ITM_h</v>
      </c>
      <c r="C607">
        <f>IF(
ISNUMBER(INDEX(SOURCE!B:B,MATCH(A607,SOURCE!B:B,0)+1)),
  VALUE(INDEX(SOURCE!B:B,MATCH(A607,SOURCE!B:B,0)+1)),
  "")</f>
        <v>584</v>
      </c>
      <c r="D607" s="8" t="str">
        <f>IF(A607&lt;&gt;INT(A607),B607,
IF(A607&lt;0,VLOOKUP(A607,lookups!A$1:B$25,2,0),
IF(ISNA(B607),"",
IF(OR(ISBLANK(A607),ISNA(B607),B607=0),
"",
"#define "&amp;
VLOOKUP(A607,SOURCE!B:S,15,0)&amp;IF(SOURCE!$AA$2-LEN(VLOOKUP(A607,SOURCE!B:S,15,0))&gt;=0,REPT(" ",SOURCE!$AA$2-LEN(VLOOKUP(A607,SOURCE!B:S,15,0))),"")&amp;
TEXT(A607,"???0")&amp;IF(VLOOKUP(A607,SOURCE!B:S,16,0)="","","   "&amp;VLOOKUP(A607,SOURCE!B:S,16,0)
))))
)</f>
        <v>#define ITM_h                        583</v>
      </c>
    </row>
    <row r="608" spans="1:4">
      <c r="A608">
        <f t="shared" si="13"/>
        <v>584</v>
      </c>
      <c r="B608" t="str">
        <f>VLOOKUP(A608,SOURCE!B:S,15,0)</f>
        <v>ITM_i</v>
      </c>
      <c r="C608">
        <f>IF(
ISNUMBER(INDEX(SOURCE!B:B,MATCH(A608,SOURCE!B:B,0)+1)),
  VALUE(INDEX(SOURCE!B:B,MATCH(A608,SOURCE!B:B,0)+1)),
  "")</f>
        <v>585</v>
      </c>
      <c r="D608" s="8" t="str">
        <f>IF(A608&lt;&gt;INT(A608),B608,
IF(A608&lt;0,VLOOKUP(A608,lookups!A$1:B$25,2,0),
IF(ISNA(B608),"",
IF(OR(ISBLANK(A608),ISNA(B608),B608=0),
"",
"#define "&amp;
VLOOKUP(A608,SOURCE!B:S,15,0)&amp;IF(SOURCE!$AA$2-LEN(VLOOKUP(A608,SOURCE!B:S,15,0))&gt;=0,REPT(" ",SOURCE!$AA$2-LEN(VLOOKUP(A608,SOURCE!B:S,15,0))),"")&amp;
TEXT(A608,"???0")&amp;IF(VLOOKUP(A608,SOURCE!B:S,16,0)="","","   "&amp;VLOOKUP(A608,SOURCE!B:S,16,0)
))))
)</f>
        <v>#define ITM_i                        584</v>
      </c>
    </row>
    <row r="609" spans="1:4">
      <c r="A609">
        <f t="shared" si="13"/>
        <v>585</v>
      </c>
      <c r="B609" t="str">
        <f>VLOOKUP(A609,SOURCE!B:S,15,0)</f>
        <v>ITM_j</v>
      </c>
      <c r="C609">
        <f>IF(
ISNUMBER(INDEX(SOURCE!B:B,MATCH(A609,SOURCE!B:B,0)+1)),
  VALUE(INDEX(SOURCE!B:B,MATCH(A609,SOURCE!B:B,0)+1)),
  "")</f>
        <v>586</v>
      </c>
      <c r="D609" s="8" t="str">
        <f>IF(A609&lt;&gt;INT(A609),B609,
IF(A609&lt;0,VLOOKUP(A609,lookups!A$1:B$25,2,0),
IF(ISNA(B609),"",
IF(OR(ISBLANK(A609),ISNA(B609),B609=0),
"",
"#define "&amp;
VLOOKUP(A609,SOURCE!B:S,15,0)&amp;IF(SOURCE!$AA$2-LEN(VLOOKUP(A609,SOURCE!B:S,15,0))&gt;=0,REPT(" ",SOURCE!$AA$2-LEN(VLOOKUP(A609,SOURCE!B:S,15,0))),"")&amp;
TEXT(A609,"???0")&amp;IF(VLOOKUP(A609,SOURCE!B:S,16,0)="","","   "&amp;VLOOKUP(A609,SOURCE!B:S,16,0)
))))
)</f>
        <v>#define ITM_j                        585</v>
      </c>
    </row>
    <row r="610" spans="1:4">
      <c r="A610">
        <f t="shared" si="13"/>
        <v>586</v>
      </c>
      <c r="B610" t="str">
        <f>VLOOKUP(A610,SOURCE!B:S,15,0)</f>
        <v>ITM_k</v>
      </c>
      <c r="C610">
        <f>IF(
ISNUMBER(INDEX(SOURCE!B:B,MATCH(A610,SOURCE!B:B,0)+1)),
  VALUE(INDEX(SOURCE!B:B,MATCH(A610,SOURCE!B:B,0)+1)),
  "")</f>
        <v>587</v>
      </c>
      <c r="D610" s="8" t="str">
        <f>IF(A610&lt;&gt;INT(A610),B610,
IF(A610&lt;0,VLOOKUP(A610,lookups!A$1:B$25,2,0),
IF(ISNA(B610),"",
IF(OR(ISBLANK(A610),ISNA(B610),B610=0),
"",
"#define "&amp;
VLOOKUP(A610,SOURCE!B:S,15,0)&amp;IF(SOURCE!$AA$2-LEN(VLOOKUP(A610,SOURCE!B:S,15,0))&gt;=0,REPT(" ",SOURCE!$AA$2-LEN(VLOOKUP(A610,SOURCE!B:S,15,0))),"")&amp;
TEXT(A610,"???0")&amp;IF(VLOOKUP(A610,SOURCE!B:S,16,0)="","","   "&amp;VLOOKUP(A610,SOURCE!B:S,16,0)
))))
)</f>
        <v>#define ITM_k                        586</v>
      </c>
    </row>
    <row r="611" spans="1:4">
      <c r="A611">
        <f t="shared" si="13"/>
        <v>587</v>
      </c>
      <c r="B611" t="str">
        <f>VLOOKUP(A611,SOURCE!B:S,15,0)</f>
        <v>ITM_l</v>
      </c>
      <c r="C611">
        <f>IF(
ISNUMBER(INDEX(SOURCE!B:B,MATCH(A611,SOURCE!B:B,0)+1)),
  VALUE(INDEX(SOURCE!B:B,MATCH(A611,SOURCE!B:B,0)+1)),
  "")</f>
        <v>588</v>
      </c>
      <c r="D611" s="8" t="str">
        <f>IF(A611&lt;&gt;INT(A611),B611,
IF(A611&lt;0,VLOOKUP(A611,lookups!A$1:B$25,2,0),
IF(ISNA(B611),"",
IF(OR(ISBLANK(A611),ISNA(B611),B611=0),
"",
"#define "&amp;
VLOOKUP(A611,SOURCE!B:S,15,0)&amp;IF(SOURCE!$AA$2-LEN(VLOOKUP(A611,SOURCE!B:S,15,0))&gt;=0,REPT(" ",SOURCE!$AA$2-LEN(VLOOKUP(A611,SOURCE!B:S,15,0))),"")&amp;
TEXT(A611,"???0")&amp;IF(VLOOKUP(A611,SOURCE!B:S,16,0)="","","   "&amp;VLOOKUP(A611,SOURCE!B:S,16,0)
))))
)</f>
        <v>#define ITM_l                        587</v>
      </c>
    </row>
    <row r="612" spans="1:4">
      <c r="A612">
        <f t="shared" si="13"/>
        <v>588</v>
      </c>
      <c r="B612" t="str">
        <f>VLOOKUP(A612,SOURCE!B:S,15,0)</f>
        <v>ITM_m</v>
      </c>
      <c r="C612">
        <f>IF(
ISNUMBER(INDEX(SOURCE!B:B,MATCH(A612,SOURCE!B:B,0)+1)),
  VALUE(INDEX(SOURCE!B:B,MATCH(A612,SOURCE!B:B,0)+1)),
  "")</f>
        <v>589</v>
      </c>
      <c r="D612" s="8" t="str">
        <f>IF(A612&lt;&gt;INT(A612),B612,
IF(A612&lt;0,VLOOKUP(A612,lookups!A$1:B$25,2,0),
IF(ISNA(B612),"",
IF(OR(ISBLANK(A612),ISNA(B612),B612=0),
"",
"#define "&amp;
VLOOKUP(A612,SOURCE!B:S,15,0)&amp;IF(SOURCE!$AA$2-LEN(VLOOKUP(A612,SOURCE!B:S,15,0))&gt;=0,REPT(" ",SOURCE!$AA$2-LEN(VLOOKUP(A612,SOURCE!B:S,15,0))),"")&amp;
TEXT(A612,"???0")&amp;IF(VLOOKUP(A612,SOURCE!B:S,16,0)="","","   "&amp;VLOOKUP(A612,SOURCE!B:S,16,0)
))))
)</f>
        <v>#define ITM_m                        588</v>
      </c>
    </row>
    <row r="613" spans="1:4">
      <c r="A613">
        <f t="shared" si="13"/>
        <v>589</v>
      </c>
      <c r="B613" t="str">
        <f>VLOOKUP(A613,SOURCE!B:S,15,0)</f>
        <v>ITM_n</v>
      </c>
      <c r="C613">
        <f>IF(
ISNUMBER(INDEX(SOURCE!B:B,MATCH(A613,SOURCE!B:B,0)+1)),
  VALUE(INDEX(SOURCE!B:B,MATCH(A613,SOURCE!B:B,0)+1)),
  "")</f>
        <v>590</v>
      </c>
      <c r="D613" s="8" t="str">
        <f>IF(A613&lt;&gt;INT(A613),B613,
IF(A613&lt;0,VLOOKUP(A613,lookups!A$1:B$25,2,0),
IF(ISNA(B613),"",
IF(OR(ISBLANK(A613),ISNA(B613),B613=0),
"",
"#define "&amp;
VLOOKUP(A613,SOURCE!B:S,15,0)&amp;IF(SOURCE!$AA$2-LEN(VLOOKUP(A613,SOURCE!B:S,15,0))&gt;=0,REPT(" ",SOURCE!$AA$2-LEN(VLOOKUP(A613,SOURCE!B:S,15,0))),"")&amp;
TEXT(A613,"???0")&amp;IF(VLOOKUP(A613,SOURCE!B:S,16,0)="","","   "&amp;VLOOKUP(A613,SOURCE!B:S,16,0)
))))
)</f>
        <v>#define ITM_n                        589</v>
      </c>
    </row>
    <row r="614" spans="1:4">
      <c r="A614">
        <f t="shared" si="13"/>
        <v>590</v>
      </c>
      <c r="B614" t="str">
        <f>VLOOKUP(A614,SOURCE!B:S,15,0)</f>
        <v>ITM_o</v>
      </c>
      <c r="C614">
        <f>IF(
ISNUMBER(INDEX(SOURCE!B:B,MATCH(A614,SOURCE!B:B,0)+1)),
  VALUE(INDEX(SOURCE!B:B,MATCH(A614,SOURCE!B:B,0)+1)),
  "")</f>
        <v>591</v>
      </c>
      <c r="D614" s="8" t="str">
        <f>IF(A614&lt;&gt;INT(A614),B614,
IF(A614&lt;0,VLOOKUP(A614,lookups!A$1:B$25,2,0),
IF(ISNA(B614),"",
IF(OR(ISBLANK(A614),ISNA(B614),B614=0),
"",
"#define "&amp;
VLOOKUP(A614,SOURCE!B:S,15,0)&amp;IF(SOURCE!$AA$2-LEN(VLOOKUP(A614,SOURCE!B:S,15,0))&gt;=0,REPT(" ",SOURCE!$AA$2-LEN(VLOOKUP(A614,SOURCE!B:S,15,0))),"")&amp;
TEXT(A614,"???0")&amp;IF(VLOOKUP(A614,SOURCE!B:S,16,0)="","","   "&amp;VLOOKUP(A614,SOURCE!B:S,16,0)
))))
)</f>
        <v>#define ITM_o                        590</v>
      </c>
    </row>
    <row r="615" spans="1:4">
      <c r="A615">
        <f t="shared" si="13"/>
        <v>591</v>
      </c>
      <c r="B615" t="str">
        <f>VLOOKUP(A615,SOURCE!B:S,15,0)</f>
        <v>ITM_p</v>
      </c>
      <c r="C615">
        <f>IF(
ISNUMBER(INDEX(SOURCE!B:B,MATCH(A615,SOURCE!B:B,0)+1)),
  VALUE(INDEX(SOURCE!B:B,MATCH(A615,SOURCE!B:B,0)+1)),
  "")</f>
        <v>592</v>
      </c>
      <c r="D615" s="8" t="str">
        <f>IF(A615&lt;&gt;INT(A615),B615,
IF(A615&lt;0,VLOOKUP(A615,lookups!A$1:B$25,2,0),
IF(ISNA(B615),"",
IF(OR(ISBLANK(A615),ISNA(B615),B615=0),
"",
"#define "&amp;
VLOOKUP(A615,SOURCE!B:S,15,0)&amp;IF(SOURCE!$AA$2-LEN(VLOOKUP(A615,SOURCE!B:S,15,0))&gt;=0,REPT(" ",SOURCE!$AA$2-LEN(VLOOKUP(A615,SOURCE!B:S,15,0))),"")&amp;
TEXT(A615,"???0")&amp;IF(VLOOKUP(A615,SOURCE!B:S,16,0)="","","   "&amp;VLOOKUP(A615,SOURCE!B:S,16,0)
))))
)</f>
        <v>#define ITM_p                        591</v>
      </c>
    </row>
    <row r="616" spans="1:4">
      <c r="A616">
        <f t="shared" si="13"/>
        <v>592</v>
      </c>
      <c r="B616" t="str">
        <f>VLOOKUP(A616,SOURCE!B:S,15,0)</f>
        <v>ITM_q</v>
      </c>
      <c r="C616">
        <f>IF(
ISNUMBER(INDEX(SOURCE!B:B,MATCH(A616,SOURCE!B:B,0)+1)),
  VALUE(INDEX(SOURCE!B:B,MATCH(A616,SOURCE!B:B,0)+1)),
  "")</f>
        <v>593</v>
      </c>
      <c r="D616" s="8" t="str">
        <f>IF(A616&lt;&gt;INT(A616),B616,
IF(A616&lt;0,VLOOKUP(A616,lookups!A$1:B$25,2,0),
IF(ISNA(B616),"",
IF(OR(ISBLANK(A616),ISNA(B616),B616=0),
"",
"#define "&amp;
VLOOKUP(A616,SOURCE!B:S,15,0)&amp;IF(SOURCE!$AA$2-LEN(VLOOKUP(A616,SOURCE!B:S,15,0))&gt;=0,REPT(" ",SOURCE!$AA$2-LEN(VLOOKUP(A616,SOURCE!B:S,15,0))),"")&amp;
TEXT(A616,"???0")&amp;IF(VLOOKUP(A616,SOURCE!B:S,16,0)="","","   "&amp;VLOOKUP(A616,SOURCE!B:S,16,0)
))))
)</f>
        <v>#define ITM_q                        592</v>
      </c>
    </row>
    <row r="617" spans="1:4">
      <c r="A617">
        <f t="shared" si="13"/>
        <v>593</v>
      </c>
      <c r="B617" t="str">
        <f>VLOOKUP(A617,SOURCE!B:S,15,0)</f>
        <v>ITM_r</v>
      </c>
      <c r="C617">
        <f>IF(
ISNUMBER(INDEX(SOURCE!B:B,MATCH(A617,SOURCE!B:B,0)+1)),
  VALUE(INDEX(SOURCE!B:B,MATCH(A617,SOURCE!B:B,0)+1)),
  "")</f>
        <v>594</v>
      </c>
      <c r="D617" s="8" t="str">
        <f>IF(A617&lt;&gt;INT(A617),B617,
IF(A617&lt;0,VLOOKUP(A617,lookups!A$1:B$25,2,0),
IF(ISNA(B617),"",
IF(OR(ISBLANK(A617),ISNA(B617),B617=0),
"",
"#define "&amp;
VLOOKUP(A617,SOURCE!B:S,15,0)&amp;IF(SOURCE!$AA$2-LEN(VLOOKUP(A617,SOURCE!B:S,15,0))&gt;=0,REPT(" ",SOURCE!$AA$2-LEN(VLOOKUP(A617,SOURCE!B:S,15,0))),"")&amp;
TEXT(A617,"???0")&amp;IF(VLOOKUP(A617,SOURCE!B:S,16,0)="","","   "&amp;VLOOKUP(A617,SOURCE!B:S,16,0)
))))
)</f>
        <v>#define ITM_r                        593</v>
      </c>
    </row>
    <row r="618" spans="1:4">
      <c r="A618">
        <f t="shared" si="13"/>
        <v>594</v>
      </c>
      <c r="B618" t="str">
        <f>VLOOKUP(A618,SOURCE!B:S,15,0)</f>
        <v>ITM_s</v>
      </c>
      <c r="C618">
        <f>IF(
ISNUMBER(INDEX(SOURCE!B:B,MATCH(A618,SOURCE!B:B,0)+1)),
  VALUE(INDEX(SOURCE!B:B,MATCH(A618,SOURCE!B:B,0)+1)),
  "")</f>
        <v>595</v>
      </c>
      <c r="D618" s="8" t="str">
        <f>IF(A618&lt;&gt;INT(A618),B618,
IF(A618&lt;0,VLOOKUP(A618,lookups!A$1:B$25,2,0),
IF(ISNA(B618),"",
IF(OR(ISBLANK(A618),ISNA(B618),B618=0),
"",
"#define "&amp;
VLOOKUP(A618,SOURCE!B:S,15,0)&amp;IF(SOURCE!$AA$2-LEN(VLOOKUP(A618,SOURCE!B:S,15,0))&gt;=0,REPT(" ",SOURCE!$AA$2-LEN(VLOOKUP(A618,SOURCE!B:S,15,0))),"")&amp;
TEXT(A618,"???0")&amp;IF(VLOOKUP(A618,SOURCE!B:S,16,0)="","","   "&amp;VLOOKUP(A618,SOURCE!B:S,16,0)
))))
)</f>
        <v>#define ITM_s                        594</v>
      </c>
    </row>
    <row r="619" spans="1:4">
      <c r="A619">
        <f t="shared" si="13"/>
        <v>595</v>
      </c>
      <c r="B619" t="str">
        <f>VLOOKUP(A619,SOURCE!B:S,15,0)</f>
        <v>ITM_t</v>
      </c>
      <c r="C619">
        <f>IF(
ISNUMBER(INDEX(SOURCE!B:B,MATCH(A619,SOURCE!B:B,0)+1)),
  VALUE(INDEX(SOURCE!B:B,MATCH(A619,SOURCE!B:B,0)+1)),
  "")</f>
        <v>596</v>
      </c>
      <c r="D619" s="8" t="str">
        <f>IF(A619&lt;&gt;INT(A619),B619,
IF(A619&lt;0,VLOOKUP(A619,lookups!A$1:B$25,2,0),
IF(ISNA(B619),"",
IF(OR(ISBLANK(A619),ISNA(B619),B619=0),
"",
"#define "&amp;
VLOOKUP(A619,SOURCE!B:S,15,0)&amp;IF(SOURCE!$AA$2-LEN(VLOOKUP(A619,SOURCE!B:S,15,0))&gt;=0,REPT(" ",SOURCE!$AA$2-LEN(VLOOKUP(A619,SOURCE!B:S,15,0))),"")&amp;
TEXT(A619,"???0")&amp;IF(VLOOKUP(A619,SOURCE!B:S,16,0)="","","   "&amp;VLOOKUP(A619,SOURCE!B:S,16,0)
))))
)</f>
        <v>#define ITM_t                        595</v>
      </c>
    </row>
    <row r="620" spans="1:4">
      <c r="A620">
        <f t="shared" si="13"/>
        <v>596</v>
      </c>
      <c r="B620" t="str">
        <f>VLOOKUP(A620,SOURCE!B:S,15,0)</f>
        <v>ITM_u</v>
      </c>
      <c r="C620">
        <f>IF(
ISNUMBER(INDEX(SOURCE!B:B,MATCH(A620,SOURCE!B:B,0)+1)),
  VALUE(INDEX(SOURCE!B:B,MATCH(A620,SOURCE!B:B,0)+1)),
  "")</f>
        <v>597</v>
      </c>
      <c r="D620" s="8" t="str">
        <f>IF(A620&lt;&gt;INT(A620),B620,
IF(A620&lt;0,VLOOKUP(A620,lookups!A$1:B$25,2,0),
IF(ISNA(B620),"",
IF(OR(ISBLANK(A620),ISNA(B620),B620=0),
"",
"#define "&amp;
VLOOKUP(A620,SOURCE!B:S,15,0)&amp;IF(SOURCE!$AA$2-LEN(VLOOKUP(A620,SOURCE!B:S,15,0))&gt;=0,REPT(" ",SOURCE!$AA$2-LEN(VLOOKUP(A620,SOURCE!B:S,15,0))),"")&amp;
TEXT(A620,"???0")&amp;IF(VLOOKUP(A620,SOURCE!B:S,16,0)="","","   "&amp;VLOOKUP(A620,SOURCE!B:S,16,0)
))))
)</f>
        <v>#define ITM_u                        596</v>
      </c>
    </row>
    <row r="621" spans="1:4">
      <c r="A621">
        <f t="shared" si="13"/>
        <v>597</v>
      </c>
      <c r="B621" t="str">
        <f>VLOOKUP(A621,SOURCE!B:S,15,0)</f>
        <v>ITM_v</v>
      </c>
      <c r="C621">
        <f>IF(
ISNUMBER(INDEX(SOURCE!B:B,MATCH(A621,SOURCE!B:B,0)+1)),
  VALUE(INDEX(SOURCE!B:B,MATCH(A621,SOURCE!B:B,0)+1)),
  "")</f>
        <v>598</v>
      </c>
      <c r="D621" s="8" t="str">
        <f>IF(A621&lt;&gt;INT(A621),B621,
IF(A621&lt;0,VLOOKUP(A621,lookups!A$1:B$25,2,0),
IF(ISNA(B621),"",
IF(OR(ISBLANK(A621),ISNA(B621),B621=0),
"",
"#define "&amp;
VLOOKUP(A621,SOURCE!B:S,15,0)&amp;IF(SOURCE!$AA$2-LEN(VLOOKUP(A621,SOURCE!B:S,15,0))&gt;=0,REPT(" ",SOURCE!$AA$2-LEN(VLOOKUP(A621,SOURCE!B:S,15,0))),"")&amp;
TEXT(A621,"???0")&amp;IF(VLOOKUP(A621,SOURCE!B:S,16,0)="","","   "&amp;VLOOKUP(A621,SOURCE!B:S,16,0)
))))
)</f>
        <v>#define ITM_v                        597</v>
      </c>
    </row>
    <row r="622" spans="1:4">
      <c r="A622">
        <f t="shared" si="13"/>
        <v>598</v>
      </c>
      <c r="B622" t="str">
        <f>VLOOKUP(A622,SOURCE!B:S,15,0)</f>
        <v>ITM_w</v>
      </c>
      <c r="C622">
        <f>IF(
ISNUMBER(INDEX(SOURCE!B:B,MATCH(A622,SOURCE!B:B,0)+1)),
  VALUE(INDEX(SOURCE!B:B,MATCH(A622,SOURCE!B:B,0)+1)),
  "")</f>
        <v>599</v>
      </c>
      <c r="D622" s="8" t="str">
        <f>IF(A622&lt;&gt;INT(A622),B622,
IF(A622&lt;0,VLOOKUP(A622,lookups!A$1:B$25,2,0),
IF(ISNA(B622),"",
IF(OR(ISBLANK(A622),ISNA(B622),B622=0),
"",
"#define "&amp;
VLOOKUP(A622,SOURCE!B:S,15,0)&amp;IF(SOURCE!$AA$2-LEN(VLOOKUP(A622,SOURCE!B:S,15,0))&gt;=0,REPT(" ",SOURCE!$AA$2-LEN(VLOOKUP(A622,SOURCE!B:S,15,0))),"")&amp;
TEXT(A622,"???0")&amp;IF(VLOOKUP(A622,SOURCE!B:S,16,0)="","","   "&amp;VLOOKUP(A622,SOURCE!B:S,16,0)
))))
)</f>
        <v>#define ITM_w                        598</v>
      </c>
    </row>
    <row r="623" spans="1:4">
      <c r="A623">
        <f t="shared" si="13"/>
        <v>599</v>
      </c>
      <c r="B623" t="str">
        <f>VLOOKUP(A623,SOURCE!B:S,15,0)</f>
        <v>ITM_x</v>
      </c>
      <c r="C623">
        <f>IF(
ISNUMBER(INDEX(SOURCE!B:B,MATCH(A623,SOURCE!B:B,0)+1)),
  VALUE(INDEX(SOURCE!B:B,MATCH(A623,SOURCE!B:B,0)+1)),
  "")</f>
        <v>600</v>
      </c>
      <c r="D623" s="8" t="str">
        <f>IF(A623&lt;&gt;INT(A623),B623,
IF(A623&lt;0,VLOOKUP(A623,lookups!A$1:B$25,2,0),
IF(ISNA(B623),"",
IF(OR(ISBLANK(A623),ISNA(B623),B623=0),
"",
"#define "&amp;
VLOOKUP(A623,SOURCE!B:S,15,0)&amp;IF(SOURCE!$AA$2-LEN(VLOOKUP(A623,SOURCE!B:S,15,0))&gt;=0,REPT(" ",SOURCE!$AA$2-LEN(VLOOKUP(A623,SOURCE!B:S,15,0))),"")&amp;
TEXT(A623,"???0")&amp;IF(VLOOKUP(A623,SOURCE!B:S,16,0)="","","   "&amp;VLOOKUP(A623,SOURCE!B:S,16,0)
))))
)</f>
        <v>#define ITM_x                        599</v>
      </c>
    </row>
    <row r="624" spans="1:4">
      <c r="A624">
        <f t="shared" si="13"/>
        <v>600</v>
      </c>
      <c r="B624" t="str">
        <f>VLOOKUP(A624,SOURCE!B:S,15,0)</f>
        <v>ITM_y</v>
      </c>
      <c r="C624">
        <f>IF(
ISNUMBER(INDEX(SOURCE!B:B,MATCH(A624,SOURCE!B:B,0)+1)),
  VALUE(INDEX(SOURCE!B:B,MATCH(A624,SOURCE!B:B,0)+1)),
  "")</f>
        <v>601</v>
      </c>
      <c r="D624" s="8" t="str">
        <f>IF(A624&lt;&gt;INT(A624),B624,
IF(A624&lt;0,VLOOKUP(A624,lookups!A$1:B$25,2,0),
IF(ISNA(B624),"",
IF(OR(ISBLANK(A624),ISNA(B624),B624=0),
"",
"#define "&amp;
VLOOKUP(A624,SOURCE!B:S,15,0)&amp;IF(SOURCE!$AA$2-LEN(VLOOKUP(A624,SOURCE!B:S,15,0))&gt;=0,REPT(" ",SOURCE!$AA$2-LEN(VLOOKUP(A624,SOURCE!B:S,15,0))),"")&amp;
TEXT(A624,"???0")&amp;IF(VLOOKUP(A624,SOURCE!B:S,16,0)="","","   "&amp;VLOOKUP(A624,SOURCE!B:S,16,0)
))))
)</f>
        <v>#define ITM_y                        600</v>
      </c>
    </row>
    <row r="625" spans="1:4">
      <c r="A625">
        <f t="shared" si="13"/>
        <v>601</v>
      </c>
      <c r="B625" t="str">
        <f>VLOOKUP(A625,SOURCE!B:S,15,0)</f>
        <v>ITM_z</v>
      </c>
      <c r="C625">
        <f>IF(
ISNUMBER(INDEX(SOURCE!B:B,MATCH(A625,SOURCE!B:B,0)+1)),
  VALUE(INDEX(SOURCE!B:B,MATCH(A625,SOURCE!B:B,0)+1)),
  "")</f>
        <v>602</v>
      </c>
      <c r="D625" s="8" t="str">
        <f>IF(A625&lt;&gt;INT(A625),B625,
IF(A625&lt;0,VLOOKUP(A625,lookups!A$1:B$25,2,0),
IF(ISNA(B625),"",
IF(OR(ISBLANK(A625),ISNA(B625),B625=0),
"",
"#define "&amp;
VLOOKUP(A625,SOURCE!B:S,15,0)&amp;IF(SOURCE!$AA$2-LEN(VLOOKUP(A625,SOURCE!B:S,15,0))&gt;=0,REPT(" ",SOURCE!$AA$2-LEN(VLOOKUP(A625,SOURCE!B:S,15,0))),"")&amp;
TEXT(A625,"???0")&amp;IF(VLOOKUP(A625,SOURCE!B:S,16,0)="","","   "&amp;VLOOKUP(A625,SOURCE!B:S,16,0)
))))
)</f>
        <v>#define ITM_z                        601</v>
      </c>
    </row>
    <row r="626" spans="1:4">
      <c r="A626">
        <f t="shared" si="13"/>
        <v>602</v>
      </c>
      <c r="B626" t="str">
        <f>VLOOKUP(A626,SOURCE!B:S,15,0)</f>
        <v>ITM_ALPHA</v>
      </c>
      <c r="C626">
        <f>IF(
ISNUMBER(INDEX(SOURCE!B:B,MATCH(A626,SOURCE!B:B,0)+1)),
  VALUE(INDEX(SOURCE!B:B,MATCH(A626,SOURCE!B:B,0)+1)),
  "")</f>
        <v>603</v>
      </c>
      <c r="D626" s="8" t="str">
        <f>IF(A626&lt;&gt;INT(A626),B626,
IF(A626&lt;0,VLOOKUP(A626,lookups!A$1:B$25,2,0),
IF(ISNA(B626),"",
IF(OR(ISBLANK(A626),ISNA(B626),B626=0),
"",
"#define "&amp;
VLOOKUP(A626,SOURCE!B:S,15,0)&amp;IF(SOURCE!$AA$2-LEN(VLOOKUP(A626,SOURCE!B:S,15,0))&gt;=0,REPT(" ",SOURCE!$AA$2-LEN(VLOOKUP(A626,SOURCE!B:S,15,0))),"")&amp;
TEXT(A626,"???0")&amp;IF(VLOOKUP(A626,SOURCE!B:S,16,0)="","","   "&amp;VLOOKUP(A626,SOURCE!B:S,16,0)
))))
)</f>
        <v>#define ITM_ALPHA                    602</v>
      </c>
    </row>
    <row r="627" spans="1:4">
      <c r="A627">
        <f t="shared" si="13"/>
        <v>603</v>
      </c>
      <c r="B627" t="str">
        <f>VLOOKUP(A627,SOURCE!B:S,15,0)</f>
        <v>ITM_BETA</v>
      </c>
      <c r="C627">
        <f>IF(
ISNUMBER(INDEX(SOURCE!B:B,MATCH(A627,SOURCE!B:B,0)+1)),
  VALUE(INDEX(SOURCE!B:B,MATCH(A627,SOURCE!B:B,0)+1)),
  "")</f>
        <v>604</v>
      </c>
      <c r="D627" s="8" t="str">
        <f>IF(A627&lt;&gt;INT(A627),B627,
IF(A627&lt;0,VLOOKUP(A627,lookups!A$1:B$25,2,0),
IF(ISNA(B627),"",
IF(OR(ISBLANK(A627),ISNA(B627),B627=0),
"",
"#define "&amp;
VLOOKUP(A627,SOURCE!B:S,15,0)&amp;IF(SOURCE!$AA$2-LEN(VLOOKUP(A627,SOURCE!B:S,15,0))&gt;=0,REPT(" ",SOURCE!$AA$2-LEN(VLOOKUP(A627,SOURCE!B:S,15,0))),"")&amp;
TEXT(A627,"???0")&amp;IF(VLOOKUP(A627,SOURCE!B:S,16,0)="","","   "&amp;VLOOKUP(A627,SOURCE!B:S,16,0)
))))
)</f>
        <v>#define ITM_BETA                     603</v>
      </c>
    </row>
    <row r="628" spans="1:4">
      <c r="A628">
        <f t="shared" si="13"/>
        <v>604</v>
      </c>
      <c r="B628" t="str">
        <f>VLOOKUP(A628,SOURCE!B:S,15,0)</f>
        <v>ITM_GAMMA</v>
      </c>
      <c r="C628">
        <f>IF(
ISNUMBER(INDEX(SOURCE!B:B,MATCH(A628,SOURCE!B:B,0)+1)),
  VALUE(INDEX(SOURCE!B:B,MATCH(A628,SOURCE!B:B,0)+1)),
  "")</f>
        <v>605</v>
      </c>
      <c r="D628" s="8" t="str">
        <f>IF(A628&lt;&gt;INT(A628),B628,
IF(A628&lt;0,VLOOKUP(A628,lookups!A$1:B$25,2,0),
IF(ISNA(B628),"",
IF(OR(ISBLANK(A628),ISNA(B628),B628=0),
"",
"#define "&amp;
VLOOKUP(A628,SOURCE!B:S,15,0)&amp;IF(SOURCE!$AA$2-LEN(VLOOKUP(A628,SOURCE!B:S,15,0))&gt;=0,REPT(" ",SOURCE!$AA$2-LEN(VLOOKUP(A628,SOURCE!B:S,15,0))),"")&amp;
TEXT(A628,"???0")&amp;IF(VLOOKUP(A628,SOURCE!B:S,16,0)="","","   "&amp;VLOOKUP(A628,SOURCE!B:S,16,0)
))))
)</f>
        <v>#define ITM_GAMMA                    604</v>
      </c>
    </row>
    <row r="629" spans="1:4">
      <c r="A629">
        <f t="shared" si="13"/>
        <v>605</v>
      </c>
      <c r="B629" t="str">
        <f>VLOOKUP(A629,SOURCE!B:S,15,0)</f>
        <v>ITM_DELTA</v>
      </c>
      <c r="C629">
        <f>IF(
ISNUMBER(INDEX(SOURCE!B:B,MATCH(A629,SOURCE!B:B,0)+1)),
  VALUE(INDEX(SOURCE!B:B,MATCH(A629,SOURCE!B:B,0)+1)),
  "")</f>
        <v>606</v>
      </c>
      <c r="D629" s="8" t="str">
        <f>IF(A629&lt;&gt;INT(A629),B629,
IF(A629&lt;0,VLOOKUP(A629,lookups!A$1:B$25,2,0),
IF(ISNA(B629),"",
IF(OR(ISBLANK(A629),ISNA(B629),B629=0),
"",
"#define "&amp;
VLOOKUP(A629,SOURCE!B:S,15,0)&amp;IF(SOURCE!$AA$2-LEN(VLOOKUP(A629,SOURCE!B:S,15,0))&gt;=0,REPT(" ",SOURCE!$AA$2-LEN(VLOOKUP(A629,SOURCE!B:S,15,0))),"")&amp;
TEXT(A629,"???0")&amp;IF(VLOOKUP(A629,SOURCE!B:S,16,0)="","","   "&amp;VLOOKUP(A629,SOURCE!B:S,16,0)
))))
)</f>
        <v>#define ITM_DELTA                    605</v>
      </c>
    </row>
    <row r="630" spans="1:4">
      <c r="A630">
        <f t="shared" si="13"/>
        <v>606</v>
      </c>
      <c r="B630" t="str">
        <f>VLOOKUP(A630,SOURCE!B:S,15,0)</f>
        <v>ITM_EPSILON</v>
      </c>
      <c r="C630">
        <f>IF(
ISNUMBER(INDEX(SOURCE!B:B,MATCH(A630,SOURCE!B:B,0)+1)),
  VALUE(INDEX(SOURCE!B:B,MATCH(A630,SOURCE!B:B,0)+1)),
  "")</f>
        <v>607</v>
      </c>
      <c r="D630" s="8" t="str">
        <f>IF(A630&lt;&gt;INT(A630),B630,
IF(A630&lt;0,VLOOKUP(A630,lookups!A$1:B$25,2,0),
IF(ISNA(B630),"",
IF(OR(ISBLANK(A630),ISNA(B630),B630=0),
"",
"#define "&amp;
VLOOKUP(A630,SOURCE!B:S,15,0)&amp;IF(SOURCE!$AA$2-LEN(VLOOKUP(A630,SOURCE!B:S,15,0))&gt;=0,REPT(" ",SOURCE!$AA$2-LEN(VLOOKUP(A630,SOURCE!B:S,15,0))),"")&amp;
TEXT(A630,"???0")&amp;IF(VLOOKUP(A630,SOURCE!B:S,16,0)="","","   "&amp;VLOOKUP(A630,SOURCE!B:S,16,0)
))))
)</f>
        <v>#define ITM_EPSILON                  606</v>
      </c>
    </row>
    <row r="631" spans="1:4">
      <c r="A631">
        <f t="shared" si="13"/>
        <v>607</v>
      </c>
      <c r="B631" t="str">
        <f>VLOOKUP(A631,SOURCE!B:S,15,0)</f>
        <v>ITM_ZETA</v>
      </c>
      <c r="C631">
        <f>IF(
ISNUMBER(INDEX(SOURCE!B:B,MATCH(A631,SOURCE!B:B,0)+1)),
  VALUE(INDEX(SOURCE!B:B,MATCH(A631,SOURCE!B:B,0)+1)),
  "")</f>
        <v>608</v>
      </c>
      <c r="D631" s="8" t="str">
        <f>IF(A631&lt;&gt;INT(A631),B631,
IF(A631&lt;0,VLOOKUP(A631,lookups!A$1:B$25,2,0),
IF(ISNA(B631),"",
IF(OR(ISBLANK(A631),ISNA(B631),B631=0),
"",
"#define "&amp;
VLOOKUP(A631,SOURCE!B:S,15,0)&amp;IF(SOURCE!$AA$2-LEN(VLOOKUP(A631,SOURCE!B:S,15,0))&gt;=0,REPT(" ",SOURCE!$AA$2-LEN(VLOOKUP(A631,SOURCE!B:S,15,0))),"")&amp;
TEXT(A631,"???0")&amp;IF(VLOOKUP(A631,SOURCE!B:S,16,0)="","","   "&amp;VLOOKUP(A631,SOURCE!B:S,16,0)
))))
)</f>
        <v>#define ITM_ZETA                     607</v>
      </c>
    </row>
    <row r="632" spans="1:4">
      <c r="A632">
        <f t="shared" si="13"/>
        <v>608</v>
      </c>
      <c r="B632" t="str">
        <f>VLOOKUP(A632,SOURCE!B:S,15,0)</f>
        <v>ITM_ETA</v>
      </c>
      <c r="C632">
        <f>IF(
ISNUMBER(INDEX(SOURCE!B:B,MATCH(A632,SOURCE!B:B,0)+1)),
  VALUE(INDEX(SOURCE!B:B,MATCH(A632,SOURCE!B:B,0)+1)),
  "")</f>
        <v>609</v>
      </c>
      <c r="D632" s="8" t="str">
        <f>IF(A632&lt;&gt;INT(A632),B632,
IF(A632&lt;0,VLOOKUP(A632,lookups!A$1:B$25,2,0),
IF(ISNA(B632),"",
IF(OR(ISBLANK(A632),ISNA(B632),B632=0),
"",
"#define "&amp;
VLOOKUP(A632,SOURCE!B:S,15,0)&amp;IF(SOURCE!$AA$2-LEN(VLOOKUP(A632,SOURCE!B:S,15,0))&gt;=0,REPT(" ",SOURCE!$AA$2-LEN(VLOOKUP(A632,SOURCE!B:S,15,0))),"")&amp;
TEXT(A632,"???0")&amp;IF(VLOOKUP(A632,SOURCE!B:S,16,0)="","","   "&amp;VLOOKUP(A632,SOURCE!B:S,16,0)
))))
)</f>
        <v>#define ITM_ETA                      608</v>
      </c>
    </row>
    <row r="633" spans="1:4">
      <c r="A633">
        <f t="shared" si="13"/>
        <v>609</v>
      </c>
      <c r="B633" t="str">
        <f>VLOOKUP(A633,SOURCE!B:S,15,0)</f>
        <v>ITM_THETA</v>
      </c>
      <c r="C633">
        <f>IF(
ISNUMBER(INDEX(SOURCE!B:B,MATCH(A633,SOURCE!B:B,0)+1)),
  VALUE(INDEX(SOURCE!B:B,MATCH(A633,SOURCE!B:B,0)+1)),
  "")</f>
        <v>610</v>
      </c>
      <c r="D633" s="8" t="str">
        <f>IF(A633&lt;&gt;INT(A633),B633,
IF(A633&lt;0,VLOOKUP(A633,lookups!A$1:B$25,2,0),
IF(ISNA(B633),"",
IF(OR(ISBLANK(A633),ISNA(B633),B633=0),
"",
"#define "&amp;
VLOOKUP(A633,SOURCE!B:S,15,0)&amp;IF(SOURCE!$AA$2-LEN(VLOOKUP(A633,SOURCE!B:S,15,0))&gt;=0,REPT(" ",SOURCE!$AA$2-LEN(VLOOKUP(A633,SOURCE!B:S,15,0))),"")&amp;
TEXT(A633,"???0")&amp;IF(VLOOKUP(A633,SOURCE!B:S,16,0)="","","   "&amp;VLOOKUP(A633,SOURCE!B:S,16,0)
))))
)</f>
        <v>#define ITM_THETA                    609</v>
      </c>
    </row>
    <row r="634" spans="1:4">
      <c r="A634">
        <f t="shared" si="13"/>
        <v>610</v>
      </c>
      <c r="B634" t="str">
        <f>VLOOKUP(A634,SOURCE!B:S,15,0)</f>
        <v>ITM_IOTA</v>
      </c>
      <c r="C634">
        <f>IF(
ISNUMBER(INDEX(SOURCE!B:B,MATCH(A634,SOURCE!B:B,0)+1)),
  VALUE(INDEX(SOURCE!B:B,MATCH(A634,SOURCE!B:B,0)+1)),
  "")</f>
        <v>611</v>
      </c>
      <c r="D634" s="8" t="str">
        <f>IF(A634&lt;&gt;INT(A634),B634,
IF(A634&lt;0,VLOOKUP(A634,lookups!A$1:B$25,2,0),
IF(ISNA(B634),"",
IF(OR(ISBLANK(A634),ISNA(B634),B634=0),
"",
"#define "&amp;
VLOOKUP(A634,SOURCE!B:S,15,0)&amp;IF(SOURCE!$AA$2-LEN(VLOOKUP(A634,SOURCE!B:S,15,0))&gt;=0,REPT(" ",SOURCE!$AA$2-LEN(VLOOKUP(A634,SOURCE!B:S,15,0))),"")&amp;
TEXT(A634,"???0")&amp;IF(VLOOKUP(A634,SOURCE!B:S,16,0)="","","   "&amp;VLOOKUP(A634,SOURCE!B:S,16,0)
))))
)</f>
        <v>#define ITM_IOTA                     610</v>
      </c>
    </row>
    <row r="635" spans="1:4">
      <c r="A635">
        <f t="shared" si="13"/>
        <v>611</v>
      </c>
      <c r="B635" t="str">
        <f>VLOOKUP(A635,SOURCE!B:S,15,0)</f>
        <v>ITM_IOTA_DIALYTIKA</v>
      </c>
      <c r="C635">
        <f>IF(
ISNUMBER(INDEX(SOURCE!B:B,MATCH(A635,SOURCE!B:B,0)+1)),
  VALUE(INDEX(SOURCE!B:B,MATCH(A635,SOURCE!B:B,0)+1)),
  "")</f>
        <v>612</v>
      </c>
      <c r="D635" s="8" t="str">
        <f>IF(A635&lt;&gt;INT(A635),B635,
IF(A635&lt;0,VLOOKUP(A635,lookups!A$1:B$25,2,0),
IF(ISNA(B635),"",
IF(OR(ISBLANK(A635),ISNA(B635),B635=0),
"",
"#define "&amp;
VLOOKUP(A635,SOURCE!B:S,15,0)&amp;IF(SOURCE!$AA$2-LEN(VLOOKUP(A635,SOURCE!B:S,15,0))&gt;=0,REPT(" ",SOURCE!$AA$2-LEN(VLOOKUP(A635,SOURCE!B:S,15,0))),"")&amp;
TEXT(A635,"???0")&amp;IF(VLOOKUP(A635,SOURCE!B:S,16,0)="","","   "&amp;VLOOKUP(A635,SOURCE!B:S,16,0)
))))
)</f>
        <v>#define ITM_IOTA_DIALYTIKA           611</v>
      </c>
    </row>
    <row r="636" spans="1:4">
      <c r="A636">
        <f t="shared" si="13"/>
        <v>612</v>
      </c>
      <c r="B636" t="str">
        <f>VLOOKUP(A636,SOURCE!B:S,15,0)</f>
        <v>ITM_KAPPA</v>
      </c>
      <c r="C636">
        <f>IF(
ISNUMBER(INDEX(SOURCE!B:B,MATCH(A636,SOURCE!B:B,0)+1)),
  VALUE(INDEX(SOURCE!B:B,MATCH(A636,SOURCE!B:B,0)+1)),
  "")</f>
        <v>613</v>
      </c>
      <c r="D636" s="8" t="str">
        <f>IF(A636&lt;&gt;INT(A636),B636,
IF(A636&lt;0,VLOOKUP(A636,lookups!A$1:B$25,2,0),
IF(ISNA(B636),"",
IF(OR(ISBLANK(A636),ISNA(B636),B636=0),
"",
"#define "&amp;
VLOOKUP(A636,SOURCE!B:S,15,0)&amp;IF(SOURCE!$AA$2-LEN(VLOOKUP(A636,SOURCE!B:S,15,0))&gt;=0,REPT(" ",SOURCE!$AA$2-LEN(VLOOKUP(A636,SOURCE!B:S,15,0))),"")&amp;
TEXT(A636,"???0")&amp;IF(VLOOKUP(A636,SOURCE!B:S,16,0)="","","   "&amp;VLOOKUP(A636,SOURCE!B:S,16,0)
))))
)</f>
        <v>#define ITM_KAPPA                    612</v>
      </c>
    </row>
    <row r="637" spans="1:4">
      <c r="A637">
        <f t="shared" si="13"/>
        <v>613</v>
      </c>
      <c r="B637" t="str">
        <f>VLOOKUP(A637,SOURCE!B:S,15,0)</f>
        <v>ITM_LAMBDA</v>
      </c>
      <c r="C637">
        <f>IF(
ISNUMBER(INDEX(SOURCE!B:B,MATCH(A637,SOURCE!B:B,0)+1)),
  VALUE(INDEX(SOURCE!B:B,MATCH(A637,SOURCE!B:B,0)+1)),
  "")</f>
        <v>614</v>
      </c>
      <c r="D637" s="8" t="str">
        <f>IF(A637&lt;&gt;INT(A637),B637,
IF(A637&lt;0,VLOOKUP(A637,lookups!A$1:B$25,2,0),
IF(ISNA(B637),"",
IF(OR(ISBLANK(A637),ISNA(B637),B637=0),
"",
"#define "&amp;
VLOOKUP(A637,SOURCE!B:S,15,0)&amp;IF(SOURCE!$AA$2-LEN(VLOOKUP(A637,SOURCE!B:S,15,0))&gt;=0,REPT(" ",SOURCE!$AA$2-LEN(VLOOKUP(A637,SOURCE!B:S,15,0))),"")&amp;
TEXT(A637,"???0")&amp;IF(VLOOKUP(A637,SOURCE!B:S,16,0)="","","   "&amp;VLOOKUP(A637,SOURCE!B:S,16,0)
))))
)</f>
        <v>#define ITM_LAMBDA                   613</v>
      </c>
    </row>
    <row r="638" spans="1:4">
      <c r="A638">
        <f t="shared" si="13"/>
        <v>614</v>
      </c>
      <c r="B638" t="str">
        <f>VLOOKUP(A638,SOURCE!B:S,15,0)</f>
        <v>ITM_MU</v>
      </c>
      <c r="C638">
        <f>IF(
ISNUMBER(INDEX(SOURCE!B:B,MATCH(A638,SOURCE!B:B,0)+1)),
  VALUE(INDEX(SOURCE!B:B,MATCH(A638,SOURCE!B:B,0)+1)),
  "")</f>
        <v>615</v>
      </c>
      <c r="D638" s="8" t="str">
        <f>IF(A638&lt;&gt;INT(A638),B638,
IF(A638&lt;0,VLOOKUP(A638,lookups!A$1:B$25,2,0),
IF(ISNA(B638),"",
IF(OR(ISBLANK(A638),ISNA(B638),B638=0),
"",
"#define "&amp;
VLOOKUP(A638,SOURCE!B:S,15,0)&amp;IF(SOURCE!$AA$2-LEN(VLOOKUP(A638,SOURCE!B:S,15,0))&gt;=0,REPT(" ",SOURCE!$AA$2-LEN(VLOOKUP(A638,SOURCE!B:S,15,0))),"")&amp;
TEXT(A638,"???0")&amp;IF(VLOOKUP(A638,SOURCE!B:S,16,0)="","","   "&amp;VLOOKUP(A638,SOURCE!B:S,16,0)
))))
)</f>
        <v>#define ITM_MU                       614</v>
      </c>
    </row>
    <row r="639" spans="1:4">
      <c r="A639">
        <f t="shared" si="13"/>
        <v>615</v>
      </c>
      <c r="B639" t="str">
        <f>VLOOKUP(A639,SOURCE!B:S,15,0)</f>
        <v>ITM_NU</v>
      </c>
      <c r="C639">
        <f>IF(
ISNUMBER(INDEX(SOURCE!B:B,MATCH(A639,SOURCE!B:B,0)+1)),
  VALUE(INDEX(SOURCE!B:B,MATCH(A639,SOURCE!B:B,0)+1)),
  "")</f>
        <v>616</v>
      </c>
      <c r="D639" s="8" t="str">
        <f>IF(A639&lt;&gt;INT(A639),B639,
IF(A639&lt;0,VLOOKUP(A639,lookups!A$1:B$25,2,0),
IF(ISNA(B639),"",
IF(OR(ISBLANK(A639),ISNA(B639),B639=0),
"",
"#define "&amp;
VLOOKUP(A639,SOURCE!B:S,15,0)&amp;IF(SOURCE!$AA$2-LEN(VLOOKUP(A639,SOURCE!B:S,15,0))&gt;=0,REPT(" ",SOURCE!$AA$2-LEN(VLOOKUP(A639,SOURCE!B:S,15,0))),"")&amp;
TEXT(A639,"???0")&amp;IF(VLOOKUP(A639,SOURCE!B:S,16,0)="","","   "&amp;VLOOKUP(A639,SOURCE!B:S,16,0)
))))
)</f>
        <v>#define ITM_NU                       615</v>
      </c>
    </row>
    <row r="640" spans="1:4">
      <c r="A640">
        <f t="shared" si="13"/>
        <v>616</v>
      </c>
      <c r="B640" t="str">
        <f>VLOOKUP(A640,SOURCE!B:S,15,0)</f>
        <v>ITM_XI</v>
      </c>
      <c r="C640">
        <f>IF(
ISNUMBER(INDEX(SOURCE!B:B,MATCH(A640,SOURCE!B:B,0)+1)),
  VALUE(INDEX(SOURCE!B:B,MATCH(A640,SOURCE!B:B,0)+1)),
  "")</f>
        <v>617</v>
      </c>
      <c r="D640" s="8" t="str">
        <f>IF(A640&lt;&gt;INT(A640),B640,
IF(A640&lt;0,VLOOKUP(A640,lookups!A$1:B$25,2,0),
IF(ISNA(B640),"",
IF(OR(ISBLANK(A640),ISNA(B640),B640=0),
"",
"#define "&amp;
VLOOKUP(A640,SOURCE!B:S,15,0)&amp;IF(SOURCE!$AA$2-LEN(VLOOKUP(A640,SOURCE!B:S,15,0))&gt;=0,REPT(" ",SOURCE!$AA$2-LEN(VLOOKUP(A640,SOURCE!B:S,15,0))),"")&amp;
TEXT(A640,"???0")&amp;IF(VLOOKUP(A640,SOURCE!B:S,16,0)="","","   "&amp;VLOOKUP(A640,SOURCE!B:S,16,0)
))))
)</f>
        <v>#define ITM_XI                       616</v>
      </c>
    </row>
    <row r="641" spans="1:4">
      <c r="A641">
        <f t="shared" si="13"/>
        <v>617</v>
      </c>
      <c r="B641" t="str">
        <f>VLOOKUP(A641,SOURCE!B:S,15,0)</f>
        <v>ITM_OMICRON</v>
      </c>
      <c r="C641">
        <f>IF(
ISNUMBER(INDEX(SOURCE!B:B,MATCH(A641,SOURCE!B:B,0)+1)),
  VALUE(INDEX(SOURCE!B:B,MATCH(A641,SOURCE!B:B,0)+1)),
  "")</f>
        <v>618</v>
      </c>
      <c r="D641" s="8" t="str">
        <f>IF(A641&lt;&gt;INT(A641),B641,
IF(A641&lt;0,VLOOKUP(A641,lookups!A$1:B$25,2,0),
IF(ISNA(B641),"",
IF(OR(ISBLANK(A641),ISNA(B641),B641=0),
"",
"#define "&amp;
VLOOKUP(A641,SOURCE!B:S,15,0)&amp;IF(SOURCE!$AA$2-LEN(VLOOKUP(A641,SOURCE!B:S,15,0))&gt;=0,REPT(" ",SOURCE!$AA$2-LEN(VLOOKUP(A641,SOURCE!B:S,15,0))),"")&amp;
TEXT(A641,"???0")&amp;IF(VLOOKUP(A641,SOURCE!B:S,16,0)="","","   "&amp;VLOOKUP(A641,SOURCE!B:S,16,0)
))))
)</f>
        <v>#define ITM_OMICRON                  617</v>
      </c>
    </row>
    <row r="642" spans="1:4">
      <c r="A642">
        <f t="shared" si="13"/>
        <v>618</v>
      </c>
      <c r="B642" t="str">
        <f>VLOOKUP(A642,SOURCE!B:S,15,0)</f>
        <v>ITM_PI</v>
      </c>
      <c r="C642">
        <f>IF(
ISNUMBER(INDEX(SOURCE!B:B,MATCH(A642,SOURCE!B:B,0)+1)),
  VALUE(INDEX(SOURCE!B:B,MATCH(A642,SOURCE!B:B,0)+1)),
  "")</f>
        <v>619</v>
      </c>
      <c r="D642" s="8" t="str">
        <f>IF(A642&lt;&gt;INT(A642),B642,
IF(A642&lt;0,VLOOKUP(A642,lookups!A$1:B$25,2,0),
IF(ISNA(B642),"",
IF(OR(ISBLANK(A642),ISNA(B642),B642=0),
"",
"#define "&amp;
VLOOKUP(A642,SOURCE!B:S,15,0)&amp;IF(SOURCE!$AA$2-LEN(VLOOKUP(A642,SOURCE!B:S,15,0))&gt;=0,REPT(" ",SOURCE!$AA$2-LEN(VLOOKUP(A642,SOURCE!B:S,15,0))),"")&amp;
TEXT(A642,"???0")&amp;IF(VLOOKUP(A642,SOURCE!B:S,16,0)="","","   "&amp;VLOOKUP(A642,SOURCE!B:S,16,0)
))))
)</f>
        <v>#define ITM_PI                       618</v>
      </c>
    </row>
    <row r="643" spans="1:4">
      <c r="A643">
        <f t="shared" si="13"/>
        <v>619</v>
      </c>
      <c r="B643" t="str">
        <f>VLOOKUP(A643,SOURCE!B:S,15,0)</f>
        <v>ITM_RHO</v>
      </c>
      <c r="C643">
        <f>IF(
ISNUMBER(INDEX(SOURCE!B:B,MATCH(A643,SOURCE!B:B,0)+1)),
  VALUE(INDEX(SOURCE!B:B,MATCH(A643,SOURCE!B:B,0)+1)),
  "")</f>
        <v>620</v>
      </c>
      <c r="D643" s="8" t="str">
        <f>IF(A643&lt;&gt;INT(A643),B643,
IF(A643&lt;0,VLOOKUP(A643,lookups!A$1:B$25,2,0),
IF(ISNA(B643),"",
IF(OR(ISBLANK(A643),ISNA(B643),B643=0),
"",
"#define "&amp;
VLOOKUP(A643,SOURCE!B:S,15,0)&amp;IF(SOURCE!$AA$2-LEN(VLOOKUP(A643,SOURCE!B:S,15,0))&gt;=0,REPT(" ",SOURCE!$AA$2-LEN(VLOOKUP(A643,SOURCE!B:S,15,0))),"")&amp;
TEXT(A643,"???0")&amp;IF(VLOOKUP(A643,SOURCE!B:S,16,0)="","","   "&amp;VLOOKUP(A643,SOURCE!B:S,16,0)
))))
)</f>
        <v>#define ITM_RHO                      619</v>
      </c>
    </row>
    <row r="644" spans="1:4">
      <c r="A644">
        <f t="shared" si="13"/>
        <v>620</v>
      </c>
      <c r="B644" t="str">
        <f>VLOOKUP(A644,SOURCE!B:S,15,0)</f>
        <v>ITM_SIGMA</v>
      </c>
      <c r="C644">
        <f>IF(
ISNUMBER(INDEX(SOURCE!B:B,MATCH(A644,SOURCE!B:B,0)+1)),
  VALUE(INDEX(SOURCE!B:B,MATCH(A644,SOURCE!B:B,0)+1)),
  "")</f>
        <v>621</v>
      </c>
      <c r="D644" s="8" t="str">
        <f>IF(A644&lt;&gt;INT(A644),B644,
IF(A644&lt;0,VLOOKUP(A644,lookups!A$1:B$25,2,0),
IF(ISNA(B644),"",
IF(OR(ISBLANK(A644),ISNA(B644),B644=0),
"",
"#define "&amp;
VLOOKUP(A644,SOURCE!B:S,15,0)&amp;IF(SOURCE!$AA$2-LEN(VLOOKUP(A644,SOURCE!B:S,15,0))&gt;=0,REPT(" ",SOURCE!$AA$2-LEN(VLOOKUP(A644,SOURCE!B:S,15,0))),"")&amp;
TEXT(A644,"???0")&amp;IF(VLOOKUP(A644,SOURCE!B:S,16,0)="","","   "&amp;VLOOKUP(A644,SOURCE!B:S,16,0)
))))
)</f>
        <v>#define ITM_SIGMA                    620</v>
      </c>
    </row>
    <row r="645" spans="1:4">
      <c r="A645">
        <f t="shared" si="13"/>
        <v>621</v>
      </c>
      <c r="B645" t="str">
        <f>VLOOKUP(A645,SOURCE!B:S,15,0)</f>
        <v>ITM_TAU</v>
      </c>
      <c r="C645">
        <f>IF(
ISNUMBER(INDEX(SOURCE!B:B,MATCH(A645,SOURCE!B:B,0)+1)),
  VALUE(INDEX(SOURCE!B:B,MATCH(A645,SOURCE!B:B,0)+1)),
  "")</f>
        <v>622</v>
      </c>
      <c r="D645" s="8" t="str">
        <f>IF(A645&lt;&gt;INT(A645),B645,
IF(A645&lt;0,VLOOKUP(A645,lookups!A$1:B$25,2,0),
IF(ISNA(B645),"",
IF(OR(ISBLANK(A645),ISNA(B645),B645=0),
"",
"#define "&amp;
VLOOKUP(A645,SOURCE!B:S,15,0)&amp;IF(SOURCE!$AA$2-LEN(VLOOKUP(A645,SOURCE!B:S,15,0))&gt;=0,REPT(" ",SOURCE!$AA$2-LEN(VLOOKUP(A645,SOURCE!B:S,15,0))),"")&amp;
TEXT(A645,"???0")&amp;IF(VLOOKUP(A645,SOURCE!B:S,16,0)="","","   "&amp;VLOOKUP(A645,SOURCE!B:S,16,0)
))))
)</f>
        <v>#define ITM_TAU                      621</v>
      </c>
    </row>
    <row r="646" spans="1:4">
      <c r="A646">
        <f t="shared" si="13"/>
        <v>622</v>
      </c>
      <c r="B646" t="str">
        <f>VLOOKUP(A646,SOURCE!B:S,15,0)</f>
        <v>ITM_UPSILON</v>
      </c>
      <c r="C646">
        <f>IF(
ISNUMBER(INDEX(SOURCE!B:B,MATCH(A646,SOURCE!B:B,0)+1)),
  VALUE(INDEX(SOURCE!B:B,MATCH(A646,SOURCE!B:B,0)+1)),
  "")</f>
        <v>623</v>
      </c>
      <c r="D646" s="8" t="str">
        <f>IF(A646&lt;&gt;INT(A646),B646,
IF(A646&lt;0,VLOOKUP(A646,lookups!A$1:B$25,2,0),
IF(ISNA(B646),"",
IF(OR(ISBLANK(A646),ISNA(B646),B646=0),
"",
"#define "&amp;
VLOOKUP(A646,SOURCE!B:S,15,0)&amp;IF(SOURCE!$AA$2-LEN(VLOOKUP(A646,SOURCE!B:S,15,0))&gt;=0,REPT(" ",SOURCE!$AA$2-LEN(VLOOKUP(A646,SOURCE!B:S,15,0))),"")&amp;
TEXT(A646,"???0")&amp;IF(VLOOKUP(A646,SOURCE!B:S,16,0)="","","   "&amp;VLOOKUP(A646,SOURCE!B:S,16,0)
))))
)</f>
        <v>#define ITM_UPSILON                  622</v>
      </c>
    </row>
    <row r="647" spans="1:4">
      <c r="A647">
        <f t="shared" si="13"/>
        <v>623</v>
      </c>
      <c r="B647" t="str">
        <f>VLOOKUP(A647,SOURCE!B:S,15,0)</f>
        <v>ITM_UPSILON_DIALYTIKA</v>
      </c>
      <c r="C647">
        <f>IF(
ISNUMBER(INDEX(SOURCE!B:B,MATCH(A647,SOURCE!B:B,0)+1)),
  VALUE(INDEX(SOURCE!B:B,MATCH(A647,SOURCE!B:B,0)+1)),
  "")</f>
        <v>624</v>
      </c>
      <c r="D647" s="8" t="str">
        <f>IF(A647&lt;&gt;INT(A647),B647,
IF(A647&lt;0,VLOOKUP(A647,lookups!A$1:B$25,2,0),
IF(ISNA(B647),"",
IF(OR(ISBLANK(A647),ISNA(B647),B647=0),
"",
"#define "&amp;
VLOOKUP(A647,SOURCE!B:S,15,0)&amp;IF(SOURCE!$AA$2-LEN(VLOOKUP(A647,SOURCE!B:S,15,0))&gt;=0,REPT(" ",SOURCE!$AA$2-LEN(VLOOKUP(A647,SOURCE!B:S,15,0))),"")&amp;
TEXT(A647,"???0")&amp;IF(VLOOKUP(A647,SOURCE!B:S,16,0)="","","   "&amp;VLOOKUP(A647,SOURCE!B:S,16,0)
))))
)</f>
        <v>#define ITM_UPSILON_DIALYTIKA        623</v>
      </c>
    </row>
    <row r="648" spans="1:4">
      <c r="A648">
        <f t="shared" si="13"/>
        <v>624</v>
      </c>
      <c r="B648" t="str">
        <f>VLOOKUP(A648,SOURCE!B:S,15,0)</f>
        <v>ITM_PHI</v>
      </c>
      <c r="C648">
        <f>IF(
ISNUMBER(INDEX(SOURCE!B:B,MATCH(A648,SOURCE!B:B,0)+1)),
  VALUE(INDEX(SOURCE!B:B,MATCH(A648,SOURCE!B:B,0)+1)),
  "")</f>
        <v>625</v>
      </c>
      <c r="D648" s="8" t="str">
        <f>IF(A648&lt;&gt;INT(A648),B648,
IF(A648&lt;0,VLOOKUP(A648,lookups!A$1:B$25,2,0),
IF(ISNA(B648),"",
IF(OR(ISBLANK(A648),ISNA(B648),B648=0),
"",
"#define "&amp;
VLOOKUP(A648,SOURCE!B:S,15,0)&amp;IF(SOURCE!$AA$2-LEN(VLOOKUP(A648,SOURCE!B:S,15,0))&gt;=0,REPT(" ",SOURCE!$AA$2-LEN(VLOOKUP(A648,SOURCE!B:S,15,0))),"")&amp;
TEXT(A648,"???0")&amp;IF(VLOOKUP(A648,SOURCE!B:S,16,0)="","","   "&amp;VLOOKUP(A648,SOURCE!B:S,16,0)
))))
)</f>
        <v>#define ITM_PHI                      624</v>
      </c>
    </row>
    <row r="649" spans="1:4">
      <c r="A649">
        <f t="shared" si="13"/>
        <v>625</v>
      </c>
      <c r="B649" t="str">
        <f>VLOOKUP(A649,SOURCE!B:S,15,0)</f>
        <v>ITM_CHI</v>
      </c>
      <c r="C649">
        <f>IF(
ISNUMBER(INDEX(SOURCE!B:B,MATCH(A649,SOURCE!B:B,0)+1)),
  VALUE(INDEX(SOURCE!B:B,MATCH(A649,SOURCE!B:B,0)+1)),
  "")</f>
        <v>626</v>
      </c>
      <c r="D649" s="8" t="str">
        <f>IF(A649&lt;&gt;INT(A649),B649,
IF(A649&lt;0,VLOOKUP(A649,lookups!A$1:B$25,2,0),
IF(ISNA(B649),"",
IF(OR(ISBLANK(A649),ISNA(B649),B649=0),
"",
"#define "&amp;
VLOOKUP(A649,SOURCE!B:S,15,0)&amp;IF(SOURCE!$AA$2-LEN(VLOOKUP(A649,SOURCE!B:S,15,0))&gt;=0,REPT(" ",SOURCE!$AA$2-LEN(VLOOKUP(A649,SOURCE!B:S,15,0))),"")&amp;
TEXT(A649,"???0")&amp;IF(VLOOKUP(A649,SOURCE!B:S,16,0)="","","   "&amp;VLOOKUP(A649,SOURCE!B:S,16,0)
))))
)</f>
        <v>#define ITM_CHI                      625</v>
      </c>
    </row>
    <row r="650" spans="1:4">
      <c r="A650">
        <f t="shared" si="13"/>
        <v>626</v>
      </c>
      <c r="B650" t="str">
        <f>VLOOKUP(A650,SOURCE!B:S,15,0)</f>
        <v>ITM_PSI</v>
      </c>
      <c r="C650">
        <f>IF(
ISNUMBER(INDEX(SOURCE!B:B,MATCH(A650,SOURCE!B:B,0)+1)),
  VALUE(INDEX(SOURCE!B:B,MATCH(A650,SOURCE!B:B,0)+1)),
  "")</f>
        <v>627</v>
      </c>
      <c r="D650" s="8" t="str">
        <f>IF(A650&lt;&gt;INT(A650),B650,
IF(A650&lt;0,VLOOKUP(A650,lookups!A$1:B$25,2,0),
IF(ISNA(B650),"",
IF(OR(ISBLANK(A650),ISNA(B650),B650=0),
"",
"#define "&amp;
VLOOKUP(A650,SOURCE!B:S,15,0)&amp;IF(SOURCE!$AA$2-LEN(VLOOKUP(A650,SOURCE!B:S,15,0))&gt;=0,REPT(" ",SOURCE!$AA$2-LEN(VLOOKUP(A650,SOURCE!B:S,15,0))),"")&amp;
TEXT(A650,"???0")&amp;IF(VLOOKUP(A650,SOURCE!B:S,16,0)="","","   "&amp;VLOOKUP(A650,SOURCE!B:S,16,0)
))))
)</f>
        <v>#define ITM_PSI                      626</v>
      </c>
    </row>
    <row r="651" spans="1:4">
      <c r="A651">
        <f t="shared" ref="A651:A714" si="14">C650</f>
        <v>627</v>
      </c>
      <c r="B651" t="str">
        <f>VLOOKUP(A651,SOURCE!B:S,15,0)</f>
        <v>ITM_OMEGA</v>
      </c>
      <c r="C651">
        <f>IF(
ISNUMBER(INDEX(SOURCE!B:B,MATCH(A651,SOURCE!B:B,0)+1)),
  VALUE(INDEX(SOURCE!B:B,MATCH(A651,SOURCE!B:B,0)+1)),
  "")</f>
        <v>628</v>
      </c>
      <c r="D651" s="8" t="str">
        <f>IF(A651&lt;&gt;INT(A651),B651,
IF(A651&lt;0,VLOOKUP(A651,lookups!A$1:B$25,2,0),
IF(ISNA(B651),"",
IF(OR(ISBLANK(A651),ISNA(B651),B651=0),
"",
"#define "&amp;
VLOOKUP(A651,SOURCE!B:S,15,0)&amp;IF(SOURCE!$AA$2-LEN(VLOOKUP(A651,SOURCE!B:S,15,0))&gt;=0,REPT(" ",SOURCE!$AA$2-LEN(VLOOKUP(A651,SOURCE!B:S,15,0))),"")&amp;
TEXT(A651,"???0")&amp;IF(VLOOKUP(A651,SOURCE!B:S,16,0)="","","   "&amp;VLOOKUP(A651,SOURCE!B:S,16,0)
))))
)</f>
        <v>#define ITM_OMEGA                    627</v>
      </c>
    </row>
    <row r="652" spans="1:4">
      <c r="A652">
        <f t="shared" si="14"/>
        <v>628</v>
      </c>
      <c r="B652" t="str">
        <f>VLOOKUP(A652,SOURCE!B:S,15,0)</f>
        <v>ITM_alpha</v>
      </c>
      <c r="C652">
        <f>IF(
ISNUMBER(INDEX(SOURCE!B:B,MATCH(A652,SOURCE!B:B,0)+1)),
  VALUE(INDEX(SOURCE!B:B,MATCH(A652,SOURCE!B:B,0)+1)),
  "")</f>
        <v>629</v>
      </c>
      <c r="D652" s="8" t="str">
        <f>IF(A652&lt;&gt;INT(A652),B652,
IF(A652&lt;0,VLOOKUP(A652,lookups!A$1:B$25,2,0),
IF(ISNA(B652),"",
IF(OR(ISBLANK(A652),ISNA(B652),B652=0),
"",
"#define "&amp;
VLOOKUP(A652,SOURCE!B:S,15,0)&amp;IF(SOURCE!$AA$2-LEN(VLOOKUP(A652,SOURCE!B:S,15,0))&gt;=0,REPT(" ",SOURCE!$AA$2-LEN(VLOOKUP(A652,SOURCE!B:S,15,0))),"")&amp;
TEXT(A652,"???0")&amp;IF(VLOOKUP(A652,SOURCE!B:S,16,0)="","","   "&amp;VLOOKUP(A652,SOURCE!B:S,16,0)
))))
)</f>
        <v>#define ITM_alpha                    628</v>
      </c>
    </row>
    <row r="653" spans="1:4">
      <c r="A653">
        <f t="shared" si="14"/>
        <v>629</v>
      </c>
      <c r="B653" t="str">
        <f>VLOOKUP(A653,SOURCE!B:S,15,0)</f>
        <v>ITM_beta</v>
      </c>
      <c r="C653">
        <f>IF(
ISNUMBER(INDEX(SOURCE!B:B,MATCH(A653,SOURCE!B:B,0)+1)),
  VALUE(INDEX(SOURCE!B:B,MATCH(A653,SOURCE!B:B,0)+1)),
  "")</f>
        <v>630</v>
      </c>
      <c r="D653" s="8" t="str">
        <f>IF(A653&lt;&gt;INT(A653),B653,
IF(A653&lt;0,VLOOKUP(A653,lookups!A$1:B$25,2,0),
IF(ISNA(B653),"",
IF(OR(ISBLANK(A653),ISNA(B653),B653=0),
"",
"#define "&amp;
VLOOKUP(A653,SOURCE!B:S,15,0)&amp;IF(SOURCE!$AA$2-LEN(VLOOKUP(A653,SOURCE!B:S,15,0))&gt;=0,REPT(" ",SOURCE!$AA$2-LEN(VLOOKUP(A653,SOURCE!B:S,15,0))),"")&amp;
TEXT(A653,"???0")&amp;IF(VLOOKUP(A653,SOURCE!B:S,16,0)="","","   "&amp;VLOOKUP(A653,SOURCE!B:S,16,0)
))))
)</f>
        <v>#define ITM_beta                     629</v>
      </c>
    </row>
    <row r="654" spans="1:4">
      <c r="A654">
        <f t="shared" si="14"/>
        <v>630</v>
      </c>
      <c r="B654" t="str">
        <f>VLOOKUP(A654,SOURCE!B:S,15,0)</f>
        <v>ITM_gamma</v>
      </c>
      <c r="C654">
        <f>IF(
ISNUMBER(INDEX(SOURCE!B:B,MATCH(A654,SOURCE!B:B,0)+1)),
  VALUE(INDEX(SOURCE!B:B,MATCH(A654,SOURCE!B:B,0)+1)),
  "")</f>
        <v>631</v>
      </c>
      <c r="D654" s="8" t="str">
        <f>IF(A654&lt;&gt;INT(A654),B654,
IF(A654&lt;0,VLOOKUP(A654,lookups!A$1:B$25,2,0),
IF(ISNA(B654),"",
IF(OR(ISBLANK(A654),ISNA(B654),B654=0),
"",
"#define "&amp;
VLOOKUP(A654,SOURCE!B:S,15,0)&amp;IF(SOURCE!$AA$2-LEN(VLOOKUP(A654,SOURCE!B:S,15,0))&gt;=0,REPT(" ",SOURCE!$AA$2-LEN(VLOOKUP(A654,SOURCE!B:S,15,0))),"")&amp;
TEXT(A654,"???0")&amp;IF(VLOOKUP(A654,SOURCE!B:S,16,0)="","","   "&amp;VLOOKUP(A654,SOURCE!B:S,16,0)
))))
)</f>
        <v>#define ITM_gamma                    630</v>
      </c>
    </row>
    <row r="655" spans="1:4">
      <c r="A655">
        <f t="shared" si="14"/>
        <v>631</v>
      </c>
      <c r="B655" t="str">
        <f>VLOOKUP(A655,SOURCE!B:S,15,0)</f>
        <v>ITM_delta</v>
      </c>
      <c r="C655">
        <f>IF(
ISNUMBER(INDEX(SOURCE!B:B,MATCH(A655,SOURCE!B:B,0)+1)),
  VALUE(INDEX(SOURCE!B:B,MATCH(A655,SOURCE!B:B,0)+1)),
  "")</f>
        <v>632</v>
      </c>
      <c r="D655" s="8" t="str">
        <f>IF(A655&lt;&gt;INT(A655),B655,
IF(A655&lt;0,VLOOKUP(A655,lookups!A$1:B$25,2,0),
IF(ISNA(B655),"",
IF(OR(ISBLANK(A655),ISNA(B655),B655=0),
"",
"#define "&amp;
VLOOKUP(A655,SOURCE!B:S,15,0)&amp;IF(SOURCE!$AA$2-LEN(VLOOKUP(A655,SOURCE!B:S,15,0))&gt;=0,REPT(" ",SOURCE!$AA$2-LEN(VLOOKUP(A655,SOURCE!B:S,15,0))),"")&amp;
TEXT(A655,"???0")&amp;IF(VLOOKUP(A655,SOURCE!B:S,16,0)="","","   "&amp;VLOOKUP(A655,SOURCE!B:S,16,0)
))))
)</f>
        <v>#define ITM_delta                    631</v>
      </c>
    </row>
    <row r="656" spans="1:4">
      <c r="A656">
        <f t="shared" si="14"/>
        <v>632</v>
      </c>
      <c r="B656" t="str">
        <f>VLOOKUP(A656,SOURCE!B:S,15,0)</f>
        <v>ITM_epsilon</v>
      </c>
      <c r="C656">
        <f>IF(
ISNUMBER(INDEX(SOURCE!B:B,MATCH(A656,SOURCE!B:B,0)+1)),
  VALUE(INDEX(SOURCE!B:B,MATCH(A656,SOURCE!B:B,0)+1)),
  "")</f>
        <v>633</v>
      </c>
      <c r="D656" s="8" t="str">
        <f>IF(A656&lt;&gt;INT(A656),B656,
IF(A656&lt;0,VLOOKUP(A656,lookups!A$1:B$25,2,0),
IF(ISNA(B656),"",
IF(OR(ISBLANK(A656),ISNA(B656),B656=0),
"",
"#define "&amp;
VLOOKUP(A656,SOURCE!B:S,15,0)&amp;IF(SOURCE!$AA$2-LEN(VLOOKUP(A656,SOURCE!B:S,15,0))&gt;=0,REPT(" ",SOURCE!$AA$2-LEN(VLOOKUP(A656,SOURCE!B:S,15,0))),"")&amp;
TEXT(A656,"???0")&amp;IF(VLOOKUP(A656,SOURCE!B:S,16,0)="","","   "&amp;VLOOKUP(A656,SOURCE!B:S,16,0)
))))
)</f>
        <v>#define ITM_epsilon                  632</v>
      </c>
    </row>
    <row r="657" spans="1:4">
      <c r="A657">
        <f t="shared" si="14"/>
        <v>633</v>
      </c>
      <c r="B657" t="str">
        <f>VLOOKUP(A657,SOURCE!B:S,15,0)</f>
        <v>ITM_zeta</v>
      </c>
      <c r="C657">
        <f>IF(
ISNUMBER(INDEX(SOURCE!B:B,MATCH(A657,SOURCE!B:B,0)+1)),
  VALUE(INDEX(SOURCE!B:B,MATCH(A657,SOURCE!B:B,0)+1)),
  "")</f>
        <v>634</v>
      </c>
      <c r="D657" s="8" t="str">
        <f>IF(A657&lt;&gt;INT(A657),B657,
IF(A657&lt;0,VLOOKUP(A657,lookups!A$1:B$25,2,0),
IF(ISNA(B657),"",
IF(OR(ISBLANK(A657),ISNA(B657),B657=0),
"",
"#define "&amp;
VLOOKUP(A657,SOURCE!B:S,15,0)&amp;IF(SOURCE!$AA$2-LEN(VLOOKUP(A657,SOURCE!B:S,15,0))&gt;=0,REPT(" ",SOURCE!$AA$2-LEN(VLOOKUP(A657,SOURCE!B:S,15,0))),"")&amp;
TEXT(A657,"???0")&amp;IF(VLOOKUP(A657,SOURCE!B:S,16,0)="","","   "&amp;VLOOKUP(A657,SOURCE!B:S,16,0)
))))
)</f>
        <v>#define ITM_zeta                     633</v>
      </c>
    </row>
    <row r="658" spans="1:4">
      <c r="A658">
        <f t="shared" si="14"/>
        <v>634</v>
      </c>
      <c r="B658" t="str">
        <f>VLOOKUP(A658,SOURCE!B:S,15,0)</f>
        <v>ITM_eta</v>
      </c>
      <c r="C658">
        <f>IF(
ISNUMBER(INDEX(SOURCE!B:B,MATCH(A658,SOURCE!B:B,0)+1)),
  VALUE(INDEX(SOURCE!B:B,MATCH(A658,SOURCE!B:B,0)+1)),
  "")</f>
        <v>635</v>
      </c>
      <c r="D658" s="8" t="str">
        <f>IF(A658&lt;&gt;INT(A658),B658,
IF(A658&lt;0,VLOOKUP(A658,lookups!A$1:B$25,2,0),
IF(ISNA(B658),"",
IF(OR(ISBLANK(A658),ISNA(B658),B658=0),
"",
"#define "&amp;
VLOOKUP(A658,SOURCE!B:S,15,0)&amp;IF(SOURCE!$AA$2-LEN(VLOOKUP(A658,SOURCE!B:S,15,0))&gt;=0,REPT(" ",SOURCE!$AA$2-LEN(VLOOKUP(A658,SOURCE!B:S,15,0))),"")&amp;
TEXT(A658,"???0")&amp;IF(VLOOKUP(A658,SOURCE!B:S,16,0)="","","   "&amp;VLOOKUP(A658,SOURCE!B:S,16,0)
))))
)</f>
        <v>#define ITM_eta                      634</v>
      </c>
    </row>
    <row r="659" spans="1:4">
      <c r="A659">
        <f t="shared" si="14"/>
        <v>635</v>
      </c>
      <c r="B659" t="str">
        <f>VLOOKUP(A659,SOURCE!B:S,15,0)</f>
        <v>ITM_theta</v>
      </c>
      <c r="C659">
        <f>IF(
ISNUMBER(INDEX(SOURCE!B:B,MATCH(A659,SOURCE!B:B,0)+1)),
  VALUE(INDEX(SOURCE!B:B,MATCH(A659,SOURCE!B:B,0)+1)),
  "")</f>
        <v>636</v>
      </c>
      <c r="D659" s="8" t="str">
        <f>IF(A659&lt;&gt;INT(A659),B659,
IF(A659&lt;0,VLOOKUP(A659,lookups!A$1:B$25,2,0),
IF(ISNA(B659),"",
IF(OR(ISBLANK(A659),ISNA(B659),B659=0),
"",
"#define "&amp;
VLOOKUP(A659,SOURCE!B:S,15,0)&amp;IF(SOURCE!$AA$2-LEN(VLOOKUP(A659,SOURCE!B:S,15,0))&gt;=0,REPT(" ",SOURCE!$AA$2-LEN(VLOOKUP(A659,SOURCE!B:S,15,0))),"")&amp;
TEXT(A659,"???0")&amp;IF(VLOOKUP(A659,SOURCE!B:S,16,0)="","","   "&amp;VLOOKUP(A659,SOURCE!B:S,16,0)
))))
)</f>
        <v>#define ITM_theta                    635</v>
      </c>
    </row>
    <row r="660" spans="1:4">
      <c r="A660">
        <f t="shared" si="14"/>
        <v>636</v>
      </c>
      <c r="B660" t="str">
        <f>VLOOKUP(A660,SOURCE!B:S,15,0)</f>
        <v>ITM_iota</v>
      </c>
      <c r="C660">
        <f>IF(
ISNUMBER(INDEX(SOURCE!B:B,MATCH(A660,SOURCE!B:B,0)+1)),
  VALUE(INDEX(SOURCE!B:B,MATCH(A660,SOURCE!B:B,0)+1)),
  "")</f>
        <v>637</v>
      </c>
      <c r="D660" s="8" t="str">
        <f>IF(A660&lt;&gt;INT(A660),B660,
IF(A660&lt;0,VLOOKUP(A660,lookups!A$1:B$25,2,0),
IF(ISNA(B660),"",
IF(OR(ISBLANK(A660),ISNA(B660),B660=0),
"",
"#define "&amp;
VLOOKUP(A660,SOURCE!B:S,15,0)&amp;IF(SOURCE!$AA$2-LEN(VLOOKUP(A660,SOURCE!B:S,15,0))&gt;=0,REPT(" ",SOURCE!$AA$2-LEN(VLOOKUP(A660,SOURCE!B:S,15,0))),"")&amp;
TEXT(A660,"???0")&amp;IF(VLOOKUP(A660,SOURCE!B:S,16,0)="","","   "&amp;VLOOKUP(A660,SOURCE!B:S,16,0)
))))
)</f>
        <v>#define ITM_iota                     636</v>
      </c>
    </row>
    <row r="661" spans="1:4">
      <c r="A661">
        <f t="shared" si="14"/>
        <v>637</v>
      </c>
      <c r="B661" t="str">
        <f>VLOOKUP(A661,SOURCE!B:S,15,0)</f>
        <v>ITM_iota_DIALYTIKA</v>
      </c>
      <c r="C661">
        <f>IF(
ISNUMBER(INDEX(SOURCE!B:B,MATCH(A661,SOURCE!B:B,0)+1)),
  VALUE(INDEX(SOURCE!B:B,MATCH(A661,SOURCE!B:B,0)+1)),
  "")</f>
        <v>638</v>
      </c>
      <c r="D661" s="8" t="str">
        <f>IF(A661&lt;&gt;INT(A661),B661,
IF(A661&lt;0,VLOOKUP(A661,lookups!A$1:B$25,2,0),
IF(ISNA(B661),"",
IF(OR(ISBLANK(A661),ISNA(B661),B661=0),
"",
"#define "&amp;
VLOOKUP(A661,SOURCE!B:S,15,0)&amp;IF(SOURCE!$AA$2-LEN(VLOOKUP(A661,SOURCE!B:S,15,0))&gt;=0,REPT(" ",SOURCE!$AA$2-LEN(VLOOKUP(A661,SOURCE!B:S,15,0))),"")&amp;
TEXT(A661,"???0")&amp;IF(VLOOKUP(A661,SOURCE!B:S,16,0)="","","   "&amp;VLOOKUP(A661,SOURCE!B:S,16,0)
))))
)</f>
        <v>#define ITM_iota_DIALYTIKA           637</v>
      </c>
    </row>
    <row r="662" spans="1:4">
      <c r="A662">
        <f t="shared" si="14"/>
        <v>638</v>
      </c>
      <c r="B662" t="str">
        <f>VLOOKUP(A662,SOURCE!B:S,15,0)</f>
        <v>ITM_kappa</v>
      </c>
      <c r="C662">
        <f>IF(
ISNUMBER(INDEX(SOURCE!B:B,MATCH(A662,SOURCE!B:B,0)+1)),
  VALUE(INDEX(SOURCE!B:B,MATCH(A662,SOURCE!B:B,0)+1)),
  "")</f>
        <v>639</v>
      </c>
      <c r="D662" s="8" t="str">
        <f>IF(A662&lt;&gt;INT(A662),B662,
IF(A662&lt;0,VLOOKUP(A662,lookups!A$1:B$25,2,0),
IF(ISNA(B662),"",
IF(OR(ISBLANK(A662),ISNA(B662),B662=0),
"",
"#define "&amp;
VLOOKUP(A662,SOURCE!B:S,15,0)&amp;IF(SOURCE!$AA$2-LEN(VLOOKUP(A662,SOURCE!B:S,15,0))&gt;=0,REPT(" ",SOURCE!$AA$2-LEN(VLOOKUP(A662,SOURCE!B:S,15,0))),"")&amp;
TEXT(A662,"???0")&amp;IF(VLOOKUP(A662,SOURCE!B:S,16,0)="","","   "&amp;VLOOKUP(A662,SOURCE!B:S,16,0)
))))
)</f>
        <v>#define ITM_kappa                    638</v>
      </c>
    </row>
    <row r="663" spans="1:4">
      <c r="A663">
        <f t="shared" si="14"/>
        <v>639</v>
      </c>
      <c r="B663" t="str">
        <f>VLOOKUP(A663,SOURCE!B:S,15,0)</f>
        <v>ITM_lambda</v>
      </c>
      <c r="C663">
        <f>IF(
ISNUMBER(INDEX(SOURCE!B:B,MATCH(A663,SOURCE!B:B,0)+1)),
  VALUE(INDEX(SOURCE!B:B,MATCH(A663,SOURCE!B:B,0)+1)),
  "")</f>
        <v>640</v>
      </c>
      <c r="D663" s="8" t="str">
        <f>IF(A663&lt;&gt;INT(A663),B663,
IF(A663&lt;0,VLOOKUP(A663,lookups!A$1:B$25,2,0),
IF(ISNA(B663),"",
IF(OR(ISBLANK(A663),ISNA(B663),B663=0),
"",
"#define "&amp;
VLOOKUP(A663,SOURCE!B:S,15,0)&amp;IF(SOURCE!$AA$2-LEN(VLOOKUP(A663,SOURCE!B:S,15,0))&gt;=0,REPT(" ",SOURCE!$AA$2-LEN(VLOOKUP(A663,SOURCE!B:S,15,0))),"")&amp;
TEXT(A663,"???0")&amp;IF(VLOOKUP(A663,SOURCE!B:S,16,0)="","","   "&amp;VLOOKUP(A663,SOURCE!B:S,16,0)
))))
)</f>
        <v>#define ITM_lambda                   639</v>
      </c>
    </row>
    <row r="664" spans="1:4">
      <c r="A664">
        <f t="shared" si="14"/>
        <v>640</v>
      </c>
      <c r="B664" t="str">
        <f>VLOOKUP(A664,SOURCE!B:S,15,0)</f>
        <v>ITM_mu</v>
      </c>
      <c r="C664">
        <f>IF(
ISNUMBER(INDEX(SOURCE!B:B,MATCH(A664,SOURCE!B:B,0)+1)),
  VALUE(INDEX(SOURCE!B:B,MATCH(A664,SOURCE!B:B,0)+1)),
  "")</f>
        <v>641</v>
      </c>
      <c r="D664" s="8" t="str">
        <f>IF(A664&lt;&gt;INT(A664),B664,
IF(A664&lt;0,VLOOKUP(A664,lookups!A$1:B$25,2,0),
IF(ISNA(B664),"",
IF(OR(ISBLANK(A664),ISNA(B664),B664=0),
"",
"#define "&amp;
VLOOKUP(A664,SOURCE!B:S,15,0)&amp;IF(SOURCE!$AA$2-LEN(VLOOKUP(A664,SOURCE!B:S,15,0))&gt;=0,REPT(" ",SOURCE!$AA$2-LEN(VLOOKUP(A664,SOURCE!B:S,15,0))),"")&amp;
TEXT(A664,"???0")&amp;IF(VLOOKUP(A664,SOURCE!B:S,16,0)="","","   "&amp;VLOOKUP(A664,SOURCE!B:S,16,0)
))))
)</f>
        <v>#define ITM_mu                       640</v>
      </c>
    </row>
    <row r="665" spans="1:4">
      <c r="A665">
        <f t="shared" si="14"/>
        <v>641</v>
      </c>
      <c r="B665" t="str">
        <f>VLOOKUP(A665,SOURCE!B:S,15,0)</f>
        <v>ITM_nu</v>
      </c>
      <c r="C665">
        <f>IF(
ISNUMBER(INDEX(SOURCE!B:B,MATCH(A665,SOURCE!B:B,0)+1)),
  VALUE(INDEX(SOURCE!B:B,MATCH(A665,SOURCE!B:B,0)+1)),
  "")</f>
        <v>642</v>
      </c>
      <c r="D665" s="8" t="str">
        <f>IF(A665&lt;&gt;INT(A665),B665,
IF(A665&lt;0,VLOOKUP(A665,lookups!A$1:B$25,2,0),
IF(ISNA(B665),"",
IF(OR(ISBLANK(A665),ISNA(B665),B665=0),
"",
"#define "&amp;
VLOOKUP(A665,SOURCE!B:S,15,0)&amp;IF(SOURCE!$AA$2-LEN(VLOOKUP(A665,SOURCE!B:S,15,0))&gt;=0,REPT(" ",SOURCE!$AA$2-LEN(VLOOKUP(A665,SOURCE!B:S,15,0))),"")&amp;
TEXT(A665,"???0")&amp;IF(VLOOKUP(A665,SOURCE!B:S,16,0)="","","   "&amp;VLOOKUP(A665,SOURCE!B:S,16,0)
))))
)</f>
        <v>#define ITM_nu                       641</v>
      </c>
    </row>
    <row r="666" spans="1:4">
      <c r="A666">
        <f t="shared" si="14"/>
        <v>642</v>
      </c>
      <c r="B666" t="str">
        <f>VLOOKUP(A666,SOURCE!B:S,15,0)</f>
        <v>ITM_xi</v>
      </c>
      <c r="C666">
        <f>IF(
ISNUMBER(INDEX(SOURCE!B:B,MATCH(A666,SOURCE!B:B,0)+1)),
  VALUE(INDEX(SOURCE!B:B,MATCH(A666,SOURCE!B:B,0)+1)),
  "")</f>
        <v>643</v>
      </c>
      <c r="D666" s="8" t="str">
        <f>IF(A666&lt;&gt;INT(A666),B666,
IF(A666&lt;0,VLOOKUP(A666,lookups!A$1:B$25,2,0),
IF(ISNA(B666),"",
IF(OR(ISBLANK(A666),ISNA(B666),B666=0),
"",
"#define "&amp;
VLOOKUP(A666,SOURCE!B:S,15,0)&amp;IF(SOURCE!$AA$2-LEN(VLOOKUP(A666,SOURCE!B:S,15,0))&gt;=0,REPT(" ",SOURCE!$AA$2-LEN(VLOOKUP(A666,SOURCE!B:S,15,0))),"")&amp;
TEXT(A666,"???0")&amp;IF(VLOOKUP(A666,SOURCE!B:S,16,0)="","","   "&amp;VLOOKUP(A666,SOURCE!B:S,16,0)
))))
)</f>
        <v>#define ITM_xi                       642</v>
      </c>
    </row>
    <row r="667" spans="1:4">
      <c r="A667">
        <f t="shared" si="14"/>
        <v>643</v>
      </c>
      <c r="B667" t="str">
        <f>VLOOKUP(A667,SOURCE!B:S,15,0)</f>
        <v>ITM_omicron</v>
      </c>
      <c r="C667">
        <f>IF(
ISNUMBER(INDEX(SOURCE!B:B,MATCH(A667,SOURCE!B:B,0)+1)),
  VALUE(INDEX(SOURCE!B:B,MATCH(A667,SOURCE!B:B,0)+1)),
  "")</f>
        <v>644</v>
      </c>
      <c r="D667" s="8" t="str">
        <f>IF(A667&lt;&gt;INT(A667),B667,
IF(A667&lt;0,VLOOKUP(A667,lookups!A$1:B$25,2,0),
IF(ISNA(B667),"",
IF(OR(ISBLANK(A667),ISNA(B667),B667=0),
"",
"#define "&amp;
VLOOKUP(A667,SOURCE!B:S,15,0)&amp;IF(SOURCE!$AA$2-LEN(VLOOKUP(A667,SOURCE!B:S,15,0))&gt;=0,REPT(" ",SOURCE!$AA$2-LEN(VLOOKUP(A667,SOURCE!B:S,15,0))),"")&amp;
TEXT(A667,"???0")&amp;IF(VLOOKUP(A667,SOURCE!B:S,16,0)="","","   "&amp;VLOOKUP(A667,SOURCE!B:S,16,0)
))))
)</f>
        <v>#define ITM_omicron                  643</v>
      </c>
    </row>
    <row r="668" spans="1:4">
      <c r="A668">
        <f t="shared" si="14"/>
        <v>644</v>
      </c>
      <c r="B668" t="str">
        <f>VLOOKUP(A668,SOURCE!B:S,15,0)</f>
        <v>ITM_pi</v>
      </c>
      <c r="C668">
        <f>IF(
ISNUMBER(INDEX(SOURCE!B:B,MATCH(A668,SOURCE!B:B,0)+1)),
  VALUE(INDEX(SOURCE!B:B,MATCH(A668,SOURCE!B:B,0)+1)),
  "")</f>
        <v>645</v>
      </c>
      <c r="D668" s="8" t="str">
        <f>IF(A668&lt;&gt;INT(A668),B668,
IF(A668&lt;0,VLOOKUP(A668,lookups!A$1:B$25,2,0),
IF(ISNA(B668),"",
IF(OR(ISBLANK(A668),ISNA(B668),B668=0),
"",
"#define "&amp;
VLOOKUP(A668,SOURCE!B:S,15,0)&amp;IF(SOURCE!$AA$2-LEN(VLOOKUP(A668,SOURCE!B:S,15,0))&gt;=0,REPT(" ",SOURCE!$AA$2-LEN(VLOOKUP(A668,SOURCE!B:S,15,0))),"")&amp;
TEXT(A668,"???0")&amp;IF(VLOOKUP(A668,SOURCE!B:S,16,0)="","","   "&amp;VLOOKUP(A668,SOURCE!B:S,16,0)
))))
)</f>
        <v>#define ITM_pi                       644</v>
      </c>
    </row>
    <row r="669" spans="1:4">
      <c r="A669">
        <f t="shared" si="14"/>
        <v>645</v>
      </c>
      <c r="B669" t="str">
        <f>VLOOKUP(A669,SOURCE!B:S,15,0)</f>
        <v>ITM_rho</v>
      </c>
      <c r="C669">
        <f>IF(
ISNUMBER(INDEX(SOURCE!B:B,MATCH(A669,SOURCE!B:B,0)+1)),
  VALUE(INDEX(SOURCE!B:B,MATCH(A669,SOURCE!B:B,0)+1)),
  "")</f>
        <v>646</v>
      </c>
      <c r="D669" s="8" t="str">
        <f>IF(A669&lt;&gt;INT(A669),B669,
IF(A669&lt;0,VLOOKUP(A669,lookups!A$1:B$25,2,0),
IF(ISNA(B669),"",
IF(OR(ISBLANK(A669),ISNA(B669),B669=0),
"",
"#define "&amp;
VLOOKUP(A669,SOURCE!B:S,15,0)&amp;IF(SOURCE!$AA$2-LEN(VLOOKUP(A669,SOURCE!B:S,15,0))&gt;=0,REPT(" ",SOURCE!$AA$2-LEN(VLOOKUP(A669,SOURCE!B:S,15,0))),"")&amp;
TEXT(A669,"???0")&amp;IF(VLOOKUP(A669,SOURCE!B:S,16,0)="","","   "&amp;VLOOKUP(A669,SOURCE!B:S,16,0)
))))
)</f>
        <v>#define ITM_rho                      645</v>
      </c>
    </row>
    <row r="670" spans="1:4">
      <c r="A670">
        <f t="shared" si="14"/>
        <v>646</v>
      </c>
      <c r="B670" t="str">
        <f>VLOOKUP(A670,SOURCE!B:S,15,0)</f>
        <v>ITM_sigma</v>
      </c>
      <c r="C670">
        <f>IF(
ISNUMBER(INDEX(SOURCE!B:B,MATCH(A670,SOURCE!B:B,0)+1)),
  VALUE(INDEX(SOURCE!B:B,MATCH(A670,SOURCE!B:B,0)+1)),
  "")</f>
        <v>647</v>
      </c>
      <c r="D670" s="8" t="str">
        <f>IF(A670&lt;&gt;INT(A670),B670,
IF(A670&lt;0,VLOOKUP(A670,lookups!A$1:B$25,2,0),
IF(ISNA(B670),"",
IF(OR(ISBLANK(A670),ISNA(B670),B670=0),
"",
"#define "&amp;
VLOOKUP(A670,SOURCE!B:S,15,0)&amp;IF(SOURCE!$AA$2-LEN(VLOOKUP(A670,SOURCE!B:S,15,0))&gt;=0,REPT(" ",SOURCE!$AA$2-LEN(VLOOKUP(A670,SOURCE!B:S,15,0))),"")&amp;
TEXT(A670,"???0")&amp;IF(VLOOKUP(A670,SOURCE!B:S,16,0)="","","   "&amp;VLOOKUP(A670,SOURCE!B:S,16,0)
))))
)</f>
        <v>#define ITM_sigma                    646</v>
      </c>
    </row>
    <row r="671" spans="1:4">
      <c r="A671">
        <f t="shared" si="14"/>
        <v>647</v>
      </c>
      <c r="B671" t="str">
        <f>VLOOKUP(A671,SOURCE!B:S,15,0)</f>
        <v>ITM_tau</v>
      </c>
      <c r="C671">
        <f>IF(
ISNUMBER(INDEX(SOURCE!B:B,MATCH(A671,SOURCE!B:B,0)+1)),
  VALUE(INDEX(SOURCE!B:B,MATCH(A671,SOURCE!B:B,0)+1)),
  "")</f>
        <v>648</v>
      </c>
      <c r="D671" s="8" t="str">
        <f>IF(A671&lt;&gt;INT(A671),B671,
IF(A671&lt;0,VLOOKUP(A671,lookups!A$1:B$25,2,0),
IF(ISNA(B671),"",
IF(OR(ISBLANK(A671),ISNA(B671),B671=0),
"",
"#define "&amp;
VLOOKUP(A671,SOURCE!B:S,15,0)&amp;IF(SOURCE!$AA$2-LEN(VLOOKUP(A671,SOURCE!B:S,15,0))&gt;=0,REPT(" ",SOURCE!$AA$2-LEN(VLOOKUP(A671,SOURCE!B:S,15,0))),"")&amp;
TEXT(A671,"???0")&amp;IF(VLOOKUP(A671,SOURCE!B:S,16,0)="","","   "&amp;VLOOKUP(A671,SOURCE!B:S,16,0)
))))
)</f>
        <v>#define ITM_tau                      647</v>
      </c>
    </row>
    <row r="672" spans="1:4">
      <c r="A672">
        <f t="shared" si="14"/>
        <v>648</v>
      </c>
      <c r="B672" t="str">
        <f>VLOOKUP(A672,SOURCE!B:S,15,0)</f>
        <v>ITM_upsilon</v>
      </c>
      <c r="C672">
        <f>IF(
ISNUMBER(INDEX(SOURCE!B:B,MATCH(A672,SOURCE!B:B,0)+1)),
  VALUE(INDEX(SOURCE!B:B,MATCH(A672,SOURCE!B:B,0)+1)),
  "")</f>
        <v>649</v>
      </c>
      <c r="D672" s="8" t="str">
        <f>IF(A672&lt;&gt;INT(A672),B672,
IF(A672&lt;0,VLOOKUP(A672,lookups!A$1:B$25,2,0),
IF(ISNA(B672),"",
IF(OR(ISBLANK(A672),ISNA(B672),B672=0),
"",
"#define "&amp;
VLOOKUP(A672,SOURCE!B:S,15,0)&amp;IF(SOURCE!$AA$2-LEN(VLOOKUP(A672,SOURCE!B:S,15,0))&gt;=0,REPT(" ",SOURCE!$AA$2-LEN(VLOOKUP(A672,SOURCE!B:S,15,0))),"")&amp;
TEXT(A672,"???0")&amp;IF(VLOOKUP(A672,SOURCE!B:S,16,0)="","","   "&amp;VLOOKUP(A672,SOURCE!B:S,16,0)
))))
)</f>
        <v>#define ITM_upsilon                  648</v>
      </c>
    </row>
    <row r="673" spans="1:4">
      <c r="A673">
        <f t="shared" si="14"/>
        <v>649</v>
      </c>
      <c r="B673" t="str">
        <f>VLOOKUP(A673,SOURCE!B:S,15,0)</f>
        <v>ITM_upsilon_DIALYTIKA</v>
      </c>
      <c r="C673">
        <f>IF(
ISNUMBER(INDEX(SOURCE!B:B,MATCH(A673,SOURCE!B:B,0)+1)),
  VALUE(INDEX(SOURCE!B:B,MATCH(A673,SOURCE!B:B,0)+1)),
  "")</f>
        <v>650</v>
      </c>
      <c r="D673" s="8" t="str">
        <f>IF(A673&lt;&gt;INT(A673),B673,
IF(A673&lt;0,VLOOKUP(A673,lookups!A$1:B$25,2,0),
IF(ISNA(B673),"",
IF(OR(ISBLANK(A673),ISNA(B673),B673=0),
"",
"#define "&amp;
VLOOKUP(A673,SOURCE!B:S,15,0)&amp;IF(SOURCE!$AA$2-LEN(VLOOKUP(A673,SOURCE!B:S,15,0))&gt;=0,REPT(" ",SOURCE!$AA$2-LEN(VLOOKUP(A673,SOURCE!B:S,15,0))),"")&amp;
TEXT(A673,"???0")&amp;IF(VLOOKUP(A673,SOURCE!B:S,16,0)="","","   "&amp;VLOOKUP(A673,SOURCE!B:S,16,0)
))))
)</f>
        <v>#define ITM_upsilon_DIALYTIKA        649</v>
      </c>
    </row>
    <row r="674" spans="1:4">
      <c r="A674">
        <f t="shared" si="14"/>
        <v>650</v>
      </c>
      <c r="B674" t="str">
        <f>VLOOKUP(A674,SOURCE!B:S,15,0)</f>
        <v>ITM_phi</v>
      </c>
      <c r="C674">
        <f>IF(
ISNUMBER(INDEX(SOURCE!B:B,MATCH(A674,SOURCE!B:B,0)+1)),
  VALUE(INDEX(SOURCE!B:B,MATCH(A674,SOURCE!B:B,0)+1)),
  "")</f>
        <v>651</v>
      </c>
      <c r="D674" s="8" t="str">
        <f>IF(A674&lt;&gt;INT(A674),B674,
IF(A674&lt;0,VLOOKUP(A674,lookups!A$1:B$25,2,0),
IF(ISNA(B674),"",
IF(OR(ISBLANK(A674),ISNA(B674),B674=0),
"",
"#define "&amp;
VLOOKUP(A674,SOURCE!B:S,15,0)&amp;IF(SOURCE!$AA$2-LEN(VLOOKUP(A674,SOURCE!B:S,15,0))&gt;=0,REPT(" ",SOURCE!$AA$2-LEN(VLOOKUP(A674,SOURCE!B:S,15,0))),"")&amp;
TEXT(A674,"???0")&amp;IF(VLOOKUP(A674,SOURCE!B:S,16,0)="","","   "&amp;VLOOKUP(A674,SOURCE!B:S,16,0)
))))
)</f>
        <v>#define ITM_phi                      650</v>
      </c>
    </row>
    <row r="675" spans="1:4">
      <c r="A675">
        <f t="shared" si="14"/>
        <v>651</v>
      </c>
      <c r="B675" t="str">
        <f>VLOOKUP(A675,SOURCE!B:S,15,0)</f>
        <v>ITM_chi</v>
      </c>
      <c r="C675">
        <f>IF(
ISNUMBER(INDEX(SOURCE!B:B,MATCH(A675,SOURCE!B:B,0)+1)),
  VALUE(INDEX(SOURCE!B:B,MATCH(A675,SOURCE!B:B,0)+1)),
  "")</f>
        <v>652</v>
      </c>
      <c r="D675" s="8" t="str">
        <f>IF(A675&lt;&gt;INT(A675),B675,
IF(A675&lt;0,VLOOKUP(A675,lookups!A$1:B$25,2,0),
IF(ISNA(B675),"",
IF(OR(ISBLANK(A675),ISNA(B675),B675=0),
"",
"#define "&amp;
VLOOKUP(A675,SOURCE!B:S,15,0)&amp;IF(SOURCE!$AA$2-LEN(VLOOKUP(A675,SOURCE!B:S,15,0))&gt;=0,REPT(" ",SOURCE!$AA$2-LEN(VLOOKUP(A675,SOURCE!B:S,15,0))),"")&amp;
TEXT(A675,"???0")&amp;IF(VLOOKUP(A675,SOURCE!B:S,16,0)="","","   "&amp;VLOOKUP(A675,SOURCE!B:S,16,0)
))))
)</f>
        <v>#define ITM_chi                      651</v>
      </c>
    </row>
    <row r="676" spans="1:4">
      <c r="A676">
        <f t="shared" si="14"/>
        <v>652</v>
      </c>
      <c r="B676" t="str">
        <f>VLOOKUP(A676,SOURCE!B:S,15,0)</f>
        <v>ITM_psi</v>
      </c>
      <c r="C676">
        <f>IF(
ISNUMBER(INDEX(SOURCE!B:B,MATCH(A676,SOURCE!B:B,0)+1)),
  VALUE(INDEX(SOURCE!B:B,MATCH(A676,SOURCE!B:B,0)+1)),
  "")</f>
        <v>653</v>
      </c>
      <c r="D676" s="8" t="str">
        <f>IF(A676&lt;&gt;INT(A676),B676,
IF(A676&lt;0,VLOOKUP(A676,lookups!A$1:B$25,2,0),
IF(ISNA(B676),"",
IF(OR(ISBLANK(A676),ISNA(B676),B676=0),
"",
"#define "&amp;
VLOOKUP(A676,SOURCE!B:S,15,0)&amp;IF(SOURCE!$AA$2-LEN(VLOOKUP(A676,SOURCE!B:S,15,0))&gt;=0,REPT(" ",SOURCE!$AA$2-LEN(VLOOKUP(A676,SOURCE!B:S,15,0))),"")&amp;
TEXT(A676,"???0")&amp;IF(VLOOKUP(A676,SOURCE!B:S,16,0)="","","   "&amp;VLOOKUP(A676,SOURCE!B:S,16,0)
))))
)</f>
        <v>#define ITM_psi                      652</v>
      </c>
    </row>
    <row r="677" spans="1:4">
      <c r="A677">
        <f t="shared" si="14"/>
        <v>653</v>
      </c>
      <c r="B677" t="str">
        <f>VLOOKUP(A677,SOURCE!B:S,15,0)</f>
        <v>ITM_omega</v>
      </c>
      <c r="C677">
        <f>IF(
ISNUMBER(INDEX(SOURCE!B:B,MATCH(A677,SOURCE!B:B,0)+1)),
  VALUE(INDEX(SOURCE!B:B,MATCH(A677,SOURCE!B:B,0)+1)),
  "")</f>
        <v>654</v>
      </c>
      <c r="D677" s="8" t="str">
        <f>IF(A677&lt;&gt;INT(A677),B677,
IF(A677&lt;0,VLOOKUP(A677,lookups!A$1:B$25,2,0),
IF(ISNA(B677),"",
IF(OR(ISBLANK(A677),ISNA(B677),B677=0),
"",
"#define "&amp;
VLOOKUP(A677,SOURCE!B:S,15,0)&amp;IF(SOURCE!$AA$2-LEN(VLOOKUP(A677,SOURCE!B:S,15,0))&gt;=0,REPT(" ",SOURCE!$AA$2-LEN(VLOOKUP(A677,SOURCE!B:S,15,0))),"")&amp;
TEXT(A677,"???0")&amp;IF(VLOOKUP(A677,SOURCE!B:S,16,0)="","","   "&amp;VLOOKUP(A677,SOURCE!B:S,16,0)
))))
)</f>
        <v>#define ITM_omega                    653</v>
      </c>
    </row>
    <row r="678" spans="1:4">
      <c r="A678">
        <f t="shared" si="14"/>
        <v>654</v>
      </c>
      <c r="B678" t="str">
        <f>VLOOKUP(A678,SOURCE!B:S,15,0)</f>
        <v>ITM_alpha_TONOS</v>
      </c>
      <c r="C678">
        <f>IF(
ISNUMBER(INDEX(SOURCE!B:B,MATCH(A678,SOURCE!B:B,0)+1)),
  VALUE(INDEX(SOURCE!B:B,MATCH(A678,SOURCE!B:B,0)+1)),
  "")</f>
        <v>655</v>
      </c>
      <c r="D678" s="8" t="str">
        <f>IF(A678&lt;&gt;INT(A678),B678,
IF(A678&lt;0,VLOOKUP(A678,lookups!A$1:B$25,2,0),
IF(ISNA(B678),"",
IF(OR(ISBLANK(A678),ISNA(B678),B678=0),
"",
"#define "&amp;
VLOOKUP(A678,SOURCE!B:S,15,0)&amp;IF(SOURCE!$AA$2-LEN(VLOOKUP(A678,SOURCE!B:S,15,0))&gt;=0,REPT(" ",SOURCE!$AA$2-LEN(VLOOKUP(A678,SOURCE!B:S,15,0))),"")&amp;
TEXT(A678,"???0")&amp;IF(VLOOKUP(A678,SOURCE!B:S,16,0)="","","   "&amp;VLOOKUP(A678,SOURCE!B:S,16,0)
))))
)</f>
        <v>#define ITM_alpha_TONOS              654</v>
      </c>
    </row>
    <row r="679" spans="1:4">
      <c r="A679">
        <f t="shared" si="14"/>
        <v>655</v>
      </c>
      <c r="B679" t="str">
        <f>VLOOKUP(A679,SOURCE!B:S,15,0)</f>
        <v>ITM_epsilon_TONOS</v>
      </c>
      <c r="C679">
        <f>IF(
ISNUMBER(INDEX(SOURCE!B:B,MATCH(A679,SOURCE!B:B,0)+1)),
  VALUE(INDEX(SOURCE!B:B,MATCH(A679,SOURCE!B:B,0)+1)),
  "")</f>
        <v>656</v>
      </c>
      <c r="D679" s="8" t="str">
        <f>IF(A679&lt;&gt;INT(A679),B679,
IF(A679&lt;0,VLOOKUP(A679,lookups!A$1:B$25,2,0),
IF(ISNA(B679),"",
IF(OR(ISBLANK(A679),ISNA(B679),B679=0),
"",
"#define "&amp;
VLOOKUP(A679,SOURCE!B:S,15,0)&amp;IF(SOURCE!$AA$2-LEN(VLOOKUP(A679,SOURCE!B:S,15,0))&gt;=0,REPT(" ",SOURCE!$AA$2-LEN(VLOOKUP(A679,SOURCE!B:S,15,0))),"")&amp;
TEXT(A679,"???0")&amp;IF(VLOOKUP(A679,SOURCE!B:S,16,0)="","","   "&amp;VLOOKUP(A679,SOURCE!B:S,16,0)
))))
)</f>
        <v>#define ITM_epsilon_TONOS            655</v>
      </c>
    </row>
    <row r="680" spans="1:4">
      <c r="A680">
        <f t="shared" si="14"/>
        <v>656</v>
      </c>
      <c r="B680" t="str">
        <f>VLOOKUP(A680,SOURCE!B:S,15,0)</f>
        <v>ITM_eta_TONOS</v>
      </c>
      <c r="C680">
        <f>IF(
ISNUMBER(INDEX(SOURCE!B:B,MATCH(A680,SOURCE!B:B,0)+1)),
  VALUE(INDEX(SOURCE!B:B,MATCH(A680,SOURCE!B:B,0)+1)),
  "")</f>
        <v>657</v>
      </c>
      <c r="D680" s="8" t="str">
        <f>IF(A680&lt;&gt;INT(A680),B680,
IF(A680&lt;0,VLOOKUP(A680,lookups!A$1:B$25,2,0),
IF(ISNA(B680),"",
IF(OR(ISBLANK(A680),ISNA(B680),B680=0),
"",
"#define "&amp;
VLOOKUP(A680,SOURCE!B:S,15,0)&amp;IF(SOURCE!$AA$2-LEN(VLOOKUP(A680,SOURCE!B:S,15,0))&gt;=0,REPT(" ",SOURCE!$AA$2-LEN(VLOOKUP(A680,SOURCE!B:S,15,0))),"")&amp;
TEXT(A680,"???0")&amp;IF(VLOOKUP(A680,SOURCE!B:S,16,0)="","","   "&amp;VLOOKUP(A680,SOURCE!B:S,16,0)
))))
)</f>
        <v>#define ITM_eta_TONOS                656</v>
      </c>
    </row>
    <row r="681" spans="1:4">
      <c r="A681">
        <f t="shared" si="14"/>
        <v>657</v>
      </c>
      <c r="B681" t="str">
        <f>VLOOKUP(A681,SOURCE!B:S,15,0)</f>
        <v>ITM_iotaTON</v>
      </c>
      <c r="C681">
        <f>IF(
ISNUMBER(INDEX(SOURCE!B:B,MATCH(A681,SOURCE!B:B,0)+1)),
  VALUE(INDEX(SOURCE!B:B,MATCH(A681,SOURCE!B:B,0)+1)),
  "")</f>
        <v>658</v>
      </c>
      <c r="D681" s="8" t="str">
        <f>IF(A681&lt;&gt;INT(A681),B681,
IF(A681&lt;0,VLOOKUP(A681,lookups!A$1:B$25,2,0),
IF(ISNA(B681),"",
IF(OR(ISBLANK(A681),ISNA(B681),B681=0),
"",
"#define "&amp;
VLOOKUP(A681,SOURCE!B:S,15,0)&amp;IF(SOURCE!$AA$2-LEN(VLOOKUP(A681,SOURCE!B:S,15,0))&gt;=0,REPT(" ",SOURCE!$AA$2-LEN(VLOOKUP(A681,SOURCE!B:S,15,0))),"")&amp;
TEXT(A681,"???0")&amp;IF(VLOOKUP(A681,SOURCE!B:S,16,0)="","","   "&amp;VLOOKUP(A681,SOURCE!B:S,16,0)
))))
)</f>
        <v>#define ITM_iotaTON                  657</v>
      </c>
    </row>
    <row r="682" spans="1:4">
      <c r="A682">
        <f t="shared" si="14"/>
        <v>658</v>
      </c>
      <c r="B682" t="str">
        <f>VLOOKUP(A682,SOURCE!B:S,15,0)</f>
        <v>ITM_iota_DIALYTIKA_TONOS</v>
      </c>
      <c r="C682">
        <f>IF(
ISNUMBER(INDEX(SOURCE!B:B,MATCH(A682,SOURCE!B:B,0)+1)),
  VALUE(INDEX(SOURCE!B:B,MATCH(A682,SOURCE!B:B,0)+1)),
  "")</f>
        <v>659</v>
      </c>
      <c r="D682" s="8" t="str">
        <f>IF(A682&lt;&gt;INT(A682),B682,
IF(A682&lt;0,VLOOKUP(A682,lookups!A$1:B$25,2,0),
IF(ISNA(B682),"",
IF(OR(ISBLANK(A682),ISNA(B682),B682=0),
"",
"#define "&amp;
VLOOKUP(A682,SOURCE!B:S,15,0)&amp;IF(SOURCE!$AA$2-LEN(VLOOKUP(A682,SOURCE!B:S,15,0))&gt;=0,REPT(" ",SOURCE!$AA$2-LEN(VLOOKUP(A682,SOURCE!B:S,15,0))),"")&amp;
TEXT(A682,"???0")&amp;IF(VLOOKUP(A682,SOURCE!B:S,16,0)="","","   "&amp;VLOOKUP(A682,SOURCE!B:S,16,0)
))))
)</f>
        <v>#define ITM_iota_DIALYTIKA_TONOS     658</v>
      </c>
    </row>
    <row r="683" spans="1:4">
      <c r="A683">
        <f t="shared" si="14"/>
        <v>659</v>
      </c>
      <c r="B683" t="str">
        <f>VLOOKUP(A683,SOURCE!B:S,15,0)</f>
        <v>ITM_omicron_TONOS</v>
      </c>
      <c r="C683">
        <f>IF(
ISNUMBER(INDEX(SOURCE!B:B,MATCH(A683,SOURCE!B:B,0)+1)),
  VALUE(INDEX(SOURCE!B:B,MATCH(A683,SOURCE!B:B,0)+1)),
  "")</f>
        <v>660</v>
      </c>
      <c r="D683" s="8" t="str">
        <f>IF(A683&lt;&gt;INT(A683),B683,
IF(A683&lt;0,VLOOKUP(A683,lookups!A$1:B$25,2,0),
IF(ISNA(B683),"",
IF(OR(ISBLANK(A683),ISNA(B683),B683=0),
"",
"#define "&amp;
VLOOKUP(A683,SOURCE!B:S,15,0)&amp;IF(SOURCE!$AA$2-LEN(VLOOKUP(A683,SOURCE!B:S,15,0))&gt;=0,REPT(" ",SOURCE!$AA$2-LEN(VLOOKUP(A683,SOURCE!B:S,15,0))),"")&amp;
TEXT(A683,"???0")&amp;IF(VLOOKUP(A683,SOURCE!B:S,16,0)="","","   "&amp;VLOOKUP(A683,SOURCE!B:S,16,0)
))))
)</f>
        <v>#define ITM_omicron_TONOS            659</v>
      </c>
    </row>
    <row r="684" spans="1:4">
      <c r="A684">
        <f t="shared" si="14"/>
        <v>660</v>
      </c>
      <c r="B684" t="str">
        <f>VLOOKUP(A684,SOURCE!B:S,15,0)</f>
        <v>ITM_sigma_end</v>
      </c>
      <c r="C684">
        <f>IF(
ISNUMBER(INDEX(SOURCE!B:B,MATCH(A684,SOURCE!B:B,0)+1)),
  VALUE(INDEX(SOURCE!B:B,MATCH(A684,SOURCE!B:B,0)+1)),
  "")</f>
        <v>661</v>
      </c>
      <c r="D684" s="8" t="str">
        <f>IF(A684&lt;&gt;INT(A684),B684,
IF(A684&lt;0,VLOOKUP(A684,lookups!A$1:B$25,2,0),
IF(ISNA(B684),"",
IF(OR(ISBLANK(A684),ISNA(B684),B684=0),
"",
"#define "&amp;
VLOOKUP(A684,SOURCE!B:S,15,0)&amp;IF(SOURCE!$AA$2-LEN(VLOOKUP(A684,SOURCE!B:S,15,0))&gt;=0,REPT(" ",SOURCE!$AA$2-LEN(VLOOKUP(A684,SOURCE!B:S,15,0))),"")&amp;
TEXT(A684,"???0")&amp;IF(VLOOKUP(A684,SOURCE!B:S,16,0)="","","   "&amp;VLOOKUP(A684,SOURCE!B:S,16,0)
))))
)</f>
        <v>#define ITM_sigma_end                660</v>
      </c>
    </row>
    <row r="685" spans="1:4">
      <c r="A685">
        <f t="shared" si="14"/>
        <v>661</v>
      </c>
      <c r="B685" t="str">
        <f>VLOOKUP(A685,SOURCE!B:S,15,0)</f>
        <v>ITM_upsilon_TONOS</v>
      </c>
      <c r="C685">
        <f>IF(
ISNUMBER(INDEX(SOURCE!B:B,MATCH(A685,SOURCE!B:B,0)+1)),
  VALUE(INDEX(SOURCE!B:B,MATCH(A685,SOURCE!B:B,0)+1)),
  "")</f>
        <v>662</v>
      </c>
      <c r="D685" s="8" t="str">
        <f>IF(A685&lt;&gt;INT(A685),B685,
IF(A685&lt;0,VLOOKUP(A685,lookups!A$1:B$25,2,0),
IF(ISNA(B685),"",
IF(OR(ISBLANK(A685),ISNA(B685),B685=0),
"",
"#define "&amp;
VLOOKUP(A685,SOURCE!B:S,15,0)&amp;IF(SOURCE!$AA$2-LEN(VLOOKUP(A685,SOURCE!B:S,15,0))&gt;=0,REPT(" ",SOURCE!$AA$2-LEN(VLOOKUP(A685,SOURCE!B:S,15,0))),"")&amp;
TEXT(A685,"???0")&amp;IF(VLOOKUP(A685,SOURCE!B:S,16,0)="","","   "&amp;VLOOKUP(A685,SOURCE!B:S,16,0)
))))
)</f>
        <v>#define ITM_upsilon_TONOS            661</v>
      </c>
    </row>
    <row r="686" spans="1:4">
      <c r="A686">
        <f t="shared" si="14"/>
        <v>662</v>
      </c>
      <c r="B686" t="str">
        <f>VLOOKUP(A686,SOURCE!B:S,15,0)</f>
        <v>ITM_upsilon_DIALYTIKA_TONOS</v>
      </c>
      <c r="C686">
        <f>IF(
ISNUMBER(INDEX(SOURCE!B:B,MATCH(A686,SOURCE!B:B,0)+1)),
  VALUE(INDEX(SOURCE!B:B,MATCH(A686,SOURCE!B:B,0)+1)),
  "")</f>
        <v>663</v>
      </c>
      <c r="D686" s="8" t="str">
        <f>IF(A686&lt;&gt;INT(A686),B686,
IF(A686&lt;0,VLOOKUP(A686,lookups!A$1:B$25,2,0),
IF(ISNA(B686),"",
IF(OR(ISBLANK(A686),ISNA(B686),B686=0),
"",
"#define "&amp;
VLOOKUP(A686,SOURCE!B:S,15,0)&amp;IF(SOURCE!$AA$2-LEN(VLOOKUP(A686,SOURCE!B:S,15,0))&gt;=0,REPT(" ",SOURCE!$AA$2-LEN(VLOOKUP(A686,SOURCE!B:S,15,0))),"")&amp;
TEXT(A686,"???0")&amp;IF(VLOOKUP(A686,SOURCE!B:S,16,0)="","","   "&amp;VLOOKUP(A686,SOURCE!B:S,16,0)
))))
)</f>
        <v>#define ITM_upsilon_DIALYTIKA_TONOS  662</v>
      </c>
    </row>
    <row r="687" spans="1:4">
      <c r="A687">
        <f t="shared" si="14"/>
        <v>663</v>
      </c>
      <c r="B687" t="str">
        <f>VLOOKUP(A687,SOURCE!B:S,15,0)</f>
        <v>ITM_omega_TONOS</v>
      </c>
      <c r="C687">
        <f>IF(
ISNUMBER(INDEX(SOURCE!B:B,MATCH(A687,SOURCE!B:B,0)+1)),
  VALUE(INDEX(SOURCE!B:B,MATCH(A687,SOURCE!B:B,0)+1)),
  "")</f>
        <v>664</v>
      </c>
      <c r="D687" s="8" t="str">
        <f>IF(A687&lt;&gt;INT(A687),B687,
IF(A687&lt;0,VLOOKUP(A687,lookups!A$1:B$25,2,0),
IF(ISNA(B687),"",
IF(OR(ISBLANK(A687),ISNA(B687),B687=0),
"",
"#define "&amp;
VLOOKUP(A687,SOURCE!B:S,15,0)&amp;IF(SOURCE!$AA$2-LEN(VLOOKUP(A687,SOURCE!B:S,15,0))&gt;=0,REPT(" ",SOURCE!$AA$2-LEN(VLOOKUP(A687,SOURCE!B:S,15,0))),"")&amp;
TEXT(A687,"???0")&amp;IF(VLOOKUP(A687,SOURCE!B:S,16,0)="","","   "&amp;VLOOKUP(A687,SOURCE!B:S,16,0)
))))
)</f>
        <v>#define ITM_omega_TONOS              663</v>
      </c>
    </row>
    <row r="688" spans="1:4">
      <c r="A688">
        <f t="shared" si="14"/>
        <v>664</v>
      </c>
      <c r="B688" t="str">
        <f>VLOOKUP(A688,SOURCE!B:S,15,0)</f>
        <v>ITM_A_MACRON</v>
      </c>
      <c r="C688">
        <f>IF(
ISNUMBER(INDEX(SOURCE!B:B,MATCH(A688,SOURCE!B:B,0)+1)),
  VALUE(INDEX(SOURCE!B:B,MATCH(A688,SOURCE!B:B,0)+1)),
  "")</f>
        <v>665</v>
      </c>
      <c r="D688" s="8" t="str">
        <f>IF(A688&lt;&gt;INT(A688),B688,
IF(A688&lt;0,VLOOKUP(A688,lookups!A$1:B$25,2,0),
IF(ISNA(B688),"",
IF(OR(ISBLANK(A688),ISNA(B688),B688=0),
"",
"#define "&amp;
VLOOKUP(A688,SOURCE!B:S,15,0)&amp;IF(SOURCE!$AA$2-LEN(VLOOKUP(A688,SOURCE!B:S,15,0))&gt;=0,REPT(" ",SOURCE!$AA$2-LEN(VLOOKUP(A688,SOURCE!B:S,15,0))),"")&amp;
TEXT(A688,"???0")&amp;IF(VLOOKUP(A688,SOURCE!B:S,16,0)="","","   "&amp;VLOOKUP(A688,SOURCE!B:S,16,0)
))))
)</f>
        <v>#define ITM_A_MACRON                 664</v>
      </c>
    </row>
    <row r="689" spans="1:4">
      <c r="A689">
        <f t="shared" si="14"/>
        <v>665</v>
      </c>
      <c r="B689" t="str">
        <f>VLOOKUP(A689,SOURCE!B:S,15,0)</f>
        <v>ITM_A_ACUTE</v>
      </c>
      <c r="C689">
        <f>IF(
ISNUMBER(INDEX(SOURCE!B:B,MATCH(A689,SOURCE!B:B,0)+1)),
  VALUE(INDEX(SOURCE!B:B,MATCH(A689,SOURCE!B:B,0)+1)),
  "")</f>
        <v>666</v>
      </c>
      <c r="D689" s="8" t="str">
        <f>IF(A689&lt;&gt;INT(A689),B689,
IF(A689&lt;0,VLOOKUP(A689,lookups!A$1:B$25,2,0),
IF(ISNA(B689),"",
IF(OR(ISBLANK(A689),ISNA(B689),B689=0),
"",
"#define "&amp;
VLOOKUP(A689,SOURCE!B:S,15,0)&amp;IF(SOURCE!$AA$2-LEN(VLOOKUP(A689,SOURCE!B:S,15,0))&gt;=0,REPT(" ",SOURCE!$AA$2-LEN(VLOOKUP(A689,SOURCE!B:S,15,0))),"")&amp;
TEXT(A689,"???0")&amp;IF(VLOOKUP(A689,SOURCE!B:S,16,0)="","","   "&amp;VLOOKUP(A689,SOURCE!B:S,16,0)
))))
)</f>
        <v>#define ITM_A_ACUTE                  665</v>
      </c>
    </row>
    <row r="690" spans="1:4">
      <c r="A690">
        <f t="shared" si="14"/>
        <v>666</v>
      </c>
      <c r="B690" t="str">
        <f>VLOOKUP(A690,SOURCE!B:S,15,0)</f>
        <v>ITM_A_BREVE</v>
      </c>
      <c r="C690">
        <f>IF(
ISNUMBER(INDEX(SOURCE!B:B,MATCH(A690,SOURCE!B:B,0)+1)),
  VALUE(INDEX(SOURCE!B:B,MATCH(A690,SOURCE!B:B,0)+1)),
  "")</f>
        <v>667</v>
      </c>
      <c r="D690" s="8" t="str">
        <f>IF(A690&lt;&gt;INT(A690),B690,
IF(A690&lt;0,VLOOKUP(A690,lookups!A$1:B$25,2,0),
IF(ISNA(B690),"",
IF(OR(ISBLANK(A690),ISNA(B690),B690=0),
"",
"#define "&amp;
VLOOKUP(A690,SOURCE!B:S,15,0)&amp;IF(SOURCE!$AA$2-LEN(VLOOKUP(A690,SOURCE!B:S,15,0))&gt;=0,REPT(" ",SOURCE!$AA$2-LEN(VLOOKUP(A690,SOURCE!B:S,15,0))),"")&amp;
TEXT(A690,"???0")&amp;IF(VLOOKUP(A690,SOURCE!B:S,16,0)="","","   "&amp;VLOOKUP(A690,SOURCE!B:S,16,0)
))))
)</f>
        <v>#define ITM_A_BREVE                  666</v>
      </c>
    </row>
    <row r="691" spans="1:4">
      <c r="A691">
        <f t="shared" si="14"/>
        <v>667</v>
      </c>
      <c r="B691" t="str">
        <f>VLOOKUP(A691,SOURCE!B:S,15,0)</f>
        <v>ITM_A_GRAVE</v>
      </c>
      <c r="C691">
        <f>IF(
ISNUMBER(INDEX(SOURCE!B:B,MATCH(A691,SOURCE!B:B,0)+1)),
  VALUE(INDEX(SOURCE!B:B,MATCH(A691,SOURCE!B:B,0)+1)),
  "")</f>
        <v>668</v>
      </c>
      <c r="D691" s="8" t="str">
        <f>IF(A691&lt;&gt;INT(A691),B691,
IF(A691&lt;0,VLOOKUP(A691,lookups!A$1:B$25,2,0),
IF(ISNA(B691),"",
IF(OR(ISBLANK(A691),ISNA(B691),B691=0),
"",
"#define "&amp;
VLOOKUP(A691,SOURCE!B:S,15,0)&amp;IF(SOURCE!$AA$2-LEN(VLOOKUP(A691,SOURCE!B:S,15,0))&gt;=0,REPT(" ",SOURCE!$AA$2-LEN(VLOOKUP(A691,SOURCE!B:S,15,0))),"")&amp;
TEXT(A691,"???0")&amp;IF(VLOOKUP(A691,SOURCE!B:S,16,0)="","","   "&amp;VLOOKUP(A691,SOURCE!B:S,16,0)
))))
)</f>
        <v>#define ITM_A_GRAVE                  667</v>
      </c>
    </row>
    <row r="692" spans="1:4">
      <c r="A692">
        <f t="shared" si="14"/>
        <v>668</v>
      </c>
      <c r="B692" t="str">
        <f>VLOOKUP(A692,SOURCE!B:S,15,0)</f>
        <v>ITM_A_DIARESIS</v>
      </c>
      <c r="C692">
        <f>IF(
ISNUMBER(INDEX(SOURCE!B:B,MATCH(A692,SOURCE!B:B,0)+1)),
  VALUE(INDEX(SOURCE!B:B,MATCH(A692,SOURCE!B:B,0)+1)),
  "")</f>
        <v>669</v>
      </c>
      <c r="D692" s="8" t="str">
        <f>IF(A692&lt;&gt;INT(A692),B692,
IF(A692&lt;0,VLOOKUP(A692,lookups!A$1:B$25,2,0),
IF(ISNA(B692),"",
IF(OR(ISBLANK(A692),ISNA(B692),B692=0),
"",
"#define "&amp;
VLOOKUP(A692,SOURCE!B:S,15,0)&amp;IF(SOURCE!$AA$2-LEN(VLOOKUP(A692,SOURCE!B:S,15,0))&gt;=0,REPT(" ",SOURCE!$AA$2-LEN(VLOOKUP(A692,SOURCE!B:S,15,0))),"")&amp;
TEXT(A692,"???0")&amp;IF(VLOOKUP(A692,SOURCE!B:S,16,0)="","","   "&amp;VLOOKUP(A692,SOURCE!B:S,16,0)
))))
)</f>
        <v>#define ITM_A_DIARESIS               668</v>
      </c>
    </row>
    <row r="693" spans="1:4">
      <c r="A693">
        <f t="shared" si="14"/>
        <v>669</v>
      </c>
      <c r="B693" t="str">
        <f>VLOOKUP(A693,SOURCE!B:S,15,0)</f>
        <v>ITM_A_TILDE</v>
      </c>
      <c r="C693">
        <f>IF(
ISNUMBER(INDEX(SOURCE!B:B,MATCH(A693,SOURCE!B:B,0)+1)),
  VALUE(INDEX(SOURCE!B:B,MATCH(A693,SOURCE!B:B,0)+1)),
  "")</f>
        <v>670</v>
      </c>
      <c r="D693" s="8" t="str">
        <f>IF(A693&lt;&gt;INT(A693),B693,
IF(A693&lt;0,VLOOKUP(A693,lookups!A$1:B$25,2,0),
IF(ISNA(B693),"",
IF(OR(ISBLANK(A693),ISNA(B693),B693=0),
"",
"#define "&amp;
VLOOKUP(A693,SOURCE!B:S,15,0)&amp;IF(SOURCE!$AA$2-LEN(VLOOKUP(A693,SOURCE!B:S,15,0))&gt;=0,REPT(" ",SOURCE!$AA$2-LEN(VLOOKUP(A693,SOURCE!B:S,15,0))),"")&amp;
TEXT(A693,"???0")&amp;IF(VLOOKUP(A693,SOURCE!B:S,16,0)="","","   "&amp;VLOOKUP(A693,SOURCE!B:S,16,0)
))))
)</f>
        <v>#define ITM_A_TILDE                  669</v>
      </c>
    </row>
    <row r="694" spans="1:4">
      <c r="A694">
        <f t="shared" si="14"/>
        <v>670</v>
      </c>
      <c r="B694" t="str">
        <f>VLOOKUP(A694,SOURCE!B:S,15,0)</f>
        <v>ITM_A_CIRC</v>
      </c>
      <c r="C694">
        <f>IF(
ISNUMBER(INDEX(SOURCE!B:B,MATCH(A694,SOURCE!B:B,0)+1)),
  VALUE(INDEX(SOURCE!B:B,MATCH(A694,SOURCE!B:B,0)+1)),
  "")</f>
        <v>671</v>
      </c>
      <c r="D694" s="8" t="str">
        <f>IF(A694&lt;&gt;INT(A694),B694,
IF(A694&lt;0,VLOOKUP(A694,lookups!A$1:B$25,2,0),
IF(ISNA(B694),"",
IF(OR(ISBLANK(A694),ISNA(B694),B694=0),
"",
"#define "&amp;
VLOOKUP(A694,SOURCE!B:S,15,0)&amp;IF(SOURCE!$AA$2-LEN(VLOOKUP(A694,SOURCE!B:S,15,0))&gt;=0,REPT(" ",SOURCE!$AA$2-LEN(VLOOKUP(A694,SOURCE!B:S,15,0))),"")&amp;
TEXT(A694,"???0")&amp;IF(VLOOKUP(A694,SOURCE!B:S,16,0)="","","   "&amp;VLOOKUP(A694,SOURCE!B:S,16,0)
))))
)</f>
        <v>#define ITM_A_CIRC                   670</v>
      </c>
    </row>
    <row r="695" spans="1:4">
      <c r="A695">
        <f t="shared" si="14"/>
        <v>671</v>
      </c>
      <c r="B695" t="str">
        <f>VLOOKUP(A695,SOURCE!B:S,15,0)</f>
        <v>ITM_A_RING</v>
      </c>
      <c r="C695">
        <f>IF(
ISNUMBER(INDEX(SOURCE!B:B,MATCH(A695,SOURCE!B:B,0)+1)),
  VALUE(INDEX(SOURCE!B:B,MATCH(A695,SOURCE!B:B,0)+1)),
  "")</f>
        <v>672</v>
      </c>
      <c r="D695" s="8" t="str">
        <f>IF(A695&lt;&gt;INT(A695),B695,
IF(A695&lt;0,VLOOKUP(A695,lookups!A$1:B$25,2,0),
IF(ISNA(B695),"",
IF(OR(ISBLANK(A695),ISNA(B695),B695=0),
"",
"#define "&amp;
VLOOKUP(A695,SOURCE!B:S,15,0)&amp;IF(SOURCE!$AA$2-LEN(VLOOKUP(A695,SOURCE!B:S,15,0))&gt;=0,REPT(" ",SOURCE!$AA$2-LEN(VLOOKUP(A695,SOURCE!B:S,15,0))),"")&amp;
TEXT(A695,"???0")&amp;IF(VLOOKUP(A695,SOURCE!B:S,16,0)="","","   "&amp;VLOOKUP(A695,SOURCE!B:S,16,0)
))))
)</f>
        <v>#define ITM_A_RING                   671</v>
      </c>
    </row>
    <row r="696" spans="1:4">
      <c r="A696">
        <f t="shared" si="14"/>
        <v>672</v>
      </c>
      <c r="B696" t="str">
        <f>VLOOKUP(A696,SOURCE!B:S,15,0)</f>
        <v>ITM_AE</v>
      </c>
      <c r="C696">
        <f>IF(
ISNUMBER(INDEX(SOURCE!B:B,MATCH(A696,SOURCE!B:B,0)+1)),
  VALUE(INDEX(SOURCE!B:B,MATCH(A696,SOURCE!B:B,0)+1)),
  "")</f>
        <v>673</v>
      </c>
      <c r="D696" s="8" t="str">
        <f>IF(A696&lt;&gt;INT(A696),B696,
IF(A696&lt;0,VLOOKUP(A696,lookups!A$1:B$25,2,0),
IF(ISNA(B696),"",
IF(OR(ISBLANK(A696),ISNA(B696),B696=0),
"",
"#define "&amp;
VLOOKUP(A696,SOURCE!B:S,15,0)&amp;IF(SOURCE!$AA$2-LEN(VLOOKUP(A696,SOURCE!B:S,15,0))&gt;=0,REPT(" ",SOURCE!$AA$2-LEN(VLOOKUP(A696,SOURCE!B:S,15,0))),"")&amp;
TEXT(A696,"???0")&amp;IF(VLOOKUP(A696,SOURCE!B:S,16,0)="","","   "&amp;VLOOKUP(A696,SOURCE!B:S,16,0)
))))
)</f>
        <v>#define ITM_AE                       672</v>
      </c>
    </row>
    <row r="697" spans="1:4">
      <c r="A697">
        <f t="shared" si="14"/>
        <v>673</v>
      </c>
      <c r="B697" t="str">
        <f>VLOOKUP(A697,SOURCE!B:S,15,0)</f>
        <v>ITM_A_OGONEK</v>
      </c>
      <c r="C697">
        <f>IF(
ISNUMBER(INDEX(SOURCE!B:B,MATCH(A697,SOURCE!B:B,0)+1)),
  VALUE(INDEX(SOURCE!B:B,MATCH(A697,SOURCE!B:B,0)+1)),
  "")</f>
        <v>674</v>
      </c>
      <c r="D697" s="8" t="str">
        <f>IF(A697&lt;&gt;INT(A697),B697,
IF(A697&lt;0,VLOOKUP(A697,lookups!A$1:B$25,2,0),
IF(ISNA(B697),"",
IF(OR(ISBLANK(A697),ISNA(B697),B697=0),
"",
"#define "&amp;
VLOOKUP(A697,SOURCE!B:S,15,0)&amp;IF(SOURCE!$AA$2-LEN(VLOOKUP(A697,SOURCE!B:S,15,0))&gt;=0,REPT(" ",SOURCE!$AA$2-LEN(VLOOKUP(A697,SOURCE!B:S,15,0))),"")&amp;
TEXT(A697,"???0")&amp;IF(VLOOKUP(A697,SOURCE!B:S,16,0)="","","   "&amp;VLOOKUP(A697,SOURCE!B:S,16,0)
))))
)</f>
        <v>#define ITM_A_OGONEK                 673</v>
      </c>
    </row>
    <row r="698" spans="1:4">
      <c r="A698">
        <f t="shared" si="14"/>
        <v>674</v>
      </c>
      <c r="B698" t="str">
        <f>VLOOKUP(A698,SOURCE!B:S,15,0)</f>
        <v>ITM_C_ACUTE</v>
      </c>
      <c r="C698">
        <f>IF(
ISNUMBER(INDEX(SOURCE!B:B,MATCH(A698,SOURCE!B:B,0)+1)),
  VALUE(INDEX(SOURCE!B:B,MATCH(A698,SOURCE!B:B,0)+1)),
  "")</f>
        <v>675</v>
      </c>
      <c r="D698" s="8" t="str">
        <f>IF(A698&lt;&gt;INT(A698),B698,
IF(A698&lt;0,VLOOKUP(A698,lookups!A$1:B$25,2,0),
IF(ISNA(B698),"",
IF(OR(ISBLANK(A698),ISNA(B698),B698=0),
"",
"#define "&amp;
VLOOKUP(A698,SOURCE!B:S,15,0)&amp;IF(SOURCE!$AA$2-LEN(VLOOKUP(A698,SOURCE!B:S,15,0))&gt;=0,REPT(" ",SOURCE!$AA$2-LEN(VLOOKUP(A698,SOURCE!B:S,15,0))),"")&amp;
TEXT(A698,"???0")&amp;IF(VLOOKUP(A698,SOURCE!B:S,16,0)="","","   "&amp;VLOOKUP(A698,SOURCE!B:S,16,0)
))))
)</f>
        <v>#define ITM_C_ACUTE                  674</v>
      </c>
    </row>
    <row r="699" spans="1:4">
      <c r="A699">
        <f t="shared" si="14"/>
        <v>675</v>
      </c>
      <c r="B699" t="str">
        <f>VLOOKUP(A699,SOURCE!B:S,15,0)</f>
        <v>ITM_C_CARON</v>
      </c>
      <c r="C699">
        <f>IF(
ISNUMBER(INDEX(SOURCE!B:B,MATCH(A699,SOURCE!B:B,0)+1)),
  VALUE(INDEX(SOURCE!B:B,MATCH(A699,SOURCE!B:B,0)+1)),
  "")</f>
        <v>676</v>
      </c>
      <c r="D699" s="8" t="str">
        <f>IF(A699&lt;&gt;INT(A699),B699,
IF(A699&lt;0,VLOOKUP(A699,lookups!A$1:B$25,2,0),
IF(ISNA(B699),"",
IF(OR(ISBLANK(A699),ISNA(B699),B699=0),
"",
"#define "&amp;
VLOOKUP(A699,SOURCE!B:S,15,0)&amp;IF(SOURCE!$AA$2-LEN(VLOOKUP(A699,SOURCE!B:S,15,0))&gt;=0,REPT(" ",SOURCE!$AA$2-LEN(VLOOKUP(A699,SOURCE!B:S,15,0))),"")&amp;
TEXT(A699,"???0")&amp;IF(VLOOKUP(A699,SOURCE!B:S,16,0)="","","   "&amp;VLOOKUP(A699,SOURCE!B:S,16,0)
))))
)</f>
        <v>#define ITM_C_CARON                  675</v>
      </c>
    </row>
    <row r="700" spans="1:4">
      <c r="A700">
        <f t="shared" si="14"/>
        <v>676</v>
      </c>
      <c r="B700" t="str">
        <f>VLOOKUP(A700,SOURCE!B:S,15,0)</f>
        <v>ITM_C_CEDILLA</v>
      </c>
      <c r="C700">
        <f>IF(
ISNUMBER(INDEX(SOURCE!B:B,MATCH(A700,SOURCE!B:B,0)+1)),
  VALUE(INDEX(SOURCE!B:B,MATCH(A700,SOURCE!B:B,0)+1)),
  "")</f>
        <v>677</v>
      </c>
      <c r="D700" s="8" t="str">
        <f>IF(A700&lt;&gt;INT(A700),B700,
IF(A700&lt;0,VLOOKUP(A700,lookups!A$1:B$25,2,0),
IF(ISNA(B700),"",
IF(OR(ISBLANK(A700),ISNA(B700),B700=0),
"",
"#define "&amp;
VLOOKUP(A700,SOURCE!B:S,15,0)&amp;IF(SOURCE!$AA$2-LEN(VLOOKUP(A700,SOURCE!B:S,15,0))&gt;=0,REPT(" ",SOURCE!$AA$2-LEN(VLOOKUP(A700,SOURCE!B:S,15,0))),"")&amp;
TEXT(A700,"???0")&amp;IF(VLOOKUP(A700,SOURCE!B:S,16,0)="","","   "&amp;VLOOKUP(A700,SOURCE!B:S,16,0)
))))
)</f>
        <v>#define ITM_C_CEDILLA                676</v>
      </c>
    </row>
    <row r="701" spans="1:4">
      <c r="A701">
        <f t="shared" si="14"/>
        <v>677</v>
      </c>
      <c r="B701" t="str">
        <f>VLOOKUP(A701,SOURCE!B:S,15,0)</f>
        <v>ITM_D_STROKE</v>
      </c>
      <c r="C701">
        <f>IF(
ISNUMBER(INDEX(SOURCE!B:B,MATCH(A701,SOURCE!B:B,0)+1)),
  VALUE(INDEX(SOURCE!B:B,MATCH(A701,SOURCE!B:B,0)+1)),
  "")</f>
        <v>678</v>
      </c>
      <c r="D701" s="8" t="str">
        <f>IF(A701&lt;&gt;INT(A701),B701,
IF(A701&lt;0,VLOOKUP(A701,lookups!A$1:B$25,2,0),
IF(ISNA(B701),"",
IF(OR(ISBLANK(A701),ISNA(B701),B701=0),
"",
"#define "&amp;
VLOOKUP(A701,SOURCE!B:S,15,0)&amp;IF(SOURCE!$AA$2-LEN(VLOOKUP(A701,SOURCE!B:S,15,0))&gt;=0,REPT(" ",SOURCE!$AA$2-LEN(VLOOKUP(A701,SOURCE!B:S,15,0))),"")&amp;
TEXT(A701,"???0")&amp;IF(VLOOKUP(A701,SOURCE!B:S,16,0)="","","   "&amp;VLOOKUP(A701,SOURCE!B:S,16,0)
))))
)</f>
        <v>#define ITM_D_STROKE                 677</v>
      </c>
    </row>
    <row r="702" spans="1:4">
      <c r="A702">
        <f t="shared" si="14"/>
        <v>678</v>
      </c>
      <c r="B702" t="str">
        <f>VLOOKUP(A702,SOURCE!B:S,15,0)</f>
        <v>ITM_D_CARON</v>
      </c>
      <c r="C702">
        <f>IF(
ISNUMBER(INDEX(SOURCE!B:B,MATCH(A702,SOURCE!B:B,0)+1)),
  VALUE(INDEX(SOURCE!B:B,MATCH(A702,SOURCE!B:B,0)+1)),
  "")</f>
        <v>679</v>
      </c>
      <c r="D702" s="8" t="str">
        <f>IF(A702&lt;&gt;INT(A702),B702,
IF(A702&lt;0,VLOOKUP(A702,lookups!A$1:B$25,2,0),
IF(ISNA(B702),"",
IF(OR(ISBLANK(A702),ISNA(B702),B702=0),
"",
"#define "&amp;
VLOOKUP(A702,SOURCE!B:S,15,0)&amp;IF(SOURCE!$AA$2-LEN(VLOOKUP(A702,SOURCE!B:S,15,0))&gt;=0,REPT(" ",SOURCE!$AA$2-LEN(VLOOKUP(A702,SOURCE!B:S,15,0))),"")&amp;
TEXT(A702,"???0")&amp;IF(VLOOKUP(A702,SOURCE!B:S,16,0)="","","   "&amp;VLOOKUP(A702,SOURCE!B:S,16,0)
))))
)</f>
        <v>#define ITM_D_CARON                  678</v>
      </c>
    </row>
    <row r="703" spans="1:4">
      <c r="A703">
        <f t="shared" si="14"/>
        <v>679</v>
      </c>
      <c r="B703" t="str">
        <f>VLOOKUP(A703,SOURCE!B:S,15,0)</f>
        <v>ITM_E_MACRON</v>
      </c>
      <c r="C703">
        <f>IF(
ISNUMBER(INDEX(SOURCE!B:B,MATCH(A703,SOURCE!B:B,0)+1)),
  VALUE(INDEX(SOURCE!B:B,MATCH(A703,SOURCE!B:B,0)+1)),
  "")</f>
        <v>680</v>
      </c>
      <c r="D703" s="8" t="str">
        <f>IF(A703&lt;&gt;INT(A703),B703,
IF(A703&lt;0,VLOOKUP(A703,lookups!A$1:B$25,2,0),
IF(ISNA(B703),"",
IF(OR(ISBLANK(A703),ISNA(B703),B703=0),
"",
"#define "&amp;
VLOOKUP(A703,SOURCE!B:S,15,0)&amp;IF(SOURCE!$AA$2-LEN(VLOOKUP(A703,SOURCE!B:S,15,0))&gt;=0,REPT(" ",SOURCE!$AA$2-LEN(VLOOKUP(A703,SOURCE!B:S,15,0))),"")&amp;
TEXT(A703,"???0")&amp;IF(VLOOKUP(A703,SOURCE!B:S,16,0)="","","   "&amp;VLOOKUP(A703,SOURCE!B:S,16,0)
))))
)</f>
        <v>#define ITM_E_MACRON                 679</v>
      </c>
    </row>
    <row r="704" spans="1:4">
      <c r="A704">
        <f t="shared" si="14"/>
        <v>680</v>
      </c>
      <c r="B704" t="str">
        <f>VLOOKUP(A704,SOURCE!B:S,15,0)</f>
        <v>ITM_E_ACUTE</v>
      </c>
      <c r="C704">
        <f>IF(
ISNUMBER(INDEX(SOURCE!B:B,MATCH(A704,SOURCE!B:B,0)+1)),
  VALUE(INDEX(SOURCE!B:B,MATCH(A704,SOURCE!B:B,0)+1)),
  "")</f>
        <v>681</v>
      </c>
      <c r="D704" s="8" t="str">
        <f>IF(A704&lt;&gt;INT(A704),B704,
IF(A704&lt;0,VLOOKUP(A704,lookups!A$1:B$25,2,0),
IF(ISNA(B704),"",
IF(OR(ISBLANK(A704),ISNA(B704),B704=0),
"",
"#define "&amp;
VLOOKUP(A704,SOURCE!B:S,15,0)&amp;IF(SOURCE!$AA$2-LEN(VLOOKUP(A704,SOURCE!B:S,15,0))&gt;=0,REPT(" ",SOURCE!$AA$2-LEN(VLOOKUP(A704,SOURCE!B:S,15,0))),"")&amp;
TEXT(A704,"???0")&amp;IF(VLOOKUP(A704,SOURCE!B:S,16,0)="","","   "&amp;VLOOKUP(A704,SOURCE!B:S,16,0)
))))
)</f>
        <v>#define ITM_E_ACUTE                  680</v>
      </c>
    </row>
    <row r="705" spans="1:4">
      <c r="A705">
        <f t="shared" si="14"/>
        <v>681</v>
      </c>
      <c r="B705" t="str">
        <f>VLOOKUP(A705,SOURCE!B:S,15,0)</f>
        <v>ITM_E_BREVE</v>
      </c>
      <c r="C705">
        <f>IF(
ISNUMBER(INDEX(SOURCE!B:B,MATCH(A705,SOURCE!B:B,0)+1)),
  VALUE(INDEX(SOURCE!B:B,MATCH(A705,SOURCE!B:B,0)+1)),
  "")</f>
        <v>682</v>
      </c>
      <c r="D705" s="8" t="str">
        <f>IF(A705&lt;&gt;INT(A705),B705,
IF(A705&lt;0,VLOOKUP(A705,lookups!A$1:B$25,2,0),
IF(ISNA(B705),"",
IF(OR(ISBLANK(A705),ISNA(B705),B705=0),
"",
"#define "&amp;
VLOOKUP(A705,SOURCE!B:S,15,0)&amp;IF(SOURCE!$AA$2-LEN(VLOOKUP(A705,SOURCE!B:S,15,0))&gt;=0,REPT(" ",SOURCE!$AA$2-LEN(VLOOKUP(A705,SOURCE!B:S,15,0))),"")&amp;
TEXT(A705,"???0")&amp;IF(VLOOKUP(A705,SOURCE!B:S,16,0)="","","   "&amp;VLOOKUP(A705,SOURCE!B:S,16,0)
))))
)</f>
        <v>#define ITM_E_BREVE                  681</v>
      </c>
    </row>
    <row r="706" spans="1:4">
      <c r="A706">
        <f t="shared" si="14"/>
        <v>682</v>
      </c>
      <c r="B706" t="str">
        <f>VLOOKUP(A706,SOURCE!B:S,15,0)</f>
        <v>ITM_E_GRAVE</v>
      </c>
      <c r="C706">
        <f>IF(
ISNUMBER(INDEX(SOURCE!B:B,MATCH(A706,SOURCE!B:B,0)+1)),
  VALUE(INDEX(SOURCE!B:B,MATCH(A706,SOURCE!B:B,0)+1)),
  "")</f>
        <v>683</v>
      </c>
      <c r="D706" s="8" t="str">
        <f>IF(A706&lt;&gt;INT(A706),B706,
IF(A706&lt;0,VLOOKUP(A706,lookups!A$1:B$25,2,0),
IF(ISNA(B706),"",
IF(OR(ISBLANK(A706),ISNA(B706),B706=0),
"",
"#define "&amp;
VLOOKUP(A706,SOURCE!B:S,15,0)&amp;IF(SOURCE!$AA$2-LEN(VLOOKUP(A706,SOURCE!B:S,15,0))&gt;=0,REPT(" ",SOURCE!$AA$2-LEN(VLOOKUP(A706,SOURCE!B:S,15,0))),"")&amp;
TEXT(A706,"???0")&amp;IF(VLOOKUP(A706,SOURCE!B:S,16,0)="","","   "&amp;VLOOKUP(A706,SOURCE!B:S,16,0)
))))
)</f>
        <v>#define ITM_E_GRAVE                  682</v>
      </c>
    </row>
    <row r="707" spans="1:4">
      <c r="A707">
        <f t="shared" si="14"/>
        <v>683</v>
      </c>
      <c r="B707" t="str">
        <f>VLOOKUP(A707,SOURCE!B:S,15,0)</f>
        <v>ITM_E_DIARESIS</v>
      </c>
      <c r="C707">
        <f>IF(
ISNUMBER(INDEX(SOURCE!B:B,MATCH(A707,SOURCE!B:B,0)+1)),
  VALUE(INDEX(SOURCE!B:B,MATCH(A707,SOURCE!B:B,0)+1)),
  "")</f>
        <v>684</v>
      </c>
      <c r="D707" s="8" t="str">
        <f>IF(A707&lt;&gt;INT(A707),B707,
IF(A707&lt;0,VLOOKUP(A707,lookups!A$1:B$25,2,0),
IF(ISNA(B707),"",
IF(OR(ISBLANK(A707),ISNA(B707),B707=0),
"",
"#define "&amp;
VLOOKUP(A707,SOURCE!B:S,15,0)&amp;IF(SOURCE!$AA$2-LEN(VLOOKUP(A707,SOURCE!B:S,15,0))&gt;=0,REPT(" ",SOURCE!$AA$2-LEN(VLOOKUP(A707,SOURCE!B:S,15,0))),"")&amp;
TEXT(A707,"???0")&amp;IF(VLOOKUP(A707,SOURCE!B:S,16,0)="","","   "&amp;VLOOKUP(A707,SOURCE!B:S,16,0)
))))
)</f>
        <v>#define ITM_E_DIARESIS               683</v>
      </c>
    </row>
    <row r="708" spans="1:4">
      <c r="A708">
        <f t="shared" si="14"/>
        <v>684</v>
      </c>
      <c r="B708" t="str">
        <f>VLOOKUP(A708,SOURCE!B:S,15,0)</f>
        <v>ITM_E_CIRC</v>
      </c>
      <c r="C708">
        <f>IF(
ISNUMBER(INDEX(SOURCE!B:B,MATCH(A708,SOURCE!B:B,0)+1)),
  VALUE(INDEX(SOURCE!B:B,MATCH(A708,SOURCE!B:B,0)+1)),
  "")</f>
        <v>685</v>
      </c>
      <c r="D708" s="8" t="str">
        <f>IF(A708&lt;&gt;INT(A708),B708,
IF(A708&lt;0,VLOOKUP(A708,lookups!A$1:B$25,2,0),
IF(ISNA(B708),"",
IF(OR(ISBLANK(A708),ISNA(B708),B708=0),
"",
"#define "&amp;
VLOOKUP(A708,SOURCE!B:S,15,0)&amp;IF(SOURCE!$AA$2-LEN(VLOOKUP(A708,SOURCE!B:S,15,0))&gt;=0,REPT(" ",SOURCE!$AA$2-LEN(VLOOKUP(A708,SOURCE!B:S,15,0))),"")&amp;
TEXT(A708,"???0")&amp;IF(VLOOKUP(A708,SOURCE!B:S,16,0)="","","   "&amp;VLOOKUP(A708,SOURCE!B:S,16,0)
))))
)</f>
        <v>#define ITM_E_CIRC                   684</v>
      </c>
    </row>
    <row r="709" spans="1:4">
      <c r="A709">
        <f t="shared" si="14"/>
        <v>685</v>
      </c>
      <c r="B709" t="str">
        <f>VLOOKUP(A709,SOURCE!B:S,15,0)</f>
        <v>ITM_E_OGONEK</v>
      </c>
      <c r="C709">
        <f>IF(
ISNUMBER(INDEX(SOURCE!B:B,MATCH(A709,SOURCE!B:B,0)+1)),
  VALUE(INDEX(SOURCE!B:B,MATCH(A709,SOURCE!B:B,0)+1)),
  "")</f>
        <v>686</v>
      </c>
      <c r="D709" s="8" t="str">
        <f>IF(A709&lt;&gt;INT(A709),B709,
IF(A709&lt;0,VLOOKUP(A709,lookups!A$1:B$25,2,0),
IF(ISNA(B709),"",
IF(OR(ISBLANK(A709),ISNA(B709),B709=0),
"",
"#define "&amp;
VLOOKUP(A709,SOURCE!B:S,15,0)&amp;IF(SOURCE!$AA$2-LEN(VLOOKUP(A709,SOURCE!B:S,15,0))&gt;=0,REPT(" ",SOURCE!$AA$2-LEN(VLOOKUP(A709,SOURCE!B:S,15,0))),"")&amp;
TEXT(A709,"???0")&amp;IF(VLOOKUP(A709,SOURCE!B:S,16,0)="","","   "&amp;VLOOKUP(A709,SOURCE!B:S,16,0)
))))
)</f>
        <v>#define ITM_E_OGONEK                 685</v>
      </c>
    </row>
    <row r="710" spans="1:4">
      <c r="A710">
        <f t="shared" si="14"/>
        <v>686</v>
      </c>
      <c r="B710" t="str">
        <f>VLOOKUP(A710,SOURCE!B:S,15,0)</f>
        <v>ITM_G_BREVE</v>
      </c>
      <c r="C710">
        <f>IF(
ISNUMBER(INDEX(SOURCE!B:B,MATCH(A710,SOURCE!B:B,0)+1)),
  VALUE(INDEX(SOURCE!B:B,MATCH(A710,SOURCE!B:B,0)+1)),
  "")</f>
        <v>687</v>
      </c>
      <c r="D710" s="8" t="str">
        <f>IF(A710&lt;&gt;INT(A710),B710,
IF(A710&lt;0,VLOOKUP(A710,lookups!A$1:B$25,2,0),
IF(ISNA(B710),"",
IF(OR(ISBLANK(A710),ISNA(B710),B710=0),
"",
"#define "&amp;
VLOOKUP(A710,SOURCE!B:S,15,0)&amp;IF(SOURCE!$AA$2-LEN(VLOOKUP(A710,SOURCE!B:S,15,0))&gt;=0,REPT(" ",SOURCE!$AA$2-LEN(VLOOKUP(A710,SOURCE!B:S,15,0))),"")&amp;
TEXT(A710,"???0")&amp;IF(VLOOKUP(A710,SOURCE!B:S,16,0)="","","   "&amp;VLOOKUP(A710,SOURCE!B:S,16,0)
))))
)</f>
        <v>#define ITM_G_BREVE                  686</v>
      </c>
    </row>
    <row r="711" spans="1:4">
      <c r="A711">
        <f t="shared" si="14"/>
        <v>687</v>
      </c>
      <c r="B711" t="str">
        <f>VLOOKUP(A711,SOURCE!B:S,15,0)</f>
        <v>ITM_I_MACRON</v>
      </c>
      <c r="C711">
        <f>IF(
ISNUMBER(INDEX(SOURCE!B:B,MATCH(A711,SOURCE!B:B,0)+1)),
  VALUE(INDEX(SOURCE!B:B,MATCH(A711,SOURCE!B:B,0)+1)),
  "")</f>
        <v>688</v>
      </c>
      <c r="D711" s="8" t="str">
        <f>IF(A711&lt;&gt;INT(A711),B711,
IF(A711&lt;0,VLOOKUP(A711,lookups!A$1:B$25,2,0),
IF(ISNA(B711),"",
IF(OR(ISBLANK(A711),ISNA(B711),B711=0),
"",
"#define "&amp;
VLOOKUP(A711,SOURCE!B:S,15,0)&amp;IF(SOURCE!$AA$2-LEN(VLOOKUP(A711,SOURCE!B:S,15,0))&gt;=0,REPT(" ",SOURCE!$AA$2-LEN(VLOOKUP(A711,SOURCE!B:S,15,0))),"")&amp;
TEXT(A711,"???0")&amp;IF(VLOOKUP(A711,SOURCE!B:S,16,0)="","","   "&amp;VLOOKUP(A711,SOURCE!B:S,16,0)
))))
)</f>
        <v>#define ITM_I_MACRON                 687</v>
      </c>
    </row>
    <row r="712" spans="1:4">
      <c r="A712">
        <f t="shared" si="14"/>
        <v>688</v>
      </c>
      <c r="B712" t="str">
        <f>VLOOKUP(A712,SOURCE!B:S,15,0)</f>
        <v>ITM_I_ACUTE</v>
      </c>
      <c r="C712">
        <f>IF(
ISNUMBER(INDEX(SOURCE!B:B,MATCH(A712,SOURCE!B:B,0)+1)),
  VALUE(INDEX(SOURCE!B:B,MATCH(A712,SOURCE!B:B,0)+1)),
  "")</f>
        <v>689</v>
      </c>
      <c r="D712" s="8" t="str">
        <f>IF(A712&lt;&gt;INT(A712),B712,
IF(A712&lt;0,VLOOKUP(A712,lookups!A$1:B$25,2,0),
IF(ISNA(B712),"",
IF(OR(ISBLANK(A712),ISNA(B712),B712=0),
"",
"#define "&amp;
VLOOKUP(A712,SOURCE!B:S,15,0)&amp;IF(SOURCE!$AA$2-LEN(VLOOKUP(A712,SOURCE!B:S,15,0))&gt;=0,REPT(" ",SOURCE!$AA$2-LEN(VLOOKUP(A712,SOURCE!B:S,15,0))),"")&amp;
TEXT(A712,"???0")&amp;IF(VLOOKUP(A712,SOURCE!B:S,16,0)="","","   "&amp;VLOOKUP(A712,SOURCE!B:S,16,0)
))))
)</f>
        <v>#define ITM_I_ACUTE                  688</v>
      </c>
    </row>
    <row r="713" spans="1:4">
      <c r="A713">
        <f t="shared" si="14"/>
        <v>689</v>
      </c>
      <c r="B713" t="str">
        <f>VLOOKUP(A713,SOURCE!B:S,15,0)</f>
        <v>ITM_I_BREVE</v>
      </c>
      <c r="C713">
        <f>IF(
ISNUMBER(INDEX(SOURCE!B:B,MATCH(A713,SOURCE!B:B,0)+1)),
  VALUE(INDEX(SOURCE!B:B,MATCH(A713,SOURCE!B:B,0)+1)),
  "")</f>
        <v>690</v>
      </c>
      <c r="D713" s="8" t="str">
        <f>IF(A713&lt;&gt;INT(A713),B713,
IF(A713&lt;0,VLOOKUP(A713,lookups!A$1:B$25,2,0),
IF(ISNA(B713),"",
IF(OR(ISBLANK(A713),ISNA(B713),B713=0),
"",
"#define "&amp;
VLOOKUP(A713,SOURCE!B:S,15,0)&amp;IF(SOURCE!$AA$2-LEN(VLOOKUP(A713,SOURCE!B:S,15,0))&gt;=0,REPT(" ",SOURCE!$AA$2-LEN(VLOOKUP(A713,SOURCE!B:S,15,0))),"")&amp;
TEXT(A713,"???0")&amp;IF(VLOOKUP(A713,SOURCE!B:S,16,0)="","","   "&amp;VLOOKUP(A713,SOURCE!B:S,16,0)
))))
)</f>
        <v>#define ITM_I_BREVE                  689</v>
      </c>
    </row>
    <row r="714" spans="1:4">
      <c r="A714">
        <f t="shared" si="14"/>
        <v>690</v>
      </c>
      <c r="B714" t="str">
        <f>VLOOKUP(A714,SOURCE!B:S,15,0)</f>
        <v>ITM_I_GRAVE</v>
      </c>
      <c r="C714">
        <f>IF(
ISNUMBER(INDEX(SOURCE!B:B,MATCH(A714,SOURCE!B:B,0)+1)),
  VALUE(INDEX(SOURCE!B:B,MATCH(A714,SOURCE!B:B,0)+1)),
  "")</f>
        <v>691</v>
      </c>
      <c r="D714" s="8" t="str">
        <f>IF(A714&lt;&gt;INT(A714),B714,
IF(A714&lt;0,VLOOKUP(A714,lookups!A$1:B$25,2,0),
IF(ISNA(B714),"",
IF(OR(ISBLANK(A714),ISNA(B714),B714=0),
"",
"#define "&amp;
VLOOKUP(A714,SOURCE!B:S,15,0)&amp;IF(SOURCE!$AA$2-LEN(VLOOKUP(A714,SOURCE!B:S,15,0))&gt;=0,REPT(" ",SOURCE!$AA$2-LEN(VLOOKUP(A714,SOURCE!B:S,15,0))),"")&amp;
TEXT(A714,"???0")&amp;IF(VLOOKUP(A714,SOURCE!B:S,16,0)="","","   "&amp;VLOOKUP(A714,SOURCE!B:S,16,0)
))))
)</f>
        <v>#define ITM_I_GRAVE                  690</v>
      </c>
    </row>
    <row r="715" spans="1:4">
      <c r="A715">
        <f t="shared" ref="A715:A778" si="15">C714</f>
        <v>691</v>
      </c>
      <c r="B715" t="str">
        <f>VLOOKUP(A715,SOURCE!B:S,15,0)</f>
        <v>ITM_I_DIARESIS</v>
      </c>
      <c r="C715">
        <f>IF(
ISNUMBER(INDEX(SOURCE!B:B,MATCH(A715,SOURCE!B:B,0)+1)),
  VALUE(INDEX(SOURCE!B:B,MATCH(A715,SOURCE!B:B,0)+1)),
  "")</f>
        <v>692</v>
      </c>
      <c r="D715" s="8" t="str">
        <f>IF(A715&lt;&gt;INT(A715),B715,
IF(A715&lt;0,VLOOKUP(A715,lookups!A$1:B$25,2,0),
IF(ISNA(B715),"",
IF(OR(ISBLANK(A715),ISNA(B715),B715=0),
"",
"#define "&amp;
VLOOKUP(A715,SOURCE!B:S,15,0)&amp;IF(SOURCE!$AA$2-LEN(VLOOKUP(A715,SOURCE!B:S,15,0))&gt;=0,REPT(" ",SOURCE!$AA$2-LEN(VLOOKUP(A715,SOURCE!B:S,15,0))),"")&amp;
TEXT(A715,"???0")&amp;IF(VLOOKUP(A715,SOURCE!B:S,16,0)="","","   "&amp;VLOOKUP(A715,SOURCE!B:S,16,0)
))))
)</f>
        <v>#define ITM_I_DIARESIS               691</v>
      </c>
    </row>
    <row r="716" spans="1:4">
      <c r="A716">
        <f t="shared" si="15"/>
        <v>692</v>
      </c>
      <c r="B716" t="str">
        <f>VLOOKUP(A716,SOURCE!B:S,15,0)</f>
        <v>ITM_I_CIRC</v>
      </c>
      <c r="C716">
        <f>IF(
ISNUMBER(INDEX(SOURCE!B:B,MATCH(A716,SOURCE!B:B,0)+1)),
  VALUE(INDEX(SOURCE!B:B,MATCH(A716,SOURCE!B:B,0)+1)),
  "")</f>
        <v>693</v>
      </c>
      <c r="D716" s="8" t="str">
        <f>IF(A716&lt;&gt;INT(A716),B716,
IF(A716&lt;0,VLOOKUP(A716,lookups!A$1:B$25,2,0),
IF(ISNA(B716),"",
IF(OR(ISBLANK(A716),ISNA(B716),B716=0),
"",
"#define "&amp;
VLOOKUP(A716,SOURCE!B:S,15,0)&amp;IF(SOURCE!$AA$2-LEN(VLOOKUP(A716,SOURCE!B:S,15,0))&gt;=0,REPT(" ",SOURCE!$AA$2-LEN(VLOOKUP(A716,SOURCE!B:S,15,0))),"")&amp;
TEXT(A716,"???0")&amp;IF(VLOOKUP(A716,SOURCE!B:S,16,0)="","","   "&amp;VLOOKUP(A716,SOURCE!B:S,16,0)
))))
)</f>
        <v>#define ITM_I_CIRC                   692</v>
      </c>
    </row>
    <row r="717" spans="1:4">
      <c r="A717">
        <f t="shared" si="15"/>
        <v>693</v>
      </c>
      <c r="B717" t="str">
        <f>VLOOKUP(A717,SOURCE!B:S,15,0)</f>
        <v>ITM_I_OGONEK</v>
      </c>
      <c r="C717">
        <f>IF(
ISNUMBER(INDEX(SOURCE!B:B,MATCH(A717,SOURCE!B:B,0)+1)),
  VALUE(INDEX(SOURCE!B:B,MATCH(A717,SOURCE!B:B,0)+1)),
  "")</f>
        <v>694</v>
      </c>
      <c r="D717" s="8" t="str">
        <f>IF(A717&lt;&gt;INT(A717),B717,
IF(A717&lt;0,VLOOKUP(A717,lookups!A$1:B$25,2,0),
IF(ISNA(B717),"",
IF(OR(ISBLANK(A717),ISNA(B717),B717=0),
"",
"#define "&amp;
VLOOKUP(A717,SOURCE!B:S,15,0)&amp;IF(SOURCE!$AA$2-LEN(VLOOKUP(A717,SOURCE!B:S,15,0))&gt;=0,REPT(" ",SOURCE!$AA$2-LEN(VLOOKUP(A717,SOURCE!B:S,15,0))),"")&amp;
TEXT(A717,"???0")&amp;IF(VLOOKUP(A717,SOURCE!B:S,16,0)="","","   "&amp;VLOOKUP(A717,SOURCE!B:S,16,0)
))))
)</f>
        <v>#define ITM_I_OGONEK                 693</v>
      </c>
    </row>
    <row r="718" spans="1:4">
      <c r="A718">
        <f t="shared" si="15"/>
        <v>694</v>
      </c>
      <c r="B718" t="str">
        <f>VLOOKUP(A718,SOURCE!B:S,15,0)</f>
        <v>ITM_I_DOT</v>
      </c>
      <c r="C718">
        <f>IF(
ISNUMBER(INDEX(SOURCE!B:B,MATCH(A718,SOURCE!B:B,0)+1)),
  VALUE(INDEX(SOURCE!B:B,MATCH(A718,SOURCE!B:B,0)+1)),
  "")</f>
        <v>695</v>
      </c>
      <c r="D718" s="8" t="str">
        <f>IF(A718&lt;&gt;INT(A718),B718,
IF(A718&lt;0,VLOOKUP(A718,lookups!A$1:B$25,2,0),
IF(ISNA(B718),"",
IF(OR(ISBLANK(A718),ISNA(B718),B718=0),
"",
"#define "&amp;
VLOOKUP(A718,SOURCE!B:S,15,0)&amp;IF(SOURCE!$AA$2-LEN(VLOOKUP(A718,SOURCE!B:S,15,0))&gt;=0,REPT(" ",SOURCE!$AA$2-LEN(VLOOKUP(A718,SOURCE!B:S,15,0))),"")&amp;
TEXT(A718,"???0")&amp;IF(VLOOKUP(A718,SOURCE!B:S,16,0)="","","   "&amp;VLOOKUP(A718,SOURCE!B:S,16,0)
))))
)</f>
        <v>#define ITM_I_DOT                    694</v>
      </c>
    </row>
    <row r="719" spans="1:4">
      <c r="A719">
        <f t="shared" si="15"/>
        <v>695</v>
      </c>
      <c r="B719" t="str">
        <f>VLOOKUP(A719,SOURCE!B:S,15,0)</f>
        <v>ITM_I_DOTLESS</v>
      </c>
      <c r="C719">
        <f>IF(
ISNUMBER(INDEX(SOURCE!B:B,MATCH(A719,SOURCE!B:B,0)+1)),
  VALUE(INDEX(SOURCE!B:B,MATCH(A719,SOURCE!B:B,0)+1)),
  "")</f>
        <v>696</v>
      </c>
      <c r="D719" s="8" t="str">
        <f>IF(A719&lt;&gt;INT(A719),B719,
IF(A719&lt;0,VLOOKUP(A719,lookups!A$1:B$25,2,0),
IF(ISNA(B719),"",
IF(OR(ISBLANK(A719),ISNA(B719),B719=0),
"",
"#define "&amp;
VLOOKUP(A719,SOURCE!B:S,15,0)&amp;IF(SOURCE!$AA$2-LEN(VLOOKUP(A719,SOURCE!B:S,15,0))&gt;=0,REPT(" ",SOURCE!$AA$2-LEN(VLOOKUP(A719,SOURCE!B:S,15,0))),"")&amp;
TEXT(A719,"???0")&amp;IF(VLOOKUP(A719,SOURCE!B:S,16,0)="","","   "&amp;VLOOKUP(A719,SOURCE!B:S,16,0)
))))
)</f>
        <v>#define ITM_I_DOTLESS                695</v>
      </c>
    </row>
    <row r="720" spans="1:4">
      <c r="A720">
        <f t="shared" si="15"/>
        <v>696</v>
      </c>
      <c r="B720" t="str">
        <f>VLOOKUP(A720,SOURCE!B:S,15,0)</f>
        <v>ITM_L_STROKE</v>
      </c>
      <c r="C720">
        <f>IF(
ISNUMBER(INDEX(SOURCE!B:B,MATCH(A720,SOURCE!B:B,0)+1)),
  VALUE(INDEX(SOURCE!B:B,MATCH(A720,SOURCE!B:B,0)+1)),
  "")</f>
        <v>697</v>
      </c>
      <c r="D720" s="8" t="str">
        <f>IF(A720&lt;&gt;INT(A720),B720,
IF(A720&lt;0,VLOOKUP(A720,lookups!A$1:B$25,2,0),
IF(ISNA(B720),"",
IF(OR(ISBLANK(A720),ISNA(B720),B720=0),
"",
"#define "&amp;
VLOOKUP(A720,SOURCE!B:S,15,0)&amp;IF(SOURCE!$AA$2-LEN(VLOOKUP(A720,SOURCE!B:S,15,0))&gt;=0,REPT(" ",SOURCE!$AA$2-LEN(VLOOKUP(A720,SOURCE!B:S,15,0))),"")&amp;
TEXT(A720,"???0")&amp;IF(VLOOKUP(A720,SOURCE!B:S,16,0)="","","   "&amp;VLOOKUP(A720,SOURCE!B:S,16,0)
))))
)</f>
        <v>#define ITM_L_STROKE                 696</v>
      </c>
    </row>
    <row r="721" spans="1:4">
      <c r="A721">
        <f t="shared" si="15"/>
        <v>697</v>
      </c>
      <c r="B721" t="str">
        <f>VLOOKUP(A721,SOURCE!B:S,15,0)</f>
        <v>ITM_L_ACUTE</v>
      </c>
      <c r="C721">
        <f>IF(
ISNUMBER(INDEX(SOURCE!B:B,MATCH(A721,SOURCE!B:B,0)+1)),
  VALUE(INDEX(SOURCE!B:B,MATCH(A721,SOURCE!B:B,0)+1)),
  "")</f>
        <v>698</v>
      </c>
      <c r="D721" s="8" t="str">
        <f>IF(A721&lt;&gt;INT(A721),B721,
IF(A721&lt;0,VLOOKUP(A721,lookups!A$1:B$25,2,0),
IF(ISNA(B721),"",
IF(OR(ISBLANK(A721),ISNA(B721),B721=0),
"",
"#define "&amp;
VLOOKUP(A721,SOURCE!B:S,15,0)&amp;IF(SOURCE!$AA$2-LEN(VLOOKUP(A721,SOURCE!B:S,15,0))&gt;=0,REPT(" ",SOURCE!$AA$2-LEN(VLOOKUP(A721,SOURCE!B:S,15,0))),"")&amp;
TEXT(A721,"???0")&amp;IF(VLOOKUP(A721,SOURCE!B:S,16,0)="","","   "&amp;VLOOKUP(A721,SOURCE!B:S,16,0)
))))
)</f>
        <v>#define ITM_L_ACUTE                  697</v>
      </c>
    </row>
    <row r="722" spans="1:4">
      <c r="A722">
        <f t="shared" si="15"/>
        <v>698</v>
      </c>
      <c r="B722" t="str">
        <f>VLOOKUP(A722,SOURCE!B:S,15,0)</f>
        <v>ITM_L_APOSTROPHE</v>
      </c>
      <c r="C722">
        <f>IF(
ISNUMBER(INDEX(SOURCE!B:B,MATCH(A722,SOURCE!B:B,0)+1)),
  VALUE(INDEX(SOURCE!B:B,MATCH(A722,SOURCE!B:B,0)+1)),
  "")</f>
        <v>699</v>
      </c>
      <c r="D722" s="8" t="str">
        <f>IF(A722&lt;&gt;INT(A722),B722,
IF(A722&lt;0,VLOOKUP(A722,lookups!A$1:B$25,2,0),
IF(ISNA(B722),"",
IF(OR(ISBLANK(A722),ISNA(B722),B722=0),
"",
"#define "&amp;
VLOOKUP(A722,SOURCE!B:S,15,0)&amp;IF(SOURCE!$AA$2-LEN(VLOOKUP(A722,SOURCE!B:S,15,0))&gt;=0,REPT(" ",SOURCE!$AA$2-LEN(VLOOKUP(A722,SOURCE!B:S,15,0))),"")&amp;
TEXT(A722,"???0")&amp;IF(VLOOKUP(A722,SOURCE!B:S,16,0)="","","   "&amp;VLOOKUP(A722,SOURCE!B:S,16,0)
))))
)</f>
        <v>#define ITM_L_APOSTROPHE             698</v>
      </c>
    </row>
    <row r="723" spans="1:4">
      <c r="A723">
        <f t="shared" si="15"/>
        <v>699</v>
      </c>
      <c r="B723" t="str">
        <f>VLOOKUP(A723,SOURCE!B:S,15,0)</f>
        <v>ITM_N_ACUTE</v>
      </c>
      <c r="C723">
        <f>IF(
ISNUMBER(INDEX(SOURCE!B:B,MATCH(A723,SOURCE!B:B,0)+1)),
  VALUE(INDEX(SOURCE!B:B,MATCH(A723,SOURCE!B:B,0)+1)),
  "")</f>
        <v>700</v>
      </c>
      <c r="D723" s="8" t="str">
        <f>IF(A723&lt;&gt;INT(A723),B723,
IF(A723&lt;0,VLOOKUP(A723,lookups!A$1:B$25,2,0),
IF(ISNA(B723),"",
IF(OR(ISBLANK(A723),ISNA(B723),B723=0),
"",
"#define "&amp;
VLOOKUP(A723,SOURCE!B:S,15,0)&amp;IF(SOURCE!$AA$2-LEN(VLOOKUP(A723,SOURCE!B:S,15,0))&gt;=0,REPT(" ",SOURCE!$AA$2-LEN(VLOOKUP(A723,SOURCE!B:S,15,0))),"")&amp;
TEXT(A723,"???0")&amp;IF(VLOOKUP(A723,SOURCE!B:S,16,0)="","","   "&amp;VLOOKUP(A723,SOURCE!B:S,16,0)
))))
)</f>
        <v>#define ITM_N_ACUTE                  699</v>
      </c>
    </row>
    <row r="724" spans="1:4">
      <c r="A724">
        <f t="shared" si="15"/>
        <v>700</v>
      </c>
      <c r="B724" t="str">
        <f>VLOOKUP(A724,SOURCE!B:S,15,0)</f>
        <v>ITM_N_CARON</v>
      </c>
      <c r="C724">
        <f>IF(
ISNUMBER(INDEX(SOURCE!B:B,MATCH(A724,SOURCE!B:B,0)+1)),
  VALUE(INDEX(SOURCE!B:B,MATCH(A724,SOURCE!B:B,0)+1)),
  "")</f>
        <v>701</v>
      </c>
      <c r="D724" s="8" t="str">
        <f>IF(A724&lt;&gt;INT(A724),B724,
IF(A724&lt;0,VLOOKUP(A724,lookups!A$1:B$25,2,0),
IF(ISNA(B724),"",
IF(OR(ISBLANK(A724),ISNA(B724),B724=0),
"",
"#define "&amp;
VLOOKUP(A724,SOURCE!B:S,15,0)&amp;IF(SOURCE!$AA$2-LEN(VLOOKUP(A724,SOURCE!B:S,15,0))&gt;=0,REPT(" ",SOURCE!$AA$2-LEN(VLOOKUP(A724,SOURCE!B:S,15,0))),"")&amp;
TEXT(A724,"???0")&amp;IF(VLOOKUP(A724,SOURCE!B:S,16,0)="","","   "&amp;VLOOKUP(A724,SOURCE!B:S,16,0)
))))
)</f>
        <v>#define ITM_N_CARON                  700</v>
      </c>
    </row>
    <row r="725" spans="1:4">
      <c r="A725">
        <f t="shared" si="15"/>
        <v>701</v>
      </c>
      <c r="B725" t="str">
        <f>VLOOKUP(A725,SOURCE!B:S,15,0)</f>
        <v>ITM_N_TILDE</v>
      </c>
      <c r="C725">
        <f>IF(
ISNUMBER(INDEX(SOURCE!B:B,MATCH(A725,SOURCE!B:B,0)+1)),
  VALUE(INDEX(SOURCE!B:B,MATCH(A725,SOURCE!B:B,0)+1)),
  "")</f>
        <v>702</v>
      </c>
      <c r="D725" s="8" t="str">
        <f>IF(A725&lt;&gt;INT(A725),B725,
IF(A725&lt;0,VLOOKUP(A725,lookups!A$1:B$25,2,0),
IF(ISNA(B725),"",
IF(OR(ISBLANK(A725),ISNA(B725),B725=0),
"",
"#define "&amp;
VLOOKUP(A725,SOURCE!B:S,15,0)&amp;IF(SOURCE!$AA$2-LEN(VLOOKUP(A725,SOURCE!B:S,15,0))&gt;=0,REPT(" ",SOURCE!$AA$2-LEN(VLOOKUP(A725,SOURCE!B:S,15,0))),"")&amp;
TEXT(A725,"???0")&amp;IF(VLOOKUP(A725,SOURCE!B:S,16,0)="","","   "&amp;VLOOKUP(A725,SOURCE!B:S,16,0)
))))
)</f>
        <v>#define ITM_N_TILDE                  701</v>
      </c>
    </row>
    <row r="726" spans="1:4">
      <c r="A726">
        <f t="shared" si="15"/>
        <v>702</v>
      </c>
      <c r="B726" t="str">
        <f>VLOOKUP(A726,SOURCE!B:S,15,0)</f>
        <v>ITM_O_MACRON</v>
      </c>
      <c r="C726">
        <f>IF(
ISNUMBER(INDEX(SOURCE!B:B,MATCH(A726,SOURCE!B:B,0)+1)),
  VALUE(INDEX(SOURCE!B:B,MATCH(A726,SOURCE!B:B,0)+1)),
  "")</f>
        <v>703</v>
      </c>
      <c r="D726" s="8" t="str">
        <f>IF(A726&lt;&gt;INT(A726),B726,
IF(A726&lt;0,VLOOKUP(A726,lookups!A$1:B$25,2,0),
IF(ISNA(B726),"",
IF(OR(ISBLANK(A726),ISNA(B726),B726=0),
"",
"#define "&amp;
VLOOKUP(A726,SOURCE!B:S,15,0)&amp;IF(SOURCE!$AA$2-LEN(VLOOKUP(A726,SOURCE!B:S,15,0))&gt;=0,REPT(" ",SOURCE!$AA$2-LEN(VLOOKUP(A726,SOURCE!B:S,15,0))),"")&amp;
TEXT(A726,"???0")&amp;IF(VLOOKUP(A726,SOURCE!B:S,16,0)="","","   "&amp;VLOOKUP(A726,SOURCE!B:S,16,0)
))))
)</f>
        <v>#define ITM_O_MACRON                 702</v>
      </c>
    </row>
    <row r="727" spans="1:4">
      <c r="A727">
        <f t="shared" si="15"/>
        <v>703</v>
      </c>
      <c r="B727" t="str">
        <f>VLOOKUP(A727,SOURCE!B:S,15,0)</f>
        <v>ITM_O_ACUTE</v>
      </c>
      <c r="C727">
        <f>IF(
ISNUMBER(INDEX(SOURCE!B:B,MATCH(A727,SOURCE!B:B,0)+1)),
  VALUE(INDEX(SOURCE!B:B,MATCH(A727,SOURCE!B:B,0)+1)),
  "")</f>
        <v>704</v>
      </c>
      <c r="D727" s="8" t="str">
        <f>IF(A727&lt;&gt;INT(A727),B727,
IF(A727&lt;0,VLOOKUP(A727,lookups!A$1:B$25,2,0),
IF(ISNA(B727),"",
IF(OR(ISBLANK(A727),ISNA(B727),B727=0),
"",
"#define "&amp;
VLOOKUP(A727,SOURCE!B:S,15,0)&amp;IF(SOURCE!$AA$2-LEN(VLOOKUP(A727,SOURCE!B:S,15,0))&gt;=0,REPT(" ",SOURCE!$AA$2-LEN(VLOOKUP(A727,SOURCE!B:S,15,0))),"")&amp;
TEXT(A727,"???0")&amp;IF(VLOOKUP(A727,SOURCE!B:S,16,0)="","","   "&amp;VLOOKUP(A727,SOURCE!B:S,16,0)
))))
)</f>
        <v>#define ITM_O_ACUTE                  703</v>
      </c>
    </row>
    <row r="728" spans="1:4">
      <c r="A728">
        <f t="shared" si="15"/>
        <v>704</v>
      </c>
      <c r="B728" t="str">
        <f>VLOOKUP(A728,SOURCE!B:S,15,0)</f>
        <v>ITM_O_BREVE</v>
      </c>
      <c r="C728">
        <f>IF(
ISNUMBER(INDEX(SOURCE!B:B,MATCH(A728,SOURCE!B:B,0)+1)),
  VALUE(INDEX(SOURCE!B:B,MATCH(A728,SOURCE!B:B,0)+1)),
  "")</f>
        <v>705</v>
      </c>
      <c r="D728" s="8" t="str">
        <f>IF(A728&lt;&gt;INT(A728),B728,
IF(A728&lt;0,VLOOKUP(A728,lookups!A$1:B$25,2,0),
IF(ISNA(B728),"",
IF(OR(ISBLANK(A728),ISNA(B728),B728=0),
"",
"#define "&amp;
VLOOKUP(A728,SOURCE!B:S,15,0)&amp;IF(SOURCE!$AA$2-LEN(VLOOKUP(A728,SOURCE!B:S,15,0))&gt;=0,REPT(" ",SOURCE!$AA$2-LEN(VLOOKUP(A728,SOURCE!B:S,15,0))),"")&amp;
TEXT(A728,"???0")&amp;IF(VLOOKUP(A728,SOURCE!B:S,16,0)="","","   "&amp;VLOOKUP(A728,SOURCE!B:S,16,0)
))))
)</f>
        <v>#define ITM_O_BREVE                  704</v>
      </c>
    </row>
    <row r="729" spans="1:4">
      <c r="A729">
        <f t="shared" si="15"/>
        <v>705</v>
      </c>
      <c r="B729" t="str">
        <f>VLOOKUP(A729,SOURCE!B:S,15,0)</f>
        <v>ITM_O_GRAVE</v>
      </c>
      <c r="C729">
        <f>IF(
ISNUMBER(INDEX(SOURCE!B:B,MATCH(A729,SOURCE!B:B,0)+1)),
  VALUE(INDEX(SOURCE!B:B,MATCH(A729,SOURCE!B:B,0)+1)),
  "")</f>
        <v>706</v>
      </c>
      <c r="D729" s="8" t="str">
        <f>IF(A729&lt;&gt;INT(A729),B729,
IF(A729&lt;0,VLOOKUP(A729,lookups!A$1:B$25,2,0),
IF(ISNA(B729),"",
IF(OR(ISBLANK(A729),ISNA(B729),B729=0),
"",
"#define "&amp;
VLOOKUP(A729,SOURCE!B:S,15,0)&amp;IF(SOURCE!$AA$2-LEN(VLOOKUP(A729,SOURCE!B:S,15,0))&gt;=0,REPT(" ",SOURCE!$AA$2-LEN(VLOOKUP(A729,SOURCE!B:S,15,0))),"")&amp;
TEXT(A729,"???0")&amp;IF(VLOOKUP(A729,SOURCE!B:S,16,0)="","","   "&amp;VLOOKUP(A729,SOURCE!B:S,16,0)
))))
)</f>
        <v>#define ITM_O_GRAVE                  705</v>
      </c>
    </row>
    <row r="730" spans="1:4">
      <c r="A730">
        <f t="shared" si="15"/>
        <v>706</v>
      </c>
      <c r="B730" t="str">
        <f>VLOOKUP(A730,SOURCE!B:S,15,0)</f>
        <v>ITM_O_DIARESIS</v>
      </c>
      <c r="C730">
        <f>IF(
ISNUMBER(INDEX(SOURCE!B:B,MATCH(A730,SOURCE!B:B,0)+1)),
  VALUE(INDEX(SOURCE!B:B,MATCH(A730,SOURCE!B:B,0)+1)),
  "")</f>
        <v>707</v>
      </c>
      <c r="D730" s="8" t="str">
        <f>IF(A730&lt;&gt;INT(A730),B730,
IF(A730&lt;0,VLOOKUP(A730,lookups!A$1:B$25,2,0),
IF(ISNA(B730),"",
IF(OR(ISBLANK(A730),ISNA(B730),B730=0),
"",
"#define "&amp;
VLOOKUP(A730,SOURCE!B:S,15,0)&amp;IF(SOURCE!$AA$2-LEN(VLOOKUP(A730,SOURCE!B:S,15,0))&gt;=0,REPT(" ",SOURCE!$AA$2-LEN(VLOOKUP(A730,SOURCE!B:S,15,0))),"")&amp;
TEXT(A730,"???0")&amp;IF(VLOOKUP(A730,SOURCE!B:S,16,0)="","","   "&amp;VLOOKUP(A730,SOURCE!B:S,16,0)
))))
)</f>
        <v>#define ITM_O_DIARESIS               706</v>
      </c>
    </row>
    <row r="731" spans="1:4">
      <c r="A731">
        <f t="shared" si="15"/>
        <v>707</v>
      </c>
      <c r="B731" t="str">
        <f>VLOOKUP(A731,SOURCE!B:S,15,0)</f>
        <v>ITM_O_TILDE</v>
      </c>
      <c r="C731">
        <f>IF(
ISNUMBER(INDEX(SOURCE!B:B,MATCH(A731,SOURCE!B:B,0)+1)),
  VALUE(INDEX(SOURCE!B:B,MATCH(A731,SOURCE!B:B,0)+1)),
  "")</f>
        <v>708</v>
      </c>
      <c r="D731" s="8" t="str">
        <f>IF(A731&lt;&gt;INT(A731),B731,
IF(A731&lt;0,VLOOKUP(A731,lookups!A$1:B$25,2,0),
IF(ISNA(B731),"",
IF(OR(ISBLANK(A731),ISNA(B731),B731=0),
"",
"#define "&amp;
VLOOKUP(A731,SOURCE!B:S,15,0)&amp;IF(SOURCE!$AA$2-LEN(VLOOKUP(A731,SOURCE!B:S,15,0))&gt;=0,REPT(" ",SOURCE!$AA$2-LEN(VLOOKUP(A731,SOURCE!B:S,15,0))),"")&amp;
TEXT(A731,"???0")&amp;IF(VLOOKUP(A731,SOURCE!B:S,16,0)="","","   "&amp;VLOOKUP(A731,SOURCE!B:S,16,0)
))))
)</f>
        <v>#define ITM_O_TILDE                  707</v>
      </c>
    </row>
    <row r="732" spans="1:4">
      <c r="A732">
        <f t="shared" si="15"/>
        <v>708</v>
      </c>
      <c r="B732" t="str">
        <f>VLOOKUP(A732,SOURCE!B:S,15,0)</f>
        <v>ITM_O_CIRC</v>
      </c>
      <c r="C732">
        <f>IF(
ISNUMBER(INDEX(SOURCE!B:B,MATCH(A732,SOURCE!B:B,0)+1)),
  VALUE(INDEX(SOURCE!B:B,MATCH(A732,SOURCE!B:B,0)+1)),
  "")</f>
        <v>709</v>
      </c>
      <c r="D732" s="8" t="str">
        <f>IF(A732&lt;&gt;INT(A732),B732,
IF(A732&lt;0,VLOOKUP(A732,lookups!A$1:B$25,2,0),
IF(ISNA(B732),"",
IF(OR(ISBLANK(A732),ISNA(B732),B732=0),
"",
"#define "&amp;
VLOOKUP(A732,SOURCE!B:S,15,0)&amp;IF(SOURCE!$AA$2-LEN(VLOOKUP(A732,SOURCE!B:S,15,0))&gt;=0,REPT(" ",SOURCE!$AA$2-LEN(VLOOKUP(A732,SOURCE!B:S,15,0))),"")&amp;
TEXT(A732,"???0")&amp;IF(VLOOKUP(A732,SOURCE!B:S,16,0)="","","   "&amp;VLOOKUP(A732,SOURCE!B:S,16,0)
))))
)</f>
        <v>#define ITM_O_CIRC                   708</v>
      </c>
    </row>
    <row r="733" spans="1:4">
      <c r="A733">
        <f t="shared" si="15"/>
        <v>709</v>
      </c>
      <c r="B733" t="str">
        <f>VLOOKUP(A733,SOURCE!B:S,15,0)</f>
        <v>ITM_O_STROKE</v>
      </c>
      <c r="C733">
        <f>IF(
ISNUMBER(INDEX(SOURCE!B:B,MATCH(A733,SOURCE!B:B,0)+1)),
  VALUE(INDEX(SOURCE!B:B,MATCH(A733,SOURCE!B:B,0)+1)),
  "")</f>
        <v>710</v>
      </c>
      <c r="D733" s="8" t="str">
        <f>IF(A733&lt;&gt;INT(A733),B733,
IF(A733&lt;0,VLOOKUP(A733,lookups!A$1:B$25,2,0),
IF(ISNA(B733),"",
IF(OR(ISBLANK(A733),ISNA(B733),B733=0),
"",
"#define "&amp;
VLOOKUP(A733,SOURCE!B:S,15,0)&amp;IF(SOURCE!$AA$2-LEN(VLOOKUP(A733,SOURCE!B:S,15,0))&gt;=0,REPT(" ",SOURCE!$AA$2-LEN(VLOOKUP(A733,SOURCE!B:S,15,0))),"")&amp;
TEXT(A733,"???0")&amp;IF(VLOOKUP(A733,SOURCE!B:S,16,0)="","","   "&amp;VLOOKUP(A733,SOURCE!B:S,16,0)
))))
)</f>
        <v>#define ITM_O_STROKE                 709</v>
      </c>
    </row>
    <row r="734" spans="1:4">
      <c r="A734">
        <f t="shared" si="15"/>
        <v>710</v>
      </c>
      <c r="B734" t="str">
        <f>VLOOKUP(A734,SOURCE!B:S,15,0)</f>
        <v>ITM_OE</v>
      </c>
      <c r="C734">
        <f>IF(
ISNUMBER(INDEX(SOURCE!B:B,MATCH(A734,SOURCE!B:B,0)+1)),
  VALUE(INDEX(SOURCE!B:B,MATCH(A734,SOURCE!B:B,0)+1)),
  "")</f>
        <v>711</v>
      </c>
      <c r="D734" s="8" t="str">
        <f>IF(A734&lt;&gt;INT(A734),B734,
IF(A734&lt;0,VLOOKUP(A734,lookups!A$1:B$25,2,0),
IF(ISNA(B734),"",
IF(OR(ISBLANK(A734),ISNA(B734),B734=0),
"",
"#define "&amp;
VLOOKUP(A734,SOURCE!B:S,15,0)&amp;IF(SOURCE!$AA$2-LEN(VLOOKUP(A734,SOURCE!B:S,15,0))&gt;=0,REPT(" ",SOURCE!$AA$2-LEN(VLOOKUP(A734,SOURCE!B:S,15,0))),"")&amp;
TEXT(A734,"???0")&amp;IF(VLOOKUP(A734,SOURCE!B:S,16,0)="","","   "&amp;VLOOKUP(A734,SOURCE!B:S,16,0)
))))
)</f>
        <v>#define ITM_OE                       710</v>
      </c>
    </row>
    <row r="735" spans="1:4">
      <c r="A735">
        <f t="shared" si="15"/>
        <v>711</v>
      </c>
      <c r="B735" t="str">
        <f>VLOOKUP(A735,SOURCE!B:S,15,0)</f>
        <v>ITM_S_SHARP</v>
      </c>
      <c r="C735">
        <f>IF(
ISNUMBER(INDEX(SOURCE!B:B,MATCH(A735,SOURCE!B:B,0)+1)),
  VALUE(INDEX(SOURCE!B:B,MATCH(A735,SOURCE!B:B,0)+1)),
  "")</f>
        <v>712</v>
      </c>
      <c r="D735" s="8" t="str">
        <f>IF(A735&lt;&gt;INT(A735),B735,
IF(A735&lt;0,VLOOKUP(A735,lookups!A$1:B$25,2,0),
IF(ISNA(B735),"",
IF(OR(ISBLANK(A735),ISNA(B735),B735=0),
"",
"#define "&amp;
VLOOKUP(A735,SOURCE!B:S,15,0)&amp;IF(SOURCE!$AA$2-LEN(VLOOKUP(A735,SOURCE!B:S,15,0))&gt;=0,REPT(" ",SOURCE!$AA$2-LEN(VLOOKUP(A735,SOURCE!B:S,15,0))),"")&amp;
TEXT(A735,"???0")&amp;IF(VLOOKUP(A735,SOURCE!B:S,16,0)="","","   "&amp;VLOOKUP(A735,SOURCE!B:S,16,0)
))))
)</f>
        <v>#define ITM_S_SHARP                  711</v>
      </c>
    </row>
    <row r="736" spans="1:4">
      <c r="A736">
        <f t="shared" si="15"/>
        <v>712</v>
      </c>
      <c r="B736" t="str">
        <f>VLOOKUP(A736,SOURCE!B:S,15,0)</f>
        <v>ITM_S_ACUTE</v>
      </c>
      <c r="C736">
        <f>IF(
ISNUMBER(INDEX(SOURCE!B:B,MATCH(A736,SOURCE!B:B,0)+1)),
  VALUE(INDEX(SOURCE!B:B,MATCH(A736,SOURCE!B:B,0)+1)),
  "")</f>
        <v>713</v>
      </c>
      <c r="D736" s="8" t="str">
        <f>IF(A736&lt;&gt;INT(A736),B736,
IF(A736&lt;0,VLOOKUP(A736,lookups!A$1:B$25,2,0),
IF(ISNA(B736),"",
IF(OR(ISBLANK(A736),ISNA(B736),B736=0),
"",
"#define "&amp;
VLOOKUP(A736,SOURCE!B:S,15,0)&amp;IF(SOURCE!$AA$2-LEN(VLOOKUP(A736,SOURCE!B:S,15,0))&gt;=0,REPT(" ",SOURCE!$AA$2-LEN(VLOOKUP(A736,SOURCE!B:S,15,0))),"")&amp;
TEXT(A736,"???0")&amp;IF(VLOOKUP(A736,SOURCE!B:S,16,0)="","","   "&amp;VLOOKUP(A736,SOURCE!B:S,16,0)
))))
)</f>
        <v>#define ITM_S_ACUTE                  712</v>
      </c>
    </row>
    <row r="737" spans="1:4">
      <c r="A737">
        <f t="shared" si="15"/>
        <v>713</v>
      </c>
      <c r="B737" t="str">
        <f>VLOOKUP(A737,SOURCE!B:S,15,0)</f>
        <v>ITM_S_CARON</v>
      </c>
      <c r="C737">
        <f>IF(
ISNUMBER(INDEX(SOURCE!B:B,MATCH(A737,SOURCE!B:B,0)+1)),
  VALUE(INDEX(SOURCE!B:B,MATCH(A737,SOURCE!B:B,0)+1)),
  "")</f>
        <v>714</v>
      </c>
      <c r="D737" s="8" t="str">
        <f>IF(A737&lt;&gt;INT(A737),B737,
IF(A737&lt;0,VLOOKUP(A737,lookups!A$1:B$25,2,0),
IF(ISNA(B737),"",
IF(OR(ISBLANK(A737),ISNA(B737),B737=0),
"",
"#define "&amp;
VLOOKUP(A737,SOURCE!B:S,15,0)&amp;IF(SOURCE!$AA$2-LEN(VLOOKUP(A737,SOURCE!B:S,15,0))&gt;=0,REPT(" ",SOURCE!$AA$2-LEN(VLOOKUP(A737,SOURCE!B:S,15,0))),"")&amp;
TEXT(A737,"???0")&amp;IF(VLOOKUP(A737,SOURCE!B:S,16,0)="","","   "&amp;VLOOKUP(A737,SOURCE!B:S,16,0)
))))
)</f>
        <v>#define ITM_S_CARON                  713</v>
      </c>
    </row>
    <row r="738" spans="1:4">
      <c r="A738">
        <f t="shared" si="15"/>
        <v>714</v>
      </c>
      <c r="B738" t="str">
        <f>VLOOKUP(A738,SOURCE!B:S,15,0)</f>
        <v>ITM_S_CEDILLA</v>
      </c>
      <c r="C738">
        <f>IF(
ISNUMBER(INDEX(SOURCE!B:B,MATCH(A738,SOURCE!B:B,0)+1)),
  VALUE(INDEX(SOURCE!B:B,MATCH(A738,SOURCE!B:B,0)+1)),
  "")</f>
        <v>715</v>
      </c>
      <c r="D738" s="8" t="str">
        <f>IF(A738&lt;&gt;INT(A738),B738,
IF(A738&lt;0,VLOOKUP(A738,lookups!A$1:B$25,2,0),
IF(ISNA(B738),"",
IF(OR(ISBLANK(A738),ISNA(B738),B738=0),
"",
"#define "&amp;
VLOOKUP(A738,SOURCE!B:S,15,0)&amp;IF(SOURCE!$AA$2-LEN(VLOOKUP(A738,SOURCE!B:S,15,0))&gt;=0,REPT(" ",SOURCE!$AA$2-LEN(VLOOKUP(A738,SOURCE!B:S,15,0))),"")&amp;
TEXT(A738,"???0")&amp;IF(VLOOKUP(A738,SOURCE!B:S,16,0)="","","   "&amp;VLOOKUP(A738,SOURCE!B:S,16,0)
))))
)</f>
        <v>#define ITM_S_CEDILLA                714</v>
      </c>
    </row>
    <row r="739" spans="1:4">
      <c r="A739">
        <f t="shared" si="15"/>
        <v>715</v>
      </c>
      <c r="B739" t="str">
        <f>VLOOKUP(A739,SOURCE!B:S,15,0)</f>
        <v>ITM_T_CARON</v>
      </c>
      <c r="C739">
        <f>IF(
ISNUMBER(INDEX(SOURCE!B:B,MATCH(A739,SOURCE!B:B,0)+1)),
  VALUE(INDEX(SOURCE!B:B,MATCH(A739,SOURCE!B:B,0)+1)),
  "")</f>
        <v>716</v>
      </c>
      <c r="D739" s="8" t="str">
        <f>IF(A739&lt;&gt;INT(A739),B739,
IF(A739&lt;0,VLOOKUP(A739,lookups!A$1:B$25,2,0),
IF(ISNA(B739),"",
IF(OR(ISBLANK(A739),ISNA(B739),B739=0),
"",
"#define "&amp;
VLOOKUP(A739,SOURCE!B:S,15,0)&amp;IF(SOURCE!$AA$2-LEN(VLOOKUP(A739,SOURCE!B:S,15,0))&gt;=0,REPT(" ",SOURCE!$AA$2-LEN(VLOOKUP(A739,SOURCE!B:S,15,0))),"")&amp;
TEXT(A739,"???0")&amp;IF(VLOOKUP(A739,SOURCE!B:S,16,0)="","","   "&amp;VLOOKUP(A739,SOURCE!B:S,16,0)
))))
)</f>
        <v>#define ITM_T_CARON                  715</v>
      </c>
    </row>
    <row r="740" spans="1:4">
      <c r="A740">
        <f t="shared" si="15"/>
        <v>716</v>
      </c>
      <c r="B740" t="str">
        <f>VLOOKUP(A740,SOURCE!B:S,15,0)</f>
        <v>ITM_T_CEDILLA</v>
      </c>
      <c r="C740">
        <f>IF(
ISNUMBER(INDEX(SOURCE!B:B,MATCH(A740,SOURCE!B:B,0)+1)),
  VALUE(INDEX(SOURCE!B:B,MATCH(A740,SOURCE!B:B,0)+1)),
  "")</f>
        <v>717</v>
      </c>
      <c r="D740" s="8" t="str">
        <f>IF(A740&lt;&gt;INT(A740),B740,
IF(A740&lt;0,VLOOKUP(A740,lookups!A$1:B$25,2,0),
IF(ISNA(B740),"",
IF(OR(ISBLANK(A740),ISNA(B740),B740=0),
"",
"#define "&amp;
VLOOKUP(A740,SOURCE!B:S,15,0)&amp;IF(SOURCE!$AA$2-LEN(VLOOKUP(A740,SOURCE!B:S,15,0))&gt;=0,REPT(" ",SOURCE!$AA$2-LEN(VLOOKUP(A740,SOURCE!B:S,15,0))),"")&amp;
TEXT(A740,"???0")&amp;IF(VLOOKUP(A740,SOURCE!B:S,16,0)="","","   "&amp;VLOOKUP(A740,SOURCE!B:S,16,0)
))))
)</f>
        <v>#define ITM_T_CEDILLA                716</v>
      </c>
    </row>
    <row r="741" spans="1:4">
      <c r="A741">
        <f t="shared" si="15"/>
        <v>717</v>
      </c>
      <c r="B741" t="str">
        <f>VLOOKUP(A741,SOURCE!B:S,15,0)</f>
        <v>ITM_U_MACRON</v>
      </c>
      <c r="C741">
        <f>IF(
ISNUMBER(INDEX(SOURCE!B:B,MATCH(A741,SOURCE!B:B,0)+1)),
  VALUE(INDEX(SOURCE!B:B,MATCH(A741,SOURCE!B:B,0)+1)),
  "")</f>
        <v>718</v>
      </c>
      <c r="D741" s="8" t="str">
        <f>IF(A741&lt;&gt;INT(A741),B741,
IF(A741&lt;0,VLOOKUP(A741,lookups!A$1:B$25,2,0),
IF(ISNA(B741),"",
IF(OR(ISBLANK(A741),ISNA(B741),B741=0),
"",
"#define "&amp;
VLOOKUP(A741,SOURCE!B:S,15,0)&amp;IF(SOURCE!$AA$2-LEN(VLOOKUP(A741,SOURCE!B:S,15,0))&gt;=0,REPT(" ",SOURCE!$AA$2-LEN(VLOOKUP(A741,SOURCE!B:S,15,0))),"")&amp;
TEXT(A741,"???0")&amp;IF(VLOOKUP(A741,SOURCE!B:S,16,0)="","","   "&amp;VLOOKUP(A741,SOURCE!B:S,16,0)
))))
)</f>
        <v>#define ITM_U_MACRON                 717</v>
      </c>
    </row>
    <row r="742" spans="1:4">
      <c r="A742">
        <f t="shared" si="15"/>
        <v>718</v>
      </c>
      <c r="B742" t="str">
        <f>VLOOKUP(A742,SOURCE!B:S,15,0)</f>
        <v>ITM_U_ACUTE</v>
      </c>
      <c r="C742">
        <f>IF(
ISNUMBER(INDEX(SOURCE!B:B,MATCH(A742,SOURCE!B:B,0)+1)),
  VALUE(INDEX(SOURCE!B:B,MATCH(A742,SOURCE!B:B,0)+1)),
  "")</f>
        <v>719</v>
      </c>
      <c r="D742" s="8" t="str">
        <f>IF(A742&lt;&gt;INT(A742),B742,
IF(A742&lt;0,VLOOKUP(A742,lookups!A$1:B$25,2,0),
IF(ISNA(B742),"",
IF(OR(ISBLANK(A742),ISNA(B742),B742=0),
"",
"#define "&amp;
VLOOKUP(A742,SOURCE!B:S,15,0)&amp;IF(SOURCE!$AA$2-LEN(VLOOKUP(A742,SOURCE!B:S,15,0))&gt;=0,REPT(" ",SOURCE!$AA$2-LEN(VLOOKUP(A742,SOURCE!B:S,15,0))),"")&amp;
TEXT(A742,"???0")&amp;IF(VLOOKUP(A742,SOURCE!B:S,16,0)="","","   "&amp;VLOOKUP(A742,SOURCE!B:S,16,0)
))))
)</f>
        <v>#define ITM_U_ACUTE                  718</v>
      </c>
    </row>
    <row r="743" spans="1:4">
      <c r="A743">
        <f t="shared" si="15"/>
        <v>719</v>
      </c>
      <c r="B743" t="str">
        <f>VLOOKUP(A743,SOURCE!B:S,15,0)</f>
        <v>ITM_U_BREVE</v>
      </c>
      <c r="C743">
        <f>IF(
ISNUMBER(INDEX(SOURCE!B:B,MATCH(A743,SOURCE!B:B,0)+1)),
  VALUE(INDEX(SOURCE!B:B,MATCH(A743,SOURCE!B:B,0)+1)),
  "")</f>
        <v>720</v>
      </c>
      <c r="D743" s="8" t="str">
        <f>IF(A743&lt;&gt;INT(A743),B743,
IF(A743&lt;0,VLOOKUP(A743,lookups!A$1:B$25,2,0),
IF(ISNA(B743),"",
IF(OR(ISBLANK(A743),ISNA(B743),B743=0),
"",
"#define "&amp;
VLOOKUP(A743,SOURCE!B:S,15,0)&amp;IF(SOURCE!$AA$2-LEN(VLOOKUP(A743,SOURCE!B:S,15,0))&gt;=0,REPT(" ",SOURCE!$AA$2-LEN(VLOOKUP(A743,SOURCE!B:S,15,0))),"")&amp;
TEXT(A743,"???0")&amp;IF(VLOOKUP(A743,SOURCE!B:S,16,0)="","","   "&amp;VLOOKUP(A743,SOURCE!B:S,16,0)
))))
)</f>
        <v>#define ITM_U_BREVE                  719</v>
      </c>
    </row>
    <row r="744" spans="1:4">
      <c r="A744">
        <f t="shared" si="15"/>
        <v>720</v>
      </c>
      <c r="B744" t="str">
        <f>VLOOKUP(A744,SOURCE!B:S,15,0)</f>
        <v>ITM_U_GRAVE</v>
      </c>
      <c r="C744">
        <f>IF(
ISNUMBER(INDEX(SOURCE!B:B,MATCH(A744,SOURCE!B:B,0)+1)),
  VALUE(INDEX(SOURCE!B:B,MATCH(A744,SOURCE!B:B,0)+1)),
  "")</f>
        <v>721</v>
      </c>
      <c r="D744" s="8" t="str">
        <f>IF(A744&lt;&gt;INT(A744),B744,
IF(A744&lt;0,VLOOKUP(A744,lookups!A$1:B$25,2,0),
IF(ISNA(B744),"",
IF(OR(ISBLANK(A744),ISNA(B744),B744=0),
"",
"#define "&amp;
VLOOKUP(A744,SOURCE!B:S,15,0)&amp;IF(SOURCE!$AA$2-LEN(VLOOKUP(A744,SOURCE!B:S,15,0))&gt;=0,REPT(" ",SOURCE!$AA$2-LEN(VLOOKUP(A744,SOURCE!B:S,15,0))),"")&amp;
TEXT(A744,"???0")&amp;IF(VLOOKUP(A744,SOURCE!B:S,16,0)="","","   "&amp;VLOOKUP(A744,SOURCE!B:S,16,0)
))))
)</f>
        <v>#define ITM_U_GRAVE                  720</v>
      </c>
    </row>
    <row r="745" spans="1:4">
      <c r="A745">
        <f t="shared" si="15"/>
        <v>721</v>
      </c>
      <c r="B745" t="str">
        <f>VLOOKUP(A745,SOURCE!B:S,15,0)</f>
        <v>ITM_U_DIARESIS</v>
      </c>
      <c r="C745">
        <f>IF(
ISNUMBER(INDEX(SOURCE!B:B,MATCH(A745,SOURCE!B:B,0)+1)),
  VALUE(INDEX(SOURCE!B:B,MATCH(A745,SOURCE!B:B,0)+1)),
  "")</f>
        <v>722</v>
      </c>
      <c r="D745" s="8" t="str">
        <f>IF(A745&lt;&gt;INT(A745),B745,
IF(A745&lt;0,VLOOKUP(A745,lookups!A$1:B$25,2,0),
IF(ISNA(B745),"",
IF(OR(ISBLANK(A745),ISNA(B745),B745=0),
"",
"#define "&amp;
VLOOKUP(A745,SOURCE!B:S,15,0)&amp;IF(SOURCE!$AA$2-LEN(VLOOKUP(A745,SOURCE!B:S,15,0))&gt;=0,REPT(" ",SOURCE!$AA$2-LEN(VLOOKUP(A745,SOURCE!B:S,15,0))),"")&amp;
TEXT(A745,"???0")&amp;IF(VLOOKUP(A745,SOURCE!B:S,16,0)="","","   "&amp;VLOOKUP(A745,SOURCE!B:S,16,0)
))))
)</f>
        <v>#define ITM_U_DIARESIS               721</v>
      </c>
    </row>
    <row r="746" spans="1:4">
      <c r="A746">
        <f t="shared" si="15"/>
        <v>722</v>
      </c>
      <c r="B746" t="str">
        <f>VLOOKUP(A746,SOURCE!B:S,15,0)</f>
        <v>ITM_U_TILDE</v>
      </c>
      <c r="C746">
        <f>IF(
ISNUMBER(INDEX(SOURCE!B:B,MATCH(A746,SOURCE!B:B,0)+1)),
  VALUE(INDEX(SOURCE!B:B,MATCH(A746,SOURCE!B:B,0)+1)),
  "")</f>
        <v>723</v>
      </c>
      <c r="D746" s="8" t="str">
        <f>IF(A746&lt;&gt;INT(A746),B746,
IF(A746&lt;0,VLOOKUP(A746,lookups!A$1:B$25,2,0),
IF(ISNA(B746),"",
IF(OR(ISBLANK(A746),ISNA(B746),B746=0),
"",
"#define "&amp;
VLOOKUP(A746,SOURCE!B:S,15,0)&amp;IF(SOURCE!$AA$2-LEN(VLOOKUP(A746,SOURCE!B:S,15,0))&gt;=0,REPT(" ",SOURCE!$AA$2-LEN(VLOOKUP(A746,SOURCE!B:S,15,0))),"")&amp;
TEXT(A746,"???0")&amp;IF(VLOOKUP(A746,SOURCE!B:S,16,0)="","","   "&amp;VLOOKUP(A746,SOURCE!B:S,16,0)
))))
)</f>
        <v>#define ITM_U_TILDE                  722</v>
      </c>
    </row>
    <row r="747" spans="1:4">
      <c r="A747">
        <f t="shared" si="15"/>
        <v>723</v>
      </c>
      <c r="B747" t="str">
        <f>VLOOKUP(A747,SOURCE!B:S,15,0)</f>
        <v>ITM_U_CIRC</v>
      </c>
      <c r="C747">
        <f>IF(
ISNUMBER(INDEX(SOURCE!B:B,MATCH(A747,SOURCE!B:B,0)+1)),
  VALUE(INDEX(SOURCE!B:B,MATCH(A747,SOURCE!B:B,0)+1)),
  "")</f>
        <v>724</v>
      </c>
      <c r="D747" s="8" t="str">
        <f>IF(A747&lt;&gt;INT(A747),B747,
IF(A747&lt;0,VLOOKUP(A747,lookups!A$1:B$25,2,0),
IF(ISNA(B747),"",
IF(OR(ISBLANK(A747),ISNA(B747),B747=0),
"",
"#define "&amp;
VLOOKUP(A747,SOURCE!B:S,15,0)&amp;IF(SOURCE!$AA$2-LEN(VLOOKUP(A747,SOURCE!B:S,15,0))&gt;=0,REPT(" ",SOURCE!$AA$2-LEN(VLOOKUP(A747,SOURCE!B:S,15,0))),"")&amp;
TEXT(A747,"???0")&amp;IF(VLOOKUP(A747,SOURCE!B:S,16,0)="","","   "&amp;VLOOKUP(A747,SOURCE!B:S,16,0)
))))
)</f>
        <v>#define ITM_U_CIRC                   723</v>
      </c>
    </row>
    <row r="748" spans="1:4">
      <c r="A748">
        <f t="shared" si="15"/>
        <v>724</v>
      </c>
      <c r="B748" t="str">
        <f>VLOOKUP(A748,SOURCE!B:S,15,0)</f>
        <v>ITM_U_RING</v>
      </c>
      <c r="C748">
        <f>IF(
ISNUMBER(INDEX(SOURCE!B:B,MATCH(A748,SOURCE!B:B,0)+1)),
  VALUE(INDEX(SOURCE!B:B,MATCH(A748,SOURCE!B:B,0)+1)),
  "")</f>
        <v>725</v>
      </c>
      <c r="D748" s="8" t="str">
        <f>IF(A748&lt;&gt;INT(A748),B748,
IF(A748&lt;0,VLOOKUP(A748,lookups!A$1:B$25,2,0),
IF(ISNA(B748),"",
IF(OR(ISBLANK(A748),ISNA(B748),B748=0),
"",
"#define "&amp;
VLOOKUP(A748,SOURCE!B:S,15,0)&amp;IF(SOURCE!$AA$2-LEN(VLOOKUP(A748,SOURCE!B:S,15,0))&gt;=0,REPT(" ",SOURCE!$AA$2-LEN(VLOOKUP(A748,SOURCE!B:S,15,0))),"")&amp;
TEXT(A748,"???0")&amp;IF(VLOOKUP(A748,SOURCE!B:S,16,0)="","","   "&amp;VLOOKUP(A748,SOURCE!B:S,16,0)
))))
)</f>
        <v>#define ITM_U_RING                   724</v>
      </c>
    </row>
    <row r="749" spans="1:4">
      <c r="A749">
        <f t="shared" si="15"/>
        <v>725</v>
      </c>
      <c r="B749" t="str">
        <f>VLOOKUP(A749,SOURCE!B:S,15,0)</f>
        <v>ITM_W_CIRC</v>
      </c>
      <c r="C749">
        <f>IF(
ISNUMBER(INDEX(SOURCE!B:B,MATCH(A749,SOURCE!B:B,0)+1)),
  VALUE(INDEX(SOURCE!B:B,MATCH(A749,SOURCE!B:B,0)+1)),
  "")</f>
        <v>726</v>
      </c>
      <c r="D749" s="8" t="str">
        <f>IF(A749&lt;&gt;INT(A749),B749,
IF(A749&lt;0,VLOOKUP(A749,lookups!A$1:B$25,2,0),
IF(ISNA(B749),"",
IF(OR(ISBLANK(A749),ISNA(B749),B749=0),
"",
"#define "&amp;
VLOOKUP(A749,SOURCE!B:S,15,0)&amp;IF(SOURCE!$AA$2-LEN(VLOOKUP(A749,SOURCE!B:S,15,0))&gt;=0,REPT(" ",SOURCE!$AA$2-LEN(VLOOKUP(A749,SOURCE!B:S,15,0))),"")&amp;
TEXT(A749,"???0")&amp;IF(VLOOKUP(A749,SOURCE!B:S,16,0)="","","   "&amp;VLOOKUP(A749,SOURCE!B:S,16,0)
))))
)</f>
        <v>#define ITM_W_CIRC                   725</v>
      </c>
    </row>
    <row r="750" spans="1:4">
      <c r="A750">
        <f t="shared" si="15"/>
        <v>726</v>
      </c>
      <c r="B750" t="str">
        <f>VLOOKUP(A750,SOURCE!B:S,15,0)</f>
        <v>ITM_Y_CIRC</v>
      </c>
      <c r="C750">
        <f>IF(
ISNUMBER(INDEX(SOURCE!B:B,MATCH(A750,SOURCE!B:B,0)+1)),
  VALUE(INDEX(SOURCE!B:B,MATCH(A750,SOURCE!B:B,0)+1)),
  "")</f>
        <v>727</v>
      </c>
      <c r="D750" s="8" t="str">
        <f>IF(A750&lt;&gt;INT(A750),B750,
IF(A750&lt;0,VLOOKUP(A750,lookups!A$1:B$25,2,0),
IF(ISNA(B750),"",
IF(OR(ISBLANK(A750),ISNA(B750),B750=0),
"",
"#define "&amp;
VLOOKUP(A750,SOURCE!B:S,15,0)&amp;IF(SOURCE!$AA$2-LEN(VLOOKUP(A750,SOURCE!B:S,15,0))&gt;=0,REPT(" ",SOURCE!$AA$2-LEN(VLOOKUP(A750,SOURCE!B:S,15,0))),"")&amp;
TEXT(A750,"???0")&amp;IF(VLOOKUP(A750,SOURCE!B:S,16,0)="","","   "&amp;VLOOKUP(A750,SOURCE!B:S,16,0)
))))
)</f>
        <v>#define ITM_Y_CIRC                   726</v>
      </c>
    </row>
    <row r="751" spans="1:4">
      <c r="A751">
        <f t="shared" si="15"/>
        <v>727</v>
      </c>
      <c r="B751" t="str">
        <f>VLOOKUP(A751,SOURCE!B:S,15,0)</f>
        <v>ITM_Y_ACUTE</v>
      </c>
      <c r="C751">
        <f>IF(
ISNUMBER(INDEX(SOURCE!B:B,MATCH(A751,SOURCE!B:B,0)+1)),
  VALUE(INDEX(SOURCE!B:B,MATCH(A751,SOURCE!B:B,0)+1)),
  "")</f>
        <v>728</v>
      </c>
      <c r="D751" s="8" t="str">
        <f>IF(A751&lt;&gt;INT(A751),B751,
IF(A751&lt;0,VLOOKUP(A751,lookups!A$1:B$25,2,0),
IF(ISNA(B751),"",
IF(OR(ISBLANK(A751),ISNA(B751),B751=0),
"",
"#define "&amp;
VLOOKUP(A751,SOURCE!B:S,15,0)&amp;IF(SOURCE!$AA$2-LEN(VLOOKUP(A751,SOURCE!B:S,15,0))&gt;=0,REPT(" ",SOURCE!$AA$2-LEN(VLOOKUP(A751,SOURCE!B:S,15,0))),"")&amp;
TEXT(A751,"???0")&amp;IF(VLOOKUP(A751,SOURCE!B:S,16,0)="","","   "&amp;VLOOKUP(A751,SOURCE!B:S,16,0)
))))
)</f>
        <v>#define ITM_Y_ACUTE                  727</v>
      </c>
    </row>
    <row r="752" spans="1:4">
      <c r="A752">
        <f t="shared" si="15"/>
        <v>728</v>
      </c>
      <c r="B752" t="str">
        <f>VLOOKUP(A752,SOURCE!B:S,15,0)</f>
        <v>ITM_Y_DIARESIS</v>
      </c>
      <c r="C752">
        <f>IF(
ISNUMBER(INDEX(SOURCE!B:B,MATCH(A752,SOURCE!B:B,0)+1)),
  VALUE(INDEX(SOURCE!B:B,MATCH(A752,SOURCE!B:B,0)+1)),
  "")</f>
        <v>729</v>
      </c>
      <c r="D752" s="8" t="str">
        <f>IF(A752&lt;&gt;INT(A752),B752,
IF(A752&lt;0,VLOOKUP(A752,lookups!A$1:B$25,2,0),
IF(ISNA(B752),"",
IF(OR(ISBLANK(A752),ISNA(B752),B752=0),
"",
"#define "&amp;
VLOOKUP(A752,SOURCE!B:S,15,0)&amp;IF(SOURCE!$AA$2-LEN(VLOOKUP(A752,SOURCE!B:S,15,0))&gt;=0,REPT(" ",SOURCE!$AA$2-LEN(VLOOKUP(A752,SOURCE!B:S,15,0))),"")&amp;
TEXT(A752,"???0")&amp;IF(VLOOKUP(A752,SOURCE!B:S,16,0)="","","   "&amp;VLOOKUP(A752,SOURCE!B:S,16,0)
))))
)</f>
        <v>#define ITM_Y_DIARESIS               728</v>
      </c>
    </row>
    <row r="753" spans="1:4">
      <c r="A753">
        <f t="shared" si="15"/>
        <v>729</v>
      </c>
      <c r="B753" t="str">
        <f>VLOOKUP(A753,SOURCE!B:S,15,0)</f>
        <v>ITM_Z_ACUTE</v>
      </c>
      <c r="C753">
        <f>IF(
ISNUMBER(INDEX(SOURCE!B:B,MATCH(A753,SOURCE!B:B,0)+1)),
  VALUE(INDEX(SOURCE!B:B,MATCH(A753,SOURCE!B:B,0)+1)),
  "")</f>
        <v>730</v>
      </c>
      <c r="D753" s="8" t="str">
        <f>IF(A753&lt;&gt;INT(A753),B753,
IF(A753&lt;0,VLOOKUP(A753,lookups!A$1:B$25,2,0),
IF(ISNA(B753),"",
IF(OR(ISBLANK(A753),ISNA(B753),B753=0),
"",
"#define "&amp;
VLOOKUP(A753,SOURCE!B:S,15,0)&amp;IF(SOURCE!$AA$2-LEN(VLOOKUP(A753,SOURCE!B:S,15,0))&gt;=0,REPT(" ",SOURCE!$AA$2-LEN(VLOOKUP(A753,SOURCE!B:S,15,0))),"")&amp;
TEXT(A753,"???0")&amp;IF(VLOOKUP(A753,SOURCE!B:S,16,0)="","","   "&amp;VLOOKUP(A753,SOURCE!B:S,16,0)
))))
)</f>
        <v>#define ITM_Z_ACUTE                  729</v>
      </c>
    </row>
    <row r="754" spans="1:4">
      <c r="A754">
        <f t="shared" si="15"/>
        <v>730</v>
      </c>
      <c r="B754" t="str">
        <f>VLOOKUP(A754,SOURCE!B:S,15,0)</f>
        <v>ITM_Z_CARON</v>
      </c>
      <c r="C754">
        <f>IF(
ISNUMBER(INDEX(SOURCE!B:B,MATCH(A754,SOURCE!B:B,0)+1)),
  VALUE(INDEX(SOURCE!B:B,MATCH(A754,SOURCE!B:B,0)+1)),
  "")</f>
        <v>731</v>
      </c>
      <c r="D754" s="8" t="str">
        <f>IF(A754&lt;&gt;INT(A754),B754,
IF(A754&lt;0,VLOOKUP(A754,lookups!A$1:B$25,2,0),
IF(ISNA(B754),"",
IF(OR(ISBLANK(A754),ISNA(B754),B754=0),
"",
"#define "&amp;
VLOOKUP(A754,SOURCE!B:S,15,0)&amp;IF(SOURCE!$AA$2-LEN(VLOOKUP(A754,SOURCE!B:S,15,0))&gt;=0,REPT(" ",SOURCE!$AA$2-LEN(VLOOKUP(A754,SOURCE!B:S,15,0))),"")&amp;
TEXT(A754,"???0")&amp;IF(VLOOKUP(A754,SOURCE!B:S,16,0)="","","   "&amp;VLOOKUP(A754,SOURCE!B:S,16,0)
))))
)</f>
        <v>#define ITM_Z_CARON                  730</v>
      </c>
    </row>
    <row r="755" spans="1:4">
      <c r="A755">
        <f t="shared" si="15"/>
        <v>731</v>
      </c>
      <c r="B755" t="str">
        <f>VLOOKUP(A755,SOURCE!B:S,15,0)</f>
        <v>ITM_Z_DOT</v>
      </c>
      <c r="C755">
        <f>IF(
ISNUMBER(INDEX(SOURCE!B:B,MATCH(A755,SOURCE!B:B,0)+1)),
  VALUE(INDEX(SOURCE!B:B,MATCH(A755,SOURCE!B:B,0)+1)),
  "")</f>
        <v>732</v>
      </c>
      <c r="D755" s="8" t="str">
        <f>IF(A755&lt;&gt;INT(A755),B755,
IF(A755&lt;0,VLOOKUP(A755,lookups!A$1:B$25,2,0),
IF(ISNA(B755),"",
IF(OR(ISBLANK(A755),ISNA(B755),B755=0),
"",
"#define "&amp;
VLOOKUP(A755,SOURCE!B:S,15,0)&amp;IF(SOURCE!$AA$2-LEN(VLOOKUP(A755,SOURCE!B:S,15,0))&gt;=0,REPT(" ",SOURCE!$AA$2-LEN(VLOOKUP(A755,SOURCE!B:S,15,0))),"")&amp;
TEXT(A755,"???0")&amp;IF(VLOOKUP(A755,SOURCE!B:S,16,0)="","","   "&amp;VLOOKUP(A755,SOURCE!B:S,16,0)
))))
)</f>
        <v>#define ITM_Z_DOT                    731</v>
      </c>
    </row>
    <row r="756" spans="1:4">
      <c r="A756">
        <f t="shared" si="15"/>
        <v>732</v>
      </c>
      <c r="B756" t="str">
        <f>VLOOKUP(A756,SOURCE!B:S,15,0)</f>
        <v>ITM_a_MACRON</v>
      </c>
      <c r="C756">
        <f>IF(
ISNUMBER(INDEX(SOURCE!B:B,MATCH(A756,SOURCE!B:B,0)+1)),
  VALUE(INDEX(SOURCE!B:B,MATCH(A756,SOURCE!B:B,0)+1)),
  "")</f>
        <v>733</v>
      </c>
      <c r="D756" s="8" t="str">
        <f>IF(A756&lt;&gt;INT(A756),B756,
IF(A756&lt;0,VLOOKUP(A756,lookups!A$1:B$25,2,0),
IF(ISNA(B756),"",
IF(OR(ISBLANK(A756),ISNA(B756),B756=0),
"",
"#define "&amp;
VLOOKUP(A756,SOURCE!B:S,15,0)&amp;IF(SOURCE!$AA$2-LEN(VLOOKUP(A756,SOURCE!B:S,15,0))&gt;=0,REPT(" ",SOURCE!$AA$2-LEN(VLOOKUP(A756,SOURCE!B:S,15,0))),"")&amp;
TEXT(A756,"???0")&amp;IF(VLOOKUP(A756,SOURCE!B:S,16,0)="","","   "&amp;VLOOKUP(A756,SOURCE!B:S,16,0)
))))
)</f>
        <v>#define ITM_a_MACRON                 732</v>
      </c>
    </row>
    <row r="757" spans="1:4">
      <c r="A757">
        <f t="shared" si="15"/>
        <v>733</v>
      </c>
      <c r="B757" t="str">
        <f>VLOOKUP(A757,SOURCE!B:S,15,0)</f>
        <v>ITM_a_ACUTE</v>
      </c>
      <c r="C757">
        <f>IF(
ISNUMBER(INDEX(SOURCE!B:B,MATCH(A757,SOURCE!B:B,0)+1)),
  VALUE(INDEX(SOURCE!B:B,MATCH(A757,SOURCE!B:B,0)+1)),
  "")</f>
        <v>734</v>
      </c>
      <c r="D757" s="8" t="str">
        <f>IF(A757&lt;&gt;INT(A757),B757,
IF(A757&lt;0,VLOOKUP(A757,lookups!A$1:B$25,2,0),
IF(ISNA(B757),"",
IF(OR(ISBLANK(A757),ISNA(B757),B757=0),
"",
"#define "&amp;
VLOOKUP(A757,SOURCE!B:S,15,0)&amp;IF(SOURCE!$AA$2-LEN(VLOOKUP(A757,SOURCE!B:S,15,0))&gt;=0,REPT(" ",SOURCE!$AA$2-LEN(VLOOKUP(A757,SOURCE!B:S,15,0))),"")&amp;
TEXT(A757,"???0")&amp;IF(VLOOKUP(A757,SOURCE!B:S,16,0)="","","   "&amp;VLOOKUP(A757,SOURCE!B:S,16,0)
))))
)</f>
        <v>#define ITM_a_ACUTE                  733</v>
      </c>
    </row>
    <row r="758" spans="1:4">
      <c r="A758">
        <f t="shared" si="15"/>
        <v>734</v>
      </c>
      <c r="B758" t="str">
        <f>VLOOKUP(A758,SOURCE!B:S,15,0)</f>
        <v>ITM_a_BREVE</v>
      </c>
      <c r="C758">
        <f>IF(
ISNUMBER(INDEX(SOURCE!B:B,MATCH(A758,SOURCE!B:B,0)+1)),
  VALUE(INDEX(SOURCE!B:B,MATCH(A758,SOURCE!B:B,0)+1)),
  "")</f>
        <v>735</v>
      </c>
      <c r="D758" s="8" t="str">
        <f>IF(A758&lt;&gt;INT(A758),B758,
IF(A758&lt;0,VLOOKUP(A758,lookups!A$1:B$25,2,0),
IF(ISNA(B758),"",
IF(OR(ISBLANK(A758),ISNA(B758),B758=0),
"",
"#define "&amp;
VLOOKUP(A758,SOURCE!B:S,15,0)&amp;IF(SOURCE!$AA$2-LEN(VLOOKUP(A758,SOURCE!B:S,15,0))&gt;=0,REPT(" ",SOURCE!$AA$2-LEN(VLOOKUP(A758,SOURCE!B:S,15,0))),"")&amp;
TEXT(A758,"???0")&amp;IF(VLOOKUP(A758,SOURCE!B:S,16,0)="","","   "&amp;VLOOKUP(A758,SOURCE!B:S,16,0)
))))
)</f>
        <v>#define ITM_a_BREVE                  734</v>
      </c>
    </row>
    <row r="759" spans="1:4">
      <c r="A759">
        <f t="shared" si="15"/>
        <v>735</v>
      </c>
      <c r="B759" t="str">
        <f>VLOOKUP(A759,SOURCE!B:S,15,0)</f>
        <v>ITM_a_GRAVE</v>
      </c>
      <c r="C759">
        <f>IF(
ISNUMBER(INDEX(SOURCE!B:B,MATCH(A759,SOURCE!B:B,0)+1)),
  VALUE(INDEX(SOURCE!B:B,MATCH(A759,SOURCE!B:B,0)+1)),
  "")</f>
        <v>736</v>
      </c>
      <c r="D759" s="8" t="str">
        <f>IF(A759&lt;&gt;INT(A759),B759,
IF(A759&lt;0,VLOOKUP(A759,lookups!A$1:B$25,2,0),
IF(ISNA(B759),"",
IF(OR(ISBLANK(A759),ISNA(B759),B759=0),
"",
"#define "&amp;
VLOOKUP(A759,SOURCE!B:S,15,0)&amp;IF(SOURCE!$AA$2-LEN(VLOOKUP(A759,SOURCE!B:S,15,0))&gt;=0,REPT(" ",SOURCE!$AA$2-LEN(VLOOKUP(A759,SOURCE!B:S,15,0))),"")&amp;
TEXT(A759,"???0")&amp;IF(VLOOKUP(A759,SOURCE!B:S,16,0)="","","   "&amp;VLOOKUP(A759,SOURCE!B:S,16,0)
))))
)</f>
        <v>#define ITM_a_GRAVE                  735</v>
      </c>
    </row>
    <row r="760" spans="1:4">
      <c r="A760">
        <f t="shared" si="15"/>
        <v>736</v>
      </c>
      <c r="B760" t="str">
        <f>VLOOKUP(A760,SOURCE!B:S,15,0)</f>
        <v>ITM_a_DIARESIS</v>
      </c>
      <c r="C760">
        <f>IF(
ISNUMBER(INDEX(SOURCE!B:B,MATCH(A760,SOURCE!B:B,0)+1)),
  VALUE(INDEX(SOURCE!B:B,MATCH(A760,SOURCE!B:B,0)+1)),
  "")</f>
        <v>737</v>
      </c>
      <c r="D760" s="8" t="str">
        <f>IF(A760&lt;&gt;INT(A760),B760,
IF(A760&lt;0,VLOOKUP(A760,lookups!A$1:B$25,2,0),
IF(ISNA(B760),"",
IF(OR(ISBLANK(A760),ISNA(B760),B760=0),
"",
"#define "&amp;
VLOOKUP(A760,SOURCE!B:S,15,0)&amp;IF(SOURCE!$AA$2-LEN(VLOOKUP(A760,SOURCE!B:S,15,0))&gt;=0,REPT(" ",SOURCE!$AA$2-LEN(VLOOKUP(A760,SOURCE!B:S,15,0))),"")&amp;
TEXT(A760,"???0")&amp;IF(VLOOKUP(A760,SOURCE!B:S,16,0)="","","   "&amp;VLOOKUP(A760,SOURCE!B:S,16,0)
))))
)</f>
        <v>#define ITM_a_DIARESIS               736</v>
      </c>
    </row>
    <row r="761" spans="1:4">
      <c r="A761">
        <f t="shared" si="15"/>
        <v>737</v>
      </c>
      <c r="B761" t="str">
        <f>VLOOKUP(A761,SOURCE!B:S,15,0)</f>
        <v>ITM_a_TILDE</v>
      </c>
      <c r="C761">
        <f>IF(
ISNUMBER(INDEX(SOURCE!B:B,MATCH(A761,SOURCE!B:B,0)+1)),
  VALUE(INDEX(SOURCE!B:B,MATCH(A761,SOURCE!B:B,0)+1)),
  "")</f>
        <v>738</v>
      </c>
      <c r="D761" s="8" t="str">
        <f>IF(A761&lt;&gt;INT(A761),B761,
IF(A761&lt;0,VLOOKUP(A761,lookups!A$1:B$25,2,0),
IF(ISNA(B761),"",
IF(OR(ISBLANK(A761),ISNA(B761),B761=0),
"",
"#define "&amp;
VLOOKUP(A761,SOURCE!B:S,15,0)&amp;IF(SOURCE!$AA$2-LEN(VLOOKUP(A761,SOURCE!B:S,15,0))&gt;=0,REPT(" ",SOURCE!$AA$2-LEN(VLOOKUP(A761,SOURCE!B:S,15,0))),"")&amp;
TEXT(A761,"???0")&amp;IF(VLOOKUP(A761,SOURCE!B:S,16,0)="","","   "&amp;VLOOKUP(A761,SOURCE!B:S,16,0)
))))
)</f>
        <v>#define ITM_a_TILDE                  737</v>
      </c>
    </row>
    <row r="762" spans="1:4">
      <c r="A762">
        <f t="shared" si="15"/>
        <v>738</v>
      </c>
      <c r="B762" t="str">
        <f>VLOOKUP(A762,SOURCE!B:S,15,0)</f>
        <v>ITM_a_CIRC</v>
      </c>
      <c r="C762">
        <f>IF(
ISNUMBER(INDEX(SOURCE!B:B,MATCH(A762,SOURCE!B:B,0)+1)),
  VALUE(INDEX(SOURCE!B:B,MATCH(A762,SOURCE!B:B,0)+1)),
  "")</f>
        <v>739</v>
      </c>
      <c r="D762" s="8" t="str">
        <f>IF(A762&lt;&gt;INT(A762),B762,
IF(A762&lt;0,VLOOKUP(A762,lookups!A$1:B$25,2,0),
IF(ISNA(B762),"",
IF(OR(ISBLANK(A762),ISNA(B762),B762=0),
"",
"#define "&amp;
VLOOKUP(A762,SOURCE!B:S,15,0)&amp;IF(SOURCE!$AA$2-LEN(VLOOKUP(A762,SOURCE!B:S,15,0))&gt;=0,REPT(" ",SOURCE!$AA$2-LEN(VLOOKUP(A762,SOURCE!B:S,15,0))),"")&amp;
TEXT(A762,"???0")&amp;IF(VLOOKUP(A762,SOURCE!B:S,16,0)="","","   "&amp;VLOOKUP(A762,SOURCE!B:S,16,0)
))))
)</f>
        <v>#define ITM_a_CIRC                   738</v>
      </c>
    </row>
    <row r="763" spans="1:4">
      <c r="A763">
        <f t="shared" si="15"/>
        <v>739</v>
      </c>
      <c r="B763" t="str">
        <f>VLOOKUP(A763,SOURCE!B:S,15,0)</f>
        <v>ITM_a_RING</v>
      </c>
      <c r="C763">
        <f>IF(
ISNUMBER(INDEX(SOURCE!B:B,MATCH(A763,SOURCE!B:B,0)+1)),
  VALUE(INDEX(SOURCE!B:B,MATCH(A763,SOURCE!B:B,0)+1)),
  "")</f>
        <v>740</v>
      </c>
      <c r="D763" s="8" t="str">
        <f>IF(A763&lt;&gt;INT(A763),B763,
IF(A763&lt;0,VLOOKUP(A763,lookups!A$1:B$25,2,0),
IF(ISNA(B763),"",
IF(OR(ISBLANK(A763),ISNA(B763),B763=0),
"",
"#define "&amp;
VLOOKUP(A763,SOURCE!B:S,15,0)&amp;IF(SOURCE!$AA$2-LEN(VLOOKUP(A763,SOURCE!B:S,15,0))&gt;=0,REPT(" ",SOURCE!$AA$2-LEN(VLOOKUP(A763,SOURCE!B:S,15,0))),"")&amp;
TEXT(A763,"???0")&amp;IF(VLOOKUP(A763,SOURCE!B:S,16,0)="","","   "&amp;VLOOKUP(A763,SOURCE!B:S,16,0)
))))
)</f>
        <v>#define ITM_a_RING                   739</v>
      </c>
    </row>
    <row r="764" spans="1:4">
      <c r="A764">
        <f t="shared" si="15"/>
        <v>740</v>
      </c>
      <c r="B764" t="str">
        <f>VLOOKUP(A764,SOURCE!B:S,15,0)</f>
        <v>ITM_ae</v>
      </c>
      <c r="C764">
        <f>IF(
ISNUMBER(INDEX(SOURCE!B:B,MATCH(A764,SOURCE!B:B,0)+1)),
  VALUE(INDEX(SOURCE!B:B,MATCH(A764,SOURCE!B:B,0)+1)),
  "")</f>
        <v>741</v>
      </c>
      <c r="D764" s="8" t="str">
        <f>IF(A764&lt;&gt;INT(A764),B764,
IF(A764&lt;0,VLOOKUP(A764,lookups!A$1:B$25,2,0),
IF(ISNA(B764),"",
IF(OR(ISBLANK(A764),ISNA(B764),B764=0),
"",
"#define "&amp;
VLOOKUP(A764,SOURCE!B:S,15,0)&amp;IF(SOURCE!$AA$2-LEN(VLOOKUP(A764,SOURCE!B:S,15,0))&gt;=0,REPT(" ",SOURCE!$AA$2-LEN(VLOOKUP(A764,SOURCE!B:S,15,0))),"")&amp;
TEXT(A764,"???0")&amp;IF(VLOOKUP(A764,SOURCE!B:S,16,0)="","","   "&amp;VLOOKUP(A764,SOURCE!B:S,16,0)
))))
)</f>
        <v>#define ITM_ae                       740</v>
      </c>
    </row>
    <row r="765" spans="1:4">
      <c r="A765">
        <f t="shared" si="15"/>
        <v>741</v>
      </c>
      <c r="B765" t="str">
        <f>VLOOKUP(A765,SOURCE!B:S,15,0)</f>
        <v>ITM_a_OGONEK</v>
      </c>
      <c r="C765">
        <f>IF(
ISNUMBER(INDEX(SOURCE!B:B,MATCH(A765,SOURCE!B:B,0)+1)),
  VALUE(INDEX(SOURCE!B:B,MATCH(A765,SOURCE!B:B,0)+1)),
  "")</f>
        <v>742</v>
      </c>
      <c r="D765" s="8" t="str">
        <f>IF(A765&lt;&gt;INT(A765),B765,
IF(A765&lt;0,VLOOKUP(A765,lookups!A$1:B$25,2,0),
IF(ISNA(B765),"",
IF(OR(ISBLANK(A765),ISNA(B765),B765=0),
"",
"#define "&amp;
VLOOKUP(A765,SOURCE!B:S,15,0)&amp;IF(SOURCE!$AA$2-LEN(VLOOKUP(A765,SOURCE!B:S,15,0))&gt;=0,REPT(" ",SOURCE!$AA$2-LEN(VLOOKUP(A765,SOURCE!B:S,15,0))),"")&amp;
TEXT(A765,"???0")&amp;IF(VLOOKUP(A765,SOURCE!B:S,16,0)="","","   "&amp;VLOOKUP(A765,SOURCE!B:S,16,0)
))))
)</f>
        <v>#define ITM_a_OGONEK                 741</v>
      </c>
    </row>
    <row r="766" spans="1:4">
      <c r="A766">
        <f t="shared" si="15"/>
        <v>742</v>
      </c>
      <c r="B766" t="str">
        <f>VLOOKUP(A766,SOURCE!B:S,15,0)</f>
        <v>ITM_c_ACUTE</v>
      </c>
      <c r="C766">
        <f>IF(
ISNUMBER(INDEX(SOURCE!B:B,MATCH(A766,SOURCE!B:B,0)+1)),
  VALUE(INDEX(SOURCE!B:B,MATCH(A766,SOURCE!B:B,0)+1)),
  "")</f>
        <v>743</v>
      </c>
      <c r="D766" s="8" t="str">
        <f>IF(A766&lt;&gt;INT(A766),B766,
IF(A766&lt;0,VLOOKUP(A766,lookups!A$1:B$25,2,0),
IF(ISNA(B766),"",
IF(OR(ISBLANK(A766),ISNA(B766),B766=0),
"",
"#define "&amp;
VLOOKUP(A766,SOURCE!B:S,15,0)&amp;IF(SOURCE!$AA$2-LEN(VLOOKUP(A766,SOURCE!B:S,15,0))&gt;=0,REPT(" ",SOURCE!$AA$2-LEN(VLOOKUP(A766,SOURCE!B:S,15,0))),"")&amp;
TEXT(A766,"???0")&amp;IF(VLOOKUP(A766,SOURCE!B:S,16,0)="","","   "&amp;VLOOKUP(A766,SOURCE!B:S,16,0)
))))
)</f>
        <v>#define ITM_c_ACUTE                  742</v>
      </c>
    </row>
    <row r="767" spans="1:4">
      <c r="A767">
        <f t="shared" si="15"/>
        <v>743</v>
      </c>
      <c r="B767" t="str">
        <f>VLOOKUP(A767,SOURCE!B:S,15,0)</f>
        <v>ITM_c_CARON</v>
      </c>
      <c r="C767">
        <f>IF(
ISNUMBER(INDEX(SOURCE!B:B,MATCH(A767,SOURCE!B:B,0)+1)),
  VALUE(INDEX(SOURCE!B:B,MATCH(A767,SOURCE!B:B,0)+1)),
  "")</f>
        <v>744</v>
      </c>
      <c r="D767" s="8" t="str">
        <f>IF(A767&lt;&gt;INT(A767),B767,
IF(A767&lt;0,VLOOKUP(A767,lookups!A$1:B$25,2,0),
IF(ISNA(B767),"",
IF(OR(ISBLANK(A767),ISNA(B767),B767=0),
"",
"#define "&amp;
VLOOKUP(A767,SOURCE!B:S,15,0)&amp;IF(SOURCE!$AA$2-LEN(VLOOKUP(A767,SOURCE!B:S,15,0))&gt;=0,REPT(" ",SOURCE!$AA$2-LEN(VLOOKUP(A767,SOURCE!B:S,15,0))),"")&amp;
TEXT(A767,"???0")&amp;IF(VLOOKUP(A767,SOURCE!B:S,16,0)="","","   "&amp;VLOOKUP(A767,SOURCE!B:S,16,0)
))))
)</f>
        <v>#define ITM_c_CARON                  743</v>
      </c>
    </row>
    <row r="768" spans="1:4">
      <c r="A768">
        <f t="shared" si="15"/>
        <v>744</v>
      </c>
      <c r="B768" t="str">
        <f>VLOOKUP(A768,SOURCE!B:S,15,0)</f>
        <v>ITM_c_CEDILLA</v>
      </c>
      <c r="C768">
        <f>IF(
ISNUMBER(INDEX(SOURCE!B:B,MATCH(A768,SOURCE!B:B,0)+1)),
  VALUE(INDEX(SOURCE!B:B,MATCH(A768,SOURCE!B:B,0)+1)),
  "")</f>
        <v>745</v>
      </c>
      <c r="D768" s="8" t="str">
        <f>IF(A768&lt;&gt;INT(A768),B768,
IF(A768&lt;0,VLOOKUP(A768,lookups!A$1:B$25,2,0),
IF(ISNA(B768),"",
IF(OR(ISBLANK(A768),ISNA(B768),B768=0),
"",
"#define "&amp;
VLOOKUP(A768,SOURCE!B:S,15,0)&amp;IF(SOURCE!$AA$2-LEN(VLOOKUP(A768,SOURCE!B:S,15,0))&gt;=0,REPT(" ",SOURCE!$AA$2-LEN(VLOOKUP(A768,SOURCE!B:S,15,0))),"")&amp;
TEXT(A768,"???0")&amp;IF(VLOOKUP(A768,SOURCE!B:S,16,0)="","","   "&amp;VLOOKUP(A768,SOURCE!B:S,16,0)
))))
)</f>
        <v>#define ITM_c_CEDILLA                744</v>
      </c>
    </row>
    <row r="769" spans="1:4">
      <c r="A769">
        <f t="shared" si="15"/>
        <v>745</v>
      </c>
      <c r="B769" t="str">
        <f>VLOOKUP(A769,SOURCE!B:S,15,0)</f>
        <v>ITM_d_STROKE</v>
      </c>
      <c r="C769">
        <f>IF(
ISNUMBER(INDEX(SOURCE!B:B,MATCH(A769,SOURCE!B:B,0)+1)),
  VALUE(INDEX(SOURCE!B:B,MATCH(A769,SOURCE!B:B,0)+1)),
  "")</f>
        <v>746</v>
      </c>
      <c r="D769" s="8" t="str">
        <f>IF(A769&lt;&gt;INT(A769),B769,
IF(A769&lt;0,VLOOKUP(A769,lookups!A$1:B$25,2,0),
IF(ISNA(B769),"",
IF(OR(ISBLANK(A769),ISNA(B769),B769=0),
"",
"#define "&amp;
VLOOKUP(A769,SOURCE!B:S,15,0)&amp;IF(SOURCE!$AA$2-LEN(VLOOKUP(A769,SOURCE!B:S,15,0))&gt;=0,REPT(" ",SOURCE!$AA$2-LEN(VLOOKUP(A769,SOURCE!B:S,15,0))),"")&amp;
TEXT(A769,"???0")&amp;IF(VLOOKUP(A769,SOURCE!B:S,16,0)="","","   "&amp;VLOOKUP(A769,SOURCE!B:S,16,0)
))))
)</f>
        <v>#define ITM_d_STROKE                 745</v>
      </c>
    </row>
    <row r="770" spans="1:4">
      <c r="A770">
        <f t="shared" si="15"/>
        <v>746</v>
      </c>
      <c r="B770" t="str">
        <f>VLOOKUP(A770,SOURCE!B:S,15,0)</f>
        <v>ITM_d_APOSTROPHE</v>
      </c>
      <c r="C770">
        <f>IF(
ISNUMBER(INDEX(SOURCE!B:B,MATCH(A770,SOURCE!B:B,0)+1)),
  VALUE(INDEX(SOURCE!B:B,MATCH(A770,SOURCE!B:B,0)+1)),
  "")</f>
        <v>747</v>
      </c>
      <c r="D770" s="8" t="str">
        <f>IF(A770&lt;&gt;INT(A770),B770,
IF(A770&lt;0,VLOOKUP(A770,lookups!A$1:B$25,2,0),
IF(ISNA(B770),"",
IF(OR(ISBLANK(A770),ISNA(B770),B770=0),
"",
"#define "&amp;
VLOOKUP(A770,SOURCE!B:S,15,0)&amp;IF(SOURCE!$AA$2-LEN(VLOOKUP(A770,SOURCE!B:S,15,0))&gt;=0,REPT(" ",SOURCE!$AA$2-LEN(VLOOKUP(A770,SOURCE!B:S,15,0))),"")&amp;
TEXT(A770,"???0")&amp;IF(VLOOKUP(A770,SOURCE!B:S,16,0)="","","   "&amp;VLOOKUP(A770,SOURCE!B:S,16,0)
))))
)</f>
        <v>#define ITM_d_APOSTROPHE             746</v>
      </c>
    </row>
    <row r="771" spans="1:4">
      <c r="A771">
        <f t="shared" si="15"/>
        <v>747</v>
      </c>
      <c r="B771" t="str">
        <f>VLOOKUP(A771,SOURCE!B:S,15,0)</f>
        <v>ITM_e_MACRON</v>
      </c>
      <c r="C771">
        <f>IF(
ISNUMBER(INDEX(SOURCE!B:B,MATCH(A771,SOURCE!B:B,0)+1)),
  VALUE(INDEX(SOURCE!B:B,MATCH(A771,SOURCE!B:B,0)+1)),
  "")</f>
        <v>748</v>
      </c>
      <c r="D771" s="8" t="str">
        <f>IF(A771&lt;&gt;INT(A771),B771,
IF(A771&lt;0,VLOOKUP(A771,lookups!A$1:B$25,2,0),
IF(ISNA(B771),"",
IF(OR(ISBLANK(A771),ISNA(B771),B771=0),
"",
"#define "&amp;
VLOOKUP(A771,SOURCE!B:S,15,0)&amp;IF(SOURCE!$AA$2-LEN(VLOOKUP(A771,SOURCE!B:S,15,0))&gt;=0,REPT(" ",SOURCE!$AA$2-LEN(VLOOKUP(A771,SOURCE!B:S,15,0))),"")&amp;
TEXT(A771,"???0")&amp;IF(VLOOKUP(A771,SOURCE!B:S,16,0)="","","   "&amp;VLOOKUP(A771,SOURCE!B:S,16,0)
))))
)</f>
        <v>#define ITM_e_MACRON                 747</v>
      </c>
    </row>
    <row r="772" spans="1:4">
      <c r="A772">
        <f t="shared" si="15"/>
        <v>748</v>
      </c>
      <c r="B772" t="str">
        <f>VLOOKUP(A772,SOURCE!B:S,15,0)</f>
        <v>ITM_e_ACUTE</v>
      </c>
      <c r="C772">
        <f>IF(
ISNUMBER(INDEX(SOURCE!B:B,MATCH(A772,SOURCE!B:B,0)+1)),
  VALUE(INDEX(SOURCE!B:B,MATCH(A772,SOURCE!B:B,0)+1)),
  "")</f>
        <v>749</v>
      </c>
      <c r="D772" s="8" t="str">
        <f>IF(A772&lt;&gt;INT(A772),B772,
IF(A772&lt;0,VLOOKUP(A772,lookups!A$1:B$25,2,0),
IF(ISNA(B772),"",
IF(OR(ISBLANK(A772),ISNA(B772),B772=0),
"",
"#define "&amp;
VLOOKUP(A772,SOURCE!B:S,15,0)&amp;IF(SOURCE!$AA$2-LEN(VLOOKUP(A772,SOURCE!B:S,15,0))&gt;=0,REPT(" ",SOURCE!$AA$2-LEN(VLOOKUP(A772,SOURCE!B:S,15,0))),"")&amp;
TEXT(A772,"???0")&amp;IF(VLOOKUP(A772,SOURCE!B:S,16,0)="","","   "&amp;VLOOKUP(A772,SOURCE!B:S,16,0)
))))
)</f>
        <v>#define ITM_e_ACUTE                  748</v>
      </c>
    </row>
    <row r="773" spans="1:4">
      <c r="A773">
        <f t="shared" si="15"/>
        <v>749</v>
      </c>
      <c r="B773" t="str">
        <f>VLOOKUP(A773,SOURCE!B:S,15,0)</f>
        <v>ITM_e_BREVE</v>
      </c>
      <c r="C773">
        <f>IF(
ISNUMBER(INDEX(SOURCE!B:B,MATCH(A773,SOURCE!B:B,0)+1)),
  VALUE(INDEX(SOURCE!B:B,MATCH(A773,SOURCE!B:B,0)+1)),
  "")</f>
        <v>750</v>
      </c>
      <c r="D773" s="8" t="str">
        <f>IF(A773&lt;&gt;INT(A773),B773,
IF(A773&lt;0,VLOOKUP(A773,lookups!A$1:B$25,2,0),
IF(ISNA(B773),"",
IF(OR(ISBLANK(A773),ISNA(B773),B773=0),
"",
"#define "&amp;
VLOOKUP(A773,SOURCE!B:S,15,0)&amp;IF(SOURCE!$AA$2-LEN(VLOOKUP(A773,SOURCE!B:S,15,0))&gt;=0,REPT(" ",SOURCE!$AA$2-LEN(VLOOKUP(A773,SOURCE!B:S,15,0))),"")&amp;
TEXT(A773,"???0")&amp;IF(VLOOKUP(A773,SOURCE!B:S,16,0)="","","   "&amp;VLOOKUP(A773,SOURCE!B:S,16,0)
))))
)</f>
        <v>#define ITM_e_BREVE                  749</v>
      </c>
    </row>
    <row r="774" spans="1:4">
      <c r="A774">
        <f t="shared" si="15"/>
        <v>750</v>
      </c>
      <c r="B774" t="str">
        <f>VLOOKUP(A774,SOURCE!B:S,15,0)</f>
        <v>ITM_e_GRAVE</v>
      </c>
      <c r="C774">
        <f>IF(
ISNUMBER(INDEX(SOURCE!B:B,MATCH(A774,SOURCE!B:B,0)+1)),
  VALUE(INDEX(SOURCE!B:B,MATCH(A774,SOURCE!B:B,0)+1)),
  "")</f>
        <v>751</v>
      </c>
      <c r="D774" s="8" t="str">
        <f>IF(A774&lt;&gt;INT(A774),B774,
IF(A774&lt;0,VLOOKUP(A774,lookups!A$1:B$25,2,0),
IF(ISNA(B774),"",
IF(OR(ISBLANK(A774),ISNA(B774),B774=0),
"",
"#define "&amp;
VLOOKUP(A774,SOURCE!B:S,15,0)&amp;IF(SOURCE!$AA$2-LEN(VLOOKUP(A774,SOURCE!B:S,15,0))&gt;=0,REPT(" ",SOURCE!$AA$2-LEN(VLOOKUP(A774,SOURCE!B:S,15,0))),"")&amp;
TEXT(A774,"???0")&amp;IF(VLOOKUP(A774,SOURCE!B:S,16,0)="","","   "&amp;VLOOKUP(A774,SOURCE!B:S,16,0)
))))
)</f>
        <v>#define ITM_e_GRAVE                  750</v>
      </c>
    </row>
    <row r="775" spans="1:4">
      <c r="A775">
        <f t="shared" si="15"/>
        <v>751</v>
      </c>
      <c r="B775" t="str">
        <f>VLOOKUP(A775,SOURCE!B:S,15,0)</f>
        <v>ITM_e_DIARESIS</v>
      </c>
      <c r="C775">
        <f>IF(
ISNUMBER(INDEX(SOURCE!B:B,MATCH(A775,SOURCE!B:B,0)+1)),
  VALUE(INDEX(SOURCE!B:B,MATCH(A775,SOURCE!B:B,0)+1)),
  "")</f>
        <v>752</v>
      </c>
      <c r="D775" s="8" t="str">
        <f>IF(A775&lt;&gt;INT(A775),B775,
IF(A775&lt;0,VLOOKUP(A775,lookups!A$1:B$25,2,0),
IF(ISNA(B775),"",
IF(OR(ISBLANK(A775),ISNA(B775),B775=0),
"",
"#define "&amp;
VLOOKUP(A775,SOURCE!B:S,15,0)&amp;IF(SOURCE!$AA$2-LEN(VLOOKUP(A775,SOURCE!B:S,15,0))&gt;=0,REPT(" ",SOURCE!$AA$2-LEN(VLOOKUP(A775,SOURCE!B:S,15,0))),"")&amp;
TEXT(A775,"???0")&amp;IF(VLOOKUP(A775,SOURCE!B:S,16,0)="","","   "&amp;VLOOKUP(A775,SOURCE!B:S,16,0)
))))
)</f>
        <v>#define ITM_e_DIARESIS               751</v>
      </c>
    </row>
    <row r="776" spans="1:4">
      <c r="A776">
        <f t="shared" si="15"/>
        <v>752</v>
      </c>
      <c r="B776" t="str">
        <f>VLOOKUP(A776,SOURCE!B:S,15,0)</f>
        <v>ITM_e_CIRC</v>
      </c>
      <c r="C776">
        <f>IF(
ISNUMBER(INDEX(SOURCE!B:B,MATCH(A776,SOURCE!B:B,0)+1)),
  VALUE(INDEX(SOURCE!B:B,MATCH(A776,SOURCE!B:B,0)+1)),
  "")</f>
        <v>753</v>
      </c>
      <c r="D776" s="8" t="str">
        <f>IF(A776&lt;&gt;INT(A776),B776,
IF(A776&lt;0,VLOOKUP(A776,lookups!A$1:B$25,2,0),
IF(ISNA(B776),"",
IF(OR(ISBLANK(A776),ISNA(B776),B776=0),
"",
"#define "&amp;
VLOOKUP(A776,SOURCE!B:S,15,0)&amp;IF(SOURCE!$AA$2-LEN(VLOOKUP(A776,SOURCE!B:S,15,0))&gt;=0,REPT(" ",SOURCE!$AA$2-LEN(VLOOKUP(A776,SOURCE!B:S,15,0))),"")&amp;
TEXT(A776,"???0")&amp;IF(VLOOKUP(A776,SOURCE!B:S,16,0)="","","   "&amp;VLOOKUP(A776,SOURCE!B:S,16,0)
))))
)</f>
        <v>#define ITM_e_CIRC                   752</v>
      </c>
    </row>
    <row r="777" spans="1:4">
      <c r="A777">
        <f t="shared" si="15"/>
        <v>753</v>
      </c>
      <c r="B777" t="str">
        <f>VLOOKUP(A777,SOURCE!B:S,15,0)</f>
        <v>ITM_e_OGONEK</v>
      </c>
      <c r="C777">
        <f>IF(
ISNUMBER(INDEX(SOURCE!B:B,MATCH(A777,SOURCE!B:B,0)+1)),
  VALUE(INDEX(SOURCE!B:B,MATCH(A777,SOURCE!B:B,0)+1)),
  "")</f>
        <v>754</v>
      </c>
      <c r="D777" s="8" t="str">
        <f>IF(A777&lt;&gt;INT(A777),B777,
IF(A777&lt;0,VLOOKUP(A777,lookups!A$1:B$25,2,0),
IF(ISNA(B777),"",
IF(OR(ISBLANK(A777),ISNA(B777),B777=0),
"",
"#define "&amp;
VLOOKUP(A777,SOURCE!B:S,15,0)&amp;IF(SOURCE!$AA$2-LEN(VLOOKUP(A777,SOURCE!B:S,15,0))&gt;=0,REPT(" ",SOURCE!$AA$2-LEN(VLOOKUP(A777,SOURCE!B:S,15,0))),"")&amp;
TEXT(A777,"???0")&amp;IF(VLOOKUP(A777,SOURCE!B:S,16,0)="","","   "&amp;VLOOKUP(A777,SOURCE!B:S,16,0)
))))
)</f>
        <v>#define ITM_e_OGONEK                 753</v>
      </c>
    </row>
    <row r="778" spans="1:4">
      <c r="A778">
        <f t="shared" si="15"/>
        <v>754</v>
      </c>
      <c r="B778" t="str">
        <f>VLOOKUP(A778,SOURCE!B:S,15,0)</f>
        <v>ITM_g_BREVE</v>
      </c>
      <c r="C778">
        <f>IF(
ISNUMBER(INDEX(SOURCE!B:B,MATCH(A778,SOURCE!B:B,0)+1)),
  VALUE(INDEX(SOURCE!B:B,MATCH(A778,SOURCE!B:B,0)+1)),
  "")</f>
        <v>755</v>
      </c>
      <c r="D778" s="8" t="str">
        <f>IF(A778&lt;&gt;INT(A778),B778,
IF(A778&lt;0,VLOOKUP(A778,lookups!A$1:B$25,2,0),
IF(ISNA(B778),"",
IF(OR(ISBLANK(A778),ISNA(B778),B778=0),
"",
"#define "&amp;
VLOOKUP(A778,SOURCE!B:S,15,0)&amp;IF(SOURCE!$AA$2-LEN(VLOOKUP(A778,SOURCE!B:S,15,0))&gt;=0,REPT(" ",SOURCE!$AA$2-LEN(VLOOKUP(A778,SOURCE!B:S,15,0))),"")&amp;
TEXT(A778,"???0")&amp;IF(VLOOKUP(A778,SOURCE!B:S,16,0)="","","   "&amp;VLOOKUP(A778,SOURCE!B:S,16,0)
))))
)</f>
        <v>#define ITM_g_BREVE                  754</v>
      </c>
    </row>
    <row r="779" spans="1:4">
      <c r="A779">
        <f t="shared" ref="A779:A842" si="16">C778</f>
        <v>755</v>
      </c>
      <c r="B779" t="str">
        <f>VLOOKUP(A779,SOURCE!B:S,15,0)</f>
        <v>ITM_h_STROKE</v>
      </c>
      <c r="C779">
        <f>IF(
ISNUMBER(INDEX(SOURCE!B:B,MATCH(A779,SOURCE!B:B,0)+1)),
  VALUE(INDEX(SOURCE!B:B,MATCH(A779,SOURCE!B:B,0)+1)),
  "")</f>
        <v>756</v>
      </c>
      <c r="D779" s="8" t="str">
        <f>IF(A779&lt;&gt;INT(A779),B779,
IF(A779&lt;0,VLOOKUP(A779,lookups!A$1:B$25,2,0),
IF(ISNA(B779),"",
IF(OR(ISBLANK(A779),ISNA(B779),B779=0),
"",
"#define "&amp;
VLOOKUP(A779,SOURCE!B:S,15,0)&amp;IF(SOURCE!$AA$2-LEN(VLOOKUP(A779,SOURCE!B:S,15,0))&gt;=0,REPT(" ",SOURCE!$AA$2-LEN(VLOOKUP(A779,SOURCE!B:S,15,0))),"")&amp;
TEXT(A779,"???0")&amp;IF(VLOOKUP(A779,SOURCE!B:S,16,0)="","","   "&amp;VLOOKUP(A779,SOURCE!B:S,16,0)
))))
)</f>
        <v>#define ITM_h_STROKE                 755</v>
      </c>
    </row>
    <row r="780" spans="1:4">
      <c r="A780">
        <f t="shared" si="16"/>
        <v>756</v>
      </c>
      <c r="B780" t="str">
        <f>VLOOKUP(A780,SOURCE!B:S,15,0)</f>
        <v>ITM_i_MACRON</v>
      </c>
      <c r="C780">
        <f>IF(
ISNUMBER(INDEX(SOURCE!B:B,MATCH(A780,SOURCE!B:B,0)+1)),
  VALUE(INDEX(SOURCE!B:B,MATCH(A780,SOURCE!B:B,0)+1)),
  "")</f>
        <v>757</v>
      </c>
      <c r="D780" s="8" t="str">
        <f>IF(A780&lt;&gt;INT(A780),B780,
IF(A780&lt;0,VLOOKUP(A780,lookups!A$1:B$25,2,0),
IF(ISNA(B780),"",
IF(OR(ISBLANK(A780),ISNA(B780),B780=0),
"",
"#define "&amp;
VLOOKUP(A780,SOURCE!B:S,15,0)&amp;IF(SOURCE!$AA$2-LEN(VLOOKUP(A780,SOURCE!B:S,15,0))&gt;=0,REPT(" ",SOURCE!$AA$2-LEN(VLOOKUP(A780,SOURCE!B:S,15,0))),"")&amp;
TEXT(A780,"???0")&amp;IF(VLOOKUP(A780,SOURCE!B:S,16,0)="","","   "&amp;VLOOKUP(A780,SOURCE!B:S,16,0)
))))
)</f>
        <v>#define ITM_i_MACRON                 756</v>
      </c>
    </row>
    <row r="781" spans="1:4">
      <c r="A781">
        <f t="shared" si="16"/>
        <v>757</v>
      </c>
      <c r="B781" t="str">
        <f>VLOOKUP(A781,SOURCE!B:S,15,0)</f>
        <v>ITM_i_ACUTE</v>
      </c>
      <c r="C781">
        <f>IF(
ISNUMBER(INDEX(SOURCE!B:B,MATCH(A781,SOURCE!B:B,0)+1)),
  VALUE(INDEX(SOURCE!B:B,MATCH(A781,SOURCE!B:B,0)+1)),
  "")</f>
        <v>758</v>
      </c>
      <c r="D781" s="8" t="str">
        <f>IF(A781&lt;&gt;INT(A781),B781,
IF(A781&lt;0,VLOOKUP(A781,lookups!A$1:B$25,2,0),
IF(ISNA(B781),"",
IF(OR(ISBLANK(A781),ISNA(B781),B781=0),
"",
"#define "&amp;
VLOOKUP(A781,SOURCE!B:S,15,0)&amp;IF(SOURCE!$AA$2-LEN(VLOOKUP(A781,SOURCE!B:S,15,0))&gt;=0,REPT(" ",SOURCE!$AA$2-LEN(VLOOKUP(A781,SOURCE!B:S,15,0))),"")&amp;
TEXT(A781,"???0")&amp;IF(VLOOKUP(A781,SOURCE!B:S,16,0)="","","   "&amp;VLOOKUP(A781,SOURCE!B:S,16,0)
))))
)</f>
        <v>#define ITM_i_ACUTE                  757</v>
      </c>
    </row>
    <row r="782" spans="1:4">
      <c r="A782">
        <f t="shared" si="16"/>
        <v>758</v>
      </c>
      <c r="B782" t="str">
        <f>VLOOKUP(A782,SOURCE!B:S,15,0)</f>
        <v>ITM_i_BREVE</v>
      </c>
      <c r="C782">
        <f>IF(
ISNUMBER(INDEX(SOURCE!B:B,MATCH(A782,SOURCE!B:B,0)+1)),
  VALUE(INDEX(SOURCE!B:B,MATCH(A782,SOURCE!B:B,0)+1)),
  "")</f>
        <v>759</v>
      </c>
      <c r="D782" s="8" t="str">
        <f>IF(A782&lt;&gt;INT(A782),B782,
IF(A782&lt;0,VLOOKUP(A782,lookups!A$1:B$25,2,0),
IF(ISNA(B782),"",
IF(OR(ISBLANK(A782),ISNA(B782),B782=0),
"",
"#define "&amp;
VLOOKUP(A782,SOURCE!B:S,15,0)&amp;IF(SOURCE!$AA$2-LEN(VLOOKUP(A782,SOURCE!B:S,15,0))&gt;=0,REPT(" ",SOURCE!$AA$2-LEN(VLOOKUP(A782,SOURCE!B:S,15,0))),"")&amp;
TEXT(A782,"???0")&amp;IF(VLOOKUP(A782,SOURCE!B:S,16,0)="","","   "&amp;VLOOKUP(A782,SOURCE!B:S,16,0)
))))
)</f>
        <v>#define ITM_i_BREVE                  758</v>
      </c>
    </row>
    <row r="783" spans="1:4">
      <c r="A783">
        <f t="shared" si="16"/>
        <v>759</v>
      </c>
      <c r="B783" t="str">
        <f>VLOOKUP(A783,SOURCE!B:S,15,0)</f>
        <v>ITM_i_GRAVE</v>
      </c>
      <c r="C783">
        <f>IF(
ISNUMBER(INDEX(SOURCE!B:B,MATCH(A783,SOURCE!B:B,0)+1)),
  VALUE(INDEX(SOURCE!B:B,MATCH(A783,SOURCE!B:B,0)+1)),
  "")</f>
        <v>760</v>
      </c>
      <c r="D783" s="8" t="str">
        <f>IF(A783&lt;&gt;INT(A783),B783,
IF(A783&lt;0,VLOOKUP(A783,lookups!A$1:B$25,2,0),
IF(ISNA(B783),"",
IF(OR(ISBLANK(A783),ISNA(B783),B783=0),
"",
"#define "&amp;
VLOOKUP(A783,SOURCE!B:S,15,0)&amp;IF(SOURCE!$AA$2-LEN(VLOOKUP(A783,SOURCE!B:S,15,0))&gt;=0,REPT(" ",SOURCE!$AA$2-LEN(VLOOKUP(A783,SOURCE!B:S,15,0))),"")&amp;
TEXT(A783,"???0")&amp;IF(VLOOKUP(A783,SOURCE!B:S,16,0)="","","   "&amp;VLOOKUP(A783,SOURCE!B:S,16,0)
))))
)</f>
        <v>#define ITM_i_GRAVE                  759</v>
      </c>
    </row>
    <row r="784" spans="1:4">
      <c r="A784">
        <f t="shared" si="16"/>
        <v>760</v>
      </c>
      <c r="B784" t="str">
        <f>VLOOKUP(A784,SOURCE!B:S,15,0)</f>
        <v>ITM_i_DIARESIS</v>
      </c>
      <c r="C784">
        <f>IF(
ISNUMBER(INDEX(SOURCE!B:B,MATCH(A784,SOURCE!B:B,0)+1)),
  VALUE(INDEX(SOURCE!B:B,MATCH(A784,SOURCE!B:B,0)+1)),
  "")</f>
        <v>761</v>
      </c>
      <c r="D784" s="8" t="str">
        <f>IF(A784&lt;&gt;INT(A784),B784,
IF(A784&lt;0,VLOOKUP(A784,lookups!A$1:B$25,2,0),
IF(ISNA(B784),"",
IF(OR(ISBLANK(A784),ISNA(B784),B784=0),
"",
"#define "&amp;
VLOOKUP(A784,SOURCE!B:S,15,0)&amp;IF(SOURCE!$AA$2-LEN(VLOOKUP(A784,SOURCE!B:S,15,0))&gt;=0,REPT(" ",SOURCE!$AA$2-LEN(VLOOKUP(A784,SOURCE!B:S,15,0))),"")&amp;
TEXT(A784,"???0")&amp;IF(VLOOKUP(A784,SOURCE!B:S,16,0)="","","   "&amp;VLOOKUP(A784,SOURCE!B:S,16,0)
))))
)</f>
        <v>#define ITM_i_DIARESIS               760</v>
      </c>
    </row>
    <row r="785" spans="1:4">
      <c r="A785">
        <f t="shared" si="16"/>
        <v>761</v>
      </c>
      <c r="B785" t="str">
        <f>VLOOKUP(A785,SOURCE!B:S,15,0)</f>
        <v>ITM_i_CIRC</v>
      </c>
      <c r="C785">
        <f>IF(
ISNUMBER(INDEX(SOURCE!B:B,MATCH(A785,SOURCE!B:B,0)+1)),
  VALUE(INDEX(SOURCE!B:B,MATCH(A785,SOURCE!B:B,0)+1)),
  "")</f>
        <v>762</v>
      </c>
      <c r="D785" s="8" t="str">
        <f>IF(A785&lt;&gt;INT(A785),B785,
IF(A785&lt;0,VLOOKUP(A785,lookups!A$1:B$25,2,0),
IF(ISNA(B785),"",
IF(OR(ISBLANK(A785),ISNA(B785),B785=0),
"",
"#define "&amp;
VLOOKUP(A785,SOURCE!B:S,15,0)&amp;IF(SOURCE!$AA$2-LEN(VLOOKUP(A785,SOURCE!B:S,15,0))&gt;=0,REPT(" ",SOURCE!$AA$2-LEN(VLOOKUP(A785,SOURCE!B:S,15,0))),"")&amp;
TEXT(A785,"???0")&amp;IF(VLOOKUP(A785,SOURCE!B:S,16,0)="","","   "&amp;VLOOKUP(A785,SOURCE!B:S,16,0)
))))
)</f>
        <v>#define ITM_i_CIRC                   761</v>
      </c>
    </row>
    <row r="786" spans="1:4">
      <c r="A786">
        <f t="shared" si="16"/>
        <v>762</v>
      </c>
      <c r="B786" t="str">
        <f>VLOOKUP(A786,SOURCE!B:S,15,0)</f>
        <v>ITM_i_OGONEK</v>
      </c>
      <c r="C786">
        <f>IF(
ISNUMBER(INDEX(SOURCE!B:B,MATCH(A786,SOURCE!B:B,0)+1)),
  VALUE(INDEX(SOURCE!B:B,MATCH(A786,SOURCE!B:B,0)+1)),
  "")</f>
        <v>763</v>
      </c>
      <c r="D786" s="8" t="str">
        <f>IF(A786&lt;&gt;INT(A786),B786,
IF(A786&lt;0,VLOOKUP(A786,lookups!A$1:B$25,2,0),
IF(ISNA(B786),"",
IF(OR(ISBLANK(A786),ISNA(B786),B786=0),
"",
"#define "&amp;
VLOOKUP(A786,SOURCE!B:S,15,0)&amp;IF(SOURCE!$AA$2-LEN(VLOOKUP(A786,SOURCE!B:S,15,0))&gt;=0,REPT(" ",SOURCE!$AA$2-LEN(VLOOKUP(A786,SOURCE!B:S,15,0))),"")&amp;
TEXT(A786,"???0")&amp;IF(VLOOKUP(A786,SOURCE!B:S,16,0)="","","   "&amp;VLOOKUP(A786,SOURCE!B:S,16,0)
))))
)</f>
        <v>#define ITM_i_OGONEK                 762</v>
      </c>
    </row>
    <row r="787" spans="1:4">
      <c r="A787">
        <f t="shared" si="16"/>
        <v>763</v>
      </c>
      <c r="B787" t="str">
        <f>VLOOKUP(A787,SOURCE!B:S,15,0)</f>
        <v>ITM_i_DOT</v>
      </c>
      <c r="C787">
        <f>IF(
ISNUMBER(INDEX(SOURCE!B:B,MATCH(A787,SOURCE!B:B,0)+1)),
  VALUE(INDEX(SOURCE!B:B,MATCH(A787,SOURCE!B:B,0)+1)),
  "")</f>
        <v>764</v>
      </c>
      <c r="D787" s="8" t="str">
        <f>IF(A787&lt;&gt;INT(A787),B787,
IF(A787&lt;0,VLOOKUP(A787,lookups!A$1:B$25,2,0),
IF(ISNA(B787),"",
IF(OR(ISBLANK(A787),ISNA(B787),B787=0),
"",
"#define "&amp;
VLOOKUP(A787,SOURCE!B:S,15,0)&amp;IF(SOURCE!$AA$2-LEN(VLOOKUP(A787,SOURCE!B:S,15,0))&gt;=0,REPT(" ",SOURCE!$AA$2-LEN(VLOOKUP(A787,SOURCE!B:S,15,0))),"")&amp;
TEXT(A787,"???0")&amp;IF(VLOOKUP(A787,SOURCE!B:S,16,0)="","","   "&amp;VLOOKUP(A787,SOURCE!B:S,16,0)
))))
)</f>
        <v>#define ITM_i_DOT                    763</v>
      </c>
    </row>
    <row r="788" spans="1:4">
      <c r="A788">
        <f t="shared" si="16"/>
        <v>764</v>
      </c>
      <c r="B788" t="str">
        <f>VLOOKUP(A788,SOURCE!B:S,15,0)</f>
        <v>ITM_i_DOTLESS</v>
      </c>
      <c r="C788">
        <f>IF(
ISNUMBER(INDEX(SOURCE!B:B,MATCH(A788,SOURCE!B:B,0)+1)),
  VALUE(INDEX(SOURCE!B:B,MATCH(A788,SOURCE!B:B,0)+1)),
  "")</f>
        <v>765</v>
      </c>
      <c r="D788" s="8" t="str">
        <f>IF(A788&lt;&gt;INT(A788),B788,
IF(A788&lt;0,VLOOKUP(A788,lookups!A$1:B$25,2,0),
IF(ISNA(B788),"",
IF(OR(ISBLANK(A788),ISNA(B788),B788=0),
"",
"#define "&amp;
VLOOKUP(A788,SOURCE!B:S,15,0)&amp;IF(SOURCE!$AA$2-LEN(VLOOKUP(A788,SOURCE!B:S,15,0))&gt;=0,REPT(" ",SOURCE!$AA$2-LEN(VLOOKUP(A788,SOURCE!B:S,15,0))),"")&amp;
TEXT(A788,"???0")&amp;IF(VLOOKUP(A788,SOURCE!B:S,16,0)="","","   "&amp;VLOOKUP(A788,SOURCE!B:S,16,0)
))))
)</f>
        <v>#define ITM_i_DOTLESS                764</v>
      </c>
    </row>
    <row r="789" spans="1:4">
      <c r="A789">
        <f t="shared" si="16"/>
        <v>765</v>
      </c>
      <c r="B789" t="str">
        <f>VLOOKUP(A789,SOURCE!B:S,15,0)</f>
        <v>ITM_l_STROKE</v>
      </c>
      <c r="C789">
        <f>IF(
ISNUMBER(INDEX(SOURCE!B:B,MATCH(A789,SOURCE!B:B,0)+1)),
  VALUE(INDEX(SOURCE!B:B,MATCH(A789,SOURCE!B:B,0)+1)),
  "")</f>
        <v>766</v>
      </c>
      <c r="D789" s="8" t="str">
        <f>IF(A789&lt;&gt;INT(A789),B789,
IF(A789&lt;0,VLOOKUP(A789,lookups!A$1:B$25,2,0),
IF(ISNA(B789),"",
IF(OR(ISBLANK(A789),ISNA(B789),B789=0),
"",
"#define "&amp;
VLOOKUP(A789,SOURCE!B:S,15,0)&amp;IF(SOURCE!$AA$2-LEN(VLOOKUP(A789,SOURCE!B:S,15,0))&gt;=0,REPT(" ",SOURCE!$AA$2-LEN(VLOOKUP(A789,SOURCE!B:S,15,0))),"")&amp;
TEXT(A789,"???0")&amp;IF(VLOOKUP(A789,SOURCE!B:S,16,0)="","","   "&amp;VLOOKUP(A789,SOURCE!B:S,16,0)
))))
)</f>
        <v>#define ITM_l_STROKE                 765</v>
      </c>
    </row>
    <row r="790" spans="1:4">
      <c r="A790">
        <f t="shared" si="16"/>
        <v>766</v>
      </c>
      <c r="B790" t="str">
        <f>VLOOKUP(A790,SOURCE!B:S,15,0)</f>
        <v>ITM_l_ACUTE</v>
      </c>
      <c r="C790">
        <f>IF(
ISNUMBER(INDEX(SOURCE!B:B,MATCH(A790,SOURCE!B:B,0)+1)),
  VALUE(INDEX(SOURCE!B:B,MATCH(A790,SOURCE!B:B,0)+1)),
  "")</f>
        <v>767</v>
      </c>
      <c r="D790" s="8" t="str">
        <f>IF(A790&lt;&gt;INT(A790),B790,
IF(A790&lt;0,VLOOKUP(A790,lookups!A$1:B$25,2,0),
IF(ISNA(B790),"",
IF(OR(ISBLANK(A790),ISNA(B790),B790=0),
"",
"#define "&amp;
VLOOKUP(A790,SOURCE!B:S,15,0)&amp;IF(SOURCE!$AA$2-LEN(VLOOKUP(A790,SOURCE!B:S,15,0))&gt;=0,REPT(" ",SOURCE!$AA$2-LEN(VLOOKUP(A790,SOURCE!B:S,15,0))),"")&amp;
TEXT(A790,"???0")&amp;IF(VLOOKUP(A790,SOURCE!B:S,16,0)="","","   "&amp;VLOOKUP(A790,SOURCE!B:S,16,0)
))))
)</f>
        <v>#define ITM_l_ACUTE                  766</v>
      </c>
    </row>
    <row r="791" spans="1:4">
      <c r="A791">
        <f t="shared" si="16"/>
        <v>767</v>
      </c>
      <c r="B791" t="str">
        <f>VLOOKUP(A791,SOURCE!B:S,15,0)</f>
        <v>ITM_l_APOSTROPHE</v>
      </c>
      <c r="C791">
        <f>IF(
ISNUMBER(INDEX(SOURCE!B:B,MATCH(A791,SOURCE!B:B,0)+1)),
  VALUE(INDEX(SOURCE!B:B,MATCH(A791,SOURCE!B:B,0)+1)),
  "")</f>
        <v>768</v>
      </c>
      <c r="D791" s="8" t="str">
        <f>IF(A791&lt;&gt;INT(A791),B791,
IF(A791&lt;0,VLOOKUP(A791,lookups!A$1:B$25,2,0),
IF(ISNA(B791),"",
IF(OR(ISBLANK(A791),ISNA(B791),B791=0),
"",
"#define "&amp;
VLOOKUP(A791,SOURCE!B:S,15,0)&amp;IF(SOURCE!$AA$2-LEN(VLOOKUP(A791,SOURCE!B:S,15,0))&gt;=0,REPT(" ",SOURCE!$AA$2-LEN(VLOOKUP(A791,SOURCE!B:S,15,0))),"")&amp;
TEXT(A791,"???0")&amp;IF(VLOOKUP(A791,SOURCE!B:S,16,0)="","","   "&amp;VLOOKUP(A791,SOURCE!B:S,16,0)
))))
)</f>
        <v>#define ITM_l_APOSTROPHE             767</v>
      </c>
    </row>
    <row r="792" spans="1:4">
      <c r="A792">
        <f t="shared" si="16"/>
        <v>768</v>
      </c>
      <c r="B792" t="str">
        <f>VLOOKUP(A792,SOURCE!B:S,15,0)</f>
        <v>ITM_n_ACUTE</v>
      </c>
      <c r="C792">
        <f>IF(
ISNUMBER(INDEX(SOURCE!B:B,MATCH(A792,SOURCE!B:B,0)+1)),
  VALUE(INDEX(SOURCE!B:B,MATCH(A792,SOURCE!B:B,0)+1)),
  "")</f>
        <v>769</v>
      </c>
      <c r="D792" s="8" t="str">
        <f>IF(A792&lt;&gt;INT(A792),B792,
IF(A792&lt;0,VLOOKUP(A792,lookups!A$1:B$25,2,0),
IF(ISNA(B792),"",
IF(OR(ISBLANK(A792),ISNA(B792),B792=0),
"",
"#define "&amp;
VLOOKUP(A792,SOURCE!B:S,15,0)&amp;IF(SOURCE!$AA$2-LEN(VLOOKUP(A792,SOURCE!B:S,15,0))&gt;=0,REPT(" ",SOURCE!$AA$2-LEN(VLOOKUP(A792,SOURCE!B:S,15,0))),"")&amp;
TEXT(A792,"???0")&amp;IF(VLOOKUP(A792,SOURCE!B:S,16,0)="","","   "&amp;VLOOKUP(A792,SOURCE!B:S,16,0)
))))
)</f>
        <v>#define ITM_n_ACUTE                  768</v>
      </c>
    </row>
    <row r="793" spans="1:4">
      <c r="A793">
        <f t="shared" si="16"/>
        <v>769</v>
      </c>
      <c r="B793" t="str">
        <f>VLOOKUP(A793,SOURCE!B:S,15,0)</f>
        <v>ITM_n_CARON</v>
      </c>
      <c r="C793">
        <f>IF(
ISNUMBER(INDEX(SOURCE!B:B,MATCH(A793,SOURCE!B:B,0)+1)),
  VALUE(INDEX(SOURCE!B:B,MATCH(A793,SOURCE!B:B,0)+1)),
  "")</f>
        <v>770</v>
      </c>
      <c r="D793" s="8" t="str">
        <f>IF(A793&lt;&gt;INT(A793),B793,
IF(A793&lt;0,VLOOKUP(A793,lookups!A$1:B$25,2,0),
IF(ISNA(B793),"",
IF(OR(ISBLANK(A793),ISNA(B793),B793=0),
"",
"#define "&amp;
VLOOKUP(A793,SOURCE!B:S,15,0)&amp;IF(SOURCE!$AA$2-LEN(VLOOKUP(A793,SOURCE!B:S,15,0))&gt;=0,REPT(" ",SOURCE!$AA$2-LEN(VLOOKUP(A793,SOURCE!B:S,15,0))),"")&amp;
TEXT(A793,"???0")&amp;IF(VLOOKUP(A793,SOURCE!B:S,16,0)="","","   "&amp;VLOOKUP(A793,SOURCE!B:S,16,0)
))))
)</f>
        <v>#define ITM_n_CARON                  769</v>
      </c>
    </row>
    <row r="794" spans="1:4">
      <c r="A794">
        <f t="shared" si="16"/>
        <v>770</v>
      </c>
      <c r="B794" t="str">
        <f>VLOOKUP(A794,SOURCE!B:S,15,0)</f>
        <v>ITM_n_TILDE</v>
      </c>
      <c r="C794">
        <f>IF(
ISNUMBER(INDEX(SOURCE!B:B,MATCH(A794,SOURCE!B:B,0)+1)),
  VALUE(INDEX(SOURCE!B:B,MATCH(A794,SOURCE!B:B,0)+1)),
  "")</f>
        <v>771</v>
      </c>
      <c r="D794" s="8" t="str">
        <f>IF(A794&lt;&gt;INT(A794),B794,
IF(A794&lt;0,VLOOKUP(A794,lookups!A$1:B$25,2,0),
IF(ISNA(B794),"",
IF(OR(ISBLANK(A794),ISNA(B794),B794=0),
"",
"#define "&amp;
VLOOKUP(A794,SOURCE!B:S,15,0)&amp;IF(SOURCE!$AA$2-LEN(VLOOKUP(A794,SOURCE!B:S,15,0))&gt;=0,REPT(" ",SOURCE!$AA$2-LEN(VLOOKUP(A794,SOURCE!B:S,15,0))),"")&amp;
TEXT(A794,"???0")&amp;IF(VLOOKUP(A794,SOURCE!B:S,16,0)="","","   "&amp;VLOOKUP(A794,SOURCE!B:S,16,0)
))))
)</f>
        <v>#define ITM_n_TILDE                  770</v>
      </c>
    </row>
    <row r="795" spans="1:4">
      <c r="A795">
        <f t="shared" si="16"/>
        <v>771</v>
      </c>
      <c r="B795" t="str">
        <f>VLOOKUP(A795,SOURCE!B:S,15,0)</f>
        <v>ITM_o_MACRON</v>
      </c>
      <c r="C795">
        <f>IF(
ISNUMBER(INDEX(SOURCE!B:B,MATCH(A795,SOURCE!B:B,0)+1)),
  VALUE(INDEX(SOURCE!B:B,MATCH(A795,SOURCE!B:B,0)+1)),
  "")</f>
        <v>772</v>
      </c>
      <c r="D795" s="8" t="str">
        <f>IF(A795&lt;&gt;INT(A795),B795,
IF(A795&lt;0,VLOOKUP(A795,lookups!A$1:B$25,2,0),
IF(ISNA(B795),"",
IF(OR(ISBLANK(A795),ISNA(B795),B795=0),
"",
"#define "&amp;
VLOOKUP(A795,SOURCE!B:S,15,0)&amp;IF(SOURCE!$AA$2-LEN(VLOOKUP(A795,SOURCE!B:S,15,0))&gt;=0,REPT(" ",SOURCE!$AA$2-LEN(VLOOKUP(A795,SOURCE!B:S,15,0))),"")&amp;
TEXT(A795,"???0")&amp;IF(VLOOKUP(A795,SOURCE!B:S,16,0)="","","   "&amp;VLOOKUP(A795,SOURCE!B:S,16,0)
))))
)</f>
        <v>#define ITM_o_MACRON                 771</v>
      </c>
    </row>
    <row r="796" spans="1:4">
      <c r="A796">
        <f t="shared" si="16"/>
        <v>772</v>
      </c>
      <c r="B796" t="str">
        <f>VLOOKUP(A796,SOURCE!B:S,15,0)</f>
        <v>ITM_o_ACUTE</v>
      </c>
      <c r="C796">
        <f>IF(
ISNUMBER(INDEX(SOURCE!B:B,MATCH(A796,SOURCE!B:B,0)+1)),
  VALUE(INDEX(SOURCE!B:B,MATCH(A796,SOURCE!B:B,0)+1)),
  "")</f>
        <v>773</v>
      </c>
      <c r="D796" s="8" t="str">
        <f>IF(A796&lt;&gt;INT(A796),B796,
IF(A796&lt;0,VLOOKUP(A796,lookups!A$1:B$25,2,0),
IF(ISNA(B796),"",
IF(OR(ISBLANK(A796),ISNA(B796),B796=0),
"",
"#define "&amp;
VLOOKUP(A796,SOURCE!B:S,15,0)&amp;IF(SOURCE!$AA$2-LEN(VLOOKUP(A796,SOURCE!B:S,15,0))&gt;=0,REPT(" ",SOURCE!$AA$2-LEN(VLOOKUP(A796,SOURCE!B:S,15,0))),"")&amp;
TEXT(A796,"???0")&amp;IF(VLOOKUP(A796,SOURCE!B:S,16,0)="","","   "&amp;VLOOKUP(A796,SOURCE!B:S,16,0)
))))
)</f>
        <v>#define ITM_o_ACUTE                  772</v>
      </c>
    </row>
    <row r="797" spans="1:4">
      <c r="A797">
        <f t="shared" si="16"/>
        <v>773</v>
      </c>
      <c r="B797" t="str">
        <f>VLOOKUP(A797,SOURCE!B:S,15,0)</f>
        <v>ITM_o_BREVE</v>
      </c>
      <c r="C797">
        <f>IF(
ISNUMBER(INDEX(SOURCE!B:B,MATCH(A797,SOURCE!B:B,0)+1)),
  VALUE(INDEX(SOURCE!B:B,MATCH(A797,SOURCE!B:B,0)+1)),
  "")</f>
        <v>774</v>
      </c>
      <c r="D797" s="8" t="str">
        <f>IF(A797&lt;&gt;INT(A797),B797,
IF(A797&lt;0,VLOOKUP(A797,lookups!A$1:B$25,2,0),
IF(ISNA(B797),"",
IF(OR(ISBLANK(A797),ISNA(B797),B797=0),
"",
"#define "&amp;
VLOOKUP(A797,SOURCE!B:S,15,0)&amp;IF(SOURCE!$AA$2-LEN(VLOOKUP(A797,SOURCE!B:S,15,0))&gt;=0,REPT(" ",SOURCE!$AA$2-LEN(VLOOKUP(A797,SOURCE!B:S,15,0))),"")&amp;
TEXT(A797,"???0")&amp;IF(VLOOKUP(A797,SOURCE!B:S,16,0)="","","   "&amp;VLOOKUP(A797,SOURCE!B:S,16,0)
))))
)</f>
        <v>#define ITM_o_BREVE                  773</v>
      </c>
    </row>
    <row r="798" spans="1:4">
      <c r="A798">
        <f t="shared" si="16"/>
        <v>774</v>
      </c>
      <c r="B798" t="str">
        <f>VLOOKUP(A798,SOURCE!B:S,15,0)</f>
        <v>ITM_o_GRAVE</v>
      </c>
      <c r="C798">
        <f>IF(
ISNUMBER(INDEX(SOURCE!B:B,MATCH(A798,SOURCE!B:B,0)+1)),
  VALUE(INDEX(SOURCE!B:B,MATCH(A798,SOURCE!B:B,0)+1)),
  "")</f>
        <v>775</v>
      </c>
      <c r="D798" s="8" t="str">
        <f>IF(A798&lt;&gt;INT(A798),B798,
IF(A798&lt;0,VLOOKUP(A798,lookups!A$1:B$25,2,0),
IF(ISNA(B798),"",
IF(OR(ISBLANK(A798),ISNA(B798),B798=0),
"",
"#define "&amp;
VLOOKUP(A798,SOURCE!B:S,15,0)&amp;IF(SOURCE!$AA$2-LEN(VLOOKUP(A798,SOURCE!B:S,15,0))&gt;=0,REPT(" ",SOURCE!$AA$2-LEN(VLOOKUP(A798,SOURCE!B:S,15,0))),"")&amp;
TEXT(A798,"???0")&amp;IF(VLOOKUP(A798,SOURCE!B:S,16,0)="","","   "&amp;VLOOKUP(A798,SOURCE!B:S,16,0)
))))
)</f>
        <v>#define ITM_o_GRAVE                  774</v>
      </c>
    </row>
    <row r="799" spans="1:4">
      <c r="A799">
        <f t="shared" si="16"/>
        <v>775</v>
      </c>
      <c r="B799" t="str">
        <f>VLOOKUP(A799,SOURCE!B:S,15,0)</f>
        <v>ITM_o_DIARESIS</v>
      </c>
      <c r="C799">
        <f>IF(
ISNUMBER(INDEX(SOURCE!B:B,MATCH(A799,SOURCE!B:B,0)+1)),
  VALUE(INDEX(SOURCE!B:B,MATCH(A799,SOURCE!B:B,0)+1)),
  "")</f>
        <v>776</v>
      </c>
      <c r="D799" s="8" t="str">
        <f>IF(A799&lt;&gt;INT(A799),B799,
IF(A799&lt;0,VLOOKUP(A799,lookups!A$1:B$25,2,0),
IF(ISNA(B799),"",
IF(OR(ISBLANK(A799),ISNA(B799),B799=0),
"",
"#define "&amp;
VLOOKUP(A799,SOURCE!B:S,15,0)&amp;IF(SOURCE!$AA$2-LEN(VLOOKUP(A799,SOURCE!B:S,15,0))&gt;=0,REPT(" ",SOURCE!$AA$2-LEN(VLOOKUP(A799,SOURCE!B:S,15,0))),"")&amp;
TEXT(A799,"???0")&amp;IF(VLOOKUP(A799,SOURCE!B:S,16,0)="","","   "&amp;VLOOKUP(A799,SOURCE!B:S,16,0)
))))
)</f>
        <v>#define ITM_o_DIARESIS               775</v>
      </c>
    </row>
    <row r="800" spans="1:4">
      <c r="A800">
        <f t="shared" si="16"/>
        <v>776</v>
      </c>
      <c r="B800" t="str">
        <f>VLOOKUP(A800,SOURCE!B:S,15,0)</f>
        <v>ITM_o_TILDE</v>
      </c>
      <c r="C800">
        <f>IF(
ISNUMBER(INDEX(SOURCE!B:B,MATCH(A800,SOURCE!B:B,0)+1)),
  VALUE(INDEX(SOURCE!B:B,MATCH(A800,SOURCE!B:B,0)+1)),
  "")</f>
        <v>777</v>
      </c>
      <c r="D800" s="8" t="str">
        <f>IF(A800&lt;&gt;INT(A800),B800,
IF(A800&lt;0,VLOOKUP(A800,lookups!A$1:B$25,2,0),
IF(ISNA(B800),"",
IF(OR(ISBLANK(A800),ISNA(B800),B800=0),
"",
"#define "&amp;
VLOOKUP(A800,SOURCE!B:S,15,0)&amp;IF(SOURCE!$AA$2-LEN(VLOOKUP(A800,SOURCE!B:S,15,0))&gt;=0,REPT(" ",SOURCE!$AA$2-LEN(VLOOKUP(A800,SOURCE!B:S,15,0))),"")&amp;
TEXT(A800,"???0")&amp;IF(VLOOKUP(A800,SOURCE!B:S,16,0)="","","   "&amp;VLOOKUP(A800,SOURCE!B:S,16,0)
))))
)</f>
        <v>#define ITM_o_TILDE                  776</v>
      </c>
    </row>
    <row r="801" spans="1:4">
      <c r="A801">
        <f t="shared" si="16"/>
        <v>777</v>
      </c>
      <c r="B801" t="str">
        <f>VLOOKUP(A801,SOURCE!B:S,15,0)</f>
        <v>ITM_o_CIRC</v>
      </c>
      <c r="C801">
        <f>IF(
ISNUMBER(INDEX(SOURCE!B:B,MATCH(A801,SOURCE!B:B,0)+1)),
  VALUE(INDEX(SOURCE!B:B,MATCH(A801,SOURCE!B:B,0)+1)),
  "")</f>
        <v>778</v>
      </c>
      <c r="D801" s="8" t="str">
        <f>IF(A801&lt;&gt;INT(A801),B801,
IF(A801&lt;0,VLOOKUP(A801,lookups!A$1:B$25,2,0),
IF(ISNA(B801),"",
IF(OR(ISBLANK(A801),ISNA(B801),B801=0),
"",
"#define "&amp;
VLOOKUP(A801,SOURCE!B:S,15,0)&amp;IF(SOURCE!$AA$2-LEN(VLOOKUP(A801,SOURCE!B:S,15,0))&gt;=0,REPT(" ",SOURCE!$AA$2-LEN(VLOOKUP(A801,SOURCE!B:S,15,0))),"")&amp;
TEXT(A801,"???0")&amp;IF(VLOOKUP(A801,SOURCE!B:S,16,0)="","","   "&amp;VLOOKUP(A801,SOURCE!B:S,16,0)
))))
)</f>
        <v>#define ITM_o_CIRC                   777</v>
      </c>
    </row>
    <row r="802" spans="1:4">
      <c r="A802">
        <f t="shared" si="16"/>
        <v>778</v>
      </c>
      <c r="B802" t="str">
        <f>VLOOKUP(A802,SOURCE!B:S,15,0)</f>
        <v>ITM_o_STROKE</v>
      </c>
      <c r="C802">
        <f>IF(
ISNUMBER(INDEX(SOURCE!B:B,MATCH(A802,SOURCE!B:B,0)+1)),
  VALUE(INDEX(SOURCE!B:B,MATCH(A802,SOURCE!B:B,0)+1)),
  "")</f>
        <v>779</v>
      </c>
      <c r="D802" s="8" t="str">
        <f>IF(A802&lt;&gt;INT(A802),B802,
IF(A802&lt;0,VLOOKUP(A802,lookups!A$1:B$25,2,0),
IF(ISNA(B802),"",
IF(OR(ISBLANK(A802),ISNA(B802),B802=0),
"",
"#define "&amp;
VLOOKUP(A802,SOURCE!B:S,15,0)&amp;IF(SOURCE!$AA$2-LEN(VLOOKUP(A802,SOURCE!B:S,15,0))&gt;=0,REPT(" ",SOURCE!$AA$2-LEN(VLOOKUP(A802,SOURCE!B:S,15,0))),"")&amp;
TEXT(A802,"???0")&amp;IF(VLOOKUP(A802,SOURCE!B:S,16,0)="","","   "&amp;VLOOKUP(A802,SOURCE!B:S,16,0)
))))
)</f>
        <v>#define ITM_o_STROKE                 778</v>
      </c>
    </row>
    <row r="803" spans="1:4">
      <c r="A803">
        <f t="shared" si="16"/>
        <v>779</v>
      </c>
      <c r="B803" t="str">
        <f>VLOOKUP(A803,SOURCE!B:S,15,0)</f>
        <v>ITM_oe</v>
      </c>
      <c r="C803">
        <f>IF(
ISNUMBER(INDEX(SOURCE!B:B,MATCH(A803,SOURCE!B:B,0)+1)),
  VALUE(INDEX(SOURCE!B:B,MATCH(A803,SOURCE!B:B,0)+1)),
  "")</f>
        <v>780</v>
      </c>
      <c r="D803" s="8" t="str">
        <f>IF(A803&lt;&gt;INT(A803),B803,
IF(A803&lt;0,VLOOKUP(A803,lookups!A$1:B$25,2,0),
IF(ISNA(B803),"",
IF(OR(ISBLANK(A803),ISNA(B803),B803=0),
"",
"#define "&amp;
VLOOKUP(A803,SOURCE!B:S,15,0)&amp;IF(SOURCE!$AA$2-LEN(VLOOKUP(A803,SOURCE!B:S,15,0))&gt;=0,REPT(" ",SOURCE!$AA$2-LEN(VLOOKUP(A803,SOURCE!B:S,15,0))),"")&amp;
TEXT(A803,"???0")&amp;IF(VLOOKUP(A803,SOURCE!B:S,16,0)="","","   "&amp;VLOOKUP(A803,SOURCE!B:S,16,0)
))))
)</f>
        <v>#define ITM_oe                       779</v>
      </c>
    </row>
    <row r="804" spans="1:4">
      <c r="A804">
        <f t="shared" si="16"/>
        <v>780</v>
      </c>
      <c r="B804" t="str">
        <f>VLOOKUP(A804,SOURCE!B:S,15,0)</f>
        <v>ITM_r_CARON</v>
      </c>
      <c r="C804">
        <f>IF(
ISNUMBER(INDEX(SOURCE!B:B,MATCH(A804,SOURCE!B:B,0)+1)),
  VALUE(INDEX(SOURCE!B:B,MATCH(A804,SOURCE!B:B,0)+1)),
  "")</f>
        <v>781</v>
      </c>
      <c r="D804" s="8" t="str">
        <f>IF(A804&lt;&gt;INT(A804),B804,
IF(A804&lt;0,VLOOKUP(A804,lookups!A$1:B$25,2,0),
IF(ISNA(B804),"",
IF(OR(ISBLANK(A804),ISNA(B804),B804=0),
"",
"#define "&amp;
VLOOKUP(A804,SOURCE!B:S,15,0)&amp;IF(SOURCE!$AA$2-LEN(VLOOKUP(A804,SOURCE!B:S,15,0))&gt;=0,REPT(" ",SOURCE!$AA$2-LEN(VLOOKUP(A804,SOURCE!B:S,15,0))),"")&amp;
TEXT(A804,"???0")&amp;IF(VLOOKUP(A804,SOURCE!B:S,16,0)="","","   "&amp;VLOOKUP(A804,SOURCE!B:S,16,0)
))))
)</f>
        <v>#define ITM_r_CARON                  780</v>
      </c>
    </row>
    <row r="805" spans="1:4">
      <c r="A805">
        <f t="shared" si="16"/>
        <v>781</v>
      </c>
      <c r="B805" t="str">
        <f>VLOOKUP(A805,SOURCE!B:S,15,0)</f>
        <v>ITM_r_ACUTE</v>
      </c>
      <c r="C805">
        <f>IF(
ISNUMBER(INDEX(SOURCE!B:B,MATCH(A805,SOURCE!B:B,0)+1)),
  VALUE(INDEX(SOURCE!B:B,MATCH(A805,SOURCE!B:B,0)+1)),
  "")</f>
        <v>782</v>
      </c>
      <c r="D805" s="8" t="str">
        <f>IF(A805&lt;&gt;INT(A805),B805,
IF(A805&lt;0,VLOOKUP(A805,lookups!A$1:B$25,2,0),
IF(ISNA(B805),"",
IF(OR(ISBLANK(A805),ISNA(B805),B805=0),
"",
"#define "&amp;
VLOOKUP(A805,SOURCE!B:S,15,0)&amp;IF(SOURCE!$AA$2-LEN(VLOOKUP(A805,SOURCE!B:S,15,0))&gt;=0,REPT(" ",SOURCE!$AA$2-LEN(VLOOKUP(A805,SOURCE!B:S,15,0))),"")&amp;
TEXT(A805,"???0")&amp;IF(VLOOKUP(A805,SOURCE!B:S,16,0)="","","   "&amp;VLOOKUP(A805,SOURCE!B:S,16,0)
))))
)</f>
        <v>#define ITM_r_ACUTE                  781</v>
      </c>
    </row>
    <row r="806" spans="1:4">
      <c r="A806">
        <f t="shared" si="16"/>
        <v>782</v>
      </c>
      <c r="B806" t="str">
        <f>VLOOKUP(A806,SOURCE!B:S,15,0)</f>
        <v>ITM_s_SHARP</v>
      </c>
      <c r="C806">
        <f>IF(
ISNUMBER(INDEX(SOURCE!B:B,MATCH(A806,SOURCE!B:B,0)+1)),
  VALUE(INDEX(SOURCE!B:B,MATCH(A806,SOURCE!B:B,0)+1)),
  "")</f>
        <v>783</v>
      </c>
      <c r="D806" s="8" t="str">
        <f>IF(A806&lt;&gt;INT(A806),B806,
IF(A806&lt;0,VLOOKUP(A806,lookups!A$1:B$25,2,0),
IF(ISNA(B806),"",
IF(OR(ISBLANK(A806),ISNA(B806),B806=0),
"",
"#define "&amp;
VLOOKUP(A806,SOURCE!B:S,15,0)&amp;IF(SOURCE!$AA$2-LEN(VLOOKUP(A806,SOURCE!B:S,15,0))&gt;=0,REPT(" ",SOURCE!$AA$2-LEN(VLOOKUP(A806,SOURCE!B:S,15,0))),"")&amp;
TEXT(A806,"???0")&amp;IF(VLOOKUP(A806,SOURCE!B:S,16,0)="","","   "&amp;VLOOKUP(A806,SOURCE!B:S,16,0)
))))
)</f>
        <v>#define ITM_s_SHARP                  782</v>
      </c>
    </row>
    <row r="807" spans="1:4">
      <c r="A807">
        <f t="shared" si="16"/>
        <v>783</v>
      </c>
      <c r="B807" t="str">
        <f>VLOOKUP(A807,SOURCE!B:S,15,0)</f>
        <v>ITM_s_ACUTE</v>
      </c>
      <c r="C807">
        <f>IF(
ISNUMBER(INDEX(SOURCE!B:B,MATCH(A807,SOURCE!B:B,0)+1)),
  VALUE(INDEX(SOURCE!B:B,MATCH(A807,SOURCE!B:B,0)+1)),
  "")</f>
        <v>784</v>
      </c>
      <c r="D807" s="8" t="str">
        <f>IF(A807&lt;&gt;INT(A807),B807,
IF(A807&lt;0,VLOOKUP(A807,lookups!A$1:B$25,2,0),
IF(ISNA(B807),"",
IF(OR(ISBLANK(A807),ISNA(B807),B807=0),
"",
"#define "&amp;
VLOOKUP(A807,SOURCE!B:S,15,0)&amp;IF(SOURCE!$AA$2-LEN(VLOOKUP(A807,SOURCE!B:S,15,0))&gt;=0,REPT(" ",SOURCE!$AA$2-LEN(VLOOKUP(A807,SOURCE!B:S,15,0))),"")&amp;
TEXT(A807,"???0")&amp;IF(VLOOKUP(A807,SOURCE!B:S,16,0)="","","   "&amp;VLOOKUP(A807,SOURCE!B:S,16,0)
))))
)</f>
        <v>#define ITM_s_ACUTE                  783</v>
      </c>
    </row>
    <row r="808" spans="1:4">
      <c r="A808">
        <f t="shared" si="16"/>
        <v>784</v>
      </c>
      <c r="B808" t="str">
        <f>VLOOKUP(A808,SOURCE!B:S,15,0)</f>
        <v>ITM_s_CARON</v>
      </c>
      <c r="C808">
        <f>IF(
ISNUMBER(INDEX(SOURCE!B:B,MATCH(A808,SOURCE!B:B,0)+1)),
  VALUE(INDEX(SOURCE!B:B,MATCH(A808,SOURCE!B:B,0)+1)),
  "")</f>
        <v>785</v>
      </c>
      <c r="D808" s="8" t="str">
        <f>IF(A808&lt;&gt;INT(A808),B808,
IF(A808&lt;0,VLOOKUP(A808,lookups!A$1:B$25,2,0),
IF(ISNA(B808),"",
IF(OR(ISBLANK(A808),ISNA(B808),B808=0),
"",
"#define "&amp;
VLOOKUP(A808,SOURCE!B:S,15,0)&amp;IF(SOURCE!$AA$2-LEN(VLOOKUP(A808,SOURCE!B:S,15,0))&gt;=0,REPT(" ",SOURCE!$AA$2-LEN(VLOOKUP(A808,SOURCE!B:S,15,0))),"")&amp;
TEXT(A808,"???0")&amp;IF(VLOOKUP(A808,SOURCE!B:S,16,0)="","","   "&amp;VLOOKUP(A808,SOURCE!B:S,16,0)
))))
)</f>
        <v>#define ITM_s_CARON                  784</v>
      </c>
    </row>
    <row r="809" spans="1:4">
      <c r="A809">
        <f t="shared" si="16"/>
        <v>785</v>
      </c>
      <c r="B809" t="str">
        <f>VLOOKUP(A809,SOURCE!B:S,15,0)</f>
        <v>ITM_s_CEDILLA</v>
      </c>
      <c r="C809">
        <f>IF(
ISNUMBER(INDEX(SOURCE!B:B,MATCH(A809,SOURCE!B:B,0)+1)),
  VALUE(INDEX(SOURCE!B:B,MATCH(A809,SOURCE!B:B,0)+1)),
  "")</f>
        <v>786</v>
      </c>
      <c r="D809" s="8" t="str">
        <f>IF(A809&lt;&gt;INT(A809),B809,
IF(A809&lt;0,VLOOKUP(A809,lookups!A$1:B$25,2,0),
IF(ISNA(B809),"",
IF(OR(ISBLANK(A809),ISNA(B809),B809=0),
"",
"#define "&amp;
VLOOKUP(A809,SOURCE!B:S,15,0)&amp;IF(SOURCE!$AA$2-LEN(VLOOKUP(A809,SOURCE!B:S,15,0))&gt;=0,REPT(" ",SOURCE!$AA$2-LEN(VLOOKUP(A809,SOURCE!B:S,15,0))),"")&amp;
TEXT(A809,"???0")&amp;IF(VLOOKUP(A809,SOURCE!B:S,16,0)="","","   "&amp;VLOOKUP(A809,SOURCE!B:S,16,0)
))))
)</f>
        <v>#define ITM_s_CEDILLA                785</v>
      </c>
    </row>
    <row r="810" spans="1:4">
      <c r="A810">
        <f t="shared" si="16"/>
        <v>786</v>
      </c>
      <c r="B810" t="str">
        <f>VLOOKUP(A810,SOURCE!B:S,15,0)</f>
        <v>ITM_t_APOSTROPHE</v>
      </c>
      <c r="C810">
        <f>IF(
ISNUMBER(INDEX(SOURCE!B:B,MATCH(A810,SOURCE!B:B,0)+1)),
  VALUE(INDEX(SOURCE!B:B,MATCH(A810,SOURCE!B:B,0)+1)),
  "")</f>
        <v>787</v>
      </c>
      <c r="D810" s="8" t="str">
        <f>IF(A810&lt;&gt;INT(A810),B810,
IF(A810&lt;0,VLOOKUP(A810,lookups!A$1:B$25,2,0),
IF(ISNA(B810),"",
IF(OR(ISBLANK(A810),ISNA(B810),B810=0),
"",
"#define "&amp;
VLOOKUP(A810,SOURCE!B:S,15,0)&amp;IF(SOURCE!$AA$2-LEN(VLOOKUP(A810,SOURCE!B:S,15,0))&gt;=0,REPT(" ",SOURCE!$AA$2-LEN(VLOOKUP(A810,SOURCE!B:S,15,0))),"")&amp;
TEXT(A810,"???0")&amp;IF(VLOOKUP(A810,SOURCE!B:S,16,0)="","","   "&amp;VLOOKUP(A810,SOURCE!B:S,16,0)
))))
)</f>
        <v>#define ITM_t_APOSTROPHE             786</v>
      </c>
    </row>
    <row r="811" spans="1:4">
      <c r="A811">
        <f t="shared" si="16"/>
        <v>787</v>
      </c>
      <c r="B811" t="str">
        <f>VLOOKUP(A811,SOURCE!B:S,15,0)</f>
        <v>ITM_t_CEDILLA</v>
      </c>
      <c r="C811">
        <f>IF(
ISNUMBER(INDEX(SOURCE!B:B,MATCH(A811,SOURCE!B:B,0)+1)),
  VALUE(INDEX(SOURCE!B:B,MATCH(A811,SOURCE!B:B,0)+1)),
  "")</f>
        <v>788</v>
      </c>
      <c r="D811" s="8" t="str">
        <f>IF(A811&lt;&gt;INT(A811),B811,
IF(A811&lt;0,VLOOKUP(A811,lookups!A$1:B$25,2,0),
IF(ISNA(B811),"",
IF(OR(ISBLANK(A811),ISNA(B811),B811=0),
"",
"#define "&amp;
VLOOKUP(A811,SOURCE!B:S,15,0)&amp;IF(SOURCE!$AA$2-LEN(VLOOKUP(A811,SOURCE!B:S,15,0))&gt;=0,REPT(" ",SOURCE!$AA$2-LEN(VLOOKUP(A811,SOURCE!B:S,15,0))),"")&amp;
TEXT(A811,"???0")&amp;IF(VLOOKUP(A811,SOURCE!B:S,16,0)="","","   "&amp;VLOOKUP(A811,SOURCE!B:S,16,0)
))))
)</f>
        <v>#define ITM_t_CEDILLA                787</v>
      </c>
    </row>
    <row r="812" spans="1:4">
      <c r="A812">
        <f t="shared" si="16"/>
        <v>788</v>
      </c>
      <c r="B812" t="str">
        <f>VLOOKUP(A812,SOURCE!B:S,15,0)</f>
        <v>ITM_u_MACRON</v>
      </c>
      <c r="C812">
        <f>IF(
ISNUMBER(INDEX(SOURCE!B:B,MATCH(A812,SOURCE!B:B,0)+1)),
  VALUE(INDEX(SOURCE!B:B,MATCH(A812,SOURCE!B:B,0)+1)),
  "")</f>
        <v>789</v>
      </c>
      <c r="D812" s="8" t="str">
        <f>IF(A812&lt;&gt;INT(A812),B812,
IF(A812&lt;0,VLOOKUP(A812,lookups!A$1:B$25,2,0),
IF(ISNA(B812),"",
IF(OR(ISBLANK(A812),ISNA(B812),B812=0),
"",
"#define "&amp;
VLOOKUP(A812,SOURCE!B:S,15,0)&amp;IF(SOURCE!$AA$2-LEN(VLOOKUP(A812,SOURCE!B:S,15,0))&gt;=0,REPT(" ",SOURCE!$AA$2-LEN(VLOOKUP(A812,SOURCE!B:S,15,0))),"")&amp;
TEXT(A812,"???0")&amp;IF(VLOOKUP(A812,SOURCE!B:S,16,0)="","","   "&amp;VLOOKUP(A812,SOURCE!B:S,16,0)
))))
)</f>
        <v>#define ITM_u_MACRON                 788</v>
      </c>
    </row>
    <row r="813" spans="1:4">
      <c r="A813">
        <f t="shared" si="16"/>
        <v>789</v>
      </c>
      <c r="B813" t="str">
        <f>VLOOKUP(A813,SOURCE!B:S,15,0)</f>
        <v>ITM_u_ACUTE</v>
      </c>
      <c r="C813">
        <f>IF(
ISNUMBER(INDEX(SOURCE!B:B,MATCH(A813,SOURCE!B:B,0)+1)),
  VALUE(INDEX(SOURCE!B:B,MATCH(A813,SOURCE!B:B,0)+1)),
  "")</f>
        <v>790</v>
      </c>
      <c r="D813" s="8" t="str">
        <f>IF(A813&lt;&gt;INT(A813),B813,
IF(A813&lt;0,VLOOKUP(A813,lookups!A$1:B$25,2,0),
IF(ISNA(B813),"",
IF(OR(ISBLANK(A813),ISNA(B813),B813=0),
"",
"#define "&amp;
VLOOKUP(A813,SOURCE!B:S,15,0)&amp;IF(SOURCE!$AA$2-LEN(VLOOKUP(A813,SOURCE!B:S,15,0))&gt;=0,REPT(" ",SOURCE!$AA$2-LEN(VLOOKUP(A813,SOURCE!B:S,15,0))),"")&amp;
TEXT(A813,"???0")&amp;IF(VLOOKUP(A813,SOURCE!B:S,16,0)="","","   "&amp;VLOOKUP(A813,SOURCE!B:S,16,0)
))))
)</f>
        <v>#define ITM_u_ACUTE                  789</v>
      </c>
    </row>
    <row r="814" spans="1:4">
      <c r="A814">
        <f t="shared" si="16"/>
        <v>790</v>
      </c>
      <c r="B814" t="str">
        <f>VLOOKUP(A814,SOURCE!B:S,15,0)</f>
        <v>ITM_u_BREVE</v>
      </c>
      <c r="C814">
        <f>IF(
ISNUMBER(INDEX(SOURCE!B:B,MATCH(A814,SOURCE!B:B,0)+1)),
  VALUE(INDEX(SOURCE!B:B,MATCH(A814,SOURCE!B:B,0)+1)),
  "")</f>
        <v>791</v>
      </c>
      <c r="D814" s="8" t="str">
        <f>IF(A814&lt;&gt;INT(A814),B814,
IF(A814&lt;0,VLOOKUP(A814,lookups!A$1:B$25,2,0),
IF(ISNA(B814),"",
IF(OR(ISBLANK(A814),ISNA(B814),B814=0),
"",
"#define "&amp;
VLOOKUP(A814,SOURCE!B:S,15,0)&amp;IF(SOURCE!$AA$2-LEN(VLOOKUP(A814,SOURCE!B:S,15,0))&gt;=0,REPT(" ",SOURCE!$AA$2-LEN(VLOOKUP(A814,SOURCE!B:S,15,0))),"")&amp;
TEXT(A814,"???0")&amp;IF(VLOOKUP(A814,SOURCE!B:S,16,0)="","","   "&amp;VLOOKUP(A814,SOURCE!B:S,16,0)
))))
)</f>
        <v>#define ITM_u_BREVE                  790</v>
      </c>
    </row>
    <row r="815" spans="1:4">
      <c r="A815">
        <f t="shared" si="16"/>
        <v>791</v>
      </c>
      <c r="B815" t="str">
        <f>VLOOKUP(A815,SOURCE!B:S,15,0)</f>
        <v>ITM_u_GRAVE</v>
      </c>
      <c r="C815">
        <f>IF(
ISNUMBER(INDEX(SOURCE!B:B,MATCH(A815,SOURCE!B:B,0)+1)),
  VALUE(INDEX(SOURCE!B:B,MATCH(A815,SOURCE!B:B,0)+1)),
  "")</f>
        <v>792</v>
      </c>
      <c r="D815" s="8" t="str">
        <f>IF(A815&lt;&gt;INT(A815),B815,
IF(A815&lt;0,VLOOKUP(A815,lookups!A$1:B$25,2,0),
IF(ISNA(B815),"",
IF(OR(ISBLANK(A815),ISNA(B815),B815=0),
"",
"#define "&amp;
VLOOKUP(A815,SOURCE!B:S,15,0)&amp;IF(SOURCE!$AA$2-LEN(VLOOKUP(A815,SOURCE!B:S,15,0))&gt;=0,REPT(" ",SOURCE!$AA$2-LEN(VLOOKUP(A815,SOURCE!B:S,15,0))),"")&amp;
TEXT(A815,"???0")&amp;IF(VLOOKUP(A815,SOURCE!B:S,16,0)="","","   "&amp;VLOOKUP(A815,SOURCE!B:S,16,0)
))))
)</f>
        <v>#define ITM_u_GRAVE                  791</v>
      </c>
    </row>
    <row r="816" spans="1:4">
      <c r="A816">
        <f t="shared" si="16"/>
        <v>792</v>
      </c>
      <c r="B816" t="str">
        <f>VLOOKUP(A816,SOURCE!B:S,15,0)</f>
        <v>ITM_u_DIARESIS</v>
      </c>
      <c r="C816">
        <f>IF(
ISNUMBER(INDEX(SOURCE!B:B,MATCH(A816,SOURCE!B:B,0)+1)),
  VALUE(INDEX(SOURCE!B:B,MATCH(A816,SOURCE!B:B,0)+1)),
  "")</f>
        <v>793</v>
      </c>
      <c r="D816" s="8" t="str">
        <f>IF(A816&lt;&gt;INT(A816),B816,
IF(A816&lt;0,VLOOKUP(A816,lookups!A$1:B$25,2,0),
IF(ISNA(B816),"",
IF(OR(ISBLANK(A816),ISNA(B816),B816=0),
"",
"#define "&amp;
VLOOKUP(A816,SOURCE!B:S,15,0)&amp;IF(SOURCE!$AA$2-LEN(VLOOKUP(A816,SOURCE!B:S,15,0))&gt;=0,REPT(" ",SOURCE!$AA$2-LEN(VLOOKUP(A816,SOURCE!B:S,15,0))),"")&amp;
TEXT(A816,"???0")&amp;IF(VLOOKUP(A816,SOURCE!B:S,16,0)="","","   "&amp;VLOOKUP(A816,SOURCE!B:S,16,0)
))))
)</f>
        <v>#define ITM_u_DIARESIS               792</v>
      </c>
    </row>
    <row r="817" spans="1:4">
      <c r="A817">
        <f t="shared" si="16"/>
        <v>793</v>
      </c>
      <c r="B817" t="str">
        <f>VLOOKUP(A817,SOURCE!B:S,15,0)</f>
        <v>ITM_u_TILDE</v>
      </c>
      <c r="C817">
        <f>IF(
ISNUMBER(INDEX(SOURCE!B:B,MATCH(A817,SOURCE!B:B,0)+1)),
  VALUE(INDEX(SOURCE!B:B,MATCH(A817,SOURCE!B:B,0)+1)),
  "")</f>
        <v>794</v>
      </c>
      <c r="D817" s="8" t="str">
        <f>IF(A817&lt;&gt;INT(A817),B817,
IF(A817&lt;0,VLOOKUP(A817,lookups!A$1:B$25,2,0),
IF(ISNA(B817),"",
IF(OR(ISBLANK(A817),ISNA(B817),B817=0),
"",
"#define "&amp;
VLOOKUP(A817,SOURCE!B:S,15,0)&amp;IF(SOURCE!$AA$2-LEN(VLOOKUP(A817,SOURCE!B:S,15,0))&gt;=0,REPT(" ",SOURCE!$AA$2-LEN(VLOOKUP(A817,SOURCE!B:S,15,0))),"")&amp;
TEXT(A817,"???0")&amp;IF(VLOOKUP(A817,SOURCE!B:S,16,0)="","","   "&amp;VLOOKUP(A817,SOURCE!B:S,16,0)
))))
)</f>
        <v>#define ITM_u_TILDE                  793</v>
      </c>
    </row>
    <row r="818" spans="1:4">
      <c r="A818">
        <f t="shared" si="16"/>
        <v>794</v>
      </c>
      <c r="B818" t="str">
        <f>VLOOKUP(A818,SOURCE!B:S,15,0)</f>
        <v>ITM_u_CIRC</v>
      </c>
      <c r="C818">
        <f>IF(
ISNUMBER(INDEX(SOURCE!B:B,MATCH(A818,SOURCE!B:B,0)+1)),
  VALUE(INDEX(SOURCE!B:B,MATCH(A818,SOURCE!B:B,0)+1)),
  "")</f>
        <v>795</v>
      </c>
      <c r="D818" s="8" t="str">
        <f>IF(A818&lt;&gt;INT(A818),B818,
IF(A818&lt;0,VLOOKUP(A818,lookups!A$1:B$25,2,0),
IF(ISNA(B818),"",
IF(OR(ISBLANK(A818),ISNA(B818),B818=0),
"",
"#define "&amp;
VLOOKUP(A818,SOURCE!B:S,15,0)&amp;IF(SOURCE!$AA$2-LEN(VLOOKUP(A818,SOURCE!B:S,15,0))&gt;=0,REPT(" ",SOURCE!$AA$2-LEN(VLOOKUP(A818,SOURCE!B:S,15,0))),"")&amp;
TEXT(A818,"???0")&amp;IF(VLOOKUP(A818,SOURCE!B:S,16,0)="","","   "&amp;VLOOKUP(A818,SOURCE!B:S,16,0)
))))
)</f>
        <v>#define ITM_u_CIRC                   794</v>
      </c>
    </row>
    <row r="819" spans="1:4">
      <c r="A819">
        <f t="shared" si="16"/>
        <v>795</v>
      </c>
      <c r="B819" t="str">
        <f>VLOOKUP(A819,SOURCE!B:S,15,0)</f>
        <v>ITM_u_RING</v>
      </c>
      <c r="C819">
        <f>IF(
ISNUMBER(INDEX(SOURCE!B:B,MATCH(A819,SOURCE!B:B,0)+1)),
  VALUE(INDEX(SOURCE!B:B,MATCH(A819,SOURCE!B:B,0)+1)),
  "")</f>
        <v>796</v>
      </c>
      <c r="D819" s="8" t="str">
        <f>IF(A819&lt;&gt;INT(A819),B819,
IF(A819&lt;0,VLOOKUP(A819,lookups!A$1:B$25,2,0),
IF(ISNA(B819),"",
IF(OR(ISBLANK(A819),ISNA(B819),B819=0),
"",
"#define "&amp;
VLOOKUP(A819,SOURCE!B:S,15,0)&amp;IF(SOURCE!$AA$2-LEN(VLOOKUP(A819,SOURCE!B:S,15,0))&gt;=0,REPT(" ",SOURCE!$AA$2-LEN(VLOOKUP(A819,SOURCE!B:S,15,0))),"")&amp;
TEXT(A819,"???0")&amp;IF(VLOOKUP(A819,SOURCE!B:S,16,0)="","","   "&amp;VLOOKUP(A819,SOURCE!B:S,16,0)
))))
)</f>
        <v>#define ITM_u_RING                   795</v>
      </c>
    </row>
    <row r="820" spans="1:4">
      <c r="A820">
        <f t="shared" si="16"/>
        <v>796</v>
      </c>
      <c r="B820" t="str">
        <f>VLOOKUP(A820,SOURCE!B:S,15,0)</f>
        <v>ITM_w_CIRC</v>
      </c>
      <c r="C820">
        <f>IF(
ISNUMBER(INDEX(SOURCE!B:B,MATCH(A820,SOURCE!B:B,0)+1)),
  VALUE(INDEX(SOURCE!B:B,MATCH(A820,SOURCE!B:B,0)+1)),
  "")</f>
        <v>797</v>
      </c>
      <c r="D820" s="8" t="str">
        <f>IF(A820&lt;&gt;INT(A820),B820,
IF(A820&lt;0,VLOOKUP(A820,lookups!A$1:B$25,2,0),
IF(ISNA(B820),"",
IF(OR(ISBLANK(A820),ISNA(B820),B820=0),
"",
"#define "&amp;
VLOOKUP(A820,SOURCE!B:S,15,0)&amp;IF(SOURCE!$AA$2-LEN(VLOOKUP(A820,SOURCE!B:S,15,0))&gt;=0,REPT(" ",SOURCE!$AA$2-LEN(VLOOKUP(A820,SOURCE!B:S,15,0))),"")&amp;
TEXT(A820,"???0")&amp;IF(VLOOKUP(A820,SOURCE!B:S,16,0)="","","   "&amp;VLOOKUP(A820,SOURCE!B:S,16,0)
))))
)</f>
        <v>#define ITM_w_CIRC                   796</v>
      </c>
    </row>
    <row r="821" spans="1:4">
      <c r="A821">
        <f t="shared" si="16"/>
        <v>797</v>
      </c>
      <c r="B821" t="str">
        <f>VLOOKUP(A821,SOURCE!B:S,15,0)</f>
        <v>ITM_x_BAR</v>
      </c>
      <c r="C821">
        <f>IF(
ISNUMBER(INDEX(SOURCE!B:B,MATCH(A821,SOURCE!B:B,0)+1)),
  VALUE(INDEX(SOURCE!B:B,MATCH(A821,SOURCE!B:B,0)+1)),
  "")</f>
        <v>798</v>
      </c>
      <c r="D821" s="8" t="str">
        <f>IF(A821&lt;&gt;INT(A821),B821,
IF(A821&lt;0,VLOOKUP(A821,lookups!A$1:B$25,2,0),
IF(ISNA(B821),"",
IF(OR(ISBLANK(A821),ISNA(B821),B821=0),
"",
"#define "&amp;
VLOOKUP(A821,SOURCE!B:S,15,0)&amp;IF(SOURCE!$AA$2-LEN(VLOOKUP(A821,SOURCE!B:S,15,0))&gt;=0,REPT(" ",SOURCE!$AA$2-LEN(VLOOKUP(A821,SOURCE!B:S,15,0))),"")&amp;
TEXT(A821,"???0")&amp;IF(VLOOKUP(A821,SOURCE!B:S,16,0)="","","   "&amp;VLOOKUP(A821,SOURCE!B:S,16,0)
))))
)</f>
        <v>#define ITM_x_BAR                    797</v>
      </c>
    </row>
    <row r="822" spans="1:4">
      <c r="A822">
        <f t="shared" si="16"/>
        <v>798</v>
      </c>
      <c r="B822" t="str">
        <f>VLOOKUP(A822,SOURCE!B:S,15,0)</f>
        <v>ITM_x_CIRC</v>
      </c>
      <c r="C822">
        <f>IF(
ISNUMBER(INDEX(SOURCE!B:B,MATCH(A822,SOURCE!B:B,0)+1)),
  VALUE(INDEX(SOURCE!B:B,MATCH(A822,SOURCE!B:B,0)+1)),
  "")</f>
        <v>799</v>
      </c>
      <c r="D822" s="8" t="str">
        <f>IF(A822&lt;&gt;INT(A822),B822,
IF(A822&lt;0,VLOOKUP(A822,lookups!A$1:B$25,2,0),
IF(ISNA(B822),"",
IF(OR(ISBLANK(A822),ISNA(B822),B822=0),
"",
"#define "&amp;
VLOOKUP(A822,SOURCE!B:S,15,0)&amp;IF(SOURCE!$AA$2-LEN(VLOOKUP(A822,SOURCE!B:S,15,0))&gt;=0,REPT(" ",SOURCE!$AA$2-LEN(VLOOKUP(A822,SOURCE!B:S,15,0))),"")&amp;
TEXT(A822,"???0")&amp;IF(VLOOKUP(A822,SOURCE!B:S,16,0)="","","   "&amp;VLOOKUP(A822,SOURCE!B:S,16,0)
))))
)</f>
        <v>#define ITM_x_CIRC                   798</v>
      </c>
    </row>
    <row r="823" spans="1:4">
      <c r="A823">
        <f t="shared" si="16"/>
        <v>799</v>
      </c>
      <c r="B823" t="str">
        <f>VLOOKUP(A823,SOURCE!B:S,15,0)</f>
        <v>ITM_y_BAR</v>
      </c>
      <c r="C823">
        <f>IF(
ISNUMBER(INDEX(SOURCE!B:B,MATCH(A823,SOURCE!B:B,0)+1)),
  VALUE(INDEX(SOURCE!B:B,MATCH(A823,SOURCE!B:B,0)+1)),
  "")</f>
        <v>800</v>
      </c>
      <c r="D823" s="8" t="str">
        <f>IF(A823&lt;&gt;INT(A823),B823,
IF(A823&lt;0,VLOOKUP(A823,lookups!A$1:B$25,2,0),
IF(ISNA(B823),"",
IF(OR(ISBLANK(A823),ISNA(B823),B823=0),
"",
"#define "&amp;
VLOOKUP(A823,SOURCE!B:S,15,0)&amp;IF(SOURCE!$AA$2-LEN(VLOOKUP(A823,SOURCE!B:S,15,0))&gt;=0,REPT(" ",SOURCE!$AA$2-LEN(VLOOKUP(A823,SOURCE!B:S,15,0))),"")&amp;
TEXT(A823,"???0")&amp;IF(VLOOKUP(A823,SOURCE!B:S,16,0)="","","   "&amp;VLOOKUP(A823,SOURCE!B:S,16,0)
))))
)</f>
        <v>#define ITM_y_BAR                    799</v>
      </c>
    </row>
    <row r="824" spans="1:4">
      <c r="A824">
        <f t="shared" si="16"/>
        <v>800</v>
      </c>
      <c r="B824" t="str">
        <f>VLOOKUP(A824,SOURCE!B:S,15,0)</f>
        <v>ITM_y_CIRC</v>
      </c>
      <c r="C824">
        <f>IF(
ISNUMBER(INDEX(SOURCE!B:B,MATCH(A824,SOURCE!B:B,0)+1)),
  VALUE(INDEX(SOURCE!B:B,MATCH(A824,SOURCE!B:B,0)+1)),
  "")</f>
        <v>801</v>
      </c>
      <c r="D824" s="8" t="str">
        <f>IF(A824&lt;&gt;INT(A824),B824,
IF(A824&lt;0,VLOOKUP(A824,lookups!A$1:B$25,2,0),
IF(ISNA(B824),"",
IF(OR(ISBLANK(A824),ISNA(B824),B824=0),
"",
"#define "&amp;
VLOOKUP(A824,SOURCE!B:S,15,0)&amp;IF(SOURCE!$AA$2-LEN(VLOOKUP(A824,SOURCE!B:S,15,0))&gt;=0,REPT(" ",SOURCE!$AA$2-LEN(VLOOKUP(A824,SOURCE!B:S,15,0))),"")&amp;
TEXT(A824,"???0")&amp;IF(VLOOKUP(A824,SOURCE!B:S,16,0)="","","   "&amp;VLOOKUP(A824,SOURCE!B:S,16,0)
))))
)</f>
        <v>#define ITM_y_CIRC                   800</v>
      </c>
    </row>
    <row r="825" spans="1:4">
      <c r="A825">
        <f t="shared" si="16"/>
        <v>801</v>
      </c>
      <c r="B825" t="str">
        <f>VLOOKUP(A825,SOURCE!B:S,15,0)</f>
        <v>ITM_y_ACUTE</v>
      </c>
      <c r="C825">
        <f>IF(
ISNUMBER(INDEX(SOURCE!B:B,MATCH(A825,SOURCE!B:B,0)+1)),
  VALUE(INDEX(SOURCE!B:B,MATCH(A825,SOURCE!B:B,0)+1)),
  "")</f>
        <v>802</v>
      </c>
      <c r="D825" s="8" t="str">
        <f>IF(A825&lt;&gt;INT(A825),B825,
IF(A825&lt;0,VLOOKUP(A825,lookups!A$1:B$25,2,0),
IF(ISNA(B825),"",
IF(OR(ISBLANK(A825),ISNA(B825),B825=0),
"",
"#define "&amp;
VLOOKUP(A825,SOURCE!B:S,15,0)&amp;IF(SOURCE!$AA$2-LEN(VLOOKUP(A825,SOURCE!B:S,15,0))&gt;=0,REPT(" ",SOURCE!$AA$2-LEN(VLOOKUP(A825,SOURCE!B:S,15,0))),"")&amp;
TEXT(A825,"???0")&amp;IF(VLOOKUP(A825,SOURCE!B:S,16,0)="","","   "&amp;VLOOKUP(A825,SOURCE!B:S,16,0)
))))
)</f>
        <v>#define ITM_y_ACUTE                  801</v>
      </c>
    </row>
    <row r="826" spans="1:4">
      <c r="A826">
        <f t="shared" si="16"/>
        <v>802</v>
      </c>
      <c r="B826" t="str">
        <f>VLOOKUP(A826,SOURCE!B:S,15,0)</f>
        <v>ITM_y_DIARESIS</v>
      </c>
      <c r="C826">
        <f>IF(
ISNUMBER(INDEX(SOURCE!B:B,MATCH(A826,SOURCE!B:B,0)+1)),
  VALUE(INDEX(SOURCE!B:B,MATCH(A826,SOURCE!B:B,0)+1)),
  "")</f>
        <v>803</v>
      </c>
      <c r="D826" s="8" t="str">
        <f>IF(A826&lt;&gt;INT(A826),B826,
IF(A826&lt;0,VLOOKUP(A826,lookups!A$1:B$25,2,0),
IF(ISNA(B826),"",
IF(OR(ISBLANK(A826),ISNA(B826),B826=0),
"",
"#define "&amp;
VLOOKUP(A826,SOURCE!B:S,15,0)&amp;IF(SOURCE!$AA$2-LEN(VLOOKUP(A826,SOURCE!B:S,15,0))&gt;=0,REPT(" ",SOURCE!$AA$2-LEN(VLOOKUP(A826,SOURCE!B:S,15,0))),"")&amp;
TEXT(A826,"???0")&amp;IF(VLOOKUP(A826,SOURCE!B:S,16,0)="","","   "&amp;VLOOKUP(A826,SOURCE!B:S,16,0)
))))
)</f>
        <v>#define ITM_y_DIARESIS               802</v>
      </c>
    </row>
    <row r="827" spans="1:4">
      <c r="A827">
        <f t="shared" si="16"/>
        <v>803</v>
      </c>
      <c r="B827" t="str">
        <f>VLOOKUP(A827,SOURCE!B:S,15,0)</f>
        <v>ITM_z_ACUTE</v>
      </c>
      <c r="C827">
        <f>IF(
ISNUMBER(INDEX(SOURCE!B:B,MATCH(A827,SOURCE!B:B,0)+1)),
  VALUE(INDEX(SOURCE!B:B,MATCH(A827,SOURCE!B:B,0)+1)),
  "")</f>
        <v>804</v>
      </c>
      <c r="D827" s="8" t="str">
        <f>IF(A827&lt;&gt;INT(A827),B827,
IF(A827&lt;0,VLOOKUP(A827,lookups!A$1:B$25,2,0),
IF(ISNA(B827),"",
IF(OR(ISBLANK(A827),ISNA(B827),B827=0),
"",
"#define "&amp;
VLOOKUP(A827,SOURCE!B:S,15,0)&amp;IF(SOURCE!$AA$2-LEN(VLOOKUP(A827,SOURCE!B:S,15,0))&gt;=0,REPT(" ",SOURCE!$AA$2-LEN(VLOOKUP(A827,SOURCE!B:S,15,0))),"")&amp;
TEXT(A827,"???0")&amp;IF(VLOOKUP(A827,SOURCE!B:S,16,0)="","","   "&amp;VLOOKUP(A827,SOURCE!B:S,16,0)
))))
)</f>
        <v>#define ITM_z_ACUTE                  803</v>
      </c>
    </row>
    <row r="828" spans="1:4">
      <c r="A828">
        <f t="shared" si="16"/>
        <v>804</v>
      </c>
      <c r="B828" t="str">
        <f>VLOOKUP(A828,SOURCE!B:S,15,0)</f>
        <v>ITM_z_CARON</v>
      </c>
      <c r="C828">
        <f>IF(
ISNUMBER(INDEX(SOURCE!B:B,MATCH(A828,SOURCE!B:B,0)+1)),
  VALUE(INDEX(SOURCE!B:B,MATCH(A828,SOURCE!B:B,0)+1)),
  "")</f>
        <v>805</v>
      </c>
      <c r="D828" s="8" t="str">
        <f>IF(A828&lt;&gt;INT(A828),B828,
IF(A828&lt;0,VLOOKUP(A828,lookups!A$1:B$25,2,0),
IF(ISNA(B828),"",
IF(OR(ISBLANK(A828),ISNA(B828),B828=0),
"",
"#define "&amp;
VLOOKUP(A828,SOURCE!B:S,15,0)&amp;IF(SOURCE!$AA$2-LEN(VLOOKUP(A828,SOURCE!B:S,15,0))&gt;=0,REPT(" ",SOURCE!$AA$2-LEN(VLOOKUP(A828,SOURCE!B:S,15,0))),"")&amp;
TEXT(A828,"???0")&amp;IF(VLOOKUP(A828,SOURCE!B:S,16,0)="","","   "&amp;VLOOKUP(A828,SOURCE!B:S,16,0)
))))
)</f>
        <v>#define ITM_z_CARON                  804</v>
      </c>
    </row>
    <row r="829" spans="1:4">
      <c r="A829">
        <f t="shared" si="16"/>
        <v>805</v>
      </c>
      <c r="B829" t="str">
        <f>VLOOKUP(A829,SOURCE!B:S,15,0)</f>
        <v>ITM_z_DOT</v>
      </c>
      <c r="C829">
        <f>IF(
ISNUMBER(INDEX(SOURCE!B:B,MATCH(A829,SOURCE!B:B,0)+1)),
  VALUE(INDEX(SOURCE!B:B,MATCH(A829,SOURCE!B:B,0)+1)),
  "")</f>
        <v>806</v>
      </c>
      <c r="D829" s="8" t="str">
        <f>IF(A829&lt;&gt;INT(A829),B829,
IF(A829&lt;0,VLOOKUP(A829,lookups!A$1:B$25,2,0),
IF(ISNA(B829),"",
IF(OR(ISBLANK(A829),ISNA(B829),B829=0),
"",
"#define "&amp;
VLOOKUP(A829,SOURCE!B:S,15,0)&amp;IF(SOURCE!$AA$2-LEN(VLOOKUP(A829,SOURCE!B:S,15,0))&gt;=0,REPT(" ",SOURCE!$AA$2-LEN(VLOOKUP(A829,SOURCE!B:S,15,0))),"")&amp;
TEXT(A829,"???0")&amp;IF(VLOOKUP(A829,SOURCE!B:S,16,0)="","","   "&amp;VLOOKUP(A829,SOURCE!B:S,16,0)
))))
)</f>
        <v>#define ITM_z_DOT                    805</v>
      </c>
    </row>
    <row r="830" spans="1:4">
      <c r="A830">
        <f t="shared" si="16"/>
        <v>806</v>
      </c>
      <c r="B830" t="str">
        <f>VLOOKUP(A830,SOURCE!B:S,15,0)</f>
        <v>ITM_SPACE</v>
      </c>
      <c r="C830">
        <f>IF(
ISNUMBER(INDEX(SOURCE!B:B,MATCH(A830,SOURCE!B:B,0)+1)),
  VALUE(INDEX(SOURCE!B:B,MATCH(A830,SOURCE!B:B,0)+1)),
  "")</f>
        <v>807</v>
      </c>
      <c r="D830" s="8" t="str">
        <f>IF(A830&lt;&gt;INT(A830),B830,
IF(A830&lt;0,VLOOKUP(A830,lookups!A$1:B$25,2,0),
IF(ISNA(B830),"",
IF(OR(ISBLANK(A830),ISNA(B830),B830=0),
"",
"#define "&amp;
VLOOKUP(A830,SOURCE!B:S,15,0)&amp;IF(SOURCE!$AA$2-LEN(VLOOKUP(A830,SOURCE!B:S,15,0))&gt;=0,REPT(" ",SOURCE!$AA$2-LEN(VLOOKUP(A830,SOURCE!B:S,15,0))),"")&amp;
TEXT(A830,"???0")&amp;IF(VLOOKUP(A830,SOURCE!B:S,16,0)="","","   "&amp;VLOOKUP(A830,SOURCE!B:S,16,0)
))))
)</f>
        <v>#define ITM_SPACE                    806</v>
      </c>
    </row>
    <row r="831" spans="1:4">
      <c r="A831">
        <f t="shared" si="16"/>
        <v>807</v>
      </c>
      <c r="B831" t="str">
        <f>VLOOKUP(A831,SOURCE!B:S,15,0)</f>
        <v>ITM_EXCLAMATION_MARK</v>
      </c>
      <c r="C831">
        <f>IF(
ISNUMBER(INDEX(SOURCE!B:B,MATCH(A831,SOURCE!B:B,0)+1)),
  VALUE(INDEX(SOURCE!B:B,MATCH(A831,SOURCE!B:B,0)+1)),
  "")</f>
        <v>808</v>
      </c>
      <c r="D831" s="8" t="str">
        <f>IF(A831&lt;&gt;INT(A831),B831,
IF(A831&lt;0,VLOOKUP(A831,lookups!A$1:B$25,2,0),
IF(ISNA(B831),"",
IF(OR(ISBLANK(A831),ISNA(B831),B831=0),
"",
"#define "&amp;
VLOOKUP(A831,SOURCE!B:S,15,0)&amp;IF(SOURCE!$AA$2-LEN(VLOOKUP(A831,SOURCE!B:S,15,0))&gt;=0,REPT(" ",SOURCE!$AA$2-LEN(VLOOKUP(A831,SOURCE!B:S,15,0))),"")&amp;
TEXT(A831,"???0")&amp;IF(VLOOKUP(A831,SOURCE!B:S,16,0)="","","   "&amp;VLOOKUP(A831,SOURCE!B:S,16,0)
))))
)</f>
        <v>#define ITM_EXCLAMATION_MARK         807</v>
      </c>
    </row>
    <row r="832" spans="1:4">
      <c r="A832">
        <f t="shared" si="16"/>
        <v>808</v>
      </c>
      <c r="B832" t="str">
        <f>VLOOKUP(A832,SOURCE!B:S,15,0)</f>
        <v>ITM_DOUBLE_QUOTE</v>
      </c>
      <c r="C832">
        <f>IF(
ISNUMBER(INDEX(SOURCE!B:B,MATCH(A832,SOURCE!B:B,0)+1)),
  VALUE(INDEX(SOURCE!B:B,MATCH(A832,SOURCE!B:B,0)+1)),
  "")</f>
        <v>809</v>
      </c>
      <c r="D832" s="8" t="str">
        <f>IF(A832&lt;&gt;INT(A832),B832,
IF(A832&lt;0,VLOOKUP(A832,lookups!A$1:B$25,2,0),
IF(ISNA(B832),"",
IF(OR(ISBLANK(A832),ISNA(B832),B832=0),
"",
"#define "&amp;
VLOOKUP(A832,SOURCE!B:S,15,0)&amp;IF(SOURCE!$AA$2-LEN(VLOOKUP(A832,SOURCE!B:S,15,0))&gt;=0,REPT(" ",SOURCE!$AA$2-LEN(VLOOKUP(A832,SOURCE!B:S,15,0))),"")&amp;
TEXT(A832,"???0")&amp;IF(VLOOKUP(A832,SOURCE!B:S,16,0)="","","   "&amp;VLOOKUP(A832,SOURCE!B:S,16,0)
))))
)</f>
        <v>#define ITM_DOUBLE_QUOTE             808</v>
      </c>
    </row>
    <row r="833" spans="1:4">
      <c r="A833">
        <f t="shared" si="16"/>
        <v>809</v>
      </c>
      <c r="B833" t="str">
        <f>VLOOKUP(A833,SOURCE!B:S,15,0)</f>
        <v>ITM_NUMBER_SIGN</v>
      </c>
      <c r="C833">
        <f>IF(
ISNUMBER(INDEX(SOURCE!B:B,MATCH(A833,SOURCE!B:B,0)+1)),
  VALUE(INDEX(SOURCE!B:B,MATCH(A833,SOURCE!B:B,0)+1)),
  "")</f>
        <v>810</v>
      </c>
      <c r="D833" s="8" t="str">
        <f>IF(A833&lt;&gt;INT(A833),B833,
IF(A833&lt;0,VLOOKUP(A833,lookups!A$1:B$25,2,0),
IF(ISNA(B833),"",
IF(OR(ISBLANK(A833),ISNA(B833),B833=0),
"",
"#define "&amp;
VLOOKUP(A833,SOURCE!B:S,15,0)&amp;IF(SOURCE!$AA$2-LEN(VLOOKUP(A833,SOURCE!B:S,15,0))&gt;=0,REPT(" ",SOURCE!$AA$2-LEN(VLOOKUP(A833,SOURCE!B:S,15,0))),"")&amp;
TEXT(A833,"???0")&amp;IF(VLOOKUP(A833,SOURCE!B:S,16,0)="","","   "&amp;VLOOKUP(A833,SOURCE!B:S,16,0)
))))
)</f>
        <v>#define ITM_NUMBER_SIGN              809</v>
      </c>
    </row>
    <row r="834" spans="1:4">
      <c r="A834">
        <f t="shared" si="16"/>
        <v>810</v>
      </c>
      <c r="B834" t="str">
        <f>VLOOKUP(A834,SOURCE!B:S,15,0)</f>
        <v>ITM_DOLLAR</v>
      </c>
      <c r="C834">
        <f>IF(
ISNUMBER(INDEX(SOURCE!B:B,MATCH(A834,SOURCE!B:B,0)+1)),
  VALUE(INDEX(SOURCE!B:B,MATCH(A834,SOURCE!B:B,0)+1)),
  "")</f>
        <v>811</v>
      </c>
      <c r="D834" s="8" t="str">
        <f>IF(A834&lt;&gt;INT(A834),B834,
IF(A834&lt;0,VLOOKUP(A834,lookups!A$1:B$25,2,0),
IF(ISNA(B834),"",
IF(OR(ISBLANK(A834),ISNA(B834),B834=0),
"",
"#define "&amp;
VLOOKUP(A834,SOURCE!B:S,15,0)&amp;IF(SOURCE!$AA$2-LEN(VLOOKUP(A834,SOURCE!B:S,15,0))&gt;=0,REPT(" ",SOURCE!$AA$2-LEN(VLOOKUP(A834,SOURCE!B:S,15,0))),"")&amp;
TEXT(A834,"???0")&amp;IF(VLOOKUP(A834,SOURCE!B:S,16,0)="","","   "&amp;VLOOKUP(A834,SOURCE!B:S,16,0)
))))
)</f>
        <v>#define ITM_DOLLAR                   810</v>
      </c>
    </row>
    <row r="835" spans="1:4">
      <c r="A835">
        <f t="shared" si="16"/>
        <v>811</v>
      </c>
      <c r="B835" t="str">
        <f>VLOOKUP(A835,SOURCE!B:S,15,0)</f>
        <v>ITM_PERCENT</v>
      </c>
      <c r="C835">
        <f>IF(
ISNUMBER(INDEX(SOURCE!B:B,MATCH(A835,SOURCE!B:B,0)+1)),
  VALUE(INDEX(SOURCE!B:B,MATCH(A835,SOURCE!B:B,0)+1)),
  "")</f>
        <v>812</v>
      </c>
      <c r="D835" s="8" t="str">
        <f>IF(A835&lt;&gt;INT(A835),B835,
IF(A835&lt;0,VLOOKUP(A835,lookups!A$1:B$25,2,0),
IF(ISNA(B835),"",
IF(OR(ISBLANK(A835),ISNA(B835),B835=0),
"",
"#define "&amp;
VLOOKUP(A835,SOURCE!B:S,15,0)&amp;IF(SOURCE!$AA$2-LEN(VLOOKUP(A835,SOURCE!B:S,15,0))&gt;=0,REPT(" ",SOURCE!$AA$2-LEN(VLOOKUP(A835,SOURCE!B:S,15,0))),"")&amp;
TEXT(A835,"???0")&amp;IF(VLOOKUP(A835,SOURCE!B:S,16,0)="","","   "&amp;VLOOKUP(A835,SOURCE!B:S,16,0)
))))
)</f>
        <v>#define ITM_PERCENT                  811</v>
      </c>
    </row>
    <row r="836" spans="1:4">
      <c r="A836">
        <f t="shared" si="16"/>
        <v>812</v>
      </c>
      <c r="B836" t="str">
        <f>VLOOKUP(A836,SOURCE!B:S,15,0)</f>
        <v>ITM_AMPERSAND</v>
      </c>
      <c r="C836">
        <f>IF(
ISNUMBER(INDEX(SOURCE!B:B,MATCH(A836,SOURCE!B:B,0)+1)),
  VALUE(INDEX(SOURCE!B:B,MATCH(A836,SOURCE!B:B,0)+1)),
  "")</f>
        <v>813</v>
      </c>
      <c r="D836" s="8" t="str">
        <f>IF(A836&lt;&gt;INT(A836),B836,
IF(A836&lt;0,VLOOKUP(A836,lookups!A$1:B$25,2,0),
IF(ISNA(B836),"",
IF(OR(ISBLANK(A836),ISNA(B836),B836=0),
"",
"#define "&amp;
VLOOKUP(A836,SOURCE!B:S,15,0)&amp;IF(SOURCE!$AA$2-LEN(VLOOKUP(A836,SOURCE!B:S,15,0))&gt;=0,REPT(" ",SOURCE!$AA$2-LEN(VLOOKUP(A836,SOURCE!B:S,15,0))),"")&amp;
TEXT(A836,"???0")&amp;IF(VLOOKUP(A836,SOURCE!B:S,16,0)="","","   "&amp;VLOOKUP(A836,SOURCE!B:S,16,0)
))))
)</f>
        <v>#define ITM_AMPERSAND                812</v>
      </c>
    </row>
    <row r="837" spans="1:4">
      <c r="A837">
        <f t="shared" si="16"/>
        <v>813</v>
      </c>
      <c r="B837" t="str">
        <f>VLOOKUP(A837,SOURCE!B:S,15,0)</f>
        <v>ITM_QUOTE</v>
      </c>
      <c r="C837">
        <f>IF(
ISNUMBER(INDEX(SOURCE!B:B,MATCH(A837,SOURCE!B:B,0)+1)),
  VALUE(INDEX(SOURCE!B:B,MATCH(A837,SOURCE!B:B,0)+1)),
  "")</f>
        <v>814</v>
      </c>
      <c r="D837" s="8" t="str">
        <f>IF(A837&lt;&gt;INT(A837),B837,
IF(A837&lt;0,VLOOKUP(A837,lookups!A$1:B$25,2,0),
IF(ISNA(B837),"",
IF(OR(ISBLANK(A837),ISNA(B837),B837=0),
"",
"#define "&amp;
VLOOKUP(A837,SOURCE!B:S,15,0)&amp;IF(SOURCE!$AA$2-LEN(VLOOKUP(A837,SOURCE!B:S,15,0))&gt;=0,REPT(" ",SOURCE!$AA$2-LEN(VLOOKUP(A837,SOURCE!B:S,15,0))),"")&amp;
TEXT(A837,"???0")&amp;IF(VLOOKUP(A837,SOURCE!B:S,16,0)="","","   "&amp;VLOOKUP(A837,SOURCE!B:S,16,0)
))))
)</f>
        <v>#define ITM_QUOTE                    813</v>
      </c>
    </row>
    <row r="838" spans="1:4">
      <c r="A838">
        <f t="shared" si="16"/>
        <v>814</v>
      </c>
      <c r="B838" t="str">
        <f>VLOOKUP(A838,SOURCE!B:S,15,0)</f>
        <v>ITM_LEFT_PARENTHESIS</v>
      </c>
      <c r="C838">
        <f>IF(
ISNUMBER(INDEX(SOURCE!B:B,MATCH(A838,SOURCE!B:B,0)+1)),
  VALUE(INDEX(SOURCE!B:B,MATCH(A838,SOURCE!B:B,0)+1)),
  "")</f>
        <v>815</v>
      </c>
      <c r="D838" s="8" t="str">
        <f>IF(A838&lt;&gt;INT(A838),B838,
IF(A838&lt;0,VLOOKUP(A838,lookups!A$1:B$25,2,0),
IF(ISNA(B838),"",
IF(OR(ISBLANK(A838),ISNA(B838),B838=0),
"",
"#define "&amp;
VLOOKUP(A838,SOURCE!B:S,15,0)&amp;IF(SOURCE!$AA$2-LEN(VLOOKUP(A838,SOURCE!B:S,15,0))&gt;=0,REPT(" ",SOURCE!$AA$2-LEN(VLOOKUP(A838,SOURCE!B:S,15,0))),"")&amp;
TEXT(A838,"???0")&amp;IF(VLOOKUP(A838,SOURCE!B:S,16,0)="","","   "&amp;VLOOKUP(A838,SOURCE!B:S,16,0)
))))
)</f>
        <v>#define ITM_LEFT_PARENTHESIS         814</v>
      </c>
    </row>
    <row r="839" spans="1:4">
      <c r="A839">
        <f t="shared" si="16"/>
        <v>815</v>
      </c>
      <c r="B839" t="str">
        <f>VLOOKUP(A839,SOURCE!B:S,15,0)</f>
        <v>ITM_RIGHT_PARENTHESIS</v>
      </c>
      <c r="C839">
        <f>IF(
ISNUMBER(INDEX(SOURCE!B:B,MATCH(A839,SOURCE!B:B,0)+1)),
  VALUE(INDEX(SOURCE!B:B,MATCH(A839,SOURCE!B:B,0)+1)),
  "")</f>
        <v>816</v>
      </c>
      <c r="D839" s="8" t="str">
        <f>IF(A839&lt;&gt;INT(A839),B839,
IF(A839&lt;0,VLOOKUP(A839,lookups!A$1:B$25,2,0),
IF(ISNA(B839),"",
IF(OR(ISBLANK(A839),ISNA(B839),B839=0),
"",
"#define "&amp;
VLOOKUP(A839,SOURCE!B:S,15,0)&amp;IF(SOURCE!$AA$2-LEN(VLOOKUP(A839,SOURCE!B:S,15,0))&gt;=0,REPT(" ",SOURCE!$AA$2-LEN(VLOOKUP(A839,SOURCE!B:S,15,0))),"")&amp;
TEXT(A839,"???0")&amp;IF(VLOOKUP(A839,SOURCE!B:S,16,0)="","","   "&amp;VLOOKUP(A839,SOURCE!B:S,16,0)
))))
)</f>
        <v>#define ITM_RIGHT_PARENTHESIS        815</v>
      </c>
    </row>
    <row r="840" spans="1:4">
      <c r="A840">
        <f t="shared" si="16"/>
        <v>816</v>
      </c>
      <c r="B840" t="str">
        <f>VLOOKUP(A840,SOURCE!B:S,15,0)</f>
        <v>ITM_ASTERISK</v>
      </c>
      <c r="C840">
        <f>IF(
ISNUMBER(INDEX(SOURCE!B:B,MATCH(A840,SOURCE!B:B,0)+1)),
  VALUE(INDEX(SOURCE!B:B,MATCH(A840,SOURCE!B:B,0)+1)),
  "")</f>
        <v>817</v>
      </c>
      <c r="D840" s="8" t="str">
        <f>IF(A840&lt;&gt;INT(A840),B840,
IF(A840&lt;0,VLOOKUP(A840,lookups!A$1:B$25,2,0),
IF(ISNA(B840),"",
IF(OR(ISBLANK(A840),ISNA(B840),B840=0),
"",
"#define "&amp;
VLOOKUP(A840,SOURCE!B:S,15,0)&amp;IF(SOURCE!$AA$2-LEN(VLOOKUP(A840,SOURCE!B:S,15,0))&gt;=0,REPT(" ",SOURCE!$AA$2-LEN(VLOOKUP(A840,SOURCE!B:S,15,0))),"")&amp;
TEXT(A840,"???0")&amp;IF(VLOOKUP(A840,SOURCE!B:S,16,0)="","","   "&amp;VLOOKUP(A840,SOURCE!B:S,16,0)
))))
)</f>
        <v>#define ITM_ASTERISK                 816</v>
      </c>
    </row>
    <row r="841" spans="1:4">
      <c r="A841">
        <f t="shared" si="16"/>
        <v>817</v>
      </c>
      <c r="B841" t="str">
        <f>VLOOKUP(A841,SOURCE!B:S,15,0)</f>
        <v>ITM_PLUS</v>
      </c>
      <c r="C841">
        <f>IF(
ISNUMBER(INDEX(SOURCE!B:B,MATCH(A841,SOURCE!B:B,0)+1)),
  VALUE(INDEX(SOURCE!B:B,MATCH(A841,SOURCE!B:B,0)+1)),
  "")</f>
        <v>818</v>
      </c>
      <c r="D841" s="8" t="str">
        <f>IF(A841&lt;&gt;INT(A841),B841,
IF(A841&lt;0,VLOOKUP(A841,lookups!A$1:B$25,2,0),
IF(ISNA(B841),"",
IF(OR(ISBLANK(A841),ISNA(B841),B841=0),
"",
"#define "&amp;
VLOOKUP(A841,SOURCE!B:S,15,0)&amp;IF(SOURCE!$AA$2-LEN(VLOOKUP(A841,SOURCE!B:S,15,0))&gt;=0,REPT(" ",SOURCE!$AA$2-LEN(VLOOKUP(A841,SOURCE!B:S,15,0))),"")&amp;
TEXT(A841,"???0")&amp;IF(VLOOKUP(A841,SOURCE!B:S,16,0)="","","   "&amp;VLOOKUP(A841,SOURCE!B:S,16,0)
))))
)</f>
        <v>#define ITM_PLUS                     817</v>
      </c>
    </row>
    <row r="842" spans="1:4">
      <c r="A842">
        <f t="shared" si="16"/>
        <v>818</v>
      </c>
      <c r="B842" t="str">
        <f>VLOOKUP(A842,SOURCE!B:S,15,0)</f>
        <v>ITM_COMMA</v>
      </c>
      <c r="C842">
        <f>IF(
ISNUMBER(INDEX(SOURCE!B:B,MATCH(A842,SOURCE!B:B,0)+1)),
  VALUE(INDEX(SOURCE!B:B,MATCH(A842,SOURCE!B:B,0)+1)),
  "")</f>
        <v>819</v>
      </c>
      <c r="D842" s="8" t="str">
        <f>IF(A842&lt;&gt;INT(A842),B842,
IF(A842&lt;0,VLOOKUP(A842,lookups!A$1:B$25,2,0),
IF(ISNA(B842),"",
IF(OR(ISBLANK(A842),ISNA(B842),B842=0),
"",
"#define "&amp;
VLOOKUP(A842,SOURCE!B:S,15,0)&amp;IF(SOURCE!$AA$2-LEN(VLOOKUP(A842,SOURCE!B:S,15,0))&gt;=0,REPT(" ",SOURCE!$AA$2-LEN(VLOOKUP(A842,SOURCE!B:S,15,0))),"")&amp;
TEXT(A842,"???0")&amp;IF(VLOOKUP(A842,SOURCE!B:S,16,0)="","","   "&amp;VLOOKUP(A842,SOURCE!B:S,16,0)
))))
)</f>
        <v>#define ITM_COMMA                    818</v>
      </c>
    </row>
    <row r="843" spans="1:4">
      <c r="A843">
        <f t="shared" ref="A843:A906" si="17">C842</f>
        <v>819</v>
      </c>
      <c r="B843" t="str">
        <f>VLOOKUP(A843,SOURCE!B:S,15,0)</f>
        <v>ITM_MINUS</v>
      </c>
      <c r="C843">
        <f>IF(
ISNUMBER(INDEX(SOURCE!B:B,MATCH(A843,SOURCE!B:B,0)+1)),
  VALUE(INDEX(SOURCE!B:B,MATCH(A843,SOURCE!B:B,0)+1)),
  "")</f>
        <v>820</v>
      </c>
      <c r="D843" s="8" t="str">
        <f>IF(A843&lt;&gt;INT(A843),B843,
IF(A843&lt;0,VLOOKUP(A843,lookups!A$1:B$25,2,0),
IF(ISNA(B843),"",
IF(OR(ISBLANK(A843),ISNA(B843),B843=0),
"",
"#define "&amp;
VLOOKUP(A843,SOURCE!B:S,15,0)&amp;IF(SOURCE!$AA$2-LEN(VLOOKUP(A843,SOURCE!B:S,15,0))&gt;=0,REPT(" ",SOURCE!$AA$2-LEN(VLOOKUP(A843,SOURCE!B:S,15,0))),"")&amp;
TEXT(A843,"???0")&amp;IF(VLOOKUP(A843,SOURCE!B:S,16,0)="","","   "&amp;VLOOKUP(A843,SOURCE!B:S,16,0)
))))
)</f>
        <v>#define ITM_MINUS                    819</v>
      </c>
    </row>
    <row r="844" spans="1:4">
      <c r="A844">
        <f t="shared" si="17"/>
        <v>820</v>
      </c>
      <c r="B844" t="str">
        <f>VLOOKUP(A844,SOURCE!B:S,15,0)</f>
        <v>ITM_PERIOD</v>
      </c>
      <c r="C844">
        <f>IF(
ISNUMBER(INDEX(SOURCE!B:B,MATCH(A844,SOURCE!B:B,0)+1)),
  VALUE(INDEX(SOURCE!B:B,MATCH(A844,SOURCE!B:B,0)+1)),
  "")</f>
        <v>821</v>
      </c>
      <c r="D844" s="8" t="str">
        <f>IF(A844&lt;&gt;INT(A844),B844,
IF(A844&lt;0,VLOOKUP(A844,lookups!A$1:B$25,2,0),
IF(ISNA(B844),"",
IF(OR(ISBLANK(A844),ISNA(B844),B844=0),
"",
"#define "&amp;
VLOOKUP(A844,SOURCE!B:S,15,0)&amp;IF(SOURCE!$AA$2-LEN(VLOOKUP(A844,SOURCE!B:S,15,0))&gt;=0,REPT(" ",SOURCE!$AA$2-LEN(VLOOKUP(A844,SOURCE!B:S,15,0))),"")&amp;
TEXT(A844,"???0")&amp;IF(VLOOKUP(A844,SOURCE!B:S,16,0)="","","   "&amp;VLOOKUP(A844,SOURCE!B:S,16,0)
))))
)</f>
        <v>#define ITM_PERIOD                   820</v>
      </c>
    </row>
    <row r="845" spans="1:4">
      <c r="A845">
        <f t="shared" si="17"/>
        <v>821</v>
      </c>
      <c r="B845" t="str">
        <f>VLOOKUP(A845,SOURCE!B:S,15,0)</f>
        <v>ITM_SLASH</v>
      </c>
      <c r="C845">
        <f>IF(
ISNUMBER(INDEX(SOURCE!B:B,MATCH(A845,SOURCE!B:B,0)+1)),
  VALUE(INDEX(SOURCE!B:B,MATCH(A845,SOURCE!B:B,0)+1)),
  "")</f>
        <v>822</v>
      </c>
      <c r="D845" s="8" t="str">
        <f>IF(A845&lt;&gt;INT(A845),B845,
IF(A845&lt;0,VLOOKUP(A845,lookups!A$1:B$25,2,0),
IF(ISNA(B845),"",
IF(OR(ISBLANK(A845),ISNA(B845),B845=0),
"",
"#define "&amp;
VLOOKUP(A845,SOURCE!B:S,15,0)&amp;IF(SOURCE!$AA$2-LEN(VLOOKUP(A845,SOURCE!B:S,15,0))&gt;=0,REPT(" ",SOURCE!$AA$2-LEN(VLOOKUP(A845,SOURCE!B:S,15,0))),"")&amp;
TEXT(A845,"???0")&amp;IF(VLOOKUP(A845,SOURCE!B:S,16,0)="","","   "&amp;VLOOKUP(A845,SOURCE!B:S,16,0)
))))
)</f>
        <v>#define ITM_SLASH                    821</v>
      </c>
    </row>
    <row r="846" spans="1:4">
      <c r="A846">
        <f t="shared" si="17"/>
        <v>822</v>
      </c>
      <c r="B846" t="str">
        <f>VLOOKUP(A846,SOURCE!B:S,15,0)</f>
        <v>ITM_COLON</v>
      </c>
      <c r="C846">
        <f>IF(
ISNUMBER(INDEX(SOURCE!B:B,MATCH(A846,SOURCE!B:B,0)+1)),
  VALUE(INDEX(SOURCE!B:B,MATCH(A846,SOURCE!B:B,0)+1)),
  "")</f>
        <v>823</v>
      </c>
      <c r="D846" s="8" t="str">
        <f>IF(A846&lt;&gt;INT(A846),B846,
IF(A846&lt;0,VLOOKUP(A846,lookups!A$1:B$25,2,0),
IF(ISNA(B846),"",
IF(OR(ISBLANK(A846),ISNA(B846),B846=0),
"",
"#define "&amp;
VLOOKUP(A846,SOURCE!B:S,15,0)&amp;IF(SOURCE!$AA$2-LEN(VLOOKUP(A846,SOURCE!B:S,15,0))&gt;=0,REPT(" ",SOURCE!$AA$2-LEN(VLOOKUP(A846,SOURCE!B:S,15,0))),"")&amp;
TEXT(A846,"???0")&amp;IF(VLOOKUP(A846,SOURCE!B:S,16,0)="","","   "&amp;VLOOKUP(A846,SOURCE!B:S,16,0)
))))
)</f>
        <v>#define ITM_COLON                    822</v>
      </c>
    </row>
    <row r="847" spans="1:4">
      <c r="A847">
        <f t="shared" si="17"/>
        <v>823</v>
      </c>
      <c r="B847" t="str">
        <f>VLOOKUP(A847,SOURCE!B:S,15,0)</f>
        <v>ITM_SEMICOLON</v>
      </c>
      <c r="C847">
        <f>IF(
ISNUMBER(INDEX(SOURCE!B:B,MATCH(A847,SOURCE!B:B,0)+1)),
  VALUE(INDEX(SOURCE!B:B,MATCH(A847,SOURCE!B:B,0)+1)),
  "")</f>
        <v>824</v>
      </c>
      <c r="D847" s="8" t="str">
        <f>IF(A847&lt;&gt;INT(A847),B847,
IF(A847&lt;0,VLOOKUP(A847,lookups!A$1:B$25,2,0),
IF(ISNA(B847),"",
IF(OR(ISBLANK(A847),ISNA(B847),B847=0),
"",
"#define "&amp;
VLOOKUP(A847,SOURCE!B:S,15,0)&amp;IF(SOURCE!$AA$2-LEN(VLOOKUP(A847,SOURCE!B:S,15,0))&gt;=0,REPT(" ",SOURCE!$AA$2-LEN(VLOOKUP(A847,SOURCE!B:S,15,0))),"")&amp;
TEXT(A847,"???0")&amp;IF(VLOOKUP(A847,SOURCE!B:S,16,0)="","","   "&amp;VLOOKUP(A847,SOURCE!B:S,16,0)
))))
)</f>
        <v>#define ITM_SEMICOLON                823</v>
      </c>
    </row>
    <row r="848" spans="1:4">
      <c r="A848">
        <f t="shared" si="17"/>
        <v>824</v>
      </c>
      <c r="B848" t="str">
        <f>VLOOKUP(A848,SOURCE!B:S,15,0)</f>
        <v>ITM_LESS_THAN</v>
      </c>
      <c r="C848">
        <f>IF(
ISNUMBER(INDEX(SOURCE!B:B,MATCH(A848,SOURCE!B:B,0)+1)),
  VALUE(INDEX(SOURCE!B:B,MATCH(A848,SOURCE!B:B,0)+1)),
  "")</f>
        <v>825</v>
      </c>
      <c r="D848" s="8" t="str">
        <f>IF(A848&lt;&gt;INT(A848),B848,
IF(A848&lt;0,VLOOKUP(A848,lookups!A$1:B$25,2,0),
IF(ISNA(B848),"",
IF(OR(ISBLANK(A848),ISNA(B848),B848=0),
"",
"#define "&amp;
VLOOKUP(A848,SOURCE!B:S,15,0)&amp;IF(SOURCE!$AA$2-LEN(VLOOKUP(A848,SOURCE!B:S,15,0))&gt;=0,REPT(" ",SOURCE!$AA$2-LEN(VLOOKUP(A848,SOURCE!B:S,15,0))),"")&amp;
TEXT(A848,"???0")&amp;IF(VLOOKUP(A848,SOURCE!B:S,16,0)="","","   "&amp;VLOOKUP(A848,SOURCE!B:S,16,0)
))))
)</f>
        <v>#define ITM_LESS_THAN                824</v>
      </c>
    </row>
    <row r="849" spans="1:4">
      <c r="A849">
        <f t="shared" si="17"/>
        <v>825</v>
      </c>
      <c r="B849" t="str">
        <f>VLOOKUP(A849,SOURCE!B:S,15,0)</f>
        <v>ITM_EQUAL</v>
      </c>
      <c r="C849">
        <f>IF(
ISNUMBER(INDEX(SOURCE!B:B,MATCH(A849,SOURCE!B:B,0)+1)),
  VALUE(INDEX(SOURCE!B:B,MATCH(A849,SOURCE!B:B,0)+1)),
  "")</f>
        <v>826</v>
      </c>
      <c r="D849" s="8" t="str">
        <f>IF(A849&lt;&gt;INT(A849),B849,
IF(A849&lt;0,VLOOKUP(A849,lookups!A$1:B$25,2,0),
IF(ISNA(B849),"",
IF(OR(ISBLANK(A849),ISNA(B849),B849=0),
"",
"#define "&amp;
VLOOKUP(A849,SOURCE!B:S,15,0)&amp;IF(SOURCE!$AA$2-LEN(VLOOKUP(A849,SOURCE!B:S,15,0))&gt;=0,REPT(" ",SOURCE!$AA$2-LEN(VLOOKUP(A849,SOURCE!B:S,15,0))),"")&amp;
TEXT(A849,"???0")&amp;IF(VLOOKUP(A849,SOURCE!B:S,16,0)="","","   "&amp;VLOOKUP(A849,SOURCE!B:S,16,0)
))))
)</f>
        <v>#define ITM_EQUAL                    825</v>
      </c>
    </row>
    <row r="850" spans="1:4">
      <c r="A850">
        <f t="shared" si="17"/>
        <v>826</v>
      </c>
      <c r="B850" t="str">
        <f>VLOOKUP(A850,SOURCE!B:S,15,0)</f>
        <v>ITM_GREATER_THAN</v>
      </c>
      <c r="C850">
        <f>IF(
ISNUMBER(INDEX(SOURCE!B:B,MATCH(A850,SOURCE!B:B,0)+1)),
  VALUE(INDEX(SOURCE!B:B,MATCH(A850,SOURCE!B:B,0)+1)),
  "")</f>
        <v>827</v>
      </c>
      <c r="D850" s="8" t="str">
        <f>IF(A850&lt;&gt;INT(A850),B850,
IF(A850&lt;0,VLOOKUP(A850,lookups!A$1:B$25,2,0),
IF(ISNA(B850),"",
IF(OR(ISBLANK(A850),ISNA(B850),B850=0),
"",
"#define "&amp;
VLOOKUP(A850,SOURCE!B:S,15,0)&amp;IF(SOURCE!$AA$2-LEN(VLOOKUP(A850,SOURCE!B:S,15,0))&gt;=0,REPT(" ",SOURCE!$AA$2-LEN(VLOOKUP(A850,SOURCE!B:S,15,0))),"")&amp;
TEXT(A850,"???0")&amp;IF(VLOOKUP(A850,SOURCE!B:S,16,0)="","","   "&amp;VLOOKUP(A850,SOURCE!B:S,16,0)
))))
)</f>
        <v>#define ITM_GREATER_THAN             826</v>
      </c>
    </row>
    <row r="851" spans="1:4">
      <c r="A851">
        <f t="shared" si="17"/>
        <v>827</v>
      </c>
      <c r="B851" t="str">
        <f>VLOOKUP(A851,SOURCE!B:S,15,0)</f>
        <v>ITM_QUESTION_MARK</v>
      </c>
      <c r="C851">
        <f>IF(
ISNUMBER(INDEX(SOURCE!B:B,MATCH(A851,SOURCE!B:B,0)+1)),
  VALUE(INDEX(SOURCE!B:B,MATCH(A851,SOURCE!B:B,0)+1)),
  "")</f>
        <v>828</v>
      </c>
      <c r="D851" s="8" t="str">
        <f>IF(A851&lt;&gt;INT(A851),B851,
IF(A851&lt;0,VLOOKUP(A851,lookups!A$1:B$25,2,0),
IF(ISNA(B851),"",
IF(OR(ISBLANK(A851),ISNA(B851),B851=0),
"",
"#define "&amp;
VLOOKUP(A851,SOURCE!B:S,15,0)&amp;IF(SOURCE!$AA$2-LEN(VLOOKUP(A851,SOURCE!B:S,15,0))&gt;=0,REPT(" ",SOURCE!$AA$2-LEN(VLOOKUP(A851,SOURCE!B:S,15,0))),"")&amp;
TEXT(A851,"???0")&amp;IF(VLOOKUP(A851,SOURCE!B:S,16,0)="","","   "&amp;VLOOKUP(A851,SOURCE!B:S,16,0)
))))
)</f>
        <v>#define ITM_QUESTION_MARK            827</v>
      </c>
    </row>
    <row r="852" spans="1:4">
      <c r="A852">
        <f t="shared" si="17"/>
        <v>828</v>
      </c>
      <c r="B852" t="str">
        <f>VLOOKUP(A852,SOURCE!B:S,15,0)</f>
        <v>ITM_AT</v>
      </c>
      <c r="C852">
        <f>IF(
ISNUMBER(INDEX(SOURCE!B:B,MATCH(A852,SOURCE!B:B,0)+1)),
  VALUE(INDEX(SOURCE!B:B,MATCH(A852,SOURCE!B:B,0)+1)),
  "")</f>
        <v>829</v>
      </c>
      <c r="D852" s="8" t="str">
        <f>IF(A852&lt;&gt;INT(A852),B852,
IF(A852&lt;0,VLOOKUP(A852,lookups!A$1:B$25,2,0),
IF(ISNA(B852),"",
IF(OR(ISBLANK(A852),ISNA(B852),B852=0),
"",
"#define "&amp;
VLOOKUP(A852,SOURCE!B:S,15,0)&amp;IF(SOURCE!$AA$2-LEN(VLOOKUP(A852,SOURCE!B:S,15,0))&gt;=0,REPT(" ",SOURCE!$AA$2-LEN(VLOOKUP(A852,SOURCE!B:S,15,0))),"")&amp;
TEXT(A852,"???0")&amp;IF(VLOOKUP(A852,SOURCE!B:S,16,0)="","","   "&amp;VLOOKUP(A852,SOURCE!B:S,16,0)
))))
)</f>
        <v>#define ITM_AT                       828</v>
      </c>
    </row>
    <row r="853" spans="1:4">
      <c r="A853">
        <f t="shared" si="17"/>
        <v>829</v>
      </c>
      <c r="B853" t="str">
        <f>VLOOKUP(A853,SOURCE!B:S,15,0)</f>
        <v>ITM_LEFT_SQUARE_BRACKET</v>
      </c>
      <c r="C853">
        <f>IF(
ISNUMBER(INDEX(SOURCE!B:B,MATCH(A853,SOURCE!B:B,0)+1)),
  VALUE(INDEX(SOURCE!B:B,MATCH(A853,SOURCE!B:B,0)+1)),
  "")</f>
        <v>830</v>
      </c>
      <c r="D853" s="8" t="str">
        <f>IF(A853&lt;&gt;INT(A853),B853,
IF(A853&lt;0,VLOOKUP(A853,lookups!A$1:B$25,2,0),
IF(ISNA(B853),"",
IF(OR(ISBLANK(A853),ISNA(B853),B853=0),
"",
"#define "&amp;
VLOOKUP(A853,SOURCE!B:S,15,0)&amp;IF(SOURCE!$AA$2-LEN(VLOOKUP(A853,SOURCE!B:S,15,0))&gt;=0,REPT(" ",SOURCE!$AA$2-LEN(VLOOKUP(A853,SOURCE!B:S,15,0))),"")&amp;
TEXT(A853,"???0")&amp;IF(VLOOKUP(A853,SOURCE!B:S,16,0)="","","   "&amp;VLOOKUP(A853,SOURCE!B:S,16,0)
))))
)</f>
        <v>#define ITM_LEFT_SQUARE_BRACKET      829</v>
      </c>
    </row>
    <row r="854" spans="1:4">
      <c r="A854">
        <f t="shared" si="17"/>
        <v>830</v>
      </c>
      <c r="B854" t="str">
        <f>VLOOKUP(A854,SOURCE!B:S,15,0)</f>
        <v>ITM_BACK_SLASH</v>
      </c>
      <c r="C854">
        <f>IF(
ISNUMBER(INDEX(SOURCE!B:B,MATCH(A854,SOURCE!B:B,0)+1)),
  VALUE(INDEX(SOURCE!B:B,MATCH(A854,SOURCE!B:B,0)+1)),
  "")</f>
        <v>831</v>
      </c>
      <c r="D854" s="8" t="str">
        <f>IF(A854&lt;&gt;INT(A854),B854,
IF(A854&lt;0,VLOOKUP(A854,lookups!A$1:B$25,2,0),
IF(ISNA(B854),"",
IF(OR(ISBLANK(A854),ISNA(B854),B854=0),
"",
"#define "&amp;
VLOOKUP(A854,SOURCE!B:S,15,0)&amp;IF(SOURCE!$AA$2-LEN(VLOOKUP(A854,SOURCE!B:S,15,0))&gt;=0,REPT(" ",SOURCE!$AA$2-LEN(VLOOKUP(A854,SOURCE!B:S,15,0))),"")&amp;
TEXT(A854,"???0")&amp;IF(VLOOKUP(A854,SOURCE!B:S,16,0)="","","   "&amp;VLOOKUP(A854,SOURCE!B:S,16,0)
))))
)</f>
        <v>#define ITM_BACK_SLASH               830</v>
      </c>
    </row>
    <row r="855" spans="1:4">
      <c r="A855">
        <f t="shared" si="17"/>
        <v>831</v>
      </c>
      <c r="B855" t="str">
        <f>VLOOKUP(A855,SOURCE!B:S,15,0)</f>
        <v>ITM_RIGHT_SQUARE_BRACKET</v>
      </c>
      <c r="C855">
        <f>IF(
ISNUMBER(INDEX(SOURCE!B:B,MATCH(A855,SOURCE!B:B,0)+1)),
  VALUE(INDEX(SOURCE!B:B,MATCH(A855,SOURCE!B:B,0)+1)),
  "")</f>
        <v>832</v>
      </c>
      <c r="D855" s="8" t="str">
        <f>IF(A855&lt;&gt;INT(A855),B855,
IF(A855&lt;0,VLOOKUP(A855,lookups!A$1:B$25,2,0),
IF(ISNA(B855),"",
IF(OR(ISBLANK(A855),ISNA(B855),B855=0),
"",
"#define "&amp;
VLOOKUP(A855,SOURCE!B:S,15,0)&amp;IF(SOURCE!$AA$2-LEN(VLOOKUP(A855,SOURCE!B:S,15,0))&gt;=0,REPT(" ",SOURCE!$AA$2-LEN(VLOOKUP(A855,SOURCE!B:S,15,0))),"")&amp;
TEXT(A855,"???0")&amp;IF(VLOOKUP(A855,SOURCE!B:S,16,0)="","","   "&amp;VLOOKUP(A855,SOURCE!B:S,16,0)
))))
)</f>
        <v>#define ITM_RIGHT_SQUARE_BRACKET     831</v>
      </c>
    </row>
    <row r="856" spans="1:4">
      <c r="A856">
        <f t="shared" si="17"/>
        <v>832</v>
      </c>
      <c r="B856" t="str">
        <f>VLOOKUP(A856,SOURCE!B:S,15,0)</f>
        <v>ITM_CIRCUMFLEX</v>
      </c>
      <c r="C856">
        <f>IF(
ISNUMBER(INDEX(SOURCE!B:B,MATCH(A856,SOURCE!B:B,0)+1)),
  VALUE(INDEX(SOURCE!B:B,MATCH(A856,SOURCE!B:B,0)+1)),
  "")</f>
        <v>833</v>
      </c>
      <c r="D856" s="8" t="str">
        <f>IF(A856&lt;&gt;INT(A856),B856,
IF(A856&lt;0,VLOOKUP(A856,lookups!A$1:B$25,2,0),
IF(ISNA(B856),"",
IF(OR(ISBLANK(A856),ISNA(B856),B856=0),
"",
"#define "&amp;
VLOOKUP(A856,SOURCE!B:S,15,0)&amp;IF(SOURCE!$AA$2-LEN(VLOOKUP(A856,SOURCE!B:S,15,0))&gt;=0,REPT(" ",SOURCE!$AA$2-LEN(VLOOKUP(A856,SOURCE!B:S,15,0))),"")&amp;
TEXT(A856,"???0")&amp;IF(VLOOKUP(A856,SOURCE!B:S,16,0)="","","   "&amp;VLOOKUP(A856,SOURCE!B:S,16,0)
))))
)</f>
        <v>#define ITM_CIRCUMFLEX               832</v>
      </c>
    </row>
    <row r="857" spans="1:4">
      <c r="A857">
        <f t="shared" si="17"/>
        <v>833</v>
      </c>
      <c r="B857" t="str">
        <f>VLOOKUP(A857,SOURCE!B:S,15,0)</f>
        <v>ITM_UNDERSCORE</v>
      </c>
      <c r="C857">
        <f>IF(
ISNUMBER(INDEX(SOURCE!B:B,MATCH(A857,SOURCE!B:B,0)+1)),
  VALUE(INDEX(SOURCE!B:B,MATCH(A857,SOURCE!B:B,0)+1)),
  "")</f>
        <v>834</v>
      </c>
      <c r="D857" s="8" t="str">
        <f>IF(A857&lt;&gt;INT(A857),B857,
IF(A857&lt;0,VLOOKUP(A857,lookups!A$1:B$25,2,0),
IF(ISNA(B857),"",
IF(OR(ISBLANK(A857),ISNA(B857),B857=0),
"",
"#define "&amp;
VLOOKUP(A857,SOURCE!B:S,15,0)&amp;IF(SOURCE!$AA$2-LEN(VLOOKUP(A857,SOURCE!B:S,15,0))&gt;=0,REPT(" ",SOURCE!$AA$2-LEN(VLOOKUP(A857,SOURCE!B:S,15,0))),"")&amp;
TEXT(A857,"???0")&amp;IF(VLOOKUP(A857,SOURCE!B:S,16,0)="","","   "&amp;VLOOKUP(A857,SOURCE!B:S,16,0)
))))
)</f>
        <v>#define ITM_UNDERSCORE               833</v>
      </c>
    </row>
    <row r="858" spans="1:4">
      <c r="A858">
        <f t="shared" si="17"/>
        <v>834</v>
      </c>
      <c r="B858" t="str">
        <f>VLOOKUP(A858,SOURCE!B:S,15,0)</f>
        <v>ITM_LEFT_CURLY_BRACKET</v>
      </c>
      <c r="C858">
        <f>IF(
ISNUMBER(INDEX(SOURCE!B:B,MATCH(A858,SOURCE!B:B,0)+1)),
  VALUE(INDEX(SOURCE!B:B,MATCH(A858,SOURCE!B:B,0)+1)),
  "")</f>
        <v>835</v>
      </c>
      <c r="D858" s="8" t="str">
        <f>IF(A858&lt;&gt;INT(A858),B858,
IF(A858&lt;0,VLOOKUP(A858,lookups!A$1:B$25,2,0),
IF(ISNA(B858),"",
IF(OR(ISBLANK(A858),ISNA(B858),B858=0),
"",
"#define "&amp;
VLOOKUP(A858,SOURCE!B:S,15,0)&amp;IF(SOURCE!$AA$2-LEN(VLOOKUP(A858,SOURCE!B:S,15,0))&gt;=0,REPT(" ",SOURCE!$AA$2-LEN(VLOOKUP(A858,SOURCE!B:S,15,0))),"")&amp;
TEXT(A858,"???0")&amp;IF(VLOOKUP(A858,SOURCE!B:S,16,0)="","","   "&amp;VLOOKUP(A858,SOURCE!B:S,16,0)
))))
)</f>
        <v>#define ITM_LEFT_CURLY_BRACKET       834</v>
      </c>
    </row>
    <row r="859" spans="1:4">
      <c r="A859">
        <f t="shared" si="17"/>
        <v>835</v>
      </c>
      <c r="B859" t="str">
        <f>VLOOKUP(A859,SOURCE!B:S,15,0)</f>
        <v>ITM_PIPE</v>
      </c>
      <c r="C859">
        <f>IF(
ISNUMBER(INDEX(SOURCE!B:B,MATCH(A859,SOURCE!B:B,0)+1)),
  VALUE(INDEX(SOURCE!B:B,MATCH(A859,SOURCE!B:B,0)+1)),
  "")</f>
        <v>836</v>
      </c>
      <c r="D859" s="8" t="str">
        <f>IF(A859&lt;&gt;INT(A859),B859,
IF(A859&lt;0,VLOOKUP(A859,lookups!A$1:B$25,2,0),
IF(ISNA(B859),"",
IF(OR(ISBLANK(A859),ISNA(B859),B859=0),
"",
"#define "&amp;
VLOOKUP(A859,SOURCE!B:S,15,0)&amp;IF(SOURCE!$AA$2-LEN(VLOOKUP(A859,SOURCE!B:S,15,0))&gt;=0,REPT(" ",SOURCE!$AA$2-LEN(VLOOKUP(A859,SOURCE!B:S,15,0))),"")&amp;
TEXT(A859,"???0")&amp;IF(VLOOKUP(A859,SOURCE!B:S,16,0)="","","   "&amp;VLOOKUP(A859,SOURCE!B:S,16,0)
))))
)</f>
        <v>#define ITM_PIPE                     835</v>
      </c>
    </row>
    <row r="860" spans="1:4">
      <c r="A860">
        <f t="shared" si="17"/>
        <v>836</v>
      </c>
      <c r="B860" t="str">
        <f>VLOOKUP(A860,SOURCE!B:S,15,0)</f>
        <v>ITM_RIGHT_CURLY_BRACKET</v>
      </c>
      <c r="C860">
        <f>IF(
ISNUMBER(INDEX(SOURCE!B:B,MATCH(A860,SOURCE!B:B,0)+1)),
  VALUE(INDEX(SOURCE!B:B,MATCH(A860,SOURCE!B:B,0)+1)),
  "")</f>
        <v>837</v>
      </c>
      <c r="D860" s="8" t="str">
        <f>IF(A860&lt;&gt;INT(A860),B860,
IF(A860&lt;0,VLOOKUP(A860,lookups!A$1:B$25,2,0),
IF(ISNA(B860),"",
IF(OR(ISBLANK(A860),ISNA(B860),B860=0),
"",
"#define "&amp;
VLOOKUP(A860,SOURCE!B:S,15,0)&amp;IF(SOURCE!$AA$2-LEN(VLOOKUP(A860,SOURCE!B:S,15,0))&gt;=0,REPT(" ",SOURCE!$AA$2-LEN(VLOOKUP(A860,SOURCE!B:S,15,0))),"")&amp;
TEXT(A860,"???0")&amp;IF(VLOOKUP(A860,SOURCE!B:S,16,0)="","","   "&amp;VLOOKUP(A860,SOURCE!B:S,16,0)
))))
)</f>
        <v>#define ITM_RIGHT_CURLY_BRACKET      836</v>
      </c>
    </row>
    <row r="861" spans="1:4">
      <c r="A861">
        <f t="shared" si="17"/>
        <v>837</v>
      </c>
      <c r="B861" t="str">
        <f>VLOOKUP(A861,SOURCE!B:S,15,0)</f>
        <v>ITM_TILDE</v>
      </c>
      <c r="C861">
        <f>IF(
ISNUMBER(INDEX(SOURCE!B:B,MATCH(A861,SOURCE!B:B,0)+1)),
  VALUE(INDEX(SOURCE!B:B,MATCH(A861,SOURCE!B:B,0)+1)),
  "")</f>
        <v>838</v>
      </c>
      <c r="D861" s="8" t="str">
        <f>IF(A861&lt;&gt;INT(A861),B861,
IF(A861&lt;0,VLOOKUP(A861,lookups!A$1:B$25,2,0),
IF(ISNA(B861),"",
IF(OR(ISBLANK(A861),ISNA(B861),B861=0),
"",
"#define "&amp;
VLOOKUP(A861,SOURCE!B:S,15,0)&amp;IF(SOURCE!$AA$2-LEN(VLOOKUP(A861,SOURCE!B:S,15,0))&gt;=0,REPT(" ",SOURCE!$AA$2-LEN(VLOOKUP(A861,SOURCE!B:S,15,0))),"")&amp;
TEXT(A861,"???0")&amp;IF(VLOOKUP(A861,SOURCE!B:S,16,0)="","","   "&amp;VLOOKUP(A861,SOURCE!B:S,16,0)
))))
)</f>
        <v>#define ITM_TILDE                    837</v>
      </c>
    </row>
    <row r="862" spans="1:4">
      <c r="A862">
        <f t="shared" si="17"/>
        <v>838</v>
      </c>
      <c r="B862" t="str">
        <f>VLOOKUP(A862,SOURCE!B:S,15,0)</f>
        <v>ITM_INVERTED_EXCLAMATION_MARK</v>
      </c>
      <c r="C862">
        <f>IF(
ISNUMBER(INDEX(SOURCE!B:B,MATCH(A862,SOURCE!B:B,0)+1)),
  VALUE(INDEX(SOURCE!B:B,MATCH(A862,SOURCE!B:B,0)+1)),
  "")</f>
        <v>839</v>
      </c>
      <c r="D862" s="8" t="str">
        <f>IF(A862&lt;&gt;INT(A862),B862,
IF(A862&lt;0,VLOOKUP(A862,lookups!A$1:B$25,2,0),
IF(ISNA(B862),"",
IF(OR(ISBLANK(A862),ISNA(B862),B862=0),
"",
"#define "&amp;
VLOOKUP(A862,SOURCE!B:S,15,0)&amp;IF(SOURCE!$AA$2-LEN(VLOOKUP(A862,SOURCE!B:S,15,0))&gt;=0,REPT(" ",SOURCE!$AA$2-LEN(VLOOKUP(A862,SOURCE!B:S,15,0))),"")&amp;
TEXT(A862,"???0")&amp;IF(VLOOKUP(A862,SOURCE!B:S,16,0)="","","   "&amp;VLOOKUP(A862,SOURCE!B:S,16,0)
))))
)</f>
        <v>#define ITM_INVERTED_EXCLAMATION_MARK 838</v>
      </c>
    </row>
    <row r="863" spans="1:4">
      <c r="A863">
        <f t="shared" si="17"/>
        <v>839</v>
      </c>
      <c r="B863" t="str">
        <f>VLOOKUP(A863,SOURCE!B:S,15,0)</f>
        <v>ITM_CENT</v>
      </c>
      <c r="C863">
        <f>IF(
ISNUMBER(INDEX(SOURCE!B:B,MATCH(A863,SOURCE!B:B,0)+1)),
  VALUE(INDEX(SOURCE!B:B,MATCH(A863,SOURCE!B:B,0)+1)),
  "")</f>
        <v>840</v>
      </c>
      <c r="D863" s="8" t="str">
        <f>IF(A863&lt;&gt;INT(A863),B863,
IF(A863&lt;0,VLOOKUP(A863,lookups!A$1:B$25,2,0),
IF(ISNA(B863),"",
IF(OR(ISBLANK(A863),ISNA(B863),B863=0),
"",
"#define "&amp;
VLOOKUP(A863,SOURCE!B:S,15,0)&amp;IF(SOURCE!$AA$2-LEN(VLOOKUP(A863,SOURCE!B:S,15,0))&gt;=0,REPT(" ",SOURCE!$AA$2-LEN(VLOOKUP(A863,SOURCE!B:S,15,0))),"")&amp;
TEXT(A863,"???0")&amp;IF(VLOOKUP(A863,SOURCE!B:S,16,0)="","","   "&amp;VLOOKUP(A863,SOURCE!B:S,16,0)
))))
)</f>
        <v>#define ITM_CENT                     839</v>
      </c>
    </row>
    <row r="864" spans="1:4">
      <c r="A864">
        <f t="shared" si="17"/>
        <v>840</v>
      </c>
      <c r="B864" t="str">
        <f>VLOOKUP(A864,SOURCE!B:S,15,0)</f>
        <v>ITM_POUND</v>
      </c>
      <c r="C864">
        <f>IF(
ISNUMBER(INDEX(SOURCE!B:B,MATCH(A864,SOURCE!B:B,0)+1)),
  VALUE(INDEX(SOURCE!B:B,MATCH(A864,SOURCE!B:B,0)+1)),
  "")</f>
        <v>841</v>
      </c>
      <c r="D864" s="8" t="str">
        <f>IF(A864&lt;&gt;INT(A864),B864,
IF(A864&lt;0,VLOOKUP(A864,lookups!A$1:B$25,2,0),
IF(ISNA(B864),"",
IF(OR(ISBLANK(A864),ISNA(B864),B864=0),
"",
"#define "&amp;
VLOOKUP(A864,SOURCE!B:S,15,0)&amp;IF(SOURCE!$AA$2-LEN(VLOOKUP(A864,SOURCE!B:S,15,0))&gt;=0,REPT(" ",SOURCE!$AA$2-LEN(VLOOKUP(A864,SOURCE!B:S,15,0))),"")&amp;
TEXT(A864,"???0")&amp;IF(VLOOKUP(A864,SOURCE!B:S,16,0)="","","   "&amp;VLOOKUP(A864,SOURCE!B:S,16,0)
))))
)</f>
        <v>#define ITM_POUND                    840</v>
      </c>
    </row>
    <row r="865" spans="1:4">
      <c r="A865">
        <f t="shared" si="17"/>
        <v>841</v>
      </c>
      <c r="B865" t="str">
        <f>VLOOKUP(A865,SOURCE!B:S,15,0)</f>
        <v>ITM_YEN</v>
      </c>
      <c r="C865">
        <f>IF(
ISNUMBER(INDEX(SOURCE!B:B,MATCH(A865,SOURCE!B:B,0)+1)),
  VALUE(INDEX(SOURCE!B:B,MATCH(A865,SOURCE!B:B,0)+1)),
  "")</f>
        <v>842</v>
      </c>
      <c r="D865" s="8" t="str">
        <f>IF(A865&lt;&gt;INT(A865),B865,
IF(A865&lt;0,VLOOKUP(A865,lookups!A$1:B$25,2,0),
IF(ISNA(B865),"",
IF(OR(ISBLANK(A865),ISNA(B865),B865=0),
"",
"#define "&amp;
VLOOKUP(A865,SOURCE!B:S,15,0)&amp;IF(SOURCE!$AA$2-LEN(VLOOKUP(A865,SOURCE!B:S,15,0))&gt;=0,REPT(" ",SOURCE!$AA$2-LEN(VLOOKUP(A865,SOURCE!B:S,15,0))),"")&amp;
TEXT(A865,"???0")&amp;IF(VLOOKUP(A865,SOURCE!B:S,16,0)="","","   "&amp;VLOOKUP(A865,SOURCE!B:S,16,0)
))))
)</f>
        <v>#define ITM_YEN                      841</v>
      </c>
    </row>
    <row r="866" spans="1:4">
      <c r="A866">
        <f t="shared" si="17"/>
        <v>842</v>
      </c>
      <c r="B866" t="str">
        <f>VLOOKUP(A866,SOURCE!B:S,15,0)</f>
        <v>ITM_SECTION</v>
      </c>
      <c r="C866">
        <f>IF(
ISNUMBER(INDEX(SOURCE!B:B,MATCH(A866,SOURCE!B:B,0)+1)),
  VALUE(INDEX(SOURCE!B:B,MATCH(A866,SOURCE!B:B,0)+1)),
  "")</f>
        <v>843</v>
      </c>
      <c r="D866" s="8" t="str">
        <f>IF(A866&lt;&gt;INT(A866),B866,
IF(A866&lt;0,VLOOKUP(A866,lookups!A$1:B$25,2,0),
IF(ISNA(B866),"",
IF(OR(ISBLANK(A866),ISNA(B866),B866=0),
"",
"#define "&amp;
VLOOKUP(A866,SOURCE!B:S,15,0)&amp;IF(SOURCE!$AA$2-LEN(VLOOKUP(A866,SOURCE!B:S,15,0))&gt;=0,REPT(" ",SOURCE!$AA$2-LEN(VLOOKUP(A866,SOURCE!B:S,15,0))),"")&amp;
TEXT(A866,"???0")&amp;IF(VLOOKUP(A866,SOURCE!B:S,16,0)="","","   "&amp;VLOOKUP(A866,SOURCE!B:S,16,0)
))))
)</f>
        <v>#define ITM_SECTION                  842</v>
      </c>
    </row>
    <row r="867" spans="1:4">
      <c r="A867">
        <f t="shared" si="17"/>
        <v>843</v>
      </c>
      <c r="B867" t="str">
        <f>VLOOKUP(A867,SOURCE!B:S,15,0)</f>
        <v>ITM_OVERFLOW_CARRY</v>
      </c>
      <c r="C867">
        <f>IF(
ISNUMBER(INDEX(SOURCE!B:B,MATCH(A867,SOURCE!B:B,0)+1)),
  VALUE(INDEX(SOURCE!B:B,MATCH(A867,SOURCE!B:B,0)+1)),
  "")</f>
        <v>844</v>
      </c>
      <c r="D867" s="8" t="str">
        <f>IF(A867&lt;&gt;INT(A867),B867,
IF(A867&lt;0,VLOOKUP(A867,lookups!A$1:B$25,2,0),
IF(ISNA(B867),"",
IF(OR(ISBLANK(A867),ISNA(B867),B867=0),
"",
"#define "&amp;
VLOOKUP(A867,SOURCE!B:S,15,0)&amp;IF(SOURCE!$AA$2-LEN(VLOOKUP(A867,SOURCE!B:S,15,0))&gt;=0,REPT(" ",SOURCE!$AA$2-LEN(VLOOKUP(A867,SOURCE!B:S,15,0))),"")&amp;
TEXT(A867,"???0")&amp;IF(VLOOKUP(A867,SOURCE!B:S,16,0)="","","   "&amp;VLOOKUP(A867,SOURCE!B:S,16,0)
))))
)</f>
        <v>#define ITM_OVERFLOW_CARRY           843</v>
      </c>
    </row>
    <row r="868" spans="1:4">
      <c r="A868">
        <f t="shared" si="17"/>
        <v>844</v>
      </c>
      <c r="B868" t="str">
        <f>VLOOKUP(A868,SOURCE!B:S,15,0)</f>
        <v>ITM_LEFT_DOUBLE_ANGLE</v>
      </c>
      <c r="C868">
        <f>IF(
ISNUMBER(INDEX(SOURCE!B:B,MATCH(A868,SOURCE!B:B,0)+1)),
  VALUE(INDEX(SOURCE!B:B,MATCH(A868,SOURCE!B:B,0)+1)),
  "")</f>
        <v>845</v>
      </c>
      <c r="D868" s="8" t="str">
        <f>IF(A868&lt;&gt;INT(A868),B868,
IF(A868&lt;0,VLOOKUP(A868,lookups!A$1:B$25,2,0),
IF(ISNA(B868),"",
IF(OR(ISBLANK(A868),ISNA(B868),B868=0),
"",
"#define "&amp;
VLOOKUP(A868,SOURCE!B:S,15,0)&amp;IF(SOURCE!$AA$2-LEN(VLOOKUP(A868,SOURCE!B:S,15,0))&gt;=0,REPT(" ",SOURCE!$AA$2-LEN(VLOOKUP(A868,SOURCE!B:S,15,0))),"")&amp;
TEXT(A868,"???0")&amp;IF(VLOOKUP(A868,SOURCE!B:S,16,0)="","","   "&amp;VLOOKUP(A868,SOURCE!B:S,16,0)
))))
)</f>
        <v>#define ITM_LEFT_DOUBLE_ANGLE        844</v>
      </c>
    </row>
    <row r="869" spans="1:4">
      <c r="A869">
        <f t="shared" si="17"/>
        <v>845</v>
      </c>
      <c r="B869" t="str">
        <f>VLOOKUP(A869,SOURCE!B:S,15,0)</f>
        <v>ITM_NOT</v>
      </c>
      <c r="C869">
        <f>IF(
ISNUMBER(INDEX(SOURCE!B:B,MATCH(A869,SOURCE!B:B,0)+1)),
  VALUE(INDEX(SOURCE!B:B,MATCH(A869,SOURCE!B:B,0)+1)),
  "")</f>
        <v>846</v>
      </c>
      <c r="D869" s="8" t="str">
        <f>IF(A869&lt;&gt;INT(A869),B869,
IF(A869&lt;0,VLOOKUP(A869,lookups!A$1:B$25,2,0),
IF(ISNA(B869),"",
IF(OR(ISBLANK(A869),ISNA(B869),B869=0),
"",
"#define "&amp;
VLOOKUP(A869,SOURCE!B:S,15,0)&amp;IF(SOURCE!$AA$2-LEN(VLOOKUP(A869,SOURCE!B:S,15,0))&gt;=0,REPT(" ",SOURCE!$AA$2-LEN(VLOOKUP(A869,SOURCE!B:S,15,0))),"")&amp;
TEXT(A869,"???0")&amp;IF(VLOOKUP(A869,SOURCE!B:S,16,0)="","","   "&amp;VLOOKUP(A869,SOURCE!B:S,16,0)
))))
)</f>
        <v>#define ITM_NOT                      845</v>
      </c>
    </row>
    <row r="870" spans="1:4">
      <c r="A870">
        <f t="shared" si="17"/>
        <v>846</v>
      </c>
      <c r="B870" t="str">
        <f>VLOOKUP(A870,SOURCE!B:S,15,0)</f>
        <v>ITM_DEGREE</v>
      </c>
      <c r="C870">
        <f>IF(
ISNUMBER(INDEX(SOURCE!B:B,MATCH(A870,SOURCE!B:B,0)+1)),
  VALUE(INDEX(SOURCE!B:B,MATCH(A870,SOURCE!B:B,0)+1)),
  "")</f>
        <v>847</v>
      </c>
      <c r="D870" s="8" t="str">
        <f>IF(A870&lt;&gt;INT(A870),B870,
IF(A870&lt;0,VLOOKUP(A870,lookups!A$1:B$25,2,0),
IF(ISNA(B870),"",
IF(OR(ISBLANK(A870),ISNA(B870),B870=0),
"",
"#define "&amp;
VLOOKUP(A870,SOURCE!B:S,15,0)&amp;IF(SOURCE!$AA$2-LEN(VLOOKUP(A870,SOURCE!B:S,15,0))&gt;=0,REPT(" ",SOURCE!$AA$2-LEN(VLOOKUP(A870,SOURCE!B:S,15,0))),"")&amp;
TEXT(A870,"???0")&amp;IF(VLOOKUP(A870,SOURCE!B:S,16,0)="","","   "&amp;VLOOKUP(A870,SOURCE!B:S,16,0)
))))
)</f>
        <v>#define ITM_DEGREE                   846</v>
      </c>
    </row>
    <row r="871" spans="1:4">
      <c r="A871">
        <f t="shared" si="17"/>
        <v>847</v>
      </c>
      <c r="B871" t="str">
        <f>VLOOKUP(A871,SOURCE!B:S,15,0)</f>
        <v>ITM_PLUS_MINUS</v>
      </c>
      <c r="C871">
        <f>IF(
ISNUMBER(INDEX(SOURCE!B:B,MATCH(A871,SOURCE!B:B,0)+1)),
  VALUE(INDEX(SOURCE!B:B,MATCH(A871,SOURCE!B:B,0)+1)),
  "")</f>
        <v>848</v>
      </c>
      <c r="D871" s="8" t="str">
        <f>IF(A871&lt;&gt;INT(A871),B871,
IF(A871&lt;0,VLOOKUP(A871,lookups!A$1:B$25,2,0),
IF(ISNA(B871),"",
IF(OR(ISBLANK(A871),ISNA(B871),B871=0),
"",
"#define "&amp;
VLOOKUP(A871,SOURCE!B:S,15,0)&amp;IF(SOURCE!$AA$2-LEN(VLOOKUP(A871,SOURCE!B:S,15,0))&gt;=0,REPT(" ",SOURCE!$AA$2-LEN(VLOOKUP(A871,SOURCE!B:S,15,0))),"")&amp;
TEXT(A871,"???0")&amp;IF(VLOOKUP(A871,SOURCE!B:S,16,0)="","","   "&amp;VLOOKUP(A871,SOURCE!B:S,16,0)
))))
)</f>
        <v>#define ITM_PLUS_MINUS               847</v>
      </c>
    </row>
    <row r="872" spans="1:4">
      <c r="A872">
        <f t="shared" si="17"/>
        <v>848</v>
      </c>
      <c r="B872" t="str">
        <f>VLOOKUP(A872,SOURCE!B:S,15,0)</f>
        <v>ITM_mu_b</v>
      </c>
      <c r="C872">
        <f>IF(
ISNUMBER(INDEX(SOURCE!B:B,MATCH(A872,SOURCE!B:B,0)+1)),
  VALUE(INDEX(SOURCE!B:B,MATCH(A872,SOURCE!B:B,0)+1)),
  "")</f>
        <v>849</v>
      </c>
      <c r="D872" s="8" t="str">
        <f>IF(A872&lt;&gt;INT(A872),B872,
IF(A872&lt;0,VLOOKUP(A872,lookups!A$1:B$25,2,0),
IF(ISNA(B872),"",
IF(OR(ISBLANK(A872),ISNA(B872),B872=0),
"",
"#define "&amp;
VLOOKUP(A872,SOURCE!B:S,15,0)&amp;IF(SOURCE!$AA$2-LEN(VLOOKUP(A872,SOURCE!B:S,15,0))&gt;=0,REPT(" ",SOURCE!$AA$2-LEN(VLOOKUP(A872,SOURCE!B:S,15,0))),"")&amp;
TEXT(A872,"???0")&amp;IF(VLOOKUP(A872,SOURCE!B:S,16,0)="","","   "&amp;VLOOKUP(A872,SOURCE!B:S,16,0)
))))
)</f>
        <v>#define ITM_mu_b                     848</v>
      </c>
    </row>
    <row r="873" spans="1:4">
      <c r="A873">
        <f t="shared" si="17"/>
        <v>849</v>
      </c>
      <c r="B873" t="str">
        <f>VLOOKUP(A873,SOURCE!B:S,15,0)</f>
        <v>ITM_DOT</v>
      </c>
      <c r="C873">
        <f>IF(
ISNUMBER(INDEX(SOURCE!B:B,MATCH(A873,SOURCE!B:B,0)+1)),
  VALUE(INDEX(SOURCE!B:B,MATCH(A873,SOURCE!B:B,0)+1)),
  "")</f>
        <v>850</v>
      </c>
      <c r="D873" s="8" t="str">
        <f>IF(A873&lt;&gt;INT(A873),B873,
IF(A873&lt;0,VLOOKUP(A873,lookups!A$1:B$25,2,0),
IF(ISNA(B873),"",
IF(OR(ISBLANK(A873),ISNA(B873),B873=0),
"",
"#define "&amp;
VLOOKUP(A873,SOURCE!B:S,15,0)&amp;IF(SOURCE!$AA$2-LEN(VLOOKUP(A873,SOURCE!B:S,15,0))&gt;=0,REPT(" ",SOURCE!$AA$2-LEN(VLOOKUP(A873,SOURCE!B:S,15,0))),"")&amp;
TEXT(A873,"???0")&amp;IF(VLOOKUP(A873,SOURCE!B:S,16,0)="","","   "&amp;VLOOKUP(A873,SOURCE!B:S,16,0)
))))
)</f>
        <v>#define ITM_DOT                      849</v>
      </c>
    </row>
    <row r="874" spans="1:4">
      <c r="A874">
        <f t="shared" si="17"/>
        <v>850</v>
      </c>
      <c r="B874" t="str">
        <f>VLOOKUP(A874,SOURCE!B:S,15,0)</f>
        <v>ITM_RIGHT_DOUBLE_ANGLE</v>
      </c>
      <c r="C874">
        <f>IF(
ISNUMBER(INDEX(SOURCE!B:B,MATCH(A874,SOURCE!B:B,0)+1)),
  VALUE(INDEX(SOURCE!B:B,MATCH(A874,SOURCE!B:B,0)+1)),
  "")</f>
        <v>851</v>
      </c>
      <c r="D874" s="8" t="str">
        <f>IF(A874&lt;&gt;INT(A874),B874,
IF(A874&lt;0,VLOOKUP(A874,lookups!A$1:B$25,2,0),
IF(ISNA(B874),"",
IF(OR(ISBLANK(A874),ISNA(B874),B874=0),
"",
"#define "&amp;
VLOOKUP(A874,SOURCE!B:S,15,0)&amp;IF(SOURCE!$AA$2-LEN(VLOOKUP(A874,SOURCE!B:S,15,0))&gt;=0,REPT(" ",SOURCE!$AA$2-LEN(VLOOKUP(A874,SOURCE!B:S,15,0))),"")&amp;
TEXT(A874,"???0")&amp;IF(VLOOKUP(A874,SOURCE!B:S,16,0)="","","   "&amp;VLOOKUP(A874,SOURCE!B:S,16,0)
))))
)</f>
        <v>#define ITM_RIGHT_DOUBLE_ANGLE       850</v>
      </c>
    </row>
    <row r="875" spans="1:4">
      <c r="A875">
        <f t="shared" si="17"/>
        <v>851</v>
      </c>
      <c r="B875" t="str">
        <f>VLOOKUP(A875,SOURCE!B:S,15,0)</f>
        <v>ITM_ONE_HALF</v>
      </c>
      <c r="C875">
        <f>IF(
ISNUMBER(INDEX(SOURCE!B:B,MATCH(A875,SOURCE!B:B,0)+1)),
  VALUE(INDEX(SOURCE!B:B,MATCH(A875,SOURCE!B:B,0)+1)),
  "")</f>
        <v>852</v>
      </c>
      <c r="D875" s="8" t="str">
        <f>IF(A875&lt;&gt;INT(A875),B875,
IF(A875&lt;0,VLOOKUP(A875,lookups!A$1:B$25,2,0),
IF(ISNA(B875),"",
IF(OR(ISBLANK(A875),ISNA(B875),B875=0),
"",
"#define "&amp;
VLOOKUP(A875,SOURCE!B:S,15,0)&amp;IF(SOURCE!$AA$2-LEN(VLOOKUP(A875,SOURCE!B:S,15,0))&gt;=0,REPT(" ",SOURCE!$AA$2-LEN(VLOOKUP(A875,SOURCE!B:S,15,0))),"")&amp;
TEXT(A875,"???0")&amp;IF(VLOOKUP(A875,SOURCE!B:S,16,0)="","","   "&amp;VLOOKUP(A875,SOURCE!B:S,16,0)
))))
)</f>
        <v>#define ITM_ONE_HALF                 851</v>
      </c>
    </row>
    <row r="876" spans="1:4">
      <c r="A876">
        <f t="shared" si="17"/>
        <v>852</v>
      </c>
      <c r="B876" t="str">
        <f>VLOOKUP(A876,SOURCE!B:S,15,0)</f>
        <v>ITM_ONE_QUARTER</v>
      </c>
      <c r="C876">
        <f>IF(
ISNUMBER(INDEX(SOURCE!B:B,MATCH(A876,SOURCE!B:B,0)+1)),
  VALUE(INDEX(SOURCE!B:B,MATCH(A876,SOURCE!B:B,0)+1)),
  "")</f>
        <v>853</v>
      </c>
      <c r="D876" s="8" t="str">
        <f>IF(A876&lt;&gt;INT(A876),B876,
IF(A876&lt;0,VLOOKUP(A876,lookups!A$1:B$25,2,0),
IF(ISNA(B876),"",
IF(OR(ISBLANK(A876),ISNA(B876),B876=0),
"",
"#define "&amp;
VLOOKUP(A876,SOURCE!B:S,15,0)&amp;IF(SOURCE!$AA$2-LEN(VLOOKUP(A876,SOURCE!B:S,15,0))&gt;=0,REPT(" ",SOURCE!$AA$2-LEN(VLOOKUP(A876,SOURCE!B:S,15,0))),"")&amp;
TEXT(A876,"???0")&amp;IF(VLOOKUP(A876,SOURCE!B:S,16,0)="","","   "&amp;VLOOKUP(A876,SOURCE!B:S,16,0)
))))
)</f>
        <v>#define ITM_ONE_QUARTER              852</v>
      </c>
    </row>
    <row r="877" spans="1:4">
      <c r="A877">
        <f t="shared" si="17"/>
        <v>853</v>
      </c>
      <c r="B877" t="str">
        <f>VLOOKUP(A877,SOURCE!B:S,15,0)</f>
        <v>ITM_INVERTED_QUESTION_MARK</v>
      </c>
      <c r="C877">
        <f>IF(
ISNUMBER(INDEX(SOURCE!B:B,MATCH(A877,SOURCE!B:B,0)+1)),
  VALUE(INDEX(SOURCE!B:B,MATCH(A877,SOURCE!B:B,0)+1)),
  "")</f>
        <v>854</v>
      </c>
      <c r="D877" s="8" t="str">
        <f>IF(A877&lt;&gt;INT(A877),B877,
IF(A877&lt;0,VLOOKUP(A877,lookups!A$1:B$25,2,0),
IF(ISNA(B877),"",
IF(OR(ISBLANK(A877),ISNA(B877),B877=0),
"",
"#define "&amp;
VLOOKUP(A877,SOURCE!B:S,15,0)&amp;IF(SOURCE!$AA$2-LEN(VLOOKUP(A877,SOURCE!B:S,15,0))&gt;=0,REPT(" ",SOURCE!$AA$2-LEN(VLOOKUP(A877,SOURCE!B:S,15,0))),"")&amp;
TEXT(A877,"???0")&amp;IF(VLOOKUP(A877,SOURCE!B:S,16,0)="","","   "&amp;VLOOKUP(A877,SOURCE!B:S,16,0)
))))
)</f>
        <v>#define ITM_INVERTED_QUESTION_MARK   853</v>
      </c>
    </row>
    <row r="878" spans="1:4">
      <c r="A878">
        <f t="shared" si="17"/>
        <v>854</v>
      </c>
      <c r="B878" t="str">
        <f>VLOOKUP(A878,SOURCE!B:S,15,0)</f>
        <v>ITM_ETH</v>
      </c>
      <c r="C878">
        <f>IF(
ISNUMBER(INDEX(SOURCE!B:B,MATCH(A878,SOURCE!B:B,0)+1)),
  VALUE(INDEX(SOURCE!B:B,MATCH(A878,SOURCE!B:B,0)+1)),
  "")</f>
        <v>855</v>
      </c>
      <c r="D878" s="8" t="str">
        <f>IF(A878&lt;&gt;INT(A878),B878,
IF(A878&lt;0,VLOOKUP(A878,lookups!A$1:B$25,2,0),
IF(ISNA(B878),"",
IF(OR(ISBLANK(A878),ISNA(B878),B878=0),
"",
"#define "&amp;
VLOOKUP(A878,SOURCE!B:S,15,0)&amp;IF(SOURCE!$AA$2-LEN(VLOOKUP(A878,SOURCE!B:S,15,0))&gt;=0,REPT(" ",SOURCE!$AA$2-LEN(VLOOKUP(A878,SOURCE!B:S,15,0))),"")&amp;
TEXT(A878,"???0")&amp;IF(VLOOKUP(A878,SOURCE!B:S,16,0)="","","   "&amp;VLOOKUP(A878,SOURCE!B:S,16,0)
))))
)</f>
        <v>#define ITM_ETH                      854</v>
      </c>
    </row>
    <row r="879" spans="1:4">
      <c r="A879">
        <f t="shared" si="17"/>
        <v>855</v>
      </c>
      <c r="B879" t="str">
        <f>VLOOKUP(A879,SOURCE!B:S,15,0)</f>
        <v>ITM_CROSS</v>
      </c>
      <c r="C879">
        <f>IF(
ISNUMBER(INDEX(SOURCE!B:B,MATCH(A879,SOURCE!B:B,0)+1)),
  VALUE(INDEX(SOURCE!B:B,MATCH(A879,SOURCE!B:B,0)+1)),
  "")</f>
        <v>856</v>
      </c>
      <c r="D879" s="8" t="str">
        <f>IF(A879&lt;&gt;INT(A879),B879,
IF(A879&lt;0,VLOOKUP(A879,lookups!A$1:B$25,2,0),
IF(ISNA(B879),"",
IF(OR(ISBLANK(A879),ISNA(B879),B879=0),
"",
"#define "&amp;
VLOOKUP(A879,SOURCE!B:S,15,0)&amp;IF(SOURCE!$AA$2-LEN(VLOOKUP(A879,SOURCE!B:S,15,0))&gt;=0,REPT(" ",SOURCE!$AA$2-LEN(VLOOKUP(A879,SOURCE!B:S,15,0))),"")&amp;
TEXT(A879,"???0")&amp;IF(VLOOKUP(A879,SOURCE!B:S,16,0)="","","   "&amp;VLOOKUP(A879,SOURCE!B:S,16,0)
))))
)</f>
        <v>#define ITM_CROSS                    855</v>
      </c>
    </row>
    <row r="880" spans="1:4">
      <c r="A880">
        <f t="shared" si="17"/>
        <v>856</v>
      </c>
      <c r="B880" t="str">
        <f>VLOOKUP(A880,SOURCE!B:S,15,0)</f>
        <v>ITM_eth</v>
      </c>
      <c r="C880">
        <f>IF(
ISNUMBER(INDEX(SOURCE!B:B,MATCH(A880,SOURCE!B:B,0)+1)),
  VALUE(INDEX(SOURCE!B:B,MATCH(A880,SOURCE!B:B,0)+1)),
  "")</f>
        <v>857</v>
      </c>
      <c r="D880" s="8" t="str">
        <f>IF(A880&lt;&gt;INT(A880),B880,
IF(A880&lt;0,VLOOKUP(A880,lookups!A$1:B$25,2,0),
IF(ISNA(B880),"",
IF(OR(ISBLANK(A880),ISNA(B880),B880=0),
"",
"#define "&amp;
VLOOKUP(A880,SOURCE!B:S,15,0)&amp;IF(SOURCE!$AA$2-LEN(VLOOKUP(A880,SOURCE!B:S,15,0))&gt;=0,REPT(" ",SOURCE!$AA$2-LEN(VLOOKUP(A880,SOURCE!B:S,15,0))),"")&amp;
TEXT(A880,"???0")&amp;IF(VLOOKUP(A880,SOURCE!B:S,16,0)="","","   "&amp;VLOOKUP(A880,SOURCE!B:S,16,0)
))))
)</f>
        <v>#define ITM_eth                      856</v>
      </c>
    </row>
    <row r="881" spans="1:4">
      <c r="A881">
        <f t="shared" si="17"/>
        <v>857</v>
      </c>
      <c r="B881" t="str">
        <f>VLOOKUP(A881,SOURCE!B:S,15,0)</f>
        <v>ITM_OBELUS</v>
      </c>
      <c r="C881">
        <f>IF(
ISNUMBER(INDEX(SOURCE!B:B,MATCH(A881,SOURCE!B:B,0)+1)),
  VALUE(INDEX(SOURCE!B:B,MATCH(A881,SOURCE!B:B,0)+1)),
  "")</f>
        <v>858</v>
      </c>
      <c r="D881" s="8" t="str">
        <f>IF(A881&lt;&gt;INT(A881),B881,
IF(A881&lt;0,VLOOKUP(A881,lookups!A$1:B$25,2,0),
IF(ISNA(B881),"",
IF(OR(ISBLANK(A881),ISNA(B881),B881=0),
"",
"#define "&amp;
VLOOKUP(A881,SOURCE!B:S,15,0)&amp;IF(SOURCE!$AA$2-LEN(VLOOKUP(A881,SOURCE!B:S,15,0))&gt;=0,REPT(" ",SOURCE!$AA$2-LEN(VLOOKUP(A881,SOURCE!B:S,15,0))),"")&amp;
TEXT(A881,"???0")&amp;IF(VLOOKUP(A881,SOURCE!B:S,16,0)="","","   "&amp;VLOOKUP(A881,SOURCE!B:S,16,0)
))))
)</f>
        <v>#define ITM_OBELUS                   857</v>
      </c>
    </row>
    <row r="882" spans="1:4">
      <c r="A882">
        <f t="shared" si="17"/>
        <v>858</v>
      </c>
      <c r="B882" t="str">
        <f>VLOOKUP(A882,SOURCE!B:S,15,0)</f>
        <v>ITM_E_DOT</v>
      </c>
      <c r="C882">
        <f>IF(
ISNUMBER(INDEX(SOURCE!B:B,MATCH(A882,SOURCE!B:B,0)+1)),
  VALUE(INDEX(SOURCE!B:B,MATCH(A882,SOURCE!B:B,0)+1)),
  "")</f>
        <v>859</v>
      </c>
      <c r="D882" s="8" t="str">
        <f>IF(A882&lt;&gt;INT(A882),B882,
IF(A882&lt;0,VLOOKUP(A882,lookups!A$1:B$25,2,0),
IF(ISNA(B882),"",
IF(OR(ISBLANK(A882),ISNA(B882),B882=0),
"",
"#define "&amp;
VLOOKUP(A882,SOURCE!B:S,15,0)&amp;IF(SOURCE!$AA$2-LEN(VLOOKUP(A882,SOURCE!B:S,15,0))&gt;=0,REPT(" ",SOURCE!$AA$2-LEN(VLOOKUP(A882,SOURCE!B:S,15,0))),"")&amp;
TEXT(A882,"???0")&amp;IF(VLOOKUP(A882,SOURCE!B:S,16,0)="","","   "&amp;VLOOKUP(A882,SOURCE!B:S,16,0)
))))
)</f>
        <v>#define ITM_E_DOT                    858</v>
      </c>
    </row>
    <row r="883" spans="1:4">
      <c r="A883">
        <f t="shared" si="17"/>
        <v>859</v>
      </c>
      <c r="B883" t="str">
        <f>VLOOKUP(A883,SOURCE!B:S,15,0)</f>
        <v>ITM_e_DOT</v>
      </c>
      <c r="C883">
        <f>IF(
ISNUMBER(INDEX(SOURCE!B:B,MATCH(A883,SOURCE!B:B,0)+1)),
  VALUE(INDEX(SOURCE!B:B,MATCH(A883,SOURCE!B:B,0)+1)),
  "")</f>
        <v>860</v>
      </c>
      <c r="D883" s="8" t="str">
        <f>IF(A883&lt;&gt;INT(A883),B883,
IF(A883&lt;0,VLOOKUP(A883,lookups!A$1:B$25,2,0),
IF(ISNA(B883),"",
IF(OR(ISBLANK(A883),ISNA(B883),B883=0),
"",
"#define "&amp;
VLOOKUP(A883,SOURCE!B:S,15,0)&amp;IF(SOURCE!$AA$2-LEN(VLOOKUP(A883,SOURCE!B:S,15,0))&gt;=0,REPT(" ",SOURCE!$AA$2-LEN(VLOOKUP(A883,SOURCE!B:S,15,0))),"")&amp;
TEXT(A883,"???0")&amp;IF(VLOOKUP(A883,SOURCE!B:S,16,0)="","","   "&amp;VLOOKUP(A883,SOURCE!B:S,16,0)
))))
)</f>
        <v>#define ITM_e_DOT                    859</v>
      </c>
    </row>
    <row r="884" spans="1:4">
      <c r="A884">
        <f t="shared" si="17"/>
        <v>860</v>
      </c>
      <c r="B884" t="str">
        <f>VLOOKUP(A884,SOURCE!B:S,15,0)</f>
        <v>ITM_E_CARON</v>
      </c>
      <c r="C884">
        <f>IF(
ISNUMBER(INDEX(SOURCE!B:B,MATCH(A884,SOURCE!B:B,0)+1)),
  VALUE(INDEX(SOURCE!B:B,MATCH(A884,SOURCE!B:B,0)+1)),
  "")</f>
        <v>861</v>
      </c>
      <c r="D884" s="8" t="str">
        <f>IF(A884&lt;&gt;INT(A884),B884,
IF(A884&lt;0,VLOOKUP(A884,lookups!A$1:B$25,2,0),
IF(ISNA(B884),"",
IF(OR(ISBLANK(A884),ISNA(B884),B884=0),
"",
"#define "&amp;
VLOOKUP(A884,SOURCE!B:S,15,0)&amp;IF(SOURCE!$AA$2-LEN(VLOOKUP(A884,SOURCE!B:S,15,0))&gt;=0,REPT(" ",SOURCE!$AA$2-LEN(VLOOKUP(A884,SOURCE!B:S,15,0))),"")&amp;
TEXT(A884,"???0")&amp;IF(VLOOKUP(A884,SOURCE!B:S,16,0)="","","   "&amp;VLOOKUP(A884,SOURCE!B:S,16,0)
))))
)</f>
        <v>#define ITM_E_CARON                  860</v>
      </c>
    </row>
    <row r="885" spans="1:4">
      <c r="A885">
        <f t="shared" si="17"/>
        <v>861</v>
      </c>
      <c r="B885" t="str">
        <f>VLOOKUP(A885,SOURCE!B:S,15,0)</f>
        <v>ITM_e_CARON</v>
      </c>
      <c r="C885">
        <f>IF(
ISNUMBER(INDEX(SOURCE!B:B,MATCH(A885,SOURCE!B:B,0)+1)),
  VALUE(INDEX(SOURCE!B:B,MATCH(A885,SOURCE!B:B,0)+1)),
  "")</f>
        <v>862</v>
      </c>
      <c r="D885" s="8" t="str">
        <f>IF(A885&lt;&gt;INT(A885),B885,
IF(A885&lt;0,VLOOKUP(A885,lookups!A$1:B$25,2,0),
IF(ISNA(B885),"",
IF(OR(ISBLANK(A885),ISNA(B885),B885=0),
"",
"#define "&amp;
VLOOKUP(A885,SOURCE!B:S,15,0)&amp;IF(SOURCE!$AA$2-LEN(VLOOKUP(A885,SOURCE!B:S,15,0))&gt;=0,REPT(" ",SOURCE!$AA$2-LEN(VLOOKUP(A885,SOURCE!B:S,15,0))),"")&amp;
TEXT(A885,"???0")&amp;IF(VLOOKUP(A885,SOURCE!B:S,16,0)="","","   "&amp;VLOOKUP(A885,SOURCE!B:S,16,0)
))))
)</f>
        <v>#define ITM_e_CARON                  861</v>
      </c>
    </row>
    <row r="886" spans="1:4">
      <c r="A886">
        <f t="shared" si="17"/>
        <v>862</v>
      </c>
      <c r="B886" t="str">
        <f>VLOOKUP(A886,SOURCE!B:S,15,0)</f>
        <v>ITM_R_ACUTE</v>
      </c>
      <c r="C886">
        <f>IF(
ISNUMBER(INDEX(SOURCE!B:B,MATCH(A886,SOURCE!B:B,0)+1)),
  VALUE(INDEX(SOURCE!B:B,MATCH(A886,SOURCE!B:B,0)+1)),
  "")</f>
        <v>863</v>
      </c>
      <c r="D886" s="8" t="str">
        <f>IF(A886&lt;&gt;INT(A886),B886,
IF(A886&lt;0,VLOOKUP(A886,lookups!A$1:B$25,2,0),
IF(ISNA(B886),"",
IF(OR(ISBLANK(A886),ISNA(B886),B886=0),
"",
"#define "&amp;
VLOOKUP(A886,SOURCE!B:S,15,0)&amp;IF(SOURCE!$AA$2-LEN(VLOOKUP(A886,SOURCE!B:S,15,0))&gt;=0,REPT(" ",SOURCE!$AA$2-LEN(VLOOKUP(A886,SOURCE!B:S,15,0))),"")&amp;
TEXT(A886,"???0")&amp;IF(VLOOKUP(A886,SOURCE!B:S,16,0)="","","   "&amp;VLOOKUP(A886,SOURCE!B:S,16,0)
))))
)</f>
        <v>#define ITM_R_ACUTE                  862</v>
      </c>
    </row>
    <row r="887" spans="1:4">
      <c r="A887">
        <f t="shared" si="17"/>
        <v>863</v>
      </c>
      <c r="B887" t="str">
        <f>VLOOKUP(A887,SOURCE!B:S,15,0)</f>
        <v>ITM_R_CARON</v>
      </c>
      <c r="C887">
        <f>IF(
ISNUMBER(INDEX(SOURCE!B:B,MATCH(A887,SOURCE!B:B,0)+1)),
  VALUE(INDEX(SOURCE!B:B,MATCH(A887,SOURCE!B:B,0)+1)),
  "")</f>
        <v>864</v>
      </c>
      <c r="D887" s="8" t="str">
        <f>IF(A887&lt;&gt;INT(A887),B887,
IF(A887&lt;0,VLOOKUP(A887,lookups!A$1:B$25,2,0),
IF(ISNA(B887),"",
IF(OR(ISBLANK(A887),ISNA(B887),B887=0),
"",
"#define "&amp;
VLOOKUP(A887,SOURCE!B:S,15,0)&amp;IF(SOURCE!$AA$2-LEN(VLOOKUP(A887,SOURCE!B:S,15,0))&gt;=0,REPT(" ",SOURCE!$AA$2-LEN(VLOOKUP(A887,SOURCE!B:S,15,0))),"")&amp;
TEXT(A887,"???0")&amp;IF(VLOOKUP(A887,SOURCE!B:S,16,0)="","","   "&amp;VLOOKUP(A887,SOURCE!B:S,16,0)
))))
)</f>
        <v>#define ITM_R_CARON                  863</v>
      </c>
    </row>
    <row r="888" spans="1:4">
      <c r="A888">
        <f t="shared" si="17"/>
        <v>864</v>
      </c>
      <c r="B888" t="str">
        <f>VLOOKUP(A888,SOURCE!B:S,15,0)</f>
        <v>ITM_U_OGONEK</v>
      </c>
      <c r="C888">
        <f>IF(
ISNUMBER(INDEX(SOURCE!B:B,MATCH(A888,SOURCE!B:B,0)+1)),
  VALUE(INDEX(SOURCE!B:B,MATCH(A888,SOURCE!B:B,0)+1)),
  "")</f>
        <v>865</v>
      </c>
      <c r="D888" s="8" t="str">
        <f>IF(A888&lt;&gt;INT(A888),B888,
IF(A888&lt;0,VLOOKUP(A888,lookups!A$1:B$25,2,0),
IF(ISNA(B888),"",
IF(OR(ISBLANK(A888),ISNA(B888),B888=0),
"",
"#define "&amp;
VLOOKUP(A888,SOURCE!B:S,15,0)&amp;IF(SOURCE!$AA$2-LEN(VLOOKUP(A888,SOURCE!B:S,15,0))&gt;=0,REPT(" ",SOURCE!$AA$2-LEN(VLOOKUP(A888,SOURCE!B:S,15,0))),"")&amp;
TEXT(A888,"???0")&amp;IF(VLOOKUP(A888,SOURCE!B:S,16,0)="","","   "&amp;VLOOKUP(A888,SOURCE!B:S,16,0)
))))
)</f>
        <v>#define ITM_U_OGONEK                 864</v>
      </c>
    </row>
    <row r="889" spans="1:4">
      <c r="A889">
        <f t="shared" si="17"/>
        <v>865</v>
      </c>
      <c r="B889" t="str">
        <f>VLOOKUP(A889,SOURCE!B:S,15,0)</f>
        <v>ITM_u_OGONEK</v>
      </c>
      <c r="C889">
        <f>IF(
ISNUMBER(INDEX(SOURCE!B:B,MATCH(A889,SOURCE!B:B,0)+1)),
  VALUE(INDEX(SOURCE!B:B,MATCH(A889,SOURCE!B:B,0)+1)),
  "")</f>
        <v>866</v>
      </c>
      <c r="D889" s="8" t="str">
        <f>IF(A889&lt;&gt;INT(A889),B889,
IF(A889&lt;0,VLOOKUP(A889,lookups!A$1:B$25,2,0),
IF(ISNA(B889),"",
IF(OR(ISBLANK(A889),ISNA(B889),B889=0),
"",
"#define "&amp;
VLOOKUP(A889,SOURCE!B:S,15,0)&amp;IF(SOURCE!$AA$2-LEN(VLOOKUP(A889,SOURCE!B:S,15,0))&gt;=0,REPT(" ",SOURCE!$AA$2-LEN(VLOOKUP(A889,SOURCE!B:S,15,0))),"")&amp;
TEXT(A889,"???0")&amp;IF(VLOOKUP(A889,SOURCE!B:S,16,0)="","","   "&amp;VLOOKUP(A889,SOURCE!B:S,16,0)
))))
)</f>
        <v>#define ITM_u_OGONEK                 865</v>
      </c>
    </row>
    <row r="890" spans="1:4">
      <c r="A890">
        <f t="shared" si="17"/>
        <v>866</v>
      </c>
      <c r="B890" t="str">
        <f>VLOOKUP(A890,SOURCE!B:S,15,0)</f>
        <v>ITM_y_UNDER_ROOT</v>
      </c>
      <c r="C890">
        <f>IF(
ISNUMBER(INDEX(SOURCE!B:B,MATCH(A890,SOURCE!B:B,0)+1)),
  VALUE(INDEX(SOURCE!B:B,MATCH(A890,SOURCE!B:B,0)+1)),
  "")</f>
        <v>867</v>
      </c>
      <c r="D890" s="8" t="str">
        <f>IF(A890&lt;&gt;INT(A890),B890,
IF(A890&lt;0,VLOOKUP(A890,lookups!A$1:B$25,2,0),
IF(ISNA(B890),"",
IF(OR(ISBLANK(A890),ISNA(B890),B890=0),
"",
"#define "&amp;
VLOOKUP(A890,SOURCE!B:S,15,0)&amp;IF(SOURCE!$AA$2-LEN(VLOOKUP(A890,SOURCE!B:S,15,0))&gt;=0,REPT(" ",SOURCE!$AA$2-LEN(VLOOKUP(A890,SOURCE!B:S,15,0))),"")&amp;
TEXT(A890,"???0")&amp;IF(VLOOKUP(A890,SOURCE!B:S,16,0)="","","   "&amp;VLOOKUP(A890,SOURCE!B:S,16,0)
))))
)</f>
        <v>#define ITM_y_UNDER_ROOT             866</v>
      </c>
    </row>
    <row r="891" spans="1:4">
      <c r="A891">
        <f t="shared" si="17"/>
        <v>867</v>
      </c>
      <c r="B891" t="str">
        <f>VLOOKUP(A891,SOURCE!B:S,15,0)</f>
        <v>ITM_x_UNDER_ROOT</v>
      </c>
      <c r="C891">
        <f>IF(
ISNUMBER(INDEX(SOURCE!B:B,MATCH(A891,SOURCE!B:B,0)+1)),
  VALUE(INDEX(SOURCE!B:B,MATCH(A891,SOURCE!B:B,0)+1)),
  "")</f>
        <v>868</v>
      </c>
      <c r="D891" s="8" t="str">
        <f>IF(A891&lt;&gt;INT(A891),B891,
IF(A891&lt;0,VLOOKUP(A891,lookups!A$1:B$25,2,0),
IF(ISNA(B891),"",
IF(OR(ISBLANK(A891),ISNA(B891),B891=0),
"",
"#define "&amp;
VLOOKUP(A891,SOURCE!B:S,15,0)&amp;IF(SOURCE!$AA$2-LEN(VLOOKUP(A891,SOURCE!B:S,15,0))&gt;=0,REPT(" ",SOURCE!$AA$2-LEN(VLOOKUP(A891,SOURCE!B:S,15,0))),"")&amp;
TEXT(A891,"???0")&amp;IF(VLOOKUP(A891,SOURCE!B:S,16,0)="","","   "&amp;VLOOKUP(A891,SOURCE!B:S,16,0)
))))
)</f>
        <v>#define ITM_x_UNDER_ROOT             867</v>
      </c>
    </row>
    <row r="892" spans="1:4">
      <c r="A892">
        <f t="shared" si="17"/>
        <v>868</v>
      </c>
      <c r="B892" t="str">
        <f>VLOOKUP(A892,SOURCE!B:S,15,0)</f>
        <v>ITM_SPACE_EM</v>
      </c>
      <c r="C892">
        <f>IF(
ISNUMBER(INDEX(SOURCE!B:B,MATCH(A892,SOURCE!B:B,0)+1)),
  VALUE(INDEX(SOURCE!B:B,MATCH(A892,SOURCE!B:B,0)+1)),
  "")</f>
        <v>869</v>
      </c>
      <c r="D892" s="8" t="str">
        <f>IF(A892&lt;&gt;INT(A892),B892,
IF(A892&lt;0,VLOOKUP(A892,lookups!A$1:B$25,2,0),
IF(ISNA(B892),"",
IF(OR(ISBLANK(A892),ISNA(B892),B892=0),
"",
"#define "&amp;
VLOOKUP(A892,SOURCE!B:S,15,0)&amp;IF(SOURCE!$AA$2-LEN(VLOOKUP(A892,SOURCE!B:S,15,0))&gt;=0,REPT(" ",SOURCE!$AA$2-LEN(VLOOKUP(A892,SOURCE!B:S,15,0))),"")&amp;
TEXT(A892,"???0")&amp;IF(VLOOKUP(A892,SOURCE!B:S,16,0)="","","   "&amp;VLOOKUP(A892,SOURCE!B:S,16,0)
))))
)</f>
        <v>#define ITM_SPACE_EM                 868</v>
      </c>
    </row>
    <row r="893" spans="1:4">
      <c r="A893">
        <f t="shared" si="17"/>
        <v>869</v>
      </c>
      <c r="B893" t="str">
        <f>VLOOKUP(A893,SOURCE!B:S,15,0)</f>
        <v>ITM_SPACE_3_PER_EM</v>
      </c>
      <c r="C893">
        <f>IF(
ISNUMBER(INDEX(SOURCE!B:B,MATCH(A893,SOURCE!B:B,0)+1)),
  VALUE(INDEX(SOURCE!B:B,MATCH(A893,SOURCE!B:B,0)+1)),
  "")</f>
        <v>870</v>
      </c>
      <c r="D893" s="8" t="str">
        <f>IF(A893&lt;&gt;INT(A893),B893,
IF(A893&lt;0,VLOOKUP(A893,lookups!A$1:B$25,2,0),
IF(ISNA(B893),"",
IF(OR(ISBLANK(A893),ISNA(B893),B893=0),
"",
"#define "&amp;
VLOOKUP(A893,SOURCE!B:S,15,0)&amp;IF(SOURCE!$AA$2-LEN(VLOOKUP(A893,SOURCE!B:S,15,0))&gt;=0,REPT(" ",SOURCE!$AA$2-LEN(VLOOKUP(A893,SOURCE!B:S,15,0))),"")&amp;
TEXT(A893,"???0")&amp;IF(VLOOKUP(A893,SOURCE!B:S,16,0)="","","   "&amp;VLOOKUP(A893,SOURCE!B:S,16,0)
))))
)</f>
        <v>#define ITM_SPACE_3_PER_EM           869</v>
      </c>
    </row>
    <row r="894" spans="1:4">
      <c r="A894">
        <f t="shared" si="17"/>
        <v>870</v>
      </c>
      <c r="B894" t="str">
        <f>VLOOKUP(A894,SOURCE!B:S,15,0)</f>
        <v>ITM_SPACE_4_PER_EM</v>
      </c>
      <c r="C894">
        <f>IF(
ISNUMBER(INDEX(SOURCE!B:B,MATCH(A894,SOURCE!B:B,0)+1)),
  VALUE(INDEX(SOURCE!B:B,MATCH(A894,SOURCE!B:B,0)+1)),
  "")</f>
        <v>871</v>
      </c>
      <c r="D894" s="8" t="str">
        <f>IF(A894&lt;&gt;INT(A894),B894,
IF(A894&lt;0,VLOOKUP(A894,lookups!A$1:B$25,2,0),
IF(ISNA(B894),"",
IF(OR(ISBLANK(A894),ISNA(B894),B894=0),
"",
"#define "&amp;
VLOOKUP(A894,SOURCE!B:S,15,0)&amp;IF(SOURCE!$AA$2-LEN(VLOOKUP(A894,SOURCE!B:S,15,0))&gt;=0,REPT(" ",SOURCE!$AA$2-LEN(VLOOKUP(A894,SOURCE!B:S,15,0))),"")&amp;
TEXT(A894,"???0")&amp;IF(VLOOKUP(A894,SOURCE!B:S,16,0)="","","   "&amp;VLOOKUP(A894,SOURCE!B:S,16,0)
))))
)</f>
        <v>#define ITM_SPACE_4_PER_EM           870</v>
      </c>
    </row>
    <row r="895" spans="1:4">
      <c r="A895">
        <f t="shared" si="17"/>
        <v>871</v>
      </c>
      <c r="B895" t="str">
        <f>VLOOKUP(A895,SOURCE!B:S,15,0)</f>
        <v>ITM_SPACE_6_PER_EM</v>
      </c>
      <c r="C895">
        <f>IF(
ISNUMBER(INDEX(SOURCE!B:B,MATCH(A895,SOURCE!B:B,0)+1)),
  VALUE(INDEX(SOURCE!B:B,MATCH(A895,SOURCE!B:B,0)+1)),
  "")</f>
        <v>872</v>
      </c>
      <c r="D895" s="8" t="str">
        <f>IF(A895&lt;&gt;INT(A895),B895,
IF(A895&lt;0,VLOOKUP(A895,lookups!A$1:B$25,2,0),
IF(ISNA(B895),"",
IF(OR(ISBLANK(A895),ISNA(B895),B895=0),
"",
"#define "&amp;
VLOOKUP(A895,SOURCE!B:S,15,0)&amp;IF(SOURCE!$AA$2-LEN(VLOOKUP(A895,SOURCE!B:S,15,0))&gt;=0,REPT(" ",SOURCE!$AA$2-LEN(VLOOKUP(A895,SOURCE!B:S,15,0))),"")&amp;
TEXT(A895,"???0")&amp;IF(VLOOKUP(A895,SOURCE!B:S,16,0)="","","   "&amp;VLOOKUP(A895,SOURCE!B:S,16,0)
))))
)</f>
        <v>#define ITM_SPACE_6_PER_EM           871</v>
      </c>
    </row>
    <row r="896" spans="1:4">
      <c r="A896">
        <f t="shared" si="17"/>
        <v>872</v>
      </c>
      <c r="B896" t="str">
        <f>VLOOKUP(A896,SOURCE!B:S,15,0)</f>
        <v>ITM_SPACE_FIGURE</v>
      </c>
      <c r="C896">
        <f>IF(
ISNUMBER(INDEX(SOURCE!B:B,MATCH(A896,SOURCE!B:B,0)+1)),
  VALUE(INDEX(SOURCE!B:B,MATCH(A896,SOURCE!B:B,0)+1)),
  "")</f>
        <v>873</v>
      </c>
      <c r="D896" s="8" t="str">
        <f>IF(A896&lt;&gt;INT(A896),B896,
IF(A896&lt;0,VLOOKUP(A896,lookups!A$1:B$25,2,0),
IF(ISNA(B896),"",
IF(OR(ISBLANK(A896),ISNA(B896),B896=0),
"",
"#define "&amp;
VLOOKUP(A896,SOURCE!B:S,15,0)&amp;IF(SOURCE!$AA$2-LEN(VLOOKUP(A896,SOURCE!B:S,15,0))&gt;=0,REPT(" ",SOURCE!$AA$2-LEN(VLOOKUP(A896,SOURCE!B:S,15,0))),"")&amp;
TEXT(A896,"???0")&amp;IF(VLOOKUP(A896,SOURCE!B:S,16,0)="","","   "&amp;VLOOKUP(A896,SOURCE!B:S,16,0)
))))
)</f>
        <v>#define ITM_SPACE_FIGURE             872</v>
      </c>
    </row>
    <row r="897" spans="1:4">
      <c r="A897">
        <f t="shared" si="17"/>
        <v>873</v>
      </c>
      <c r="B897" t="str">
        <f>VLOOKUP(A897,SOURCE!B:S,15,0)</f>
        <v>ITM_SPACE_PUNCTUATION</v>
      </c>
      <c r="C897">
        <f>IF(
ISNUMBER(INDEX(SOURCE!B:B,MATCH(A897,SOURCE!B:B,0)+1)),
  VALUE(INDEX(SOURCE!B:B,MATCH(A897,SOURCE!B:B,0)+1)),
  "")</f>
        <v>874</v>
      </c>
      <c r="D897" s="8" t="str">
        <f>IF(A897&lt;&gt;INT(A897),B897,
IF(A897&lt;0,VLOOKUP(A897,lookups!A$1:B$25,2,0),
IF(ISNA(B897),"",
IF(OR(ISBLANK(A897),ISNA(B897),B897=0),
"",
"#define "&amp;
VLOOKUP(A897,SOURCE!B:S,15,0)&amp;IF(SOURCE!$AA$2-LEN(VLOOKUP(A897,SOURCE!B:S,15,0))&gt;=0,REPT(" ",SOURCE!$AA$2-LEN(VLOOKUP(A897,SOURCE!B:S,15,0))),"")&amp;
TEXT(A897,"???0")&amp;IF(VLOOKUP(A897,SOURCE!B:S,16,0)="","","   "&amp;VLOOKUP(A897,SOURCE!B:S,16,0)
))))
)</f>
        <v>#define ITM_SPACE_PUNCTUATION        873</v>
      </c>
    </row>
    <row r="898" spans="1:4">
      <c r="A898">
        <f t="shared" si="17"/>
        <v>874</v>
      </c>
      <c r="B898" t="str">
        <f>VLOOKUP(A898,SOURCE!B:S,15,0)</f>
        <v>ITM_SPACE_HAIR</v>
      </c>
      <c r="C898">
        <f>IF(
ISNUMBER(INDEX(SOURCE!B:B,MATCH(A898,SOURCE!B:B,0)+1)),
  VALUE(INDEX(SOURCE!B:B,MATCH(A898,SOURCE!B:B,0)+1)),
  "")</f>
        <v>875</v>
      </c>
      <c r="D898" s="8" t="str">
        <f>IF(A898&lt;&gt;INT(A898),B898,
IF(A898&lt;0,VLOOKUP(A898,lookups!A$1:B$25,2,0),
IF(ISNA(B898),"",
IF(OR(ISBLANK(A898),ISNA(B898),B898=0),
"",
"#define "&amp;
VLOOKUP(A898,SOURCE!B:S,15,0)&amp;IF(SOURCE!$AA$2-LEN(VLOOKUP(A898,SOURCE!B:S,15,0))&gt;=0,REPT(" ",SOURCE!$AA$2-LEN(VLOOKUP(A898,SOURCE!B:S,15,0))),"")&amp;
TEXT(A898,"???0")&amp;IF(VLOOKUP(A898,SOURCE!B:S,16,0)="","","   "&amp;VLOOKUP(A898,SOURCE!B:S,16,0)
))))
)</f>
        <v>#define ITM_SPACE_HAIR               874</v>
      </c>
    </row>
    <row r="899" spans="1:4">
      <c r="A899">
        <f t="shared" si="17"/>
        <v>875</v>
      </c>
      <c r="B899" t="str">
        <f>VLOOKUP(A899,SOURCE!B:S,15,0)</f>
        <v>ITM_LEFT_SINGLE_QUOTE</v>
      </c>
      <c r="C899">
        <f>IF(
ISNUMBER(INDEX(SOURCE!B:B,MATCH(A899,SOURCE!B:B,0)+1)),
  VALUE(INDEX(SOURCE!B:B,MATCH(A899,SOURCE!B:B,0)+1)),
  "")</f>
        <v>876</v>
      </c>
      <c r="D899" s="8" t="str">
        <f>IF(A899&lt;&gt;INT(A899),B899,
IF(A899&lt;0,VLOOKUP(A899,lookups!A$1:B$25,2,0),
IF(ISNA(B899),"",
IF(OR(ISBLANK(A899),ISNA(B899),B899=0),
"",
"#define "&amp;
VLOOKUP(A899,SOURCE!B:S,15,0)&amp;IF(SOURCE!$AA$2-LEN(VLOOKUP(A899,SOURCE!B:S,15,0))&gt;=0,REPT(" ",SOURCE!$AA$2-LEN(VLOOKUP(A899,SOURCE!B:S,15,0))),"")&amp;
TEXT(A899,"???0")&amp;IF(VLOOKUP(A899,SOURCE!B:S,16,0)="","","   "&amp;VLOOKUP(A899,SOURCE!B:S,16,0)
))))
)</f>
        <v>#define ITM_LEFT_SINGLE_QUOTE        875</v>
      </c>
    </row>
    <row r="900" spans="1:4">
      <c r="A900">
        <f t="shared" si="17"/>
        <v>876</v>
      </c>
      <c r="B900" t="str">
        <f>VLOOKUP(A900,SOURCE!B:S,15,0)</f>
        <v>ITM_RIGHT_SINGLE_QUOTE</v>
      </c>
      <c r="C900">
        <f>IF(
ISNUMBER(INDEX(SOURCE!B:B,MATCH(A900,SOURCE!B:B,0)+1)),
  VALUE(INDEX(SOURCE!B:B,MATCH(A900,SOURCE!B:B,0)+1)),
  "")</f>
        <v>877</v>
      </c>
      <c r="D900" s="8" t="str">
        <f>IF(A900&lt;&gt;INT(A900),B900,
IF(A900&lt;0,VLOOKUP(A900,lookups!A$1:B$25,2,0),
IF(ISNA(B900),"",
IF(OR(ISBLANK(A900),ISNA(B900),B900=0),
"",
"#define "&amp;
VLOOKUP(A900,SOURCE!B:S,15,0)&amp;IF(SOURCE!$AA$2-LEN(VLOOKUP(A900,SOURCE!B:S,15,0))&gt;=0,REPT(" ",SOURCE!$AA$2-LEN(VLOOKUP(A900,SOURCE!B:S,15,0))),"")&amp;
TEXT(A900,"???0")&amp;IF(VLOOKUP(A900,SOURCE!B:S,16,0)="","","   "&amp;VLOOKUP(A900,SOURCE!B:S,16,0)
))))
)</f>
        <v>#define ITM_RIGHT_SINGLE_QUOTE       876</v>
      </c>
    </row>
    <row r="901" spans="1:4">
      <c r="A901">
        <f t="shared" si="17"/>
        <v>877</v>
      </c>
      <c r="B901" t="str">
        <f>VLOOKUP(A901,SOURCE!B:S,15,0)</f>
        <v>ITM_SINGLE_LOW_QUOTE</v>
      </c>
      <c r="C901">
        <f>IF(
ISNUMBER(INDEX(SOURCE!B:B,MATCH(A901,SOURCE!B:B,0)+1)),
  VALUE(INDEX(SOURCE!B:B,MATCH(A901,SOURCE!B:B,0)+1)),
  "")</f>
        <v>878</v>
      </c>
      <c r="D901" s="8" t="str">
        <f>IF(A901&lt;&gt;INT(A901),B901,
IF(A901&lt;0,VLOOKUP(A901,lookups!A$1:B$25,2,0),
IF(ISNA(B901),"",
IF(OR(ISBLANK(A901),ISNA(B901),B901=0),
"",
"#define "&amp;
VLOOKUP(A901,SOURCE!B:S,15,0)&amp;IF(SOURCE!$AA$2-LEN(VLOOKUP(A901,SOURCE!B:S,15,0))&gt;=0,REPT(" ",SOURCE!$AA$2-LEN(VLOOKUP(A901,SOURCE!B:S,15,0))),"")&amp;
TEXT(A901,"???0")&amp;IF(VLOOKUP(A901,SOURCE!B:S,16,0)="","","   "&amp;VLOOKUP(A901,SOURCE!B:S,16,0)
))))
)</f>
        <v>#define ITM_SINGLE_LOW_QUOTE         877</v>
      </c>
    </row>
    <row r="902" spans="1:4">
      <c r="A902">
        <f t="shared" si="17"/>
        <v>878</v>
      </c>
      <c r="B902" t="str">
        <f>VLOOKUP(A902,SOURCE!B:S,15,0)</f>
        <v>ITM_SINGLE_HIGH_QUOTE</v>
      </c>
      <c r="C902">
        <f>IF(
ISNUMBER(INDEX(SOURCE!B:B,MATCH(A902,SOURCE!B:B,0)+1)),
  VALUE(INDEX(SOURCE!B:B,MATCH(A902,SOURCE!B:B,0)+1)),
  "")</f>
        <v>879</v>
      </c>
      <c r="D902" s="8" t="str">
        <f>IF(A902&lt;&gt;INT(A902),B902,
IF(A902&lt;0,VLOOKUP(A902,lookups!A$1:B$25,2,0),
IF(ISNA(B902),"",
IF(OR(ISBLANK(A902),ISNA(B902),B902=0),
"",
"#define "&amp;
VLOOKUP(A902,SOURCE!B:S,15,0)&amp;IF(SOURCE!$AA$2-LEN(VLOOKUP(A902,SOURCE!B:S,15,0))&gt;=0,REPT(" ",SOURCE!$AA$2-LEN(VLOOKUP(A902,SOURCE!B:S,15,0))),"")&amp;
TEXT(A902,"???0")&amp;IF(VLOOKUP(A902,SOURCE!B:S,16,0)="","","   "&amp;VLOOKUP(A902,SOURCE!B:S,16,0)
))))
)</f>
        <v>#define ITM_SINGLE_HIGH_QUOTE        878</v>
      </c>
    </row>
    <row r="903" spans="1:4">
      <c r="A903">
        <f t="shared" si="17"/>
        <v>879</v>
      </c>
      <c r="B903" t="str">
        <f>VLOOKUP(A903,SOURCE!B:S,15,0)</f>
        <v>ITM_LEFT_DOUBLE_QUOTE</v>
      </c>
      <c r="C903">
        <f>IF(
ISNUMBER(INDEX(SOURCE!B:B,MATCH(A903,SOURCE!B:B,0)+1)),
  VALUE(INDEX(SOURCE!B:B,MATCH(A903,SOURCE!B:B,0)+1)),
  "")</f>
        <v>880</v>
      </c>
      <c r="D903" s="8" t="str">
        <f>IF(A903&lt;&gt;INT(A903),B903,
IF(A903&lt;0,VLOOKUP(A903,lookups!A$1:B$25,2,0),
IF(ISNA(B903),"",
IF(OR(ISBLANK(A903),ISNA(B903),B903=0),
"",
"#define "&amp;
VLOOKUP(A903,SOURCE!B:S,15,0)&amp;IF(SOURCE!$AA$2-LEN(VLOOKUP(A903,SOURCE!B:S,15,0))&gt;=0,REPT(" ",SOURCE!$AA$2-LEN(VLOOKUP(A903,SOURCE!B:S,15,0))),"")&amp;
TEXT(A903,"???0")&amp;IF(VLOOKUP(A903,SOURCE!B:S,16,0)="","","   "&amp;VLOOKUP(A903,SOURCE!B:S,16,0)
))))
)</f>
        <v>#define ITM_LEFT_DOUBLE_QUOTE        879</v>
      </c>
    </row>
    <row r="904" spans="1:4">
      <c r="A904">
        <f t="shared" si="17"/>
        <v>880</v>
      </c>
      <c r="B904" t="str">
        <f>VLOOKUP(A904,SOURCE!B:S,15,0)</f>
        <v>ITM_RIGHT_DOUBLE_QUOTE</v>
      </c>
      <c r="C904">
        <f>IF(
ISNUMBER(INDEX(SOURCE!B:B,MATCH(A904,SOURCE!B:B,0)+1)),
  VALUE(INDEX(SOURCE!B:B,MATCH(A904,SOURCE!B:B,0)+1)),
  "")</f>
        <v>881</v>
      </c>
      <c r="D904" s="8" t="str">
        <f>IF(A904&lt;&gt;INT(A904),B904,
IF(A904&lt;0,VLOOKUP(A904,lookups!A$1:B$25,2,0),
IF(ISNA(B904),"",
IF(OR(ISBLANK(A904),ISNA(B904),B904=0),
"",
"#define "&amp;
VLOOKUP(A904,SOURCE!B:S,15,0)&amp;IF(SOURCE!$AA$2-LEN(VLOOKUP(A904,SOURCE!B:S,15,0))&gt;=0,REPT(" ",SOURCE!$AA$2-LEN(VLOOKUP(A904,SOURCE!B:S,15,0))),"")&amp;
TEXT(A904,"???0")&amp;IF(VLOOKUP(A904,SOURCE!B:S,16,0)="","","   "&amp;VLOOKUP(A904,SOURCE!B:S,16,0)
))))
)</f>
        <v>#define ITM_RIGHT_DOUBLE_QUOTE       880</v>
      </c>
    </row>
    <row r="905" spans="1:4">
      <c r="A905">
        <f t="shared" si="17"/>
        <v>881</v>
      </c>
      <c r="B905" t="str">
        <f>VLOOKUP(A905,SOURCE!B:S,15,0)</f>
        <v>ITM_DOUBLE_LOW_QUOTE</v>
      </c>
      <c r="C905">
        <f>IF(
ISNUMBER(INDEX(SOURCE!B:B,MATCH(A905,SOURCE!B:B,0)+1)),
  VALUE(INDEX(SOURCE!B:B,MATCH(A905,SOURCE!B:B,0)+1)),
  "")</f>
        <v>882</v>
      </c>
      <c r="D905" s="8" t="str">
        <f>IF(A905&lt;&gt;INT(A905),B905,
IF(A905&lt;0,VLOOKUP(A905,lookups!A$1:B$25,2,0),
IF(ISNA(B905),"",
IF(OR(ISBLANK(A905),ISNA(B905),B905=0),
"",
"#define "&amp;
VLOOKUP(A905,SOURCE!B:S,15,0)&amp;IF(SOURCE!$AA$2-LEN(VLOOKUP(A905,SOURCE!B:S,15,0))&gt;=0,REPT(" ",SOURCE!$AA$2-LEN(VLOOKUP(A905,SOURCE!B:S,15,0))),"")&amp;
TEXT(A905,"???0")&amp;IF(VLOOKUP(A905,SOURCE!B:S,16,0)="","","   "&amp;VLOOKUP(A905,SOURCE!B:S,16,0)
))))
)</f>
        <v>#define ITM_DOUBLE_LOW_QUOTE         881</v>
      </c>
    </row>
    <row r="906" spans="1:4">
      <c r="A906">
        <f t="shared" si="17"/>
        <v>882</v>
      </c>
      <c r="B906" t="str">
        <f>VLOOKUP(A906,SOURCE!B:S,15,0)</f>
        <v>ITM_DOUBLE_HIGH_QUOTE</v>
      </c>
      <c r="C906">
        <f>IF(
ISNUMBER(INDEX(SOURCE!B:B,MATCH(A906,SOURCE!B:B,0)+1)),
  VALUE(INDEX(SOURCE!B:B,MATCH(A906,SOURCE!B:B,0)+1)),
  "")</f>
        <v>883</v>
      </c>
      <c r="D906" s="8" t="str">
        <f>IF(A906&lt;&gt;INT(A906),B906,
IF(A906&lt;0,VLOOKUP(A906,lookups!A$1:B$25,2,0),
IF(ISNA(B906),"",
IF(OR(ISBLANK(A906),ISNA(B906),B906=0),
"",
"#define "&amp;
VLOOKUP(A906,SOURCE!B:S,15,0)&amp;IF(SOURCE!$AA$2-LEN(VLOOKUP(A906,SOURCE!B:S,15,0))&gt;=0,REPT(" ",SOURCE!$AA$2-LEN(VLOOKUP(A906,SOURCE!B:S,15,0))),"")&amp;
TEXT(A906,"???0")&amp;IF(VLOOKUP(A906,SOURCE!B:S,16,0)="","","   "&amp;VLOOKUP(A906,SOURCE!B:S,16,0)
))))
)</f>
        <v>#define ITM_DOUBLE_HIGH_QUOTE        882</v>
      </c>
    </row>
    <row r="907" spans="1:4">
      <c r="A907">
        <f t="shared" ref="A907:A970" si="18">C906</f>
        <v>883</v>
      </c>
      <c r="B907" t="str">
        <f>VLOOKUP(A907,SOURCE!B:S,15,0)</f>
        <v>ITM_ELLIPSIS</v>
      </c>
      <c r="C907">
        <f>IF(
ISNUMBER(INDEX(SOURCE!B:B,MATCH(A907,SOURCE!B:B,0)+1)),
  VALUE(INDEX(SOURCE!B:B,MATCH(A907,SOURCE!B:B,0)+1)),
  "")</f>
        <v>884</v>
      </c>
      <c r="D907" s="8" t="str">
        <f>IF(A907&lt;&gt;INT(A907),B907,
IF(A907&lt;0,VLOOKUP(A907,lookups!A$1:B$25,2,0),
IF(ISNA(B907),"",
IF(OR(ISBLANK(A907),ISNA(B907),B907=0),
"",
"#define "&amp;
VLOOKUP(A907,SOURCE!B:S,15,0)&amp;IF(SOURCE!$AA$2-LEN(VLOOKUP(A907,SOURCE!B:S,15,0))&gt;=0,REPT(" ",SOURCE!$AA$2-LEN(VLOOKUP(A907,SOURCE!B:S,15,0))),"")&amp;
TEXT(A907,"???0")&amp;IF(VLOOKUP(A907,SOURCE!B:S,16,0)="","","   "&amp;VLOOKUP(A907,SOURCE!B:S,16,0)
))))
)</f>
        <v>#define ITM_ELLIPSIS                 883</v>
      </c>
    </row>
    <row r="908" spans="1:4">
      <c r="A908">
        <f t="shared" si="18"/>
        <v>884</v>
      </c>
      <c r="B908" t="str">
        <f>VLOOKUP(A908,SOURCE!B:S,15,0)</f>
        <v>ITM_BINARY_ONE</v>
      </c>
      <c r="C908">
        <f>IF(
ISNUMBER(INDEX(SOURCE!B:B,MATCH(A908,SOURCE!B:B,0)+1)),
  VALUE(INDEX(SOURCE!B:B,MATCH(A908,SOURCE!B:B,0)+1)),
  "")</f>
        <v>885</v>
      </c>
      <c r="D908" s="8" t="str">
        <f>IF(A908&lt;&gt;INT(A908),B908,
IF(A908&lt;0,VLOOKUP(A908,lookups!A$1:B$25,2,0),
IF(ISNA(B908),"",
IF(OR(ISBLANK(A908),ISNA(B908),B908=0),
"",
"#define "&amp;
VLOOKUP(A908,SOURCE!B:S,15,0)&amp;IF(SOURCE!$AA$2-LEN(VLOOKUP(A908,SOURCE!B:S,15,0))&gt;=0,REPT(" ",SOURCE!$AA$2-LEN(VLOOKUP(A908,SOURCE!B:S,15,0))),"")&amp;
TEXT(A908,"???0")&amp;IF(VLOOKUP(A908,SOURCE!B:S,16,0)="","","   "&amp;VLOOKUP(A908,SOURCE!B:S,16,0)
))))
)</f>
        <v>#define ITM_BINARY_ONE               884</v>
      </c>
    </row>
    <row r="909" spans="1:4">
      <c r="A909">
        <f t="shared" si="18"/>
        <v>885</v>
      </c>
      <c r="B909" t="str">
        <f>VLOOKUP(A909,SOURCE!B:S,15,0)</f>
        <v>ITM_EURO</v>
      </c>
      <c r="C909">
        <f>IF(
ISNUMBER(INDEX(SOURCE!B:B,MATCH(A909,SOURCE!B:B,0)+1)),
  VALUE(INDEX(SOURCE!B:B,MATCH(A909,SOURCE!B:B,0)+1)),
  "")</f>
        <v>886</v>
      </c>
      <c r="D909" s="8" t="str">
        <f>IF(A909&lt;&gt;INT(A909),B909,
IF(A909&lt;0,VLOOKUP(A909,lookups!A$1:B$25,2,0),
IF(ISNA(B909),"",
IF(OR(ISBLANK(A909),ISNA(B909),B909=0),
"",
"#define "&amp;
VLOOKUP(A909,SOURCE!B:S,15,0)&amp;IF(SOURCE!$AA$2-LEN(VLOOKUP(A909,SOURCE!B:S,15,0))&gt;=0,REPT(" ",SOURCE!$AA$2-LEN(VLOOKUP(A909,SOURCE!B:S,15,0))),"")&amp;
TEXT(A909,"???0")&amp;IF(VLOOKUP(A909,SOURCE!B:S,16,0)="","","   "&amp;VLOOKUP(A909,SOURCE!B:S,16,0)
))))
)</f>
        <v>#define ITM_EURO                     885</v>
      </c>
    </row>
    <row r="910" spans="1:4">
      <c r="A910">
        <f t="shared" si="18"/>
        <v>886</v>
      </c>
      <c r="B910" t="str">
        <f>VLOOKUP(A910,SOURCE!B:S,15,0)</f>
        <v>ITM_COMPLEX_C</v>
      </c>
      <c r="C910">
        <f>IF(
ISNUMBER(INDEX(SOURCE!B:B,MATCH(A910,SOURCE!B:B,0)+1)),
  VALUE(INDEX(SOURCE!B:B,MATCH(A910,SOURCE!B:B,0)+1)),
  "")</f>
        <v>887</v>
      </c>
      <c r="D910" s="8" t="str">
        <f>IF(A910&lt;&gt;INT(A910),B910,
IF(A910&lt;0,VLOOKUP(A910,lookups!A$1:B$25,2,0),
IF(ISNA(B910),"",
IF(OR(ISBLANK(A910),ISNA(B910),B910=0),
"",
"#define "&amp;
VLOOKUP(A910,SOURCE!B:S,15,0)&amp;IF(SOURCE!$AA$2-LEN(VLOOKUP(A910,SOURCE!B:S,15,0))&gt;=0,REPT(" ",SOURCE!$AA$2-LEN(VLOOKUP(A910,SOURCE!B:S,15,0))),"")&amp;
TEXT(A910,"???0")&amp;IF(VLOOKUP(A910,SOURCE!B:S,16,0)="","","   "&amp;VLOOKUP(A910,SOURCE!B:S,16,0)
))))
)</f>
        <v>#define ITM_COMPLEX_C                886</v>
      </c>
    </row>
    <row r="911" spans="1:4">
      <c r="A911">
        <f t="shared" si="18"/>
        <v>887</v>
      </c>
      <c r="B911" t="str">
        <f>VLOOKUP(A911,SOURCE!B:S,15,0)</f>
        <v>ITM_PLANCK</v>
      </c>
      <c r="C911">
        <f>IF(
ISNUMBER(INDEX(SOURCE!B:B,MATCH(A911,SOURCE!B:B,0)+1)),
  VALUE(INDEX(SOURCE!B:B,MATCH(A911,SOURCE!B:B,0)+1)),
  "")</f>
        <v>888</v>
      </c>
      <c r="D911" s="8" t="str">
        <f>IF(A911&lt;&gt;INT(A911),B911,
IF(A911&lt;0,VLOOKUP(A911,lookups!A$1:B$25,2,0),
IF(ISNA(B911),"",
IF(OR(ISBLANK(A911),ISNA(B911),B911=0),
"",
"#define "&amp;
VLOOKUP(A911,SOURCE!B:S,15,0)&amp;IF(SOURCE!$AA$2-LEN(VLOOKUP(A911,SOURCE!B:S,15,0))&gt;=0,REPT(" ",SOURCE!$AA$2-LEN(VLOOKUP(A911,SOURCE!B:S,15,0))),"")&amp;
TEXT(A911,"???0")&amp;IF(VLOOKUP(A911,SOURCE!B:S,16,0)="","","   "&amp;VLOOKUP(A911,SOURCE!B:S,16,0)
))))
)</f>
        <v>#define ITM_PLANCK                   887</v>
      </c>
    </row>
    <row r="912" spans="1:4">
      <c r="A912">
        <f t="shared" si="18"/>
        <v>888</v>
      </c>
      <c r="B912" t="str">
        <f>VLOOKUP(A912,SOURCE!B:S,15,0)</f>
        <v>ITM_PLANCK_2PI</v>
      </c>
      <c r="C912">
        <f>IF(
ISNUMBER(INDEX(SOURCE!B:B,MATCH(A912,SOURCE!B:B,0)+1)),
  VALUE(INDEX(SOURCE!B:B,MATCH(A912,SOURCE!B:B,0)+1)),
  "")</f>
        <v>889</v>
      </c>
      <c r="D912" s="8" t="str">
        <f>IF(A912&lt;&gt;INT(A912),B912,
IF(A912&lt;0,VLOOKUP(A912,lookups!A$1:B$25,2,0),
IF(ISNA(B912),"",
IF(OR(ISBLANK(A912),ISNA(B912),B912=0),
"",
"#define "&amp;
VLOOKUP(A912,SOURCE!B:S,15,0)&amp;IF(SOURCE!$AA$2-LEN(VLOOKUP(A912,SOURCE!B:S,15,0))&gt;=0,REPT(" ",SOURCE!$AA$2-LEN(VLOOKUP(A912,SOURCE!B:S,15,0))),"")&amp;
TEXT(A912,"???0")&amp;IF(VLOOKUP(A912,SOURCE!B:S,16,0)="","","   "&amp;VLOOKUP(A912,SOURCE!B:S,16,0)
))))
)</f>
        <v>#define ITM_PLANCK_2PI               888</v>
      </c>
    </row>
    <row r="913" spans="1:4">
      <c r="A913">
        <f t="shared" si="18"/>
        <v>889</v>
      </c>
      <c r="B913" t="str">
        <f>VLOOKUP(A913,SOURCE!B:S,15,0)</f>
        <v>ITM_NATURAL_N</v>
      </c>
      <c r="C913">
        <f>IF(
ISNUMBER(INDEX(SOURCE!B:B,MATCH(A913,SOURCE!B:B,0)+1)),
  VALUE(INDEX(SOURCE!B:B,MATCH(A913,SOURCE!B:B,0)+1)),
  "")</f>
        <v>890</v>
      </c>
      <c r="D913" s="8" t="str">
        <f>IF(A913&lt;&gt;INT(A913),B913,
IF(A913&lt;0,VLOOKUP(A913,lookups!A$1:B$25,2,0),
IF(ISNA(B913),"",
IF(OR(ISBLANK(A913),ISNA(B913),B913=0),
"",
"#define "&amp;
VLOOKUP(A913,SOURCE!B:S,15,0)&amp;IF(SOURCE!$AA$2-LEN(VLOOKUP(A913,SOURCE!B:S,15,0))&gt;=0,REPT(" ",SOURCE!$AA$2-LEN(VLOOKUP(A913,SOURCE!B:S,15,0))),"")&amp;
TEXT(A913,"???0")&amp;IF(VLOOKUP(A913,SOURCE!B:S,16,0)="","","   "&amp;VLOOKUP(A913,SOURCE!B:S,16,0)
))))
)</f>
        <v>#define ITM_NATURAL_N                889</v>
      </c>
    </row>
    <row r="914" spans="1:4">
      <c r="A914">
        <f t="shared" si="18"/>
        <v>890</v>
      </c>
      <c r="B914" t="str">
        <f>VLOOKUP(A914,SOURCE!B:S,15,0)</f>
        <v>ITM_RATIONAL_Q</v>
      </c>
      <c r="C914">
        <f>IF(
ISNUMBER(INDEX(SOURCE!B:B,MATCH(A914,SOURCE!B:B,0)+1)),
  VALUE(INDEX(SOURCE!B:B,MATCH(A914,SOURCE!B:B,0)+1)),
  "")</f>
        <v>891</v>
      </c>
      <c r="D914" s="8" t="str">
        <f>IF(A914&lt;&gt;INT(A914),B914,
IF(A914&lt;0,VLOOKUP(A914,lookups!A$1:B$25,2,0),
IF(ISNA(B914),"",
IF(OR(ISBLANK(A914),ISNA(B914),B914=0),
"",
"#define "&amp;
VLOOKUP(A914,SOURCE!B:S,15,0)&amp;IF(SOURCE!$AA$2-LEN(VLOOKUP(A914,SOURCE!B:S,15,0))&gt;=0,REPT(" ",SOURCE!$AA$2-LEN(VLOOKUP(A914,SOURCE!B:S,15,0))),"")&amp;
TEXT(A914,"???0")&amp;IF(VLOOKUP(A914,SOURCE!B:S,16,0)="","","   "&amp;VLOOKUP(A914,SOURCE!B:S,16,0)
))))
)</f>
        <v>#define ITM_RATIONAL_Q               890</v>
      </c>
    </row>
    <row r="915" spans="1:4">
      <c r="A915">
        <f t="shared" si="18"/>
        <v>891</v>
      </c>
      <c r="B915" t="str">
        <f>VLOOKUP(A915,SOURCE!B:S,15,0)</f>
        <v>ITM_REAL_R</v>
      </c>
      <c r="C915">
        <f>IF(
ISNUMBER(INDEX(SOURCE!B:B,MATCH(A915,SOURCE!B:B,0)+1)),
  VALUE(INDEX(SOURCE!B:B,MATCH(A915,SOURCE!B:B,0)+1)),
  "")</f>
        <v>892</v>
      </c>
      <c r="D915" s="8" t="str">
        <f>IF(A915&lt;&gt;INT(A915),B915,
IF(A915&lt;0,VLOOKUP(A915,lookups!A$1:B$25,2,0),
IF(ISNA(B915),"",
IF(OR(ISBLANK(A915),ISNA(B915),B915=0),
"",
"#define "&amp;
VLOOKUP(A915,SOURCE!B:S,15,0)&amp;IF(SOURCE!$AA$2-LEN(VLOOKUP(A915,SOURCE!B:S,15,0))&gt;=0,REPT(" ",SOURCE!$AA$2-LEN(VLOOKUP(A915,SOURCE!B:S,15,0))),"")&amp;
TEXT(A915,"???0")&amp;IF(VLOOKUP(A915,SOURCE!B:S,16,0)="","","   "&amp;VLOOKUP(A915,SOURCE!B:S,16,0)
))))
)</f>
        <v>#define ITM_REAL_R                   891</v>
      </c>
    </row>
    <row r="916" spans="1:4">
      <c r="A916">
        <f t="shared" si="18"/>
        <v>892</v>
      </c>
      <c r="B916" t="str">
        <f>VLOOKUP(A916,SOURCE!B:S,15,0)</f>
        <v>ITM_LEFT_ARROW</v>
      </c>
      <c r="C916">
        <f>IF(
ISNUMBER(INDEX(SOURCE!B:B,MATCH(A916,SOURCE!B:B,0)+1)),
  VALUE(INDEX(SOURCE!B:B,MATCH(A916,SOURCE!B:B,0)+1)),
  "")</f>
        <v>893</v>
      </c>
      <c r="D916" s="8" t="str">
        <f>IF(A916&lt;&gt;INT(A916),B916,
IF(A916&lt;0,VLOOKUP(A916,lookups!A$1:B$25,2,0),
IF(ISNA(B916),"",
IF(OR(ISBLANK(A916),ISNA(B916),B916=0),
"",
"#define "&amp;
VLOOKUP(A916,SOURCE!B:S,15,0)&amp;IF(SOURCE!$AA$2-LEN(VLOOKUP(A916,SOURCE!B:S,15,0))&gt;=0,REPT(" ",SOURCE!$AA$2-LEN(VLOOKUP(A916,SOURCE!B:S,15,0))),"")&amp;
TEXT(A916,"???0")&amp;IF(VLOOKUP(A916,SOURCE!B:S,16,0)="","","   "&amp;VLOOKUP(A916,SOURCE!B:S,16,0)
))))
)</f>
        <v>#define ITM_LEFT_ARROW               892</v>
      </c>
    </row>
    <row r="917" spans="1:4">
      <c r="A917">
        <f t="shared" si="18"/>
        <v>893</v>
      </c>
      <c r="B917" t="str">
        <f>VLOOKUP(A917,SOURCE!B:S,15,0)</f>
        <v>ITM_UP_ARROW</v>
      </c>
      <c r="C917">
        <f>IF(
ISNUMBER(INDEX(SOURCE!B:B,MATCH(A917,SOURCE!B:B,0)+1)),
  VALUE(INDEX(SOURCE!B:B,MATCH(A917,SOURCE!B:B,0)+1)),
  "")</f>
        <v>894</v>
      </c>
      <c r="D917" s="8" t="str">
        <f>IF(A917&lt;&gt;INT(A917),B917,
IF(A917&lt;0,VLOOKUP(A917,lookups!A$1:B$25,2,0),
IF(ISNA(B917),"",
IF(OR(ISBLANK(A917),ISNA(B917),B917=0),
"",
"#define "&amp;
VLOOKUP(A917,SOURCE!B:S,15,0)&amp;IF(SOURCE!$AA$2-LEN(VLOOKUP(A917,SOURCE!B:S,15,0))&gt;=0,REPT(" ",SOURCE!$AA$2-LEN(VLOOKUP(A917,SOURCE!B:S,15,0))),"")&amp;
TEXT(A917,"???0")&amp;IF(VLOOKUP(A917,SOURCE!B:S,16,0)="","","   "&amp;VLOOKUP(A917,SOURCE!B:S,16,0)
))))
)</f>
        <v>#define ITM_UP_ARROW                 893</v>
      </c>
    </row>
    <row r="918" spans="1:4">
      <c r="A918">
        <f t="shared" si="18"/>
        <v>894</v>
      </c>
      <c r="B918" t="str">
        <f>VLOOKUP(A918,SOURCE!B:S,15,0)</f>
        <v>ITM_RIGHT_ARROW</v>
      </c>
      <c r="C918">
        <f>IF(
ISNUMBER(INDEX(SOURCE!B:B,MATCH(A918,SOURCE!B:B,0)+1)),
  VALUE(INDEX(SOURCE!B:B,MATCH(A918,SOURCE!B:B,0)+1)),
  "")</f>
        <v>895</v>
      </c>
      <c r="D918" s="8" t="str">
        <f>IF(A918&lt;&gt;INT(A918),B918,
IF(A918&lt;0,VLOOKUP(A918,lookups!A$1:B$25,2,0),
IF(ISNA(B918),"",
IF(OR(ISBLANK(A918),ISNA(B918),B918=0),
"",
"#define "&amp;
VLOOKUP(A918,SOURCE!B:S,15,0)&amp;IF(SOURCE!$AA$2-LEN(VLOOKUP(A918,SOURCE!B:S,15,0))&gt;=0,REPT(" ",SOURCE!$AA$2-LEN(VLOOKUP(A918,SOURCE!B:S,15,0))),"")&amp;
TEXT(A918,"???0")&amp;IF(VLOOKUP(A918,SOURCE!B:S,16,0)="","","   "&amp;VLOOKUP(A918,SOURCE!B:S,16,0)
))))
)</f>
        <v>#define ITM_RIGHT_ARROW              894</v>
      </c>
    </row>
    <row r="919" spans="1:4">
      <c r="A919">
        <f t="shared" si="18"/>
        <v>895</v>
      </c>
      <c r="B919" t="str">
        <f>VLOOKUP(A919,SOURCE!B:S,15,0)</f>
        <v>ITM_DOWN_ARROW</v>
      </c>
      <c r="C919">
        <f>IF(
ISNUMBER(INDEX(SOURCE!B:B,MATCH(A919,SOURCE!B:B,0)+1)),
  VALUE(INDEX(SOURCE!B:B,MATCH(A919,SOURCE!B:B,0)+1)),
  "")</f>
        <v>896</v>
      </c>
      <c r="D919" s="8" t="str">
        <f>IF(A919&lt;&gt;INT(A919),B919,
IF(A919&lt;0,VLOOKUP(A919,lookups!A$1:B$25,2,0),
IF(ISNA(B919),"",
IF(OR(ISBLANK(A919),ISNA(B919),B919=0),
"",
"#define "&amp;
VLOOKUP(A919,SOURCE!B:S,15,0)&amp;IF(SOURCE!$AA$2-LEN(VLOOKUP(A919,SOURCE!B:S,15,0))&gt;=0,REPT(" ",SOURCE!$AA$2-LEN(VLOOKUP(A919,SOURCE!B:S,15,0))),"")&amp;
TEXT(A919,"???0")&amp;IF(VLOOKUP(A919,SOURCE!B:S,16,0)="","","   "&amp;VLOOKUP(A919,SOURCE!B:S,16,0)
))))
)</f>
        <v>#define ITM_DOWN_ARROW               895</v>
      </c>
    </row>
    <row r="920" spans="1:4">
      <c r="A920">
        <f t="shared" si="18"/>
        <v>896</v>
      </c>
      <c r="B920" t="str">
        <f>VLOOKUP(A920,SOURCE!B:S,15,0)</f>
        <v>ITM_SERIAL_IO</v>
      </c>
      <c r="C920">
        <f>IF(
ISNUMBER(INDEX(SOURCE!B:B,MATCH(A920,SOURCE!B:B,0)+1)),
  VALUE(INDEX(SOURCE!B:B,MATCH(A920,SOURCE!B:B,0)+1)),
  "")</f>
        <v>897</v>
      </c>
      <c r="D920" s="8" t="str">
        <f>IF(A920&lt;&gt;INT(A920),B920,
IF(A920&lt;0,VLOOKUP(A920,lookups!A$1:B$25,2,0),
IF(ISNA(B920),"",
IF(OR(ISBLANK(A920),ISNA(B920),B920=0),
"",
"#define "&amp;
VLOOKUP(A920,SOURCE!B:S,15,0)&amp;IF(SOURCE!$AA$2-LEN(VLOOKUP(A920,SOURCE!B:S,15,0))&gt;=0,REPT(" ",SOURCE!$AA$2-LEN(VLOOKUP(A920,SOURCE!B:S,15,0))),"")&amp;
TEXT(A920,"???0")&amp;IF(VLOOKUP(A920,SOURCE!B:S,16,0)="","","   "&amp;VLOOKUP(A920,SOURCE!B:S,16,0)
))))
)</f>
        <v>#define ITM_SERIAL_IO                896</v>
      </c>
    </row>
    <row r="921" spans="1:4">
      <c r="A921">
        <f t="shared" si="18"/>
        <v>897</v>
      </c>
      <c r="B921" t="str">
        <f>VLOOKUP(A921,SOURCE!B:S,15,0)</f>
        <v>ITM_RIGHT_SHORT_ARROW</v>
      </c>
      <c r="C921">
        <f>IF(
ISNUMBER(INDEX(SOURCE!B:B,MATCH(A921,SOURCE!B:B,0)+1)),
  VALUE(INDEX(SOURCE!B:B,MATCH(A921,SOURCE!B:B,0)+1)),
  "")</f>
        <v>898</v>
      </c>
      <c r="D921" s="8" t="str">
        <f>IF(A921&lt;&gt;INT(A921),B921,
IF(A921&lt;0,VLOOKUP(A921,lookups!A$1:B$25,2,0),
IF(ISNA(B921),"",
IF(OR(ISBLANK(A921),ISNA(B921),B921=0),
"",
"#define "&amp;
VLOOKUP(A921,SOURCE!B:S,15,0)&amp;IF(SOURCE!$AA$2-LEN(VLOOKUP(A921,SOURCE!B:S,15,0))&gt;=0,REPT(" ",SOURCE!$AA$2-LEN(VLOOKUP(A921,SOURCE!B:S,15,0))),"")&amp;
TEXT(A921,"???0")&amp;IF(VLOOKUP(A921,SOURCE!B:S,16,0)="","","   "&amp;VLOOKUP(A921,SOURCE!B:S,16,0)
))))
)</f>
        <v>#define ITM_RIGHT_SHORT_ARROW        897</v>
      </c>
    </row>
    <row r="922" spans="1:4">
      <c r="A922">
        <f t="shared" si="18"/>
        <v>898</v>
      </c>
      <c r="B922" t="str">
        <f>VLOOKUP(A922,SOURCE!B:S,15,0)</f>
        <v>ITM_LEFT_RIGHT_ARROWS</v>
      </c>
      <c r="C922">
        <f>IF(
ISNUMBER(INDEX(SOURCE!B:B,MATCH(A922,SOURCE!B:B,0)+1)),
  VALUE(INDEX(SOURCE!B:B,MATCH(A922,SOURCE!B:B,0)+1)),
  "")</f>
        <v>899</v>
      </c>
      <c r="D922" s="8" t="str">
        <f>IF(A922&lt;&gt;INT(A922),B922,
IF(A922&lt;0,VLOOKUP(A922,lookups!A$1:B$25,2,0),
IF(ISNA(B922),"",
IF(OR(ISBLANK(A922),ISNA(B922),B922=0),
"",
"#define "&amp;
VLOOKUP(A922,SOURCE!B:S,15,0)&amp;IF(SOURCE!$AA$2-LEN(VLOOKUP(A922,SOURCE!B:S,15,0))&gt;=0,REPT(" ",SOURCE!$AA$2-LEN(VLOOKUP(A922,SOURCE!B:S,15,0))),"")&amp;
TEXT(A922,"???0")&amp;IF(VLOOKUP(A922,SOURCE!B:S,16,0)="","","   "&amp;VLOOKUP(A922,SOURCE!B:S,16,0)
))))
)</f>
        <v>#define ITM_LEFT_RIGHT_ARROWS        898</v>
      </c>
    </row>
    <row r="923" spans="1:4">
      <c r="A923">
        <f t="shared" si="18"/>
        <v>899</v>
      </c>
      <c r="B923" t="str">
        <f>VLOOKUP(A923,SOURCE!B:S,15,0)</f>
        <v>ITM_BST_SIGN</v>
      </c>
      <c r="C923">
        <f>IF(
ISNUMBER(INDEX(SOURCE!B:B,MATCH(A923,SOURCE!B:B,0)+1)),
  VALUE(INDEX(SOURCE!B:B,MATCH(A923,SOURCE!B:B,0)+1)),
  "")</f>
        <v>900</v>
      </c>
      <c r="D923" s="8" t="str">
        <f>IF(A923&lt;&gt;INT(A923),B923,
IF(A923&lt;0,VLOOKUP(A923,lookups!A$1:B$25,2,0),
IF(ISNA(B923),"",
IF(OR(ISBLANK(A923),ISNA(B923),B923=0),
"",
"#define "&amp;
VLOOKUP(A923,SOURCE!B:S,15,0)&amp;IF(SOURCE!$AA$2-LEN(VLOOKUP(A923,SOURCE!B:S,15,0))&gt;=0,REPT(" ",SOURCE!$AA$2-LEN(VLOOKUP(A923,SOURCE!B:S,15,0))),"")&amp;
TEXT(A923,"???0")&amp;IF(VLOOKUP(A923,SOURCE!B:S,16,0)="","","   "&amp;VLOOKUP(A923,SOURCE!B:S,16,0)
))))
)</f>
        <v>#define ITM_BST_SIGN                 899</v>
      </c>
    </row>
    <row r="924" spans="1:4">
      <c r="A924">
        <f t="shared" si="18"/>
        <v>900</v>
      </c>
      <c r="B924" t="str">
        <f>VLOOKUP(A924,SOURCE!B:S,15,0)</f>
        <v>ITM_SST_SIGN</v>
      </c>
      <c r="C924">
        <f>IF(
ISNUMBER(INDEX(SOURCE!B:B,MATCH(A924,SOURCE!B:B,0)+1)),
  VALUE(INDEX(SOURCE!B:B,MATCH(A924,SOURCE!B:B,0)+1)),
  "")</f>
        <v>901</v>
      </c>
      <c r="D924" s="8" t="str">
        <f>IF(A924&lt;&gt;INT(A924),B924,
IF(A924&lt;0,VLOOKUP(A924,lookups!A$1:B$25,2,0),
IF(ISNA(B924),"",
IF(OR(ISBLANK(A924),ISNA(B924),B924=0),
"",
"#define "&amp;
VLOOKUP(A924,SOURCE!B:S,15,0)&amp;IF(SOURCE!$AA$2-LEN(VLOOKUP(A924,SOURCE!B:S,15,0))&gt;=0,REPT(" ",SOURCE!$AA$2-LEN(VLOOKUP(A924,SOURCE!B:S,15,0))),"")&amp;
TEXT(A924,"???0")&amp;IF(VLOOKUP(A924,SOURCE!B:S,16,0)="","","   "&amp;VLOOKUP(A924,SOURCE!B:S,16,0)
))))
)</f>
        <v>#define ITM_SST_SIGN                 900</v>
      </c>
    </row>
    <row r="925" spans="1:4">
      <c r="A925">
        <f t="shared" si="18"/>
        <v>901</v>
      </c>
      <c r="B925" t="str">
        <f>VLOOKUP(A925,SOURCE!B:S,15,0)</f>
        <v>ITM_HAMBURGER</v>
      </c>
      <c r="C925">
        <f>IF(
ISNUMBER(INDEX(SOURCE!B:B,MATCH(A925,SOURCE!B:B,0)+1)),
  VALUE(INDEX(SOURCE!B:B,MATCH(A925,SOURCE!B:B,0)+1)),
  "")</f>
        <v>902</v>
      </c>
      <c r="D925" s="8" t="str">
        <f>IF(A925&lt;&gt;INT(A925),B925,
IF(A925&lt;0,VLOOKUP(A925,lookups!A$1:B$25,2,0),
IF(ISNA(B925),"",
IF(OR(ISBLANK(A925),ISNA(B925),B925=0),
"",
"#define "&amp;
VLOOKUP(A925,SOURCE!B:S,15,0)&amp;IF(SOURCE!$AA$2-LEN(VLOOKUP(A925,SOURCE!B:S,15,0))&gt;=0,REPT(" ",SOURCE!$AA$2-LEN(VLOOKUP(A925,SOURCE!B:S,15,0))),"")&amp;
TEXT(A925,"???0")&amp;IF(VLOOKUP(A925,SOURCE!B:S,16,0)="","","   "&amp;VLOOKUP(A925,SOURCE!B:S,16,0)
))))
)</f>
        <v>#define ITM_HAMBURGER                901</v>
      </c>
    </row>
    <row r="926" spans="1:4">
      <c r="A926">
        <f t="shared" si="18"/>
        <v>902</v>
      </c>
      <c r="B926" t="str">
        <f>VLOOKUP(A926,SOURCE!B:S,15,0)</f>
        <v>ITM_UNDO_SIGN</v>
      </c>
      <c r="C926">
        <f>IF(
ISNUMBER(INDEX(SOURCE!B:B,MATCH(A926,SOURCE!B:B,0)+1)),
  VALUE(INDEX(SOURCE!B:B,MATCH(A926,SOURCE!B:B,0)+1)),
  "")</f>
        <v>903</v>
      </c>
      <c r="D926" s="8" t="str">
        <f>IF(A926&lt;&gt;INT(A926),B926,
IF(A926&lt;0,VLOOKUP(A926,lookups!A$1:B$25,2,0),
IF(ISNA(B926),"",
IF(OR(ISBLANK(A926),ISNA(B926),B926=0),
"",
"#define "&amp;
VLOOKUP(A926,SOURCE!B:S,15,0)&amp;IF(SOURCE!$AA$2-LEN(VLOOKUP(A926,SOURCE!B:S,15,0))&gt;=0,REPT(" ",SOURCE!$AA$2-LEN(VLOOKUP(A926,SOURCE!B:S,15,0))),"")&amp;
TEXT(A926,"???0")&amp;IF(VLOOKUP(A926,SOURCE!B:S,16,0)="","","   "&amp;VLOOKUP(A926,SOURCE!B:S,16,0)
))))
)</f>
        <v>#define ITM_UNDO_SIGN                902</v>
      </c>
    </row>
    <row r="927" spans="1:4">
      <c r="A927">
        <f t="shared" si="18"/>
        <v>903</v>
      </c>
      <c r="B927" t="str">
        <f>VLOOKUP(A927,SOURCE!B:S,15,0)</f>
        <v>ITM_FOR_ALL</v>
      </c>
      <c r="C927">
        <f>IF(
ISNUMBER(INDEX(SOURCE!B:B,MATCH(A927,SOURCE!B:B,0)+1)),
  VALUE(INDEX(SOURCE!B:B,MATCH(A927,SOURCE!B:B,0)+1)),
  "")</f>
        <v>904</v>
      </c>
      <c r="D927" s="8" t="str">
        <f>IF(A927&lt;&gt;INT(A927),B927,
IF(A927&lt;0,VLOOKUP(A927,lookups!A$1:B$25,2,0),
IF(ISNA(B927),"",
IF(OR(ISBLANK(A927),ISNA(B927),B927=0),
"",
"#define "&amp;
VLOOKUP(A927,SOURCE!B:S,15,0)&amp;IF(SOURCE!$AA$2-LEN(VLOOKUP(A927,SOURCE!B:S,15,0))&gt;=0,REPT(" ",SOURCE!$AA$2-LEN(VLOOKUP(A927,SOURCE!B:S,15,0))),"")&amp;
TEXT(A927,"???0")&amp;IF(VLOOKUP(A927,SOURCE!B:S,16,0)="","","   "&amp;VLOOKUP(A927,SOURCE!B:S,16,0)
))))
)</f>
        <v>#define ITM_FOR_ALL                  903</v>
      </c>
    </row>
    <row r="928" spans="1:4">
      <c r="A928">
        <f t="shared" si="18"/>
        <v>904</v>
      </c>
      <c r="B928" t="str">
        <f>VLOOKUP(A928,SOURCE!B:S,15,0)</f>
        <v>ITM_COMPLEMENT</v>
      </c>
      <c r="C928">
        <f>IF(
ISNUMBER(INDEX(SOURCE!B:B,MATCH(A928,SOURCE!B:B,0)+1)),
  VALUE(INDEX(SOURCE!B:B,MATCH(A928,SOURCE!B:B,0)+1)),
  "")</f>
        <v>905</v>
      </c>
      <c r="D928" s="8" t="str">
        <f>IF(A928&lt;&gt;INT(A928),B928,
IF(A928&lt;0,VLOOKUP(A928,lookups!A$1:B$25,2,0),
IF(ISNA(B928),"",
IF(OR(ISBLANK(A928),ISNA(B928),B928=0),
"",
"#define "&amp;
VLOOKUP(A928,SOURCE!B:S,15,0)&amp;IF(SOURCE!$AA$2-LEN(VLOOKUP(A928,SOURCE!B:S,15,0))&gt;=0,REPT(" ",SOURCE!$AA$2-LEN(VLOOKUP(A928,SOURCE!B:S,15,0))),"")&amp;
TEXT(A928,"???0")&amp;IF(VLOOKUP(A928,SOURCE!B:S,16,0)="","","   "&amp;VLOOKUP(A928,SOURCE!B:S,16,0)
))))
)</f>
        <v>#define ITM_COMPLEMENT               904</v>
      </c>
    </row>
    <row r="929" spans="1:4">
      <c r="A929">
        <f t="shared" si="18"/>
        <v>905</v>
      </c>
      <c r="B929" t="str">
        <f>VLOOKUP(A929,SOURCE!B:S,15,0)</f>
        <v>ITM_PARTIAL_DIFF</v>
      </c>
      <c r="C929">
        <f>IF(
ISNUMBER(INDEX(SOURCE!B:B,MATCH(A929,SOURCE!B:B,0)+1)),
  VALUE(INDEX(SOURCE!B:B,MATCH(A929,SOURCE!B:B,0)+1)),
  "")</f>
        <v>906</v>
      </c>
      <c r="D929" s="8" t="str">
        <f>IF(A929&lt;&gt;INT(A929),B929,
IF(A929&lt;0,VLOOKUP(A929,lookups!A$1:B$25,2,0),
IF(ISNA(B929),"",
IF(OR(ISBLANK(A929),ISNA(B929),B929=0),
"",
"#define "&amp;
VLOOKUP(A929,SOURCE!B:S,15,0)&amp;IF(SOURCE!$AA$2-LEN(VLOOKUP(A929,SOURCE!B:S,15,0))&gt;=0,REPT(" ",SOURCE!$AA$2-LEN(VLOOKUP(A929,SOURCE!B:S,15,0))),"")&amp;
TEXT(A929,"???0")&amp;IF(VLOOKUP(A929,SOURCE!B:S,16,0)="","","   "&amp;VLOOKUP(A929,SOURCE!B:S,16,0)
))))
)</f>
        <v>#define ITM_PARTIAL_DIFF             905</v>
      </c>
    </row>
    <row r="930" spans="1:4">
      <c r="A930">
        <f t="shared" si="18"/>
        <v>906</v>
      </c>
      <c r="B930" t="str">
        <f>VLOOKUP(A930,SOURCE!B:S,15,0)</f>
        <v>ITM_THERE_EXISTS</v>
      </c>
      <c r="C930">
        <f>IF(
ISNUMBER(INDEX(SOURCE!B:B,MATCH(A930,SOURCE!B:B,0)+1)),
  VALUE(INDEX(SOURCE!B:B,MATCH(A930,SOURCE!B:B,0)+1)),
  "")</f>
        <v>907</v>
      </c>
      <c r="D930" s="8" t="str">
        <f>IF(A930&lt;&gt;INT(A930),B930,
IF(A930&lt;0,VLOOKUP(A930,lookups!A$1:B$25,2,0),
IF(ISNA(B930),"",
IF(OR(ISBLANK(A930),ISNA(B930),B930=0),
"",
"#define "&amp;
VLOOKUP(A930,SOURCE!B:S,15,0)&amp;IF(SOURCE!$AA$2-LEN(VLOOKUP(A930,SOURCE!B:S,15,0))&gt;=0,REPT(" ",SOURCE!$AA$2-LEN(VLOOKUP(A930,SOURCE!B:S,15,0))),"")&amp;
TEXT(A930,"???0")&amp;IF(VLOOKUP(A930,SOURCE!B:S,16,0)="","","   "&amp;VLOOKUP(A930,SOURCE!B:S,16,0)
))))
)</f>
        <v>#define ITM_THERE_EXISTS             906</v>
      </c>
    </row>
    <row r="931" spans="1:4">
      <c r="A931">
        <f t="shared" si="18"/>
        <v>907</v>
      </c>
      <c r="B931" t="str">
        <f>VLOOKUP(A931,SOURCE!B:S,15,0)</f>
        <v>ITM_THERE_DOES_NOT_EXIST</v>
      </c>
      <c r="C931">
        <f>IF(
ISNUMBER(INDEX(SOURCE!B:B,MATCH(A931,SOURCE!B:B,0)+1)),
  VALUE(INDEX(SOURCE!B:B,MATCH(A931,SOURCE!B:B,0)+1)),
  "")</f>
        <v>908</v>
      </c>
      <c r="D931" s="8" t="str">
        <f>IF(A931&lt;&gt;INT(A931),B931,
IF(A931&lt;0,VLOOKUP(A931,lookups!A$1:B$25,2,0),
IF(ISNA(B931),"",
IF(OR(ISBLANK(A931),ISNA(B931),B931=0),
"",
"#define "&amp;
VLOOKUP(A931,SOURCE!B:S,15,0)&amp;IF(SOURCE!$AA$2-LEN(VLOOKUP(A931,SOURCE!B:S,15,0))&gt;=0,REPT(" ",SOURCE!$AA$2-LEN(VLOOKUP(A931,SOURCE!B:S,15,0))),"")&amp;
TEXT(A931,"???0")&amp;IF(VLOOKUP(A931,SOURCE!B:S,16,0)="","","   "&amp;VLOOKUP(A931,SOURCE!B:S,16,0)
))))
)</f>
        <v>#define ITM_THERE_DOES_NOT_EXIST     907</v>
      </c>
    </row>
    <row r="932" spans="1:4">
      <c r="A932">
        <f t="shared" si="18"/>
        <v>908</v>
      </c>
      <c r="B932" t="str">
        <f>VLOOKUP(A932,SOURCE!B:S,15,0)</f>
        <v>ITM_EMPTY_SET</v>
      </c>
      <c r="C932">
        <f>IF(
ISNUMBER(INDEX(SOURCE!B:B,MATCH(A932,SOURCE!B:B,0)+1)),
  VALUE(INDEX(SOURCE!B:B,MATCH(A932,SOURCE!B:B,0)+1)),
  "")</f>
        <v>909</v>
      </c>
      <c r="D932" s="8" t="str">
        <f>IF(A932&lt;&gt;INT(A932),B932,
IF(A932&lt;0,VLOOKUP(A932,lookups!A$1:B$25,2,0),
IF(ISNA(B932),"",
IF(OR(ISBLANK(A932),ISNA(B932),B932=0),
"",
"#define "&amp;
VLOOKUP(A932,SOURCE!B:S,15,0)&amp;IF(SOURCE!$AA$2-LEN(VLOOKUP(A932,SOURCE!B:S,15,0))&gt;=0,REPT(" ",SOURCE!$AA$2-LEN(VLOOKUP(A932,SOURCE!B:S,15,0))),"")&amp;
TEXT(A932,"???0")&amp;IF(VLOOKUP(A932,SOURCE!B:S,16,0)="","","   "&amp;VLOOKUP(A932,SOURCE!B:S,16,0)
))))
)</f>
        <v>#define ITM_EMPTY_SET                908</v>
      </c>
    </row>
    <row r="933" spans="1:4">
      <c r="A933">
        <f t="shared" si="18"/>
        <v>909</v>
      </c>
      <c r="B933" t="str">
        <f>VLOOKUP(A933,SOURCE!B:S,15,0)</f>
        <v>ITM_INCREMENT</v>
      </c>
      <c r="C933">
        <f>IF(
ISNUMBER(INDEX(SOURCE!B:B,MATCH(A933,SOURCE!B:B,0)+1)),
  VALUE(INDEX(SOURCE!B:B,MATCH(A933,SOURCE!B:B,0)+1)),
  "")</f>
        <v>910</v>
      </c>
      <c r="D933" s="8" t="str">
        <f>IF(A933&lt;&gt;INT(A933),B933,
IF(A933&lt;0,VLOOKUP(A933,lookups!A$1:B$25,2,0),
IF(ISNA(B933),"",
IF(OR(ISBLANK(A933),ISNA(B933),B933=0),
"",
"#define "&amp;
VLOOKUP(A933,SOURCE!B:S,15,0)&amp;IF(SOURCE!$AA$2-LEN(VLOOKUP(A933,SOURCE!B:S,15,0))&gt;=0,REPT(" ",SOURCE!$AA$2-LEN(VLOOKUP(A933,SOURCE!B:S,15,0))),"")&amp;
TEXT(A933,"???0")&amp;IF(VLOOKUP(A933,SOURCE!B:S,16,0)="","","   "&amp;VLOOKUP(A933,SOURCE!B:S,16,0)
))))
)</f>
        <v>#define ITM_INCREMENT                909</v>
      </c>
    </row>
    <row r="934" spans="1:4">
      <c r="A934">
        <f t="shared" si="18"/>
        <v>910</v>
      </c>
      <c r="B934" t="str">
        <f>VLOOKUP(A934,SOURCE!B:S,15,0)</f>
        <v>ITM_NABLA</v>
      </c>
      <c r="C934">
        <f>IF(
ISNUMBER(INDEX(SOURCE!B:B,MATCH(A934,SOURCE!B:B,0)+1)),
  VALUE(INDEX(SOURCE!B:B,MATCH(A934,SOURCE!B:B,0)+1)),
  "")</f>
        <v>911</v>
      </c>
      <c r="D934" s="8" t="str">
        <f>IF(A934&lt;&gt;INT(A934),B934,
IF(A934&lt;0,VLOOKUP(A934,lookups!A$1:B$25,2,0),
IF(ISNA(B934),"",
IF(OR(ISBLANK(A934),ISNA(B934),B934=0),
"",
"#define "&amp;
VLOOKUP(A934,SOURCE!B:S,15,0)&amp;IF(SOURCE!$AA$2-LEN(VLOOKUP(A934,SOURCE!B:S,15,0))&gt;=0,REPT(" ",SOURCE!$AA$2-LEN(VLOOKUP(A934,SOURCE!B:S,15,0))),"")&amp;
TEXT(A934,"???0")&amp;IF(VLOOKUP(A934,SOURCE!B:S,16,0)="","","   "&amp;VLOOKUP(A934,SOURCE!B:S,16,0)
))))
)</f>
        <v>#define ITM_NABLA                    910</v>
      </c>
    </row>
    <row r="935" spans="1:4">
      <c r="A935">
        <f t="shared" si="18"/>
        <v>911</v>
      </c>
      <c r="B935" t="str">
        <f>VLOOKUP(A935,SOURCE!B:S,15,0)</f>
        <v>ITM_ELEMENT_OF</v>
      </c>
      <c r="C935">
        <f>IF(
ISNUMBER(INDEX(SOURCE!B:B,MATCH(A935,SOURCE!B:B,0)+1)),
  VALUE(INDEX(SOURCE!B:B,MATCH(A935,SOURCE!B:B,0)+1)),
  "")</f>
        <v>912</v>
      </c>
      <c r="D935" s="8" t="str">
        <f>IF(A935&lt;&gt;INT(A935),B935,
IF(A935&lt;0,VLOOKUP(A935,lookups!A$1:B$25,2,0),
IF(ISNA(B935),"",
IF(OR(ISBLANK(A935),ISNA(B935),B935=0),
"",
"#define "&amp;
VLOOKUP(A935,SOURCE!B:S,15,0)&amp;IF(SOURCE!$AA$2-LEN(VLOOKUP(A935,SOURCE!B:S,15,0))&gt;=0,REPT(" ",SOURCE!$AA$2-LEN(VLOOKUP(A935,SOURCE!B:S,15,0))),"")&amp;
TEXT(A935,"???0")&amp;IF(VLOOKUP(A935,SOURCE!B:S,16,0)="","","   "&amp;VLOOKUP(A935,SOURCE!B:S,16,0)
))))
)</f>
        <v>#define ITM_ELEMENT_OF               911</v>
      </c>
    </row>
    <row r="936" spans="1:4">
      <c r="A936">
        <f t="shared" si="18"/>
        <v>912</v>
      </c>
      <c r="B936" t="str">
        <f>VLOOKUP(A936,SOURCE!B:S,15,0)</f>
        <v>ITM_NOT_ELEMENT_OF</v>
      </c>
      <c r="C936">
        <f>IF(
ISNUMBER(INDEX(SOURCE!B:B,MATCH(A936,SOURCE!B:B,0)+1)),
  VALUE(INDEX(SOURCE!B:B,MATCH(A936,SOURCE!B:B,0)+1)),
  "")</f>
        <v>913</v>
      </c>
      <c r="D936" s="8" t="str">
        <f>IF(A936&lt;&gt;INT(A936),B936,
IF(A936&lt;0,VLOOKUP(A936,lookups!A$1:B$25,2,0),
IF(ISNA(B936),"",
IF(OR(ISBLANK(A936),ISNA(B936),B936=0),
"",
"#define "&amp;
VLOOKUP(A936,SOURCE!B:S,15,0)&amp;IF(SOURCE!$AA$2-LEN(VLOOKUP(A936,SOURCE!B:S,15,0))&gt;=0,REPT(" ",SOURCE!$AA$2-LEN(VLOOKUP(A936,SOURCE!B:S,15,0))),"")&amp;
TEXT(A936,"???0")&amp;IF(VLOOKUP(A936,SOURCE!B:S,16,0)="","","   "&amp;VLOOKUP(A936,SOURCE!B:S,16,0)
))))
)</f>
        <v>#define ITM_NOT_ELEMENT_OF           912</v>
      </c>
    </row>
    <row r="937" spans="1:4">
      <c r="A937">
        <f t="shared" si="18"/>
        <v>913</v>
      </c>
      <c r="B937" t="str">
        <f>VLOOKUP(A937,SOURCE!B:S,15,0)</f>
        <v>ITM_CONTAINS</v>
      </c>
      <c r="C937">
        <f>IF(
ISNUMBER(INDEX(SOURCE!B:B,MATCH(A937,SOURCE!B:B,0)+1)),
  VALUE(INDEX(SOURCE!B:B,MATCH(A937,SOURCE!B:B,0)+1)),
  "")</f>
        <v>914</v>
      </c>
      <c r="D937" s="8" t="str">
        <f>IF(A937&lt;&gt;INT(A937),B937,
IF(A937&lt;0,VLOOKUP(A937,lookups!A$1:B$25,2,0),
IF(ISNA(B937),"",
IF(OR(ISBLANK(A937),ISNA(B937),B937=0),
"",
"#define "&amp;
VLOOKUP(A937,SOURCE!B:S,15,0)&amp;IF(SOURCE!$AA$2-LEN(VLOOKUP(A937,SOURCE!B:S,15,0))&gt;=0,REPT(" ",SOURCE!$AA$2-LEN(VLOOKUP(A937,SOURCE!B:S,15,0))),"")&amp;
TEXT(A937,"???0")&amp;IF(VLOOKUP(A937,SOURCE!B:S,16,0)="","","   "&amp;VLOOKUP(A937,SOURCE!B:S,16,0)
))))
)</f>
        <v>#define ITM_CONTAINS                 913</v>
      </c>
    </row>
    <row r="938" spans="1:4">
      <c r="A938">
        <f t="shared" si="18"/>
        <v>914</v>
      </c>
      <c r="B938" t="str">
        <f>VLOOKUP(A938,SOURCE!B:S,15,0)</f>
        <v>ITM_DOES_NOT_CONTAIN</v>
      </c>
      <c r="C938">
        <f>IF(
ISNUMBER(INDEX(SOURCE!B:B,MATCH(A938,SOURCE!B:B,0)+1)),
  VALUE(INDEX(SOURCE!B:B,MATCH(A938,SOURCE!B:B,0)+1)),
  "")</f>
        <v>915</v>
      </c>
      <c r="D938" s="8" t="str">
        <f>IF(A938&lt;&gt;INT(A938),B938,
IF(A938&lt;0,VLOOKUP(A938,lookups!A$1:B$25,2,0),
IF(ISNA(B938),"",
IF(OR(ISBLANK(A938),ISNA(B938),B938=0),
"",
"#define "&amp;
VLOOKUP(A938,SOURCE!B:S,15,0)&amp;IF(SOURCE!$AA$2-LEN(VLOOKUP(A938,SOURCE!B:S,15,0))&gt;=0,REPT(" ",SOURCE!$AA$2-LEN(VLOOKUP(A938,SOURCE!B:S,15,0))),"")&amp;
TEXT(A938,"???0")&amp;IF(VLOOKUP(A938,SOURCE!B:S,16,0)="","","   "&amp;VLOOKUP(A938,SOURCE!B:S,16,0)
))))
)</f>
        <v>#define ITM_DOES_NOT_CONTAIN         914</v>
      </c>
    </row>
    <row r="939" spans="1:4">
      <c r="A939">
        <f t="shared" si="18"/>
        <v>915</v>
      </c>
      <c r="B939" t="str">
        <f>VLOOKUP(A939,SOURCE!B:S,15,0)</f>
        <v>ITM_BINARY_ZERO</v>
      </c>
      <c r="C939">
        <f>IF(
ISNUMBER(INDEX(SOURCE!B:B,MATCH(A939,SOURCE!B:B,0)+1)),
  VALUE(INDEX(SOURCE!B:B,MATCH(A939,SOURCE!B:B,0)+1)),
  "")</f>
        <v>916</v>
      </c>
      <c r="D939" s="8" t="str">
        <f>IF(A939&lt;&gt;INT(A939),B939,
IF(A939&lt;0,VLOOKUP(A939,lookups!A$1:B$25,2,0),
IF(ISNA(B939),"",
IF(OR(ISBLANK(A939),ISNA(B939),B939=0),
"",
"#define "&amp;
VLOOKUP(A939,SOURCE!B:S,15,0)&amp;IF(SOURCE!$AA$2-LEN(VLOOKUP(A939,SOURCE!B:S,15,0))&gt;=0,REPT(" ",SOURCE!$AA$2-LEN(VLOOKUP(A939,SOURCE!B:S,15,0))),"")&amp;
TEXT(A939,"???0")&amp;IF(VLOOKUP(A939,SOURCE!B:S,16,0)="","","   "&amp;VLOOKUP(A939,SOURCE!B:S,16,0)
))))
)</f>
        <v>#define ITM_BINARY_ZERO              915</v>
      </c>
    </row>
    <row r="940" spans="1:4">
      <c r="A940">
        <f t="shared" si="18"/>
        <v>916</v>
      </c>
      <c r="B940" t="str">
        <f>VLOOKUP(A940,SOURCE!B:S,15,0)</f>
        <v>ITM_PRODUCT</v>
      </c>
      <c r="C940">
        <f>IF(
ISNUMBER(INDEX(SOURCE!B:B,MATCH(A940,SOURCE!B:B,0)+1)),
  VALUE(INDEX(SOURCE!B:B,MATCH(A940,SOURCE!B:B,0)+1)),
  "")</f>
        <v>917</v>
      </c>
      <c r="D940" s="8" t="str">
        <f>IF(A940&lt;&gt;INT(A940),B940,
IF(A940&lt;0,VLOOKUP(A940,lookups!A$1:B$25,2,0),
IF(ISNA(B940),"",
IF(OR(ISBLANK(A940),ISNA(B940),B940=0),
"",
"#define "&amp;
VLOOKUP(A940,SOURCE!B:S,15,0)&amp;IF(SOURCE!$AA$2-LEN(VLOOKUP(A940,SOURCE!B:S,15,0))&gt;=0,REPT(" ",SOURCE!$AA$2-LEN(VLOOKUP(A940,SOURCE!B:S,15,0))),"")&amp;
TEXT(A940,"???0")&amp;IF(VLOOKUP(A940,SOURCE!B:S,16,0)="","","   "&amp;VLOOKUP(A940,SOURCE!B:S,16,0)
))))
)</f>
        <v>#define ITM_PRODUCT                  916</v>
      </c>
    </row>
    <row r="941" spans="1:4">
      <c r="A941">
        <f t="shared" si="18"/>
        <v>917</v>
      </c>
      <c r="B941" t="str">
        <f>VLOOKUP(A941,SOURCE!B:S,15,0)</f>
        <v>ITM_MINUS_PLUS</v>
      </c>
      <c r="C941">
        <f>IF(
ISNUMBER(INDEX(SOURCE!B:B,MATCH(A941,SOURCE!B:B,0)+1)),
  VALUE(INDEX(SOURCE!B:B,MATCH(A941,SOURCE!B:B,0)+1)),
  "")</f>
        <v>918</v>
      </c>
      <c r="D941" s="8" t="str">
        <f>IF(A941&lt;&gt;INT(A941),B941,
IF(A941&lt;0,VLOOKUP(A941,lookups!A$1:B$25,2,0),
IF(ISNA(B941),"",
IF(OR(ISBLANK(A941),ISNA(B941),B941=0),
"",
"#define "&amp;
VLOOKUP(A941,SOURCE!B:S,15,0)&amp;IF(SOURCE!$AA$2-LEN(VLOOKUP(A941,SOURCE!B:S,15,0))&gt;=0,REPT(" ",SOURCE!$AA$2-LEN(VLOOKUP(A941,SOURCE!B:S,15,0))),"")&amp;
TEXT(A941,"???0")&amp;IF(VLOOKUP(A941,SOURCE!B:S,16,0)="","","   "&amp;VLOOKUP(A941,SOURCE!B:S,16,0)
))))
)</f>
        <v>#define ITM_MINUS_PLUS               917</v>
      </c>
    </row>
    <row r="942" spans="1:4">
      <c r="A942">
        <f t="shared" si="18"/>
        <v>918</v>
      </c>
      <c r="B942" t="str">
        <f>VLOOKUP(A942,SOURCE!B:S,15,0)</f>
        <v>ITM_RING</v>
      </c>
      <c r="C942">
        <f>IF(
ISNUMBER(INDEX(SOURCE!B:B,MATCH(A942,SOURCE!B:B,0)+1)),
  VALUE(INDEX(SOURCE!B:B,MATCH(A942,SOURCE!B:B,0)+1)),
  "")</f>
        <v>919</v>
      </c>
      <c r="D942" s="8" t="str">
        <f>IF(A942&lt;&gt;INT(A942),B942,
IF(A942&lt;0,VLOOKUP(A942,lookups!A$1:B$25,2,0),
IF(ISNA(B942),"",
IF(OR(ISBLANK(A942),ISNA(B942),B942=0),
"",
"#define "&amp;
VLOOKUP(A942,SOURCE!B:S,15,0)&amp;IF(SOURCE!$AA$2-LEN(VLOOKUP(A942,SOURCE!B:S,15,0))&gt;=0,REPT(" ",SOURCE!$AA$2-LEN(VLOOKUP(A942,SOURCE!B:S,15,0))),"")&amp;
TEXT(A942,"???0")&amp;IF(VLOOKUP(A942,SOURCE!B:S,16,0)="","","   "&amp;VLOOKUP(A942,SOURCE!B:S,16,0)
))))
)</f>
        <v>#define ITM_RING                     918</v>
      </c>
    </row>
    <row r="943" spans="1:4">
      <c r="A943">
        <f t="shared" si="18"/>
        <v>919</v>
      </c>
      <c r="B943" t="str">
        <f>VLOOKUP(A943,SOURCE!B:S,15,0)</f>
        <v>ITM_BULLET</v>
      </c>
      <c r="C943">
        <f>IF(
ISNUMBER(INDEX(SOURCE!B:B,MATCH(A943,SOURCE!B:B,0)+1)),
  VALUE(INDEX(SOURCE!B:B,MATCH(A943,SOURCE!B:B,0)+1)),
  "")</f>
        <v>920</v>
      </c>
      <c r="D943" s="8" t="str">
        <f>IF(A943&lt;&gt;INT(A943),B943,
IF(A943&lt;0,VLOOKUP(A943,lookups!A$1:B$25,2,0),
IF(ISNA(B943),"",
IF(OR(ISBLANK(A943),ISNA(B943),B943=0),
"",
"#define "&amp;
VLOOKUP(A943,SOURCE!B:S,15,0)&amp;IF(SOURCE!$AA$2-LEN(VLOOKUP(A943,SOURCE!B:S,15,0))&gt;=0,REPT(" ",SOURCE!$AA$2-LEN(VLOOKUP(A943,SOURCE!B:S,15,0))),"")&amp;
TEXT(A943,"???0")&amp;IF(VLOOKUP(A943,SOURCE!B:S,16,0)="","","   "&amp;VLOOKUP(A943,SOURCE!B:S,16,0)
))))
)</f>
        <v>#define ITM_BULLET                   919</v>
      </c>
    </row>
    <row r="944" spans="1:4">
      <c r="A944">
        <f t="shared" si="18"/>
        <v>920</v>
      </c>
      <c r="B944" t="str">
        <f>VLOOKUP(A944,SOURCE!B:S,15,0)</f>
        <v>ITM_SQUARE_ROOT</v>
      </c>
      <c r="C944">
        <f>IF(
ISNUMBER(INDEX(SOURCE!B:B,MATCH(A944,SOURCE!B:B,0)+1)),
  VALUE(INDEX(SOURCE!B:B,MATCH(A944,SOURCE!B:B,0)+1)),
  "")</f>
        <v>921</v>
      </c>
      <c r="D944" s="8" t="str">
        <f>IF(A944&lt;&gt;INT(A944),B944,
IF(A944&lt;0,VLOOKUP(A944,lookups!A$1:B$25,2,0),
IF(ISNA(B944),"",
IF(OR(ISBLANK(A944),ISNA(B944),B944=0),
"",
"#define "&amp;
VLOOKUP(A944,SOURCE!B:S,15,0)&amp;IF(SOURCE!$AA$2-LEN(VLOOKUP(A944,SOURCE!B:S,15,0))&gt;=0,REPT(" ",SOURCE!$AA$2-LEN(VLOOKUP(A944,SOURCE!B:S,15,0))),"")&amp;
TEXT(A944,"???0")&amp;IF(VLOOKUP(A944,SOURCE!B:S,16,0)="","","   "&amp;VLOOKUP(A944,SOURCE!B:S,16,0)
))))
)</f>
        <v>#define ITM_SQUARE_ROOT              920</v>
      </c>
    </row>
    <row r="945" spans="1:4">
      <c r="A945">
        <f t="shared" si="18"/>
        <v>921</v>
      </c>
      <c r="B945" t="str">
        <f>VLOOKUP(A945,SOURCE!B:S,15,0)</f>
        <v>ITM_CUBE_ROOT</v>
      </c>
      <c r="C945">
        <f>IF(
ISNUMBER(INDEX(SOURCE!B:B,MATCH(A945,SOURCE!B:B,0)+1)),
  VALUE(INDEX(SOURCE!B:B,MATCH(A945,SOURCE!B:B,0)+1)),
  "")</f>
        <v>922</v>
      </c>
      <c r="D945" s="8" t="str">
        <f>IF(A945&lt;&gt;INT(A945),B945,
IF(A945&lt;0,VLOOKUP(A945,lookups!A$1:B$25,2,0),
IF(ISNA(B945),"",
IF(OR(ISBLANK(A945),ISNA(B945),B945=0),
"",
"#define "&amp;
VLOOKUP(A945,SOURCE!B:S,15,0)&amp;IF(SOURCE!$AA$2-LEN(VLOOKUP(A945,SOURCE!B:S,15,0))&gt;=0,REPT(" ",SOURCE!$AA$2-LEN(VLOOKUP(A945,SOURCE!B:S,15,0))),"")&amp;
TEXT(A945,"???0")&amp;IF(VLOOKUP(A945,SOURCE!B:S,16,0)="","","   "&amp;VLOOKUP(A945,SOURCE!B:S,16,0)
))))
)</f>
        <v>#define ITM_CUBE_ROOT                921</v>
      </c>
    </row>
    <row r="946" spans="1:4">
      <c r="A946">
        <f t="shared" si="18"/>
        <v>922</v>
      </c>
      <c r="B946" t="str">
        <f>VLOOKUP(A946,SOURCE!B:S,15,0)</f>
        <v>ITM_xTH_ROOT</v>
      </c>
      <c r="C946">
        <f>IF(
ISNUMBER(INDEX(SOURCE!B:B,MATCH(A946,SOURCE!B:B,0)+1)),
  VALUE(INDEX(SOURCE!B:B,MATCH(A946,SOURCE!B:B,0)+1)),
  "")</f>
        <v>923</v>
      </c>
      <c r="D946" s="8" t="str">
        <f>IF(A946&lt;&gt;INT(A946),B946,
IF(A946&lt;0,VLOOKUP(A946,lookups!A$1:B$25,2,0),
IF(ISNA(B946),"",
IF(OR(ISBLANK(A946),ISNA(B946),B946=0),
"",
"#define "&amp;
VLOOKUP(A946,SOURCE!B:S,15,0)&amp;IF(SOURCE!$AA$2-LEN(VLOOKUP(A946,SOURCE!B:S,15,0))&gt;=0,REPT(" ",SOURCE!$AA$2-LEN(VLOOKUP(A946,SOURCE!B:S,15,0))),"")&amp;
TEXT(A946,"???0")&amp;IF(VLOOKUP(A946,SOURCE!B:S,16,0)="","","   "&amp;VLOOKUP(A946,SOURCE!B:S,16,0)
))))
)</f>
        <v>#define ITM_xTH_ROOT                 922</v>
      </c>
    </row>
    <row r="947" spans="1:4">
      <c r="A947">
        <f t="shared" si="18"/>
        <v>923</v>
      </c>
      <c r="B947" t="str">
        <f>VLOOKUP(A947,SOURCE!B:S,15,0)</f>
        <v>ITM_PROPORTIONAL</v>
      </c>
      <c r="C947">
        <f>IF(
ISNUMBER(INDEX(SOURCE!B:B,MATCH(A947,SOURCE!B:B,0)+1)),
  VALUE(INDEX(SOURCE!B:B,MATCH(A947,SOURCE!B:B,0)+1)),
  "")</f>
        <v>924</v>
      </c>
      <c r="D947" s="8" t="str">
        <f>IF(A947&lt;&gt;INT(A947),B947,
IF(A947&lt;0,VLOOKUP(A947,lookups!A$1:B$25,2,0),
IF(ISNA(B947),"",
IF(OR(ISBLANK(A947),ISNA(B947),B947=0),
"",
"#define "&amp;
VLOOKUP(A947,SOURCE!B:S,15,0)&amp;IF(SOURCE!$AA$2-LEN(VLOOKUP(A947,SOURCE!B:S,15,0))&gt;=0,REPT(" ",SOURCE!$AA$2-LEN(VLOOKUP(A947,SOURCE!B:S,15,0))),"")&amp;
TEXT(A947,"???0")&amp;IF(VLOOKUP(A947,SOURCE!B:S,16,0)="","","   "&amp;VLOOKUP(A947,SOURCE!B:S,16,0)
))))
)</f>
        <v>#define ITM_PROPORTIONAL             923</v>
      </c>
    </row>
    <row r="948" spans="1:4">
      <c r="A948">
        <f t="shared" si="18"/>
        <v>924</v>
      </c>
      <c r="B948" t="str">
        <f>VLOOKUP(A948,SOURCE!B:S,15,0)</f>
        <v>ITM_INFINITY</v>
      </c>
      <c r="C948">
        <f>IF(
ISNUMBER(INDEX(SOURCE!B:B,MATCH(A948,SOURCE!B:B,0)+1)),
  VALUE(INDEX(SOURCE!B:B,MATCH(A948,SOURCE!B:B,0)+1)),
  "")</f>
        <v>925</v>
      </c>
      <c r="D948" s="8" t="str">
        <f>IF(A948&lt;&gt;INT(A948),B948,
IF(A948&lt;0,VLOOKUP(A948,lookups!A$1:B$25,2,0),
IF(ISNA(B948),"",
IF(OR(ISBLANK(A948),ISNA(B948),B948=0),
"",
"#define "&amp;
VLOOKUP(A948,SOURCE!B:S,15,0)&amp;IF(SOURCE!$AA$2-LEN(VLOOKUP(A948,SOURCE!B:S,15,0))&gt;=0,REPT(" ",SOURCE!$AA$2-LEN(VLOOKUP(A948,SOURCE!B:S,15,0))),"")&amp;
TEXT(A948,"???0")&amp;IF(VLOOKUP(A948,SOURCE!B:S,16,0)="","","   "&amp;VLOOKUP(A948,SOURCE!B:S,16,0)
))))
)</f>
        <v>#define ITM_INFINITY                 924</v>
      </c>
    </row>
    <row r="949" spans="1:4">
      <c r="A949">
        <f t="shared" si="18"/>
        <v>925</v>
      </c>
      <c r="B949" t="str">
        <f>VLOOKUP(A949,SOURCE!B:S,15,0)</f>
        <v>ITM_RIGHT_ANGLE</v>
      </c>
      <c r="C949">
        <f>IF(
ISNUMBER(INDEX(SOURCE!B:B,MATCH(A949,SOURCE!B:B,0)+1)),
  VALUE(INDEX(SOURCE!B:B,MATCH(A949,SOURCE!B:B,0)+1)),
  "")</f>
        <v>926</v>
      </c>
      <c r="D949" s="8" t="str">
        <f>IF(A949&lt;&gt;INT(A949),B949,
IF(A949&lt;0,VLOOKUP(A949,lookups!A$1:B$25,2,0),
IF(ISNA(B949),"",
IF(OR(ISBLANK(A949),ISNA(B949),B949=0),
"",
"#define "&amp;
VLOOKUP(A949,SOURCE!B:S,15,0)&amp;IF(SOURCE!$AA$2-LEN(VLOOKUP(A949,SOURCE!B:S,15,0))&gt;=0,REPT(" ",SOURCE!$AA$2-LEN(VLOOKUP(A949,SOURCE!B:S,15,0))),"")&amp;
TEXT(A949,"???0")&amp;IF(VLOOKUP(A949,SOURCE!B:S,16,0)="","","   "&amp;VLOOKUP(A949,SOURCE!B:S,16,0)
))))
)</f>
        <v>#define ITM_RIGHT_ANGLE              925</v>
      </c>
    </row>
    <row r="950" spans="1:4">
      <c r="A950">
        <f t="shared" si="18"/>
        <v>926</v>
      </c>
      <c r="B950" t="str">
        <f>VLOOKUP(A950,SOURCE!B:S,15,0)</f>
        <v>ITM_ANGLE_SIGN</v>
      </c>
      <c r="C950">
        <f>IF(
ISNUMBER(INDEX(SOURCE!B:B,MATCH(A950,SOURCE!B:B,0)+1)),
  VALUE(INDEX(SOURCE!B:B,MATCH(A950,SOURCE!B:B,0)+1)),
  "")</f>
        <v>927</v>
      </c>
      <c r="D950" s="8" t="str">
        <f>IF(A950&lt;&gt;INT(A950),B950,
IF(A950&lt;0,VLOOKUP(A950,lookups!A$1:B$25,2,0),
IF(ISNA(B950),"",
IF(OR(ISBLANK(A950),ISNA(B950),B950=0),
"",
"#define "&amp;
VLOOKUP(A950,SOURCE!B:S,15,0)&amp;IF(SOURCE!$AA$2-LEN(VLOOKUP(A950,SOURCE!B:S,15,0))&gt;=0,REPT(" ",SOURCE!$AA$2-LEN(VLOOKUP(A950,SOURCE!B:S,15,0))),"")&amp;
TEXT(A950,"???0")&amp;IF(VLOOKUP(A950,SOURCE!B:S,16,0)="","","   "&amp;VLOOKUP(A950,SOURCE!B:S,16,0)
))))
)</f>
        <v>#define ITM_ANGLE_SIGN               926</v>
      </c>
    </row>
    <row r="951" spans="1:4">
      <c r="A951">
        <f t="shared" si="18"/>
        <v>927</v>
      </c>
      <c r="B951" t="str">
        <f>VLOOKUP(A951,SOURCE!B:S,15,0)</f>
        <v>ITM_MEASURED_ANGLE</v>
      </c>
      <c r="C951">
        <f>IF(
ISNUMBER(INDEX(SOURCE!B:B,MATCH(A951,SOURCE!B:B,0)+1)),
  VALUE(INDEX(SOURCE!B:B,MATCH(A951,SOURCE!B:B,0)+1)),
  "")</f>
        <v>928</v>
      </c>
      <c r="D951" s="8" t="str">
        <f>IF(A951&lt;&gt;INT(A951),B951,
IF(A951&lt;0,VLOOKUP(A951,lookups!A$1:B$25,2,0),
IF(ISNA(B951),"",
IF(OR(ISBLANK(A951),ISNA(B951),B951=0),
"",
"#define "&amp;
VLOOKUP(A951,SOURCE!B:S,15,0)&amp;IF(SOURCE!$AA$2-LEN(VLOOKUP(A951,SOURCE!B:S,15,0))&gt;=0,REPT(" ",SOURCE!$AA$2-LEN(VLOOKUP(A951,SOURCE!B:S,15,0))),"")&amp;
TEXT(A951,"???0")&amp;IF(VLOOKUP(A951,SOURCE!B:S,16,0)="","","   "&amp;VLOOKUP(A951,SOURCE!B:S,16,0)
))))
)</f>
        <v>#define ITM_MEASURED_ANGLE           927</v>
      </c>
    </row>
    <row r="952" spans="1:4">
      <c r="A952">
        <f t="shared" si="18"/>
        <v>928</v>
      </c>
      <c r="B952" t="str">
        <f>VLOOKUP(A952,SOURCE!B:S,15,0)</f>
        <v>ITM_DIVIDES</v>
      </c>
      <c r="C952">
        <f>IF(
ISNUMBER(INDEX(SOURCE!B:B,MATCH(A952,SOURCE!B:B,0)+1)),
  VALUE(INDEX(SOURCE!B:B,MATCH(A952,SOURCE!B:B,0)+1)),
  "")</f>
        <v>929</v>
      </c>
      <c r="D952" s="8" t="str">
        <f>IF(A952&lt;&gt;INT(A952),B952,
IF(A952&lt;0,VLOOKUP(A952,lookups!A$1:B$25,2,0),
IF(ISNA(B952),"",
IF(OR(ISBLANK(A952),ISNA(B952),B952=0),
"",
"#define "&amp;
VLOOKUP(A952,SOURCE!B:S,15,0)&amp;IF(SOURCE!$AA$2-LEN(VLOOKUP(A952,SOURCE!B:S,15,0))&gt;=0,REPT(" ",SOURCE!$AA$2-LEN(VLOOKUP(A952,SOURCE!B:S,15,0))),"")&amp;
TEXT(A952,"???0")&amp;IF(VLOOKUP(A952,SOURCE!B:S,16,0)="","","   "&amp;VLOOKUP(A952,SOURCE!B:S,16,0)
))))
)</f>
        <v>#define ITM_DIVIDES                  928</v>
      </c>
    </row>
    <row r="953" spans="1:4">
      <c r="A953">
        <f t="shared" si="18"/>
        <v>929</v>
      </c>
      <c r="B953" t="str">
        <f>VLOOKUP(A953,SOURCE!B:S,15,0)</f>
        <v>ITM_DOES_NOT_DIVIDE</v>
      </c>
      <c r="C953">
        <f>IF(
ISNUMBER(INDEX(SOURCE!B:B,MATCH(A953,SOURCE!B:B,0)+1)),
  VALUE(INDEX(SOURCE!B:B,MATCH(A953,SOURCE!B:B,0)+1)),
  "")</f>
        <v>930</v>
      </c>
      <c r="D953" s="8" t="str">
        <f>IF(A953&lt;&gt;INT(A953),B953,
IF(A953&lt;0,VLOOKUP(A953,lookups!A$1:B$25,2,0),
IF(ISNA(B953),"",
IF(OR(ISBLANK(A953),ISNA(B953),B953=0),
"",
"#define "&amp;
VLOOKUP(A953,SOURCE!B:S,15,0)&amp;IF(SOURCE!$AA$2-LEN(VLOOKUP(A953,SOURCE!B:S,15,0))&gt;=0,REPT(" ",SOURCE!$AA$2-LEN(VLOOKUP(A953,SOURCE!B:S,15,0))),"")&amp;
TEXT(A953,"???0")&amp;IF(VLOOKUP(A953,SOURCE!B:S,16,0)="","","   "&amp;VLOOKUP(A953,SOURCE!B:S,16,0)
))))
)</f>
        <v>#define ITM_DOES_NOT_DIVIDE          929</v>
      </c>
    </row>
    <row r="954" spans="1:4">
      <c r="A954">
        <f t="shared" si="18"/>
        <v>930</v>
      </c>
      <c r="B954" t="str">
        <f>VLOOKUP(A954,SOURCE!B:S,15,0)</f>
        <v>ITM_PARALLEL_SIGN</v>
      </c>
      <c r="C954">
        <f>IF(
ISNUMBER(INDEX(SOURCE!B:B,MATCH(A954,SOURCE!B:B,0)+1)),
  VALUE(INDEX(SOURCE!B:B,MATCH(A954,SOURCE!B:B,0)+1)),
  "")</f>
        <v>931</v>
      </c>
      <c r="D954" s="8" t="str">
        <f>IF(A954&lt;&gt;INT(A954),B954,
IF(A954&lt;0,VLOOKUP(A954,lookups!A$1:B$25,2,0),
IF(ISNA(B954),"",
IF(OR(ISBLANK(A954),ISNA(B954),B954=0),
"",
"#define "&amp;
VLOOKUP(A954,SOURCE!B:S,15,0)&amp;IF(SOURCE!$AA$2-LEN(VLOOKUP(A954,SOURCE!B:S,15,0))&gt;=0,REPT(" ",SOURCE!$AA$2-LEN(VLOOKUP(A954,SOURCE!B:S,15,0))),"")&amp;
TEXT(A954,"???0")&amp;IF(VLOOKUP(A954,SOURCE!B:S,16,0)="","","   "&amp;VLOOKUP(A954,SOURCE!B:S,16,0)
))))
)</f>
        <v>#define ITM_PARALLEL_SIGN            930</v>
      </c>
    </row>
    <row r="955" spans="1:4">
      <c r="A955">
        <f t="shared" si="18"/>
        <v>931</v>
      </c>
      <c r="B955" t="str">
        <f>VLOOKUP(A955,SOURCE!B:S,15,0)</f>
        <v>ITM_NOT_PARALLEL</v>
      </c>
      <c r="C955">
        <f>IF(
ISNUMBER(INDEX(SOURCE!B:B,MATCH(A955,SOURCE!B:B,0)+1)),
  VALUE(INDEX(SOURCE!B:B,MATCH(A955,SOURCE!B:B,0)+1)),
  "")</f>
        <v>932</v>
      </c>
      <c r="D955" s="8" t="str">
        <f>IF(A955&lt;&gt;INT(A955),B955,
IF(A955&lt;0,VLOOKUP(A955,lookups!A$1:B$25,2,0),
IF(ISNA(B955),"",
IF(OR(ISBLANK(A955),ISNA(B955),B955=0),
"",
"#define "&amp;
VLOOKUP(A955,SOURCE!B:S,15,0)&amp;IF(SOURCE!$AA$2-LEN(VLOOKUP(A955,SOURCE!B:S,15,0))&gt;=0,REPT(" ",SOURCE!$AA$2-LEN(VLOOKUP(A955,SOURCE!B:S,15,0))),"")&amp;
TEXT(A955,"???0")&amp;IF(VLOOKUP(A955,SOURCE!B:S,16,0)="","","   "&amp;VLOOKUP(A955,SOURCE!B:S,16,0)
))))
)</f>
        <v>#define ITM_NOT_PARALLEL             931</v>
      </c>
    </row>
    <row r="956" spans="1:4">
      <c r="A956">
        <f t="shared" si="18"/>
        <v>932</v>
      </c>
      <c r="B956" t="str">
        <f>VLOOKUP(A956,SOURCE!B:S,15,0)</f>
        <v>ITM_AND</v>
      </c>
      <c r="C956">
        <f>IF(
ISNUMBER(INDEX(SOURCE!B:B,MATCH(A956,SOURCE!B:B,0)+1)),
  VALUE(INDEX(SOURCE!B:B,MATCH(A956,SOURCE!B:B,0)+1)),
  "")</f>
        <v>933</v>
      </c>
      <c r="D956" s="8" t="str">
        <f>IF(A956&lt;&gt;INT(A956),B956,
IF(A956&lt;0,VLOOKUP(A956,lookups!A$1:B$25,2,0),
IF(ISNA(B956),"",
IF(OR(ISBLANK(A956),ISNA(B956),B956=0),
"",
"#define "&amp;
VLOOKUP(A956,SOURCE!B:S,15,0)&amp;IF(SOURCE!$AA$2-LEN(VLOOKUP(A956,SOURCE!B:S,15,0))&gt;=0,REPT(" ",SOURCE!$AA$2-LEN(VLOOKUP(A956,SOURCE!B:S,15,0))),"")&amp;
TEXT(A956,"???0")&amp;IF(VLOOKUP(A956,SOURCE!B:S,16,0)="","","   "&amp;VLOOKUP(A956,SOURCE!B:S,16,0)
))))
)</f>
        <v>#define ITM_AND                      932</v>
      </c>
    </row>
    <row r="957" spans="1:4">
      <c r="A957">
        <f t="shared" si="18"/>
        <v>933</v>
      </c>
      <c r="B957" t="str">
        <f>VLOOKUP(A957,SOURCE!B:S,15,0)</f>
        <v>ITM_OR</v>
      </c>
      <c r="C957">
        <f>IF(
ISNUMBER(INDEX(SOURCE!B:B,MATCH(A957,SOURCE!B:B,0)+1)),
  VALUE(INDEX(SOURCE!B:B,MATCH(A957,SOURCE!B:B,0)+1)),
  "")</f>
        <v>934</v>
      </c>
      <c r="D957" s="8" t="str">
        <f>IF(A957&lt;&gt;INT(A957),B957,
IF(A957&lt;0,VLOOKUP(A957,lookups!A$1:B$25,2,0),
IF(ISNA(B957),"",
IF(OR(ISBLANK(A957),ISNA(B957),B957=0),
"",
"#define "&amp;
VLOOKUP(A957,SOURCE!B:S,15,0)&amp;IF(SOURCE!$AA$2-LEN(VLOOKUP(A957,SOURCE!B:S,15,0))&gt;=0,REPT(" ",SOURCE!$AA$2-LEN(VLOOKUP(A957,SOURCE!B:S,15,0))),"")&amp;
TEXT(A957,"???0")&amp;IF(VLOOKUP(A957,SOURCE!B:S,16,0)="","","   "&amp;VLOOKUP(A957,SOURCE!B:S,16,0)
))))
)</f>
        <v>#define ITM_OR                       933</v>
      </c>
    </row>
    <row r="958" spans="1:4">
      <c r="A958">
        <f t="shared" si="18"/>
        <v>934</v>
      </c>
      <c r="B958" t="str">
        <f>VLOOKUP(A958,SOURCE!B:S,15,0)</f>
        <v>ITM_INTERSECTION</v>
      </c>
      <c r="C958">
        <f>IF(
ISNUMBER(INDEX(SOURCE!B:B,MATCH(A958,SOURCE!B:B,0)+1)),
  VALUE(INDEX(SOURCE!B:B,MATCH(A958,SOURCE!B:B,0)+1)),
  "")</f>
        <v>935</v>
      </c>
      <c r="D958" s="8" t="str">
        <f>IF(A958&lt;&gt;INT(A958),B958,
IF(A958&lt;0,VLOOKUP(A958,lookups!A$1:B$25,2,0),
IF(ISNA(B958),"",
IF(OR(ISBLANK(A958),ISNA(B958),B958=0),
"",
"#define "&amp;
VLOOKUP(A958,SOURCE!B:S,15,0)&amp;IF(SOURCE!$AA$2-LEN(VLOOKUP(A958,SOURCE!B:S,15,0))&gt;=0,REPT(" ",SOURCE!$AA$2-LEN(VLOOKUP(A958,SOURCE!B:S,15,0))),"")&amp;
TEXT(A958,"???0")&amp;IF(VLOOKUP(A958,SOURCE!B:S,16,0)="","","   "&amp;VLOOKUP(A958,SOURCE!B:S,16,0)
))))
)</f>
        <v>#define ITM_INTERSECTION             934</v>
      </c>
    </row>
    <row r="959" spans="1:4">
      <c r="A959">
        <f t="shared" si="18"/>
        <v>935</v>
      </c>
      <c r="B959" t="str">
        <f>VLOOKUP(A959,SOURCE!B:S,15,0)</f>
        <v>ITM_UNION</v>
      </c>
      <c r="C959">
        <f>IF(
ISNUMBER(INDEX(SOURCE!B:B,MATCH(A959,SOURCE!B:B,0)+1)),
  VALUE(INDEX(SOURCE!B:B,MATCH(A959,SOURCE!B:B,0)+1)),
  "")</f>
        <v>936</v>
      </c>
      <c r="D959" s="8" t="str">
        <f>IF(A959&lt;&gt;INT(A959),B959,
IF(A959&lt;0,VLOOKUP(A959,lookups!A$1:B$25,2,0),
IF(ISNA(B959),"",
IF(OR(ISBLANK(A959),ISNA(B959),B959=0),
"",
"#define "&amp;
VLOOKUP(A959,SOURCE!B:S,15,0)&amp;IF(SOURCE!$AA$2-LEN(VLOOKUP(A959,SOURCE!B:S,15,0))&gt;=0,REPT(" ",SOURCE!$AA$2-LEN(VLOOKUP(A959,SOURCE!B:S,15,0))),"")&amp;
TEXT(A959,"???0")&amp;IF(VLOOKUP(A959,SOURCE!B:S,16,0)="","","   "&amp;VLOOKUP(A959,SOURCE!B:S,16,0)
))))
)</f>
        <v>#define ITM_UNION                    935</v>
      </c>
    </row>
    <row r="960" spans="1:4">
      <c r="A960">
        <f t="shared" si="18"/>
        <v>936</v>
      </c>
      <c r="B960" t="str">
        <f>VLOOKUP(A960,SOURCE!B:S,15,0)</f>
        <v>ITM_INTEGRAL_SIGN</v>
      </c>
      <c r="C960">
        <f>IF(
ISNUMBER(INDEX(SOURCE!B:B,MATCH(A960,SOURCE!B:B,0)+1)),
  VALUE(INDEX(SOURCE!B:B,MATCH(A960,SOURCE!B:B,0)+1)),
  "")</f>
        <v>937</v>
      </c>
      <c r="D960" s="8" t="str">
        <f>IF(A960&lt;&gt;INT(A960),B960,
IF(A960&lt;0,VLOOKUP(A960,lookups!A$1:B$25,2,0),
IF(ISNA(B960),"",
IF(OR(ISBLANK(A960),ISNA(B960),B960=0),
"",
"#define "&amp;
VLOOKUP(A960,SOURCE!B:S,15,0)&amp;IF(SOURCE!$AA$2-LEN(VLOOKUP(A960,SOURCE!B:S,15,0))&gt;=0,REPT(" ",SOURCE!$AA$2-LEN(VLOOKUP(A960,SOURCE!B:S,15,0))),"")&amp;
TEXT(A960,"???0")&amp;IF(VLOOKUP(A960,SOURCE!B:S,16,0)="","","   "&amp;VLOOKUP(A960,SOURCE!B:S,16,0)
))))
)</f>
        <v>#define ITM_INTEGRAL_SIGN            936</v>
      </c>
    </row>
    <row r="961" spans="1:4">
      <c r="A961">
        <f t="shared" si="18"/>
        <v>937</v>
      </c>
      <c r="B961" t="str">
        <f>VLOOKUP(A961,SOURCE!B:S,15,0)</f>
        <v>ITM_DOUBLE_INTEGRAL</v>
      </c>
      <c r="C961">
        <f>IF(
ISNUMBER(INDEX(SOURCE!B:B,MATCH(A961,SOURCE!B:B,0)+1)),
  VALUE(INDEX(SOURCE!B:B,MATCH(A961,SOURCE!B:B,0)+1)),
  "")</f>
        <v>938</v>
      </c>
      <c r="D961" s="8" t="str">
        <f>IF(A961&lt;&gt;INT(A961),B961,
IF(A961&lt;0,VLOOKUP(A961,lookups!A$1:B$25,2,0),
IF(ISNA(B961),"",
IF(OR(ISBLANK(A961),ISNA(B961),B961=0),
"",
"#define "&amp;
VLOOKUP(A961,SOURCE!B:S,15,0)&amp;IF(SOURCE!$AA$2-LEN(VLOOKUP(A961,SOURCE!B:S,15,0))&gt;=0,REPT(" ",SOURCE!$AA$2-LEN(VLOOKUP(A961,SOURCE!B:S,15,0))),"")&amp;
TEXT(A961,"???0")&amp;IF(VLOOKUP(A961,SOURCE!B:S,16,0)="","","   "&amp;VLOOKUP(A961,SOURCE!B:S,16,0)
))))
)</f>
        <v>#define ITM_DOUBLE_INTEGRAL          937</v>
      </c>
    </row>
    <row r="962" spans="1:4">
      <c r="A962">
        <f t="shared" si="18"/>
        <v>938</v>
      </c>
      <c r="B962" t="str">
        <f>VLOOKUP(A962,SOURCE!B:S,15,0)</f>
        <v>ITM_CONTOUR_INTEGRAL</v>
      </c>
      <c r="C962">
        <f>IF(
ISNUMBER(INDEX(SOURCE!B:B,MATCH(A962,SOURCE!B:B,0)+1)),
  VALUE(INDEX(SOURCE!B:B,MATCH(A962,SOURCE!B:B,0)+1)),
  "")</f>
        <v>939</v>
      </c>
      <c r="D962" s="8" t="str">
        <f>IF(A962&lt;&gt;INT(A962),B962,
IF(A962&lt;0,VLOOKUP(A962,lookups!A$1:B$25,2,0),
IF(ISNA(B962),"",
IF(OR(ISBLANK(A962),ISNA(B962),B962=0),
"",
"#define "&amp;
VLOOKUP(A962,SOURCE!B:S,15,0)&amp;IF(SOURCE!$AA$2-LEN(VLOOKUP(A962,SOURCE!B:S,15,0))&gt;=0,REPT(" ",SOURCE!$AA$2-LEN(VLOOKUP(A962,SOURCE!B:S,15,0))),"")&amp;
TEXT(A962,"???0")&amp;IF(VLOOKUP(A962,SOURCE!B:S,16,0)="","","   "&amp;VLOOKUP(A962,SOURCE!B:S,16,0)
))))
)</f>
        <v>#define ITM_CONTOUR_INTEGRAL         938</v>
      </c>
    </row>
    <row r="963" spans="1:4">
      <c r="A963">
        <f t="shared" si="18"/>
        <v>939</v>
      </c>
      <c r="B963" t="str">
        <f>VLOOKUP(A963,SOURCE!B:S,15,0)</f>
        <v>ITM_SURFACE_INTEGRAL</v>
      </c>
      <c r="C963">
        <f>IF(
ISNUMBER(INDEX(SOURCE!B:B,MATCH(A963,SOURCE!B:B,0)+1)),
  VALUE(INDEX(SOURCE!B:B,MATCH(A963,SOURCE!B:B,0)+1)),
  "")</f>
        <v>940</v>
      </c>
      <c r="D963" s="8" t="str">
        <f>IF(A963&lt;&gt;INT(A963),B963,
IF(A963&lt;0,VLOOKUP(A963,lookups!A$1:B$25,2,0),
IF(ISNA(B963),"",
IF(OR(ISBLANK(A963),ISNA(B963),B963=0),
"",
"#define "&amp;
VLOOKUP(A963,SOURCE!B:S,15,0)&amp;IF(SOURCE!$AA$2-LEN(VLOOKUP(A963,SOURCE!B:S,15,0))&gt;=0,REPT(" ",SOURCE!$AA$2-LEN(VLOOKUP(A963,SOURCE!B:S,15,0))),"")&amp;
TEXT(A963,"???0")&amp;IF(VLOOKUP(A963,SOURCE!B:S,16,0)="","","   "&amp;VLOOKUP(A963,SOURCE!B:S,16,0)
))))
)</f>
        <v>#define ITM_SURFACE_INTEGRAL         939</v>
      </c>
    </row>
    <row r="964" spans="1:4">
      <c r="A964">
        <f t="shared" si="18"/>
        <v>940</v>
      </c>
      <c r="B964" t="str">
        <f>VLOOKUP(A964,SOURCE!B:S,15,0)</f>
        <v>ITM_RATIO</v>
      </c>
      <c r="C964">
        <f>IF(
ISNUMBER(INDEX(SOURCE!B:B,MATCH(A964,SOURCE!B:B,0)+1)),
  VALUE(INDEX(SOURCE!B:B,MATCH(A964,SOURCE!B:B,0)+1)),
  "")</f>
        <v>941</v>
      </c>
      <c r="D964" s="8" t="str">
        <f>IF(A964&lt;&gt;INT(A964),B964,
IF(A964&lt;0,VLOOKUP(A964,lookups!A$1:B$25,2,0),
IF(ISNA(B964),"",
IF(OR(ISBLANK(A964),ISNA(B964),B964=0),
"",
"#define "&amp;
VLOOKUP(A964,SOURCE!B:S,15,0)&amp;IF(SOURCE!$AA$2-LEN(VLOOKUP(A964,SOURCE!B:S,15,0))&gt;=0,REPT(" ",SOURCE!$AA$2-LEN(VLOOKUP(A964,SOURCE!B:S,15,0))),"")&amp;
TEXT(A964,"???0")&amp;IF(VLOOKUP(A964,SOURCE!B:S,16,0)="","","   "&amp;VLOOKUP(A964,SOURCE!B:S,16,0)
))))
)</f>
        <v>#define ITM_RATIO                    940</v>
      </c>
    </row>
    <row r="965" spans="1:4">
      <c r="A965">
        <f t="shared" si="18"/>
        <v>941</v>
      </c>
      <c r="B965" t="str">
        <f>VLOOKUP(A965,SOURCE!B:S,15,0)</f>
        <v>ITM_CHECK_MARK</v>
      </c>
      <c r="C965">
        <f>IF(
ISNUMBER(INDEX(SOURCE!B:B,MATCH(A965,SOURCE!B:B,0)+1)),
  VALUE(INDEX(SOURCE!B:B,MATCH(A965,SOURCE!B:B,0)+1)),
  "")</f>
        <v>942</v>
      </c>
      <c r="D965" s="8" t="str">
        <f>IF(A965&lt;&gt;INT(A965),B965,
IF(A965&lt;0,VLOOKUP(A965,lookups!A$1:B$25,2,0),
IF(ISNA(B965),"",
IF(OR(ISBLANK(A965),ISNA(B965),B965=0),
"",
"#define "&amp;
VLOOKUP(A965,SOURCE!B:S,15,0)&amp;IF(SOURCE!$AA$2-LEN(VLOOKUP(A965,SOURCE!B:S,15,0))&gt;=0,REPT(" ",SOURCE!$AA$2-LEN(VLOOKUP(A965,SOURCE!B:S,15,0))),"")&amp;
TEXT(A965,"???0")&amp;IF(VLOOKUP(A965,SOURCE!B:S,16,0)="","","   "&amp;VLOOKUP(A965,SOURCE!B:S,16,0)
))))
)</f>
        <v>#define ITM_CHECK_MARK               941</v>
      </c>
    </row>
    <row r="966" spans="1:4">
      <c r="A966">
        <f t="shared" si="18"/>
        <v>942</v>
      </c>
      <c r="B966" t="str">
        <f>VLOOKUP(A966,SOURCE!B:S,15,0)</f>
        <v>ITM_ASYMPOTICALLY_EQUAL</v>
      </c>
      <c r="C966">
        <f>IF(
ISNUMBER(INDEX(SOURCE!B:B,MATCH(A966,SOURCE!B:B,0)+1)),
  VALUE(INDEX(SOURCE!B:B,MATCH(A966,SOURCE!B:B,0)+1)),
  "")</f>
        <v>943</v>
      </c>
      <c r="D966" s="8" t="str">
        <f>IF(A966&lt;&gt;INT(A966),B966,
IF(A966&lt;0,VLOOKUP(A966,lookups!A$1:B$25,2,0),
IF(ISNA(B966),"",
IF(OR(ISBLANK(A966),ISNA(B966),B966=0),
"",
"#define "&amp;
VLOOKUP(A966,SOURCE!B:S,15,0)&amp;IF(SOURCE!$AA$2-LEN(VLOOKUP(A966,SOURCE!B:S,15,0))&gt;=0,REPT(" ",SOURCE!$AA$2-LEN(VLOOKUP(A966,SOURCE!B:S,15,0))),"")&amp;
TEXT(A966,"???0")&amp;IF(VLOOKUP(A966,SOURCE!B:S,16,0)="","","   "&amp;VLOOKUP(A966,SOURCE!B:S,16,0)
))))
)</f>
        <v>#define ITM_ASYMPOTICALLY_EQUAL      942</v>
      </c>
    </row>
    <row r="967" spans="1:4">
      <c r="A967">
        <f t="shared" si="18"/>
        <v>943</v>
      </c>
      <c r="B967" t="str">
        <f>VLOOKUP(A967,SOURCE!B:S,15,0)</f>
        <v>ITM_ALMOST_EQUAL</v>
      </c>
      <c r="C967">
        <f>IF(
ISNUMBER(INDEX(SOURCE!B:B,MATCH(A967,SOURCE!B:B,0)+1)),
  VALUE(INDEX(SOURCE!B:B,MATCH(A967,SOURCE!B:B,0)+1)),
  "")</f>
        <v>944</v>
      </c>
      <c r="D967" s="8" t="str">
        <f>IF(A967&lt;&gt;INT(A967),B967,
IF(A967&lt;0,VLOOKUP(A967,lookups!A$1:B$25,2,0),
IF(ISNA(B967),"",
IF(OR(ISBLANK(A967),ISNA(B967),B967=0),
"",
"#define "&amp;
VLOOKUP(A967,SOURCE!B:S,15,0)&amp;IF(SOURCE!$AA$2-LEN(VLOOKUP(A967,SOURCE!B:S,15,0))&gt;=0,REPT(" ",SOURCE!$AA$2-LEN(VLOOKUP(A967,SOURCE!B:S,15,0))),"")&amp;
TEXT(A967,"???0")&amp;IF(VLOOKUP(A967,SOURCE!B:S,16,0)="","","   "&amp;VLOOKUP(A967,SOURCE!B:S,16,0)
))))
)</f>
        <v>#define ITM_ALMOST_EQUAL             943</v>
      </c>
    </row>
    <row r="968" spans="1:4">
      <c r="A968">
        <f t="shared" si="18"/>
        <v>944</v>
      </c>
      <c r="B968" t="str">
        <f>VLOOKUP(A968,SOURCE!B:S,15,0)</f>
        <v>ITM_COLON_EQUALS</v>
      </c>
      <c r="C968">
        <f>IF(
ISNUMBER(INDEX(SOURCE!B:B,MATCH(A968,SOURCE!B:B,0)+1)),
  VALUE(INDEX(SOURCE!B:B,MATCH(A968,SOURCE!B:B,0)+1)),
  "")</f>
        <v>945</v>
      </c>
      <c r="D968" s="8" t="str">
        <f>IF(A968&lt;&gt;INT(A968),B968,
IF(A968&lt;0,VLOOKUP(A968,lookups!A$1:B$25,2,0),
IF(ISNA(B968),"",
IF(OR(ISBLANK(A968),ISNA(B968),B968=0),
"",
"#define "&amp;
VLOOKUP(A968,SOURCE!B:S,15,0)&amp;IF(SOURCE!$AA$2-LEN(VLOOKUP(A968,SOURCE!B:S,15,0))&gt;=0,REPT(" ",SOURCE!$AA$2-LEN(VLOOKUP(A968,SOURCE!B:S,15,0))),"")&amp;
TEXT(A968,"???0")&amp;IF(VLOOKUP(A968,SOURCE!B:S,16,0)="","","   "&amp;VLOOKUP(A968,SOURCE!B:S,16,0)
))))
)</f>
        <v>#define ITM_COLON_EQUALS             944</v>
      </c>
    </row>
    <row r="969" spans="1:4">
      <c r="A969">
        <f t="shared" si="18"/>
        <v>945</v>
      </c>
      <c r="B969" t="str">
        <f>VLOOKUP(A969,SOURCE!B:S,15,0)</f>
        <v>ITM_CORRESPONDS_TO</v>
      </c>
      <c r="C969">
        <f>IF(
ISNUMBER(INDEX(SOURCE!B:B,MATCH(A969,SOURCE!B:B,0)+1)),
  VALUE(INDEX(SOURCE!B:B,MATCH(A969,SOURCE!B:B,0)+1)),
  "")</f>
        <v>946</v>
      </c>
      <c r="D969" s="8" t="str">
        <f>IF(A969&lt;&gt;INT(A969),B969,
IF(A969&lt;0,VLOOKUP(A969,lookups!A$1:B$25,2,0),
IF(ISNA(B969),"",
IF(OR(ISBLANK(A969),ISNA(B969),B969=0),
"",
"#define "&amp;
VLOOKUP(A969,SOURCE!B:S,15,0)&amp;IF(SOURCE!$AA$2-LEN(VLOOKUP(A969,SOURCE!B:S,15,0))&gt;=0,REPT(" ",SOURCE!$AA$2-LEN(VLOOKUP(A969,SOURCE!B:S,15,0))),"")&amp;
TEXT(A969,"???0")&amp;IF(VLOOKUP(A969,SOURCE!B:S,16,0)="","","   "&amp;VLOOKUP(A969,SOURCE!B:S,16,0)
))))
)</f>
        <v>#define ITM_CORRESPONDS_TO           945</v>
      </c>
    </row>
    <row r="970" spans="1:4">
      <c r="A970">
        <f t="shared" si="18"/>
        <v>946</v>
      </c>
      <c r="B970" t="str">
        <f>VLOOKUP(A970,SOURCE!B:S,15,0)</f>
        <v>ITM_ESTIMATES</v>
      </c>
      <c r="C970">
        <f>IF(
ISNUMBER(INDEX(SOURCE!B:B,MATCH(A970,SOURCE!B:B,0)+1)),
  VALUE(INDEX(SOURCE!B:B,MATCH(A970,SOURCE!B:B,0)+1)),
  "")</f>
        <v>947</v>
      </c>
      <c r="D970" s="8" t="str">
        <f>IF(A970&lt;&gt;INT(A970),B970,
IF(A970&lt;0,VLOOKUP(A970,lookups!A$1:B$25,2,0),
IF(ISNA(B970),"",
IF(OR(ISBLANK(A970),ISNA(B970),B970=0),
"",
"#define "&amp;
VLOOKUP(A970,SOURCE!B:S,15,0)&amp;IF(SOURCE!$AA$2-LEN(VLOOKUP(A970,SOURCE!B:S,15,0))&gt;=0,REPT(" ",SOURCE!$AA$2-LEN(VLOOKUP(A970,SOURCE!B:S,15,0))),"")&amp;
TEXT(A970,"???0")&amp;IF(VLOOKUP(A970,SOURCE!B:S,16,0)="","","   "&amp;VLOOKUP(A970,SOURCE!B:S,16,0)
))))
)</f>
        <v>#define ITM_ESTIMATES                946</v>
      </c>
    </row>
    <row r="971" spans="1:4">
      <c r="A971">
        <f t="shared" ref="A971:A1034" si="19">C970</f>
        <v>947</v>
      </c>
      <c r="B971" t="str">
        <f>VLOOKUP(A971,SOURCE!B:S,15,0)</f>
        <v>ITM_NOT_EQUAL</v>
      </c>
      <c r="C971">
        <f>IF(
ISNUMBER(INDEX(SOURCE!B:B,MATCH(A971,SOURCE!B:B,0)+1)),
  VALUE(INDEX(SOURCE!B:B,MATCH(A971,SOURCE!B:B,0)+1)),
  "")</f>
        <v>948</v>
      </c>
      <c r="D971" s="8" t="str">
        <f>IF(A971&lt;&gt;INT(A971),B971,
IF(A971&lt;0,VLOOKUP(A971,lookups!A$1:B$25,2,0),
IF(ISNA(B971),"",
IF(OR(ISBLANK(A971),ISNA(B971),B971=0),
"",
"#define "&amp;
VLOOKUP(A971,SOURCE!B:S,15,0)&amp;IF(SOURCE!$AA$2-LEN(VLOOKUP(A971,SOURCE!B:S,15,0))&gt;=0,REPT(" ",SOURCE!$AA$2-LEN(VLOOKUP(A971,SOURCE!B:S,15,0))),"")&amp;
TEXT(A971,"???0")&amp;IF(VLOOKUP(A971,SOURCE!B:S,16,0)="","","   "&amp;VLOOKUP(A971,SOURCE!B:S,16,0)
))))
)</f>
        <v>#define ITM_NOT_EQUAL                947</v>
      </c>
    </row>
    <row r="972" spans="1:4">
      <c r="A972">
        <f t="shared" si="19"/>
        <v>948</v>
      </c>
      <c r="B972" t="str">
        <f>VLOOKUP(A972,SOURCE!B:S,15,0)</f>
        <v>ITM_IDENTICAL_TO</v>
      </c>
      <c r="C972">
        <f>IF(
ISNUMBER(INDEX(SOURCE!B:B,MATCH(A972,SOURCE!B:B,0)+1)),
  VALUE(INDEX(SOURCE!B:B,MATCH(A972,SOURCE!B:B,0)+1)),
  "")</f>
        <v>949</v>
      </c>
      <c r="D972" s="8" t="str">
        <f>IF(A972&lt;&gt;INT(A972),B972,
IF(A972&lt;0,VLOOKUP(A972,lookups!A$1:B$25,2,0),
IF(ISNA(B972),"",
IF(OR(ISBLANK(A972),ISNA(B972),B972=0),
"",
"#define "&amp;
VLOOKUP(A972,SOURCE!B:S,15,0)&amp;IF(SOURCE!$AA$2-LEN(VLOOKUP(A972,SOURCE!B:S,15,0))&gt;=0,REPT(" ",SOURCE!$AA$2-LEN(VLOOKUP(A972,SOURCE!B:S,15,0))),"")&amp;
TEXT(A972,"???0")&amp;IF(VLOOKUP(A972,SOURCE!B:S,16,0)="","","   "&amp;VLOOKUP(A972,SOURCE!B:S,16,0)
))))
)</f>
        <v>#define ITM_IDENTICAL_TO             948</v>
      </c>
    </row>
    <row r="973" spans="1:4">
      <c r="A973">
        <f t="shared" si="19"/>
        <v>949</v>
      </c>
      <c r="B973" t="str">
        <f>VLOOKUP(A973,SOURCE!B:S,15,0)</f>
        <v>ITM_LESS_EQUAL</v>
      </c>
      <c r="C973">
        <f>IF(
ISNUMBER(INDEX(SOURCE!B:B,MATCH(A973,SOURCE!B:B,0)+1)),
  VALUE(INDEX(SOURCE!B:B,MATCH(A973,SOURCE!B:B,0)+1)),
  "")</f>
        <v>950</v>
      </c>
      <c r="D973" s="8" t="str">
        <f>IF(A973&lt;&gt;INT(A973),B973,
IF(A973&lt;0,VLOOKUP(A973,lookups!A$1:B$25,2,0),
IF(ISNA(B973),"",
IF(OR(ISBLANK(A973),ISNA(B973),B973=0),
"",
"#define "&amp;
VLOOKUP(A973,SOURCE!B:S,15,0)&amp;IF(SOURCE!$AA$2-LEN(VLOOKUP(A973,SOURCE!B:S,15,0))&gt;=0,REPT(" ",SOURCE!$AA$2-LEN(VLOOKUP(A973,SOURCE!B:S,15,0))),"")&amp;
TEXT(A973,"???0")&amp;IF(VLOOKUP(A973,SOURCE!B:S,16,0)="","","   "&amp;VLOOKUP(A973,SOURCE!B:S,16,0)
))))
)</f>
        <v>#define ITM_LESS_EQUAL               949</v>
      </c>
    </row>
    <row r="974" spans="1:4">
      <c r="A974">
        <f t="shared" si="19"/>
        <v>950</v>
      </c>
      <c r="B974" t="str">
        <f>VLOOKUP(A974,SOURCE!B:S,15,0)</f>
        <v>ITM_GREATER_EQUAL</v>
      </c>
      <c r="C974">
        <f>IF(
ISNUMBER(INDEX(SOURCE!B:B,MATCH(A974,SOURCE!B:B,0)+1)),
  VALUE(INDEX(SOURCE!B:B,MATCH(A974,SOURCE!B:B,0)+1)),
  "")</f>
        <v>951</v>
      </c>
      <c r="D974" s="8" t="str">
        <f>IF(A974&lt;&gt;INT(A974),B974,
IF(A974&lt;0,VLOOKUP(A974,lookups!A$1:B$25,2,0),
IF(ISNA(B974),"",
IF(OR(ISBLANK(A974),ISNA(B974),B974=0),
"",
"#define "&amp;
VLOOKUP(A974,SOURCE!B:S,15,0)&amp;IF(SOURCE!$AA$2-LEN(VLOOKUP(A974,SOURCE!B:S,15,0))&gt;=0,REPT(" ",SOURCE!$AA$2-LEN(VLOOKUP(A974,SOURCE!B:S,15,0))),"")&amp;
TEXT(A974,"???0")&amp;IF(VLOOKUP(A974,SOURCE!B:S,16,0)="","","   "&amp;VLOOKUP(A974,SOURCE!B:S,16,0)
))))
)</f>
        <v>#define ITM_GREATER_EQUAL            950</v>
      </c>
    </row>
    <row r="975" spans="1:4">
      <c r="A975">
        <f t="shared" si="19"/>
        <v>951</v>
      </c>
      <c r="B975" t="str">
        <f>VLOOKUP(A975,SOURCE!B:S,15,0)</f>
        <v>ITM_MUCH_LESS</v>
      </c>
      <c r="C975">
        <f>IF(
ISNUMBER(INDEX(SOURCE!B:B,MATCH(A975,SOURCE!B:B,0)+1)),
  VALUE(INDEX(SOURCE!B:B,MATCH(A975,SOURCE!B:B,0)+1)),
  "")</f>
        <v>952</v>
      </c>
      <c r="D975" s="8" t="str">
        <f>IF(A975&lt;&gt;INT(A975),B975,
IF(A975&lt;0,VLOOKUP(A975,lookups!A$1:B$25,2,0),
IF(ISNA(B975),"",
IF(OR(ISBLANK(A975),ISNA(B975),B975=0),
"",
"#define "&amp;
VLOOKUP(A975,SOURCE!B:S,15,0)&amp;IF(SOURCE!$AA$2-LEN(VLOOKUP(A975,SOURCE!B:S,15,0))&gt;=0,REPT(" ",SOURCE!$AA$2-LEN(VLOOKUP(A975,SOURCE!B:S,15,0))),"")&amp;
TEXT(A975,"???0")&amp;IF(VLOOKUP(A975,SOURCE!B:S,16,0)="","","   "&amp;VLOOKUP(A975,SOURCE!B:S,16,0)
))))
)</f>
        <v>#define ITM_MUCH_LESS                951</v>
      </c>
    </row>
    <row r="976" spans="1:4">
      <c r="A976">
        <f t="shared" si="19"/>
        <v>952</v>
      </c>
      <c r="B976" t="str">
        <f>VLOOKUP(A976,SOURCE!B:S,15,0)</f>
        <v>ITM_MUCH_GREATER</v>
      </c>
      <c r="C976">
        <f>IF(
ISNUMBER(INDEX(SOURCE!B:B,MATCH(A976,SOURCE!B:B,0)+1)),
  VALUE(INDEX(SOURCE!B:B,MATCH(A976,SOURCE!B:B,0)+1)),
  "")</f>
        <v>953</v>
      </c>
      <c r="D976" s="8" t="str">
        <f>IF(A976&lt;&gt;INT(A976),B976,
IF(A976&lt;0,VLOOKUP(A976,lookups!A$1:B$25,2,0),
IF(ISNA(B976),"",
IF(OR(ISBLANK(A976),ISNA(B976),B976=0),
"",
"#define "&amp;
VLOOKUP(A976,SOURCE!B:S,15,0)&amp;IF(SOURCE!$AA$2-LEN(VLOOKUP(A976,SOURCE!B:S,15,0))&gt;=0,REPT(" ",SOURCE!$AA$2-LEN(VLOOKUP(A976,SOURCE!B:S,15,0))),"")&amp;
TEXT(A976,"???0")&amp;IF(VLOOKUP(A976,SOURCE!B:S,16,0)="","","   "&amp;VLOOKUP(A976,SOURCE!B:S,16,0)
))))
)</f>
        <v>#define ITM_MUCH_GREATER             952</v>
      </c>
    </row>
    <row r="977" spans="1:4">
      <c r="A977">
        <f t="shared" si="19"/>
        <v>953</v>
      </c>
      <c r="B977" t="str">
        <f>VLOOKUP(A977,SOURCE!B:S,15,0)</f>
        <v>ITM_SUN</v>
      </c>
      <c r="C977">
        <f>IF(
ISNUMBER(INDEX(SOURCE!B:B,MATCH(A977,SOURCE!B:B,0)+1)),
  VALUE(INDEX(SOURCE!B:B,MATCH(A977,SOURCE!B:B,0)+1)),
  "")</f>
        <v>954</v>
      </c>
      <c r="D977" s="8" t="str">
        <f>IF(A977&lt;&gt;INT(A977),B977,
IF(A977&lt;0,VLOOKUP(A977,lookups!A$1:B$25,2,0),
IF(ISNA(B977),"",
IF(OR(ISBLANK(A977),ISNA(B977),B977=0),
"",
"#define "&amp;
VLOOKUP(A977,SOURCE!B:S,15,0)&amp;IF(SOURCE!$AA$2-LEN(VLOOKUP(A977,SOURCE!B:S,15,0))&gt;=0,REPT(" ",SOURCE!$AA$2-LEN(VLOOKUP(A977,SOURCE!B:S,15,0))),"")&amp;
TEXT(A977,"???0")&amp;IF(VLOOKUP(A977,SOURCE!B:S,16,0)="","","   "&amp;VLOOKUP(A977,SOURCE!B:S,16,0)
))))
)</f>
        <v>#define ITM_SUN                      953</v>
      </c>
    </row>
    <row r="978" spans="1:4">
      <c r="A978">
        <f t="shared" si="19"/>
        <v>954</v>
      </c>
      <c r="B978" t="str">
        <f>VLOOKUP(A978,SOURCE!B:S,15,0)</f>
        <v>ITM_DOWN_TACK</v>
      </c>
      <c r="C978">
        <f>IF(
ISNUMBER(INDEX(SOURCE!B:B,MATCH(A978,SOURCE!B:B,0)+1)),
  VALUE(INDEX(SOURCE!B:B,MATCH(A978,SOURCE!B:B,0)+1)),
  "")</f>
        <v>955</v>
      </c>
      <c r="D978" s="8" t="str">
        <f>IF(A978&lt;&gt;INT(A978),B978,
IF(A978&lt;0,VLOOKUP(A978,lookups!A$1:B$25,2,0),
IF(ISNA(B978),"",
IF(OR(ISBLANK(A978),ISNA(B978),B978=0),
"",
"#define "&amp;
VLOOKUP(A978,SOURCE!B:S,15,0)&amp;IF(SOURCE!$AA$2-LEN(VLOOKUP(A978,SOURCE!B:S,15,0))&gt;=0,REPT(" ",SOURCE!$AA$2-LEN(VLOOKUP(A978,SOURCE!B:S,15,0))),"")&amp;
TEXT(A978,"???0")&amp;IF(VLOOKUP(A978,SOURCE!B:S,16,0)="","","   "&amp;VLOOKUP(A978,SOURCE!B:S,16,0)
))))
)</f>
        <v>#define ITM_DOWN_TACK                954</v>
      </c>
    </row>
    <row r="979" spans="1:4">
      <c r="A979">
        <f t="shared" si="19"/>
        <v>955</v>
      </c>
      <c r="B979" t="str">
        <f>VLOOKUP(A979,SOURCE!B:S,15,0)</f>
        <v>ITM_PERPENDICULAR</v>
      </c>
      <c r="C979">
        <f>IF(
ISNUMBER(INDEX(SOURCE!B:B,MATCH(A979,SOURCE!B:B,0)+1)),
  VALUE(INDEX(SOURCE!B:B,MATCH(A979,SOURCE!B:B,0)+1)),
  "")</f>
        <v>956</v>
      </c>
      <c r="D979" s="8" t="str">
        <f>IF(A979&lt;&gt;INT(A979),B979,
IF(A979&lt;0,VLOOKUP(A979,lookups!A$1:B$25,2,0),
IF(ISNA(B979),"",
IF(OR(ISBLANK(A979),ISNA(B979),B979=0),
"",
"#define "&amp;
VLOOKUP(A979,SOURCE!B:S,15,0)&amp;IF(SOURCE!$AA$2-LEN(VLOOKUP(A979,SOURCE!B:S,15,0))&gt;=0,REPT(" ",SOURCE!$AA$2-LEN(VLOOKUP(A979,SOURCE!B:S,15,0))),"")&amp;
TEXT(A979,"???0")&amp;IF(VLOOKUP(A979,SOURCE!B:S,16,0)="","","   "&amp;VLOOKUP(A979,SOURCE!B:S,16,0)
))))
)</f>
        <v>#define ITM_PERPENDICULAR            955</v>
      </c>
    </row>
    <row r="980" spans="1:4">
      <c r="A980">
        <f t="shared" si="19"/>
        <v>956</v>
      </c>
      <c r="B980" t="str">
        <f>VLOOKUP(A980,SOURCE!B:S,15,0)</f>
        <v>ITM_XOR</v>
      </c>
      <c r="C980">
        <f>IF(
ISNUMBER(INDEX(SOURCE!B:B,MATCH(A980,SOURCE!B:B,0)+1)),
  VALUE(INDEX(SOURCE!B:B,MATCH(A980,SOURCE!B:B,0)+1)),
  "")</f>
        <v>957</v>
      </c>
      <c r="D980" s="8" t="str">
        <f>IF(A980&lt;&gt;INT(A980),B980,
IF(A980&lt;0,VLOOKUP(A980,lookups!A$1:B$25,2,0),
IF(ISNA(B980),"",
IF(OR(ISBLANK(A980),ISNA(B980),B980=0),
"",
"#define "&amp;
VLOOKUP(A980,SOURCE!B:S,15,0)&amp;IF(SOURCE!$AA$2-LEN(VLOOKUP(A980,SOURCE!B:S,15,0))&gt;=0,REPT(" ",SOURCE!$AA$2-LEN(VLOOKUP(A980,SOURCE!B:S,15,0))),"")&amp;
TEXT(A980,"???0")&amp;IF(VLOOKUP(A980,SOURCE!B:S,16,0)="","","   "&amp;VLOOKUP(A980,SOURCE!B:S,16,0)
))))
)</f>
        <v>#define ITM_XOR                      956</v>
      </c>
    </row>
    <row r="981" spans="1:4">
      <c r="A981">
        <f t="shared" si="19"/>
        <v>957</v>
      </c>
      <c r="B981" t="str">
        <f>VLOOKUP(A981,SOURCE!B:S,15,0)</f>
        <v>ITM_NAND</v>
      </c>
      <c r="C981">
        <f>IF(
ISNUMBER(INDEX(SOURCE!B:B,MATCH(A981,SOURCE!B:B,0)+1)),
  VALUE(INDEX(SOURCE!B:B,MATCH(A981,SOURCE!B:B,0)+1)),
  "")</f>
        <v>958</v>
      </c>
      <c r="D981" s="8" t="str">
        <f>IF(A981&lt;&gt;INT(A981),B981,
IF(A981&lt;0,VLOOKUP(A981,lookups!A$1:B$25,2,0),
IF(ISNA(B981),"",
IF(OR(ISBLANK(A981),ISNA(B981),B981=0),
"",
"#define "&amp;
VLOOKUP(A981,SOURCE!B:S,15,0)&amp;IF(SOURCE!$AA$2-LEN(VLOOKUP(A981,SOURCE!B:S,15,0))&gt;=0,REPT(" ",SOURCE!$AA$2-LEN(VLOOKUP(A981,SOURCE!B:S,15,0))),"")&amp;
TEXT(A981,"???0")&amp;IF(VLOOKUP(A981,SOURCE!B:S,16,0)="","","   "&amp;VLOOKUP(A981,SOURCE!B:S,16,0)
))))
)</f>
        <v>#define ITM_NAND                     957</v>
      </c>
    </row>
    <row r="982" spans="1:4">
      <c r="A982">
        <f t="shared" si="19"/>
        <v>958</v>
      </c>
      <c r="B982" t="str">
        <f>VLOOKUP(A982,SOURCE!B:S,15,0)</f>
        <v>ITM_NOR</v>
      </c>
      <c r="C982">
        <f>IF(
ISNUMBER(INDEX(SOURCE!B:B,MATCH(A982,SOURCE!B:B,0)+1)),
  VALUE(INDEX(SOURCE!B:B,MATCH(A982,SOURCE!B:B,0)+1)),
  "")</f>
        <v>959</v>
      </c>
      <c r="D982" s="8" t="str">
        <f>IF(A982&lt;&gt;INT(A982),B982,
IF(A982&lt;0,VLOOKUP(A982,lookups!A$1:B$25,2,0),
IF(ISNA(B982),"",
IF(OR(ISBLANK(A982),ISNA(B982),B982=0),
"",
"#define "&amp;
VLOOKUP(A982,SOURCE!B:S,15,0)&amp;IF(SOURCE!$AA$2-LEN(VLOOKUP(A982,SOURCE!B:S,15,0))&gt;=0,REPT(" ",SOURCE!$AA$2-LEN(VLOOKUP(A982,SOURCE!B:S,15,0))),"")&amp;
TEXT(A982,"???0")&amp;IF(VLOOKUP(A982,SOURCE!B:S,16,0)="","","   "&amp;VLOOKUP(A982,SOURCE!B:S,16,0)
))))
)</f>
        <v>#define ITM_NOR                      958</v>
      </c>
    </row>
    <row r="983" spans="1:4">
      <c r="A983">
        <f t="shared" si="19"/>
        <v>959</v>
      </c>
      <c r="B983" t="str">
        <f>VLOOKUP(A983,SOURCE!B:S,15,0)</f>
        <v>ITM_WATCH</v>
      </c>
      <c r="C983">
        <f>IF(
ISNUMBER(INDEX(SOURCE!B:B,MATCH(A983,SOURCE!B:B,0)+1)),
  VALUE(INDEX(SOURCE!B:B,MATCH(A983,SOURCE!B:B,0)+1)),
  "")</f>
        <v>960</v>
      </c>
      <c r="D983" s="8" t="str">
        <f>IF(A983&lt;&gt;INT(A983),B983,
IF(A983&lt;0,VLOOKUP(A983,lookups!A$1:B$25,2,0),
IF(ISNA(B983),"",
IF(OR(ISBLANK(A983),ISNA(B983),B983=0),
"",
"#define "&amp;
VLOOKUP(A983,SOURCE!B:S,15,0)&amp;IF(SOURCE!$AA$2-LEN(VLOOKUP(A983,SOURCE!B:S,15,0))&gt;=0,REPT(" ",SOURCE!$AA$2-LEN(VLOOKUP(A983,SOURCE!B:S,15,0))),"")&amp;
TEXT(A983,"???0")&amp;IF(VLOOKUP(A983,SOURCE!B:S,16,0)="","","   "&amp;VLOOKUP(A983,SOURCE!B:S,16,0)
))))
)</f>
        <v>#define ITM_WATCH                    959</v>
      </c>
    </row>
    <row r="984" spans="1:4">
      <c r="A984">
        <f t="shared" si="19"/>
        <v>960</v>
      </c>
      <c r="B984" t="str">
        <f>VLOOKUP(A984,SOURCE!B:S,15,0)</f>
        <v>ITM_HOURGLASS</v>
      </c>
      <c r="C984">
        <f>IF(
ISNUMBER(INDEX(SOURCE!B:B,MATCH(A984,SOURCE!B:B,0)+1)),
  VALUE(INDEX(SOURCE!B:B,MATCH(A984,SOURCE!B:B,0)+1)),
  "")</f>
        <v>961</v>
      </c>
      <c r="D984" s="8" t="str">
        <f>IF(A984&lt;&gt;INT(A984),B984,
IF(A984&lt;0,VLOOKUP(A984,lookups!A$1:B$25,2,0),
IF(ISNA(B984),"",
IF(OR(ISBLANK(A984),ISNA(B984),B984=0),
"",
"#define "&amp;
VLOOKUP(A984,SOURCE!B:S,15,0)&amp;IF(SOURCE!$AA$2-LEN(VLOOKUP(A984,SOURCE!B:S,15,0))&gt;=0,REPT(" ",SOURCE!$AA$2-LEN(VLOOKUP(A984,SOURCE!B:S,15,0))),"")&amp;
TEXT(A984,"???0")&amp;IF(VLOOKUP(A984,SOURCE!B:S,16,0)="","","   "&amp;VLOOKUP(A984,SOURCE!B:S,16,0)
))))
)</f>
        <v>#define ITM_HOURGLASS                960</v>
      </c>
    </row>
    <row r="985" spans="1:4">
      <c r="A985">
        <f t="shared" si="19"/>
        <v>961</v>
      </c>
      <c r="B985" t="str">
        <f>VLOOKUP(A985,SOURCE!B:S,15,0)</f>
        <v>ITM_PRINTER</v>
      </c>
      <c r="C985">
        <f>IF(
ISNUMBER(INDEX(SOURCE!B:B,MATCH(A985,SOURCE!B:B,0)+1)),
  VALUE(INDEX(SOURCE!B:B,MATCH(A985,SOURCE!B:B,0)+1)),
  "")</f>
        <v>962</v>
      </c>
      <c r="D985" s="8" t="str">
        <f>IF(A985&lt;&gt;INT(A985),B985,
IF(A985&lt;0,VLOOKUP(A985,lookups!A$1:B$25,2,0),
IF(ISNA(B985),"",
IF(OR(ISBLANK(A985),ISNA(B985),B985=0),
"",
"#define "&amp;
VLOOKUP(A985,SOURCE!B:S,15,0)&amp;IF(SOURCE!$AA$2-LEN(VLOOKUP(A985,SOURCE!B:S,15,0))&gt;=0,REPT(" ",SOURCE!$AA$2-LEN(VLOOKUP(A985,SOURCE!B:S,15,0))),"")&amp;
TEXT(A985,"???0")&amp;IF(VLOOKUP(A985,SOURCE!B:S,16,0)="","","   "&amp;VLOOKUP(A985,SOURCE!B:S,16,0)
))))
)</f>
        <v>#define ITM_PRINTER                  961</v>
      </c>
    </row>
    <row r="986" spans="1:4">
      <c r="A986">
        <f t="shared" si="19"/>
        <v>962</v>
      </c>
      <c r="B986" t="str">
        <f>VLOOKUP(A986,SOURCE!B:S,15,0)</f>
        <v>ITM_MAT_TL</v>
      </c>
      <c r="C986">
        <f>IF(
ISNUMBER(INDEX(SOURCE!B:B,MATCH(A986,SOURCE!B:B,0)+1)),
  VALUE(INDEX(SOURCE!B:B,MATCH(A986,SOURCE!B:B,0)+1)),
  "")</f>
        <v>963</v>
      </c>
      <c r="D986" s="8" t="str">
        <f>IF(A986&lt;&gt;INT(A986),B986,
IF(A986&lt;0,VLOOKUP(A986,lookups!A$1:B$25,2,0),
IF(ISNA(B986),"",
IF(OR(ISBLANK(A986),ISNA(B986),B986=0),
"",
"#define "&amp;
VLOOKUP(A986,SOURCE!B:S,15,0)&amp;IF(SOURCE!$AA$2-LEN(VLOOKUP(A986,SOURCE!B:S,15,0))&gt;=0,REPT(" ",SOURCE!$AA$2-LEN(VLOOKUP(A986,SOURCE!B:S,15,0))),"")&amp;
TEXT(A986,"???0")&amp;IF(VLOOKUP(A986,SOURCE!B:S,16,0)="","","   "&amp;VLOOKUP(A986,SOURCE!B:S,16,0)
))))
)</f>
        <v>#define ITM_MAT_TL                   962</v>
      </c>
    </row>
    <row r="987" spans="1:4">
      <c r="A987">
        <f t="shared" si="19"/>
        <v>963</v>
      </c>
      <c r="B987" t="str">
        <f>VLOOKUP(A987,SOURCE!B:S,15,0)</f>
        <v>ITM_MAT_ML</v>
      </c>
      <c r="C987">
        <f>IF(
ISNUMBER(INDEX(SOURCE!B:B,MATCH(A987,SOURCE!B:B,0)+1)),
  VALUE(INDEX(SOURCE!B:B,MATCH(A987,SOURCE!B:B,0)+1)),
  "")</f>
        <v>964</v>
      </c>
      <c r="D987" s="8" t="str">
        <f>IF(A987&lt;&gt;INT(A987),B987,
IF(A987&lt;0,VLOOKUP(A987,lookups!A$1:B$25,2,0),
IF(ISNA(B987),"",
IF(OR(ISBLANK(A987),ISNA(B987),B987=0),
"",
"#define "&amp;
VLOOKUP(A987,SOURCE!B:S,15,0)&amp;IF(SOURCE!$AA$2-LEN(VLOOKUP(A987,SOURCE!B:S,15,0))&gt;=0,REPT(" ",SOURCE!$AA$2-LEN(VLOOKUP(A987,SOURCE!B:S,15,0))),"")&amp;
TEXT(A987,"???0")&amp;IF(VLOOKUP(A987,SOURCE!B:S,16,0)="","","   "&amp;VLOOKUP(A987,SOURCE!B:S,16,0)
))))
)</f>
        <v>#define ITM_MAT_ML                   963</v>
      </c>
    </row>
    <row r="988" spans="1:4">
      <c r="A988">
        <f t="shared" si="19"/>
        <v>964</v>
      </c>
      <c r="B988" t="str">
        <f>VLOOKUP(A988,SOURCE!B:S,15,0)</f>
        <v>ITM_MAT_BL</v>
      </c>
      <c r="C988">
        <f>IF(
ISNUMBER(INDEX(SOURCE!B:B,MATCH(A988,SOURCE!B:B,0)+1)),
  VALUE(INDEX(SOURCE!B:B,MATCH(A988,SOURCE!B:B,0)+1)),
  "")</f>
        <v>965</v>
      </c>
      <c r="D988" s="8" t="str">
        <f>IF(A988&lt;&gt;INT(A988),B988,
IF(A988&lt;0,VLOOKUP(A988,lookups!A$1:B$25,2,0),
IF(ISNA(B988),"",
IF(OR(ISBLANK(A988),ISNA(B988),B988=0),
"",
"#define "&amp;
VLOOKUP(A988,SOURCE!B:S,15,0)&amp;IF(SOURCE!$AA$2-LEN(VLOOKUP(A988,SOURCE!B:S,15,0))&gt;=0,REPT(" ",SOURCE!$AA$2-LEN(VLOOKUP(A988,SOURCE!B:S,15,0))),"")&amp;
TEXT(A988,"???0")&amp;IF(VLOOKUP(A988,SOURCE!B:S,16,0)="","","   "&amp;VLOOKUP(A988,SOURCE!B:S,16,0)
))))
)</f>
        <v>#define ITM_MAT_BL                   964</v>
      </c>
    </row>
    <row r="989" spans="1:4">
      <c r="A989">
        <f t="shared" si="19"/>
        <v>965</v>
      </c>
      <c r="B989" t="str">
        <f>VLOOKUP(A989,SOURCE!B:S,15,0)</f>
        <v>ITM_MAT_TR</v>
      </c>
      <c r="C989">
        <f>IF(
ISNUMBER(INDEX(SOURCE!B:B,MATCH(A989,SOURCE!B:B,0)+1)),
  VALUE(INDEX(SOURCE!B:B,MATCH(A989,SOURCE!B:B,0)+1)),
  "")</f>
        <v>966</v>
      </c>
      <c r="D989" s="8" t="str">
        <f>IF(A989&lt;&gt;INT(A989),B989,
IF(A989&lt;0,VLOOKUP(A989,lookups!A$1:B$25,2,0),
IF(ISNA(B989),"",
IF(OR(ISBLANK(A989),ISNA(B989),B989=0),
"",
"#define "&amp;
VLOOKUP(A989,SOURCE!B:S,15,0)&amp;IF(SOURCE!$AA$2-LEN(VLOOKUP(A989,SOURCE!B:S,15,0))&gt;=0,REPT(" ",SOURCE!$AA$2-LEN(VLOOKUP(A989,SOURCE!B:S,15,0))),"")&amp;
TEXT(A989,"???0")&amp;IF(VLOOKUP(A989,SOURCE!B:S,16,0)="","","   "&amp;VLOOKUP(A989,SOURCE!B:S,16,0)
))))
)</f>
        <v>#define ITM_MAT_TR                   965</v>
      </c>
    </row>
    <row r="990" spans="1:4">
      <c r="A990">
        <f t="shared" si="19"/>
        <v>966</v>
      </c>
      <c r="B990" t="str">
        <f>VLOOKUP(A990,SOURCE!B:S,15,0)</f>
        <v>ITM_MAT_MR</v>
      </c>
      <c r="C990">
        <f>IF(
ISNUMBER(INDEX(SOURCE!B:B,MATCH(A990,SOURCE!B:B,0)+1)),
  VALUE(INDEX(SOURCE!B:B,MATCH(A990,SOURCE!B:B,0)+1)),
  "")</f>
        <v>967</v>
      </c>
      <c r="D990" s="8" t="str">
        <f>IF(A990&lt;&gt;INT(A990),B990,
IF(A990&lt;0,VLOOKUP(A990,lookups!A$1:B$25,2,0),
IF(ISNA(B990),"",
IF(OR(ISBLANK(A990),ISNA(B990),B990=0),
"",
"#define "&amp;
VLOOKUP(A990,SOURCE!B:S,15,0)&amp;IF(SOURCE!$AA$2-LEN(VLOOKUP(A990,SOURCE!B:S,15,0))&gt;=0,REPT(" ",SOURCE!$AA$2-LEN(VLOOKUP(A990,SOURCE!B:S,15,0))),"")&amp;
TEXT(A990,"???0")&amp;IF(VLOOKUP(A990,SOURCE!B:S,16,0)="","","   "&amp;VLOOKUP(A990,SOURCE!B:S,16,0)
))))
)</f>
        <v>#define ITM_MAT_MR                   966</v>
      </c>
    </row>
    <row r="991" spans="1:4">
      <c r="A991">
        <f t="shared" si="19"/>
        <v>967</v>
      </c>
      <c r="B991" t="str">
        <f>VLOOKUP(A991,SOURCE!B:S,15,0)</f>
        <v>ITM_MAT_BR</v>
      </c>
      <c r="C991">
        <f>IF(
ISNUMBER(INDEX(SOURCE!B:B,MATCH(A991,SOURCE!B:B,0)+1)),
  VALUE(INDEX(SOURCE!B:B,MATCH(A991,SOURCE!B:B,0)+1)),
  "")</f>
        <v>968</v>
      </c>
      <c r="D991" s="8" t="str">
        <f>IF(A991&lt;&gt;INT(A991),B991,
IF(A991&lt;0,VLOOKUP(A991,lookups!A$1:B$25,2,0),
IF(ISNA(B991),"",
IF(OR(ISBLANK(A991),ISNA(B991),B991=0),
"",
"#define "&amp;
VLOOKUP(A991,SOURCE!B:S,15,0)&amp;IF(SOURCE!$AA$2-LEN(VLOOKUP(A991,SOURCE!B:S,15,0))&gt;=0,REPT(" ",SOURCE!$AA$2-LEN(VLOOKUP(A991,SOURCE!B:S,15,0))),"")&amp;
TEXT(A991,"???0")&amp;IF(VLOOKUP(A991,SOURCE!B:S,16,0)="","","   "&amp;VLOOKUP(A991,SOURCE!B:S,16,0)
))))
)</f>
        <v>#define ITM_MAT_BR                   967</v>
      </c>
    </row>
    <row r="992" spans="1:4">
      <c r="A992">
        <f t="shared" si="19"/>
        <v>968</v>
      </c>
      <c r="B992" t="str">
        <f>VLOOKUP(A992,SOURCE!B:S,15,0)</f>
        <v>ITM_OBLIQUE1</v>
      </c>
      <c r="C992">
        <f>IF(
ISNUMBER(INDEX(SOURCE!B:B,MATCH(A992,SOURCE!B:B,0)+1)),
  VALUE(INDEX(SOURCE!B:B,MATCH(A992,SOURCE!B:B,0)+1)),
  "")</f>
        <v>969</v>
      </c>
      <c r="D992" s="8" t="str">
        <f>IF(A992&lt;&gt;INT(A992),B992,
IF(A992&lt;0,VLOOKUP(A992,lookups!A$1:B$25,2,0),
IF(ISNA(B992),"",
IF(OR(ISBLANK(A992),ISNA(B992),B992=0),
"",
"#define "&amp;
VLOOKUP(A992,SOURCE!B:S,15,0)&amp;IF(SOURCE!$AA$2-LEN(VLOOKUP(A992,SOURCE!B:S,15,0))&gt;=0,REPT(" ",SOURCE!$AA$2-LEN(VLOOKUP(A992,SOURCE!B:S,15,0))),"")&amp;
TEXT(A992,"???0")&amp;IF(VLOOKUP(A992,SOURCE!B:S,16,0)="","","   "&amp;VLOOKUP(A992,SOURCE!B:S,16,0)
))))
)</f>
        <v>#define ITM_OBLIQUE1                 968</v>
      </c>
    </row>
    <row r="993" spans="1:4">
      <c r="A993">
        <f t="shared" si="19"/>
        <v>969</v>
      </c>
      <c r="B993" t="str">
        <f>VLOOKUP(A993,SOURCE!B:S,15,0)</f>
        <v>ITM_OBLIQUE2</v>
      </c>
      <c r="C993">
        <f>IF(
ISNUMBER(INDEX(SOURCE!B:B,MATCH(A993,SOURCE!B:B,0)+1)),
  VALUE(INDEX(SOURCE!B:B,MATCH(A993,SOURCE!B:B,0)+1)),
  "")</f>
        <v>970</v>
      </c>
      <c r="D993" s="8" t="str">
        <f>IF(A993&lt;&gt;INT(A993),B993,
IF(A993&lt;0,VLOOKUP(A993,lookups!A$1:B$25,2,0),
IF(ISNA(B993),"",
IF(OR(ISBLANK(A993),ISNA(B993),B993=0),
"",
"#define "&amp;
VLOOKUP(A993,SOURCE!B:S,15,0)&amp;IF(SOURCE!$AA$2-LEN(VLOOKUP(A993,SOURCE!B:S,15,0))&gt;=0,REPT(" ",SOURCE!$AA$2-LEN(VLOOKUP(A993,SOURCE!B:S,15,0))),"")&amp;
TEXT(A993,"???0")&amp;IF(VLOOKUP(A993,SOURCE!B:S,16,0)="","","   "&amp;VLOOKUP(A993,SOURCE!B:S,16,0)
))))
)</f>
        <v>#define ITM_OBLIQUE2                 969</v>
      </c>
    </row>
    <row r="994" spans="1:4">
      <c r="A994">
        <f t="shared" si="19"/>
        <v>970</v>
      </c>
      <c r="B994" t="str">
        <f>VLOOKUP(A994,SOURCE!B:S,15,0)</f>
        <v>ITM_OBLIQUE3</v>
      </c>
      <c r="C994">
        <f>IF(
ISNUMBER(INDEX(SOURCE!B:B,MATCH(A994,SOURCE!B:B,0)+1)),
  VALUE(INDEX(SOURCE!B:B,MATCH(A994,SOURCE!B:B,0)+1)),
  "")</f>
        <v>971</v>
      </c>
      <c r="D994" s="8" t="str">
        <f>IF(A994&lt;&gt;INT(A994),B994,
IF(A994&lt;0,VLOOKUP(A994,lookups!A$1:B$25,2,0),
IF(ISNA(B994),"",
IF(OR(ISBLANK(A994),ISNA(B994),B994=0),
"",
"#define "&amp;
VLOOKUP(A994,SOURCE!B:S,15,0)&amp;IF(SOURCE!$AA$2-LEN(VLOOKUP(A994,SOURCE!B:S,15,0))&gt;=0,REPT(" ",SOURCE!$AA$2-LEN(VLOOKUP(A994,SOURCE!B:S,15,0))),"")&amp;
TEXT(A994,"???0")&amp;IF(VLOOKUP(A994,SOURCE!B:S,16,0)="","","   "&amp;VLOOKUP(A994,SOURCE!B:S,16,0)
))))
)</f>
        <v>#define ITM_OBLIQUE3                 970</v>
      </c>
    </row>
    <row r="995" spans="1:4">
      <c r="A995">
        <f t="shared" si="19"/>
        <v>971</v>
      </c>
      <c r="B995" t="str">
        <f>VLOOKUP(A995,SOURCE!B:S,15,0)</f>
        <v>ITM_OBLIQUE4</v>
      </c>
      <c r="C995">
        <f>IF(
ISNUMBER(INDEX(SOURCE!B:B,MATCH(A995,SOURCE!B:B,0)+1)),
  VALUE(INDEX(SOURCE!B:B,MATCH(A995,SOURCE!B:B,0)+1)),
  "")</f>
        <v>972</v>
      </c>
      <c r="D995" s="8" t="str">
        <f>IF(A995&lt;&gt;INT(A995),B995,
IF(A995&lt;0,VLOOKUP(A995,lookups!A$1:B$25,2,0),
IF(ISNA(B995),"",
IF(OR(ISBLANK(A995),ISNA(B995),B995=0),
"",
"#define "&amp;
VLOOKUP(A995,SOURCE!B:S,15,0)&amp;IF(SOURCE!$AA$2-LEN(VLOOKUP(A995,SOURCE!B:S,15,0))&gt;=0,REPT(" ",SOURCE!$AA$2-LEN(VLOOKUP(A995,SOURCE!B:S,15,0))),"")&amp;
TEXT(A995,"???0")&amp;IF(VLOOKUP(A995,SOURCE!B:S,16,0)="","","   "&amp;VLOOKUP(A995,SOURCE!B:S,16,0)
))))
)</f>
        <v>#define ITM_OBLIQUE4                 971</v>
      </c>
    </row>
    <row r="996" spans="1:4">
      <c r="A996">
        <f t="shared" si="19"/>
        <v>972</v>
      </c>
      <c r="B996" t="str">
        <f>VLOOKUP(A996,SOURCE!B:S,15,0)</f>
        <v>ITM_CURSOR</v>
      </c>
      <c r="C996">
        <f>IF(
ISNUMBER(INDEX(SOURCE!B:B,MATCH(A996,SOURCE!B:B,0)+1)),
  VALUE(INDEX(SOURCE!B:B,MATCH(A996,SOURCE!B:B,0)+1)),
  "")</f>
        <v>973</v>
      </c>
      <c r="D996" s="8" t="str">
        <f>IF(A996&lt;&gt;INT(A996),B996,
IF(A996&lt;0,VLOOKUP(A996,lookups!A$1:B$25,2,0),
IF(ISNA(B996),"",
IF(OR(ISBLANK(A996),ISNA(B996),B996=0),
"",
"#define "&amp;
VLOOKUP(A996,SOURCE!B:S,15,0)&amp;IF(SOURCE!$AA$2-LEN(VLOOKUP(A996,SOURCE!B:S,15,0))&gt;=0,REPT(" ",SOURCE!$AA$2-LEN(VLOOKUP(A996,SOURCE!B:S,15,0))),"")&amp;
TEXT(A996,"???0")&amp;IF(VLOOKUP(A996,SOURCE!B:S,16,0)="","","   "&amp;VLOOKUP(A996,SOURCE!B:S,16,0)
))))
)</f>
        <v>#define ITM_CURSOR                   972</v>
      </c>
    </row>
    <row r="997" spans="1:4">
      <c r="A997">
        <f t="shared" si="19"/>
        <v>973</v>
      </c>
      <c r="B997" t="str">
        <f>VLOOKUP(A997,SOURCE!B:S,15,0)</f>
        <v>ITM_PERIOD34</v>
      </c>
      <c r="C997">
        <f>IF(
ISNUMBER(INDEX(SOURCE!B:B,MATCH(A997,SOURCE!B:B,0)+1)),
  VALUE(INDEX(SOURCE!B:B,MATCH(A997,SOURCE!B:B,0)+1)),
  "")</f>
        <v>974</v>
      </c>
      <c r="D997" s="8" t="str">
        <f>IF(A997&lt;&gt;INT(A997),B997,
IF(A997&lt;0,VLOOKUP(A997,lookups!A$1:B$25,2,0),
IF(ISNA(B997),"",
IF(OR(ISBLANK(A997),ISNA(B997),B997=0),
"",
"#define "&amp;
VLOOKUP(A997,SOURCE!B:S,15,0)&amp;IF(SOURCE!$AA$2-LEN(VLOOKUP(A997,SOURCE!B:S,15,0))&gt;=0,REPT(" ",SOURCE!$AA$2-LEN(VLOOKUP(A997,SOURCE!B:S,15,0))),"")&amp;
TEXT(A997,"???0")&amp;IF(VLOOKUP(A997,SOURCE!B:S,16,0)="","","   "&amp;VLOOKUP(A997,SOURCE!B:S,16,0)
))))
)</f>
        <v>#define ITM_PERIOD34                 973</v>
      </c>
    </row>
    <row r="998" spans="1:4">
      <c r="A998">
        <f t="shared" si="19"/>
        <v>974</v>
      </c>
      <c r="B998" t="str">
        <f>VLOOKUP(A998,SOURCE!B:S,15,0)</f>
        <v>ITM_COMMA34</v>
      </c>
      <c r="C998">
        <f>IF(
ISNUMBER(INDEX(SOURCE!B:B,MATCH(A998,SOURCE!B:B,0)+1)),
  VALUE(INDEX(SOURCE!B:B,MATCH(A998,SOURCE!B:B,0)+1)),
  "")</f>
        <v>975</v>
      </c>
      <c r="D998" s="8" t="str">
        <f>IF(A998&lt;&gt;INT(A998),B998,
IF(A998&lt;0,VLOOKUP(A998,lookups!A$1:B$25,2,0),
IF(ISNA(B998),"",
IF(OR(ISBLANK(A998),ISNA(B998),B998=0),
"",
"#define "&amp;
VLOOKUP(A998,SOURCE!B:S,15,0)&amp;IF(SOURCE!$AA$2-LEN(VLOOKUP(A998,SOURCE!B:S,15,0))&gt;=0,REPT(" ",SOURCE!$AA$2-LEN(VLOOKUP(A998,SOURCE!B:S,15,0))),"")&amp;
TEXT(A998,"???0")&amp;IF(VLOOKUP(A998,SOURCE!B:S,16,0)="","","   "&amp;VLOOKUP(A998,SOURCE!B:S,16,0)
))))
)</f>
        <v>#define ITM_COMMA34                  974</v>
      </c>
    </row>
    <row r="999" spans="1:4">
      <c r="A999">
        <f t="shared" si="19"/>
        <v>975</v>
      </c>
      <c r="B999" t="str">
        <f>VLOOKUP(A999,SOURCE!B:S,15,0)</f>
        <v>ITM_BATTERY</v>
      </c>
      <c r="C999">
        <f>IF(
ISNUMBER(INDEX(SOURCE!B:B,MATCH(A999,SOURCE!B:B,0)+1)),
  VALUE(INDEX(SOURCE!B:B,MATCH(A999,SOURCE!B:B,0)+1)),
  "")</f>
        <v>976</v>
      </c>
      <c r="D999" s="8" t="str">
        <f>IF(A999&lt;&gt;INT(A999),B999,
IF(A999&lt;0,VLOOKUP(A999,lookups!A$1:B$25,2,0),
IF(ISNA(B999),"",
IF(OR(ISBLANK(A999),ISNA(B999),B999=0),
"",
"#define "&amp;
VLOOKUP(A999,SOURCE!B:S,15,0)&amp;IF(SOURCE!$AA$2-LEN(VLOOKUP(A999,SOURCE!B:S,15,0))&gt;=0,REPT(" ",SOURCE!$AA$2-LEN(VLOOKUP(A999,SOURCE!B:S,15,0))),"")&amp;
TEXT(A999,"???0")&amp;IF(VLOOKUP(A999,SOURCE!B:S,16,0)="","","   "&amp;VLOOKUP(A999,SOURCE!B:S,16,0)
))))
)</f>
        <v>#define ITM_BATTERY                  975</v>
      </c>
    </row>
    <row r="1000" spans="1:4">
      <c r="A1000">
        <f t="shared" si="19"/>
        <v>976</v>
      </c>
      <c r="B1000" t="str">
        <f>VLOOKUP(A1000,SOURCE!B:S,15,0)</f>
        <v>ITM_PGM_BEGIN</v>
      </c>
      <c r="C1000">
        <f>IF(
ISNUMBER(INDEX(SOURCE!B:B,MATCH(A1000,SOURCE!B:B,0)+1)),
  VALUE(INDEX(SOURCE!B:B,MATCH(A1000,SOURCE!B:B,0)+1)),
  "")</f>
        <v>977</v>
      </c>
      <c r="D1000" s="8" t="str">
        <f>IF(A1000&lt;&gt;INT(A1000),B1000,
IF(A1000&lt;0,VLOOKUP(A1000,lookups!A$1:B$25,2,0),
IF(ISNA(B1000),"",
IF(OR(ISBLANK(A1000),ISNA(B1000),B1000=0),
"",
"#define "&amp;
VLOOKUP(A1000,SOURCE!B:S,15,0)&amp;IF(SOURCE!$AA$2-LEN(VLOOKUP(A1000,SOURCE!B:S,15,0))&gt;=0,REPT(" ",SOURCE!$AA$2-LEN(VLOOKUP(A1000,SOURCE!B:S,15,0))),"")&amp;
TEXT(A1000,"???0")&amp;IF(VLOOKUP(A1000,SOURCE!B:S,16,0)="","","   "&amp;VLOOKUP(A1000,SOURCE!B:S,16,0)
))))
)</f>
        <v>#define ITM_PGM_BEGIN                976</v>
      </c>
    </row>
    <row r="1001" spans="1:4">
      <c r="A1001">
        <f t="shared" si="19"/>
        <v>977</v>
      </c>
      <c r="B1001" t="str">
        <f>VLOOKUP(A1001,SOURCE!B:S,15,0)</f>
        <v>ITM_USER_MODE</v>
      </c>
      <c r="C1001">
        <f>IF(
ISNUMBER(INDEX(SOURCE!B:B,MATCH(A1001,SOURCE!B:B,0)+1)),
  VALUE(INDEX(SOURCE!B:B,MATCH(A1001,SOURCE!B:B,0)+1)),
  "")</f>
        <v>978</v>
      </c>
      <c r="D1001" s="8" t="str">
        <f>IF(A1001&lt;&gt;INT(A1001),B1001,
IF(A1001&lt;0,VLOOKUP(A1001,lookups!A$1:B$25,2,0),
IF(ISNA(B1001),"",
IF(OR(ISBLANK(A1001),ISNA(B1001),B1001=0),
"",
"#define "&amp;
VLOOKUP(A1001,SOURCE!B:S,15,0)&amp;IF(SOURCE!$AA$2-LEN(VLOOKUP(A1001,SOURCE!B:S,15,0))&gt;=0,REPT(" ",SOURCE!$AA$2-LEN(VLOOKUP(A1001,SOURCE!B:S,15,0))),"")&amp;
TEXT(A1001,"???0")&amp;IF(VLOOKUP(A1001,SOURCE!B:S,16,0)="","","   "&amp;VLOOKUP(A1001,SOURCE!B:S,16,0)
))))
)</f>
        <v>#define ITM_USER_MODE                977</v>
      </c>
    </row>
    <row r="1002" spans="1:4">
      <c r="A1002">
        <f t="shared" si="19"/>
        <v>978</v>
      </c>
      <c r="B1002" t="str">
        <f>VLOOKUP(A1002,SOURCE!B:S,15,0)</f>
        <v>ITM_UK</v>
      </c>
      <c r="C1002">
        <f>IF(
ISNUMBER(INDEX(SOURCE!B:B,MATCH(A1002,SOURCE!B:B,0)+1)),
  VALUE(INDEX(SOURCE!B:B,MATCH(A1002,SOURCE!B:B,0)+1)),
  "")</f>
        <v>979</v>
      </c>
      <c r="D1002" s="8" t="str">
        <f>IF(A1002&lt;&gt;INT(A1002),B1002,
IF(A1002&lt;0,VLOOKUP(A1002,lookups!A$1:B$25,2,0),
IF(ISNA(B1002),"",
IF(OR(ISBLANK(A1002),ISNA(B1002),B1002=0),
"",
"#define "&amp;
VLOOKUP(A1002,SOURCE!B:S,15,0)&amp;IF(SOURCE!$AA$2-LEN(VLOOKUP(A1002,SOURCE!B:S,15,0))&gt;=0,REPT(" ",SOURCE!$AA$2-LEN(VLOOKUP(A1002,SOURCE!B:S,15,0))),"")&amp;
TEXT(A1002,"???0")&amp;IF(VLOOKUP(A1002,SOURCE!B:S,16,0)="","","   "&amp;VLOOKUP(A1002,SOURCE!B:S,16,0)
))))
)</f>
        <v>#define ITM_UK                       978</v>
      </c>
    </row>
    <row r="1003" spans="1:4">
      <c r="A1003">
        <f t="shared" si="19"/>
        <v>979</v>
      </c>
      <c r="B1003" t="str">
        <f>VLOOKUP(A1003,SOURCE!B:S,15,0)</f>
        <v>ITM_US</v>
      </c>
      <c r="C1003">
        <f>IF(
ISNUMBER(INDEX(SOURCE!B:B,MATCH(A1003,SOURCE!B:B,0)+1)),
  VALUE(INDEX(SOURCE!B:B,MATCH(A1003,SOURCE!B:B,0)+1)),
  "")</f>
        <v>980</v>
      </c>
      <c r="D1003" s="8" t="str">
        <f>IF(A1003&lt;&gt;INT(A1003),B1003,
IF(A1003&lt;0,VLOOKUP(A1003,lookups!A$1:B$25,2,0),
IF(ISNA(B1003),"",
IF(OR(ISBLANK(A1003),ISNA(B1003),B1003=0),
"",
"#define "&amp;
VLOOKUP(A1003,SOURCE!B:S,15,0)&amp;IF(SOURCE!$AA$2-LEN(VLOOKUP(A1003,SOURCE!B:S,15,0))&gt;=0,REPT(" ",SOURCE!$AA$2-LEN(VLOOKUP(A1003,SOURCE!B:S,15,0))),"")&amp;
TEXT(A1003,"???0")&amp;IF(VLOOKUP(A1003,SOURCE!B:S,16,0)="","","   "&amp;VLOOKUP(A1003,SOURCE!B:S,16,0)
))))
)</f>
        <v>#define ITM_US                       979</v>
      </c>
    </row>
    <row r="1004" spans="1:4">
      <c r="A1004">
        <f t="shared" si="19"/>
        <v>980</v>
      </c>
      <c r="B1004" t="str">
        <f>VLOOKUP(A1004,SOURCE!B:S,15,0)</f>
        <v>ITM_NEG_EXCLAMATION_MARK</v>
      </c>
      <c r="C1004">
        <f>IF(
ISNUMBER(INDEX(SOURCE!B:B,MATCH(A1004,SOURCE!B:B,0)+1)),
  VALUE(INDEX(SOURCE!B:B,MATCH(A1004,SOURCE!B:B,0)+1)),
  "")</f>
        <v>981</v>
      </c>
      <c r="D1004" s="8" t="str">
        <f>IF(A1004&lt;&gt;INT(A1004),B1004,
IF(A1004&lt;0,VLOOKUP(A1004,lookups!A$1:B$25,2,0),
IF(ISNA(B1004),"",
IF(OR(ISBLANK(A1004),ISNA(B1004),B1004=0),
"",
"#define "&amp;
VLOOKUP(A1004,SOURCE!B:S,15,0)&amp;IF(SOURCE!$AA$2-LEN(VLOOKUP(A1004,SOURCE!B:S,15,0))&gt;=0,REPT(" ",SOURCE!$AA$2-LEN(VLOOKUP(A1004,SOURCE!B:S,15,0))),"")&amp;
TEXT(A1004,"???0")&amp;IF(VLOOKUP(A1004,SOURCE!B:S,16,0)="","","   "&amp;VLOOKUP(A1004,SOURCE!B:S,16,0)
))))
)</f>
        <v>#define ITM_NEG_EXCLAMATION_MARK     980</v>
      </c>
    </row>
    <row r="1005" spans="1:4">
      <c r="A1005">
        <f t="shared" si="19"/>
        <v>981</v>
      </c>
      <c r="B1005" t="str">
        <f>VLOOKUP(A1005,SOURCE!B:S,15,0)</f>
        <v>ITM_ex</v>
      </c>
      <c r="C1005">
        <f>IF(
ISNUMBER(INDEX(SOURCE!B:B,MATCH(A1005,SOURCE!B:B,0)+1)),
  VALUE(INDEX(SOURCE!B:B,MATCH(A1005,SOURCE!B:B,0)+1)),
  "")</f>
        <v>982</v>
      </c>
      <c r="D1005" s="8" t="str">
        <f>IF(A1005&lt;&gt;INT(A1005),B1005,
IF(A1005&lt;0,VLOOKUP(A1005,lookups!A$1:B$25,2,0),
IF(ISNA(B1005),"",
IF(OR(ISBLANK(A1005),ISNA(B1005),B1005=0),
"",
"#define "&amp;
VLOOKUP(A1005,SOURCE!B:S,15,0)&amp;IF(SOURCE!$AA$2-LEN(VLOOKUP(A1005,SOURCE!B:S,15,0))&gt;=0,REPT(" ",SOURCE!$AA$2-LEN(VLOOKUP(A1005,SOURCE!B:S,15,0))),"")&amp;
TEXT(A1005,"???0")&amp;IF(VLOOKUP(A1005,SOURCE!B:S,16,0)="","","   "&amp;VLOOKUP(A1005,SOURCE!B:S,16,0)
))))
)</f>
        <v>#define ITM_ex                       981</v>
      </c>
    </row>
    <row r="1006" spans="1:4">
      <c r="A1006">
        <f t="shared" si="19"/>
        <v>982</v>
      </c>
      <c r="B1006" t="str">
        <f>VLOOKUP(A1006,SOURCE!B:S,15,0)</f>
        <v>ITM_Max</v>
      </c>
      <c r="C1006">
        <f>IF(
ISNUMBER(INDEX(SOURCE!B:B,MATCH(A1006,SOURCE!B:B,0)+1)),
  VALUE(INDEX(SOURCE!B:B,MATCH(A1006,SOURCE!B:B,0)+1)),
  "")</f>
        <v>983</v>
      </c>
      <c r="D1006" s="8" t="str">
        <f>IF(A1006&lt;&gt;INT(A1006),B1006,
IF(A1006&lt;0,VLOOKUP(A1006,lookups!A$1:B$25,2,0),
IF(ISNA(B1006),"",
IF(OR(ISBLANK(A1006),ISNA(B1006),B1006=0),
"",
"#define "&amp;
VLOOKUP(A1006,SOURCE!B:S,15,0)&amp;IF(SOURCE!$AA$2-LEN(VLOOKUP(A1006,SOURCE!B:S,15,0))&gt;=0,REPT(" ",SOURCE!$AA$2-LEN(VLOOKUP(A1006,SOURCE!B:S,15,0))),"")&amp;
TEXT(A1006,"???0")&amp;IF(VLOOKUP(A1006,SOURCE!B:S,16,0)="","","   "&amp;VLOOKUP(A1006,SOURCE!B:S,16,0)
))))
)</f>
        <v>#define ITM_Max                      982</v>
      </c>
    </row>
    <row r="1007" spans="1:4">
      <c r="A1007">
        <f t="shared" si="19"/>
        <v>983</v>
      </c>
      <c r="B1007" t="str">
        <f>VLOOKUP(A1007,SOURCE!B:S,15,0)</f>
        <v>ITM_Min</v>
      </c>
      <c r="C1007">
        <f>IF(
ISNUMBER(INDEX(SOURCE!B:B,MATCH(A1007,SOURCE!B:B,0)+1)),
  VALUE(INDEX(SOURCE!B:B,MATCH(A1007,SOURCE!B:B,0)+1)),
  "")</f>
        <v>984</v>
      </c>
      <c r="D1007" s="8" t="str">
        <f>IF(A1007&lt;&gt;INT(A1007),B1007,
IF(A1007&lt;0,VLOOKUP(A1007,lookups!A$1:B$25,2,0),
IF(ISNA(B1007),"",
IF(OR(ISBLANK(A1007),ISNA(B1007),B1007=0),
"",
"#define "&amp;
VLOOKUP(A1007,SOURCE!B:S,15,0)&amp;IF(SOURCE!$AA$2-LEN(VLOOKUP(A1007,SOURCE!B:S,15,0))&gt;=0,REPT(" ",SOURCE!$AA$2-LEN(VLOOKUP(A1007,SOURCE!B:S,15,0))),"")&amp;
TEXT(A1007,"???0")&amp;IF(VLOOKUP(A1007,SOURCE!B:S,16,0)="","","   "&amp;VLOOKUP(A1007,SOURCE!B:S,16,0)
))))
)</f>
        <v>#define ITM_Min                      983</v>
      </c>
    </row>
    <row r="1008" spans="1:4">
      <c r="A1008">
        <f t="shared" si="19"/>
        <v>984</v>
      </c>
      <c r="B1008" t="str">
        <f>VLOOKUP(A1008,SOURCE!B:S,15,0)</f>
        <v>ITM_Config</v>
      </c>
      <c r="C1008">
        <f>IF(
ISNUMBER(INDEX(SOURCE!B:B,MATCH(A1008,SOURCE!B:B,0)+1)),
  VALUE(INDEX(SOURCE!B:B,MATCH(A1008,SOURCE!B:B,0)+1)),
  "")</f>
        <v>985</v>
      </c>
      <c r="D1008" s="8" t="str">
        <f>IF(A1008&lt;&gt;INT(A1008),B1008,
IF(A1008&lt;0,VLOOKUP(A1008,lookups!A$1:B$25,2,0),
IF(ISNA(B1008),"",
IF(OR(ISBLANK(A1008),ISNA(B1008),B1008=0),
"",
"#define "&amp;
VLOOKUP(A1008,SOURCE!B:S,15,0)&amp;IF(SOURCE!$AA$2-LEN(VLOOKUP(A1008,SOURCE!B:S,15,0))&gt;=0,REPT(" ",SOURCE!$AA$2-LEN(VLOOKUP(A1008,SOURCE!B:S,15,0))),"")&amp;
TEXT(A1008,"???0")&amp;IF(VLOOKUP(A1008,SOURCE!B:S,16,0)="","","   "&amp;VLOOKUP(A1008,SOURCE!B:S,16,0)
))))
)</f>
        <v>#define ITM_Config                   984</v>
      </c>
    </row>
    <row r="1009" spans="1:4">
      <c r="A1009">
        <f t="shared" si="19"/>
        <v>985</v>
      </c>
      <c r="B1009" t="str">
        <f>VLOOKUP(A1009,SOURCE!B:S,15,0)</f>
        <v>ITM_Stack</v>
      </c>
      <c r="C1009">
        <f>IF(
ISNUMBER(INDEX(SOURCE!B:B,MATCH(A1009,SOURCE!B:B,0)+1)),
  VALUE(INDEX(SOURCE!B:B,MATCH(A1009,SOURCE!B:B,0)+1)),
  "")</f>
        <v>986</v>
      </c>
      <c r="D1009" s="8" t="str">
        <f>IF(A1009&lt;&gt;INT(A1009),B1009,
IF(A1009&lt;0,VLOOKUP(A1009,lookups!A$1:B$25,2,0),
IF(ISNA(B1009),"",
IF(OR(ISBLANK(A1009),ISNA(B1009),B1009=0),
"",
"#define "&amp;
VLOOKUP(A1009,SOURCE!B:S,15,0)&amp;IF(SOURCE!$AA$2-LEN(VLOOKUP(A1009,SOURCE!B:S,15,0))&gt;=0,REPT(" ",SOURCE!$AA$2-LEN(VLOOKUP(A1009,SOURCE!B:S,15,0))),"")&amp;
TEXT(A1009,"???0")&amp;IF(VLOOKUP(A1009,SOURCE!B:S,16,0)="","","   "&amp;VLOOKUP(A1009,SOURCE!B:S,16,0)
))))
)</f>
        <v>#define ITM_Stack                    985</v>
      </c>
    </row>
    <row r="1010" spans="1:4">
      <c r="A1010">
        <f t="shared" si="19"/>
        <v>986</v>
      </c>
      <c r="B1010" t="str">
        <f>VLOOKUP(A1010,SOURCE!B:S,15,0)</f>
        <v>ITM_dddEL</v>
      </c>
      <c r="C1010">
        <f>IF(
ISNUMBER(INDEX(SOURCE!B:B,MATCH(A1010,SOURCE!B:B,0)+1)),
  VALUE(INDEX(SOURCE!B:B,MATCH(A1010,SOURCE!B:B,0)+1)),
  "")</f>
        <v>987</v>
      </c>
      <c r="D1010" s="8" t="str">
        <f>IF(A1010&lt;&gt;INT(A1010),B1010,
IF(A1010&lt;0,VLOOKUP(A1010,lookups!A$1:B$25,2,0),
IF(ISNA(B1010),"",
IF(OR(ISBLANK(A1010),ISNA(B1010),B1010=0),
"",
"#define "&amp;
VLOOKUP(A1010,SOURCE!B:S,15,0)&amp;IF(SOURCE!$AA$2-LEN(VLOOKUP(A1010,SOURCE!B:S,15,0))&gt;=0,REPT(" ",SOURCE!$AA$2-LEN(VLOOKUP(A1010,SOURCE!B:S,15,0))),"")&amp;
TEXT(A1010,"???0")&amp;IF(VLOOKUP(A1010,SOURCE!B:S,16,0)="","","   "&amp;VLOOKUP(A1010,SOURCE!B:S,16,0)
))))
)</f>
        <v>#define ITM_dddEL                    986</v>
      </c>
    </row>
    <row r="1011" spans="1:4">
      <c r="A1011">
        <f t="shared" si="19"/>
        <v>987</v>
      </c>
      <c r="B1011" t="str">
        <f>VLOOKUP(A1011,SOURCE!B:S,15,0)</f>
        <v>ITM_dddIJ</v>
      </c>
      <c r="C1011">
        <f>IF(
ISNUMBER(INDEX(SOURCE!B:B,MATCH(A1011,SOURCE!B:B,0)+1)),
  VALUE(INDEX(SOURCE!B:B,MATCH(A1011,SOURCE!B:B,0)+1)),
  "")</f>
        <v>988</v>
      </c>
      <c r="D1011" s="8" t="str">
        <f>IF(A1011&lt;&gt;INT(A1011),B1011,
IF(A1011&lt;0,VLOOKUP(A1011,lookups!A$1:B$25,2,0),
IF(ISNA(B1011),"",
IF(OR(ISBLANK(A1011),ISNA(B1011),B1011=0),
"",
"#define "&amp;
VLOOKUP(A1011,SOURCE!B:S,15,0)&amp;IF(SOURCE!$AA$2-LEN(VLOOKUP(A1011,SOURCE!B:S,15,0))&gt;=0,REPT(" ",SOURCE!$AA$2-LEN(VLOOKUP(A1011,SOURCE!B:S,15,0))),"")&amp;
TEXT(A1011,"???0")&amp;IF(VLOOKUP(A1011,SOURCE!B:S,16,0)="","","   "&amp;VLOOKUP(A1011,SOURCE!B:S,16,0)
))))
)</f>
        <v>#define ITM_dddIJ                    987</v>
      </c>
    </row>
    <row r="1012" spans="1:4">
      <c r="A1012">
        <f t="shared" si="19"/>
        <v>988</v>
      </c>
      <c r="B1012" t="str">
        <f>VLOOKUP(A1012,SOURCE!B:S,15,0)</f>
        <v>ITM_0P</v>
      </c>
      <c r="C1012">
        <f>IF(
ISNUMBER(INDEX(SOURCE!B:B,MATCH(A1012,SOURCE!B:B,0)+1)),
  VALUE(INDEX(SOURCE!B:B,MATCH(A1012,SOURCE!B:B,0)+1)),
  "")</f>
        <v>989</v>
      </c>
      <c r="D1012" s="8" t="str">
        <f>IF(A1012&lt;&gt;INT(A1012),B1012,
IF(A1012&lt;0,VLOOKUP(A1012,lookups!A$1:B$25,2,0),
IF(ISNA(B1012),"",
IF(OR(ISBLANK(A1012),ISNA(B1012),B1012=0),
"",
"#define "&amp;
VLOOKUP(A1012,SOURCE!B:S,15,0)&amp;IF(SOURCE!$AA$2-LEN(VLOOKUP(A1012,SOURCE!B:S,15,0))&gt;=0,REPT(" ",SOURCE!$AA$2-LEN(VLOOKUP(A1012,SOURCE!B:S,15,0))),"")&amp;
TEXT(A1012,"???0")&amp;IF(VLOOKUP(A1012,SOURCE!B:S,16,0)="","","   "&amp;VLOOKUP(A1012,SOURCE!B:S,16,0)
))))
)</f>
        <v>#define ITM_0P                       988</v>
      </c>
    </row>
    <row r="1013" spans="1:4">
      <c r="A1013">
        <f t="shared" si="19"/>
        <v>989</v>
      </c>
      <c r="B1013" t="str">
        <f>VLOOKUP(A1013,SOURCE!B:S,15,0)</f>
        <v>ITM_1P</v>
      </c>
      <c r="C1013">
        <f>IF(
ISNUMBER(INDEX(SOURCE!B:B,MATCH(A1013,SOURCE!B:B,0)+1)),
  VALUE(INDEX(SOURCE!B:B,MATCH(A1013,SOURCE!B:B,0)+1)),
  "")</f>
        <v>990</v>
      </c>
      <c r="D1013" s="8" t="str">
        <f>IF(A1013&lt;&gt;INT(A1013),B1013,
IF(A1013&lt;0,VLOOKUP(A1013,lookups!A$1:B$25,2,0),
IF(ISNA(B1013),"",
IF(OR(ISBLANK(A1013),ISNA(B1013),B1013=0),
"",
"#define "&amp;
VLOOKUP(A1013,SOURCE!B:S,15,0)&amp;IF(SOURCE!$AA$2-LEN(VLOOKUP(A1013,SOURCE!B:S,15,0))&gt;=0,REPT(" ",SOURCE!$AA$2-LEN(VLOOKUP(A1013,SOURCE!B:S,15,0))),"")&amp;
TEXT(A1013,"???0")&amp;IF(VLOOKUP(A1013,SOURCE!B:S,16,0)="","","   "&amp;VLOOKUP(A1013,SOURCE!B:S,16,0)
))))
)</f>
        <v>#define ITM_1P                       989</v>
      </c>
    </row>
    <row r="1014" spans="1:4">
      <c r="A1014">
        <f t="shared" si="19"/>
        <v>990</v>
      </c>
      <c r="B1014" t="str">
        <f>VLOOKUP(A1014,SOURCE!B:S,15,0)</f>
        <v>ITM_EXPONENT</v>
      </c>
      <c r="C1014">
        <f>IF(
ISNUMBER(INDEX(SOURCE!B:B,MATCH(A1014,SOURCE!B:B,0)+1)),
  VALUE(INDEX(SOURCE!B:B,MATCH(A1014,SOURCE!B:B,0)+1)),
  "")</f>
        <v>991</v>
      </c>
      <c r="D1014" s="8" t="str">
        <f>IF(A1014&lt;&gt;INT(A1014),B1014,
IF(A1014&lt;0,VLOOKUP(A1014,lookups!A$1:B$25,2,0),
IF(ISNA(B1014),"",
IF(OR(ISBLANK(A1014),ISNA(B1014),B1014=0),
"",
"#define "&amp;
VLOOKUP(A1014,SOURCE!B:S,15,0)&amp;IF(SOURCE!$AA$2-LEN(VLOOKUP(A1014,SOURCE!B:S,15,0))&gt;=0,REPT(" ",SOURCE!$AA$2-LEN(VLOOKUP(A1014,SOURCE!B:S,15,0))),"")&amp;
TEXT(A1014,"???0")&amp;IF(VLOOKUP(A1014,SOURCE!B:S,16,0)="","","   "&amp;VLOOKUP(A1014,SOURCE!B:S,16,0)
))))
)</f>
        <v>#define ITM_EXPONENT                 990</v>
      </c>
    </row>
    <row r="1015" spans="1:4">
      <c r="A1015">
        <f t="shared" si="19"/>
        <v>991</v>
      </c>
      <c r="B1015" t="str">
        <f>VLOOKUP(A1015,SOURCE!B:S,15,0)</f>
        <v>ITM_HEX</v>
      </c>
      <c r="C1015">
        <f>IF(
ISNUMBER(INDEX(SOURCE!B:B,MATCH(A1015,SOURCE!B:B,0)+1)),
  VALUE(INDEX(SOURCE!B:B,MATCH(A1015,SOURCE!B:B,0)+1)),
  "")</f>
        <v>992</v>
      </c>
      <c r="D1015" s="8" t="str">
        <f>IF(A1015&lt;&gt;INT(A1015),B1015,
IF(A1015&lt;0,VLOOKUP(A1015,lookups!A$1:B$25,2,0),
IF(ISNA(B1015),"",
IF(OR(ISBLANK(A1015),ISNA(B1015),B1015=0),
"",
"#define "&amp;
VLOOKUP(A1015,SOURCE!B:S,15,0)&amp;IF(SOURCE!$AA$2-LEN(VLOOKUP(A1015,SOURCE!B:S,15,0))&gt;=0,REPT(" ",SOURCE!$AA$2-LEN(VLOOKUP(A1015,SOURCE!B:S,15,0))),"")&amp;
TEXT(A1015,"???0")&amp;IF(VLOOKUP(A1015,SOURCE!B:S,16,0)="","","   "&amp;VLOOKUP(A1015,SOURCE!B:S,16,0)
))))
)</f>
        <v>#define ITM_HEX                      991</v>
      </c>
    </row>
    <row r="1016" spans="1:4">
      <c r="A1016">
        <f t="shared" si="19"/>
        <v>992</v>
      </c>
      <c r="B1016" t="str">
        <f>VLOOKUP(A1016,SOURCE!B:S,15,0)</f>
        <v>ITM_M_GOTO_ROW</v>
      </c>
      <c r="C1016">
        <f>IF(
ISNUMBER(INDEX(SOURCE!B:B,MATCH(A1016,SOURCE!B:B,0)+1)),
  VALUE(INDEX(SOURCE!B:B,MATCH(A1016,SOURCE!B:B,0)+1)),
  "")</f>
        <v>993</v>
      </c>
      <c r="D1016" s="8" t="str">
        <f>IF(A1016&lt;&gt;INT(A1016),B1016,
IF(A1016&lt;0,VLOOKUP(A1016,lookups!A$1:B$25,2,0),
IF(ISNA(B1016),"",
IF(OR(ISBLANK(A1016),ISNA(B1016),B1016=0),
"",
"#define "&amp;
VLOOKUP(A1016,SOURCE!B:S,15,0)&amp;IF(SOURCE!$AA$2-LEN(VLOOKUP(A1016,SOURCE!B:S,15,0))&gt;=0,REPT(" ",SOURCE!$AA$2-LEN(VLOOKUP(A1016,SOURCE!B:S,15,0))),"")&amp;
TEXT(A1016,"???0")&amp;IF(VLOOKUP(A1016,SOURCE!B:S,16,0)="","","   "&amp;VLOOKUP(A1016,SOURCE!B:S,16,0)
))))
)</f>
        <v>#define ITM_M_GOTO_ROW               992</v>
      </c>
    </row>
    <row r="1017" spans="1:4">
      <c r="A1017">
        <f t="shared" si="19"/>
        <v>993</v>
      </c>
      <c r="B1017" t="str">
        <f>VLOOKUP(A1017,SOURCE!B:S,15,0)</f>
        <v>ITM_M_GOTO_COLUMN</v>
      </c>
      <c r="C1017">
        <f>IF(
ISNUMBER(INDEX(SOURCE!B:B,MATCH(A1017,SOURCE!B:B,0)+1)),
  VALUE(INDEX(SOURCE!B:B,MATCH(A1017,SOURCE!B:B,0)+1)),
  "")</f>
        <v>994</v>
      </c>
      <c r="D1017" s="8" t="str">
        <f>IF(A1017&lt;&gt;INT(A1017),B1017,
IF(A1017&lt;0,VLOOKUP(A1017,lookups!A$1:B$25,2,0),
IF(ISNA(B1017),"",
IF(OR(ISBLANK(A1017),ISNA(B1017),B1017=0),
"",
"#define "&amp;
VLOOKUP(A1017,SOURCE!B:S,15,0)&amp;IF(SOURCE!$AA$2-LEN(VLOOKUP(A1017,SOURCE!B:S,15,0))&gt;=0,REPT(" ",SOURCE!$AA$2-LEN(VLOOKUP(A1017,SOURCE!B:S,15,0))),"")&amp;
TEXT(A1017,"???0")&amp;IF(VLOOKUP(A1017,SOURCE!B:S,16,0)="","","   "&amp;VLOOKUP(A1017,SOURCE!B:S,16,0)
))))
)</f>
        <v>#define ITM_M_GOTO_COLUMN            993</v>
      </c>
    </row>
    <row r="1018" spans="1:4">
      <c r="A1018">
        <f t="shared" si="19"/>
        <v>994</v>
      </c>
      <c r="B1018" t="str">
        <f>VLOOKUP(A1018,SOURCE!B:S,15,0)</f>
        <v>ITM_SOLVE_VAR</v>
      </c>
      <c r="C1018">
        <f>IF(
ISNUMBER(INDEX(SOURCE!B:B,MATCH(A1018,SOURCE!B:B,0)+1)),
  VALUE(INDEX(SOURCE!B:B,MATCH(A1018,SOURCE!B:B,0)+1)),
  "")</f>
        <v>995</v>
      </c>
      <c r="D1018" s="8" t="str">
        <f>IF(A1018&lt;&gt;INT(A1018),B1018,
IF(A1018&lt;0,VLOOKUP(A1018,lookups!A$1:B$25,2,0),
IF(ISNA(B1018),"",
IF(OR(ISBLANK(A1018),ISNA(B1018),B1018=0),
"",
"#define "&amp;
VLOOKUP(A1018,SOURCE!B:S,15,0)&amp;IF(SOURCE!$AA$2-LEN(VLOOKUP(A1018,SOURCE!B:S,15,0))&gt;=0,REPT(" ",SOURCE!$AA$2-LEN(VLOOKUP(A1018,SOURCE!B:S,15,0))),"")&amp;
TEXT(A1018,"???0")&amp;IF(VLOOKUP(A1018,SOURCE!B:S,16,0)="","","   "&amp;VLOOKUP(A1018,SOURCE!B:S,16,0)
))))
)</f>
        <v>#define ITM_SOLVE_VAR                994</v>
      </c>
    </row>
    <row r="1019" spans="1:4">
      <c r="A1019">
        <f t="shared" si="19"/>
        <v>995</v>
      </c>
      <c r="B1019" t="str">
        <f>VLOOKUP(A1019,SOURCE!B:S,15,0)</f>
        <v>ITM_EQ_LEFT</v>
      </c>
      <c r="C1019">
        <f>IF(
ISNUMBER(INDEX(SOURCE!B:B,MATCH(A1019,SOURCE!B:B,0)+1)),
  VALUE(INDEX(SOURCE!B:B,MATCH(A1019,SOURCE!B:B,0)+1)),
  "")</f>
        <v>996</v>
      </c>
      <c r="D1019" s="8" t="str">
        <f>IF(A1019&lt;&gt;INT(A1019),B1019,
IF(A1019&lt;0,VLOOKUP(A1019,lookups!A$1:B$25,2,0),
IF(ISNA(B1019),"",
IF(OR(ISBLANK(A1019),ISNA(B1019),B1019=0),
"",
"#define "&amp;
VLOOKUP(A1019,SOURCE!B:S,15,0)&amp;IF(SOURCE!$AA$2-LEN(VLOOKUP(A1019,SOURCE!B:S,15,0))&gt;=0,REPT(" ",SOURCE!$AA$2-LEN(VLOOKUP(A1019,SOURCE!B:S,15,0))),"")&amp;
TEXT(A1019,"???0")&amp;IF(VLOOKUP(A1019,SOURCE!B:S,16,0)="","","   "&amp;VLOOKUP(A1019,SOURCE!B:S,16,0)
))))
)</f>
        <v>#define ITM_EQ_LEFT                  995</v>
      </c>
    </row>
    <row r="1020" spans="1:4">
      <c r="A1020">
        <f t="shared" si="19"/>
        <v>996</v>
      </c>
      <c r="B1020" t="str">
        <f>VLOOKUP(A1020,SOURCE!B:S,15,0)</f>
        <v>ITM_EQ_RIGHT</v>
      </c>
      <c r="C1020">
        <f>IF(
ISNUMBER(INDEX(SOURCE!B:B,MATCH(A1020,SOURCE!B:B,0)+1)),
  VALUE(INDEX(SOURCE!B:B,MATCH(A1020,SOURCE!B:B,0)+1)),
  "")</f>
        <v>997</v>
      </c>
      <c r="D1020" s="8" t="str">
        <f>IF(A1020&lt;&gt;INT(A1020),B1020,
IF(A1020&lt;0,VLOOKUP(A1020,lookups!A$1:B$25,2,0),
IF(ISNA(B1020),"",
IF(OR(ISBLANK(A1020),ISNA(B1020),B1020=0),
"",
"#define "&amp;
VLOOKUP(A1020,SOURCE!B:S,15,0)&amp;IF(SOURCE!$AA$2-LEN(VLOOKUP(A1020,SOURCE!B:S,15,0))&gt;=0,REPT(" ",SOURCE!$AA$2-LEN(VLOOKUP(A1020,SOURCE!B:S,15,0))),"")&amp;
TEXT(A1020,"???0")&amp;IF(VLOOKUP(A1020,SOURCE!B:S,16,0)="","","   "&amp;VLOOKUP(A1020,SOURCE!B:S,16,0)
))))
)</f>
        <v>#define ITM_EQ_RIGHT                 996</v>
      </c>
    </row>
    <row r="1021" spans="1:4">
      <c r="A1021">
        <f t="shared" si="19"/>
        <v>997</v>
      </c>
      <c r="B1021" t="str">
        <f>VLOOKUP(A1021,SOURCE!B:S,15,0)</f>
        <v>ITM_PAIR_OF_PARENTHESES</v>
      </c>
      <c r="C1021">
        <f>IF(
ISNUMBER(INDEX(SOURCE!B:B,MATCH(A1021,SOURCE!B:B,0)+1)),
  VALUE(INDEX(SOURCE!B:B,MATCH(A1021,SOURCE!B:B,0)+1)),
  "")</f>
        <v>998</v>
      </c>
      <c r="D1021" s="8" t="str">
        <f>IF(A1021&lt;&gt;INT(A1021),B1021,
IF(A1021&lt;0,VLOOKUP(A1021,lookups!A$1:B$25,2,0),
IF(ISNA(B1021),"",
IF(OR(ISBLANK(A1021),ISNA(B1021),B1021=0),
"",
"#define "&amp;
VLOOKUP(A1021,SOURCE!B:S,15,0)&amp;IF(SOURCE!$AA$2-LEN(VLOOKUP(A1021,SOURCE!B:S,15,0))&gt;=0,REPT(" ",SOURCE!$AA$2-LEN(VLOOKUP(A1021,SOURCE!B:S,15,0))),"")&amp;
TEXT(A1021,"???0")&amp;IF(VLOOKUP(A1021,SOURCE!B:S,16,0)="","","   "&amp;VLOOKUP(A1021,SOURCE!B:S,16,0)
))))
)</f>
        <v>#define ITM_PAIR_OF_PARENTHESES      997</v>
      </c>
    </row>
    <row r="1022" spans="1:4">
      <c r="A1022">
        <f t="shared" si="19"/>
        <v>998</v>
      </c>
      <c r="B1022" t="str">
        <f>VLOOKUP(A1022,SOURCE!B:S,15,0)</f>
        <v>ITM_VERTICAL_BAR</v>
      </c>
      <c r="C1022">
        <f>IF(
ISNUMBER(INDEX(SOURCE!B:B,MATCH(A1022,SOURCE!B:B,0)+1)),
  VALUE(INDEX(SOURCE!B:B,MATCH(A1022,SOURCE!B:B,0)+1)),
  "")</f>
        <v>999</v>
      </c>
      <c r="D1022" s="8" t="str">
        <f>IF(A1022&lt;&gt;INT(A1022),B1022,
IF(A1022&lt;0,VLOOKUP(A1022,lookups!A$1:B$25,2,0),
IF(ISNA(B1022),"",
IF(OR(ISBLANK(A1022),ISNA(B1022),B1022=0),
"",
"#define "&amp;
VLOOKUP(A1022,SOURCE!B:S,15,0)&amp;IF(SOURCE!$AA$2-LEN(VLOOKUP(A1022,SOURCE!B:S,15,0))&gt;=0,REPT(" ",SOURCE!$AA$2-LEN(VLOOKUP(A1022,SOURCE!B:S,15,0))),"")&amp;
TEXT(A1022,"???0")&amp;IF(VLOOKUP(A1022,SOURCE!B:S,16,0)="","","   "&amp;VLOOKUP(A1022,SOURCE!B:S,16,0)
))))
)</f>
        <v>#define ITM_VERTICAL_BAR             998</v>
      </c>
    </row>
    <row r="1023" spans="1:4">
      <c r="A1023">
        <f t="shared" si="19"/>
        <v>999</v>
      </c>
      <c r="B1023" t="str">
        <f>VLOOKUP(A1023,SOURCE!B:S,15,0)</f>
        <v>ITM_ALOG_SYMBOL</v>
      </c>
      <c r="C1023">
        <f>IF(
ISNUMBER(INDEX(SOURCE!B:B,MATCH(A1023,SOURCE!B:B,0)+1)),
  VALUE(INDEX(SOURCE!B:B,MATCH(A1023,SOURCE!B:B,0)+1)),
  "")</f>
        <v>1000</v>
      </c>
      <c r="D1023" s="8" t="str">
        <f>IF(A1023&lt;&gt;INT(A1023),B1023,
IF(A1023&lt;0,VLOOKUP(A1023,lookups!A$1:B$25,2,0),
IF(ISNA(B1023),"",
IF(OR(ISBLANK(A1023),ISNA(B1023),B1023=0),
"",
"#define "&amp;
VLOOKUP(A1023,SOURCE!B:S,15,0)&amp;IF(SOURCE!$AA$2-LEN(VLOOKUP(A1023,SOURCE!B:S,15,0))&gt;=0,REPT(" ",SOURCE!$AA$2-LEN(VLOOKUP(A1023,SOURCE!B:S,15,0))),"")&amp;
TEXT(A1023,"???0")&amp;IF(VLOOKUP(A1023,SOURCE!B:S,16,0)="","","   "&amp;VLOOKUP(A1023,SOURCE!B:S,16,0)
))))
)</f>
        <v>#define ITM_ALOG_SYMBOL              999</v>
      </c>
    </row>
    <row r="1024" spans="1:4">
      <c r="A1024">
        <f t="shared" si="19"/>
        <v>1000</v>
      </c>
      <c r="B1024" t="str">
        <f>VLOOKUP(A1024,SOURCE!B:S,15,0)</f>
        <v>ITM_ROOT_SIGN</v>
      </c>
      <c r="C1024">
        <f>IF(
ISNUMBER(INDEX(SOURCE!B:B,MATCH(A1024,SOURCE!B:B,0)+1)),
  VALUE(INDEX(SOURCE!B:B,MATCH(A1024,SOURCE!B:B,0)+1)),
  "")</f>
        <v>1001</v>
      </c>
      <c r="D1024" s="8" t="str">
        <f>IF(A1024&lt;&gt;INT(A1024),B1024,
IF(A1024&lt;0,VLOOKUP(A1024,lookups!A$1:B$25,2,0),
IF(ISNA(B1024),"",
IF(OR(ISBLANK(A1024),ISNA(B1024),B1024=0),
"",
"#define "&amp;
VLOOKUP(A1024,SOURCE!B:S,15,0)&amp;IF(SOURCE!$AA$2-LEN(VLOOKUP(A1024,SOURCE!B:S,15,0))&gt;=0,REPT(" ",SOURCE!$AA$2-LEN(VLOOKUP(A1024,SOURCE!B:S,15,0))),"")&amp;
TEXT(A1024,"???0")&amp;IF(VLOOKUP(A1024,SOURCE!B:S,16,0)="","","   "&amp;VLOOKUP(A1024,SOURCE!B:S,16,0)
))))
)</f>
        <v>#define ITM_ROOT_SIGN               1000</v>
      </c>
    </row>
    <row r="1025" spans="1:4">
      <c r="A1025">
        <f t="shared" si="19"/>
        <v>1001</v>
      </c>
      <c r="B1025" t="str">
        <f>VLOOKUP(A1025,SOURCE!B:S,15,0)</f>
        <v>ITM_TIMER_SYMBOL</v>
      </c>
      <c r="C1025">
        <f>IF(
ISNUMBER(INDEX(SOURCE!B:B,MATCH(A1025,SOURCE!B:B,0)+1)),
  VALUE(INDEX(SOURCE!B:B,MATCH(A1025,SOURCE!B:B,0)+1)),
  "")</f>
        <v>1002</v>
      </c>
      <c r="D1025" s="8" t="str">
        <f>IF(A1025&lt;&gt;INT(A1025),B1025,
IF(A1025&lt;0,VLOOKUP(A1025,lookups!A$1:B$25,2,0),
IF(ISNA(B1025),"",
IF(OR(ISBLANK(A1025),ISNA(B1025),B1025=0),
"",
"#define "&amp;
VLOOKUP(A1025,SOURCE!B:S,15,0)&amp;IF(SOURCE!$AA$2-LEN(VLOOKUP(A1025,SOURCE!B:S,15,0))&gt;=0,REPT(" ",SOURCE!$AA$2-LEN(VLOOKUP(A1025,SOURCE!B:S,15,0))),"")&amp;
TEXT(A1025,"???0")&amp;IF(VLOOKUP(A1025,SOURCE!B:S,16,0)="","","   "&amp;VLOOKUP(A1025,SOURCE!B:S,16,0)
))))
)</f>
        <v>#define ITM_TIMER_SYMBOL            1001</v>
      </c>
    </row>
    <row r="1026" spans="1:4">
      <c r="A1026">
        <f t="shared" si="19"/>
        <v>1002</v>
      </c>
      <c r="B1026" t="str">
        <f>VLOOKUP(A1026,SOURCE!B:S,15,0)</f>
        <v>ITM_Sfdx_VAR</v>
      </c>
      <c r="C1026">
        <f>IF(
ISNUMBER(INDEX(SOURCE!B:B,MATCH(A1026,SOURCE!B:B,0)+1)),
  VALUE(INDEX(SOURCE!B:B,MATCH(A1026,SOURCE!B:B,0)+1)),
  "")</f>
        <v>1003</v>
      </c>
      <c r="D1026" s="8" t="str">
        <f>IF(A1026&lt;&gt;INT(A1026),B1026,
IF(A1026&lt;0,VLOOKUP(A1026,lookups!A$1:B$25,2,0),
IF(ISNA(B1026),"",
IF(OR(ISBLANK(A1026),ISNA(B1026),B1026=0),
"",
"#define "&amp;
VLOOKUP(A1026,SOURCE!B:S,15,0)&amp;IF(SOURCE!$AA$2-LEN(VLOOKUP(A1026,SOURCE!B:S,15,0))&gt;=0,REPT(" ",SOURCE!$AA$2-LEN(VLOOKUP(A1026,SOURCE!B:S,15,0))),"")&amp;
TEXT(A1026,"???0")&amp;IF(VLOOKUP(A1026,SOURCE!B:S,16,0)="","","   "&amp;VLOOKUP(A1026,SOURCE!B:S,16,0)
))))
)</f>
        <v>#define ITM_Sfdx_VAR                1002</v>
      </c>
    </row>
    <row r="1027" spans="1:4">
      <c r="A1027">
        <f t="shared" si="19"/>
        <v>1003</v>
      </c>
      <c r="B1027" t="str">
        <f>VLOOKUP(A1027,SOURCE!B:S,15,0)</f>
        <v>ITM_SUP_PLUS</v>
      </c>
      <c r="C1027">
        <f>IF(
ISNUMBER(INDEX(SOURCE!B:B,MATCH(A1027,SOURCE!B:B,0)+1)),
  VALUE(INDEX(SOURCE!B:B,MATCH(A1027,SOURCE!B:B,0)+1)),
  "")</f>
        <v>1004</v>
      </c>
      <c r="D1027" s="8" t="str">
        <f>IF(A1027&lt;&gt;INT(A1027),B1027,
IF(A1027&lt;0,VLOOKUP(A1027,lookups!A$1:B$25,2,0),
IF(ISNA(B1027),"",
IF(OR(ISBLANK(A1027),ISNA(B1027),B1027=0),
"",
"#define "&amp;
VLOOKUP(A1027,SOURCE!B:S,15,0)&amp;IF(SOURCE!$AA$2-LEN(VLOOKUP(A1027,SOURCE!B:S,15,0))&gt;=0,REPT(" ",SOURCE!$AA$2-LEN(VLOOKUP(A1027,SOURCE!B:S,15,0))),"")&amp;
TEXT(A1027,"???0")&amp;IF(VLOOKUP(A1027,SOURCE!B:S,16,0)="","","   "&amp;VLOOKUP(A1027,SOURCE!B:S,16,0)
))))
)</f>
        <v>#define ITM_SUP_PLUS                1003</v>
      </c>
    </row>
    <row r="1028" spans="1:4">
      <c r="A1028">
        <f t="shared" si="19"/>
        <v>1004</v>
      </c>
      <c r="B1028" t="str">
        <f>VLOOKUP(A1028,SOURCE!B:S,15,0)</f>
        <v>ITM_SUP_MINUS</v>
      </c>
      <c r="C1028">
        <f>IF(
ISNUMBER(INDEX(SOURCE!B:B,MATCH(A1028,SOURCE!B:B,0)+1)),
  VALUE(INDEX(SOURCE!B:B,MATCH(A1028,SOURCE!B:B,0)+1)),
  "")</f>
        <v>1005</v>
      </c>
      <c r="D1028" s="8" t="str">
        <f>IF(A1028&lt;&gt;INT(A1028),B1028,
IF(A1028&lt;0,VLOOKUP(A1028,lookups!A$1:B$25,2,0),
IF(ISNA(B1028),"",
IF(OR(ISBLANK(A1028),ISNA(B1028),B1028=0),
"",
"#define "&amp;
VLOOKUP(A1028,SOURCE!B:S,15,0)&amp;IF(SOURCE!$AA$2-LEN(VLOOKUP(A1028,SOURCE!B:S,15,0))&gt;=0,REPT(" ",SOURCE!$AA$2-LEN(VLOOKUP(A1028,SOURCE!B:S,15,0))),"")&amp;
TEXT(A1028,"???0")&amp;IF(VLOOKUP(A1028,SOURCE!B:S,16,0)="","","   "&amp;VLOOKUP(A1028,SOURCE!B:S,16,0)
))))
)</f>
        <v>#define ITM_SUP_MINUS               1004</v>
      </c>
    </row>
    <row r="1029" spans="1:4">
      <c r="A1029">
        <f t="shared" si="19"/>
        <v>1005</v>
      </c>
      <c r="B1029" t="str">
        <f>VLOOKUP(A1029,SOURCE!B:S,15,0)</f>
        <v>ITM_SUP_MINUS_1</v>
      </c>
      <c r="C1029">
        <f>IF(
ISNUMBER(INDEX(SOURCE!B:B,MATCH(A1029,SOURCE!B:B,0)+1)),
  VALUE(INDEX(SOURCE!B:B,MATCH(A1029,SOURCE!B:B,0)+1)),
  "")</f>
        <v>1006</v>
      </c>
      <c r="D1029" s="8" t="str">
        <f>IF(A1029&lt;&gt;INT(A1029),B1029,
IF(A1029&lt;0,VLOOKUP(A1029,lookups!A$1:B$25,2,0),
IF(ISNA(B1029),"",
IF(OR(ISBLANK(A1029),ISNA(B1029),B1029=0),
"",
"#define "&amp;
VLOOKUP(A1029,SOURCE!B:S,15,0)&amp;IF(SOURCE!$AA$2-LEN(VLOOKUP(A1029,SOURCE!B:S,15,0))&gt;=0,REPT(" ",SOURCE!$AA$2-LEN(VLOOKUP(A1029,SOURCE!B:S,15,0))),"")&amp;
TEXT(A1029,"???0")&amp;IF(VLOOKUP(A1029,SOURCE!B:S,16,0)="","","   "&amp;VLOOKUP(A1029,SOURCE!B:S,16,0)
))))
)</f>
        <v>#define ITM_SUP_MINUS_1             1005</v>
      </c>
    </row>
    <row r="1030" spans="1:4">
      <c r="A1030">
        <f t="shared" si="19"/>
        <v>1006</v>
      </c>
      <c r="B1030" t="str">
        <f>VLOOKUP(A1030,SOURCE!B:S,15,0)</f>
        <v>ITM_SUP_INFINITY</v>
      </c>
      <c r="C1030">
        <f>IF(
ISNUMBER(INDEX(SOURCE!B:B,MATCH(A1030,SOURCE!B:B,0)+1)),
  VALUE(INDEX(SOURCE!B:B,MATCH(A1030,SOURCE!B:B,0)+1)),
  "")</f>
        <v>1007</v>
      </c>
      <c r="D1030" s="8" t="str">
        <f>IF(A1030&lt;&gt;INT(A1030),B1030,
IF(A1030&lt;0,VLOOKUP(A1030,lookups!A$1:B$25,2,0),
IF(ISNA(B1030),"",
IF(OR(ISBLANK(A1030),ISNA(B1030),B1030=0),
"",
"#define "&amp;
VLOOKUP(A1030,SOURCE!B:S,15,0)&amp;IF(SOURCE!$AA$2-LEN(VLOOKUP(A1030,SOURCE!B:S,15,0))&gt;=0,REPT(" ",SOURCE!$AA$2-LEN(VLOOKUP(A1030,SOURCE!B:S,15,0))),"")&amp;
TEXT(A1030,"???0")&amp;IF(VLOOKUP(A1030,SOURCE!B:S,16,0)="","","   "&amp;VLOOKUP(A1030,SOURCE!B:S,16,0)
))))
)</f>
        <v>#define ITM_SUP_INFINITY            1006</v>
      </c>
    </row>
    <row r="1031" spans="1:4">
      <c r="A1031">
        <f t="shared" si="19"/>
        <v>1007</v>
      </c>
      <c r="B1031" t="str">
        <f>VLOOKUP(A1031,SOURCE!B:S,15,0)</f>
        <v>ITM_SUP_ASTERISK</v>
      </c>
      <c r="C1031">
        <f>IF(
ISNUMBER(INDEX(SOURCE!B:B,MATCH(A1031,SOURCE!B:B,0)+1)),
  VALUE(INDEX(SOURCE!B:B,MATCH(A1031,SOURCE!B:B,0)+1)),
  "")</f>
        <v>1008</v>
      </c>
      <c r="D1031" s="8" t="str">
        <f>IF(A1031&lt;&gt;INT(A1031),B1031,
IF(A1031&lt;0,VLOOKUP(A1031,lookups!A$1:B$25,2,0),
IF(ISNA(B1031),"",
IF(OR(ISBLANK(A1031),ISNA(B1031),B1031=0),
"",
"#define "&amp;
VLOOKUP(A1031,SOURCE!B:S,15,0)&amp;IF(SOURCE!$AA$2-LEN(VLOOKUP(A1031,SOURCE!B:S,15,0))&gt;=0,REPT(" ",SOURCE!$AA$2-LEN(VLOOKUP(A1031,SOURCE!B:S,15,0))),"")&amp;
TEXT(A1031,"???0")&amp;IF(VLOOKUP(A1031,SOURCE!B:S,16,0)="","","   "&amp;VLOOKUP(A1031,SOURCE!B:S,16,0)
))))
)</f>
        <v>#define ITM_SUP_ASTERISK            1007</v>
      </c>
    </row>
    <row r="1032" spans="1:4">
      <c r="A1032">
        <f t="shared" si="19"/>
        <v>1008</v>
      </c>
      <c r="B1032" t="str">
        <f>VLOOKUP(A1032,SOURCE!B:S,15,0)</f>
        <v>ITM_SUP_0</v>
      </c>
      <c r="C1032">
        <f>IF(
ISNUMBER(INDEX(SOURCE!B:B,MATCH(A1032,SOURCE!B:B,0)+1)),
  VALUE(INDEX(SOURCE!B:B,MATCH(A1032,SOURCE!B:B,0)+1)),
  "")</f>
        <v>1009</v>
      </c>
      <c r="D1032" s="8" t="str">
        <f>IF(A1032&lt;&gt;INT(A1032),B1032,
IF(A1032&lt;0,VLOOKUP(A1032,lookups!A$1:B$25,2,0),
IF(ISNA(B1032),"",
IF(OR(ISBLANK(A1032),ISNA(B1032),B1032=0),
"",
"#define "&amp;
VLOOKUP(A1032,SOURCE!B:S,15,0)&amp;IF(SOURCE!$AA$2-LEN(VLOOKUP(A1032,SOURCE!B:S,15,0))&gt;=0,REPT(" ",SOURCE!$AA$2-LEN(VLOOKUP(A1032,SOURCE!B:S,15,0))),"")&amp;
TEXT(A1032,"???0")&amp;IF(VLOOKUP(A1032,SOURCE!B:S,16,0)="","","   "&amp;VLOOKUP(A1032,SOURCE!B:S,16,0)
))))
)</f>
        <v>#define ITM_SUP_0                   1008</v>
      </c>
    </row>
    <row r="1033" spans="1:4">
      <c r="A1033">
        <f t="shared" si="19"/>
        <v>1009</v>
      </c>
      <c r="B1033" t="str">
        <f>VLOOKUP(A1033,SOURCE!B:S,15,0)</f>
        <v>ITM_SUP_1</v>
      </c>
      <c r="C1033">
        <f>IF(
ISNUMBER(INDEX(SOURCE!B:B,MATCH(A1033,SOURCE!B:B,0)+1)),
  VALUE(INDEX(SOURCE!B:B,MATCH(A1033,SOURCE!B:B,0)+1)),
  "")</f>
        <v>1010</v>
      </c>
      <c r="D1033" s="8" t="str">
        <f>IF(A1033&lt;&gt;INT(A1033),B1033,
IF(A1033&lt;0,VLOOKUP(A1033,lookups!A$1:B$25,2,0),
IF(ISNA(B1033),"",
IF(OR(ISBLANK(A1033),ISNA(B1033),B1033=0),
"",
"#define "&amp;
VLOOKUP(A1033,SOURCE!B:S,15,0)&amp;IF(SOURCE!$AA$2-LEN(VLOOKUP(A1033,SOURCE!B:S,15,0))&gt;=0,REPT(" ",SOURCE!$AA$2-LEN(VLOOKUP(A1033,SOURCE!B:S,15,0))),"")&amp;
TEXT(A1033,"???0")&amp;IF(VLOOKUP(A1033,SOURCE!B:S,16,0)="","","   "&amp;VLOOKUP(A1033,SOURCE!B:S,16,0)
))))
)</f>
        <v>#define ITM_SUP_1                   1009</v>
      </c>
    </row>
    <row r="1034" spans="1:4">
      <c r="A1034">
        <f t="shared" si="19"/>
        <v>1010</v>
      </c>
      <c r="B1034" t="str">
        <f>VLOOKUP(A1034,SOURCE!B:S,15,0)</f>
        <v>ITM_SUP_2</v>
      </c>
      <c r="C1034">
        <f>IF(
ISNUMBER(INDEX(SOURCE!B:B,MATCH(A1034,SOURCE!B:B,0)+1)),
  VALUE(INDEX(SOURCE!B:B,MATCH(A1034,SOURCE!B:B,0)+1)),
  "")</f>
        <v>1011</v>
      </c>
      <c r="D1034" s="8" t="str">
        <f>IF(A1034&lt;&gt;INT(A1034),B1034,
IF(A1034&lt;0,VLOOKUP(A1034,lookups!A$1:B$25,2,0),
IF(ISNA(B1034),"",
IF(OR(ISBLANK(A1034),ISNA(B1034),B1034=0),
"",
"#define "&amp;
VLOOKUP(A1034,SOURCE!B:S,15,0)&amp;IF(SOURCE!$AA$2-LEN(VLOOKUP(A1034,SOURCE!B:S,15,0))&gt;=0,REPT(" ",SOURCE!$AA$2-LEN(VLOOKUP(A1034,SOURCE!B:S,15,0))),"")&amp;
TEXT(A1034,"???0")&amp;IF(VLOOKUP(A1034,SOURCE!B:S,16,0)="","","   "&amp;VLOOKUP(A1034,SOURCE!B:S,16,0)
))))
)</f>
        <v>#define ITM_SUP_2                   1010</v>
      </c>
    </row>
    <row r="1035" spans="1:4">
      <c r="A1035">
        <f t="shared" ref="A1035:A1098" si="20">C1034</f>
        <v>1011</v>
      </c>
      <c r="B1035" t="str">
        <f>VLOOKUP(A1035,SOURCE!B:S,15,0)</f>
        <v>ITM_SUP_3</v>
      </c>
      <c r="C1035">
        <f>IF(
ISNUMBER(INDEX(SOURCE!B:B,MATCH(A1035,SOURCE!B:B,0)+1)),
  VALUE(INDEX(SOURCE!B:B,MATCH(A1035,SOURCE!B:B,0)+1)),
  "")</f>
        <v>1012</v>
      </c>
      <c r="D1035" s="8" t="str">
        <f>IF(A1035&lt;&gt;INT(A1035),B1035,
IF(A1035&lt;0,VLOOKUP(A1035,lookups!A$1:B$25,2,0),
IF(ISNA(B1035),"",
IF(OR(ISBLANK(A1035),ISNA(B1035),B1035=0),
"",
"#define "&amp;
VLOOKUP(A1035,SOURCE!B:S,15,0)&amp;IF(SOURCE!$AA$2-LEN(VLOOKUP(A1035,SOURCE!B:S,15,0))&gt;=0,REPT(" ",SOURCE!$AA$2-LEN(VLOOKUP(A1035,SOURCE!B:S,15,0))),"")&amp;
TEXT(A1035,"???0")&amp;IF(VLOOKUP(A1035,SOURCE!B:S,16,0)="","","   "&amp;VLOOKUP(A1035,SOURCE!B:S,16,0)
))))
)</f>
        <v>#define ITM_SUP_3                   1011</v>
      </c>
    </row>
    <row r="1036" spans="1:4">
      <c r="A1036">
        <f t="shared" si="20"/>
        <v>1012</v>
      </c>
      <c r="B1036" t="str">
        <f>VLOOKUP(A1036,SOURCE!B:S,15,0)</f>
        <v>ITM_SUP_4</v>
      </c>
      <c r="C1036">
        <f>IF(
ISNUMBER(INDEX(SOURCE!B:B,MATCH(A1036,SOURCE!B:B,0)+1)),
  VALUE(INDEX(SOURCE!B:B,MATCH(A1036,SOURCE!B:B,0)+1)),
  "")</f>
        <v>1013</v>
      </c>
      <c r="D1036" s="8" t="str">
        <f>IF(A1036&lt;&gt;INT(A1036),B1036,
IF(A1036&lt;0,VLOOKUP(A1036,lookups!A$1:B$25,2,0),
IF(ISNA(B1036),"",
IF(OR(ISBLANK(A1036),ISNA(B1036),B1036=0),
"",
"#define "&amp;
VLOOKUP(A1036,SOURCE!B:S,15,0)&amp;IF(SOURCE!$AA$2-LEN(VLOOKUP(A1036,SOURCE!B:S,15,0))&gt;=0,REPT(" ",SOURCE!$AA$2-LEN(VLOOKUP(A1036,SOURCE!B:S,15,0))),"")&amp;
TEXT(A1036,"???0")&amp;IF(VLOOKUP(A1036,SOURCE!B:S,16,0)="","","   "&amp;VLOOKUP(A1036,SOURCE!B:S,16,0)
))))
)</f>
        <v>#define ITM_SUP_4                   1012</v>
      </c>
    </row>
    <row r="1037" spans="1:4">
      <c r="A1037">
        <f t="shared" si="20"/>
        <v>1013</v>
      </c>
      <c r="B1037" t="str">
        <f>VLOOKUP(A1037,SOURCE!B:S,15,0)</f>
        <v>ITM_SUP_5</v>
      </c>
      <c r="C1037">
        <f>IF(
ISNUMBER(INDEX(SOURCE!B:B,MATCH(A1037,SOURCE!B:B,0)+1)),
  VALUE(INDEX(SOURCE!B:B,MATCH(A1037,SOURCE!B:B,0)+1)),
  "")</f>
        <v>1014</v>
      </c>
      <c r="D1037" s="8" t="str">
        <f>IF(A1037&lt;&gt;INT(A1037),B1037,
IF(A1037&lt;0,VLOOKUP(A1037,lookups!A$1:B$25,2,0),
IF(ISNA(B1037),"",
IF(OR(ISBLANK(A1037),ISNA(B1037),B1037=0),
"",
"#define "&amp;
VLOOKUP(A1037,SOURCE!B:S,15,0)&amp;IF(SOURCE!$AA$2-LEN(VLOOKUP(A1037,SOURCE!B:S,15,0))&gt;=0,REPT(" ",SOURCE!$AA$2-LEN(VLOOKUP(A1037,SOURCE!B:S,15,0))),"")&amp;
TEXT(A1037,"???0")&amp;IF(VLOOKUP(A1037,SOURCE!B:S,16,0)="","","   "&amp;VLOOKUP(A1037,SOURCE!B:S,16,0)
))))
)</f>
        <v>#define ITM_SUP_5                   1013</v>
      </c>
    </row>
    <row r="1038" spans="1:4">
      <c r="A1038">
        <f t="shared" si="20"/>
        <v>1014</v>
      </c>
      <c r="B1038" t="str">
        <f>VLOOKUP(A1038,SOURCE!B:S,15,0)</f>
        <v>ITM_SUP_6</v>
      </c>
      <c r="C1038">
        <f>IF(
ISNUMBER(INDEX(SOURCE!B:B,MATCH(A1038,SOURCE!B:B,0)+1)),
  VALUE(INDEX(SOURCE!B:B,MATCH(A1038,SOURCE!B:B,0)+1)),
  "")</f>
        <v>1015</v>
      </c>
      <c r="D1038" s="8" t="str">
        <f>IF(A1038&lt;&gt;INT(A1038),B1038,
IF(A1038&lt;0,VLOOKUP(A1038,lookups!A$1:B$25,2,0),
IF(ISNA(B1038),"",
IF(OR(ISBLANK(A1038),ISNA(B1038),B1038=0),
"",
"#define "&amp;
VLOOKUP(A1038,SOURCE!B:S,15,0)&amp;IF(SOURCE!$AA$2-LEN(VLOOKUP(A1038,SOURCE!B:S,15,0))&gt;=0,REPT(" ",SOURCE!$AA$2-LEN(VLOOKUP(A1038,SOURCE!B:S,15,0))),"")&amp;
TEXT(A1038,"???0")&amp;IF(VLOOKUP(A1038,SOURCE!B:S,16,0)="","","   "&amp;VLOOKUP(A1038,SOURCE!B:S,16,0)
))))
)</f>
        <v>#define ITM_SUP_6                   1014</v>
      </c>
    </row>
    <row r="1039" spans="1:4">
      <c r="A1039">
        <f t="shared" si="20"/>
        <v>1015</v>
      </c>
      <c r="B1039" t="str">
        <f>VLOOKUP(A1039,SOURCE!B:S,15,0)</f>
        <v>ITM_SUP_7</v>
      </c>
      <c r="C1039">
        <f>IF(
ISNUMBER(INDEX(SOURCE!B:B,MATCH(A1039,SOURCE!B:B,0)+1)),
  VALUE(INDEX(SOURCE!B:B,MATCH(A1039,SOURCE!B:B,0)+1)),
  "")</f>
        <v>1016</v>
      </c>
      <c r="D1039" s="8" t="str">
        <f>IF(A1039&lt;&gt;INT(A1039),B1039,
IF(A1039&lt;0,VLOOKUP(A1039,lookups!A$1:B$25,2,0),
IF(ISNA(B1039),"",
IF(OR(ISBLANK(A1039),ISNA(B1039),B1039=0),
"",
"#define "&amp;
VLOOKUP(A1039,SOURCE!B:S,15,0)&amp;IF(SOURCE!$AA$2-LEN(VLOOKUP(A1039,SOURCE!B:S,15,0))&gt;=0,REPT(" ",SOURCE!$AA$2-LEN(VLOOKUP(A1039,SOURCE!B:S,15,0))),"")&amp;
TEXT(A1039,"???0")&amp;IF(VLOOKUP(A1039,SOURCE!B:S,16,0)="","","   "&amp;VLOOKUP(A1039,SOURCE!B:S,16,0)
))))
)</f>
        <v>#define ITM_SUP_7                   1015</v>
      </c>
    </row>
    <row r="1040" spans="1:4">
      <c r="A1040">
        <f t="shared" si="20"/>
        <v>1016</v>
      </c>
      <c r="B1040" t="str">
        <f>VLOOKUP(A1040,SOURCE!B:S,15,0)</f>
        <v>ITM_SUP_8</v>
      </c>
      <c r="C1040">
        <f>IF(
ISNUMBER(INDEX(SOURCE!B:B,MATCH(A1040,SOURCE!B:B,0)+1)),
  VALUE(INDEX(SOURCE!B:B,MATCH(A1040,SOURCE!B:B,0)+1)),
  "")</f>
        <v>1017</v>
      </c>
      <c r="D1040" s="8" t="str">
        <f>IF(A1040&lt;&gt;INT(A1040),B1040,
IF(A1040&lt;0,VLOOKUP(A1040,lookups!A$1:B$25,2,0),
IF(ISNA(B1040),"",
IF(OR(ISBLANK(A1040),ISNA(B1040),B1040=0),
"",
"#define "&amp;
VLOOKUP(A1040,SOURCE!B:S,15,0)&amp;IF(SOURCE!$AA$2-LEN(VLOOKUP(A1040,SOURCE!B:S,15,0))&gt;=0,REPT(" ",SOURCE!$AA$2-LEN(VLOOKUP(A1040,SOURCE!B:S,15,0))),"")&amp;
TEXT(A1040,"???0")&amp;IF(VLOOKUP(A1040,SOURCE!B:S,16,0)="","","   "&amp;VLOOKUP(A1040,SOURCE!B:S,16,0)
))))
)</f>
        <v>#define ITM_SUP_8                   1016</v>
      </c>
    </row>
    <row r="1041" spans="1:4">
      <c r="A1041">
        <f t="shared" si="20"/>
        <v>1017</v>
      </c>
      <c r="B1041" t="str">
        <f>VLOOKUP(A1041,SOURCE!B:S,15,0)</f>
        <v>ITM_SUP_9</v>
      </c>
      <c r="C1041">
        <f>IF(
ISNUMBER(INDEX(SOURCE!B:B,MATCH(A1041,SOURCE!B:B,0)+1)),
  VALUE(INDEX(SOURCE!B:B,MATCH(A1041,SOURCE!B:B,0)+1)),
  "")</f>
        <v>1018</v>
      </c>
      <c r="D1041" s="8" t="str">
        <f>IF(A1041&lt;&gt;INT(A1041),B1041,
IF(A1041&lt;0,VLOOKUP(A1041,lookups!A$1:B$25,2,0),
IF(ISNA(B1041),"",
IF(OR(ISBLANK(A1041),ISNA(B1041),B1041=0),
"",
"#define "&amp;
VLOOKUP(A1041,SOURCE!B:S,15,0)&amp;IF(SOURCE!$AA$2-LEN(VLOOKUP(A1041,SOURCE!B:S,15,0))&gt;=0,REPT(" ",SOURCE!$AA$2-LEN(VLOOKUP(A1041,SOURCE!B:S,15,0))),"")&amp;
TEXT(A1041,"???0")&amp;IF(VLOOKUP(A1041,SOURCE!B:S,16,0)="","","   "&amp;VLOOKUP(A1041,SOURCE!B:S,16,0)
))))
)</f>
        <v>#define ITM_SUP_9                   1017</v>
      </c>
    </row>
    <row r="1042" spans="1:4">
      <c r="A1042">
        <f t="shared" si="20"/>
        <v>1018</v>
      </c>
      <c r="B1042" t="str">
        <f>VLOOKUP(A1042,SOURCE!B:S,15,0)</f>
        <v>ITM_SUP_A</v>
      </c>
      <c r="C1042">
        <f>IF(
ISNUMBER(INDEX(SOURCE!B:B,MATCH(A1042,SOURCE!B:B,0)+1)),
  VALUE(INDEX(SOURCE!B:B,MATCH(A1042,SOURCE!B:B,0)+1)),
  "")</f>
        <v>1019</v>
      </c>
      <c r="D1042" s="8" t="str">
        <f>IF(A1042&lt;&gt;INT(A1042),B1042,
IF(A1042&lt;0,VLOOKUP(A1042,lookups!A$1:B$25,2,0),
IF(ISNA(B1042),"",
IF(OR(ISBLANK(A1042),ISNA(B1042),B1042=0),
"",
"#define "&amp;
VLOOKUP(A1042,SOURCE!B:S,15,0)&amp;IF(SOURCE!$AA$2-LEN(VLOOKUP(A1042,SOURCE!B:S,15,0))&gt;=0,REPT(" ",SOURCE!$AA$2-LEN(VLOOKUP(A1042,SOURCE!B:S,15,0))),"")&amp;
TEXT(A1042,"???0")&amp;IF(VLOOKUP(A1042,SOURCE!B:S,16,0)="","","   "&amp;VLOOKUP(A1042,SOURCE!B:S,16,0)
))))
)</f>
        <v>#define ITM_SUP_A                   1018</v>
      </c>
    </row>
    <row r="1043" spans="1:4">
      <c r="A1043">
        <f t="shared" si="20"/>
        <v>1019</v>
      </c>
      <c r="B1043" t="str">
        <f>VLOOKUP(A1043,SOURCE!B:S,15,0)</f>
        <v>ITM_SUP_B</v>
      </c>
      <c r="C1043">
        <f>IF(
ISNUMBER(INDEX(SOURCE!B:B,MATCH(A1043,SOURCE!B:B,0)+1)),
  VALUE(INDEX(SOURCE!B:B,MATCH(A1043,SOURCE!B:B,0)+1)),
  "")</f>
        <v>1020</v>
      </c>
      <c r="D1043" s="8" t="str">
        <f>IF(A1043&lt;&gt;INT(A1043),B1043,
IF(A1043&lt;0,VLOOKUP(A1043,lookups!A$1:B$25,2,0),
IF(ISNA(B1043),"",
IF(OR(ISBLANK(A1043),ISNA(B1043),B1043=0),
"",
"#define "&amp;
VLOOKUP(A1043,SOURCE!B:S,15,0)&amp;IF(SOURCE!$AA$2-LEN(VLOOKUP(A1043,SOURCE!B:S,15,0))&gt;=0,REPT(" ",SOURCE!$AA$2-LEN(VLOOKUP(A1043,SOURCE!B:S,15,0))),"")&amp;
TEXT(A1043,"???0")&amp;IF(VLOOKUP(A1043,SOURCE!B:S,16,0)="","","   "&amp;VLOOKUP(A1043,SOURCE!B:S,16,0)
))))
)</f>
        <v>#define ITM_SUP_B                   1019</v>
      </c>
    </row>
    <row r="1044" spans="1:4">
      <c r="A1044">
        <f t="shared" si="20"/>
        <v>1020</v>
      </c>
      <c r="B1044" t="str">
        <f>VLOOKUP(A1044,SOURCE!B:S,15,0)</f>
        <v>ITM_SUP_C</v>
      </c>
      <c r="C1044">
        <f>IF(
ISNUMBER(INDEX(SOURCE!B:B,MATCH(A1044,SOURCE!B:B,0)+1)),
  VALUE(INDEX(SOURCE!B:B,MATCH(A1044,SOURCE!B:B,0)+1)),
  "")</f>
        <v>1021</v>
      </c>
      <c r="D1044" s="8" t="str">
        <f>IF(A1044&lt;&gt;INT(A1044),B1044,
IF(A1044&lt;0,VLOOKUP(A1044,lookups!A$1:B$25,2,0),
IF(ISNA(B1044),"",
IF(OR(ISBLANK(A1044),ISNA(B1044),B1044=0),
"",
"#define "&amp;
VLOOKUP(A1044,SOURCE!B:S,15,0)&amp;IF(SOURCE!$AA$2-LEN(VLOOKUP(A1044,SOURCE!B:S,15,0))&gt;=0,REPT(" ",SOURCE!$AA$2-LEN(VLOOKUP(A1044,SOURCE!B:S,15,0))),"")&amp;
TEXT(A1044,"???0")&amp;IF(VLOOKUP(A1044,SOURCE!B:S,16,0)="","","   "&amp;VLOOKUP(A1044,SOURCE!B:S,16,0)
))))
)</f>
        <v>#define ITM_SUP_C                   1020</v>
      </c>
    </row>
    <row r="1045" spans="1:4">
      <c r="A1045">
        <f t="shared" si="20"/>
        <v>1021</v>
      </c>
      <c r="B1045" t="str">
        <f>VLOOKUP(A1045,SOURCE!B:S,15,0)</f>
        <v>ITM_SUP_D</v>
      </c>
      <c r="C1045">
        <f>IF(
ISNUMBER(INDEX(SOURCE!B:B,MATCH(A1045,SOURCE!B:B,0)+1)),
  VALUE(INDEX(SOURCE!B:B,MATCH(A1045,SOURCE!B:B,0)+1)),
  "")</f>
        <v>1022</v>
      </c>
      <c r="D1045" s="8" t="str">
        <f>IF(A1045&lt;&gt;INT(A1045),B1045,
IF(A1045&lt;0,VLOOKUP(A1045,lookups!A$1:B$25,2,0),
IF(ISNA(B1045),"",
IF(OR(ISBLANK(A1045),ISNA(B1045),B1045=0),
"",
"#define "&amp;
VLOOKUP(A1045,SOURCE!B:S,15,0)&amp;IF(SOURCE!$AA$2-LEN(VLOOKUP(A1045,SOURCE!B:S,15,0))&gt;=0,REPT(" ",SOURCE!$AA$2-LEN(VLOOKUP(A1045,SOURCE!B:S,15,0))),"")&amp;
TEXT(A1045,"???0")&amp;IF(VLOOKUP(A1045,SOURCE!B:S,16,0)="","","   "&amp;VLOOKUP(A1045,SOURCE!B:S,16,0)
))))
)</f>
        <v>#define ITM_SUP_D                   1021</v>
      </c>
    </row>
    <row r="1046" spans="1:4">
      <c r="A1046">
        <f t="shared" si="20"/>
        <v>1022</v>
      </c>
      <c r="B1046" t="str">
        <f>VLOOKUP(A1046,SOURCE!B:S,15,0)</f>
        <v>ITM_SUP_E</v>
      </c>
      <c r="C1046">
        <f>IF(
ISNUMBER(INDEX(SOURCE!B:B,MATCH(A1046,SOURCE!B:B,0)+1)),
  VALUE(INDEX(SOURCE!B:B,MATCH(A1046,SOURCE!B:B,0)+1)),
  "")</f>
        <v>1023</v>
      </c>
      <c r="D1046" s="8" t="str">
        <f>IF(A1046&lt;&gt;INT(A1046),B1046,
IF(A1046&lt;0,VLOOKUP(A1046,lookups!A$1:B$25,2,0),
IF(ISNA(B1046),"",
IF(OR(ISBLANK(A1046),ISNA(B1046),B1046=0),
"",
"#define "&amp;
VLOOKUP(A1046,SOURCE!B:S,15,0)&amp;IF(SOURCE!$AA$2-LEN(VLOOKUP(A1046,SOURCE!B:S,15,0))&gt;=0,REPT(" ",SOURCE!$AA$2-LEN(VLOOKUP(A1046,SOURCE!B:S,15,0))),"")&amp;
TEXT(A1046,"???0")&amp;IF(VLOOKUP(A1046,SOURCE!B:S,16,0)="","","   "&amp;VLOOKUP(A1046,SOURCE!B:S,16,0)
))))
)</f>
        <v>#define ITM_SUP_E                   1022</v>
      </c>
    </row>
    <row r="1047" spans="1:4">
      <c r="A1047">
        <f t="shared" si="20"/>
        <v>1023</v>
      </c>
      <c r="B1047" t="str">
        <f>VLOOKUP(A1047,SOURCE!B:S,15,0)</f>
        <v>ITM_SUP_F</v>
      </c>
      <c r="C1047">
        <f>IF(
ISNUMBER(INDEX(SOURCE!B:B,MATCH(A1047,SOURCE!B:B,0)+1)),
  VALUE(INDEX(SOURCE!B:B,MATCH(A1047,SOURCE!B:B,0)+1)),
  "")</f>
        <v>1024</v>
      </c>
      <c r="D1047" s="8" t="str">
        <f>IF(A1047&lt;&gt;INT(A1047),B1047,
IF(A1047&lt;0,VLOOKUP(A1047,lookups!A$1:B$25,2,0),
IF(ISNA(B1047),"",
IF(OR(ISBLANK(A1047),ISNA(B1047),B1047=0),
"",
"#define "&amp;
VLOOKUP(A1047,SOURCE!B:S,15,0)&amp;IF(SOURCE!$AA$2-LEN(VLOOKUP(A1047,SOURCE!B:S,15,0))&gt;=0,REPT(" ",SOURCE!$AA$2-LEN(VLOOKUP(A1047,SOURCE!B:S,15,0))),"")&amp;
TEXT(A1047,"???0")&amp;IF(VLOOKUP(A1047,SOURCE!B:S,16,0)="","","   "&amp;VLOOKUP(A1047,SOURCE!B:S,16,0)
))))
)</f>
        <v>#define ITM_SUP_F                   1023</v>
      </c>
    </row>
    <row r="1048" spans="1:4">
      <c r="A1048">
        <f t="shared" si="20"/>
        <v>1024</v>
      </c>
      <c r="B1048" t="str">
        <f>VLOOKUP(A1048,SOURCE!B:S,15,0)</f>
        <v>ITM_SUP_G</v>
      </c>
      <c r="C1048">
        <f>IF(
ISNUMBER(INDEX(SOURCE!B:B,MATCH(A1048,SOURCE!B:B,0)+1)),
  VALUE(INDEX(SOURCE!B:B,MATCH(A1048,SOURCE!B:B,0)+1)),
  "")</f>
        <v>1025</v>
      </c>
      <c r="D1048" s="8" t="str">
        <f>IF(A1048&lt;&gt;INT(A1048),B1048,
IF(A1048&lt;0,VLOOKUP(A1048,lookups!A$1:B$25,2,0),
IF(ISNA(B1048),"",
IF(OR(ISBLANK(A1048),ISNA(B1048),B1048=0),
"",
"#define "&amp;
VLOOKUP(A1048,SOURCE!B:S,15,0)&amp;IF(SOURCE!$AA$2-LEN(VLOOKUP(A1048,SOURCE!B:S,15,0))&gt;=0,REPT(" ",SOURCE!$AA$2-LEN(VLOOKUP(A1048,SOURCE!B:S,15,0))),"")&amp;
TEXT(A1048,"???0")&amp;IF(VLOOKUP(A1048,SOURCE!B:S,16,0)="","","   "&amp;VLOOKUP(A1048,SOURCE!B:S,16,0)
))))
)</f>
        <v>#define ITM_SUP_G                   1024</v>
      </c>
    </row>
    <row r="1049" spans="1:4">
      <c r="A1049">
        <f t="shared" si="20"/>
        <v>1025</v>
      </c>
      <c r="B1049" t="str">
        <f>VLOOKUP(A1049,SOURCE!B:S,15,0)</f>
        <v>ITM_SUP_H</v>
      </c>
      <c r="C1049">
        <f>IF(
ISNUMBER(INDEX(SOURCE!B:B,MATCH(A1049,SOURCE!B:B,0)+1)),
  VALUE(INDEX(SOURCE!B:B,MATCH(A1049,SOURCE!B:B,0)+1)),
  "")</f>
        <v>1026</v>
      </c>
      <c r="D1049" s="8" t="str">
        <f>IF(A1049&lt;&gt;INT(A1049),B1049,
IF(A1049&lt;0,VLOOKUP(A1049,lookups!A$1:B$25,2,0),
IF(ISNA(B1049),"",
IF(OR(ISBLANK(A1049),ISNA(B1049),B1049=0),
"",
"#define "&amp;
VLOOKUP(A1049,SOURCE!B:S,15,0)&amp;IF(SOURCE!$AA$2-LEN(VLOOKUP(A1049,SOURCE!B:S,15,0))&gt;=0,REPT(" ",SOURCE!$AA$2-LEN(VLOOKUP(A1049,SOURCE!B:S,15,0))),"")&amp;
TEXT(A1049,"???0")&amp;IF(VLOOKUP(A1049,SOURCE!B:S,16,0)="","","   "&amp;VLOOKUP(A1049,SOURCE!B:S,16,0)
))))
)</f>
        <v>#define ITM_SUP_H                   1025</v>
      </c>
    </row>
    <row r="1050" spans="1:4">
      <c r="A1050">
        <f t="shared" si="20"/>
        <v>1026</v>
      </c>
      <c r="B1050" t="str">
        <f>VLOOKUP(A1050,SOURCE!B:S,15,0)</f>
        <v>ITM_SUP_I</v>
      </c>
      <c r="C1050">
        <f>IF(
ISNUMBER(INDEX(SOURCE!B:B,MATCH(A1050,SOURCE!B:B,0)+1)),
  VALUE(INDEX(SOURCE!B:B,MATCH(A1050,SOURCE!B:B,0)+1)),
  "")</f>
        <v>1027</v>
      </c>
      <c r="D1050" s="8" t="str">
        <f>IF(A1050&lt;&gt;INT(A1050),B1050,
IF(A1050&lt;0,VLOOKUP(A1050,lookups!A$1:B$25,2,0),
IF(ISNA(B1050),"",
IF(OR(ISBLANK(A1050),ISNA(B1050),B1050=0),
"",
"#define "&amp;
VLOOKUP(A1050,SOURCE!B:S,15,0)&amp;IF(SOURCE!$AA$2-LEN(VLOOKUP(A1050,SOURCE!B:S,15,0))&gt;=0,REPT(" ",SOURCE!$AA$2-LEN(VLOOKUP(A1050,SOURCE!B:S,15,0))),"")&amp;
TEXT(A1050,"???0")&amp;IF(VLOOKUP(A1050,SOURCE!B:S,16,0)="","","   "&amp;VLOOKUP(A1050,SOURCE!B:S,16,0)
))))
)</f>
        <v>#define ITM_SUP_I                   1026</v>
      </c>
    </row>
    <row r="1051" spans="1:4">
      <c r="A1051">
        <f t="shared" si="20"/>
        <v>1027</v>
      </c>
      <c r="B1051" t="str">
        <f>VLOOKUP(A1051,SOURCE!B:S,15,0)</f>
        <v>ITM_SUP_J</v>
      </c>
      <c r="C1051">
        <f>IF(
ISNUMBER(INDEX(SOURCE!B:B,MATCH(A1051,SOURCE!B:B,0)+1)),
  VALUE(INDEX(SOURCE!B:B,MATCH(A1051,SOURCE!B:B,0)+1)),
  "")</f>
        <v>1028</v>
      </c>
      <c r="D1051" s="8" t="str">
        <f>IF(A1051&lt;&gt;INT(A1051),B1051,
IF(A1051&lt;0,VLOOKUP(A1051,lookups!A$1:B$25,2,0),
IF(ISNA(B1051),"",
IF(OR(ISBLANK(A1051),ISNA(B1051),B1051=0),
"",
"#define "&amp;
VLOOKUP(A1051,SOURCE!B:S,15,0)&amp;IF(SOURCE!$AA$2-LEN(VLOOKUP(A1051,SOURCE!B:S,15,0))&gt;=0,REPT(" ",SOURCE!$AA$2-LEN(VLOOKUP(A1051,SOURCE!B:S,15,0))),"")&amp;
TEXT(A1051,"???0")&amp;IF(VLOOKUP(A1051,SOURCE!B:S,16,0)="","","   "&amp;VLOOKUP(A1051,SOURCE!B:S,16,0)
))))
)</f>
        <v>#define ITM_SUP_J                   1027</v>
      </c>
    </row>
    <row r="1052" spans="1:4">
      <c r="A1052">
        <f t="shared" si="20"/>
        <v>1028</v>
      </c>
      <c r="B1052" t="str">
        <f>VLOOKUP(A1052,SOURCE!B:S,15,0)</f>
        <v>ITM_SUP_K</v>
      </c>
      <c r="C1052">
        <f>IF(
ISNUMBER(INDEX(SOURCE!B:B,MATCH(A1052,SOURCE!B:B,0)+1)),
  VALUE(INDEX(SOURCE!B:B,MATCH(A1052,SOURCE!B:B,0)+1)),
  "")</f>
        <v>1029</v>
      </c>
      <c r="D1052" s="8" t="str">
        <f>IF(A1052&lt;&gt;INT(A1052),B1052,
IF(A1052&lt;0,VLOOKUP(A1052,lookups!A$1:B$25,2,0),
IF(ISNA(B1052),"",
IF(OR(ISBLANK(A1052),ISNA(B1052),B1052=0),
"",
"#define "&amp;
VLOOKUP(A1052,SOURCE!B:S,15,0)&amp;IF(SOURCE!$AA$2-LEN(VLOOKUP(A1052,SOURCE!B:S,15,0))&gt;=0,REPT(" ",SOURCE!$AA$2-LEN(VLOOKUP(A1052,SOURCE!B:S,15,0))),"")&amp;
TEXT(A1052,"???0")&amp;IF(VLOOKUP(A1052,SOURCE!B:S,16,0)="","","   "&amp;VLOOKUP(A1052,SOURCE!B:S,16,0)
))))
)</f>
        <v>#define ITM_SUP_K                   1028</v>
      </c>
    </row>
    <row r="1053" spans="1:4">
      <c r="A1053">
        <f t="shared" si="20"/>
        <v>1029</v>
      </c>
      <c r="B1053" t="str">
        <f>VLOOKUP(A1053,SOURCE!B:S,15,0)</f>
        <v>ITM_SUP_L</v>
      </c>
      <c r="C1053">
        <f>IF(
ISNUMBER(INDEX(SOURCE!B:B,MATCH(A1053,SOURCE!B:B,0)+1)),
  VALUE(INDEX(SOURCE!B:B,MATCH(A1053,SOURCE!B:B,0)+1)),
  "")</f>
        <v>1030</v>
      </c>
      <c r="D1053" s="8" t="str">
        <f>IF(A1053&lt;&gt;INT(A1053),B1053,
IF(A1053&lt;0,VLOOKUP(A1053,lookups!A$1:B$25,2,0),
IF(ISNA(B1053),"",
IF(OR(ISBLANK(A1053),ISNA(B1053),B1053=0),
"",
"#define "&amp;
VLOOKUP(A1053,SOURCE!B:S,15,0)&amp;IF(SOURCE!$AA$2-LEN(VLOOKUP(A1053,SOURCE!B:S,15,0))&gt;=0,REPT(" ",SOURCE!$AA$2-LEN(VLOOKUP(A1053,SOURCE!B:S,15,0))),"")&amp;
TEXT(A1053,"???0")&amp;IF(VLOOKUP(A1053,SOURCE!B:S,16,0)="","","   "&amp;VLOOKUP(A1053,SOURCE!B:S,16,0)
))))
)</f>
        <v>#define ITM_SUP_L                   1029</v>
      </c>
    </row>
    <row r="1054" spans="1:4">
      <c r="A1054">
        <f t="shared" si="20"/>
        <v>1030</v>
      </c>
      <c r="B1054" t="str">
        <f>VLOOKUP(A1054,SOURCE!B:S,15,0)</f>
        <v>ITM_SUP_M</v>
      </c>
      <c r="C1054">
        <f>IF(
ISNUMBER(INDEX(SOURCE!B:B,MATCH(A1054,SOURCE!B:B,0)+1)),
  VALUE(INDEX(SOURCE!B:B,MATCH(A1054,SOURCE!B:B,0)+1)),
  "")</f>
        <v>1031</v>
      </c>
      <c r="D1054" s="8" t="str">
        <f>IF(A1054&lt;&gt;INT(A1054),B1054,
IF(A1054&lt;0,VLOOKUP(A1054,lookups!A$1:B$25,2,0),
IF(ISNA(B1054),"",
IF(OR(ISBLANK(A1054),ISNA(B1054),B1054=0),
"",
"#define "&amp;
VLOOKUP(A1054,SOURCE!B:S,15,0)&amp;IF(SOURCE!$AA$2-LEN(VLOOKUP(A1054,SOURCE!B:S,15,0))&gt;=0,REPT(" ",SOURCE!$AA$2-LEN(VLOOKUP(A1054,SOURCE!B:S,15,0))),"")&amp;
TEXT(A1054,"???0")&amp;IF(VLOOKUP(A1054,SOURCE!B:S,16,0)="","","   "&amp;VLOOKUP(A1054,SOURCE!B:S,16,0)
))))
)</f>
        <v>#define ITM_SUP_M                   1030</v>
      </c>
    </row>
    <row r="1055" spans="1:4">
      <c r="A1055">
        <f t="shared" si="20"/>
        <v>1031</v>
      </c>
      <c r="B1055" t="str">
        <f>VLOOKUP(A1055,SOURCE!B:S,15,0)</f>
        <v>ITM_SUP_N</v>
      </c>
      <c r="C1055">
        <f>IF(
ISNUMBER(INDEX(SOURCE!B:B,MATCH(A1055,SOURCE!B:B,0)+1)),
  VALUE(INDEX(SOURCE!B:B,MATCH(A1055,SOURCE!B:B,0)+1)),
  "")</f>
        <v>1032</v>
      </c>
      <c r="D1055" s="8" t="str">
        <f>IF(A1055&lt;&gt;INT(A1055),B1055,
IF(A1055&lt;0,VLOOKUP(A1055,lookups!A$1:B$25,2,0),
IF(ISNA(B1055),"",
IF(OR(ISBLANK(A1055),ISNA(B1055),B1055=0),
"",
"#define "&amp;
VLOOKUP(A1055,SOURCE!B:S,15,0)&amp;IF(SOURCE!$AA$2-LEN(VLOOKUP(A1055,SOURCE!B:S,15,0))&gt;=0,REPT(" ",SOURCE!$AA$2-LEN(VLOOKUP(A1055,SOURCE!B:S,15,0))),"")&amp;
TEXT(A1055,"???0")&amp;IF(VLOOKUP(A1055,SOURCE!B:S,16,0)="","","   "&amp;VLOOKUP(A1055,SOURCE!B:S,16,0)
))))
)</f>
        <v>#define ITM_SUP_N                   1031</v>
      </c>
    </row>
    <row r="1056" spans="1:4">
      <c r="A1056">
        <f t="shared" si="20"/>
        <v>1032</v>
      </c>
      <c r="B1056" t="str">
        <f>VLOOKUP(A1056,SOURCE!B:S,15,0)</f>
        <v>ITM_SUP_O</v>
      </c>
      <c r="C1056">
        <f>IF(
ISNUMBER(INDEX(SOURCE!B:B,MATCH(A1056,SOURCE!B:B,0)+1)),
  VALUE(INDEX(SOURCE!B:B,MATCH(A1056,SOURCE!B:B,0)+1)),
  "")</f>
        <v>1033</v>
      </c>
      <c r="D1056" s="8" t="str">
        <f>IF(A1056&lt;&gt;INT(A1056),B1056,
IF(A1056&lt;0,VLOOKUP(A1056,lookups!A$1:B$25,2,0),
IF(ISNA(B1056),"",
IF(OR(ISBLANK(A1056),ISNA(B1056),B1056=0),
"",
"#define "&amp;
VLOOKUP(A1056,SOURCE!B:S,15,0)&amp;IF(SOURCE!$AA$2-LEN(VLOOKUP(A1056,SOURCE!B:S,15,0))&gt;=0,REPT(" ",SOURCE!$AA$2-LEN(VLOOKUP(A1056,SOURCE!B:S,15,0))),"")&amp;
TEXT(A1056,"???0")&amp;IF(VLOOKUP(A1056,SOURCE!B:S,16,0)="","","   "&amp;VLOOKUP(A1056,SOURCE!B:S,16,0)
))))
)</f>
        <v>#define ITM_SUP_O                   1032</v>
      </c>
    </row>
    <row r="1057" spans="1:4">
      <c r="A1057">
        <f t="shared" si="20"/>
        <v>1033</v>
      </c>
      <c r="B1057" t="str">
        <f>VLOOKUP(A1057,SOURCE!B:S,15,0)</f>
        <v>ITM_SUP_P</v>
      </c>
      <c r="C1057">
        <f>IF(
ISNUMBER(INDEX(SOURCE!B:B,MATCH(A1057,SOURCE!B:B,0)+1)),
  VALUE(INDEX(SOURCE!B:B,MATCH(A1057,SOURCE!B:B,0)+1)),
  "")</f>
        <v>1034</v>
      </c>
      <c r="D1057" s="8" t="str">
        <f>IF(A1057&lt;&gt;INT(A1057),B1057,
IF(A1057&lt;0,VLOOKUP(A1057,lookups!A$1:B$25,2,0),
IF(ISNA(B1057),"",
IF(OR(ISBLANK(A1057),ISNA(B1057),B1057=0),
"",
"#define "&amp;
VLOOKUP(A1057,SOURCE!B:S,15,0)&amp;IF(SOURCE!$AA$2-LEN(VLOOKUP(A1057,SOURCE!B:S,15,0))&gt;=0,REPT(" ",SOURCE!$AA$2-LEN(VLOOKUP(A1057,SOURCE!B:S,15,0))),"")&amp;
TEXT(A1057,"???0")&amp;IF(VLOOKUP(A1057,SOURCE!B:S,16,0)="","","   "&amp;VLOOKUP(A1057,SOURCE!B:S,16,0)
))))
)</f>
        <v>#define ITM_SUP_P                   1033</v>
      </c>
    </row>
    <row r="1058" spans="1:4">
      <c r="A1058">
        <f t="shared" si="20"/>
        <v>1034</v>
      </c>
      <c r="B1058" t="str">
        <f>VLOOKUP(A1058,SOURCE!B:S,15,0)</f>
        <v>ITM_SUP_Q</v>
      </c>
      <c r="C1058">
        <f>IF(
ISNUMBER(INDEX(SOURCE!B:B,MATCH(A1058,SOURCE!B:B,0)+1)),
  VALUE(INDEX(SOURCE!B:B,MATCH(A1058,SOURCE!B:B,0)+1)),
  "")</f>
        <v>1035</v>
      </c>
      <c r="D1058" s="8" t="str">
        <f>IF(A1058&lt;&gt;INT(A1058),B1058,
IF(A1058&lt;0,VLOOKUP(A1058,lookups!A$1:B$25,2,0),
IF(ISNA(B1058),"",
IF(OR(ISBLANK(A1058),ISNA(B1058),B1058=0),
"",
"#define "&amp;
VLOOKUP(A1058,SOURCE!B:S,15,0)&amp;IF(SOURCE!$AA$2-LEN(VLOOKUP(A1058,SOURCE!B:S,15,0))&gt;=0,REPT(" ",SOURCE!$AA$2-LEN(VLOOKUP(A1058,SOURCE!B:S,15,0))),"")&amp;
TEXT(A1058,"???0")&amp;IF(VLOOKUP(A1058,SOURCE!B:S,16,0)="","","   "&amp;VLOOKUP(A1058,SOURCE!B:S,16,0)
))))
)</f>
        <v>#define ITM_SUP_Q                   1034</v>
      </c>
    </row>
    <row r="1059" spans="1:4">
      <c r="A1059">
        <f t="shared" si="20"/>
        <v>1035</v>
      </c>
      <c r="B1059" t="str">
        <f>VLOOKUP(A1059,SOURCE!B:S,15,0)</f>
        <v>ITM_SUP_R</v>
      </c>
      <c r="C1059">
        <f>IF(
ISNUMBER(INDEX(SOURCE!B:B,MATCH(A1059,SOURCE!B:B,0)+1)),
  VALUE(INDEX(SOURCE!B:B,MATCH(A1059,SOURCE!B:B,0)+1)),
  "")</f>
        <v>1036</v>
      </c>
      <c r="D1059" s="8" t="str">
        <f>IF(A1059&lt;&gt;INT(A1059),B1059,
IF(A1059&lt;0,VLOOKUP(A1059,lookups!A$1:B$25,2,0),
IF(ISNA(B1059),"",
IF(OR(ISBLANK(A1059),ISNA(B1059),B1059=0),
"",
"#define "&amp;
VLOOKUP(A1059,SOURCE!B:S,15,0)&amp;IF(SOURCE!$AA$2-LEN(VLOOKUP(A1059,SOURCE!B:S,15,0))&gt;=0,REPT(" ",SOURCE!$AA$2-LEN(VLOOKUP(A1059,SOURCE!B:S,15,0))),"")&amp;
TEXT(A1059,"???0")&amp;IF(VLOOKUP(A1059,SOURCE!B:S,16,0)="","","   "&amp;VLOOKUP(A1059,SOURCE!B:S,16,0)
))))
)</f>
        <v>#define ITM_SUP_R                   1035</v>
      </c>
    </row>
    <row r="1060" spans="1:4">
      <c r="A1060">
        <f t="shared" si="20"/>
        <v>1036</v>
      </c>
      <c r="B1060" t="str">
        <f>VLOOKUP(A1060,SOURCE!B:S,15,0)</f>
        <v>ITM_SUP_S</v>
      </c>
      <c r="C1060">
        <f>IF(
ISNUMBER(INDEX(SOURCE!B:B,MATCH(A1060,SOURCE!B:B,0)+1)),
  VALUE(INDEX(SOURCE!B:B,MATCH(A1060,SOURCE!B:B,0)+1)),
  "")</f>
        <v>1037</v>
      </c>
      <c r="D1060" s="8" t="str">
        <f>IF(A1060&lt;&gt;INT(A1060),B1060,
IF(A1060&lt;0,VLOOKUP(A1060,lookups!A$1:B$25,2,0),
IF(ISNA(B1060),"",
IF(OR(ISBLANK(A1060),ISNA(B1060),B1060=0),
"",
"#define "&amp;
VLOOKUP(A1060,SOURCE!B:S,15,0)&amp;IF(SOURCE!$AA$2-LEN(VLOOKUP(A1060,SOURCE!B:S,15,0))&gt;=0,REPT(" ",SOURCE!$AA$2-LEN(VLOOKUP(A1060,SOURCE!B:S,15,0))),"")&amp;
TEXT(A1060,"???0")&amp;IF(VLOOKUP(A1060,SOURCE!B:S,16,0)="","","   "&amp;VLOOKUP(A1060,SOURCE!B:S,16,0)
))))
)</f>
        <v>#define ITM_SUP_S                   1036</v>
      </c>
    </row>
    <row r="1061" spans="1:4">
      <c r="A1061">
        <f t="shared" si="20"/>
        <v>1037</v>
      </c>
      <c r="B1061" t="str">
        <f>VLOOKUP(A1061,SOURCE!B:S,15,0)</f>
        <v>ITM_SUP_T</v>
      </c>
      <c r="C1061">
        <f>IF(
ISNUMBER(INDEX(SOURCE!B:B,MATCH(A1061,SOURCE!B:B,0)+1)),
  VALUE(INDEX(SOURCE!B:B,MATCH(A1061,SOURCE!B:B,0)+1)),
  "")</f>
        <v>1038</v>
      </c>
      <c r="D1061" s="8" t="str">
        <f>IF(A1061&lt;&gt;INT(A1061),B1061,
IF(A1061&lt;0,VLOOKUP(A1061,lookups!A$1:B$25,2,0),
IF(ISNA(B1061),"",
IF(OR(ISBLANK(A1061),ISNA(B1061),B1061=0),
"",
"#define "&amp;
VLOOKUP(A1061,SOURCE!B:S,15,0)&amp;IF(SOURCE!$AA$2-LEN(VLOOKUP(A1061,SOURCE!B:S,15,0))&gt;=0,REPT(" ",SOURCE!$AA$2-LEN(VLOOKUP(A1061,SOURCE!B:S,15,0))),"")&amp;
TEXT(A1061,"???0")&amp;IF(VLOOKUP(A1061,SOURCE!B:S,16,0)="","","   "&amp;VLOOKUP(A1061,SOURCE!B:S,16,0)
))))
)</f>
        <v>#define ITM_SUP_T                   1037</v>
      </c>
    </row>
    <row r="1062" spans="1:4">
      <c r="A1062">
        <f t="shared" si="20"/>
        <v>1038</v>
      </c>
      <c r="B1062" t="str">
        <f>VLOOKUP(A1062,SOURCE!B:S,15,0)</f>
        <v>ITM_SUP_U</v>
      </c>
      <c r="C1062">
        <f>IF(
ISNUMBER(INDEX(SOURCE!B:B,MATCH(A1062,SOURCE!B:B,0)+1)),
  VALUE(INDEX(SOURCE!B:B,MATCH(A1062,SOURCE!B:B,0)+1)),
  "")</f>
        <v>1039</v>
      </c>
      <c r="D1062" s="8" t="str">
        <f>IF(A1062&lt;&gt;INT(A1062),B1062,
IF(A1062&lt;0,VLOOKUP(A1062,lookups!A$1:B$25,2,0),
IF(ISNA(B1062),"",
IF(OR(ISBLANK(A1062),ISNA(B1062),B1062=0),
"",
"#define "&amp;
VLOOKUP(A1062,SOURCE!B:S,15,0)&amp;IF(SOURCE!$AA$2-LEN(VLOOKUP(A1062,SOURCE!B:S,15,0))&gt;=0,REPT(" ",SOURCE!$AA$2-LEN(VLOOKUP(A1062,SOURCE!B:S,15,0))),"")&amp;
TEXT(A1062,"???0")&amp;IF(VLOOKUP(A1062,SOURCE!B:S,16,0)="","","   "&amp;VLOOKUP(A1062,SOURCE!B:S,16,0)
))))
)</f>
        <v>#define ITM_SUP_U                   1038</v>
      </c>
    </row>
    <row r="1063" spans="1:4">
      <c r="A1063">
        <f t="shared" si="20"/>
        <v>1039</v>
      </c>
      <c r="B1063" t="str">
        <f>VLOOKUP(A1063,SOURCE!B:S,15,0)</f>
        <v>ITM_SUP_V</v>
      </c>
      <c r="C1063">
        <f>IF(
ISNUMBER(INDEX(SOURCE!B:B,MATCH(A1063,SOURCE!B:B,0)+1)),
  VALUE(INDEX(SOURCE!B:B,MATCH(A1063,SOURCE!B:B,0)+1)),
  "")</f>
        <v>1040</v>
      </c>
      <c r="D1063" s="8" t="str">
        <f>IF(A1063&lt;&gt;INT(A1063),B1063,
IF(A1063&lt;0,VLOOKUP(A1063,lookups!A$1:B$25,2,0),
IF(ISNA(B1063),"",
IF(OR(ISBLANK(A1063),ISNA(B1063),B1063=0),
"",
"#define "&amp;
VLOOKUP(A1063,SOURCE!B:S,15,0)&amp;IF(SOURCE!$AA$2-LEN(VLOOKUP(A1063,SOURCE!B:S,15,0))&gt;=0,REPT(" ",SOURCE!$AA$2-LEN(VLOOKUP(A1063,SOURCE!B:S,15,0))),"")&amp;
TEXT(A1063,"???0")&amp;IF(VLOOKUP(A1063,SOURCE!B:S,16,0)="","","   "&amp;VLOOKUP(A1063,SOURCE!B:S,16,0)
))))
)</f>
        <v>#define ITM_SUP_V                   1039</v>
      </c>
    </row>
    <row r="1064" spans="1:4">
      <c r="A1064">
        <f t="shared" si="20"/>
        <v>1040</v>
      </c>
      <c r="B1064" t="str">
        <f>VLOOKUP(A1064,SOURCE!B:S,15,0)</f>
        <v>ITM_SUP_W</v>
      </c>
      <c r="C1064">
        <f>IF(
ISNUMBER(INDEX(SOURCE!B:B,MATCH(A1064,SOURCE!B:B,0)+1)),
  VALUE(INDEX(SOURCE!B:B,MATCH(A1064,SOURCE!B:B,0)+1)),
  "")</f>
        <v>1041</v>
      </c>
      <c r="D1064" s="8" t="str">
        <f>IF(A1064&lt;&gt;INT(A1064),B1064,
IF(A1064&lt;0,VLOOKUP(A1064,lookups!A$1:B$25,2,0),
IF(ISNA(B1064),"",
IF(OR(ISBLANK(A1064),ISNA(B1064),B1064=0),
"",
"#define "&amp;
VLOOKUP(A1064,SOURCE!B:S,15,0)&amp;IF(SOURCE!$AA$2-LEN(VLOOKUP(A1064,SOURCE!B:S,15,0))&gt;=0,REPT(" ",SOURCE!$AA$2-LEN(VLOOKUP(A1064,SOURCE!B:S,15,0))),"")&amp;
TEXT(A1064,"???0")&amp;IF(VLOOKUP(A1064,SOURCE!B:S,16,0)="","","   "&amp;VLOOKUP(A1064,SOURCE!B:S,16,0)
))))
)</f>
        <v>#define ITM_SUP_W                   1040</v>
      </c>
    </row>
    <row r="1065" spans="1:4">
      <c r="A1065">
        <f t="shared" si="20"/>
        <v>1041</v>
      </c>
      <c r="B1065" t="str">
        <f>VLOOKUP(A1065,SOURCE!B:S,15,0)</f>
        <v>ITM_SUP_X</v>
      </c>
      <c r="C1065">
        <f>IF(
ISNUMBER(INDEX(SOURCE!B:B,MATCH(A1065,SOURCE!B:B,0)+1)),
  VALUE(INDEX(SOURCE!B:B,MATCH(A1065,SOURCE!B:B,0)+1)),
  "")</f>
        <v>1042</v>
      </c>
      <c r="D1065" s="8" t="str">
        <f>IF(A1065&lt;&gt;INT(A1065),B1065,
IF(A1065&lt;0,VLOOKUP(A1065,lookups!A$1:B$25,2,0),
IF(ISNA(B1065),"",
IF(OR(ISBLANK(A1065),ISNA(B1065),B1065=0),
"",
"#define "&amp;
VLOOKUP(A1065,SOURCE!B:S,15,0)&amp;IF(SOURCE!$AA$2-LEN(VLOOKUP(A1065,SOURCE!B:S,15,0))&gt;=0,REPT(" ",SOURCE!$AA$2-LEN(VLOOKUP(A1065,SOURCE!B:S,15,0))),"")&amp;
TEXT(A1065,"???0")&amp;IF(VLOOKUP(A1065,SOURCE!B:S,16,0)="","","   "&amp;VLOOKUP(A1065,SOURCE!B:S,16,0)
))))
)</f>
        <v>#define ITM_SUP_X                   1041</v>
      </c>
    </row>
    <row r="1066" spans="1:4">
      <c r="A1066">
        <f t="shared" si="20"/>
        <v>1042</v>
      </c>
      <c r="B1066" t="str">
        <f>VLOOKUP(A1066,SOURCE!B:S,15,0)</f>
        <v>ITM_SUP_Y</v>
      </c>
      <c r="C1066">
        <f>IF(
ISNUMBER(INDEX(SOURCE!B:B,MATCH(A1066,SOURCE!B:B,0)+1)),
  VALUE(INDEX(SOURCE!B:B,MATCH(A1066,SOURCE!B:B,0)+1)),
  "")</f>
        <v>1043</v>
      </c>
      <c r="D1066" s="8" t="str">
        <f>IF(A1066&lt;&gt;INT(A1066),B1066,
IF(A1066&lt;0,VLOOKUP(A1066,lookups!A$1:B$25,2,0),
IF(ISNA(B1066),"",
IF(OR(ISBLANK(A1066),ISNA(B1066),B1066=0),
"",
"#define "&amp;
VLOOKUP(A1066,SOURCE!B:S,15,0)&amp;IF(SOURCE!$AA$2-LEN(VLOOKUP(A1066,SOURCE!B:S,15,0))&gt;=0,REPT(" ",SOURCE!$AA$2-LEN(VLOOKUP(A1066,SOURCE!B:S,15,0))),"")&amp;
TEXT(A1066,"???0")&amp;IF(VLOOKUP(A1066,SOURCE!B:S,16,0)="","","   "&amp;VLOOKUP(A1066,SOURCE!B:S,16,0)
))))
)</f>
        <v>#define ITM_SUP_Y                   1042</v>
      </c>
    </row>
    <row r="1067" spans="1:4">
      <c r="A1067">
        <f t="shared" si="20"/>
        <v>1043</v>
      </c>
      <c r="B1067" t="str">
        <f>VLOOKUP(A1067,SOURCE!B:S,15,0)</f>
        <v>ITM_SUP_Z</v>
      </c>
      <c r="C1067">
        <f>IF(
ISNUMBER(INDEX(SOURCE!B:B,MATCH(A1067,SOURCE!B:B,0)+1)),
  VALUE(INDEX(SOURCE!B:B,MATCH(A1067,SOURCE!B:B,0)+1)),
  "")</f>
        <v>1044</v>
      </c>
      <c r="D1067" s="8" t="str">
        <f>IF(A1067&lt;&gt;INT(A1067),B1067,
IF(A1067&lt;0,VLOOKUP(A1067,lookups!A$1:B$25,2,0),
IF(ISNA(B1067),"",
IF(OR(ISBLANK(A1067),ISNA(B1067),B1067=0),
"",
"#define "&amp;
VLOOKUP(A1067,SOURCE!B:S,15,0)&amp;IF(SOURCE!$AA$2-LEN(VLOOKUP(A1067,SOURCE!B:S,15,0))&gt;=0,REPT(" ",SOURCE!$AA$2-LEN(VLOOKUP(A1067,SOURCE!B:S,15,0))),"")&amp;
TEXT(A1067,"???0")&amp;IF(VLOOKUP(A1067,SOURCE!B:S,16,0)="","","   "&amp;VLOOKUP(A1067,SOURCE!B:S,16,0)
))))
)</f>
        <v>#define ITM_SUP_Z                   1043</v>
      </c>
    </row>
    <row r="1068" spans="1:4">
      <c r="A1068">
        <f t="shared" si="20"/>
        <v>1044</v>
      </c>
      <c r="B1068" t="str">
        <f>VLOOKUP(A1068,SOURCE!B:S,15,0)</f>
        <v>ITM_SUP_a</v>
      </c>
      <c r="C1068">
        <f>IF(
ISNUMBER(INDEX(SOURCE!B:B,MATCH(A1068,SOURCE!B:B,0)+1)),
  VALUE(INDEX(SOURCE!B:B,MATCH(A1068,SOURCE!B:B,0)+1)),
  "")</f>
        <v>1045</v>
      </c>
      <c r="D1068" s="8" t="str">
        <f>IF(A1068&lt;&gt;INT(A1068),B1068,
IF(A1068&lt;0,VLOOKUP(A1068,lookups!A$1:B$25,2,0),
IF(ISNA(B1068),"",
IF(OR(ISBLANK(A1068),ISNA(B1068),B1068=0),
"",
"#define "&amp;
VLOOKUP(A1068,SOURCE!B:S,15,0)&amp;IF(SOURCE!$AA$2-LEN(VLOOKUP(A1068,SOURCE!B:S,15,0))&gt;=0,REPT(" ",SOURCE!$AA$2-LEN(VLOOKUP(A1068,SOURCE!B:S,15,0))),"")&amp;
TEXT(A1068,"???0")&amp;IF(VLOOKUP(A1068,SOURCE!B:S,16,0)="","","   "&amp;VLOOKUP(A1068,SOURCE!B:S,16,0)
))))
)</f>
        <v>#define ITM_SUP_a                   1044</v>
      </c>
    </row>
    <row r="1069" spans="1:4">
      <c r="A1069">
        <f t="shared" si="20"/>
        <v>1045</v>
      </c>
      <c r="B1069" t="str">
        <f>VLOOKUP(A1069,SOURCE!B:S,15,0)</f>
        <v>ITM_SUP_b</v>
      </c>
      <c r="C1069">
        <f>IF(
ISNUMBER(INDEX(SOURCE!B:B,MATCH(A1069,SOURCE!B:B,0)+1)),
  VALUE(INDEX(SOURCE!B:B,MATCH(A1069,SOURCE!B:B,0)+1)),
  "")</f>
        <v>1046</v>
      </c>
      <c r="D1069" s="8" t="str">
        <f>IF(A1069&lt;&gt;INT(A1069),B1069,
IF(A1069&lt;0,VLOOKUP(A1069,lookups!A$1:B$25,2,0),
IF(ISNA(B1069),"",
IF(OR(ISBLANK(A1069),ISNA(B1069),B1069=0),
"",
"#define "&amp;
VLOOKUP(A1069,SOURCE!B:S,15,0)&amp;IF(SOURCE!$AA$2-LEN(VLOOKUP(A1069,SOURCE!B:S,15,0))&gt;=0,REPT(" ",SOURCE!$AA$2-LEN(VLOOKUP(A1069,SOURCE!B:S,15,0))),"")&amp;
TEXT(A1069,"???0")&amp;IF(VLOOKUP(A1069,SOURCE!B:S,16,0)="","","   "&amp;VLOOKUP(A1069,SOURCE!B:S,16,0)
))))
)</f>
        <v>#define ITM_SUP_b                   1045</v>
      </c>
    </row>
    <row r="1070" spans="1:4">
      <c r="A1070">
        <f t="shared" si="20"/>
        <v>1046</v>
      </c>
      <c r="B1070" t="str">
        <f>VLOOKUP(A1070,SOURCE!B:S,15,0)</f>
        <v>ITM_SUP_c</v>
      </c>
      <c r="C1070">
        <f>IF(
ISNUMBER(INDEX(SOURCE!B:B,MATCH(A1070,SOURCE!B:B,0)+1)),
  VALUE(INDEX(SOURCE!B:B,MATCH(A1070,SOURCE!B:B,0)+1)),
  "")</f>
        <v>1047</v>
      </c>
      <c r="D1070" s="8" t="str">
        <f>IF(A1070&lt;&gt;INT(A1070),B1070,
IF(A1070&lt;0,VLOOKUP(A1070,lookups!A$1:B$25,2,0),
IF(ISNA(B1070),"",
IF(OR(ISBLANK(A1070),ISNA(B1070),B1070=0),
"",
"#define "&amp;
VLOOKUP(A1070,SOURCE!B:S,15,0)&amp;IF(SOURCE!$AA$2-LEN(VLOOKUP(A1070,SOURCE!B:S,15,0))&gt;=0,REPT(" ",SOURCE!$AA$2-LEN(VLOOKUP(A1070,SOURCE!B:S,15,0))),"")&amp;
TEXT(A1070,"???0")&amp;IF(VLOOKUP(A1070,SOURCE!B:S,16,0)="","","   "&amp;VLOOKUP(A1070,SOURCE!B:S,16,0)
))))
)</f>
        <v>#define ITM_SUP_c                   1046</v>
      </c>
    </row>
    <row r="1071" spans="1:4">
      <c r="A1071">
        <f t="shared" si="20"/>
        <v>1047</v>
      </c>
      <c r="B1071" t="str">
        <f>VLOOKUP(A1071,SOURCE!B:S,15,0)</f>
        <v>ITM_SUP_d</v>
      </c>
      <c r="C1071">
        <f>IF(
ISNUMBER(INDEX(SOURCE!B:B,MATCH(A1071,SOURCE!B:B,0)+1)),
  VALUE(INDEX(SOURCE!B:B,MATCH(A1071,SOURCE!B:B,0)+1)),
  "")</f>
        <v>1048</v>
      </c>
      <c r="D1071" s="8" t="str">
        <f>IF(A1071&lt;&gt;INT(A1071),B1071,
IF(A1071&lt;0,VLOOKUP(A1071,lookups!A$1:B$25,2,0),
IF(ISNA(B1071),"",
IF(OR(ISBLANK(A1071),ISNA(B1071),B1071=0),
"",
"#define "&amp;
VLOOKUP(A1071,SOURCE!B:S,15,0)&amp;IF(SOURCE!$AA$2-LEN(VLOOKUP(A1071,SOURCE!B:S,15,0))&gt;=0,REPT(" ",SOURCE!$AA$2-LEN(VLOOKUP(A1071,SOURCE!B:S,15,0))),"")&amp;
TEXT(A1071,"???0")&amp;IF(VLOOKUP(A1071,SOURCE!B:S,16,0)="","","   "&amp;VLOOKUP(A1071,SOURCE!B:S,16,0)
))))
)</f>
        <v>#define ITM_SUP_d                   1047</v>
      </c>
    </row>
    <row r="1072" spans="1:4">
      <c r="A1072">
        <f t="shared" si="20"/>
        <v>1048</v>
      </c>
      <c r="B1072" t="str">
        <f>VLOOKUP(A1072,SOURCE!B:S,15,0)</f>
        <v>ITM_SUP_e</v>
      </c>
      <c r="C1072">
        <f>IF(
ISNUMBER(INDEX(SOURCE!B:B,MATCH(A1072,SOURCE!B:B,0)+1)),
  VALUE(INDEX(SOURCE!B:B,MATCH(A1072,SOURCE!B:B,0)+1)),
  "")</f>
        <v>1049</v>
      </c>
      <c r="D1072" s="8" t="str">
        <f>IF(A1072&lt;&gt;INT(A1072),B1072,
IF(A1072&lt;0,VLOOKUP(A1072,lookups!A$1:B$25,2,0),
IF(ISNA(B1072),"",
IF(OR(ISBLANK(A1072),ISNA(B1072),B1072=0),
"",
"#define "&amp;
VLOOKUP(A1072,SOURCE!B:S,15,0)&amp;IF(SOURCE!$AA$2-LEN(VLOOKUP(A1072,SOURCE!B:S,15,0))&gt;=0,REPT(" ",SOURCE!$AA$2-LEN(VLOOKUP(A1072,SOURCE!B:S,15,0))),"")&amp;
TEXT(A1072,"???0")&amp;IF(VLOOKUP(A1072,SOURCE!B:S,16,0)="","","   "&amp;VLOOKUP(A1072,SOURCE!B:S,16,0)
))))
)</f>
        <v>#define ITM_SUP_e                   1048</v>
      </c>
    </row>
    <row r="1073" spans="1:4">
      <c r="A1073">
        <f t="shared" si="20"/>
        <v>1049</v>
      </c>
      <c r="B1073" t="str">
        <f>VLOOKUP(A1073,SOURCE!B:S,15,0)</f>
        <v>ITM_SUP_f</v>
      </c>
      <c r="C1073">
        <f>IF(
ISNUMBER(INDEX(SOURCE!B:B,MATCH(A1073,SOURCE!B:B,0)+1)),
  VALUE(INDEX(SOURCE!B:B,MATCH(A1073,SOURCE!B:B,0)+1)),
  "")</f>
        <v>1050</v>
      </c>
      <c r="D1073" s="8" t="str">
        <f>IF(A1073&lt;&gt;INT(A1073),B1073,
IF(A1073&lt;0,VLOOKUP(A1073,lookups!A$1:B$25,2,0),
IF(ISNA(B1073),"",
IF(OR(ISBLANK(A1073),ISNA(B1073),B1073=0),
"",
"#define "&amp;
VLOOKUP(A1073,SOURCE!B:S,15,0)&amp;IF(SOURCE!$AA$2-LEN(VLOOKUP(A1073,SOURCE!B:S,15,0))&gt;=0,REPT(" ",SOURCE!$AA$2-LEN(VLOOKUP(A1073,SOURCE!B:S,15,0))),"")&amp;
TEXT(A1073,"???0")&amp;IF(VLOOKUP(A1073,SOURCE!B:S,16,0)="","","   "&amp;VLOOKUP(A1073,SOURCE!B:S,16,0)
))))
)</f>
        <v>#define ITM_SUP_f                   1049</v>
      </c>
    </row>
    <row r="1074" spans="1:4">
      <c r="A1074">
        <f t="shared" si="20"/>
        <v>1050</v>
      </c>
      <c r="B1074" t="str">
        <f>VLOOKUP(A1074,SOURCE!B:S,15,0)</f>
        <v>ITM_SUP_g</v>
      </c>
      <c r="C1074">
        <f>IF(
ISNUMBER(INDEX(SOURCE!B:B,MATCH(A1074,SOURCE!B:B,0)+1)),
  VALUE(INDEX(SOURCE!B:B,MATCH(A1074,SOURCE!B:B,0)+1)),
  "")</f>
        <v>1051</v>
      </c>
      <c r="D1074" s="8" t="str">
        <f>IF(A1074&lt;&gt;INT(A1074),B1074,
IF(A1074&lt;0,VLOOKUP(A1074,lookups!A$1:B$25,2,0),
IF(ISNA(B1074),"",
IF(OR(ISBLANK(A1074),ISNA(B1074),B1074=0),
"",
"#define "&amp;
VLOOKUP(A1074,SOURCE!B:S,15,0)&amp;IF(SOURCE!$AA$2-LEN(VLOOKUP(A1074,SOURCE!B:S,15,0))&gt;=0,REPT(" ",SOURCE!$AA$2-LEN(VLOOKUP(A1074,SOURCE!B:S,15,0))),"")&amp;
TEXT(A1074,"???0")&amp;IF(VLOOKUP(A1074,SOURCE!B:S,16,0)="","","   "&amp;VLOOKUP(A1074,SOURCE!B:S,16,0)
))))
)</f>
        <v>#define ITM_SUP_g                   1050</v>
      </c>
    </row>
    <row r="1075" spans="1:4">
      <c r="A1075">
        <f t="shared" si="20"/>
        <v>1051</v>
      </c>
      <c r="B1075" t="str">
        <f>VLOOKUP(A1075,SOURCE!B:S,15,0)</f>
        <v>ITM_SUP_h</v>
      </c>
      <c r="C1075">
        <f>IF(
ISNUMBER(INDEX(SOURCE!B:B,MATCH(A1075,SOURCE!B:B,0)+1)),
  VALUE(INDEX(SOURCE!B:B,MATCH(A1075,SOURCE!B:B,0)+1)),
  "")</f>
        <v>1052</v>
      </c>
      <c r="D1075" s="8" t="str">
        <f>IF(A1075&lt;&gt;INT(A1075),B1075,
IF(A1075&lt;0,VLOOKUP(A1075,lookups!A$1:B$25,2,0),
IF(ISNA(B1075),"",
IF(OR(ISBLANK(A1075),ISNA(B1075),B1075=0),
"",
"#define "&amp;
VLOOKUP(A1075,SOURCE!B:S,15,0)&amp;IF(SOURCE!$AA$2-LEN(VLOOKUP(A1075,SOURCE!B:S,15,0))&gt;=0,REPT(" ",SOURCE!$AA$2-LEN(VLOOKUP(A1075,SOURCE!B:S,15,0))),"")&amp;
TEXT(A1075,"???0")&amp;IF(VLOOKUP(A1075,SOURCE!B:S,16,0)="","","   "&amp;VLOOKUP(A1075,SOURCE!B:S,16,0)
))))
)</f>
        <v>#define ITM_SUP_h                   1051</v>
      </c>
    </row>
    <row r="1076" spans="1:4">
      <c r="A1076">
        <f t="shared" si="20"/>
        <v>1052</v>
      </c>
      <c r="B1076" t="str">
        <f>VLOOKUP(A1076,SOURCE!B:S,15,0)</f>
        <v>ITM_SUP_i</v>
      </c>
      <c r="C1076">
        <f>IF(
ISNUMBER(INDEX(SOURCE!B:B,MATCH(A1076,SOURCE!B:B,0)+1)),
  VALUE(INDEX(SOURCE!B:B,MATCH(A1076,SOURCE!B:B,0)+1)),
  "")</f>
        <v>1053</v>
      </c>
      <c r="D1076" s="8" t="str">
        <f>IF(A1076&lt;&gt;INT(A1076),B1076,
IF(A1076&lt;0,VLOOKUP(A1076,lookups!A$1:B$25,2,0),
IF(ISNA(B1076),"",
IF(OR(ISBLANK(A1076),ISNA(B1076),B1076=0),
"",
"#define "&amp;
VLOOKUP(A1076,SOURCE!B:S,15,0)&amp;IF(SOURCE!$AA$2-LEN(VLOOKUP(A1076,SOURCE!B:S,15,0))&gt;=0,REPT(" ",SOURCE!$AA$2-LEN(VLOOKUP(A1076,SOURCE!B:S,15,0))),"")&amp;
TEXT(A1076,"???0")&amp;IF(VLOOKUP(A1076,SOURCE!B:S,16,0)="","","   "&amp;VLOOKUP(A1076,SOURCE!B:S,16,0)
))))
)</f>
        <v>#define ITM_SUP_i                   1052</v>
      </c>
    </row>
    <row r="1077" spans="1:4">
      <c r="A1077">
        <f t="shared" si="20"/>
        <v>1053</v>
      </c>
      <c r="B1077" t="str">
        <f>VLOOKUP(A1077,SOURCE!B:S,15,0)</f>
        <v>ITM_SUP_j</v>
      </c>
      <c r="C1077">
        <f>IF(
ISNUMBER(INDEX(SOURCE!B:B,MATCH(A1077,SOURCE!B:B,0)+1)),
  VALUE(INDEX(SOURCE!B:B,MATCH(A1077,SOURCE!B:B,0)+1)),
  "")</f>
        <v>1054</v>
      </c>
      <c r="D1077" s="8" t="str">
        <f>IF(A1077&lt;&gt;INT(A1077),B1077,
IF(A1077&lt;0,VLOOKUP(A1077,lookups!A$1:B$25,2,0),
IF(ISNA(B1077),"",
IF(OR(ISBLANK(A1077),ISNA(B1077),B1077=0),
"",
"#define "&amp;
VLOOKUP(A1077,SOURCE!B:S,15,0)&amp;IF(SOURCE!$AA$2-LEN(VLOOKUP(A1077,SOURCE!B:S,15,0))&gt;=0,REPT(" ",SOURCE!$AA$2-LEN(VLOOKUP(A1077,SOURCE!B:S,15,0))),"")&amp;
TEXT(A1077,"???0")&amp;IF(VLOOKUP(A1077,SOURCE!B:S,16,0)="","","   "&amp;VLOOKUP(A1077,SOURCE!B:S,16,0)
))))
)</f>
        <v>#define ITM_SUP_j                   1053</v>
      </c>
    </row>
    <row r="1078" spans="1:4">
      <c r="A1078">
        <f t="shared" si="20"/>
        <v>1054</v>
      </c>
      <c r="B1078" t="str">
        <f>VLOOKUP(A1078,SOURCE!B:S,15,0)</f>
        <v>ITM_SUP_k</v>
      </c>
      <c r="C1078">
        <f>IF(
ISNUMBER(INDEX(SOURCE!B:B,MATCH(A1078,SOURCE!B:B,0)+1)),
  VALUE(INDEX(SOURCE!B:B,MATCH(A1078,SOURCE!B:B,0)+1)),
  "")</f>
        <v>1055</v>
      </c>
      <c r="D1078" s="8" t="str">
        <f>IF(A1078&lt;&gt;INT(A1078),B1078,
IF(A1078&lt;0,VLOOKUP(A1078,lookups!A$1:B$25,2,0),
IF(ISNA(B1078),"",
IF(OR(ISBLANK(A1078),ISNA(B1078),B1078=0),
"",
"#define "&amp;
VLOOKUP(A1078,SOURCE!B:S,15,0)&amp;IF(SOURCE!$AA$2-LEN(VLOOKUP(A1078,SOURCE!B:S,15,0))&gt;=0,REPT(" ",SOURCE!$AA$2-LEN(VLOOKUP(A1078,SOURCE!B:S,15,0))),"")&amp;
TEXT(A1078,"???0")&amp;IF(VLOOKUP(A1078,SOURCE!B:S,16,0)="","","   "&amp;VLOOKUP(A1078,SOURCE!B:S,16,0)
))))
)</f>
        <v>#define ITM_SUP_k                   1054</v>
      </c>
    </row>
    <row r="1079" spans="1:4">
      <c r="A1079">
        <f t="shared" si="20"/>
        <v>1055</v>
      </c>
      <c r="B1079" t="str">
        <f>VLOOKUP(A1079,SOURCE!B:S,15,0)</f>
        <v>ITM_SUP_l</v>
      </c>
      <c r="C1079">
        <f>IF(
ISNUMBER(INDEX(SOURCE!B:B,MATCH(A1079,SOURCE!B:B,0)+1)),
  VALUE(INDEX(SOURCE!B:B,MATCH(A1079,SOURCE!B:B,0)+1)),
  "")</f>
        <v>1056</v>
      </c>
      <c r="D1079" s="8" t="str">
        <f>IF(A1079&lt;&gt;INT(A1079),B1079,
IF(A1079&lt;0,VLOOKUP(A1079,lookups!A$1:B$25,2,0),
IF(ISNA(B1079),"",
IF(OR(ISBLANK(A1079),ISNA(B1079),B1079=0),
"",
"#define "&amp;
VLOOKUP(A1079,SOURCE!B:S,15,0)&amp;IF(SOURCE!$AA$2-LEN(VLOOKUP(A1079,SOURCE!B:S,15,0))&gt;=0,REPT(" ",SOURCE!$AA$2-LEN(VLOOKUP(A1079,SOURCE!B:S,15,0))),"")&amp;
TEXT(A1079,"???0")&amp;IF(VLOOKUP(A1079,SOURCE!B:S,16,0)="","","   "&amp;VLOOKUP(A1079,SOURCE!B:S,16,0)
))))
)</f>
        <v>#define ITM_SUP_l                   1055</v>
      </c>
    </row>
    <row r="1080" spans="1:4">
      <c r="A1080">
        <f t="shared" si="20"/>
        <v>1056</v>
      </c>
      <c r="B1080" t="str">
        <f>VLOOKUP(A1080,SOURCE!B:S,15,0)</f>
        <v>ITM_SUP_m</v>
      </c>
      <c r="C1080">
        <f>IF(
ISNUMBER(INDEX(SOURCE!B:B,MATCH(A1080,SOURCE!B:B,0)+1)),
  VALUE(INDEX(SOURCE!B:B,MATCH(A1080,SOURCE!B:B,0)+1)),
  "")</f>
        <v>1057</v>
      </c>
      <c r="D1080" s="8" t="str">
        <f>IF(A1080&lt;&gt;INT(A1080),B1080,
IF(A1080&lt;0,VLOOKUP(A1080,lookups!A$1:B$25,2,0),
IF(ISNA(B1080),"",
IF(OR(ISBLANK(A1080),ISNA(B1080),B1080=0),
"",
"#define "&amp;
VLOOKUP(A1080,SOURCE!B:S,15,0)&amp;IF(SOURCE!$AA$2-LEN(VLOOKUP(A1080,SOURCE!B:S,15,0))&gt;=0,REPT(" ",SOURCE!$AA$2-LEN(VLOOKUP(A1080,SOURCE!B:S,15,0))),"")&amp;
TEXT(A1080,"???0")&amp;IF(VLOOKUP(A1080,SOURCE!B:S,16,0)="","","   "&amp;VLOOKUP(A1080,SOURCE!B:S,16,0)
))))
)</f>
        <v>#define ITM_SUP_m                   1056</v>
      </c>
    </row>
    <row r="1081" spans="1:4">
      <c r="A1081">
        <f t="shared" si="20"/>
        <v>1057</v>
      </c>
      <c r="B1081" t="str">
        <f>VLOOKUP(A1081,SOURCE!B:S,15,0)</f>
        <v>ITM_SUP_n</v>
      </c>
      <c r="C1081">
        <f>IF(
ISNUMBER(INDEX(SOURCE!B:B,MATCH(A1081,SOURCE!B:B,0)+1)),
  VALUE(INDEX(SOURCE!B:B,MATCH(A1081,SOURCE!B:B,0)+1)),
  "")</f>
        <v>1058</v>
      </c>
      <c r="D1081" s="8" t="str">
        <f>IF(A1081&lt;&gt;INT(A1081),B1081,
IF(A1081&lt;0,VLOOKUP(A1081,lookups!A$1:B$25,2,0),
IF(ISNA(B1081),"",
IF(OR(ISBLANK(A1081),ISNA(B1081),B1081=0),
"",
"#define "&amp;
VLOOKUP(A1081,SOURCE!B:S,15,0)&amp;IF(SOURCE!$AA$2-LEN(VLOOKUP(A1081,SOURCE!B:S,15,0))&gt;=0,REPT(" ",SOURCE!$AA$2-LEN(VLOOKUP(A1081,SOURCE!B:S,15,0))),"")&amp;
TEXT(A1081,"???0")&amp;IF(VLOOKUP(A1081,SOURCE!B:S,16,0)="","","   "&amp;VLOOKUP(A1081,SOURCE!B:S,16,0)
))))
)</f>
        <v>#define ITM_SUP_n                   1057</v>
      </c>
    </row>
    <row r="1082" spans="1:4">
      <c r="A1082">
        <f t="shared" si="20"/>
        <v>1058</v>
      </c>
      <c r="B1082" t="str">
        <f>VLOOKUP(A1082,SOURCE!B:S,15,0)</f>
        <v>ITM_SUP_o</v>
      </c>
      <c r="C1082">
        <f>IF(
ISNUMBER(INDEX(SOURCE!B:B,MATCH(A1082,SOURCE!B:B,0)+1)),
  VALUE(INDEX(SOURCE!B:B,MATCH(A1082,SOURCE!B:B,0)+1)),
  "")</f>
        <v>1059</v>
      </c>
      <c r="D1082" s="8" t="str">
        <f>IF(A1082&lt;&gt;INT(A1082),B1082,
IF(A1082&lt;0,VLOOKUP(A1082,lookups!A$1:B$25,2,0),
IF(ISNA(B1082),"",
IF(OR(ISBLANK(A1082),ISNA(B1082),B1082=0),
"",
"#define "&amp;
VLOOKUP(A1082,SOURCE!B:S,15,0)&amp;IF(SOURCE!$AA$2-LEN(VLOOKUP(A1082,SOURCE!B:S,15,0))&gt;=0,REPT(" ",SOURCE!$AA$2-LEN(VLOOKUP(A1082,SOURCE!B:S,15,0))),"")&amp;
TEXT(A1082,"???0")&amp;IF(VLOOKUP(A1082,SOURCE!B:S,16,0)="","","   "&amp;VLOOKUP(A1082,SOURCE!B:S,16,0)
))))
)</f>
        <v>#define ITM_SUP_o                   1058</v>
      </c>
    </row>
    <row r="1083" spans="1:4">
      <c r="A1083">
        <f t="shared" si="20"/>
        <v>1059</v>
      </c>
      <c r="B1083" t="str">
        <f>VLOOKUP(A1083,SOURCE!B:S,15,0)</f>
        <v>ITM_SUP_p</v>
      </c>
      <c r="C1083">
        <f>IF(
ISNUMBER(INDEX(SOURCE!B:B,MATCH(A1083,SOURCE!B:B,0)+1)),
  VALUE(INDEX(SOURCE!B:B,MATCH(A1083,SOURCE!B:B,0)+1)),
  "")</f>
        <v>1060</v>
      </c>
      <c r="D1083" s="8" t="str">
        <f>IF(A1083&lt;&gt;INT(A1083),B1083,
IF(A1083&lt;0,VLOOKUP(A1083,lookups!A$1:B$25,2,0),
IF(ISNA(B1083),"",
IF(OR(ISBLANK(A1083),ISNA(B1083),B1083=0),
"",
"#define "&amp;
VLOOKUP(A1083,SOURCE!B:S,15,0)&amp;IF(SOURCE!$AA$2-LEN(VLOOKUP(A1083,SOURCE!B:S,15,0))&gt;=0,REPT(" ",SOURCE!$AA$2-LEN(VLOOKUP(A1083,SOURCE!B:S,15,0))),"")&amp;
TEXT(A1083,"???0")&amp;IF(VLOOKUP(A1083,SOURCE!B:S,16,0)="","","   "&amp;VLOOKUP(A1083,SOURCE!B:S,16,0)
))))
)</f>
        <v>#define ITM_SUP_p                   1059</v>
      </c>
    </row>
    <row r="1084" spans="1:4">
      <c r="A1084">
        <f t="shared" si="20"/>
        <v>1060</v>
      </c>
      <c r="B1084" t="str">
        <f>VLOOKUP(A1084,SOURCE!B:S,15,0)</f>
        <v>ITM_SUP_q</v>
      </c>
      <c r="C1084">
        <f>IF(
ISNUMBER(INDEX(SOURCE!B:B,MATCH(A1084,SOURCE!B:B,0)+1)),
  VALUE(INDEX(SOURCE!B:B,MATCH(A1084,SOURCE!B:B,0)+1)),
  "")</f>
        <v>1061</v>
      </c>
      <c r="D1084" s="8" t="str">
        <f>IF(A1084&lt;&gt;INT(A1084),B1084,
IF(A1084&lt;0,VLOOKUP(A1084,lookups!A$1:B$25,2,0),
IF(ISNA(B1084),"",
IF(OR(ISBLANK(A1084),ISNA(B1084),B1084=0),
"",
"#define "&amp;
VLOOKUP(A1084,SOURCE!B:S,15,0)&amp;IF(SOURCE!$AA$2-LEN(VLOOKUP(A1084,SOURCE!B:S,15,0))&gt;=0,REPT(" ",SOURCE!$AA$2-LEN(VLOOKUP(A1084,SOURCE!B:S,15,0))),"")&amp;
TEXT(A1084,"???0")&amp;IF(VLOOKUP(A1084,SOURCE!B:S,16,0)="","","   "&amp;VLOOKUP(A1084,SOURCE!B:S,16,0)
))))
)</f>
        <v>#define ITM_SUP_q                   1060</v>
      </c>
    </row>
    <row r="1085" spans="1:4">
      <c r="A1085">
        <f t="shared" si="20"/>
        <v>1061</v>
      </c>
      <c r="B1085" t="str">
        <f>VLOOKUP(A1085,SOURCE!B:S,15,0)</f>
        <v>ITM_SUP_r</v>
      </c>
      <c r="C1085">
        <f>IF(
ISNUMBER(INDEX(SOURCE!B:B,MATCH(A1085,SOURCE!B:B,0)+1)),
  VALUE(INDEX(SOURCE!B:B,MATCH(A1085,SOURCE!B:B,0)+1)),
  "")</f>
        <v>1062</v>
      </c>
      <c r="D1085" s="8" t="str">
        <f>IF(A1085&lt;&gt;INT(A1085),B1085,
IF(A1085&lt;0,VLOOKUP(A1085,lookups!A$1:B$25,2,0),
IF(ISNA(B1085),"",
IF(OR(ISBLANK(A1085),ISNA(B1085),B1085=0),
"",
"#define "&amp;
VLOOKUP(A1085,SOURCE!B:S,15,0)&amp;IF(SOURCE!$AA$2-LEN(VLOOKUP(A1085,SOURCE!B:S,15,0))&gt;=0,REPT(" ",SOURCE!$AA$2-LEN(VLOOKUP(A1085,SOURCE!B:S,15,0))),"")&amp;
TEXT(A1085,"???0")&amp;IF(VLOOKUP(A1085,SOURCE!B:S,16,0)="","","   "&amp;VLOOKUP(A1085,SOURCE!B:S,16,0)
))))
)</f>
        <v>#define ITM_SUP_r                   1061</v>
      </c>
    </row>
    <row r="1086" spans="1:4">
      <c r="A1086">
        <f t="shared" si="20"/>
        <v>1062</v>
      </c>
      <c r="B1086" t="str">
        <f>VLOOKUP(A1086,SOURCE!B:S,15,0)</f>
        <v>ITM_SUP_s</v>
      </c>
      <c r="C1086">
        <f>IF(
ISNUMBER(INDEX(SOURCE!B:B,MATCH(A1086,SOURCE!B:B,0)+1)),
  VALUE(INDEX(SOURCE!B:B,MATCH(A1086,SOURCE!B:B,0)+1)),
  "")</f>
        <v>1063</v>
      </c>
      <c r="D1086" s="8" t="str">
        <f>IF(A1086&lt;&gt;INT(A1086),B1086,
IF(A1086&lt;0,VLOOKUP(A1086,lookups!A$1:B$25,2,0),
IF(ISNA(B1086),"",
IF(OR(ISBLANK(A1086),ISNA(B1086),B1086=0),
"",
"#define "&amp;
VLOOKUP(A1086,SOURCE!B:S,15,0)&amp;IF(SOURCE!$AA$2-LEN(VLOOKUP(A1086,SOURCE!B:S,15,0))&gt;=0,REPT(" ",SOURCE!$AA$2-LEN(VLOOKUP(A1086,SOURCE!B:S,15,0))),"")&amp;
TEXT(A1086,"???0")&amp;IF(VLOOKUP(A1086,SOURCE!B:S,16,0)="","","   "&amp;VLOOKUP(A1086,SOURCE!B:S,16,0)
))))
)</f>
        <v>#define ITM_SUP_s                   1062</v>
      </c>
    </row>
    <row r="1087" spans="1:4">
      <c r="A1087">
        <f t="shared" si="20"/>
        <v>1063</v>
      </c>
      <c r="B1087" t="str">
        <f>VLOOKUP(A1087,SOURCE!B:S,15,0)</f>
        <v>ITM_SUP_t</v>
      </c>
      <c r="C1087">
        <f>IF(
ISNUMBER(INDEX(SOURCE!B:B,MATCH(A1087,SOURCE!B:B,0)+1)),
  VALUE(INDEX(SOURCE!B:B,MATCH(A1087,SOURCE!B:B,0)+1)),
  "")</f>
        <v>1064</v>
      </c>
      <c r="D1087" s="8" t="str">
        <f>IF(A1087&lt;&gt;INT(A1087),B1087,
IF(A1087&lt;0,VLOOKUP(A1087,lookups!A$1:B$25,2,0),
IF(ISNA(B1087),"",
IF(OR(ISBLANK(A1087),ISNA(B1087),B1087=0),
"",
"#define "&amp;
VLOOKUP(A1087,SOURCE!B:S,15,0)&amp;IF(SOURCE!$AA$2-LEN(VLOOKUP(A1087,SOURCE!B:S,15,0))&gt;=0,REPT(" ",SOURCE!$AA$2-LEN(VLOOKUP(A1087,SOURCE!B:S,15,0))),"")&amp;
TEXT(A1087,"???0")&amp;IF(VLOOKUP(A1087,SOURCE!B:S,16,0)="","","   "&amp;VLOOKUP(A1087,SOURCE!B:S,16,0)
))))
)</f>
        <v>#define ITM_SUP_t                   1063</v>
      </c>
    </row>
    <row r="1088" spans="1:4">
      <c r="A1088">
        <f t="shared" si="20"/>
        <v>1064</v>
      </c>
      <c r="B1088" t="str">
        <f>VLOOKUP(A1088,SOURCE!B:S,15,0)</f>
        <v>ITM_SUP_u</v>
      </c>
      <c r="C1088">
        <f>IF(
ISNUMBER(INDEX(SOURCE!B:B,MATCH(A1088,SOURCE!B:B,0)+1)),
  VALUE(INDEX(SOURCE!B:B,MATCH(A1088,SOURCE!B:B,0)+1)),
  "")</f>
        <v>1065</v>
      </c>
      <c r="D1088" s="8" t="str">
        <f>IF(A1088&lt;&gt;INT(A1088),B1088,
IF(A1088&lt;0,VLOOKUP(A1088,lookups!A$1:B$25,2,0),
IF(ISNA(B1088),"",
IF(OR(ISBLANK(A1088),ISNA(B1088),B1088=0),
"",
"#define "&amp;
VLOOKUP(A1088,SOURCE!B:S,15,0)&amp;IF(SOURCE!$AA$2-LEN(VLOOKUP(A1088,SOURCE!B:S,15,0))&gt;=0,REPT(" ",SOURCE!$AA$2-LEN(VLOOKUP(A1088,SOURCE!B:S,15,0))),"")&amp;
TEXT(A1088,"???0")&amp;IF(VLOOKUP(A1088,SOURCE!B:S,16,0)="","","   "&amp;VLOOKUP(A1088,SOURCE!B:S,16,0)
))))
)</f>
        <v>#define ITM_SUP_u                   1064</v>
      </c>
    </row>
    <row r="1089" spans="1:4">
      <c r="A1089">
        <f t="shared" si="20"/>
        <v>1065</v>
      </c>
      <c r="B1089" t="str">
        <f>VLOOKUP(A1089,SOURCE!B:S,15,0)</f>
        <v>ITM_SUP_v</v>
      </c>
      <c r="C1089">
        <f>IF(
ISNUMBER(INDEX(SOURCE!B:B,MATCH(A1089,SOURCE!B:B,0)+1)),
  VALUE(INDEX(SOURCE!B:B,MATCH(A1089,SOURCE!B:B,0)+1)),
  "")</f>
        <v>1066</v>
      </c>
      <c r="D1089" s="8" t="str">
        <f>IF(A1089&lt;&gt;INT(A1089),B1089,
IF(A1089&lt;0,VLOOKUP(A1089,lookups!A$1:B$25,2,0),
IF(ISNA(B1089),"",
IF(OR(ISBLANK(A1089),ISNA(B1089),B1089=0),
"",
"#define "&amp;
VLOOKUP(A1089,SOURCE!B:S,15,0)&amp;IF(SOURCE!$AA$2-LEN(VLOOKUP(A1089,SOURCE!B:S,15,0))&gt;=0,REPT(" ",SOURCE!$AA$2-LEN(VLOOKUP(A1089,SOURCE!B:S,15,0))),"")&amp;
TEXT(A1089,"???0")&amp;IF(VLOOKUP(A1089,SOURCE!B:S,16,0)="","","   "&amp;VLOOKUP(A1089,SOURCE!B:S,16,0)
))))
)</f>
        <v>#define ITM_SUP_v                   1065</v>
      </c>
    </row>
    <row r="1090" spans="1:4">
      <c r="A1090">
        <f t="shared" si="20"/>
        <v>1066</v>
      </c>
      <c r="B1090" t="str">
        <f>VLOOKUP(A1090,SOURCE!B:S,15,0)</f>
        <v>ITM_SUP_w</v>
      </c>
      <c r="C1090">
        <f>IF(
ISNUMBER(INDEX(SOURCE!B:B,MATCH(A1090,SOURCE!B:B,0)+1)),
  VALUE(INDEX(SOURCE!B:B,MATCH(A1090,SOURCE!B:B,0)+1)),
  "")</f>
        <v>1067</v>
      </c>
      <c r="D1090" s="8" t="str">
        <f>IF(A1090&lt;&gt;INT(A1090),B1090,
IF(A1090&lt;0,VLOOKUP(A1090,lookups!A$1:B$25,2,0),
IF(ISNA(B1090),"",
IF(OR(ISBLANK(A1090),ISNA(B1090),B1090=0),
"",
"#define "&amp;
VLOOKUP(A1090,SOURCE!B:S,15,0)&amp;IF(SOURCE!$AA$2-LEN(VLOOKUP(A1090,SOURCE!B:S,15,0))&gt;=0,REPT(" ",SOURCE!$AA$2-LEN(VLOOKUP(A1090,SOURCE!B:S,15,0))),"")&amp;
TEXT(A1090,"???0")&amp;IF(VLOOKUP(A1090,SOURCE!B:S,16,0)="","","   "&amp;VLOOKUP(A1090,SOURCE!B:S,16,0)
))))
)</f>
        <v>#define ITM_SUP_w                   1066</v>
      </c>
    </row>
    <row r="1091" spans="1:4">
      <c r="A1091">
        <f t="shared" si="20"/>
        <v>1067</v>
      </c>
      <c r="B1091" t="str">
        <f>VLOOKUP(A1091,SOURCE!B:S,15,0)</f>
        <v>ITM_SUP_x</v>
      </c>
      <c r="C1091">
        <f>IF(
ISNUMBER(INDEX(SOURCE!B:B,MATCH(A1091,SOURCE!B:B,0)+1)),
  VALUE(INDEX(SOURCE!B:B,MATCH(A1091,SOURCE!B:B,0)+1)),
  "")</f>
        <v>1068</v>
      </c>
      <c r="D1091" s="8" t="str">
        <f>IF(A1091&lt;&gt;INT(A1091),B1091,
IF(A1091&lt;0,VLOOKUP(A1091,lookups!A$1:B$25,2,0),
IF(ISNA(B1091),"",
IF(OR(ISBLANK(A1091),ISNA(B1091),B1091=0),
"",
"#define "&amp;
VLOOKUP(A1091,SOURCE!B:S,15,0)&amp;IF(SOURCE!$AA$2-LEN(VLOOKUP(A1091,SOURCE!B:S,15,0))&gt;=0,REPT(" ",SOURCE!$AA$2-LEN(VLOOKUP(A1091,SOURCE!B:S,15,0))),"")&amp;
TEXT(A1091,"???0")&amp;IF(VLOOKUP(A1091,SOURCE!B:S,16,0)="","","   "&amp;VLOOKUP(A1091,SOURCE!B:S,16,0)
))))
)</f>
        <v>#define ITM_SUP_x                   1067</v>
      </c>
    </row>
    <row r="1092" spans="1:4">
      <c r="A1092">
        <f t="shared" si="20"/>
        <v>1068</v>
      </c>
      <c r="B1092" t="str">
        <f>VLOOKUP(A1092,SOURCE!B:S,15,0)</f>
        <v>ITM_SUP_y</v>
      </c>
      <c r="C1092">
        <f>IF(
ISNUMBER(INDEX(SOURCE!B:B,MATCH(A1092,SOURCE!B:B,0)+1)),
  VALUE(INDEX(SOURCE!B:B,MATCH(A1092,SOURCE!B:B,0)+1)),
  "")</f>
        <v>1069</v>
      </c>
      <c r="D1092" s="8" t="str">
        <f>IF(A1092&lt;&gt;INT(A1092),B1092,
IF(A1092&lt;0,VLOOKUP(A1092,lookups!A$1:B$25,2,0),
IF(ISNA(B1092),"",
IF(OR(ISBLANK(A1092),ISNA(B1092),B1092=0),
"",
"#define "&amp;
VLOOKUP(A1092,SOURCE!B:S,15,0)&amp;IF(SOURCE!$AA$2-LEN(VLOOKUP(A1092,SOURCE!B:S,15,0))&gt;=0,REPT(" ",SOURCE!$AA$2-LEN(VLOOKUP(A1092,SOURCE!B:S,15,0))),"")&amp;
TEXT(A1092,"???0")&amp;IF(VLOOKUP(A1092,SOURCE!B:S,16,0)="","","   "&amp;VLOOKUP(A1092,SOURCE!B:S,16,0)
))))
)</f>
        <v>#define ITM_SUP_y                   1068</v>
      </c>
    </row>
    <row r="1093" spans="1:4">
      <c r="A1093">
        <f t="shared" si="20"/>
        <v>1069</v>
      </c>
      <c r="B1093" t="str">
        <f>VLOOKUP(A1093,SOURCE!B:S,15,0)</f>
        <v>ITM_SUP_z</v>
      </c>
      <c r="C1093">
        <f>IF(
ISNUMBER(INDEX(SOURCE!B:B,MATCH(A1093,SOURCE!B:B,0)+1)),
  VALUE(INDEX(SOURCE!B:B,MATCH(A1093,SOURCE!B:B,0)+1)),
  "")</f>
        <v>1070</v>
      </c>
      <c r="D1093" s="8" t="str">
        <f>IF(A1093&lt;&gt;INT(A1093),B1093,
IF(A1093&lt;0,VLOOKUP(A1093,lookups!A$1:B$25,2,0),
IF(ISNA(B1093),"",
IF(OR(ISBLANK(A1093),ISNA(B1093),B1093=0),
"",
"#define "&amp;
VLOOKUP(A1093,SOURCE!B:S,15,0)&amp;IF(SOURCE!$AA$2-LEN(VLOOKUP(A1093,SOURCE!B:S,15,0))&gt;=0,REPT(" ",SOURCE!$AA$2-LEN(VLOOKUP(A1093,SOURCE!B:S,15,0))),"")&amp;
TEXT(A1093,"???0")&amp;IF(VLOOKUP(A1093,SOURCE!B:S,16,0)="","","   "&amp;VLOOKUP(A1093,SOURCE!B:S,16,0)
))))
)</f>
        <v>#define ITM_SUP_z                   1069</v>
      </c>
    </row>
    <row r="1094" spans="1:4">
      <c r="A1094">
        <f t="shared" si="20"/>
        <v>1070</v>
      </c>
      <c r="B1094" t="str">
        <f>VLOOKUP(A1094,SOURCE!B:S,15,0)</f>
        <v>ITM_SUB_alpha</v>
      </c>
      <c r="C1094">
        <f>IF(
ISNUMBER(INDEX(SOURCE!B:B,MATCH(A1094,SOURCE!B:B,0)+1)),
  VALUE(INDEX(SOURCE!B:B,MATCH(A1094,SOURCE!B:B,0)+1)),
  "")</f>
        <v>1071</v>
      </c>
      <c r="D1094" s="8" t="str">
        <f>IF(A1094&lt;&gt;INT(A1094),B1094,
IF(A1094&lt;0,VLOOKUP(A1094,lookups!A$1:B$25,2,0),
IF(ISNA(B1094),"",
IF(OR(ISBLANK(A1094),ISNA(B1094),B1094=0),
"",
"#define "&amp;
VLOOKUP(A1094,SOURCE!B:S,15,0)&amp;IF(SOURCE!$AA$2-LEN(VLOOKUP(A1094,SOURCE!B:S,15,0))&gt;=0,REPT(" ",SOURCE!$AA$2-LEN(VLOOKUP(A1094,SOURCE!B:S,15,0))),"")&amp;
TEXT(A1094,"???0")&amp;IF(VLOOKUP(A1094,SOURCE!B:S,16,0)="","","   "&amp;VLOOKUP(A1094,SOURCE!B:S,16,0)
))))
)</f>
        <v>#define ITM_SUB_alpha               1070</v>
      </c>
    </row>
    <row r="1095" spans="1:4">
      <c r="A1095">
        <f t="shared" si="20"/>
        <v>1071</v>
      </c>
      <c r="B1095" t="str">
        <f>VLOOKUP(A1095,SOURCE!B:S,15,0)</f>
        <v>ITM_SUB_delta</v>
      </c>
      <c r="C1095">
        <f>IF(
ISNUMBER(INDEX(SOURCE!B:B,MATCH(A1095,SOURCE!B:B,0)+1)),
  VALUE(INDEX(SOURCE!B:B,MATCH(A1095,SOURCE!B:B,0)+1)),
  "")</f>
        <v>1072</v>
      </c>
      <c r="D1095" s="8" t="str">
        <f>IF(A1095&lt;&gt;INT(A1095),B1095,
IF(A1095&lt;0,VLOOKUP(A1095,lookups!A$1:B$25,2,0),
IF(ISNA(B1095),"",
IF(OR(ISBLANK(A1095),ISNA(B1095),B1095=0),
"",
"#define "&amp;
VLOOKUP(A1095,SOURCE!B:S,15,0)&amp;IF(SOURCE!$AA$2-LEN(VLOOKUP(A1095,SOURCE!B:S,15,0))&gt;=0,REPT(" ",SOURCE!$AA$2-LEN(VLOOKUP(A1095,SOURCE!B:S,15,0))),"")&amp;
TEXT(A1095,"???0")&amp;IF(VLOOKUP(A1095,SOURCE!B:S,16,0)="","","   "&amp;VLOOKUP(A1095,SOURCE!B:S,16,0)
))))
)</f>
        <v>#define ITM_SUB_delta               1071</v>
      </c>
    </row>
    <row r="1096" spans="1:4">
      <c r="A1096">
        <f t="shared" si="20"/>
        <v>1072</v>
      </c>
      <c r="B1096" t="str">
        <f>VLOOKUP(A1096,SOURCE!B:S,15,0)</f>
        <v>ITM_SUB_mu</v>
      </c>
      <c r="C1096">
        <f>IF(
ISNUMBER(INDEX(SOURCE!B:B,MATCH(A1096,SOURCE!B:B,0)+1)),
  VALUE(INDEX(SOURCE!B:B,MATCH(A1096,SOURCE!B:B,0)+1)),
  "")</f>
        <v>1073</v>
      </c>
      <c r="D1096" s="8" t="str">
        <f>IF(A1096&lt;&gt;INT(A1096),B1096,
IF(A1096&lt;0,VLOOKUP(A1096,lookups!A$1:B$25,2,0),
IF(ISNA(B1096),"",
IF(OR(ISBLANK(A1096),ISNA(B1096),B1096=0),
"",
"#define "&amp;
VLOOKUP(A1096,SOURCE!B:S,15,0)&amp;IF(SOURCE!$AA$2-LEN(VLOOKUP(A1096,SOURCE!B:S,15,0))&gt;=0,REPT(" ",SOURCE!$AA$2-LEN(VLOOKUP(A1096,SOURCE!B:S,15,0))),"")&amp;
TEXT(A1096,"???0")&amp;IF(VLOOKUP(A1096,SOURCE!B:S,16,0)="","","   "&amp;VLOOKUP(A1096,SOURCE!B:S,16,0)
))))
)</f>
        <v>#define ITM_SUB_mu                  1072</v>
      </c>
    </row>
    <row r="1097" spans="1:4">
      <c r="A1097">
        <f t="shared" si="20"/>
        <v>1073</v>
      </c>
      <c r="B1097" t="str">
        <f>VLOOKUP(A1097,SOURCE!B:S,15,0)</f>
        <v>ITM_SUB_SUN</v>
      </c>
      <c r="C1097">
        <f>IF(
ISNUMBER(INDEX(SOURCE!B:B,MATCH(A1097,SOURCE!B:B,0)+1)),
  VALUE(INDEX(SOURCE!B:B,MATCH(A1097,SOURCE!B:B,0)+1)),
  "")</f>
        <v>1074</v>
      </c>
      <c r="D1097" s="8" t="str">
        <f>IF(A1097&lt;&gt;INT(A1097),B1097,
IF(A1097&lt;0,VLOOKUP(A1097,lookups!A$1:B$25,2,0),
IF(ISNA(B1097),"",
IF(OR(ISBLANK(A1097),ISNA(B1097),B1097=0),
"",
"#define "&amp;
VLOOKUP(A1097,SOURCE!B:S,15,0)&amp;IF(SOURCE!$AA$2-LEN(VLOOKUP(A1097,SOURCE!B:S,15,0))&gt;=0,REPT(" ",SOURCE!$AA$2-LEN(VLOOKUP(A1097,SOURCE!B:S,15,0))),"")&amp;
TEXT(A1097,"???0")&amp;IF(VLOOKUP(A1097,SOURCE!B:S,16,0)="","","   "&amp;VLOOKUP(A1097,SOURCE!B:S,16,0)
))))
)</f>
        <v>#define ITM_SUB_SUN                 1073</v>
      </c>
    </row>
    <row r="1098" spans="1:4">
      <c r="A1098">
        <f t="shared" si="20"/>
        <v>1074</v>
      </c>
      <c r="B1098" t="str">
        <f>VLOOKUP(A1098,SOURCE!B:S,15,0)</f>
        <v>ITM_SUB_EARTH</v>
      </c>
      <c r="C1098">
        <f>IF(
ISNUMBER(INDEX(SOURCE!B:B,MATCH(A1098,SOURCE!B:B,0)+1)),
  VALUE(INDEX(SOURCE!B:B,MATCH(A1098,SOURCE!B:B,0)+1)),
  "")</f>
        <v>1075</v>
      </c>
      <c r="D1098" s="8" t="str">
        <f>IF(A1098&lt;&gt;INT(A1098),B1098,
IF(A1098&lt;0,VLOOKUP(A1098,lookups!A$1:B$25,2,0),
IF(ISNA(B1098),"",
IF(OR(ISBLANK(A1098),ISNA(B1098),B1098=0),
"",
"#define "&amp;
VLOOKUP(A1098,SOURCE!B:S,15,0)&amp;IF(SOURCE!$AA$2-LEN(VLOOKUP(A1098,SOURCE!B:S,15,0))&gt;=0,REPT(" ",SOURCE!$AA$2-LEN(VLOOKUP(A1098,SOURCE!B:S,15,0))),"")&amp;
TEXT(A1098,"???0")&amp;IF(VLOOKUP(A1098,SOURCE!B:S,16,0)="","","   "&amp;VLOOKUP(A1098,SOURCE!B:S,16,0)
))))
)</f>
        <v>#define ITM_SUB_EARTH               1074</v>
      </c>
    </row>
    <row r="1099" spans="1:4">
      <c r="A1099">
        <f t="shared" ref="A1099:A1162" si="21">C1098</f>
        <v>1075</v>
      </c>
      <c r="B1099" t="str">
        <f>VLOOKUP(A1099,SOURCE!B:S,15,0)</f>
        <v>ITM_SUB_PLUS</v>
      </c>
      <c r="C1099">
        <f>IF(
ISNUMBER(INDEX(SOURCE!B:B,MATCH(A1099,SOURCE!B:B,0)+1)),
  VALUE(INDEX(SOURCE!B:B,MATCH(A1099,SOURCE!B:B,0)+1)),
  "")</f>
        <v>1076</v>
      </c>
      <c r="D1099" s="8" t="str">
        <f>IF(A1099&lt;&gt;INT(A1099),B1099,
IF(A1099&lt;0,VLOOKUP(A1099,lookups!A$1:B$25,2,0),
IF(ISNA(B1099),"",
IF(OR(ISBLANK(A1099),ISNA(B1099),B1099=0),
"",
"#define "&amp;
VLOOKUP(A1099,SOURCE!B:S,15,0)&amp;IF(SOURCE!$AA$2-LEN(VLOOKUP(A1099,SOURCE!B:S,15,0))&gt;=0,REPT(" ",SOURCE!$AA$2-LEN(VLOOKUP(A1099,SOURCE!B:S,15,0))),"")&amp;
TEXT(A1099,"???0")&amp;IF(VLOOKUP(A1099,SOURCE!B:S,16,0)="","","   "&amp;VLOOKUP(A1099,SOURCE!B:S,16,0)
))))
)</f>
        <v>#define ITM_SUB_PLUS                1075</v>
      </c>
    </row>
    <row r="1100" spans="1:4">
      <c r="A1100">
        <f t="shared" si="21"/>
        <v>1076</v>
      </c>
      <c r="B1100" t="str">
        <f>VLOOKUP(A1100,SOURCE!B:S,15,0)</f>
        <v>ITM_SUB_MINUS</v>
      </c>
      <c r="C1100">
        <f>IF(
ISNUMBER(INDEX(SOURCE!B:B,MATCH(A1100,SOURCE!B:B,0)+1)),
  VALUE(INDEX(SOURCE!B:B,MATCH(A1100,SOURCE!B:B,0)+1)),
  "")</f>
        <v>1077</v>
      </c>
      <c r="D1100" s="8" t="str">
        <f>IF(A1100&lt;&gt;INT(A1100),B1100,
IF(A1100&lt;0,VLOOKUP(A1100,lookups!A$1:B$25,2,0),
IF(ISNA(B1100),"",
IF(OR(ISBLANK(A1100),ISNA(B1100),B1100=0),
"",
"#define "&amp;
VLOOKUP(A1100,SOURCE!B:S,15,0)&amp;IF(SOURCE!$AA$2-LEN(VLOOKUP(A1100,SOURCE!B:S,15,0))&gt;=0,REPT(" ",SOURCE!$AA$2-LEN(VLOOKUP(A1100,SOURCE!B:S,15,0))),"")&amp;
TEXT(A1100,"???0")&amp;IF(VLOOKUP(A1100,SOURCE!B:S,16,0)="","","   "&amp;VLOOKUP(A1100,SOURCE!B:S,16,0)
))))
)</f>
        <v>#define ITM_SUB_MINUS               1076</v>
      </c>
    </row>
    <row r="1101" spans="1:4">
      <c r="A1101">
        <f t="shared" si="21"/>
        <v>1077</v>
      </c>
      <c r="B1101" t="str">
        <f>VLOOKUP(A1101,SOURCE!B:S,15,0)</f>
        <v>ITM_SUB_INFINITY</v>
      </c>
      <c r="C1101">
        <f>IF(
ISNUMBER(INDEX(SOURCE!B:B,MATCH(A1101,SOURCE!B:B,0)+1)),
  VALUE(INDEX(SOURCE!B:B,MATCH(A1101,SOURCE!B:B,0)+1)),
  "")</f>
        <v>1078</v>
      </c>
      <c r="D1101" s="8" t="str">
        <f>IF(A1101&lt;&gt;INT(A1101),B1101,
IF(A1101&lt;0,VLOOKUP(A1101,lookups!A$1:B$25,2,0),
IF(ISNA(B1101),"",
IF(OR(ISBLANK(A1101),ISNA(B1101),B1101=0),
"",
"#define "&amp;
VLOOKUP(A1101,SOURCE!B:S,15,0)&amp;IF(SOURCE!$AA$2-LEN(VLOOKUP(A1101,SOURCE!B:S,15,0))&gt;=0,REPT(" ",SOURCE!$AA$2-LEN(VLOOKUP(A1101,SOURCE!B:S,15,0))),"")&amp;
TEXT(A1101,"???0")&amp;IF(VLOOKUP(A1101,SOURCE!B:S,16,0)="","","   "&amp;VLOOKUP(A1101,SOURCE!B:S,16,0)
))))
)</f>
        <v>#define ITM_SUB_INFINITY            1077</v>
      </c>
    </row>
    <row r="1102" spans="1:4">
      <c r="A1102">
        <f t="shared" si="21"/>
        <v>1078</v>
      </c>
      <c r="B1102" t="str">
        <f>VLOOKUP(A1102,SOURCE!B:S,15,0)</f>
        <v>ITM_SUB_10</v>
      </c>
      <c r="C1102">
        <f>IF(
ISNUMBER(INDEX(SOURCE!B:B,MATCH(A1102,SOURCE!B:B,0)+1)),
  VALUE(INDEX(SOURCE!B:B,MATCH(A1102,SOURCE!B:B,0)+1)),
  "")</f>
        <v>1079</v>
      </c>
      <c r="D1102" s="8" t="str">
        <f>IF(A1102&lt;&gt;INT(A1102),B1102,
IF(A1102&lt;0,VLOOKUP(A1102,lookups!A$1:B$25,2,0),
IF(ISNA(B1102),"",
IF(OR(ISBLANK(A1102),ISNA(B1102),B1102=0),
"",
"#define "&amp;
VLOOKUP(A1102,SOURCE!B:S,15,0)&amp;IF(SOURCE!$AA$2-LEN(VLOOKUP(A1102,SOURCE!B:S,15,0))&gt;=0,REPT(" ",SOURCE!$AA$2-LEN(VLOOKUP(A1102,SOURCE!B:S,15,0))),"")&amp;
TEXT(A1102,"???0")&amp;IF(VLOOKUP(A1102,SOURCE!B:S,16,0)="","","   "&amp;VLOOKUP(A1102,SOURCE!B:S,16,0)
))))
)</f>
        <v>#define ITM_SUB_10                  1078</v>
      </c>
    </row>
    <row r="1103" spans="1:4">
      <c r="A1103">
        <f t="shared" si="21"/>
        <v>1079</v>
      </c>
      <c r="B1103" t="str">
        <f>VLOOKUP(A1103,SOURCE!B:S,15,0)</f>
        <v>ITM_SUB_E_OUTLINE</v>
      </c>
      <c r="C1103">
        <f>IF(
ISNUMBER(INDEX(SOURCE!B:B,MATCH(A1103,SOURCE!B:B,0)+1)),
  VALUE(INDEX(SOURCE!B:B,MATCH(A1103,SOURCE!B:B,0)+1)),
  "")</f>
        <v>1080</v>
      </c>
      <c r="D1103" s="8" t="str">
        <f>IF(A1103&lt;&gt;INT(A1103),B1103,
IF(A1103&lt;0,VLOOKUP(A1103,lookups!A$1:B$25,2,0),
IF(ISNA(B1103),"",
IF(OR(ISBLANK(A1103),ISNA(B1103),B1103=0),
"",
"#define "&amp;
VLOOKUP(A1103,SOURCE!B:S,15,0)&amp;IF(SOURCE!$AA$2-LEN(VLOOKUP(A1103,SOURCE!B:S,15,0))&gt;=0,REPT(" ",SOURCE!$AA$2-LEN(VLOOKUP(A1103,SOURCE!B:S,15,0))),"")&amp;
TEXT(A1103,"???0")&amp;IF(VLOOKUP(A1103,SOURCE!B:S,16,0)="","","   "&amp;VLOOKUP(A1103,SOURCE!B:S,16,0)
))))
)</f>
        <v>#define ITM_SUB_E_OUTLINE           1079</v>
      </c>
    </row>
    <row r="1104" spans="1:4">
      <c r="A1104">
        <f t="shared" si="21"/>
        <v>1080</v>
      </c>
      <c r="B1104" t="str">
        <f>VLOOKUP(A1104,SOURCE!B:S,15,0)</f>
        <v>ITM_SUB_0</v>
      </c>
      <c r="C1104">
        <f>IF(
ISNUMBER(INDEX(SOURCE!B:B,MATCH(A1104,SOURCE!B:B,0)+1)),
  VALUE(INDEX(SOURCE!B:B,MATCH(A1104,SOURCE!B:B,0)+1)),
  "")</f>
        <v>1081</v>
      </c>
      <c r="D1104" s="8" t="str">
        <f>IF(A1104&lt;&gt;INT(A1104),B1104,
IF(A1104&lt;0,VLOOKUP(A1104,lookups!A$1:B$25,2,0),
IF(ISNA(B1104),"",
IF(OR(ISBLANK(A1104),ISNA(B1104),B1104=0),
"",
"#define "&amp;
VLOOKUP(A1104,SOURCE!B:S,15,0)&amp;IF(SOURCE!$AA$2-LEN(VLOOKUP(A1104,SOURCE!B:S,15,0))&gt;=0,REPT(" ",SOURCE!$AA$2-LEN(VLOOKUP(A1104,SOURCE!B:S,15,0))),"")&amp;
TEXT(A1104,"???0")&amp;IF(VLOOKUP(A1104,SOURCE!B:S,16,0)="","","   "&amp;VLOOKUP(A1104,SOURCE!B:S,16,0)
))))
)</f>
        <v>#define ITM_SUB_0                   1080</v>
      </c>
    </row>
    <row r="1105" spans="1:4">
      <c r="A1105">
        <f t="shared" si="21"/>
        <v>1081</v>
      </c>
      <c r="B1105" t="str">
        <f>VLOOKUP(A1105,SOURCE!B:S,15,0)</f>
        <v>ITM_SUB_1</v>
      </c>
      <c r="C1105">
        <f>IF(
ISNUMBER(INDEX(SOURCE!B:B,MATCH(A1105,SOURCE!B:B,0)+1)),
  VALUE(INDEX(SOURCE!B:B,MATCH(A1105,SOURCE!B:B,0)+1)),
  "")</f>
        <v>1082</v>
      </c>
      <c r="D1105" s="8" t="str">
        <f>IF(A1105&lt;&gt;INT(A1105),B1105,
IF(A1105&lt;0,VLOOKUP(A1105,lookups!A$1:B$25,2,0),
IF(ISNA(B1105),"",
IF(OR(ISBLANK(A1105),ISNA(B1105),B1105=0),
"",
"#define "&amp;
VLOOKUP(A1105,SOURCE!B:S,15,0)&amp;IF(SOURCE!$AA$2-LEN(VLOOKUP(A1105,SOURCE!B:S,15,0))&gt;=0,REPT(" ",SOURCE!$AA$2-LEN(VLOOKUP(A1105,SOURCE!B:S,15,0))),"")&amp;
TEXT(A1105,"???0")&amp;IF(VLOOKUP(A1105,SOURCE!B:S,16,0)="","","   "&amp;VLOOKUP(A1105,SOURCE!B:S,16,0)
))))
)</f>
        <v>#define ITM_SUB_1                   1081</v>
      </c>
    </row>
    <row r="1106" spans="1:4">
      <c r="A1106">
        <f t="shared" si="21"/>
        <v>1082</v>
      </c>
      <c r="B1106" t="str">
        <f>VLOOKUP(A1106,SOURCE!B:S,15,0)</f>
        <v>ITM_SUB_2</v>
      </c>
      <c r="C1106">
        <f>IF(
ISNUMBER(INDEX(SOURCE!B:B,MATCH(A1106,SOURCE!B:B,0)+1)),
  VALUE(INDEX(SOURCE!B:B,MATCH(A1106,SOURCE!B:B,0)+1)),
  "")</f>
        <v>1083</v>
      </c>
      <c r="D1106" s="8" t="str">
        <f>IF(A1106&lt;&gt;INT(A1106),B1106,
IF(A1106&lt;0,VLOOKUP(A1106,lookups!A$1:B$25,2,0),
IF(ISNA(B1106),"",
IF(OR(ISBLANK(A1106),ISNA(B1106),B1106=0),
"",
"#define "&amp;
VLOOKUP(A1106,SOURCE!B:S,15,0)&amp;IF(SOURCE!$AA$2-LEN(VLOOKUP(A1106,SOURCE!B:S,15,0))&gt;=0,REPT(" ",SOURCE!$AA$2-LEN(VLOOKUP(A1106,SOURCE!B:S,15,0))),"")&amp;
TEXT(A1106,"???0")&amp;IF(VLOOKUP(A1106,SOURCE!B:S,16,0)="","","   "&amp;VLOOKUP(A1106,SOURCE!B:S,16,0)
))))
)</f>
        <v>#define ITM_SUB_2                   1082</v>
      </c>
    </row>
    <row r="1107" spans="1:4">
      <c r="A1107">
        <f t="shared" si="21"/>
        <v>1083</v>
      </c>
      <c r="B1107" t="str">
        <f>VLOOKUP(A1107,SOURCE!B:S,15,0)</f>
        <v>ITM_SUB_3</v>
      </c>
      <c r="C1107">
        <f>IF(
ISNUMBER(INDEX(SOURCE!B:B,MATCH(A1107,SOURCE!B:B,0)+1)),
  VALUE(INDEX(SOURCE!B:B,MATCH(A1107,SOURCE!B:B,0)+1)),
  "")</f>
        <v>1084</v>
      </c>
      <c r="D1107" s="8" t="str">
        <f>IF(A1107&lt;&gt;INT(A1107),B1107,
IF(A1107&lt;0,VLOOKUP(A1107,lookups!A$1:B$25,2,0),
IF(ISNA(B1107),"",
IF(OR(ISBLANK(A1107),ISNA(B1107),B1107=0),
"",
"#define "&amp;
VLOOKUP(A1107,SOURCE!B:S,15,0)&amp;IF(SOURCE!$AA$2-LEN(VLOOKUP(A1107,SOURCE!B:S,15,0))&gt;=0,REPT(" ",SOURCE!$AA$2-LEN(VLOOKUP(A1107,SOURCE!B:S,15,0))),"")&amp;
TEXT(A1107,"???0")&amp;IF(VLOOKUP(A1107,SOURCE!B:S,16,0)="","","   "&amp;VLOOKUP(A1107,SOURCE!B:S,16,0)
))))
)</f>
        <v>#define ITM_SUB_3                   1083</v>
      </c>
    </row>
    <row r="1108" spans="1:4">
      <c r="A1108">
        <f t="shared" si="21"/>
        <v>1084</v>
      </c>
      <c r="B1108" t="str">
        <f>VLOOKUP(A1108,SOURCE!B:S,15,0)</f>
        <v>ITM_SUB_4</v>
      </c>
      <c r="C1108">
        <f>IF(
ISNUMBER(INDEX(SOURCE!B:B,MATCH(A1108,SOURCE!B:B,0)+1)),
  VALUE(INDEX(SOURCE!B:B,MATCH(A1108,SOURCE!B:B,0)+1)),
  "")</f>
        <v>1085</v>
      </c>
      <c r="D1108" s="8" t="str">
        <f>IF(A1108&lt;&gt;INT(A1108),B1108,
IF(A1108&lt;0,VLOOKUP(A1108,lookups!A$1:B$25,2,0),
IF(ISNA(B1108),"",
IF(OR(ISBLANK(A1108),ISNA(B1108),B1108=0),
"",
"#define "&amp;
VLOOKUP(A1108,SOURCE!B:S,15,0)&amp;IF(SOURCE!$AA$2-LEN(VLOOKUP(A1108,SOURCE!B:S,15,0))&gt;=0,REPT(" ",SOURCE!$AA$2-LEN(VLOOKUP(A1108,SOURCE!B:S,15,0))),"")&amp;
TEXT(A1108,"???0")&amp;IF(VLOOKUP(A1108,SOURCE!B:S,16,0)="","","   "&amp;VLOOKUP(A1108,SOURCE!B:S,16,0)
))))
)</f>
        <v>#define ITM_SUB_4                   1084</v>
      </c>
    </row>
    <row r="1109" spans="1:4">
      <c r="A1109">
        <f t="shared" si="21"/>
        <v>1085</v>
      </c>
      <c r="B1109" t="str">
        <f>VLOOKUP(A1109,SOURCE!B:S,15,0)</f>
        <v>ITM_SUB_5</v>
      </c>
      <c r="C1109">
        <f>IF(
ISNUMBER(INDEX(SOURCE!B:B,MATCH(A1109,SOURCE!B:B,0)+1)),
  VALUE(INDEX(SOURCE!B:B,MATCH(A1109,SOURCE!B:B,0)+1)),
  "")</f>
        <v>1086</v>
      </c>
      <c r="D1109" s="8" t="str">
        <f>IF(A1109&lt;&gt;INT(A1109),B1109,
IF(A1109&lt;0,VLOOKUP(A1109,lookups!A$1:B$25,2,0),
IF(ISNA(B1109),"",
IF(OR(ISBLANK(A1109),ISNA(B1109),B1109=0),
"",
"#define "&amp;
VLOOKUP(A1109,SOURCE!B:S,15,0)&amp;IF(SOURCE!$AA$2-LEN(VLOOKUP(A1109,SOURCE!B:S,15,0))&gt;=0,REPT(" ",SOURCE!$AA$2-LEN(VLOOKUP(A1109,SOURCE!B:S,15,0))),"")&amp;
TEXT(A1109,"???0")&amp;IF(VLOOKUP(A1109,SOURCE!B:S,16,0)="","","   "&amp;VLOOKUP(A1109,SOURCE!B:S,16,0)
))))
)</f>
        <v>#define ITM_SUB_5                   1085</v>
      </c>
    </row>
    <row r="1110" spans="1:4">
      <c r="A1110">
        <f t="shared" si="21"/>
        <v>1086</v>
      </c>
      <c r="B1110" t="str">
        <f>VLOOKUP(A1110,SOURCE!B:S,15,0)</f>
        <v>ITM_SUB_6</v>
      </c>
      <c r="C1110">
        <f>IF(
ISNUMBER(INDEX(SOURCE!B:B,MATCH(A1110,SOURCE!B:B,0)+1)),
  VALUE(INDEX(SOURCE!B:B,MATCH(A1110,SOURCE!B:B,0)+1)),
  "")</f>
        <v>1087</v>
      </c>
      <c r="D1110" s="8" t="str">
        <f>IF(A1110&lt;&gt;INT(A1110),B1110,
IF(A1110&lt;0,VLOOKUP(A1110,lookups!A$1:B$25,2,0),
IF(ISNA(B1110),"",
IF(OR(ISBLANK(A1110),ISNA(B1110),B1110=0),
"",
"#define "&amp;
VLOOKUP(A1110,SOURCE!B:S,15,0)&amp;IF(SOURCE!$AA$2-LEN(VLOOKUP(A1110,SOURCE!B:S,15,0))&gt;=0,REPT(" ",SOURCE!$AA$2-LEN(VLOOKUP(A1110,SOURCE!B:S,15,0))),"")&amp;
TEXT(A1110,"???0")&amp;IF(VLOOKUP(A1110,SOURCE!B:S,16,0)="","","   "&amp;VLOOKUP(A1110,SOURCE!B:S,16,0)
))))
)</f>
        <v>#define ITM_SUB_6                   1086</v>
      </c>
    </row>
    <row r="1111" spans="1:4">
      <c r="A1111">
        <f t="shared" si="21"/>
        <v>1087</v>
      </c>
      <c r="B1111" t="str">
        <f>VLOOKUP(A1111,SOURCE!B:S,15,0)</f>
        <v>ITM_SUB_7</v>
      </c>
      <c r="C1111">
        <f>IF(
ISNUMBER(INDEX(SOURCE!B:B,MATCH(A1111,SOURCE!B:B,0)+1)),
  VALUE(INDEX(SOURCE!B:B,MATCH(A1111,SOURCE!B:B,0)+1)),
  "")</f>
        <v>1088</v>
      </c>
      <c r="D1111" s="8" t="str">
        <f>IF(A1111&lt;&gt;INT(A1111),B1111,
IF(A1111&lt;0,VLOOKUP(A1111,lookups!A$1:B$25,2,0),
IF(ISNA(B1111),"",
IF(OR(ISBLANK(A1111),ISNA(B1111),B1111=0),
"",
"#define "&amp;
VLOOKUP(A1111,SOURCE!B:S,15,0)&amp;IF(SOURCE!$AA$2-LEN(VLOOKUP(A1111,SOURCE!B:S,15,0))&gt;=0,REPT(" ",SOURCE!$AA$2-LEN(VLOOKUP(A1111,SOURCE!B:S,15,0))),"")&amp;
TEXT(A1111,"???0")&amp;IF(VLOOKUP(A1111,SOURCE!B:S,16,0)="","","   "&amp;VLOOKUP(A1111,SOURCE!B:S,16,0)
))))
)</f>
        <v>#define ITM_SUB_7                   1087</v>
      </c>
    </row>
    <row r="1112" spans="1:4">
      <c r="A1112">
        <f t="shared" si="21"/>
        <v>1088</v>
      </c>
      <c r="B1112" t="str">
        <f>VLOOKUP(A1112,SOURCE!B:S,15,0)</f>
        <v>ITM_SUB_8</v>
      </c>
      <c r="C1112">
        <f>IF(
ISNUMBER(INDEX(SOURCE!B:B,MATCH(A1112,SOURCE!B:B,0)+1)),
  VALUE(INDEX(SOURCE!B:B,MATCH(A1112,SOURCE!B:B,0)+1)),
  "")</f>
        <v>1089</v>
      </c>
      <c r="D1112" s="8" t="str">
        <f>IF(A1112&lt;&gt;INT(A1112),B1112,
IF(A1112&lt;0,VLOOKUP(A1112,lookups!A$1:B$25,2,0),
IF(ISNA(B1112),"",
IF(OR(ISBLANK(A1112),ISNA(B1112),B1112=0),
"",
"#define "&amp;
VLOOKUP(A1112,SOURCE!B:S,15,0)&amp;IF(SOURCE!$AA$2-LEN(VLOOKUP(A1112,SOURCE!B:S,15,0))&gt;=0,REPT(" ",SOURCE!$AA$2-LEN(VLOOKUP(A1112,SOURCE!B:S,15,0))),"")&amp;
TEXT(A1112,"???0")&amp;IF(VLOOKUP(A1112,SOURCE!B:S,16,0)="","","   "&amp;VLOOKUP(A1112,SOURCE!B:S,16,0)
))))
)</f>
        <v>#define ITM_SUB_8                   1088</v>
      </c>
    </row>
    <row r="1113" spans="1:4">
      <c r="A1113">
        <f t="shared" si="21"/>
        <v>1089</v>
      </c>
      <c r="B1113" t="str">
        <f>VLOOKUP(A1113,SOURCE!B:S,15,0)</f>
        <v>ITM_SUB_9</v>
      </c>
      <c r="C1113">
        <f>IF(
ISNUMBER(INDEX(SOURCE!B:B,MATCH(A1113,SOURCE!B:B,0)+1)),
  VALUE(INDEX(SOURCE!B:B,MATCH(A1113,SOURCE!B:B,0)+1)),
  "")</f>
        <v>1090</v>
      </c>
      <c r="D1113" s="8" t="str">
        <f>IF(A1113&lt;&gt;INT(A1113),B1113,
IF(A1113&lt;0,VLOOKUP(A1113,lookups!A$1:B$25,2,0),
IF(ISNA(B1113),"",
IF(OR(ISBLANK(A1113),ISNA(B1113),B1113=0),
"",
"#define "&amp;
VLOOKUP(A1113,SOURCE!B:S,15,0)&amp;IF(SOURCE!$AA$2-LEN(VLOOKUP(A1113,SOURCE!B:S,15,0))&gt;=0,REPT(" ",SOURCE!$AA$2-LEN(VLOOKUP(A1113,SOURCE!B:S,15,0))),"")&amp;
TEXT(A1113,"???0")&amp;IF(VLOOKUP(A1113,SOURCE!B:S,16,0)="","","   "&amp;VLOOKUP(A1113,SOURCE!B:S,16,0)
))))
)</f>
        <v>#define ITM_SUB_9                   1089</v>
      </c>
    </row>
    <row r="1114" spans="1:4">
      <c r="A1114">
        <f t="shared" si="21"/>
        <v>1090</v>
      </c>
      <c r="B1114" t="str">
        <f>VLOOKUP(A1114,SOURCE!B:S,15,0)</f>
        <v>ITM_SUB_A</v>
      </c>
      <c r="C1114">
        <f>IF(
ISNUMBER(INDEX(SOURCE!B:B,MATCH(A1114,SOURCE!B:B,0)+1)),
  VALUE(INDEX(SOURCE!B:B,MATCH(A1114,SOURCE!B:B,0)+1)),
  "")</f>
        <v>1091</v>
      </c>
      <c r="D1114" s="8" t="str">
        <f>IF(A1114&lt;&gt;INT(A1114),B1114,
IF(A1114&lt;0,VLOOKUP(A1114,lookups!A$1:B$25,2,0),
IF(ISNA(B1114),"",
IF(OR(ISBLANK(A1114),ISNA(B1114),B1114=0),
"",
"#define "&amp;
VLOOKUP(A1114,SOURCE!B:S,15,0)&amp;IF(SOURCE!$AA$2-LEN(VLOOKUP(A1114,SOURCE!B:S,15,0))&gt;=0,REPT(" ",SOURCE!$AA$2-LEN(VLOOKUP(A1114,SOURCE!B:S,15,0))),"")&amp;
TEXT(A1114,"???0")&amp;IF(VLOOKUP(A1114,SOURCE!B:S,16,0)="","","   "&amp;VLOOKUP(A1114,SOURCE!B:S,16,0)
))))
)</f>
        <v>#define ITM_SUB_A                   1090</v>
      </c>
    </row>
    <row r="1115" spans="1:4">
      <c r="A1115">
        <f t="shared" si="21"/>
        <v>1091</v>
      </c>
      <c r="B1115" t="str">
        <f>VLOOKUP(A1115,SOURCE!B:S,15,0)</f>
        <v>ITM_SUB_B</v>
      </c>
      <c r="C1115">
        <f>IF(
ISNUMBER(INDEX(SOURCE!B:B,MATCH(A1115,SOURCE!B:B,0)+1)),
  VALUE(INDEX(SOURCE!B:B,MATCH(A1115,SOURCE!B:B,0)+1)),
  "")</f>
        <v>1092</v>
      </c>
      <c r="D1115" s="8" t="str">
        <f>IF(A1115&lt;&gt;INT(A1115),B1115,
IF(A1115&lt;0,VLOOKUP(A1115,lookups!A$1:B$25,2,0),
IF(ISNA(B1115),"",
IF(OR(ISBLANK(A1115),ISNA(B1115),B1115=0),
"",
"#define "&amp;
VLOOKUP(A1115,SOURCE!B:S,15,0)&amp;IF(SOURCE!$AA$2-LEN(VLOOKUP(A1115,SOURCE!B:S,15,0))&gt;=0,REPT(" ",SOURCE!$AA$2-LEN(VLOOKUP(A1115,SOURCE!B:S,15,0))),"")&amp;
TEXT(A1115,"???0")&amp;IF(VLOOKUP(A1115,SOURCE!B:S,16,0)="","","   "&amp;VLOOKUP(A1115,SOURCE!B:S,16,0)
))))
)</f>
        <v>#define ITM_SUB_B                   1091</v>
      </c>
    </row>
    <row r="1116" spans="1:4">
      <c r="A1116">
        <f t="shared" si="21"/>
        <v>1092</v>
      </c>
      <c r="B1116" t="str">
        <f>VLOOKUP(A1116,SOURCE!B:S,15,0)</f>
        <v>ITM_SUB_C</v>
      </c>
      <c r="C1116">
        <f>IF(
ISNUMBER(INDEX(SOURCE!B:B,MATCH(A1116,SOURCE!B:B,0)+1)),
  VALUE(INDEX(SOURCE!B:B,MATCH(A1116,SOURCE!B:B,0)+1)),
  "")</f>
        <v>1093</v>
      </c>
      <c r="D1116" s="8" t="str">
        <f>IF(A1116&lt;&gt;INT(A1116),B1116,
IF(A1116&lt;0,VLOOKUP(A1116,lookups!A$1:B$25,2,0),
IF(ISNA(B1116),"",
IF(OR(ISBLANK(A1116),ISNA(B1116),B1116=0),
"",
"#define "&amp;
VLOOKUP(A1116,SOURCE!B:S,15,0)&amp;IF(SOURCE!$AA$2-LEN(VLOOKUP(A1116,SOURCE!B:S,15,0))&gt;=0,REPT(" ",SOURCE!$AA$2-LEN(VLOOKUP(A1116,SOURCE!B:S,15,0))),"")&amp;
TEXT(A1116,"???0")&amp;IF(VLOOKUP(A1116,SOURCE!B:S,16,0)="","","   "&amp;VLOOKUP(A1116,SOURCE!B:S,16,0)
))))
)</f>
        <v>#define ITM_SUB_C                   1092</v>
      </c>
    </row>
    <row r="1117" spans="1:4">
      <c r="A1117">
        <f t="shared" si="21"/>
        <v>1093</v>
      </c>
      <c r="B1117" t="str">
        <f>VLOOKUP(A1117,SOURCE!B:S,15,0)</f>
        <v>ITM_SUB_D</v>
      </c>
      <c r="C1117">
        <f>IF(
ISNUMBER(INDEX(SOURCE!B:B,MATCH(A1117,SOURCE!B:B,0)+1)),
  VALUE(INDEX(SOURCE!B:B,MATCH(A1117,SOURCE!B:B,0)+1)),
  "")</f>
        <v>1094</v>
      </c>
      <c r="D1117" s="8" t="str">
        <f>IF(A1117&lt;&gt;INT(A1117),B1117,
IF(A1117&lt;0,VLOOKUP(A1117,lookups!A$1:B$25,2,0),
IF(ISNA(B1117),"",
IF(OR(ISBLANK(A1117),ISNA(B1117),B1117=0),
"",
"#define "&amp;
VLOOKUP(A1117,SOURCE!B:S,15,0)&amp;IF(SOURCE!$AA$2-LEN(VLOOKUP(A1117,SOURCE!B:S,15,0))&gt;=0,REPT(" ",SOURCE!$AA$2-LEN(VLOOKUP(A1117,SOURCE!B:S,15,0))),"")&amp;
TEXT(A1117,"???0")&amp;IF(VLOOKUP(A1117,SOURCE!B:S,16,0)="","","   "&amp;VLOOKUP(A1117,SOURCE!B:S,16,0)
))))
)</f>
        <v>#define ITM_SUB_D                   1093</v>
      </c>
    </row>
    <row r="1118" spans="1:4">
      <c r="A1118">
        <f t="shared" si="21"/>
        <v>1094</v>
      </c>
      <c r="B1118" t="str">
        <f>VLOOKUP(A1118,SOURCE!B:S,15,0)</f>
        <v>ITM_SUB_E</v>
      </c>
      <c r="C1118">
        <f>IF(
ISNUMBER(INDEX(SOURCE!B:B,MATCH(A1118,SOURCE!B:B,0)+1)),
  VALUE(INDEX(SOURCE!B:B,MATCH(A1118,SOURCE!B:B,0)+1)),
  "")</f>
        <v>1095</v>
      </c>
      <c r="D1118" s="8" t="str">
        <f>IF(A1118&lt;&gt;INT(A1118),B1118,
IF(A1118&lt;0,VLOOKUP(A1118,lookups!A$1:B$25,2,0),
IF(ISNA(B1118),"",
IF(OR(ISBLANK(A1118),ISNA(B1118),B1118=0),
"",
"#define "&amp;
VLOOKUP(A1118,SOURCE!B:S,15,0)&amp;IF(SOURCE!$AA$2-LEN(VLOOKUP(A1118,SOURCE!B:S,15,0))&gt;=0,REPT(" ",SOURCE!$AA$2-LEN(VLOOKUP(A1118,SOURCE!B:S,15,0))),"")&amp;
TEXT(A1118,"???0")&amp;IF(VLOOKUP(A1118,SOURCE!B:S,16,0)="","","   "&amp;VLOOKUP(A1118,SOURCE!B:S,16,0)
))))
)</f>
        <v>#define ITM_SUB_E                   1094</v>
      </c>
    </row>
    <row r="1119" spans="1:4">
      <c r="A1119">
        <f t="shared" si="21"/>
        <v>1095</v>
      </c>
      <c r="B1119" t="str">
        <f>VLOOKUP(A1119,SOURCE!B:S,15,0)</f>
        <v>ITM_SUB_F</v>
      </c>
      <c r="C1119">
        <f>IF(
ISNUMBER(INDEX(SOURCE!B:B,MATCH(A1119,SOURCE!B:B,0)+1)),
  VALUE(INDEX(SOURCE!B:B,MATCH(A1119,SOURCE!B:B,0)+1)),
  "")</f>
        <v>1096</v>
      </c>
      <c r="D1119" s="8" t="str">
        <f>IF(A1119&lt;&gt;INT(A1119),B1119,
IF(A1119&lt;0,VLOOKUP(A1119,lookups!A$1:B$25,2,0),
IF(ISNA(B1119),"",
IF(OR(ISBLANK(A1119),ISNA(B1119),B1119=0),
"",
"#define "&amp;
VLOOKUP(A1119,SOURCE!B:S,15,0)&amp;IF(SOURCE!$AA$2-LEN(VLOOKUP(A1119,SOURCE!B:S,15,0))&gt;=0,REPT(" ",SOURCE!$AA$2-LEN(VLOOKUP(A1119,SOURCE!B:S,15,0))),"")&amp;
TEXT(A1119,"???0")&amp;IF(VLOOKUP(A1119,SOURCE!B:S,16,0)="","","   "&amp;VLOOKUP(A1119,SOURCE!B:S,16,0)
))))
)</f>
        <v>#define ITM_SUB_F                   1095</v>
      </c>
    </row>
    <row r="1120" spans="1:4">
      <c r="A1120">
        <f t="shared" si="21"/>
        <v>1096</v>
      </c>
      <c r="B1120" t="str">
        <f>VLOOKUP(A1120,SOURCE!B:S,15,0)</f>
        <v>ITM_SUB_G</v>
      </c>
      <c r="C1120">
        <f>IF(
ISNUMBER(INDEX(SOURCE!B:B,MATCH(A1120,SOURCE!B:B,0)+1)),
  VALUE(INDEX(SOURCE!B:B,MATCH(A1120,SOURCE!B:B,0)+1)),
  "")</f>
        <v>1097</v>
      </c>
      <c r="D1120" s="8" t="str">
        <f>IF(A1120&lt;&gt;INT(A1120),B1120,
IF(A1120&lt;0,VLOOKUP(A1120,lookups!A$1:B$25,2,0),
IF(ISNA(B1120),"",
IF(OR(ISBLANK(A1120),ISNA(B1120),B1120=0),
"",
"#define "&amp;
VLOOKUP(A1120,SOURCE!B:S,15,0)&amp;IF(SOURCE!$AA$2-LEN(VLOOKUP(A1120,SOURCE!B:S,15,0))&gt;=0,REPT(" ",SOURCE!$AA$2-LEN(VLOOKUP(A1120,SOURCE!B:S,15,0))),"")&amp;
TEXT(A1120,"???0")&amp;IF(VLOOKUP(A1120,SOURCE!B:S,16,0)="","","   "&amp;VLOOKUP(A1120,SOURCE!B:S,16,0)
))))
)</f>
        <v>#define ITM_SUB_G                   1096</v>
      </c>
    </row>
    <row r="1121" spans="1:4">
      <c r="A1121">
        <f t="shared" si="21"/>
        <v>1097</v>
      </c>
      <c r="B1121" t="str">
        <f>VLOOKUP(A1121,SOURCE!B:S,15,0)</f>
        <v>ITM_SUB_H</v>
      </c>
      <c r="C1121">
        <f>IF(
ISNUMBER(INDEX(SOURCE!B:B,MATCH(A1121,SOURCE!B:B,0)+1)),
  VALUE(INDEX(SOURCE!B:B,MATCH(A1121,SOURCE!B:B,0)+1)),
  "")</f>
        <v>1098</v>
      </c>
      <c r="D1121" s="8" t="str">
        <f>IF(A1121&lt;&gt;INT(A1121),B1121,
IF(A1121&lt;0,VLOOKUP(A1121,lookups!A$1:B$25,2,0),
IF(ISNA(B1121),"",
IF(OR(ISBLANK(A1121),ISNA(B1121),B1121=0),
"",
"#define "&amp;
VLOOKUP(A1121,SOURCE!B:S,15,0)&amp;IF(SOURCE!$AA$2-LEN(VLOOKUP(A1121,SOURCE!B:S,15,0))&gt;=0,REPT(" ",SOURCE!$AA$2-LEN(VLOOKUP(A1121,SOURCE!B:S,15,0))),"")&amp;
TEXT(A1121,"???0")&amp;IF(VLOOKUP(A1121,SOURCE!B:S,16,0)="","","   "&amp;VLOOKUP(A1121,SOURCE!B:S,16,0)
))))
)</f>
        <v>#define ITM_SUB_H                   1097</v>
      </c>
    </row>
    <row r="1122" spans="1:4">
      <c r="A1122">
        <f t="shared" si="21"/>
        <v>1098</v>
      </c>
      <c r="B1122" t="str">
        <f>VLOOKUP(A1122,SOURCE!B:S,15,0)</f>
        <v>ITM_SUB_I</v>
      </c>
      <c r="C1122">
        <f>IF(
ISNUMBER(INDEX(SOURCE!B:B,MATCH(A1122,SOURCE!B:B,0)+1)),
  VALUE(INDEX(SOURCE!B:B,MATCH(A1122,SOURCE!B:B,0)+1)),
  "")</f>
        <v>1099</v>
      </c>
      <c r="D1122" s="8" t="str">
        <f>IF(A1122&lt;&gt;INT(A1122),B1122,
IF(A1122&lt;0,VLOOKUP(A1122,lookups!A$1:B$25,2,0),
IF(ISNA(B1122),"",
IF(OR(ISBLANK(A1122),ISNA(B1122),B1122=0),
"",
"#define "&amp;
VLOOKUP(A1122,SOURCE!B:S,15,0)&amp;IF(SOURCE!$AA$2-LEN(VLOOKUP(A1122,SOURCE!B:S,15,0))&gt;=0,REPT(" ",SOURCE!$AA$2-LEN(VLOOKUP(A1122,SOURCE!B:S,15,0))),"")&amp;
TEXT(A1122,"???0")&amp;IF(VLOOKUP(A1122,SOURCE!B:S,16,0)="","","   "&amp;VLOOKUP(A1122,SOURCE!B:S,16,0)
))))
)</f>
        <v>#define ITM_SUB_I                   1098</v>
      </c>
    </row>
    <row r="1123" spans="1:4">
      <c r="A1123">
        <f t="shared" si="21"/>
        <v>1099</v>
      </c>
      <c r="B1123" t="str">
        <f>VLOOKUP(A1123,SOURCE!B:S,15,0)</f>
        <v>ITM_SUB_J</v>
      </c>
      <c r="C1123">
        <f>IF(
ISNUMBER(INDEX(SOURCE!B:B,MATCH(A1123,SOURCE!B:B,0)+1)),
  VALUE(INDEX(SOURCE!B:B,MATCH(A1123,SOURCE!B:B,0)+1)),
  "")</f>
        <v>1100</v>
      </c>
      <c r="D1123" s="8" t="str">
        <f>IF(A1123&lt;&gt;INT(A1123),B1123,
IF(A1123&lt;0,VLOOKUP(A1123,lookups!A$1:B$25,2,0),
IF(ISNA(B1123),"",
IF(OR(ISBLANK(A1123),ISNA(B1123),B1123=0),
"",
"#define "&amp;
VLOOKUP(A1123,SOURCE!B:S,15,0)&amp;IF(SOURCE!$AA$2-LEN(VLOOKUP(A1123,SOURCE!B:S,15,0))&gt;=0,REPT(" ",SOURCE!$AA$2-LEN(VLOOKUP(A1123,SOURCE!B:S,15,0))),"")&amp;
TEXT(A1123,"???0")&amp;IF(VLOOKUP(A1123,SOURCE!B:S,16,0)="","","   "&amp;VLOOKUP(A1123,SOURCE!B:S,16,0)
))))
)</f>
        <v>#define ITM_SUB_J                   1099</v>
      </c>
    </row>
    <row r="1124" spans="1:4">
      <c r="A1124">
        <f t="shared" si="21"/>
        <v>1100</v>
      </c>
      <c r="B1124" t="str">
        <f>VLOOKUP(A1124,SOURCE!B:S,15,0)</f>
        <v>ITM_SUB_K</v>
      </c>
      <c r="C1124">
        <f>IF(
ISNUMBER(INDEX(SOURCE!B:B,MATCH(A1124,SOURCE!B:B,0)+1)),
  VALUE(INDEX(SOURCE!B:B,MATCH(A1124,SOURCE!B:B,0)+1)),
  "")</f>
        <v>1101</v>
      </c>
      <c r="D1124" s="8" t="str">
        <f>IF(A1124&lt;&gt;INT(A1124),B1124,
IF(A1124&lt;0,VLOOKUP(A1124,lookups!A$1:B$25,2,0),
IF(ISNA(B1124),"",
IF(OR(ISBLANK(A1124),ISNA(B1124),B1124=0),
"",
"#define "&amp;
VLOOKUP(A1124,SOURCE!B:S,15,0)&amp;IF(SOURCE!$AA$2-LEN(VLOOKUP(A1124,SOURCE!B:S,15,0))&gt;=0,REPT(" ",SOURCE!$AA$2-LEN(VLOOKUP(A1124,SOURCE!B:S,15,0))),"")&amp;
TEXT(A1124,"???0")&amp;IF(VLOOKUP(A1124,SOURCE!B:S,16,0)="","","   "&amp;VLOOKUP(A1124,SOURCE!B:S,16,0)
))))
)</f>
        <v>#define ITM_SUB_K                   1100</v>
      </c>
    </row>
    <row r="1125" spans="1:4">
      <c r="A1125">
        <f t="shared" si="21"/>
        <v>1101</v>
      </c>
      <c r="B1125" t="str">
        <f>VLOOKUP(A1125,SOURCE!B:S,15,0)</f>
        <v>ITM_SUB_L</v>
      </c>
      <c r="C1125">
        <f>IF(
ISNUMBER(INDEX(SOURCE!B:B,MATCH(A1125,SOURCE!B:B,0)+1)),
  VALUE(INDEX(SOURCE!B:B,MATCH(A1125,SOURCE!B:B,0)+1)),
  "")</f>
        <v>1102</v>
      </c>
      <c r="D1125" s="8" t="str">
        <f>IF(A1125&lt;&gt;INT(A1125),B1125,
IF(A1125&lt;0,VLOOKUP(A1125,lookups!A$1:B$25,2,0),
IF(ISNA(B1125),"",
IF(OR(ISBLANK(A1125),ISNA(B1125),B1125=0),
"",
"#define "&amp;
VLOOKUP(A1125,SOURCE!B:S,15,0)&amp;IF(SOURCE!$AA$2-LEN(VLOOKUP(A1125,SOURCE!B:S,15,0))&gt;=0,REPT(" ",SOURCE!$AA$2-LEN(VLOOKUP(A1125,SOURCE!B:S,15,0))),"")&amp;
TEXT(A1125,"???0")&amp;IF(VLOOKUP(A1125,SOURCE!B:S,16,0)="","","   "&amp;VLOOKUP(A1125,SOURCE!B:S,16,0)
))))
)</f>
        <v>#define ITM_SUB_L                   1101</v>
      </c>
    </row>
    <row r="1126" spans="1:4">
      <c r="A1126">
        <f t="shared" si="21"/>
        <v>1102</v>
      </c>
      <c r="B1126" t="str">
        <f>VLOOKUP(A1126,SOURCE!B:S,15,0)</f>
        <v>ITM_SUB_M</v>
      </c>
      <c r="C1126">
        <f>IF(
ISNUMBER(INDEX(SOURCE!B:B,MATCH(A1126,SOURCE!B:B,0)+1)),
  VALUE(INDEX(SOURCE!B:B,MATCH(A1126,SOURCE!B:B,0)+1)),
  "")</f>
        <v>1103</v>
      </c>
      <c r="D1126" s="8" t="str">
        <f>IF(A1126&lt;&gt;INT(A1126),B1126,
IF(A1126&lt;0,VLOOKUP(A1126,lookups!A$1:B$25,2,0),
IF(ISNA(B1126),"",
IF(OR(ISBLANK(A1126),ISNA(B1126),B1126=0),
"",
"#define "&amp;
VLOOKUP(A1126,SOURCE!B:S,15,0)&amp;IF(SOURCE!$AA$2-LEN(VLOOKUP(A1126,SOURCE!B:S,15,0))&gt;=0,REPT(" ",SOURCE!$AA$2-LEN(VLOOKUP(A1126,SOURCE!B:S,15,0))),"")&amp;
TEXT(A1126,"???0")&amp;IF(VLOOKUP(A1126,SOURCE!B:S,16,0)="","","   "&amp;VLOOKUP(A1126,SOURCE!B:S,16,0)
))))
)</f>
        <v>#define ITM_SUB_M                   1102</v>
      </c>
    </row>
    <row r="1127" spans="1:4">
      <c r="A1127">
        <f t="shared" si="21"/>
        <v>1103</v>
      </c>
      <c r="B1127" t="str">
        <f>VLOOKUP(A1127,SOURCE!B:S,15,0)</f>
        <v>ITM_SUB_N</v>
      </c>
      <c r="C1127">
        <f>IF(
ISNUMBER(INDEX(SOURCE!B:B,MATCH(A1127,SOURCE!B:B,0)+1)),
  VALUE(INDEX(SOURCE!B:B,MATCH(A1127,SOURCE!B:B,0)+1)),
  "")</f>
        <v>1104</v>
      </c>
      <c r="D1127" s="8" t="str">
        <f>IF(A1127&lt;&gt;INT(A1127),B1127,
IF(A1127&lt;0,VLOOKUP(A1127,lookups!A$1:B$25,2,0),
IF(ISNA(B1127),"",
IF(OR(ISBLANK(A1127),ISNA(B1127),B1127=0),
"",
"#define "&amp;
VLOOKUP(A1127,SOURCE!B:S,15,0)&amp;IF(SOURCE!$AA$2-LEN(VLOOKUP(A1127,SOURCE!B:S,15,0))&gt;=0,REPT(" ",SOURCE!$AA$2-LEN(VLOOKUP(A1127,SOURCE!B:S,15,0))),"")&amp;
TEXT(A1127,"???0")&amp;IF(VLOOKUP(A1127,SOURCE!B:S,16,0)="","","   "&amp;VLOOKUP(A1127,SOURCE!B:S,16,0)
))))
)</f>
        <v>#define ITM_SUB_N                   1103</v>
      </c>
    </row>
    <row r="1128" spans="1:4">
      <c r="A1128">
        <f t="shared" si="21"/>
        <v>1104</v>
      </c>
      <c r="B1128" t="str">
        <f>VLOOKUP(A1128,SOURCE!B:S,15,0)</f>
        <v>ITM_SUB_O</v>
      </c>
      <c r="C1128">
        <f>IF(
ISNUMBER(INDEX(SOURCE!B:B,MATCH(A1128,SOURCE!B:B,0)+1)),
  VALUE(INDEX(SOURCE!B:B,MATCH(A1128,SOURCE!B:B,0)+1)),
  "")</f>
        <v>1105</v>
      </c>
      <c r="D1128" s="8" t="str">
        <f>IF(A1128&lt;&gt;INT(A1128),B1128,
IF(A1128&lt;0,VLOOKUP(A1128,lookups!A$1:B$25,2,0),
IF(ISNA(B1128),"",
IF(OR(ISBLANK(A1128),ISNA(B1128),B1128=0),
"",
"#define "&amp;
VLOOKUP(A1128,SOURCE!B:S,15,0)&amp;IF(SOURCE!$AA$2-LEN(VLOOKUP(A1128,SOURCE!B:S,15,0))&gt;=0,REPT(" ",SOURCE!$AA$2-LEN(VLOOKUP(A1128,SOURCE!B:S,15,0))),"")&amp;
TEXT(A1128,"???0")&amp;IF(VLOOKUP(A1128,SOURCE!B:S,16,0)="","","   "&amp;VLOOKUP(A1128,SOURCE!B:S,16,0)
))))
)</f>
        <v>#define ITM_SUB_O                   1104</v>
      </c>
    </row>
    <row r="1129" spans="1:4">
      <c r="A1129">
        <f t="shared" si="21"/>
        <v>1105</v>
      </c>
      <c r="B1129" t="str">
        <f>VLOOKUP(A1129,SOURCE!B:S,15,0)</f>
        <v>ITM_SUB_P</v>
      </c>
      <c r="C1129">
        <f>IF(
ISNUMBER(INDEX(SOURCE!B:B,MATCH(A1129,SOURCE!B:B,0)+1)),
  VALUE(INDEX(SOURCE!B:B,MATCH(A1129,SOURCE!B:B,0)+1)),
  "")</f>
        <v>1106</v>
      </c>
      <c r="D1129" s="8" t="str">
        <f>IF(A1129&lt;&gt;INT(A1129),B1129,
IF(A1129&lt;0,VLOOKUP(A1129,lookups!A$1:B$25,2,0),
IF(ISNA(B1129),"",
IF(OR(ISBLANK(A1129),ISNA(B1129),B1129=0),
"",
"#define "&amp;
VLOOKUP(A1129,SOURCE!B:S,15,0)&amp;IF(SOURCE!$AA$2-LEN(VLOOKUP(A1129,SOURCE!B:S,15,0))&gt;=0,REPT(" ",SOURCE!$AA$2-LEN(VLOOKUP(A1129,SOURCE!B:S,15,0))),"")&amp;
TEXT(A1129,"???0")&amp;IF(VLOOKUP(A1129,SOURCE!B:S,16,0)="","","   "&amp;VLOOKUP(A1129,SOURCE!B:S,16,0)
))))
)</f>
        <v>#define ITM_SUB_P                   1105</v>
      </c>
    </row>
    <row r="1130" spans="1:4">
      <c r="A1130">
        <f t="shared" si="21"/>
        <v>1106</v>
      </c>
      <c r="B1130" t="str">
        <f>VLOOKUP(A1130,SOURCE!B:S,15,0)</f>
        <v>ITM_SUB_Q</v>
      </c>
      <c r="C1130">
        <f>IF(
ISNUMBER(INDEX(SOURCE!B:B,MATCH(A1130,SOURCE!B:B,0)+1)),
  VALUE(INDEX(SOURCE!B:B,MATCH(A1130,SOURCE!B:B,0)+1)),
  "")</f>
        <v>1107</v>
      </c>
      <c r="D1130" s="8" t="str">
        <f>IF(A1130&lt;&gt;INT(A1130),B1130,
IF(A1130&lt;0,VLOOKUP(A1130,lookups!A$1:B$25,2,0),
IF(ISNA(B1130),"",
IF(OR(ISBLANK(A1130),ISNA(B1130),B1130=0),
"",
"#define "&amp;
VLOOKUP(A1130,SOURCE!B:S,15,0)&amp;IF(SOURCE!$AA$2-LEN(VLOOKUP(A1130,SOURCE!B:S,15,0))&gt;=0,REPT(" ",SOURCE!$AA$2-LEN(VLOOKUP(A1130,SOURCE!B:S,15,0))),"")&amp;
TEXT(A1130,"???0")&amp;IF(VLOOKUP(A1130,SOURCE!B:S,16,0)="","","   "&amp;VLOOKUP(A1130,SOURCE!B:S,16,0)
))))
)</f>
        <v>#define ITM_SUB_Q                   1106</v>
      </c>
    </row>
    <row r="1131" spans="1:4">
      <c r="A1131">
        <f t="shared" si="21"/>
        <v>1107</v>
      </c>
      <c r="B1131" t="str">
        <f>VLOOKUP(A1131,SOURCE!B:S,15,0)</f>
        <v>ITM_SUB_R</v>
      </c>
      <c r="C1131">
        <f>IF(
ISNUMBER(INDEX(SOURCE!B:B,MATCH(A1131,SOURCE!B:B,0)+1)),
  VALUE(INDEX(SOURCE!B:B,MATCH(A1131,SOURCE!B:B,0)+1)),
  "")</f>
        <v>1108</v>
      </c>
      <c r="D1131" s="8" t="str">
        <f>IF(A1131&lt;&gt;INT(A1131),B1131,
IF(A1131&lt;0,VLOOKUP(A1131,lookups!A$1:B$25,2,0),
IF(ISNA(B1131),"",
IF(OR(ISBLANK(A1131),ISNA(B1131),B1131=0),
"",
"#define "&amp;
VLOOKUP(A1131,SOURCE!B:S,15,0)&amp;IF(SOURCE!$AA$2-LEN(VLOOKUP(A1131,SOURCE!B:S,15,0))&gt;=0,REPT(" ",SOURCE!$AA$2-LEN(VLOOKUP(A1131,SOURCE!B:S,15,0))),"")&amp;
TEXT(A1131,"???0")&amp;IF(VLOOKUP(A1131,SOURCE!B:S,16,0)="","","   "&amp;VLOOKUP(A1131,SOURCE!B:S,16,0)
))))
)</f>
        <v>#define ITM_SUB_R                   1107</v>
      </c>
    </row>
    <row r="1132" spans="1:4">
      <c r="A1132">
        <f t="shared" si="21"/>
        <v>1108</v>
      </c>
      <c r="B1132" t="str">
        <f>VLOOKUP(A1132,SOURCE!B:S,15,0)</f>
        <v>ITM_SUB_S</v>
      </c>
      <c r="C1132">
        <f>IF(
ISNUMBER(INDEX(SOURCE!B:B,MATCH(A1132,SOURCE!B:B,0)+1)),
  VALUE(INDEX(SOURCE!B:B,MATCH(A1132,SOURCE!B:B,0)+1)),
  "")</f>
        <v>1109</v>
      </c>
      <c r="D1132" s="8" t="str">
        <f>IF(A1132&lt;&gt;INT(A1132),B1132,
IF(A1132&lt;0,VLOOKUP(A1132,lookups!A$1:B$25,2,0),
IF(ISNA(B1132),"",
IF(OR(ISBLANK(A1132),ISNA(B1132),B1132=0),
"",
"#define "&amp;
VLOOKUP(A1132,SOURCE!B:S,15,0)&amp;IF(SOURCE!$AA$2-LEN(VLOOKUP(A1132,SOURCE!B:S,15,0))&gt;=0,REPT(" ",SOURCE!$AA$2-LEN(VLOOKUP(A1132,SOURCE!B:S,15,0))),"")&amp;
TEXT(A1132,"???0")&amp;IF(VLOOKUP(A1132,SOURCE!B:S,16,0)="","","   "&amp;VLOOKUP(A1132,SOURCE!B:S,16,0)
))))
)</f>
        <v>#define ITM_SUB_S                   1108</v>
      </c>
    </row>
    <row r="1133" spans="1:4">
      <c r="A1133">
        <f t="shared" si="21"/>
        <v>1109</v>
      </c>
      <c r="B1133" t="str">
        <f>VLOOKUP(A1133,SOURCE!B:S,15,0)</f>
        <v>ITM_SUB_T</v>
      </c>
      <c r="C1133">
        <f>IF(
ISNUMBER(INDEX(SOURCE!B:B,MATCH(A1133,SOURCE!B:B,0)+1)),
  VALUE(INDEX(SOURCE!B:B,MATCH(A1133,SOURCE!B:B,0)+1)),
  "")</f>
        <v>1110</v>
      </c>
      <c r="D1133" s="8" t="str">
        <f>IF(A1133&lt;&gt;INT(A1133),B1133,
IF(A1133&lt;0,VLOOKUP(A1133,lookups!A$1:B$25,2,0),
IF(ISNA(B1133),"",
IF(OR(ISBLANK(A1133),ISNA(B1133),B1133=0),
"",
"#define "&amp;
VLOOKUP(A1133,SOURCE!B:S,15,0)&amp;IF(SOURCE!$AA$2-LEN(VLOOKUP(A1133,SOURCE!B:S,15,0))&gt;=0,REPT(" ",SOURCE!$AA$2-LEN(VLOOKUP(A1133,SOURCE!B:S,15,0))),"")&amp;
TEXT(A1133,"???0")&amp;IF(VLOOKUP(A1133,SOURCE!B:S,16,0)="","","   "&amp;VLOOKUP(A1133,SOURCE!B:S,16,0)
))))
)</f>
        <v>#define ITM_SUB_T                   1109</v>
      </c>
    </row>
    <row r="1134" spans="1:4">
      <c r="A1134">
        <f t="shared" si="21"/>
        <v>1110</v>
      </c>
      <c r="B1134" t="str">
        <f>VLOOKUP(A1134,SOURCE!B:S,15,0)</f>
        <v>ITM_SUB_U</v>
      </c>
      <c r="C1134">
        <f>IF(
ISNUMBER(INDEX(SOURCE!B:B,MATCH(A1134,SOURCE!B:B,0)+1)),
  VALUE(INDEX(SOURCE!B:B,MATCH(A1134,SOURCE!B:B,0)+1)),
  "")</f>
        <v>1111</v>
      </c>
      <c r="D1134" s="8" t="str">
        <f>IF(A1134&lt;&gt;INT(A1134),B1134,
IF(A1134&lt;0,VLOOKUP(A1134,lookups!A$1:B$25,2,0),
IF(ISNA(B1134),"",
IF(OR(ISBLANK(A1134),ISNA(B1134),B1134=0),
"",
"#define "&amp;
VLOOKUP(A1134,SOURCE!B:S,15,0)&amp;IF(SOURCE!$AA$2-LEN(VLOOKUP(A1134,SOURCE!B:S,15,0))&gt;=0,REPT(" ",SOURCE!$AA$2-LEN(VLOOKUP(A1134,SOURCE!B:S,15,0))),"")&amp;
TEXT(A1134,"???0")&amp;IF(VLOOKUP(A1134,SOURCE!B:S,16,0)="","","   "&amp;VLOOKUP(A1134,SOURCE!B:S,16,0)
))))
)</f>
        <v>#define ITM_SUB_U                   1110</v>
      </c>
    </row>
    <row r="1135" spans="1:4">
      <c r="A1135">
        <f t="shared" si="21"/>
        <v>1111</v>
      </c>
      <c r="B1135" t="str">
        <f>VLOOKUP(A1135,SOURCE!B:S,15,0)</f>
        <v>ITM_SUB_V</v>
      </c>
      <c r="C1135">
        <f>IF(
ISNUMBER(INDEX(SOURCE!B:B,MATCH(A1135,SOURCE!B:B,0)+1)),
  VALUE(INDEX(SOURCE!B:B,MATCH(A1135,SOURCE!B:B,0)+1)),
  "")</f>
        <v>1112</v>
      </c>
      <c r="D1135" s="8" t="str">
        <f>IF(A1135&lt;&gt;INT(A1135),B1135,
IF(A1135&lt;0,VLOOKUP(A1135,lookups!A$1:B$25,2,0),
IF(ISNA(B1135),"",
IF(OR(ISBLANK(A1135),ISNA(B1135),B1135=0),
"",
"#define "&amp;
VLOOKUP(A1135,SOURCE!B:S,15,0)&amp;IF(SOURCE!$AA$2-LEN(VLOOKUP(A1135,SOURCE!B:S,15,0))&gt;=0,REPT(" ",SOURCE!$AA$2-LEN(VLOOKUP(A1135,SOURCE!B:S,15,0))),"")&amp;
TEXT(A1135,"???0")&amp;IF(VLOOKUP(A1135,SOURCE!B:S,16,0)="","","   "&amp;VLOOKUP(A1135,SOURCE!B:S,16,0)
))))
)</f>
        <v>#define ITM_SUB_V                   1111</v>
      </c>
    </row>
    <row r="1136" spans="1:4">
      <c r="A1136">
        <f t="shared" si="21"/>
        <v>1112</v>
      </c>
      <c r="B1136" t="str">
        <f>VLOOKUP(A1136,SOURCE!B:S,15,0)</f>
        <v>ITM_SUB_W</v>
      </c>
      <c r="C1136">
        <f>IF(
ISNUMBER(INDEX(SOURCE!B:B,MATCH(A1136,SOURCE!B:B,0)+1)),
  VALUE(INDEX(SOURCE!B:B,MATCH(A1136,SOURCE!B:B,0)+1)),
  "")</f>
        <v>1113</v>
      </c>
      <c r="D1136" s="8" t="str">
        <f>IF(A1136&lt;&gt;INT(A1136),B1136,
IF(A1136&lt;0,VLOOKUP(A1136,lookups!A$1:B$25,2,0),
IF(ISNA(B1136),"",
IF(OR(ISBLANK(A1136),ISNA(B1136),B1136=0),
"",
"#define "&amp;
VLOOKUP(A1136,SOURCE!B:S,15,0)&amp;IF(SOURCE!$AA$2-LEN(VLOOKUP(A1136,SOURCE!B:S,15,0))&gt;=0,REPT(" ",SOURCE!$AA$2-LEN(VLOOKUP(A1136,SOURCE!B:S,15,0))),"")&amp;
TEXT(A1136,"???0")&amp;IF(VLOOKUP(A1136,SOURCE!B:S,16,0)="","","   "&amp;VLOOKUP(A1136,SOURCE!B:S,16,0)
))))
)</f>
        <v>#define ITM_SUB_W                   1112</v>
      </c>
    </row>
    <row r="1137" spans="1:4">
      <c r="A1137">
        <f t="shared" si="21"/>
        <v>1113</v>
      </c>
      <c r="B1137" t="str">
        <f>VLOOKUP(A1137,SOURCE!B:S,15,0)</f>
        <v>ITM_SUB_X</v>
      </c>
      <c r="C1137">
        <f>IF(
ISNUMBER(INDEX(SOURCE!B:B,MATCH(A1137,SOURCE!B:B,0)+1)),
  VALUE(INDEX(SOURCE!B:B,MATCH(A1137,SOURCE!B:B,0)+1)),
  "")</f>
        <v>1114</v>
      </c>
      <c r="D1137" s="8" t="str">
        <f>IF(A1137&lt;&gt;INT(A1137),B1137,
IF(A1137&lt;0,VLOOKUP(A1137,lookups!A$1:B$25,2,0),
IF(ISNA(B1137),"",
IF(OR(ISBLANK(A1137),ISNA(B1137),B1137=0),
"",
"#define "&amp;
VLOOKUP(A1137,SOURCE!B:S,15,0)&amp;IF(SOURCE!$AA$2-LEN(VLOOKUP(A1137,SOURCE!B:S,15,0))&gt;=0,REPT(" ",SOURCE!$AA$2-LEN(VLOOKUP(A1137,SOURCE!B:S,15,0))),"")&amp;
TEXT(A1137,"???0")&amp;IF(VLOOKUP(A1137,SOURCE!B:S,16,0)="","","   "&amp;VLOOKUP(A1137,SOURCE!B:S,16,0)
))))
)</f>
        <v>#define ITM_SUB_X                   1113</v>
      </c>
    </row>
    <row r="1138" spans="1:4">
      <c r="A1138">
        <f t="shared" si="21"/>
        <v>1114</v>
      </c>
      <c r="B1138" t="str">
        <f>VLOOKUP(A1138,SOURCE!B:S,15,0)</f>
        <v>ITM_SUB_Y</v>
      </c>
      <c r="C1138">
        <f>IF(
ISNUMBER(INDEX(SOURCE!B:B,MATCH(A1138,SOURCE!B:B,0)+1)),
  VALUE(INDEX(SOURCE!B:B,MATCH(A1138,SOURCE!B:B,0)+1)),
  "")</f>
        <v>1115</v>
      </c>
      <c r="D1138" s="8" t="str">
        <f>IF(A1138&lt;&gt;INT(A1138),B1138,
IF(A1138&lt;0,VLOOKUP(A1138,lookups!A$1:B$25,2,0),
IF(ISNA(B1138),"",
IF(OR(ISBLANK(A1138),ISNA(B1138),B1138=0),
"",
"#define "&amp;
VLOOKUP(A1138,SOURCE!B:S,15,0)&amp;IF(SOURCE!$AA$2-LEN(VLOOKUP(A1138,SOURCE!B:S,15,0))&gt;=0,REPT(" ",SOURCE!$AA$2-LEN(VLOOKUP(A1138,SOURCE!B:S,15,0))),"")&amp;
TEXT(A1138,"???0")&amp;IF(VLOOKUP(A1138,SOURCE!B:S,16,0)="","","   "&amp;VLOOKUP(A1138,SOURCE!B:S,16,0)
))))
)</f>
        <v>#define ITM_SUB_Y                   1114</v>
      </c>
    </row>
    <row r="1139" spans="1:4">
      <c r="A1139">
        <f t="shared" si="21"/>
        <v>1115</v>
      </c>
      <c r="B1139" t="str">
        <f>VLOOKUP(A1139,SOURCE!B:S,15,0)</f>
        <v>ITM_SUB_Z</v>
      </c>
      <c r="C1139">
        <f>IF(
ISNUMBER(INDEX(SOURCE!B:B,MATCH(A1139,SOURCE!B:B,0)+1)),
  VALUE(INDEX(SOURCE!B:B,MATCH(A1139,SOURCE!B:B,0)+1)),
  "")</f>
        <v>1116</v>
      </c>
      <c r="D1139" s="8" t="str">
        <f>IF(A1139&lt;&gt;INT(A1139),B1139,
IF(A1139&lt;0,VLOOKUP(A1139,lookups!A$1:B$25,2,0),
IF(ISNA(B1139),"",
IF(OR(ISBLANK(A1139),ISNA(B1139),B1139=0),
"",
"#define "&amp;
VLOOKUP(A1139,SOURCE!B:S,15,0)&amp;IF(SOURCE!$AA$2-LEN(VLOOKUP(A1139,SOURCE!B:S,15,0))&gt;=0,REPT(" ",SOURCE!$AA$2-LEN(VLOOKUP(A1139,SOURCE!B:S,15,0))),"")&amp;
TEXT(A1139,"???0")&amp;IF(VLOOKUP(A1139,SOURCE!B:S,16,0)="","","   "&amp;VLOOKUP(A1139,SOURCE!B:S,16,0)
))))
)</f>
        <v>#define ITM_SUB_Z                   1115</v>
      </c>
    </row>
    <row r="1140" spans="1:4">
      <c r="A1140">
        <f t="shared" si="21"/>
        <v>1116</v>
      </c>
      <c r="B1140" t="str">
        <f>VLOOKUP(A1140,SOURCE!B:S,15,0)</f>
        <v>ITM_SUB_a</v>
      </c>
      <c r="C1140">
        <f>IF(
ISNUMBER(INDEX(SOURCE!B:B,MATCH(A1140,SOURCE!B:B,0)+1)),
  VALUE(INDEX(SOURCE!B:B,MATCH(A1140,SOURCE!B:B,0)+1)),
  "")</f>
        <v>1117</v>
      </c>
      <c r="D1140" s="8" t="str">
        <f>IF(A1140&lt;&gt;INT(A1140),B1140,
IF(A1140&lt;0,VLOOKUP(A1140,lookups!A$1:B$25,2,0),
IF(ISNA(B1140),"",
IF(OR(ISBLANK(A1140),ISNA(B1140),B1140=0),
"",
"#define "&amp;
VLOOKUP(A1140,SOURCE!B:S,15,0)&amp;IF(SOURCE!$AA$2-LEN(VLOOKUP(A1140,SOURCE!B:S,15,0))&gt;=0,REPT(" ",SOURCE!$AA$2-LEN(VLOOKUP(A1140,SOURCE!B:S,15,0))),"")&amp;
TEXT(A1140,"???0")&amp;IF(VLOOKUP(A1140,SOURCE!B:S,16,0)="","","   "&amp;VLOOKUP(A1140,SOURCE!B:S,16,0)
))))
)</f>
        <v>#define ITM_SUB_a                   1116</v>
      </c>
    </row>
    <row r="1141" spans="1:4">
      <c r="A1141">
        <f t="shared" si="21"/>
        <v>1117</v>
      </c>
      <c r="B1141" t="str">
        <f>VLOOKUP(A1141,SOURCE!B:S,15,0)</f>
        <v>ITM_SUB_b</v>
      </c>
      <c r="C1141">
        <f>IF(
ISNUMBER(INDEX(SOURCE!B:B,MATCH(A1141,SOURCE!B:B,0)+1)),
  VALUE(INDEX(SOURCE!B:B,MATCH(A1141,SOURCE!B:B,0)+1)),
  "")</f>
        <v>1118</v>
      </c>
      <c r="D1141" s="8" t="str">
        <f>IF(A1141&lt;&gt;INT(A1141),B1141,
IF(A1141&lt;0,VLOOKUP(A1141,lookups!A$1:B$25,2,0),
IF(ISNA(B1141),"",
IF(OR(ISBLANK(A1141),ISNA(B1141),B1141=0),
"",
"#define "&amp;
VLOOKUP(A1141,SOURCE!B:S,15,0)&amp;IF(SOURCE!$AA$2-LEN(VLOOKUP(A1141,SOURCE!B:S,15,0))&gt;=0,REPT(" ",SOURCE!$AA$2-LEN(VLOOKUP(A1141,SOURCE!B:S,15,0))),"")&amp;
TEXT(A1141,"???0")&amp;IF(VLOOKUP(A1141,SOURCE!B:S,16,0)="","","   "&amp;VLOOKUP(A1141,SOURCE!B:S,16,0)
))))
)</f>
        <v>#define ITM_SUB_b                   1117</v>
      </c>
    </row>
    <row r="1142" spans="1:4">
      <c r="A1142">
        <f t="shared" si="21"/>
        <v>1118</v>
      </c>
      <c r="B1142" t="str">
        <f>VLOOKUP(A1142,SOURCE!B:S,15,0)</f>
        <v>ITM_SUB_c</v>
      </c>
      <c r="C1142">
        <f>IF(
ISNUMBER(INDEX(SOURCE!B:B,MATCH(A1142,SOURCE!B:B,0)+1)),
  VALUE(INDEX(SOURCE!B:B,MATCH(A1142,SOURCE!B:B,0)+1)),
  "")</f>
        <v>1119</v>
      </c>
      <c r="D1142" s="8" t="str">
        <f>IF(A1142&lt;&gt;INT(A1142),B1142,
IF(A1142&lt;0,VLOOKUP(A1142,lookups!A$1:B$25,2,0),
IF(ISNA(B1142),"",
IF(OR(ISBLANK(A1142),ISNA(B1142),B1142=0),
"",
"#define "&amp;
VLOOKUP(A1142,SOURCE!B:S,15,0)&amp;IF(SOURCE!$AA$2-LEN(VLOOKUP(A1142,SOURCE!B:S,15,0))&gt;=0,REPT(" ",SOURCE!$AA$2-LEN(VLOOKUP(A1142,SOURCE!B:S,15,0))),"")&amp;
TEXT(A1142,"???0")&amp;IF(VLOOKUP(A1142,SOURCE!B:S,16,0)="","","   "&amp;VLOOKUP(A1142,SOURCE!B:S,16,0)
))))
)</f>
        <v>#define ITM_SUB_c                   1118</v>
      </c>
    </row>
    <row r="1143" spans="1:4">
      <c r="A1143">
        <f t="shared" si="21"/>
        <v>1119</v>
      </c>
      <c r="B1143" t="str">
        <f>VLOOKUP(A1143,SOURCE!B:S,15,0)</f>
        <v>ITM_SUB_d</v>
      </c>
      <c r="C1143">
        <f>IF(
ISNUMBER(INDEX(SOURCE!B:B,MATCH(A1143,SOURCE!B:B,0)+1)),
  VALUE(INDEX(SOURCE!B:B,MATCH(A1143,SOURCE!B:B,0)+1)),
  "")</f>
        <v>1120</v>
      </c>
      <c r="D1143" s="8" t="str">
        <f>IF(A1143&lt;&gt;INT(A1143),B1143,
IF(A1143&lt;0,VLOOKUP(A1143,lookups!A$1:B$25,2,0),
IF(ISNA(B1143),"",
IF(OR(ISBLANK(A1143),ISNA(B1143),B1143=0),
"",
"#define "&amp;
VLOOKUP(A1143,SOURCE!B:S,15,0)&amp;IF(SOURCE!$AA$2-LEN(VLOOKUP(A1143,SOURCE!B:S,15,0))&gt;=0,REPT(" ",SOURCE!$AA$2-LEN(VLOOKUP(A1143,SOURCE!B:S,15,0))),"")&amp;
TEXT(A1143,"???0")&amp;IF(VLOOKUP(A1143,SOURCE!B:S,16,0)="","","   "&amp;VLOOKUP(A1143,SOURCE!B:S,16,0)
))))
)</f>
        <v>#define ITM_SUB_d                   1119</v>
      </c>
    </row>
    <row r="1144" spans="1:4">
      <c r="A1144">
        <f t="shared" si="21"/>
        <v>1120</v>
      </c>
      <c r="B1144" t="str">
        <f>VLOOKUP(A1144,SOURCE!B:S,15,0)</f>
        <v>ITM_SUB_e</v>
      </c>
      <c r="C1144">
        <f>IF(
ISNUMBER(INDEX(SOURCE!B:B,MATCH(A1144,SOURCE!B:B,0)+1)),
  VALUE(INDEX(SOURCE!B:B,MATCH(A1144,SOURCE!B:B,0)+1)),
  "")</f>
        <v>1121</v>
      </c>
      <c r="D1144" s="8" t="str">
        <f>IF(A1144&lt;&gt;INT(A1144),B1144,
IF(A1144&lt;0,VLOOKUP(A1144,lookups!A$1:B$25,2,0),
IF(ISNA(B1144),"",
IF(OR(ISBLANK(A1144),ISNA(B1144),B1144=0),
"",
"#define "&amp;
VLOOKUP(A1144,SOURCE!B:S,15,0)&amp;IF(SOURCE!$AA$2-LEN(VLOOKUP(A1144,SOURCE!B:S,15,0))&gt;=0,REPT(" ",SOURCE!$AA$2-LEN(VLOOKUP(A1144,SOURCE!B:S,15,0))),"")&amp;
TEXT(A1144,"???0")&amp;IF(VLOOKUP(A1144,SOURCE!B:S,16,0)="","","   "&amp;VLOOKUP(A1144,SOURCE!B:S,16,0)
))))
)</f>
        <v>#define ITM_SUB_e                   1120</v>
      </c>
    </row>
    <row r="1145" spans="1:4">
      <c r="A1145">
        <f t="shared" si="21"/>
        <v>1121</v>
      </c>
      <c r="B1145" t="str">
        <f>VLOOKUP(A1145,SOURCE!B:S,15,0)</f>
        <v>ITM_SUB_f</v>
      </c>
      <c r="C1145">
        <f>IF(
ISNUMBER(INDEX(SOURCE!B:B,MATCH(A1145,SOURCE!B:B,0)+1)),
  VALUE(INDEX(SOURCE!B:B,MATCH(A1145,SOURCE!B:B,0)+1)),
  "")</f>
        <v>1122</v>
      </c>
      <c r="D1145" s="8" t="str">
        <f>IF(A1145&lt;&gt;INT(A1145),B1145,
IF(A1145&lt;0,VLOOKUP(A1145,lookups!A$1:B$25,2,0),
IF(ISNA(B1145),"",
IF(OR(ISBLANK(A1145),ISNA(B1145),B1145=0),
"",
"#define "&amp;
VLOOKUP(A1145,SOURCE!B:S,15,0)&amp;IF(SOURCE!$AA$2-LEN(VLOOKUP(A1145,SOURCE!B:S,15,0))&gt;=0,REPT(" ",SOURCE!$AA$2-LEN(VLOOKUP(A1145,SOURCE!B:S,15,0))),"")&amp;
TEXT(A1145,"???0")&amp;IF(VLOOKUP(A1145,SOURCE!B:S,16,0)="","","   "&amp;VLOOKUP(A1145,SOURCE!B:S,16,0)
))))
)</f>
        <v>#define ITM_SUB_f                   1121</v>
      </c>
    </row>
    <row r="1146" spans="1:4">
      <c r="A1146">
        <f t="shared" si="21"/>
        <v>1122</v>
      </c>
      <c r="B1146" t="str">
        <f>VLOOKUP(A1146,SOURCE!B:S,15,0)</f>
        <v>ITM_SUB_g</v>
      </c>
      <c r="C1146">
        <f>IF(
ISNUMBER(INDEX(SOURCE!B:B,MATCH(A1146,SOURCE!B:B,0)+1)),
  VALUE(INDEX(SOURCE!B:B,MATCH(A1146,SOURCE!B:B,0)+1)),
  "")</f>
        <v>1123</v>
      </c>
      <c r="D1146" s="8" t="str">
        <f>IF(A1146&lt;&gt;INT(A1146),B1146,
IF(A1146&lt;0,VLOOKUP(A1146,lookups!A$1:B$25,2,0),
IF(ISNA(B1146),"",
IF(OR(ISBLANK(A1146),ISNA(B1146),B1146=0),
"",
"#define "&amp;
VLOOKUP(A1146,SOURCE!B:S,15,0)&amp;IF(SOURCE!$AA$2-LEN(VLOOKUP(A1146,SOURCE!B:S,15,0))&gt;=0,REPT(" ",SOURCE!$AA$2-LEN(VLOOKUP(A1146,SOURCE!B:S,15,0))),"")&amp;
TEXT(A1146,"???0")&amp;IF(VLOOKUP(A1146,SOURCE!B:S,16,0)="","","   "&amp;VLOOKUP(A1146,SOURCE!B:S,16,0)
))))
)</f>
        <v>#define ITM_SUB_g                   1122</v>
      </c>
    </row>
    <row r="1147" spans="1:4">
      <c r="A1147">
        <f t="shared" si="21"/>
        <v>1123</v>
      </c>
      <c r="B1147" t="str">
        <f>VLOOKUP(A1147,SOURCE!B:S,15,0)</f>
        <v>ITM_SUB_h</v>
      </c>
      <c r="C1147">
        <f>IF(
ISNUMBER(INDEX(SOURCE!B:B,MATCH(A1147,SOURCE!B:B,0)+1)),
  VALUE(INDEX(SOURCE!B:B,MATCH(A1147,SOURCE!B:B,0)+1)),
  "")</f>
        <v>1124</v>
      </c>
      <c r="D1147" s="8" t="str">
        <f>IF(A1147&lt;&gt;INT(A1147),B1147,
IF(A1147&lt;0,VLOOKUP(A1147,lookups!A$1:B$25,2,0),
IF(ISNA(B1147),"",
IF(OR(ISBLANK(A1147),ISNA(B1147),B1147=0),
"",
"#define "&amp;
VLOOKUP(A1147,SOURCE!B:S,15,0)&amp;IF(SOURCE!$AA$2-LEN(VLOOKUP(A1147,SOURCE!B:S,15,0))&gt;=0,REPT(" ",SOURCE!$AA$2-LEN(VLOOKUP(A1147,SOURCE!B:S,15,0))),"")&amp;
TEXT(A1147,"???0")&amp;IF(VLOOKUP(A1147,SOURCE!B:S,16,0)="","","   "&amp;VLOOKUP(A1147,SOURCE!B:S,16,0)
))))
)</f>
        <v>#define ITM_SUB_h                   1123</v>
      </c>
    </row>
    <row r="1148" spans="1:4">
      <c r="A1148">
        <f t="shared" si="21"/>
        <v>1124</v>
      </c>
      <c r="B1148" t="str">
        <f>VLOOKUP(A1148,SOURCE!B:S,15,0)</f>
        <v>ITM_SUB_i</v>
      </c>
      <c r="C1148">
        <f>IF(
ISNUMBER(INDEX(SOURCE!B:B,MATCH(A1148,SOURCE!B:B,0)+1)),
  VALUE(INDEX(SOURCE!B:B,MATCH(A1148,SOURCE!B:B,0)+1)),
  "")</f>
        <v>1125</v>
      </c>
      <c r="D1148" s="8" t="str">
        <f>IF(A1148&lt;&gt;INT(A1148),B1148,
IF(A1148&lt;0,VLOOKUP(A1148,lookups!A$1:B$25,2,0),
IF(ISNA(B1148),"",
IF(OR(ISBLANK(A1148),ISNA(B1148),B1148=0),
"",
"#define "&amp;
VLOOKUP(A1148,SOURCE!B:S,15,0)&amp;IF(SOURCE!$AA$2-LEN(VLOOKUP(A1148,SOURCE!B:S,15,0))&gt;=0,REPT(" ",SOURCE!$AA$2-LEN(VLOOKUP(A1148,SOURCE!B:S,15,0))),"")&amp;
TEXT(A1148,"???0")&amp;IF(VLOOKUP(A1148,SOURCE!B:S,16,0)="","","   "&amp;VLOOKUP(A1148,SOURCE!B:S,16,0)
))))
)</f>
        <v>#define ITM_SUB_i                   1124</v>
      </c>
    </row>
    <row r="1149" spans="1:4">
      <c r="A1149">
        <f t="shared" si="21"/>
        <v>1125</v>
      </c>
      <c r="B1149" t="str">
        <f>VLOOKUP(A1149,SOURCE!B:S,15,0)</f>
        <v>ITM_SUB_j</v>
      </c>
      <c r="C1149">
        <f>IF(
ISNUMBER(INDEX(SOURCE!B:B,MATCH(A1149,SOURCE!B:B,0)+1)),
  VALUE(INDEX(SOURCE!B:B,MATCH(A1149,SOURCE!B:B,0)+1)),
  "")</f>
        <v>1126</v>
      </c>
      <c r="D1149" s="8" t="str">
        <f>IF(A1149&lt;&gt;INT(A1149),B1149,
IF(A1149&lt;0,VLOOKUP(A1149,lookups!A$1:B$25,2,0),
IF(ISNA(B1149),"",
IF(OR(ISBLANK(A1149),ISNA(B1149),B1149=0),
"",
"#define "&amp;
VLOOKUP(A1149,SOURCE!B:S,15,0)&amp;IF(SOURCE!$AA$2-LEN(VLOOKUP(A1149,SOURCE!B:S,15,0))&gt;=0,REPT(" ",SOURCE!$AA$2-LEN(VLOOKUP(A1149,SOURCE!B:S,15,0))),"")&amp;
TEXT(A1149,"???0")&amp;IF(VLOOKUP(A1149,SOURCE!B:S,16,0)="","","   "&amp;VLOOKUP(A1149,SOURCE!B:S,16,0)
))))
)</f>
        <v>#define ITM_SUB_j                   1125</v>
      </c>
    </row>
    <row r="1150" spans="1:4">
      <c r="A1150">
        <f t="shared" si="21"/>
        <v>1126</v>
      </c>
      <c r="B1150" t="str">
        <f>VLOOKUP(A1150,SOURCE!B:S,15,0)</f>
        <v>ITM_SUB_k</v>
      </c>
      <c r="C1150">
        <f>IF(
ISNUMBER(INDEX(SOURCE!B:B,MATCH(A1150,SOURCE!B:B,0)+1)),
  VALUE(INDEX(SOURCE!B:B,MATCH(A1150,SOURCE!B:B,0)+1)),
  "")</f>
        <v>1127</v>
      </c>
      <c r="D1150" s="8" t="str">
        <f>IF(A1150&lt;&gt;INT(A1150),B1150,
IF(A1150&lt;0,VLOOKUP(A1150,lookups!A$1:B$25,2,0),
IF(ISNA(B1150),"",
IF(OR(ISBLANK(A1150),ISNA(B1150),B1150=0),
"",
"#define "&amp;
VLOOKUP(A1150,SOURCE!B:S,15,0)&amp;IF(SOURCE!$AA$2-LEN(VLOOKUP(A1150,SOURCE!B:S,15,0))&gt;=0,REPT(" ",SOURCE!$AA$2-LEN(VLOOKUP(A1150,SOURCE!B:S,15,0))),"")&amp;
TEXT(A1150,"???0")&amp;IF(VLOOKUP(A1150,SOURCE!B:S,16,0)="","","   "&amp;VLOOKUP(A1150,SOURCE!B:S,16,0)
))))
)</f>
        <v>#define ITM_SUB_k                   1126</v>
      </c>
    </row>
    <row r="1151" spans="1:4">
      <c r="A1151">
        <f t="shared" si="21"/>
        <v>1127</v>
      </c>
      <c r="B1151" t="str">
        <f>VLOOKUP(A1151,SOURCE!B:S,15,0)</f>
        <v>ITM_SUB_l</v>
      </c>
      <c r="C1151">
        <f>IF(
ISNUMBER(INDEX(SOURCE!B:B,MATCH(A1151,SOURCE!B:B,0)+1)),
  VALUE(INDEX(SOURCE!B:B,MATCH(A1151,SOURCE!B:B,0)+1)),
  "")</f>
        <v>1128</v>
      </c>
      <c r="D1151" s="8" t="str">
        <f>IF(A1151&lt;&gt;INT(A1151),B1151,
IF(A1151&lt;0,VLOOKUP(A1151,lookups!A$1:B$25,2,0),
IF(ISNA(B1151),"",
IF(OR(ISBLANK(A1151),ISNA(B1151),B1151=0),
"",
"#define "&amp;
VLOOKUP(A1151,SOURCE!B:S,15,0)&amp;IF(SOURCE!$AA$2-LEN(VLOOKUP(A1151,SOURCE!B:S,15,0))&gt;=0,REPT(" ",SOURCE!$AA$2-LEN(VLOOKUP(A1151,SOURCE!B:S,15,0))),"")&amp;
TEXT(A1151,"???0")&amp;IF(VLOOKUP(A1151,SOURCE!B:S,16,0)="","","   "&amp;VLOOKUP(A1151,SOURCE!B:S,16,0)
))))
)</f>
        <v>#define ITM_SUB_l                   1127</v>
      </c>
    </row>
    <row r="1152" spans="1:4">
      <c r="A1152">
        <f t="shared" si="21"/>
        <v>1128</v>
      </c>
      <c r="B1152" t="str">
        <f>VLOOKUP(A1152,SOURCE!B:S,15,0)</f>
        <v>ITM_SUB_m</v>
      </c>
      <c r="C1152">
        <f>IF(
ISNUMBER(INDEX(SOURCE!B:B,MATCH(A1152,SOURCE!B:B,0)+1)),
  VALUE(INDEX(SOURCE!B:B,MATCH(A1152,SOURCE!B:B,0)+1)),
  "")</f>
        <v>1129</v>
      </c>
      <c r="D1152" s="8" t="str">
        <f>IF(A1152&lt;&gt;INT(A1152),B1152,
IF(A1152&lt;0,VLOOKUP(A1152,lookups!A$1:B$25,2,0),
IF(ISNA(B1152),"",
IF(OR(ISBLANK(A1152),ISNA(B1152),B1152=0),
"",
"#define "&amp;
VLOOKUP(A1152,SOURCE!B:S,15,0)&amp;IF(SOURCE!$AA$2-LEN(VLOOKUP(A1152,SOURCE!B:S,15,0))&gt;=0,REPT(" ",SOURCE!$AA$2-LEN(VLOOKUP(A1152,SOURCE!B:S,15,0))),"")&amp;
TEXT(A1152,"???0")&amp;IF(VLOOKUP(A1152,SOURCE!B:S,16,0)="","","   "&amp;VLOOKUP(A1152,SOURCE!B:S,16,0)
))))
)</f>
        <v>#define ITM_SUB_m                   1128</v>
      </c>
    </row>
    <row r="1153" spans="1:4">
      <c r="A1153">
        <f t="shared" si="21"/>
        <v>1129</v>
      </c>
      <c r="B1153" t="str">
        <f>VLOOKUP(A1153,SOURCE!B:S,15,0)</f>
        <v>ITM_SUB_n</v>
      </c>
      <c r="C1153">
        <f>IF(
ISNUMBER(INDEX(SOURCE!B:B,MATCH(A1153,SOURCE!B:B,0)+1)),
  VALUE(INDEX(SOURCE!B:B,MATCH(A1153,SOURCE!B:B,0)+1)),
  "")</f>
        <v>1130</v>
      </c>
      <c r="D1153" s="8" t="str">
        <f>IF(A1153&lt;&gt;INT(A1153),B1153,
IF(A1153&lt;0,VLOOKUP(A1153,lookups!A$1:B$25,2,0),
IF(ISNA(B1153),"",
IF(OR(ISBLANK(A1153),ISNA(B1153),B1153=0),
"",
"#define "&amp;
VLOOKUP(A1153,SOURCE!B:S,15,0)&amp;IF(SOURCE!$AA$2-LEN(VLOOKUP(A1153,SOURCE!B:S,15,0))&gt;=0,REPT(" ",SOURCE!$AA$2-LEN(VLOOKUP(A1153,SOURCE!B:S,15,0))),"")&amp;
TEXT(A1153,"???0")&amp;IF(VLOOKUP(A1153,SOURCE!B:S,16,0)="","","   "&amp;VLOOKUP(A1153,SOURCE!B:S,16,0)
))))
)</f>
        <v>#define ITM_SUB_n                   1129</v>
      </c>
    </row>
    <row r="1154" spans="1:4">
      <c r="A1154">
        <f t="shared" si="21"/>
        <v>1130</v>
      </c>
      <c r="B1154" t="str">
        <f>VLOOKUP(A1154,SOURCE!B:S,15,0)</f>
        <v>ITM_SUB_o</v>
      </c>
      <c r="C1154">
        <f>IF(
ISNUMBER(INDEX(SOURCE!B:B,MATCH(A1154,SOURCE!B:B,0)+1)),
  VALUE(INDEX(SOURCE!B:B,MATCH(A1154,SOURCE!B:B,0)+1)),
  "")</f>
        <v>1131</v>
      </c>
      <c r="D1154" s="8" t="str">
        <f>IF(A1154&lt;&gt;INT(A1154),B1154,
IF(A1154&lt;0,VLOOKUP(A1154,lookups!A$1:B$25,2,0),
IF(ISNA(B1154),"",
IF(OR(ISBLANK(A1154),ISNA(B1154),B1154=0),
"",
"#define "&amp;
VLOOKUP(A1154,SOURCE!B:S,15,0)&amp;IF(SOURCE!$AA$2-LEN(VLOOKUP(A1154,SOURCE!B:S,15,0))&gt;=0,REPT(" ",SOURCE!$AA$2-LEN(VLOOKUP(A1154,SOURCE!B:S,15,0))),"")&amp;
TEXT(A1154,"???0")&amp;IF(VLOOKUP(A1154,SOURCE!B:S,16,0)="","","   "&amp;VLOOKUP(A1154,SOURCE!B:S,16,0)
))))
)</f>
        <v>#define ITM_SUB_o                   1130</v>
      </c>
    </row>
    <row r="1155" spans="1:4">
      <c r="A1155">
        <f t="shared" si="21"/>
        <v>1131</v>
      </c>
      <c r="B1155" t="str">
        <f>VLOOKUP(A1155,SOURCE!B:S,15,0)</f>
        <v>ITM_SUB_p</v>
      </c>
      <c r="C1155">
        <f>IF(
ISNUMBER(INDEX(SOURCE!B:B,MATCH(A1155,SOURCE!B:B,0)+1)),
  VALUE(INDEX(SOURCE!B:B,MATCH(A1155,SOURCE!B:B,0)+1)),
  "")</f>
        <v>1132</v>
      </c>
      <c r="D1155" s="8" t="str">
        <f>IF(A1155&lt;&gt;INT(A1155),B1155,
IF(A1155&lt;0,VLOOKUP(A1155,lookups!A$1:B$25,2,0),
IF(ISNA(B1155),"",
IF(OR(ISBLANK(A1155),ISNA(B1155),B1155=0),
"",
"#define "&amp;
VLOOKUP(A1155,SOURCE!B:S,15,0)&amp;IF(SOURCE!$AA$2-LEN(VLOOKUP(A1155,SOURCE!B:S,15,0))&gt;=0,REPT(" ",SOURCE!$AA$2-LEN(VLOOKUP(A1155,SOURCE!B:S,15,0))),"")&amp;
TEXT(A1155,"???0")&amp;IF(VLOOKUP(A1155,SOURCE!B:S,16,0)="","","   "&amp;VLOOKUP(A1155,SOURCE!B:S,16,0)
))))
)</f>
        <v>#define ITM_SUB_p                   1131</v>
      </c>
    </row>
    <row r="1156" spans="1:4">
      <c r="A1156">
        <f t="shared" si="21"/>
        <v>1132</v>
      </c>
      <c r="B1156" t="str">
        <f>VLOOKUP(A1156,SOURCE!B:S,15,0)</f>
        <v>ITM_SUB_q</v>
      </c>
      <c r="C1156">
        <f>IF(
ISNUMBER(INDEX(SOURCE!B:B,MATCH(A1156,SOURCE!B:B,0)+1)),
  VALUE(INDEX(SOURCE!B:B,MATCH(A1156,SOURCE!B:B,0)+1)),
  "")</f>
        <v>1133</v>
      </c>
      <c r="D1156" s="8" t="str">
        <f>IF(A1156&lt;&gt;INT(A1156),B1156,
IF(A1156&lt;0,VLOOKUP(A1156,lookups!A$1:B$25,2,0),
IF(ISNA(B1156),"",
IF(OR(ISBLANK(A1156),ISNA(B1156),B1156=0),
"",
"#define "&amp;
VLOOKUP(A1156,SOURCE!B:S,15,0)&amp;IF(SOURCE!$AA$2-LEN(VLOOKUP(A1156,SOURCE!B:S,15,0))&gt;=0,REPT(" ",SOURCE!$AA$2-LEN(VLOOKUP(A1156,SOURCE!B:S,15,0))),"")&amp;
TEXT(A1156,"???0")&amp;IF(VLOOKUP(A1156,SOURCE!B:S,16,0)="","","   "&amp;VLOOKUP(A1156,SOURCE!B:S,16,0)
))))
)</f>
        <v>#define ITM_SUB_q                   1132</v>
      </c>
    </row>
    <row r="1157" spans="1:4">
      <c r="A1157">
        <f t="shared" si="21"/>
        <v>1133</v>
      </c>
      <c r="B1157" t="str">
        <f>VLOOKUP(A1157,SOURCE!B:S,15,0)</f>
        <v>ITM_SUB_r</v>
      </c>
      <c r="C1157">
        <f>IF(
ISNUMBER(INDEX(SOURCE!B:B,MATCH(A1157,SOURCE!B:B,0)+1)),
  VALUE(INDEX(SOURCE!B:B,MATCH(A1157,SOURCE!B:B,0)+1)),
  "")</f>
        <v>1134</v>
      </c>
      <c r="D1157" s="8" t="str">
        <f>IF(A1157&lt;&gt;INT(A1157),B1157,
IF(A1157&lt;0,VLOOKUP(A1157,lookups!A$1:B$25,2,0),
IF(ISNA(B1157),"",
IF(OR(ISBLANK(A1157),ISNA(B1157),B1157=0),
"",
"#define "&amp;
VLOOKUP(A1157,SOURCE!B:S,15,0)&amp;IF(SOURCE!$AA$2-LEN(VLOOKUP(A1157,SOURCE!B:S,15,0))&gt;=0,REPT(" ",SOURCE!$AA$2-LEN(VLOOKUP(A1157,SOURCE!B:S,15,0))),"")&amp;
TEXT(A1157,"???0")&amp;IF(VLOOKUP(A1157,SOURCE!B:S,16,0)="","","   "&amp;VLOOKUP(A1157,SOURCE!B:S,16,0)
))))
)</f>
        <v>#define ITM_SUB_r                   1133</v>
      </c>
    </row>
    <row r="1158" spans="1:4">
      <c r="A1158">
        <f t="shared" si="21"/>
        <v>1134</v>
      </c>
      <c r="B1158" t="str">
        <f>VLOOKUP(A1158,SOURCE!B:S,15,0)</f>
        <v>ITM_SUB_s</v>
      </c>
      <c r="C1158">
        <f>IF(
ISNUMBER(INDEX(SOURCE!B:B,MATCH(A1158,SOURCE!B:B,0)+1)),
  VALUE(INDEX(SOURCE!B:B,MATCH(A1158,SOURCE!B:B,0)+1)),
  "")</f>
        <v>1135</v>
      </c>
      <c r="D1158" s="8" t="str">
        <f>IF(A1158&lt;&gt;INT(A1158),B1158,
IF(A1158&lt;0,VLOOKUP(A1158,lookups!A$1:B$25,2,0),
IF(ISNA(B1158),"",
IF(OR(ISBLANK(A1158),ISNA(B1158),B1158=0),
"",
"#define "&amp;
VLOOKUP(A1158,SOURCE!B:S,15,0)&amp;IF(SOURCE!$AA$2-LEN(VLOOKUP(A1158,SOURCE!B:S,15,0))&gt;=0,REPT(" ",SOURCE!$AA$2-LEN(VLOOKUP(A1158,SOURCE!B:S,15,0))),"")&amp;
TEXT(A1158,"???0")&amp;IF(VLOOKUP(A1158,SOURCE!B:S,16,0)="","","   "&amp;VLOOKUP(A1158,SOURCE!B:S,16,0)
))))
)</f>
        <v>#define ITM_SUB_s                   1134</v>
      </c>
    </row>
    <row r="1159" spans="1:4">
      <c r="A1159">
        <f t="shared" si="21"/>
        <v>1135</v>
      </c>
      <c r="B1159" t="str">
        <f>VLOOKUP(A1159,SOURCE!B:S,15,0)</f>
        <v>ITM_SUB_t</v>
      </c>
      <c r="C1159">
        <f>IF(
ISNUMBER(INDEX(SOURCE!B:B,MATCH(A1159,SOURCE!B:B,0)+1)),
  VALUE(INDEX(SOURCE!B:B,MATCH(A1159,SOURCE!B:B,0)+1)),
  "")</f>
        <v>1136</v>
      </c>
      <c r="D1159" s="8" t="str">
        <f>IF(A1159&lt;&gt;INT(A1159),B1159,
IF(A1159&lt;0,VLOOKUP(A1159,lookups!A$1:B$25,2,0),
IF(ISNA(B1159),"",
IF(OR(ISBLANK(A1159),ISNA(B1159),B1159=0),
"",
"#define "&amp;
VLOOKUP(A1159,SOURCE!B:S,15,0)&amp;IF(SOURCE!$AA$2-LEN(VLOOKUP(A1159,SOURCE!B:S,15,0))&gt;=0,REPT(" ",SOURCE!$AA$2-LEN(VLOOKUP(A1159,SOURCE!B:S,15,0))),"")&amp;
TEXT(A1159,"???0")&amp;IF(VLOOKUP(A1159,SOURCE!B:S,16,0)="","","   "&amp;VLOOKUP(A1159,SOURCE!B:S,16,0)
))))
)</f>
        <v>#define ITM_SUB_t                   1135</v>
      </c>
    </row>
    <row r="1160" spans="1:4">
      <c r="A1160">
        <f t="shared" si="21"/>
        <v>1136</v>
      </c>
      <c r="B1160" t="str">
        <f>VLOOKUP(A1160,SOURCE!B:S,15,0)</f>
        <v>ITM_SUB_u</v>
      </c>
      <c r="C1160">
        <f>IF(
ISNUMBER(INDEX(SOURCE!B:B,MATCH(A1160,SOURCE!B:B,0)+1)),
  VALUE(INDEX(SOURCE!B:B,MATCH(A1160,SOURCE!B:B,0)+1)),
  "")</f>
        <v>1137</v>
      </c>
      <c r="D1160" s="8" t="str">
        <f>IF(A1160&lt;&gt;INT(A1160),B1160,
IF(A1160&lt;0,VLOOKUP(A1160,lookups!A$1:B$25,2,0),
IF(ISNA(B1160),"",
IF(OR(ISBLANK(A1160),ISNA(B1160),B1160=0),
"",
"#define "&amp;
VLOOKUP(A1160,SOURCE!B:S,15,0)&amp;IF(SOURCE!$AA$2-LEN(VLOOKUP(A1160,SOURCE!B:S,15,0))&gt;=0,REPT(" ",SOURCE!$AA$2-LEN(VLOOKUP(A1160,SOURCE!B:S,15,0))),"")&amp;
TEXT(A1160,"???0")&amp;IF(VLOOKUP(A1160,SOURCE!B:S,16,0)="","","   "&amp;VLOOKUP(A1160,SOURCE!B:S,16,0)
))))
)</f>
        <v>#define ITM_SUB_u                   1136</v>
      </c>
    </row>
    <row r="1161" spans="1:4">
      <c r="A1161">
        <f t="shared" si="21"/>
        <v>1137</v>
      </c>
      <c r="B1161" t="str">
        <f>VLOOKUP(A1161,SOURCE!B:S,15,0)</f>
        <v>ITM_SUB_v</v>
      </c>
      <c r="C1161">
        <f>IF(
ISNUMBER(INDEX(SOURCE!B:B,MATCH(A1161,SOURCE!B:B,0)+1)),
  VALUE(INDEX(SOURCE!B:B,MATCH(A1161,SOURCE!B:B,0)+1)),
  "")</f>
        <v>1138</v>
      </c>
      <c r="D1161" s="8" t="str">
        <f>IF(A1161&lt;&gt;INT(A1161),B1161,
IF(A1161&lt;0,VLOOKUP(A1161,lookups!A$1:B$25,2,0),
IF(ISNA(B1161),"",
IF(OR(ISBLANK(A1161),ISNA(B1161),B1161=0),
"",
"#define "&amp;
VLOOKUP(A1161,SOURCE!B:S,15,0)&amp;IF(SOURCE!$AA$2-LEN(VLOOKUP(A1161,SOURCE!B:S,15,0))&gt;=0,REPT(" ",SOURCE!$AA$2-LEN(VLOOKUP(A1161,SOURCE!B:S,15,0))),"")&amp;
TEXT(A1161,"???0")&amp;IF(VLOOKUP(A1161,SOURCE!B:S,16,0)="","","   "&amp;VLOOKUP(A1161,SOURCE!B:S,16,0)
))))
)</f>
        <v>#define ITM_SUB_v                   1137</v>
      </c>
    </row>
    <row r="1162" spans="1:4">
      <c r="A1162">
        <f t="shared" si="21"/>
        <v>1138</v>
      </c>
      <c r="B1162" t="str">
        <f>VLOOKUP(A1162,SOURCE!B:S,15,0)</f>
        <v>ITM_SUB_w</v>
      </c>
      <c r="C1162">
        <f>IF(
ISNUMBER(INDEX(SOURCE!B:B,MATCH(A1162,SOURCE!B:B,0)+1)),
  VALUE(INDEX(SOURCE!B:B,MATCH(A1162,SOURCE!B:B,0)+1)),
  "")</f>
        <v>1139</v>
      </c>
      <c r="D1162" s="8" t="str">
        <f>IF(A1162&lt;&gt;INT(A1162),B1162,
IF(A1162&lt;0,VLOOKUP(A1162,lookups!A$1:B$25,2,0),
IF(ISNA(B1162),"",
IF(OR(ISBLANK(A1162),ISNA(B1162),B1162=0),
"",
"#define "&amp;
VLOOKUP(A1162,SOURCE!B:S,15,0)&amp;IF(SOURCE!$AA$2-LEN(VLOOKUP(A1162,SOURCE!B:S,15,0))&gt;=0,REPT(" ",SOURCE!$AA$2-LEN(VLOOKUP(A1162,SOURCE!B:S,15,0))),"")&amp;
TEXT(A1162,"???0")&amp;IF(VLOOKUP(A1162,SOURCE!B:S,16,0)="","","   "&amp;VLOOKUP(A1162,SOURCE!B:S,16,0)
))))
)</f>
        <v>#define ITM_SUB_w                   1138</v>
      </c>
    </row>
    <row r="1163" spans="1:4">
      <c r="A1163">
        <f t="shared" ref="A1163:A1226" si="22">C1162</f>
        <v>1139</v>
      </c>
      <c r="B1163" t="str">
        <f>VLOOKUP(A1163,SOURCE!B:S,15,0)</f>
        <v>ITM_SUB_x</v>
      </c>
      <c r="C1163">
        <f>IF(
ISNUMBER(INDEX(SOURCE!B:B,MATCH(A1163,SOURCE!B:B,0)+1)),
  VALUE(INDEX(SOURCE!B:B,MATCH(A1163,SOURCE!B:B,0)+1)),
  "")</f>
        <v>1140</v>
      </c>
      <c r="D1163" s="8" t="str">
        <f>IF(A1163&lt;&gt;INT(A1163),B1163,
IF(A1163&lt;0,VLOOKUP(A1163,lookups!A$1:B$25,2,0),
IF(ISNA(B1163),"",
IF(OR(ISBLANK(A1163),ISNA(B1163),B1163=0),
"",
"#define "&amp;
VLOOKUP(A1163,SOURCE!B:S,15,0)&amp;IF(SOURCE!$AA$2-LEN(VLOOKUP(A1163,SOURCE!B:S,15,0))&gt;=0,REPT(" ",SOURCE!$AA$2-LEN(VLOOKUP(A1163,SOURCE!B:S,15,0))),"")&amp;
TEXT(A1163,"???0")&amp;IF(VLOOKUP(A1163,SOURCE!B:S,16,0)="","","   "&amp;VLOOKUP(A1163,SOURCE!B:S,16,0)
))))
)</f>
        <v>#define ITM_SUB_x                   1139</v>
      </c>
    </row>
    <row r="1164" spans="1:4">
      <c r="A1164">
        <f t="shared" si="22"/>
        <v>1140</v>
      </c>
      <c r="B1164" t="str">
        <f>VLOOKUP(A1164,SOURCE!B:S,15,0)</f>
        <v>ITM_SUB_y</v>
      </c>
      <c r="C1164">
        <f>IF(
ISNUMBER(INDEX(SOURCE!B:B,MATCH(A1164,SOURCE!B:B,0)+1)),
  VALUE(INDEX(SOURCE!B:B,MATCH(A1164,SOURCE!B:B,0)+1)),
  "")</f>
        <v>1141</v>
      </c>
      <c r="D1164" s="8" t="str">
        <f>IF(A1164&lt;&gt;INT(A1164),B1164,
IF(A1164&lt;0,VLOOKUP(A1164,lookups!A$1:B$25,2,0),
IF(ISNA(B1164),"",
IF(OR(ISBLANK(A1164),ISNA(B1164),B1164=0),
"",
"#define "&amp;
VLOOKUP(A1164,SOURCE!B:S,15,0)&amp;IF(SOURCE!$AA$2-LEN(VLOOKUP(A1164,SOURCE!B:S,15,0))&gt;=0,REPT(" ",SOURCE!$AA$2-LEN(VLOOKUP(A1164,SOURCE!B:S,15,0))),"")&amp;
TEXT(A1164,"???0")&amp;IF(VLOOKUP(A1164,SOURCE!B:S,16,0)="","","   "&amp;VLOOKUP(A1164,SOURCE!B:S,16,0)
))))
)</f>
        <v>#define ITM_SUB_y                   1140</v>
      </c>
    </row>
    <row r="1165" spans="1:4">
      <c r="A1165">
        <f t="shared" si="22"/>
        <v>1141</v>
      </c>
      <c r="B1165" t="str">
        <f>VLOOKUP(A1165,SOURCE!B:S,15,0)</f>
        <v>ITM_SUB_z</v>
      </c>
      <c r="C1165">
        <f>IF(
ISNUMBER(INDEX(SOURCE!B:B,MATCH(A1165,SOURCE!B:B,0)+1)),
  VALUE(INDEX(SOURCE!B:B,MATCH(A1165,SOURCE!B:B,0)+1)),
  "")</f>
        <v>1142</v>
      </c>
      <c r="D1165" s="8" t="str">
        <f>IF(A1165&lt;&gt;INT(A1165),B1165,
IF(A1165&lt;0,VLOOKUP(A1165,lookups!A$1:B$25,2,0),
IF(ISNA(B1165),"",
IF(OR(ISBLANK(A1165),ISNA(B1165),B1165=0),
"",
"#define "&amp;
VLOOKUP(A1165,SOURCE!B:S,15,0)&amp;IF(SOURCE!$AA$2-LEN(VLOOKUP(A1165,SOURCE!B:S,15,0))&gt;=0,REPT(" ",SOURCE!$AA$2-LEN(VLOOKUP(A1165,SOURCE!B:S,15,0))),"")&amp;
TEXT(A1165,"???0")&amp;IF(VLOOKUP(A1165,SOURCE!B:S,16,0)="","","   "&amp;VLOOKUP(A1165,SOURCE!B:S,16,0)
))))
)</f>
        <v>#define ITM_SUB_z                   1141</v>
      </c>
    </row>
    <row r="1166" spans="1:4">
      <c r="A1166">
        <f t="shared" si="22"/>
        <v>1142</v>
      </c>
      <c r="B1166" t="str">
        <f>VLOOKUP(A1166,SOURCE!B:S,15,0)</f>
        <v>VAR_1142</v>
      </c>
      <c r="C1166">
        <f>IF(
ISNUMBER(INDEX(SOURCE!B:B,MATCH(A1166,SOURCE!B:B,0)+1)),
  VALUE(INDEX(SOURCE!B:B,MATCH(A1166,SOURCE!B:B,0)+1)),
  "")</f>
        <v>1143</v>
      </c>
      <c r="D1166" s="8" t="str">
        <f>IF(A1166&lt;&gt;INT(A1166),B1166,
IF(A1166&lt;0,VLOOKUP(A1166,lookups!A$1:B$25,2,0),
IF(ISNA(B1166),"",
IF(OR(ISBLANK(A1166),ISNA(B1166),B1166=0),
"",
"#define "&amp;
VLOOKUP(A1166,SOURCE!B:S,15,0)&amp;IF(SOURCE!$AA$2-LEN(VLOOKUP(A1166,SOURCE!B:S,15,0))&gt;=0,REPT(" ",SOURCE!$AA$2-LEN(VLOOKUP(A1166,SOURCE!B:S,15,0))),"")&amp;
TEXT(A1166,"???0")&amp;IF(VLOOKUP(A1166,SOURCE!B:S,16,0)="","","   "&amp;VLOOKUP(A1166,SOURCE!B:S,16,0)
))))
)</f>
        <v>#define VAR_1142                    1142</v>
      </c>
    </row>
    <row r="1167" spans="1:4">
      <c r="A1167">
        <f t="shared" si="22"/>
        <v>1143</v>
      </c>
      <c r="B1167" t="str">
        <f>VLOOKUP(A1167,SOURCE!B:S,15,0)</f>
        <v>VAR_1143</v>
      </c>
      <c r="C1167">
        <f>IF(
ISNUMBER(INDEX(SOURCE!B:B,MATCH(A1167,SOURCE!B:B,0)+1)),
  VALUE(INDEX(SOURCE!B:B,MATCH(A1167,SOURCE!B:B,0)+1)),
  "")</f>
        <v>1144</v>
      </c>
      <c r="D1167" s="8" t="str">
        <f>IF(A1167&lt;&gt;INT(A1167),B1167,
IF(A1167&lt;0,VLOOKUP(A1167,lookups!A$1:B$25,2,0),
IF(ISNA(B1167),"",
IF(OR(ISBLANK(A1167),ISNA(B1167),B1167=0),
"",
"#define "&amp;
VLOOKUP(A1167,SOURCE!B:S,15,0)&amp;IF(SOURCE!$AA$2-LEN(VLOOKUP(A1167,SOURCE!B:S,15,0))&gt;=0,REPT(" ",SOURCE!$AA$2-LEN(VLOOKUP(A1167,SOURCE!B:S,15,0))),"")&amp;
TEXT(A1167,"???0")&amp;IF(VLOOKUP(A1167,SOURCE!B:S,16,0)="","","   "&amp;VLOOKUP(A1167,SOURCE!B:S,16,0)
))))
)</f>
        <v>#define VAR_1143                    1143</v>
      </c>
    </row>
    <row r="1168" spans="1:4">
      <c r="A1168">
        <f t="shared" si="22"/>
        <v>1144</v>
      </c>
      <c r="B1168" t="str">
        <f>VLOOKUP(A1168,SOURCE!B:S,15,0)</f>
        <v>VAR_1144</v>
      </c>
      <c r="C1168">
        <f>IF(
ISNUMBER(INDEX(SOURCE!B:B,MATCH(A1168,SOURCE!B:B,0)+1)),
  VALUE(INDEX(SOURCE!B:B,MATCH(A1168,SOURCE!B:B,0)+1)),
  "")</f>
        <v>1145</v>
      </c>
      <c r="D1168" s="8" t="str">
        <f>IF(A1168&lt;&gt;INT(A1168),B1168,
IF(A1168&lt;0,VLOOKUP(A1168,lookups!A$1:B$25,2,0),
IF(ISNA(B1168),"",
IF(OR(ISBLANK(A1168),ISNA(B1168),B1168=0),
"",
"#define "&amp;
VLOOKUP(A1168,SOURCE!B:S,15,0)&amp;IF(SOURCE!$AA$2-LEN(VLOOKUP(A1168,SOURCE!B:S,15,0))&gt;=0,REPT(" ",SOURCE!$AA$2-LEN(VLOOKUP(A1168,SOURCE!B:S,15,0))),"")&amp;
TEXT(A1168,"???0")&amp;IF(VLOOKUP(A1168,SOURCE!B:S,16,0)="","","   "&amp;VLOOKUP(A1168,SOURCE!B:S,16,0)
))))
)</f>
        <v>#define VAR_1144                    1144</v>
      </c>
    </row>
    <row r="1169" spans="1:4">
      <c r="A1169">
        <f t="shared" si="22"/>
        <v>1145</v>
      </c>
      <c r="B1169" t="str">
        <f>VLOOKUP(A1169,SOURCE!B:S,15,0)</f>
        <v>VAR_1145</v>
      </c>
      <c r="C1169">
        <f>IF(
ISNUMBER(INDEX(SOURCE!B:B,MATCH(A1169,SOURCE!B:B,0)+1)),
  VALUE(INDEX(SOURCE!B:B,MATCH(A1169,SOURCE!B:B,0)+1)),
  "")</f>
        <v>1146</v>
      </c>
      <c r="D1169" s="8" t="str">
        <f>IF(A1169&lt;&gt;INT(A1169),B1169,
IF(A1169&lt;0,VLOOKUP(A1169,lookups!A$1:B$25,2,0),
IF(ISNA(B1169),"",
IF(OR(ISBLANK(A1169),ISNA(B1169),B1169=0),
"",
"#define "&amp;
VLOOKUP(A1169,SOURCE!B:S,15,0)&amp;IF(SOURCE!$AA$2-LEN(VLOOKUP(A1169,SOURCE!B:S,15,0))&gt;=0,REPT(" ",SOURCE!$AA$2-LEN(VLOOKUP(A1169,SOURCE!B:S,15,0))),"")&amp;
TEXT(A1169,"???0")&amp;IF(VLOOKUP(A1169,SOURCE!B:S,16,0)="","","   "&amp;VLOOKUP(A1169,SOURCE!B:S,16,0)
))))
)</f>
        <v>#define VAR_1145                    1145</v>
      </c>
    </row>
    <row r="1170" spans="1:4">
      <c r="A1170">
        <f t="shared" si="22"/>
        <v>1146</v>
      </c>
      <c r="B1170" t="str">
        <f>VLOOKUP(A1170,SOURCE!B:S,15,0)</f>
        <v>VAR_1146</v>
      </c>
      <c r="C1170">
        <f>IF(
ISNUMBER(INDEX(SOURCE!B:B,MATCH(A1170,SOURCE!B:B,0)+1)),
  VALUE(INDEX(SOURCE!B:B,MATCH(A1170,SOURCE!B:B,0)+1)),
  "")</f>
        <v>1147</v>
      </c>
      <c r="D1170" s="8" t="str">
        <f>IF(A1170&lt;&gt;INT(A1170),B1170,
IF(A1170&lt;0,VLOOKUP(A1170,lookups!A$1:B$25,2,0),
IF(ISNA(B1170),"",
IF(OR(ISBLANK(A1170),ISNA(B1170),B1170=0),
"",
"#define "&amp;
VLOOKUP(A1170,SOURCE!B:S,15,0)&amp;IF(SOURCE!$AA$2-LEN(VLOOKUP(A1170,SOURCE!B:S,15,0))&gt;=0,REPT(" ",SOURCE!$AA$2-LEN(VLOOKUP(A1170,SOURCE!B:S,15,0))),"")&amp;
TEXT(A1170,"???0")&amp;IF(VLOOKUP(A1170,SOURCE!B:S,16,0)="","","   "&amp;VLOOKUP(A1170,SOURCE!B:S,16,0)
))))
)</f>
        <v>#define VAR_1146                    1146</v>
      </c>
    </row>
    <row r="1171" spans="1:4">
      <c r="A1171">
        <f t="shared" si="22"/>
        <v>1147</v>
      </c>
      <c r="B1171" t="str">
        <f>VLOOKUP(A1171,SOURCE!B:S,15,0)</f>
        <v>VAR_1147</v>
      </c>
      <c r="C1171">
        <f>IF(
ISNUMBER(INDEX(SOURCE!B:B,MATCH(A1171,SOURCE!B:B,0)+1)),
  VALUE(INDEX(SOURCE!B:B,MATCH(A1171,SOURCE!B:B,0)+1)),
  "")</f>
        <v>1148</v>
      </c>
      <c r="D1171" s="8" t="str">
        <f>IF(A1171&lt;&gt;INT(A1171),B1171,
IF(A1171&lt;0,VLOOKUP(A1171,lookups!A$1:B$25,2,0),
IF(ISNA(B1171),"",
IF(OR(ISBLANK(A1171),ISNA(B1171),B1171=0),
"",
"#define "&amp;
VLOOKUP(A1171,SOURCE!B:S,15,0)&amp;IF(SOURCE!$AA$2-LEN(VLOOKUP(A1171,SOURCE!B:S,15,0))&gt;=0,REPT(" ",SOURCE!$AA$2-LEN(VLOOKUP(A1171,SOURCE!B:S,15,0))),"")&amp;
TEXT(A1171,"???0")&amp;IF(VLOOKUP(A1171,SOURCE!B:S,16,0)="","","   "&amp;VLOOKUP(A1171,SOURCE!B:S,16,0)
))))
)</f>
        <v>#define VAR_1147                    1147</v>
      </c>
    </row>
    <row r="1172" spans="1:4">
      <c r="A1172">
        <f t="shared" si="22"/>
        <v>1148</v>
      </c>
      <c r="B1172" t="str">
        <f>VLOOKUP(A1172,SOURCE!B:S,15,0)</f>
        <v>VAR_1148</v>
      </c>
      <c r="C1172">
        <f>IF(
ISNUMBER(INDEX(SOURCE!B:B,MATCH(A1172,SOURCE!B:B,0)+1)),
  VALUE(INDEX(SOURCE!B:B,MATCH(A1172,SOURCE!B:B,0)+1)),
  "")</f>
        <v>1149</v>
      </c>
      <c r="D1172" s="8" t="str">
        <f>IF(A1172&lt;&gt;INT(A1172),B1172,
IF(A1172&lt;0,VLOOKUP(A1172,lookups!A$1:B$25,2,0),
IF(ISNA(B1172),"",
IF(OR(ISBLANK(A1172),ISNA(B1172),B1172=0),
"",
"#define "&amp;
VLOOKUP(A1172,SOURCE!B:S,15,0)&amp;IF(SOURCE!$AA$2-LEN(VLOOKUP(A1172,SOURCE!B:S,15,0))&gt;=0,REPT(" ",SOURCE!$AA$2-LEN(VLOOKUP(A1172,SOURCE!B:S,15,0))),"")&amp;
TEXT(A1172,"???0")&amp;IF(VLOOKUP(A1172,SOURCE!B:S,16,0)="","","   "&amp;VLOOKUP(A1172,SOURCE!B:S,16,0)
))))
)</f>
        <v>#define VAR_1148                    1148</v>
      </c>
    </row>
    <row r="1173" spans="1:4">
      <c r="A1173">
        <f t="shared" si="22"/>
        <v>1149</v>
      </c>
      <c r="B1173" t="str">
        <f>VLOOKUP(A1173,SOURCE!B:S,15,0)</f>
        <v>VAR_1149</v>
      </c>
      <c r="C1173">
        <f>IF(
ISNUMBER(INDEX(SOURCE!B:B,MATCH(A1173,SOURCE!B:B,0)+1)),
  VALUE(INDEX(SOURCE!B:B,MATCH(A1173,SOURCE!B:B,0)+1)),
  "")</f>
        <v>1150</v>
      </c>
      <c r="D1173" s="8" t="str">
        <f>IF(A1173&lt;&gt;INT(A1173),B1173,
IF(A1173&lt;0,VLOOKUP(A1173,lookups!A$1:B$25,2,0),
IF(ISNA(B1173),"",
IF(OR(ISBLANK(A1173),ISNA(B1173),B1173=0),
"",
"#define "&amp;
VLOOKUP(A1173,SOURCE!B:S,15,0)&amp;IF(SOURCE!$AA$2-LEN(VLOOKUP(A1173,SOURCE!B:S,15,0))&gt;=0,REPT(" ",SOURCE!$AA$2-LEN(VLOOKUP(A1173,SOURCE!B:S,15,0))),"")&amp;
TEXT(A1173,"???0")&amp;IF(VLOOKUP(A1173,SOURCE!B:S,16,0)="","","   "&amp;VLOOKUP(A1173,SOURCE!B:S,16,0)
))))
)</f>
        <v>#define VAR_1149                    1149</v>
      </c>
    </row>
    <row r="1174" spans="1:4">
      <c r="A1174">
        <f t="shared" si="22"/>
        <v>1150</v>
      </c>
      <c r="B1174" t="str">
        <f>VLOOKUP(A1174,SOURCE!B:S,15,0)</f>
        <v>VAR_1150</v>
      </c>
      <c r="C1174">
        <f>IF(
ISNUMBER(INDEX(SOURCE!B:B,MATCH(A1174,SOURCE!B:B,0)+1)),
  VALUE(INDEX(SOURCE!B:B,MATCH(A1174,SOURCE!B:B,0)+1)),
  "")</f>
        <v>1151</v>
      </c>
      <c r="D1174" s="8" t="str">
        <f>IF(A1174&lt;&gt;INT(A1174),B1174,
IF(A1174&lt;0,VLOOKUP(A1174,lookups!A$1:B$25,2,0),
IF(ISNA(B1174),"",
IF(OR(ISBLANK(A1174),ISNA(B1174),B1174=0),
"",
"#define "&amp;
VLOOKUP(A1174,SOURCE!B:S,15,0)&amp;IF(SOURCE!$AA$2-LEN(VLOOKUP(A1174,SOURCE!B:S,15,0))&gt;=0,REPT(" ",SOURCE!$AA$2-LEN(VLOOKUP(A1174,SOURCE!B:S,15,0))),"")&amp;
TEXT(A1174,"???0")&amp;IF(VLOOKUP(A1174,SOURCE!B:S,16,0)="","","   "&amp;VLOOKUP(A1174,SOURCE!B:S,16,0)
))))
)</f>
        <v>#define VAR_1150                    1150</v>
      </c>
    </row>
    <row r="1175" spans="1:4">
      <c r="A1175">
        <f t="shared" si="22"/>
        <v>1151</v>
      </c>
      <c r="B1175" t="str">
        <f>VLOOKUP(A1175,SOURCE!B:S,15,0)</f>
        <v>VAR_1151</v>
      </c>
      <c r="C1175">
        <f>IF(
ISNUMBER(INDEX(SOURCE!B:B,MATCH(A1175,SOURCE!B:B,0)+1)),
  VALUE(INDEX(SOURCE!B:B,MATCH(A1175,SOURCE!B:B,0)+1)),
  "")</f>
        <v>1152</v>
      </c>
      <c r="D1175" s="8" t="str">
        <f>IF(A1175&lt;&gt;INT(A1175),B1175,
IF(A1175&lt;0,VLOOKUP(A1175,lookups!A$1:B$25,2,0),
IF(ISNA(B1175),"",
IF(OR(ISBLANK(A1175),ISNA(B1175),B1175=0),
"",
"#define "&amp;
VLOOKUP(A1175,SOURCE!B:S,15,0)&amp;IF(SOURCE!$AA$2-LEN(VLOOKUP(A1175,SOURCE!B:S,15,0))&gt;=0,REPT(" ",SOURCE!$AA$2-LEN(VLOOKUP(A1175,SOURCE!B:S,15,0))),"")&amp;
TEXT(A1175,"???0")&amp;IF(VLOOKUP(A1175,SOURCE!B:S,16,0)="","","   "&amp;VLOOKUP(A1175,SOURCE!B:S,16,0)
))))
)</f>
        <v>#define VAR_1151                    1151</v>
      </c>
    </row>
    <row r="1176" spans="1:4">
      <c r="A1176">
        <f t="shared" si="22"/>
        <v>1152</v>
      </c>
      <c r="B1176" t="str">
        <f>VLOOKUP(A1176,SOURCE!B:S,15,0)</f>
        <v>VAR_1152</v>
      </c>
      <c r="C1176">
        <f>IF(
ISNUMBER(INDEX(SOURCE!B:B,MATCH(A1176,SOURCE!B:B,0)+1)),
  VALUE(INDEX(SOURCE!B:B,MATCH(A1176,SOURCE!B:B,0)+1)),
  "")</f>
        <v>1153</v>
      </c>
      <c r="D1176" s="8" t="str">
        <f>IF(A1176&lt;&gt;INT(A1176),B1176,
IF(A1176&lt;0,VLOOKUP(A1176,lookups!A$1:B$25,2,0),
IF(ISNA(B1176),"",
IF(OR(ISBLANK(A1176),ISNA(B1176),B1176=0),
"",
"#define "&amp;
VLOOKUP(A1176,SOURCE!B:S,15,0)&amp;IF(SOURCE!$AA$2-LEN(VLOOKUP(A1176,SOURCE!B:S,15,0))&gt;=0,REPT(" ",SOURCE!$AA$2-LEN(VLOOKUP(A1176,SOURCE!B:S,15,0))),"")&amp;
TEXT(A1176,"???0")&amp;IF(VLOOKUP(A1176,SOURCE!B:S,16,0)="","","   "&amp;VLOOKUP(A1176,SOURCE!B:S,16,0)
))))
)</f>
        <v>#define VAR_1152                    1152</v>
      </c>
    </row>
    <row r="1177" spans="1:4">
      <c r="A1177">
        <f t="shared" si="22"/>
        <v>1153</v>
      </c>
      <c r="B1177" t="str">
        <f>VLOOKUP(A1177,SOURCE!B:S,15,0)</f>
        <v>VAR_1153</v>
      </c>
      <c r="C1177">
        <f>IF(
ISNUMBER(INDEX(SOURCE!B:B,MATCH(A1177,SOURCE!B:B,0)+1)),
  VALUE(INDEX(SOURCE!B:B,MATCH(A1177,SOURCE!B:B,0)+1)),
  "")</f>
        <v>1154</v>
      </c>
      <c r="D1177" s="8" t="str">
        <f>IF(A1177&lt;&gt;INT(A1177),B1177,
IF(A1177&lt;0,VLOOKUP(A1177,lookups!A$1:B$25,2,0),
IF(ISNA(B1177),"",
IF(OR(ISBLANK(A1177),ISNA(B1177),B1177=0),
"",
"#define "&amp;
VLOOKUP(A1177,SOURCE!B:S,15,0)&amp;IF(SOURCE!$AA$2-LEN(VLOOKUP(A1177,SOURCE!B:S,15,0))&gt;=0,REPT(" ",SOURCE!$AA$2-LEN(VLOOKUP(A1177,SOURCE!B:S,15,0))),"")&amp;
TEXT(A1177,"???0")&amp;IF(VLOOKUP(A1177,SOURCE!B:S,16,0)="","","   "&amp;VLOOKUP(A1177,SOURCE!B:S,16,0)
))))
)</f>
        <v>#define VAR_1153                    1153</v>
      </c>
    </row>
    <row r="1178" spans="1:4">
      <c r="A1178">
        <f t="shared" si="22"/>
        <v>1154</v>
      </c>
      <c r="B1178" t="str">
        <f>VLOOKUP(A1178,SOURCE!B:S,15,0)</f>
        <v>VAR_1154</v>
      </c>
      <c r="C1178">
        <f>IF(
ISNUMBER(INDEX(SOURCE!B:B,MATCH(A1178,SOURCE!B:B,0)+1)),
  VALUE(INDEX(SOURCE!B:B,MATCH(A1178,SOURCE!B:B,0)+1)),
  "")</f>
        <v>1155</v>
      </c>
      <c r="D1178" s="8" t="str">
        <f>IF(A1178&lt;&gt;INT(A1178),B1178,
IF(A1178&lt;0,VLOOKUP(A1178,lookups!A$1:B$25,2,0),
IF(ISNA(B1178),"",
IF(OR(ISBLANK(A1178),ISNA(B1178),B1178=0),
"",
"#define "&amp;
VLOOKUP(A1178,SOURCE!B:S,15,0)&amp;IF(SOURCE!$AA$2-LEN(VLOOKUP(A1178,SOURCE!B:S,15,0))&gt;=0,REPT(" ",SOURCE!$AA$2-LEN(VLOOKUP(A1178,SOURCE!B:S,15,0))),"")&amp;
TEXT(A1178,"???0")&amp;IF(VLOOKUP(A1178,SOURCE!B:S,16,0)="","","   "&amp;VLOOKUP(A1178,SOURCE!B:S,16,0)
))))
)</f>
        <v>#define VAR_1154                    1154</v>
      </c>
    </row>
    <row r="1179" spans="1:4">
      <c r="A1179">
        <f t="shared" si="22"/>
        <v>1155</v>
      </c>
      <c r="B1179" t="str">
        <f>VLOOKUP(A1179,SOURCE!B:S,15,0)</f>
        <v>VAR_1155</v>
      </c>
      <c r="C1179">
        <f>IF(
ISNUMBER(INDEX(SOURCE!B:B,MATCH(A1179,SOURCE!B:B,0)+1)),
  VALUE(INDEX(SOURCE!B:B,MATCH(A1179,SOURCE!B:B,0)+1)),
  "")</f>
        <v>1156</v>
      </c>
      <c r="D1179" s="8" t="str">
        <f>IF(A1179&lt;&gt;INT(A1179),B1179,
IF(A1179&lt;0,VLOOKUP(A1179,lookups!A$1:B$25,2,0),
IF(ISNA(B1179),"",
IF(OR(ISBLANK(A1179),ISNA(B1179),B1179=0),
"",
"#define "&amp;
VLOOKUP(A1179,SOURCE!B:S,15,0)&amp;IF(SOURCE!$AA$2-LEN(VLOOKUP(A1179,SOURCE!B:S,15,0))&gt;=0,REPT(" ",SOURCE!$AA$2-LEN(VLOOKUP(A1179,SOURCE!B:S,15,0))),"")&amp;
TEXT(A1179,"???0")&amp;IF(VLOOKUP(A1179,SOURCE!B:S,16,0)="","","   "&amp;VLOOKUP(A1179,SOURCE!B:S,16,0)
))))
)</f>
        <v>#define VAR_1155                    1155</v>
      </c>
    </row>
    <row r="1180" spans="1:4">
      <c r="A1180">
        <f t="shared" si="22"/>
        <v>1156</v>
      </c>
      <c r="B1180" t="str">
        <f>VLOOKUP(A1180,SOURCE!B:S,15,0)</f>
        <v>VAR_1156</v>
      </c>
      <c r="C1180">
        <f>IF(
ISNUMBER(INDEX(SOURCE!B:B,MATCH(A1180,SOURCE!B:B,0)+1)),
  VALUE(INDEX(SOURCE!B:B,MATCH(A1180,SOURCE!B:B,0)+1)),
  "")</f>
        <v>1157</v>
      </c>
      <c r="D1180" s="8" t="str">
        <f>IF(A1180&lt;&gt;INT(A1180),B1180,
IF(A1180&lt;0,VLOOKUP(A1180,lookups!A$1:B$25,2,0),
IF(ISNA(B1180),"",
IF(OR(ISBLANK(A1180),ISNA(B1180),B1180=0),
"",
"#define "&amp;
VLOOKUP(A1180,SOURCE!B:S,15,0)&amp;IF(SOURCE!$AA$2-LEN(VLOOKUP(A1180,SOURCE!B:S,15,0))&gt;=0,REPT(" ",SOURCE!$AA$2-LEN(VLOOKUP(A1180,SOURCE!B:S,15,0))),"")&amp;
TEXT(A1180,"???0")&amp;IF(VLOOKUP(A1180,SOURCE!B:S,16,0)="","","   "&amp;VLOOKUP(A1180,SOURCE!B:S,16,0)
))))
)</f>
        <v>#define VAR_1156                    1156</v>
      </c>
    </row>
    <row r="1181" spans="1:4">
      <c r="A1181">
        <f t="shared" si="22"/>
        <v>1157</v>
      </c>
      <c r="B1181" t="str">
        <f>VLOOKUP(A1181,SOURCE!B:S,15,0)</f>
        <v>VAR_1157</v>
      </c>
      <c r="C1181">
        <f>IF(
ISNUMBER(INDEX(SOURCE!B:B,MATCH(A1181,SOURCE!B:B,0)+1)),
  VALUE(INDEX(SOURCE!B:B,MATCH(A1181,SOURCE!B:B,0)+1)),
  "")</f>
        <v>1158</v>
      </c>
      <c r="D1181" s="8" t="str">
        <f>IF(A1181&lt;&gt;INT(A1181),B1181,
IF(A1181&lt;0,VLOOKUP(A1181,lookups!A$1:B$25,2,0),
IF(ISNA(B1181),"",
IF(OR(ISBLANK(A1181),ISNA(B1181),B1181=0),
"",
"#define "&amp;
VLOOKUP(A1181,SOURCE!B:S,15,0)&amp;IF(SOURCE!$AA$2-LEN(VLOOKUP(A1181,SOURCE!B:S,15,0))&gt;=0,REPT(" ",SOURCE!$AA$2-LEN(VLOOKUP(A1181,SOURCE!B:S,15,0))),"")&amp;
TEXT(A1181,"???0")&amp;IF(VLOOKUP(A1181,SOURCE!B:S,16,0)="","","   "&amp;VLOOKUP(A1181,SOURCE!B:S,16,0)
))))
)</f>
        <v>#define VAR_1157                    1157</v>
      </c>
    </row>
    <row r="1182" spans="1:4">
      <c r="A1182">
        <f t="shared" si="22"/>
        <v>1158</v>
      </c>
      <c r="B1182" t="str">
        <f>VLOOKUP(A1182,SOURCE!B:S,15,0)</f>
        <v>VAR_1158</v>
      </c>
      <c r="C1182">
        <f>IF(
ISNUMBER(INDEX(SOURCE!B:B,MATCH(A1182,SOURCE!B:B,0)+1)),
  VALUE(INDEX(SOURCE!B:B,MATCH(A1182,SOURCE!B:B,0)+1)),
  "")</f>
        <v>1159</v>
      </c>
      <c r="D1182" s="8" t="str">
        <f>IF(A1182&lt;&gt;INT(A1182),B1182,
IF(A1182&lt;0,VLOOKUP(A1182,lookups!A$1:B$25,2,0),
IF(ISNA(B1182),"",
IF(OR(ISBLANK(A1182),ISNA(B1182),B1182=0),
"",
"#define "&amp;
VLOOKUP(A1182,SOURCE!B:S,15,0)&amp;IF(SOURCE!$AA$2-LEN(VLOOKUP(A1182,SOURCE!B:S,15,0))&gt;=0,REPT(" ",SOURCE!$AA$2-LEN(VLOOKUP(A1182,SOURCE!B:S,15,0))),"")&amp;
TEXT(A1182,"???0")&amp;IF(VLOOKUP(A1182,SOURCE!B:S,16,0)="","","   "&amp;VLOOKUP(A1182,SOURCE!B:S,16,0)
))))
)</f>
        <v>#define VAR_1158                    1158</v>
      </c>
    </row>
    <row r="1183" spans="1:4">
      <c r="A1183">
        <f t="shared" si="22"/>
        <v>1159</v>
      </c>
      <c r="B1183" t="str">
        <f>VLOOKUP(A1183,SOURCE!B:S,15,0)</f>
        <v>VAR_1159</v>
      </c>
      <c r="C1183">
        <f>IF(
ISNUMBER(INDEX(SOURCE!B:B,MATCH(A1183,SOURCE!B:B,0)+1)),
  VALUE(INDEX(SOURCE!B:B,MATCH(A1183,SOURCE!B:B,0)+1)),
  "")</f>
        <v>1160</v>
      </c>
      <c r="D1183" s="8" t="str">
        <f>IF(A1183&lt;&gt;INT(A1183),B1183,
IF(A1183&lt;0,VLOOKUP(A1183,lookups!A$1:B$25,2,0),
IF(ISNA(B1183),"",
IF(OR(ISBLANK(A1183),ISNA(B1183),B1183=0),
"",
"#define "&amp;
VLOOKUP(A1183,SOURCE!B:S,15,0)&amp;IF(SOURCE!$AA$2-LEN(VLOOKUP(A1183,SOURCE!B:S,15,0))&gt;=0,REPT(" ",SOURCE!$AA$2-LEN(VLOOKUP(A1183,SOURCE!B:S,15,0))),"")&amp;
TEXT(A1183,"???0")&amp;IF(VLOOKUP(A1183,SOURCE!B:S,16,0)="","","   "&amp;VLOOKUP(A1183,SOURCE!B:S,16,0)
))))
)</f>
        <v>#define VAR_1159                    1159</v>
      </c>
    </row>
    <row r="1184" spans="1:4">
      <c r="A1184">
        <f t="shared" si="22"/>
        <v>1160</v>
      </c>
      <c r="B1184" t="str">
        <f>VLOOKUP(A1184,SOURCE!B:S,15,0)</f>
        <v>VAR_1160</v>
      </c>
      <c r="C1184">
        <f>IF(
ISNUMBER(INDEX(SOURCE!B:B,MATCH(A1184,SOURCE!B:B,0)+1)),
  VALUE(INDEX(SOURCE!B:B,MATCH(A1184,SOURCE!B:B,0)+1)),
  "")</f>
        <v>1161</v>
      </c>
      <c r="D1184" s="8" t="str">
        <f>IF(A1184&lt;&gt;INT(A1184),B1184,
IF(A1184&lt;0,VLOOKUP(A1184,lookups!A$1:B$25,2,0),
IF(ISNA(B1184),"",
IF(OR(ISBLANK(A1184),ISNA(B1184),B1184=0),
"",
"#define "&amp;
VLOOKUP(A1184,SOURCE!B:S,15,0)&amp;IF(SOURCE!$AA$2-LEN(VLOOKUP(A1184,SOURCE!B:S,15,0))&gt;=0,REPT(" ",SOURCE!$AA$2-LEN(VLOOKUP(A1184,SOURCE!B:S,15,0))),"")&amp;
TEXT(A1184,"???0")&amp;IF(VLOOKUP(A1184,SOURCE!B:S,16,0)="","","   "&amp;VLOOKUP(A1184,SOURCE!B:S,16,0)
))))
)</f>
        <v>#define VAR_1160                    1160</v>
      </c>
    </row>
    <row r="1185" spans="1:4">
      <c r="A1185">
        <f t="shared" si="22"/>
        <v>1161</v>
      </c>
      <c r="B1185" t="str">
        <f>VLOOKUP(A1185,SOURCE!B:S,15,0)</f>
        <v>VAR_1161</v>
      </c>
      <c r="C1185">
        <f>IF(
ISNUMBER(INDEX(SOURCE!B:B,MATCH(A1185,SOURCE!B:B,0)+1)),
  VALUE(INDEX(SOURCE!B:B,MATCH(A1185,SOURCE!B:B,0)+1)),
  "")</f>
        <v>1162</v>
      </c>
      <c r="D1185" s="8" t="str">
        <f>IF(A1185&lt;&gt;INT(A1185),B1185,
IF(A1185&lt;0,VLOOKUP(A1185,lookups!A$1:B$25,2,0),
IF(ISNA(B1185),"",
IF(OR(ISBLANK(A1185),ISNA(B1185),B1185=0),
"",
"#define "&amp;
VLOOKUP(A1185,SOURCE!B:S,15,0)&amp;IF(SOURCE!$AA$2-LEN(VLOOKUP(A1185,SOURCE!B:S,15,0))&gt;=0,REPT(" ",SOURCE!$AA$2-LEN(VLOOKUP(A1185,SOURCE!B:S,15,0))),"")&amp;
TEXT(A1185,"???0")&amp;IF(VLOOKUP(A1185,SOURCE!B:S,16,0)="","","   "&amp;VLOOKUP(A1185,SOURCE!B:S,16,0)
))))
)</f>
        <v>#define VAR_1161                    1161</v>
      </c>
    </row>
    <row r="1186" spans="1:4">
      <c r="A1186">
        <f t="shared" si="22"/>
        <v>1162</v>
      </c>
      <c r="B1186" t="str">
        <f>VLOOKUP(A1186,SOURCE!B:S,15,0)</f>
        <v>VAR_1162</v>
      </c>
      <c r="C1186">
        <f>IF(
ISNUMBER(INDEX(SOURCE!B:B,MATCH(A1186,SOURCE!B:B,0)+1)),
  VALUE(INDEX(SOURCE!B:B,MATCH(A1186,SOURCE!B:B,0)+1)),
  "")</f>
        <v>1163</v>
      </c>
      <c r="D1186" s="8" t="str">
        <f>IF(A1186&lt;&gt;INT(A1186),B1186,
IF(A1186&lt;0,VLOOKUP(A1186,lookups!A$1:B$25,2,0),
IF(ISNA(B1186),"",
IF(OR(ISBLANK(A1186),ISNA(B1186),B1186=0),
"",
"#define "&amp;
VLOOKUP(A1186,SOURCE!B:S,15,0)&amp;IF(SOURCE!$AA$2-LEN(VLOOKUP(A1186,SOURCE!B:S,15,0))&gt;=0,REPT(" ",SOURCE!$AA$2-LEN(VLOOKUP(A1186,SOURCE!B:S,15,0))),"")&amp;
TEXT(A1186,"???0")&amp;IF(VLOOKUP(A1186,SOURCE!B:S,16,0)="","","   "&amp;VLOOKUP(A1186,SOURCE!B:S,16,0)
))))
)</f>
        <v>#define VAR_1162                    1162</v>
      </c>
    </row>
    <row r="1187" spans="1:4">
      <c r="A1187">
        <f t="shared" si="22"/>
        <v>1163</v>
      </c>
      <c r="B1187" t="str">
        <f>VLOOKUP(A1187,SOURCE!B:S,15,0)</f>
        <v>VAR_1163</v>
      </c>
      <c r="C1187">
        <f>IF(
ISNUMBER(INDEX(SOURCE!B:B,MATCH(A1187,SOURCE!B:B,0)+1)),
  VALUE(INDEX(SOURCE!B:B,MATCH(A1187,SOURCE!B:B,0)+1)),
  "")</f>
        <v>1164</v>
      </c>
      <c r="D1187" s="8" t="str">
        <f>IF(A1187&lt;&gt;INT(A1187),B1187,
IF(A1187&lt;0,VLOOKUP(A1187,lookups!A$1:B$25,2,0),
IF(ISNA(B1187),"",
IF(OR(ISBLANK(A1187),ISNA(B1187),B1187=0),
"",
"#define "&amp;
VLOOKUP(A1187,SOURCE!B:S,15,0)&amp;IF(SOURCE!$AA$2-LEN(VLOOKUP(A1187,SOURCE!B:S,15,0))&gt;=0,REPT(" ",SOURCE!$AA$2-LEN(VLOOKUP(A1187,SOURCE!B:S,15,0))),"")&amp;
TEXT(A1187,"???0")&amp;IF(VLOOKUP(A1187,SOURCE!B:S,16,0)="","","   "&amp;VLOOKUP(A1187,SOURCE!B:S,16,0)
))))
)</f>
        <v>#define VAR_1163                    1163</v>
      </c>
    </row>
    <row r="1188" spans="1:4">
      <c r="A1188">
        <f t="shared" si="22"/>
        <v>1164</v>
      </c>
      <c r="B1188" t="str">
        <f>VLOOKUP(A1188,SOURCE!B:S,15,0)</f>
        <v>VAR_1164</v>
      </c>
      <c r="C1188">
        <f>IF(
ISNUMBER(INDEX(SOURCE!B:B,MATCH(A1188,SOURCE!B:B,0)+1)),
  VALUE(INDEX(SOURCE!B:B,MATCH(A1188,SOURCE!B:B,0)+1)),
  "")</f>
        <v>1165</v>
      </c>
      <c r="D1188" s="8" t="str">
        <f>IF(A1188&lt;&gt;INT(A1188),B1188,
IF(A1188&lt;0,VLOOKUP(A1188,lookups!A$1:B$25,2,0),
IF(ISNA(B1188),"",
IF(OR(ISBLANK(A1188),ISNA(B1188),B1188=0),
"",
"#define "&amp;
VLOOKUP(A1188,SOURCE!B:S,15,0)&amp;IF(SOURCE!$AA$2-LEN(VLOOKUP(A1188,SOURCE!B:S,15,0))&gt;=0,REPT(" ",SOURCE!$AA$2-LEN(VLOOKUP(A1188,SOURCE!B:S,15,0))),"")&amp;
TEXT(A1188,"???0")&amp;IF(VLOOKUP(A1188,SOURCE!B:S,16,0)="","","   "&amp;VLOOKUP(A1188,SOURCE!B:S,16,0)
))))
)</f>
        <v>#define VAR_1164                    1164</v>
      </c>
    </row>
    <row r="1189" spans="1:4">
      <c r="A1189">
        <f t="shared" si="22"/>
        <v>1165</v>
      </c>
      <c r="B1189" t="str">
        <f>VLOOKUP(A1189,SOURCE!B:S,15,0)</f>
        <v>VAR_1165</v>
      </c>
      <c r="C1189">
        <f>IF(
ISNUMBER(INDEX(SOURCE!B:B,MATCH(A1189,SOURCE!B:B,0)+1)),
  VALUE(INDEX(SOURCE!B:B,MATCH(A1189,SOURCE!B:B,0)+1)),
  "")</f>
        <v>1166</v>
      </c>
      <c r="D1189" s="8" t="str">
        <f>IF(A1189&lt;&gt;INT(A1189),B1189,
IF(A1189&lt;0,VLOOKUP(A1189,lookups!A$1:B$25,2,0),
IF(ISNA(B1189),"",
IF(OR(ISBLANK(A1189),ISNA(B1189),B1189=0),
"",
"#define "&amp;
VLOOKUP(A1189,SOURCE!B:S,15,0)&amp;IF(SOURCE!$AA$2-LEN(VLOOKUP(A1189,SOURCE!B:S,15,0))&gt;=0,REPT(" ",SOURCE!$AA$2-LEN(VLOOKUP(A1189,SOURCE!B:S,15,0))),"")&amp;
TEXT(A1189,"???0")&amp;IF(VLOOKUP(A1189,SOURCE!B:S,16,0)="","","   "&amp;VLOOKUP(A1189,SOURCE!B:S,16,0)
))))
)</f>
        <v>#define VAR_1165                    1165</v>
      </c>
    </row>
    <row r="1190" spans="1:4">
      <c r="A1190">
        <f t="shared" si="22"/>
        <v>1166</v>
      </c>
      <c r="B1190" t="str">
        <f>VLOOKUP(A1190,SOURCE!B:S,15,0)</f>
        <v>VAR_1166</v>
      </c>
      <c r="C1190">
        <f>IF(
ISNUMBER(INDEX(SOURCE!B:B,MATCH(A1190,SOURCE!B:B,0)+1)),
  VALUE(INDEX(SOURCE!B:B,MATCH(A1190,SOURCE!B:B,0)+1)),
  "")</f>
        <v>1167</v>
      </c>
      <c r="D1190" s="8" t="str">
        <f>IF(A1190&lt;&gt;INT(A1190),B1190,
IF(A1190&lt;0,VLOOKUP(A1190,lookups!A$1:B$25,2,0),
IF(ISNA(B1190),"",
IF(OR(ISBLANK(A1190),ISNA(B1190),B1190=0),
"",
"#define "&amp;
VLOOKUP(A1190,SOURCE!B:S,15,0)&amp;IF(SOURCE!$AA$2-LEN(VLOOKUP(A1190,SOURCE!B:S,15,0))&gt;=0,REPT(" ",SOURCE!$AA$2-LEN(VLOOKUP(A1190,SOURCE!B:S,15,0))),"")&amp;
TEXT(A1190,"???0")&amp;IF(VLOOKUP(A1190,SOURCE!B:S,16,0)="","","   "&amp;VLOOKUP(A1190,SOURCE!B:S,16,0)
))))
)</f>
        <v>#define VAR_1166                    1166</v>
      </c>
    </row>
    <row r="1191" spans="1:4">
      <c r="A1191">
        <f t="shared" si="22"/>
        <v>1167</v>
      </c>
      <c r="B1191" t="str">
        <f>VLOOKUP(A1191,SOURCE!B:S,15,0)</f>
        <v>VAR_1167</v>
      </c>
      <c r="C1191">
        <f>IF(
ISNUMBER(INDEX(SOURCE!B:B,MATCH(A1191,SOURCE!B:B,0)+1)),
  VALUE(INDEX(SOURCE!B:B,MATCH(A1191,SOURCE!B:B,0)+1)),
  "")</f>
        <v>1168</v>
      </c>
      <c r="D1191" s="8" t="str">
        <f>IF(A1191&lt;&gt;INT(A1191),B1191,
IF(A1191&lt;0,VLOOKUP(A1191,lookups!A$1:B$25,2,0),
IF(ISNA(B1191),"",
IF(OR(ISBLANK(A1191),ISNA(B1191),B1191=0),
"",
"#define "&amp;
VLOOKUP(A1191,SOURCE!B:S,15,0)&amp;IF(SOURCE!$AA$2-LEN(VLOOKUP(A1191,SOURCE!B:S,15,0))&gt;=0,REPT(" ",SOURCE!$AA$2-LEN(VLOOKUP(A1191,SOURCE!B:S,15,0))),"")&amp;
TEXT(A1191,"???0")&amp;IF(VLOOKUP(A1191,SOURCE!B:S,16,0)="","","   "&amp;VLOOKUP(A1191,SOURCE!B:S,16,0)
))))
)</f>
        <v>#define VAR_1167                    1167</v>
      </c>
    </row>
    <row r="1192" spans="1:4">
      <c r="A1192">
        <f t="shared" si="22"/>
        <v>1168</v>
      </c>
      <c r="B1192" t="str">
        <f>VLOOKUP(A1192,SOURCE!B:S,15,0)</f>
        <v>VAR_1168</v>
      </c>
      <c r="C1192">
        <f>IF(
ISNUMBER(INDEX(SOURCE!B:B,MATCH(A1192,SOURCE!B:B,0)+1)),
  VALUE(INDEX(SOURCE!B:B,MATCH(A1192,SOURCE!B:B,0)+1)),
  "")</f>
        <v>1169</v>
      </c>
      <c r="D1192" s="8" t="str">
        <f>IF(A1192&lt;&gt;INT(A1192),B1192,
IF(A1192&lt;0,VLOOKUP(A1192,lookups!A$1:B$25,2,0),
IF(ISNA(B1192),"",
IF(OR(ISBLANK(A1192),ISNA(B1192),B1192=0),
"",
"#define "&amp;
VLOOKUP(A1192,SOURCE!B:S,15,0)&amp;IF(SOURCE!$AA$2-LEN(VLOOKUP(A1192,SOURCE!B:S,15,0))&gt;=0,REPT(" ",SOURCE!$AA$2-LEN(VLOOKUP(A1192,SOURCE!B:S,15,0))),"")&amp;
TEXT(A1192,"???0")&amp;IF(VLOOKUP(A1192,SOURCE!B:S,16,0)="","","   "&amp;VLOOKUP(A1192,SOURCE!B:S,16,0)
))))
)</f>
        <v>#define VAR_1168                    1168</v>
      </c>
    </row>
    <row r="1193" spans="1:4">
      <c r="A1193">
        <f t="shared" si="22"/>
        <v>1169</v>
      </c>
      <c r="B1193" t="str">
        <f>VLOOKUP(A1193,SOURCE!B:S,15,0)</f>
        <v>VAR_1169</v>
      </c>
      <c r="C1193">
        <f>IF(
ISNUMBER(INDEX(SOURCE!B:B,MATCH(A1193,SOURCE!B:B,0)+1)),
  VALUE(INDEX(SOURCE!B:B,MATCH(A1193,SOURCE!B:B,0)+1)),
  "")</f>
        <v>1170</v>
      </c>
      <c r="D1193" s="8" t="str">
        <f>IF(A1193&lt;&gt;INT(A1193),B1193,
IF(A1193&lt;0,VLOOKUP(A1193,lookups!A$1:B$25,2,0),
IF(ISNA(B1193),"",
IF(OR(ISBLANK(A1193),ISNA(B1193),B1193=0),
"",
"#define "&amp;
VLOOKUP(A1193,SOURCE!B:S,15,0)&amp;IF(SOURCE!$AA$2-LEN(VLOOKUP(A1193,SOURCE!B:S,15,0))&gt;=0,REPT(" ",SOURCE!$AA$2-LEN(VLOOKUP(A1193,SOURCE!B:S,15,0))),"")&amp;
TEXT(A1193,"???0")&amp;IF(VLOOKUP(A1193,SOURCE!B:S,16,0)="","","   "&amp;VLOOKUP(A1193,SOURCE!B:S,16,0)
))))
)</f>
        <v>#define VAR_1169                    1169</v>
      </c>
    </row>
    <row r="1194" spans="1:4">
      <c r="A1194">
        <f t="shared" si="22"/>
        <v>1170</v>
      </c>
      <c r="B1194" t="str">
        <f>VLOOKUP(A1194,SOURCE!B:S,15,0)</f>
        <v>VAR_1170</v>
      </c>
      <c r="C1194">
        <f>IF(
ISNUMBER(INDEX(SOURCE!B:B,MATCH(A1194,SOURCE!B:B,0)+1)),
  VALUE(INDEX(SOURCE!B:B,MATCH(A1194,SOURCE!B:B,0)+1)),
  "")</f>
        <v>1171</v>
      </c>
      <c r="D1194" s="8" t="str">
        <f>IF(A1194&lt;&gt;INT(A1194),B1194,
IF(A1194&lt;0,VLOOKUP(A1194,lookups!A$1:B$25,2,0),
IF(ISNA(B1194),"",
IF(OR(ISBLANK(A1194),ISNA(B1194),B1194=0),
"",
"#define "&amp;
VLOOKUP(A1194,SOURCE!B:S,15,0)&amp;IF(SOURCE!$AA$2-LEN(VLOOKUP(A1194,SOURCE!B:S,15,0))&gt;=0,REPT(" ",SOURCE!$AA$2-LEN(VLOOKUP(A1194,SOURCE!B:S,15,0))),"")&amp;
TEXT(A1194,"???0")&amp;IF(VLOOKUP(A1194,SOURCE!B:S,16,0)="","","   "&amp;VLOOKUP(A1194,SOURCE!B:S,16,0)
))))
)</f>
        <v>#define VAR_1170                    1170</v>
      </c>
    </row>
    <row r="1195" spans="1:4">
      <c r="A1195">
        <f t="shared" si="22"/>
        <v>1171</v>
      </c>
      <c r="B1195" t="str">
        <f>VLOOKUP(A1195,SOURCE!B:S,15,0)</f>
        <v>VAR_1171</v>
      </c>
      <c r="C1195">
        <f>IF(
ISNUMBER(INDEX(SOURCE!B:B,MATCH(A1195,SOURCE!B:B,0)+1)),
  VALUE(INDEX(SOURCE!B:B,MATCH(A1195,SOURCE!B:B,0)+1)),
  "")</f>
        <v>1172</v>
      </c>
      <c r="D1195" s="8" t="str">
        <f>IF(A1195&lt;&gt;INT(A1195),B1195,
IF(A1195&lt;0,VLOOKUP(A1195,lookups!A$1:B$25,2,0),
IF(ISNA(B1195),"",
IF(OR(ISBLANK(A1195),ISNA(B1195),B1195=0),
"",
"#define "&amp;
VLOOKUP(A1195,SOURCE!B:S,15,0)&amp;IF(SOURCE!$AA$2-LEN(VLOOKUP(A1195,SOURCE!B:S,15,0))&gt;=0,REPT(" ",SOURCE!$AA$2-LEN(VLOOKUP(A1195,SOURCE!B:S,15,0))),"")&amp;
TEXT(A1195,"???0")&amp;IF(VLOOKUP(A1195,SOURCE!B:S,16,0)="","","   "&amp;VLOOKUP(A1195,SOURCE!B:S,16,0)
))))
)</f>
        <v>#define VAR_1171                    1171</v>
      </c>
    </row>
    <row r="1196" spans="1:4">
      <c r="A1196">
        <f t="shared" si="22"/>
        <v>1172</v>
      </c>
      <c r="B1196" t="str">
        <f>VLOOKUP(A1196,SOURCE!B:S,15,0)</f>
        <v>VAR_1172</v>
      </c>
      <c r="C1196">
        <f>IF(
ISNUMBER(INDEX(SOURCE!B:B,MATCH(A1196,SOURCE!B:B,0)+1)),
  VALUE(INDEX(SOURCE!B:B,MATCH(A1196,SOURCE!B:B,0)+1)),
  "")</f>
        <v>1173</v>
      </c>
      <c r="D1196" s="8" t="str">
        <f>IF(A1196&lt;&gt;INT(A1196),B1196,
IF(A1196&lt;0,VLOOKUP(A1196,lookups!A$1:B$25,2,0),
IF(ISNA(B1196),"",
IF(OR(ISBLANK(A1196),ISNA(B1196),B1196=0),
"",
"#define "&amp;
VLOOKUP(A1196,SOURCE!B:S,15,0)&amp;IF(SOURCE!$AA$2-LEN(VLOOKUP(A1196,SOURCE!B:S,15,0))&gt;=0,REPT(" ",SOURCE!$AA$2-LEN(VLOOKUP(A1196,SOURCE!B:S,15,0))),"")&amp;
TEXT(A1196,"???0")&amp;IF(VLOOKUP(A1196,SOURCE!B:S,16,0)="","","   "&amp;VLOOKUP(A1196,SOURCE!B:S,16,0)
))))
)</f>
        <v>#define VAR_1172                    1172</v>
      </c>
    </row>
    <row r="1197" spans="1:4">
      <c r="A1197">
        <f t="shared" si="22"/>
        <v>1173</v>
      </c>
      <c r="B1197" t="str">
        <f>VLOOKUP(A1197,SOURCE!B:S,15,0)</f>
        <v>VAR_1173</v>
      </c>
      <c r="C1197">
        <f>IF(
ISNUMBER(INDEX(SOURCE!B:B,MATCH(A1197,SOURCE!B:B,0)+1)),
  VALUE(INDEX(SOURCE!B:B,MATCH(A1197,SOURCE!B:B,0)+1)),
  "")</f>
        <v>1174</v>
      </c>
      <c r="D1197" s="8" t="str">
        <f>IF(A1197&lt;&gt;INT(A1197),B1197,
IF(A1197&lt;0,VLOOKUP(A1197,lookups!A$1:B$25,2,0),
IF(ISNA(B1197),"",
IF(OR(ISBLANK(A1197),ISNA(B1197),B1197=0),
"",
"#define "&amp;
VLOOKUP(A1197,SOURCE!B:S,15,0)&amp;IF(SOURCE!$AA$2-LEN(VLOOKUP(A1197,SOURCE!B:S,15,0))&gt;=0,REPT(" ",SOURCE!$AA$2-LEN(VLOOKUP(A1197,SOURCE!B:S,15,0))),"")&amp;
TEXT(A1197,"???0")&amp;IF(VLOOKUP(A1197,SOURCE!B:S,16,0)="","","   "&amp;VLOOKUP(A1197,SOURCE!B:S,16,0)
))))
)</f>
        <v>#define VAR_1173                    1173</v>
      </c>
    </row>
    <row r="1198" spans="1:4">
      <c r="A1198">
        <f t="shared" si="22"/>
        <v>1174</v>
      </c>
      <c r="B1198" t="str">
        <f>VLOOKUP(A1198,SOURCE!B:S,15,0)</f>
        <v>VAR_1174</v>
      </c>
      <c r="C1198">
        <f>IF(
ISNUMBER(INDEX(SOURCE!B:B,MATCH(A1198,SOURCE!B:B,0)+1)),
  VALUE(INDEX(SOURCE!B:B,MATCH(A1198,SOURCE!B:B,0)+1)),
  "")</f>
        <v>1174.01</v>
      </c>
      <c r="D1198" s="8" t="str">
        <f>IF(A1198&lt;&gt;INT(A1198),B1198,
IF(A1198&lt;0,VLOOKUP(A1198,lookups!A$1:B$25,2,0),
IF(ISNA(B1198),"",
IF(OR(ISBLANK(A1198),ISNA(B1198),B1198=0),
"",
"#define "&amp;
VLOOKUP(A1198,SOURCE!B:S,15,0)&amp;IF(SOURCE!$AA$2-LEN(VLOOKUP(A1198,SOURCE!B:S,15,0))&gt;=0,REPT(" ",SOURCE!$AA$2-LEN(VLOOKUP(A1198,SOURCE!B:S,15,0))),"")&amp;
TEXT(A1198,"???0")&amp;IF(VLOOKUP(A1198,SOURCE!B:S,16,0)="","","   "&amp;VLOOKUP(A1198,SOURCE!B:S,16,0)
))))
)</f>
        <v>#define VAR_1174                    1174</v>
      </c>
    </row>
    <row r="1199" spans="1:4">
      <c r="A1199">
        <f t="shared" si="22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8" t="str">
        <f>IF(A1199&lt;&gt;INT(A1199),B1199,
IF(A1199&lt;0,VLOOKUP(A1199,lookups!A$1:B$25,2,0),
IF(ISNA(B1199),"",
IF(OR(ISBLANK(A1199),ISNA(B1199),B1199=0),
"",
"#define "&amp;
VLOOKUP(A1199,SOURCE!B:S,15,0)&amp;IF(SOURCE!$AA$2-LEN(VLOOKUP(A1199,SOURCE!B:S,15,0))&gt;=0,REPT(" ",SOURCE!$AA$2-LEN(VLOOKUP(A1199,SOURCE!B:S,15,0))),"")&amp;
TEXT(A1199,"???0")&amp;IF(VLOOKUP(A1199,SOURCE!B:S,16,0)="","","   "&amp;VLOOKUP(A1199,SOURCE!B:S,16,0)
))))
)</f>
        <v/>
      </c>
    </row>
    <row r="1200" spans="1:4">
      <c r="A1200">
        <f t="shared" si="22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8" t="str">
        <f>IF(A1200&lt;&gt;INT(A1200),B1200,
IF(A1200&lt;0,VLOOKUP(A1200,lookups!A$1:B$25,2,0),
IF(ISNA(B1200),"",
IF(OR(ISBLANK(A1200),ISNA(B1200),B1200=0),
"",
"#define "&amp;
VLOOKUP(A1200,SOURCE!B:S,15,0)&amp;IF(SOURCE!$AA$2-LEN(VLOOKUP(A1200,SOURCE!B:S,15,0))&gt;=0,REPT(" ",SOURCE!$AA$2-LEN(VLOOKUP(A1200,SOURCE!B:S,15,0))),"")&amp;
TEXT(A1200,"???0")&amp;IF(VLOOKUP(A1200,SOURCE!B:S,16,0)="","","   "&amp;VLOOKUP(A1200,SOURCE!B:S,16,0)
))))
)</f>
        <v/>
      </c>
    </row>
    <row r="1201" spans="1:4">
      <c r="A1201">
        <f t="shared" si="22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8" t="str">
        <f>IF(A1201&lt;&gt;INT(A1201),B1201,
IF(A1201&lt;0,VLOOKUP(A1201,lookups!A$1:B$25,2,0),
IF(ISNA(B1201),"",
IF(OR(ISBLANK(A1201),ISNA(B1201),B1201=0),
"",
"#define "&amp;
VLOOKUP(A1201,SOURCE!B:S,15,0)&amp;IF(SOURCE!$AA$2-LEN(VLOOKUP(A1201,SOURCE!B:S,15,0))&gt;=0,REPT(" ",SOURCE!$AA$2-LEN(VLOOKUP(A1201,SOURCE!B:S,15,0))),"")&amp;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2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8" t="str">
        <f>IF(A1202&lt;&gt;INT(A1202),B1202,
IF(A1202&lt;0,VLOOKUP(A1202,lookups!A$1:B$25,2,0),
IF(ISNA(B1202),"",
IF(OR(ISBLANK(A1202),ISNA(B1202),B1202=0),
"",
"#define "&amp;
VLOOKUP(A1202,SOURCE!B:S,15,0)&amp;IF(SOURCE!$AA$2-LEN(VLOOKUP(A1202,SOURCE!B:S,15,0))&gt;=0,REPT(" ",SOURCE!$AA$2-LEN(VLOOKUP(A1202,SOURCE!B:S,15,0))),"")&amp;
TEXT(A1202,"???0")&amp;IF(VLOOKUP(A1202,SOURCE!B:S,16,0)="","","   "&amp;VLOOKUP(A1202,SOURCE!B:S,16,0)
))))
)</f>
        <v>#define VAR_REGX                    1175</v>
      </c>
    </row>
    <row r="1203" spans="1:4">
      <c r="A1203">
        <f t="shared" si="22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8" t="str">
        <f>IF(A1203&lt;&gt;INT(A1203),B1203,
IF(A1203&lt;0,VLOOKUP(A1203,lookups!A$1:B$25,2,0),
IF(ISNA(B1203),"",
IF(OR(ISBLANK(A1203),ISNA(B1203),B1203=0),
"",
"#define "&amp;
VLOOKUP(A1203,SOURCE!B:S,15,0)&amp;IF(SOURCE!$AA$2-LEN(VLOOKUP(A1203,SOURCE!B:S,15,0))&gt;=0,REPT(" ",SOURCE!$AA$2-LEN(VLOOKUP(A1203,SOURCE!B:S,15,0))),"")&amp;
TEXT(A1203,"???0")&amp;IF(VLOOKUP(A1203,SOURCE!B:S,16,0)="","","   "&amp;VLOOKUP(A1203,SOURCE!B:S,16,0)
))))
)</f>
        <v>#define VAR_REGY                    1176</v>
      </c>
    </row>
    <row r="1204" spans="1:4">
      <c r="A1204">
        <f t="shared" si="22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8" t="str">
        <f>IF(A1204&lt;&gt;INT(A1204),B1204,
IF(A1204&lt;0,VLOOKUP(A1204,lookups!A$1:B$25,2,0),
IF(ISNA(B1204),"",
IF(OR(ISBLANK(A1204),ISNA(B1204),B1204=0),
"",
"#define "&amp;
VLOOKUP(A1204,SOURCE!B:S,15,0)&amp;IF(SOURCE!$AA$2-LEN(VLOOKUP(A1204,SOURCE!B:S,15,0))&gt;=0,REPT(" ",SOURCE!$AA$2-LEN(VLOOKUP(A1204,SOURCE!B:S,15,0))),"")&amp;
TEXT(A1204,"???0")&amp;IF(VLOOKUP(A1204,SOURCE!B:S,16,0)="","","   "&amp;VLOOKUP(A1204,SOURCE!B:S,16,0)
))))
)</f>
        <v>#define VAR_REGZ                    1177</v>
      </c>
    </row>
    <row r="1205" spans="1:4">
      <c r="A1205">
        <f t="shared" si="22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8" t="str">
        <f>IF(A1205&lt;&gt;INT(A1205),B1205,
IF(A1205&lt;0,VLOOKUP(A1205,lookups!A$1:B$25,2,0),
IF(ISNA(B1205),"",
IF(OR(ISBLANK(A1205),ISNA(B1205),B1205=0),
"",
"#define "&amp;
VLOOKUP(A1205,SOURCE!B:S,15,0)&amp;IF(SOURCE!$AA$2-LEN(VLOOKUP(A1205,SOURCE!B:S,15,0))&gt;=0,REPT(" ",SOURCE!$AA$2-LEN(VLOOKUP(A1205,SOURCE!B:S,15,0))),"")&amp;
TEXT(A1205,"???0")&amp;IF(VLOOKUP(A1205,SOURCE!B:S,16,0)="","","   "&amp;VLOOKUP(A1205,SOURCE!B:S,16,0)
))))
)</f>
        <v>#define VAR_REGT                    1178</v>
      </c>
    </row>
    <row r="1206" spans="1:4">
      <c r="A1206">
        <f t="shared" si="22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8" t="str">
        <f>IF(A1206&lt;&gt;INT(A1206),B1206,
IF(A1206&lt;0,VLOOKUP(A1206,lookups!A$1:B$25,2,0),
IF(ISNA(B1206),"",
IF(OR(ISBLANK(A1206),ISNA(B1206),B1206=0),
"",
"#define "&amp;
VLOOKUP(A1206,SOURCE!B:S,15,0)&amp;IF(SOURCE!$AA$2-LEN(VLOOKUP(A1206,SOURCE!B:S,15,0))&gt;=0,REPT(" ",SOURCE!$AA$2-LEN(VLOOKUP(A1206,SOURCE!B:S,15,0))),"")&amp;
TEXT(A1206,"???0")&amp;IF(VLOOKUP(A1206,SOURCE!B:S,16,0)="","","   "&amp;VLOOKUP(A1206,SOURCE!B:S,16,0)
))))
)</f>
        <v>#define VAR_REGA                    1179</v>
      </c>
    </row>
    <row r="1207" spans="1:4">
      <c r="A1207">
        <f t="shared" si="22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8" t="str">
        <f>IF(A1207&lt;&gt;INT(A1207),B1207,
IF(A1207&lt;0,VLOOKUP(A1207,lookups!A$1:B$25,2,0),
IF(ISNA(B1207),"",
IF(OR(ISBLANK(A1207),ISNA(B1207),B1207=0),
"",
"#define "&amp;
VLOOKUP(A1207,SOURCE!B:S,15,0)&amp;IF(SOURCE!$AA$2-LEN(VLOOKUP(A1207,SOURCE!B:S,15,0))&gt;=0,REPT(" ",SOURCE!$AA$2-LEN(VLOOKUP(A1207,SOURCE!B:S,15,0))),"")&amp;
TEXT(A1207,"???0")&amp;IF(VLOOKUP(A1207,SOURCE!B:S,16,0)="","","   "&amp;VLOOKUP(A1207,SOURCE!B:S,16,0)
))))
)</f>
        <v>#define VAR_REGB                    1180</v>
      </c>
    </row>
    <row r="1208" spans="1:4">
      <c r="A1208">
        <f t="shared" si="22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8" t="str">
        <f>IF(A1208&lt;&gt;INT(A1208),B1208,
IF(A1208&lt;0,VLOOKUP(A1208,lookups!A$1:B$25,2,0),
IF(ISNA(B1208),"",
IF(OR(ISBLANK(A1208),ISNA(B1208),B1208=0),
"",
"#define "&amp;
VLOOKUP(A1208,SOURCE!B:S,15,0)&amp;IF(SOURCE!$AA$2-LEN(VLOOKUP(A1208,SOURCE!B:S,15,0))&gt;=0,REPT(" ",SOURCE!$AA$2-LEN(VLOOKUP(A1208,SOURCE!B:S,15,0))),"")&amp;
TEXT(A1208,"???0")&amp;IF(VLOOKUP(A1208,SOURCE!B:S,16,0)="","","   "&amp;VLOOKUP(A1208,SOURCE!B:S,16,0)
))))
)</f>
        <v>#define VAR_REGC                    1181</v>
      </c>
    </row>
    <row r="1209" spans="1:4">
      <c r="A1209">
        <f t="shared" si="22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8" t="str">
        <f>IF(A1209&lt;&gt;INT(A1209),B1209,
IF(A1209&lt;0,VLOOKUP(A1209,lookups!A$1:B$25,2,0),
IF(ISNA(B1209),"",
IF(OR(ISBLANK(A1209),ISNA(B1209),B1209=0),
"",
"#define "&amp;
VLOOKUP(A1209,SOURCE!B:S,15,0)&amp;IF(SOURCE!$AA$2-LEN(VLOOKUP(A1209,SOURCE!B:S,15,0))&gt;=0,REPT(" ",SOURCE!$AA$2-LEN(VLOOKUP(A1209,SOURCE!B:S,15,0))),"")&amp;
TEXT(A1209,"???0")&amp;IF(VLOOKUP(A1209,SOURCE!B:S,16,0)="","","   "&amp;VLOOKUP(A1209,SOURCE!B:S,16,0)
))))
)</f>
        <v>#define VAR_REGD                    1182</v>
      </c>
    </row>
    <row r="1210" spans="1:4">
      <c r="A1210">
        <f t="shared" si="22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8" t="str">
        <f>IF(A1210&lt;&gt;INT(A1210),B1210,
IF(A1210&lt;0,VLOOKUP(A1210,lookups!A$1:B$25,2,0),
IF(ISNA(B1210),"",
IF(OR(ISBLANK(A1210),ISNA(B1210),B1210=0),
"",
"#define "&amp;
VLOOKUP(A1210,SOURCE!B:S,15,0)&amp;IF(SOURCE!$AA$2-LEN(VLOOKUP(A1210,SOURCE!B:S,15,0))&gt;=0,REPT(" ",SOURCE!$AA$2-LEN(VLOOKUP(A1210,SOURCE!B:S,15,0))),"")&amp;
TEXT(A1210,"???0")&amp;IF(VLOOKUP(A1210,SOURCE!B:S,16,0)="","","   "&amp;VLOOKUP(A1210,SOURCE!B:S,16,0)
))))
)</f>
        <v>#define VAR_REGL                    1183</v>
      </c>
    </row>
    <row r="1211" spans="1:4">
      <c r="A1211">
        <f t="shared" si="22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8" t="str">
        <f>IF(A1211&lt;&gt;INT(A1211),B1211,
IF(A1211&lt;0,VLOOKUP(A1211,lookups!A$1:B$25,2,0),
IF(ISNA(B1211),"",
IF(OR(ISBLANK(A1211),ISNA(B1211),B1211=0),
"",
"#define "&amp;
VLOOKUP(A1211,SOURCE!B:S,15,0)&amp;IF(SOURCE!$AA$2-LEN(VLOOKUP(A1211,SOURCE!B:S,15,0))&gt;=0,REPT(" ",SOURCE!$AA$2-LEN(VLOOKUP(A1211,SOURCE!B:S,15,0))),"")&amp;
TEXT(A1211,"???0")&amp;IF(VLOOKUP(A1211,SOURCE!B:S,16,0)="","","   "&amp;VLOOKUP(A1211,SOURCE!B:S,16,0)
))))
)</f>
        <v>#define VAR_REGI                    1184</v>
      </c>
    </row>
    <row r="1212" spans="1:4">
      <c r="A1212">
        <f t="shared" si="22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8" t="str">
        <f>IF(A1212&lt;&gt;INT(A1212),B1212,
IF(A1212&lt;0,VLOOKUP(A1212,lookups!A$1:B$25,2,0),
IF(ISNA(B1212),"",
IF(OR(ISBLANK(A1212),ISNA(B1212),B1212=0),
"",
"#define "&amp;
VLOOKUP(A1212,SOURCE!B:S,15,0)&amp;IF(SOURCE!$AA$2-LEN(VLOOKUP(A1212,SOURCE!B:S,15,0))&gt;=0,REPT(" ",SOURCE!$AA$2-LEN(VLOOKUP(A1212,SOURCE!B:S,15,0))),"")&amp;
TEXT(A1212,"???0")&amp;IF(VLOOKUP(A1212,SOURCE!B:S,16,0)="","","   "&amp;VLOOKUP(A1212,SOURCE!B:S,16,0)
))))
)</f>
        <v>#define VAR_REGJ                    1185</v>
      </c>
    </row>
    <row r="1213" spans="1:4">
      <c r="A1213">
        <f t="shared" si="22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8" t="str">
        <f>IF(A1213&lt;&gt;INT(A1213),B1213,
IF(A1213&lt;0,VLOOKUP(A1213,lookups!A$1:B$25,2,0),
IF(ISNA(B1213),"",
IF(OR(ISBLANK(A1213),ISNA(B1213),B1213=0),
"",
"#define "&amp;
VLOOKUP(A1213,SOURCE!B:S,15,0)&amp;IF(SOURCE!$AA$2-LEN(VLOOKUP(A1213,SOURCE!B:S,15,0))&gt;=0,REPT(" ",SOURCE!$AA$2-LEN(VLOOKUP(A1213,SOURCE!B:S,15,0))),"")&amp;
TEXT(A1213,"???0")&amp;IF(VLOOKUP(A1213,SOURCE!B:S,16,0)="","","   "&amp;VLOOKUP(A1213,SOURCE!B:S,16,0)
))))
)</f>
        <v>#define VAR_REGK                    1186</v>
      </c>
    </row>
    <row r="1214" spans="1:4">
      <c r="A1214">
        <f t="shared" si="22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8" t="str">
        <f>IF(A1214&lt;&gt;INT(A1214),B1214,
IF(A1214&lt;0,VLOOKUP(A1214,lookups!A$1:B$25,2,0),
IF(ISNA(B1214),"",
IF(OR(ISBLANK(A1214),ISNA(B1214),B1214=0),
"",
"#define "&amp;
VLOOKUP(A1214,SOURCE!B:S,15,0)&amp;IF(SOURCE!$AA$2-LEN(VLOOKUP(A1214,SOURCE!B:S,15,0))&gt;=0,REPT(" ",SOURCE!$AA$2-LEN(VLOOKUP(A1214,SOURCE!B:S,15,0))),"")&amp;
TEXT(A1214,"???0")&amp;IF(VLOOKUP(A1214,SOURCE!B:S,16,0)="","","   "&amp;VLOOKUP(A1214,SOURCE!B:S,16,0)
))))
)</f>
        <v>#define VAR_ADM                     1187</v>
      </c>
    </row>
    <row r="1215" spans="1:4">
      <c r="A1215">
        <f t="shared" si="22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8" t="str">
        <f>IF(A1215&lt;&gt;INT(A1215),B1215,
IF(A1215&lt;0,VLOOKUP(A1215,lookups!A$1:B$25,2,0),
IF(ISNA(B1215),"",
IF(OR(ISBLANK(A1215),ISNA(B1215),B1215=0),
"",
"#define "&amp;
VLOOKUP(A1215,SOURCE!B:S,15,0)&amp;IF(SOURCE!$AA$2-LEN(VLOOKUP(A1215,SOURCE!B:S,15,0))&gt;=0,REPT(" ",SOURCE!$AA$2-LEN(VLOOKUP(A1215,SOURCE!B:S,15,0))),"")&amp;
TEXT(A1215,"???0")&amp;IF(VLOOKUP(A1215,SOURCE!B:S,16,0)="","","   "&amp;VLOOKUP(A1215,SOURCE!B:S,16,0)
))))
)</f>
        <v>#define VAR_DENMAX                  1188</v>
      </c>
    </row>
    <row r="1216" spans="1:4">
      <c r="A1216">
        <f t="shared" si="22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8" t="str">
        <f>IF(A1216&lt;&gt;INT(A1216),B1216,
IF(A1216&lt;0,VLOOKUP(A1216,lookups!A$1:B$25,2,0),
IF(ISNA(B1216),"",
IF(OR(ISBLANK(A1216),ISNA(B1216),B1216=0),
"",
"#define "&amp;
VLOOKUP(A1216,SOURCE!B:S,15,0)&amp;IF(SOURCE!$AA$2-LEN(VLOOKUP(A1216,SOURCE!B:S,15,0))&gt;=0,REPT(" ",SOURCE!$AA$2-LEN(VLOOKUP(A1216,SOURCE!B:S,15,0))),"")&amp;
TEXT(A1216,"???0")&amp;IF(VLOOKUP(A1216,SOURCE!B:S,16,0)="","","   "&amp;VLOOKUP(A1216,SOURCE!B:S,16,0)
))))
)</f>
        <v>#define VAR_ISM                     1189</v>
      </c>
    </row>
    <row r="1217" spans="1:4">
      <c r="A1217">
        <f t="shared" si="22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8" t="str">
        <f>IF(A1217&lt;&gt;INT(A1217),B1217,
IF(A1217&lt;0,VLOOKUP(A1217,lookups!A$1:B$25,2,0),
IF(ISNA(B1217),"",
IF(OR(ISBLANK(A1217),ISNA(B1217),B1217=0),
"",
"#define "&amp;
VLOOKUP(A1217,SOURCE!B:S,15,0)&amp;IF(SOURCE!$AA$2-LEN(VLOOKUP(A1217,SOURCE!B:S,15,0))&gt;=0,REPT(" ",SOURCE!$AA$2-LEN(VLOOKUP(A1217,SOURCE!B:S,15,0))),"")&amp;
TEXT(A1217,"???0")&amp;IF(VLOOKUP(A1217,SOURCE!B:S,16,0)="","","   "&amp;VLOOKUP(A1217,SOURCE!B:S,16,0)
))))
)</f>
        <v>#define VAR_REALDF                  1190</v>
      </c>
    </row>
    <row r="1218" spans="1:4">
      <c r="A1218">
        <f t="shared" si="22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8" t="str">
        <f>IF(A1218&lt;&gt;INT(A1218),B1218,
IF(A1218&lt;0,VLOOKUP(A1218,lookups!A$1:B$25,2,0),
IF(ISNA(B1218),"",
IF(OR(ISBLANK(A1218),ISNA(B1218),B1218=0),
"",
"#define "&amp;
VLOOKUP(A1218,SOURCE!B:S,15,0)&amp;IF(SOURCE!$AA$2-LEN(VLOOKUP(A1218,SOURCE!B:S,15,0))&gt;=0,REPT(" ",SOURCE!$AA$2-LEN(VLOOKUP(A1218,SOURCE!B:S,15,0))),"")&amp;
TEXT(A1218,"???0")&amp;IF(VLOOKUP(A1218,SOURCE!B:S,16,0)="","","   "&amp;VLOOKUP(A1218,SOURCE!B:S,16,0)
))))
)</f>
        <v>#define VAR_NDEC                    1191</v>
      </c>
    </row>
    <row r="1219" spans="1:4">
      <c r="A1219">
        <f t="shared" si="22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8" t="str">
        <f>IF(A1219&lt;&gt;INT(A1219),B1219,
IF(A1219&lt;0,VLOOKUP(A1219,lookups!A$1:B$25,2,0),
IF(ISNA(B1219),"",
IF(OR(ISBLANK(A1219),ISNA(B1219),B1219=0),
"",
"#define "&amp;
VLOOKUP(A1219,SOURCE!B:S,15,0)&amp;IF(SOURCE!$AA$2-LEN(VLOOKUP(A1219,SOURCE!B:S,15,0))&gt;=0,REPT(" ",SOURCE!$AA$2-LEN(VLOOKUP(A1219,SOURCE!B:S,15,0))),"")&amp;
TEXT(A1219,"???0")&amp;IF(VLOOKUP(A1219,SOURCE!B:S,16,0)="","","   "&amp;VLOOKUP(A1219,SOURCE!B:S,16,0)
))))
)</f>
        <v>#define VAR_ACC                     1192</v>
      </c>
    </row>
    <row r="1220" spans="1:4">
      <c r="A1220">
        <f t="shared" si="22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8" t="str">
        <f>IF(A1220&lt;&gt;INT(A1220),B1220,
IF(A1220&lt;0,VLOOKUP(A1220,lookups!A$1:B$25,2,0),
IF(ISNA(B1220),"",
IF(OR(ISBLANK(A1220),ISNA(B1220),B1220=0),
"",
"#define "&amp;
VLOOKUP(A1220,SOURCE!B:S,15,0)&amp;IF(SOURCE!$AA$2-LEN(VLOOKUP(A1220,SOURCE!B:S,15,0))&gt;=0,REPT(" ",SOURCE!$AA$2-LEN(VLOOKUP(A1220,SOURCE!B:S,15,0))),"")&amp;
TEXT(A1220,"???0")&amp;IF(VLOOKUP(A1220,SOURCE!B:S,16,0)="","","   "&amp;VLOOKUP(A1220,SOURCE!B:S,16,0)
))))
)</f>
        <v>#define VAR_ULIM                    1193</v>
      </c>
    </row>
    <row r="1221" spans="1:4">
      <c r="A1221">
        <f t="shared" si="22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8" t="str">
        <f>IF(A1221&lt;&gt;INT(A1221),B1221,
IF(A1221&lt;0,VLOOKUP(A1221,lookups!A$1:B$25,2,0),
IF(ISNA(B1221),"",
IF(OR(ISBLANK(A1221),ISNA(B1221),B1221=0),
"",
"#define "&amp;
VLOOKUP(A1221,SOURCE!B:S,15,0)&amp;IF(SOURCE!$AA$2-LEN(VLOOKUP(A1221,SOURCE!B:S,15,0))&gt;=0,REPT(" ",SOURCE!$AA$2-LEN(VLOOKUP(A1221,SOURCE!B:S,15,0))),"")&amp;
TEXT(A1221,"???0")&amp;IF(VLOOKUP(A1221,SOURCE!B:S,16,0)="","","   "&amp;VLOOKUP(A1221,SOURCE!B:S,16,0)
))))
)</f>
        <v>#define VAR_LLIM                    1194</v>
      </c>
    </row>
    <row r="1222" spans="1:4">
      <c r="A1222">
        <f t="shared" si="22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8" t="str">
        <f>IF(A1222&lt;&gt;INT(A1222),B1222,
IF(A1222&lt;0,VLOOKUP(A1222,lookups!A$1:B$25,2,0),
IF(ISNA(B1222),"",
IF(OR(ISBLANK(A1222),ISNA(B1222),B1222=0),
"",
"#define "&amp;
VLOOKUP(A1222,SOURCE!B:S,15,0)&amp;IF(SOURCE!$AA$2-LEN(VLOOKUP(A1222,SOURCE!B:S,15,0))&gt;=0,REPT(" ",SOURCE!$AA$2-LEN(VLOOKUP(A1222,SOURCE!B:S,15,0))),"")&amp;
TEXT(A1222,"???0")&amp;IF(VLOOKUP(A1222,SOURCE!B:S,16,0)="","","   "&amp;VLOOKUP(A1222,SOURCE!B:S,16,0)
))))
)</f>
        <v>#define VAR_FV                      1195</v>
      </c>
    </row>
    <row r="1223" spans="1:4">
      <c r="A1223">
        <f t="shared" si="22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8" t="str">
        <f>IF(A1223&lt;&gt;INT(A1223),B1223,
IF(A1223&lt;0,VLOOKUP(A1223,lookups!A$1:B$25,2,0),
IF(ISNA(B1223),"",
IF(OR(ISBLANK(A1223),ISNA(B1223),B1223=0),
"",
"#define "&amp;
VLOOKUP(A1223,SOURCE!B:S,15,0)&amp;IF(SOURCE!$AA$2-LEN(VLOOKUP(A1223,SOURCE!B:S,15,0))&gt;=0,REPT(" ",SOURCE!$AA$2-LEN(VLOOKUP(A1223,SOURCE!B:S,15,0))),"")&amp;
TEXT(A1223,"???0")&amp;IF(VLOOKUP(A1223,SOURCE!B:S,16,0)="","","   "&amp;VLOOKUP(A1223,SOURCE!B:S,16,0)
))))
)</f>
        <v>#define VAR_IPonA                   1196</v>
      </c>
    </row>
    <row r="1224" spans="1:4">
      <c r="A1224">
        <f t="shared" si="22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8" t="str">
        <f>IF(A1224&lt;&gt;INT(A1224),B1224,
IF(A1224&lt;0,VLOOKUP(A1224,lookups!A$1:B$25,2,0),
IF(ISNA(B1224),"",
IF(OR(ISBLANK(A1224),ISNA(B1224),B1224=0),
"",
"#define "&amp;
VLOOKUP(A1224,SOURCE!B:S,15,0)&amp;IF(SOURCE!$AA$2-LEN(VLOOKUP(A1224,SOURCE!B:S,15,0))&gt;=0,REPT(" ",SOURCE!$AA$2-LEN(VLOOKUP(A1224,SOURCE!B:S,15,0))),"")&amp;
TEXT(A1224,"???0")&amp;IF(VLOOKUP(A1224,SOURCE!B:S,16,0)="","","   "&amp;VLOOKUP(A1224,SOURCE!B:S,16,0)
))))
)</f>
        <v>#define VAR_NPER                    1197</v>
      </c>
    </row>
    <row r="1225" spans="1:4">
      <c r="A1225">
        <f t="shared" si="22"/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8" t="str">
        <f>IF(A1225&lt;&gt;INT(A1225),B1225,
IF(A1225&lt;0,VLOOKUP(A1225,lookups!A$1:B$25,2,0),
IF(ISNA(B1225),"",
IF(OR(ISBLANK(A1225),ISNA(B1225),B1225=0),
"",
"#define "&amp;
VLOOKUP(A1225,SOURCE!B:S,15,0)&amp;IF(SOURCE!$AA$2-LEN(VLOOKUP(A1225,SOURCE!B:S,15,0))&gt;=0,REPT(" ",SOURCE!$AA$2-LEN(VLOOKUP(A1225,SOURCE!B:S,15,0))),"")&amp;
TEXT(A1225,"???0")&amp;IF(VLOOKUP(A1225,SOURCE!B:S,16,0)="","","   "&amp;VLOOKUP(A1225,SOURCE!B:S,16,0)
))))
)</f>
        <v>#define VAR_PERonA                  1198</v>
      </c>
    </row>
    <row r="1226" spans="1:4">
      <c r="A1226">
        <f t="shared" si="22"/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8" t="str">
        <f>IF(A1226&lt;&gt;INT(A1226),B1226,
IF(A1226&lt;0,VLOOKUP(A1226,lookups!A$1:B$25,2,0),
IF(ISNA(B1226),"",
IF(OR(ISBLANK(A1226),ISNA(B1226),B1226=0),
"",
"#define "&amp;
VLOOKUP(A1226,SOURCE!B:S,15,0)&amp;IF(SOURCE!$AA$2-LEN(VLOOKUP(A1226,SOURCE!B:S,15,0))&gt;=0,REPT(" ",SOURCE!$AA$2-LEN(VLOOKUP(A1226,SOURCE!B:S,15,0))),"")&amp;
TEXT(A1226,"???0")&amp;IF(VLOOKUP(A1226,SOURCE!B:S,16,0)="","","   "&amp;VLOOKUP(A1226,SOURCE!B:S,16,0)
))))
)</f>
        <v>#define VAR_PMT                     1199</v>
      </c>
    </row>
    <row r="1227" spans="1:4">
      <c r="A1227">
        <f t="shared" ref="A1227:A1290" si="23">C1226</f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8" t="str">
        <f>IF(A1227&lt;&gt;INT(A1227),B1227,
IF(A1227&lt;0,VLOOKUP(A1227,lookups!A$1:B$25,2,0),
IF(ISNA(B1227),"",
IF(OR(ISBLANK(A1227),ISNA(B1227),B1227=0),
"",
"#define "&amp;
VLOOKUP(A1227,SOURCE!B:S,15,0)&amp;IF(SOURCE!$AA$2-LEN(VLOOKUP(A1227,SOURCE!B:S,15,0))&gt;=0,REPT(" ",SOURCE!$AA$2-LEN(VLOOKUP(A1227,SOURCE!B:S,15,0))),"")&amp;
TEXT(A1227,"???0")&amp;IF(VLOOKUP(A1227,SOURCE!B:S,16,0)="","","   "&amp;VLOOKUP(A1227,SOURCE!B:S,16,0)
))))
)</f>
        <v>#define VAR_PV                      1200</v>
      </c>
    </row>
    <row r="1228" spans="1:4">
      <c r="A1228">
        <f t="shared" si="23"/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8" t="str">
        <f>IF(A1228&lt;&gt;INT(A1228),B1228,
IF(A1228&lt;0,VLOOKUP(A1228,lookups!A$1:B$25,2,0),
IF(ISNA(B1228),"",
IF(OR(ISBLANK(A1228),ISNA(B1228),B1228=0),
"",
"#define "&amp;
VLOOKUP(A1228,SOURCE!B:S,15,0)&amp;IF(SOURCE!$AA$2-LEN(VLOOKUP(A1228,SOURCE!B:S,15,0))&gt;=0,REPT(" ",SOURCE!$AA$2-LEN(VLOOKUP(A1228,SOURCE!B:S,15,0))),"")&amp;
TEXT(A1228,"???0")&amp;IF(VLOOKUP(A1228,SOURCE!B:S,16,0)="","","   "&amp;VLOOKUP(A1228,SOURCE!B:S,16,0)
))))
)</f>
        <v>#define VAR_GRAMOD                  1201</v>
      </c>
    </row>
    <row r="1229" spans="1:4">
      <c r="A1229">
        <f t="shared" si="23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8" t="str">
        <f>IF(A1229&lt;&gt;INT(A1229),B1229,
IF(A1229&lt;0,VLOOKUP(A1229,lookups!A$1:B$25,2,0),
IF(ISNA(B1229),"",
IF(OR(ISBLANK(A1229),ISNA(B1229),B1229=0),
"",
"#define "&amp;
VLOOKUP(A1229,SOURCE!B:S,15,0)&amp;IF(SOURCE!$AA$2-LEN(VLOOKUP(A1229,SOURCE!B:S,15,0))&gt;=0,REPT(" ",SOURCE!$AA$2-LEN(VLOOKUP(A1229,SOURCE!B:S,15,0))),"")&amp;
TEXT(A1229,"???0")&amp;IF(VLOOKUP(A1229,SOURCE!B:S,16,0)="","","   "&amp;VLOOKUP(A1229,SOURCE!B:S,16,0)
))))
)</f>
        <v>#define VAR_MATA                    1202</v>
      </c>
    </row>
    <row r="1230" spans="1:4">
      <c r="A1230">
        <f t="shared" si="23"/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8" t="str">
        <f>IF(A1230&lt;&gt;INT(A1230),B1230,
IF(A1230&lt;0,VLOOKUP(A1230,lookups!A$1:B$25,2,0),
IF(ISNA(B1230),"",
IF(OR(ISBLANK(A1230),ISNA(B1230),B1230=0),
"",
"#define "&amp;
VLOOKUP(A1230,SOURCE!B:S,15,0)&amp;IF(SOURCE!$AA$2-LEN(VLOOKUP(A1230,SOURCE!B:S,15,0))&gt;=0,REPT(" ",SOURCE!$AA$2-LEN(VLOOKUP(A1230,SOURCE!B:S,15,0))),"")&amp;
TEXT(A1230,"???0")&amp;IF(VLOOKUP(A1230,SOURCE!B:S,16,0)="","","   "&amp;VLOOKUP(A1230,SOURCE!B:S,16,0)
))))
)</f>
        <v>#define VAR_MATB                    1203</v>
      </c>
    </row>
    <row r="1231" spans="1:4">
      <c r="A1231">
        <f t="shared" si="23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8" t="str">
        <f>IF(A1231&lt;&gt;INT(A1231),B1231,
IF(A1231&lt;0,VLOOKUP(A1231,lookups!A$1:B$25,2,0),
IF(ISNA(B1231),"",
IF(OR(ISBLANK(A1231),ISNA(B1231),B1231=0),
"",
"#define "&amp;
VLOOKUP(A1231,SOURCE!B:S,15,0)&amp;IF(SOURCE!$AA$2-LEN(VLOOKUP(A1231,SOURCE!B:S,15,0))&gt;=0,REPT(" ",SOURCE!$AA$2-LEN(VLOOKUP(A1231,SOURCE!B:S,15,0))),"")&amp;
TEXT(A1231,"???0")&amp;IF(VLOOKUP(A1231,SOURCE!B:S,16,0)="","","   "&amp;VLOOKUP(A1231,SOURCE!B:S,16,0)
))))
)</f>
        <v>#define VAR_MATX                    1204</v>
      </c>
    </row>
    <row r="1232" spans="1:4">
      <c r="A1232">
        <f t="shared" si="23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8" t="str">
        <f>IF(A1232&lt;&gt;INT(A1232),B1232,
IF(A1232&lt;0,VLOOKUP(A1232,lookups!A$1:B$25,2,0),
IF(ISNA(B1232),"",
IF(OR(ISBLANK(A1232),ISNA(B1232),B1232=0),
"",
"#define "&amp;
VLOOKUP(A1232,SOURCE!B:S,15,0)&amp;IF(SOURCE!$AA$2-LEN(VLOOKUP(A1232,SOURCE!B:S,15,0))&gt;=0,REPT(" ",SOURCE!$AA$2-LEN(VLOOKUP(A1232,SOURCE!B:S,15,0))),"")&amp;
TEXT(A1232,"???0")&amp;IF(VLOOKUP(A1232,SOURCE!B:S,16,0)="","","   "&amp;VLOOKUP(A1232,SOURCE!B:S,16,0)
))))
)</f>
        <v>#define VAR_1205                    1205</v>
      </c>
    </row>
    <row r="1233" spans="1:4">
      <c r="A1233">
        <f t="shared" si="23"/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8" t="str">
        <f>IF(A1233&lt;&gt;INT(A1233),B1233,
IF(A1233&lt;0,VLOOKUP(A1233,lookups!A$1:B$25,2,0),
IF(ISNA(B1233),"",
IF(OR(ISBLANK(A1233),ISNA(B1233),B1233=0),
"",
"#define "&amp;
VLOOKUP(A1233,SOURCE!B:S,15,0)&amp;IF(SOURCE!$AA$2-LEN(VLOOKUP(A1233,SOURCE!B:S,15,0))&gt;=0,REPT(" ",SOURCE!$AA$2-LEN(VLOOKUP(A1233,SOURCE!B:S,15,0))),"")&amp;
TEXT(A1233,"???0")&amp;IF(VLOOKUP(A1233,SOURCE!B:S,16,0)="","","   "&amp;VLOOKUP(A1233,SOURCE!B:S,16,0)
))))
)</f>
        <v>#define VAR_1206                    1206</v>
      </c>
    </row>
    <row r="1234" spans="1:4">
      <c r="A1234">
        <f t="shared" si="23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8" t="str">
        <f>IF(A1234&lt;&gt;INT(A1234),B1234,
IF(A1234&lt;0,VLOOKUP(A1234,lookups!A$1:B$25,2,0),
IF(ISNA(B1234),"",
IF(OR(ISBLANK(A1234),ISNA(B1234),B1234=0),
"",
"#define "&amp;
VLOOKUP(A1234,SOURCE!B:S,15,0)&amp;IF(SOURCE!$AA$2-LEN(VLOOKUP(A1234,SOURCE!B:S,15,0))&gt;=0,REPT(" ",SOURCE!$AA$2-LEN(VLOOKUP(A1234,SOURCE!B:S,15,0))),"")&amp;
TEXT(A1234,"???0")&amp;IF(VLOOKUP(A1234,SOURCE!B:S,16,0)="","","   "&amp;VLOOKUP(A1234,SOURCE!B:S,16,0)
))))
)</f>
        <v/>
      </c>
    </row>
    <row r="1235" spans="1:4">
      <c r="A1235">
        <f t="shared" si="23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8" t="str">
        <f>IF(A1235&lt;&gt;INT(A1235),B1235,
IF(A1235&lt;0,VLOOKUP(A1235,lookups!A$1:B$25,2,0),
IF(ISNA(B1235),"",
IF(OR(ISBLANK(A1235),ISNA(B1235),B1235=0),
"",
"#define "&amp;
VLOOKUP(A1235,SOURCE!B:S,15,0)&amp;IF(SOURCE!$AA$2-LEN(VLOOKUP(A1235,SOURCE!B:S,15,0))&gt;=0,REPT(" ",SOURCE!$AA$2-LEN(VLOOKUP(A1235,SOURCE!B:S,15,0))),"")&amp;
TEXT(A1235,"???0")&amp;IF(VLOOKUP(A1235,SOURCE!B:S,16,0)="","","   "&amp;VLOOKUP(A1235,SOURCE!B:S,16,0)
))))
)</f>
        <v/>
      </c>
    </row>
    <row r="1236" spans="1:4">
      <c r="A1236">
        <f t="shared" si="23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8" t="str">
        <f>IF(A1236&lt;&gt;INT(A1236),B1236,
IF(A1236&lt;0,VLOOKUP(A1236,lookups!A$1:B$25,2,0),
IF(ISNA(B1236),"",
IF(OR(ISBLANK(A1236),ISNA(B1236),B1236=0),
"",
"#define "&amp;
VLOOKUP(A1236,SOURCE!B:S,15,0)&amp;IF(SOURCE!$AA$2-LEN(VLOOKUP(A1236,SOURCE!B:S,15,0))&gt;=0,REPT(" ",SOURCE!$AA$2-LEN(VLOOKUP(A1236,SOURCE!B:S,15,0))),"")&amp;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3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8" t="str">
        <f>IF(A1237&lt;&gt;INT(A1237),B1237,
IF(A1237&lt;0,VLOOKUP(A1237,lookups!A$1:B$25,2,0),
IF(ISNA(B1237),"",
IF(OR(ISBLANK(A1237),ISNA(B1237),B1237=0),
"",
"#define "&amp;
VLOOKUP(A1237,SOURCE!B:S,15,0)&amp;IF(SOURCE!$AA$2-LEN(VLOOKUP(A1237,SOURCE!B:S,15,0))&gt;=0,REPT(" ",SOURCE!$AA$2-LEN(VLOOKUP(A1237,SOURCE!B:S,15,0))),"")&amp;
TEXT(A1237,"???0")&amp;IF(VLOOKUP(A1237,SOURCE!B:S,16,0)="","","   "&amp;VLOOKUP(A1237,SOURCE!B:S,16,0)
))))
)</f>
        <v>#define MNU_BINOM                   1207</v>
      </c>
    </row>
    <row r="1238" spans="1:4">
      <c r="A1238">
        <f t="shared" si="23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8" t="str">
        <f>IF(A1238&lt;&gt;INT(A1238),B1238,
IF(A1238&lt;0,VLOOKUP(A1238,lookups!A$1:B$25,2,0),
IF(ISNA(B1238),"",
IF(OR(ISBLANK(A1238),ISNA(B1238),B1238=0),
"",
"#define "&amp;
VLOOKUP(A1238,SOURCE!B:S,15,0)&amp;IF(SOURCE!$AA$2-LEN(VLOOKUP(A1238,SOURCE!B:S,15,0))&gt;=0,REPT(" ",SOURCE!$AA$2-LEN(VLOOKUP(A1238,SOURCE!B:S,15,0))),"")&amp;
TEXT(A1238,"???0")&amp;IF(VLOOKUP(A1238,SOURCE!B:S,16,0)="","","   "&amp;VLOOKUP(A1238,SOURCE!B:S,16,0)
))))
)</f>
        <v>#define ITM_BINOMP                  1208</v>
      </c>
    </row>
    <row r="1239" spans="1:4">
      <c r="A1239">
        <f t="shared" si="23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8" t="str">
        <f>IF(A1239&lt;&gt;INT(A1239),B1239,
IF(A1239&lt;0,VLOOKUP(A1239,lookups!A$1:B$25,2,0),
IF(ISNA(B1239),"",
IF(OR(ISBLANK(A1239),ISNA(B1239),B1239=0),
"",
"#define "&amp;
VLOOKUP(A1239,SOURCE!B:S,15,0)&amp;IF(SOURCE!$AA$2-LEN(VLOOKUP(A1239,SOURCE!B:S,15,0))&gt;=0,REPT(" ",SOURCE!$AA$2-LEN(VLOOKUP(A1239,SOURCE!B:S,15,0))),"")&amp;
TEXT(A1239,"???0")&amp;IF(VLOOKUP(A1239,SOURCE!B:S,16,0)="","","   "&amp;VLOOKUP(A1239,SOURCE!B:S,16,0)
))))
)</f>
        <v>#define ITM_BINOM                   1209</v>
      </c>
    </row>
    <row r="1240" spans="1:4">
      <c r="A1240">
        <f t="shared" si="23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8" t="str">
        <f>IF(A1240&lt;&gt;INT(A1240),B1240,
IF(A1240&lt;0,VLOOKUP(A1240,lookups!A$1:B$25,2,0),
IF(ISNA(B1240),"",
IF(OR(ISBLANK(A1240),ISNA(B1240),B1240=0),
"",
"#define "&amp;
VLOOKUP(A1240,SOURCE!B:S,15,0)&amp;IF(SOURCE!$AA$2-LEN(VLOOKUP(A1240,SOURCE!B:S,15,0))&gt;=0,REPT(" ",SOURCE!$AA$2-LEN(VLOOKUP(A1240,SOURCE!B:S,15,0))),"")&amp;
TEXT(A1240,"???0")&amp;IF(VLOOKUP(A1240,SOURCE!B:S,16,0)="","","   "&amp;VLOOKUP(A1240,SOURCE!B:S,16,0)
))))
)</f>
        <v>#define ITM_BINOMU                  1210</v>
      </c>
    </row>
    <row r="1241" spans="1:4">
      <c r="A1241">
        <f t="shared" si="23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8" t="str">
        <f>IF(A1241&lt;&gt;INT(A1241),B1241,
IF(A1241&lt;0,VLOOKUP(A1241,lookups!A$1:B$25,2,0),
IF(ISNA(B1241),"",
IF(OR(ISBLANK(A1241),ISNA(B1241),B1241=0),
"",
"#define "&amp;
VLOOKUP(A1241,SOURCE!B:S,15,0)&amp;IF(SOURCE!$AA$2-LEN(VLOOKUP(A1241,SOURCE!B:S,15,0))&gt;=0,REPT(" ",SOURCE!$AA$2-LEN(VLOOKUP(A1241,SOURCE!B:S,15,0))),"")&amp;
TEXT(A1241,"???0")&amp;IF(VLOOKUP(A1241,SOURCE!B:S,16,0)="","","   "&amp;VLOOKUP(A1241,SOURCE!B:S,16,0)
))))
)</f>
        <v>#define ITM_BINOMM1                 1211</v>
      </c>
    </row>
    <row r="1242" spans="1:4">
      <c r="A1242">
        <f t="shared" si="23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8" t="str">
        <f>IF(A1242&lt;&gt;INT(A1242),B1242,
IF(A1242&lt;0,VLOOKUP(A1242,lookups!A$1:B$25,2,0),
IF(ISNA(B1242),"",
IF(OR(ISBLANK(A1242),ISNA(B1242),B1242=0),
"",
"#define "&amp;
VLOOKUP(A1242,SOURCE!B:S,15,0)&amp;IF(SOURCE!$AA$2-LEN(VLOOKUP(A1242,SOURCE!B:S,15,0))&gt;=0,REPT(" ",SOURCE!$AA$2-LEN(VLOOKUP(A1242,SOURCE!B:S,15,0))),"")&amp;
TEXT(A1242,"???0")&amp;IF(VLOOKUP(A1242,SOURCE!B:S,16,0)="","","   "&amp;VLOOKUP(A1242,SOURCE!B:S,16,0)
))))
)</f>
        <v>#define MNU_CAUCH                   1212</v>
      </c>
    </row>
    <row r="1243" spans="1:4">
      <c r="A1243">
        <f t="shared" si="23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8" t="str">
        <f>IF(A1243&lt;&gt;INT(A1243),B1243,
IF(A1243&lt;0,VLOOKUP(A1243,lookups!A$1:B$25,2,0),
IF(ISNA(B1243),"",
IF(OR(ISBLANK(A1243),ISNA(B1243),B1243=0),
"",
"#define "&amp;
VLOOKUP(A1243,SOURCE!B:S,15,0)&amp;IF(SOURCE!$AA$2-LEN(VLOOKUP(A1243,SOURCE!B:S,15,0))&gt;=0,REPT(" ",SOURCE!$AA$2-LEN(VLOOKUP(A1243,SOURCE!B:S,15,0))),"")&amp;
TEXT(A1243,"???0")&amp;IF(VLOOKUP(A1243,SOURCE!B:S,16,0)="","","   "&amp;VLOOKUP(A1243,SOURCE!B:S,16,0)
))))
)</f>
        <v>#define ITM_CAUCHP                  1213</v>
      </c>
    </row>
    <row r="1244" spans="1:4">
      <c r="A1244">
        <f t="shared" si="23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8" t="str">
        <f>IF(A1244&lt;&gt;INT(A1244),B1244,
IF(A1244&lt;0,VLOOKUP(A1244,lookups!A$1:B$25,2,0),
IF(ISNA(B1244),"",
IF(OR(ISBLANK(A1244),ISNA(B1244),B1244=0),
"",
"#define "&amp;
VLOOKUP(A1244,SOURCE!B:S,15,0)&amp;IF(SOURCE!$AA$2-LEN(VLOOKUP(A1244,SOURCE!B:S,15,0))&gt;=0,REPT(" ",SOURCE!$AA$2-LEN(VLOOKUP(A1244,SOURCE!B:S,15,0))),"")&amp;
TEXT(A1244,"???0")&amp;IF(VLOOKUP(A1244,SOURCE!B:S,16,0)="","","   "&amp;VLOOKUP(A1244,SOURCE!B:S,16,0)
))))
)</f>
        <v>#define ITM_CAUCH                   1214</v>
      </c>
    </row>
    <row r="1245" spans="1:4">
      <c r="A1245">
        <f t="shared" si="23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8" t="str">
        <f>IF(A1245&lt;&gt;INT(A1245),B1245,
IF(A1245&lt;0,VLOOKUP(A1245,lookups!A$1:B$25,2,0),
IF(ISNA(B1245),"",
IF(OR(ISBLANK(A1245),ISNA(B1245),B1245=0),
"",
"#define "&amp;
VLOOKUP(A1245,SOURCE!B:S,15,0)&amp;IF(SOURCE!$AA$2-LEN(VLOOKUP(A1245,SOURCE!B:S,15,0))&gt;=0,REPT(" ",SOURCE!$AA$2-LEN(VLOOKUP(A1245,SOURCE!B:S,15,0))),"")&amp;
TEXT(A1245,"???0")&amp;IF(VLOOKUP(A1245,SOURCE!B:S,16,0)="","","   "&amp;VLOOKUP(A1245,SOURCE!B:S,16,0)
))))
)</f>
        <v>#define ITM_CAUCHU                  1215</v>
      </c>
    </row>
    <row r="1246" spans="1:4">
      <c r="A1246">
        <f t="shared" si="23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8" t="str">
        <f>IF(A1246&lt;&gt;INT(A1246),B1246,
IF(A1246&lt;0,VLOOKUP(A1246,lookups!A$1:B$25,2,0),
IF(ISNA(B1246),"",
IF(OR(ISBLANK(A1246),ISNA(B1246),B1246=0),
"",
"#define "&amp;
VLOOKUP(A1246,SOURCE!B:S,15,0)&amp;IF(SOURCE!$AA$2-LEN(VLOOKUP(A1246,SOURCE!B:S,15,0))&gt;=0,REPT(" ",SOURCE!$AA$2-LEN(VLOOKUP(A1246,SOURCE!B:S,15,0))),"")&amp;
TEXT(A1246,"???0")&amp;IF(VLOOKUP(A1246,SOURCE!B:S,16,0)="","","   "&amp;VLOOKUP(A1246,SOURCE!B:S,16,0)
))))
)</f>
        <v>#define ITM_CAUCHM1                 1216</v>
      </c>
    </row>
    <row r="1247" spans="1:4">
      <c r="A1247">
        <f t="shared" si="23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8" t="str">
        <f>IF(A1247&lt;&gt;INT(A1247),B1247,
IF(A1247&lt;0,VLOOKUP(A1247,lookups!A$1:B$25,2,0),
IF(ISNA(B1247),"",
IF(OR(ISBLANK(A1247),ISNA(B1247),B1247=0),
"",
"#define "&amp;
VLOOKUP(A1247,SOURCE!B:S,15,0)&amp;IF(SOURCE!$AA$2-LEN(VLOOKUP(A1247,SOURCE!B:S,15,0))&gt;=0,REPT(" ",SOURCE!$AA$2-LEN(VLOOKUP(A1247,SOURCE!B:S,15,0))),"")&amp;
TEXT(A1247,"???0")&amp;IF(VLOOKUP(A1247,SOURCE!B:S,16,0)="","","   "&amp;VLOOKUP(A1247,SOURCE!B:S,16,0)
))))
)</f>
        <v>#define MNU_EXPON                   1217</v>
      </c>
    </row>
    <row r="1248" spans="1:4">
      <c r="A1248">
        <f t="shared" si="23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8" t="str">
        <f>IF(A1248&lt;&gt;INT(A1248),B1248,
IF(A1248&lt;0,VLOOKUP(A1248,lookups!A$1:B$25,2,0),
IF(ISNA(B1248),"",
IF(OR(ISBLANK(A1248),ISNA(B1248),B1248=0),
"",
"#define "&amp;
VLOOKUP(A1248,SOURCE!B:S,15,0)&amp;IF(SOURCE!$AA$2-LEN(VLOOKUP(A1248,SOURCE!B:S,15,0))&gt;=0,REPT(" ",SOURCE!$AA$2-LEN(VLOOKUP(A1248,SOURCE!B:S,15,0))),"")&amp;
TEXT(A1248,"???0")&amp;IF(VLOOKUP(A1248,SOURCE!B:S,16,0)="","","   "&amp;VLOOKUP(A1248,SOURCE!B:S,16,0)
))))
)</f>
        <v>#define ITM_EXPONP                  1218</v>
      </c>
    </row>
    <row r="1249" spans="1:4">
      <c r="A1249">
        <f t="shared" si="23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8" t="str">
        <f>IF(A1249&lt;&gt;INT(A1249),B1249,
IF(A1249&lt;0,VLOOKUP(A1249,lookups!A$1:B$25,2,0),
IF(ISNA(B1249),"",
IF(OR(ISBLANK(A1249),ISNA(B1249),B1249=0),
"",
"#define "&amp;
VLOOKUP(A1249,SOURCE!B:S,15,0)&amp;IF(SOURCE!$AA$2-LEN(VLOOKUP(A1249,SOURCE!B:S,15,0))&gt;=0,REPT(" ",SOURCE!$AA$2-LEN(VLOOKUP(A1249,SOURCE!B:S,15,0))),"")&amp;
TEXT(A1249,"???0")&amp;IF(VLOOKUP(A1249,SOURCE!B:S,16,0)="","","   "&amp;VLOOKUP(A1249,SOURCE!B:S,16,0)
))))
)</f>
        <v>#define ITM_EXPON                   1219</v>
      </c>
    </row>
    <row r="1250" spans="1:4">
      <c r="A1250">
        <f t="shared" si="23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8" t="str">
        <f>IF(A1250&lt;&gt;INT(A1250),B1250,
IF(A1250&lt;0,VLOOKUP(A1250,lookups!A$1:B$25,2,0),
IF(ISNA(B1250),"",
IF(OR(ISBLANK(A1250),ISNA(B1250),B1250=0),
"",
"#define "&amp;
VLOOKUP(A1250,SOURCE!B:S,15,0)&amp;IF(SOURCE!$AA$2-LEN(VLOOKUP(A1250,SOURCE!B:S,15,0))&gt;=0,REPT(" ",SOURCE!$AA$2-LEN(VLOOKUP(A1250,SOURCE!B:S,15,0))),"")&amp;
TEXT(A1250,"???0")&amp;IF(VLOOKUP(A1250,SOURCE!B:S,16,0)="","","   "&amp;VLOOKUP(A1250,SOURCE!B:S,16,0)
))))
)</f>
        <v>#define ITM_EXPONU                  1220</v>
      </c>
    </row>
    <row r="1251" spans="1:4">
      <c r="A1251">
        <f t="shared" si="23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8" t="str">
        <f>IF(A1251&lt;&gt;INT(A1251),B1251,
IF(A1251&lt;0,VLOOKUP(A1251,lookups!A$1:B$25,2,0),
IF(ISNA(B1251),"",
IF(OR(ISBLANK(A1251),ISNA(B1251),B1251=0),
"",
"#define "&amp;
VLOOKUP(A1251,SOURCE!B:S,15,0)&amp;IF(SOURCE!$AA$2-LEN(VLOOKUP(A1251,SOURCE!B:S,15,0))&gt;=0,REPT(" ",SOURCE!$AA$2-LEN(VLOOKUP(A1251,SOURCE!B:S,15,0))),"")&amp;
TEXT(A1251,"???0")&amp;IF(VLOOKUP(A1251,SOURCE!B:S,16,0)="","","   "&amp;VLOOKUP(A1251,SOURCE!B:S,16,0)
))))
)</f>
        <v>#define ITM_EXPONM1                 1221</v>
      </c>
    </row>
    <row r="1252" spans="1:4">
      <c r="A1252">
        <f t="shared" si="23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8" t="str">
        <f>IF(A1252&lt;&gt;INT(A1252),B1252,
IF(A1252&lt;0,VLOOKUP(A1252,lookups!A$1:B$25,2,0),
IF(ISNA(B1252),"",
IF(OR(ISBLANK(A1252),ISNA(B1252),B1252=0),
"",
"#define "&amp;
VLOOKUP(A1252,SOURCE!B:S,15,0)&amp;IF(SOURCE!$AA$2-LEN(VLOOKUP(A1252,SOURCE!B:S,15,0))&gt;=0,REPT(" ",SOURCE!$AA$2-LEN(VLOOKUP(A1252,SOURCE!B:S,15,0))),"")&amp;
TEXT(A1252,"???0")&amp;IF(VLOOKUP(A1252,SOURCE!B:S,16,0)="","","   "&amp;VLOOKUP(A1252,SOURCE!B:S,16,0)
))))
)</f>
        <v>#define MNU_F                       1222</v>
      </c>
    </row>
    <row r="1253" spans="1:4">
      <c r="A1253">
        <f t="shared" si="23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8" t="str">
        <f>IF(A1253&lt;&gt;INT(A1253),B1253,
IF(A1253&lt;0,VLOOKUP(A1253,lookups!A$1:B$25,2,0),
IF(ISNA(B1253),"",
IF(OR(ISBLANK(A1253),ISNA(B1253),B1253=0),
"",
"#define "&amp;
VLOOKUP(A1253,SOURCE!B:S,15,0)&amp;IF(SOURCE!$AA$2-LEN(VLOOKUP(A1253,SOURCE!B:S,15,0))&gt;=0,REPT(" ",SOURCE!$AA$2-LEN(VLOOKUP(A1253,SOURCE!B:S,15,0))),"")&amp;
TEXT(A1253,"???0")&amp;IF(VLOOKUP(A1253,SOURCE!B:S,16,0)="","","   "&amp;VLOOKUP(A1253,SOURCE!B:S,16,0)
))))
)</f>
        <v>#define ITM_FPX                     1223</v>
      </c>
    </row>
    <row r="1254" spans="1:4">
      <c r="A1254">
        <f t="shared" si="23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8" t="str">
        <f>IF(A1254&lt;&gt;INT(A1254),B1254,
IF(A1254&lt;0,VLOOKUP(A1254,lookups!A$1:B$25,2,0),
IF(ISNA(B1254),"",
IF(OR(ISBLANK(A1254),ISNA(B1254),B1254=0),
"",
"#define "&amp;
VLOOKUP(A1254,SOURCE!B:S,15,0)&amp;IF(SOURCE!$AA$2-LEN(VLOOKUP(A1254,SOURCE!B:S,15,0))&gt;=0,REPT(" ",SOURCE!$AA$2-LEN(VLOOKUP(A1254,SOURCE!B:S,15,0))),"")&amp;
TEXT(A1254,"???0")&amp;IF(VLOOKUP(A1254,SOURCE!B:S,16,0)="","","   "&amp;VLOOKUP(A1254,SOURCE!B:S,16,0)
))))
)</f>
        <v>#define ITM_FX                      1224</v>
      </c>
    </row>
    <row r="1255" spans="1:4">
      <c r="A1255">
        <f t="shared" si="23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8" t="str">
        <f>IF(A1255&lt;&gt;INT(A1255),B1255,
IF(A1255&lt;0,VLOOKUP(A1255,lookups!A$1:B$25,2,0),
IF(ISNA(B1255),"",
IF(OR(ISBLANK(A1255),ISNA(B1255),B1255=0),
"",
"#define "&amp;
VLOOKUP(A1255,SOURCE!B:S,15,0)&amp;IF(SOURCE!$AA$2-LEN(VLOOKUP(A1255,SOURCE!B:S,15,0))&gt;=0,REPT(" ",SOURCE!$AA$2-LEN(VLOOKUP(A1255,SOURCE!B:S,15,0))),"")&amp;
TEXT(A1255,"???0")&amp;IF(VLOOKUP(A1255,SOURCE!B:S,16,0)="","","   "&amp;VLOOKUP(A1255,SOURCE!B:S,16,0)
))))
)</f>
        <v>#define ITM_FUX                     1225</v>
      </c>
    </row>
    <row r="1256" spans="1:4">
      <c r="A1256">
        <f t="shared" si="23"/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8" t="str">
        <f>IF(A1256&lt;&gt;INT(A1256),B1256,
IF(A1256&lt;0,VLOOKUP(A1256,lookups!A$1:B$25,2,0),
IF(ISNA(B1256),"",
IF(OR(ISBLANK(A1256),ISNA(B1256),B1256=0),
"",
"#define "&amp;
VLOOKUP(A1256,SOURCE!B:S,15,0)&amp;IF(SOURCE!$AA$2-LEN(VLOOKUP(A1256,SOURCE!B:S,15,0))&gt;=0,REPT(" ",SOURCE!$AA$2-LEN(VLOOKUP(A1256,SOURCE!B:S,15,0))),"")&amp;
TEXT(A1256,"???0")&amp;IF(VLOOKUP(A1256,SOURCE!B:S,16,0)="","","   "&amp;VLOOKUP(A1256,SOURCE!B:S,16,0)
))))
)</f>
        <v>#define ITM_FM1P                    1226</v>
      </c>
    </row>
    <row r="1257" spans="1:4">
      <c r="A1257">
        <f t="shared" si="23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8" t="str">
        <f>IF(A1257&lt;&gt;INT(A1257),B1257,
IF(A1257&lt;0,VLOOKUP(A1257,lookups!A$1:B$25,2,0),
IF(ISNA(B1257),"",
IF(OR(ISBLANK(A1257),ISNA(B1257),B1257=0),
"",
"#define "&amp;
VLOOKUP(A1257,SOURCE!B:S,15,0)&amp;IF(SOURCE!$AA$2-LEN(VLOOKUP(A1257,SOURCE!B:S,15,0))&gt;=0,REPT(" ",SOURCE!$AA$2-LEN(VLOOKUP(A1257,SOURCE!B:S,15,0))),"")&amp;
TEXT(A1257,"???0")&amp;IF(VLOOKUP(A1257,SOURCE!B:S,16,0)="","","   "&amp;VLOOKUP(A1257,SOURCE!B:S,16,0)
))))
)</f>
        <v>#define MNU_GEOM                    1227</v>
      </c>
    </row>
    <row r="1258" spans="1:4">
      <c r="A1258">
        <f t="shared" si="23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8" t="str">
        <f>IF(A1258&lt;&gt;INT(A1258),B1258,
IF(A1258&lt;0,VLOOKUP(A1258,lookups!A$1:B$25,2,0),
IF(ISNA(B1258),"",
IF(OR(ISBLANK(A1258),ISNA(B1258),B1258=0),
"",
"#define "&amp;
VLOOKUP(A1258,SOURCE!B:S,15,0)&amp;IF(SOURCE!$AA$2-LEN(VLOOKUP(A1258,SOURCE!B:S,15,0))&gt;=0,REPT(" ",SOURCE!$AA$2-LEN(VLOOKUP(A1258,SOURCE!B:S,15,0))),"")&amp;
TEXT(A1258,"???0")&amp;IF(VLOOKUP(A1258,SOURCE!B:S,16,0)="","","   "&amp;VLOOKUP(A1258,SOURCE!B:S,16,0)
))))
)</f>
        <v>#define ITM_GEOMP                   1228</v>
      </c>
    </row>
    <row r="1259" spans="1:4">
      <c r="A1259">
        <f t="shared" si="23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8" t="str">
        <f>IF(A1259&lt;&gt;INT(A1259),B1259,
IF(A1259&lt;0,VLOOKUP(A1259,lookups!A$1:B$25,2,0),
IF(ISNA(B1259),"",
IF(OR(ISBLANK(A1259),ISNA(B1259),B1259=0),
"",
"#define "&amp;
VLOOKUP(A1259,SOURCE!B:S,15,0)&amp;IF(SOURCE!$AA$2-LEN(VLOOKUP(A1259,SOURCE!B:S,15,0))&gt;=0,REPT(" ",SOURCE!$AA$2-LEN(VLOOKUP(A1259,SOURCE!B:S,15,0))),"")&amp;
TEXT(A1259,"???0")&amp;IF(VLOOKUP(A1259,SOURCE!B:S,16,0)="","","   "&amp;VLOOKUP(A1259,SOURCE!B:S,16,0)
))))
)</f>
        <v>#define ITM_GEOM                    1229</v>
      </c>
    </row>
    <row r="1260" spans="1:4">
      <c r="A1260">
        <f t="shared" si="23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8" t="str">
        <f>IF(A1260&lt;&gt;INT(A1260),B1260,
IF(A1260&lt;0,VLOOKUP(A1260,lookups!A$1:B$25,2,0),
IF(ISNA(B1260),"",
IF(OR(ISBLANK(A1260),ISNA(B1260),B1260=0),
"",
"#define "&amp;
VLOOKUP(A1260,SOURCE!B:S,15,0)&amp;IF(SOURCE!$AA$2-LEN(VLOOKUP(A1260,SOURCE!B:S,15,0))&gt;=0,REPT(" ",SOURCE!$AA$2-LEN(VLOOKUP(A1260,SOURCE!B:S,15,0))),"")&amp;
TEXT(A1260,"???0")&amp;IF(VLOOKUP(A1260,SOURCE!B:S,16,0)="","","   "&amp;VLOOKUP(A1260,SOURCE!B:S,16,0)
))))
)</f>
        <v>#define ITM_GEOMU                   1230</v>
      </c>
    </row>
    <row r="1261" spans="1:4">
      <c r="A1261">
        <f t="shared" si="23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8" t="str">
        <f>IF(A1261&lt;&gt;INT(A1261),B1261,
IF(A1261&lt;0,VLOOKUP(A1261,lookups!A$1:B$25,2,0),
IF(ISNA(B1261),"",
IF(OR(ISBLANK(A1261),ISNA(B1261),B1261=0),
"",
"#define "&amp;
VLOOKUP(A1261,SOURCE!B:S,15,0)&amp;IF(SOURCE!$AA$2-LEN(VLOOKUP(A1261,SOURCE!B:S,15,0))&gt;=0,REPT(" ",SOURCE!$AA$2-LEN(VLOOKUP(A1261,SOURCE!B:S,15,0))),"")&amp;
TEXT(A1261,"???0")&amp;IF(VLOOKUP(A1261,SOURCE!B:S,16,0)="","","   "&amp;VLOOKUP(A1261,SOURCE!B:S,16,0)
))))
)</f>
        <v>#define ITM_GEOMM1                  1231</v>
      </c>
    </row>
    <row r="1262" spans="1:4">
      <c r="A1262">
        <f t="shared" si="23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8" t="str">
        <f>IF(A1262&lt;&gt;INT(A1262),B1262,
IF(A1262&lt;0,VLOOKUP(A1262,lookups!A$1:B$25,2,0),
IF(ISNA(B1262),"",
IF(OR(ISBLANK(A1262),ISNA(B1262),B1262=0),
"",
"#define "&amp;
VLOOKUP(A1262,SOURCE!B:S,15,0)&amp;IF(SOURCE!$AA$2-LEN(VLOOKUP(A1262,SOURCE!B:S,15,0))&gt;=0,REPT(" ",SOURCE!$AA$2-LEN(VLOOKUP(A1262,SOURCE!B:S,15,0))),"")&amp;
TEXT(A1262,"???0")&amp;IF(VLOOKUP(A1262,SOURCE!B:S,16,0)="","","   "&amp;VLOOKUP(A1262,SOURCE!B:S,16,0)
))))
)</f>
        <v>#define MNU_HYPER                   1232</v>
      </c>
    </row>
    <row r="1263" spans="1:4">
      <c r="A1263">
        <f t="shared" si="23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8" t="str">
        <f>IF(A1263&lt;&gt;INT(A1263),B1263,
IF(A1263&lt;0,VLOOKUP(A1263,lookups!A$1:B$25,2,0),
IF(ISNA(B1263),"",
IF(OR(ISBLANK(A1263),ISNA(B1263),B1263=0),
"",
"#define "&amp;
VLOOKUP(A1263,SOURCE!B:S,15,0)&amp;IF(SOURCE!$AA$2-LEN(VLOOKUP(A1263,SOURCE!B:S,15,0))&gt;=0,REPT(" ",SOURCE!$AA$2-LEN(VLOOKUP(A1263,SOURCE!B:S,15,0))),"")&amp;
TEXT(A1263,"???0")&amp;IF(VLOOKUP(A1263,SOURCE!B:S,16,0)="","","   "&amp;VLOOKUP(A1263,SOURCE!B:S,16,0)
))))
)</f>
        <v>#define ITM_HYPERP                  1233</v>
      </c>
    </row>
    <row r="1264" spans="1:4">
      <c r="A1264">
        <f t="shared" si="23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8" t="str">
        <f>IF(A1264&lt;&gt;INT(A1264),B1264,
IF(A1264&lt;0,VLOOKUP(A1264,lookups!A$1:B$25,2,0),
IF(ISNA(B1264),"",
IF(OR(ISBLANK(A1264),ISNA(B1264),B1264=0),
"",
"#define "&amp;
VLOOKUP(A1264,SOURCE!B:S,15,0)&amp;IF(SOURCE!$AA$2-LEN(VLOOKUP(A1264,SOURCE!B:S,15,0))&gt;=0,REPT(" ",SOURCE!$AA$2-LEN(VLOOKUP(A1264,SOURCE!B:S,15,0))),"")&amp;
TEXT(A1264,"???0")&amp;IF(VLOOKUP(A1264,SOURCE!B:S,16,0)="","","   "&amp;VLOOKUP(A1264,SOURCE!B:S,16,0)
))))
)</f>
        <v>#define ITM_HYPER                   1234</v>
      </c>
    </row>
    <row r="1265" spans="1:4">
      <c r="A1265">
        <f t="shared" si="23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8" t="str">
        <f>IF(A1265&lt;&gt;INT(A1265),B1265,
IF(A1265&lt;0,VLOOKUP(A1265,lookups!A$1:B$25,2,0),
IF(ISNA(B1265),"",
IF(OR(ISBLANK(A1265),ISNA(B1265),B1265=0),
"",
"#define "&amp;
VLOOKUP(A1265,SOURCE!B:S,15,0)&amp;IF(SOURCE!$AA$2-LEN(VLOOKUP(A1265,SOURCE!B:S,15,0))&gt;=0,REPT(" ",SOURCE!$AA$2-LEN(VLOOKUP(A1265,SOURCE!B:S,15,0))),"")&amp;
TEXT(A1265,"???0")&amp;IF(VLOOKUP(A1265,SOURCE!B:S,16,0)="","","   "&amp;VLOOKUP(A1265,SOURCE!B:S,16,0)
))))
)</f>
        <v>#define ITM_HYPERU                  1235</v>
      </c>
    </row>
    <row r="1266" spans="1:4">
      <c r="A1266">
        <f t="shared" si="23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8" t="str">
        <f>IF(A1266&lt;&gt;INT(A1266),B1266,
IF(A1266&lt;0,VLOOKUP(A1266,lookups!A$1:B$25,2,0),
IF(ISNA(B1266),"",
IF(OR(ISBLANK(A1266),ISNA(B1266),B1266=0),
"",
"#define "&amp;
VLOOKUP(A1266,SOURCE!B:S,15,0)&amp;IF(SOURCE!$AA$2-LEN(VLOOKUP(A1266,SOURCE!B:S,15,0))&gt;=0,REPT(" ",SOURCE!$AA$2-LEN(VLOOKUP(A1266,SOURCE!B:S,15,0))),"")&amp;
TEXT(A1266,"???0")&amp;IF(VLOOKUP(A1266,SOURCE!B:S,16,0)="","","   "&amp;VLOOKUP(A1266,SOURCE!B:S,16,0)
))))
)</f>
        <v>#define ITM_HYPERM1                 1236</v>
      </c>
    </row>
    <row r="1267" spans="1:4">
      <c r="A1267">
        <f t="shared" si="23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8" t="str">
        <f>IF(A1267&lt;&gt;INT(A1267),B1267,
IF(A1267&lt;0,VLOOKUP(A1267,lookups!A$1:B$25,2,0),
IF(ISNA(B1267),"",
IF(OR(ISBLANK(A1267),ISNA(B1267),B1267=0),
"",
"#define "&amp;
VLOOKUP(A1267,SOURCE!B:S,15,0)&amp;IF(SOURCE!$AA$2-LEN(VLOOKUP(A1267,SOURCE!B:S,15,0))&gt;=0,REPT(" ",SOURCE!$AA$2-LEN(VLOOKUP(A1267,SOURCE!B:S,15,0))),"")&amp;
TEXT(A1267,"???0")&amp;IF(VLOOKUP(A1267,SOURCE!B:S,16,0)="","","   "&amp;VLOOKUP(A1267,SOURCE!B:S,16,0)
))))
)</f>
        <v>#define MNU_LGNRM                   1237</v>
      </c>
    </row>
    <row r="1268" spans="1:4">
      <c r="A1268">
        <f t="shared" si="23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8" t="str">
        <f>IF(A1268&lt;&gt;INT(A1268),B1268,
IF(A1268&lt;0,VLOOKUP(A1268,lookups!A$1:B$25,2,0),
IF(ISNA(B1268),"",
IF(OR(ISBLANK(A1268),ISNA(B1268),B1268=0),
"",
"#define "&amp;
VLOOKUP(A1268,SOURCE!B:S,15,0)&amp;IF(SOURCE!$AA$2-LEN(VLOOKUP(A1268,SOURCE!B:S,15,0))&gt;=0,REPT(" ",SOURCE!$AA$2-LEN(VLOOKUP(A1268,SOURCE!B:S,15,0))),"")&amp;
TEXT(A1268,"???0")&amp;IF(VLOOKUP(A1268,SOURCE!B:S,16,0)="","","   "&amp;VLOOKUP(A1268,SOURCE!B:S,16,0)
))))
)</f>
        <v>#define ITM_LGNRMP                  1238</v>
      </c>
    </row>
    <row r="1269" spans="1:4">
      <c r="A1269">
        <f t="shared" si="23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8" t="str">
        <f>IF(A1269&lt;&gt;INT(A1269),B1269,
IF(A1269&lt;0,VLOOKUP(A1269,lookups!A$1:B$25,2,0),
IF(ISNA(B1269),"",
IF(OR(ISBLANK(A1269),ISNA(B1269),B1269=0),
"",
"#define "&amp;
VLOOKUP(A1269,SOURCE!B:S,15,0)&amp;IF(SOURCE!$AA$2-LEN(VLOOKUP(A1269,SOURCE!B:S,15,0))&gt;=0,REPT(" ",SOURCE!$AA$2-LEN(VLOOKUP(A1269,SOURCE!B:S,15,0))),"")&amp;
TEXT(A1269,"???0")&amp;IF(VLOOKUP(A1269,SOURCE!B:S,16,0)="","","   "&amp;VLOOKUP(A1269,SOURCE!B:S,16,0)
))))
)</f>
        <v>#define ITM_LGNRM                   1239</v>
      </c>
    </row>
    <row r="1270" spans="1:4">
      <c r="A1270">
        <f t="shared" si="23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8" t="str">
        <f>IF(A1270&lt;&gt;INT(A1270),B1270,
IF(A1270&lt;0,VLOOKUP(A1270,lookups!A$1:B$25,2,0),
IF(ISNA(B1270),"",
IF(OR(ISBLANK(A1270),ISNA(B1270),B1270=0),
"",
"#define "&amp;
VLOOKUP(A1270,SOURCE!B:S,15,0)&amp;IF(SOURCE!$AA$2-LEN(VLOOKUP(A1270,SOURCE!B:S,15,0))&gt;=0,REPT(" ",SOURCE!$AA$2-LEN(VLOOKUP(A1270,SOURCE!B:S,15,0))),"")&amp;
TEXT(A1270,"???0")&amp;IF(VLOOKUP(A1270,SOURCE!B:S,16,0)="","","   "&amp;VLOOKUP(A1270,SOURCE!B:S,16,0)
))))
)</f>
        <v>#define ITM_LGNRMU                  1240</v>
      </c>
    </row>
    <row r="1271" spans="1:4">
      <c r="A1271">
        <f t="shared" si="23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8" t="str">
        <f>IF(A1271&lt;&gt;INT(A1271),B1271,
IF(A1271&lt;0,VLOOKUP(A1271,lookups!A$1:B$25,2,0),
IF(ISNA(B1271),"",
IF(OR(ISBLANK(A1271),ISNA(B1271),B1271=0),
"",
"#define "&amp;
VLOOKUP(A1271,SOURCE!B:S,15,0)&amp;IF(SOURCE!$AA$2-LEN(VLOOKUP(A1271,SOURCE!B:S,15,0))&gt;=0,REPT(" ",SOURCE!$AA$2-LEN(VLOOKUP(A1271,SOURCE!B:S,15,0))),"")&amp;
TEXT(A1271,"???0")&amp;IF(VLOOKUP(A1271,SOURCE!B:S,16,0)="","","   "&amp;VLOOKUP(A1271,SOURCE!B:S,16,0)
))))
)</f>
        <v>#define ITM_LGNRMM1                 1241</v>
      </c>
    </row>
    <row r="1272" spans="1:4">
      <c r="A1272">
        <f t="shared" si="23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8" t="str">
        <f>IF(A1272&lt;&gt;INT(A1272),B1272,
IF(A1272&lt;0,VLOOKUP(A1272,lookups!A$1:B$25,2,0),
IF(ISNA(B1272),"",
IF(OR(ISBLANK(A1272),ISNA(B1272),B1272=0),
"",
"#define "&amp;
VLOOKUP(A1272,SOURCE!B:S,15,0)&amp;IF(SOURCE!$AA$2-LEN(VLOOKUP(A1272,SOURCE!B:S,15,0))&gt;=0,REPT(" ",SOURCE!$AA$2-LEN(VLOOKUP(A1272,SOURCE!B:S,15,0))),"")&amp;
TEXT(A1272,"???0")&amp;IF(VLOOKUP(A1272,SOURCE!B:S,16,0)="","","   "&amp;VLOOKUP(A1272,SOURCE!B:S,16,0)
))))
)</f>
        <v>#define MNU_LOGIS                   1242</v>
      </c>
    </row>
    <row r="1273" spans="1:4">
      <c r="A1273">
        <f t="shared" si="23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8" t="str">
        <f>IF(A1273&lt;&gt;INT(A1273),B1273,
IF(A1273&lt;0,VLOOKUP(A1273,lookups!A$1:B$25,2,0),
IF(ISNA(B1273),"",
IF(OR(ISBLANK(A1273),ISNA(B1273),B1273=0),
"",
"#define "&amp;
VLOOKUP(A1273,SOURCE!B:S,15,0)&amp;IF(SOURCE!$AA$2-LEN(VLOOKUP(A1273,SOURCE!B:S,15,0))&gt;=0,REPT(" ",SOURCE!$AA$2-LEN(VLOOKUP(A1273,SOURCE!B:S,15,0))),"")&amp;
TEXT(A1273,"???0")&amp;IF(VLOOKUP(A1273,SOURCE!B:S,16,0)="","","   "&amp;VLOOKUP(A1273,SOURCE!B:S,16,0)
))))
)</f>
        <v>#define ITM_LOGISP                  1243</v>
      </c>
    </row>
    <row r="1274" spans="1:4">
      <c r="A1274">
        <f t="shared" si="23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8" t="str">
        <f>IF(A1274&lt;&gt;INT(A1274),B1274,
IF(A1274&lt;0,VLOOKUP(A1274,lookups!A$1:B$25,2,0),
IF(ISNA(B1274),"",
IF(OR(ISBLANK(A1274),ISNA(B1274),B1274=0),
"",
"#define "&amp;
VLOOKUP(A1274,SOURCE!B:S,15,0)&amp;IF(SOURCE!$AA$2-LEN(VLOOKUP(A1274,SOURCE!B:S,15,0))&gt;=0,REPT(" ",SOURCE!$AA$2-LEN(VLOOKUP(A1274,SOURCE!B:S,15,0))),"")&amp;
TEXT(A1274,"???0")&amp;IF(VLOOKUP(A1274,SOURCE!B:S,16,0)="","","   "&amp;VLOOKUP(A1274,SOURCE!B:S,16,0)
))))
)</f>
        <v>#define ITM_LOGIS                   1244</v>
      </c>
    </row>
    <row r="1275" spans="1:4">
      <c r="A1275">
        <f t="shared" si="23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8" t="str">
        <f>IF(A1275&lt;&gt;INT(A1275),B1275,
IF(A1275&lt;0,VLOOKUP(A1275,lookups!A$1:B$25,2,0),
IF(ISNA(B1275),"",
IF(OR(ISBLANK(A1275),ISNA(B1275),B1275=0),
"",
"#define "&amp;
VLOOKUP(A1275,SOURCE!B:S,15,0)&amp;IF(SOURCE!$AA$2-LEN(VLOOKUP(A1275,SOURCE!B:S,15,0))&gt;=0,REPT(" ",SOURCE!$AA$2-LEN(VLOOKUP(A1275,SOURCE!B:S,15,0))),"")&amp;
TEXT(A1275,"???0")&amp;IF(VLOOKUP(A1275,SOURCE!B:S,16,0)="","","   "&amp;VLOOKUP(A1275,SOURCE!B:S,16,0)
))))
)</f>
        <v>#define ITM_LOGISU                  1245</v>
      </c>
    </row>
    <row r="1276" spans="1:4">
      <c r="A1276">
        <f t="shared" si="23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8" t="str">
        <f>IF(A1276&lt;&gt;INT(A1276),B1276,
IF(A1276&lt;0,VLOOKUP(A1276,lookups!A$1:B$25,2,0),
IF(ISNA(B1276),"",
IF(OR(ISBLANK(A1276),ISNA(B1276),B1276=0),
"",
"#define "&amp;
VLOOKUP(A1276,SOURCE!B:S,15,0)&amp;IF(SOURCE!$AA$2-LEN(VLOOKUP(A1276,SOURCE!B:S,15,0))&gt;=0,REPT(" ",SOURCE!$AA$2-LEN(VLOOKUP(A1276,SOURCE!B:S,15,0))),"")&amp;
TEXT(A1276,"???0")&amp;IF(VLOOKUP(A1276,SOURCE!B:S,16,0)="","","   "&amp;VLOOKUP(A1276,SOURCE!B:S,16,0)
))))
)</f>
        <v>#define ITM_LOGISM1                 1246</v>
      </c>
    </row>
    <row r="1277" spans="1:4">
      <c r="A1277">
        <f t="shared" si="23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8" t="str">
        <f>IF(A1277&lt;&gt;INT(A1277),B1277,
IF(A1277&lt;0,VLOOKUP(A1277,lookups!A$1:B$25,2,0),
IF(ISNA(B1277),"",
IF(OR(ISBLANK(A1277),ISNA(B1277),B1277=0),
"",
"#define "&amp;
VLOOKUP(A1277,SOURCE!B:S,15,0)&amp;IF(SOURCE!$AA$2-LEN(VLOOKUP(A1277,SOURCE!B:S,15,0))&gt;=0,REPT(" ",SOURCE!$AA$2-LEN(VLOOKUP(A1277,SOURCE!B:S,15,0))),"")&amp;
TEXT(A1277,"???0")&amp;IF(VLOOKUP(A1277,SOURCE!B:S,16,0)="","","   "&amp;VLOOKUP(A1277,SOURCE!B:S,16,0)
))))
)</f>
        <v>#define MNU_NBIN                    1247</v>
      </c>
    </row>
    <row r="1278" spans="1:4">
      <c r="A1278">
        <f t="shared" si="23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8" t="str">
        <f>IF(A1278&lt;&gt;INT(A1278),B1278,
IF(A1278&lt;0,VLOOKUP(A1278,lookups!A$1:B$25,2,0),
IF(ISNA(B1278),"",
IF(OR(ISBLANK(A1278),ISNA(B1278),B1278=0),
"",
"#define "&amp;
VLOOKUP(A1278,SOURCE!B:S,15,0)&amp;IF(SOURCE!$AA$2-LEN(VLOOKUP(A1278,SOURCE!B:S,15,0))&gt;=0,REPT(" ",SOURCE!$AA$2-LEN(VLOOKUP(A1278,SOURCE!B:S,15,0))),"")&amp;
TEXT(A1278,"???0")&amp;IF(VLOOKUP(A1278,SOURCE!B:S,16,0)="","","   "&amp;VLOOKUP(A1278,SOURCE!B:S,16,0)
))))
)</f>
        <v>#define ITM_NBINP                   1248</v>
      </c>
    </row>
    <row r="1279" spans="1:4">
      <c r="A1279">
        <f t="shared" si="23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8" t="str">
        <f>IF(A1279&lt;&gt;INT(A1279),B1279,
IF(A1279&lt;0,VLOOKUP(A1279,lookups!A$1:B$25,2,0),
IF(ISNA(B1279),"",
IF(OR(ISBLANK(A1279),ISNA(B1279),B1279=0),
"",
"#define "&amp;
VLOOKUP(A1279,SOURCE!B:S,15,0)&amp;IF(SOURCE!$AA$2-LEN(VLOOKUP(A1279,SOURCE!B:S,15,0))&gt;=0,REPT(" ",SOURCE!$AA$2-LEN(VLOOKUP(A1279,SOURCE!B:S,15,0))),"")&amp;
TEXT(A1279,"???0")&amp;IF(VLOOKUP(A1279,SOURCE!B:S,16,0)="","","   "&amp;VLOOKUP(A1279,SOURCE!B:S,16,0)
))))
)</f>
        <v>#define ITM_NBIN                    1249</v>
      </c>
    </row>
    <row r="1280" spans="1:4">
      <c r="A1280">
        <f t="shared" si="23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8" t="str">
        <f>IF(A1280&lt;&gt;INT(A1280),B1280,
IF(A1280&lt;0,VLOOKUP(A1280,lookups!A$1:B$25,2,0),
IF(ISNA(B1280),"",
IF(OR(ISBLANK(A1280),ISNA(B1280),B1280=0),
"",
"#define "&amp;
VLOOKUP(A1280,SOURCE!B:S,15,0)&amp;IF(SOURCE!$AA$2-LEN(VLOOKUP(A1280,SOURCE!B:S,15,0))&gt;=0,REPT(" ",SOURCE!$AA$2-LEN(VLOOKUP(A1280,SOURCE!B:S,15,0))),"")&amp;
TEXT(A1280,"???0")&amp;IF(VLOOKUP(A1280,SOURCE!B:S,16,0)="","","   "&amp;VLOOKUP(A1280,SOURCE!B:S,16,0)
))))
)</f>
        <v>#define ITM_NBINU                   1250</v>
      </c>
    </row>
    <row r="1281" spans="1:4">
      <c r="A1281">
        <f t="shared" si="23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8" t="str">
        <f>IF(A1281&lt;&gt;INT(A1281),B1281,
IF(A1281&lt;0,VLOOKUP(A1281,lookups!A$1:B$25,2,0),
IF(ISNA(B1281),"",
IF(OR(ISBLANK(A1281),ISNA(B1281),B1281=0),
"",
"#define "&amp;
VLOOKUP(A1281,SOURCE!B:S,15,0)&amp;IF(SOURCE!$AA$2-LEN(VLOOKUP(A1281,SOURCE!B:S,15,0))&gt;=0,REPT(" ",SOURCE!$AA$2-LEN(VLOOKUP(A1281,SOURCE!B:S,15,0))),"")&amp;
TEXT(A1281,"???0")&amp;IF(VLOOKUP(A1281,SOURCE!B:S,16,0)="","","   "&amp;VLOOKUP(A1281,SOURCE!B:S,16,0)
))))
)</f>
        <v>#define ITM_NBINM1                  1251</v>
      </c>
    </row>
    <row r="1282" spans="1:4">
      <c r="A1282">
        <f t="shared" si="23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8" t="str">
        <f>IF(A1282&lt;&gt;INT(A1282),B1282,
IF(A1282&lt;0,VLOOKUP(A1282,lookups!A$1:B$25,2,0),
IF(ISNA(B1282),"",
IF(OR(ISBLANK(A1282),ISNA(B1282),B1282=0),
"",
"#define "&amp;
VLOOKUP(A1282,SOURCE!B:S,15,0)&amp;IF(SOURCE!$AA$2-LEN(VLOOKUP(A1282,SOURCE!B:S,15,0))&gt;=0,REPT(" ",SOURCE!$AA$2-LEN(VLOOKUP(A1282,SOURCE!B:S,15,0))),"")&amp;
TEXT(A1282,"???0")&amp;IF(VLOOKUP(A1282,SOURCE!B:S,16,0)="","","   "&amp;VLOOKUP(A1282,SOURCE!B:S,16,0)
))))
)</f>
        <v>#define MNU_NORML                   1252</v>
      </c>
    </row>
    <row r="1283" spans="1:4">
      <c r="A1283">
        <f t="shared" si="23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8" t="str">
        <f>IF(A1283&lt;&gt;INT(A1283),B1283,
IF(A1283&lt;0,VLOOKUP(A1283,lookups!A$1:B$25,2,0),
IF(ISNA(B1283),"",
IF(OR(ISBLANK(A1283),ISNA(B1283),B1283=0),
"",
"#define "&amp;
VLOOKUP(A1283,SOURCE!B:S,15,0)&amp;IF(SOURCE!$AA$2-LEN(VLOOKUP(A1283,SOURCE!B:S,15,0))&gt;=0,REPT(" ",SOURCE!$AA$2-LEN(VLOOKUP(A1283,SOURCE!B:S,15,0))),"")&amp;
TEXT(A1283,"???0")&amp;IF(VLOOKUP(A1283,SOURCE!B:S,16,0)="","","   "&amp;VLOOKUP(A1283,SOURCE!B:S,16,0)
))))
)</f>
        <v>#define ITM_NORMLP                  1253</v>
      </c>
    </row>
    <row r="1284" spans="1:4">
      <c r="A1284">
        <f t="shared" si="23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8" t="str">
        <f>IF(A1284&lt;&gt;INT(A1284),B1284,
IF(A1284&lt;0,VLOOKUP(A1284,lookups!A$1:B$25,2,0),
IF(ISNA(B1284),"",
IF(OR(ISBLANK(A1284),ISNA(B1284),B1284=0),
"",
"#define "&amp;
VLOOKUP(A1284,SOURCE!B:S,15,0)&amp;IF(SOURCE!$AA$2-LEN(VLOOKUP(A1284,SOURCE!B:S,15,0))&gt;=0,REPT(" ",SOURCE!$AA$2-LEN(VLOOKUP(A1284,SOURCE!B:S,15,0))),"")&amp;
TEXT(A1284,"???0")&amp;IF(VLOOKUP(A1284,SOURCE!B:S,16,0)="","","   "&amp;VLOOKUP(A1284,SOURCE!B:S,16,0)
))))
)</f>
        <v>#define ITM_NORML                   1254</v>
      </c>
    </row>
    <row r="1285" spans="1:4">
      <c r="A1285">
        <f t="shared" si="23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8" t="str">
        <f>IF(A1285&lt;&gt;INT(A1285),B1285,
IF(A1285&lt;0,VLOOKUP(A1285,lookups!A$1:B$25,2,0),
IF(ISNA(B1285),"",
IF(OR(ISBLANK(A1285),ISNA(B1285),B1285=0),
"",
"#define "&amp;
VLOOKUP(A1285,SOURCE!B:S,15,0)&amp;IF(SOURCE!$AA$2-LEN(VLOOKUP(A1285,SOURCE!B:S,15,0))&gt;=0,REPT(" ",SOURCE!$AA$2-LEN(VLOOKUP(A1285,SOURCE!B:S,15,0))),"")&amp;
TEXT(A1285,"???0")&amp;IF(VLOOKUP(A1285,SOURCE!B:S,16,0)="","","   "&amp;VLOOKUP(A1285,SOURCE!B:S,16,0)
))))
)</f>
        <v>#define ITM_NORMLU                  1255</v>
      </c>
    </row>
    <row r="1286" spans="1:4">
      <c r="A1286">
        <f t="shared" si="23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8" t="str">
        <f>IF(A1286&lt;&gt;INT(A1286),B1286,
IF(A1286&lt;0,VLOOKUP(A1286,lookups!A$1:B$25,2,0),
IF(ISNA(B1286),"",
IF(OR(ISBLANK(A1286),ISNA(B1286),B1286=0),
"",
"#define "&amp;
VLOOKUP(A1286,SOURCE!B:S,15,0)&amp;IF(SOURCE!$AA$2-LEN(VLOOKUP(A1286,SOURCE!B:S,15,0))&gt;=0,REPT(" ",SOURCE!$AA$2-LEN(VLOOKUP(A1286,SOURCE!B:S,15,0))),"")&amp;
TEXT(A1286,"???0")&amp;IF(VLOOKUP(A1286,SOURCE!B:S,16,0)="","","   "&amp;VLOOKUP(A1286,SOURCE!B:S,16,0)
))))
)</f>
        <v>#define ITM_NORMLM1                 1256</v>
      </c>
    </row>
    <row r="1287" spans="1:4">
      <c r="A1287">
        <f t="shared" si="23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8" t="str">
        <f>IF(A1287&lt;&gt;INT(A1287),B1287,
IF(A1287&lt;0,VLOOKUP(A1287,lookups!A$1:B$25,2,0),
IF(ISNA(B1287),"",
IF(OR(ISBLANK(A1287),ISNA(B1287),B1287=0),
"",
"#define "&amp;
VLOOKUP(A1287,SOURCE!B:S,15,0)&amp;IF(SOURCE!$AA$2-LEN(VLOOKUP(A1287,SOURCE!B:S,15,0))&gt;=0,REPT(" ",SOURCE!$AA$2-LEN(VLOOKUP(A1287,SOURCE!B:S,15,0))),"")&amp;
TEXT(A1287,"???0")&amp;IF(VLOOKUP(A1287,SOURCE!B:S,16,0)="","","   "&amp;VLOOKUP(A1287,SOURCE!B:S,16,0)
))))
)</f>
        <v>#define MNU_POISS                   1257</v>
      </c>
    </row>
    <row r="1288" spans="1:4">
      <c r="A1288">
        <f t="shared" si="23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8" t="str">
        <f>IF(A1288&lt;&gt;INT(A1288),B1288,
IF(A1288&lt;0,VLOOKUP(A1288,lookups!A$1:B$25,2,0),
IF(ISNA(B1288),"",
IF(OR(ISBLANK(A1288),ISNA(B1288),B1288=0),
"",
"#define "&amp;
VLOOKUP(A1288,SOURCE!B:S,15,0)&amp;IF(SOURCE!$AA$2-LEN(VLOOKUP(A1288,SOURCE!B:S,15,0))&gt;=0,REPT(" ",SOURCE!$AA$2-LEN(VLOOKUP(A1288,SOURCE!B:S,15,0))),"")&amp;
TEXT(A1288,"???0")&amp;IF(VLOOKUP(A1288,SOURCE!B:S,16,0)="","","   "&amp;VLOOKUP(A1288,SOURCE!B:S,16,0)
))))
)</f>
        <v>#define ITM_POISSP                  1258</v>
      </c>
    </row>
    <row r="1289" spans="1:4">
      <c r="A1289">
        <f t="shared" si="23"/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8" t="str">
        <f>IF(A1289&lt;&gt;INT(A1289),B1289,
IF(A1289&lt;0,VLOOKUP(A1289,lookups!A$1:B$25,2,0),
IF(ISNA(B1289),"",
IF(OR(ISBLANK(A1289),ISNA(B1289),B1289=0),
"",
"#define "&amp;
VLOOKUP(A1289,SOURCE!B:S,15,0)&amp;IF(SOURCE!$AA$2-LEN(VLOOKUP(A1289,SOURCE!B:S,15,0))&gt;=0,REPT(" ",SOURCE!$AA$2-LEN(VLOOKUP(A1289,SOURCE!B:S,15,0))),"")&amp;
TEXT(A1289,"???0")&amp;IF(VLOOKUP(A1289,SOURCE!B:S,16,0)="","","   "&amp;VLOOKUP(A1289,SOURCE!B:S,16,0)
))))
)</f>
        <v>#define ITM_POISS                   1259</v>
      </c>
    </row>
    <row r="1290" spans="1:4">
      <c r="A1290">
        <f t="shared" si="23"/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8" t="str">
        <f>IF(A1290&lt;&gt;INT(A1290),B1290,
IF(A1290&lt;0,VLOOKUP(A1290,lookups!A$1:B$25,2,0),
IF(ISNA(B1290),"",
IF(OR(ISBLANK(A1290),ISNA(B1290),B1290=0),
"",
"#define "&amp;
VLOOKUP(A1290,SOURCE!B:S,15,0)&amp;IF(SOURCE!$AA$2-LEN(VLOOKUP(A1290,SOURCE!B:S,15,0))&gt;=0,REPT(" ",SOURCE!$AA$2-LEN(VLOOKUP(A1290,SOURCE!B:S,15,0))),"")&amp;
TEXT(A1290,"???0")&amp;IF(VLOOKUP(A1290,SOURCE!B:S,16,0)="","","   "&amp;VLOOKUP(A1290,SOURCE!B:S,16,0)
))))
)</f>
        <v>#define ITM_POISSU                  1260</v>
      </c>
    </row>
    <row r="1291" spans="1:4">
      <c r="A1291">
        <f t="shared" ref="A1291:A1354" si="24">C1290</f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8" t="str">
        <f>IF(A1291&lt;&gt;INT(A1291),B1291,
IF(A1291&lt;0,VLOOKUP(A1291,lookups!A$1:B$25,2,0),
IF(ISNA(B1291),"",
IF(OR(ISBLANK(A1291),ISNA(B1291),B1291=0),
"",
"#define "&amp;
VLOOKUP(A1291,SOURCE!B:S,15,0)&amp;IF(SOURCE!$AA$2-LEN(VLOOKUP(A1291,SOURCE!B:S,15,0))&gt;=0,REPT(" ",SOURCE!$AA$2-LEN(VLOOKUP(A1291,SOURCE!B:S,15,0))),"")&amp;
TEXT(A1291,"???0")&amp;IF(VLOOKUP(A1291,SOURCE!B:S,16,0)="","","   "&amp;VLOOKUP(A1291,SOURCE!B:S,16,0)
))))
)</f>
        <v>#define ITM_POISSM1                 1261</v>
      </c>
    </row>
    <row r="1292" spans="1:4">
      <c r="A1292">
        <f t="shared" si="24"/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8" t="str">
        <f>IF(A1292&lt;&gt;INT(A1292),B1292,
IF(A1292&lt;0,VLOOKUP(A1292,lookups!A$1:B$25,2,0),
IF(ISNA(B1292),"",
IF(OR(ISBLANK(A1292),ISNA(B1292),B1292=0),
"",
"#define "&amp;
VLOOKUP(A1292,SOURCE!B:S,15,0)&amp;IF(SOURCE!$AA$2-LEN(VLOOKUP(A1292,SOURCE!B:S,15,0))&gt;=0,REPT(" ",SOURCE!$AA$2-LEN(VLOOKUP(A1292,SOURCE!B:S,15,0))),"")&amp;
TEXT(A1292,"???0")&amp;IF(VLOOKUP(A1292,SOURCE!B:S,16,0)="","","   "&amp;VLOOKUP(A1292,SOURCE!B:S,16,0)
))))
)</f>
        <v>#define MNU_T                       1262</v>
      </c>
    </row>
    <row r="1293" spans="1:4">
      <c r="A1293">
        <f t="shared" si="24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8" t="str">
        <f>IF(A1293&lt;&gt;INT(A1293),B1293,
IF(A1293&lt;0,VLOOKUP(A1293,lookups!A$1:B$25,2,0),
IF(ISNA(B1293),"",
IF(OR(ISBLANK(A1293),ISNA(B1293),B1293=0),
"",
"#define "&amp;
VLOOKUP(A1293,SOURCE!B:S,15,0)&amp;IF(SOURCE!$AA$2-LEN(VLOOKUP(A1293,SOURCE!B:S,15,0))&gt;=0,REPT(" ",SOURCE!$AA$2-LEN(VLOOKUP(A1293,SOURCE!B:S,15,0))),"")&amp;
TEXT(A1293,"???0")&amp;IF(VLOOKUP(A1293,SOURCE!B:S,16,0)="","","   "&amp;VLOOKUP(A1293,SOURCE!B:S,16,0)
))))
)</f>
        <v>#define ITM_TPX                     1263</v>
      </c>
    </row>
    <row r="1294" spans="1:4">
      <c r="A1294">
        <f t="shared" si="24"/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8" t="str">
        <f>IF(A1294&lt;&gt;INT(A1294),B1294,
IF(A1294&lt;0,VLOOKUP(A1294,lookups!A$1:B$25,2,0),
IF(ISNA(B1294),"",
IF(OR(ISBLANK(A1294),ISNA(B1294),B1294=0),
"",
"#define "&amp;
VLOOKUP(A1294,SOURCE!B:S,15,0)&amp;IF(SOURCE!$AA$2-LEN(VLOOKUP(A1294,SOURCE!B:S,15,0))&gt;=0,REPT(" ",SOURCE!$AA$2-LEN(VLOOKUP(A1294,SOURCE!B:S,15,0))),"")&amp;
TEXT(A1294,"???0")&amp;IF(VLOOKUP(A1294,SOURCE!B:S,16,0)="","","   "&amp;VLOOKUP(A1294,SOURCE!B:S,16,0)
))))
)</f>
        <v>#define ITM_TX                      1264</v>
      </c>
    </row>
    <row r="1295" spans="1:4">
      <c r="A1295">
        <f t="shared" si="24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8" t="str">
        <f>IF(A1295&lt;&gt;INT(A1295),B1295,
IF(A1295&lt;0,VLOOKUP(A1295,lookups!A$1:B$25,2,0),
IF(ISNA(B1295),"",
IF(OR(ISBLANK(A1295),ISNA(B1295),B1295=0),
"",
"#define "&amp;
VLOOKUP(A1295,SOURCE!B:S,15,0)&amp;IF(SOURCE!$AA$2-LEN(VLOOKUP(A1295,SOURCE!B:S,15,0))&gt;=0,REPT(" ",SOURCE!$AA$2-LEN(VLOOKUP(A1295,SOURCE!B:S,15,0))),"")&amp;
TEXT(A1295,"???0")&amp;IF(VLOOKUP(A1295,SOURCE!B:S,16,0)="","","   "&amp;VLOOKUP(A1295,SOURCE!B:S,16,0)
))))
)</f>
        <v>#define ITM_TUX                     1265</v>
      </c>
    </row>
    <row r="1296" spans="1:4">
      <c r="A1296">
        <f t="shared" si="24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8" t="str">
        <f>IF(A1296&lt;&gt;INT(A1296),B1296,
IF(A1296&lt;0,VLOOKUP(A1296,lookups!A$1:B$25,2,0),
IF(ISNA(B1296),"",
IF(OR(ISBLANK(A1296),ISNA(B1296),B1296=0),
"",
"#define "&amp;
VLOOKUP(A1296,SOURCE!B:S,15,0)&amp;IF(SOURCE!$AA$2-LEN(VLOOKUP(A1296,SOURCE!B:S,15,0))&gt;=0,REPT(" ",SOURCE!$AA$2-LEN(VLOOKUP(A1296,SOURCE!B:S,15,0))),"")&amp;
TEXT(A1296,"???0")&amp;IF(VLOOKUP(A1296,SOURCE!B:S,16,0)="","","   "&amp;VLOOKUP(A1296,SOURCE!B:S,16,0)
))))
)</f>
        <v>#define ITM_TM1P                    1266</v>
      </c>
    </row>
    <row r="1297" spans="1:4">
      <c r="A1297">
        <f t="shared" si="24"/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8" t="str">
        <f>IF(A1297&lt;&gt;INT(A1297),B1297,
IF(A1297&lt;0,VLOOKUP(A1297,lookups!A$1:B$25,2,0),
IF(ISNA(B1297),"",
IF(OR(ISBLANK(A1297),ISNA(B1297),B1297=0),
"",
"#define "&amp;
VLOOKUP(A1297,SOURCE!B:S,15,0)&amp;IF(SOURCE!$AA$2-LEN(VLOOKUP(A1297,SOURCE!B:S,15,0))&gt;=0,REPT(" ",SOURCE!$AA$2-LEN(VLOOKUP(A1297,SOURCE!B:S,15,0))),"")&amp;
TEXT(A1297,"???0")&amp;IF(VLOOKUP(A1297,SOURCE!B:S,16,0)="","","   "&amp;VLOOKUP(A1297,SOURCE!B:S,16,0)
))))
)</f>
        <v>#define MNU_WEIBL                   1267</v>
      </c>
    </row>
    <row r="1298" spans="1:4">
      <c r="A1298">
        <f t="shared" si="24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8" t="str">
        <f>IF(A1298&lt;&gt;INT(A1298),B1298,
IF(A1298&lt;0,VLOOKUP(A1298,lookups!A$1:B$25,2,0),
IF(ISNA(B1298),"",
IF(OR(ISBLANK(A1298),ISNA(B1298),B1298=0),
"",
"#define "&amp;
VLOOKUP(A1298,SOURCE!B:S,15,0)&amp;IF(SOURCE!$AA$2-LEN(VLOOKUP(A1298,SOURCE!B:S,15,0))&gt;=0,REPT(" ",SOURCE!$AA$2-LEN(VLOOKUP(A1298,SOURCE!B:S,15,0))),"")&amp;
TEXT(A1298,"???0")&amp;IF(VLOOKUP(A1298,SOURCE!B:S,16,0)="","","   "&amp;VLOOKUP(A1298,SOURCE!B:S,16,0)
))))
)</f>
        <v>#define ITM_WEIBLP                  1268</v>
      </c>
    </row>
    <row r="1299" spans="1:4">
      <c r="A1299">
        <f t="shared" si="24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8" t="str">
        <f>IF(A1299&lt;&gt;INT(A1299),B1299,
IF(A1299&lt;0,VLOOKUP(A1299,lookups!A$1:B$25,2,0),
IF(ISNA(B1299),"",
IF(OR(ISBLANK(A1299),ISNA(B1299),B1299=0),
"",
"#define "&amp;
VLOOKUP(A1299,SOURCE!B:S,15,0)&amp;IF(SOURCE!$AA$2-LEN(VLOOKUP(A1299,SOURCE!B:S,15,0))&gt;=0,REPT(" ",SOURCE!$AA$2-LEN(VLOOKUP(A1299,SOURCE!B:S,15,0))),"")&amp;
TEXT(A1299,"???0")&amp;IF(VLOOKUP(A1299,SOURCE!B:S,16,0)="","","   "&amp;VLOOKUP(A1299,SOURCE!B:S,16,0)
))))
)</f>
        <v>#define ITM_WEIBL                   1269</v>
      </c>
    </row>
    <row r="1300" spans="1:4">
      <c r="A1300">
        <f t="shared" si="24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8" t="str">
        <f>IF(A1300&lt;&gt;INT(A1300),B1300,
IF(A1300&lt;0,VLOOKUP(A1300,lookups!A$1:B$25,2,0),
IF(ISNA(B1300),"",
IF(OR(ISBLANK(A1300),ISNA(B1300),B1300=0),
"",
"#define "&amp;
VLOOKUP(A1300,SOURCE!B:S,15,0)&amp;IF(SOURCE!$AA$2-LEN(VLOOKUP(A1300,SOURCE!B:S,15,0))&gt;=0,REPT(" ",SOURCE!$AA$2-LEN(VLOOKUP(A1300,SOURCE!B:S,15,0))),"")&amp;
TEXT(A1300,"???0")&amp;IF(VLOOKUP(A1300,SOURCE!B:S,16,0)="","","   "&amp;VLOOKUP(A1300,SOURCE!B:S,16,0)
))))
)</f>
        <v>#define ITM_WEIBLU                  1270</v>
      </c>
    </row>
    <row r="1301" spans="1:4">
      <c r="A1301">
        <f t="shared" si="24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8" t="str">
        <f>IF(A1301&lt;&gt;INT(A1301),B1301,
IF(A1301&lt;0,VLOOKUP(A1301,lookups!A$1:B$25,2,0),
IF(ISNA(B1301),"",
IF(OR(ISBLANK(A1301),ISNA(B1301),B1301=0),
"",
"#define "&amp;
VLOOKUP(A1301,SOURCE!B:S,15,0)&amp;IF(SOURCE!$AA$2-LEN(VLOOKUP(A1301,SOURCE!B:S,15,0))&gt;=0,REPT(" ",SOURCE!$AA$2-LEN(VLOOKUP(A1301,SOURCE!B:S,15,0))),"")&amp;
TEXT(A1301,"???0")&amp;IF(VLOOKUP(A1301,SOURCE!B:S,16,0)="","","   "&amp;VLOOKUP(A1301,SOURCE!B:S,16,0)
))))
)</f>
        <v>#define ITM_WEIBLM1                 1271</v>
      </c>
    </row>
    <row r="1302" spans="1:4">
      <c r="A1302">
        <f t="shared" si="24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8" t="str">
        <f>IF(A1302&lt;&gt;INT(A1302),B1302,
IF(A1302&lt;0,VLOOKUP(A1302,lookups!A$1:B$25,2,0),
IF(ISNA(B1302),"",
IF(OR(ISBLANK(A1302),ISNA(B1302),B1302=0),
"",
"#define "&amp;
VLOOKUP(A1302,SOURCE!B:S,15,0)&amp;IF(SOURCE!$AA$2-LEN(VLOOKUP(A1302,SOURCE!B:S,15,0))&gt;=0,REPT(" ",SOURCE!$AA$2-LEN(VLOOKUP(A1302,SOURCE!B:S,15,0))),"")&amp;
TEXT(A1302,"???0")&amp;IF(VLOOKUP(A1302,SOURCE!B:S,16,0)="","","   "&amp;VLOOKUP(A1302,SOURCE!B:S,16,0)
))))
)</f>
        <v>#define MNU_CHI2                    1272</v>
      </c>
    </row>
    <row r="1303" spans="1:4">
      <c r="A1303">
        <f t="shared" si="24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8" t="str">
        <f>IF(A1303&lt;&gt;INT(A1303),B1303,
IF(A1303&lt;0,VLOOKUP(A1303,lookups!A$1:B$25,2,0),
IF(ISNA(B1303),"",
IF(OR(ISBLANK(A1303),ISNA(B1303),B1303=0),
"",
"#define "&amp;
VLOOKUP(A1303,SOURCE!B:S,15,0)&amp;IF(SOURCE!$AA$2-LEN(VLOOKUP(A1303,SOURCE!B:S,15,0))&gt;=0,REPT(" ",SOURCE!$AA$2-LEN(VLOOKUP(A1303,SOURCE!B:S,15,0))),"")&amp;
TEXT(A1303,"???0")&amp;IF(VLOOKUP(A1303,SOURCE!B:S,16,0)="","","   "&amp;VLOOKUP(A1303,SOURCE!B:S,16,0)
))))
)</f>
        <v>#define ITM_chi2Px                  1273</v>
      </c>
    </row>
    <row r="1304" spans="1:4">
      <c r="A1304">
        <f t="shared" si="24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8" t="str">
        <f>IF(A1304&lt;&gt;INT(A1304),B1304,
IF(A1304&lt;0,VLOOKUP(A1304,lookups!A$1:B$25,2,0),
IF(ISNA(B1304),"",
IF(OR(ISBLANK(A1304),ISNA(B1304),B1304=0),
"",
"#define "&amp;
VLOOKUP(A1304,SOURCE!B:S,15,0)&amp;IF(SOURCE!$AA$2-LEN(VLOOKUP(A1304,SOURCE!B:S,15,0))&gt;=0,REPT(" ",SOURCE!$AA$2-LEN(VLOOKUP(A1304,SOURCE!B:S,15,0))),"")&amp;
TEXT(A1304,"???0")&amp;IF(VLOOKUP(A1304,SOURCE!B:S,16,0)="","","   "&amp;VLOOKUP(A1304,SOURCE!B:S,16,0)
))))
)</f>
        <v>#define ITM_chi2x                   1274</v>
      </c>
    </row>
    <row r="1305" spans="1:4">
      <c r="A1305">
        <f t="shared" si="24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8" t="str">
        <f>IF(A1305&lt;&gt;INT(A1305),B1305,
IF(A1305&lt;0,VLOOKUP(A1305,lookups!A$1:B$25,2,0),
IF(ISNA(B1305),"",
IF(OR(ISBLANK(A1305),ISNA(B1305),B1305=0),
"",
"#define "&amp;
VLOOKUP(A1305,SOURCE!B:S,15,0)&amp;IF(SOURCE!$AA$2-LEN(VLOOKUP(A1305,SOURCE!B:S,15,0))&gt;=0,REPT(" ",SOURCE!$AA$2-LEN(VLOOKUP(A1305,SOURCE!B:S,15,0))),"")&amp;
TEXT(A1305,"???0")&amp;IF(VLOOKUP(A1305,SOURCE!B:S,16,0)="","","   "&amp;VLOOKUP(A1305,SOURCE!B:S,16,0)
))))
)</f>
        <v>#define ITM_chi2ux                  1275</v>
      </c>
    </row>
    <row r="1306" spans="1:4">
      <c r="A1306">
        <f t="shared" si="24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8" t="str">
        <f>IF(A1306&lt;&gt;INT(A1306),B1306,
IF(A1306&lt;0,VLOOKUP(A1306,lookups!A$1:B$25,2,0),
IF(ISNA(B1306),"",
IF(OR(ISBLANK(A1306),ISNA(B1306),B1306=0),
"",
"#define "&amp;
VLOOKUP(A1306,SOURCE!B:S,15,0)&amp;IF(SOURCE!$AA$2-LEN(VLOOKUP(A1306,SOURCE!B:S,15,0))&gt;=0,REPT(" ",SOURCE!$AA$2-LEN(VLOOKUP(A1306,SOURCE!B:S,15,0))),"")&amp;
TEXT(A1306,"???0")&amp;IF(VLOOKUP(A1306,SOURCE!B:S,16,0)="","","   "&amp;VLOOKUP(A1306,SOURCE!B:S,16,0)
))))
)</f>
        <v>#define ITM_chi2M1                  1276</v>
      </c>
    </row>
    <row r="1307" spans="1:4">
      <c r="A1307">
        <f t="shared" si="24"/>
        <v>1277</v>
      </c>
      <c r="B1307" t="str">
        <f>VLOOKUP(A1307,SOURCE!B:S,15,0)</f>
        <v>ITM_1277</v>
      </c>
      <c r="C1307">
        <f>IF(
ISNUMBER(INDEX(SOURCE!B:B,MATCH(A1307,SOURCE!B:B,0)+1)),
  VALUE(INDEX(SOURCE!B:B,MATCH(A1307,SOURCE!B:B,0)+1)),
  "")</f>
        <v>1278</v>
      </c>
      <c r="D1307" s="8" t="str">
        <f>IF(A1307&lt;&gt;INT(A1307),B1307,
IF(A1307&lt;0,VLOOKUP(A1307,lookups!A$1:B$25,2,0),
IF(ISNA(B1307),"",
IF(OR(ISBLANK(A1307),ISNA(B1307),B1307=0),
"",
"#define "&amp;
VLOOKUP(A1307,SOURCE!B:S,15,0)&amp;IF(SOURCE!$AA$2-LEN(VLOOKUP(A1307,SOURCE!B:S,15,0))&gt;=0,REPT(" ",SOURCE!$AA$2-LEN(VLOOKUP(A1307,SOURCE!B:S,15,0))),"")&amp;
TEXT(A1307,"???0")&amp;IF(VLOOKUP(A1307,SOURCE!B:S,16,0)="","","   "&amp;VLOOKUP(A1307,SOURCE!B:S,16,0)
))))
)</f>
        <v>#define ITM_1277                    1277</v>
      </c>
    </row>
    <row r="1308" spans="1:4">
      <c r="A1308">
        <f t="shared" si="24"/>
        <v>1278</v>
      </c>
      <c r="B1308" t="str">
        <f>VLOOKUP(A1308,SOURCE!B:S,15,0)</f>
        <v>ITM_1278</v>
      </c>
      <c r="C1308">
        <f>IF(
ISNUMBER(INDEX(SOURCE!B:B,MATCH(A1308,SOURCE!B:B,0)+1)),
  VALUE(INDEX(SOURCE!B:B,MATCH(A1308,SOURCE!B:B,0)+1)),
  "")</f>
        <v>1279</v>
      </c>
      <c r="D1308" s="8" t="str">
        <f>IF(A1308&lt;&gt;INT(A1308),B1308,
IF(A1308&lt;0,VLOOKUP(A1308,lookups!A$1:B$25,2,0),
IF(ISNA(B1308),"",
IF(OR(ISBLANK(A1308),ISNA(B1308),B1308=0),
"",
"#define "&amp;
VLOOKUP(A1308,SOURCE!B:S,15,0)&amp;IF(SOURCE!$AA$2-LEN(VLOOKUP(A1308,SOURCE!B:S,15,0))&gt;=0,REPT(" ",SOURCE!$AA$2-LEN(VLOOKUP(A1308,SOURCE!B:S,15,0))),"")&amp;
TEXT(A1308,"???0")&amp;IF(VLOOKUP(A1308,SOURCE!B:S,16,0)="","","   "&amp;VLOOKUP(A1308,SOURCE!B:S,16,0)
))))
)</f>
        <v>#define ITM_1278                    1278</v>
      </c>
    </row>
    <row r="1309" spans="1:4">
      <c r="A1309">
        <f t="shared" si="24"/>
        <v>1279</v>
      </c>
      <c r="B1309" t="str">
        <f>VLOOKUP(A1309,SOURCE!B:S,15,0)</f>
        <v>ITM_1279</v>
      </c>
      <c r="C1309">
        <f>IF(
ISNUMBER(INDEX(SOURCE!B:B,MATCH(A1309,SOURCE!B:B,0)+1)),
  VALUE(INDEX(SOURCE!B:B,MATCH(A1309,SOURCE!B:B,0)+1)),
  "")</f>
        <v>1280</v>
      </c>
      <c r="D1309" s="8" t="str">
        <f>IF(A1309&lt;&gt;INT(A1309),B1309,
IF(A1309&lt;0,VLOOKUP(A1309,lookups!A$1:B$25,2,0),
IF(ISNA(B1309),"",
IF(OR(ISBLANK(A1309),ISNA(B1309),B1309=0),
"",
"#define "&amp;
VLOOKUP(A1309,SOURCE!B:S,15,0)&amp;IF(SOURCE!$AA$2-LEN(VLOOKUP(A1309,SOURCE!B:S,15,0))&gt;=0,REPT(" ",SOURCE!$AA$2-LEN(VLOOKUP(A1309,SOURCE!B:S,15,0))),"")&amp;
TEXT(A1309,"???0")&amp;IF(VLOOKUP(A1309,SOURCE!B:S,16,0)="","","   "&amp;VLOOKUP(A1309,SOURCE!B:S,16,0)
))))
)</f>
        <v>#define ITM_1279                    1279</v>
      </c>
    </row>
    <row r="1310" spans="1:4">
      <c r="A1310">
        <f t="shared" si="24"/>
        <v>1280</v>
      </c>
      <c r="B1310" t="str">
        <f>VLOOKUP(A1310,SOURCE!B:S,15,0)</f>
        <v>ITM_1280</v>
      </c>
      <c r="C1310">
        <f>IF(
ISNUMBER(INDEX(SOURCE!B:B,MATCH(A1310,SOURCE!B:B,0)+1)),
  VALUE(INDEX(SOURCE!B:B,MATCH(A1310,SOURCE!B:B,0)+1)),
  "")</f>
        <v>1281</v>
      </c>
      <c r="D1310" s="8" t="str">
        <f>IF(A1310&lt;&gt;INT(A1310),B1310,
IF(A1310&lt;0,VLOOKUP(A1310,lookups!A$1:B$25,2,0),
IF(ISNA(B1310),"",
IF(OR(ISBLANK(A1310),ISNA(B1310),B1310=0),
"",
"#define "&amp;
VLOOKUP(A1310,SOURCE!B:S,15,0)&amp;IF(SOURCE!$AA$2-LEN(VLOOKUP(A1310,SOURCE!B:S,15,0))&gt;=0,REPT(" ",SOURCE!$AA$2-LEN(VLOOKUP(A1310,SOURCE!B:S,15,0))),"")&amp;
TEXT(A1310,"???0")&amp;IF(VLOOKUP(A1310,SOURCE!B:S,16,0)="","","   "&amp;VLOOKUP(A1310,SOURCE!B:S,16,0)
))))
)</f>
        <v>#define ITM_1280                    1280</v>
      </c>
    </row>
    <row r="1311" spans="1:4">
      <c r="A1311">
        <f t="shared" si="24"/>
        <v>1281</v>
      </c>
      <c r="B1311" t="str">
        <f>VLOOKUP(A1311,SOURCE!B:S,15,0)</f>
        <v>ITM_1281</v>
      </c>
      <c r="C1311">
        <f>IF(
ISNUMBER(INDEX(SOURCE!B:B,MATCH(A1311,SOURCE!B:B,0)+1)),
  VALUE(INDEX(SOURCE!B:B,MATCH(A1311,SOURCE!B:B,0)+1)),
  "")</f>
        <v>1282</v>
      </c>
      <c r="D1311" s="8" t="str">
        <f>IF(A1311&lt;&gt;INT(A1311),B1311,
IF(A1311&lt;0,VLOOKUP(A1311,lookups!A$1:B$25,2,0),
IF(ISNA(B1311),"",
IF(OR(ISBLANK(A1311),ISNA(B1311),B1311=0),
"",
"#define "&amp;
VLOOKUP(A1311,SOURCE!B:S,15,0)&amp;IF(SOURCE!$AA$2-LEN(VLOOKUP(A1311,SOURCE!B:S,15,0))&gt;=0,REPT(" ",SOURCE!$AA$2-LEN(VLOOKUP(A1311,SOURCE!B:S,15,0))),"")&amp;
TEXT(A1311,"???0")&amp;IF(VLOOKUP(A1311,SOURCE!B:S,16,0)="","","   "&amp;VLOOKUP(A1311,SOURCE!B:S,16,0)
))))
)</f>
        <v>#define ITM_1281                    1281</v>
      </c>
    </row>
    <row r="1312" spans="1:4">
      <c r="A1312">
        <f t="shared" si="24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8" t="str">
        <f>IF(A1312&lt;&gt;INT(A1312),B1312,
IF(A1312&lt;0,VLOOKUP(A1312,lookups!A$1:B$25,2,0),
IF(ISNA(B1312),"",
IF(OR(ISBLANK(A1312),ISNA(B1312),B1312=0),
"",
"#define "&amp;
VLOOKUP(A1312,SOURCE!B:S,15,0)&amp;IF(SOURCE!$AA$2-LEN(VLOOKUP(A1312,SOURCE!B:S,15,0))&gt;=0,REPT(" ",SOURCE!$AA$2-LEN(VLOOKUP(A1312,SOURCE!B:S,15,0))),"")&amp;
TEXT(A1312,"???0")&amp;IF(VLOOKUP(A1312,SOURCE!B:S,16,0)="","","   "&amp;VLOOKUP(A1312,SOURCE!B:S,16,0)
))))
)</f>
        <v>#define ITM_1282                    1282</v>
      </c>
    </row>
    <row r="1313" spans="1:4">
      <c r="A1313">
        <f t="shared" si="24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8" t="str">
        <f>IF(A1313&lt;&gt;INT(A1313),B1313,
IF(A1313&lt;0,VLOOKUP(A1313,lookups!A$1:B$25,2,0),
IF(ISNA(B1313),"",
IF(OR(ISBLANK(A1313),ISNA(B1313),B1313=0),
"",
"#define "&amp;
VLOOKUP(A1313,SOURCE!B:S,15,0)&amp;IF(SOURCE!$AA$2-LEN(VLOOKUP(A1313,SOURCE!B:S,15,0))&gt;=0,REPT(" ",SOURCE!$AA$2-LEN(VLOOKUP(A1313,SOURCE!B:S,15,0))),"")&amp;
TEXT(A1313,"???0")&amp;IF(VLOOKUP(A1313,SOURCE!B:S,16,0)="","","   "&amp;VLOOKUP(A1313,SOURCE!B:S,16,0)
))))
)</f>
        <v>#define ITM_1283                    1283</v>
      </c>
    </row>
    <row r="1314" spans="1:4">
      <c r="A1314">
        <f t="shared" si="24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8" t="str">
        <f>IF(A1314&lt;&gt;INT(A1314),B1314,
IF(A1314&lt;0,VLOOKUP(A1314,lookups!A$1:B$25,2,0),
IF(ISNA(B1314),"",
IF(OR(ISBLANK(A1314),ISNA(B1314),B1314=0),
"",
"#define "&amp;
VLOOKUP(A1314,SOURCE!B:S,15,0)&amp;IF(SOURCE!$AA$2-LEN(VLOOKUP(A1314,SOURCE!B:S,15,0))&gt;=0,REPT(" ",SOURCE!$AA$2-LEN(VLOOKUP(A1314,SOURCE!B:S,15,0))),"")&amp;
TEXT(A1314,"???0")&amp;IF(VLOOKUP(A1314,SOURCE!B:S,16,0)="","","   "&amp;VLOOKUP(A1314,SOURCE!B:S,16,0)
))))
)</f>
        <v>#define ITM_1284                    1284</v>
      </c>
    </row>
    <row r="1315" spans="1:4">
      <c r="A1315">
        <f t="shared" si="24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8" t="str">
        <f>IF(A1315&lt;&gt;INT(A1315),B1315,
IF(A1315&lt;0,VLOOKUP(A1315,lookups!A$1:B$25,2,0),
IF(ISNA(B1315),"",
IF(OR(ISBLANK(A1315),ISNA(B1315),B1315=0),
"",
"#define "&amp;
VLOOKUP(A1315,SOURCE!B:S,15,0)&amp;IF(SOURCE!$AA$2-LEN(VLOOKUP(A1315,SOURCE!B:S,15,0))&gt;=0,REPT(" ",SOURCE!$AA$2-LEN(VLOOKUP(A1315,SOURCE!B:S,15,0))),"")&amp;
TEXT(A1315,"???0")&amp;IF(VLOOKUP(A1315,SOURCE!B:S,16,0)="","","   "&amp;VLOOKUP(A1315,SOURCE!B:S,16,0)
))))
)</f>
        <v>#define ITM_1285                    1285</v>
      </c>
    </row>
    <row r="1316" spans="1:4">
      <c r="A1316">
        <f t="shared" si="24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8" t="str">
        <f>IF(A1316&lt;&gt;INT(A1316),B1316,
IF(A1316&lt;0,VLOOKUP(A1316,lookups!A$1:B$25,2,0),
IF(ISNA(B1316),"",
IF(OR(ISBLANK(A1316),ISNA(B1316),B1316=0),
"",
"#define "&amp;
VLOOKUP(A1316,SOURCE!B:S,15,0)&amp;IF(SOURCE!$AA$2-LEN(VLOOKUP(A1316,SOURCE!B:S,15,0))&gt;=0,REPT(" ",SOURCE!$AA$2-LEN(VLOOKUP(A1316,SOURCE!B:S,15,0))),"")&amp;
TEXT(A1316,"???0")&amp;IF(VLOOKUP(A1316,SOURCE!B:S,16,0)="","","   "&amp;VLOOKUP(A1316,SOURCE!B:S,16,0)
))))
)</f>
        <v>#define ITM_1286                    1286</v>
      </c>
    </row>
    <row r="1317" spans="1:4">
      <c r="A1317">
        <f t="shared" si="24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8" t="str">
        <f>IF(A1317&lt;&gt;INT(A1317),B1317,
IF(A1317&lt;0,VLOOKUP(A1317,lookups!A$1:B$25,2,0),
IF(ISNA(B1317),"",
IF(OR(ISBLANK(A1317),ISNA(B1317),B1317=0),
"",
"#define "&amp;
VLOOKUP(A1317,SOURCE!B:S,15,0)&amp;IF(SOURCE!$AA$2-LEN(VLOOKUP(A1317,SOURCE!B:S,15,0))&gt;=0,REPT(" ",SOURCE!$AA$2-LEN(VLOOKUP(A1317,SOURCE!B:S,15,0))),"")&amp;
TEXT(A1317,"???0")&amp;IF(VLOOKUP(A1317,SOURCE!B:S,16,0)="","","   "&amp;VLOOKUP(A1317,SOURCE!B:S,16,0)
))))
)</f>
        <v>#define ITM_1287                    1287</v>
      </c>
    </row>
    <row r="1318" spans="1:4">
      <c r="A1318">
        <f t="shared" si="24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8" t="str">
        <f>IF(A1318&lt;&gt;INT(A1318),B1318,
IF(A1318&lt;0,VLOOKUP(A1318,lookups!A$1:B$25,2,0),
IF(ISNA(B1318),"",
IF(OR(ISBLANK(A1318),ISNA(B1318),B1318=0),
"",
"#define "&amp;
VLOOKUP(A1318,SOURCE!B:S,15,0)&amp;IF(SOURCE!$AA$2-LEN(VLOOKUP(A1318,SOURCE!B:S,15,0))&gt;=0,REPT(" ",SOURCE!$AA$2-LEN(VLOOKUP(A1318,SOURCE!B:S,15,0))),"")&amp;
TEXT(A1318,"???0")&amp;IF(VLOOKUP(A1318,SOURCE!B:S,16,0)="","","   "&amp;VLOOKUP(A1318,SOURCE!B:S,16,0)
))))
)</f>
        <v>#define ITM_1288                    1288</v>
      </c>
    </row>
    <row r="1319" spans="1:4">
      <c r="A1319">
        <f t="shared" si="24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8" t="str">
        <f>IF(A1319&lt;&gt;INT(A1319),B1319,
IF(A1319&lt;0,VLOOKUP(A1319,lookups!A$1:B$25,2,0),
IF(ISNA(B1319),"",
IF(OR(ISBLANK(A1319),ISNA(B1319),B1319=0),
"",
"#define "&amp;
VLOOKUP(A1319,SOURCE!B:S,15,0)&amp;IF(SOURCE!$AA$2-LEN(VLOOKUP(A1319,SOURCE!B:S,15,0))&gt;=0,REPT(" ",SOURCE!$AA$2-LEN(VLOOKUP(A1319,SOURCE!B:S,15,0))),"")&amp;
TEXT(A1319,"???0")&amp;IF(VLOOKUP(A1319,SOURCE!B:S,16,0)="","","   "&amp;VLOOKUP(A1319,SOURCE!B:S,16,0)
))))
)</f>
        <v>#define ITM_1289                    1289</v>
      </c>
    </row>
    <row r="1320" spans="1:4">
      <c r="A1320">
        <f t="shared" si="24"/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8" t="str">
        <f>IF(A1320&lt;&gt;INT(A1320),B1320,
IF(A1320&lt;0,VLOOKUP(A1320,lookups!A$1:B$25,2,0),
IF(ISNA(B1320),"",
IF(OR(ISBLANK(A1320),ISNA(B1320),B1320=0),
"",
"#define "&amp;
VLOOKUP(A1320,SOURCE!B:S,15,0)&amp;IF(SOURCE!$AA$2-LEN(VLOOKUP(A1320,SOURCE!B:S,15,0))&gt;=0,REPT(" ",SOURCE!$AA$2-LEN(VLOOKUP(A1320,SOURCE!B:S,15,0))),"")&amp;
TEXT(A1320,"???0")&amp;IF(VLOOKUP(A1320,SOURCE!B:S,16,0)="","","   "&amp;VLOOKUP(A1320,SOURCE!B:S,16,0)
))))
)</f>
        <v>#define ITM_1290                    1290</v>
      </c>
    </row>
    <row r="1321" spans="1:4">
      <c r="A1321">
        <f t="shared" si="24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8" t="str">
        <f>IF(A1321&lt;&gt;INT(A1321),B1321,
IF(A1321&lt;0,VLOOKUP(A1321,lookups!A$1:B$25,2,0),
IF(ISNA(B1321),"",
IF(OR(ISBLANK(A1321),ISNA(B1321),B1321=0),
"",
"#define "&amp;
VLOOKUP(A1321,SOURCE!B:S,15,0)&amp;IF(SOURCE!$AA$2-LEN(VLOOKUP(A1321,SOURCE!B:S,15,0))&gt;=0,REPT(" ",SOURCE!$AA$2-LEN(VLOOKUP(A1321,SOURCE!B:S,15,0))),"")&amp;
TEXT(A1321,"???0")&amp;IF(VLOOKUP(A1321,SOURCE!B:S,16,0)="","","   "&amp;VLOOKUP(A1321,SOURCE!B:S,16,0)
))))
)</f>
        <v>#define ITM_1291                    1291</v>
      </c>
    </row>
    <row r="1322" spans="1:4">
      <c r="A1322">
        <f t="shared" si="24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8" t="str">
        <f>IF(A1322&lt;&gt;INT(A1322),B1322,
IF(A1322&lt;0,VLOOKUP(A1322,lookups!A$1:B$25,2,0),
IF(ISNA(B1322),"",
IF(OR(ISBLANK(A1322),ISNA(B1322),B1322=0),
"",
"#define "&amp;
VLOOKUP(A1322,SOURCE!B:S,15,0)&amp;IF(SOURCE!$AA$2-LEN(VLOOKUP(A1322,SOURCE!B:S,15,0))&gt;=0,REPT(" ",SOURCE!$AA$2-LEN(VLOOKUP(A1322,SOURCE!B:S,15,0))),"")&amp;
TEXT(A1322,"???0")&amp;IF(VLOOKUP(A1322,SOURCE!B:S,16,0)="","","   "&amp;VLOOKUP(A1322,SOURCE!B:S,16,0)
))))
)</f>
        <v>#define ITM_1292                    1292</v>
      </c>
    </row>
    <row r="1323" spans="1:4">
      <c r="A1323">
        <f t="shared" si="24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8" t="str">
        <f>IF(A1323&lt;&gt;INT(A1323),B1323,
IF(A1323&lt;0,VLOOKUP(A1323,lookups!A$1:B$25,2,0),
IF(ISNA(B1323),"",
IF(OR(ISBLANK(A1323),ISNA(B1323),B1323=0),
"",
"#define "&amp;
VLOOKUP(A1323,SOURCE!B:S,15,0)&amp;IF(SOURCE!$AA$2-LEN(VLOOKUP(A1323,SOURCE!B:S,15,0))&gt;=0,REPT(" ",SOURCE!$AA$2-LEN(VLOOKUP(A1323,SOURCE!B:S,15,0))),"")&amp;
TEXT(A1323,"???0")&amp;IF(VLOOKUP(A1323,SOURCE!B:S,16,0)="","","   "&amp;VLOOKUP(A1323,SOURCE!B:S,16,0)
))))
)</f>
        <v>#define ITM_1293                    1293</v>
      </c>
    </row>
    <row r="1324" spans="1:4">
      <c r="A1324">
        <f t="shared" si="24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8" t="str">
        <f>IF(A1324&lt;&gt;INT(A1324),B1324,
IF(A1324&lt;0,VLOOKUP(A1324,lookups!A$1:B$25,2,0),
IF(ISNA(B1324),"",
IF(OR(ISBLANK(A1324),ISNA(B1324),B1324=0),
"",
"#define "&amp;
VLOOKUP(A1324,SOURCE!B:S,15,0)&amp;IF(SOURCE!$AA$2-LEN(VLOOKUP(A1324,SOURCE!B:S,15,0))&gt;=0,REPT(" ",SOURCE!$AA$2-LEN(VLOOKUP(A1324,SOURCE!B:S,15,0))),"")&amp;
TEXT(A1324,"???0")&amp;IF(VLOOKUP(A1324,SOURCE!B:S,16,0)="","","   "&amp;VLOOKUP(A1324,SOURCE!B:S,16,0)
))))
)</f>
        <v>#define ITM_1294                    1294</v>
      </c>
    </row>
    <row r="1325" spans="1:4">
      <c r="A1325">
        <f t="shared" si="24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8" t="str">
        <f>IF(A1325&lt;&gt;INT(A1325),B1325,
IF(A1325&lt;0,VLOOKUP(A1325,lookups!A$1:B$25,2,0),
IF(ISNA(B1325),"",
IF(OR(ISBLANK(A1325),ISNA(B1325),B1325=0),
"",
"#define "&amp;
VLOOKUP(A1325,SOURCE!B:S,15,0)&amp;IF(SOURCE!$AA$2-LEN(VLOOKUP(A1325,SOURCE!B:S,15,0))&gt;=0,REPT(" ",SOURCE!$AA$2-LEN(VLOOKUP(A1325,SOURCE!B:S,15,0))),"")&amp;
TEXT(A1325,"???0")&amp;IF(VLOOKUP(A1325,SOURCE!B:S,16,0)="","","   "&amp;VLOOKUP(A1325,SOURCE!B:S,16,0)
))))
)</f>
        <v>#define ITM_1295                    1295</v>
      </c>
    </row>
    <row r="1326" spans="1:4">
      <c r="A1326">
        <f t="shared" si="24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8" t="str">
        <f>IF(A1326&lt;&gt;INT(A1326),B1326,
IF(A1326&lt;0,VLOOKUP(A1326,lookups!A$1:B$25,2,0),
IF(ISNA(B1326),"",
IF(OR(ISBLANK(A1326),ISNA(B1326),B1326=0),
"",
"#define "&amp;
VLOOKUP(A1326,SOURCE!B:S,15,0)&amp;IF(SOURCE!$AA$2-LEN(VLOOKUP(A1326,SOURCE!B:S,15,0))&gt;=0,REPT(" ",SOURCE!$AA$2-LEN(VLOOKUP(A1326,SOURCE!B:S,15,0))),"")&amp;
TEXT(A1326,"???0")&amp;IF(VLOOKUP(A1326,SOURCE!B:S,16,0)="","","   "&amp;VLOOKUP(A1326,SOURCE!B:S,16,0)
))))
)</f>
        <v>#define ITM_1296                    1296</v>
      </c>
    </row>
    <row r="1327" spans="1:4">
      <c r="A1327">
        <f t="shared" si="24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8" t="str">
        <f>IF(A1327&lt;&gt;INT(A1327),B1327,
IF(A1327&lt;0,VLOOKUP(A1327,lookups!A$1:B$25,2,0),
IF(ISNA(B1327),"",
IF(OR(ISBLANK(A1327),ISNA(B1327),B1327=0),
"",
"#define "&amp;
VLOOKUP(A1327,SOURCE!B:S,15,0)&amp;IF(SOURCE!$AA$2-LEN(VLOOKUP(A1327,SOURCE!B:S,15,0))&gt;=0,REPT(" ",SOURCE!$AA$2-LEN(VLOOKUP(A1327,SOURCE!B:S,15,0))),"")&amp;
TEXT(A1327,"???0")&amp;IF(VLOOKUP(A1327,SOURCE!B:S,16,0)="","","   "&amp;VLOOKUP(A1327,SOURCE!B:S,16,0)
))))
)</f>
        <v/>
      </c>
    </row>
    <row r="1328" spans="1:4">
      <c r="A1328">
        <f t="shared" si="24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8" t="str">
        <f>IF(A1328&lt;&gt;INT(A1328),B1328,
IF(A1328&lt;0,VLOOKUP(A1328,lookups!A$1:B$25,2,0),
IF(ISNA(B1328),"",
IF(OR(ISBLANK(A1328),ISNA(B1328),B1328=0),
"",
"#define "&amp;
VLOOKUP(A1328,SOURCE!B:S,15,0)&amp;IF(SOURCE!$AA$2-LEN(VLOOKUP(A1328,SOURCE!B:S,15,0))&gt;=0,REPT(" ",SOURCE!$AA$2-LEN(VLOOKUP(A1328,SOURCE!B:S,15,0))),"")&amp;
TEXT(A1328,"???0")&amp;IF(VLOOKUP(A1328,SOURCE!B:S,16,0)="","","   "&amp;VLOOKUP(A1328,SOURCE!B:S,16,0)
))))
)</f>
        <v/>
      </c>
    </row>
    <row r="1329" spans="1:4">
      <c r="A1329">
        <f t="shared" si="24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8" t="str">
        <f>IF(A1329&lt;&gt;INT(A1329),B1329,
IF(A1329&lt;0,VLOOKUP(A1329,lookups!A$1:B$25,2,0),
IF(ISNA(B1329),"",
IF(OR(ISBLANK(A1329),ISNA(B1329),B1329=0),
"",
"#define "&amp;
VLOOKUP(A1329,SOURCE!B:S,15,0)&amp;IF(SOURCE!$AA$2-LEN(VLOOKUP(A1329,SOURCE!B:S,15,0))&gt;=0,REPT(" ",SOURCE!$AA$2-LEN(VLOOKUP(A1329,SOURCE!B:S,15,0))),"")&amp;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4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8" t="str">
        <f>IF(A1330&lt;&gt;INT(A1330),B1330,
IF(A1330&lt;0,VLOOKUP(A1330,lookups!A$1:B$25,2,0),
IF(ISNA(B1330),"",
IF(OR(ISBLANK(A1330),ISNA(B1330),B1330=0),
"",
"#define "&amp;
VLOOKUP(A1330,SOURCE!B:S,15,0)&amp;IF(SOURCE!$AA$2-LEN(VLOOKUP(A1330,SOURCE!B:S,15,0))&gt;=0,REPT(" ",SOURCE!$AA$2-LEN(VLOOKUP(A1330,SOURCE!B:S,15,0))),"")&amp;
TEXT(A1330,"???0")&amp;IF(VLOOKUP(A1330,SOURCE!B:S,16,0)="","","   "&amp;VLOOKUP(A1330,SOURCE!B:S,16,0)
))))
)</f>
        <v>#define ITM_BESTF                   1297</v>
      </c>
    </row>
    <row r="1331" spans="1:4">
      <c r="A1331">
        <f t="shared" si="24"/>
        <v>1298</v>
      </c>
      <c r="B1331" t="str">
        <f>VLOOKUP(A1331,SOURCE!B:S,15,0)</f>
        <v>ITM_EXPF</v>
      </c>
      <c r="C1331">
        <f>IF(
ISNUMBER(INDEX(SOURCE!B:B,MATCH(A1331,SOURCE!B:B,0)+1)),
  VALUE(INDEX(SOURCE!B:B,MATCH(A1331,SOURCE!B:B,0)+1)),
  "")</f>
        <v>1299</v>
      </c>
      <c r="D1331" s="8" t="str">
        <f>IF(A1331&lt;&gt;INT(A1331),B1331,
IF(A1331&lt;0,VLOOKUP(A1331,lookups!A$1:B$25,2,0),
IF(ISNA(B1331),"",
IF(OR(ISBLANK(A1331),ISNA(B1331),B1331=0),
"",
"#define "&amp;
VLOOKUP(A1331,SOURCE!B:S,15,0)&amp;IF(SOURCE!$AA$2-LEN(VLOOKUP(A1331,SOURCE!B:S,15,0))&gt;=0,REPT(" ",SOURCE!$AA$2-LEN(VLOOKUP(A1331,SOURCE!B:S,15,0))),"")&amp;
TEXT(A1331,"???0")&amp;IF(VLOOKUP(A1331,SOURCE!B:S,16,0)="","","   "&amp;VLOOKUP(A1331,SOURCE!B:S,16,0)
))))
)</f>
        <v>#define ITM_EXPF                    1298</v>
      </c>
    </row>
    <row r="1332" spans="1:4">
      <c r="A1332">
        <f t="shared" si="24"/>
        <v>1299</v>
      </c>
      <c r="B1332" t="str">
        <f>VLOOKUP(A1332,SOURCE!B:S,15,0)</f>
        <v>ITM_LINF</v>
      </c>
      <c r="C1332">
        <f>IF(
ISNUMBER(INDEX(SOURCE!B:B,MATCH(A1332,SOURCE!B:B,0)+1)),
  VALUE(INDEX(SOURCE!B:B,MATCH(A1332,SOURCE!B:B,0)+1)),
  "")</f>
        <v>1300</v>
      </c>
      <c r="D1332" s="8" t="str">
        <f>IF(A1332&lt;&gt;INT(A1332),B1332,
IF(A1332&lt;0,VLOOKUP(A1332,lookups!A$1:B$25,2,0),
IF(ISNA(B1332),"",
IF(OR(ISBLANK(A1332),ISNA(B1332),B1332=0),
"",
"#define "&amp;
VLOOKUP(A1332,SOURCE!B:S,15,0)&amp;IF(SOURCE!$AA$2-LEN(VLOOKUP(A1332,SOURCE!B:S,15,0))&gt;=0,REPT(" ",SOURCE!$AA$2-LEN(VLOOKUP(A1332,SOURCE!B:S,15,0))),"")&amp;
TEXT(A1332,"???0")&amp;IF(VLOOKUP(A1332,SOURCE!B:S,16,0)="","","   "&amp;VLOOKUP(A1332,SOURCE!B:S,16,0)
))))
)</f>
        <v>#define ITM_LINF                    1299</v>
      </c>
    </row>
    <row r="1333" spans="1:4">
      <c r="A1333">
        <f t="shared" si="24"/>
        <v>1300</v>
      </c>
      <c r="B1333" t="str">
        <f>VLOOKUP(A1333,SOURCE!B:S,15,0)</f>
        <v>ITM_LOGF</v>
      </c>
      <c r="C1333">
        <f>IF(
ISNUMBER(INDEX(SOURCE!B:B,MATCH(A1333,SOURCE!B:B,0)+1)),
  VALUE(INDEX(SOURCE!B:B,MATCH(A1333,SOURCE!B:B,0)+1)),
  "")</f>
        <v>1301</v>
      </c>
      <c r="D1333" s="8" t="str">
        <f>IF(A1333&lt;&gt;INT(A1333),B1333,
IF(A1333&lt;0,VLOOKUP(A1333,lookups!A$1:B$25,2,0),
IF(ISNA(B1333),"",
IF(OR(ISBLANK(A1333),ISNA(B1333),B1333=0),
"",
"#define "&amp;
VLOOKUP(A1333,SOURCE!B:S,15,0)&amp;IF(SOURCE!$AA$2-LEN(VLOOKUP(A1333,SOURCE!B:S,15,0))&gt;=0,REPT(" ",SOURCE!$AA$2-LEN(VLOOKUP(A1333,SOURCE!B:S,15,0))),"")&amp;
TEXT(A1333,"???0")&amp;IF(VLOOKUP(A1333,SOURCE!B:S,16,0)="","","   "&amp;VLOOKUP(A1333,SOURCE!B:S,16,0)
))))
)</f>
        <v>#define ITM_LOGF                    1300</v>
      </c>
    </row>
    <row r="1334" spans="1:4">
      <c r="A1334">
        <f t="shared" si="24"/>
        <v>1301</v>
      </c>
      <c r="B1334" t="str">
        <f>VLOOKUP(A1334,SOURCE!B:S,15,0)</f>
        <v>ITM_ORTHOF</v>
      </c>
      <c r="C1334">
        <f>IF(
ISNUMBER(INDEX(SOURCE!B:B,MATCH(A1334,SOURCE!B:B,0)+1)),
  VALUE(INDEX(SOURCE!B:B,MATCH(A1334,SOURCE!B:B,0)+1)),
  "")</f>
        <v>1302</v>
      </c>
      <c r="D1334" s="8" t="str">
        <f>IF(A1334&lt;&gt;INT(A1334),B1334,
IF(A1334&lt;0,VLOOKUP(A1334,lookups!A$1:B$25,2,0),
IF(ISNA(B1334),"",
IF(OR(ISBLANK(A1334),ISNA(B1334),B1334=0),
"",
"#define "&amp;
VLOOKUP(A1334,SOURCE!B:S,15,0)&amp;IF(SOURCE!$AA$2-LEN(VLOOKUP(A1334,SOURCE!B:S,15,0))&gt;=0,REPT(" ",SOURCE!$AA$2-LEN(VLOOKUP(A1334,SOURCE!B:S,15,0))),"")&amp;
TEXT(A1334,"???0")&amp;IF(VLOOKUP(A1334,SOURCE!B:S,16,0)="","","   "&amp;VLOOKUP(A1334,SOURCE!B:S,16,0)
))))
)</f>
        <v>#define ITM_ORTHOF                  1301</v>
      </c>
    </row>
    <row r="1335" spans="1:4">
      <c r="A1335">
        <f t="shared" si="24"/>
        <v>1302</v>
      </c>
      <c r="B1335" t="str">
        <f>VLOOKUP(A1335,SOURCE!B:S,15,0)</f>
        <v>ITM_POWERF</v>
      </c>
      <c r="C1335">
        <f>IF(
ISNUMBER(INDEX(SOURCE!B:B,MATCH(A1335,SOURCE!B:B,0)+1)),
  VALUE(INDEX(SOURCE!B:B,MATCH(A1335,SOURCE!B:B,0)+1)),
  "")</f>
        <v>1303</v>
      </c>
      <c r="D1335" s="8" t="str">
        <f>IF(A1335&lt;&gt;INT(A1335),B1335,
IF(A1335&lt;0,VLOOKUP(A1335,lookups!A$1:B$25,2,0),
IF(ISNA(B1335),"",
IF(OR(ISBLANK(A1335),ISNA(B1335),B1335=0),
"",
"#define "&amp;
VLOOKUP(A1335,SOURCE!B:S,15,0)&amp;IF(SOURCE!$AA$2-LEN(VLOOKUP(A1335,SOURCE!B:S,15,0))&gt;=0,REPT(" ",SOURCE!$AA$2-LEN(VLOOKUP(A1335,SOURCE!B:S,15,0))),"")&amp;
TEXT(A1335,"???0")&amp;IF(VLOOKUP(A1335,SOURCE!B:S,16,0)="","","   "&amp;VLOOKUP(A1335,SOURCE!B:S,16,0)
))))
)</f>
        <v>#define ITM_POWERF                  1302</v>
      </c>
    </row>
    <row r="1336" spans="1:4">
      <c r="A1336">
        <f t="shared" si="24"/>
        <v>1303</v>
      </c>
      <c r="B1336" t="str">
        <f>VLOOKUP(A1336,SOURCE!B:S,15,0)</f>
        <v>ITM_GAUSSF</v>
      </c>
      <c r="C1336">
        <f>IF(
ISNUMBER(INDEX(SOURCE!B:B,MATCH(A1336,SOURCE!B:B,0)+1)),
  VALUE(INDEX(SOURCE!B:B,MATCH(A1336,SOURCE!B:B,0)+1)),
  "")</f>
        <v>1304</v>
      </c>
      <c r="D1336" s="8" t="str">
        <f>IF(A1336&lt;&gt;INT(A1336),B1336,
IF(A1336&lt;0,VLOOKUP(A1336,lookups!A$1:B$25,2,0),
IF(ISNA(B1336),"",
IF(OR(ISBLANK(A1336),ISNA(B1336),B1336=0),
"",
"#define "&amp;
VLOOKUP(A1336,SOURCE!B:S,15,0)&amp;IF(SOURCE!$AA$2-LEN(VLOOKUP(A1336,SOURCE!B:S,15,0))&gt;=0,REPT(" ",SOURCE!$AA$2-LEN(VLOOKUP(A1336,SOURCE!B:S,15,0))),"")&amp;
TEXT(A1336,"???0")&amp;IF(VLOOKUP(A1336,SOURCE!B:S,16,0)="","","   "&amp;VLOOKUP(A1336,SOURCE!B:S,16,0)
))))
)</f>
        <v>#define ITM_GAUSSF                  1303</v>
      </c>
    </row>
    <row r="1337" spans="1:4">
      <c r="A1337">
        <f t="shared" si="24"/>
        <v>1304</v>
      </c>
      <c r="B1337" t="str">
        <f>VLOOKUP(A1337,SOURCE!B:S,15,0)</f>
        <v>ITM_CAUCHF</v>
      </c>
      <c r="C1337">
        <f>IF(
ISNUMBER(INDEX(SOURCE!B:B,MATCH(A1337,SOURCE!B:B,0)+1)),
  VALUE(INDEX(SOURCE!B:B,MATCH(A1337,SOURCE!B:B,0)+1)),
  "")</f>
        <v>1305</v>
      </c>
      <c r="D1337" s="8" t="str">
        <f>IF(A1337&lt;&gt;INT(A1337),B1337,
IF(A1337&lt;0,VLOOKUP(A1337,lookups!A$1:B$25,2,0),
IF(ISNA(B1337),"",
IF(OR(ISBLANK(A1337),ISNA(B1337),B1337=0),
"",
"#define "&amp;
VLOOKUP(A1337,SOURCE!B:S,15,0)&amp;IF(SOURCE!$AA$2-LEN(VLOOKUP(A1337,SOURCE!B:S,15,0))&gt;=0,REPT(" ",SOURCE!$AA$2-LEN(VLOOKUP(A1337,SOURCE!B:S,15,0))),"")&amp;
TEXT(A1337,"???0")&amp;IF(VLOOKUP(A1337,SOURCE!B:S,16,0)="","","   "&amp;VLOOKUP(A1337,SOURCE!B:S,16,0)
))))
)</f>
        <v>#define ITM_CAUCHF                  1304</v>
      </c>
    </row>
    <row r="1338" spans="1:4">
      <c r="A1338">
        <f t="shared" si="24"/>
        <v>1305</v>
      </c>
      <c r="B1338" t="str">
        <f>VLOOKUP(A1338,SOURCE!B:S,15,0)</f>
        <v>ITM_PARABF</v>
      </c>
      <c r="C1338">
        <f>IF(
ISNUMBER(INDEX(SOURCE!B:B,MATCH(A1338,SOURCE!B:B,0)+1)),
  VALUE(INDEX(SOURCE!B:B,MATCH(A1338,SOURCE!B:B,0)+1)),
  "")</f>
        <v>1306</v>
      </c>
      <c r="D1338" s="8" t="str">
        <f>IF(A1338&lt;&gt;INT(A1338),B1338,
IF(A1338&lt;0,VLOOKUP(A1338,lookups!A$1:B$25,2,0),
IF(ISNA(B1338),"",
IF(OR(ISBLANK(A1338),ISNA(B1338),B1338=0),
"",
"#define "&amp;
VLOOKUP(A1338,SOURCE!B:S,15,0)&amp;IF(SOURCE!$AA$2-LEN(VLOOKUP(A1338,SOURCE!B:S,15,0))&gt;=0,REPT(" ",SOURCE!$AA$2-LEN(VLOOKUP(A1338,SOURCE!B:S,15,0))),"")&amp;
TEXT(A1338,"???0")&amp;IF(VLOOKUP(A1338,SOURCE!B:S,16,0)="","","   "&amp;VLOOKUP(A1338,SOURCE!B:S,16,0)
))))
)</f>
        <v>#define ITM_PARABF                  1305</v>
      </c>
    </row>
    <row r="1339" spans="1:4">
      <c r="A1339">
        <f t="shared" si="24"/>
        <v>1306</v>
      </c>
      <c r="B1339" t="str">
        <f>VLOOKUP(A1339,SOURCE!B:S,15,0)</f>
        <v>ITM_HYPF</v>
      </c>
      <c r="C1339">
        <f>IF(
ISNUMBER(INDEX(SOURCE!B:B,MATCH(A1339,SOURCE!B:B,0)+1)),
  VALUE(INDEX(SOURCE!B:B,MATCH(A1339,SOURCE!B:B,0)+1)),
  "")</f>
        <v>1307</v>
      </c>
      <c r="D1339" s="8" t="str">
        <f>IF(A1339&lt;&gt;INT(A1339),B1339,
IF(A1339&lt;0,VLOOKUP(A1339,lookups!A$1:B$25,2,0),
IF(ISNA(B1339),"",
IF(OR(ISBLANK(A1339),ISNA(B1339),B1339=0),
"",
"#define "&amp;
VLOOKUP(A1339,SOURCE!B:S,15,0)&amp;IF(SOURCE!$AA$2-LEN(VLOOKUP(A1339,SOURCE!B:S,15,0))&gt;=0,REPT(" ",SOURCE!$AA$2-LEN(VLOOKUP(A1339,SOURCE!B:S,15,0))),"")&amp;
TEXT(A1339,"???0")&amp;IF(VLOOKUP(A1339,SOURCE!B:S,16,0)="","","   "&amp;VLOOKUP(A1339,SOURCE!B:S,16,0)
))))
)</f>
        <v>#define ITM_HYPF                    1306</v>
      </c>
    </row>
    <row r="1340" spans="1:4">
      <c r="A1340">
        <f t="shared" si="24"/>
        <v>1307</v>
      </c>
      <c r="B1340" t="str">
        <f>VLOOKUP(A1340,SOURCE!B:S,15,0)</f>
        <v>ITM_ROOTF</v>
      </c>
      <c r="C1340">
        <f>IF(
ISNUMBER(INDEX(SOURCE!B:B,MATCH(A1340,SOURCE!B:B,0)+1)),
  VALUE(INDEX(SOURCE!B:B,MATCH(A1340,SOURCE!B:B,0)+1)),
  "")</f>
        <v>1308</v>
      </c>
      <c r="D1340" s="8" t="str">
        <f>IF(A1340&lt;&gt;INT(A1340),B1340,
IF(A1340&lt;0,VLOOKUP(A1340,lookups!A$1:B$25,2,0),
IF(ISNA(B1340),"",
IF(OR(ISBLANK(A1340),ISNA(B1340),B1340=0),
"",
"#define "&amp;
VLOOKUP(A1340,SOURCE!B:S,15,0)&amp;IF(SOURCE!$AA$2-LEN(VLOOKUP(A1340,SOURCE!B:S,15,0))&gt;=0,REPT(" ",SOURCE!$AA$2-LEN(VLOOKUP(A1340,SOURCE!B:S,15,0))),"")&amp;
TEXT(A1340,"???0")&amp;IF(VLOOKUP(A1340,SOURCE!B:S,16,0)="","","   "&amp;VLOOKUP(A1340,SOURCE!B:S,16,0)
))))
)</f>
        <v>#define ITM_ROOTF                   1307</v>
      </c>
    </row>
    <row r="1341" spans="1:4">
      <c r="A1341">
        <f t="shared" si="24"/>
        <v>1308</v>
      </c>
      <c r="B1341" t="str">
        <f>VLOOKUP(A1341,SOURCE!B:S,15,0)</f>
        <v>ITM_1308</v>
      </c>
      <c r="C1341">
        <f>IF(
ISNUMBER(INDEX(SOURCE!B:B,MATCH(A1341,SOURCE!B:B,0)+1)),
  VALUE(INDEX(SOURCE!B:B,MATCH(A1341,SOURCE!B:B,0)+1)),
  "")</f>
        <v>1309</v>
      </c>
      <c r="D1341" s="8" t="str">
        <f>IF(A1341&lt;&gt;INT(A1341),B1341,
IF(A1341&lt;0,VLOOKUP(A1341,lookups!A$1:B$25,2,0),
IF(ISNA(B1341),"",
IF(OR(ISBLANK(A1341),ISNA(B1341),B1341=0),
"",
"#define "&amp;
VLOOKUP(A1341,SOURCE!B:S,15,0)&amp;IF(SOURCE!$AA$2-LEN(VLOOKUP(A1341,SOURCE!B:S,15,0))&gt;=0,REPT(" ",SOURCE!$AA$2-LEN(VLOOKUP(A1341,SOURCE!B:S,15,0))),"")&amp;
TEXT(A1341,"???0")&amp;IF(VLOOKUP(A1341,SOURCE!B:S,16,0)="","","   "&amp;VLOOKUP(A1341,SOURCE!B:S,16,0)
))))
)</f>
        <v>#define ITM_1308                    1308</v>
      </c>
    </row>
    <row r="1342" spans="1:4">
      <c r="A1342">
        <f t="shared" si="24"/>
        <v>1309</v>
      </c>
      <c r="B1342" t="str">
        <f>VLOOKUP(A1342,SOURCE!B:S,15,0)</f>
        <v>ITM_1309</v>
      </c>
      <c r="C1342">
        <f>IF(
ISNUMBER(INDEX(SOURCE!B:B,MATCH(A1342,SOURCE!B:B,0)+1)),
  VALUE(INDEX(SOURCE!B:B,MATCH(A1342,SOURCE!B:B,0)+1)),
  "")</f>
        <v>1310</v>
      </c>
      <c r="D1342" s="8" t="str">
        <f>IF(A1342&lt;&gt;INT(A1342),B1342,
IF(A1342&lt;0,VLOOKUP(A1342,lookups!A$1:B$25,2,0),
IF(ISNA(B1342),"",
IF(OR(ISBLANK(A1342),ISNA(B1342),B1342=0),
"",
"#define "&amp;
VLOOKUP(A1342,SOURCE!B:S,15,0)&amp;IF(SOURCE!$AA$2-LEN(VLOOKUP(A1342,SOURCE!B:S,15,0))&gt;=0,REPT(" ",SOURCE!$AA$2-LEN(VLOOKUP(A1342,SOURCE!B:S,15,0))),"")&amp;
TEXT(A1342,"???0")&amp;IF(VLOOKUP(A1342,SOURCE!B:S,16,0)="","","   "&amp;VLOOKUP(A1342,SOURCE!B:S,16,0)
))))
)</f>
        <v>#define ITM_1309                    1309</v>
      </c>
    </row>
    <row r="1343" spans="1:4">
      <c r="A1343">
        <f t="shared" si="24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8" t="str">
        <f>IF(A1343&lt;&gt;INT(A1343),B1343,
IF(A1343&lt;0,VLOOKUP(A1343,lookups!A$1:B$25,2,0),
IF(ISNA(B1343),"",
IF(OR(ISBLANK(A1343),ISNA(B1343),B1343=0),
"",
"#define "&amp;
VLOOKUP(A1343,SOURCE!B:S,15,0)&amp;IF(SOURCE!$AA$2-LEN(VLOOKUP(A1343,SOURCE!B:S,15,0))&gt;=0,REPT(" ",SOURCE!$AA$2-LEN(VLOOKUP(A1343,SOURCE!B:S,15,0))),"")&amp;
TEXT(A1343,"???0")&amp;IF(VLOOKUP(A1343,SOURCE!B:S,16,0)="","","   "&amp;VLOOKUP(A1343,SOURCE!B:S,16,0)
))))
)</f>
        <v>#define ITM_1310                    1310</v>
      </c>
    </row>
    <row r="1344" spans="1:4">
      <c r="A1344">
        <f t="shared" si="24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8" t="str">
        <f>IF(A1344&lt;&gt;INT(A1344),B1344,
IF(A1344&lt;0,VLOOKUP(A1344,lookups!A$1:B$25,2,0),
IF(ISNA(B1344),"",
IF(OR(ISBLANK(A1344),ISNA(B1344),B1344=0),
"",
"#define "&amp;
VLOOKUP(A1344,SOURCE!B:S,15,0)&amp;IF(SOURCE!$AA$2-LEN(VLOOKUP(A1344,SOURCE!B:S,15,0))&gt;=0,REPT(" ",SOURCE!$AA$2-LEN(VLOOKUP(A1344,SOURCE!B:S,15,0))),"")&amp;
TEXT(A1344,"???0")&amp;IF(VLOOKUP(A1344,SOURCE!B:S,16,0)="","","   "&amp;VLOOKUP(A1344,SOURCE!B:S,16,0)
))))
)</f>
        <v>#define ITM_1311                    1311</v>
      </c>
    </row>
    <row r="1345" spans="1:4">
      <c r="A1345">
        <f t="shared" si="24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8" t="str">
        <f>IF(A1345&lt;&gt;INT(A1345),B1345,
IF(A1345&lt;0,VLOOKUP(A1345,lookups!A$1:B$25,2,0),
IF(ISNA(B1345),"",
IF(OR(ISBLANK(A1345),ISNA(B1345),B1345=0),
"",
"#define "&amp;
VLOOKUP(A1345,SOURCE!B:S,15,0)&amp;IF(SOURCE!$AA$2-LEN(VLOOKUP(A1345,SOURCE!B:S,15,0))&gt;=0,REPT(" ",SOURCE!$AA$2-LEN(VLOOKUP(A1345,SOURCE!B:S,15,0))),"")&amp;
TEXT(A1345,"???0")&amp;IF(VLOOKUP(A1345,SOURCE!B:S,16,0)="","","   "&amp;VLOOKUP(A1345,SOURCE!B:S,16,0)
))))
)</f>
        <v>#define ITM_1312                    1312</v>
      </c>
    </row>
    <row r="1346" spans="1:4">
      <c r="A1346">
        <f t="shared" si="24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8" t="str">
        <f>IF(A1346&lt;&gt;INT(A1346),B1346,
IF(A1346&lt;0,VLOOKUP(A1346,lookups!A$1:B$25,2,0),
IF(ISNA(B1346),"",
IF(OR(ISBLANK(A1346),ISNA(B1346),B1346=0),
"",
"#define "&amp;
VLOOKUP(A1346,SOURCE!B:S,15,0)&amp;IF(SOURCE!$AA$2-LEN(VLOOKUP(A1346,SOURCE!B:S,15,0))&gt;=0,REPT(" ",SOURCE!$AA$2-LEN(VLOOKUP(A1346,SOURCE!B:S,15,0))),"")&amp;
TEXT(A1346,"???0")&amp;IF(VLOOKUP(A1346,SOURCE!B:S,16,0)="","","   "&amp;VLOOKUP(A1346,SOURCE!B:S,16,0)
))))
)</f>
        <v/>
      </c>
    </row>
    <row r="1347" spans="1:4">
      <c r="A1347">
        <f t="shared" si="24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8" t="str">
        <f>IF(A1347&lt;&gt;INT(A1347),B1347,
IF(A1347&lt;0,VLOOKUP(A1347,lookups!A$1:B$25,2,0),
IF(ISNA(B1347),"",
IF(OR(ISBLANK(A1347),ISNA(B1347),B1347=0),
"",
"#define "&amp;
VLOOKUP(A1347,SOURCE!B:S,15,0)&amp;IF(SOURCE!$AA$2-LEN(VLOOKUP(A1347,SOURCE!B:S,15,0))&gt;=0,REPT(" ",SOURCE!$AA$2-LEN(VLOOKUP(A1347,SOURCE!B:S,15,0))),"")&amp;
TEXT(A1347,"???0")&amp;IF(VLOOKUP(A1347,SOURCE!B:S,16,0)="","","   "&amp;VLOOKUP(A1347,SOURCE!B:S,16,0)
))))
)</f>
        <v/>
      </c>
    </row>
    <row r="1348" spans="1:4">
      <c r="A1348">
        <f t="shared" si="24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8" t="str">
        <f>IF(A1348&lt;&gt;INT(A1348),B1348,
IF(A1348&lt;0,VLOOKUP(A1348,lookups!A$1:B$25,2,0),
IF(ISNA(B1348),"",
IF(OR(ISBLANK(A1348),ISNA(B1348),B1348=0),
"",
"#define "&amp;
VLOOKUP(A1348,SOURCE!B:S,15,0)&amp;IF(SOURCE!$AA$2-LEN(VLOOKUP(A1348,SOURCE!B:S,15,0))&gt;=0,REPT(" ",SOURCE!$AA$2-LEN(VLOOKUP(A1348,SOURCE!B:S,15,0))),"")&amp;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4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8" t="str">
        <f>IF(A1349&lt;&gt;INT(A1349),B1349,
IF(A1349&lt;0,VLOOKUP(A1349,lookups!A$1:B$25,2,0),
IF(ISNA(B1349),"",
IF(OR(ISBLANK(A1349),ISNA(B1349),B1349=0),
"",
"#define "&amp;
VLOOKUP(A1349,SOURCE!B:S,15,0)&amp;IF(SOURCE!$AA$2-LEN(VLOOKUP(A1349,SOURCE!B:S,15,0))&gt;=0,REPT(" ",SOURCE!$AA$2-LEN(VLOOKUP(A1349,SOURCE!B:S,15,0))),"")&amp;
TEXT(A1349,"???0")&amp;IF(VLOOKUP(A1349,SOURCE!B:S,16,0)="","","   "&amp;VLOOKUP(A1349,SOURCE!B:S,16,0)
))))
)</f>
        <v>#define MNU_ADV                     1313</v>
      </c>
    </row>
    <row r="1350" spans="1:4">
      <c r="A1350">
        <f t="shared" si="24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8" t="str">
        <f>IF(A1350&lt;&gt;INT(A1350),B1350,
IF(A1350&lt;0,VLOOKUP(A1350,lookups!A$1:B$25,2,0),
IF(ISNA(B1350),"",
IF(OR(ISBLANK(A1350),ISNA(B1350),B1350=0),
"",
"#define "&amp;
VLOOKUP(A1350,SOURCE!B:S,15,0)&amp;IF(SOURCE!$AA$2-LEN(VLOOKUP(A1350,SOURCE!B:S,15,0))&gt;=0,REPT(" ",SOURCE!$AA$2-LEN(VLOOKUP(A1350,SOURCE!B:S,15,0))),"")&amp;
TEXT(A1350,"???0")&amp;IF(VLOOKUP(A1350,SOURCE!B:S,16,0)="","","   "&amp;VLOOKUP(A1350,SOURCE!B:S,16,0)
))))
)</f>
        <v>#define MNU_ANGLES                  1314</v>
      </c>
    </row>
    <row r="1351" spans="1:4">
      <c r="A1351">
        <f t="shared" si="24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8" t="str">
        <f>IF(A1351&lt;&gt;INT(A1351),B1351,
IF(A1351&lt;0,VLOOKUP(A1351,lookups!A$1:B$25,2,0),
IF(ISNA(B1351),"",
IF(OR(ISBLANK(A1351),ISNA(B1351),B1351=0),
"",
"#define "&amp;
VLOOKUP(A1351,SOURCE!B:S,15,0)&amp;IF(SOURCE!$AA$2-LEN(VLOOKUP(A1351,SOURCE!B:S,15,0))&gt;=0,REPT(" ",SOURCE!$AA$2-LEN(VLOOKUP(A1351,SOURCE!B:S,15,0))),"")&amp;
TEXT(A1351,"???0")&amp;IF(VLOOKUP(A1351,SOURCE!B:S,16,0)="","","   "&amp;VLOOKUP(A1351,SOURCE!B:S,16,0)
))))
)</f>
        <v>#define MNU_PRINT                   1315</v>
      </c>
    </row>
    <row r="1352" spans="1:4">
      <c r="A1352">
        <f t="shared" si="24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8" t="str">
        <f>IF(A1352&lt;&gt;INT(A1352),B1352,
IF(A1352&lt;0,VLOOKUP(A1352,lookups!A$1:B$25,2,0),
IF(ISNA(B1352),"",
IF(OR(ISBLANK(A1352),ISNA(B1352),B1352=0),
"",
"#define "&amp;
VLOOKUP(A1352,SOURCE!B:S,15,0)&amp;IF(SOURCE!$AA$2-LEN(VLOOKUP(A1352,SOURCE!B:S,15,0))&gt;=0,REPT(" ",SOURCE!$AA$2-LEN(VLOOKUP(A1352,SOURCE!B:S,15,0))),"")&amp;
TEXT(A1352,"???0")&amp;IF(VLOOKUP(A1352,SOURCE!B:S,16,0)="","","   "&amp;VLOOKUP(A1352,SOURCE!B:S,16,0)
))))
)</f>
        <v>#define MNU_CONVA                   1316</v>
      </c>
    </row>
    <row r="1353" spans="1:4">
      <c r="A1353">
        <f t="shared" si="24"/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8" t="str">
        <f>IF(A1353&lt;&gt;INT(A1353),B1353,
IF(A1353&lt;0,VLOOKUP(A1353,lookups!A$1:B$25,2,0),
IF(ISNA(B1353),"",
IF(OR(ISBLANK(A1353),ISNA(B1353),B1353=0),
"",
"#define "&amp;
VLOOKUP(A1353,SOURCE!B:S,15,0)&amp;IF(SOURCE!$AA$2-LEN(VLOOKUP(A1353,SOURCE!B:S,15,0))&gt;=0,REPT(" ",SOURCE!$AA$2-LEN(VLOOKUP(A1353,SOURCE!B:S,15,0))),"")&amp;
TEXT(A1353,"???0")&amp;IF(VLOOKUP(A1353,SOURCE!B:S,16,0)="","","   "&amp;VLOOKUP(A1353,SOURCE!B:S,16,0)
))))
)</f>
        <v>#define MNU_BITS                    1317</v>
      </c>
    </row>
    <row r="1354" spans="1:4">
      <c r="A1354">
        <f t="shared" si="24"/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8" t="str">
        <f>IF(A1354&lt;&gt;INT(A1354),B1354,
IF(A1354&lt;0,VLOOKUP(A1354,lookups!A$1:B$25,2,0),
IF(ISNA(B1354),"",
IF(OR(ISBLANK(A1354),ISNA(B1354),B1354=0),
"",
"#define "&amp;
VLOOKUP(A1354,SOURCE!B:S,15,0)&amp;IF(SOURCE!$AA$2-LEN(VLOOKUP(A1354,SOURCE!B:S,15,0))&gt;=0,REPT(" ",SOURCE!$AA$2-LEN(VLOOKUP(A1354,SOURCE!B:S,15,0))),"")&amp;
TEXT(A1354,"???0")&amp;IF(VLOOKUP(A1354,SOURCE!B:S,16,0)="","","   "&amp;VLOOKUP(A1354,SOURCE!B:S,16,0)
))))
)</f>
        <v>#define MNU_CATALOG                 1318</v>
      </c>
    </row>
    <row r="1355" spans="1:4">
      <c r="A1355">
        <f t="shared" ref="A1355:A1418" si="25">C1354</f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8" t="str">
        <f>IF(A1355&lt;&gt;INT(A1355),B1355,
IF(A1355&lt;0,VLOOKUP(A1355,lookups!A$1:B$25,2,0),
IF(ISNA(B1355),"",
IF(OR(ISBLANK(A1355),ISNA(B1355),B1355=0),
"",
"#define "&amp;
VLOOKUP(A1355,SOURCE!B:S,15,0)&amp;IF(SOURCE!$AA$2-LEN(VLOOKUP(A1355,SOURCE!B:S,15,0))&gt;=0,REPT(" ",SOURCE!$AA$2-LEN(VLOOKUP(A1355,SOURCE!B:S,15,0))),"")&amp;
TEXT(A1355,"???0")&amp;IF(VLOOKUP(A1355,SOURCE!B:S,16,0)="","","   "&amp;VLOOKUP(A1355,SOURCE!B:S,16,0)
))))
)</f>
        <v>#define MNU_CHARS                   1319</v>
      </c>
    </row>
    <row r="1356" spans="1:4">
      <c r="A1356">
        <f t="shared" si="25"/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8" t="str">
        <f>IF(A1356&lt;&gt;INT(A1356),B1356,
IF(A1356&lt;0,VLOOKUP(A1356,lookups!A$1:B$25,2,0),
IF(ISNA(B1356),"",
IF(OR(ISBLANK(A1356),ISNA(B1356),B1356=0),
"",
"#define "&amp;
VLOOKUP(A1356,SOURCE!B:S,15,0)&amp;IF(SOURCE!$AA$2-LEN(VLOOKUP(A1356,SOURCE!B:S,15,0))&gt;=0,REPT(" ",SOURCE!$AA$2-LEN(VLOOKUP(A1356,SOURCE!B:S,15,0))),"")&amp;
TEXT(A1356,"???0")&amp;IF(VLOOKUP(A1356,SOURCE!B:S,16,0)="","","   "&amp;VLOOKUP(A1356,SOURCE!B:S,16,0)
))))
)</f>
        <v>#define MNU_CLK                     1320</v>
      </c>
    </row>
    <row r="1357" spans="1:4">
      <c r="A1357">
        <f t="shared" si="25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8" t="str">
        <f>IF(A1357&lt;&gt;INT(A1357),B1357,
IF(A1357&lt;0,VLOOKUP(A1357,lookups!A$1:B$25,2,0),
IF(ISNA(B1357),"",
IF(OR(ISBLANK(A1357),ISNA(B1357),B1357=0),
"",
"#define "&amp;
VLOOKUP(A1357,SOURCE!B:S,15,0)&amp;IF(SOURCE!$AA$2-LEN(VLOOKUP(A1357,SOURCE!B:S,15,0))&gt;=0,REPT(" ",SOURCE!$AA$2-LEN(VLOOKUP(A1357,SOURCE!B:S,15,0))),"")&amp;
TEXT(A1357,"???0")&amp;IF(VLOOKUP(A1357,SOURCE!B:S,16,0)="","","   "&amp;VLOOKUP(A1357,SOURCE!B:S,16,0)
))))
)</f>
        <v>#define MNU_CLR                     1321</v>
      </c>
    </row>
    <row r="1358" spans="1:4">
      <c r="A1358">
        <f t="shared" si="25"/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8" t="str">
        <f>IF(A1358&lt;&gt;INT(A1358),B1358,
IF(A1358&lt;0,VLOOKUP(A1358,lookups!A$1:B$25,2,0),
IF(ISNA(B1358),"",
IF(OR(ISBLANK(A1358),ISNA(B1358),B1358=0),
"",
"#define "&amp;
VLOOKUP(A1358,SOURCE!B:S,15,0)&amp;IF(SOURCE!$AA$2-LEN(VLOOKUP(A1358,SOURCE!B:S,15,0))&gt;=0,REPT(" ",SOURCE!$AA$2-LEN(VLOOKUP(A1358,SOURCE!B:S,15,0))),"")&amp;
TEXT(A1358,"???0")&amp;IF(VLOOKUP(A1358,SOURCE!B:S,16,0)="","","   "&amp;VLOOKUP(A1358,SOURCE!B:S,16,0)
))))
)</f>
        <v>#define MNU_CONST                   1322</v>
      </c>
    </row>
    <row r="1359" spans="1:4">
      <c r="A1359">
        <f t="shared" si="25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8" t="str">
        <f>IF(A1359&lt;&gt;INT(A1359),B1359,
IF(A1359&lt;0,VLOOKUP(A1359,lookups!A$1:B$25,2,0),
IF(ISNA(B1359),"",
IF(OR(ISBLANK(A1359),ISNA(B1359),B1359=0),
"",
"#define "&amp;
VLOOKUP(A1359,SOURCE!B:S,15,0)&amp;IF(SOURCE!$AA$2-LEN(VLOOKUP(A1359,SOURCE!B:S,15,0))&gt;=0,REPT(" ",SOURCE!$AA$2-LEN(VLOOKUP(A1359,SOURCE!B:S,15,0))),"")&amp;
TEXT(A1359,"???0")&amp;IF(VLOOKUP(A1359,SOURCE!B:S,16,0)="","","   "&amp;VLOOKUP(A1359,SOURCE!B:S,16,0)
))))
)</f>
        <v>#define MNU_CPX                     1323</v>
      </c>
    </row>
    <row r="1360" spans="1:4">
      <c r="A1360">
        <f t="shared" si="25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8" t="str">
        <f>IF(A1360&lt;&gt;INT(A1360),B1360,
IF(A1360&lt;0,VLOOKUP(A1360,lookups!A$1:B$25,2,0),
IF(ISNA(B1360),"",
IF(OR(ISBLANK(A1360),ISNA(B1360),B1360=0),
"",
"#define "&amp;
VLOOKUP(A1360,SOURCE!B:S,15,0)&amp;IF(SOURCE!$AA$2-LEN(VLOOKUP(A1360,SOURCE!B:S,15,0))&gt;=0,REPT(" ",SOURCE!$AA$2-LEN(VLOOKUP(A1360,SOURCE!B:S,15,0))),"")&amp;
TEXT(A1360,"???0")&amp;IF(VLOOKUP(A1360,SOURCE!B:S,16,0)="","","   "&amp;VLOOKUP(A1360,SOURCE!B:S,16,0)
))))
)</f>
        <v>#define MNU_CPXS                    1324</v>
      </c>
    </row>
    <row r="1361" spans="1:4">
      <c r="A1361">
        <f t="shared" si="25"/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8" t="str">
        <f>IF(A1361&lt;&gt;INT(A1361),B1361,
IF(A1361&lt;0,VLOOKUP(A1361,lookups!A$1:B$25,2,0),
IF(ISNA(B1361),"",
IF(OR(ISBLANK(A1361),ISNA(B1361),B1361=0),
"",
"#define "&amp;
VLOOKUP(A1361,SOURCE!B:S,15,0)&amp;IF(SOURCE!$AA$2-LEN(VLOOKUP(A1361,SOURCE!B:S,15,0))&gt;=0,REPT(" ",SOURCE!$AA$2-LEN(VLOOKUP(A1361,SOURCE!B:S,15,0))),"")&amp;
TEXT(A1361,"???0")&amp;IF(VLOOKUP(A1361,SOURCE!B:S,16,0)="","","   "&amp;VLOOKUP(A1361,SOURCE!B:S,16,0)
))))
)</f>
        <v>#define MNU_DATES                   1325</v>
      </c>
    </row>
    <row r="1362" spans="1:4">
      <c r="A1362">
        <f t="shared" si="25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8" t="str">
        <f>IF(A1362&lt;&gt;INT(A1362),B1362,
IF(A1362&lt;0,VLOOKUP(A1362,lookups!A$1:B$25,2,0),
IF(ISNA(B1362),"",
IF(OR(ISBLANK(A1362),ISNA(B1362),B1362=0),
"",
"#define "&amp;
VLOOKUP(A1362,SOURCE!B:S,15,0)&amp;IF(SOURCE!$AA$2-LEN(VLOOKUP(A1362,SOURCE!B:S,15,0))&gt;=0,REPT(" ",SOURCE!$AA$2-LEN(VLOOKUP(A1362,SOURCE!B:S,15,0))),"")&amp;
TEXT(A1362,"???0")&amp;IF(VLOOKUP(A1362,SOURCE!B:S,16,0)="","","   "&amp;VLOOKUP(A1362,SOURCE!B:S,16,0)
))))
)</f>
        <v>#define MNU_DISP                    1326</v>
      </c>
    </row>
    <row r="1363" spans="1:4">
      <c r="A1363">
        <f t="shared" si="25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8" t="str">
        <f>IF(A1363&lt;&gt;INT(A1363),B1363,
IF(A1363&lt;0,VLOOKUP(A1363,lookups!A$1:B$25,2,0),
IF(ISNA(B1363),"",
IF(OR(ISBLANK(A1363),ISNA(B1363),B1363=0),
"",
"#define "&amp;
VLOOKUP(A1363,SOURCE!B:S,15,0)&amp;IF(SOURCE!$AA$2-LEN(VLOOKUP(A1363,SOURCE!B:S,15,0))&gt;=0,REPT(" ",SOURCE!$AA$2-LEN(VLOOKUP(A1363,SOURCE!B:S,15,0))),"")&amp;
TEXT(A1363,"???0")&amp;IF(VLOOKUP(A1363,SOURCE!B:S,16,0)="","","   "&amp;VLOOKUP(A1363,SOURCE!B:S,16,0)
))))
)</f>
        <v>#define MNU_EQN                     1327</v>
      </c>
    </row>
    <row r="1364" spans="1:4">
      <c r="A1364">
        <f t="shared" si="25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8" t="str">
        <f>IF(A1364&lt;&gt;INT(A1364),B1364,
IF(A1364&lt;0,VLOOKUP(A1364,lookups!A$1:B$25,2,0),
IF(ISNA(B1364),"",
IF(OR(ISBLANK(A1364),ISNA(B1364),B1364=0),
"",
"#define "&amp;
VLOOKUP(A1364,SOURCE!B:S,15,0)&amp;IF(SOURCE!$AA$2-LEN(VLOOKUP(A1364,SOURCE!B:S,15,0))&gt;=0,REPT(" ",SOURCE!$AA$2-LEN(VLOOKUP(A1364,SOURCE!B:S,15,0))),"")&amp;
TEXT(A1364,"???0")&amp;IF(VLOOKUP(A1364,SOURCE!B:S,16,0)="","","   "&amp;VLOOKUP(A1364,SOURCE!B:S,16,0)
))))
)</f>
        <v>#define MNU_EXP                     1328</v>
      </c>
    </row>
    <row r="1365" spans="1:4">
      <c r="A1365">
        <f t="shared" si="25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8" t="str">
        <f>IF(A1365&lt;&gt;INT(A1365),B1365,
IF(A1365&lt;0,VLOOKUP(A1365,lookups!A$1:B$25,2,0),
IF(ISNA(B1365),"",
IF(OR(ISBLANK(A1365),ISNA(B1365),B1365=0),
"",
"#define "&amp;
VLOOKUP(A1365,SOURCE!B:S,15,0)&amp;IF(SOURCE!$AA$2-LEN(VLOOKUP(A1365,SOURCE!B:S,15,0))&gt;=0,REPT(" ",SOURCE!$AA$2-LEN(VLOOKUP(A1365,SOURCE!B:S,15,0))),"")&amp;
TEXT(A1365,"???0")&amp;IF(VLOOKUP(A1365,SOURCE!B:S,16,0)="","","   "&amp;VLOOKUP(A1365,SOURCE!B:S,16,0)
))))
)</f>
        <v>#define MNU_CONVE                   1329</v>
      </c>
    </row>
    <row r="1366" spans="1:4">
      <c r="A1366">
        <f t="shared" si="25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8" t="str">
        <f>IF(A1366&lt;&gt;INT(A1366),B1366,
IF(A1366&lt;0,VLOOKUP(A1366,lookups!A$1:B$25,2,0),
IF(ISNA(B1366),"",
IF(OR(ISBLANK(A1366),ISNA(B1366),B1366=0),
"",
"#define "&amp;
VLOOKUP(A1366,SOURCE!B:S,15,0)&amp;IF(SOURCE!$AA$2-LEN(VLOOKUP(A1366,SOURCE!B:S,15,0))&gt;=0,REPT(" ",SOURCE!$AA$2-LEN(VLOOKUP(A1366,SOURCE!B:S,15,0))),"")&amp;
TEXT(A1366,"???0")&amp;IF(VLOOKUP(A1366,SOURCE!B:S,16,0)="","","   "&amp;VLOOKUP(A1366,SOURCE!B:S,16,0)
))))
)</f>
        <v>#define MNU_FCNS                    1330</v>
      </c>
    </row>
    <row r="1367" spans="1:4">
      <c r="A1367">
        <f t="shared" si="25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8" t="str">
        <f>IF(A1367&lt;&gt;INT(A1367),B1367,
IF(A1367&lt;0,VLOOKUP(A1367,lookups!A$1:B$25,2,0),
IF(ISNA(B1367),"",
IF(OR(ISBLANK(A1367),ISNA(B1367),B1367=0),
"",
"#define "&amp;
VLOOKUP(A1367,SOURCE!B:S,15,0)&amp;IF(SOURCE!$AA$2-LEN(VLOOKUP(A1367,SOURCE!B:S,15,0))&gt;=0,REPT(" ",SOURCE!$AA$2-LEN(VLOOKUP(A1367,SOURCE!B:S,15,0))),"")&amp;
TEXT(A1367,"???0")&amp;IF(VLOOKUP(A1367,SOURCE!B:S,16,0)="","","   "&amp;VLOOKUP(A1367,SOURCE!B:S,16,0)
))))
)</f>
        <v>#define MNU_FIN                     1331</v>
      </c>
    </row>
    <row r="1368" spans="1:4">
      <c r="A1368">
        <f t="shared" si="25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8" t="str">
        <f>IF(A1368&lt;&gt;INT(A1368),B1368,
IF(A1368&lt;0,VLOOKUP(A1368,lookups!A$1:B$25,2,0),
IF(ISNA(B1368),"",
IF(OR(ISBLANK(A1368),ISNA(B1368),B1368=0),
"",
"#define "&amp;
VLOOKUP(A1368,SOURCE!B:S,15,0)&amp;IF(SOURCE!$AA$2-LEN(VLOOKUP(A1368,SOURCE!B:S,15,0))&gt;=0,REPT(" ",SOURCE!$AA$2-LEN(VLOOKUP(A1368,SOURCE!B:S,15,0))),"")&amp;
TEXT(A1368,"???0")&amp;IF(VLOOKUP(A1368,SOURCE!B:S,16,0)="","","   "&amp;VLOOKUP(A1368,SOURCE!B:S,16,0)
))))
)</f>
        <v>#define MNU_SINTS                   1332</v>
      </c>
    </row>
    <row r="1369" spans="1:4">
      <c r="A1369">
        <f t="shared" si="25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8" t="str">
        <f>IF(A1369&lt;&gt;INT(A1369),B1369,
IF(A1369&lt;0,VLOOKUP(A1369,lookups!A$1:B$25,2,0),
IF(ISNA(B1369),"",
IF(OR(ISBLANK(A1369),ISNA(B1369),B1369=0),
"",
"#define "&amp;
VLOOKUP(A1369,SOURCE!B:S,15,0)&amp;IF(SOURCE!$AA$2-LEN(VLOOKUP(A1369,SOURCE!B:S,15,0))&gt;=0,REPT(" ",SOURCE!$AA$2-LEN(VLOOKUP(A1369,SOURCE!B:S,15,0))),"")&amp;
TEXT(A1369,"???0")&amp;IF(VLOOKUP(A1369,SOURCE!B:S,16,0)="","","   "&amp;VLOOKUP(A1369,SOURCE!B:S,16,0)
))))
)</f>
        <v>#define MNU_FLAGS                   1333</v>
      </c>
    </row>
    <row r="1370" spans="1:4">
      <c r="A1370">
        <f t="shared" si="25"/>
        <v>1334</v>
      </c>
      <c r="B1370" t="str">
        <f>VLOOKUP(A1370,SOURCE!B:S,15,0)</f>
        <v>MNU_FLASH</v>
      </c>
      <c r="C1370">
        <f>IF(
ISNUMBER(INDEX(SOURCE!B:B,MATCH(A1370,SOURCE!B:B,0)+1)),
  VALUE(INDEX(SOURCE!B:B,MATCH(A1370,SOURCE!B:B,0)+1)),
  "")</f>
        <v>1335</v>
      </c>
      <c r="D1370" s="8" t="str">
        <f>IF(A1370&lt;&gt;INT(A1370),B1370,
IF(A1370&lt;0,VLOOKUP(A1370,lookups!A$1:B$25,2,0),
IF(ISNA(B1370),"",
IF(OR(ISBLANK(A1370),ISNA(B1370),B1370=0),
"",
"#define "&amp;
VLOOKUP(A1370,SOURCE!B:S,15,0)&amp;IF(SOURCE!$AA$2-LEN(VLOOKUP(A1370,SOURCE!B:S,15,0))&gt;=0,REPT(" ",SOURCE!$AA$2-LEN(VLOOKUP(A1370,SOURCE!B:S,15,0))),"")&amp;
TEXT(A1370,"???0")&amp;IF(VLOOKUP(A1370,SOURCE!B:S,16,0)="","","   "&amp;VLOOKUP(A1370,SOURCE!B:S,16,0)
))))
)</f>
        <v>#define MNU_FLASH                   1334</v>
      </c>
    </row>
    <row r="1371" spans="1:4">
      <c r="A1371">
        <f t="shared" si="25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8" t="str">
        <f>IF(A1371&lt;&gt;INT(A1371),B1371,
IF(A1371&lt;0,VLOOKUP(A1371,lookups!A$1:B$25,2,0),
IF(ISNA(B1371),"",
IF(OR(ISBLANK(A1371),ISNA(B1371),B1371=0),
"",
"#define "&amp;
VLOOKUP(A1371,SOURCE!B:S,15,0)&amp;IF(SOURCE!$AA$2-LEN(VLOOKUP(A1371,SOURCE!B:S,15,0))&gt;=0,REPT(" ",SOURCE!$AA$2-LEN(VLOOKUP(A1371,SOURCE!B:S,15,0))),"")&amp;
TEXT(A1371,"???0")&amp;IF(VLOOKUP(A1371,SOURCE!B:S,16,0)="","","   "&amp;VLOOKUP(A1371,SOURCE!B:S,16,0)
))))
)</f>
        <v>#define MNU_1STDERIV                1335</v>
      </c>
    </row>
    <row r="1372" spans="1:4">
      <c r="A1372">
        <f t="shared" si="25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8" t="str">
        <f>IF(A1372&lt;&gt;INT(A1372),B1372,
IF(A1372&lt;0,VLOOKUP(A1372,lookups!A$1:B$25,2,0),
IF(ISNA(B1372),"",
IF(OR(ISBLANK(A1372),ISNA(B1372),B1372=0),
"",
"#define "&amp;
VLOOKUP(A1372,SOURCE!B:S,15,0)&amp;IF(SOURCE!$AA$2-LEN(VLOOKUP(A1372,SOURCE!B:S,15,0))&gt;=0,REPT(" ",SOURCE!$AA$2-LEN(VLOOKUP(A1372,SOURCE!B:S,15,0))),"")&amp;
TEXT(A1372,"???0")&amp;IF(VLOOKUP(A1372,SOURCE!B:S,16,0)="","","   "&amp;VLOOKUP(A1372,SOURCE!B:S,16,0)
))))
)</f>
        <v>#define MNU_2NDDERIV                1336</v>
      </c>
    </row>
    <row r="1373" spans="1:4">
      <c r="A1373">
        <f t="shared" si="25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8" t="str">
        <f>IF(A1373&lt;&gt;INT(A1373),B1373,
IF(A1373&lt;0,VLOOKUP(A1373,lookups!A$1:B$25,2,0),
IF(ISNA(B1373),"",
IF(OR(ISBLANK(A1373),ISNA(B1373),B1373=0),
"",
"#define "&amp;
VLOOKUP(A1373,SOURCE!B:S,15,0)&amp;IF(SOURCE!$AA$2-LEN(VLOOKUP(A1373,SOURCE!B:S,15,0))&gt;=0,REPT(" ",SOURCE!$AA$2-LEN(VLOOKUP(A1373,SOURCE!B:S,15,0))),"")&amp;
TEXT(A1373,"???0")&amp;IF(VLOOKUP(A1373,SOURCE!B:S,16,0)="","","   "&amp;VLOOKUP(A1373,SOURCE!B:S,16,0)
))))
)</f>
        <v>#define MNU_CONVFP                  1337</v>
      </c>
    </row>
    <row r="1374" spans="1:4">
      <c r="A1374">
        <f t="shared" si="25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8" t="str">
        <f>IF(A1374&lt;&gt;INT(A1374),B1374,
IF(A1374&lt;0,VLOOKUP(A1374,lookups!A$1:B$25,2,0),
IF(ISNA(B1374),"",
IF(OR(ISBLANK(A1374),ISNA(B1374),B1374=0),
"",
"#define "&amp;
VLOOKUP(A1374,SOURCE!B:S,15,0)&amp;IF(SOURCE!$AA$2-LEN(VLOOKUP(A1374,SOURCE!B:S,15,0))&gt;=0,REPT(" ",SOURCE!$AA$2-LEN(VLOOKUP(A1374,SOURCE!B:S,15,0))),"")&amp;
TEXT(A1374,"???0")&amp;IF(VLOOKUP(A1374,SOURCE!B:S,16,0)="","","   "&amp;VLOOKUP(A1374,SOURCE!B:S,16,0)
))))
)</f>
        <v>#define MNU_LINTS                   1338</v>
      </c>
    </row>
    <row r="1375" spans="1:4">
      <c r="A1375">
        <f t="shared" si="25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8" t="str">
        <f>IF(A1375&lt;&gt;INT(A1375),B1375,
IF(A1375&lt;0,VLOOKUP(A1375,lookups!A$1:B$25,2,0),
IF(ISNA(B1375),"",
IF(OR(ISBLANK(A1375),ISNA(B1375),B1375=0),
"",
"#define "&amp;
VLOOKUP(A1375,SOURCE!B:S,15,0)&amp;IF(SOURCE!$AA$2-LEN(VLOOKUP(A1375,SOURCE!B:S,15,0))&gt;=0,REPT(" ",SOURCE!$AA$2-LEN(VLOOKUP(A1375,SOURCE!B:S,15,0))),"")&amp;
TEXT(A1375,"???0")&amp;IF(VLOOKUP(A1375,SOURCE!B:S,16,0)="","","   "&amp;VLOOKUP(A1375,SOURCE!B:S,16,0)
))))
)</f>
        <v>#define MNU_INFO                    1339</v>
      </c>
    </row>
    <row r="1376" spans="1:4">
      <c r="A1376">
        <f t="shared" si="25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8" t="str">
        <f>IF(A1376&lt;&gt;INT(A1376),B1376,
IF(A1376&lt;0,VLOOKUP(A1376,lookups!A$1:B$25,2,0),
IF(ISNA(B1376),"",
IF(OR(ISBLANK(A1376),ISNA(B1376),B1376=0),
"",
"#define "&amp;
VLOOKUP(A1376,SOURCE!B:S,15,0)&amp;IF(SOURCE!$AA$2-LEN(VLOOKUP(A1376,SOURCE!B:S,15,0))&gt;=0,REPT(" ",SOURCE!$AA$2-LEN(VLOOKUP(A1376,SOURCE!B:S,15,0))),"")&amp;
TEXT(A1376,"???0")&amp;IF(VLOOKUP(A1376,SOURCE!B:S,16,0)="","","   "&amp;VLOOKUP(A1376,SOURCE!B:S,16,0)
))))
)</f>
        <v>#define MNU_INTS                    1340</v>
      </c>
    </row>
    <row r="1377" spans="1:4">
      <c r="A1377">
        <f t="shared" si="25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8" t="str">
        <f>IF(A1377&lt;&gt;INT(A1377),B1377,
IF(A1377&lt;0,VLOOKUP(A1377,lookups!A$1:B$25,2,0),
IF(ISNA(B1377),"",
IF(OR(ISBLANK(A1377),ISNA(B1377),B1377=0),
"",
"#define "&amp;
VLOOKUP(A1377,SOURCE!B:S,15,0)&amp;IF(SOURCE!$AA$2-LEN(VLOOKUP(A1377,SOURCE!B:S,15,0))&gt;=0,REPT(" ",SOURCE!$AA$2-LEN(VLOOKUP(A1377,SOURCE!B:S,15,0))),"")&amp;
TEXT(A1377,"???0")&amp;IF(VLOOKUP(A1377,SOURCE!B:S,16,0)="","","   "&amp;VLOOKUP(A1377,SOURCE!B:S,16,0)
))))
)</f>
        <v>#define MNU_IO                      1341</v>
      </c>
    </row>
    <row r="1378" spans="1:4">
      <c r="A1378">
        <f t="shared" si="25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8" t="str">
        <f>IF(A1378&lt;&gt;INT(A1378),B1378,
IF(A1378&lt;0,VLOOKUP(A1378,lookups!A$1:B$25,2,0),
IF(ISNA(B1378),"",
IF(OR(ISBLANK(A1378),ISNA(B1378),B1378=0),
"",
"#define "&amp;
VLOOKUP(A1378,SOURCE!B:S,15,0)&amp;IF(SOURCE!$AA$2-LEN(VLOOKUP(A1378,SOURCE!B:S,15,0))&gt;=0,REPT(" ",SOURCE!$AA$2-LEN(VLOOKUP(A1378,SOURCE!B:S,15,0))),"")&amp;
TEXT(A1378,"???0")&amp;IF(VLOOKUP(A1378,SOURCE!B:S,16,0)="","","   "&amp;VLOOKUP(A1378,SOURCE!B:S,16,0)
))))
)</f>
        <v>#define MNU_LOOP                    1342</v>
      </c>
    </row>
    <row r="1379" spans="1:4">
      <c r="A1379">
        <f t="shared" si="25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8" t="str">
        <f>IF(A1379&lt;&gt;INT(A1379),B1379,
IF(A1379&lt;0,VLOOKUP(A1379,lookups!A$1:B$25,2,0),
IF(ISNA(B1379),"",
IF(OR(ISBLANK(A1379),ISNA(B1379),B1379=0),
"",
"#define "&amp;
VLOOKUP(A1379,SOURCE!B:S,15,0)&amp;IF(SOURCE!$AA$2-LEN(VLOOKUP(A1379,SOURCE!B:S,15,0))&gt;=0,REPT(" ",SOURCE!$AA$2-LEN(VLOOKUP(A1379,SOURCE!B:S,15,0))),"")&amp;
TEXT(A1379,"???0")&amp;IF(VLOOKUP(A1379,SOURCE!B:S,16,0)="","","   "&amp;VLOOKUP(A1379,SOURCE!B:S,16,0)
))))
)</f>
        <v>#define MNU_MATRS                   1343</v>
      </c>
    </row>
    <row r="1380" spans="1:4">
      <c r="A1380">
        <f t="shared" si="25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8" t="str">
        <f>IF(A1380&lt;&gt;INT(A1380),B1380,
IF(A1380&lt;0,VLOOKUP(A1380,lookups!A$1:B$25,2,0),
IF(ISNA(B1380),"",
IF(OR(ISBLANK(A1380),ISNA(B1380),B1380=0),
"",
"#define "&amp;
VLOOKUP(A1380,SOURCE!B:S,15,0)&amp;IF(SOURCE!$AA$2-LEN(VLOOKUP(A1380,SOURCE!B:S,15,0))&gt;=0,REPT(" ",SOURCE!$AA$2-LEN(VLOOKUP(A1380,SOURCE!B:S,15,0))),"")&amp;
TEXT(A1380,"???0")&amp;IF(VLOOKUP(A1380,SOURCE!B:S,16,0)="","","   "&amp;VLOOKUP(A1380,SOURCE!B:S,16,0)
))))
)</f>
        <v>#define MNU_MATX                    1344</v>
      </c>
    </row>
    <row r="1381" spans="1:4">
      <c r="A1381">
        <f t="shared" si="25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8" t="str">
        <f>IF(A1381&lt;&gt;INT(A1381),B1381,
IF(A1381&lt;0,VLOOKUP(A1381,lookups!A$1:B$25,2,0),
IF(ISNA(B1381),"",
IF(OR(ISBLANK(A1381),ISNA(B1381),B1381=0),
"",
"#define "&amp;
VLOOKUP(A1381,SOURCE!B:S,15,0)&amp;IF(SOURCE!$AA$2-LEN(VLOOKUP(A1381,SOURCE!B:S,15,0))&gt;=0,REPT(" ",SOURCE!$AA$2-LEN(VLOOKUP(A1381,SOURCE!B:S,15,0))),"")&amp;
TEXT(A1381,"???0")&amp;IF(VLOOKUP(A1381,SOURCE!B:S,16,0)="","","   "&amp;VLOOKUP(A1381,SOURCE!B:S,16,0)
))))
)</f>
        <v>#define MNU_MENUS                   1345</v>
      </c>
    </row>
    <row r="1382" spans="1:4">
      <c r="A1382">
        <f t="shared" si="25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8" t="str">
        <f>IF(A1382&lt;&gt;INT(A1382),B1382,
IF(A1382&lt;0,VLOOKUP(A1382,lookups!A$1:B$25,2,0),
IF(ISNA(B1382),"",
IF(OR(ISBLANK(A1382),ISNA(B1382),B1382=0),
"",
"#define "&amp;
VLOOKUP(A1382,SOURCE!B:S,15,0)&amp;IF(SOURCE!$AA$2-LEN(VLOOKUP(A1382,SOURCE!B:S,15,0))&gt;=0,REPT(" ",SOURCE!$AA$2-LEN(VLOOKUP(A1382,SOURCE!B:S,15,0))),"")&amp;
TEXT(A1382,"???0")&amp;IF(VLOOKUP(A1382,SOURCE!B:S,16,0)="","","   "&amp;VLOOKUP(A1382,SOURCE!B:S,16,0)
))))
)</f>
        <v>#define MNU_MODE                    1346</v>
      </c>
    </row>
    <row r="1383" spans="1:4">
      <c r="A1383">
        <f t="shared" si="25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8" t="str">
        <f>IF(A1383&lt;&gt;INT(A1383),B1383,
IF(A1383&lt;0,VLOOKUP(A1383,lookups!A$1:B$25,2,0),
IF(ISNA(B1383),"",
IF(OR(ISBLANK(A1383),ISNA(B1383),B1383=0),
"",
"#define "&amp;
VLOOKUP(A1383,SOURCE!B:S,15,0)&amp;IF(SOURCE!$AA$2-LEN(VLOOKUP(A1383,SOURCE!B:S,15,0))&gt;=0,REPT(" ",SOURCE!$AA$2-LEN(VLOOKUP(A1383,SOURCE!B:S,15,0))),"")&amp;
TEXT(A1383,"???0")&amp;IF(VLOOKUP(A1383,SOURCE!B:S,16,0)="","","   "&amp;VLOOKUP(A1383,SOURCE!B:S,16,0)
))))
)</f>
        <v>#define MNU_SIMQ                    1347</v>
      </c>
    </row>
    <row r="1384" spans="1:4">
      <c r="A1384">
        <f t="shared" si="25"/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8" t="str">
        <f>IF(A1384&lt;&gt;INT(A1384),B1384,
IF(A1384&lt;0,VLOOKUP(A1384,lookups!A$1:B$25,2,0),
IF(ISNA(B1384),"",
IF(OR(ISBLANK(A1384),ISNA(B1384),B1384=0),
"",
"#define "&amp;
VLOOKUP(A1384,SOURCE!B:S,15,0)&amp;IF(SOURCE!$AA$2-LEN(VLOOKUP(A1384,SOURCE!B:S,15,0))&gt;=0,REPT(" ",SOURCE!$AA$2-LEN(VLOOKUP(A1384,SOURCE!B:S,15,0))),"")&amp;
TEXT(A1384,"???0")&amp;IF(VLOOKUP(A1384,SOURCE!B:S,16,0)="","","   "&amp;VLOOKUP(A1384,SOURCE!B:S,16,0)
))))
)</f>
        <v>#define MNU_M_EDIT                  1348</v>
      </c>
    </row>
    <row r="1385" spans="1:4">
      <c r="A1385">
        <f t="shared" si="25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8" t="str">
        <f>IF(A1385&lt;&gt;INT(A1385),B1385,
IF(A1385&lt;0,VLOOKUP(A1385,lookups!A$1:B$25,2,0),
IF(ISNA(B1385),"",
IF(OR(ISBLANK(A1385),ISNA(B1385),B1385=0),
"",
"#define "&amp;
VLOOKUP(A1385,SOURCE!B:S,15,0)&amp;IF(SOURCE!$AA$2-LEN(VLOOKUP(A1385,SOURCE!B:S,15,0))&gt;=0,REPT(" ",SOURCE!$AA$2-LEN(VLOOKUP(A1385,SOURCE!B:S,15,0))),"")&amp;
TEXT(A1385,"???0")&amp;IF(VLOOKUP(A1385,SOURCE!B:S,16,0)="","","   "&amp;VLOOKUP(A1385,SOURCE!B:S,16,0)
))))
)</f>
        <v>#define MNU_MyMenu                  1349</v>
      </c>
    </row>
    <row r="1386" spans="1:4">
      <c r="A1386">
        <f t="shared" si="25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8" t="str">
        <f>IF(A1386&lt;&gt;INT(A1386),B1386,
IF(A1386&lt;0,VLOOKUP(A1386,lookups!A$1:B$25,2,0),
IF(ISNA(B1386),"",
IF(OR(ISBLANK(A1386),ISNA(B1386),B1386=0),
"",
"#define "&amp;
VLOOKUP(A1386,SOURCE!B:S,15,0)&amp;IF(SOURCE!$AA$2-LEN(VLOOKUP(A1386,SOURCE!B:S,15,0))&gt;=0,REPT(" ",SOURCE!$AA$2-LEN(VLOOKUP(A1386,SOURCE!B:S,15,0))),"")&amp;
TEXT(A1386,"???0")&amp;IF(VLOOKUP(A1386,SOURCE!B:S,16,0)="","","   "&amp;VLOOKUP(A1386,SOURCE!B:S,16,0)
))))
)</f>
        <v>#define MNU_MyAlpha                 1350</v>
      </c>
    </row>
    <row r="1387" spans="1:4">
      <c r="A1387">
        <f t="shared" si="25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8" t="str">
        <f>IF(A1387&lt;&gt;INT(A1387),B1387,
IF(A1387&lt;0,VLOOKUP(A1387,lookups!A$1:B$25,2,0),
IF(ISNA(B1387),"",
IF(OR(ISBLANK(A1387),ISNA(B1387),B1387=0),
"",
"#define "&amp;
VLOOKUP(A1387,SOURCE!B:S,15,0)&amp;IF(SOURCE!$AA$2-LEN(VLOOKUP(A1387,SOURCE!B:S,15,0))&gt;=0,REPT(" ",SOURCE!$AA$2-LEN(VLOOKUP(A1387,SOURCE!B:S,15,0))),"")&amp;
TEXT(A1387,"???0")&amp;IF(VLOOKUP(A1387,SOURCE!B:S,16,0)="","","   "&amp;VLOOKUP(A1387,SOURCE!B:S,16,0)
))))
)</f>
        <v>#define MNU_CONVM                   1351</v>
      </c>
    </row>
    <row r="1388" spans="1:4">
      <c r="A1388">
        <f t="shared" si="25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8" t="str">
        <f>IF(A1388&lt;&gt;INT(A1388),B1388,
IF(A1388&lt;0,VLOOKUP(A1388,lookups!A$1:B$25,2,0),
IF(ISNA(B1388),"",
IF(OR(ISBLANK(A1388),ISNA(B1388),B1388=0),
"",
"#define "&amp;
VLOOKUP(A1388,SOURCE!B:S,15,0)&amp;IF(SOURCE!$AA$2-LEN(VLOOKUP(A1388,SOURCE!B:S,15,0))&gt;=0,REPT(" ",SOURCE!$AA$2-LEN(VLOOKUP(A1388,SOURCE!B:S,15,0))),"")&amp;
TEXT(A1388,"???0")&amp;IF(VLOOKUP(A1388,SOURCE!B:S,16,0)="","","   "&amp;VLOOKUP(A1388,SOURCE!B:S,16,0)
))))
)</f>
        <v>#define MNU_ORTHOG                  1352</v>
      </c>
    </row>
    <row r="1389" spans="1:4">
      <c r="A1389">
        <f t="shared" si="25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8" t="str">
        <f>IF(A1389&lt;&gt;INT(A1389),B1389,
IF(A1389&lt;0,VLOOKUP(A1389,lookups!A$1:B$25,2,0),
IF(ISNA(B1389),"",
IF(OR(ISBLANK(A1389),ISNA(B1389),B1389=0),
"",
"#define "&amp;
VLOOKUP(A1389,SOURCE!B:S,15,0)&amp;IF(SOURCE!$AA$2-LEN(VLOOKUP(A1389,SOURCE!B:S,15,0))&gt;=0,REPT(" ",SOURCE!$AA$2-LEN(VLOOKUP(A1389,SOURCE!B:S,15,0))),"")&amp;
TEXT(A1389,"???0")&amp;IF(VLOOKUP(A1389,SOURCE!B:S,16,0)="","","   "&amp;VLOOKUP(A1389,SOURCE!B:S,16,0)
))))
)</f>
        <v>#define MNU_PARTS                   1353</v>
      </c>
    </row>
    <row r="1390" spans="1:4">
      <c r="A1390">
        <f t="shared" si="25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8" t="str">
        <f>IF(A1390&lt;&gt;INT(A1390),B1390,
IF(A1390&lt;0,VLOOKUP(A1390,lookups!A$1:B$25,2,0),
IF(ISNA(B1390),"",
IF(OR(ISBLANK(A1390),ISNA(B1390),B1390=0),
"",
"#define "&amp;
VLOOKUP(A1390,SOURCE!B:S,15,0)&amp;IF(SOURCE!$AA$2-LEN(VLOOKUP(A1390,SOURCE!B:S,15,0))&gt;=0,REPT(" ",SOURCE!$AA$2-LEN(VLOOKUP(A1390,SOURCE!B:S,15,0))),"")&amp;
TEXT(A1390,"???0")&amp;IF(VLOOKUP(A1390,SOURCE!B:S,16,0)="","","   "&amp;VLOOKUP(A1390,SOURCE!B:S,16,0)
))))
)</f>
        <v>#define MNU_PROB                    1354</v>
      </c>
    </row>
    <row r="1391" spans="1:4">
      <c r="A1391">
        <f t="shared" si="25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8" t="str">
        <f>IF(A1391&lt;&gt;INT(A1391),B1391,
IF(A1391&lt;0,VLOOKUP(A1391,lookups!A$1:B$25,2,0),
IF(ISNA(B1391),"",
IF(OR(ISBLANK(A1391),ISNA(B1391),B1391=0),
"",
"#define "&amp;
VLOOKUP(A1391,SOURCE!B:S,15,0)&amp;IF(SOURCE!$AA$2-LEN(VLOOKUP(A1391,SOURCE!B:S,15,0))&gt;=0,REPT(" ",SOURCE!$AA$2-LEN(VLOOKUP(A1391,SOURCE!B:S,15,0))),"")&amp;
TEXT(A1391,"???0")&amp;IF(VLOOKUP(A1391,SOURCE!B:S,16,0)="","","   "&amp;VLOOKUP(A1391,SOURCE!B:S,16,0)
))))
)</f>
        <v>#define MNU_PROGS                   1355</v>
      </c>
    </row>
    <row r="1392" spans="1:4">
      <c r="A1392">
        <f t="shared" si="25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8" t="str">
        <f>IF(A1392&lt;&gt;INT(A1392),B1392,
IF(A1392&lt;0,VLOOKUP(A1392,lookups!A$1:B$25,2,0),
IF(ISNA(B1392),"",
IF(OR(ISBLANK(A1392),ISNA(B1392),B1392=0),
"",
"#define "&amp;
VLOOKUP(A1392,SOURCE!B:S,15,0)&amp;IF(SOURCE!$AA$2-LEN(VLOOKUP(A1392,SOURCE!B:S,15,0))&gt;=0,REPT(" ",SOURCE!$AA$2-LEN(VLOOKUP(A1392,SOURCE!B:S,15,0))),"")&amp;
TEXT(A1392,"???0")&amp;IF(VLOOKUP(A1392,SOURCE!B:S,16,0)="","","   "&amp;VLOOKUP(A1392,SOURCE!B:S,16,0)
))))
)</f>
        <v>#define MNU_PFN                     1356</v>
      </c>
    </row>
    <row r="1393" spans="1:4">
      <c r="A1393">
        <f t="shared" si="25"/>
        <v>1357</v>
      </c>
      <c r="B1393" t="str">
        <f>VLOOKUP(A1393,SOURCE!B:S,15,0)</f>
        <v>MNU_PFN2</v>
      </c>
      <c r="C1393">
        <f>IF(
ISNUMBER(INDEX(SOURCE!B:B,MATCH(A1393,SOURCE!B:B,0)+1)),
  VALUE(INDEX(SOURCE!B:B,MATCH(A1393,SOURCE!B:B,0)+1)),
  "")</f>
        <v>1358</v>
      </c>
      <c r="D1393" s="8" t="str">
        <f>IF(A1393&lt;&gt;INT(A1393),B1393,
IF(A1393&lt;0,VLOOKUP(A1393,lookups!A$1:B$25,2,0),
IF(ISNA(B1393),"",
IF(OR(ISBLANK(A1393),ISNA(B1393),B1393=0),
"",
"#define "&amp;
VLOOKUP(A1393,SOURCE!B:S,15,0)&amp;IF(SOURCE!$AA$2-LEN(VLOOKUP(A1393,SOURCE!B:S,15,0))&gt;=0,REPT(" ",SOURCE!$AA$2-LEN(VLOOKUP(A1393,SOURCE!B:S,15,0))),"")&amp;
TEXT(A1393,"???0")&amp;IF(VLOOKUP(A1393,SOURCE!B:S,16,0)="","","   "&amp;VLOOKUP(A1393,SOURCE!B:S,16,0)
))))
)</f>
        <v>#define MNU_PFN2                    1357</v>
      </c>
    </row>
    <row r="1394" spans="1:4">
      <c r="A1394">
        <f t="shared" si="25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8" t="str">
        <f>IF(A1394&lt;&gt;INT(A1394),B1394,
IF(A1394&lt;0,VLOOKUP(A1394,lookups!A$1:B$25,2,0),
IF(ISNA(B1394),"",
IF(OR(ISBLANK(A1394),ISNA(B1394),B1394=0),
"",
"#define "&amp;
VLOOKUP(A1394,SOURCE!B:S,15,0)&amp;IF(SOURCE!$AA$2-LEN(VLOOKUP(A1394,SOURCE!B:S,15,0))&gt;=0,REPT(" ",SOURCE!$AA$2-LEN(VLOOKUP(A1394,SOURCE!B:S,15,0))),"")&amp;
TEXT(A1394,"???0")&amp;IF(VLOOKUP(A1394,SOURCE!B:S,16,0)="","","   "&amp;VLOOKUP(A1394,SOURCE!B:S,16,0)
))))
)</f>
        <v>#define MNU_CONVP                   1358</v>
      </c>
    </row>
    <row r="1395" spans="1:4">
      <c r="A1395">
        <f t="shared" si="25"/>
        <v>1359</v>
      </c>
      <c r="B1395" t="str">
        <f>VLOOKUP(A1395,SOURCE!B:S,15,0)</f>
        <v>MNU_RAM</v>
      </c>
      <c r="C1395">
        <f>IF(
ISNUMBER(INDEX(SOURCE!B:B,MATCH(A1395,SOURCE!B:B,0)+1)),
  VALUE(INDEX(SOURCE!B:B,MATCH(A1395,SOURCE!B:B,0)+1)),
  "")</f>
        <v>1360</v>
      </c>
      <c r="D1395" s="8" t="str">
        <f>IF(A1395&lt;&gt;INT(A1395),B1395,
IF(A1395&lt;0,VLOOKUP(A1395,lookups!A$1:B$25,2,0),
IF(ISNA(B1395),"",
IF(OR(ISBLANK(A1395),ISNA(B1395),B1395=0),
"",
"#define "&amp;
VLOOKUP(A1395,SOURCE!B:S,15,0)&amp;IF(SOURCE!$AA$2-LEN(VLOOKUP(A1395,SOURCE!B:S,15,0))&gt;=0,REPT(" ",SOURCE!$AA$2-LEN(VLOOKUP(A1395,SOURCE!B:S,15,0))),"")&amp;
TEXT(A1395,"???0")&amp;IF(VLOOKUP(A1395,SOURCE!B:S,16,0)="","","   "&amp;VLOOKUP(A1395,SOURCE!B:S,16,0)
))))
)</f>
        <v>#define MNU_RAM                     1359</v>
      </c>
    </row>
    <row r="1396" spans="1:4">
      <c r="A1396">
        <f t="shared" si="25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8" t="str">
        <f>IF(A1396&lt;&gt;INT(A1396),B1396,
IF(A1396&lt;0,VLOOKUP(A1396,lookups!A$1:B$25,2,0),
IF(ISNA(B1396),"",
IF(OR(ISBLANK(A1396),ISNA(B1396),B1396=0),
"",
"#define "&amp;
VLOOKUP(A1396,SOURCE!B:S,15,0)&amp;IF(SOURCE!$AA$2-LEN(VLOOKUP(A1396,SOURCE!B:S,15,0))&gt;=0,REPT(" ",SOURCE!$AA$2-LEN(VLOOKUP(A1396,SOURCE!B:S,15,0))),"")&amp;
TEXT(A1396,"???0")&amp;IF(VLOOKUP(A1396,SOURCE!B:S,16,0)="","","   "&amp;VLOOKUP(A1396,SOURCE!B:S,16,0)
))))
)</f>
        <v>#define MNU_REALS                   1360</v>
      </c>
    </row>
    <row r="1397" spans="1:4">
      <c r="A1397">
        <f t="shared" si="25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8" t="str">
        <f>IF(A1397&lt;&gt;INT(A1397),B1397,
IF(A1397&lt;0,VLOOKUP(A1397,lookups!A$1:B$25,2,0),
IF(ISNA(B1397),"",
IF(OR(ISBLANK(A1397),ISNA(B1397),B1397=0),
"",
"#define "&amp;
VLOOKUP(A1397,SOURCE!B:S,15,0)&amp;IF(SOURCE!$AA$2-LEN(VLOOKUP(A1397,SOURCE!B:S,15,0))&gt;=0,REPT(" ",SOURCE!$AA$2-LEN(VLOOKUP(A1397,SOURCE!B:S,15,0))),"")&amp;
TEXT(A1397,"???0")&amp;IF(VLOOKUP(A1397,SOURCE!B:S,16,0)="","","   "&amp;VLOOKUP(A1397,SOURCE!B:S,16,0)
))))
)</f>
        <v>#define MNU_Solver                  1361</v>
      </c>
    </row>
    <row r="1398" spans="1:4">
      <c r="A1398">
        <f t="shared" si="25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8" t="str">
        <f>IF(A1398&lt;&gt;INT(A1398),B1398,
IF(A1398&lt;0,VLOOKUP(A1398,lookups!A$1:B$25,2,0),
IF(ISNA(B1398),"",
IF(OR(ISBLANK(A1398),ISNA(B1398),B1398=0),
"",
"#define "&amp;
VLOOKUP(A1398,SOURCE!B:S,15,0)&amp;IF(SOURCE!$AA$2-LEN(VLOOKUP(A1398,SOURCE!B:S,15,0))&gt;=0,REPT(" ",SOURCE!$AA$2-LEN(VLOOKUP(A1398,SOURCE!B:S,15,0))),"")&amp;
TEXT(A1398,"???0")&amp;IF(VLOOKUP(A1398,SOURCE!B:S,16,0)="","","   "&amp;VLOOKUP(A1398,SOURCE!B:S,16,0)
))))
)</f>
        <v>#define MNU_STAT                    1362</v>
      </c>
    </row>
    <row r="1399" spans="1:4">
      <c r="A1399">
        <f t="shared" si="25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8" t="str">
        <f>IF(A1399&lt;&gt;INT(A1399),B1399,
IF(A1399&lt;0,VLOOKUP(A1399,lookups!A$1:B$25,2,0),
IF(ISNA(B1399),"",
IF(OR(ISBLANK(A1399),ISNA(B1399),B1399=0),
"",
"#define "&amp;
VLOOKUP(A1399,SOURCE!B:S,15,0)&amp;IF(SOURCE!$AA$2-LEN(VLOOKUP(A1399,SOURCE!B:S,15,0))&gt;=0,REPT(" ",SOURCE!$AA$2-LEN(VLOOKUP(A1399,SOURCE!B:S,15,0))),"")&amp;
TEXT(A1399,"???0")&amp;IF(VLOOKUP(A1399,SOURCE!B:S,16,0)="","","   "&amp;VLOOKUP(A1399,SOURCE!B:S,16,0)
))))
)</f>
        <v>#define MNU_STK                     1363</v>
      </c>
    </row>
    <row r="1400" spans="1:4">
      <c r="A1400">
        <f t="shared" si="25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8" t="str">
        <f>IF(A1400&lt;&gt;INT(A1400),B1400,
IF(A1400&lt;0,VLOOKUP(A1400,lookups!A$1:B$25,2,0),
IF(ISNA(B1400),"",
IF(OR(ISBLANK(A1400),ISNA(B1400),B1400=0),
"",
"#define "&amp;
VLOOKUP(A1400,SOURCE!B:S,15,0)&amp;IF(SOURCE!$AA$2-LEN(VLOOKUP(A1400,SOURCE!B:S,15,0))&gt;=0,REPT(" ",SOURCE!$AA$2-LEN(VLOOKUP(A1400,SOURCE!B:S,15,0))),"")&amp;
TEXT(A1400,"???0")&amp;IF(VLOOKUP(A1400,SOURCE!B:S,16,0)="","","   "&amp;VLOOKUP(A1400,SOURCE!B:S,16,0)
))))
)</f>
        <v>#define MNU_STRINGS                 1364</v>
      </c>
    </row>
    <row r="1401" spans="1:4">
      <c r="A1401">
        <f t="shared" si="25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8" t="str">
        <f>IF(A1401&lt;&gt;INT(A1401),B1401,
IF(A1401&lt;0,VLOOKUP(A1401,lookups!A$1:B$25,2,0),
IF(ISNA(B1401),"",
IF(OR(ISBLANK(A1401),ISNA(B1401),B1401=0),
"",
"#define "&amp;
VLOOKUP(A1401,SOURCE!B:S,15,0)&amp;IF(SOURCE!$AA$2-LEN(VLOOKUP(A1401,SOURCE!B:S,15,0))&gt;=0,REPT(" ",SOURCE!$AA$2-LEN(VLOOKUP(A1401,SOURCE!B:S,15,0))),"")&amp;
TEXT(A1401,"???0")&amp;IF(VLOOKUP(A1401,SOURCE!B:S,16,0)="","","   "&amp;VLOOKUP(A1401,SOURCE!B:S,16,0)
))))
)</f>
        <v>#define MNU_TEST                    1365</v>
      </c>
    </row>
    <row r="1402" spans="1:4">
      <c r="A1402">
        <f t="shared" si="25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8" t="str">
        <f>IF(A1402&lt;&gt;INT(A1402),B1402,
IF(A1402&lt;0,VLOOKUP(A1402,lookups!A$1:B$25,2,0),
IF(ISNA(B1402),"",
IF(OR(ISBLANK(A1402),ISNA(B1402),B1402=0),
"",
"#define "&amp;
VLOOKUP(A1402,SOURCE!B:S,15,0)&amp;IF(SOURCE!$AA$2-LEN(VLOOKUP(A1402,SOURCE!B:S,15,0))&gt;=0,REPT(" ",SOURCE!$AA$2-LEN(VLOOKUP(A1402,SOURCE!B:S,15,0))),"")&amp;
TEXT(A1402,"???0")&amp;IF(VLOOKUP(A1402,SOURCE!B:S,16,0)="","","   "&amp;VLOOKUP(A1402,SOURCE!B:S,16,0)
))))
)</f>
        <v>#define MNU_TIMES                   1366</v>
      </c>
    </row>
    <row r="1403" spans="1:4">
      <c r="A1403">
        <f t="shared" si="25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8" t="str">
        <f>IF(A1403&lt;&gt;INT(A1403),B1403,
IF(A1403&lt;0,VLOOKUP(A1403,lookups!A$1:B$25,2,0),
IF(ISNA(B1403),"",
IF(OR(ISBLANK(A1403),ISNA(B1403),B1403=0),
"",
"#define "&amp;
VLOOKUP(A1403,SOURCE!B:S,15,0)&amp;IF(SOURCE!$AA$2-LEN(VLOOKUP(A1403,SOURCE!B:S,15,0))&gt;=0,REPT(" ",SOURCE!$AA$2-LEN(VLOOKUP(A1403,SOURCE!B:S,15,0))),"")&amp;
TEXT(A1403,"???0")&amp;IF(VLOOKUP(A1403,SOURCE!B:S,16,0)="","","   "&amp;VLOOKUP(A1403,SOURCE!B:S,16,0)
))))
)</f>
        <v>#define MNU_TRI                     1367</v>
      </c>
    </row>
    <row r="1404" spans="1:4">
      <c r="A1404">
        <f t="shared" si="25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8" t="str">
        <f>IF(A1404&lt;&gt;INT(A1404),B1404,
IF(A1404&lt;0,VLOOKUP(A1404,lookups!A$1:B$25,2,0),
IF(ISNA(B1404),"",
IF(OR(ISBLANK(A1404),ISNA(B1404),B1404=0),
"",
"#define "&amp;
VLOOKUP(A1404,SOURCE!B:S,15,0)&amp;IF(SOURCE!$AA$2-LEN(VLOOKUP(A1404,SOURCE!B:S,15,0))&gt;=0,REPT(" ",SOURCE!$AA$2-LEN(VLOOKUP(A1404,SOURCE!B:S,15,0))),"")&amp;
TEXT(A1404,"???0")&amp;IF(VLOOKUP(A1404,SOURCE!B:S,16,0)="","","   "&amp;VLOOKUP(A1404,SOURCE!B:S,16,0)
))))
)</f>
        <v>#define MNU_TVM                     1368</v>
      </c>
    </row>
    <row r="1405" spans="1:4">
      <c r="A1405">
        <f t="shared" si="25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8" t="str">
        <f>IF(A1405&lt;&gt;INT(A1405),B1405,
IF(A1405&lt;0,VLOOKUP(A1405,lookups!A$1:B$25,2,0),
IF(ISNA(B1405),"",
IF(OR(ISBLANK(A1405),ISNA(B1405),B1405=0),
"",
"#define "&amp;
VLOOKUP(A1405,SOURCE!B:S,15,0)&amp;IF(SOURCE!$AA$2-LEN(VLOOKUP(A1405,SOURCE!B:S,15,0))&gt;=0,REPT(" ",SOURCE!$AA$2-LEN(VLOOKUP(A1405,SOURCE!B:S,15,0))),"")&amp;
TEXT(A1405,"???0")&amp;IF(VLOOKUP(A1405,SOURCE!B:S,16,0)="","","   "&amp;VLOOKUP(A1405,SOURCE!B:S,16,0)
))))
)</f>
        <v>#define MNU_UNITCONV                1369</v>
      </c>
    </row>
    <row r="1406" spans="1:4">
      <c r="A1406">
        <f t="shared" si="25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8" t="str">
        <f>IF(A1406&lt;&gt;INT(A1406),B1406,
IF(A1406&lt;0,VLOOKUP(A1406,lookups!A$1:B$25,2,0),
IF(ISNA(B1406),"",
IF(OR(ISBLANK(A1406),ISNA(B1406),B1406=0),
"",
"#define "&amp;
VLOOKUP(A1406,SOURCE!B:S,15,0)&amp;IF(SOURCE!$AA$2-LEN(VLOOKUP(A1406,SOURCE!B:S,15,0))&gt;=0,REPT(" ",SOURCE!$AA$2-LEN(VLOOKUP(A1406,SOURCE!B:S,15,0))),"")&amp;
TEXT(A1406,"???0")&amp;IF(VLOOKUP(A1406,SOURCE!B:S,16,0)="","","   "&amp;VLOOKUP(A1406,SOURCE!B:S,16,0)
))))
)</f>
        <v>#define MNU_VARS                    1370</v>
      </c>
    </row>
    <row r="1407" spans="1:4">
      <c r="A1407">
        <f t="shared" si="25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8" t="str">
        <f>IF(A1407&lt;&gt;INT(A1407),B1407,
IF(A1407&lt;0,VLOOKUP(A1407,lookups!A$1:B$25,2,0),
IF(ISNA(B1407),"",
IF(OR(ISBLANK(A1407),ISNA(B1407),B1407=0),
"",
"#define "&amp;
VLOOKUP(A1407,SOURCE!B:S,15,0)&amp;IF(SOURCE!$AA$2-LEN(VLOOKUP(A1407,SOURCE!B:S,15,0))&gt;=0,REPT(" ",SOURCE!$AA$2-LEN(VLOOKUP(A1407,SOURCE!B:S,15,0))),"")&amp;
TEXT(A1407,"???0")&amp;IF(VLOOKUP(A1407,SOURCE!B:S,16,0)="","","   "&amp;VLOOKUP(A1407,SOURCE!B:S,16,0)
))))
)</f>
        <v>#define MNU_CONVV                   1371</v>
      </c>
    </row>
    <row r="1408" spans="1:4">
      <c r="A1408">
        <f t="shared" si="25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8" t="str">
        <f>IF(A1408&lt;&gt;INT(A1408),B1408,
IF(A1408&lt;0,VLOOKUP(A1408,lookups!A$1:B$25,2,0),
IF(ISNA(B1408),"",
IF(OR(ISBLANK(A1408),ISNA(B1408),B1408=0),
"",
"#define "&amp;
VLOOKUP(A1408,SOURCE!B:S,15,0)&amp;IF(SOURCE!$AA$2-LEN(VLOOKUP(A1408,SOURCE!B:S,15,0))&gt;=0,REPT(" ",SOURCE!$AA$2-LEN(VLOOKUP(A1408,SOURCE!B:S,15,0))),"")&amp;
TEXT(A1408,"???0")&amp;IF(VLOOKUP(A1408,SOURCE!B:S,16,0)="","","   "&amp;VLOOKUP(A1408,SOURCE!B:S,16,0)
))))
)</f>
        <v>#define MNU_XFN                     1372</v>
      </c>
    </row>
    <row r="1409" spans="1:4">
      <c r="A1409">
        <f t="shared" si="25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8" t="str">
        <f>IF(A1409&lt;&gt;INT(A1409),B1409,
IF(A1409&lt;0,VLOOKUP(A1409,lookups!A$1:B$25,2,0),
IF(ISNA(B1409),"",
IF(OR(ISBLANK(A1409),ISNA(B1409),B1409=0),
"",
"#define "&amp;
VLOOKUP(A1409,SOURCE!B:S,15,0)&amp;IF(SOURCE!$AA$2-LEN(VLOOKUP(A1409,SOURCE!B:S,15,0))&gt;=0,REPT(" ",SOURCE!$AA$2-LEN(VLOOKUP(A1409,SOURCE!B:S,15,0))),"")&amp;
TEXT(A1409,"???0")&amp;IF(VLOOKUP(A1409,SOURCE!B:S,16,0)="","","   "&amp;VLOOKUP(A1409,SOURCE!B:S,16,0)
))))
)</f>
        <v>#define MNU_CONVX                   1373</v>
      </c>
    </row>
    <row r="1410" spans="1:4">
      <c r="A1410">
        <f t="shared" si="25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8" t="str">
        <f>IF(A1410&lt;&gt;INT(A1410),B1410,
IF(A1410&lt;0,VLOOKUP(A1410,lookups!A$1:B$25,2,0),
IF(ISNA(B1410),"",
IF(OR(ISBLANK(A1410),ISNA(B1410),B1410=0),
"",
"#define "&amp;
VLOOKUP(A1410,SOURCE!B:S,15,0)&amp;IF(SOURCE!$AA$2-LEN(VLOOKUP(A1410,SOURCE!B:S,15,0))&gt;=0,REPT(" ",SOURCE!$AA$2-LEN(VLOOKUP(A1410,SOURCE!B:S,15,0))),"")&amp;
TEXT(A1410,"???0")&amp;IF(VLOOKUP(A1410,SOURCE!B:S,16,0)="","","   "&amp;VLOOKUP(A1410,SOURCE!B:S,16,0)
))))
)</f>
        <v>#define MNU_ALPHAINTL               1374</v>
      </c>
    </row>
    <row r="1411" spans="1:4">
      <c r="A1411">
        <f t="shared" si="25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8" t="str">
        <f>IF(A1411&lt;&gt;INT(A1411),B1411,
IF(A1411&lt;0,VLOOKUP(A1411,lookups!A$1:B$25,2,0),
IF(ISNA(B1411),"",
IF(OR(ISBLANK(A1411),ISNA(B1411),B1411=0),
"",
"#define "&amp;
VLOOKUP(A1411,SOURCE!B:S,15,0)&amp;IF(SOURCE!$AA$2-LEN(VLOOKUP(A1411,SOURCE!B:S,15,0))&gt;=0,REPT(" ",SOURCE!$AA$2-LEN(VLOOKUP(A1411,SOURCE!B:S,15,0))),"")&amp;
TEXT(A1411,"???0")&amp;IF(VLOOKUP(A1411,SOURCE!B:S,16,0)="","","   "&amp;VLOOKUP(A1411,SOURCE!B:S,16,0)
))))
)</f>
        <v>#define MNU_ALPHAMATH               1375</v>
      </c>
    </row>
    <row r="1412" spans="1:4">
      <c r="A1412">
        <f t="shared" si="25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8" t="str">
        <f>IF(A1412&lt;&gt;INT(A1412),B1412,
IF(A1412&lt;0,VLOOKUP(A1412,lookups!A$1:B$25,2,0),
IF(ISNA(B1412),"",
IF(OR(ISBLANK(A1412),ISNA(B1412),B1412=0),
"",
"#define "&amp;
VLOOKUP(A1412,SOURCE!B:S,15,0)&amp;IF(SOURCE!$AA$2-LEN(VLOOKUP(A1412,SOURCE!B:S,15,0))&gt;=0,REPT(" ",SOURCE!$AA$2-LEN(VLOOKUP(A1412,SOURCE!B:S,15,0))),"")&amp;
TEXT(A1412,"???0")&amp;IF(VLOOKUP(A1412,SOURCE!B:S,16,0)="","","   "&amp;VLOOKUP(A1412,SOURCE!B:S,16,0)
))))
)</f>
        <v>#define MNU_ALPHAFN                 1376</v>
      </c>
    </row>
    <row r="1413" spans="1:4">
      <c r="A1413">
        <f t="shared" si="25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8" t="str">
        <f>IF(A1413&lt;&gt;INT(A1413),B1413,
IF(A1413&lt;0,VLOOKUP(A1413,lookups!A$1:B$25,2,0),
IF(ISNA(B1413),"",
IF(OR(ISBLANK(A1413),ISNA(B1413),B1413=0),
"",
"#define "&amp;
VLOOKUP(A1413,SOURCE!B:S,15,0)&amp;IF(SOURCE!$AA$2-LEN(VLOOKUP(A1413,SOURCE!B:S,15,0))&gt;=0,REPT(" ",SOURCE!$AA$2-LEN(VLOOKUP(A1413,SOURCE!B:S,15,0))),"")&amp;
TEXT(A1413,"???0")&amp;IF(VLOOKUP(A1413,SOURCE!B:S,16,0)="","","   "&amp;VLOOKUP(A1413,SOURCE!B:S,16,0)
))))
)</f>
        <v>#define MNU_ALPHA_OMEGA             1377</v>
      </c>
    </row>
    <row r="1414" spans="1:4">
      <c r="A1414">
        <f t="shared" si="25"/>
        <v>1378</v>
      </c>
      <c r="B1414" t="str">
        <f>VLOOKUP(A1414,SOURCE!B:S,15,0)</f>
        <v>MNU_ALPHADOT</v>
      </c>
      <c r="C1414">
        <f>IF(
ISNUMBER(INDEX(SOURCE!B:B,MATCH(A1414,SOURCE!B:B,0)+1)),
  VALUE(INDEX(SOURCE!B:B,MATCH(A1414,SOURCE!B:B,0)+1)),
  "")</f>
        <v>1379</v>
      </c>
      <c r="D1414" s="8" t="str">
        <f>IF(A1414&lt;&gt;INT(A1414),B1414,
IF(A1414&lt;0,VLOOKUP(A1414,lookups!A$1:B$25,2,0),
IF(ISNA(B1414),"",
IF(OR(ISBLANK(A1414),ISNA(B1414),B1414=0),
"",
"#define "&amp;
VLOOKUP(A1414,SOURCE!B:S,15,0)&amp;IF(SOURCE!$AA$2-LEN(VLOOKUP(A1414,SOURCE!B:S,15,0))&gt;=0,REPT(" ",SOURCE!$AA$2-LEN(VLOOKUP(A1414,SOURCE!B:S,15,0))),"")&amp;
TEXT(A1414,"???0")&amp;IF(VLOOKUP(A1414,SOURCE!B:S,16,0)="","","   "&amp;VLOOKUP(A1414,SOURCE!B:S,16,0)
))))
)</f>
        <v>#define MNU_ALPHADOT                1378</v>
      </c>
    </row>
    <row r="1415" spans="1:4">
      <c r="A1415">
        <f t="shared" si="25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8" t="str">
        <f>IF(A1415&lt;&gt;INT(A1415),B1415,
IF(A1415&lt;0,VLOOKUP(A1415,lookups!A$1:B$25,2,0),
IF(ISNA(B1415),"",
IF(OR(ISBLANK(A1415),ISNA(B1415),B1415=0),
"",
"#define "&amp;
VLOOKUP(A1415,SOURCE!B:S,15,0)&amp;IF(SOURCE!$AA$2-LEN(VLOOKUP(A1415,SOURCE!B:S,15,0))&gt;=0,REPT(" ",SOURCE!$AA$2-LEN(VLOOKUP(A1415,SOURCE!B:S,15,0))),"")&amp;
TEXT(A1415,"???0")&amp;IF(VLOOKUP(A1415,SOURCE!B:S,16,0)="","","   "&amp;VLOOKUP(A1415,SOURCE!B:S,16,0)
))))
)</f>
        <v>#define MNU_SYSFL                   1379</v>
      </c>
    </row>
    <row r="1416" spans="1:4">
      <c r="A1416">
        <f t="shared" si="25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8" t="str">
        <f>IF(A1416&lt;&gt;INT(A1416),B1416,
IF(A1416&lt;0,VLOOKUP(A1416,lookups!A$1:B$25,2,0),
IF(ISNA(B1416),"",
IF(OR(ISBLANK(A1416),ISNA(B1416),B1416=0),
"",
"#define "&amp;
VLOOKUP(A1416,SOURCE!B:S,15,0)&amp;IF(SOURCE!$AA$2-LEN(VLOOKUP(A1416,SOURCE!B:S,15,0))&gt;=0,REPT(" ",SOURCE!$AA$2-LEN(VLOOKUP(A1416,SOURCE!B:S,15,0))),"")&amp;
TEXT(A1416,"???0")&amp;IF(VLOOKUP(A1416,SOURCE!B:S,16,0)="","","   "&amp;VLOOKUP(A1416,SOURCE!B:S,16,0)
))))
)</f>
        <v>#define MNU_Sf                      1380</v>
      </c>
    </row>
    <row r="1417" spans="1:4">
      <c r="A1417">
        <f t="shared" si="25"/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8" t="str">
        <f>IF(A1417&lt;&gt;INT(A1417),B1417,
IF(A1417&lt;0,VLOOKUP(A1417,lookups!A$1:B$25,2,0),
IF(ISNA(B1417),"",
IF(OR(ISBLANK(A1417),ISNA(B1417),B1417=0),
"",
"#define "&amp;
VLOOKUP(A1417,SOURCE!B:S,15,0)&amp;IF(SOURCE!$AA$2-LEN(VLOOKUP(A1417,SOURCE!B:S,15,0))&gt;=0,REPT(" ",SOURCE!$AA$2-LEN(VLOOKUP(A1417,SOURCE!B:S,15,0))),"")&amp;
TEXT(A1417,"???0")&amp;IF(VLOOKUP(A1417,SOURCE!B:S,16,0)="","","   "&amp;VLOOKUP(A1417,SOURCE!B:S,16,0)
))))
)</f>
        <v>#define MNU_Sfdx                    1381</v>
      </c>
    </row>
    <row r="1418" spans="1:4">
      <c r="A1418">
        <f t="shared" si="25"/>
        <v>1382</v>
      </c>
      <c r="B1418" t="str">
        <f>VLOOKUP(A1418,SOURCE!B:S,15,0)</f>
        <v>MNU_ANGLECONV</v>
      </c>
      <c r="C1418">
        <f>IF(
ISNUMBER(INDEX(SOURCE!B:B,MATCH(A1418,SOURCE!B:B,0)+1)),
  VALUE(INDEX(SOURCE!B:B,MATCH(A1418,SOURCE!B:B,0)+1)),
  "")</f>
        <v>1383</v>
      </c>
      <c r="D1418" s="8" t="str">
        <f>IF(A1418&lt;&gt;INT(A1418),B1418,
IF(A1418&lt;0,VLOOKUP(A1418,lookups!A$1:B$25,2,0),
IF(ISNA(B1418),"",
IF(OR(ISBLANK(A1418),ISNA(B1418),B1418=0),
"",
"#define "&amp;
VLOOKUP(A1418,SOURCE!B:S,15,0)&amp;IF(SOURCE!$AA$2-LEN(VLOOKUP(A1418,SOURCE!B:S,15,0))&gt;=0,REPT(" ",SOURCE!$AA$2-LEN(VLOOKUP(A1418,SOURCE!B:S,15,0))),"")&amp;
TEXT(A1418,"???0")&amp;IF(VLOOKUP(A1418,SOURCE!B:S,16,0)="","","   "&amp;VLOOKUP(A1418,SOURCE!B:S,16,0)
))))
)</f>
        <v>#define MNU_ANGLECONV               1382</v>
      </c>
    </row>
    <row r="1419" spans="1:4">
      <c r="A1419">
        <f t="shared" ref="A1419:A1482" si="26">C1418</f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8" t="str">
        <f>IF(A1419&lt;&gt;INT(A1419),B1419,
IF(A1419&lt;0,VLOOKUP(A1419,lookups!A$1:B$25,2,0),
IF(ISNA(B1419),"",
IF(OR(ISBLANK(A1419),ISNA(B1419),B1419=0),
"",
"#define "&amp;
VLOOKUP(A1419,SOURCE!B:S,15,0)&amp;IF(SOURCE!$AA$2-LEN(VLOOKUP(A1419,SOURCE!B:S,15,0))&gt;=0,REPT(" ",SOURCE!$AA$2-LEN(VLOOKUP(A1419,SOURCE!B:S,15,0))),"")&amp;
TEXT(A1419,"???0")&amp;IF(VLOOKUP(A1419,SOURCE!B:S,16,0)="","","   "&amp;VLOOKUP(A1419,SOURCE!B:S,16,0)
))))
)</f>
        <v>#define MNU_alpha_omega             1383</v>
      </c>
    </row>
    <row r="1420" spans="1:4">
      <c r="A1420">
        <f t="shared" si="26"/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8" t="str">
        <f>IF(A1420&lt;&gt;INT(A1420),B1420,
IF(A1420&lt;0,VLOOKUP(A1420,lookups!A$1:B$25,2,0),
IF(ISNA(B1420),"",
IF(OR(ISBLANK(A1420),ISNA(B1420),B1420=0),
"",
"#define "&amp;
VLOOKUP(A1420,SOURCE!B:S,15,0)&amp;IF(SOURCE!$AA$2-LEN(VLOOKUP(A1420,SOURCE!B:S,15,0))&gt;=0,REPT(" ",SOURCE!$AA$2-LEN(VLOOKUP(A1420,SOURCE!B:S,15,0))),"")&amp;
TEXT(A1420,"???0")&amp;IF(VLOOKUP(A1420,SOURCE!B:S,16,0)="","","   "&amp;VLOOKUP(A1420,SOURCE!B:S,16,0)
))))
)</f>
        <v>#define MNU_ALPHAintl               1384</v>
      </c>
    </row>
    <row r="1421" spans="1:4">
      <c r="A1421">
        <f t="shared" si="26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8" t="str">
        <f>IF(A1421&lt;&gt;INT(A1421),B1421,
IF(A1421&lt;0,VLOOKUP(A1421,lookups!A$1:B$25,2,0),
IF(ISNA(B1421),"",
IF(OR(ISBLANK(A1421),ISNA(B1421),B1421=0),
"",
"#define "&amp;
VLOOKUP(A1421,SOURCE!B:S,15,0)&amp;IF(SOURCE!$AA$2-LEN(VLOOKUP(A1421,SOURCE!B:S,15,0))&gt;=0,REPT(" ",SOURCE!$AA$2-LEN(VLOOKUP(A1421,SOURCE!B:S,15,0))),"")&amp;
TEXT(A1421,"???0")&amp;IF(VLOOKUP(A1421,SOURCE!B:S,16,0)="","","   "&amp;VLOOKUP(A1421,SOURCE!B:S,16,0)
))))
)</f>
        <v>#define MNU_TAM                     1385</v>
      </c>
    </row>
    <row r="1422" spans="1:4">
      <c r="A1422">
        <f t="shared" si="26"/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8" t="str">
        <f>IF(A1422&lt;&gt;INT(A1422),B1422,
IF(A1422&lt;0,VLOOKUP(A1422,lookups!A$1:B$25,2,0),
IF(ISNA(B1422),"",
IF(OR(ISBLANK(A1422),ISNA(B1422),B1422=0),
"",
"#define "&amp;
VLOOKUP(A1422,SOURCE!B:S,15,0)&amp;IF(SOURCE!$AA$2-LEN(VLOOKUP(A1422,SOURCE!B:S,15,0))&gt;=0,REPT(" ",SOURCE!$AA$2-LEN(VLOOKUP(A1422,SOURCE!B:S,15,0))),"")&amp;
TEXT(A1422,"???0")&amp;IF(VLOOKUP(A1422,SOURCE!B:S,16,0)="","","   "&amp;VLOOKUP(A1422,SOURCE!B:S,16,0)
))))
)</f>
        <v>#define MNU_TAMCMP                  1386</v>
      </c>
    </row>
    <row r="1423" spans="1:4">
      <c r="A1423">
        <f t="shared" si="26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8" t="str">
        <f>IF(A1423&lt;&gt;INT(A1423),B1423,
IF(A1423&lt;0,VLOOKUP(A1423,lookups!A$1:B$25,2,0),
IF(ISNA(B1423),"",
IF(OR(ISBLANK(A1423),ISNA(B1423),B1423=0),
"",
"#define "&amp;
VLOOKUP(A1423,SOURCE!B:S,15,0)&amp;IF(SOURCE!$AA$2-LEN(VLOOKUP(A1423,SOURCE!B:S,15,0))&gt;=0,REPT(" ",SOURCE!$AA$2-LEN(VLOOKUP(A1423,SOURCE!B:S,15,0))),"")&amp;
TEXT(A1423,"???0")&amp;IF(VLOOKUP(A1423,SOURCE!B:S,16,0)="","","   "&amp;VLOOKUP(A1423,SOURCE!B:S,16,0)
))))
)</f>
        <v>#define MNU_TAMSTORCL               1387</v>
      </c>
    </row>
    <row r="1424" spans="1:4">
      <c r="A1424">
        <f t="shared" si="26"/>
        <v>1388</v>
      </c>
      <c r="B1424" t="str">
        <f>VLOOKUP(A1424,SOURCE!B:S,15,0)</f>
        <v>MNU_SUMS</v>
      </c>
      <c r="C1424">
        <f>IF(
ISNUMBER(INDEX(SOURCE!B:B,MATCH(A1424,SOURCE!B:B,0)+1)),
  VALUE(INDEX(SOURCE!B:B,MATCH(A1424,SOURCE!B:B,0)+1)),
  "")</f>
        <v>1389</v>
      </c>
      <c r="D1424" s="8" t="str">
        <f>IF(A1424&lt;&gt;INT(A1424),B1424,
IF(A1424&lt;0,VLOOKUP(A1424,lookups!A$1:B$25,2,0),
IF(ISNA(B1424),"",
IF(OR(ISBLANK(A1424),ISNA(B1424),B1424=0),
"",
"#define "&amp;
VLOOKUP(A1424,SOURCE!B:S,15,0)&amp;IF(SOURCE!$AA$2-LEN(VLOOKUP(A1424,SOURCE!B:S,15,0))&gt;=0,REPT(" ",SOURCE!$AA$2-LEN(VLOOKUP(A1424,SOURCE!B:S,15,0))),"")&amp;
TEXT(A1424,"???0")&amp;IF(VLOOKUP(A1424,SOURCE!B:S,16,0)="","","   "&amp;VLOOKUP(A1424,SOURCE!B:S,16,0)
))))
)</f>
        <v>#define MNU_SUMS                    1388</v>
      </c>
    </row>
    <row r="1425" spans="1:4">
      <c r="A1425">
        <f t="shared" si="26"/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8" t="str">
        <f>IF(A1425&lt;&gt;INT(A1425),B1425,
IF(A1425&lt;0,VLOOKUP(A1425,lookups!A$1:B$25,2,0),
IF(ISNA(B1425),"",
IF(OR(ISBLANK(A1425),ISNA(B1425),B1425=0),
"",
"#define "&amp;
VLOOKUP(A1425,SOURCE!B:S,15,0)&amp;IF(SOURCE!$AA$2-LEN(VLOOKUP(A1425,SOURCE!B:S,15,0))&gt;=0,REPT(" ",SOURCE!$AA$2-LEN(VLOOKUP(A1425,SOURCE!B:S,15,0))),"")&amp;
TEXT(A1425,"???0")&amp;IF(VLOOKUP(A1425,SOURCE!B:S,16,0)="","","   "&amp;VLOOKUP(A1425,SOURCE!B:S,16,0)
))))
)</f>
        <v>#define MNU_VAR                     1389</v>
      </c>
    </row>
    <row r="1426" spans="1:4">
      <c r="A1426">
        <f t="shared" si="26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8" t="str">
        <f>IF(A1426&lt;&gt;INT(A1426),B1426,
IF(A1426&lt;0,VLOOKUP(A1426,lookups!A$1:B$25,2,0),
IF(ISNA(B1426),"",
IF(OR(ISBLANK(A1426),ISNA(B1426),B1426=0),
"",
"#define "&amp;
VLOOKUP(A1426,SOURCE!B:S,15,0)&amp;IF(SOURCE!$AA$2-LEN(VLOOKUP(A1426,SOURCE!B:S,15,0))&gt;=0,REPT(" ",SOURCE!$AA$2-LEN(VLOOKUP(A1426,SOURCE!B:S,15,0))),"")&amp;
TEXT(A1426,"???0")&amp;IF(VLOOKUP(A1426,SOURCE!B:S,16,0)="","","   "&amp;VLOOKUP(A1426,SOURCE!B:S,16,0)
))))
)</f>
        <v>#define MNU_TAMFLAG                 1390</v>
      </c>
    </row>
    <row r="1427" spans="1:4">
      <c r="A1427">
        <f t="shared" si="26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8" t="str">
        <f>IF(A1427&lt;&gt;INT(A1427),B1427,
IF(A1427&lt;0,VLOOKUP(A1427,lookups!A$1:B$25,2,0),
IF(ISNA(B1427),"",
IF(OR(ISBLANK(A1427),ISNA(B1427),B1427=0),
"",
"#define "&amp;
VLOOKUP(A1427,SOURCE!B:S,15,0)&amp;IF(SOURCE!$AA$2-LEN(VLOOKUP(A1427,SOURCE!B:S,15,0))&gt;=0,REPT(" ",SOURCE!$AA$2-LEN(VLOOKUP(A1427,SOURCE!B:S,15,0))),"")&amp;
TEXT(A1427,"???0")&amp;IF(VLOOKUP(A1427,SOURCE!B:S,16,0)="","","   "&amp;VLOOKUP(A1427,SOURCE!B:S,16,0)
))))
)</f>
        <v>#define MNU_TAMSHUFFLE              1391</v>
      </c>
    </row>
    <row r="1428" spans="1:4">
      <c r="A1428">
        <f t="shared" si="26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8" t="str">
        <f>IF(A1428&lt;&gt;INT(A1428),B1428,
IF(A1428&lt;0,VLOOKUP(A1428,lookups!A$1:B$25,2,0),
IF(ISNA(B1428),"",
IF(OR(ISBLANK(A1428),ISNA(B1428),B1428=0),
"",
"#define "&amp;
VLOOKUP(A1428,SOURCE!B:S,15,0)&amp;IF(SOURCE!$AA$2-LEN(VLOOKUP(A1428,SOURCE!B:S,15,0))&gt;=0,REPT(" ",SOURCE!$AA$2-LEN(VLOOKUP(A1428,SOURCE!B:S,15,0))),"")&amp;
TEXT(A1428,"???0")&amp;IF(VLOOKUP(A1428,SOURCE!B:S,16,0)="","","   "&amp;VLOOKUP(A1428,SOURCE!B:S,16,0)
))))
)</f>
        <v>#define MNU_PROG                    1392</v>
      </c>
    </row>
    <row r="1429" spans="1:4">
      <c r="A1429">
        <f t="shared" si="26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8" t="str">
        <f>IF(A1429&lt;&gt;INT(A1429),B1429,
IF(A1429&lt;0,VLOOKUP(A1429,lookups!A$1:B$25,2,0),
IF(ISNA(B1429),"",
IF(OR(ISBLANK(A1429),ISNA(B1429),B1429=0),
"",
"#define "&amp;
VLOOKUP(A1429,SOURCE!B:S,15,0)&amp;IF(SOURCE!$AA$2-LEN(VLOOKUP(A1429,SOURCE!B:S,15,0))&gt;=0,REPT(" ",SOURCE!$AA$2-LEN(VLOOKUP(A1429,SOURCE!B:S,15,0))),"")&amp;
TEXT(A1429,"???0")&amp;IF(VLOOKUP(A1429,SOURCE!B:S,16,0)="","","   "&amp;VLOOKUP(A1429,SOURCE!B:S,16,0)
))))
)</f>
        <v>#define MNU_TAMLABEL                1393</v>
      </c>
    </row>
    <row r="1430" spans="1:4">
      <c r="A1430">
        <f t="shared" si="26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8" t="str">
        <f>IF(A1430&lt;&gt;INT(A1430),B1430,
IF(A1430&lt;0,VLOOKUP(A1430,lookups!A$1:B$25,2,0),
IF(ISNA(B1430),"",
IF(OR(ISBLANK(A1430),ISNA(B1430),B1430=0),
"",
"#define "&amp;
VLOOKUP(A1430,SOURCE!B:S,15,0)&amp;IF(SOURCE!$AA$2-LEN(VLOOKUP(A1430,SOURCE!B:S,15,0))&gt;=0,REPT(" ",SOURCE!$AA$2-LEN(VLOOKUP(A1430,SOURCE!B:S,15,0))),"")&amp;
TEXT(A1430,"???0")&amp;IF(VLOOKUP(A1430,SOURCE!B:S,16,0)="","","   "&amp;VLOOKUP(A1430,SOURCE!B:S,16,0)
))))
)</f>
        <v>#define MNU_DYNAMIC                 1394</v>
      </c>
    </row>
    <row r="1431" spans="1:4">
      <c r="A1431">
        <f t="shared" si="26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8" t="str">
        <f>IF(A1431&lt;&gt;INT(A1431),B1431,
IF(A1431&lt;0,VLOOKUP(A1431,lookups!A$1:B$25,2,0),
IF(ISNA(B1431),"",
IF(OR(ISBLANK(A1431),ISNA(B1431),B1431=0),
"",
"#define "&amp;
VLOOKUP(A1431,SOURCE!B:S,15,0)&amp;IF(SOURCE!$AA$2-LEN(VLOOKUP(A1431,SOURCE!B:S,15,0))&gt;=0,REPT(" ",SOURCE!$AA$2-LEN(VLOOKUP(A1431,SOURCE!B:S,15,0))),"")&amp;
TEXT(A1431,"???0")&amp;IF(VLOOKUP(A1431,SOURCE!B:S,16,0)="","","   "&amp;VLOOKUP(A1431,SOURCE!B:S,16,0)
))))
)</f>
        <v>#define MNU_PLOT_STAT               1395</v>
      </c>
    </row>
    <row r="1432" spans="1:4">
      <c r="A1432">
        <f t="shared" si="26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8" t="str">
        <f>IF(A1432&lt;&gt;INT(A1432),B1432,
IF(A1432&lt;0,VLOOKUP(A1432,lookups!A$1:B$25,2,0),
IF(ISNA(B1432),"",
IF(OR(ISBLANK(A1432),ISNA(B1432),B1432=0),
"",
"#define "&amp;
VLOOKUP(A1432,SOURCE!B:S,15,0)&amp;IF(SOURCE!$AA$2-LEN(VLOOKUP(A1432,SOURCE!B:S,15,0))&gt;=0,REPT(" ",SOURCE!$AA$2-LEN(VLOOKUP(A1432,SOURCE!B:S,15,0))),"")&amp;
TEXT(A1432,"???0")&amp;IF(VLOOKUP(A1432,SOURCE!B:S,16,0)="","","   "&amp;VLOOKUP(A1432,SOURCE!B:S,16,0)
))))
)</f>
        <v>#define MNU_PLOT_LR                 1396</v>
      </c>
    </row>
    <row r="1433" spans="1:4">
      <c r="A1433">
        <f t="shared" si="26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8" t="str">
        <f>IF(A1433&lt;&gt;INT(A1433),B1433,
IF(A1433&lt;0,VLOOKUP(A1433,lookups!A$1:B$25,2,0),
IF(ISNA(B1433),"",
IF(OR(ISBLANK(A1433),ISNA(B1433),B1433=0),
"",
"#define "&amp;
VLOOKUP(A1433,SOURCE!B:S,15,0)&amp;IF(SOURCE!$AA$2-LEN(VLOOKUP(A1433,SOURCE!B:S,15,0))&gt;=0,REPT(" ",SOURCE!$AA$2-LEN(VLOOKUP(A1433,SOURCE!B:S,15,0))),"")&amp;
TEXT(A1433,"???0")&amp;IF(VLOOKUP(A1433,SOURCE!B:S,16,0)="","","   "&amp;VLOOKUP(A1433,SOURCE!B:S,16,0)
))))
)</f>
        <v>#define MNU_ELLIPT                  1397</v>
      </c>
    </row>
    <row r="1434" spans="1:4">
      <c r="A1434">
        <f t="shared" si="26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8" t="str">
        <f>IF(A1434&lt;&gt;INT(A1434),B1434,
IF(A1434&lt;0,VLOOKUP(A1434,lookups!A$1:B$25,2,0),
IF(ISNA(B1434),"",
IF(OR(ISBLANK(A1434),ISNA(B1434),B1434=0),
"",
"#define "&amp;
VLOOKUP(A1434,SOURCE!B:S,15,0)&amp;IF(SOURCE!$AA$2-LEN(VLOOKUP(A1434,SOURCE!B:S,15,0))&gt;=0,REPT(" ",SOURCE!$AA$2-LEN(VLOOKUP(A1434,SOURCE!B:S,15,0))),"")&amp;
TEXT(A1434,"???0")&amp;IF(VLOOKUP(A1434,SOURCE!B:S,16,0)="","","   "&amp;VLOOKUP(A1434,SOURCE!B:S,16,0)
))))
)</f>
        <v>#define MNU_MVAR                    1398</v>
      </c>
    </row>
    <row r="1435" spans="1:4">
      <c r="A1435">
        <f t="shared" si="26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8" t="str">
        <f>IF(A1435&lt;&gt;INT(A1435),B1435,
IF(A1435&lt;0,VLOOKUP(A1435,lookups!A$1:B$25,2,0),
IF(ISNA(B1435),"",
IF(OR(ISBLANK(A1435),ISNA(B1435),B1435=0),
"",
"#define "&amp;
VLOOKUP(A1435,SOURCE!B:S,15,0)&amp;IF(SOURCE!$AA$2-LEN(VLOOKUP(A1435,SOURCE!B:S,15,0))&gt;=0,REPT(" ",SOURCE!$AA$2-LEN(VLOOKUP(A1435,SOURCE!B:S,15,0))),"")&amp;
TEXT(A1435,"???0")&amp;IF(VLOOKUP(A1435,SOURCE!B:S,16,0)="","","   "&amp;VLOOKUP(A1435,SOURCE!B:S,16,0)
))))
)</f>
        <v>#define MNU_EQ_EDIT                 1399</v>
      </c>
    </row>
    <row r="1436" spans="1:4">
      <c r="A1436">
        <f t="shared" si="26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8" t="str">
        <f>IF(A1436&lt;&gt;INT(A1436),B1436,
IF(A1436&lt;0,VLOOKUP(A1436,lookups!A$1:B$25,2,0),
IF(ISNA(B1436),"",
IF(OR(ISBLANK(A1436),ISNA(B1436),B1436=0),
"",
"#define "&amp;
VLOOKUP(A1436,SOURCE!B:S,15,0)&amp;IF(SOURCE!$AA$2-LEN(VLOOKUP(A1436,SOURCE!B:S,15,0))&gt;=0,REPT(" ",SOURCE!$AA$2-LEN(VLOOKUP(A1436,SOURCE!B:S,15,0))),"")&amp;
TEXT(A1436,"???0")&amp;IF(VLOOKUP(A1436,SOURCE!B:S,16,0)="","","   "&amp;VLOOKUP(A1436,SOURCE!B:S,16,0)
))))
)</f>
        <v>#define MNU_TIMERF                  1400</v>
      </c>
    </row>
    <row r="1437" spans="1:4">
      <c r="A1437">
        <f t="shared" si="26"/>
        <v>1401</v>
      </c>
      <c r="B1437" t="str">
        <f>VLOOKUP(A1437,SOURCE!B:S,15,0)</f>
        <v>MNU_HIST</v>
      </c>
      <c r="C1437">
        <f>IF(
ISNUMBER(INDEX(SOURCE!B:B,MATCH(A1437,SOURCE!B:B,0)+1)),
  VALUE(INDEX(SOURCE!B:B,MATCH(A1437,SOURCE!B:B,0)+1)),
  "")</f>
        <v>1402</v>
      </c>
      <c r="D1437" s="8" t="str">
        <f>IF(A1437&lt;&gt;INT(A1437),B1437,
IF(A1437&lt;0,VLOOKUP(A1437,lookups!A$1:B$25,2,0),
IF(ISNA(B1437),"",
IF(OR(ISBLANK(A1437),ISNA(B1437),B1437=0),
"",
"#define "&amp;
VLOOKUP(A1437,SOURCE!B:S,15,0)&amp;IF(SOURCE!$AA$2-LEN(VLOOKUP(A1437,SOURCE!B:S,15,0))&gt;=0,REPT(" ",SOURCE!$AA$2-LEN(VLOOKUP(A1437,SOURCE!B:S,15,0))),"")&amp;
TEXT(A1437,"???0")&amp;IF(VLOOKUP(A1437,SOURCE!B:S,16,0)="","","   "&amp;VLOOKUP(A1437,SOURCE!B:S,16,0)
))))
)</f>
        <v>#define MNU_HIST                    1401</v>
      </c>
    </row>
    <row r="1438" spans="1:4">
      <c r="A1438">
        <f t="shared" si="26"/>
        <v>1402</v>
      </c>
      <c r="B1438" t="str">
        <f>VLOOKUP(A1438,SOURCE!B:S,15,0)</f>
        <v>MNU_HPLOT</v>
      </c>
      <c r="C1438">
        <f>IF(
ISNUMBER(INDEX(SOURCE!B:B,MATCH(A1438,SOURCE!B:B,0)+1)),
  VALUE(INDEX(SOURCE!B:B,MATCH(A1438,SOURCE!B:B,0)+1)),
  "")</f>
        <v>1403</v>
      </c>
      <c r="D1438" s="8" t="str">
        <f>IF(A1438&lt;&gt;INT(A1438),B1438,
IF(A1438&lt;0,VLOOKUP(A1438,lookups!A$1:B$25,2,0),
IF(ISNA(B1438),"",
IF(OR(ISBLANK(A1438),ISNA(B1438),B1438=0),
"",
"#define "&amp;
VLOOKUP(A1438,SOURCE!B:S,15,0)&amp;IF(SOURCE!$AA$2-LEN(VLOOKUP(A1438,SOURCE!B:S,15,0))&gt;=0,REPT(" ",SOURCE!$AA$2-LEN(VLOOKUP(A1438,SOURCE!B:S,15,0))),"")&amp;
TEXT(A1438,"???0")&amp;IF(VLOOKUP(A1438,SOURCE!B:S,16,0)="","","   "&amp;VLOOKUP(A1438,SOURCE!B:S,16,0)
))))
)</f>
        <v>#define MNU_HPLOT                   1402</v>
      </c>
    </row>
    <row r="1439" spans="1:4">
      <c r="A1439">
        <f t="shared" si="26"/>
        <v>1403</v>
      </c>
      <c r="B1439" t="str">
        <f>VLOOKUP(A1439,SOURCE!B:S,15,0)</f>
        <v>MNU_1403</v>
      </c>
      <c r="C1439">
        <f>IF(
ISNUMBER(INDEX(SOURCE!B:B,MATCH(A1439,SOURCE!B:B,0)+1)),
  VALUE(INDEX(SOURCE!B:B,MATCH(A1439,SOURCE!B:B,0)+1)),
  "")</f>
        <v>1403.01</v>
      </c>
      <c r="D1439" s="8" t="str">
        <f>IF(A1439&lt;&gt;INT(A1439),B1439,
IF(A1439&lt;0,VLOOKUP(A1439,lookups!A$1:B$25,2,0),
IF(ISNA(B1439),"",
IF(OR(ISBLANK(A1439),ISNA(B1439),B1439=0),
"",
"#define "&amp;
VLOOKUP(A1439,SOURCE!B:S,15,0)&amp;IF(SOURCE!$AA$2-LEN(VLOOKUP(A1439,SOURCE!B:S,15,0))&gt;=0,REPT(" ",SOURCE!$AA$2-LEN(VLOOKUP(A1439,SOURCE!B:S,15,0))),"")&amp;
TEXT(A1439,"???0")&amp;IF(VLOOKUP(A1439,SOURCE!B:S,16,0)="","","   "&amp;VLOOKUP(A1439,SOURCE!B:S,16,0)
))))
)</f>
        <v>#define MNU_1403                    1403</v>
      </c>
    </row>
    <row r="1440" spans="1:4">
      <c r="A1440">
        <f t="shared" si="26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8" t="str">
        <f>IF(A1440&lt;&gt;INT(A1440),B1440,
IF(A1440&lt;0,VLOOKUP(A1440,lookups!A$1:B$25,2,0),
IF(ISNA(B1440),"",
IF(OR(ISBLANK(A1440),ISNA(B1440),B1440=0),
"",
"#define "&amp;
VLOOKUP(A1440,SOURCE!B:S,15,0)&amp;IF(SOURCE!$AA$2-LEN(VLOOKUP(A1440,SOURCE!B:S,15,0))&gt;=0,REPT(" ",SOURCE!$AA$2-LEN(VLOOKUP(A1440,SOURCE!B:S,15,0))),"")&amp;
TEXT(A1440,"???0")&amp;IF(VLOOKUP(A1440,SOURCE!B:S,16,0)="","","   "&amp;VLOOKUP(A1440,SOURCE!B:S,16,0)
))))
)</f>
        <v/>
      </c>
    </row>
    <row r="1441" spans="1:4">
      <c r="A1441">
        <f t="shared" si="26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8" t="str">
        <f>IF(A1441&lt;&gt;INT(A1441),B1441,
IF(A1441&lt;0,VLOOKUP(A1441,lookups!A$1:B$25,2,0),
IF(ISNA(B1441),"",
IF(OR(ISBLANK(A1441),ISNA(B1441),B1441=0),
"",
"#define "&amp;
VLOOKUP(A1441,SOURCE!B:S,15,0)&amp;IF(SOURCE!$AA$2-LEN(VLOOKUP(A1441,SOURCE!B:S,15,0))&gt;=0,REPT(" ",SOURCE!$AA$2-LEN(VLOOKUP(A1441,SOURCE!B:S,15,0))),"")&amp;
TEXT(A1441,"???0")&amp;IF(VLOOKUP(A1441,SOURCE!B:S,16,0)="","","   "&amp;VLOOKUP(A1441,SOURCE!B:S,16,0)
))))
)</f>
        <v/>
      </c>
    </row>
    <row r="1442" spans="1:4">
      <c r="A1442">
        <f t="shared" si="26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8" t="str">
        <f>IF(A1442&lt;&gt;INT(A1442),B1442,
IF(A1442&lt;0,VLOOKUP(A1442,lookups!A$1:B$25,2,0),
IF(ISNA(B1442),"",
IF(OR(ISBLANK(A1442),ISNA(B1442),B1442=0),
"",
"#define "&amp;
VLOOKUP(A1442,SOURCE!B:S,15,0)&amp;IF(SOURCE!$AA$2-LEN(VLOOKUP(A1442,SOURCE!B:S,15,0))&gt;=0,REPT(" ",SOURCE!$AA$2-LEN(VLOOKUP(A1442,SOURCE!B:S,15,0))),"")&amp;
TEXT(A1442,"???0")&amp;IF(VLOOKUP(A1442,SOURCE!B:S,16,0)="","","   "&amp;VLOOKUP(A1442,SOURCE!B:S,16,0)
))))
)</f>
        <v>#define ITM_1COMPL                  1404</v>
      </c>
    </row>
    <row r="1443" spans="1:4">
      <c r="A1443">
        <f t="shared" si="26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8" t="str">
        <f>IF(A1443&lt;&gt;INT(A1443),B1443,
IF(A1443&lt;0,VLOOKUP(A1443,lookups!A$1:B$25,2,0),
IF(ISNA(B1443),"",
IF(OR(ISBLANK(A1443),ISNA(B1443),B1443=0),
"",
"#define "&amp;
VLOOKUP(A1443,SOURCE!B:S,15,0)&amp;IF(SOURCE!$AA$2-LEN(VLOOKUP(A1443,SOURCE!B:S,15,0))&gt;=0,REPT(" ",SOURCE!$AA$2-LEN(VLOOKUP(A1443,SOURCE!B:S,15,0))),"")&amp;
TEXT(A1443,"???0")&amp;IF(VLOOKUP(A1443,SOURCE!B:S,16,0)="","","   "&amp;VLOOKUP(A1443,SOURCE!B:S,16,0)
))))
)</f>
        <v>#define ITM_SNAP                    1405</v>
      </c>
    </row>
    <row r="1444" spans="1:4">
      <c r="A1444">
        <f t="shared" si="26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8" t="str">
        <f>IF(A1444&lt;&gt;INT(A1444),B1444,
IF(A1444&lt;0,VLOOKUP(A1444,lookups!A$1:B$25,2,0),
IF(ISNA(B1444),"",
IF(OR(ISBLANK(A1444),ISNA(B1444),B1444=0),
"",
"#define "&amp;
VLOOKUP(A1444,SOURCE!B:S,15,0)&amp;IF(SOURCE!$AA$2-LEN(VLOOKUP(A1444,SOURCE!B:S,15,0))&gt;=0,REPT(" ",SOURCE!$AA$2-LEN(VLOOKUP(A1444,SOURCE!B:S,15,0))),"")&amp;
TEXT(A1444,"???0")&amp;IF(VLOOKUP(A1444,SOURCE!B:S,16,0)="","","   "&amp;VLOOKUP(A1444,SOURCE!B:S,16,0)
))))
)</f>
        <v>#define ITM_2COMPL                  1406</v>
      </c>
    </row>
    <row r="1445" spans="1:4">
      <c r="A1445">
        <f t="shared" si="26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8" t="str">
        <f>IF(A1445&lt;&gt;INT(A1445),B1445,
IF(A1445&lt;0,VLOOKUP(A1445,lookups!A$1:B$25,2,0),
IF(ISNA(B1445),"",
IF(OR(ISBLANK(A1445),ISNA(B1445),B1445=0),
"",
"#define "&amp;
VLOOKUP(A1445,SOURCE!B:S,15,0)&amp;IF(SOURCE!$AA$2-LEN(VLOOKUP(A1445,SOURCE!B:S,15,0))&gt;=0,REPT(" ",SOURCE!$AA$2-LEN(VLOOKUP(A1445,SOURCE!B:S,15,0))),"")&amp;
TEXT(A1445,"???0")&amp;IF(VLOOKUP(A1445,SOURCE!B:S,16,0)="","","   "&amp;VLOOKUP(A1445,SOURCE!B:S,16,0)
))))
)</f>
        <v>#define ITM_ABS                     1407</v>
      </c>
    </row>
    <row r="1446" spans="1:4">
      <c r="A1446">
        <f t="shared" si="26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8" t="str">
        <f>IF(A1446&lt;&gt;INT(A1446),B1446,
IF(A1446&lt;0,VLOOKUP(A1446,lookups!A$1:B$25,2,0),
IF(ISNA(B1446),"",
IF(OR(ISBLANK(A1446),ISNA(B1446),B1446=0),
"",
"#define "&amp;
VLOOKUP(A1446,SOURCE!B:S,15,0)&amp;IF(SOURCE!$AA$2-LEN(VLOOKUP(A1446,SOURCE!B:S,15,0))&gt;=0,REPT(" ",SOURCE!$AA$2-LEN(VLOOKUP(A1446,SOURCE!B:S,15,0))),"")&amp;
TEXT(A1446,"???0")&amp;IF(VLOOKUP(A1446,SOURCE!B:S,16,0)="","","   "&amp;VLOOKUP(A1446,SOURCE!B:S,16,0)
))))
)</f>
        <v>#define ITM_AGM                     1408</v>
      </c>
    </row>
    <row r="1447" spans="1:4">
      <c r="A1447">
        <f t="shared" si="26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8" t="str">
        <f>IF(A1447&lt;&gt;INT(A1447),B1447,
IF(A1447&lt;0,VLOOKUP(A1447,lookups!A$1:B$25,2,0),
IF(ISNA(B1447),"",
IF(OR(ISBLANK(A1447),ISNA(B1447),B1447=0),
"",
"#define "&amp;
VLOOKUP(A1447,SOURCE!B:S,15,0)&amp;IF(SOURCE!$AA$2-LEN(VLOOKUP(A1447,SOURCE!B:S,15,0))&gt;=0,REPT(" ",SOURCE!$AA$2-LEN(VLOOKUP(A1447,SOURCE!B:S,15,0))),"")&amp;
TEXT(A1447,"???0")&amp;IF(VLOOKUP(A1447,SOURCE!B:S,16,0)="","","   "&amp;VLOOKUP(A1447,SOURCE!B:S,16,0)
))))
)</f>
        <v>#define ITM_AGRAPH                  1409</v>
      </c>
    </row>
    <row r="1448" spans="1:4">
      <c r="A1448">
        <f t="shared" si="26"/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8" t="str">
        <f>IF(A1448&lt;&gt;INT(A1448),B1448,
IF(A1448&lt;0,VLOOKUP(A1448,lookups!A$1:B$25,2,0),
IF(ISNA(B1448),"",
IF(OR(ISBLANK(A1448),ISNA(B1448),B1448=0),
"",
"#define "&amp;
VLOOKUP(A1448,SOURCE!B:S,15,0)&amp;IF(SOURCE!$AA$2-LEN(VLOOKUP(A1448,SOURCE!B:S,15,0))&gt;=0,REPT(" ",SOURCE!$AA$2-LEN(VLOOKUP(A1448,SOURCE!B:S,15,0))),"")&amp;
TEXT(A1448,"???0")&amp;IF(VLOOKUP(A1448,SOURCE!B:S,16,0)="","","   "&amp;VLOOKUP(A1448,SOURCE!B:S,16,0)
))))
)</f>
        <v>#define ITM_ALL                     1410</v>
      </c>
    </row>
    <row r="1449" spans="1:4">
      <c r="A1449">
        <f t="shared" si="26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8" t="str">
        <f>IF(A1449&lt;&gt;INT(A1449),B1449,
IF(A1449&lt;0,VLOOKUP(A1449,lookups!A$1:B$25,2,0),
IF(ISNA(B1449),"",
IF(OR(ISBLANK(A1449),ISNA(B1449),B1449=0),
"",
"#define "&amp;
VLOOKUP(A1449,SOURCE!B:S,15,0)&amp;IF(SOURCE!$AA$2-LEN(VLOOKUP(A1449,SOURCE!B:S,15,0))&gt;=0,REPT(" ",SOURCE!$AA$2-LEN(VLOOKUP(A1449,SOURCE!B:S,15,0))),"")&amp;
TEXT(A1449,"???0")&amp;IF(VLOOKUP(A1449,SOURCE!B:S,16,0)="","","   "&amp;VLOOKUP(A1449,SOURCE!B:S,16,0)
))))
)</f>
        <v>#define ITM_ASSIGN                  1411</v>
      </c>
    </row>
    <row r="1450" spans="1:4">
      <c r="A1450">
        <f t="shared" si="26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8" t="str">
        <f>IF(A1450&lt;&gt;INT(A1450),B1450,
IF(A1450&lt;0,VLOOKUP(A1450,lookups!A$1:B$25,2,0),
IF(ISNA(B1450),"",
IF(OR(ISBLANK(A1450),ISNA(B1450),B1450=0),
"",
"#define "&amp;
VLOOKUP(A1450,SOURCE!B:S,15,0)&amp;IF(SOURCE!$AA$2-LEN(VLOOKUP(A1450,SOURCE!B:S,15,0))&gt;=0,REPT(" ",SOURCE!$AA$2-LEN(VLOOKUP(A1450,SOURCE!B:S,15,0))),"")&amp;
TEXT(A1450,"???0")&amp;IF(VLOOKUP(A1450,SOURCE!B:S,16,0)="","","   "&amp;VLOOKUP(A1450,SOURCE!B:S,16,0)
))))
)</f>
        <v>#define ITM_BACK                    1412</v>
      </c>
    </row>
    <row r="1451" spans="1:4">
      <c r="A1451">
        <f t="shared" si="26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8" t="str">
        <f>IF(A1451&lt;&gt;INT(A1451),B1451,
IF(A1451&lt;0,VLOOKUP(A1451,lookups!A$1:B$25,2,0),
IF(ISNA(B1451),"",
IF(OR(ISBLANK(A1451),ISNA(B1451),B1451=0),
"",
"#define "&amp;
VLOOKUP(A1451,SOURCE!B:S,15,0)&amp;IF(SOURCE!$AA$2-LEN(VLOOKUP(A1451,SOURCE!B:S,15,0))&gt;=0,REPT(" ",SOURCE!$AA$2-LEN(VLOOKUP(A1451,SOURCE!B:S,15,0))),"")&amp;
TEXT(A1451,"???0")&amp;IF(VLOOKUP(A1451,SOURCE!B:S,16,0)="","","   "&amp;VLOOKUP(A1451,SOURCE!B:S,16,0)
))))
)</f>
        <v>#define ITM_BATT                    1413</v>
      </c>
    </row>
    <row r="1452" spans="1:4">
      <c r="A1452">
        <f t="shared" si="26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8" t="str">
        <f>IF(A1452&lt;&gt;INT(A1452),B1452,
IF(A1452&lt;0,VLOOKUP(A1452,lookups!A$1:B$25,2,0),
IF(ISNA(B1452),"",
IF(OR(ISBLANK(A1452),ISNA(B1452),B1452=0),
"",
"#define "&amp;
VLOOKUP(A1452,SOURCE!B:S,15,0)&amp;IF(SOURCE!$AA$2-LEN(VLOOKUP(A1452,SOURCE!B:S,15,0))&gt;=0,REPT(" ",SOURCE!$AA$2-LEN(VLOOKUP(A1452,SOURCE!B:S,15,0))),"")&amp;
TEXT(A1452,"???0")&amp;IF(VLOOKUP(A1452,SOURCE!B:S,16,0)="","","   "&amp;VLOOKUP(A1452,SOURCE!B:S,16,0)
))))
)</f>
        <v>#define ITM_BEEP                    1414</v>
      </c>
    </row>
    <row r="1453" spans="1:4">
      <c r="A1453">
        <f t="shared" si="26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8" t="str">
        <f>IF(A1453&lt;&gt;INT(A1453),B1453,
IF(A1453&lt;0,VLOOKUP(A1453,lookups!A$1:B$25,2,0),
IF(ISNA(B1453),"",
IF(OR(ISBLANK(A1453),ISNA(B1453),B1453=0),
"",
"#define "&amp;
VLOOKUP(A1453,SOURCE!B:S,15,0)&amp;IF(SOURCE!$AA$2-LEN(VLOOKUP(A1453,SOURCE!B:S,15,0))&gt;=0,REPT(" ",SOURCE!$AA$2-LEN(VLOOKUP(A1453,SOURCE!B:S,15,0))),"")&amp;
TEXT(A1453,"???0")&amp;IF(VLOOKUP(A1453,SOURCE!B:S,16,0)="","","   "&amp;VLOOKUP(A1453,SOURCE!B:S,16,0)
))))
)</f>
        <v>#define ITM_BEGINP                  1415</v>
      </c>
    </row>
    <row r="1454" spans="1:4">
      <c r="A1454">
        <f t="shared" si="26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8" t="str">
        <f>IF(A1454&lt;&gt;INT(A1454),B1454,
IF(A1454&lt;0,VLOOKUP(A1454,lookups!A$1:B$25,2,0),
IF(ISNA(B1454),"",
IF(OR(ISBLANK(A1454),ISNA(B1454),B1454=0),
"",
"#define "&amp;
VLOOKUP(A1454,SOURCE!B:S,15,0)&amp;IF(SOURCE!$AA$2-LEN(VLOOKUP(A1454,SOURCE!B:S,15,0))&gt;=0,REPT(" ",SOURCE!$AA$2-LEN(VLOOKUP(A1454,SOURCE!B:S,15,0))),"")&amp;
TEXT(A1454,"???0")&amp;IF(VLOOKUP(A1454,SOURCE!B:S,16,0)="","","   "&amp;VLOOKUP(A1454,SOURCE!B:S,16,0)
))))
)</f>
        <v>#define ITM_BN                      1416</v>
      </c>
    </row>
    <row r="1455" spans="1:4">
      <c r="A1455">
        <f t="shared" si="26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8" t="str">
        <f>IF(A1455&lt;&gt;INT(A1455),B1455,
IF(A1455&lt;0,VLOOKUP(A1455,lookups!A$1:B$25,2,0),
IF(ISNA(B1455),"",
IF(OR(ISBLANK(A1455),ISNA(B1455),B1455=0),
"",
"#define "&amp;
VLOOKUP(A1455,SOURCE!B:S,15,0)&amp;IF(SOURCE!$AA$2-LEN(VLOOKUP(A1455,SOURCE!B:S,15,0))&gt;=0,REPT(" ",SOURCE!$AA$2-LEN(VLOOKUP(A1455,SOURCE!B:S,15,0))),"")&amp;
TEXT(A1455,"???0")&amp;IF(VLOOKUP(A1455,SOURCE!B:S,16,0)="","","   "&amp;VLOOKUP(A1455,SOURCE!B:S,16,0)
))))
)</f>
        <v>#define ITM_BNS                     1417</v>
      </c>
    </row>
    <row r="1456" spans="1:4">
      <c r="A1456">
        <f t="shared" si="26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8" t="str">
        <f>IF(A1456&lt;&gt;INT(A1456),B1456,
IF(A1456&lt;0,VLOOKUP(A1456,lookups!A$1:B$25,2,0),
IF(ISNA(B1456),"",
IF(OR(ISBLANK(A1456),ISNA(B1456),B1456=0),
"",
"#define "&amp;
VLOOKUP(A1456,SOURCE!B:S,15,0)&amp;IF(SOURCE!$AA$2-LEN(VLOOKUP(A1456,SOURCE!B:S,15,0))&gt;=0,REPT(" ",SOURCE!$AA$2-LEN(VLOOKUP(A1456,SOURCE!B:S,15,0))),"")&amp;
TEXT(A1456,"???0")&amp;IF(VLOOKUP(A1456,SOURCE!B:S,16,0)="","","   "&amp;VLOOKUP(A1456,SOURCE!B:S,16,0)
))))
)</f>
        <v>#define ITM_CASE                    1418</v>
      </c>
    </row>
    <row r="1457" spans="1:4">
      <c r="A1457">
        <f t="shared" si="26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8" t="str">
        <f>IF(A1457&lt;&gt;INT(A1457),B1457,
IF(A1457&lt;0,VLOOKUP(A1457,lookups!A$1:B$25,2,0),
IF(ISNA(B1457),"",
IF(OR(ISBLANK(A1457),ISNA(B1457),B1457=0),
"",
"#define "&amp;
VLOOKUP(A1457,SOURCE!B:S,15,0)&amp;IF(SOURCE!$AA$2-LEN(VLOOKUP(A1457,SOURCE!B:S,15,0))&gt;=0,REPT(" ",SOURCE!$AA$2-LEN(VLOOKUP(A1457,SOURCE!B:S,15,0))),"")&amp;
TEXT(A1457,"???0")&amp;IF(VLOOKUP(A1457,SOURCE!B:S,16,0)="","","   "&amp;VLOOKUP(A1457,SOURCE!B:S,16,0)
))))
)</f>
        <v>#define ITM_CLALL                   1419</v>
      </c>
    </row>
    <row r="1458" spans="1:4">
      <c r="A1458">
        <f t="shared" si="26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8" t="str">
        <f>IF(A1458&lt;&gt;INT(A1458),B1458,
IF(A1458&lt;0,VLOOKUP(A1458,lookups!A$1:B$25,2,0),
IF(ISNA(B1458),"",
IF(OR(ISBLANK(A1458),ISNA(B1458),B1458=0),
"",
"#define "&amp;
VLOOKUP(A1458,SOURCE!B:S,15,0)&amp;IF(SOURCE!$AA$2-LEN(VLOOKUP(A1458,SOURCE!B:S,15,0))&gt;=0,REPT(" ",SOURCE!$AA$2-LEN(VLOOKUP(A1458,SOURCE!B:S,15,0))),"")&amp;
TEXT(A1458,"???0")&amp;IF(VLOOKUP(A1458,SOURCE!B:S,16,0)="","","   "&amp;VLOOKUP(A1458,SOURCE!B:S,16,0)
))))
)</f>
        <v>#define ITM_CLCVAR                  1420</v>
      </c>
    </row>
    <row r="1459" spans="1:4">
      <c r="A1459">
        <f t="shared" si="26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8" t="str">
        <f>IF(A1459&lt;&gt;INT(A1459),B1459,
IF(A1459&lt;0,VLOOKUP(A1459,lookups!A$1:B$25,2,0),
IF(ISNA(B1459),"",
IF(OR(ISBLANK(A1459),ISNA(B1459),B1459=0),
"",
"#define "&amp;
VLOOKUP(A1459,SOURCE!B:S,15,0)&amp;IF(SOURCE!$AA$2-LEN(VLOOKUP(A1459,SOURCE!B:S,15,0))&gt;=0,REPT(" ",SOURCE!$AA$2-LEN(VLOOKUP(A1459,SOURCE!B:S,15,0))),"")&amp;
TEXT(A1459,"???0")&amp;IF(VLOOKUP(A1459,SOURCE!B:S,16,0)="","","   "&amp;VLOOKUP(A1459,SOURCE!B:S,16,0)
))))
)</f>
        <v>#define ITM_CLFALL                  1421</v>
      </c>
    </row>
    <row r="1460" spans="1:4">
      <c r="A1460">
        <f t="shared" si="26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8" t="str">
        <f>IF(A1460&lt;&gt;INT(A1460),B1460,
IF(A1460&lt;0,VLOOKUP(A1460,lookups!A$1:B$25,2,0),
IF(ISNA(B1460),"",
IF(OR(ISBLANK(A1460),ISNA(B1460),B1460=0),
"",
"#define "&amp;
VLOOKUP(A1460,SOURCE!B:S,15,0)&amp;IF(SOURCE!$AA$2-LEN(VLOOKUP(A1460,SOURCE!B:S,15,0))&gt;=0,REPT(" ",SOURCE!$AA$2-LEN(VLOOKUP(A1460,SOURCE!B:S,15,0))),"")&amp;
TEXT(A1460,"???0")&amp;IF(VLOOKUP(A1460,SOURCE!B:S,16,0)="","","   "&amp;VLOOKUP(A1460,SOURCE!B:S,16,0)
))))
)</f>
        <v>#define ITM_TGLFRT                  1422</v>
      </c>
    </row>
    <row r="1461" spans="1:4">
      <c r="A1461">
        <f t="shared" si="26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8" t="str">
        <f>IF(A1461&lt;&gt;INT(A1461),B1461,
IF(A1461&lt;0,VLOOKUP(A1461,lookups!A$1:B$25,2,0),
IF(ISNA(B1461),"",
IF(OR(ISBLANK(A1461),ISNA(B1461),B1461=0),
"",
"#define "&amp;
VLOOKUP(A1461,SOURCE!B:S,15,0)&amp;IF(SOURCE!$AA$2-LEN(VLOOKUP(A1461,SOURCE!B:S,15,0))&gt;=0,REPT(" ",SOURCE!$AA$2-LEN(VLOOKUP(A1461,SOURCE!B:S,15,0))),"")&amp;
TEXT(A1461,"???0")&amp;IF(VLOOKUP(A1461,SOURCE!B:S,16,0)="","","   "&amp;VLOOKUP(A1461,SOURCE!B:S,16,0)
))))
)</f>
        <v>#define ITM_CLLCD                   1423</v>
      </c>
    </row>
    <row r="1462" spans="1:4">
      <c r="A1462">
        <f t="shared" si="26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8" t="str">
        <f>IF(A1462&lt;&gt;INT(A1462),B1462,
IF(A1462&lt;0,VLOOKUP(A1462,lookups!A$1:B$25,2,0),
IF(ISNA(B1462),"",
IF(OR(ISBLANK(A1462),ISNA(B1462),B1462=0),
"",
"#define "&amp;
VLOOKUP(A1462,SOURCE!B:S,15,0)&amp;IF(SOURCE!$AA$2-LEN(VLOOKUP(A1462,SOURCE!B:S,15,0))&gt;=0,REPT(" ",SOURCE!$AA$2-LEN(VLOOKUP(A1462,SOURCE!B:S,15,0))),"")&amp;
TEXT(A1462,"???0")&amp;IF(VLOOKUP(A1462,SOURCE!B:S,16,0)="","","   "&amp;VLOOKUP(A1462,SOURCE!B:S,16,0)
))))
)</f>
        <v>#define ITM_CLMENU                  1424</v>
      </c>
    </row>
    <row r="1463" spans="1:4">
      <c r="A1463">
        <f t="shared" si="26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8" t="str">
        <f>IF(A1463&lt;&gt;INT(A1463),B1463,
IF(A1463&lt;0,VLOOKUP(A1463,lookups!A$1:B$25,2,0),
IF(ISNA(B1463),"",
IF(OR(ISBLANK(A1463),ISNA(B1463),B1463=0),
"",
"#define "&amp;
VLOOKUP(A1463,SOURCE!B:S,15,0)&amp;IF(SOURCE!$AA$2-LEN(VLOOKUP(A1463,SOURCE!B:S,15,0))&gt;=0,REPT(" ",SOURCE!$AA$2-LEN(VLOOKUP(A1463,SOURCE!B:S,15,0))),"")&amp;
TEXT(A1463,"???0")&amp;IF(VLOOKUP(A1463,SOURCE!B:S,16,0)="","","   "&amp;VLOOKUP(A1463,SOURCE!B:S,16,0)
))))
)</f>
        <v>#define ITM_CLP                     1425</v>
      </c>
    </row>
    <row r="1464" spans="1:4">
      <c r="A1464">
        <f t="shared" si="26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8" t="str">
        <f>IF(A1464&lt;&gt;INT(A1464),B1464,
IF(A1464&lt;0,VLOOKUP(A1464,lookups!A$1:B$25,2,0),
IF(ISNA(B1464),"",
IF(OR(ISBLANK(A1464),ISNA(B1464),B1464=0),
"",
"#define "&amp;
VLOOKUP(A1464,SOURCE!B:S,15,0)&amp;IF(SOURCE!$AA$2-LEN(VLOOKUP(A1464,SOURCE!B:S,15,0))&gt;=0,REPT(" ",SOURCE!$AA$2-LEN(VLOOKUP(A1464,SOURCE!B:S,15,0))),"")&amp;
TEXT(A1464,"???0")&amp;IF(VLOOKUP(A1464,SOURCE!B:S,16,0)="","","   "&amp;VLOOKUP(A1464,SOURCE!B:S,16,0)
))))
)</f>
        <v>#define ITM_CLPALL                  1426</v>
      </c>
    </row>
    <row r="1465" spans="1:4">
      <c r="A1465">
        <f t="shared" si="26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8" t="str">
        <f>IF(A1465&lt;&gt;INT(A1465),B1465,
IF(A1465&lt;0,VLOOKUP(A1465,lookups!A$1:B$25,2,0),
IF(ISNA(B1465),"",
IF(OR(ISBLANK(A1465),ISNA(B1465),B1465=0),
"",
"#define "&amp;
VLOOKUP(A1465,SOURCE!B:S,15,0)&amp;IF(SOURCE!$AA$2-LEN(VLOOKUP(A1465,SOURCE!B:S,15,0))&gt;=0,REPT(" ",SOURCE!$AA$2-LEN(VLOOKUP(A1465,SOURCE!B:S,15,0))),"")&amp;
TEXT(A1465,"???0")&amp;IF(VLOOKUP(A1465,SOURCE!B:S,16,0)="","","   "&amp;VLOOKUP(A1465,SOURCE!B:S,16,0)
))))
)</f>
        <v>#define ITM_CLREGS                  1427</v>
      </c>
    </row>
    <row r="1466" spans="1:4">
      <c r="A1466">
        <f t="shared" si="26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8" t="str">
        <f>IF(A1466&lt;&gt;INT(A1466),B1466,
IF(A1466&lt;0,VLOOKUP(A1466,lookups!A$1:B$25,2,0),
IF(ISNA(B1466),"",
IF(OR(ISBLANK(A1466),ISNA(B1466),B1466=0),
"",
"#define "&amp;
VLOOKUP(A1466,SOURCE!B:S,15,0)&amp;IF(SOURCE!$AA$2-LEN(VLOOKUP(A1466,SOURCE!B:S,15,0))&gt;=0,REPT(" ",SOURCE!$AA$2-LEN(VLOOKUP(A1466,SOURCE!B:S,15,0))),"")&amp;
TEXT(A1466,"???0")&amp;IF(VLOOKUP(A1466,SOURCE!B:S,16,0)="","","   "&amp;VLOOKUP(A1466,SOURCE!B:S,16,0)
))))
)</f>
        <v>#define ITM_CLSTK                   1428</v>
      </c>
    </row>
    <row r="1467" spans="1:4">
      <c r="A1467">
        <f t="shared" si="26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8" t="str">
        <f>IF(A1467&lt;&gt;INT(A1467),B1467,
IF(A1467&lt;0,VLOOKUP(A1467,lookups!A$1:B$25,2,0),
IF(ISNA(B1467),"",
IF(OR(ISBLANK(A1467),ISNA(B1467),B1467=0),
"",
"#define "&amp;
VLOOKUP(A1467,SOURCE!B:S,15,0)&amp;IF(SOURCE!$AA$2-LEN(VLOOKUP(A1467,SOURCE!B:S,15,0))&gt;=0,REPT(" ",SOURCE!$AA$2-LEN(VLOOKUP(A1467,SOURCE!B:S,15,0))),"")&amp;
TEXT(A1467,"???0")&amp;IF(VLOOKUP(A1467,SOURCE!B:S,16,0)="","","   "&amp;VLOOKUP(A1467,SOURCE!B:S,16,0)
))))
)</f>
        <v>#define ITM_CLSIGMA                 1429</v>
      </c>
    </row>
    <row r="1468" spans="1:4">
      <c r="A1468">
        <f t="shared" si="26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8" t="str">
        <f>IF(A1468&lt;&gt;INT(A1468),B1468,
IF(A1468&lt;0,VLOOKUP(A1468,lookups!A$1:B$25,2,0),
IF(ISNA(B1468),"",
IF(OR(ISBLANK(A1468),ISNA(B1468),B1468=0),
"",
"#define "&amp;
VLOOKUP(A1468,SOURCE!B:S,15,0)&amp;IF(SOURCE!$AA$2-LEN(VLOOKUP(A1468,SOURCE!B:S,15,0))&gt;=0,REPT(" ",SOURCE!$AA$2-LEN(VLOOKUP(A1468,SOURCE!B:S,15,0))),"")&amp;
TEXT(A1468,"???0")&amp;IF(VLOOKUP(A1468,SOURCE!B:S,16,0)="","","   "&amp;VLOOKUP(A1468,SOURCE!B:S,16,0)
))))
)</f>
        <v>#define ITM_STOMAX                  1430</v>
      </c>
    </row>
    <row r="1469" spans="1:4">
      <c r="A1469">
        <f t="shared" si="26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8" t="str">
        <f>IF(A1469&lt;&gt;INT(A1469),B1469,
IF(A1469&lt;0,VLOOKUP(A1469,lookups!A$1:B$25,2,0),
IF(ISNA(B1469),"",
IF(OR(ISBLANK(A1469),ISNA(B1469),B1469=0),
"",
"#define "&amp;
VLOOKUP(A1469,SOURCE!B:S,15,0)&amp;IF(SOURCE!$AA$2-LEN(VLOOKUP(A1469,SOURCE!B:S,15,0))&gt;=0,REPT(" ",SOURCE!$AA$2-LEN(VLOOKUP(A1469,SOURCE!B:S,15,0))),"")&amp;
TEXT(A1469,"???0")&amp;IF(VLOOKUP(A1469,SOURCE!B:S,16,0)="","","   "&amp;VLOOKUP(A1469,SOURCE!B:S,16,0)
))))
)</f>
        <v>#define ITM_CONJ                    1431</v>
      </c>
    </row>
    <row r="1470" spans="1:4">
      <c r="A1470">
        <f t="shared" si="26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8" t="str">
        <f>IF(A1470&lt;&gt;INT(A1470),B1470,
IF(A1470&lt;0,VLOOKUP(A1470,lookups!A$1:B$25,2,0),
IF(ISNA(B1470),"",
IF(OR(ISBLANK(A1470),ISNA(B1470),B1470=0),
"",
"#define "&amp;
VLOOKUP(A1470,SOURCE!B:S,15,0)&amp;IF(SOURCE!$AA$2-LEN(VLOOKUP(A1470,SOURCE!B:S,15,0))&gt;=0,REPT(" ",SOURCE!$AA$2-LEN(VLOOKUP(A1470,SOURCE!B:S,15,0))),"")&amp;
TEXT(A1470,"???0")&amp;IF(VLOOKUP(A1470,SOURCE!B:S,16,0)="","","   "&amp;VLOOKUP(A1470,SOURCE!B:S,16,0)
))))
)</f>
        <v>#define ITM_RCLMAX                  1432</v>
      </c>
    </row>
    <row r="1471" spans="1:4">
      <c r="A1471">
        <f t="shared" si="26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8" t="str">
        <f>IF(A1471&lt;&gt;INT(A1471),B1471,
IF(A1471&lt;0,VLOOKUP(A1471,lookups!A$1:B$25,2,0),
IF(ISNA(B1471),"",
IF(OR(ISBLANK(A1471),ISNA(B1471),B1471=0),
"",
"#define "&amp;
VLOOKUP(A1471,SOURCE!B:S,15,0)&amp;IF(SOURCE!$AA$2-LEN(VLOOKUP(A1471,SOURCE!B:S,15,0))&gt;=0,REPT(" ",SOURCE!$AA$2-LEN(VLOOKUP(A1471,SOURCE!B:S,15,0))),"")&amp;
TEXT(A1471,"???0")&amp;IF(VLOOKUP(A1471,SOURCE!B:S,16,0)="","","   "&amp;VLOOKUP(A1471,SOURCE!B:S,16,0)
))))
)</f>
        <v>#define ITM_CORR                    1433</v>
      </c>
    </row>
    <row r="1472" spans="1:4">
      <c r="A1472">
        <f t="shared" si="26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8" t="str">
        <f>IF(A1472&lt;&gt;INT(A1472),B1472,
IF(A1472&lt;0,VLOOKUP(A1472,lookups!A$1:B$25,2,0),
IF(ISNA(B1472),"",
IF(OR(ISBLANK(A1472),ISNA(B1472),B1472=0),
"",
"#define "&amp;
VLOOKUP(A1472,SOURCE!B:S,15,0)&amp;IF(SOURCE!$AA$2-LEN(VLOOKUP(A1472,SOURCE!B:S,15,0))&gt;=0,REPT(" ",SOURCE!$AA$2-LEN(VLOOKUP(A1472,SOURCE!B:S,15,0))),"")&amp;
TEXT(A1472,"???0")&amp;IF(VLOOKUP(A1472,SOURCE!B:S,16,0)="","","   "&amp;VLOOKUP(A1472,SOURCE!B:S,16,0)
))))
)</f>
        <v>#define ITM_COV                     1434</v>
      </c>
    </row>
    <row r="1473" spans="1:4">
      <c r="A1473">
        <f t="shared" si="26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8" t="str">
        <f>IF(A1473&lt;&gt;INT(A1473),B1473,
IF(A1473&lt;0,VLOOKUP(A1473,lookups!A$1:B$25,2,0),
IF(ISNA(B1473),"",
IF(OR(ISBLANK(A1473),ISNA(B1473),B1473=0),
"",
"#define "&amp;
VLOOKUP(A1473,SOURCE!B:S,15,0)&amp;IF(SOURCE!$AA$2-LEN(VLOOKUP(A1473,SOURCE!B:S,15,0))&gt;=0,REPT(" ",SOURCE!$AA$2-LEN(VLOOKUP(A1473,SOURCE!B:S,15,0))),"")&amp;
TEXT(A1473,"???0")&amp;IF(VLOOKUP(A1473,SOURCE!B:S,16,0)="","","   "&amp;VLOOKUP(A1473,SOURCE!B:S,16,0)
))))
)</f>
        <v>#define ITM_BESTFQ                  1435</v>
      </c>
    </row>
    <row r="1474" spans="1:4">
      <c r="A1474">
        <f t="shared" si="26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8" t="str">
        <f>IF(A1474&lt;&gt;INT(A1474),B1474,
IF(A1474&lt;0,VLOOKUP(A1474,lookups!A$1:B$25,2,0),
IF(ISNA(B1474),"",
IF(OR(ISBLANK(A1474),ISNA(B1474),B1474=0),
"",
"#define "&amp;
VLOOKUP(A1474,SOURCE!B:S,15,0)&amp;IF(SOURCE!$AA$2-LEN(VLOOKUP(A1474,SOURCE!B:S,15,0))&gt;=0,REPT(" ",SOURCE!$AA$2-LEN(VLOOKUP(A1474,SOURCE!B:S,15,0))),"")&amp;
TEXT(A1474,"???0")&amp;IF(VLOOKUP(A1474,SOURCE!B:S,16,0)="","","   "&amp;VLOOKUP(A1474,SOURCE!B:S,16,0)
))))
)</f>
        <v>#define ITM_CROSS_PROD              1436</v>
      </c>
    </row>
    <row r="1475" spans="1:4">
      <c r="A1475">
        <f t="shared" si="26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8" t="str">
        <f>IF(A1475&lt;&gt;INT(A1475),B1475,
IF(A1475&lt;0,VLOOKUP(A1475,lookups!A$1:B$25,2,0),
IF(ISNA(B1475),"",
IF(OR(ISBLANK(A1475),ISNA(B1475),B1475=0),
"",
"#define "&amp;
VLOOKUP(A1475,SOURCE!B:S,15,0)&amp;IF(SOURCE!$AA$2-LEN(VLOOKUP(A1475,SOURCE!B:S,15,0))&gt;=0,REPT(" ",SOURCE!$AA$2-LEN(VLOOKUP(A1475,SOURCE!B:S,15,0))),"")&amp;
TEXT(A1475,"???0")&amp;IF(VLOOKUP(A1475,SOURCE!B:S,16,0)="","","   "&amp;VLOOKUP(A1475,SOURCE!B:S,16,0)
))))
)</f>
        <v>#define ITM_CXtoRE                  1437</v>
      </c>
    </row>
    <row r="1476" spans="1:4">
      <c r="A1476">
        <f t="shared" si="26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8" t="str">
        <f>IF(A1476&lt;&gt;INT(A1476),B1476,
IF(A1476&lt;0,VLOOKUP(A1476,lookups!A$1:B$25,2,0),
IF(ISNA(B1476),"",
IF(OR(ISBLANK(A1476),ISNA(B1476),B1476=0),
"",
"#define "&amp;
VLOOKUP(A1476,SOURCE!B:S,15,0)&amp;IF(SOURCE!$AA$2-LEN(VLOOKUP(A1476,SOURCE!B:S,15,0))&gt;=0,REPT(" ",SOURCE!$AA$2-LEN(VLOOKUP(A1476,SOURCE!B:S,15,0))),"")&amp;
TEXT(A1476,"???0")&amp;IF(VLOOKUP(A1476,SOURCE!B:S,16,0)="","","   "&amp;VLOOKUP(A1476,SOURCE!B:S,16,0)
))))
)</f>
        <v>#define ITM_DATE                    1438</v>
      </c>
    </row>
    <row r="1477" spans="1:4">
      <c r="A1477">
        <f t="shared" si="26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8" t="str">
        <f>IF(A1477&lt;&gt;INT(A1477),B1477,
IF(A1477&lt;0,VLOOKUP(A1477,lookups!A$1:B$25,2,0),
IF(ISNA(B1477),"",
IF(OR(ISBLANK(A1477),ISNA(B1477),B1477=0),
"",
"#define "&amp;
VLOOKUP(A1477,SOURCE!B:S,15,0)&amp;IF(SOURCE!$AA$2-LEN(VLOOKUP(A1477,SOURCE!B:S,15,0))&gt;=0,REPT(" ",SOURCE!$AA$2-LEN(VLOOKUP(A1477,SOURCE!B:S,15,0))),"")&amp;
TEXT(A1477,"???0")&amp;IF(VLOOKUP(A1477,SOURCE!B:S,16,0)="","","   "&amp;VLOOKUP(A1477,SOURCE!B:S,16,0)
))))
)</f>
        <v>#define ITM_DATEto                  1439</v>
      </c>
    </row>
    <row r="1478" spans="1:4">
      <c r="A1478">
        <f t="shared" si="26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8" t="str">
        <f>IF(A1478&lt;&gt;INT(A1478),B1478,
IF(A1478&lt;0,VLOOKUP(A1478,lookups!A$1:B$25,2,0),
IF(ISNA(B1478),"",
IF(OR(ISBLANK(A1478),ISNA(B1478),B1478=0),
"",
"#define "&amp;
VLOOKUP(A1478,SOURCE!B:S,15,0)&amp;IF(SOURCE!$AA$2-LEN(VLOOKUP(A1478,SOURCE!B:S,15,0))&gt;=0,REPT(" ",SOURCE!$AA$2-LEN(VLOOKUP(A1478,SOURCE!B:S,15,0))),"")&amp;
TEXT(A1478,"???0")&amp;IF(VLOOKUP(A1478,SOURCE!B:S,16,0)="","","   "&amp;VLOOKUP(A1478,SOURCE!B:S,16,0)
))))
)</f>
        <v>#define ITM_DAY                     1440</v>
      </c>
    </row>
    <row r="1479" spans="1:4">
      <c r="A1479">
        <f t="shared" si="26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8" t="str">
        <f>IF(A1479&lt;&gt;INT(A1479),B1479,
IF(A1479&lt;0,VLOOKUP(A1479,lookups!A$1:B$25,2,0),
IF(ISNA(B1479),"",
IF(OR(ISBLANK(A1479),ISNA(B1479),B1479=0),
"",
"#define "&amp;
VLOOKUP(A1479,SOURCE!B:S,15,0)&amp;IF(SOURCE!$AA$2-LEN(VLOOKUP(A1479,SOURCE!B:S,15,0))&gt;=0,REPT(" ",SOURCE!$AA$2-LEN(VLOOKUP(A1479,SOURCE!B:S,15,0))),"")&amp;
TEXT(A1479,"???0")&amp;IF(VLOOKUP(A1479,SOURCE!B:S,16,0)="","","   "&amp;VLOOKUP(A1479,SOURCE!B:S,16,0)
))))
)</f>
        <v>#define ITM_DBLR                    1441</v>
      </c>
    </row>
    <row r="1480" spans="1:4">
      <c r="A1480">
        <f t="shared" si="26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8" t="str">
        <f>IF(A1480&lt;&gt;INT(A1480),B1480,
IF(A1480&lt;0,VLOOKUP(A1480,lookups!A$1:B$25,2,0),
IF(ISNA(B1480),"",
IF(OR(ISBLANK(A1480),ISNA(B1480),B1480=0),
"",
"#define "&amp;
VLOOKUP(A1480,SOURCE!B:S,15,0)&amp;IF(SOURCE!$AA$2-LEN(VLOOKUP(A1480,SOURCE!B:S,15,0))&gt;=0,REPT(" ",SOURCE!$AA$2-LEN(VLOOKUP(A1480,SOURCE!B:S,15,0))),"")&amp;
TEXT(A1480,"???0")&amp;IF(VLOOKUP(A1480,SOURCE!B:S,16,0)="","","   "&amp;VLOOKUP(A1480,SOURCE!B:S,16,0)
))))
)</f>
        <v>#define ITM_DBLMULT                 1442</v>
      </c>
    </row>
    <row r="1481" spans="1:4">
      <c r="A1481">
        <f t="shared" si="26"/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8" t="str">
        <f>IF(A1481&lt;&gt;INT(A1481),B1481,
IF(A1481&lt;0,VLOOKUP(A1481,lookups!A$1:B$25,2,0),
IF(ISNA(B1481),"",
IF(OR(ISBLANK(A1481),ISNA(B1481),B1481=0),
"",
"#define "&amp;
VLOOKUP(A1481,SOURCE!B:S,15,0)&amp;IF(SOURCE!$AA$2-LEN(VLOOKUP(A1481,SOURCE!B:S,15,0))&gt;=0,REPT(" ",SOURCE!$AA$2-LEN(VLOOKUP(A1481,SOURCE!B:S,15,0))),"")&amp;
TEXT(A1481,"???0")&amp;IF(VLOOKUP(A1481,SOURCE!B:S,16,0)="","","   "&amp;VLOOKUP(A1481,SOURCE!B:S,16,0)
))))
)</f>
        <v>#define ITM_DBLDIV                  1443</v>
      </c>
    </row>
    <row r="1482" spans="1:4">
      <c r="A1482">
        <f t="shared" si="26"/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8" t="str">
        <f>IF(A1482&lt;&gt;INT(A1482),B1482,
IF(A1482&lt;0,VLOOKUP(A1482,lookups!A$1:B$25,2,0),
IF(ISNA(B1482),"",
IF(OR(ISBLANK(A1482),ISNA(B1482),B1482=0),
"",
"#define "&amp;
VLOOKUP(A1482,SOURCE!B:S,15,0)&amp;IF(SOURCE!$AA$2-LEN(VLOOKUP(A1482,SOURCE!B:S,15,0))&gt;=0,REPT(" ",SOURCE!$AA$2-LEN(VLOOKUP(A1482,SOURCE!B:S,15,0))),"")&amp;
TEXT(A1482,"???0")&amp;IF(VLOOKUP(A1482,SOURCE!B:S,16,0)="","","   "&amp;VLOOKUP(A1482,SOURCE!B:S,16,0)
))))
)</f>
        <v>#define ITM_DECOMP                  1444</v>
      </c>
    </row>
    <row r="1483" spans="1:4">
      <c r="A1483">
        <f t="shared" ref="A1483:A1546" si="27">C1482</f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8" t="str">
        <f>IF(A1483&lt;&gt;INT(A1483),B1483,
IF(A1483&lt;0,VLOOKUP(A1483,lookups!A$1:B$25,2,0),
IF(ISNA(B1483),"",
IF(OR(ISBLANK(A1483),ISNA(B1483),B1483=0),
"",
"#define "&amp;
VLOOKUP(A1483,SOURCE!B:S,15,0)&amp;IF(SOURCE!$AA$2-LEN(VLOOKUP(A1483,SOURCE!B:S,15,0))&gt;=0,REPT(" ",SOURCE!$AA$2-LEN(VLOOKUP(A1483,SOURCE!B:S,15,0))),"")&amp;
TEXT(A1483,"???0")&amp;IF(VLOOKUP(A1483,SOURCE!B:S,16,0)="","","   "&amp;VLOOKUP(A1483,SOURCE!B:S,16,0)
))))
)</f>
        <v>#define ITM_DEG                     1445</v>
      </c>
    </row>
    <row r="1484" spans="1:4">
      <c r="A1484">
        <f t="shared" si="27"/>
        <v>1446</v>
      </c>
      <c r="B1484" t="str">
        <f>VLOOKUP(A1484,SOURCE!B:S,15,0)</f>
        <v>ITM_DEGto</v>
      </c>
      <c r="C1484">
        <f>IF(
ISNUMBER(INDEX(SOURCE!B:B,MATCH(A1484,SOURCE!B:B,0)+1)),
  VALUE(INDEX(SOURCE!B:B,MATCH(A1484,SOURCE!B:B,0)+1)),
  "")</f>
        <v>1447</v>
      </c>
      <c r="D1484" s="8" t="str">
        <f>IF(A1484&lt;&gt;INT(A1484),B1484,
IF(A1484&lt;0,VLOOKUP(A1484,lookups!A$1:B$25,2,0),
IF(ISNA(B1484),"",
IF(OR(ISBLANK(A1484),ISNA(B1484),B1484=0),
"",
"#define "&amp;
VLOOKUP(A1484,SOURCE!B:S,15,0)&amp;IF(SOURCE!$AA$2-LEN(VLOOKUP(A1484,SOURCE!B:S,15,0))&gt;=0,REPT(" ",SOURCE!$AA$2-LEN(VLOOKUP(A1484,SOURCE!B:S,15,0))),"")&amp;
TEXT(A1484,"???0")&amp;IF(VLOOKUP(A1484,SOURCE!B:S,16,0)="","","   "&amp;VLOOKUP(A1484,SOURCE!B:S,16,0)
))))
)</f>
        <v>#define ITM_DEGto                   1446</v>
      </c>
    </row>
    <row r="1485" spans="1:4">
      <c r="A1485">
        <f t="shared" si="27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8" t="str">
        <f>IF(A1485&lt;&gt;INT(A1485),B1485,
IF(A1485&lt;0,VLOOKUP(A1485,lookups!A$1:B$25,2,0),
IF(ISNA(B1485),"",
IF(OR(ISBLANK(A1485),ISNA(B1485),B1485=0),
"",
"#define "&amp;
VLOOKUP(A1485,SOURCE!B:S,15,0)&amp;IF(SOURCE!$AA$2-LEN(VLOOKUP(A1485,SOURCE!B:S,15,0))&gt;=0,REPT(" ",SOURCE!$AA$2-LEN(VLOOKUP(A1485,SOURCE!B:S,15,0))),"")&amp;
TEXT(A1485,"???0")&amp;IF(VLOOKUP(A1485,SOURCE!B:S,16,0)="","","   "&amp;VLOOKUP(A1485,SOURCE!B:S,16,0)
))))
)</f>
        <v>#define ITM_SA                      1447</v>
      </c>
    </row>
    <row r="1486" spans="1:4">
      <c r="A1486">
        <f t="shared" si="27"/>
        <v>1448</v>
      </c>
      <c r="B1486" t="str">
        <f>VLOOKUP(A1486,SOURCE!B:S,15,0)</f>
        <v>ITM_DENMAX</v>
      </c>
      <c r="C1486">
        <f>IF(
ISNUMBER(INDEX(SOURCE!B:B,MATCH(A1486,SOURCE!B:B,0)+1)),
  VALUE(INDEX(SOURCE!B:B,MATCH(A1486,SOURCE!B:B,0)+1)),
  "")</f>
        <v>1449</v>
      </c>
      <c r="D1486" s="8" t="str">
        <f>IF(A1486&lt;&gt;INT(A1486),B1486,
IF(A1486&lt;0,VLOOKUP(A1486,lookups!A$1:B$25,2,0),
IF(ISNA(B1486),"",
IF(OR(ISBLANK(A1486),ISNA(B1486),B1486=0),
"",
"#define "&amp;
VLOOKUP(A1486,SOURCE!B:S,15,0)&amp;IF(SOURCE!$AA$2-LEN(VLOOKUP(A1486,SOURCE!B:S,15,0))&gt;=0,REPT(" ",SOURCE!$AA$2-LEN(VLOOKUP(A1486,SOURCE!B:S,15,0))),"")&amp;
TEXT(A1486,"???0")&amp;IF(VLOOKUP(A1486,SOURCE!B:S,16,0)="","","   "&amp;VLOOKUP(A1486,SOURCE!B:S,16,0)
))))
)</f>
        <v>#define ITM_DENMAX                  1448</v>
      </c>
    </row>
    <row r="1487" spans="1:4">
      <c r="A1487">
        <f t="shared" si="27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8" t="str">
        <f>IF(A1487&lt;&gt;INT(A1487),B1487,
IF(A1487&lt;0,VLOOKUP(A1487,lookups!A$1:B$25,2,0),
IF(ISNA(B1487),"",
IF(OR(ISBLANK(A1487),ISNA(B1487),B1487=0),
"",
"#define "&amp;
VLOOKUP(A1487,SOURCE!B:S,15,0)&amp;IF(SOURCE!$AA$2-LEN(VLOOKUP(A1487,SOURCE!B:S,15,0))&gt;=0,REPT(" ",SOURCE!$AA$2-LEN(VLOOKUP(A1487,SOURCE!B:S,15,0))),"")&amp;
TEXT(A1487,"???0")&amp;IF(VLOOKUP(A1487,SOURCE!B:S,16,0)="","","   "&amp;VLOOKUP(A1487,SOURCE!B:S,16,0)
))))
)</f>
        <v>#define ITM_DOT_PROD                1449</v>
      </c>
    </row>
    <row r="1488" spans="1:4">
      <c r="A1488">
        <f t="shared" si="27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8" t="str">
        <f>IF(A1488&lt;&gt;INT(A1488),B1488,
IF(A1488&lt;0,VLOOKUP(A1488,lookups!A$1:B$25,2,0),
IF(ISNA(B1488),"",
IF(OR(ISBLANK(A1488),ISNA(B1488),B1488=0),
"",
"#define "&amp;
VLOOKUP(A1488,SOURCE!B:S,15,0)&amp;IF(SOURCE!$AA$2-LEN(VLOOKUP(A1488,SOURCE!B:S,15,0))&gt;=0,REPT(" ",SOURCE!$AA$2-LEN(VLOOKUP(A1488,SOURCE!B:S,15,0))),"")&amp;
TEXT(A1488,"???0")&amp;IF(VLOOKUP(A1488,SOURCE!B:S,16,0)="","","   "&amp;VLOOKUP(A1488,SOURCE!B:S,16,0)
))))
)</f>
        <v>#define ITM_DSTACK                  1450</v>
      </c>
    </row>
    <row r="1489" spans="1:4">
      <c r="A1489">
        <f t="shared" si="27"/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8" t="str">
        <f>IF(A1489&lt;&gt;INT(A1489),B1489,
IF(A1489&lt;0,VLOOKUP(A1489,lookups!A$1:B$25,2,0),
IF(ISNA(B1489),"",
IF(OR(ISBLANK(A1489),ISNA(B1489),B1489=0),
"",
"#define "&amp;
VLOOKUP(A1489,SOURCE!B:S,15,0)&amp;IF(SOURCE!$AA$2-LEN(VLOOKUP(A1489,SOURCE!B:S,15,0))&gt;=0,REPT(" ",SOURCE!$AA$2-LEN(VLOOKUP(A1489,SOURCE!B:S,15,0))),"")&amp;
TEXT(A1489,"???0")&amp;IF(VLOOKUP(A1489,SOURCE!B:S,16,0)="","","   "&amp;VLOOKUP(A1489,SOURCE!B:S,16,0)
))))
)</f>
        <v>#define ITM_DMS                     1451</v>
      </c>
    </row>
    <row r="1490" spans="1:4">
      <c r="A1490">
        <f t="shared" si="27"/>
        <v>1452</v>
      </c>
      <c r="B1490" t="str">
        <f>VLOOKUP(A1490,SOURCE!B:S,15,0)</f>
        <v>ITM_DMSto</v>
      </c>
      <c r="C1490">
        <f>IF(
ISNUMBER(INDEX(SOURCE!B:B,MATCH(A1490,SOURCE!B:B,0)+1)),
  VALUE(INDEX(SOURCE!B:B,MATCH(A1490,SOURCE!B:B,0)+1)),
  "")</f>
        <v>1453</v>
      </c>
      <c r="D1490" s="8" t="str">
        <f>IF(A1490&lt;&gt;INT(A1490),B1490,
IF(A1490&lt;0,VLOOKUP(A1490,lookups!A$1:B$25,2,0),
IF(ISNA(B1490),"",
IF(OR(ISBLANK(A1490),ISNA(B1490),B1490=0),
"",
"#define "&amp;
VLOOKUP(A1490,SOURCE!B:S,15,0)&amp;IF(SOURCE!$AA$2-LEN(VLOOKUP(A1490,SOURCE!B:S,15,0))&gt;=0,REPT(" ",SOURCE!$AA$2-LEN(VLOOKUP(A1490,SOURCE!B:S,15,0))),"")&amp;
TEXT(A1490,"???0")&amp;IF(VLOOKUP(A1490,SOURCE!B:S,16,0)="","","   "&amp;VLOOKUP(A1490,SOURCE!B:S,16,0)
))))
)</f>
        <v>#define ITM_DMSto                   1452</v>
      </c>
    </row>
    <row r="1491" spans="1:4">
      <c r="A1491">
        <f t="shared" si="27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8" t="str">
        <f>IF(A1491&lt;&gt;INT(A1491),B1491,
IF(A1491&lt;0,VLOOKUP(A1491,lookups!A$1:B$25,2,0),
IF(ISNA(B1491),"",
IF(OR(ISBLANK(A1491),ISNA(B1491),B1491=0),
"",
"#define "&amp;
VLOOKUP(A1491,SOURCE!B:S,15,0)&amp;IF(SOURCE!$AA$2-LEN(VLOOKUP(A1491,SOURCE!B:S,15,0))&gt;=0,REPT(" ",SOURCE!$AA$2-LEN(VLOOKUP(A1491,SOURCE!B:S,15,0))),"")&amp;
TEXT(A1491,"???0")&amp;IF(VLOOKUP(A1491,SOURCE!B:S,16,0)="","","   "&amp;VLOOKUP(A1491,SOURCE!B:S,16,0)
))))
)</f>
        <v>#define ITM_DMY                     1453</v>
      </c>
    </row>
    <row r="1492" spans="1:4">
      <c r="A1492">
        <f t="shared" si="27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8" t="str">
        <f>IF(A1492&lt;&gt;INT(A1492),B1492,
IF(A1492&lt;0,VLOOKUP(A1492,lookups!A$1:B$25,2,0),
IF(ISNA(B1492),"",
IF(OR(ISBLANK(A1492),ISNA(B1492),B1492=0),
"",
"#define "&amp;
VLOOKUP(A1492,SOURCE!B:S,15,0)&amp;IF(SOURCE!$AA$2-LEN(VLOOKUP(A1492,SOURCE!B:S,15,0))&gt;=0,REPT(" ",SOURCE!$AA$2-LEN(VLOOKUP(A1492,SOURCE!B:S,15,0))),"")&amp;
TEXT(A1492,"???0")&amp;IF(VLOOKUP(A1492,SOURCE!B:S,16,0)="","","   "&amp;VLOOKUP(A1492,SOURCE!B:S,16,0)
))))
)</f>
        <v>#define ITM_DtoJ                    1454</v>
      </c>
    </row>
    <row r="1493" spans="1:4">
      <c r="A1493">
        <f t="shared" si="27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8" t="str">
        <f>IF(A1493&lt;&gt;INT(A1493),B1493,
IF(A1493&lt;0,VLOOKUP(A1493,lookups!A$1:B$25,2,0),
IF(ISNA(B1493),"",
IF(OR(ISBLANK(A1493),ISNA(B1493),B1493=0),
"",
"#define "&amp;
VLOOKUP(A1493,SOURCE!B:S,15,0)&amp;IF(SOURCE!$AA$2-LEN(VLOOKUP(A1493,SOURCE!B:S,15,0))&gt;=0,REPT(" ",SOURCE!$AA$2-LEN(VLOOKUP(A1493,SOURCE!B:S,15,0))),"")&amp;
TEXT(A1493,"???0")&amp;IF(VLOOKUP(A1493,SOURCE!B:S,16,0)="","","   "&amp;VLOOKUP(A1493,SOURCE!B:S,16,0)
))))
)</f>
        <v>#define ITM_DELITM                  1455</v>
      </c>
    </row>
    <row r="1494" spans="1:4">
      <c r="A1494">
        <f t="shared" si="27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8" t="str">
        <f>IF(A1494&lt;&gt;INT(A1494),B1494,
IF(A1494&lt;0,VLOOKUP(A1494,lookups!A$1:B$25,2,0),
IF(ISNA(B1494),"",
IF(OR(ISBLANK(A1494),ISNA(B1494),B1494=0),
"",
"#define "&amp;
VLOOKUP(A1494,SOURCE!B:S,15,0)&amp;IF(SOURCE!$AA$2-LEN(VLOOKUP(A1494,SOURCE!B:S,15,0))&gt;=0,REPT(" ",SOURCE!$AA$2-LEN(VLOOKUP(A1494,SOURCE!B:S,15,0))),"")&amp;
TEXT(A1494,"???0")&amp;IF(VLOOKUP(A1494,SOURCE!B:S,16,0)="","","   "&amp;VLOOKUP(A1494,SOURCE!B:S,16,0)
))))
)</f>
        <v>#define ITM_EIGVAL                  1456</v>
      </c>
    </row>
    <row r="1495" spans="1:4">
      <c r="A1495">
        <f t="shared" si="27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8" t="str">
        <f>IF(A1495&lt;&gt;INT(A1495),B1495,
IF(A1495&lt;0,VLOOKUP(A1495,lookups!A$1:B$25,2,0),
IF(ISNA(B1495),"",
IF(OR(ISBLANK(A1495),ISNA(B1495),B1495=0),
"",
"#define "&amp;
VLOOKUP(A1495,SOURCE!B:S,15,0)&amp;IF(SOURCE!$AA$2-LEN(VLOOKUP(A1495,SOURCE!B:S,15,0))&gt;=0,REPT(" ",SOURCE!$AA$2-LEN(VLOOKUP(A1495,SOURCE!B:S,15,0))),"")&amp;
TEXT(A1495,"???0")&amp;IF(VLOOKUP(A1495,SOURCE!B:S,16,0)="","","   "&amp;VLOOKUP(A1495,SOURCE!B:S,16,0)
))))
)</f>
        <v>#define ITM_EIGVEC                  1457</v>
      </c>
    </row>
    <row r="1496" spans="1:4">
      <c r="A1496">
        <f t="shared" si="27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8" t="str">
        <f>IF(A1496&lt;&gt;INT(A1496),B1496,
IF(A1496&lt;0,VLOOKUP(A1496,lookups!A$1:B$25,2,0),
IF(ISNA(B1496),"",
IF(OR(ISBLANK(A1496),ISNA(B1496),B1496=0),
"",
"#define "&amp;
VLOOKUP(A1496,SOURCE!B:S,15,0)&amp;IF(SOURCE!$AA$2-LEN(VLOOKUP(A1496,SOURCE!B:S,15,0))&gt;=0,REPT(" ",SOURCE!$AA$2-LEN(VLOOKUP(A1496,SOURCE!B:S,15,0))),"")&amp;
TEXT(A1496,"???0")&amp;IF(VLOOKUP(A1496,SOURCE!B:S,16,0)="","","   "&amp;VLOOKUP(A1496,SOURCE!B:S,16,0)
))))
)</f>
        <v>#define ITM_END                     1458</v>
      </c>
    </row>
    <row r="1497" spans="1:4">
      <c r="A1497">
        <f t="shared" si="27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8" t="str">
        <f>IF(A1497&lt;&gt;INT(A1497),B1497,
IF(A1497&lt;0,VLOOKUP(A1497,lookups!A$1:B$25,2,0),
IF(ISNA(B1497),"",
IF(OR(ISBLANK(A1497),ISNA(B1497),B1497=0),
"",
"#define "&amp;
VLOOKUP(A1497,SOURCE!B:S,15,0)&amp;IF(SOURCE!$AA$2-LEN(VLOOKUP(A1497,SOURCE!B:S,15,0))&gt;=0,REPT(" ",SOURCE!$AA$2-LEN(VLOOKUP(A1497,SOURCE!B:S,15,0))),"")&amp;
TEXT(A1497,"???0")&amp;IF(VLOOKUP(A1497,SOURCE!B:S,16,0)="","","   "&amp;VLOOKUP(A1497,SOURCE!B:S,16,0)
))))
)</f>
        <v>#define ITM_ENDP                    1459</v>
      </c>
    </row>
    <row r="1498" spans="1:4">
      <c r="A1498">
        <f t="shared" si="27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8" t="str">
        <f>IF(A1498&lt;&gt;INT(A1498),B1498,
IF(A1498&lt;0,VLOOKUP(A1498,lookups!A$1:B$25,2,0),
IF(ISNA(B1498),"",
IF(OR(ISBLANK(A1498),ISNA(B1498),B1498=0),
"",
"#define "&amp;
VLOOKUP(A1498,SOURCE!B:S,15,0)&amp;IF(SOURCE!$AA$2-LEN(VLOOKUP(A1498,SOURCE!B:S,15,0))&gt;=0,REPT(" ",SOURCE!$AA$2-LEN(VLOOKUP(A1498,SOURCE!B:S,15,0))),"")&amp;
TEXT(A1498,"???0")&amp;IF(VLOOKUP(A1498,SOURCE!B:S,16,0)="","","   "&amp;VLOOKUP(A1498,SOURCE!B:S,16,0)
))))
)</f>
        <v>#define ITM_ENG                     1460</v>
      </c>
    </row>
    <row r="1499" spans="1:4">
      <c r="A1499">
        <f t="shared" si="27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8" t="str">
        <f>IF(A1499&lt;&gt;INT(A1499),B1499,
IF(A1499&lt;0,VLOOKUP(A1499,lookups!A$1:B$25,2,0),
IF(ISNA(B1499),"",
IF(OR(ISBLANK(A1499),ISNA(B1499),B1499=0),
"",
"#define "&amp;
VLOOKUP(A1499,SOURCE!B:S,15,0)&amp;IF(SOURCE!$AA$2-LEN(VLOOKUP(A1499,SOURCE!B:S,15,0))&gt;=0,REPT(" ",SOURCE!$AA$2-LEN(VLOOKUP(A1499,SOURCE!B:S,15,0))),"")&amp;
TEXT(A1499,"???0")&amp;IF(VLOOKUP(A1499,SOURCE!B:S,16,0)="","","   "&amp;VLOOKUP(A1499,SOURCE!B:S,16,0)
))))
)</f>
        <v>#define ITM_ENORM                   1461</v>
      </c>
    </row>
    <row r="1500" spans="1:4">
      <c r="A1500">
        <f t="shared" si="27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8" t="str">
        <f>IF(A1500&lt;&gt;INT(A1500),B1500,
IF(A1500&lt;0,VLOOKUP(A1500,lookups!A$1:B$25,2,0),
IF(ISNA(B1500),"",
IF(OR(ISBLANK(A1500),ISNA(B1500),B1500=0),
"",
"#define "&amp;
VLOOKUP(A1500,SOURCE!B:S,15,0)&amp;IF(SOURCE!$AA$2-LEN(VLOOKUP(A1500,SOURCE!B:S,15,0))&gt;=0,REPT(" ",SOURCE!$AA$2-LEN(VLOOKUP(A1500,SOURCE!B:S,15,0))),"")&amp;
TEXT(A1500,"???0")&amp;IF(VLOOKUP(A1500,SOURCE!B:S,16,0)="","","   "&amp;VLOOKUP(A1500,SOURCE!B:S,16,0)
))))
)</f>
        <v>#define ITM_RCLMIN                  1462</v>
      </c>
    </row>
    <row r="1501" spans="1:4">
      <c r="A1501">
        <f t="shared" si="27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8" t="str">
        <f>IF(A1501&lt;&gt;INT(A1501),B1501,
IF(A1501&lt;0,VLOOKUP(A1501,lookups!A$1:B$25,2,0),
IF(ISNA(B1501),"",
IF(OR(ISBLANK(A1501),ISNA(B1501),B1501=0),
"",
"#define "&amp;
VLOOKUP(A1501,SOURCE!B:S,15,0)&amp;IF(SOURCE!$AA$2-LEN(VLOOKUP(A1501,SOURCE!B:S,15,0))&gt;=0,REPT(" ",SOURCE!$AA$2-LEN(VLOOKUP(A1501,SOURCE!B:S,15,0))),"")&amp;
TEXT(A1501,"???0")&amp;IF(VLOOKUP(A1501,SOURCE!B:S,16,0)="","","   "&amp;VLOOKUP(A1501,SOURCE!B:S,16,0)
))))
)</f>
        <v>#define ITM_EQ_DEL                  1463</v>
      </c>
    </row>
    <row r="1502" spans="1:4">
      <c r="A1502">
        <f t="shared" si="27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8" t="str">
        <f>IF(A1502&lt;&gt;INT(A1502),B1502,
IF(A1502&lt;0,VLOOKUP(A1502,lookups!A$1:B$25,2,0),
IF(ISNA(B1502),"",
IF(OR(ISBLANK(A1502),ISNA(B1502),B1502=0),
"",
"#define "&amp;
VLOOKUP(A1502,SOURCE!B:S,15,0)&amp;IF(SOURCE!$AA$2-LEN(VLOOKUP(A1502,SOURCE!B:S,15,0))&gt;=0,REPT(" ",SOURCE!$AA$2-LEN(VLOOKUP(A1502,SOURCE!B:S,15,0))),"")&amp;
TEXT(A1502,"???0")&amp;IF(VLOOKUP(A1502,SOURCE!B:S,16,0)="","","   "&amp;VLOOKUP(A1502,SOURCE!B:S,16,0)
))))
)</f>
        <v>#define ITM_EQ_EDI                  1464</v>
      </c>
    </row>
    <row r="1503" spans="1:4">
      <c r="A1503">
        <f t="shared" si="27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8" t="str">
        <f>IF(A1503&lt;&gt;INT(A1503),B1503,
IF(A1503&lt;0,VLOOKUP(A1503,lookups!A$1:B$25,2,0),
IF(ISNA(B1503),"",
IF(OR(ISBLANK(A1503),ISNA(B1503),B1503=0),
"",
"#define "&amp;
VLOOKUP(A1503,SOURCE!B:S,15,0)&amp;IF(SOURCE!$AA$2-LEN(VLOOKUP(A1503,SOURCE!B:S,15,0))&gt;=0,REPT(" ",SOURCE!$AA$2-LEN(VLOOKUP(A1503,SOURCE!B:S,15,0))),"")&amp;
TEXT(A1503,"???0")&amp;IF(VLOOKUP(A1503,SOURCE!B:S,16,0)="","","   "&amp;VLOOKUP(A1503,SOURCE!B:S,16,0)
))))
)</f>
        <v>#define ITM_EQ_NEW                  1465</v>
      </c>
    </row>
    <row r="1504" spans="1:4">
      <c r="A1504">
        <f t="shared" si="27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8" t="str">
        <f>IF(A1504&lt;&gt;INT(A1504),B1504,
IF(A1504&lt;0,VLOOKUP(A1504,lookups!A$1:B$25,2,0),
IF(ISNA(B1504),"",
IF(OR(ISBLANK(A1504),ISNA(B1504),B1504=0),
"",
"#define "&amp;
VLOOKUP(A1504,SOURCE!B:S,15,0)&amp;IF(SOURCE!$AA$2-LEN(VLOOKUP(A1504,SOURCE!B:S,15,0))&gt;=0,REPT(" ",SOURCE!$AA$2-LEN(VLOOKUP(A1504,SOURCE!B:S,15,0))),"")&amp;
TEXT(A1504,"???0")&amp;IF(VLOOKUP(A1504,SOURCE!B:S,16,0)="","","   "&amp;VLOOKUP(A1504,SOURCE!B:S,16,0)
))))
)</f>
        <v>#define ITM_ERF                     1466</v>
      </c>
    </row>
    <row r="1505" spans="1:4">
      <c r="A1505">
        <f t="shared" si="27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8" t="str">
        <f>IF(A1505&lt;&gt;INT(A1505),B1505,
IF(A1505&lt;0,VLOOKUP(A1505,lookups!A$1:B$25,2,0),
IF(ISNA(B1505),"",
IF(OR(ISBLANK(A1505),ISNA(B1505),B1505=0),
"",
"#define "&amp;
VLOOKUP(A1505,SOURCE!B:S,15,0)&amp;IF(SOURCE!$AA$2-LEN(VLOOKUP(A1505,SOURCE!B:S,15,0))&gt;=0,REPT(" ",SOURCE!$AA$2-LEN(VLOOKUP(A1505,SOURCE!B:S,15,0))),"")&amp;
TEXT(A1505,"???0")&amp;IF(VLOOKUP(A1505,SOURCE!B:S,16,0)="","","   "&amp;VLOOKUP(A1505,SOURCE!B:S,16,0)
))))
)</f>
        <v>#define ITM_ERFC                    1467</v>
      </c>
    </row>
    <row r="1506" spans="1:4">
      <c r="A1506">
        <f t="shared" si="27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8" t="str">
        <f>IF(A1506&lt;&gt;INT(A1506),B1506,
IF(A1506&lt;0,VLOOKUP(A1506,lookups!A$1:B$25,2,0),
IF(ISNA(B1506),"",
IF(OR(ISBLANK(A1506),ISNA(B1506),B1506=0),
"",
"#define "&amp;
VLOOKUP(A1506,SOURCE!B:S,15,0)&amp;IF(SOURCE!$AA$2-LEN(VLOOKUP(A1506,SOURCE!B:S,15,0))&gt;=0,REPT(" ",SOURCE!$AA$2-LEN(VLOOKUP(A1506,SOURCE!B:S,15,0))),"")&amp;
TEXT(A1506,"???0")&amp;IF(VLOOKUP(A1506,SOURCE!B:S,16,0)="","","   "&amp;VLOOKUP(A1506,SOURCE!B:S,16,0)
))))
)</f>
        <v>#define ITM_ERR                     1468</v>
      </c>
    </row>
    <row r="1507" spans="1:4">
      <c r="A1507">
        <f t="shared" si="27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8" t="str">
        <f>IF(A1507&lt;&gt;INT(A1507),B1507,
IF(A1507&lt;0,VLOOKUP(A1507,lookups!A$1:B$25,2,0),
IF(ISNA(B1507),"",
IF(OR(ISBLANK(A1507),ISNA(B1507),B1507=0),
"",
"#define "&amp;
VLOOKUP(A1507,SOURCE!B:S,15,0)&amp;IF(SOURCE!$AA$2-LEN(VLOOKUP(A1507,SOURCE!B:S,15,0))&gt;=0,REPT(" ",SOURCE!$AA$2-LEN(VLOOKUP(A1507,SOURCE!B:S,15,0))),"")&amp;
TEXT(A1507,"???0")&amp;IF(VLOOKUP(A1507,SOURCE!B:S,16,0)="","","   "&amp;VLOOKUP(A1507,SOURCE!B:S,16,0)
))))
)</f>
        <v>#define ITM_EXITALL                 1469</v>
      </c>
    </row>
    <row r="1508" spans="1:4">
      <c r="A1508">
        <f t="shared" si="27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8" t="str">
        <f>IF(A1508&lt;&gt;INT(A1508),B1508,
IF(A1508&lt;0,VLOOKUP(A1508,lookups!A$1:B$25,2,0),
IF(ISNA(B1508),"",
IF(OR(ISBLANK(A1508),ISNA(B1508),B1508=0),
"",
"#define "&amp;
VLOOKUP(A1508,SOURCE!B:S,15,0)&amp;IF(SOURCE!$AA$2-LEN(VLOOKUP(A1508,SOURCE!B:S,15,0))&gt;=0,REPT(" ",SOURCE!$AA$2-LEN(VLOOKUP(A1508,SOURCE!B:S,15,0))),"")&amp;
TEXT(A1508,"???0")&amp;IF(VLOOKUP(A1508,SOURCE!B:S,16,0)="","","   "&amp;VLOOKUP(A1508,SOURCE!B:S,16,0)
))))
)</f>
        <v>#define ITM_EXPT                    1470</v>
      </c>
    </row>
    <row r="1509" spans="1:4">
      <c r="A1509">
        <f t="shared" si="27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8" t="str">
        <f>IF(A1509&lt;&gt;INT(A1509),B1509,
IF(A1509&lt;0,VLOOKUP(A1509,lookups!A$1:B$25,2,0),
IF(ISNA(B1509),"",
IF(OR(ISBLANK(A1509),ISNA(B1509),B1509=0),
"",
"#define "&amp;
VLOOKUP(A1509,SOURCE!B:S,15,0)&amp;IF(SOURCE!$AA$2-LEN(VLOOKUP(A1509,SOURCE!B:S,15,0))&gt;=0,REPT(" ",SOURCE!$AA$2-LEN(VLOOKUP(A1509,SOURCE!B:S,15,0))),"")&amp;
TEXT(A1509,"???0")&amp;IF(VLOOKUP(A1509,SOURCE!B:S,16,0)="","","   "&amp;VLOOKUP(A1509,SOURCE!B:S,16,0)
))))
)</f>
        <v>#define ITM_GET_JUL_GREG            1471</v>
      </c>
    </row>
    <row r="1510" spans="1:4">
      <c r="A1510">
        <f t="shared" si="27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8" t="str">
        <f>IF(A1510&lt;&gt;INT(A1510),B1510,
IF(A1510&lt;0,VLOOKUP(A1510,lookups!A$1:B$25,2,0),
IF(ISNA(B1510),"",
IF(OR(ISBLANK(A1510),ISNA(B1510),B1510=0),
"",
"#define "&amp;
VLOOKUP(A1510,SOURCE!B:S,15,0)&amp;IF(SOURCE!$AA$2-LEN(VLOOKUP(A1510,SOURCE!B:S,15,0))&gt;=0,REPT(" ",SOURCE!$AA$2-LEN(VLOOKUP(A1510,SOURCE!B:S,15,0))),"")&amp;
TEXT(A1510,"???0")&amp;IF(VLOOKUP(A1510,SOURCE!B:S,16,0)="","","   "&amp;VLOOKUP(A1510,SOURCE!B:S,16,0)
))))
)</f>
        <v>#define ITM_FIB                     1472</v>
      </c>
    </row>
    <row r="1511" spans="1:4">
      <c r="A1511">
        <f t="shared" si="27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8" t="str">
        <f>IF(A1511&lt;&gt;INT(A1511),B1511,
IF(A1511&lt;0,VLOOKUP(A1511,lookups!A$1:B$25,2,0),
IF(ISNA(B1511),"",
IF(OR(ISBLANK(A1511),ISNA(B1511),B1511=0),
"",
"#define "&amp;
VLOOKUP(A1511,SOURCE!B:S,15,0)&amp;IF(SOURCE!$AA$2-LEN(VLOOKUP(A1511,SOURCE!B:S,15,0))&gt;=0,REPT(" ",SOURCE!$AA$2-LEN(VLOOKUP(A1511,SOURCE!B:S,15,0))),"")&amp;
TEXT(A1511,"???0")&amp;IF(VLOOKUP(A1511,SOURCE!B:S,16,0)="","","   "&amp;VLOOKUP(A1511,SOURCE!B:S,16,0)
))))
)</f>
        <v>#define ITM_FIX                     1473</v>
      </c>
    </row>
    <row r="1512" spans="1:4">
      <c r="A1512">
        <f t="shared" si="27"/>
        <v>1474</v>
      </c>
      <c r="B1512" t="str">
        <f>VLOOKUP(A1512,SOURCE!B:S,15,0)</f>
        <v>ITM_FLASH</v>
      </c>
      <c r="C1512">
        <f>IF(
ISNUMBER(INDEX(SOURCE!B:B,MATCH(A1512,SOURCE!B:B,0)+1)),
  VALUE(INDEX(SOURCE!B:B,MATCH(A1512,SOURCE!B:B,0)+1)),
  "")</f>
        <v>1475</v>
      </c>
      <c r="D1512" s="8" t="str">
        <f>IF(A1512&lt;&gt;INT(A1512),B1512,
IF(A1512&lt;0,VLOOKUP(A1512,lookups!A$1:B$25,2,0),
IF(ISNA(B1512),"",
IF(OR(ISBLANK(A1512),ISNA(B1512),B1512=0),
"",
"#define "&amp;
VLOOKUP(A1512,SOURCE!B:S,15,0)&amp;IF(SOURCE!$AA$2-LEN(VLOOKUP(A1512,SOURCE!B:S,15,0))&gt;=0,REPT(" ",SOURCE!$AA$2-LEN(VLOOKUP(A1512,SOURCE!B:S,15,0))),"")&amp;
TEXT(A1512,"???0")&amp;IF(VLOOKUP(A1512,SOURCE!B:S,16,0)="","","   "&amp;VLOOKUP(A1512,SOURCE!B:S,16,0)
))))
)</f>
        <v>#define ITM_FLASH                   1474</v>
      </c>
    </row>
    <row r="1513" spans="1:4">
      <c r="A1513">
        <f t="shared" si="27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8" t="str">
        <f>IF(A1513&lt;&gt;INT(A1513),B1513,
IF(A1513&lt;0,VLOOKUP(A1513,lookups!A$1:B$25,2,0),
IF(ISNA(B1513),"",
IF(OR(ISBLANK(A1513),ISNA(B1513),B1513=0),
"",
"#define "&amp;
VLOOKUP(A1513,SOURCE!B:S,15,0)&amp;IF(SOURCE!$AA$2-LEN(VLOOKUP(A1513,SOURCE!B:S,15,0))&gt;=0,REPT(" ",SOURCE!$AA$2-LEN(VLOOKUP(A1513,SOURCE!B:S,15,0))),"")&amp;
TEXT(A1513,"???0")&amp;IF(VLOOKUP(A1513,SOURCE!B:S,16,0)="","","   "&amp;VLOOKUP(A1513,SOURCE!B:S,16,0)
))))
)</f>
        <v>#define ITM_FQX                     1475</v>
      </c>
    </row>
    <row r="1514" spans="1:4">
      <c r="A1514">
        <f t="shared" si="27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8" t="str">
        <f>IF(A1514&lt;&gt;INT(A1514),B1514,
IF(A1514&lt;0,VLOOKUP(A1514,lookups!A$1:B$25,2,0),
IF(ISNA(B1514),"",
IF(OR(ISBLANK(A1514),ISNA(B1514),B1514=0),
"",
"#define "&amp;
VLOOKUP(A1514,SOURCE!B:S,15,0)&amp;IF(SOURCE!$AA$2-LEN(VLOOKUP(A1514,SOURCE!B:S,15,0))&gt;=0,REPT(" ",SOURCE!$AA$2-LEN(VLOOKUP(A1514,SOURCE!B:S,15,0))),"")&amp;
TEXT(A1514,"???0")&amp;IF(VLOOKUP(A1514,SOURCE!B:S,16,0)="","","   "&amp;VLOOKUP(A1514,SOURCE!B:S,16,0)
))))
)</f>
        <v>#define ITM_FDQX                    1476</v>
      </c>
    </row>
    <row r="1515" spans="1:4">
      <c r="A1515">
        <f t="shared" si="27"/>
        <v>1477</v>
      </c>
      <c r="B1515" t="str">
        <f>VLOOKUP(A1515,SOURCE!B:S,15,0)</f>
        <v>ITM_GAP</v>
      </c>
      <c r="C1515">
        <f>IF(
ISNUMBER(INDEX(SOURCE!B:B,MATCH(A1515,SOURCE!B:B,0)+1)),
  VALUE(INDEX(SOURCE!B:B,MATCH(A1515,SOURCE!B:B,0)+1)),
  "")</f>
        <v>1478</v>
      </c>
      <c r="D1515" s="8" t="str">
        <f>IF(A1515&lt;&gt;INT(A1515),B1515,
IF(A1515&lt;0,VLOOKUP(A1515,lookups!A$1:B$25,2,0),
IF(ISNA(B1515),"",
IF(OR(ISBLANK(A1515),ISNA(B1515),B1515=0),
"",
"#define "&amp;
VLOOKUP(A1515,SOURCE!B:S,15,0)&amp;IF(SOURCE!$AA$2-LEN(VLOOKUP(A1515,SOURCE!B:S,15,0))&gt;=0,REPT(" ",SOURCE!$AA$2-LEN(VLOOKUP(A1515,SOURCE!B:S,15,0))),"")&amp;
TEXT(A1515,"???0")&amp;IF(VLOOKUP(A1515,SOURCE!B:S,16,0)="","","   "&amp;VLOOKUP(A1515,SOURCE!B:S,16,0)
))))
)</f>
        <v>#define ITM_GAP                     1477</v>
      </c>
    </row>
    <row r="1516" spans="1:4">
      <c r="A1516">
        <f t="shared" si="27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8" t="str">
        <f>IF(A1516&lt;&gt;INT(A1516),B1516,
IF(A1516&lt;0,VLOOKUP(A1516,lookups!A$1:B$25,2,0),
IF(ISNA(B1516),"",
IF(OR(ISBLANK(A1516),ISNA(B1516),B1516=0),
"",
"#define "&amp;
VLOOKUP(A1516,SOURCE!B:S,15,0)&amp;IF(SOURCE!$AA$2-LEN(VLOOKUP(A1516,SOURCE!B:S,15,0))&gt;=0,REPT(" ",SOURCE!$AA$2-LEN(VLOOKUP(A1516,SOURCE!B:S,15,0))),"")&amp;
TEXT(A1516,"???0")&amp;IF(VLOOKUP(A1516,SOURCE!B:S,16,0)="","","   "&amp;VLOOKUP(A1516,SOURCE!B:S,16,0)
))))
)</f>
        <v>#define ITM_GD                      1478</v>
      </c>
    </row>
    <row r="1517" spans="1:4">
      <c r="A1517">
        <f t="shared" si="27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8" t="str">
        <f>IF(A1517&lt;&gt;INT(A1517),B1517,
IF(A1517&lt;0,VLOOKUP(A1517,lookups!A$1:B$25,2,0),
IF(ISNA(B1517),"",
IF(OR(ISBLANK(A1517),ISNA(B1517),B1517=0),
"",
"#define "&amp;
VLOOKUP(A1517,SOURCE!B:S,15,0)&amp;IF(SOURCE!$AA$2-LEN(VLOOKUP(A1517,SOURCE!B:S,15,0))&gt;=0,REPT(" ",SOURCE!$AA$2-LEN(VLOOKUP(A1517,SOURCE!B:S,15,0))),"")&amp;
TEXT(A1517,"???0")&amp;IF(VLOOKUP(A1517,SOURCE!B:S,16,0)="","","   "&amp;VLOOKUP(A1517,SOURCE!B:S,16,0)
))))
)</f>
        <v>#define ITM_GDM1                    1479</v>
      </c>
    </row>
    <row r="1518" spans="1:4">
      <c r="A1518">
        <f t="shared" si="27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8" t="str">
        <f>IF(A1518&lt;&gt;INT(A1518),B1518,
IF(A1518&lt;0,VLOOKUP(A1518,lookups!A$1:B$25,2,0),
IF(ISNA(B1518),"",
IF(OR(ISBLANK(A1518),ISNA(B1518),B1518=0),
"",
"#define "&amp;
VLOOKUP(A1518,SOURCE!B:S,15,0)&amp;IF(SOURCE!$AA$2-LEN(VLOOKUP(A1518,SOURCE!B:S,15,0))&gt;=0,REPT(" ",SOURCE!$AA$2-LEN(VLOOKUP(A1518,SOURCE!B:S,15,0))),"")&amp;
TEXT(A1518,"???0")&amp;IF(VLOOKUP(A1518,SOURCE!B:S,16,0)="","","   "&amp;VLOOKUP(A1518,SOURCE!B:S,16,0)
))))
)</f>
        <v>#define ITM_GRAD                    1480</v>
      </c>
    </row>
    <row r="1519" spans="1:4">
      <c r="A1519">
        <f t="shared" si="27"/>
        <v>1481</v>
      </c>
      <c r="B1519" t="str">
        <f>VLOOKUP(A1519,SOURCE!B:S,15,0)</f>
        <v>ITM_GRADto</v>
      </c>
      <c r="C1519">
        <f>IF(
ISNUMBER(INDEX(SOURCE!B:B,MATCH(A1519,SOURCE!B:B,0)+1)),
  VALUE(INDEX(SOURCE!B:B,MATCH(A1519,SOURCE!B:B,0)+1)),
  "")</f>
        <v>1482</v>
      </c>
      <c r="D1519" s="8" t="str">
        <f>IF(A1519&lt;&gt;INT(A1519),B1519,
IF(A1519&lt;0,VLOOKUP(A1519,lookups!A$1:B$25,2,0),
IF(ISNA(B1519),"",
IF(OR(ISBLANK(A1519),ISNA(B1519),B1519=0),
"",
"#define "&amp;
VLOOKUP(A1519,SOURCE!B:S,15,0)&amp;IF(SOURCE!$AA$2-LEN(VLOOKUP(A1519,SOURCE!B:S,15,0))&gt;=0,REPT(" ",SOURCE!$AA$2-LEN(VLOOKUP(A1519,SOURCE!B:S,15,0))),"")&amp;
TEXT(A1519,"???0")&amp;IF(VLOOKUP(A1519,SOURCE!B:S,16,0)="","","   "&amp;VLOOKUP(A1519,SOURCE!B:S,16,0)
))))
)</f>
        <v>#define ITM_GRADto                  1481</v>
      </c>
    </row>
    <row r="1520" spans="1:4">
      <c r="A1520">
        <f t="shared" si="27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8" t="str">
        <f>IF(A1520&lt;&gt;INT(A1520),B1520,
IF(A1520&lt;0,VLOOKUP(A1520,lookups!A$1:B$25,2,0),
IF(ISNA(B1520),"",
IF(OR(ISBLANK(A1520),ISNA(B1520),B1520=0),
"",
"#define "&amp;
VLOOKUP(A1520,SOURCE!B:S,15,0)&amp;IF(SOURCE!$AA$2-LEN(VLOOKUP(A1520,SOURCE!B:S,15,0))&gt;=0,REPT(" ",SOURCE!$AA$2-LEN(VLOOKUP(A1520,SOURCE!B:S,15,0))),"")&amp;
TEXT(A1520,"???0")&amp;IF(VLOOKUP(A1520,SOURCE!B:S,16,0)="","","   "&amp;VLOOKUP(A1520,SOURCE!B:S,16,0)
))))
)</f>
        <v>#define ITM_GTOP                    1482</v>
      </c>
    </row>
    <row r="1521" spans="1:4">
      <c r="A1521">
        <f t="shared" si="27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8" t="str">
        <f>IF(A1521&lt;&gt;INT(A1521),B1521,
IF(A1521&lt;0,VLOOKUP(A1521,lookups!A$1:B$25,2,0),
IF(ISNA(B1521),"",
IF(OR(ISBLANK(A1521),ISNA(B1521),B1521=0),
"",
"#define "&amp;
VLOOKUP(A1521,SOURCE!B:S,15,0)&amp;IF(SOURCE!$AA$2-LEN(VLOOKUP(A1521,SOURCE!B:S,15,0))&gt;=0,REPT(" ",SOURCE!$AA$2-LEN(VLOOKUP(A1521,SOURCE!B:S,15,0))),"")&amp;
TEXT(A1521,"???0")&amp;IF(VLOOKUP(A1521,SOURCE!B:S,16,0)="","","   "&amp;VLOOKUP(A1521,SOURCE!B:S,16,0)
))))
)</f>
        <v>#define ITM_HN                      1483</v>
      </c>
    </row>
    <row r="1522" spans="1:4">
      <c r="A1522">
        <f t="shared" si="27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8" t="str">
        <f>IF(A1522&lt;&gt;INT(A1522),B1522,
IF(A1522&lt;0,VLOOKUP(A1522,lookups!A$1:B$25,2,0),
IF(ISNA(B1522),"",
IF(OR(ISBLANK(A1522),ISNA(B1522),B1522=0),
"",
"#define "&amp;
VLOOKUP(A1522,SOURCE!B:S,15,0)&amp;IF(SOURCE!$AA$2-LEN(VLOOKUP(A1522,SOURCE!B:S,15,0))&gt;=0,REPT(" ",SOURCE!$AA$2-LEN(VLOOKUP(A1522,SOURCE!B:S,15,0))),"")&amp;
TEXT(A1522,"???0")&amp;IF(VLOOKUP(A1522,SOURCE!B:S,16,0)="","","   "&amp;VLOOKUP(A1522,SOURCE!B:S,16,0)
))))
)</f>
        <v>#define ITM_HNP                     1484</v>
      </c>
    </row>
    <row r="1523" spans="1:4">
      <c r="A1523">
        <f t="shared" si="27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8" t="str">
        <f>IF(A1523&lt;&gt;INT(A1523),B1523,
IF(A1523&lt;0,VLOOKUP(A1523,lookups!A$1:B$25,2,0),
IF(ISNA(B1523),"",
IF(OR(ISBLANK(A1523),ISNA(B1523),B1523=0),
"",
"#define "&amp;
VLOOKUP(A1523,SOURCE!B:S,15,0)&amp;IF(SOURCE!$AA$2-LEN(VLOOKUP(A1523,SOURCE!B:S,15,0))&gt;=0,REPT(" ",SOURCE!$AA$2-LEN(VLOOKUP(A1523,SOURCE!B:S,15,0))),"")&amp;
TEXT(A1523,"???0")&amp;IF(VLOOKUP(A1523,SOURCE!B:S,16,0)="","","   "&amp;VLOOKUP(A1523,SOURCE!B:S,16,0)
))))
)</f>
        <v>#define ITM_IM                      1485</v>
      </c>
    </row>
    <row r="1524" spans="1:4">
      <c r="A1524">
        <f t="shared" si="27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8" t="str">
        <f>IF(A1524&lt;&gt;INT(A1524),B1524,
IF(A1524&lt;0,VLOOKUP(A1524,lookups!A$1:B$25,2,0),
IF(ISNA(B1524),"",
IF(OR(ISBLANK(A1524),ISNA(B1524),B1524=0),
"",
"#define "&amp;
VLOOKUP(A1524,SOURCE!B:S,15,0)&amp;IF(SOURCE!$AA$2-LEN(VLOOKUP(A1524,SOURCE!B:S,15,0))&gt;=0,REPT(" ",SOURCE!$AA$2-LEN(VLOOKUP(A1524,SOURCE!B:S,15,0))),"")&amp;
TEXT(A1524,"???0")&amp;IF(VLOOKUP(A1524,SOURCE!B:S,16,0)="","","   "&amp;VLOOKUP(A1524,SOURCE!B:S,16,0)
))))
)</f>
        <v>#define ITM_INDEX                   1486</v>
      </c>
    </row>
    <row r="1525" spans="1:4">
      <c r="A1525">
        <f t="shared" si="27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8" t="str">
        <f>IF(A1525&lt;&gt;INT(A1525),B1525,
IF(A1525&lt;0,VLOOKUP(A1525,lookups!A$1:B$25,2,0),
IF(ISNA(B1525),"",
IF(OR(ISBLANK(A1525),ISNA(B1525),B1525=0),
"",
"#define "&amp;
VLOOKUP(A1525,SOURCE!B:S,15,0)&amp;IF(SOURCE!$AA$2-LEN(VLOOKUP(A1525,SOURCE!B:S,15,0))&gt;=0,REPT(" ",SOURCE!$AA$2-LEN(VLOOKUP(A1525,SOURCE!B:S,15,0))),"")&amp;
TEXT(A1525,"???0")&amp;IF(VLOOKUP(A1525,SOURCE!B:S,16,0)="","","   "&amp;VLOOKUP(A1525,SOURCE!B:S,16,0)
))))
)</f>
        <v>#define ITM_IXYZ                    1487</v>
      </c>
    </row>
    <row r="1526" spans="1:4">
      <c r="A1526">
        <f t="shared" si="27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8" t="str">
        <f>IF(A1526&lt;&gt;INT(A1526),B1526,
IF(A1526&lt;0,VLOOKUP(A1526,lookups!A$1:B$25,2,0),
IF(ISNA(B1526),"",
IF(OR(ISBLANK(A1526),ISNA(B1526),B1526=0),
"",
"#define "&amp;
VLOOKUP(A1526,SOURCE!B:S,15,0)&amp;IF(SOURCE!$AA$2-LEN(VLOOKUP(A1526,SOURCE!B:S,15,0))&gt;=0,REPT(" ",SOURCE!$AA$2-LEN(VLOOKUP(A1526,SOURCE!B:S,15,0))),"")&amp;
TEXT(A1526,"???0")&amp;IF(VLOOKUP(A1526,SOURCE!B:S,16,0)="","","   "&amp;VLOOKUP(A1526,SOURCE!B:S,16,0)
))))
)</f>
        <v>#define ITM_IGAMMAP                 1488</v>
      </c>
    </row>
    <row r="1527" spans="1:4">
      <c r="A1527">
        <f t="shared" si="27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8" t="str">
        <f>IF(A1527&lt;&gt;INT(A1527),B1527,
IF(A1527&lt;0,VLOOKUP(A1527,lookups!A$1:B$25,2,0),
IF(ISNA(B1527),"",
IF(OR(ISBLANK(A1527),ISNA(B1527),B1527=0),
"",
"#define "&amp;
VLOOKUP(A1527,SOURCE!B:S,15,0)&amp;IF(SOURCE!$AA$2-LEN(VLOOKUP(A1527,SOURCE!B:S,15,0))&gt;=0,REPT(" ",SOURCE!$AA$2-LEN(VLOOKUP(A1527,SOURCE!B:S,15,0))),"")&amp;
TEXT(A1527,"???0")&amp;IF(VLOOKUP(A1527,SOURCE!B:S,16,0)="","","   "&amp;VLOOKUP(A1527,SOURCE!B:S,16,0)
))))
)</f>
        <v>#define ITM_IGAMMAQ                 1489</v>
      </c>
    </row>
    <row r="1528" spans="1:4">
      <c r="A1528">
        <f t="shared" si="27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8" t="str">
        <f>IF(A1528&lt;&gt;INT(A1528),B1528,
IF(A1528&lt;0,VLOOKUP(A1528,lookups!A$1:B$25,2,0),
IF(ISNA(B1528),"",
IF(OR(ISBLANK(A1528),ISNA(B1528),B1528=0),
"",
"#define "&amp;
VLOOKUP(A1528,SOURCE!B:S,15,0)&amp;IF(SOURCE!$AA$2-LEN(VLOOKUP(A1528,SOURCE!B:S,15,0))&gt;=0,REPT(" ",SOURCE!$AA$2-LEN(VLOOKUP(A1528,SOURCE!B:S,15,0))),"")&amp;
TEXT(A1528,"???0")&amp;IF(VLOOKUP(A1528,SOURCE!B:S,16,0)="","","   "&amp;VLOOKUP(A1528,SOURCE!B:S,16,0)
))))
)</f>
        <v>#define ITM_IPLUS                   1490</v>
      </c>
    </row>
    <row r="1529" spans="1:4">
      <c r="A1529">
        <f t="shared" si="27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8" t="str">
        <f>IF(A1529&lt;&gt;INT(A1529),B1529,
IF(A1529&lt;0,VLOOKUP(A1529,lookups!A$1:B$25,2,0),
IF(ISNA(B1529),"",
IF(OR(ISBLANK(A1529),ISNA(B1529),B1529=0),
"",
"#define "&amp;
VLOOKUP(A1529,SOURCE!B:S,15,0)&amp;IF(SOURCE!$AA$2-LEN(VLOOKUP(A1529,SOURCE!B:S,15,0))&gt;=0,REPT(" ",SOURCE!$AA$2-LEN(VLOOKUP(A1529,SOURCE!B:S,15,0))),"")&amp;
TEXT(A1529,"???0")&amp;IF(VLOOKUP(A1529,SOURCE!B:S,16,0)="","","   "&amp;VLOOKUP(A1529,SOURCE!B:S,16,0)
))))
)</f>
        <v>#define ITM_IMINUS                  1491</v>
      </c>
    </row>
    <row r="1530" spans="1:4">
      <c r="A1530">
        <f t="shared" si="27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8" t="str">
        <f>IF(A1530&lt;&gt;INT(A1530),B1530,
IF(A1530&lt;0,VLOOKUP(A1530,lookups!A$1:B$25,2,0),
IF(ISNA(B1530),"",
IF(OR(ISBLANK(A1530),ISNA(B1530),B1530=0),
"",
"#define "&amp;
VLOOKUP(A1530,SOURCE!B:S,15,0)&amp;IF(SOURCE!$AA$2-LEN(VLOOKUP(A1530,SOURCE!B:S,15,0))&gt;=0,REPT(" ",SOURCE!$AA$2-LEN(VLOOKUP(A1530,SOURCE!B:S,15,0))),"")&amp;
TEXT(A1530,"???0")&amp;IF(VLOOKUP(A1530,SOURCE!B:S,16,0)="","","   "&amp;VLOOKUP(A1530,SOURCE!B:S,16,0)
))))
)</f>
        <v>#define ITM_JYX                     1492</v>
      </c>
    </row>
    <row r="1531" spans="1:4">
      <c r="A1531">
        <f t="shared" si="27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8" t="str">
        <f>IF(A1531&lt;&gt;INT(A1531),B1531,
IF(A1531&lt;0,VLOOKUP(A1531,lookups!A$1:B$25,2,0),
IF(ISNA(B1531),"",
IF(OR(ISBLANK(A1531),ISNA(B1531),B1531=0),
"",
"#define "&amp;
VLOOKUP(A1531,SOURCE!B:S,15,0)&amp;IF(SOURCE!$AA$2-LEN(VLOOKUP(A1531,SOURCE!B:S,15,0))&gt;=0,REPT(" ",SOURCE!$AA$2-LEN(VLOOKUP(A1531,SOURCE!B:S,15,0))),"")&amp;
TEXT(A1531,"???0")&amp;IF(VLOOKUP(A1531,SOURCE!B:S,16,0)="","","   "&amp;VLOOKUP(A1531,SOURCE!B:S,16,0)
))))
)</f>
        <v>#define ITM_JPLUS                   1493</v>
      </c>
    </row>
    <row r="1532" spans="1:4">
      <c r="A1532">
        <f t="shared" si="27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8" t="str">
        <f>IF(A1532&lt;&gt;INT(A1532),B1532,
IF(A1532&lt;0,VLOOKUP(A1532,lookups!A$1:B$25,2,0),
IF(ISNA(B1532),"",
IF(OR(ISBLANK(A1532),ISNA(B1532),B1532=0),
"",
"#define "&amp;
VLOOKUP(A1532,SOURCE!B:S,15,0)&amp;IF(SOURCE!$AA$2-LEN(VLOOKUP(A1532,SOURCE!B:S,15,0))&gt;=0,REPT(" ",SOURCE!$AA$2-LEN(VLOOKUP(A1532,SOURCE!B:S,15,0))),"")&amp;
TEXT(A1532,"???0")&amp;IF(VLOOKUP(A1532,SOURCE!B:S,16,0)="","","   "&amp;VLOOKUP(A1532,SOURCE!B:S,16,0)
))))
)</f>
        <v>#define ITM_JMINUS                  1494</v>
      </c>
    </row>
    <row r="1533" spans="1:4">
      <c r="A1533">
        <f t="shared" si="27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8" t="str">
        <f>IF(A1533&lt;&gt;INT(A1533),B1533,
IF(A1533&lt;0,VLOOKUP(A1533,lookups!A$1:B$25,2,0),
IF(ISNA(B1533),"",
IF(OR(ISBLANK(A1533),ISNA(B1533),B1533=0),
"",
"#define "&amp;
VLOOKUP(A1533,SOURCE!B:S,15,0)&amp;IF(SOURCE!$AA$2-LEN(VLOOKUP(A1533,SOURCE!B:S,15,0))&gt;=0,REPT(" ",SOURCE!$AA$2-LEN(VLOOKUP(A1533,SOURCE!B:S,15,0))),"")&amp;
TEXT(A1533,"???0")&amp;IF(VLOOKUP(A1533,SOURCE!B:S,16,0)="","","   "&amp;VLOOKUP(A1533,SOURCE!B:S,16,0)
))))
)</f>
        <v>#define ITM_JUL_GREG                1495</v>
      </c>
    </row>
    <row r="1534" spans="1:4">
      <c r="A1534">
        <f t="shared" si="27"/>
        <v>1496</v>
      </c>
      <c r="B1534" t="str">
        <f>VLOOKUP(A1534,SOURCE!B:S,15,0)</f>
        <v>ITM_JtoD</v>
      </c>
      <c r="C1534">
        <f>IF(
ISNUMBER(INDEX(SOURCE!B:B,MATCH(A1534,SOURCE!B:B,0)+1)),
  VALUE(INDEX(SOURCE!B:B,MATCH(A1534,SOURCE!B:B,0)+1)),
  "")</f>
        <v>1497</v>
      </c>
      <c r="D1534" s="8" t="str">
        <f>IF(A1534&lt;&gt;INT(A1534),B1534,
IF(A1534&lt;0,VLOOKUP(A1534,lookups!A$1:B$25,2,0),
IF(ISNA(B1534),"",
IF(OR(ISBLANK(A1534),ISNA(B1534),B1534=0),
"",
"#define "&amp;
VLOOKUP(A1534,SOURCE!B:S,15,0)&amp;IF(SOURCE!$AA$2-LEN(VLOOKUP(A1534,SOURCE!B:S,15,0))&gt;=0,REPT(" ",SOURCE!$AA$2-LEN(VLOOKUP(A1534,SOURCE!B:S,15,0))),"")&amp;
TEXT(A1534,"???0")&amp;IF(VLOOKUP(A1534,SOURCE!B:S,16,0)="","","   "&amp;VLOOKUP(A1534,SOURCE!B:S,16,0)
))))
)</f>
        <v>#define ITM_JtoD                    1496</v>
      </c>
    </row>
    <row r="1535" spans="1:4">
      <c r="A1535">
        <f t="shared" si="27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8" t="str">
        <f>IF(A1535&lt;&gt;INT(A1535),B1535,
IF(A1535&lt;0,VLOOKUP(A1535,lookups!A$1:B$25,2,0),
IF(ISNA(B1535),"",
IF(OR(ISBLANK(A1535),ISNA(B1535),B1535=0),
"",
"#define "&amp;
VLOOKUP(A1535,SOURCE!B:S,15,0)&amp;IF(SOURCE!$AA$2-LEN(VLOOKUP(A1535,SOURCE!B:S,15,0))&gt;=0,REPT(" ",SOURCE!$AA$2-LEN(VLOOKUP(A1535,SOURCE!B:S,15,0))),"")&amp;
TEXT(A1535,"???0")&amp;IF(VLOOKUP(A1535,SOURCE!B:S,16,0)="","","   "&amp;VLOOKUP(A1535,SOURCE!B:S,16,0)
))))
)</f>
        <v>#define ITM_KEY                     1497</v>
      </c>
    </row>
    <row r="1536" spans="1:4">
      <c r="A1536">
        <f t="shared" si="27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8" t="str">
        <f>IF(A1536&lt;&gt;INT(A1536),B1536,
IF(A1536&lt;0,VLOOKUP(A1536,lookups!A$1:B$25,2,0),
IF(ISNA(B1536),"",
IF(OR(ISBLANK(A1536),ISNA(B1536),B1536=0),
"",
"#define "&amp;
VLOOKUP(A1536,SOURCE!B:S,15,0)&amp;IF(SOURCE!$AA$2-LEN(VLOOKUP(A1536,SOURCE!B:S,15,0))&gt;=0,REPT(" ",SOURCE!$AA$2-LEN(VLOOKUP(A1536,SOURCE!B:S,15,0))),"")&amp;
TEXT(A1536,"???0")&amp;IF(VLOOKUP(A1536,SOURCE!B:S,16,0)="","","   "&amp;VLOOKUP(A1536,SOURCE!B:S,16,0)
))))
)</f>
        <v>#define ITM_KEYG                    1498</v>
      </c>
    </row>
    <row r="1537" spans="1:4">
      <c r="A1537">
        <f t="shared" si="27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8" t="str">
        <f>IF(A1537&lt;&gt;INT(A1537),B1537,
IF(A1537&lt;0,VLOOKUP(A1537,lookups!A$1:B$25,2,0),
IF(ISNA(B1537),"",
IF(OR(ISBLANK(A1537),ISNA(B1537),B1537=0),
"",
"#define "&amp;
VLOOKUP(A1537,SOURCE!B:S,15,0)&amp;IF(SOURCE!$AA$2-LEN(VLOOKUP(A1537,SOURCE!B:S,15,0))&gt;=0,REPT(" ",SOURCE!$AA$2-LEN(VLOOKUP(A1537,SOURCE!B:S,15,0))),"")&amp;
TEXT(A1537,"???0")&amp;IF(VLOOKUP(A1537,SOURCE!B:S,16,0)="","","   "&amp;VLOOKUP(A1537,SOURCE!B:S,16,0)
))))
)</f>
        <v>#define ITM_KEYX                    1499</v>
      </c>
    </row>
    <row r="1538" spans="1:4">
      <c r="A1538">
        <f t="shared" si="27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8" t="str">
        <f>IF(A1538&lt;&gt;INT(A1538),B1538,
IF(A1538&lt;0,VLOOKUP(A1538,lookups!A$1:B$25,2,0),
IF(ISNA(B1538),"",
IF(OR(ISBLANK(A1538),ISNA(B1538),B1538=0),
"",
"#define "&amp;
VLOOKUP(A1538,SOURCE!B:S,15,0)&amp;IF(SOURCE!$AA$2-LEN(VLOOKUP(A1538,SOURCE!B:S,15,0))&gt;=0,REPT(" ",SOURCE!$AA$2-LEN(VLOOKUP(A1538,SOURCE!B:S,15,0))),"")&amp;
TEXT(A1538,"???0")&amp;IF(VLOOKUP(A1538,SOURCE!B:S,16,0)="","","   "&amp;VLOOKUP(A1538,SOURCE!B:S,16,0)
))))
)</f>
        <v>#define ITM_sinc                    1500</v>
      </c>
    </row>
    <row r="1539" spans="1:4">
      <c r="A1539">
        <f t="shared" si="27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8" t="str">
        <f>IF(A1539&lt;&gt;INT(A1539),B1539,
IF(A1539&lt;0,VLOOKUP(A1539,lookups!A$1:B$25,2,0),
IF(ISNA(B1539),"",
IF(OR(ISBLANK(A1539),ISNA(B1539),B1539=0),
"",
"#define "&amp;
VLOOKUP(A1539,SOURCE!B:S,15,0)&amp;IF(SOURCE!$AA$2-LEN(VLOOKUP(A1539,SOURCE!B:S,15,0))&gt;=0,REPT(" ",SOURCE!$AA$2-LEN(VLOOKUP(A1539,SOURCE!B:S,15,0))),"")&amp;
TEXT(A1539,"???0")&amp;IF(VLOOKUP(A1539,SOURCE!B:S,16,0)="","","   "&amp;VLOOKUP(A1539,SOURCE!B:S,16,0)
))))
)</f>
        <v>#define ITM_KTYP                    1501</v>
      </c>
    </row>
    <row r="1540" spans="1:4">
      <c r="A1540">
        <f t="shared" si="27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8" t="str">
        <f>IF(A1540&lt;&gt;INT(A1540),B1540,
IF(A1540&lt;0,VLOOKUP(A1540,lookups!A$1:B$25,2,0),
IF(ISNA(B1540),"",
IF(OR(ISBLANK(A1540),ISNA(B1540),B1540=0),
"",
"#define "&amp;
VLOOKUP(A1540,SOURCE!B:S,15,0)&amp;IF(SOURCE!$AA$2-LEN(VLOOKUP(A1540,SOURCE!B:S,15,0))&gt;=0,REPT(" ",SOURCE!$AA$2-LEN(VLOOKUP(A1540,SOURCE!B:S,15,0))),"")&amp;
TEXT(A1540,"???0")&amp;IF(VLOOKUP(A1540,SOURCE!B:S,16,0)="","","   "&amp;VLOOKUP(A1540,SOURCE!B:S,16,0)
))))
)</f>
        <v>#define ITM_LASTX                   1502</v>
      </c>
    </row>
    <row r="1541" spans="1:4">
      <c r="A1541">
        <f t="shared" si="27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8" t="str">
        <f>IF(A1541&lt;&gt;INT(A1541),B1541,
IF(A1541&lt;0,VLOOKUP(A1541,lookups!A$1:B$25,2,0),
IF(ISNA(B1541),"",
IF(OR(ISBLANK(A1541),ISNA(B1541),B1541=0),
"",
"#define "&amp;
VLOOKUP(A1541,SOURCE!B:S,15,0)&amp;IF(SOURCE!$AA$2-LEN(VLOOKUP(A1541,SOURCE!B:S,15,0))&gt;=0,REPT(" ",SOURCE!$AA$2-LEN(VLOOKUP(A1541,SOURCE!B:S,15,0))),"")&amp;
TEXT(A1541,"???0")&amp;IF(VLOOKUP(A1541,SOURCE!B:S,16,0)="","","   "&amp;VLOOKUP(A1541,SOURCE!B:S,16,0)
))))
)</f>
        <v>#define ITM_LBLQ                    1503</v>
      </c>
    </row>
    <row r="1542" spans="1:4">
      <c r="A1542">
        <f t="shared" si="27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8" t="str">
        <f>IF(A1542&lt;&gt;INT(A1542),B1542,
IF(A1542&lt;0,VLOOKUP(A1542,lookups!A$1:B$25,2,0),
IF(ISNA(B1542),"",
IF(OR(ISBLANK(A1542),ISNA(B1542),B1542=0),
"",
"#define "&amp;
VLOOKUP(A1542,SOURCE!B:S,15,0)&amp;IF(SOURCE!$AA$2-LEN(VLOOKUP(A1542,SOURCE!B:S,15,0))&gt;=0,REPT(" ",SOURCE!$AA$2-LEN(VLOOKUP(A1542,SOURCE!B:S,15,0))),"")&amp;
TEXT(A1542,"???0")&amp;IF(VLOOKUP(A1542,SOURCE!B:S,16,0)="","","   "&amp;VLOOKUP(A1542,SOURCE!B:S,16,0)
))))
)</f>
        <v>#define ITM_LEAP                    1504</v>
      </c>
    </row>
    <row r="1543" spans="1:4">
      <c r="A1543">
        <f t="shared" si="27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8" t="str">
        <f>IF(A1543&lt;&gt;INT(A1543),B1543,
IF(A1543&lt;0,VLOOKUP(A1543,lookups!A$1:B$25,2,0),
IF(ISNA(B1543),"",
IF(OR(ISBLANK(A1543),ISNA(B1543),B1543=0),
"",
"#define "&amp;
VLOOKUP(A1543,SOURCE!B:S,15,0)&amp;IF(SOURCE!$AA$2-LEN(VLOOKUP(A1543,SOURCE!B:S,15,0))&gt;=0,REPT(" ",SOURCE!$AA$2-LEN(VLOOKUP(A1543,SOURCE!B:S,15,0))),"")&amp;
TEXT(A1543,"???0")&amp;IF(VLOOKUP(A1543,SOURCE!B:S,16,0)="","","   "&amp;VLOOKUP(A1543,SOURCE!B:S,16,0)
))))
)</f>
        <v>#define ITM_Lm                      1505</v>
      </c>
    </row>
    <row r="1544" spans="1:4">
      <c r="A1544">
        <f t="shared" si="27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8" t="str">
        <f>IF(A1544&lt;&gt;INT(A1544),B1544,
IF(A1544&lt;0,VLOOKUP(A1544,lookups!A$1:B$25,2,0),
IF(ISNA(B1544),"",
IF(OR(ISBLANK(A1544),ISNA(B1544),B1544=0),
"",
"#define "&amp;
VLOOKUP(A1544,SOURCE!B:S,15,0)&amp;IF(SOURCE!$AA$2-LEN(VLOOKUP(A1544,SOURCE!B:S,15,0))&gt;=0,REPT(" ",SOURCE!$AA$2-LEN(VLOOKUP(A1544,SOURCE!B:S,15,0))),"")&amp;
TEXT(A1544,"???0")&amp;IF(VLOOKUP(A1544,SOURCE!B:S,16,0)="","","   "&amp;VLOOKUP(A1544,SOURCE!B:S,16,0)
))))
)</f>
        <v>#define ITM_LmALPHA                 1506</v>
      </c>
    </row>
    <row r="1545" spans="1:4">
      <c r="A1545">
        <f t="shared" si="27"/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8" t="str">
        <f>IF(A1545&lt;&gt;INT(A1545),B1545,
IF(A1545&lt;0,VLOOKUP(A1545,lookups!A$1:B$25,2,0),
IF(ISNA(B1545),"",
IF(OR(ISBLANK(A1545),ISNA(B1545),B1545=0),
"",
"#define "&amp;
VLOOKUP(A1545,SOURCE!B:S,15,0)&amp;IF(SOURCE!$AA$2-LEN(VLOOKUP(A1545,SOURCE!B:S,15,0))&gt;=0,REPT(" ",SOURCE!$AA$2-LEN(VLOOKUP(A1545,SOURCE!B:S,15,0))),"")&amp;
TEXT(A1545,"???0")&amp;IF(VLOOKUP(A1545,SOURCE!B:S,16,0)="","","   "&amp;VLOOKUP(A1545,SOURCE!B:S,16,0)
))))
)</f>
        <v>#define ITM_LNBETA                  1507</v>
      </c>
    </row>
    <row r="1546" spans="1:4">
      <c r="A1546">
        <f t="shared" si="27"/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8" t="str">
        <f>IF(A1546&lt;&gt;INT(A1546),B1546,
IF(A1546&lt;0,VLOOKUP(A1546,lookups!A$1:B$25,2,0),
IF(ISNA(B1546),"",
IF(OR(ISBLANK(A1546),ISNA(B1546),B1546=0),
"",
"#define "&amp;
VLOOKUP(A1546,SOURCE!B:S,15,0)&amp;IF(SOURCE!$AA$2-LEN(VLOOKUP(A1546,SOURCE!B:S,15,0))&gt;=0,REPT(" ",SOURCE!$AA$2-LEN(VLOOKUP(A1546,SOURCE!B:S,15,0))),"")&amp;
TEXT(A1546,"???0")&amp;IF(VLOOKUP(A1546,SOURCE!B:S,16,0)="","","   "&amp;VLOOKUP(A1546,SOURCE!B:S,16,0)
))))
)</f>
        <v>#define ITM_LNGAMMA                 1508</v>
      </c>
    </row>
    <row r="1547" spans="1:4">
      <c r="A1547">
        <f t="shared" ref="A1547:A1610" si="28">C1546</f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8" t="str">
        <f>IF(A1547&lt;&gt;INT(A1547),B1547,
IF(A1547&lt;0,VLOOKUP(A1547,lookups!A$1:B$25,2,0),
IF(ISNA(B1547),"",
IF(OR(ISBLANK(A1547),ISNA(B1547),B1547=0),
"",
"#define "&amp;
VLOOKUP(A1547,SOURCE!B:S,15,0)&amp;IF(SOURCE!$AA$2-LEN(VLOOKUP(A1547,SOURCE!B:S,15,0))&gt;=0,REPT(" ",SOURCE!$AA$2-LEN(VLOOKUP(A1547,SOURCE!B:S,15,0))),"")&amp;
TEXT(A1547,"???0")&amp;IF(VLOOKUP(A1547,SOURCE!B:S,16,0)="","","   "&amp;VLOOKUP(A1547,SOURCE!B:S,16,0)
))))
)</f>
        <v>#define ITM_LOAD                    1509</v>
      </c>
    </row>
    <row r="1548" spans="1:4">
      <c r="A1548">
        <f t="shared" si="28"/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8" t="str">
        <f>IF(A1548&lt;&gt;INT(A1548),B1548,
IF(A1548&lt;0,VLOOKUP(A1548,lookups!A$1:B$25,2,0),
IF(ISNA(B1548),"",
IF(OR(ISBLANK(A1548),ISNA(B1548),B1548=0),
"",
"#define "&amp;
VLOOKUP(A1548,SOURCE!B:S,15,0)&amp;IF(SOURCE!$AA$2-LEN(VLOOKUP(A1548,SOURCE!B:S,15,0))&gt;=0,REPT(" ",SOURCE!$AA$2-LEN(VLOOKUP(A1548,SOURCE!B:S,15,0))),"")&amp;
TEXT(A1548,"???0")&amp;IF(VLOOKUP(A1548,SOURCE!B:S,16,0)="","","   "&amp;VLOOKUP(A1548,SOURCE!B:S,16,0)
))))
)</f>
        <v>#define ITM_LOADP                   1510</v>
      </c>
    </row>
    <row r="1549" spans="1:4">
      <c r="A1549">
        <f t="shared" si="28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8" t="str">
        <f>IF(A1549&lt;&gt;INT(A1549),B1549,
IF(A1549&lt;0,VLOOKUP(A1549,lookups!A$1:B$25,2,0),
IF(ISNA(B1549),"",
IF(OR(ISBLANK(A1549),ISNA(B1549),B1549=0),
"",
"#define "&amp;
VLOOKUP(A1549,SOURCE!B:S,15,0)&amp;IF(SOURCE!$AA$2-LEN(VLOOKUP(A1549,SOURCE!B:S,15,0))&gt;=0,REPT(" ",SOURCE!$AA$2-LEN(VLOOKUP(A1549,SOURCE!B:S,15,0))),"")&amp;
TEXT(A1549,"???0")&amp;IF(VLOOKUP(A1549,SOURCE!B:S,16,0)="","","   "&amp;VLOOKUP(A1549,SOURCE!B:S,16,0)
))))
)</f>
        <v>#define ITM_LOADR                   1511</v>
      </c>
    </row>
    <row r="1550" spans="1:4">
      <c r="A1550">
        <f t="shared" si="28"/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8" t="str">
        <f>IF(A1550&lt;&gt;INT(A1550),B1550,
IF(A1550&lt;0,VLOOKUP(A1550,lookups!A$1:B$25,2,0),
IF(ISNA(B1550),"",
IF(OR(ISBLANK(A1550),ISNA(B1550),B1550=0),
"",
"#define "&amp;
VLOOKUP(A1550,SOURCE!B:S,15,0)&amp;IF(SOURCE!$AA$2-LEN(VLOOKUP(A1550,SOURCE!B:S,15,0))&gt;=0,REPT(" ",SOURCE!$AA$2-LEN(VLOOKUP(A1550,SOURCE!B:S,15,0))),"")&amp;
TEXT(A1550,"???0")&amp;IF(VLOOKUP(A1550,SOURCE!B:S,16,0)="","","   "&amp;VLOOKUP(A1550,SOURCE!B:S,16,0)
))))
)</f>
        <v>#define ITM_LOADSS                  1512</v>
      </c>
    </row>
    <row r="1551" spans="1:4">
      <c r="A1551">
        <f t="shared" si="28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8" t="str">
        <f>IF(A1551&lt;&gt;INT(A1551),B1551,
IF(A1551&lt;0,VLOOKUP(A1551,lookups!A$1:B$25,2,0),
IF(ISNA(B1551),"",
IF(OR(ISBLANK(A1551),ISNA(B1551),B1551=0),
"",
"#define "&amp;
VLOOKUP(A1551,SOURCE!B:S,15,0)&amp;IF(SOURCE!$AA$2-LEN(VLOOKUP(A1551,SOURCE!B:S,15,0))&gt;=0,REPT(" ",SOURCE!$AA$2-LEN(VLOOKUP(A1551,SOURCE!B:S,15,0))),"")&amp;
TEXT(A1551,"???0")&amp;IF(VLOOKUP(A1551,SOURCE!B:S,16,0)="","","   "&amp;VLOOKUP(A1551,SOURCE!B:S,16,0)
))))
)</f>
        <v>#define ITM_LOADSIGMA               1513</v>
      </c>
    </row>
    <row r="1552" spans="1:4">
      <c r="A1552">
        <f t="shared" si="28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8" t="str">
        <f>IF(A1552&lt;&gt;INT(A1552),B1552,
IF(A1552&lt;0,VLOOKUP(A1552,lookups!A$1:B$25,2,0),
IF(ISNA(B1552),"",
IF(OR(ISBLANK(A1552),ISNA(B1552),B1552=0),
"",
"#define "&amp;
VLOOKUP(A1552,SOURCE!B:S,15,0)&amp;IF(SOURCE!$AA$2-LEN(VLOOKUP(A1552,SOURCE!B:S,15,0))&gt;=0,REPT(" ",SOURCE!$AA$2-LEN(VLOOKUP(A1552,SOURCE!B:S,15,0))),"")&amp;
TEXT(A1552,"???0")&amp;IF(VLOOKUP(A1552,SOURCE!B:S,16,0)="","","   "&amp;VLOOKUP(A1552,SOURCE!B:S,16,0)
))))
)</f>
        <v>#define ITM_LocR                    1514</v>
      </c>
    </row>
    <row r="1553" spans="1:4">
      <c r="A1553">
        <f t="shared" si="28"/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8" t="str">
        <f>IF(A1553&lt;&gt;INT(A1553),B1553,
IF(A1553&lt;0,VLOOKUP(A1553,lookups!A$1:B$25,2,0),
IF(ISNA(B1553),"",
IF(OR(ISBLANK(A1553),ISNA(B1553),B1553=0),
"",
"#define "&amp;
VLOOKUP(A1553,SOURCE!B:S,15,0)&amp;IF(SOURCE!$AA$2-LEN(VLOOKUP(A1553,SOURCE!B:S,15,0))&gt;=0,REPT(" ",SOURCE!$AA$2-LEN(VLOOKUP(A1553,SOURCE!B:S,15,0))),"")&amp;
TEXT(A1553,"???0")&amp;IF(VLOOKUP(A1553,SOURCE!B:S,16,0)="","","   "&amp;VLOOKUP(A1553,SOURCE!B:S,16,0)
))))
)</f>
        <v>#define ITM_LocRQ                   1515</v>
      </c>
    </row>
    <row r="1554" spans="1:4">
      <c r="A1554">
        <f t="shared" si="28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8" t="str">
        <f>IF(A1554&lt;&gt;INT(A1554),B1554,
IF(A1554&lt;0,VLOOKUP(A1554,lookups!A$1:B$25,2,0),
IF(ISNA(B1554),"",
IF(OR(ISBLANK(A1554),ISNA(B1554),B1554=0),
"",
"#define "&amp;
VLOOKUP(A1554,SOURCE!B:S,15,0)&amp;IF(SOURCE!$AA$2-LEN(VLOOKUP(A1554,SOURCE!B:S,15,0))&gt;=0,REPT(" ",SOURCE!$AA$2-LEN(VLOOKUP(A1554,SOURCE!B:S,15,0))),"")&amp;
TEXT(A1554,"???0")&amp;IF(VLOOKUP(A1554,SOURCE!B:S,16,0)="","","   "&amp;VLOOKUP(A1554,SOURCE!B:S,16,0)
))))
)</f>
        <v>#define ITM_LR                      1516</v>
      </c>
    </row>
    <row r="1555" spans="1:4">
      <c r="A1555">
        <f t="shared" si="28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8" t="str">
        <f>IF(A1555&lt;&gt;INT(A1555),B1555,
IF(A1555&lt;0,VLOOKUP(A1555,lookups!A$1:B$25,2,0),
IF(ISNA(B1555),"",
IF(OR(ISBLANK(A1555),ISNA(B1555),B1555=0),
"",
"#define "&amp;
VLOOKUP(A1555,SOURCE!B:S,15,0)&amp;IF(SOURCE!$AA$2-LEN(VLOOKUP(A1555,SOURCE!B:S,15,0))&gt;=0,REPT(" ",SOURCE!$AA$2-LEN(VLOOKUP(A1555,SOURCE!B:S,15,0))),"")&amp;
TEXT(A1555,"???0")&amp;IF(VLOOKUP(A1555,SOURCE!B:S,16,0)="","","   "&amp;VLOOKUP(A1555,SOURCE!B:S,16,0)
))))
)</f>
        <v>#define ITM_MANT                    1517</v>
      </c>
    </row>
    <row r="1556" spans="1:4">
      <c r="A1556">
        <f t="shared" si="28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8" t="str">
        <f>IF(A1556&lt;&gt;INT(A1556),B1556,
IF(A1556&lt;0,VLOOKUP(A1556,lookups!A$1:B$25,2,0),
IF(ISNA(B1556),"",
IF(OR(ISBLANK(A1556),ISNA(B1556),B1556=0),
"",
"#define "&amp;
VLOOKUP(A1556,SOURCE!B:S,15,0)&amp;IF(SOURCE!$AA$2-LEN(VLOOKUP(A1556,SOURCE!B:S,15,0))&gt;=0,REPT(" ",SOURCE!$AA$2-LEN(VLOOKUP(A1556,SOURCE!B:S,15,0))),"")&amp;
TEXT(A1556,"???0")&amp;IF(VLOOKUP(A1556,SOURCE!B:S,16,0)="","","   "&amp;VLOOKUP(A1556,SOURCE!B:S,16,0)
))))
)</f>
        <v>#define ITM_MATX                    1518</v>
      </c>
    </row>
    <row r="1557" spans="1:4">
      <c r="A1557">
        <f t="shared" si="28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8" t="str">
        <f>IF(A1557&lt;&gt;INT(A1557),B1557,
IF(A1557&lt;0,VLOOKUP(A1557,lookups!A$1:B$25,2,0),
IF(ISNA(B1557),"",
IF(OR(ISBLANK(A1557),ISNA(B1557),B1557=0),
"",
"#define "&amp;
VLOOKUP(A1557,SOURCE!B:S,15,0)&amp;IF(SOURCE!$AA$2-LEN(VLOOKUP(A1557,SOURCE!B:S,15,0))&gt;=0,REPT(" ",SOURCE!$AA$2-LEN(VLOOKUP(A1557,SOURCE!B:S,15,0))),"")&amp;
TEXT(A1557,"???0")&amp;IF(VLOOKUP(A1557,SOURCE!B:S,16,0)="","","   "&amp;VLOOKUP(A1557,SOURCE!B:S,16,0)
))))
)</f>
        <v>#define ITM_MEM                     1519</v>
      </c>
    </row>
    <row r="1558" spans="1:4">
      <c r="A1558">
        <f t="shared" si="28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8" t="str">
        <f>IF(A1558&lt;&gt;INT(A1558),B1558,
IF(A1558&lt;0,VLOOKUP(A1558,lookups!A$1:B$25,2,0),
IF(ISNA(B1558),"",
IF(OR(ISBLANK(A1558),ISNA(B1558),B1558=0),
"",
"#define "&amp;
VLOOKUP(A1558,SOURCE!B:S,15,0)&amp;IF(SOURCE!$AA$2-LEN(VLOOKUP(A1558,SOURCE!B:S,15,0))&gt;=0,REPT(" ",SOURCE!$AA$2-LEN(VLOOKUP(A1558,SOURCE!B:S,15,0))),"")&amp;
TEXT(A1558,"???0")&amp;IF(VLOOKUP(A1558,SOURCE!B:S,16,0)="","","   "&amp;VLOOKUP(A1558,SOURCE!B:S,16,0)
))))
)</f>
        <v>#define ITM_MENU                    1520</v>
      </c>
    </row>
    <row r="1559" spans="1:4">
      <c r="A1559">
        <f t="shared" si="28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8" t="str">
        <f>IF(A1559&lt;&gt;INT(A1559),B1559,
IF(A1559&lt;0,VLOOKUP(A1559,lookups!A$1:B$25,2,0),
IF(ISNA(B1559),"",
IF(OR(ISBLANK(A1559),ISNA(B1559),B1559=0),
"",
"#define "&amp;
VLOOKUP(A1559,SOURCE!B:S,15,0)&amp;IF(SOURCE!$AA$2-LEN(VLOOKUP(A1559,SOURCE!B:S,15,0))&gt;=0,REPT(" ",SOURCE!$AA$2-LEN(VLOOKUP(A1559,SOURCE!B:S,15,0))),"")&amp;
TEXT(A1559,"???0")&amp;IF(VLOOKUP(A1559,SOURCE!B:S,16,0)="","","   "&amp;VLOOKUP(A1559,SOURCE!B:S,16,0)
))))
)</f>
        <v>#define ITM_MONTH                   1521</v>
      </c>
    </row>
    <row r="1560" spans="1:4">
      <c r="A1560">
        <f t="shared" si="28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8" t="str">
        <f>IF(A1560&lt;&gt;INT(A1560),B1560,
IF(A1560&lt;0,VLOOKUP(A1560,lookups!A$1:B$25,2,0),
IF(ISNA(B1560),"",
IF(OR(ISBLANK(A1560),ISNA(B1560),B1560=0),
"",
"#define "&amp;
VLOOKUP(A1560,SOURCE!B:S,15,0)&amp;IF(SOURCE!$AA$2-LEN(VLOOKUP(A1560,SOURCE!B:S,15,0))&gt;=0,REPT(" ",SOURCE!$AA$2-LEN(VLOOKUP(A1560,SOURCE!B:S,15,0))),"")&amp;
TEXT(A1560,"???0")&amp;IF(VLOOKUP(A1560,SOURCE!B:S,16,0)="","","   "&amp;VLOOKUP(A1560,SOURCE!B:S,16,0)
))))
)</f>
        <v>#define ITM_MSG                     1522</v>
      </c>
    </row>
    <row r="1561" spans="1:4">
      <c r="A1561">
        <f t="shared" si="28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8" t="str">
        <f>IF(A1561&lt;&gt;INT(A1561),B1561,
IF(A1561&lt;0,VLOOKUP(A1561,lookups!A$1:B$25,2,0),
IF(ISNA(B1561),"",
IF(OR(ISBLANK(A1561),ISNA(B1561),B1561=0),
"",
"#define "&amp;
VLOOKUP(A1561,SOURCE!B:S,15,0)&amp;IF(SOURCE!$AA$2-LEN(VLOOKUP(A1561,SOURCE!B:S,15,0))&gt;=0,REPT(" ",SOURCE!$AA$2-LEN(VLOOKUP(A1561,SOURCE!B:S,15,0))),"")&amp;
TEXT(A1561,"???0")&amp;IF(VLOOKUP(A1561,SOURCE!B:S,16,0)="","","   "&amp;VLOOKUP(A1561,SOURCE!B:S,16,0)
))))
)</f>
        <v>#define ITM_MULPI                   1523</v>
      </c>
    </row>
    <row r="1562" spans="1:4">
      <c r="A1562">
        <f t="shared" si="28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8" t="str">
        <f>IF(A1562&lt;&gt;INT(A1562),B1562,
IF(A1562&lt;0,VLOOKUP(A1562,lookups!A$1:B$25,2,0),
IF(ISNA(B1562),"",
IF(OR(ISBLANK(A1562),ISNA(B1562),B1562=0),
"",
"#define "&amp;
VLOOKUP(A1562,SOURCE!B:S,15,0)&amp;IF(SOURCE!$AA$2-LEN(VLOOKUP(A1562,SOURCE!B:S,15,0))&gt;=0,REPT(" ",SOURCE!$AA$2-LEN(VLOOKUP(A1562,SOURCE!B:S,15,0))),"")&amp;
TEXT(A1562,"???0")&amp;IF(VLOOKUP(A1562,SOURCE!B:S,16,0)="","","   "&amp;VLOOKUP(A1562,SOURCE!B:S,16,0)
))))
)</f>
        <v>#define ITM_MVAR                    1524</v>
      </c>
    </row>
    <row r="1563" spans="1:4">
      <c r="A1563">
        <f t="shared" si="28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8" t="str">
        <f>IF(A1563&lt;&gt;INT(A1563),B1563,
IF(A1563&lt;0,VLOOKUP(A1563,lookups!A$1:B$25,2,0),
IF(ISNA(B1563),"",
IF(OR(ISBLANK(A1563),ISNA(B1563),B1563=0),
"",
"#define "&amp;
VLOOKUP(A1563,SOURCE!B:S,15,0)&amp;IF(SOURCE!$AA$2-LEN(VLOOKUP(A1563,SOURCE!B:S,15,0))&gt;=0,REPT(" ",SOURCE!$AA$2-LEN(VLOOKUP(A1563,SOURCE!B:S,15,0))),"")&amp;
TEXT(A1563,"???0")&amp;IF(VLOOKUP(A1563,SOURCE!B:S,16,0)="","","   "&amp;VLOOKUP(A1563,SOURCE!B:S,16,0)
))))
)</f>
        <v>#define ITM_M_DELR                  1525</v>
      </c>
    </row>
    <row r="1564" spans="1:4">
      <c r="A1564">
        <f t="shared" si="28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8" t="str">
        <f>IF(A1564&lt;&gt;INT(A1564),B1564,
IF(A1564&lt;0,VLOOKUP(A1564,lookups!A$1:B$25,2,0),
IF(ISNA(B1564),"",
IF(OR(ISBLANK(A1564),ISNA(B1564),B1564=0),
"",
"#define "&amp;
VLOOKUP(A1564,SOURCE!B:S,15,0)&amp;IF(SOURCE!$AA$2-LEN(VLOOKUP(A1564,SOURCE!B:S,15,0))&gt;=0,REPT(" ",SOURCE!$AA$2-LEN(VLOOKUP(A1564,SOURCE!B:S,15,0))),"")&amp;
TEXT(A1564,"???0")&amp;IF(VLOOKUP(A1564,SOURCE!B:S,16,0)="","","   "&amp;VLOOKUP(A1564,SOURCE!B:S,16,0)
))))
)</f>
        <v>#define ITM_M_DIM                   1526</v>
      </c>
    </row>
    <row r="1565" spans="1:4">
      <c r="A1565">
        <f t="shared" si="28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8" t="str">
        <f>IF(A1565&lt;&gt;INT(A1565),B1565,
IF(A1565&lt;0,VLOOKUP(A1565,lookups!A$1:B$25,2,0),
IF(ISNA(B1565),"",
IF(OR(ISBLANK(A1565),ISNA(B1565),B1565=0),
"",
"#define "&amp;
VLOOKUP(A1565,SOURCE!B:S,15,0)&amp;IF(SOURCE!$AA$2-LEN(VLOOKUP(A1565,SOURCE!B:S,15,0))&gt;=0,REPT(" ",SOURCE!$AA$2-LEN(VLOOKUP(A1565,SOURCE!B:S,15,0))),"")&amp;
TEXT(A1565,"???0")&amp;IF(VLOOKUP(A1565,SOURCE!B:S,16,0)="","","   "&amp;VLOOKUP(A1565,SOURCE!B:S,16,0)
))))
)</f>
        <v>#define ITM_M_DIMQ                  1527</v>
      </c>
    </row>
    <row r="1566" spans="1:4">
      <c r="A1566">
        <f t="shared" si="28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8" t="str">
        <f>IF(A1566&lt;&gt;INT(A1566),B1566,
IF(A1566&lt;0,VLOOKUP(A1566,lookups!A$1:B$25,2,0),
IF(ISNA(B1566),"",
IF(OR(ISBLANK(A1566),ISNA(B1566),B1566=0),
"",
"#define "&amp;
VLOOKUP(A1566,SOURCE!B:S,15,0)&amp;IF(SOURCE!$AA$2-LEN(VLOOKUP(A1566,SOURCE!B:S,15,0))&gt;=0,REPT(" ",SOURCE!$AA$2-LEN(VLOOKUP(A1566,SOURCE!B:S,15,0))),"")&amp;
TEXT(A1566,"???0")&amp;IF(VLOOKUP(A1566,SOURCE!B:S,16,0)="","","   "&amp;VLOOKUP(A1566,SOURCE!B:S,16,0)
))))
)</f>
        <v>#define ITM_MDY                     1528</v>
      </c>
    </row>
    <row r="1567" spans="1:4">
      <c r="A1567">
        <f t="shared" si="28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8" t="str">
        <f>IF(A1567&lt;&gt;INT(A1567),B1567,
IF(A1567&lt;0,VLOOKUP(A1567,lookups!A$1:B$25,2,0),
IF(ISNA(B1567),"",
IF(OR(ISBLANK(A1567),ISNA(B1567),B1567=0),
"",
"#define "&amp;
VLOOKUP(A1567,SOURCE!B:S,15,0)&amp;IF(SOURCE!$AA$2-LEN(VLOOKUP(A1567,SOURCE!B:S,15,0))&gt;=0,REPT(" ",SOURCE!$AA$2-LEN(VLOOKUP(A1567,SOURCE!B:S,15,0))),"")&amp;
TEXT(A1567,"???0")&amp;IF(VLOOKUP(A1567,SOURCE!B:S,16,0)="","","   "&amp;VLOOKUP(A1567,SOURCE!B:S,16,0)
))))
)</f>
        <v>#define ITM_M_EDI                   1529</v>
      </c>
    </row>
    <row r="1568" spans="1:4">
      <c r="A1568">
        <f t="shared" si="28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8" t="str">
        <f>IF(A1568&lt;&gt;INT(A1568),B1568,
IF(A1568&lt;0,VLOOKUP(A1568,lookups!A$1:B$25,2,0),
IF(ISNA(B1568),"",
IF(OR(ISBLANK(A1568),ISNA(B1568),B1568=0),
"",
"#define "&amp;
VLOOKUP(A1568,SOURCE!B:S,15,0)&amp;IF(SOURCE!$AA$2-LEN(VLOOKUP(A1568,SOURCE!B:S,15,0))&gt;=0,REPT(" ",SOURCE!$AA$2-LEN(VLOOKUP(A1568,SOURCE!B:S,15,0))),"")&amp;
TEXT(A1568,"???0")&amp;IF(VLOOKUP(A1568,SOURCE!B:S,16,0)="","","   "&amp;VLOOKUP(A1568,SOURCE!B:S,16,0)
))))
)</f>
        <v>#define ITM_M_EDIN                  1530</v>
      </c>
    </row>
    <row r="1569" spans="1:4">
      <c r="A1569">
        <f t="shared" si="28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8" t="str">
        <f>IF(A1569&lt;&gt;INT(A1569),B1569,
IF(A1569&lt;0,VLOOKUP(A1569,lookups!A$1:B$25,2,0),
IF(ISNA(B1569),"",
IF(OR(ISBLANK(A1569),ISNA(B1569),B1569=0),
"",
"#define "&amp;
VLOOKUP(A1569,SOURCE!B:S,15,0)&amp;IF(SOURCE!$AA$2-LEN(VLOOKUP(A1569,SOURCE!B:S,15,0))&gt;=0,REPT(" ",SOURCE!$AA$2-LEN(VLOOKUP(A1569,SOURCE!B:S,15,0))),"")&amp;
TEXT(A1569,"???0")&amp;IF(VLOOKUP(A1569,SOURCE!B:S,16,0)="","","   "&amp;VLOOKUP(A1569,SOURCE!B:S,16,0)
))))
)</f>
        <v>#define ITM_M_GET                   1531</v>
      </c>
    </row>
    <row r="1570" spans="1:4">
      <c r="A1570">
        <f t="shared" si="28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8" t="str">
        <f>IF(A1570&lt;&gt;INT(A1570),B1570,
IF(A1570&lt;0,VLOOKUP(A1570,lookups!A$1:B$25,2,0),
IF(ISNA(B1570),"",
IF(OR(ISBLANK(A1570),ISNA(B1570),B1570=0),
"",
"#define "&amp;
VLOOKUP(A1570,SOURCE!B:S,15,0)&amp;IF(SOURCE!$AA$2-LEN(VLOOKUP(A1570,SOURCE!B:S,15,0))&gt;=0,REPT(" ",SOURCE!$AA$2-LEN(VLOOKUP(A1570,SOURCE!B:S,15,0))),"")&amp;
TEXT(A1570,"???0")&amp;IF(VLOOKUP(A1570,SOURCE!B:S,16,0)="","","   "&amp;VLOOKUP(A1570,SOURCE!B:S,16,0)
))))
)</f>
        <v>#define ITM_M_GOTO                  1532</v>
      </c>
    </row>
    <row r="1571" spans="1:4">
      <c r="A1571">
        <f t="shared" si="28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8" t="str">
        <f>IF(A1571&lt;&gt;INT(A1571),B1571,
IF(A1571&lt;0,VLOOKUP(A1571,lookups!A$1:B$25,2,0),
IF(ISNA(B1571),"",
IF(OR(ISBLANK(A1571),ISNA(B1571),B1571=0),
"",
"#define "&amp;
VLOOKUP(A1571,SOURCE!B:S,15,0)&amp;IF(SOURCE!$AA$2-LEN(VLOOKUP(A1571,SOURCE!B:S,15,0))&gt;=0,REPT(" ",SOURCE!$AA$2-LEN(VLOOKUP(A1571,SOURCE!B:S,15,0))),"")&amp;
TEXT(A1571,"???0")&amp;IF(VLOOKUP(A1571,SOURCE!B:S,16,0)="","","   "&amp;VLOOKUP(A1571,SOURCE!B:S,16,0)
))))
)</f>
        <v>#define ITM_M_GROW                  1533</v>
      </c>
    </row>
    <row r="1572" spans="1:4">
      <c r="A1572">
        <f t="shared" si="28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8" t="str">
        <f>IF(A1572&lt;&gt;INT(A1572),B1572,
IF(A1572&lt;0,VLOOKUP(A1572,lookups!A$1:B$25,2,0),
IF(ISNA(B1572),"",
IF(OR(ISBLANK(A1572),ISNA(B1572),B1572=0),
"",
"#define "&amp;
VLOOKUP(A1572,SOURCE!B:S,15,0)&amp;IF(SOURCE!$AA$2-LEN(VLOOKUP(A1572,SOURCE!B:S,15,0))&gt;=0,REPT(" ",SOURCE!$AA$2-LEN(VLOOKUP(A1572,SOURCE!B:S,15,0))),"")&amp;
TEXT(A1572,"???0")&amp;IF(VLOOKUP(A1572,SOURCE!B:S,16,0)="","","   "&amp;VLOOKUP(A1572,SOURCE!B:S,16,0)
))))
)</f>
        <v>#define ITM_M_INSR                  1534</v>
      </c>
    </row>
    <row r="1573" spans="1:4">
      <c r="A1573">
        <f t="shared" si="28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8" t="str">
        <f>IF(A1573&lt;&gt;INT(A1573),B1573,
IF(A1573&lt;0,VLOOKUP(A1573,lookups!A$1:B$25,2,0),
IF(ISNA(B1573),"",
IF(OR(ISBLANK(A1573),ISNA(B1573),B1573=0),
"",
"#define "&amp;
VLOOKUP(A1573,SOURCE!B:S,15,0)&amp;IF(SOURCE!$AA$2-LEN(VLOOKUP(A1573,SOURCE!B:S,15,0))&gt;=0,REPT(" ",SOURCE!$AA$2-LEN(VLOOKUP(A1573,SOURCE!B:S,15,0))),"")&amp;
TEXT(A1573,"???0")&amp;IF(VLOOKUP(A1573,SOURCE!B:S,16,0)="","","   "&amp;VLOOKUP(A1573,SOURCE!B:S,16,0)
))))
)</f>
        <v>#define ITM_M_LU                    1535</v>
      </c>
    </row>
    <row r="1574" spans="1:4">
      <c r="A1574">
        <f t="shared" si="28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8" t="str">
        <f>IF(A1574&lt;&gt;INT(A1574),B1574,
IF(A1574&lt;0,VLOOKUP(A1574,lookups!A$1:B$25,2,0),
IF(ISNA(B1574),"",
IF(OR(ISBLANK(A1574),ISNA(B1574),B1574=0),
"",
"#define "&amp;
VLOOKUP(A1574,SOURCE!B:S,15,0)&amp;IF(SOURCE!$AA$2-LEN(VLOOKUP(A1574,SOURCE!B:S,15,0))&gt;=0,REPT(" ",SOURCE!$AA$2-LEN(VLOOKUP(A1574,SOURCE!B:S,15,0))),"")&amp;
TEXT(A1574,"???0")&amp;IF(VLOOKUP(A1574,SOURCE!B:S,16,0)="","","   "&amp;VLOOKUP(A1574,SOURCE!B:S,16,0)
))))
)</f>
        <v>#define ITM_M_NEW                   1536</v>
      </c>
    </row>
    <row r="1575" spans="1:4">
      <c r="A1575">
        <f t="shared" si="28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8" t="str">
        <f>IF(A1575&lt;&gt;INT(A1575),B1575,
IF(A1575&lt;0,VLOOKUP(A1575,lookups!A$1:B$25,2,0),
IF(ISNA(B1575),"",
IF(OR(ISBLANK(A1575),ISNA(B1575),B1575=0),
"",
"#define "&amp;
VLOOKUP(A1575,SOURCE!B:S,15,0)&amp;IF(SOURCE!$AA$2-LEN(VLOOKUP(A1575,SOURCE!B:S,15,0))&gt;=0,REPT(" ",SOURCE!$AA$2-LEN(VLOOKUP(A1575,SOURCE!B:S,15,0))),"")&amp;
TEXT(A1575,"???0")&amp;IF(VLOOKUP(A1575,SOURCE!B:S,16,0)="","","   "&amp;VLOOKUP(A1575,SOURCE!B:S,16,0)
))))
)</f>
        <v>#define ITM_M_OLD                   1537</v>
      </c>
    </row>
    <row r="1576" spans="1:4">
      <c r="A1576">
        <f t="shared" si="28"/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8" t="str">
        <f>IF(A1576&lt;&gt;INT(A1576),B1576,
IF(A1576&lt;0,VLOOKUP(A1576,lookups!A$1:B$25,2,0),
IF(ISNA(B1576),"",
IF(OR(ISBLANK(A1576),ISNA(B1576),B1576=0),
"",
"#define "&amp;
VLOOKUP(A1576,SOURCE!B:S,15,0)&amp;IF(SOURCE!$AA$2-LEN(VLOOKUP(A1576,SOURCE!B:S,15,0))&gt;=0,REPT(" ",SOURCE!$AA$2-LEN(VLOOKUP(A1576,SOURCE!B:S,15,0))),"")&amp;
TEXT(A1576,"???0")&amp;IF(VLOOKUP(A1576,SOURCE!B:S,16,0)="","","   "&amp;VLOOKUP(A1576,SOURCE!B:S,16,0)
))))
)</f>
        <v>#define ITM_M_PUT                   1538</v>
      </c>
    </row>
    <row r="1577" spans="1:4">
      <c r="A1577">
        <f t="shared" si="28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8" t="str">
        <f>IF(A1577&lt;&gt;INT(A1577),B1577,
IF(A1577&lt;0,VLOOKUP(A1577,lookups!A$1:B$25,2,0),
IF(ISNA(B1577),"",
IF(OR(ISBLANK(A1577),ISNA(B1577),B1577=0),
"",
"#define "&amp;
VLOOKUP(A1577,SOURCE!B:S,15,0)&amp;IF(SOURCE!$AA$2-LEN(VLOOKUP(A1577,SOURCE!B:S,15,0))&gt;=0,REPT(" ",SOURCE!$AA$2-LEN(VLOOKUP(A1577,SOURCE!B:S,15,0))),"")&amp;
TEXT(A1577,"???0")&amp;IF(VLOOKUP(A1577,SOURCE!B:S,16,0)="","","   "&amp;VLOOKUP(A1577,SOURCE!B:S,16,0)
))))
)</f>
        <v>#define ITM_M_RR                    1539</v>
      </c>
    </row>
    <row r="1578" spans="1:4">
      <c r="A1578">
        <f t="shared" si="28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8" t="str">
        <f>IF(A1578&lt;&gt;INT(A1578),B1578,
IF(A1578&lt;0,VLOOKUP(A1578,lookups!A$1:B$25,2,0),
IF(ISNA(B1578),"",
IF(OR(ISBLANK(A1578),ISNA(B1578),B1578=0),
"",
"#define "&amp;
VLOOKUP(A1578,SOURCE!B:S,15,0)&amp;IF(SOURCE!$AA$2-LEN(VLOOKUP(A1578,SOURCE!B:S,15,0))&gt;=0,REPT(" ",SOURCE!$AA$2-LEN(VLOOKUP(A1578,SOURCE!B:S,15,0))),"")&amp;
TEXT(A1578,"???0")&amp;IF(VLOOKUP(A1578,SOURCE!B:S,16,0)="","","   "&amp;VLOOKUP(A1578,SOURCE!B:S,16,0)
))))
)</f>
        <v>#define ITM_sincpi                  1540</v>
      </c>
    </row>
    <row r="1579" spans="1:4">
      <c r="A1579">
        <f t="shared" si="28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8" t="str">
        <f>IF(A1579&lt;&gt;INT(A1579),B1579,
IF(A1579&lt;0,VLOOKUP(A1579,lookups!A$1:B$25,2,0),
IF(ISNA(B1579),"",
IF(OR(ISBLANK(A1579),ISNA(B1579),B1579=0),
"",
"#define "&amp;
VLOOKUP(A1579,SOURCE!B:S,15,0)&amp;IF(SOURCE!$AA$2-LEN(VLOOKUP(A1579,SOURCE!B:S,15,0))&gt;=0,REPT(" ",SOURCE!$AA$2-LEN(VLOOKUP(A1579,SOURCE!B:S,15,0))),"")&amp;
TEXT(A1579,"???0")&amp;IF(VLOOKUP(A1579,SOURCE!B:S,16,0)="","","   "&amp;VLOOKUP(A1579,SOURCE!B:S,16,0)
))))
)</f>
        <v>#define ITM_M_WRAP                  1541</v>
      </c>
    </row>
    <row r="1580" spans="1:4">
      <c r="A1580">
        <f t="shared" si="28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8" t="str">
        <f>IF(A1580&lt;&gt;INT(A1580),B1580,
IF(A1580&lt;0,VLOOKUP(A1580,lookups!A$1:B$25,2,0),
IF(ISNA(B1580),"",
IF(OR(ISBLANK(A1580),ISNA(B1580),B1580=0),
"",
"#define "&amp;
VLOOKUP(A1580,SOURCE!B:S,15,0)&amp;IF(SOURCE!$AA$2-LEN(VLOOKUP(A1580,SOURCE!B:S,15,0))&gt;=0,REPT(" ",SOURCE!$AA$2-LEN(VLOOKUP(A1580,SOURCE!B:S,15,0))),"")&amp;
TEXT(A1580,"???0")&amp;IF(VLOOKUP(A1580,SOURCE!B:S,16,0)="","","   "&amp;VLOOKUP(A1580,SOURCE!B:S,16,0)
))))
)</f>
        <v>#define ITM_NOP                     1542</v>
      </c>
    </row>
    <row r="1581" spans="1:4">
      <c r="A1581">
        <f t="shared" si="28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8" t="str">
        <f>IF(A1581&lt;&gt;INT(A1581),B1581,
IF(A1581&lt;0,VLOOKUP(A1581,lookups!A$1:B$25,2,0),
IF(ISNA(B1581),"",
IF(OR(ISBLANK(A1581),ISNA(B1581),B1581=0),
"",
"#define "&amp;
VLOOKUP(A1581,SOURCE!B:S,15,0)&amp;IF(SOURCE!$AA$2-LEN(VLOOKUP(A1581,SOURCE!B:S,15,0))&gt;=0,REPT(" ",SOURCE!$AA$2-LEN(VLOOKUP(A1581,SOURCE!B:S,15,0))),"")&amp;
TEXT(A1581,"???0")&amp;IF(VLOOKUP(A1581,SOURCE!B:S,16,0)="","","   "&amp;VLOOKUP(A1581,SOURCE!B:S,16,0)
))))
)</f>
        <v>#define ITM_OFF                     1543</v>
      </c>
    </row>
    <row r="1582" spans="1:4">
      <c r="A1582">
        <f t="shared" si="28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8" t="str">
        <f>IF(A1582&lt;&gt;INT(A1582),B1582,
IF(A1582&lt;0,VLOOKUP(A1582,lookups!A$1:B$25,2,0),
IF(ISNA(B1582),"",
IF(OR(ISBLANK(A1582),ISNA(B1582),B1582=0),
"",
"#define "&amp;
VLOOKUP(A1582,SOURCE!B:S,15,0)&amp;IF(SOURCE!$AA$2-LEN(VLOOKUP(A1582,SOURCE!B:S,15,0))&gt;=0,REPT(" ",SOURCE!$AA$2-LEN(VLOOKUP(A1582,SOURCE!B:S,15,0))),"")&amp;
TEXT(A1582,"???0")&amp;IF(VLOOKUP(A1582,SOURCE!B:S,16,0)="","","   "&amp;VLOOKUP(A1582,SOURCE!B:S,16,0)
))))
)</f>
        <v>#define ITM_DROPY                   1544</v>
      </c>
    </row>
    <row r="1583" spans="1:4">
      <c r="A1583">
        <f t="shared" si="28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8" t="str">
        <f>IF(A1583&lt;&gt;INT(A1583),B1583,
IF(A1583&lt;0,VLOOKUP(A1583,lookups!A$1:B$25,2,0),
IF(ISNA(B1583),"",
IF(OR(ISBLANK(A1583),ISNA(B1583),B1583=0),
"",
"#define "&amp;
VLOOKUP(A1583,SOURCE!B:S,15,0)&amp;IF(SOURCE!$AA$2-LEN(VLOOKUP(A1583,SOURCE!B:S,15,0))&gt;=0,REPT(" ",SOURCE!$AA$2-LEN(VLOOKUP(A1583,SOURCE!B:S,15,0))),"")&amp;
TEXT(A1583,"???0")&amp;IF(VLOOKUP(A1583,SOURCE!B:S,16,0)="","","   "&amp;VLOOKUP(A1583,SOURCE!B:S,16,0)
))))
)</f>
        <v>#define ITM_STOMIN                  1545</v>
      </c>
    </row>
    <row r="1584" spans="1:4">
      <c r="A1584">
        <f t="shared" si="28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8" t="str">
        <f>IF(A1584&lt;&gt;INT(A1584),B1584,
IF(A1584&lt;0,VLOOKUP(A1584,lookups!A$1:B$25,2,0),
IF(ISNA(B1584),"",
IF(OR(ISBLANK(A1584),ISNA(B1584),B1584=0),
"",
"#define "&amp;
VLOOKUP(A1584,SOURCE!B:S,15,0)&amp;IF(SOURCE!$AA$2-LEN(VLOOKUP(A1584,SOURCE!B:S,15,0))&gt;=0,REPT(" ",SOURCE!$AA$2-LEN(VLOOKUP(A1584,SOURCE!B:S,15,0))),"")&amp;
TEXT(A1584,"???0")&amp;IF(VLOOKUP(A1584,SOURCE!B:S,16,0)="","","   "&amp;VLOOKUP(A1584,SOURCE!B:S,16,0)
))))
)</f>
        <v>#define ITM_PGMINT                  1546</v>
      </c>
    </row>
    <row r="1585" spans="1:4">
      <c r="A1585">
        <f t="shared" si="28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8" t="str">
        <f>IF(A1585&lt;&gt;INT(A1585),B1585,
IF(A1585&lt;0,VLOOKUP(A1585,lookups!A$1:B$25,2,0),
IF(ISNA(B1585),"",
IF(OR(ISBLANK(A1585),ISNA(B1585),B1585=0),
"",
"#define "&amp;
VLOOKUP(A1585,SOURCE!B:S,15,0)&amp;IF(SOURCE!$AA$2-LEN(VLOOKUP(A1585,SOURCE!B:S,15,0))&gt;=0,REPT(" ",SOURCE!$AA$2-LEN(VLOOKUP(A1585,SOURCE!B:S,15,0))),"")&amp;
TEXT(A1585,"???0")&amp;IF(VLOOKUP(A1585,SOURCE!B:S,16,0)="","","   "&amp;VLOOKUP(A1585,SOURCE!B:S,16,0)
))))
)</f>
        <v>#define ITM_PGMSLV                  1547</v>
      </c>
    </row>
    <row r="1586" spans="1:4">
      <c r="A1586">
        <f t="shared" si="28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8" t="str">
        <f>IF(A1586&lt;&gt;INT(A1586),B1586,
IF(A1586&lt;0,VLOOKUP(A1586,lookups!A$1:B$25,2,0),
IF(ISNA(B1586),"",
IF(OR(ISBLANK(A1586),ISNA(B1586),B1586=0),
"",
"#define "&amp;
VLOOKUP(A1586,SOURCE!B:S,15,0)&amp;IF(SOURCE!$AA$2-LEN(VLOOKUP(A1586,SOURCE!B:S,15,0))&gt;=0,REPT(" ",SOURCE!$AA$2-LEN(VLOOKUP(A1586,SOURCE!B:S,15,0))),"")&amp;
TEXT(A1586,"???0")&amp;IF(VLOOKUP(A1586,SOURCE!B:S,16,0)="","","   "&amp;VLOOKUP(A1586,SOURCE!B:S,16,0)
))))
)</f>
        <v>#define ITM_PIXEL                   1548</v>
      </c>
    </row>
    <row r="1587" spans="1:4">
      <c r="A1587">
        <f t="shared" si="28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8" t="str">
        <f>IF(A1587&lt;&gt;INT(A1587),B1587,
IF(A1587&lt;0,VLOOKUP(A1587,lookups!A$1:B$25,2,0),
IF(ISNA(B1587),"",
IF(OR(ISBLANK(A1587),ISNA(B1587),B1587=0),
"",
"#define "&amp;
VLOOKUP(A1587,SOURCE!B:S,15,0)&amp;IF(SOURCE!$AA$2-LEN(VLOOKUP(A1587,SOURCE!B:S,15,0))&gt;=0,REPT(" ",SOURCE!$AA$2-LEN(VLOOKUP(A1587,SOURCE!B:S,15,0))),"")&amp;
TEXT(A1587,"???0")&amp;IF(VLOOKUP(A1587,SOURCE!B:S,16,0)="","","   "&amp;VLOOKUP(A1587,SOURCE!B:S,16,0)
))))
)</f>
        <v>#define ITM_PLOT                    1549</v>
      </c>
    </row>
    <row r="1588" spans="1:4">
      <c r="A1588">
        <f t="shared" si="28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8" t="str">
        <f>IF(A1588&lt;&gt;INT(A1588),B1588,
IF(A1588&lt;0,VLOOKUP(A1588,lookups!A$1:B$25,2,0),
IF(ISNA(B1588),"",
IF(OR(ISBLANK(A1588),ISNA(B1588),B1588=0),
"",
"#define "&amp;
VLOOKUP(A1588,SOURCE!B:S,15,0)&amp;IF(SOURCE!$AA$2-LEN(VLOOKUP(A1588,SOURCE!B:S,15,0))&gt;=0,REPT(" ",SOURCE!$AA$2-LEN(VLOOKUP(A1588,SOURCE!B:S,15,0))),"")&amp;
TEXT(A1588,"???0")&amp;IF(VLOOKUP(A1588,SOURCE!B:S,16,0)="","","   "&amp;VLOOKUP(A1588,SOURCE!B:S,16,0)
))))
)</f>
        <v>#define ITM_Pn                      1550</v>
      </c>
    </row>
    <row r="1589" spans="1:4">
      <c r="A1589">
        <f t="shared" si="28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8" t="str">
        <f>IF(A1589&lt;&gt;INT(A1589),B1589,
IF(A1589&lt;0,VLOOKUP(A1589,lookups!A$1:B$25,2,0),
IF(ISNA(B1589),"",
IF(OR(ISBLANK(A1589),ISNA(B1589),B1589=0),
"",
"#define "&amp;
VLOOKUP(A1589,SOURCE!B:S,15,0)&amp;IF(SOURCE!$AA$2-LEN(VLOOKUP(A1589,SOURCE!B:S,15,0))&gt;=0,REPT(" ",SOURCE!$AA$2-LEN(VLOOKUP(A1589,SOURCE!B:S,15,0))),"")&amp;
TEXT(A1589,"???0")&amp;IF(VLOOKUP(A1589,SOURCE!B:S,16,0)="","","   "&amp;VLOOKUP(A1589,SOURCE!B:S,16,0)
))))
)</f>
        <v>#define ITM_POINT                   1551</v>
      </c>
    </row>
    <row r="1590" spans="1:4">
      <c r="A1590">
        <f t="shared" si="28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8" t="str">
        <f>IF(A1590&lt;&gt;INT(A1590),B1590,
IF(A1590&lt;0,VLOOKUP(A1590,lookups!A$1:B$25,2,0),
IF(ISNA(B1590),"",
IF(OR(ISBLANK(A1590),ISNA(B1590),B1590=0),
"",
"#define "&amp;
VLOOKUP(A1590,SOURCE!B:S,15,0)&amp;IF(SOURCE!$AA$2-LEN(VLOOKUP(A1590,SOURCE!B:S,15,0))&gt;=0,REPT(" ",SOURCE!$AA$2-LEN(VLOOKUP(A1590,SOURCE!B:S,15,0))),"")&amp;
TEXT(A1590,"???0")&amp;IF(VLOOKUP(A1590,SOURCE!B:S,16,0)="","","   "&amp;VLOOKUP(A1590,SOURCE!B:S,16,0)
))))
)</f>
        <v>#define ITM_LOADV                   1552</v>
      </c>
    </row>
    <row r="1591" spans="1:4">
      <c r="A1591">
        <f t="shared" si="28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8" t="str">
        <f>IF(A1591&lt;&gt;INT(A1591),B1591,
IF(A1591&lt;0,VLOOKUP(A1591,lookups!A$1:B$25,2,0),
IF(ISNA(B1591),"",
IF(OR(ISBLANK(A1591),ISNA(B1591),B1591=0),
"",
"#define "&amp;
VLOOKUP(A1591,SOURCE!B:S,15,0)&amp;IF(SOURCE!$AA$2-LEN(VLOOKUP(A1591,SOURCE!B:S,15,0))&gt;=0,REPT(" ",SOURCE!$AA$2-LEN(VLOOKUP(A1591,SOURCE!B:S,15,0))),"")&amp;
TEXT(A1591,"???0")&amp;IF(VLOOKUP(A1591,SOURCE!B:S,16,0)="","","   "&amp;VLOOKUP(A1591,SOURCE!B:S,16,0)
))))
)</f>
        <v>#define ITM_POPLR                   1553</v>
      </c>
    </row>
    <row r="1592" spans="1:4">
      <c r="A1592">
        <f t="shared" si="28"/>
        <v>1554</v>
      </c>
      <c r="B1592" t="str">
        <f>VLOOKUP(A1592,SOURCE!B:S,15,0)</f>
        <v>ITM_PRCL</v>
      </c>
      <c r="C1592">
        <f>IF(
ISNUMBER(INDEX(SOURCE!B:B,MATCH(A1592,SOURCE!B:B,0)+1)),
  VALUE(INDEX(SOURCE!B:B,MATCH(A1592,SOURCE!B:B,0)+1)),
  "")</f>
        <v>1555</v>
      </c>
      <c r="D1592" s="8" t="str">
        <f>IF(A1592&lt;&gt;INT(A1592),B1592,
IF(A1592&lt;0,VLOOKUP(A1592,lookups!A$1:B$25,2,0),
IF(ISNA(B1592),"",
IF(OR(ISBLANK(A1592),ISNA(B1592),B1592=0),
"",
"#define "&amp;
VLOOKUP(A1592,SOURCE!B:S,15,0)&amp;IF(SOURCE!$AA$2-LEN(VLOOKUP(A1592,SOURCE!B:S,15,0))&gt;=0,REPT(" ",SOURCE!$AA$2-LEN(VLOOKUP(A1592,SOURCE!B:S,15,0))),"")&amp;
TEXT(A1592,"???0")&amp;IF(VLOOKUP(A1592,SOURCE!B:S,16,0)="","","   "&amp;VLOOKUP(A1592,SOURCE!B:S,16,0)
))))
)</f>
        <v>#define ITM_PRCL                    1554</v>
      </c>
    </row>
    <row r="1593" spans="1:4">
      <c r="A1593">
        <f t="shared" si="28"/>
        <v>1555</v>
      </c>
      <c r="B1593" t="str">
        <f>VLOOKUP(A1593,SOURCE!B:S,15,0)</f>
        <v>ITM_PSTO</v>
      </c>
      <c r="C1593">
        <f>IF(
ISNUMBER(INDEX(SOURCE!B:B,MATCH(A1593,SOURCE!B:B,0)+1)),
  VALUE(INDEX(SOURCE!B:B,MATCH(A1593,SOURCE!B:B,0)+1)),
  "")</f>
        <v>1556</v>
      </c>
      <c r="D1593" s="8" t="str">
        <f>IF(A1593&lt;&gt;INT(A1593),B1593,
IF(A1593&lt;0,VLOOKUP(A1593,lookups!A$1:B$25,2,0),
IF(ISNA(B1593),"",
IF(OR(ISBLANK(A1593),ISNA(B1593),B1593=0),
"",
"#define "&amp;
VLOOKUP(A1593,SOURCE!B:S,15,0)&amp;IF(SOURCE!$AA$2-LEN(VLOOKUP(A1593,SOURCE!B:S,15,0))&gt;=0,REPT(" ",SOURCE!$AA$2-LEN(VLOOKUP(A1593,SOURCE!B:S,15,0))),"")&amp;
TEXT(A1593,"???0")&amp;IF(VLOOKUP(A1593,SOURCE!B:S,16,0)="","","   "&amp;VLOOKUP(A1593,SOURCE!B:S,16,0)
))))
)</f>
        <v>#define ITM_PSTO                    1555</v>
      </c>
    </row>
    <row r="1594" spans="1:4">
      <c r="A1594">
        <f t="shared" si="28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8" t="str">
        <f>IF(A1594&lt;&gt;INT(A1594),B1594,
IF(A1594&lt;0,VLOOKUP(A1594,lookups!A$1:B$25,2,0),
IF(ISNA(B1594),"",
IF(OR(ISBLANK(A1594),ISNA(B1594),B1594=0),
"",
"#define "&amp;
VLOOKUP(A1594,SOURCE!B:S,15,0)&amp;IF(SOURCE!$AA$2-LEN(VLOOKUP(A1594,SOURCE!B:S,15,0))&gt;=0,REPT(" ",SOURCE!$AA$2-LEN(VLOOKUP(A1594,SOURCE!B:S,15,0))),"")&amp;
TEXT(A1594,"???0")&amp;IF(VLOOKUP(A1594,SOURCE!B:S,16,0)="","","   "&amp;VLOOKUP(A1594,SOURCE!B:S,16,0)
))))
)</f>
        <v>#define ITM_PUTK                    1556</v>
      </c>
    </row>
    <row r="1595" spans="1:4">
      <c r="A1595">
        <f t="shared" si="28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8" t="str">
        <f>IF(A1595&lt;&gt;INT(A1595),B1595,
IF(A1595&lt;0,VLOOKUP(A1595,lookups!A$1:B$25,2,0),
IF(ISNA(B1595),"",
IF(OR(ISBLANK(A1595),ISNA(B1595),B1595=0),
"",
"#define "&amp;
VLOOKUP(A1595,SOURCE!B:S,15,0)&amp;IF(SOURCE!$AA$2-LEN(VLOOKUP(A1595,SOURCE!B:S,15,0))&gt;=0,REPT(" ",SOURCE!$AA$2-LEN(VLOOKUP(A1595,SOURCE!B:S,15,0))),"")&amp;
TEXT(A1595,"???0")&amp;IF(VLOOKUP(A1595,SOURCE!B:S,16,0)="","","   "&amp;VLOOKUP(A1595,SOURCE!B:S,16,0)
))))
)</f>
        <v>#define ITM_RAD                     1557</v>
      </c>
    </row>
    <row r="1596" spans="1:4">
      <c r="A1596">
        <f t="shared" si="28"/>
        <v>1558</v>
      </c>
      <c r="B1596" t="str">
        <f>VLOOKUP(A1596,SOURCE!B:S,15,0)</f>
        <v>ITM_RADto</v>
      </c>
      <c r="C1596">
        <f>IF(
ISNUMBER(INDEX(SOURCE!B:B,MATCH(A1596,SOURCE!B:B,0)+1)),
  VALUE(INDEX(SOURCE!B:B,MATCH(A1596,SOURCE!B:B,0)+1)),
  "")</f>
        <v>1559</v>
      </c>
      <c r="D1596" s="8" t="str">
        <f>IF(A1596&lt;&gt;INT(A1596),B1596,
IF(A1596&lt;0,VLOOKUP(A1596,lookups!A$1:B$25,2,0),
IF(ISNA(B1596),"",
IF(OR(ISBLANK(A1596),ISNA(B1596),B1596=0),
"",
"#define "&amp;
VLOOKUP(A1596,SOURCE!B:S,15,0)&amp;IF(SOURCE!$AA$2-LEN(VLOOKUP(A1596,SOURCE!B:S,15,0))&gt;=0,REPT(" ",SOURCE!$AA$2-LEN(VLOOKUP(A1596,SOURCE!B:S,15,0))),"")&amp;
TEXT(A1596,"???0")&amp;IF(VLOOKUP(A1596,SOURCE!B:S,16,0)="","","   "&amp;VLOOKUP(A1596,SOURCE!B:S,16,0)
))))
)</f>
        <v>#define ITM_RADto                   1558</v>
      </c>
    </row>
    <row r="1597" spans="1:4">
      <c r="A1597">
        <f t="shared" si="28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8" t="str">
        <f>IF(A1597&lt;&gt;INT(A1597),B1597,
IF(A1597&lt;0,VLOOKUP(A1597,lookups!A$1:B$25,2,0),
IF(ISNA(B1597),"",
IF(OR(ISBLANK(A1597),ISNA(B1597),B1597=0),
"",
"#define "&amp;
VLOOKUP(A1597,SOURCE!B:S,15,0)&amp;IF(SOURCE!$AA$2-LEN(VLOOKUP(A1597,SOURCE!B:S,15,0))&gt;=0,REPT(" ",SOURCE!$AA$2-LEN(VLOOKUP(A1597,SOURCE!B:S,15,0))),"")&amp;
TEXT(A1597,"???0")&amp;IF(VLOOKUP(A1597,SOURCE!B:S,16,0)="","","   "&amp;VLOOKUP(A1597,SOURCE!B:S,16,0)
))))
)</f>
        <v>#define ITM_RAN                     1559</v>
      </c>
    </row>
    <row r="1598" spans="1:4">
      <c r="A1598">
        <f t="shared" si="28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8" t="str">
        <f>IF(A1598&lt;&gt;INT(A1598),B1598,
IF(A1598&lt;0,VLOOKUP(A1598,lookups!A$1:B$25,2,0),
IF(ISNA(B1598),"",
IF(OR(ISBLANK(A1598),ISNA(B1598),B1598=0),
"",
"#define "&amp;
VLOOKUP(A1598,SOURCE!B:S,15,0)&amp;IF(SOURCE!$AA$2-LEN(VLOOKUP(A1598,SOURCE!B:S,15,0))&gt;=0,REPT(" ",SOURCE!$AA$2-LEN(VLOOKUP(A1598,SOURCE!B:S,15,0))),"")&amp;
TEXT(A1598,"???0")&amp;IF(VLOOKUP(A1598,SOURCE!B:S,16,0)="","","   "&amp;VLOOKUP(A1598,SOURCE!B:S,16,0)
))))
)</f>
        <v>#define ITM_RBR                     1560</v>
      </c>
    </row>
    <row r="1599" spans="1:4">
      <c r="A1599">
        <f t="shared" si="28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8" t="str">
        <f>IF(A1599&lt;&gt;INT(A1599),B1599,
IF(A1599&lt;0,VLOOKUP(A1599,lookups!A$1:B$25,2,0),
IF(ISNA(B1599),"",
IF(OR(ISBLANK(A1599),ISNA(B1599),B1599=0),
"",
"#define "&amp;
VLOOKUP(A1599,SOURCE!B:S,15,0)&amp;IF(SOURCE!$AA$2-LEN(VLOOKUP(A1599,SOURCE!B:S,15,0))&gt;=0,REPT(" ",SOURCE!$AA$2-LEN(VLOOKUP(A1599,SOURCE!B:S,15,0))),"")&amp;
TEXT(A1599,"???0")&amp;IF(VLOOKUP(A1599,SOURCE!B:S,16,0)="","","   "&amp;VLOOKUP(A1599,SOURCE!B:S,16,0)
))))
)</f>
        <v>#define ITM_RCLCFG                  1561</v>
      </c>
    </row>
    <row r="1600" spans="1:4">
      <c r="A1600">
        <f t="shared" si="28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8" t="str">
        <f>IF(A1600&lt;&gt;INT(A1600),B1600,
IF(A1600&lt;0,VLOOKUP(A1600,lookups!A$1:B$25,2,0),
IF(ISNA(B1600),"",
IF(OR(ISBLANK(A1600),ISNA(B1600),B1600=0),
"",
"#define "&amp;
VLOOKUP(A1600,SOURCE!B:S,15,0)&amp;IF(SOURCE!$AA$2-LEN(VLOOKUP(A1600,SOURCE!B:S,15,0))&gt;=0,REPT(" ",SOURCE!$AA$2-LEN(VLOOKUP(A1600,SOURCE!B:S,15,0))),"")&amp;
TEXT(A1600,"???0")&amp;IF(VLOOKUP(A1600,SOURCE!B:S,16,0)="","","   "&amp;VLOOKUP(A1600,SOURCE!B:S,16,0)
))))
)</f>
        <v>#define ITM_RCLEL                   1562</v>
      </c>
    </row>
    <row r="1601" spans="1:4">
      <c r="A1601">
        <f t="shared" si="28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8" t="str">
        <f>IF(A1601&lt;&gt;INT(A1601),B1601,
IF(A1601&lt;0,VLOOKUP(A1601,lookups!A$1:B$25,2,0),
IF(ISNA(B1601),"",
IF(OR(ISBLANK(A1601),ISNA(B1601),B1601=0),
"",
"#define "&amp;
VLOOKUP(A1601,SOURCE!B:S,15,0)&amp;IF(SOURCE!$AA$2-LEN(VLOOKUP(A1601,SOURCE!B:S,15,0))&gt;=0,REPT(" ",SOURCE!$AA$2-LEN(VLOOKUP(A1601,SOURCE!B:S,15,0))),"")&amp;
TEXT(A1601,"???0")&amp;IF(VLOOKUP(A1601,SOURCE!B:S,16,0)="","","   "&amp;VLOOKUP(A1601,SOURCE!B:S,16,0)
))))
)</f>
        <v>#define ITM_RCLIJ                   1563</v>
      </c>
    </row>
    <row r="1602" spans="1:4">
      <c r="A1602">
        <f t="shared" si="28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8" t="str">
        <f>IF(A1602&lt;&gt;INT(A1602),B1602,
IF(A1602&lt;0,VLOOKUP(A1602,lookups!A$1:B$25,2,0),
IF(ISNA(B1602),"",
IF(OR(ISBLANK(A1602),ISNA(B1602),B1602=0),
"",
"#define "&amp;
VLOOKUP(A1602,SOURCE!B:S,15,0)&amp;IF(SOURCE!$AA$2-LEN(VLOOKUP(A1602,SOURCE!B:S,15,0))&gt;=0,REPT(" ",SOURCE!$AA$2-LEN(VLOOKUP(A1602,SOURCE!B:S,15,0))),"")&amp;
TEXT(A1602,"???0")&amp;IF(VLOOKUP(A1602,SOURCE!B:S,16,0)="","","   "&amp;VLOOKUP(A1602,SOURCE!B:S,16,0)
))))
)</f>
        <v>#define ITM_RCLS                    1564</v>
      </c>
    </row>
    <row r="1603" spans="1:4">
      <c r="A1603">
        <f t="shared" si="28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8" t="str">
        <f>IF(A1603&lt;&gt;INT(A1603),B1603,
IF(A1603&lt;0,VLOOKUP(A1603,lookups!A$1:B$25,2,0),
IF(ISNA(B1603),"",
IF(OR(ISBLANK(A1603),ISNA(B1603),B1603=0),
"",
"#define "&amp;
VLOOKUP(A1603,SOURCE!B:S,15,0)&amp;IF(SOURCE!$AA$2-LEN(VLOOKUP(A1603,SOURCE!B:S,15,0))&gt;=0,REPT(" ",SOURCE!$AA$2-LEN(VLOOKUP(A1603,SOURCE!B:S,15,0))),"")&amp;
TEXT(A1603,"???0")&amp;IF(VLOOKUP(A1603,SOURCE!B:S,16,0)="","","   "&amp;VLOOKUP(A1603,SOURCE!B:S,16,0)
))))
)</f>
        <v>#define ITM_RDP                     1565</v>
      </c>
    </row>
    <row r="1604" spans="1:4">
      <c r="A1604">
        <f t="shared" si="28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8" t="str">
        <f>IF(A1604&lt;&gt;INT(A1604),B1604,
IF(A1604&lt;0,VLOOKUP(A1604,lookups!A$1:B$25,2,0),
IF(ISNA(B1604),"",
IF(OR(ISBLANK(A1604),ISNA(B1604),B1604=0),
"",
"#define "&amp;
VLOOKUP(A1604,SOURCE!B:S,15,0)&amp;IF(SOURCE!$AA$2-LEN(VLOOKUP(A1604,SOURCE!B:S,15,0))&gt;=0,REPT(" ",SOURCE!$AA$2-LEN(VLOOKUP(A1604,SOURCE!B:S,15,0))),"")&amp;
TEXT(A1604,"???0")&amp;IF(VLOOKUP(A1604,SOURCE!B:S,16,0)="","","   "&amp;VLOOKUP(A1604,SOURCE!B:S,16,0)
))))
)</f>
        <v>#define ITM_RE                      1566</v>
      </c>
    </row>
    <row r="1605" spans="1:4">
      <c r="A1605">
        <f t="shared" si="28"/>
        <v>1567</v>
      </c>
      <c r="B1605" t="str">
        <f>VLOOKUP(A1605,SOURCE!B:S,15,0)</f>
        <v>ITM_READP</v>
      </c>
      <c r="C1605">
        <f>IF(
ISNUMBER(INDEX(SOURCE!B:B,MATCH(A1605,SOURCE!B:B,0)+1)),
  VALUE(INDEX(SOURCE!B:B,MATCH(A1605,SOURCE!B:B,0)+1)),
  "")</f>
        <v>1568</v>
      </c>
      <c r="D1605" s="8" t="str">
        <f>IF(A1605&lt;&gt;INT(A1605),B1605,
IF(A1605&lt;0,VLOOKUP(A1605,lookups!A$1:B$25,2,0),
IF(ISNA(B1605),"",
IF(OR(ISBLANK(A1605),ISNA(B1605),B1605=0),
"",
"#define "&amp;
VLOOKUP(A1605,SOURCE!B:S,15,0)&amp;IF(SOURCE!$AA$2-LEN(VLOOKUP(A1605,SOURCE!B:S,15,0))&gt;=0,REPT(" ",SOURCE!$AA$2-LEN(VLOOKUP(A1605,SOURCE!B:S,15,0))),"")&amp;
TEXT(A1605,"???0")&amp;IF(VLOOKUP(A1605,SOURCE!B:S,16,0)="","","   "&amp;VLOOKUP(A1605,SOURCE!B:S,16,0)
))))
)</f>
        <v>#define ITM_READP                   1567</v>
      </c>
    </row>
    <row r="1606" spans="1:4">
      <c r="A1606">
        <f t="shared" si="28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8" t="str">
        <f>IF(A1606&lt;&gt;INT(A1606),B1606,
IF(A1606&lt;0,VLOOKUP(A1606,lookups!A$1:B$25,2,0),
IF(ISNA(B1606),"",
IF(OR(ISBLANK(A1606),ISNA(B1606),B1606=0),
"",
"#define "&amp;
VLOOKUP(A1606,SOURCE!B:S,15,0)&amp;IF(SOURCE!$AA$2-LEN(VLOOKUP(A1606,SOURCE!B:S,15,0))&gt;=0,REPT(" ",SOURCE!$AA$2-LEN(VLOOKUP(A1606,SOURCE!B:S,15,0))),"")&amp;
TEXT(A1606,"???0")&amp;IF(VLOOKUP(A1606,SOURCE!B:S,16,0)="","","   "&amp;VLOOKUP(A1606,SOURCE!B:S,16,0)
))))
)</f>
        <v>#define ITM_RESET                   1568</v>
      </c>
    </row>
    <row r="1607" spans="1:4">
      <c r="A1607">
        <f t="shared" si="28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8" t="str">
        <f>IF(A1607&lt;&gt;INT(A1607),B1607,
IF(A1607&lt;0,VLOOKUP(A1607,lookups!A$1:B$25,2,0),
IF(ISNA(B1607),"",
IF(OR(ISBLANK(A1607),ISNA(B1607),B1607=0),
"",
"#define "&amp;
VLOOKUP(A1607,SOURCE!B:S,15,0)&amp;IF(SOURCE!$AA$2-LEN(VLOOKUP(A1607,SOURCE!B:S,15,0))&gt;=0,REPT(" ",SOURCE!$AA$2-LEN(VLOOKUP(A1607,SOURCE!B:S,15,0))),"")&amp;
TEXT(A1607,"???0")&amp;IF(VLOOKUP(A1607,SOURCE!B:S,16,0)="","","   "&amp;VLOOKUP(A1607,SOURCE!B:S,16,0)
))))
)</f>
        <v>#define ITM_REtoCX                  1569</v>
      </c>
    </row>
    <row r="1608" spans="1:4">
      <c r="A1608">
        <f t="shared" si="28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8" t="str">
        <f>IF(A1608&lt;&gt;INT(A1608),B1608,
IF(A1608&lt;0,VLOOKUP(A1608,lookups!A$1:B$25,2,0),
IF(ISNA(B1608),"",
IF(OR(ISBLANK(A1608),ISNA(B1608),B1608=0),
"",
"#define "&amp;
VLOOKUP(A1608,SOURCE!B:S,15,0)&amp;IF(SOURCE!$AA$2-LEN(VLOOKUP(A1608,SOURCE!B:S,15,0))&gt;=0,REPT(" ",SOURCE!$AA$2-LEN(VLOOKUP(A1608,SOURCE!B:S,15,0))),"")&amp;
TEXT(A1608,"???0")&amp;IF(VLOOKUP(A1608,SOURCE!B:S,16,0)="","","   "&amp;VLOOKUP(A1608,SOURCE!B:S,16,0)
))))
)</f>
        <v>#define ITM_REexIM                  1570</v>
      </c>
    </row>
    <row r="1609" spans="1:4">
      <c r="A1609">
        <f t="shared" si="28"/>
        <v>1571</v>
      </c>
      <c r="B1609" t="str">
        <f>VLOOKUP(A1609,SOURCE!B:S,15,0)</f>
        <v>ITM_RM</v>
      </c>
      <c r="C1609">
        <f>IF(
ISNUMBER(INDEX(SOURCE!B:B,MATCH(A1609,SOURCE!B:B,0)+1)),
  VALUE(INDEX(SOURCE!B:B,MATCH(A1609,SOURCE!B:B,0)+1)),
  "")</f>
        <v>1572</v>
      </c>
      <c r="D1609" s="8" t="str">
        <f>IF(A1609&lt;&gt;INT(A1609),B1609,
IF(A1609&lt;0,VLOOKUP(A1609,lookups!A$1:B$25,2,0),
IF(ISNA(B1609),"",
IF(OR(ISBLANK(A1609),ISNA(B1609),B1609=0),
"",
"#define "&amp;
VLOOKUP(A1609,SOURCE!B:S,15,0)&amp;IF(SOURCE!$AA$2-LEN(VLOOKUP(A1609,SOURCE!B:S,15,0))&gt;=0,REPT(" ",SOURCE!$AA$2-LEN(VLOOKUP(A1609,SOURCE!B:S,15,0))),"")&amp;
TEXT(A1609,"???0")&amp;IF(VLOOKUP(A1609,SOURCE!B:S,16,0)="","","   "&amp;VLOOKUP(A1609,SOURCE!B:S,16,0)
))))
)</f>
        <v>#define ITM_RM                      1571</v>
      </c>
    </row>
    <row r="1610" spans="1:4">
      <c r="A1610">
        <f t="shared" si="28"/>
        <v>1572</v>
      </c>
      <c r="B1610" t="str">
        <f>VLOOKUP(A1610,SOURCE!B:S,15,0)</f>
        <v>ITM_RMQ</v>
      </c>
      <c r="C1610">
        <f>IF(
ISNUMBER(INDEX(SOURCE!B:B,MATCH(A1610,SOURCE!B:B,0)+1)),
  VALUE(INDEX(SOURCE!B:B,MATCH(A1610,SOURCE!B:B,0)+1)),
  "")</f>
        <v>1573</v>
      </c>
      <c r="D1610" s="8" t="str">
        <f>IF(A1610&lt;&gt;INT(A1610),B1610,
IF(A1610&lt;0,VLOOKUP(A1610,lookups!A$1:B$25,2,0),
IF(ISNA(B1610),"",
IF(OR(ISBLANK(A1610),ISNA(B1610),B1610=0),
"",
"#define "&amp;
VLOOKUP(A1610,SOURCE!B:S,15,0)&amp;IF(SOURCE!$AA$2-LEN(VLOOKUP(A1610,SOURCE!B:S,15,0))&gt;=0,REPT(" ",SOURCE!$AA$2-LEN(VLOOKUP(A1610,SOURCE!B:S,15,0))),"")&amp;
TEXT(A1610,"???0")&amp;IF(VLOOKUP(A1610,SOURCE!B:S,16,0)="","","   "&amp;VLOOKUP(A1610,SOURCE!B:S,16,0)
))))
)</f>
        <v>#define ITM_RMQ                     1572</v>
      </c>
    </row>
    <row r="1611" spans="1:4">
      <c r="A1611">
        <f t="shared" ref="A1611:A1674" si="29">C1610</f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8" t="str">
        <f>IF(A1611&lt;&gt;INT(A1611),B1611,
IF(A1611&lt;0,VLOOKUP(A1611,lookups!A$1:B$25,2,0),
IF(ISNA(B1611),"",
IF(OR(ISBLANK(A1611),ISNA(B1611),B1611=0),
"",
"#define "&amp;
VLOOKUP(A1611,SOURCE!B:S,15,0)&amp;IF(SOURCE!$AA$2-LEN(VLOOKUP(A1611,SOURCE!B:S,15,0))&gt;=0,REPT(" ",SOURCE!$AA$2-LEN(VLOOKUP(A1611,SOURCE!B:S,15,0))),"")&amp;
TEXT(A1611,"???0")&amp;IF(VLOOKUP(A1611,SOURCE!B:S,16,0)="","","   "&amp;VLOOKUP(A1611,SOURCE!B:S,16,0)
))))
)</f>
        <v>#define ITM_DSP                     1573</v>
      </c>
    </row>
    <row r="1612" spans="1:4">
      <c r="A1612">
        <f t="shared" si="29"/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8" t="str">
        <f>IF(A1612&lt;&gt;INT(A1612),B1612,
IF(A1612&lt;0,VLOOKUP(A1612,lookups!A$1:B$25,2,0),
IF(ISNA(B1612),"",
IF(OR(ISBLANK(A1612),ISNA(B1612),B1612=0),
"",
"#define "&amp;
VLOOKUP(A1612,SOURCE!B:S,15,0)&amp;IF(SOURCE!$AA$2-LEN(VLOOKUP(A1612,SOURCE!B:S,15,0))&gt;=0,REPT(" ",SOURCE!$AA$2-LEN(VLOOKUP(A1612,SOURCE!B:S,15,0))),"")&amp;
TEXT(A1612,"???0")&amp;IF(VLOOKUP(A1612,SOURCE!B:S,16,0)="","","   "&amp;VLOOKUP(A1612,SOURCE!B:S,16,0)
))))
)</f>
        <v>#define ITM_RNORM                   1574</v>
      </c>
    </row>
    <row r="1613" spans="1:4">
      <c r="A1613">
        <f t="shared" si="29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8" t="str">
        <f>IF(A1613&lt;&gt;INT(A1613),B1613,
IF(A1613&lt;0,VLOOKUP(A1613,lookups!A$1:B$25,2,0),
IF(ISNA(B1613),"",
IF(OR(ISBLANK(A1613),ISNA(B1613),B1613=0),
"",
"#define "&amp;
VLOOKUP(A1613,SOURCE!B:S,15,0)&amp;IF(SOURCE!$AA$2-LEN(VLOOKUP(A1613,SOURCE!B:S,15,0))&gt;=0,REPT(" ",SOURCE!$AA$2-LEN(VLOOKUP(A1613,SOURCE!B:S,15,0))),"")&amp;
TEXT(A1613,"???0")&amp;IF(VLOOKUP(A1613,SOURCE!B:S,16,0)="","","   "&amp;VLOOKUP(A1613,SOURCE!B:S,16,0)
))))
)</f>
        <v>#define ITM_EX1                     1575</v>
      </c>
    </row>
    <row r="1614" spans="1:4">
      <c r="A1614">
        <f t="shared" si="29"/>
        <v>1576</v>
      </c>
      <c r="B1614" t="str">
        <f>VLOOKUP(A1614,SOURCE!B:S,15,0)</f>
        <v>ITM_ROUNDI</v>
      </c>
      <c r="C1614">
        <f>IF(
ISNUMBER(INDEX(SOURCE!B:B,MATCH(A1614,SOURCE!B:B,0)+1)),
  VALUE(INDEX(SOURCE!B:B,MATCH(A1614,SOURCE!B:B,0)+1)),
  "")</f>
        <v>1577</v>
      </c>
      <c r="D1614" s="8" t="str">
        <f>IF(A1614&lt;&gt;INT(A1614),B1614,
IF(A1614&lt;0,VLOOKUP(A1614,lookups!A$1:B$25,2,0),
IF(ISNA(B1614),"",
IF(OR(ISBLANK(A1614),ISNA(B1614),B1614=0),
"",
"#define "&amp;
VLOOKUP(A1614,SOURCE!B:S,15,0)&amp;IF(SOURCE!$AA$2-LEN(VLOOKUP(A1614,SOURCE!B:S,15,0))&gt;=0,REPT(" ",SOURCE!$AA$2-LEN(VLOOKUP(A1614,SOURCE!B:S,15,0))),"")&amp;
TEXT(A1614,"???0")&amp;IF(VLOOKUP(A1614,SOURCE!B:S,16,0)="","","   "&amp;VLOOKUP(A1614,SOURCE!B:S,16,0)
))))
)</f>
        <v>#define ITM_ROUNDI                  1576</v>
      </c>
    </row>
    <row r="1615" spans="1:4">
      <c r="A1615">
        <f t="shared" si="29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8" t="str">
        <f>IF(A1615&lt;&gt;INT(A1615),B1615,
IF(A1615&lt;0,VLOOKUP(A1615,lookups!A$1:B$25,2,0),
IF(ISNA(B1615),"",
IF(OR(ISBLANK(A1615),ISNA(B1615),B1615=0),
"",
"#define "&amp;
VLOOKUP(A1615,SOURCE!B:S,15,0)&amp;IF(SOURCE!$AA$2-LEN(VLOOKUP(A1615,SOURCE!B:S,15,0))&gt;=0,REPT(" ",SOURCE!$AA$2-LEN(VLOOKUP(A1615,SOURCE!B:S,15,0))),"")&amp;
TEXT(A1615,"???0")&amp;IF(VLOOKUP(A1615,SOURCE!B:S,16,0)="","","   "&amp;VLOOKUP(A1615,SOURCE!B:S,16,0)
))))
)</f>
        <v>#define ITM_RSD                     1577</v>
      </c>
    </row>
    <row r="1616" spans="1:4">
      <c r="A1616">
        <f t="shared" si="29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8" t="str">
        <f>IF(A1616&lt;&gt;INT(A1616),B1616,
IF(A1616&lt;0,VLOOKUP(A1616,lookups!A$1:B$25,2,0),
IF(ISNA(B1616),"",
IF(OR(ISBLANK(A1616),ISNA(B1616),B1616=0),
"",
"#define "&amp;
VLOOKUP(A1616,SOURCE!B:S,15,0)&amp;IF(SOURCE!$AA$2-LEN(VLOOKUP(A1616,SOURCE!B:S,15,0))&gt;=0,REPT(" ",SOURCE!$AA$2-LEN(VLOOKUP(A1616,SOURCE!B:S,15,0))),"")&amp;
TEXT(A1616,"???0")&amp;IF(VLOOKUP(A1616,SOURCE!B:S,16,0)="","","   "&amp;VLOOKUP(A1616,SOURCE!B:S,16,0)
))))
)</f>
        <v>#define ITM_RSUM                    1578</v>
      </c>
    </row>
    <row r="1617" spans="1:4">
      <c r="A1617">
        <f t="shared" si="29"/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8" t="str">
        <f>IF(A1617&lt;&gt;INT(A1617),B1617,
IF(A1617&lt;0,VLOOKUP(A1617,lookups!A$1:B$25,2,0),
IF(ISNA(B1617),"",
IF(OR(ISBLANK(A1617),ISNA(B1617),B1617=0),
"",
"#define "&amp;
VLOOKUP(A1617,SOURCE!B:S,15,0)&amp;IF(SOURCE!$AA$2-LEN(VLOOKUP(A1617,SOURCE!B:S,15,0))&gt;=0,REPT(" ",SOURCE!$AA$2-LEN(VLOOKUP(A1617,SOURCE!B:S,15,0))),"")&amp;
TEXT(A1617,"???0")&amp;IF(VLOOKUP(A1617,SOURCE!B:S,16,0)="","","   "&amp;VLOOKUP(A1617,SOURCE!B:S,16,0)
))))
)</f>
        <v>#define ITM_RTNP1                   1579</v>
      </c>
    </row>
    <row r="1618" spans="1:4">
      <c r="A1618">
        <f t="shared" si="29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8" t="str">
        <f>IF(A1618&lt;&gt;INT(A1618),B1618,
IF(A1618&lt;0,VLOOKUP(A1618,lookups!A$1:B$25,2,0),
IF(ISNA(B1618),"",
IF(OR(ISBLANK(A1618),ISNA(B1618),B1618=0),
"",
"#define "&amp;
VLOOKUP(A1618,SOURCE!B:S,15,0)&amp;IF(SOURCE!$AA$2-LEN(VLOOKUP(A1618,SOURCE!B:S,15,0))&gt;=0,REPT(" ",SOURCE!$AA$2-LEN(VLOOKUP(A1618,SOURCE!B:S,15,0))),"")&amp;
TEXT(A1618,"???0")&amp;IF(VLOOKUP(A1618,SOURCE!B:S,16,0)="","","   "&amp;VLOOKUP(A1618,SOURCE!B:S,16,0)
))))
)</f>
        <v>#define ITM_R_CLR                   1580</v>
      </c>
    </row>
    <row r="1619" spans="1:4">
      <c r="A1619">
        <f t="shared" si="29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8" t="str">
        <f>IF(A1619&lt;&gt;INT(A1619),B1619,
IF(A1619&lt;0,VLOOKUP(A1619,lookups!A$1:B$25,2,0),
IF(ISNA(B1619),"",
IF(OR(ISBLANK(A1619),ISNA(B1619),B1619=0),
"",
"#define "&amp;
VLOOKUP(A1619,SOURCE!B:S,15,0)&amp;IF(SOURCE!$AA$2-LEN(VLOOKUP(A1619,SOURCE!B:S,15,0))&gt;=0,REPT(" ",SOURCE!$AA$2-LEN(VLOOKUP(A1619,SOURCE!B:S,15,0))),"")&amp;
TEXT(A1619,"???0")&amp;IF(VLOOKUP(A1619,SOURCE!B:S,16,0)="","","   "&amp;VLOOKUP(A1619,SOURCE!B:S,16,0)
))))
)</f>
        <v>#define ITM_R_COPY                  1581</v>
      </c>
    </row>
    <row r="1620" spans="1:4">
      <c r="A1620">
        <f t="shared" si="29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8" t="str">
        <f>IF(A1620&lt;&gt;INT(A1620),B1620,
IF(A1620&lt;0,VLOOKUP(A1620,lookups!A$1:B$25,2,0),
IF(ISNA(B1620),"",
IF(OR(ISBLANK(A1620),ISNA(B1620),B1620=0),
"",
"#define "&amp;
VLOOKUP(A1620,SOURCE!B:S,15,0)&amp;IF(SOURCE!$AA$2-LEN(VLOOKUP(A1620,SOURCE!B:S,15,0))&gt;=0,REPT(" ",SOURCE!$AA$2-LEN(VLOOKUP(A1620,SOURCE!B:S,15,0))),"")&amp;
TEXT(A1620,"???0")&amp;IF(VLOOKUP(A1620,SOURCE!B:S,16,0)="","","   "&amp;VLOOKUP(A1620,SOURCE!B:S,16,0)
))))
)</f>
        <v>#define ITM_R_SORT                  1582</v>
      </c>
    </row>
    <row r="1621" spans="1:4">
      <c r="A1621">
        <f t="shared" si="29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8" t="str">
        <f>IF(A1621&lt;&gt;INT(A1621),B1621,
IF(A1621&lt;0,VLOOKUP(A1621,lookups!A$1:B$25,2,0),
IF(ISNA(B1621),"",
IF(OR(ISBLANK(A1621),ISNA(B1621),B1621=0),
"",
"#define "&amp;
VLOOKUP(A1621,SOURCE!B:S,15,0)&amp;IF(SOURCE!$AA$2-LEN(VLOOKUP(A1621,SOURCE!B:S,15,0))&gt;=0,REPT(" ",SOURCE!$AA$2-LEN(VLOOKUP(A1621,SOURCE!B:S,15,0))),"")&amp;
TEXT(A1621,"???0")&amp;IF(VLOOKUP(A1621,SOURCE!B:S,16,0)="","","   "&amp;VLOOKUP(A1621,SOURCE!B:S,16,0)
))))
)</f>
        <v>#define ITM_R_SWAP                  1583</v>
      </c>
    </row>
    <row r="1622" spans="1:4">
      <c r="A1622">
        <f t="shared" si="29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8" t="str">
        <f>IF(A1622&lt;&gt;INT(A1622),B1622,
IF(A1622&lt;0,VLOOKUP(A1622,lookups!A$1:B$25,2,0),
IF(ISNA(B1622),"",
IF(OR(ISBLANK(A1622),ISNA(B1622),B1622=0),
"",
"#define "&amp;
VLOOKUP(A1622,SOURCE!B:S,15,0)&amp;IF(SOURCE!$AA$2-LEN(VLOOKUP(A1622,SOURCE!B:S,15,0))&gt;=0,REPT(" ",SOURCE!$AA$2-LEN(VLOOKUP(A1622,SOURCE!B:S,15,0))),"")&amp;
TEXT(A1622,"???0")&amp;IF(VLOOKUP(A1622,SOURCE!B:S,16,0)="","","   "&amp;VLOOKUP(A1622,SOURCE!B:S,16,0)
))))
)</f>
        <v>#define ITM_am                      1584</v>
      </c>
    </row>
    <row r="1623" spans="1:4">
      <c r="A1623">
        <f t="shared" si="29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8" t="str">
        <f>IF(A1623&lt;&gt;INT(A1623),B1623,
IF(A1623&lt;0,VLOOKUP(A1623,lookups!A$1:B$25,2,0),
IF(ISNA(B1623),"",
IF(OR(ISBLANK(A1623),ISNA(B1623),B1623=0),
"",
"#define "&amp;
VLOOKUP(A1623,SOURCE!B:S,15,0)&amp;IF(SOURCE!$AA$2-LEN(VLOOKUP(A1623,SOURCE!B:S,15,0))&gt;=0,REPT(" ",SOURCE!$AA$2-LEN(VLOOKUP(A1623,SOURCE!B:S,15,0))),"")&amp;
TEXT(A1623,"???0")&amp;IF(VLOOKUP(A1623,SOURCE!B:S,16,0)="","","   "&amp;VLOOKUP(A1623,SOURCE!B:S,16,0)
))))
)</f>
        <v>#define ITM_STDDEVWEIGHTED          1585</v>
      </c>
    </row>
    <row r="1624" spans="1:4">
      <c r="A1624">
        <f t="shared" si="29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8" t="str">
        <f>IF(A1624&lt;&gt;INT(A1624),B1624,
IF(A1624&lt;0,VLOOKUP(A1624,lookups!A$1:B$25,2,0),
IF(ISNA(B1624),"",
IF(OR(ISBLANK(A1624),ISNA(B1624),B1624=0),
"",
"#define "&amp;
VLOOKUP(A1624,SOURCE!B:S,15,0)&amp;IF(SOURCE!$AA$2-LEN(VLOOKUP(A1624,SOURCE!B:S,15,0))&gt;=0,REPT(" ",SOURCE!$AA$2-LEN(VLOOKUP(A1624,SOURCE!B:S,15,0))),"")&amp;
TEXT(A1624,"???0")&amp;IF(VLOOKUP(A1624,SOURCE!B:S,16,0)="","","   "&amp;VLOOKUP(A1624,SOURCE!B:S,16,0)
))))
)</f>
        <v>#define ITM_SAVE                    1586</v>
      </c>
    </row>
    <row r="1625" spans="1:4">
      <c r="A1625">
        <f t="shared" si="29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8" t="str">
        <f>IF(A1625&lt;&gt;INT(A1625),B1625,
IF(A1625&lt;0,VLOOKUP(A1625,lookups!A$1:B$25,2,0),
IF(ISNA(B1625),"",
IF(OR(ISBLANK(A1625),ISNA(B1625),B1625=0),
"",
"#define "&amp;
VLOOKUP(A1625,SOURCE!B:S,15,0)&amp;IF(SOURCE!$AA$2-LEN(VLOOKUP(A1625,SOURCE!B:S,15,0))&gt;=0,REPT(" ",SOURCE!$AA$2-LEN(VLOOKUP(A1625,SOURCE!B:S,15,0))),"")&amp;
TEXT(A1625,"???0")&amp;IF(VLOOKUP(A1625,SOURCE!B:S,16,0)="","","   "&amp;VLOOKUP(A1625,SOURCE!B:S,16,0)
))))
)</f>
        <v>#define ITM_SCI                     1587</v>
      </c>
    </row>
    <row r="1626" spans="1:4">
      <c r="A1626">
        <f t="shared" si="29"/>
        <v>1588</v>
      </c>
      <c r="B1626" t="str">
        <f>VLOOKUP(A1626,SOURCE!B:S,15,0)</f>
        <v>ITM_SDIGS</v>
      </c>
      <c r="C1626">
        <f>IF(
ISNUMBER(INDEX(SOURCE!B:B,MATCH(A1626,SOURCE!B:B,0)+1)),
  VALUE(INDEX(SOURCE!B:B,MATCH(A1626,SOURCE!B:B,0)+1)),
  "")</f>
        <v>1589</v>
      </c>
      <c r="D1626" s="8" t="str">
        <f>IF(A1626&lt;&gt;INT(A1626),B1626,
IF(A1626&lt;0,VLOOKUP(A1626,lookups!A$1:B$25,2,0),
IF(ISNA(B1626),"",
IF(OR(ISBLANK(A1626),ISNA(B1626),B1626=0),
"",
"#define "&amp;
VLOOKUP(A1626,SOURCE!B:S,15,0)&amp;IF(SOURCE!$AA$2-LEN(VLOOKUP(A1626,SOURCE!B:S,15,0))&gt;=0,REPT(" ",SOURCE!$AA$2-LEN(VLOOKUP(A1626,SOURCE!B:S,15,0))),"")&amp;
TEXT(A1626,"???0")&amp;IF(VLOOKUP(A1626,SOURCE!B:S,16,0)="","","   "&amp;VLOOKUP(A1626,SOURCE!B:S,16,0)
))))
)</f>
        <v>#define ITM_SDIGS                   1588</v>
      </c>
    </row>
    <row r="1627" spans="1:4">
      <c r="A1627">
        <f t="shared" si="29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8" t="str">
        <f>IF(A1627&lt;&gt;INT(A1627),B1627,
IF(A1627&lt;0,VLOOKUP(A1627,lookups!A$1:B$25,2,0),
IF(ISNA(B1627),"",
IF(OR(ISBLANK(A1627),ISNA(B1627),B1627=0),
"",
"#define "&amp;
VLOOKUP(A1627,SOURCE!B:S,15,0)&amp;IF(SOURCE!$AA$2-LEN(VLOOKUP(A1627,SOURCE!B:S,15,0))&gt;=0,REPT(" ",SOURCE!$AA$2-LEN(VLOOKUP(A1627,SOURCE!B:S,15,0))),"")&amp;
TEXT(A1627,"???0")&amp;IF(VLOOKUP(A1627,SOURCE!B:S,16,0)="","","   "&amp;VLOOKUP(A1627,SOURCE!B:S,16,0)
))))
)</f>
        <v>#define ITM_SEED                    1589</v>
      </c>
    </row>
    <row r="1628" spans="1:4">
      <c r="A1628">
        <f t="shared" si="29"/>
        <v>1590</v>
      </c>
      <c r="B1628" t="str">
        <f>VLOOKUP(A1628,SOURCE!B:S,15,0)</f>
        <v>ITM_WRITEP</v>
      </c>
      <c r="C1628">
        <f>IF(
ISNUMBER(INDEX(SOURCE!B:B,MATCH(A1628,SOURCE!B:B,0)+1)),
  VALUE(INDEX(SOURCE!B:B,MATCH(A1628,SOURCE!B:B,0)+1)),
  "")</f>
        <v>1591</v>
      </c>
      <c r="D1628" s="8" t="str">
        <f>IF(A1628&lt;&gt;INT(A1628),B1628,
IF(A1628&lt;0,VLOOKUP(A1628,lookups!A$1:B$25,2,0),
IF(ISNA(B1628),"",
IF(OR(ISBLANK(A1628),ISNA(B1628),B1628=0),
"",
"#define "&amp;
VLOOKUP(A1628,SOURCE!B:S,15,0)&amp;IF(SOURCE!$AA$2-LEN(VLOOKUP(A1628,SOURCE!B:S,15,0))&gt;=0,REPT(" ",SOURCE!$AA$2-LEN(VLOOKUP(A1628,SOURCE!B:S,15,0))),"")&amp;
TEXT(A1628,"???0")&amp;IF(VLOOKUP(A1628,SOURCE!B:S,16,0)="","","   "&amp;VLOOKUP(A1628,SOURCE!B:S,16,0)
))))
)</f>
        <v>#define ITM_WRITEP                  1590</v>
      </c>
    </row>
    <row r="1629" spans="1:4">
      <c r="A1629">
        <f t="shared" si="29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8" t="str">
        <f>IF(A1629&lt;&gt;INT(A1629),B1629,
IF(A1629&lt;0,VLOOKUP(A1629,lookups!A$1:B$25,2,0),
IF(ISNA(B1629),"",
IF(OR(ISBLANK(A1629),ISNA(B1629),B1629=0),
"",
"#define "&amp;
VLOOKUP(A1629,SOURCE!B:S,15,0)&amp;IF(SOURCE!$AA$2-LEN(VLOOKUP(A1629,SOURCE!B:S,15,0))&gt;=0,REPT(" ",SOURCE!$AA$2-LEN(VLOOKUP(A1629,SOURCE!B:S,15,0))),"")&amp;
TEXT(A1629,"???0")&amp;IF(VLOOKUP(A1629,SOURCE!B:S,16,0)="","","   "&amp;VLOOKUP(A1629,SOURCE!B:S,16,0)
))))
)</f>
        <v>#define ITM_SETCHN                  1591</v>
      </c>
    </row>
    <row r="1630" spans="1:4">
      <c r="A1630">
        <f t="shared" si="29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8" t="str">
        <f>IF(A1630&lt;&gt;INT(A1630),B1630,
IF(A1630&lt;0,VLOOKUP(A1630,lookups!A$1:B$25,2,0),
IF(ISNA(B1630),"",
IF(OR(ISBLANK(A1630),ISNA(B1630),B1630=0),
"",
"#define "&amp;
VLOOKUP(A1630,SOURCE!B:S,15,0)&amp;IF(SOURCE!$AA$2-LEN(VLOOKUP(A1630,SOURCE!B:S,15,0))&gt;=0,REPT(" ",SOURCE!$AA$2-LEN(VLOOKUP(A1630,SOURCE!B:S,15,0))),"")&amp;
TEXT(A1630,"???0")&amp;IF(VLOOKUP(A1630,SOURCE!B:S,16,0)="","","   "&amp;VLOOKUP(A1630,SOURCE!B:S,16,0)
))))
)</f>
        <v>#define ITM_SETDAT                  1592</v>
      </c>
    </row>
    <row r="1631" spans="1:4">
      <c r="A1631">
        <f t="shared" si="29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8" t="str">
        <f>IF(A1631&lt;&gt;INT(A1631),B1631,
IF(A1631&lt;0,VLOOKUP(A1631,lookups!A$1:B$25,2,0),
IF(ISNA(B1631),"",
IF(OR(ISBLANK(A1631),ISNA(B1631),B1631=0),
"",
"#define "&amp;
VLOOKUP(A1631,SOURCE!B:S,15,0)&amp;IF(SOURCE!$AA$2-LEN(VLOOKUP(A1631,SOURCE!B:S,15,0))&gt;=0,REPT(" ",SOURCE!$AA$2-LEN(VLOOKUP(A1631,SOURCE!B:S,15,0))),"")&amp;
TEXT(A1631,"???0")&amp;IF(VLOOKUP(A1631,SOURCE!B:S,16,0)="","","   "&amp;VLOOKUP(A1631,SOURCE!B:S,16,0)
))))
)</f>
        <v>#define ITM_SETEUR                  1593</v>
      </c>
    </row>
    <row r="1632" spans="1:4">
      <c r="A1632">
        <f t="shared" si="29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8" t="str">
        <f>IF(A1632&lt;&gt;INT(A1632),B1632,
IF(A1632&lt;0,VLOOKUP(A1632,lookups!A$1:B$25,2,0),
IF(ISNA(B1632),"",
IF(OR(ISBLANK(A1632),ISNA(B1632),B1632=0),
"",
"#define "&amp;
VLOOKUP(A1632,SOURCE!B:S,15,0)&amp;IF(SOURCE!$AA$2-LEN(VLOOKUP(A1632,SOURCE!B:S,15,0))&gt;=0,REPT(" ",SOURCE!$AA$2-LEN(VLOOKUP(A1632,SOURCE!B:S,15,0))),"")&amp;
TEXT(A1632,"???0")&amp;IF(VLOOKUP(A1632,SOURCE!B:S,16,0)="","","   "&amp;VLOOKUP(A1632,SOURCE!B:S,16,0)
))))
)</f>
        <v>#define ITM_SETIND                  1594</v>
      </c>
    </row>
    <row r="1633" spans="1:4">
      <c r="A1633">
        <f t="shared" si="29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8" t="str">
        <f>IF(A1633&lt;&gt;INT(A1633),B1633,
IF(A1633&lt;0,VLOOKUP(A1633,lookups!A$1:B$25,2,0),
IF(ISNA(B1633),"",
IF(OR(ISBLANK(A1633),ISNA(B1633),B1633=0),
"",
"#define "&amp;
VLOOKUP(A1633,SOURCE!B:S,15,0)&amp;IF(SOURCE!$AA$2-LEN(VLOOKUP(A1633,SOURCE!B:S,15,0))&gt;=0,REPT(" ",SOURCE!$AA$2-LEN(VLOOKUP(A1633,SOURCE!B:S,15,0))),"")&amp;
TEXT(A1633,"???0")&amp;IF(VLOOKUP(A1633,SOURCE!B:S,16,0)="","","   "&amp;VLOOKUP(A1633,SOURCE!B:S,16,0)
))))
)</f>
        <v>#define ITM_SETJPN                  1595</v>
      </c>
    </row>
    <row r="1634" spans="1:4">
      <c r="A1634">
        <f t="shared" si="29"/>
        <v>1596</v>
      </c>
      <c r="B1634" t="str">
        <f>VLOOKUP(A1634,SOURCE!B:S,15,0)</f>
        <v>ITM_SETSIG</v>
      </c>
      <c r="C1634">
        <f>IF(
ISNUMBER(INDEX(SOURCE!B:B,MATCH(A1634,SOURCE!B:B,0)+1)),
  VALUE(INDEX(SOURCE!B:B,MATCH(A1634,SOURCE!B:B,0)+1)),
  "")</f>
        <v>1597</v>
      </c>
      <c r="D1634" s="8" t="str">
        <f>IF(A1634&lt;&gt;INT(A1634),B1634,
IF(A1634&lt;0,VLOOKUP(A1634,lookups!A$1:B$25,2,0),
IF(ISNA(B1634),"",
IF(OR(ISBLANK(A1634),ISNA(B1634),B1634=0),
"",
"#define "&amp;
VLOOKUP(A1634,SOURCE!B:S,15,0)&amp;IF(SOURCE!$AA$2-LEN(VLOOKUP(A1634,SOURCE!B:S,15,0))&gt;=0,REPT(" ",SOURCE!$AA$2-LEN(VLOOKUP(A1634,SOURCE!B:S,15,0))),"")&amp;
TEXT(A1634,"???0")&amp;IF(VLOOKUP(A1634,SOURCE!B:S,16,0)="","","   "&amp;VLOOKUP(A1634,SOURCE!B:S,16,0)
))))
)</f>
        <v>#define ITM_SETSIG                  1596</v>
      </c>
    </row>
    <row r="1635" spans="1:4">
      <c r="A1635">
        <f t="shared" si="29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8" t="str">
        <f>IF(A1635&lt;&gt;INT(A1635),B1635,
IF(A1635&lt;0,VLOOKUP(A1635,lookups!A$1:B$25,2,0),
IF(ISNA(B1635),"",
IF(OR(ISBLANK(A1635),ISNA(B1635),B1635=0),
"",
"#define "&amp;
VLOOKUP(A1635,SOURCE!B:S,15,0)&amp;IF(SOURCE!$AA$2-LEN(VLOOKUP(A1635,SOURCE!B:S,15,0))&gt;=0,REPT(" ",SOURCE!$AA$2-LEN(VLOOKUP(A1635,SOURCE!B:S,15,0))),"")&amp;
TEXT(A1635,"???0")&amp;IF(VLOOKUP(A1635,SOURCE!B:S,16,0)="","","   "&amp;VLOOKUP(A1635,SOURCE!B:S,16,0)
))))
)</f>
        <v>#define ITM_SETTIM                  1597</v>
      </c>
    </row>
    <row r="1636" spans="1:4">
      <c r="A1636">
        <f t="shared" si="29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8" t="str">
        <f>IF(A1636&lt;&gt;INT(A1636),B1636,
IF(A1636&lt;0,VLOOKUP(A1636,lookups!A$1:B$25,2,0),
IF(ISNA(B1636),"",
IF(OR(ISBLANK(A1636),ISNA(B1636),B1636=0),
"",
"#define "&amp;
VLOOKUP(A1636,SOURCE!B:S,15,0)&amp;IF(SOURCE!$AA$2-LEN(VLOOKUP(A1636,SOURCE!B:S,15,0))&gt;=0,REPT(" ",SOURCE!$AA$2-LEN(VLOOKUP(A1636,SOURCE!B:S,15,0))),"")&amp;
TEXT(A1636,"???0")&amp;IF(VLOOKUP(A1636,SOURCE!B:S,16,0)="","","   "&amp;VLOOKUP(A1636,SOURCE!B:S,16,0)
))))
)</f>
        <v>#define ITM_SETUK                   1598</v>
      </c>
    </row>
    <row r="1637" spans="1:4">
      <c r="A1637">
        <f t="shared" si="29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8" t="str">
        <f>IF(A1637&lt;&gt;INT(A1637),B1637,
IF(A1637&lt;0,VLOOKUP(A1637,lookups!A$1:B$25,2,0),
IF(ISNA(B1637),"",
IF(OR(ISBLANK(A1637),ISNA(B1637),B1637=0),
"",
"#define "&amp;
VLOOKUP(A1637,SOURCE!B:S,15,0)&amp;IF(SOURCE!$AA$2-LEN(VLOOKUP(A1637,SOURCE!B:S,15,0))&gt;=0,REPT(" ",SOURCE!$AA$2-LEN(VLOOKUP(A1637,SOURCE!B:S,15,0))),"")&amp;
TEXT(A1637,"???0")&amp;IF(VLOOKUP(A1637,SOURCE!B:S,16,0)="","","   "&amp;VLOOKUP(A1637,SOURCE!B:S,16,0)
))))
)</f>
        <v>#define ITM_SETUSA                  1599</v>
      </c>
    </row>
    <row r="1638" spans="1:4">
      <c r="A1638">
        <f t="shared" si="29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8" t="str">
        <f>IF(A1638&lt;&gt;INT(A1638),B1638,
IF(A1638&lt;0,VLOOKUP(A1638,lookups!A$1:B$25,2,0),
IF(ISNA(B1638),"",
IF(OR(ISBLANK(A1638),ISNA(B1638),B1638=0),
"",
"#define "&amp;
VLOOKUP(A1638,SOURCE!B:S,15,0)&amp;IF(SOURCE!$AA$2-LEN(VLOOKUP(A1638,SOURCE!B:S,15,0))&gt;=0,REPT(" ",SOURCE!$AA$2-LEN(VLOOKUP(A1638,SOURCE!B:S,15,0))),"")&amp;
TEXT(A1638,"???0")&amp;IF(VLOOKUP(A1638,SOURCE!B:S,16,0)="","","   "&amp;VLOOKUP(A1638,SOURCE!B:S,16,0)
))))
)</f>
        <v>#define ITM_SIGN                    1600</v>
      </c>
    </row>
    <row r="1639" spans="1:4">
      <c r="A1639">
        <f t="shared" si="29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8" t="str">
        <f>IF(A1639&lt;&gt;INT(A1639),B1639,
IF(A1639&lt;0,VLOOKUP(A1639,lookups!A$1:B$25,2,0),
IF(ISNA(B1639),"",
IF(OR(ISBLANK(A1639),ISNA(B1639),B1639=0),
"",
"#define "&amp;
VLOOKUP(A1639,SOURCE!B:S,15,0)&amp;IF(SOURCE!$AA$2-LEN(VLOOKUP(A1639,SOURCE!B:S,15,0))&gt;=0,REPT(" ",SOURCE!$AA$2-LEN(VLOOKUP(A1639,SOURCE!B:S,15,0))),"")&amp;
TEXT(A1639,"???0")&amp;IF(VLOOKUP(A1639,SOURCE!B:S,16,0)="","","   "&amp;VLOOKUP(A1639,SOURCE!B:S,16,0)
))))
)</f>
        <v>#define ITM_SIGNMT                  1601</v>
      </c>
    </row>
    <row r="1640" spans="1:4">
      <c r="A1640">
        <f t="shared" si="29"/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8" t="str">
        <f>IF(A1640&lt;&gt;INT(A1640),B1640,
IF(A1640&lt;0,VLOOKUP(A1640,lookups!A$1:B$25,2,0),
IF(ISNA(B1640),"",
IF(OR(ISBLANK(A1640),ISNA(B1640),B1640=0),
"",
"#define "&amp;
VLOOKUP(A1640,SOURCE!B:S,15,0)&amp;IF(SOURCE!$AA$2-LEN(VLOOKUP(A1640,SOURCE!B:S,15,0))&gt;=0,REPT(" ",SOURCE!$AA$2-LEN(VLOOKUP(A1640,SOURCE!B:S,15,0))),"")&amp;
TEXT(A1640,"???0")&amp;IF(VLOOKUP(A1640,SOURCE!B:S,16,0)="","","   "&amp;VLOOKUP(A1640,SOURCE!B:S,16,0)
))))
)</f>
        <v>#define ITM_SIM_EQ                  1602</v>
      </c>
    </row>
    <row r="1641" spans="1:4">
      <c r="A1641">
        <f t="shared" si="29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8" t="str">
        <f>IF(A1641&lt;&gt;INT(A1641),B1641,
IF(A1641&lt;0,VLOOKUP(A1641,lookups!A$1:B$25,2,0),
IF(ISNA(B1641),"",
IF(OR(ISBLANK(A1641),ISNA(B1641),B1641=0),
"",
"#define "&amp;
VLOOKUP(A1641,SOURCE!B:S,15,0)&amp;IF(SOURCE!$AA$2-LEN(VLOOKUP(A1641,SOURCE!B:S,15,0))&gt;=0,REPT(" ",SOURCE!$AA$2-LEN(VLOOKUP(A1641,SOURCE!B:S,15,0))),"")&amp;
TEXT(A1641,"???0")&amp;IF(VLOOKUP(A1641,SOURCE!B:S,16,0)="","","   "&amp;VLOOKUP(A1641,SOURCE!B:S,16,0)
))))
)</f>
        <v>#define ITM_SKIP                    1603</v>
      </c>
    </row>
    <row r="1642" spans="1:4">
      <c r="A1642">
        <f t="shared" si="29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8" t="str">
        <f>IF(A1642&lt;&gt;INT(A1642),B1642,
IF(A1642&lt;0,VLOOKUP(A1642,lookups!A$1:B$25,2,0),
IF(ISNA(B1642),"",
IF(OR(ISBLANK(A1642),ISNA(B1642),B1642=0),
"",
"#define "&amp;
VLOOKUP(A1642,SOURCE!B:S,15,0)&amp;IF(SOURCE!$AA$2-LEN(VLOOKUP(A1642,SOURCE!B:S,15,0))&gt;=0,REPT(" ",SOURCE!$AA$2-LEN(VLOOKUP(A1642,SOURCE!B:S,15,0))),"")&amp;
TEXT(A1642,"???0")&amp;IF(VLOOKUP(A1642,SOURCE!B:S,16,0)="","","   "&amp;VLOOKUP(A1642,SOURCE!B:S,16,0)
))))
)</f>
        <v>#define ITM_SLVQ                    1604</v>
      </c>
    </row>
    <row r="1643" spans="1:4">
      <c r="A1643">
        <f t="shared" si="29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8" t="str">
        <f>IF(A1643&lt;&gt;INT(A1643),B1643,
IF(A1643&lt;0,VLOOKUP(A1643,lookups!A$1:B$25,2,0),
IF(ISNA(B1643),"",
IF(OR(ISBLANK(A1643),ISNA(B1643),B1643=0),
"",
"#define "&amp;
VLOOKUP(A1643,SOURCE!B:S,15,0)&amp;IF(SOURCE!$AA$2-LEN(VLOOKUP(A1643,SOURCE!B:S,15,0))&gt;=0,REPT(" ",SOURCE!$AA$2-LEN(VLOOKUP(A1643,SOURCE!B:S,15,0))),"")&amp;
TEXT(A1643,"???0")&amp;IF(VLOOKUP(A1643,SOURCE!B:S,16,0)="","","   "&amp;VLOOKUP(A1643,SOURCE!B:S,16,0)
))))
)</f>
        <v>#define ITM_SM                      1605</v>
      </c>
    </row>
    <row r="1644" spans="1:4">
      <c r="A1644">
        <f t="shared" si="29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8" t="str">
        <f>IF(A1644&lt;&gt;INT(A1644),B1644,
IF(A1644&lt;0,VLOOKUP(A1644,lookups!A$1:B$25,2,0),
IF(ISNA(B1644),"",
IF(OR(ISBLANK(A1644),ISNA(B1644),B1644=0),
"",
"#define "&amp;
VLOOKUP(A1644,SOURCE!B:S,15,0)&amp;IF(SOURCE!$AA$2-LEN(VLOOKUP(A1644,SOURCE!B:S,15,0))&gt;=0,REPT(" ",SOURCE!$AA$2-LEN(VLOOKUP(A1644,SOURCE!B:S,15,0))),"")&amp;
TEXT(A1644,"???0")&amp;IF(VLOOKUP(A1644,SOURCE!B:S,16,0)="","","   "&amp;VLOOKUP(A1644,SOURCE!B:S,16,0)
))))
)</f>
        <v>#define ITM_ISM                     1606</v>
      </c>
    </row>
    <row r="1645" spans="1:4">
      <c r="A1645">
        <f t="shared" si="29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8" t="str">
        <f>IF(A1645&lt;&gt;INT(A1645),B1645,
IF(A1645&lt;0,VLOOKUP(A1645,lookups!A$1:B$25,2,0),
IF(ISNA(B1645),"",
IF(OR(ISBLANK(A1645),ISNA(B1645),B1645=0),
"",
"#define "&amp;
VLOOKUP(A1645,SOURCE!B:S,15,0)&amp;IF(SOURCE!$AA$2-LEN(VLOOKUP(A1645,SOURCE!B:S,15,0))&gt;=0,REPT(" ",SOURCE!$AA$2-LEN(VLOOKUP(A1645,SOURCE!B:S,15,0))),"")&amp;
TEXT(A1645,"???0")&amp;IF(VLOOKUP(A1645,SOURCE!B:S,16,0)="","","   "&amp;VLOOKUP(A1645,SOURCE!B:S,16,0)
))))
)</f>
        <v>#define ITM_SMW                     1607</v>
      </c>
    </row>
    <row r="1646" spans="1:4">
      <c r="A1646">
        <f t="shared" si="29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8" t="str">
        <f>IF(A1646&lt;&gt;INT(A1646),B1646,
IF(A1646&lt;0,VLOOKUP(A1646,lookups!A$1:B$25,2,0),
IF(ISNA(B1646),"",
IF(OR(ISBLANK(A1646),ISNA(B1646),B1646=0),
"",
"#define "&amp;
VLOOKUP(A1646,SOURCE!B:S,15,0)&amp;IF(SOURCE!$AA$2-LEN(VLOOKUP(A1646,SOURCE!B:S,15,0))&gt;=0,REPT(" ",SOURCE!$AA$2-LEN(VLOOKUP(A1646,SOURCE!B:S,15,0))),"")&amp;
TEXT(A1646,"???0")&amp;IF(VLOOKUP(A1646,SOURCE!B:S,16,0)="","","   "&amp;VLOOKUP(A1646,SOURCE!B:S,16,0)
))))
)</f>
        <v>#define ITM_SOLVE                   1608</v>
      </c>
    </row>
    <row r="1647" spans="1:4">
      <c r="A1647">
        <f t="shared" si="29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8" t="str">
        <f>IF(A1647&lt;&gt;INT(A1647),B1647,
IF(A1647&lt;0,VLOOKUP(A1647,lookups!A$1:B$25,2,0),
IF(ISNA(B1647),"",
IF(OR(ISBLANK(A1647),ISNA(B1647),B1647=0),
"",
"#define "&amp;
VLOOKUP(A1647,SOURCE!B:S,15,0)&amp;IF(SOURCE!$AA$2-LEN(VLOOKUP(A1647,SOURCE!B:S,15,0))&gt;=0,REPT(" ",SOURCE!$AA$2-LEN(VLOOKUP(A1647,SOURCE!B:S,15,0))),"")&amp;
TEXT(A1647,"???0")&amp;IF(VLOOKUP(A1647,SOURCE!B:S,16,0)="","","   "&amp;VLOOKUP(A1647,SOURCE!B:S,16,0)
))))
)</f>
        <v>#define ITM_SSIZE                   1609</v>
      </c>
    </row>
    <row r="1648" spans="1:4">
      <c r="A1648">
        <f t="shared" si="29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8" t="str">
        <f>IF(A1648&lt;&gt;INT(A1648),B1648,
IF(A1648&lt;0,VLOOKUP(A1648,lookups!A$1:B$25,2,0),
IF(ISNA(B1648),"",
IF(OR(ISBLANK(A1648),ISNA(B1648),B1648=0),
"",
"#define "&amp;
VLOOKUP(A1648,SOURCE!B:S,15,0)&amp;IF(SOURCE!$AA$2-LEN(VLOOKUP(A1648,SOURCE!B:S,15,0))&gt;=0,REPT(" ",SOURCE!$AA$2-LEN(VLOOKUP(A1648,SOURCE!B:S,15,0))),"")&amp;
TEXT(A1648,"???0")&amp;IF(VLOOKUP(A1648,SOURCE!B:S,16,0)="","","   "&amp;VLOOKUP(A1648,SOURCE!B:S,16,0)
))))
)</f>
        <v>#define ITM_STATUS                  1610</v>
      </c>
    </row>
    <row r="1649" spans="1:4">
      <c r="A1649">
        <f t="shared" si="29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8" t="str">
        <f>IF(A1649&lt;&gt;INT(A1649),B1649,
IF(A1649&lt;0,VLOOKUP(A1649,lookups!A$1:B$25,2,0),
IF(ISNA(B1649),"",
IF(OR(ISBLANK(A1649),ISNA(B1649),B1649=0),
"",
"#define "&amp;
VLOOKUP(A1649,SOURCE!B:S,15,0)&amp;IF(SOURCE!$AA$2-LEN(VLOOKUP(A1649,SOURCE!B:S,15,0))&gt;=0,REPT(" ",SOURCE!$AA$2-LEN(VLOOKUP(A1649,SOURCE!B:S,15,0))),"")&amp;
TEXT(A1649,"???0")&amp;IF(VLOOKUP(A1649,SOURCE!B:S,16,0)="","","   "&amp;VLOOKUP(A1649,SOURCE!B:S,16,0)
))))
)</f>
        <v>#define ITM_STOCFG                  1611</v>
      </c>
    </row>
    <row r="1650" spans="1:4">
      <c r="A1650">
        <f t="shared" si="29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8" t="str">
        <f>IF(A1650&lt;&gt;INT(A1650),B1650,
IF(A1650&lt;0,VLOOKUP(A1650,lookups!A$1:B$25,2,0),
IF(ISNA(B1650),"",
IF(OR(ISBLANK(A1650),ISNA(B1650),B1650=0),
"",
"#define "&amp;
VLOOKUP(A1650,SOURCE!B:S,15,0)&amp;IF(SOURCE!$AA$2-LEN(VLOOKUP(A1650,SOURCE!B:S,15,0))&gt;=0,REPT(" ",SOURCE!$AA$2-LEN(VLOOKUP(A1650,SOURCE!B:S,15,0))),"")&amp;
TEXT(A1650,"???0")&amp;IF(VLOOKUP(A1650,SOURCE!B:S,16,0)="","","   "&amp;VLOOKUP(A1650,SOURCE!B:S,16,0)
))))
)</f>
        <v>#define ITM_STOEL                   1612</v>
      </c>
    </row>
    <row r="1651" spans="1:4">
      <c r="A1651">
        <f t="shared" si="29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8" t="str">
        <f>IF(A1651&lt;&gt;INT(A1651),B1651,
IF(A1651&lt;0,VLOOKUP(A1651,lookups!A$1:B$25,2,0),
IF(ISNA(B1651),"",
IF(OR(ISBLANK(A1651),ISNA(B1651),B1651=0),
"",
"#define "&amp;
VLOOKUP(A1651,SOURCE!B:S,15,0)&amp;IF(SOURCE!$AA$2-LEN(VLOOKUP(A1651,SOURCE!B:S,15,0))&gt;=0,REPT(" ",SOURCE!$AA$2-LEN(VLOOKUP(A1651,SOURCE!B:S,15,0))),"")&amp;
TEXT(A1651,"???0")&amp;IF(VLOOKUP(A1651,SOURCE!B:S,16,0)="","","   "&amp;VLOOKUP(A1651,SOURCE!B:S,16,0)
))))
)</f>
        <v>#define ITM_STOIJ                   1613</v>
      </c>
    </row>
    <row r="1652" spans="1:4">
      <c r="A1652">
        <f t="shared" si="29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8" t="str">
        <f>IF(A1652&lt;&gt;INT(A1652),B1652,
IF(A1652&lt;0,VLOOKUP(A1652,lookups!A$1:B$25,2,0),
IF(ISNA(B1652),"",
IF(OR(ISBLANK(A1652),ISNA(B1652),B1652=0),
"",
"#define "&amp;
VLOOKUP(A1652,SOURCE!B:S,15,0)&amp;IF(SOURCE!$AA$2-LEN(VLOOKUP(A1652,SOURCE!B:S,15,0))&gt;=0,REPT(" ",SOURCE!$AA$2-LEN(VLOOKUP(A1652,SOURCE!B:S,15,0))),"")&amp;
TEXT(A1652,"???0")&amp;IF(VLOOKUP(A1652,SOURCE!B:S,16,0)="","","   "&amp;VLOOKUP(A1652,SOURCE!B:S,16,0)
))))
)</f>
        <v>#define ITM_LN1X                    1614</v>
      </c>
    </row>
    <row r="1653" spans="1:4">
      <c r="A1653">
        <f t="shared" si="29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8" t="str">
        <f>IF(A1653&lt;&gt;INT(A1653),B1653,
IF(A1653&lt;0,VLOOKUP(A1653,lookups!A$1:B$25,2,0),
IF(ISNA(B1653),"",
IF(OR(ISBLANK(A1653),ISNA(B1653),B1653=0),
"",
"#define "&amp;
VLOOKUP(A1653,SOURCE!B:S,15,0)&amp;IF(SOURCE!$AA$2-LEN(VLOOKUP(A1653,SOURCE!B:S,15,0))&gt;=0,REPT(" ",SOURCE!$AA$2-LEN(VLOOKUP(A1653,SOURCE!B:S,15,0))),"")&amp;
TEXT(A1653,"???0")&amp;IF(VLOOKUP(A1653,SOURCE!B:S,16,0)="","","   "&amp;VLOOKUP(A1653,SOURCE!B:S,16,0)
))))
)</f>
        <v>#define ITM_STOS                    1615</v>
      </c>
    </row>
    <row r="1654" spans="1:4">
      <c r="A1654">
        <f t="shared" si="29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8" t="str">
        <f>IF(A1654&lt;&gt;INT(A1654),B1654,
IF(A1654&lt;0,VLOOKUP(A1654,lookups!A$1:B$25,2,0),
IF(ISNA(B1654),"",
IF(OR(ISBLANK(A1654),ISNA(B1654),B1654=0),
"",
"#define "&amp;
VLOOKUP(A1654,SOURCE!B:S,15,0)&amp;IF(SOURCE!$AA$2-LEN(VLOOKUP(A1654,SOURCE!B:S,15,0))&gt;=0,REPT(" ",SOURCE!$AA$2-LEN(VLOOKUP(A1654,SOURCE!B:S,15,0))),"")&amp;
TEXT(A1654,"???0")&amp;IF(VLOOKUP(A1654,SOURCE!B:S,16,0)="","","   "&amp;VLOOKUP(A1654,SOURCE!B:S,16,0)
))))
)</f>
        <v>#define ITM_SUM                     1616</v>
      </c>
    </row>
    <row r="1655" spans="1:4">
      <c r="A1655">
        <f t="shared" si="29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8" t="str">
        <f>IF(A1655&lt;&gt;INT(A1655),B1655,
IF(A1655&lt;0,VLOOKUP(A1655,lookups!A$1:B$25,2,0),
IF(ISNA(B1655),"",
IF(OR(ISBLANK(A1655),ISNA(B1655),B1655=0),
"",
"#define "&amp;
VLOOKUP(A1655,SOURCE!B:S,15,0)&amp;IF(SOURCE!$AA$2-LEN(VLOOKUP(A1655,SOURCE!B:S,15,0))&gt;=0,REPT(" ",SOURCE!$AA$2-LEN(VLOOKUP(A1655,SOURCE!B:S,15,0))),"")&amp;
TEXT(A1655,"???0")&amp;IF(VLOOKUP(A1655,SOURCE!B:S,16,0)="","","   "&amp;VLOOKUP(A1655,SOURCE!B:S,16,0)
))))
)</f>
        <v>#define ITM_SW                      1617</v>
      </c>
    </row>
    <row r="1656" spans="1:4">
      <c r="A1656">
        <f t="shared" si="29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8" t="str">
        <f>IF(A1656&lt;&gt;INT(A1656),B1656,
IF(A1656&lt;0,VLOOKUP(A1656,lookups!A$1:B$25,2,0),
IF(ISNA(B1656),"",
IF(OR(ISBLANK(A1656),ISNA(B1656),B1656=0),
"",
"#define "&amp;
VLOOKUP(A1656,SOURCE!B:S,15,0)&amp;IF(SOURCE!$AA$2-LEN(VLOOKUP(A1656,SOURCE!B:S,15,0))&gt;=0,REPT(" ",SOURCE!$AA$2-LEN(VLOOKUP(A1656,SOURCE!B:S,15,0))),"")&amp;
TEXT(A1656,"???0")&amp;IF(VLOOKUP(A1656,SOURCE!B:S,16,0)="","","   "&amp;VLOOKUP(A1656,SOURCE!B:S,16,0)
))))
)</f>
        <v>#define ITM_SXY                     1618</v>
      </c>
    </row>
    <row r="1657" spans="1:4">
      <c r="A1657">
        <f t="shared" si="29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8" t="str">
        <f>IF(A1657&lt;&gt;INT(A1657),B1657,
IF(A1657&lt;0,VLOOKUP(A1657,lookups!A$1:B$25,2,0),
IF(ISNA(B1657),"",
IF(OR(ISBLANK(A1657),ISNA(B1657),B1657=0),
"",
"#define "&amp;
VLOOKUP(A1657,SOURCE!B:S,15,0)&amp;IF(SOURCE!$AA$2-LEN(VLOOKUP(A1657,SOURCE!B:S,15,0))&gt;=0,REPT(" ",SOURCE!$AA$2-LEN(VLOOKUP(A1657,SOURCE!B:S,15,0))),"")&amp;
TEXT(A1657,"???0")&amp;IF(VLOOKUP(A1657,SOURCE!B:S,16,0)="","","   "&amp;VLOOKUP(A1657,SOURCE!B:S,16,0)
))))
)</f>
        <v>#define ITM_TDISP                   1619</v>
      </c>
    </row>
    <row r="1658" spans="1:4">
      <c r="A1658">
        <f t="shared" si="29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8" t="str">
        <f>IF(A1658&lt;&gt;INT(A1658),B1658,
IF(A1658&lt;0,VLOOKUP(A1658,lookups!A$1:B$25,2,0),
IF(ISNA(B1658),"",
IF(OR(ISBLANK(A1658),ISNA(B1658),B1658=0),
"",
"#define "&amp;
VLOOKUP(A1658,SOURCE!B:S,15,0)&amp;IF(SOURCE!$AA$2-LEN(VLOOKUP(A1658,SOURCE!B:S,15,0))&gt;=0,REPT(" ",SOURCE!$AA$2-LEN(VLOOKUP(A1658,SOURCE!B:S,15,0))),"")&amp;
TEXT(A1658,"???0")&amp;IF(VLOOKUP(A1658,SOURCE!B:S,16,0)="","","   "&amp;VLOOKUP(A1658,SOURCE!B:S,16,0)
))))
)</f>
        <v>#define ITM_TICKS                   1620</v>
      </c>
    </row>
    <row r="1659" spans="1:4">
      <c r="A1659">
        <f t="shared" si="29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8" t="str">
        <f>IF(A1659&lt;&gt;INT(A1659),B1659,
IF(A1659&lt;0,VLOOKUP(A1659,lookups!A$1:B$25,2,0),
IF(ISNA(B1659),"",
IF(OR(ISBLANK(A1659),ISNA(B1659),B1659=0),
"",
"#define "&amp;
VLOOKUP(A1659,SOURCE!B:S,15,0)&amp;IF(SOURCE!$AA$2-LEN(VLOOKUP(A1659,SOURCE!B:S,15,0))&gt;=0,REPT(" ",SOURCE!$AA$2-LEN(VLOOKUP(A1659,SOURCE!B:S,15,0))),"")&amp;
TEXT(A1659,"???0")&amp;IF(VLOOKUP(A1659,SOURCE!B:S,16,0)="","","   "&amp;VLOOKUP(A1659,SOURCE!B:S,16,0)
))))
)</f>
        <v>#define ITM_TIME                    1621</v>
      </c>
    </row>
    <row r="1660" spans="1:4">
      <c r="A1660">
        <f t="shared" si="29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8" t="str">
        <f>IF(A1660&lt;&gt;INT(A1660),B1660,
IF(A1660&lt;0,VLOOKUP(A1660,lookups!A$1:B$25,2,0),
IF(ISNA(B1660),"",
IF(OR(ISBLANK(A1660),ISNA(B1660),B1660=0),
"",
"#define "&amp;
VLOOKUP(A1660,SOURCE!B:S,15,0)&amp;IF(SOURCE!$AA$2-LEN(VLOOKUP(A1660,SOURCE!B:S,15,0))&gt;=0,REPT(" ",SOURCE!$AA$2-LEN(VLOOKUP(A1660,SOURCE!B:S,15,0))),"")&amp;
TEXT(A1660,"???0")&amp;IF(VLOOKUP(A1660,SOURCE!B:S,16,0)="","","   "&amp;VLOOKUP(A1660,SOURCE!B:S,16,0)
))))
)</f>
        <v>#define ITM_TIMER                   1622</v>
      </c>
    </row>
    <row r="1661" spans="1:4">
      <c r="A1661">
        <f t="shared" si="29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8" t="str">
        <f>IF(A1661&lt;&gt;INT(A1661),B1661,
IF(A1661&lt;0,VLOOKUP(A1661,lookups!A$1:B$25,2,0),
IF(ISNA(B1661),"",
IF(OR(ISBLANK(A1661),ISNA(B1661),B1661=0),
"",
"#define "&amp;
VLOOKUP(A1661,SOURCE!B:S,15,0)&amp;IF(SOURCE!$AA$2-LEN(VLOOKUP(A1661,SOURCE!B:S,15,0))&gt;=0,REPT(" ",SOURCE!$AA$2-LEN(VLOOKUP(A1661,SOURCE!B:S,15,0))),"")&amp;
TEXT(A1661,"???0")&amp;IF(VLOOKUP(A1661,SOURCE!B:S,16,0)="","","   "&amp;VLOOKUP(A1661,SOURCE!B:S,16,0)
))))
)</f>
        <v>#define ITM_Tn                      1623</v>
      </c>
    </row>
    <row r="1662" spans="1:4">
      <c r="A1662">
        <f t="shared" si="29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8" t="str">
        <f>IF(A1662&lt;&gt;INT(A1662),B1662,
IF(A1662&lt;0,VLOOKUP(A1662,lookups!A$1:B$25,2,0),
IF(ISNA(B1662),"",
IF(OR(ISBLANK(A1662),ISNA(B1662),B1662=0),
"",
"#define "&amp;
VLOOKUP(A1662,SOURCE!B:S,15,0)&amp;IF(SOURCE!$AA$2-LEN(VLOOKUP(A1662,SOURCE!B:S,15,0))&gt;=0,REPT(" ",SOURCE!$AA$2-LEN(VLOOKUP(A1662,SOURCE!B:S,15,0))),"")&amp;
TEXT(A1662,"???0")&amp;IF(VLOOKUP(A1662,SOURCE!B:S,16,0)="","","   "&amp;VLOOKUP(A1662,SOURCE!B:S,16,0)
))))
)</f>
        <v>#define ITM_TONE                    1624</v>
      </c>
    </row>
    <row r="1663" spans="1:4">
      <c r="A1663">
        <f t="shared" si="29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8" t="str">
        <f>IF(A1663&lt;&gt;INT(A1663),B1663,
IF(A1663&lt;0,VLOOKUP(A1663,lookups!A$1:B$25,2,0),
IF(ISNA(B1663),"",
IF(OR(ISBLANK(A1663),ISNA(B1663),B1663=0),
"",
"#define "&amp;
VLOOKUP(A1663,SOURCE!B:S,15,0)&amp;IF(SOURCE!$AA$2-LEN(VLOOKUP(A1663,SOURCE!B:S,15,0))&gt;=0,REPT(" ",SOURCE!$AA$2-LEN(VLOOKUP(A1663,SOURCE!B:S,15,0))),"")&amp;
TEXT(A1663,"???0")&amp;IF(VLOOKUP(A1663,SOURCE!B:S,16,0)="","","   "&amp;VLOOKUP(A1663,SOURCE!B:S,16,0)
))))
)</f>
        <v>#define ITM_Tex                     1625</v>
      </c>
    </row>
    <row r="1664" spans="1:4">
      <c r="A1664">
        <f t="shared" si="29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8" t="str">
        <f>IF(A1664&lt;&gt;INT(A1664),B1664,
IF(A1664&lt;0,VLOOKUP(A1664,lookups!A$1:B$25,2,0),
IF(ISNA(B1664),"",
IF(OR(ISBLANK(A1664),ISNA(B1664),B1664=0),
"",
"#define "&amp;
VLOOKUP(A1664,SOURCE!B:S,15,0)&amp;IF(SOURCE!$AA$2-LEN(VLOOKUP(A1664,SOURCE!B:S,15,0))&gt;=0,REPT(" ",SOURCE!$AA$2-LEN(VLOOKUP(A1664,SOURCE!B:S,15,0))),"")&amp;
TEXT(A1664,"???0")&amp;IF(VLOOKUP(A1664,SOURCE!B:S,16,0)="","","   "&amp;VLOOKUP(A1664,SOURCE!B:S,16,0)
))))
)</f>
        <v>#define ITM_ULP                     1626</v>
      </c>
    </row>
    <row r="1665" spans="1:4">
      <c r="A1665">
        <f t="shared" si="29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8" t="str">
        <f>IF(A1665&lt;&gt;INT(A1665),B1665,
IF(A1665&lt;0,VLOOKUP(A1665,lookups!A$1:B$25,2,0),
IF(ISNA(B1665),"",
IF(OR(ISBLANK(A1665),ISNA(B1665),B1665=0),
"",
"#define "&amp;
VLOOKUP(A1665,SOURCE!B:S,15,0)&amp;IF(SOURCE!$AA$2-LEN(VLOOKUP(A1665,SOURCE!B:S,15,0))&gt;=0,REPT(" ",SOURCE!$AA$2-LEN(VLOOKUP(A1665,SOURCE!B:S,15,0))),"")&amp;
TEXT(A1665,"???0")&amp;IF(VLOOKUP(A1665,SOURCE!B:S,16,0)="","","   "&amp;VLOOKUP(A1665,SOURCE!B:S,16,0)
))))
)</f>
        <v>#define ITM_Un                      1627</v>
      </c>
    </row>
    <row r="1666" spans="1:4">
      <c r="A1666">
        <f t="shared" si="29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8" t="str">
        <f>IF(A1666&lt;&gt;INT(A1666),B1666,
IF(A1666&lt;0,VLOOKUP(A1666,lookups!A$1:B$25,2,0),
IF(ISNA(B1666),"",
IF(OR(ISBLANK(A1666),ISNA(B1666),B1666=0),
"",
"#define "&amp;
VLOOKUP(A1666,SOURCE!B:S,15,0)&amp;IF(SOURCE!$AA$2-LEN(VLOOKUP(A1666,SOURCE!B:S,15,0))&gt;=0,REPT(" ",SOURCE!$AA$2-LEN(VLOOKUP(A1666,SOURCE!B:S,15,0))),"")&amp;
TEXT(A1666,"???0")&amp;IF(VLOOKUP(A1666,SOURCE!B:S,16,0)="","","   "&amp;VLOOKUP(A1666,SOURCE!B:S,16,0)
))))
)</f>
        <v>#define ITM_UNITV                   1628</v>
      </c>
    </row>
    <row r="1667" spans="1:4">
      <c r="A1667">
        <f t="shared" si="29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8" t="str">
        <f>IF(A1667&lt;&gt;INT(A1667),B1667,
IF(A1667&lt;0,VLOOKUP(A1667,lookups!A$1:B$25,2,0),
IF(ISNA(B1667),"",
IF(OR(ISBLANK(A1667),ISNA(B1667),B1667=0),
"",
"#define "&amp;
VLOOKUP(A1667,SOURCE!B:S,15,0)&amp;IF(SOURCE!$AA$2-LEN(VLOOKUP(A1667,SOURCE!B:S,15,0))&gt;=0,REPT(" ",SOURCE!$AA$2-LEN(VLOOKUP(A1667,SOURCE!B:S,15,0))),"")&amp;
TEXT(A1667,"???0")&amp;IF(VLOOKUP(A1667,SOURCE!B:S,16,0)="","","   "&amp;VLOOKUP(A1667,SOURCE!B:S,16,0)
))))
)</f>
        <v>#define ITM_UNSIGN                  1629</v>
      </c>
    </row>
    <row r="1668" spans="1:4">
      <c r="A1668">
        <f t="shared" si="29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8" t="str">
        <f>IF(A1668&lt;&gt;INT(A1668),B1668,
IF(A1668&lt;0,VLOOKUP(A1668,lookups!A$1:B$25,2,0),
IF(ISNA(B1668),"",
IF(OR(ISBLANK(A1668),ISNA(B1668),B1668=0),
"",
"#define "&amp;
VLOOKUP(A1668,SOURCE!B:S,15,0)&amp;IF(SOURCE!$AA$2-LEN(VLOOKUP(A1668,SOURCE!B:S,15,0))&gt;=0,REPT(" ",SOURCE!$AA$2-LEN(VLOOKUP(A1668,SOURCE!B:S,15,0))),"")&amp;
TEXT(A1668,"???0")&amp;IF(VLOOKUP(A1668,SOURCE!B:S,16,0)="","","   "&amp;VLOOKUP(A1668,SOURCE!B:S,16,0)
))))
)</f>
        <v>#define ITM_VARMNU                  1630</v>
      </c>
    </row>
    <row r="1669" spans="1:4">
      <c r="A1669">
        <f t="shared" si="29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8" t="str">
        <f>IF(A1669&lt;&gt;INT(A1669),B1669,
IF(A1669&lt;0,VLOOKUP(A1669,lookups!A$1:B$25,2,0),
IF(ISNA(B1669),"",
IF(OR(ISBLANK(A1669),ISNA(B1669),B1669=0),
"",
"#define "&amp;
VLOOKUP(A1669,SOURCE!B:S,15,0)&amp;IF(SOURCE!$AA$2-LEN(VLOOKUP(A1669,SOURCE!B:S,15,0))&gt;=0,REPT(" ",SOURCE!$AA$2-LEN(VLOOKUP(A1669,SOURCE!B:S,15,0))),"")&amp;
TEXT(A1669,"???0")&amp;IF(VLOOKUP(A1669,SOURCE!B:S,16,0)="","","   "&amp;VLOOKUP(A1669,SOURCE!B:S,16,0)
))))
)</f>
        <v>#define ITM_VERS                    1631</v>
      </c>
    </row>
    <row r="1670" spans="1:4">
      <c r="A1670">
        <f t="shared" si="29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8" t="str">
        <f>IF(A1670&lt;&gt;INT(A1670),B1670,
IF(A1670&lt;0,VLOOKUP(A1670,lookups!A$1:B$25,2,0),
IF(ISNA(B1670),"",
IF(OR(ISBLANK(A1670),ISNA(B1670),B1670=0),
"",
"#define "&amp;
VLOOKUP(A1670,SOURCE!B:S,15,0)&amp;IF(SOURCE!$AA$2-LEN(VLOOKUP(A1670,SOURCE!B:S,15,0))&gt;=0,REPT(" ",SOURCE!$AA$2-LEN(VLOOKUP(A1670,SOURCE!B:S,15,0))),"")&amp;
TEXT(A1670,"???0")&amp;IF(VLOOKUP(A1670,SOURCE!B:S,16,0)="","","   "&amp;VLOOKUP(A1670,SOURCE!B:S,16,0)
))))
)</f>
        <v>#define ITM_IDIVR                   1632</v>
      </c>
    </row>
    <row r="1671" spans="1:4">
      <c r="A1671">
        <f t="shared" si="29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8" t="str">
        <f>IF(A1671&lt;&gt;INT(A1671),B1671,
IF(A1671&lt;0,VLOOKUP(A1671,lookups!A$1:B$25,2,0),
IF(ISNA(B1671),"",
IF(OR(ISBLANK(A1671),ISNA(B1671),B1671=0),
"",
"#define "&amp;
VLOOKUP(A1671,SOURCE!B:S,15,0)&amp;IF(SOURCE!$AA$2-LEN(VLOOKUP(A1671,SOURCE!B:S,15,0))&gt;=0,REPT(" ",SOURCE!$AA$2-LEN(VLOOKUP(A1671,SOURCE!B:S,15,0))),"")&amp;
TEXT(A1671,"???0")&amp;IF(VLOOKUP(A1671,SOURCE!B:S,16,0)="","","   "&amp;VLOOKUP(A1671,SOURCE!B:S,16,0)
))))
)</f>
        <v>#define ITM_WDAY                    1633</v>
      </c>
    </row>
    <row r="1672" spans="1:4">
      <c r="A1672">
        <f t="shared" si="29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8" t="str">
        <f>IF(A1672&lt;&gt;INT(A1672),B1672,
IF(A1672&lt;0,VLOOKUP(A1672,lookups!A$1:B$25,2,0),
IF(ISNA(B1672),"",
IF(OR(ISBLANK(A1672),ISNA(B1672),B1672=0),
"",
"#define "&amp;
VLOOKUP(A1672,SOURCE!B:S,15,0)&amp;IF(SOURCE!$AA$2-LEN(VLOOKUP(A1672,SOURCE!B:S,15,0))&gt;=0,REPT(" ",SOURCE!$AA$2-LEN(VLOOKUP(A1672,SOURCE!B:S,15,0))),"")&amp;
TEXT(A1672,"???0")&amp;IF(VLOOKUP(A1672,SOURCE!B:S,16,0)="","","   "&amp;VLOOKUP(A1672,SOURCE!B:S,16,0)
))))
)</f>
        <v>#define ITM_WHO                     1634</v>
      </c>
    </row>
    <row r="1673" spans="1:4">
      <c r="A1673">
        <f t="shared" si="29"/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8" t="str">
        <f>IF(A1673&lt;&gt;INT(A1673),B1673,
IF(A1673&lt;0,VLOOKUP(A1673,lookups!A$1:B$25,2,0),
IF(ISNA(B1673),"",
IF(OR(ISBLANK(A1673),ISNA(B1673),B1673=0),
"",
"#define "&amp;
VLOOKUP(A1673,SOURCE!B:S,15,0)&amp;IF(SOURCE!$AA$2-LEN(VLOOKUP(A1673,SOURCE!B:S,15,0))&gt;=0,REPT(" ",SOURCE!$AA$2-LEN(VLOOKUP(A1673,SOURCE!B:S,15,0))),"")&amp;
TEXT(A1673,"???0")&amp;IF(VLOOKUP(A1673,SOURCE!B:S,16,0)="","","   "&amp;VLOOKUP(A1673,SOURCE!B:S,16,0)
))))
)</f>
        <v>#define ITM_WM                      1635</v>
      </c>
    </row>
    <row r="1674" spans="1:4">
      <c r="A1674">
        <f t="shared" si="29"/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8" t="str">
        <f>IF(A1674&lt;&gt;INT(A1674),B1674,
IF(A1674&lt;0,VLOOKUP(A1674,lookups!A$1:B$25,2,0),
IF(ISNA(B1674),"",
IF(OR(ISBLANK(A1674),ISNA(B1674),B1674=0),
"",
"#define "&amp;
VLOOKUP(A1674,SOURCE!B:S,15,0)&amp;IF(SOURCE!$AA$2-LEN(VLOOKUP(A1674,SOURCE!B:S,15,0))&gt;=0,REPT(" ",SOURCE!$AA$2-LEN(VLOOKUP(A1674,SOURCE!B:S,15,0))),"")&amp;
TEXT(A1674,"???0")&amp;IF(VLOOKUP(A1674,SOURCE!B:S,16,0)="","","   "&amp;VLOOKUP(A1674,SOURCE!B:S,16,0)
))))
)</f>
        <v>#define ITM_WP                      1636</v>
      </c>
    </row>
    <row r="1675" spans="1:4">
      <c r="A1675">
        <f t="shared" ref="A1675:A1738" si="30">C1674</f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8" t="str">
        <f>IF(A1675&lt;&gt;INT(A1675),B1675,
IF(A1675&lt;0,VLOOKUP(A1675,lookups!A$1:B$25,2,0),
IF(ISNA(B1675),"",
IF(OR(ISBLANK(A1675),ISNA(B1675),B1675=0),
"",
"#define "&amp;
VLOOKUP(A1675,SOURCE!B:S,15,0)&amp;IF(SOURCE!$AA$2-LEN(VLOOKUP(A1675,SOURCE!B:S,15,0))&gt;=0,REPT(" ",SOURCE!$AA$2-LEN(VLOOKUP(A1675,SOURCE!B:S,15,0))),"")&amp;
TEXT(A1675,"???0")&amp;IF(VLOOKUP(A1675,SOURCE!B:S,16,0)="","","   "&amp;VLOOKUP(A1675,SOURCE!B:S,16,0)
))))
)</f>
        <v>#define ITM_WM1                     1637</v>
      </c>
    </row>
    <row r="1676" spans="1:4">
      <c r="A1676">
        <f t="shared" si="30"/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8" t="str">
        <f>IF(A1676&lt;&gt;INT(A1676),B1676,
IF(A1676&lt;0,VLOOKUP(A1676,lookups!A$1:B$25,2,0),
IF(ISNA(B1676),"",
IF(OR(ISBLANK(A1676),ISNA(B1676),B1676=0),
"",
"#define "&amp;
VLOOKUP(A1676,SOURCE!B:S,15,0)&amp;IF(SOURCE!$AA$2-LEN(VLOOKUP(A1676,SOURCE!B:S,15,0))&gt;=0,REPT(" ",SOURCE!$AA$2-LEN(VLOOKUP(A1676,SOURCE!B:S,15,0))),"")&amp;
TEXT(A1676,"???0")&amp;IF(VLOOKUP(A1676,SOURCE!B:S,16,0)="","","   "&amp;VLOOKUP(A1676,SOURCE!B:S,16,0)
))))
)</f>
        <v>#define ITM_WSIZE                   1638</v>
      </c>
    </row>
    <row r="1677" spans="1:4">
      <c r="A1677">
        <f t="shared" si="30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8" t="str">
        <f>IF(A1677&lt;&gt;INT(A1677),B1677,
IF(A1677&lt;0,VLOOKUP(A1677,lookups!A$1:B$25,2,0),
IF(ISNA(B1677),"",
IF(OR(ISBLANK(A1677),ISNA(B1677),B1677=0),
"",
"#define "&amp;
VLOOKUP(A1677,SOURCE!B:S,15,0)&amp;IF(SOURCE!$AA$2-LEN(VLOOKUP(A1677,SOURCE!B:S,15,0))&gt;=0,REPT(" ",SOURCE!$AA$2-LEN(VLOOKUP(A1677,SOURCE!B:S,15,0))),"")&amp;
TEXT(A1677,"???0")&amp;IF(VLOOKUP(A1677,SOURCE!B:S,16,0)="","","   "&amp;VLOOKUP(A1677,SOURCE!B:S,16,0)
))))
)</f>
        <v>#define ITM_WSIZEQ                  1639</v>
      </c>
    </row>
    <row r="1678" spans="1:4">
      <c r="A1678">
        <f t="shared" si="30"/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8" t="str">
        <f>IF(A1678&lt;&gt;INT(A1678),B1678,
IF(A1678&lt;0,VLOOKUP(A1678,lookups!A$1:B$25,2,0),
IF(ISNA(B1678),"",
IF(OR(ISBLANK(A1678),ISNA(B1678),B1678=0),
"",
"#define "&amp;
VLOOKUP(A1678,SOURCE!B:S,15,0)&amp;IF(SOURCE!$AA$2-LEN(VLOOKUP(A1678,SOURCE!B:S,15,0))&gt;=0,REPT(" ",SOURCE!$AA$2-LEN(VLOOKUP(A1678,SOURCE!B:S,15,0))),"")&amp;
TEXT(A1678,"???0")&amp;IF(VLOOKUP(A1678,SOURCE!B:S,16,0)="","","   "&amp;VLOOKUP(A1678,SOURCE!B:S,16,0)
))))
)</f>
        <v>#define ITM_XBAR                    1640</v>
      </c>
    </row>
    <row r="1679" spans="1:4">
      <c r="A1679">
        <f t="shared" si="30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8" t="str">
        <f>IF(A1679&lt;&gt;INT(A1679),B1679,
IF(A1679&lt;0,VLOOKUP(A1679,lookups!A$1:B$25,2,0),
IF(ISNA(B1679),"",
IF(OR(ISBLANK(A1679),ISNA(B1679),B1679=0),
"",
"#define "&amp;
VLOOKUP(A1679,SOURCE!B:S,15,0)&amp;IF(SOURCE!$AA$2-LEN(VLOOKUP(A1679,SOURCE!B:S,15,0))&gt;=0,REPT(" ",SOURCE!$AA$2-LEN(VLOOKUP(A1679,SOURCE!B:S,15,0))),"")&amp;
TEXT(A1679,"???0")&amp;IF(VLOOKUP(A1679,SOURCE!B:S,16,0)="","","   "&amp;VLOOKUP(A1679,SOURCE!B:S,16,0)
))))
)</f>
        <v>#define ITM_XG                      1641</v>
      </c>
    </row>
    <row r="1680" spans="1:4">
      <c r="A1680">
        <f t="shared" si="30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8" t="str">
        <f>IF(A1680&lt;&gt;INT(A1680),B1680,
IF(A1680&lt;0,VLOOKUP(A1680,lookups!A$1:B$25,2,0),
IF(ISNA(B1680),"",
IF(OR(ISBLANK(A1680),ISNA(B1680),B1680=0),
"",
"#define "&amp;
VLOOKUP(A1680,SOURCE!B:S,15,0)&amp;IF(SOURCE!$AA$2-LEN(VLOOKUP(A1680,SOURCE!B:S,15,0))&gt;=0,REPT(" ",SOURCE!$AA$2-LEN(VLOOKUP(A1680,SOURCE!B:S,15,0))),"")&amp;
TEXT(A1680,"???0")&amp;IF(VLOOKUP(A1680,SOURCE!B:S,16,0)="","","   "&amp;VLOOKUP(A1680,SOURCE!B:S,16,0)
))))
)</f>
        <v>#define ITM_XW                      1642</v>
      </c>
    </row>
    <row r="1681" spans="1:4">
      <c r="A1681">
        <f t="shared" si="30"/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8" t="str">
        <f>IF(A1681&lt;&gt;INT(A1681),B1681,
IF(A1681&lt;0,VLOOKUP(A1681,lookups!A$1:B$25,2,0),
IF(ISNA(B1681),"",
IF(OR(ISBLANK(A1681),ISNA(B1681),B1681=0),
"",
"#define "&amp;
VLOOKUP(A1681,SOURCE!B:S,15,0)&amp;IF(SOURCE!$AA$2-LEN(VLOOKUP(A1681,SOURCE!B:S,15,0))&gt;=0,REPT(" ",SOURCE!$AA$2-LEN(VLOOKUP(A1681,SOURCE!B:S,15,0))),"")&amp;
TEXT(A1681,"???0")&amp;IF(VLOOKUP(A1681,SOURCE!B:S,16,0)="","","   "&amp;VLOOKUP(A1681,SOURCE!B:S,16,0)
))))
)</f>
        <v>#define ITM_XCIRC                   1643</v>
      </c>
    </row>
    <row r="1682" spans="1:4">
      <c r="A1682">
        <f t="shared" si="30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8" t="str">
        <f>IF(A1682&lt;&gt;INT(A1682),B1682,
IF(A1682&lt;0,VLOOKUP(A1682,lookups!A$1:B$25,2,0),
IF(ISNA(B1682),"",
IF(OR(ISBLANK(A1682),ISNA(B1682),B1682=0),
"",
"#define "&amp;
VLOOKUP(A1682,SOURCE!B:S,15,0)&amp;IF(SOURCE!$AA$2-LEN(VLOOKUP(A1682,SOURCE!B:S,15,0))&gt;=0,REPT(" ",SOURCE!$AA$2-LEN(VLOOKUP(A1682,SOURCE!B:S,15,0))),"")&amp;
TEXT(A1682,"???0")&amp;IF(VLOOKUP(A1682,SOURCE!B:S,16,0)="","","   "&amp;VLOOKUP(A1682,SOURCE!B:S,16,0)
))))
)</f>
        <v>#define ITM_XtoDATE                 1644</v>
      </c>
    </row>
    <row r="1683" spans="1:4">
      <c r="A1683">
        <f t="shared" si="30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8" t="str">
        <f>IF(A1683&lt;&gt;INT(A1683),B1683,
IF(A1683&lt;0,VLOOKUP(A1683,lookups!A$1:B$25,2,0),
IF(ISNA(B1683),"",
IF(OR(ISBLANK(A1683),ISNA(B1683),B1683=0),
"",
"#define "&amp;
VLOOKUP(A1683,SOURCE!B:S,15,0)&amp;IF(SOURCE!$AA$2-LEN(VLOOKUP(A1683,SOURCE!B:S,15,0))&gt;=0,REPT(" ",SOURCE!$AA$2-LEN(VLOOKUP(A1683,SOURCE!B:S,15,0))),"")&amp;
TEXT(A1683,"???0")&amp;IF(VLOOKUP(A1683,SOURCE!B:S,16,0)="","","   "&amp;VLOOKUP(A1683,SOURCE!B:S,16,0)
))))
)</f>
        <v>#define ITM_XtoALPHA                1645</v>
      </c>
    </row>
    <row r="1684" spans="1:4">
      <c r="A1684">
        <f t="shared" si="30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8" t="str">
        <f>IF(A1684&lt;&gt;INT(A1684),B1684,
IF(A1684&lt;0,VLOOKUP(A1684,lookups!A$1:B$25,2,0),
IF(ISNA(B1684),"",
IF(OR(ISBLANK(A1684),ISNA(B1684),B1684=0),
"",
"#define "&amp;
VLOOKUP(A1684,SOURCE!B:S,15,0)&amp;IF(SOURCE!$AA$2-LEN(VLOOKUP(A1684,SOURCE!B:S,15,0))&gt;=0,REPT(" ",SOURCE!$AA$2-LEN(VLOOKUP(A1684,SOURCE!B:S,15,0))),"")&amp;
TEXT(A1684,"???0")&amp;IF(VLOOKUP(A1684,SOURCE!B:S,16,0)="","","   "&amp;VLOOKUP(A1684,SOURCE!B:S,16,0)
))))
)</f>
        <v>#define ITM_M_QR                    1646</v>
      </c>
    </row>
    <row r="1685" spans="1:4">
      <c r="A1685">
        <f t="shared" si="30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8" t="str">
        <f>IF(A1685&lt;&gt;INT(A1685),B1685,
IF(A1685&lt;0,VLOOKUP(A1685,lookups!A$1:B$25,2,0),
IF(ISNA(B1685),"",
IF(OR(ISBLANK(A1685),ISNA(B1685),B1685=0),
"",
"#define "&amp;
VLOOKUP(A1685,SOURCE!B:S,15,0)&amp;IF(SOURCE!$AA$2-LEN(VLOOKUP(A1685,SOURCE!B:S,15,0))&gt;=0,REPT(" ",SOURCE!$AA$2-LEN(VLOOKUP(A1685,SOURCE!B:S,15,0))),"")&amp;
TEXT(A1685,"???0")&amp;IF(VLOOKUP(A1685,SOURCE!B:S,16,0)="","","   "&amp;VLOOKUP(A1685,SOURCE!B:S,16,0)
))))
)</f>
        <v>#define ITM_YEAR                    1647</v>
      </c>
    </row>
    <row r="1686" spans="1:4">
      <c r="A1686">
        <f t="shared" si="30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8" t="str">
        <f>IF(A1686&lt;&gt;INT(A1686),B1686,
IF(A1686&lt;0,VLOOKUP(A1686,lookups!A$1:B$25,2,0),
IF(ISNA(B1686),"",
IF(OR(ISBLANK(A1686),ISNA(B1686),B1686=0),
"",
"#define "&amp;
VLOOKUP(A1686,SOURCE!B:S,15,0)&amp;IF(SOURCE!$AA$2-LEN(VLOOKUP(A1686,SOURCE!B:S,15,0))&gt;=0,REPT(" ",SOURCE!$AA$2-LEN(VLOOKUP(A1686,SOURCE!B:S,15,0))),"")&amp;
TEXT(A1686,"???0")&amp;IF(VLOOKUP(A1686,SOURCE!B:S,16,0)="","","   "&amp;VLOOKUP(A1686,SOURCE!B:S,16,0)
))))
)</f>
        <v>#define ITM_YCIRC                   1648</v>
      </c>
    </row>
    <row r="1687" spans="1:4">
      <c r="A1687">
        <f t="shared" si="30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8" t="str">
        <f>IF(A1687&lt;&gt;INT(A1687),B1687,
IF(A1687&lt;0,VLOOKUP(A1687,lookups!A$1:B$25,2,0),
IF(ISNA(B1687),"",
IF(OR(ISBLANK(A1687),ISNA(B1687),B1687=0),
"",
"#define "&amp;
VLOOKUP(A1687,SOURCE!B:S,15,0)&amp;IF(SOURCE!$AA$2-LEN(VLOOKUP(A1687,SOURCE!B:S,15,0))&gt;=0,REPT(" ",SOURCE!$AA$2-LEN(VLOOKUP(A1687,SOURCE!B:S,15,0))),"")&amp;
TEXT(A1687,"???0")&amp;IF(VLOOKUP(A1687,SOURCE!B:S,16,0)="","","   "&amp;VLOOKUP(A1687,SOURCE!B:S,16,0)
))))
)</f>
        <v>#define ITM_YMD                     1649</v>
      </c>
    </row>
    <row r="1688" spans="1:4">
      <c r="A1688">
        <f t="shared" si="30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8" t="str">
        <f>IF(A1688&lt;&gt;INT(A1688),B1688,
IF(A1688&lt;0,VLOOKUP(A1688,lookups!A$1:B$25,2,0),
IF(ISNA(B1688),"",
IF(OR(ISBLANK(A1688),ISNA(B1688),B1688=0),
"",
"#define "&amp;
VLOOKUP(A1688,SOURCE!B:S,15,0)&amp;IF(SOURCE!$AA$2-LEN(VLOOKUP(A1688,SOURCE!B:S,15,0))&gt;=0,REPT(" ",SOURCE!$AA$2-LEN(VLOOKUP(A1688,SOURCE!B:S,15,0))),"")&amp;
TEXT(A1688,"???0")&amp;IF(VLOOKUP(A1688,SOURCE!B:S,16,0)="","","   "&amp;VLOOKUP(A1688,SOURCE!B:S,16,0)
))))
)</f>
        <v>#define ITM_Yex                     1650</v>
      </c>
    </row>
    <row r="1689" spans="1:4">
      <c r="A1689">
        <f t="shared" si="30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8" t="str">
        <f>IF(A1689&lt;&gt;INT(A1689),B1689,
IF(A1689&lt;0,VLOOKUP(A1689,lookups!A$1:B$25,2,0),
IF(ISNA(B1689),"",
IF(OR(ISBLANK(A1689),ISNA(B1689),B1689=0),
"",
"#define "&amp;
VLOOKUP(A1689,SOURCE!B:S,15,0)&amp;IF(SOURCE!$AA$2-LEN(VLOOKUP(A1689,SOURCE!B:S,15,0))&gt;=0,REPT(" ",SOURCE!$AA$2-LEN(VLOOKUP(A1689,SOURCE!B:S,15,0))),"")&amp;
TEXT(A1689,"???0")&amp;IF(VLOOKUP(A1689,SOURCE!B:S,16,0)="","","   "&amp;VLOOKUP(A1689,SOURCE!B:S,16,0)
))))
)</f>
        <v>#define ITM_Zex                     1651</v>
      </c>
    </row>
    <row r="1690" spans="1:4">
      <c r="A1690">
        <f t="shared" si="30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8" t="str">
        <f>IF(A1690&lt;&gt;INT(A1690),B1690,
IF(A1690&lt;0,VLOOKUP(A1690,lookups!A$1:B$25,2,0),
IF(ISNA(B1690),"",
IF(OR(ISBLANK(A1690),ISNA(B1690),B1690=0),
"",
"#define "&amp;
VLOOKUP(A1690,SOURCE!B:S,15,0)&amp;IF(SOURCE!$AA$2-LEN(VLOOKUP(A1690,SOURCE!B:S,15,0))&gt;=0,REPT(" ",SOURCE!$AA$2-LEN(VLOOKUP(A1690,SOURCE!B:S,15,0))),"")&amp;
TEXT(A1690,"???0")&amp;IF(VLOOKUP(A1690,SOURCE!B:S,16,0)="","","   "&amp;VLOOKUP(A1690,SOURCE!B:S,16,0)
))))
)</f>
        <v>#define ITM_ALPHALENG               1652</v>
      </c>
    </row>
    <row r="1691" spans="1:4">
      <c r="A1691">
        <f t="shared" si="30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8" t="str">
        <f>IF(A1691&lt;&gt;INT(A1691),B1691,
IF(A1691&lt;0,VLOOKUP(A1691,lookups!A$1:B$25,2,0),
IF(ISNA(B1691),"",
IF(OR(ISBLANK(A1691),ISNA(B1691),B1691=0),
"",
"#define "&amp;
VLOOKUP(A1691,SOURCE!B:S,15,0)&amp;IF(SOURCE!$AA$2-LEN(VLOOKUP(A1691,SOURCE!B:S,15,0))&gt;=0,REPT(" ",SOURCE!$AA$2-LEN(VLOOKUP(A1691,SOURCE!B:S,15,0))),"")&amp;
TEXT(A1691,"???0")&amp;IF(VLOOKUP(A1691,SOURCE!B:S,16,0)="","","   "&amp;VLOOKUP(A1691,SOURCE!B:S,16,0)
))))
)</f>
        <v>#define ITM_XMAX                    1653</v>
      </c>
    </row>
    <row r="1692" spans="1:4">
      <c r="A1692">
        <f t="shared" si="30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8" t="str">
        <f>IF(A1692&lt;&gt;INT(A1692),B1692,
IF(A1692&lt;0,VLOOKUP(A1692,lookups!A$1:B$25,2,0),
IF(ISNA(B1692),"",
IF(OR(ISBLANK(A1692),ISNA(B1692),B1692=0),
"",
"#define "&amp;
VLOOKUP(A1692,SOURCE!B:S,15,0)&amp;IF(SOURCE!$AA$2-LEN(VLOOKUP(A1692,SOURCE!B:S,15,0))&gt;=0,REPT(" ",SOURCE!$AA$2-LEN(VLOOKUP(A1692,SOURCE!B:S,15,0))),"")&amp;
TEXT(A1692,"???0")&amp;IF(VLOOKUP(A1692,SOURCE!B:S,16,0)="","","   "&amp;VLOOKUP(A1692,SOURCE!B:S,16,0)
))))
)</f>
        <v>#define ITM_XMIN                    1654</v>
      </c>
    </row>
    <row r="1693" spans="1:4">
      <c r="A1693">
        <f t="shared" si="30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8" t="str">
        <f>IF(A1693&lt;&gt;INT(A1693),B1693,
IF(A1693&lt;0,VLOOKUP(A1693,lookups!A$1:B$25,2,0),
IF(ISNA(B1693),"",
IF(OR(ISBLANK(A1693),ISNA(B1693),B1693=0),
"",
"#define "&amp;
VLOOKUP(A1693,SOURCE!B:S,15,0)&amp;IF(SOURCE!$AA$2-LEN(VLOOKUP(A1693,SOURCE!B:S,15,0))&gt;=0,REPT(" ",SOURCE!$AA$2-LEN(VLOOKUP(A1693,SOURCE!B:S,15,0))),"")&amp;
TEXT(A1693,"???0")&amp;IF(VLOOKUP(A1693,SOURCE!B:S,16,0)="","","   "&amp;VLOOKUP(A1693,SOURCE!B:S,16,0)
))))
)</f>
        <v>#define ITM_ALPHAPOS                1655</v>
      </c>
    </row>
    <row r="1694" spans="1:4">
      <c r="A1694">
        <f t="shared" si="30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8" t="str">
        <f>IF(A1694&lt;&gt;INT(A1694),B1694,
IF(A1694&lt;0,VLOOKUP(A1694,lookups!A$1:B$25,2,0),
IF(ISNA(B1694),"",
IF(OR(ISBLANK(A1694),ISNA(B1694),B1694=0),
"",
"#define "&amp;
VLOOKUP(A1694,SOURCE!B:S,15,0)&amp;IF(SOURCE!$AA$2-LEN(VLOOKUP(A1694,SOURCE!B:S,15,0))&gt;=0,REPT(" ",SOURCE!$AA$2-LEN(VLOOKUP(A1694,SOURCE!B:S,15,0))),"")&amp;
TEXT(A1694,"???0")&amp;IF(VLOOKUP(A1694,SOURCE!B:S,16,0)="","","   "&amp;VLOOKUP(A1694,SOURCE!B:S,16,0)
))))
)</f>
        <v>#define ITM_ALPHARL                 1656</v>
      </c>
    </row>
    <row r="1695" spans="1:4">
      <c r="A1695">
        <f t="shared" si="30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8" t="str">
        <f>IF(A1695&lt;&gt;INT(A1695),B1695,
IF(A1695&lt;0,VLOOKUP(A1695,lookups!A$1:B$25,2,0),
IF(ISNA(B1695),"",
IF(OR(ISBLANK(A1695),ISNA(B1695),B1695=0),
"",
"#define "&amp;
VLOOKUP(A1695,SOURCE!B:S,15,0)&amp;IF(SOURCE!$AA$2-LEN(VLOOKUP(A1695,SOURCE!B:S,15,0))&gt;=0,REPT(" ",SOURCE!$AA$2-LEN(VLOOKUP(A1695,SOURCE!B:S,15,0))),"")&amp;
TEXT(A1695,"???0")&amp;IF(VLOOKUP(A1695,SOURCE!B:S,16,0)="","","   "&amp;VLOOKUP(A1695,SOURCE!B:S,16,0)
))))
)</f>
        <v>#define ITM_ALPHARR                 1657</v>
      </c>
    </row>
    <row r="1696" spans="1:4">
      <c r="A1696">
        <f t="shared" si="30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8" t="str">
        <f>IF(A1696&lt;&gt;INT(A1696),B1696,
IF(A1696&lt;0,VLOOKUP(A1696,lookups!A$1:B$25,2,0),
IF(ISNA(B1696),"",
IF(OR(ISBLANK(A1696),ISNA(B1696),B1696=0),
"",
"#define "&amp;
VLOOKUP(A1696,SOURCE!B:S,15,0)&amp;IF(SOURCE!$AA$2-LEN(VLOOKUP(A1696,SOURCE!B:S,15,0))&gt;=0,REPT(" ",SOURCE!$AA$2-LEN(VLOOKUP(A1696,SOURCE!B:S,15,0))),"")&amp;
TEXT(A1696,"???0")&amp;IF(VLOOKUP(A1696,SOURCE!B:S,16,0)="","","   "&amp;VLOOKUP(A1696,SOURCE!B:S,16,0)
))))
)</f>
        <v>#define ITM_ALPHASL                 1658</v>
      </c>
    </row>
    <row r="1697" spans="1:4">
      <c r="A1697">
        <f t="shared" si="30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8" t="str">
        <f>IF(A1697&lt;&gt;INT(A1697),B1697,
IF(A1697&lt;0,VLOOKUP(A1697,lookups!A$1:B$25,2,0),
IF(ISNA(B1697),"",
IF(OR(ISBLANK(A1697),ISNA(B1697),B1697=0),
"",
"#define "&amp;
VLOOKUP(A1697,SOURCE!B:S,15,0)&amp;IF(SOURCE!$AA$2-LEN(VLOOKUP(A1697,SOURCE!B:S,15,0))&gt;=0,REPT(" ",SOURCE!$AA$2-LEN(VLOOKUP(A1697,SOURCE!B:S,15,0))),"")&amp;
TEXT(A1697,"???0")&amp;IF(VLOOKUP(A1697,SOURCE!B:S,16,0)="","","   "&amp;VLOOKUP(A1697,SOURCE!B:S,16,0)
))))
)</f>
        <v>#define ITM_ALPHASR                 1659</v>
      </c>
    </row>
    <row r="1698" spans="1:4">
      <c r="A1698">
        <f t="shared" si="30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8" t="str">
        <f>IF(A1698&lt;&gt;INT(A1698),B1698,
IF(A1698&lt;0,VLOOKUP(A1698,lookups!A$1:B$25,2,0),
IF(ISNA(B1698),"",
IF(OR(ISBLANK(A1698),ISNA(B1698),B1698=0),
"",
"#define "&amp;
VLOOKUP(A1698,SOURCE!B:S,15,0)&amp;IF(SOURCE!$AA$2-LEN(VLOOKUP(A1698,SOURCE!B:S,15,0))&gt;=0,REPT(" ",SOURCE!$AA$2-LEN(VLOOKUP(A1698,SOURCE!B:S,15,0))),"")&amp;
TEXT(A1698,"???0")&amp;IF(VLOOKUP(A1698,SOURCE!B:S,16,0)="","","   "&amp;VLOOKUP(A1698,SOURCE!B:S,16,0)
))))
)</f>
        <v>#define ITM_ALPHAtoX                1660</v>
      </c>
    </row>
    <row r="1699" spans="1:4">
      <c r="A1699">
        <f t="shared" si="30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8" t="str">
        <f>IF(A1699&lt;&gt;INT(A1699),B1699,
IF(A1699&lt;0,VLOOKUP(A1699,lookups!A$1:B$25,2,0),
IF(ISNA(B1699),"",
IF(OR(ISBLANK(A1699),ISNA(B1699),B1699=0),
"",
"#define "&amp;
VLOOKUP(A1699,SOURCE!B:S,15,0)&amp;IF(SOURCE!$AA$2-LEN(VLOOKUP(A1699,SOURCE!B:S,15,0))&gt;=0,REPT(" ",SOURCE!$AA$2-LEN(VLOOKUP(A1699,SOURCE!B:S,15,0))),"")&amp;
TEXT(A1699,"???0")&amp;IF(VLOOKUP(A1699,SOURCE!B:S,16,0)="","","   "&amp;VLOOKUP(A1699,SOURCE!B:S,16,0)
))))
)</f>
        <v>#define ITM_BETAXY                  1661</v>
      </c>
    </row>
    <row r="1700" spans="1:4">
      <c r="A1700">
        <f t="shared" si="30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8" t="str">
        <f>IF(A1700&lt;&gt;INT(A1700),B1700,
IF(A1700&lt;0,VLOOKUP(A1700,lookups!A$1:B$25,2,0),
IF(ISNA(B1700),"",
IF(OR(ISBLANK(A1700),ISNA(B1700),B1700=0),
"",
"#define "&amp;
VLOOKUP(A1700,SOURCE!B:S,15,0)&amp;IF(SOURCE!$AA$2-LEN(VLOOKUP(A1700,SOURCE!B:S,15,0))&gt;=0,REPT(" ",SOURCE!$AA$2-LEN(VLOOKUP(A1700,SOURCE!B:S,15,0))),"")&amp;
TEXT(A1700,"???0")&amp;IF(VLOOKUP(A1700,SOURCE!B:S,16,0)="","","   "&amp;VLOOKUP(A1700,SOURCE!B:S,16,0)
))))
)</f>
        <v>#define ITM_gammaXY                 1662</v>
      </c>
    </row>
    <row r="1701" spans="1:4">
      <c r="A1701">
        <f t="shared" si="30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8" t="str">
        <f>IF(A1701&lt;&gt;INT(A1701),B1701,
IF(A1701&lt;0,VLOOKUP(A1701,lookups!A$1:B$25,2,0),
IF(ISNA(B1701),"",
IF(OR(ISBLANK(A1701),ISNA(B1701),B1701=0),
"",
"#define "&amp;
VLOOKUP(A1701,SOURCE!B:S,15,0)&amp;IF(SOURCE!$AA$2-LEN(VLOOKUP(A1701,SOURCE!B:S,15,0))&gt;=0,REPT(" ",SOURCE!$AA$2-LEN(VLOOKUP(A1701,SOURCE!B:S,15,0))),"")&amp;
TEXT(A1701,"???0")&amp;IF(VLOOKUP(A1701,SOURCE!B:S,16,0)="","","   "&amp;VLOOKUP(A1701,SOURCE!B:S,16,0)
))))
)</f>
        <v>#define ITM_GAMMAXY                 1663</v>
      </c>
    </row>
    <row r="1702" spans="1:4">
      <c r="A1702">
        <f t="shared" si="30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8" t="str">
        <f>IF(A1702&lt;&gt;INT(A1702),B1702,
IF(A1702&lt;0,VLOOKUP(A1702,lookups!A$1:B$25,2,0),
IF(ISNA(B1702),"",
IF(OR(ISBLANK(A1702),ISNA(B1702),B1702=0),
"",
"#define "&amp;
VLOOKUP(A1702,SOURCE!B:S,15,0)&amp;IF(SOURCE!$AA$2-LEN(VLOOKUP(A1702,SOURCE!B:S,15,0))&gt;=0,REPT(" ",SOURCE!$AA$2-LEN(VLOOKUP(A1702,SOURCE!B:S,15,0))),"")&amp;
TEXT(A1702,"???0")&amp;IF(VLOOKUP(A1702,SOURCE!B:S,16,0)="","","   "&amp;VLOOKUP(A1702,SOURCE!B:S,16,0)
))))
)</f>
        <v>#define ITM_GAMMAX                  1664</v>
      </c>
    </row>
    <row r="1703" spans="1:4">
      <c r="A1703">
        <f t="shared" si="30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8" t="str">
        <f>IF(A1703&lt;&gt;INT(A1703),B1703,
IF(A1703&lt;0,VLOOKUP(A1703,lookups!A$1:B$25,2,0),
IF(ISNA(B1703),"",
IF(OR(ISBLANK(A1703),ISNA(B1703),B1703=0),
"",
"#define "&amp;
VLOOKUP(A1703,SOURCE!B:S,15,0)&amp;IF(SOURCE!$AA$2-LEN(VLOOKUP(A1703,SOURCE!B:S,15,0))&gt;=0,REPT(" ",SOURCE!$AA$2-LEN(VLOOKUP(A1703,SOURCE!B:S,15,0))),"")&amp;
TEXT(A1703,"???0")&amp;IF(VLOOKUP(A1703,SOURCE!B:S,16,0)="","","   "&amp;VLOOKUP(A1703,SOURCE!B:S,16,0)
))))
)</f>
        <v>#define ITM_YYX                     1665</v>
      </c>
    </row>
    <row r="1704" spans="1:4">
      <c r="A1704">
        <f t="shared" si="30"/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8" t="str">
        <f>IF(A1704&lt;&gt;INT(A1704),B1704,
IF(A1704&lt;0,VLOOKUP(A1704,lookups!A$1:B$25,2,0),
IF(ISNA(B1704),"",
IF(OR(ISBLANK(A1704),ISNA(B1704),B1704=0),
"",
"#define "&amp;
VLOOKUP(A1704,SOURCE!B:S,15,0)&amp;IF(SOURCE!$AA$2-LEN(VLOOKUP(A1704,SOURCE!B:S,15,0))&gt;=0,REPT(" ",SOURCE!$AA$2-LEN(VLOOKUP(A1704,SOURCE!B:S,15,0))),"")&amp;
TEXT(A1704,"???0")&amp;IF(VLOOKUP(A1704,SOURCE!B:S,16,0)="","","   "&amp;VLOOKUP(A1704,SOURCE!B:S,16,0)
))))
)</f>
        <v>#define ITM_DELTAPC                 1666</v>
      </c>
    </row>
    <row r="1705" spans="1:4">
      <c r="A1705">
        <f t="shared" si="30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8" t="str">
        <f>IF(A1705&lt;&gt;INT(A1705),B1705,
IF(A1705&lt;0,VLOOKUP(A1705,lookups!A$1:B$25,2,0),
IF(ISNA(B1705),"",
IF(OR(ISBLANK(A1705),ISNA(B1705),B1705=0),
"",
"#define "&amp;
VLOOKUP(A1705,SOURCE!B:S,15,0)&amp;IF(SOURCE!$AA$2-LEN(VLOOKUP(A1705,SOURCE!B:S,15,0))&gt;=0,REPT(" ",SOURCE!$AA$2-LEN(VLOOKUP(A1705,SOURCE!B:S,15,0))),"")&amp;
TEXT(A1705,"???0")&amp;IF(VLOOKUP(A1705,SOURCE!B:S,16,0)="","","   "&amp;VLOOKUP(A1705,SOURCE!B:S,16,0)
))))
)</f>
        <v>#define ITM_SCATTFACT               1667</v>
      </c>
    </row>
    <row r="1706" spans="1:4">
      <c r="A1706">
        <f t="shared" si="30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8" t="str">
        <f>IF(A1706&lt;&gt;INT(A1706),B1706,
IF(A1706&lt;0,VLOOKUP(A1706,lookups!A$1:B$25,2,0),
IF(ISNA(B1706),"",
IF(OR(ISBLANK(A1706),ISNA(B1706),B1706=0),
"",
"#define "&amp;
VLOOKUP(A1706,SOURCE!B:S,15,0)&amp;IF(SOURCE!$AA$2-LEN(VLOOKUP(A1706,SOURCE!B:S,15,0))&gt;=0,REPT(" ",SOURCE!$AA$2-LEN(VLOOKUP(A1706,SOURCE!B:S,15,0))),"")&amp;
TEXT(A1706,"???0")&amp;IF(VLOOKUP(A1706,SOURCE!B:S,16,0)="","","   "&amp;VLOOKUP(A1706,SOURCE!B:S,16,0)
))))
)</f>
        <v>#define ITM_SCATTFACTm              1668</v>
      </c>
    </row>
    <row r="1707" spans="1:4">
      <c r="A1707">
        <f t="shared" si="30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8" t="str">
        <f>IF(A1707&lt;&gt;INT(A1707),B1707,
IF(A1707&lt;0,VLOOKUP(A1707,lookups!A$1:B$25,2,0),
IF(ISNA(B1707),"",
IF(OR(ISBLANK(A1707),ISNA(B1707),B1707=0),
"",
"#define "&amp;
VLOOKUP(A1707,SOURCE!B:S,15,0)&amp;IF(SOURCE!$AA$2-LEN(VLOOKUP(A1707,SOURCE!B:S,15,0))&gt;=0,REPT(" ",SOURCE!$AA$2-LEN(VLOOKUP(A1707,SOURCE!B:S,15,0))),"")&amp;
TEXT(A1707,"???0")&amp;IF(VLOOKUP(A1707,SOURCE!B:S,16,0)="","","   "&amp;VLOOKUP(A1707,SOURCE!B:S,16,0)
))))
)</f>
        <v>#define ITM_SCATTFACTp              1669</v>
      </c>
    </row>
    <row r="1708" spans="1:4">
      <c r="A1708">
        <f t="shared" si="30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8" t="str">
        <f>IF(A1708&lt;&gt;INT(A1708),B1708,
IF(A1708&lt;0,VLOOKUP(A1708,lookups!A$1:B$25,2,0),
IF(ISNA(B1708),"",
IF(OR(ISBLANK(A1708),ISNA(B1708),B1708=0),
"",
"#define "&amp;
VLOOKUP(A1708,SOURCE!B:S,15,0)&amp;IF(SOURCE!$AA$2-LEN(VLOOKUP(A1708,SOURCE!B:S,15,0))&gt;=0,REPT(" ",SOURCE!$AA$2-LEN(VLOOKUP(A1708,SOURCE!B:S,15,0))),"")&amp;
TEXT(A1708,"???0")&amp;IF(VLOOKUP(A1708,SOURCE!B:S,16,0)="","","   "&amp;VLOOKUP(A1708,SOURCE!B:S,16,0)
))))
)</f>
        <v>#define ITM_zetaX                   1670</v>
      </c>
    </row>
    <row r="1709" spans="1:4">
      <c r="A1709">
        <f t="shared" si="30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8" t="str">
        <f>IF(A1709&lt;&gt;INT(A1709),B1709,
IF(A1709&lt;0,VLOOKUP(A1709,lookups!A$1:B$25,2,0),
IF(ISNA(B1709),"",
IF(OR(ISBLANK(A1709),ISNA(B1709),B1709=0),
"",
"#define "&amp;
VLOOKUP(A1709,SOURCE!B:S,15,0)&amp;IF(SOURCE!$AA$2-LEN(VLOOKUP(A1709,SOURCE!B:S,15,0))&gt;=0,REPT(" ",SOURCE!$AA$2-LEN(VLOOKUP(A1709,SOURCE!B:S,15,0))),"")&amp;
TEXT(A1709,"???0")&amp;IF(VLOOKUP(A1709,SOURCE!B:S,16,0)="","","   "&amp;VLOOKUP(A1709,SOURCE!B:S,16,0)
))))
)</f>
        <v>#define ITM_PIn                     1671</v>
      </c>
    </row>
    <row r="1710" spans="1:4">
      <c r="A1710">
        <f t="shared" si="30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8" t="str">
        <f>IF(A1710&lt;&gt;INT(A1710),B1710,
IF(A1710&lt;0,VLOOKUP(A1710,lookups!A$1:B$25,2,0),
IF(ISNA(B1710),"",
IF(OR(ISBLANK(A1710),ISNA(B1710),B1710=0),
"",
"#define "&amp;
VLOOKUP(A1710,SOURCE!B:S,15,0)&amp;IF(SOURCE!$AA$2-LEN(VLOOKUP(A1710,SOURCE!B:S,15,0))&gt;=0,REPT(" ",SOURCE!$AA$2-LEN(VLOOKUP(A1710,SOURCE!B:S,15,0))),"")&amp;
TEXT(A1710,"???0")&amp;IF(VLOOKUP(A1710,SOURCE!B:S,16,0)="","","   "&amp;VLOOKUP(A1710,SOURCE!B:S,16,0)
))))
)</f>
        <v>#define ITM_SIGMAn                  1672</v>
      </c>
    </row>
    <row r="1711" spans="1:4">
      <c r="A1711">
        <f t="shared" si="30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8" t="str">
        <f>IF(A1711&lt;&gt;INT(A1711),B1711,
IF(A1711&lt;0,VLOOKUP(A1711,lookups!A$1:B$25,2,0),
IF(ISNA(B1711),"",
IF(OR(ISBLANK(A1711),ISNA(B1711),B1711=0),
"",
"#define "&amp;
VLOOKUP(A1711,SOURCE!B:S,15,0)&amp;IF(SOURCE!$AA$2-LEN(VLOOKUP(A1711,SOURCE!B:S,15,0))&gt;=0,REPT(" ",SOURCE!$AA$2-LEN(VLOOKUP(A1711,SOURCE!B:S,15,0))),"")&amp;
TEXT(A1711,"???0")&amp;IF(VLOOKUP(A1711,SOURCE!B:S,16,0)="","","   "&amp;VLOOKUP(A1711,SOURCE!B:S,16,0)
))))
)</f>
        <v>#define ITM_STDDEV                  1673</v>
      </c>
    </row>
    <row r="1712" spans="1:4">
      <c r="A1712">
        <f t="shared" si="30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8" t="str">
        <f>IF(A1712&lt;&gt;INT(A1712),B1712,
IF(A1712&lt;0,VLOOKUP(A1712,lookups!A$1:B$25,2,0),
IF(ISNA(B1712),"",
IF(OR(ISBLANK(A1712),ISNA(B1712),B1712=0),
"",
"#define "&amp;
VLOOKUP(A1712,SOURCE!B:S,15,0)&amp;IF(SOURCE!$AA$2-LEN(VLOOKUP(A1712,SOURCE!B:S,15,0))&gt;=0,REPT(" ",SOURCE!$AA$2-LEN(VLOOKUP(A1712,SOURCE!B:S,15,0))),"")&amp;
TEXT(A1712,"???0")&amp;IF(VLOOKUP(A1712,SOURCE!B:S,16,0)="","","   "&amp;VLOOKUP(A1712,SOURCE!B:S,16,0)
))))
)</f>
        <v>#define ITM_STDDEVPOP               1674</v>
      </c>
    </row>
    <row r="1713" spans="1:4">
      <c r="A1713">
        <f t="shared" si="30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8" t="str">
        <f>IF(A1713&lt;&gt;INT(A1713),B1713,
IF(A1713&lt;0,VLOOKUP(A1713,lookups!A$1:B$25,2,0),
IF(ISNA(B1713),"",
IF(OR(ISBLANK(A1713),ISNA(B1713),B1713=0),
"",
"#define "&amp;
VLOOKUP(A1713,SOURCE!B:S,15,0)&amp;IF(SOURCE!$AA$2-LEN(VLOOKUP(A1713,SOURCE!B:S,15,0))&gt;=0,REPT(" ",SOURCE!$AA$2-LEN(VLOOKUP(A1713,SOURCE!B:S,15,0))),"")&amp;
TEXT(A1713,"???0")&amp;IF(VLOOKUP(A1713,SOURCE!B:S,16,0)="","","   "&amp;VLOOKUP(A1713,SOURCE!B:S,16,0)
))))
)</f>
        <v>#define ITM_RANI                    1675</v>
      </c>
    </row>
    <row r="1714" spans="1:4">
      <c r="A1714">
        <f t="shared" si="30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8" t="str">
        <f>IF(A1714&lt;&gt;INT(A1714),B1714,
IF(A1714&lt;0,VLOOKUP(A1714,lookups!A$1:B$25,2,0),
IF(ISNA(B1714),"",
IF(OR(ISBLANK(A1714),ISNA(B1714),B1714=0),
"",
"#define "&amp;
VLOOKUP(A1714,SOURCE!B:S,15,0)&amp;IF(SOURCE!$AA$2-LEN(VLOOKUP(A1714,SOURCE!B:S,15,0))&gt;=0,REPT(" ",SOURCE!$AA$2-LEN(VLOOKUP(A1714,SOURCE!B:S,15,0))),"")&amp;
TEXT(A1714,"???0")&amp;IF(VLOOKUP(A1714,SOURCE!B:S,16,0)="","","   "&amp;VLOOKUP(A1714,SOURCE!B:S,16,0)
))))
)</f>
        <v>#define ITM_PRINTERX                1676</v>
      </c>
    </row>
    <row r="1715" spans="1:4">
      <c r="A1715">
        <f t="shared" si="30"/>
        <v>1677</v>
      </c>
      <c r="B1715" t="str">
        <f>VLOOKUP(A1715,SOURCE!B:S,15,0)</f>
        <v>ITM_RANGE</v>
      </c>
      <c r="C1715">
        <f>IF(
ISNUMBER(INDEX(SOURCE!B:B,MATCH(A1715,SOURCE!B:B,0)+1)),
  VALUE(INDEX(SOURCE!B:B,MATCH(A1715,SOURCE!B:B,0)+1)),
  "")</f>
        <v>1678</v>
      </c>
      <c r="D1715" s="8" t="str">
        <f>IF(A1715&lt;&gt;INT(A1715),B1715,
IF(A1715&lt;0,VLOOKUP(A1715,lookups!A$1:B$25,2,0),
IF(ISNA(B1715),"",
IF(OR(ISBLANK(A1715),ISNA(B1715),B1715=0),
"",
"#define "&amp;
VLOOKUP(A1715,SOURCE!B:S,15,0)&amp;IF(SOURCE!$AA$2-LEN(VLOOKUP(A1715,SOURCE!B:S,15,0))&gt;=0,REPT(" ",SOURCE!$AA$2-LEN(VLOOKUP(A1715,SOURCE!B:S,15,0))),"")&amp;
TEXT(A1715,"???0")&amp;IF(VLOOKUP(A1715,SOURCE!B:S,16,0)="","","   "&amp;VLOOKUP(A1715,SOURCE!B:S,16,0)
))))
)</f>
        <v>#define ITM_RANGE                   1677</v>
      </c>
    </row>
    <row r="1716" spans="1:4">
      <c r="A1716">
        <f t="shared" si="30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8" t="str">
        <f>IF(A1716&lt;&gt;INT(A1716),B1716,
IF(A1716&lt;0,VLOOKUP(A1716,lookups!A$1:B$25,2,0),
IF(ISNA(B1716),"",
IF(OR(ISBLANK(A1716),ISNA(B1716),B1716=0),
"",
"#define "&amp;
VLOOKUP(A1716,SOURCE!B:S,15,0)&amp;IF(SOURCE!$AA$2-LEN(VLOOKUP(A1716,SOURCE!B:S,15,0))&gt;=0,REPT(" ",SOURCE!$AA$2-LEN(VLOOKUP(A1716,SOURCE!B:S,15,0))),"")&amp;
TEXT(A1716,"???0")&amp;IF(VLOOKUP(A1716,SOURCE!B:S,16,0)="","","   "&amp;VLOOKUP(A1716,SOURCE!B:S,16,0)
))))
)</f>
        <v>#define ITM_GETRANGE                1678</v>
      </c>
    </row>
    <row r="1717" spans="1:4">
      <c r="A1717">
        <f t="shared" si="30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8" t="str">
        <f>IF(A1717&lt;&gt;INT(A1717),B1717,
IF(A1717&lt;0,VLOOKUP(A1717,lookups!A$1:B$25,2,0),
IF(ISNA(B1717),"",
IF(OR(ISBLANK(A1717),ISNA(B1717),B1717=0),
"",
"#define "&amp;
VLOOKUP(A1717,SOURCE!B:S,15,0)&amp;IF(SOURCE!$AA$2-LEN(VLOOKUP(A1717,SOURCE!B:S,15,0))&gt;=0,REPT(" ",SOURCE!$AA$2-LEN(VLOOKUP(A1717,SOURCE!B:S,15,0))),"")&amp;
TEXT(A1717,"???0")&amp;IF(VLOOKUP(A1717,SOURCE!B:S,16,0)="","","   "&amp;VLOOKUP(A1717,SOURCE!B:S,16,0)
))))
)</f>
        <v>#define ITM_M1X                     1679</v>
      </c>
    </row>
    <row r="1718" spans="1:4">
      <c r="A1718">
        <f t="shared" si="30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8" t="str">
        <f>IF(A1718&lt;&gt;INT(A1718),B1718,
IF(A1718&lt;0,VLOOKUP(A1718,lookups!A$1:B$25,2,0),
IF(ISNA(B1718),"",
IF(OR(ISBLANK(A1718),ISNA(B1718),B1718=0),
"",
"#define "&amp;
VLOOKUP(A1718,SOURCE!B:S,15,0)&amp;IF(SOURCE!$AA$2-LEN(VLOOKUP(A1718,SOURCE!B:S,15,0))&gt;=0,REPT(" ",SOURCE!$AA$2-LEN(VLOOKUP(A1718,SOURCE!B:S,15,0))),"")&amp;
TEXT(A1718,"???0")&amp;IF(VLOOKUP(A1718,SOURCE!B:S,16,0)="","","   "&amp;VLOOKUP(A1718,SOURCE!B:S,16,0)
))))
)</f>
        <v>#define ITM_XMOD                    1680</v>
      </c>
    </row>
    <row r="1719" spans="1:4">
      <c r="A1719">
        <f t="shared" si="30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8" t="str">
        <f>IF(A1719&lt;&gt;INT(A1719),B1719,
IF(A1719&lt;0,VLOOKUP(A1719,lookups!A$1:B$25,2,0),
IF(ISNA(B1719),"",
IF(OR(ISBLANK(A1719),ISNA(B1719),B1719=0),
"",
"#define "&amp;
VLOOKUP(A1719,SOURCE!B:S,15,0)&amp;IF(SOURCE!$AA$2-LEN(VLOOKUP(A1719,SOURCE!B:S,15,0))&gt;=0,REPT(" ",SOURCE!$AA$2-LEN(VLOOKUP(A1719,SOURCE!B:S,15,0))),"")&amp;
TEXT(A1719,"???0")&amp;IF(VLOOKUP(A1719,SOURCE!B:S,16,0)="","","   "&amp;VLOOKUP(A1719,SOURCE!B:S,16,0)
))))
)</f>
        <v>#define ITM_toDATE                  1681</v>
      </c>
    </row>
    <row r="1720" spans="1:4">
      <c r="A1720">
        <f t="shared" si="30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8" t="str">
        <f>IF(A1720&lt;&gt;INT(A1720),B1720,
IF(A1720&lt;0,VLOOKUP(A1720,lookups!A$1:B$25,2,0),
IF(ISNA(B1720),"",
IF(OR(ISBLANK(A1720),ISNA(B1720),B1720=0),
"",
"#define "&amp;
VLOOKUP(A1720,SOURCE!B:S,15,0)&amp;IF(SOURCE!$AA$2-LEN(VLOOKUP(A1720,SOURCE!B:S,15,0))&gt;=0,REPT(" ",SOURCE!$AA$2-LEN(VLOOKUP(A1720,SOURCE!B:S,15,0))),"")&amp;
TEXT(A1720,"???0")&amp;IF(VLOOKUP(A1720,SOURCE!B:S,16,0)="","","   "&amp;VLOOKUP(A1720,SOURCE!B:S,16,0)
))))
)</f>
        <v>#define ITM_sn                      1682</v>
      </c>
    </row>
    <row r="1721" spans="1:4">
      <c r="A1721">
        <f t="shared" si="30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8" t="str">
        <f>IF(A1721&lt;&gt;INT(A1721),B1721,
IF(A1721&lt;0,VLOOKUP(A1721,lookups!A$1:B$25,2,0),
IF(ISNA(B1721),"",
IF(OR(ISBLANK(A1721),ISNA(B1721),B1721=0),
"",
"#define "&amp;
VLOOKUP(A1721,SOURCE!B:S,15,0)&amp;IF(SOURCE!$AA$2-LEN(VLOOKUP(A1721,SOURCE!B:S,15,0))&gt;=0,REPT(" ",SOURCE!$AA$2-LEN(VLOOKUP(A1721,SOURCE!B:S,15,0))),"")&amp;
TEXT(A1721,"???0")&amp;IF(VLOOKUP(A1721,SOURCE!B:S,16,0)="","","   "&amp;VLOOKUP(A1721,SOURCE!B:S,16,0)
))))
)</f>
        <v>#define ITM_cn                      1683</v>
      </c>
    </row>
    <row r="1722" spans="1:4">
      <c r="A1722">
        <f t="shared" si="30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8" t="str">
        <f>IF(A1722&lt;&gt;INT(A1722),B1722,
IF(A1722&lt;0,VLOOKUP(A1722,lookups!A$1:B$25,2,0),
IF(ISNA(B1722),"",
IF(OR(ISBLANK(A1722),ISNA(B1722),B1722=0),
"",
"#define "&amp;
VLOOKUP(A1722,SOURCE!B:S,15,0)&amp;IF(SOURCE!$AA$2-LEN(VLOOKUP(A1722,SOURCE!B:S,15,0))&gt;=0,REPT(" ",SOURCE!$AA$2-LEN(VLOOKUP(A1722,SOURCE!B:S,15,0))),"")&amp;
TEXT(A1722,"???0")&amp;IF(VLOOKUP(A1722,SOURCE!B:S,16,0)="","","   "&amp;VLOOKUP(A1722,SOURCE!B:S,16,0)
))))
)</f>
        <v>#define ITM_dn                      1684</v>
      </c>
    </row>
    <row r="1723" spans="1:4">
      <c r="A1723">
        <f t="shared" si="30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8" t="str">
        <f>IF(A1723&lt;&gt;INT(A1723),B1723,
IF(A1723&lt;0,VLOOKUP(A1723,lookups!A$1:B$25,2,0),
IF(ISNA(B1723),"",
IF(OR(ISBLANK(A1723),ISNA(B1723),B1723=0),
"",
"#define "&amp;
VLOOKUP(A1723,SOURCE!B:S,15,0)&amp;IF(SOURCE!$AA$2-LEN(VLOOKUP(A1723,SOURCE!B:S,15,0))&gt;=0,REPT(" ",SOURCE!$AA$2-LEN(VLOOKUP(A1723,SOURCE!B:S,15,0))),"")&amp;
TEXT(A1723,"???0")&amp;IF(VLOOKUP(A1723,SOURCE!B:S,16,0)="","","   "&amp;VLOOKUP(A1723,SOURCE!B:S,16,0)
))))
)</f>
        <v>#define ITM_toHR                    1685</v>
      </c>
    </row>
    <row r="1724" spans="1:4">
      <c r="A1724">
        <f t="shared" si="30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8" t="str">
        <f>IF(A1724&lt;&gt;INT(A1724),B1724,
IF(A1724&lt;0,VLOOKUP(A1724,lookups!A$1:B$25,2,0),
IF(ISNA(B1724),"",
IF(OR(ISBLANK(A1724),ISNA(B1724),B1724=0),
"",
"#define "&amp;
VLOOKUP(A1724,SOURCE!B:S,15,0)&amp;IF(SOURCE!$AA$2-LEN(VLOOKUP(A1724,SOURCE!B:S,15,0))&gt;=0,REPT(" ",SOURCE!$AA$2-LEN(VLOOKUP(A1724,SOURCE!B:S,15,0))),"")&amp;
TEXT(A1724,"???0")&amp;IF(VLOOKUP(A1724,SOURCE!B:S,16,0)="","","   "&amp;VLOOKUP(A1724,SOURCE!B:S,16,0)
))))
)</f>
        <v>#define ITM_toHMS                   1686</v>
      </c>
    </row>
    <row r="1725" spans="1:4">
      <c r="A1725">
        <f t="shared" si="30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8" t="str">
        <f>IF(A1725&lt;&gt;INT(A1725),B1725,
IF(A1725&lt;0,VLOOKUP(A1725,lookups!A$1:B$25,2,0),
IF(ISNA(B1725),"",
IF(OR(ISBLANK(A1725),ISNA(B1725),B1725=0),
"",
"#define "&amp;
VLOOKUP(A1725,SOURCE!B:S,15,0)&amp;IF(SOURCE!$AA$2-LEN(VLOOKUP(A1725,SOURCE!B:S,15,0))&gt;=0,REPT(" ",SOURCE!$AA$2-LEN(VLOOKUP(A1725,SOURCE!B:S,15,0))),"")&amp;
TEXT(A1725,"???0")&amp;IF(VLOOKUP(A1725,SOURCE!B:S,16,0)="","","   "&amp;VLOOKUP(A1725,SOURCE!B:S,16,0)
))))
)</f>
        <v>#define ITM_toINT                   1687</v>
      </c>
    </row>
    <row r="1726" spans="1:4">
      <c r="A1726">
        <f t="shared" si="30"/>
        <v>1688</v>
      </c>
      <c r="B1726" t="str">
        <f>VLOOKUP(A1726,SOURCE!B:S,15,0)</f>
        <v>ITM_toPOL</v>
      </c>
      <c r="C1726">
        <f>IF(
ISNUMBER(INDEX(SOURCE!B:B,MATCH(A1726,SOURCE!B:B,0)+1)),
  VALUE(INDEX(SOURCE!B:B,MATCH(A1726,SOURCE!B:B,0)+1)),
  "")</f>
        <v>1689</v>
      </c>
      <c r="D1726" s="8" t="str">
        <f>IF(A1726&lt;&gt;INT(A1726),B1726,
IF(A1726&lt;0,VLOOKUP(A1726,lookups!A$1:B$25,2,0),
IF(ISNA(B1726),"",
IF(OR(ISBLANK(A1726),ISNA(B1726),B1726=0),
"",
"#define "&amp;
VLOOKUP(A1726,SOURCE!B:S,15,0)&amp;IF(SOURCE!$AA$2-LEN(VLOOKUP(A1726,SOURCE!B:S,15,0))&gt;=0,REPT(" ",SOURCE!$AA$2-LEN(VLOOKUP(A1726,SOURCE!B:S,15,0))),"")&amp;
TEXT(A1726,"???0")&amp;IF(VLOOKUP(A1726,SOURCE!B:S,16,0)="","","   "&amp;VLOOKUP(A1726,SOURCE!B:S,16,0)
))))
)</f>
        <v>#define ITM_toPOL                   1688</v>
      </c>
    </row>
    <row r="1727" spans="1:4">
      <c r="A1727">
        <f t="shared" si="30"/>
        <v>1689</v>
      </c>
      <c r="B1727" t="str">
        <f>VLOOKUP(A1727,SOURCE!B:S,15,0)</f>
        <v>ITM_MPItoR</v>
      </c>
      <c r="C1727">
        <f>IF(
ISNUMBER(INDEX(SOURCE!B:B,MATCH(A1727,SOURCE!B:B,0)+1)),
  VALUE(INDEX(SOURCE!B:B,MATCH(A1727,SOURCE!B:B,0)+1)),
  "")</f>
        <v>1690</v>
      </c>
      <c r="D1727" s="8" t="str">
        <f>IF(A1727&lt;&gt;INT(A1727),B1727,
IF(A1727&lt;0,VLOOKUP(A1727,lookups!A$1:B$25,2,0),
IF(ISNA(B1727),"",
IF(OR(ISBLANK(A1727),ISNA(B1727),B1727=0),
"",
"#define "&amp;
VLOOKUP(A1727,SOURCE!B:S,15,0)&amp;IF(SOURCE!$AA$2-LEN(VLOOKUP(A1727,SOURCE!B:S,15,0))&gt;=0,REPT(" ",SOURCE!$AA$2-LEN(VLOOKUP(A1727,SOURCE!B:S,15,0))),"")&amp;
TEXT(A1727,"???0")&amp;IF(VLOOKUP(A1727,SOURCE!B:S,16,0)="","","   "&amp;VLOOKUP(A1727,SOURCE!B:S,16,0)
))))
)</f>
        <v>#define ITM_MPItoR                  1689</v>
      </c>
    </row>
    <row r="1728" spans="1:4">
      <c r="A1728">
        <f t="shared" si="30"/>
        <v>1690</v>
      </c>
      <c r="B1728" t="str">
        <f>VLOOKUP(A1728,SOURCE!B:S,15,0)</f>
        <v>ITM_RtoMPI</v>
      </c>
      <c r="C1728">
        <f>IF(
ISNUMBER(INDEX(SOURCE!B:B,MATCH(A1728,SOURCE!B:B,0)+1)),
  VALUE(INDEX(SOURCE!B:B,MATCH(A1728,SOURCE!B:B,0)+1)),
  "")</f>
        <v>1691</v>
      </c>
      <c r="D1728" s="8" t="str">
        <f>IF(A1728&lt;&gt;INT(A1728),B1728,
IF(A1728&lt;0,VLOOKUP(A1728,lookups!A$1:B$25,2,0),
IF(ISNA(B1728),"",
IF(OR(ISBLANK(A1728),ISNA(B1728),B1728=0),
"",
"#define "&amp;
VLOOKUP(A1728,SOURCE!B:S,15,0)&amp;IF(SOURCE!$AA$2-LEN(VLOOKUP(A1728,SOURCE!B:S,15,0))&gt;=0,REPT(" ",SOURCE!$AA$2-LEN(VLOOKUP(A1728,SOURCE!B:S,15,0))),"")&amp;
TEXT(A1728,"???0")&amp;IF(VLOOKUP(A1728,SOURCE!B:S,16,0)="","","   "&amp;VLOOKUP(A1728,SOURCE!B:S,16,0)
))))
)</f>
        <v>#define ITM_RtoMPI                  1690</v>
      </c>
    </row>
    <row r="1729" spans="1:4">
      <c r="A1729">
        <f t="shared" si="30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8" t="str">
        <f>IF(A1729&lt;&gt;INT(A1729),B1729,
IF(A1729&lt;0,VLOOKUP(A1729,lookups!A$1:B$25,2,0),
IF(ISNA(B1729),"",
IF(OR(ISBLANK(A1729),ISNA(B1729),B1729=0),
"",
"#define "&amp;
VLOOKUP(A1729,SOURCE!B:S,15,0)&amp;IF(SOURCE!$AA$2-LEN(VLOOKUP(A1729,SOURCE!B:S,15,0))&gt;=0,REPT(" ",SOURCE!$AA$2-LEN(VLOOKUP(A1729,SOURCE!B:S,15,0))),"")&amp;
TEXT(A1729,"???0")&amp;IF(VLOOKUP(A1729,SOURCE!B:S,16,0)="","","   "&amp;VLOOKUP(A1729,SOURCE!B:S,16,0)
))))
)</f>
        <v>#define ITM_toREAL                  1691</v>
      </c>
    </row>
    <row r="1730" spans="1:4">
      <c r="A1730">
        <f t="shared" si="30"/>
        <v>1692</v>
      </c>
      <c r="B1730" t="str">
        <f>VLOOKUP(A1730,SOURCE!B:S,15,0)</f>
        <v>ITM_toREC</v>
      </c>
      <c r="C1730">
        <f>IF(
ISNUMBER(INDEX(SOURCE!B:B,MATCH(A1730,SOURCE!B:B,0)+1)),
  VALUE(INDEX(SOURCE!B:B,MATCH(A1730,SOURCE!B:B,0)+1)),
  "")</f>
        <v>1693</v>
      </c>
      <c r="D1730" s="8" t="str">
        <f>IF(A1730&lt;&gt;INT(A1730),B1730,
IF(A1730&lt;0,VLOOKUP(A1730,lookups!A$1:B$25,2,0),
IF(ISNA(B1730),"",
IF(OR(ISBLANK(A1730),ISNA(B1730),B1730=0),
"",
"#define "&amp;
VLOOKUP(A1730,SOURCE!B:S,15,0)&amp;IF(SOURCE!$AA$2-LEN(VLOOKUP(A1730,SOURCE!B:S,15,0))&gt;=0,REPT(" ",SOURCE!$AA$2-LEN(VLOOKUP(A1730,SOURCE!B:S,15,0))),"")&amp;
TEXT(A1730,"???0")&amp;IF(VLOOKUP(A1730,SOURCE!B:S,16,0)="","","   "&amp;VLOOKUP(A1730,SOURCE!B:S,16,0)
))))
)</f>
        <v>#define ITM_toREC                   1692</v>
      </c>
    </row>
    <row r="1731" spans="1:4">
      <c r="A1731">
        <f t="shared" si="30"/>
        <v>1693</v>
      </c>
      <c r="B1731" t="str">
        <f>VLOOKUP(A1731,SOURCE!B:S,15,0)</f>
        <v>ITM_DtoDMS</v>
      </c>
      <c r="C1731">
        <f>IF(
ISNUMBER(INDEX(SOURCE!B:B,MATCH(A1731,SOURCE!B:B,0)+1)),
  VALUE(INDEX(SOURCE!B:B,MATCH(A1731,SOURCE!B:B,0)+1)),
  "")</f>
        <v>1694</v>
      </c>
      <c r="D1731" s="8" t="str">
        <f>IF(A1731&lt;&gt;INT(A1731),B1731,
IF(A1731&lt;0,VLOOKUP(A1731,lookups!A$1:B$25,2,0),
IF(ISNA(B1731),"",
IF(OR(ISBLANK(A1731),ISNA(B1731),B1731=0),
"",
"#define "&amp;
VLOOKUP(A1731,SOURCE!B:S,15,0)&amp;IF(SOURCE!$AA$2-LEN(VLOOKUP(A1731,SOURCE!B:S,15,0))&gt;=0,REPT(" ",SOURCE!$AA$2-LEN(VLOOKUP(A1731,SOURCE!B:S,15,0))),"")&amp;
TEXT(A1731,"???0")&amp;IF(VLOOKUP(A1731,SOURCE!B:S,16,0)="","","   "&amp;VLOOKUP(A1731,SOURCE!B:S,16,0)
))))
)</f>
        <v>#define ITM_DtoDMS                  1693</v>
      </c>
    </row>
    <row r="1732" spans="1:4">
      <c r="A1732">
        <f t="shared" si="30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8" t="str">
        <f>IF(A1732&lt;&gt;INT(A1732),B1732,
IF(A1732&lt;0,VLOOKUP(A1732,lookups!A$1:B$25,2,0),
IF(ISNA(B1732),"",
IF(OR(ISBLANK(A1732),ISNA(B1732),B1732=0),
"",
"#define "&amp;
VLOOKUP(A1732,SOURCE!B:S,15,0)&amp;IF(SOURCE!$AA$2-LEN(VLOOKUP(A1732,SOURCE!B:S,15,0))&gt;=0,REPT(" ",SOURCE!$AA$2-LEN(VLOOKUP(A1732,SOURCE!B:S,15,0))),"")&amp;
TEXT(A1732,"???0")&amp;IF(VLOOKUP(A1732,SOURCE!B:S,16,0)="","","   "&amp;VLOOKUP(A1732,SOURCE!B:S,16,0)
))))
)</f>
        <v>#define ITM_SHUFFLE                 1694</v>
      </c>
    </row>
    <row r="1733" spans="1:4">
      <c r="A1733">
        <f t="shared" si="30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8" t="str">
        <f>IF(A1733&lt;&gt;INT(A1733),B1733,
IF(A1733&lt;0,VLOOKUP(A1733,lookups!A$1:B$25,2,0),
IF(ISNA(B1733),"",
IF(OR(ISBLANK(A1733),ISNA(B1733),B1733=0),
"",
"#define "&amp;
VLOOKUP(A1733,SOURCE!B:S,15,0)&amp;IF(SOURCE!$AA$2-LEN(VLOOKUP(A1733,SOURCE!B:S,15,0))&gt;=0,REPT(" ",SOURCE!$AA$2-LEN(VLOOKUP(A1733,SOURCE!B:S,15,0))),"")&amp;
TEXT(A1733,"???0")&amp;IF(VLOOKUP(A1733,SOURCE!B:S,16,0)="","","   "&amp;VLOOKUP(A1733,SOURCE!B:S,16,0)
))))
)</f>
        <v>#define ITM_PC                      1695</v>
      </c>
    </row>
    <row r="1734" spans="1:4">
      <c r="A1734">
        <f t="shared" si="30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8" t="str">
        <f>IF(A1734&lt;&gt;INT(A1734),B1734,
IF(A1734&lt;0,VLOOKUP(A1734,lookups!A$1:B$25,2,0),
IF(ISNA(B1734),"",
IF(OR(ISBLANK(A1734),ISNA(B1734),B1734=0),
"",
"#define "&amp;
VLOOKUP(A1734,SOURCE!B:S,15,0)&amp;IF(SOURCE!$AA$2-LEN(VLOOKUP(A1734,SOURCE!B:S,15,0))&gt;=0,REPT(" ",SOURCE!$AA$2-LEN(VLOOKUP(A1734,SOURCE!B:S,15,0))),"")&amp;
TEXT(A1734,"???0")&amp;IF(VLOOKUP(A1734,SOURCE!B:S,16,0)="","","   "&amp;VLOOKUP(A1734,SOURCE!B:S,16,0)
))))
)</f>
        <v>#define ITM_PCMRR                   1696</v>
      </c>
    </row>
    <row r="1735" spans="1:4">
      <c r="A1735">
        <f t="shared" si="30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8" t="str">
        <f>IF(A1735&lt;&gt;INT(A1735),B1735,
IF(A1735&lt;0,VLOOKUP(A1735,lookups!A$1:B$25,2,0),
IF(ISNA(B1735),"",
IF(OR(ISBLANK(A1735),ISNA(B1735),B1735=0),
"",
"#define "&amp;
VLOOKUP(A1735,SOURCE!B:S,15,0)&amp;IF(SOURCE!$AA$2-LEN(VLOOKUP(A1735,SOURCE!B:S,15,0))&gt;=0,REPT(" ",SOURCE!$AA$2-LEN(VLOOKUP(A1735,SOURCE!B:S,15,0))),"")&amp;
TEXT(A1735,"???0")&amp;IF(VLOOKUP(A1735,SOURCE!B:S,16,0)="","","   "&amp;VLOOKUP(A1735,SOURCE!B:S,16,0)
))))
)</f>
        <v>#define ITM_PCT                     1697</v>
      </c>
    </row>
    <row r="1736" spans="1:4">
      <c r="A1736">
        <f t="shared" si="30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8" t="str">
        <f>IF(A1736&lt;&gt;INT(A1736),B1736,
IF(A1736&lt;0,VLOOKUP(A1736,lookups!A$1:B$25,2,0),
IF(ISNA(B1736),"",
IF(OR(ISBLANK(A1736),ISNA(B1736),B1736=0),
"",
"#define "&amp;
VLOOKUP(A1736,SOURCE!B:S,15,0)&amp;IF(SOURCE!$AA$2-LEN(VLOOKUP(A1736,SOURCE!B:S,15,0))&gt;=0,REPT(" ",SOURCE!$AA$2-LEN(VLOOKUP(A1736,SOURCE!B:S,15,0))),"")&amp;
TEXT(A1736,"???0")&amp;IF(VLOOKUP(A1736,SOURCE!B:S,16,0)="","","   "&amp;VLOOKUP(A1736,SOURCE!B:S,16,0)
))))
)</f>
        <v>#define ITM_PCSIGMA                 1698</v>
      </c>
    </row>
    <row r="1737" spans="1:4">
      <c r="A1737">
        <f t="shared" si="30"/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8" t="str">
        <f>IF(A1737&lt;&gt;INT(A1737),B1737,
IF(A1737&lt;0,VLOOKUP(A1737,lookups!A$1:B$25,2,0),
IF(ISNA(B1737),"",
IF(OR(ISBLANK(A1737),ISNA(B1737),B1737=0),
"",
"#define "&amp;
VLOOKUP(A1737,SOURCE!B:S,15,0)&amp;IF(SOURCE!$AA$2-LEN(VLOOKUP(A1737,SOURCE!B:S,15,0))&gt;=0,REPT(" ",SOURCE!$AA$2-LEN(VLOOKUP(A1737,SOURCE!B:S,15,0))),"")&amp;
TEXT(A1737,"???0")&amp;IF(VLOOKUP(A1737,SOURCE!B:S,16,0)="","","   "&amp;VLOOKUP(A1737,SOURCE!B:S,16,0)
))))
)</f>
        <v>#define ITM_PCPMG                   1699</v>
      </c>
    </row>
    <row r="1738" spans="1:4">
      <c r="A1738">
        <f t="shared" si="30"/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8" t="str">
        <f>IF(A1738&lt;&gt;INT(A1738),B1738,
IF(A1738&lt;0,VLOOKUP(A1738,lookups!A$1:B$25,2,0),
IF(ISNA(B1738),"",
IF(OR(ISBLANK(A1738),ISNA(B1738),B1738=0),
"",
"#define "&amp;
VLOOKUP(A1738,SOURCE!B:S,15,0)&amp;IF(SOURCE!$AA$2-LEN(VLOOKUP(A1738,SOURCE!B:S,15,0))&gt;=0,REPT(" ",SOURCE!$AA$2-LEN(VLOOKUP(A1738,SOURCE!B:S,15,0))),"")&amp;
TEXT(A1738,"???0")&amp;IF(VLOOKUP(A1738,SOURCE!B:S,16,0)="","","   "&amp;VLOOKUP(A1738,SOURCE!B:S,16,0)
))))
)</f>
        <v>#define ITM_INTEGRAL                1700</v>
      </c>
    </row>
    <row r="1739" spans="1:4">
      <c r="A1739">
        <f t="shared" ref="A1739:A1802" si="31">C1738</f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8" t="str">
        <f>IF(A1739&lt;&gt;INT(A1739),B1739,
IF(A1739&lt;0,VLOOKUP(A1739,lookups!A$1:B$25,2,0),
IF(ISNA(B1739),"",
IF(OR(ISBLANK(A1739),ISNA(B1739),B1739=0),
"",
"#define "&amp;
VLOOKUP(A1739,SOURCE!B:S,15,0)&amp;IF(SOURCE!$AA$2-LEN(VLOOKUP(A1739,SOURCE!B:S,15,0))&gt;=0,REPT(" ",SOURCE!$AA$2-LEN(VLOOKUP(A1739,SOURCE!B:S,15,0))),"")&amp;
TEXT(A1739,"???0")&amp;IF(VLOOKUP(A1739,SOURCE!B:S,16,0)="","","   "&amp;VLOOKUP(A1739,SOURCE!B:S,16,0)
))))
)</f>
        <v>#define ITM_PMOD                    1701</v>
      </c>
    </row>
    <row r="1740" spans="1:4">
      <c r="A1740">
        <f t="shared" si="31"/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8" t="str">
        <f>IF(A1740&lt;&gt;INT(A1740),B1740,
IF(A1740&lt;0,VLOOKUP(A1740,lookups!A$1:B$25,2,0),
IF(ISNA(B1740),"",
IF(OR(ISBLANK(A1740),ISNA(B1740),B1740=0),
"",
"#define "&amp;
VLOOKUP(A1740,SOURCE!B:S,15,0)&amp;IF(SOURCE!$AA$2-LEN(VLOOKUP(A1740,SOURCE!B:S,15,0))&gt;=0,REPT(" ",SOURCE!$AA$2-LEN(VLOOKUP(A1740,SOURCE!B:S,15,0))),"")&amp;
TEXT(A1740,"???0")&amp;IF(VLOOKUP(A1740,SOURCE!B:S,16,0)="","","   "&amp;VLOOKUP(A1740,SOURCE!B:S,16,0)
))))
)</f>
        <v>#define ITM_M_DET                   1702</v>
      </c>
    </row>
    <row r="1741" spans="1:4">
      <c r="A1741">
        <f t="shared" si="31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8" t="str">
        <f>IF(A1741&lt;&gt;INT(A1741),B1741,
IF(A1741&lt;0,VLOOKUP(A1741,lookups!A$1:B$25,2,0),
IF(ISNA(B1741),"",
IF(OR(ISBLANK(A1741),ISNA(B1741),B1741=0),
"",
"#define "&amp;
VLOOKUP(A1741,SOURCE!B:S,15,0)&amp;IF(SOURCE!$AA$2-LEN(VLOOKUP(A1741,SOURCE!B:S,15,0))&gt;=0,REPT(" ",SOURCE!$AA$2-LEN(VLOOKUP(A1741,SOURCE!B:S,15,0))),"")&amp;
TEXT(A1741,"???0")&amp;IF(VLOOKUP(A1741,SOURCE!B:S,16,0)="","","   "&amp;VLOOKUP(A1741,SOURCE!B:S,16,0)
))))
)</f>
        <v>#define ITM_PARALLEL                1703</v>
      </c>
    </row>
    <row r="1742" spans="1:4">
      <c r="A1742">
        <f t="shared" si="31"/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8" t="str">
        <f>IF(A1742&lt;&gt;INT(A1742),B1742,
IF(A1742&lt;0,VLOOKUP(A1742,lookups!A$1:B$25,2,0),
IF(ISNA(B1742),"",
IF(OR(ISBLANK(A1742),ISNA(B1742),B1742=0),
"",
"#define "&amp;
VLOOKUP(A1742,SOURCE!B:S,15,0)&amp;IF(SOURCE!$AA$2-LEN(VLOOKUP(A1742,SOURCE!B:S,15,0))&gt;=0,REPT(" ",SOURCE!$AA$2-LEN(VLOOKUP(A1742,SOURCE!B:S,15,0))),"")&amp;
TEXT(A1742,"???0")&amp;IF(VLOOKUP(A1742,SOURCE!B:S,16,0)="","","   "&amp;VLOOKUP(A1742,SOURCE!B:S,16,0)
))))
)</f>
        <v>#define ITM_M_TRANSP                1704</v>
      </c>
    </row>
    <row r="1743" spans="1:4">
      <c r="A1743">
        <f t="shared" si="31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8" t="str">
        <f>IF(A1743&lt;&gt;INT(A1743),B1743,
IF(A1743&lt;0,VLOOKUP(A1743,lookups!A$1:B$25,2,0),
IF(ISNA(B1743),"",
IF(OR(ISBLANK(A1743),ISNA(B1743),B1743=0),
"",
"#define "&amp;
VLOOKUP(A1743,SOURCE!B:S,15,0)&amp;IF(SOURCE!$AA$2-LEN(VLOOKUP(A1743,SOURCE!B:S,15,0))&gt;=0,REPT(" ",SOURCE!$AA$2-LEN(VLOOKUP(A1743,SOURCE!B:S,15,0))),"")&amp;
TEXT(A1743,"???0")&amp;IF(VLOOKUP(A1743,SOURCE!B:S,16,0)="","","   "&amp;VLOOKUP(A1743,SOURCE!B:S,16,0)
))))
)</f>
        <v>#define ITM_M_INV                   1705</v>
      </c>
    </row>
    <row r="1744" spans="1:4">
      <c r="A1744">
        <f t="shared" si="31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8" t="str">
        <f>IF(A1744&lt;&gt;INT(A1744),B1744,
IF(A1744&lt;0,VLOOKUP(A1744,lookups!A$1:B$25,2,0),
IF(ISNA(B1744),"",
IF(OR(ISBLANK(A1744),ISNA(B1744),B1744=0),
"",
"#define "&amp;
VLOOKUP(A1744,SOURCE!B:S,15,0)&amp;IF(SOURCE!$AA$2-LEN(VLOOKUP(A1744,SOURCE!B:S,15,0))&gt;=0,REPT(" ",SOURCE!$AA$2-LEN(VLOOKUP(A1744,SOURCE!B:S,15,0))),"")&amp;
TEXT(A1744,"???0")&amp;IF(VLOOKUP(A1744,SOURCE!B:S,16,0)="","","   "&amp;VLOOKUP(A1744,SOURCE!B:S,16,0)
))))
)</f>
        <v>#define ITM_ARG                     1706</v>
      </c>
    </row>
    <row r="1745" spans="1:4">
      <c r="A1745">
        <f t="shared" si="31"/>
        <v>1707</v>
      </c>
      <c r="B1745" t="str">
        <f>VLOOKUP(A1745,SOURCE!B:S,15,0)</f>
        <v>ITM_MULPIto</v>
      </c>
      <c r="C1745">
        <f>IF(
ISNUMBER(INDEX(SOURCE!B:B,MATCH(A1745,SOURCE!B:B,0)+1)),
  VALUE(INDEX(SOURCE!B:B,MATCH(A1745,SOURCE!B:B,0)+1)),
  "")</f>
        <v>1708</v>
      </c>
      <c r="D1745" s="8" t="str">
        <f>IF(A1745&lt;&gt;INT(A1745),B1745,
IF(A1745&lt;0,VLOOKUP(A1745,lookups!A$1:B$25,2,0),
IF(ISNA(B1745),"",
IF(OR(ISBLANK(A1745),ISNA(B1745),B1745=0),
"",
"#define "&amp;
VLOOKUP(A1745,SOURCE!B:S,15,0)&amp;IF(SOURCE!$AA$2-LEN(VLOOKUP(A1745,SOURCE!B:S,15,0))&gt;=0,REPT(" ",SOURCE!$AA$2-LEN(VLOOKUP(A1745,SOURCE!B:S,15,0))),"")&amp;
TEXT(A1745,"???0")&amp;IF(VLOOKUP(A1745,SOURCE!B:S,16,0)="","","   "&amp;VLOOKUP(A1745,SOURCE!B:S,16,0)
))))
)</f>
        <v>#define ITM_MULPIto                 1707</v>
      </c>
    </row>
    <row r="1746" spans="1:4">
      <c r="A1746">
        <f t="shared" si="31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8" t="str">
        <f>IF(A1746&lt;&gt;INT(A1746),B1746,
IF(A1746&lt;0,VLOOKUP(A1746,lookups!A$1:B$25,2,0),
IF(ISNA(B1746),"",
IF(OR(ISBLANK(A1746),ISNA(B1746),B1746=0),
"",
"#define "&amp;
VLOOKUP(A1746,SOURCE!B:S,15,0)&amp;IF(SOURCE!$AA$2-LEN(VLOOKUP(A1746,SOURCE!B:S,15,0))&gt;=0,REPT(" ",SOURCE!$AA$2-LEN(VLOOKUP(A1746,SOURCE!B:S,15,0))),"")&amp;
TEXT(A1746,"???0")&amp;IF(VLOOKUP(A1746,SOURCE!B:S,16,0)="","","   "&amp;VLOOKUP(A1746,SOURCE!B:S,16,0)
))))
)</f>
        <v>#define ITM_PRINTERADV              1708</v>
      </c>
    </row>
    <row r="1747" spans="1:4">
      <c r="A1747">
        <f t="shared" si="31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8" t="str">
        <f>IF(A1747&lt;&gt;INT(A1747),B1747,
IF(A1747&lt;0,VLOOKUP(A1747,lookups!A$1:B$25,2,0),
IF(ISNA(B1747),"",
IF(OR(ISBLANK(A1747),ISNA(B1747),B1747=0),
"",
"#define "&amp;
VLOOKUP(A1747,SOURCE!B:S,15,0)&amp;IF(SOURCE!$AA$2-LEN(VLOOKUP(A1747,SOURCE!B:S,15,0))&gt;=0,REPT(" ",SOURCE!$AA$2-LEN(VLOOKUP(A1747,SOURCE!B:S,15,0))),"")&amp;
TEXT(A1747,"???0")&amp;IF(VLOOKUP(A1747,SOURCE!B:S,16,0)="","","   "&amp;VLOOKUP(A1747,SOURCE!B:S,16,0)
))))
)</f>
        <v>#define ITM_PRINTERCHAR             1709</v>
      </c>
    </row>
    <row r="1748" spans="1:4">
      <c r="A1748">
        <f t="shared" si="31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8" t="str">
        <f>IF(A1748&lt;&gt;INT(A1748),B1748,
IF(A1748&lt;0,VLOOKUP(A1748,lookups!A$1:B$25,2,0),
IF(ISNA(B1748),"",
IF(OR(ISBLANK(A1748),ISNA(B1748),B1748=0),
"",
"#define "&amp;
VLOOKUP(A1748,SOURCE!B:S,15,0)&amp;IF(SOURCE!$AA$2-LEN(VLOOKUP(A1748,SOURCE!B:S,15,0))&gt;=0,REPT(" ",SOURCE!$AA$2-LEN(VLOOKUP(A1748,SOURCE!B:S,15,0))),"")&amp;
TEXT(A1748,"???0")&amp;IF(VLOOKUP(A1748,SOURCE!B:S,16,0)="","","   "&amp;VLOOKUP(A1748,SOURCE!B:S,16,0)
))))
)</f>
        <v>#define ITM_PRINTERDLAY             1710</v>
      </c>
    </row>
    <row r="1749" spans="1:4">
      <c r="A1749">
        <f t="shared" si="31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8" t="str">
        <f>IF(A1749&lt;&gt;INT(A1749),B1749,
IF(A1749&lt;0,VLOOKUP(A1749,lookups!A$1:B$25,2,0),
IF(ISNA(B1749),"",
IF(OR(ISBLANK(A1749),ISNA(B1749),B1749=0),
"",
"#define "&amp;
VLOOKUP(A1749,SOURCE!B:S,15,0)&amp;IF(SOURCE!$AA$2-LEN(VLOOKUP(A1749,SOURCE!B:S,15,0))&gt;=0,REPT(" ",SOURCE!$AA$2-LEN(VLOOKUP(A1749,SOURCE!B:S,15,0))),"")&amp;
TEXT(A1749,"???0")&amp;IF(VLOOKUP(A1749,SOURCE!B:S,16,0)="","","   "&amp;VLOOKUP(A1749,SOURCE!B:S,16,0)
))))
)</f>
        <v>#define ITM_PRINTERLCD              1711</v>
      </c>
    </row>
    <row r="1750" spans="1:4">
      <c r="A1750">
        <f t="shared" si="31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8" t="str">
        <f>IF(A1750&lt;&gt;INT(A1750),B1750,
IF(A1750&lt;0,VLOOKUP(A1750,lookups!A$1:B$25,2,0),
IF(ISNA(B1750),"",
IF(OR(ISBLANK(A1750),ISNA(B1750),B1750=0),
"",
"#define "&amp;
VLOOKUP(A1750,SOURCE!B:S,15,0)&amp;IF(SOURCE!$AA$2-LEN(VLOOKUP(A1750,SOURCE!B:S,15,0))&gt;=0,REPT(" ",SOURCE!$AA$2-LEN(VLOOKUP(A1750,SOURCE!B:S,15,0))),"")&amp;
TEXT(A1750,"???0")&amp;IF(VLOOKUP(A1750,SOURCE!B:S,16,0)="","","   "&amp;VLOOKUP(A1750,SOURCE!B:S,16,0)
))))
)</f>
        <v>#define ITM_PRINTERMODE             1712</v>
      </c>
    </row>
    <row r="1751" spans="1:4">
      <c r="A1751">
        <f t="shared" si="31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8" t="str">
        <f>IF(A1751&lt;&gt;INT(A1751),B1751,
IF(A1751&lt;0,VLOOKUP(A1751,lookups!A$1:B$25,2,0),
IF(ISNA(B1751),"",
IF(OR(ISBLANK(A1751),ISNA(B1751),B1751=0),
"",
"#define "&amp;
VLOOKUP(A1751,SOURCE!B:S,15,0)&amp;IF(SOURCE!$AA$2-LEN(VLOOKUP(A1751,SOURCE!B:S,15,0))&gt;=0,REPT(" ",SOURCE!$AA$2-LEN(VLOOKUP(A1751,SOURCE!B:S,15,0))),"")&amp;
TEXT(A1751,"???0")&amp;IF(VLOOKUP(A1751,SOURCE!B:S,16,0)="","","   "&amp;VLOOKUP(A1751,SOURCE!B:S,16,0)
))))
)</f>
        <v>#define ITM_PRINTERPROG             1713</v>
      </c>
    </row>
    <row r="1752" spans="1:4">
      <c r="A1752">
        <f t="shared" si="31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8" t="str">
        <f>IF(A1752&lt;&gt;INT(A1752),B1752,
IF(A1752&lt;0,VLOOKUP(A1752,lookups!A$1:B$25,2,0),
IF(ISNA(B1752),"",
IF(OR(ISBLANK(A1752),ISNA(B1752),B1752=0),
"",
"#define "&amp;
VLOOKUP(A1752,SOURCE!B:S,15,0)&amp;IF(SOURCE!$AA$2-LEN(VLOOKUP(A1752,SOURCE!B:S,15,0))&gt;=0,REPT(" ",SOURCE!$AA$2-LEN(VLOOKUP(A1752,SOURCE!B:S,15,0))),"")&amp;
TEXT(A1752,"???0")&amp;IF(VLOOKUP(A1752,SOURCE!B:S,16,0)="","","   "&amp;VLOOKUP(A1752,SOURCE!B:S,16,0)
))))
)</f>
        <v>#define ITM_PRINTERR                1714</v>
      </c>
    </row>
    <row r="1753" spans="1:4">
      <c r="A1753">
        <f t="shared" si="31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8" t="str">
        <f>IF(A1753&lt;&gt;INT(A1753),B1753,
IF(A1753&lt;0,VLOOKUP(A1753,lookups!A$1:B$25,2,0),
IF(ISNA(B1753),"",
IF(OR(ISBLANK(A1753),ISNA(B1753),B1753=0),
"",
"#define "&amp;
VLOOKUP(A1753,SOURCE!B:S,15,0)&amp;IF(SOURCE!$AA$2-LEN(VLOOKUP(A1753,SOURCE!B:S,15,0))&gt;=0,REPT(" ",SOURCE!$AA$2-LEN(VLOOKUP(A1753,SOURCE!B:S,15,0))),"")&amp;
TEXT(A1753,"???0")&amp;IF(VLOOKUP(A1753,SOURCE!B:S,16,0)="","","   "&amp;VLOOKUP(A1753,SOURCE!B:S,16,0)
))))
)</f>
        <v>#define ITM_PRINTERREGS             1715</v>
      </c>
    </row>
    <row r="1754" spans="1:4">
      <c r="A1754">
        <f t="shared" si="31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8" t="str">
        <f>IF(A1754&lt;&gt;INT(A1754),B1754,
IF(A1754&lt;0,VLOOKUP(A1754,lookups!A$1:B$25,2,0),
IF(ISNA(B1754),"",
IF(OR(ISBLANK(A1754),ISNA(B1754),B1754=0),
"",
"#define "&amp;
VLOOKUP(A1754,SOURCE!B:S,15,0)&amp;IF(SOURCE!$AA$2-LEN(VLOOKUP(A1754,SOURCE!B:S,15,0))&gt;=0,REPT(" ",SOURCE!$AA$2-LEN(VLOOKUP(A1754,SOURCE!B:S,15,0))),"")&amp;
TEXT(A1754,"???0")&amp;IF(VLOOKUP(A1754,SOURCE!B:S,16,0)="","","   "&amp;VLOOKUP(A1754,SOURCE!B:S,16,0)
))))
)</f>
        <v>#define ITM_PRINTERSTK              1716</v>
      </c>
    </row>
    <row r="1755" spans="1:4">
      <c r="A1755">
        <f t="shared" si="31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8" t="str">
        <f>IF(A1755&lt;&gt;INT(A1755),B1755,
IF(A1755&lt;0,VLOOKUP(A1755,lookups!A$1:B$25,2,0),
IF(ISNA(B1755),"",
IF(OR(ISBLANK(A1755),ISNA(B1755),B1755=0),
"",
"#define "&amp;
VLOOKUP(A1755,SOURCE!B:S,15,0)&amp;IF(SOURCE!$AA$2-LEN(VLOOKUP(A1755,SOURCE!B:S,15,0))&gt;=0,REPT(" ",SOURCE!$AA$2-LEN(VLOOKUP(A1755,SOURCE!B:S,15,0))),"")&amp;
TEXT(A1755,"???0")&amp;IF(VLOOKUP(A1755,SOURCE!B:S,16,0)="","","   "&amp;VLOOKUP(A1755,SOURCE!B:S,16,0)
))))
)</f>
        <v>#define ITM_PRINTERTAB              1717</v>
      </c>
    </row>
    <row r="1756" spans="1:4">
      <c r="A1756">
        <f t="shared" si="31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8" t="str">
        <f>IF(A1756&lt;&gt;INT(A1756),B1756,
IF(A1756&lt;0,VLOOKUP(A1756,lookups!A$1:B$25,2,0),
IF(ISNA(B1756),"",
IF(OR(ISBLANK(A1756),ISNA(B1756),B1756=0),
"",
"#define "&amp;
VLOOKUP(A1756,SOURCE!B:S,15,0)&amp;IF(SOURCE!$AA$2-LEN(VLOOKUP(A1756,SOURCE!B:S,15,0))&gt;=0,REPT(" ",SOURCE!$AA$2-LEN(VLOOKUP(A1756,SOURCE!B:S,15,0))),"")&amp;
TEXT(A1756,"???0")&amp;IF(VLOOKUP(A1756,SOURCE!B:S,16,0)="","","   "&amp;VLOOKUP(A1756,SOURCE!B:S,16,0)
))))
)</f>
        <v>#define ITM_PRINTERUSER             1718</v>
      </c>
    </row>
    <row r="1757" spans="1:4">
      <c r="A1757">
        <f t="shared" si="31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8" t="str">
        <f>IF(A1757&lt;&gt;INT(A1757),B1757,
IF(A1757&lt;0,VLOOKUP(A1757,lookups!A$1:B$25,2,0),
IF(ISNA(B1757),"",
IF(OR(ISBLANK(A1757),ISNA(B1757),B1757=0),
"",
"#define "&amp;
VLOOKUP(A1757,SOURCE!B:S,15,0)&amp;IF(SOURCE!$AA$2-LEN(VLOOKUP(A1757,SOURCE!B:S,15,0))&gt;=0,REPT(" ",SOURCE!$AA$2-LEN(VLOOKUP(A1757,SOURCE!B:S,15,0))),"")&amp;
TEXT(A1757,"???0")&amp;IF(VLOOKUP(A1757,SOURCE!B:S,16,0)="","","   "&amp;VLOOKUP(A1757,SOURCE!B:S,16,0)
))))
)</f>
        <v>#define ITM_PRINTERWIDTH            1719</v>
      </c>
    </row>
    <row r="1758" spans="1:4">
      <c r="A1758">
        <f t="shared" si="31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8" t="str">
        <f>IF(A1758&lt;&gt;INT(A1758),B1758,
IF(A1758&lt;0,VLOOKUP(A1758,lookups!A$1:B$25,2,0),
IF(ISNA(B1758),"",
IF(OR(ISBLANK(A1758),ISNA(B1758),B1758=0),
"",
"#define "&amp;
VLOOKUP(A1758,SOURCE!B:S,15,0)&amp;IF(SOURCE!$AA$2-LEN(VLOOKUP(A1758,SOURCE!B:S,15,0))&gt;=0,REPT(" ",SOURCE!$AA$2-LEN(VLOOKUP(A1758,SOURCE!B:S,15,0))),"")&amp;
TEXT(A1758,"???0")&amp;IF(VLOOKUP(A1758,SOURCE!B:S,16,0)="","","   "&amp;VLOOKUP(A1758,SOURCE!B:S,16,0)
))))
)</f>
        <v>#define ITM_PRINTERSIGMA            1720</v>
      </c>
    </row>
    <row r="1759" spans="1:4">
      <c r="A1759">
        <f t="shared" si="31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8" t="str">
        <f>IF(A1759&lt;&gt;INT(A1759),B1759,
IF(A1759&lt;0,VLOOKUP(A1759,lookups!A$1:B$25,2,0),
IF(ISNA(B1759),"",
IF(OR(ISBLANK(A1759),ISNA(B1759),B1759=0),
"",
"#define "&amp;
VLOOKUP(A1759,SOURCE!B:S,15,0)&amp;IF(SOURCE!$AA$2-LEN(VLOOKUP(A1759,SOURCE!B:S,15,0))&gt;=0,REPT(" ",SOURCE!$AA$2-LEN(VLOOKUP(A1759,SOURCE!B:S,15,0))),"")&amp;
TEXT(A1759,"???0")&amp;IF(VLOOKUP(A1759,SOURCE!B:S,16,0)="","","   "&amp;VLOOKUP(A1759,SOURCE!B:S,16,0)
))))
)</f>
        <v>#define ITM_PRINTERHASH             1721</v>
      </c>
    </row>
    <row r="1760" spans="1:4">
      <c r="A1760">
        <f t="shared" si="31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8" t="str">
        <f>IF(A1760&lt;&gt;INT(A1760),B1760,
IF(A1760&lt;0,VLOOKUP(A1760,lookups!A$1:B$25,2,0),
IF(ISNA(B1760),"",
IF(OR(ISBLANK(A1760),ISNA(B1760),B1760=0),
"",
"#define "&amp;
VLOOKUP(A1760,SOURCE!B:S,15,0)&amp;IF(SOURCE!$AA$2-LEN(VLOOKUP(A1760,SOURCE!B:S,15,0))&gt;=0,REPT(" ",SOURCE!$AA$2-LEN(VLOOKUP(A1760,SOURCE!B:S,15,0))),"")&amp;
TEXT(A1760,"???0")&amp;IF(VLOOKUP(A1760,SOURCE!B:S,16,0)="","","   "&amp;VLOOKUP(A1760,SOURCE!B:S,16,0)
))))
)</f>
        <v/>
      </c>
    </row>
    <row r="1761" spans="1:4">
      <c r="A1761">
        <f t="shared" si="31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8" t="str">
        <f>IF(A1761&lt;&gt;INT(A1761),B1761,
IF(A1761&lt;0,VLOOKUP(A1761,lookups!A$1:B$25,2,0),
IF(ISNA(B1761),"",
IF(OR(ISBLANK(A1761),ISNA(B1761),B1761=0),
"",
"#define "&amp;
VLOOKUP(A1761,SOURCE!B:S,15,0)&amp;IF(SOURCE!$AA$2-LEN(VLOOKUP(A1761,SOURCE!B:S,15,0))&gt;=0,REPT(" ",SOURCE!$AA$2-LEN(VLOOKUP(A1761,SOURCE!B:S,15,0))),"")&amp;
TEXT(A1761,"???0")&amp;IF(VLOOKUP(A1761,SOURCE!B:S,16,0)="","","   "&amp;VLOOKUP(A1761,SOURCE!B:S,16,0)
))))
)</f>
        <v>#define ITM_FBR                     1722</v>
      </c>
    </row>
    <row r="1762" spans="1:4">
      <c r="A1762">
        <f t="shared" si="31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8" t="str">
        <f>IF(A1762&lt;&gt;INT(A1762),B1762,
IF(A1762&lt;0,VLOOKUP(A1762,lookups!A$1:B$25,2,0),
IF(ISNA(B1762),"",
IF(OR(ISBLANK(A1762),ISNA(B1762),B1762=0),
"",
"#define "&amp;
VLOOKUP(A1762,SOURCE!B:S,15,0)&amp;IF(SOURCE!$AA$2-LEN(VLOOKUP(A1762,SOURCE!B:S,15,0))&gt;=0,REPT(" ",SOURCE!$AA$2-LEN(VLOOKUP(A1762,SOURCE!B:S,15,0))),"")&amp;
TEXT(A1762,"???0")&amp;IF(VLOOKUP(A1762,SOURCE!B:S,16,0)="","","   "&amp;VLOOKUP(A1762,SOURCE!B:S,16,0)
))))
)</f>
        <v/>
      </c>
    </row>
    <row r="1763" spans="1:4">
      <c r="A1763">
        <f t="shared" si="31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8" t="str">
        <f>IF(A1763&lt;&gt;INT(A1763),B1763,
IF(A1763&lt;0,VLOOKUP(A1763,lookups!A$1:B$25,2,0),
IF(ISNA(B1763),"",
IF(OR(ISBLANK(A1763),ISNA(B1763),B1763=0),
"",
"#define "&amp;
VLOOKUP(A1763,SOURCE!B:S,15,0)&amp;IF(SOURCE!$AA$2-LEN(VLOOKUP(A1763,SOURCE!B:S,15,0))&gt;=0,REPT(" ",SOURCE!$AA$2-LEN(VLOOKUP(A1763,SOURCE!B:S,15,0))),"")&amp;
TEXT(A1763,"???0")&amp;IF(VLOOKUP(A1763,SOURCE!B:S,16,0)="","","   "&amp;VLOOKUP(A1763,SOURCE!B:S,16,0)
))))
)</f>
        <v>#define ITM_UNDO                    1723</v>
      </c>
    </row>
    <row r="1764" spans="1:4">
      <c r="A1764">
        <f t="shared" si="31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8" t="str">
        <f>IF(A1764&lt;&gt;INT(A1764),B1764,
IF(A1764&lt;0,VLOOKUP(A1764,lookups!A$1:B$25,2,0),
IF(ISNA(B1764),"",
IF(OR(ISBLANK(A1764),ISNA(B1764),B1764=0),
"",
"#define "&amp;
VLOOKUP(A1764,SOURCE!B:S,15,0)&amp;IF(SOURCE!$AA$2-LEN(VLOOKUP(A1764,SOURCE!B:S,15,0))&gt;=0,REPT(" ",SOURCE!$AA$2-LEN(VLOOKUP(A1764,SOURCE!B:S,15,0))),"")&amp;
TEXT(A1764,"???0")&amp;IF(VLOOKUP(A1764,SOURCE!B:S,16,0)="","","   "&amp;VLOOKUP(A1764,SOURCE!B:S,16,0)
))))
)</f>
        <v>#define ITM_PR                      1724</v>
      </c>
    </row>
    <row r="1765" spans="1:4">
      <c r="A1765">
        <f t="shared" si="31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8" t="str">
        <f>IF(A1765&lt;&gt;INT(A1765),B1765,
IF(A1765&lt;0,VLOOKUP(A1765,lookups!A$1:B$25,2,0),
IF(ISNA(B1765),"",
IF(OR(ISBLANK(A1765),ISNA(B1765),B1765=0),
"",
"#define "&amp;
VLOOKUP(A1765,SOURCE!B:S,15,0)&amp;IF(SOURCE!$AA$2-LEN(VLOOKUP(A1765,SOURCE!B:S,15,0))&gt;=0,REPT(" ",SOURCE!$AA$2-LEN(VLOOKUP(A1765,SOURCE!B:S,15,0))),"")&amp;
TEXT(A1765,"???0")&amp;IF(VLOOKUP(A1765,SOURCE!B:S,16,0)="","","   "&amp;VLOOKUP(A1765,SOURCE!B:S,16,0)
))))
)</f>
        <v>#define ITM_RS                      1725</v>
      </c>
    </row>
    <row r="1766" spans="1:4">
      <c r="A1766">
        <f t="shared" si="31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8" t="str">
        <f>IF(A1766&lt;&gt;INT(A1766),B1766,
IF(A1766&lt;0,VLOOKUP(A1766,lookups!A$1:B$25,2,0),
IF(ISNA(B1766),"",
IF(OR(ISBLANK(A1766),ISNA(B1766),B1766=0),
"",
"#define "&amp;
VLOOKUP(A1766,SOURCE!B:S,15,0)&amp;IF(SOURCE!$AA$2-LEN(VLOOKUP(A1766,SOURCE!B:S,15,0))&gt;=0,REPT(" ",SOURCE!$AA$2-LEN(VLOOKUP(A1766,SOURCE!B:S,15,0))),"")&amp;
TEXT(A1766,"???0")&amp;IF(VLOOKUP(A1766,SOURCE!B:S,16,0)="","","   "&amp;VLOOKUP(A1766,SOURCE!B:S,16,0)
))))
)</f>
        <v>#define ITM_Kk                      1726</v>
      </c>
    </row>
    <row r="1767" spans="1:4">
      <c r="A1767">
        <f t="shared" si="31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8" t="str">
        <f>IF(A1767&lt;&gt;INT(A1767),B1767,
IF(A1767&lt;0,VLOOKUP(A1767,lookups!A$1:B$25,2,0),
IF(ISNA(B1767),"",
IF(OR(ISBLANK(A1767),ISNA(B1767),B1767=0),
"",
"#define "&amp;
VLOOKUP(A1767,SOURCE!B:S,15,0)&amp;IF(SOURCE!$AA$2-LEN(VLOOKUP(A1767,SOURCE!B:S,15,0))&gt;=0,REPT(" ",SOURCE!$AA$2-LEN(VLOOKUP(A1767,SOURCE!B:S,15,0))),"")&amp;
TEXT(A1767,"???0")&amp;IF(VLOOKUP(A1767,SOURCE!B:S,16,0)="","","   "&amp;VLOOKUP(A1767,SOURCE!B:S,16,0)
))))
)</f>
        <v>#define ITM_Ek                      1727</v>
      </c>
    </row>
    <row r="1768" spans="1:4">
      <c r="A1768">
        <f t="shared" si="31"/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8" t="str">
        <f>IF(A1768&lt;&gt;INT(A1768),B1768,
IF(A1768&lt;0,VLOOKUP(A1768,lookups!A$1:B$25,2,0),
IF(ISNA(B1768),"",
IF(OR(ISBLANK(A1768),ISNA(B1768),B1768=0),
"",
"#define "&amp;
VLOOKUP(A1768,SOURCE!B:S,15,0)&amp;IF(SOURCE!$AA$2-LEN(VLOOKUP(A1768,SOURCE!B:S,15,0))&gt;=0,REPT(" ",SOURCE!$AA$2-LEN(VLOOKUP(A1768,SOURCE!B:S,15,0))),"")&amp;
TEXT(A1768,"???0")&amp;IF(VLOOKUP(A1768,SOURCE!B:S,16,0)="","","   "&amp;VLOOKUP(A1768,SOURCE!B:S,16,0)
))))
)</f>
        <v>#define ITM_PInk                    1728</v>
      </c>
    </row>
    <row r="1769" spans="1:4">
      <c r="A1769">
        <f t="shared" si="31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8" t="str">
        <f>IF(A1769&lt;&gt;INT(A1769),B1769,
IF(A1769&lt;0,VLOOKUP(A1769,lookups!A$1:B$25,2,0),
IF(ISNA(B1769),"",
IF(OR(ISBLANK(A1769),ISNA(B1769),B1769=0),
"",
"#define "&amp;
VLOOKUP(A1769,SOURCE!B:S,15,0)&amp;IF(SOURCE!$AA$2-LEN(VLOOKUP(A1769,SOURCE!B:S,15,0))&gt;=0,REPT(" ",SOURCE!$AA$2-LEN(VLOOKUP(A1769,SOURCE!B:S,15,0))),"")&amp;
TEXT(A1769,"???0")&amp;IF(VLOOKUP(A1769,SOURCE!B:S,16,0)="","","   "&amp;VLOOKUP(A1769,SOURCE!B:S,16,0)
))))
)</f>
        <v>#define ITM_USERMODE                1729</v>
      </c>
    </row>
    <row r="1770" spans="1:4">
      <c r="A1770">
        <f t="shared" si="31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8" t="str">
        <f>IF(A1770&lt;&gt;INT(A1770),B1770,
IF(A1770&lt;0,VLOOKUP(A1770,lookups!A$1:B$25,2,0),
IF(ISNA(B1770),"",
IF(OR(ISBLANK(A1770),ISNA(B1770),B1770=0),
"",
"#define "&amp;
VLOOKUP(A1770,SOURCE!B:S,15,0)&amp;IF(SOURCE!$AA$2-LEN(VLOOKUP(A1770,SOURCE!B:S,15,0))&gt;=0,REPT(" ",SOURCE!$AA$2-LEN(VLOOKUP(A1770,SOURCE!B:S,15,0))),"")&amp;
TEXT(A1770,"???0")&amp;IF(VLOOKUP(A1770,SOURCE!B:S,16,0)="","","   "&amp;VLOOKUP(A1770,SOURCE!B:S,16,0)
))))
)</f>
        <v>#define ITM_CC                      1730</v>
      </c>
    </row>
    <row r="1771" spans="1:4">
      <c r="A1771">
        <f t="shared" si="31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8" t="str">
        <f>IF(A1771&lt;&gt;INT(A1771),B1771,
IF(A1771&lt;0,VLOOKUP(A1771,lookups!A$1:B$25,2,0),
IF(ISNA(B1771),"",
IF(OR(ISBLANK(A1771),ISNA(B1771),B1771=0),
"",
"#define "&amp;
VLOOKUP(A1771,SOURCE!B:S,15,0)&amp;IF(SOURCE!$AA$2-LEN(VLOOKUP(A1771,SOURCE!B:S,15,0))&gt;=0,REPT(" ",SOURCE!$AA$2-LEN(VLOOKUP(A1771,SOURCE!B:S,15,0))),"")&amp;
TEXT(A1771,"???0")&amp;IF(VLOOKUP(A1771,SOURCE!B:S,16,0)="","","   "&amp;VLOOKUP(A1771,SOURCE!B:S,16,0)
))))
)</f>
        <v>#define ITM_SHIFTf                  1731</v>
      </c>
    </row>
    <row r="1772" spans="1:4">
      <c r="A1772">
        <f t="shared" si="31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8" t="str">
        <f>IF(A1772&lt;&gt;INT(A1772),B1772,
IF(A1772&lt;0,VLOOKUP(A1772,lookups!A$1:B$25,2,0),
IF(ISNA(B1772),"",
IF(OR(ISBLANK(A1772),ISNA(B1772),B1772=0),
"",
"#define "&amp;
VLOOKUP(A1772,SOURCE!B:S,15,0)&amp;IF(SOURCE!$AA$2-LEN(VLOOKUP(A1772,SOURCE!B:S,15,0))&gt;=0,REPT(" ",SOURCE!$AA$2-LEN(VLOOKUP(A1772,SOURCE!B:S,15,0))),"")&amp;
TEXT(A1772,"???0")&amp;IF(VLOOKUP(A1772,SOURCE!B:S,16,0)="","","   "&amp;VLOOKUP(A1772,SOURCE!B:S,16,0)
))))
)</f>
        <v>#define ITM_SHIFTg                  1732</v>
      </c>
    </row>
    <row r="1773" spans="1:4">
      <c r="A1773">
        <f t="shared" si="31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8" t="str">
        <f>IF(A1773&lt;&gt;INT(A1773),B1773,
IF(A1773&lt;0,VLOOKUP(A1773,lookups!A$1:B$25,2,0),
IF(ISNA(B1773),"",
IF(OR(ISBLANK(A1773),ISNA(B1773),B1773=0),
"",
"#define "&amp;
VLOOKUP(A1773,SOURCE!B:S,15,0)&amp;IF(SOURCE!$AA$2-LEN(VLOOKUP(A1773,SOURCE!B:S,15,0))&gt;=0,REPT(" ",SOURCE!$AA$2-LEN(VLOOKUP(A1773,SOURCE!B:S,15,0))),"")&amp;
TEXT(A1773,"???0")&amp;IF(VLOOKUP(A1773,SOURCE!B:S,16,0)="","","   "&amp;VLOOKUP(A1773,SOURCE!B:S,16,0)
))))
)</f>
        <v>#define ITM_UP1                     1733</v>
      </c>
    </row>
    <row r="1774" spans="1:4">
      <c r="A1774">
        <f t="shared" si="31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8" t="str">
        <f>IF(A1774&lt;&gt;INT(A1774),B1774,
IF(A1774&lt;0,VLOOKUP(A1774,lookups!A$1:B$25,2,0),
IF(ISNA(B1774),"",
IF(OR(ISBLANK(A1774),ISNA(B1774),B1774=0),
"",
"#define "&amp;
VLOOKUP(A1774,SOURCE!B:S,15,0)&amp;IF(SOURCE!$AA$2-LEN(VLOOKUP(A1774,SOURCE!B:S,15,0))&gt;=0,REPT(" ",SOURCE!$AA$2-LEN(VLOOKUP(A1774,SOURCE!B:S,15,0))),"")&amp;
TEXT(A1774,"???0")&amp;IF(VLOOKUP(A1774,SOURCE!B:S,16,0)="","","   "&amp;VLOOKUP(A1774,SOURCE!B:S,16,0)
))))
)</f>
        <v>#define ITM_BST                     1734</v>
      </c>
    </row>
    <row r="1775" spans="1:4">
      <c r="A1775">
        <f t="shared" si="31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8" t="str">
        <f>IF(A1775&lt;&gt;INT(A1775),B1775,
IF(A1775&lt;0,VLOOKUP(A1775,lookups!A$1:B$25,2,0),
IF(ISNA(B1775),"",
IF(OR(ISBLANK(A1775),ISNA(B1775),B1775=0),
"",
"#define "&amp;
VLOOKUP(A1775,SOURCE!B:S,15,0)&amp;IF(SOURCE!$AA$2-LEN(VLOOKUP(A1775,SOURCE!B:S,15,0))&gt;=0,REPT(" ",SOURCE!$AA$2-LEN(VLOOKUP(A1775,SOURCE!B:S,15,0))),"")&amp;
TEXT(A1775,"???0")&amp;IF(VLOOKUP(A1775,SOURCE!B:S,16,0)="","","   "&amp;VLOOKUP(A1775,SOURCE!B:S,16,0)
))))
)</f>
        <v>#define ITM_DOWN1                   1735</v>
      </c>
    </row>
    <row r="1776" spans="1:4">
      <c r="A1776">
        <f t="shared" si="31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8" t="str">
        <f>IF(A1776&lt;&gt;INT(A1776),B1776,
IF(A1776&lt;0,VLOOKUP(A1776,lookups!A$1:B$25,2,0),
IF(ISNA(B1776),"",
IF(OR(ISBLANK(A1776),ISNA(B1776),B1776=0),
"",
"#define "&amp;
VLOOKUP(A1776,SOURCE!B:S,15,0)&amp;IF(SOURCE!$AA$2-LEN(VLOOKUP(A1776,SOURCE!B:S,15,0))&gt;=0,REPT(" ",SOURCE!$AA$2-LEN(VLOOKUP(A1776,SOURCE!B:S,15,0))),"")&amp;
TEXT(A1776,"???0")&amp;IF(VLOOKUP(A1776,SOURCE!B:S,16,0)="","","   "&amp;VLOOKUP(A1776,SOURCE!B:S,16,0)
))))
)</f>
        <v>#define ITM_SST                     1736</v>
      </c>
    </row>
    <row r="1777" spans="1:4">
      <c r="A1777">
        <f t="shared" si="31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8" t="str">
        <f>IF(A1777&lt;&gt;INT(A1777),B1777,
IF(A1777&lt;0,VLOOKUP(A1777,lookups!A$1:B$25,2,0),
IF(ISNA(B1777),"",
IF(OR(ISBLANK(A1777),ISNA(B1777),B1777=0),
"",
"#define "&amp;
VLOOKUP(A1777,SOURCE!B:S,15,0)&amp;IF(SOURCE!$AA$2-LEN(VLOOKUP(A1777,SOURCE!B:S,15,0))&gt;=0,REPT(" ",SOURCE!$AA$2-LEN(VLOOKUP(A1777,SOURCE!B:S,15,0))),"")&amp;
TEXT(A1777,"???0")&amp;IF(VLOOKUP(A1777,SOURCE!B:S,16,0)="","","   "&amp;VLOOKUP(A1777,SOURCE!B:S,16,0)
))))
)</f>
        <v>#define ITM_EXIT1                   1737</v>
      </c>
    </row>
    <row r="1778" spans="1:4">
      <c r="A1778">
        <f t="shared" si="31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8" t="str">
        <f>IF(A1778&lt;&gt;INT(A1778),B1778,
IF(A1778&lt;0,VLOOKUP(A1778,lookups!A$1:B$25,2,0),
IF(ISNA(B1778),"",
IF(OR(ISBLANK(A1778),ISNA(B1778),B1778=0),
"",
"#define "&amp;
VLOOKUP(A1778,SOURCE!B:S,15,0)&amp;IF(SOURCE!$AA$2-LEN(VLOOKUP(A1778,SOURCE!B:S,15,0))&gt;=0,REPT(" ",SOURCE!$AA$2-LEN(VLOOKUP(A1778,SOURCE!B:S,15,0))),"")&amp;
TEXT(A1778,"???0")&amp;IF(VLOOKUP(A1778,SOURCE!B:S,16,0)="","","   "&amp;VLOOKUP(A1778,SOURCE!B:S,16,0)
))))
)</f>
        <v>#define ITM_BACKSPACE               1738</v>
      </c>
    </row>
    <row r="1779" spans="1:4">
      <c r="A1779">
        <f t="shared" si="31"/>
        <v>1739</v>
      </c>
      <c r="B1779" t="str">
        <f>VLOOKUP(A1779,SOURCE!B:S,15,0)</f>
        <v>ITM_1739</v>
      </c>
      <c r="C1779">
        <f>IF(
ISNUMBER(INDEX(SOURCE!B:B,MATCH(A1779,SOURCE!B:B,0)+1)),
  VALUE(INDEX(SOURCE!B:B,MATCH(A1779,SOURCE!B:B,0)+1)),
  "")</f>
        <v>1740</v>
      </c>
      <c r="D1779" s="8" t="str">
        <f>IF(A1779&lt;&gt;INT(A1779),B1779,
IF(A1779&lt;0,VLOOKUP(A1779,lookups!A$1:B$25,2,0),
IF(ISNA(B1779),"",
IF(OR(ISBLANK(A1779),ISNA(B1779),B1779=0),
"",
"#define "&amp;
VLOOKUP(A1779,SOURCE!B:S,15,0)&amp;IF(SOURCE!$AA$2-LEN(VLOOKUP(A1779,SOURCE!B:S,15,0))&gt;=0,REPT(" ",SOURCE!$AA$2-LEN(VLOOKUP(A1779,SOURCE!B:S,15,0))),"")&amp;
TEXT(A1779,"???0")&amp;IF(VLOOKUP(A1779,SOURCE!B:S,16,0)="","","   "&amp;VLOOKUP(A1779,SOURCE!B:S,16,0)
))))
)</f>
        <v>#define ITM_1739                    1739</v>
      </c>
    </row>
    <row r="1780" spans="1:4">
      <c r="A1780">
        <f t="shared" si="31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8" t="str">
        <f>IF(A1780&lt;&gt;INT(A1780),B1780,
IF(A1780&lt;0,VLOOKUP(A1780,lookups!A$1:B$25,2,0),
IF(ISNA(B1780),"",
IF(OR(ISBLANK(A1780),ISNA(B1780),B1780=0),
"",
"#define "&amp;
VLOOKUP(A1780,SOURCE!B:S,15,0)&amp;IF(SOURCE!$AA$2-LEN(VLOOKUP(A1780,SOURCE!B:S,15,0))&gt;=0,REPT(" ",SOURCE!$AA$2-LEN(VLOOKUP(A1780,SOURCE!B:S,15,0))),"")&amp;
TEXT(A1780,"???0")&amp;IF(VLOOKUP(A1780,SOURCE!B:S,16,0)="","","   "&amp;VLOOKUP(A1780,SOURCE!B:S,16,0)
))))
)</f>
        <v>#define ITM_AIM                     1740</v>
      </c>
    </row>
    <row r="1781" spans="1:4">
      <c r="A1781">
        <f t="shared" si="31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8" t="str">
        <f>IF(A1781&lt;&gt;INT(A1781),B1781,
IF(A1781&lt;0,VLOOKUP(A1781,lookups!A$1:B$25,2,0),
IF(ISNA(B1781),"",
IF(OR(ISBLANK(A1781),ISNA(B1781),B1781=0),
"",
"#define "&amp;
VLOOKUP(A1781,SOURCE!B:S,15,0)&amp;IF(SOURCE!$AA$2-LEN(VLOOKUP(A1781,SOURCE!B:S,15,0))&gt;=0,REPT(" ",SOURCE!$AA$2-LEN(VLOOKUP(A1781,SOURCE!B:S,15,0))),"")&amp;
TEXT(A1781,"???0")&amp;IF(VLOOKUP(A1781,SOURCE!B:S,16,0)="","","   "&amp;VLOOKUP(A1781,SOURCE!B:S,16,0)
))))
)</f>
        <v>#define ITM_dotD                    1741</v>
      </c>
    </row>
    <row r="1782" spans="1:4">
      <c r="A1782">
        <f t="shared" si="31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8" t="str">
        <f>IF(A1782&lt;&gt;INT(A1782),B1782,
IF(A1782&lt;0,VLOOKUP(A1782,lookups!A$1:B$25,2,0),
IF(ISNA(B1782),"",
IF(OR(ISBLANK(A1782),ISNA(B1782),B1782=0),
"",
"#define "&amp;
VLOOKUP(A1782,SOURCE!B:S,15,0)&amp;IF(SOURCE!$AA$2-LEN(VLOOKUP(A1782,SOURCE!B:S,15,0))&gt;=0,REPT(" ",SOURCE!$AA$2-LEN(VLOOKUP(A1782,SOURCE!B:S,15,0))),"")&amp;
TEXT(A1782,"???0")&amp;IF(VLOOKUP(A1782,SOURCE!B:S,16,0)="","","   "&amp;VLOOKUP(A1782,SOURCE!B:S,16,0)
))))
)</f>
        <v>#define ITM_SHOW                    1742</v>
      </c>
    </row>
    <row r="1783" spans="1:4">
      <c r="A1783">
        <f t="shared" si="31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8" t="str">
        <f>IF(A1783&lt;&gt;INT(A1783),B1783,
IF(A1783&lt;0,VLOOKUP(A1783,lookups!A$1:B$25,2,0),
IF(ISNA(B1783),"",
IF(OR(ISBLANK(A1783),ISNA(B1783),B1783=0),
"",
"#define "&amp;
VLOOKUP(A1783,SOURCE!B:S,15,0)&amp;IF(SOURCE!$AA$2-LEN(VLOOKUP(A1783,SOURCE!B:S,15,0))&gt;=0,REPT(" ",SOURCE!$AA$2-LEN(VLOOKUP(A1783,SOURCE!B:S,15,0))),"")&amp;
TEXT(A1783,"???0")&amp;IF(VLOOKUP(A1783,SOURCE!B:S,16,0)="","","   "&amp;VLOOKUP(A1783,SOURCE!B:S,16,0)
))))
)</f>
        <v>#define ITM_SYSTEM                  1743</v>
      </c>
    </row>
    <row r="1784" spans="1:4">
      <c r="A1784">
        <f t="shared" si="31"/>
        <v>1744</v>
      </c>
      <c r="B1784" t="str">
        <f>VLOOKUP(A1784,SOURCE!B:S,15,0)</f>
        <v>ITM_DMStoD</v>
      </c>
      <c r="C1784">
        <f>IF(
ISNUMBER(INDEX(SOURCE!B:B,MATCH(A1784,SOURCE!B:B,0)+1)),
  VALUE(INDEX(SOURCE!B:B,MATCH(A1784,SOURCE!B:B,0)+1)),
  "")</f>
        <v>1745</v>
      </c>
      <c r="D1784" s="8" t="str">
        <f>IF(A1784&lt;&gt;INT(A1784),B1784,
IF(A1784&lt;0,VLOOKUP(A1784,lookups!A$1:B$25,2,0),
IF(ISNA(B1784),"",
IF(OR(ISBLANK(A1784),ISNA(B1784),B1784=0),
"",
"#define "&amp;
VLOOKUP(A1784,SOURCE!B:S,15,0)&amp;IF(SOURCE!$AA$2-LEN(VLOOKUP(A1784,SOURCE!B:S,15,0))&gt;=0,REPT(" ",SOURCE!$AA$2-LEN(VLOOKUP(A1784,SOURCE!B:S,15,0))),"")&amp;
TEXT(A1784,"???0")&amp;IF(VLOOKUP(A1784,SOURCE!B:S,16,0)="","","   "&amp;VLOOKUP(A1784,SOURCE!B:S,16,0)
))))
)</f>
        <v>#define ITM_DMStoD                  1744</v>
      </c>
    </row>
    <row r="1785" spans="1:4">
      <c r="A1785">
        <f t="shared" si="31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8" t="str">
        <f>IF(A1785&lt;&gt;INT(A1785),B1785,
IF(A1785&lt;0,VLOOKUP(A1785,lookups!A$1:B$25,2,0),
IF(ISNA(B1785),"",
IF(OR(ISBLANK(A1785),ISNA(B1785),B1785=0),
"",
"#define "&amp;
VLOOKUP(A1785,SOURCE!B:S,15,0)&amp;IF(SOURCE!$AA$2-LEN(VLOOKUP(A1785,SOURCE!B:S,15,0))&gt;=0,REPT(" ",SOURCE!$AA$2-LEN(VLOOKUP(A1785,SOURCE!B:S,15,0))),"")&amp;
TEXT(A1785,"???0")&amp;IF(VLOOKUP(A1785,SOURCE!B:S,16,0)="","","   "&amp;VLOOKUP(A1785,SOURCE!B:S,16,0)
))))
)</f>
        <v>#define ITM_VANGLE                  1745</v>
      </c>
    </row>
    <row r="1786" spans="1:4">
      <c r="A1786">
        <f t="shared" si="31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8" t="str">
        <f>IF(A1786&lt;&gt;INT(A1786),B1786,
IF(A1786&lt;0,VLOOKUP(A1786,lookups!A$1:B$25,2,0),
IF(ISNA(B1786),"",
IF(OR(ISBLANK(A1786),ISNA(B1786),B1786=0),
"",
"#define "&amp;
VLOOKUP(A1786,SOURCE!B:S,15,0)&amp;IF(SOURCE!$AA$2-LEN(VLOOKUP(A1786,SOURCE!B:S,15,0))&gt;=0,REPT(" ",SOURCE!$AA$2-LEN(VLOOKUP(A1786,SOURCE!B:S,15,0))),"")&amp;
TEXT(A1786,"???0")&amp;IF(VLOOKUP(A1786,SOURCE!B:S,16,0)="","","   "&amp;VLOOKUP(A1786,SOURCE!B:S,16,0)
))))
)</f>
        <v>#define ITM_XH                      1746</v>
      </c>
    </row>
    <row r="1787" spans="1:4">
      <c r="A1787">
        <f t="shared" si="31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8" t="str">
        <f>IF(A1787&lt;&gt;INT(A1787),B1787,
IF(A1787&lt;0,VLOOKUP(A1787,lookups!A$1:B$25,2,0),
IF(ISNA(B1787),"",
IF(OR(ISBLANK(A1787),ISNA(B1787),B1787=0),
"",
"#define "&amp;
VLOOKUP(A1787,SOURCE!B:S,15,0)&amp;IF(SOURCE!$AA$2-LEN(VLOOKUP(A1787,SOURCE!B:S,15,0))&gt;=0,REPT(" ",SOURCE!$AA$2-LEN(VLOOKUP(A1787,SOURCE!B:S,15,0))),"")&amp;
TEXT(A1787,"???0")&amp;IF(VLOOKUP(A1787,SOURCE!B:S,16,0)="","","   "&amp;VLOOKUP(A1787,SOURCE!B:S,16,0)
))))
)</f>
        <v>#define ITM_XRMS                    1747</v>
      </c>
    </row>
    <row r="1788" spans="1:4">
      <c r="A1788">
        <f t="shared" si="31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8" t="str">
        <f>IF(A1788&lt;&gt;INT(A1788),B1788,
IF(A1788&lt;0,VLOOKUP(A1788,lookups!A$1:B$25,2,0),
IF(ISNA(B1788),"",
IF(OR(ISBLANK(A1788),ISNA(B1788),B1788=0),
"",
"#define "&amp;
VLOOKUP(A1788,SOURCE!B:S,15,0)&amp;IF(SOURCE!$AA$2-LEN(VLOOKUP(A1788,SOURCE!B:S,15,0))&gt;=0,REPT(" ",SOURCE!$AA$2-LEN(VLOOKUP(A1788,SOURCE!B:S,15,0))),"")&amp;
TEXT(A1788,"???0")&amp;IF(VLOOKUP(A1788,SOURCE!B:S,16,0)="","","   "&amp;VLOOKUP(A1788,SOURCE!B:S,16,0)
))))
)</f>
        <v>#define ITM_ACOS                    1748</v>
      </c>
    </row>
    <row r="1789" spans="1:4">
      <c r="A1789">
        <f t="shared" si="31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8" t="str">
        <f>IF(A1789&lt;&gt;INT(A1789),B1789,
IF(A1789&lt;0,VLOOKUP(A1789,lookups!A$1:B$25,2,0),
IF(ISNA(B1789),"",
IF(OR(ISBLANK(A1789),ISNA(B1789),B1789=0),
"",
"#define "&amp;
VLOOKUP(A1789,SOURCE!B:S,15,0)&amp;IF(SOURCE!$AA$2-LEN(VLOOKUP(A1789,SOURCE!B:S,15,0))&gt;=0,REPT(" ",SOURCE!$AA$2-LEN(VLOOKUP(A1789,SOURCE!B:S,15,0))),"")&amp;
TEXT(A1789,"???0")&amp;IF(VLOOKUP(A1789,SOURCE!B:S,16,0)="","","   "&amp;VLOOKUP(A1789,SOURCE!B:S,16,0)
))))
)</f>
        <v>#define ITM_ASIN                    1749</v>
      </c>
    </row>
    <row r="1790" spans="1:4">
      <c r="A1790">
        <f t="shared" si="31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8" t="str">
        <f>IF(A1790&lt;&gt;INT(A1790),B1790,
IF(A1790&lt;0,VLOOKUP(A1790,lookups!A$1:B$25,2,0),
IF(ISNA(B1790),"",
IF(OR(ISBLANK(A1790),ISNA(B1790),B1790=0),
"",
"#define "&amp;
VLOOKUP(A1790,SOURCE!B:S,15,0)&amp;IF(SOURCE!$AA$2-LEN(VLOOKUP(A1790,SOURCE!B:S,15,0))&gt;=0,REPT(" ",SOURCE!$AA$2-LEN(VLOOKUP(A1790,SOURCE!B:S,15,0))),"")&amp;
TEXT(A1790,"???0")&amp;IF(VLOOKUP(A1790,SOURCE!B:S,16,0)="","","   "&amp;VLOOKUP(A1790,SOURCE!B:S,16,0)
))))
)</f>
        <v>#define ITM_ATAN                    1750</v>
      </c>
    </row>
    <row r="1791" spans="1:4">
      <c r="A1791">
        <f t="shared" si="31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8" t="str">
        <f>IF(A1791&lt;&gt;INT(A1791),B1791,
IF(A1791&lt;0,VLOOKUP(A1791,lookups!A$1:B$25,2,0),
IF(ISNA(B1791),"",
IF(OR(ISBLANK(A1791),ISNA(B1791),B1791=0),
"",
"#define "&amp;
VLOOKUP(A1791,SOURCE!B:S,15,0)&amp;IF(SOURCE!$AA$2-LEN(VLOOKUP(A1791,SOURCE!B:S,15,0))&gt;=0,REPT(" ",SOURCE!$AA$2-LEN(VLOOKUP(A1791,SOURCE!B:S,15,0))),"")&amp;
TEXT(A1791,"???0")&amp;IF(VLOOKUP(A1791,SOURCE!B:S,16,0)="","","   "&amp;VLOOKUP(A1791,SOURCE!B:S,16,0)
))))
)</f>
        <v>#define ITM_DET                     1751</v>
      </c>
    </row>
    <row r="1792" spans="1:4">
      <c r="A1792">
        <f t="shared" si="31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8" t="str">
        <f>IF(A1792&lt;&gt;INT(A1792),B1792,
IF(A1792&lt;0,VLOOKUP(A1792,lookups!A$1:B$25,2,0),
IF(ISNA(B1792),"",
IF(OR(ISBLANK(A1792),ISNA(B1792),B1792=0),
"",
"#define "&amp;
VLOOKUP(A1792,SOURCE!B:S,15,0)&amp;IF(SOURCE!$AA$2-LEN(VLOOKUP(A1792,SOURCE!B:S,15,0))&gt;=0,REPT(" ",SOURCE!$AA$2-LEN(VLOOKUP(A1792,SOURCE!B:S,15,0))),"")&amp;
TEXT(A1792,"???0")&amp;IF(VLOOKUP(A1792,SOURCE!B:S,16,0)="","","   "&amp;VLOOKUP(A1792,SOURCE!B:S,16,0)
))))
)</f>
        <v>#define ITM_INVRT                   1752</v>
      </c>
    </row>
    <row r="1793" spans="1:4">
      <c r="A1793">
        <f t="shared" si="31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8" t="str">
        <f>IF(A1793&lt;&gt;INT(A1793),B1793,
IF(A1793&lt;0,VLOOKUP(A1793,lookups!A$1:B$25,2,0),
IF(ISNA(B1793),"",
IF(OR(ISBLANK(A1793),ISNA(B1793),B1793=0),
"",
"#define "&amp;
VLOOKUP(A1793,SOURCE!B:S,15,0)&amp;IF(SOURCE!$AA$2-LEN(VLOOKUP(A1793,SOURCE!B:S,15,0))&gt;=0,REPT(" ",SOURCE!$AA$2-LEN(VLOOKUP(A1793,SOURCE!B:S,15,0))),"")&amp;
TEXT(A1793,"???0")&amp;IF(VLOOKUP(A1793,SOURCE!B:S,16,0)="","","   "&amp;VLOOKUP(A1793,SOURCE!B:S,16,0)
))))
)</f>
        <v>#define ITM_TRANS                   1753</v>
      </c>
    </row>
    <row r="1794" spans="1:4">
      <c r="A1794">
        <f t="shared" si="31"/>
        <v>1754</v>
      </c>
      <c r="B1794" t="str">
        <f>VLOOKUP(A1794,SOURCE!B:S,15,0)</f>
        <v>ITM_1754</v>
      </c>
      <c r="C1794">
        <f>IF(
ISNUMBER(INDEX(SOURCE!B:B,MATCH(A1794,SOURCE!B:B,0)+1)),
  VALUE(INDEX(SOURCE!B:B,MATCH(A1794,SOURCE!B:B,0)+1)),
  "")</f>
        <v>1755</v>
      </c>
      <c r="D1794" s="8" t="str">
        <f>IF(A1794&lt;&gt;INT(A1794),B1794,
IF(A1794&lt;0,VLOOKUP(A1794,lookups!A$1:B$25,2,0),
IF(ISNA(B1794),"",
IF(OR(ISBLANK(A1794),ISNA(B1794),B1794=0),
"",
"#define "&amp;
VLOOKUP(A1794,SOURCE!B:S,15,0)&amp;IF(SOURCE!$AA$2-LEN(VLOOKUP(A1794,SOURCE!B:S,15,0))&gt;=0,REPT(" ",SOURCE!$AA$2-LEN(VLOOKUP(A1794,SOURCE!B:S,15,0))),"")&amp;
TEXT(A1794,"???0")&amp;IF(VLOOKUP(A1794,SOURCE!B:S,16,0)="","","   "&amp;VLOOKUP(A1794,SOURCE!B:S,16,0)
))))
)</f>
        <v>#define ITM_1754                    1754</v>
      </c>
    </row>
    <row r="1795" spans="1:4">
      <c r="A1795">
        <f t="shared" si="31"/>
        <v>1755</v>
      </c>
      <c r="B1795" t="str">
        <f>VLOOKUP(A1795,SOURCE!B:S,15,0)</f>
        <v>ITM_1755</v>
      </c>
      <c r="C1795">
        <f>IF(
ISNUMBER(INDEX(SOURCE!B:B,MATCH(A1795,SOURCE!B:B,0)+1)),
  VALUE(INDEX(SOURCE!B:B,MATCH(A1795,SOURCE!B:B,0)+1)),
  "")</f>
        <v>1756</v>
      </c>
      <c r="D1795" s="8" t="str">
        <f>IF(A1795&lt;&gt;INT(A1795),B1795,
IF(A1795&lt;0,VLOOKUP(A1795,lookups!A$1:B$25,2,0),
IF(ISNA(B1795),"",
IF(OR(ISBLANK(A1795),ISNA(B1795),B1795=0),
"",
"#define "&amp;
VLOOKUP(A1795,SOURCE!B:S,15,0)&amp;IF(SOURCE!$AA$2-LEN(VLOOKUP(A1795,SOURCE!B:S,15,0))&gt;=0,REPT(" ",SOURCE!$AA$2-LEN(VLOOKUP(A1795,SOURCE!B:S,15,0))),"")&amp;
TEXT(A1795,"???0")&amp;IF(VLOOKUP(A1795,SOURCE!B:S,16,0)="","","   "&amp;VLOOKUP(A1795,SOURCE!B:S,16,0)
))))
)</f>
        <v>#define ITM_1755                    1755</v>
      </c>
    </row>
    <row r="1796" spans="1:4">
      <c r="A1796">
        <f t="shared" si="31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8" t="str">
        <f>IF(A1796&lt;&gt;INT(A1796),B1796,
IF(A1796&lt;0,VLOOKUP(A1796,lookups!A$1:B$25,2,0),
IF(ISNA(B1796),"",
IF(OR(ISBLANK(A1796),ISNA(B1796),B1796=0),
"",
"#define "&amp;
VLOOKUP(A1796,SOURCE!B:S,15,0)&amp;IF(SOURCE!$AA$2-LEN(VLOOKUP(A1796,SOURCE!B:S,15,0))&gt;=0,REPT(" ",SOURCE!$AA$2-LEN(VLOOKUP(A1796,SOURCE!B:S,15,0))),"")&amp;
TEXT(A1796,"???0")&amp;IF(VLOOKUP(A1796,SOURCE!B:S,16,0)="","","   "&amp;VLOOKUP(A1796,SOURCE!B:S,16,0)
))))
)</f>
        <v>#define ITM_PLOT_CENTRL             1756</v>
      </c>
    </row>
    <row r="1797" spans="1:4">
      <c r="A1797">
        <f t="shared" si="31"/>
        <v>1757</v>
      </c>
      <c r="B1797" t="str">
        <f>VLOOKUP(A1797,SOURCE!B:S,15,0)</f>
        <v>ITM_HIDE</v>
      </c>
      <c r="C1797">
        <f>IF(
ISNUMBER(INDEX(SOURCE!B:B,MATCH(A1797,SOURCE!B:B,0)+1)),
  VALUE(INDEX(SOURCE!B:B,MATCH(A1797,SOURCE!B:B,0)+1)),
  "")</f>
        <v>1758</v>
      </c>
      <c r="D1797" s="8" t="str">
        <f>IF(A1797&lt;&gt;INT(A1797),B1797,
IF(A1797&lt;0,VLOOKUP(A1797,lookups!A$1:B$25,2,0),
IF(ISNA(B1797),"",
IF(OR(ISBLANK(A1797),ISNA(B1797),B1797=0),
"",
"#define "&amp;
VLOOKUP(A1797,SOURCE!B:S,15,0)&amp;IF(SOURCE!$AA$2-LEN(VLOOKUP(A1797,SOURCE!B:S,15,0))&gt;=0,REPT(" ",SOURCE!$AA$2-LEN(VLOOKUP(A1797,SOURCE!B:S,15,0))),"")&amp;
TEXT(A1797,"???0")&amp;IF(VLOOKUP(A1797,SOURCE!B:S,16,0)="","","   "&amp;VLOOKUP(A1797,SOURCE!B:S,16,0)
))))
)</f>
        <v>#define ITM_HIDE                    1757</v>
      </c>
    </row>
    <row r="1798" spans="1:4">
      <c r="A1798">
        <f t="shared" si="31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8" t="str">
        <f>IF(A1798&lt;&gt;INT(A1798),B1798,
IF(A1798&lt;0,VLOOKUP(A1798,lookups!A$1:B$25,2,0),
IF(ISNA(B1798),"",
IF(OR(ISBLANK(A1798),ISNA(B1798),B1798=0),
"",
"#define "&amp;
VLOOKUP(A1798,SOURCE!B:S,15,0)&amp;IF(SOURCE!$AA$2-LEN(VLOOKUP(A1798,SOURCE!B:S,15,0))&gt;=0,REPT(" ",SOURCE!$AA$2-LEN(VLOOKUP(A1798,SOURCE!B:S,15,0))),"")&amp;
TEXT(A1798,"???0")&amp;IF(VLOOKUP(A1798,SOURCE!B:S,16,0)="","","   "&amp;VLOOKUP(A1798,SOURCE!B:S,16,0)
))))
)</f>
        <v>#define ITM_SMI                     1758</v>
      </c>
    </row>
    <row r="1799" spans="1:4">
      <c r="A1799">
        <f t="shared" si="31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8" t="str">
        <f>IF(A1799&lt;&gt;INT(A1799),B1799,
IF(A1799&lt;0,VLOOKUP(A1799,lookups!A$1:B$25,2,0),
IF(ISNA(B1799),"",
IF(OR(ISBLANK(A1799),ISNA(B1799),B1799=0),
"",
"#define "&amp;
VLOOKUP(A1799,SOURCE!B:S,15,0)&amp;IF(SOURCE!$AA$2-LEN(VLOOKUP(A1799,SOURCE!B:S,15,0))&gt;=0,REPT(" ",SOURCE!$AA$2-LEN(VLOOKUP(A1799,SOURCE!B:S,15,0))),"")&amp;
TEXT(A1799,"???0")&amp;IF(VLOOKUP(A1799,SOURCE!B:S,16,0)="","","   "&amp;VLOOKUP(A1799,SOURCE!B:S,16,0)
))))
)</f>
        <v>#define ITM_PLOT_LR                 1759</v>
      </c>
    </row>
    <row r="1800" spans="1:4">
      <c r="A1800">
        <f t="shared" si="31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8" t="str">
        <f>IF(A1800&lt;&gt;INT(A1800),B1800,
IF(A1800&lt;0,VLOOKUP(A1800,lookups!A$1:B$25,2,0),
IF(ISNA(B1800),"",
IF(OR(ISBLANK(A1800),ISNA(B1800),B1800=0),
"",
"#define "&amp;
VLOOKUP(A1800,SOURCE!B:S,15,0)&amp;IF(SOURCE!$AA$2-LEN(VLOOKUP(A1800,SOURCE!B:S,15,0))&gt;=0,REPT(" ",SOURCE!$AA$2-LEN(VLOOKUP(A1800,SOURCE!B:S,15,0))),"")&amp;
TEXT(A1800,"???0")&amp;IF(VLOOKUP(A1800,SOURCE!B:S,16,0)="","","   "&amp;VLOOKUP(A1800,SOURCE!B:S,16,0)
))))
)</f>
        <v>#define ITM_PLOT_NXT                1760</v>
      </c>
    </row>
    <row r="1801" spans="1:4">
      <c r="A1801">
        <f t="shared" si="31"/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8" t="str">
        <f>IF(A1801&lt;&gt;INT(A1801),B1801,
IF(A1801&lt;0,VLOOKUP(A1801,lookups!A$1:B$25,2,0),
IF(ISNA(B1801),"",
IF(OR(ISBLANK(A1801),ISNA(B1801),B1801=0),
"",
"#define "&amp;
VLOOKUP(A1801,SOURCE!B:S,15,0)&amp;IF(SOURCE!$AA$2-LEN(VLOOKUP(A1801,SOURCE!B:S,15,0))&gt;=0,REPT(" ",SOURCE!$AA$2-LEN(VLOOKUP(A1801,SOURCE!B:S,15,0))),"")&amp;
TEXT(A1801,"???0")&amp;IF(VLOOKUP(A1801,SOURCE!B:S,16,0)="","","   "&amp;VLOOKUP(A1801,SOURCE!B:S,16,0)
))))
)</f>
        <v>#define ITM_PLOT_REV                1761</v>
      </c>
    </row>
    <row r="1802" spans="1:4">
      <c r="A1802">
        <f t="shared" si="31"/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8" t="str">
        <f>IF(A1802&lt;&gt;INT(A1802),B1802,
IF(A1802&lt;0,VLOOKUP(A1802,lookups!A$1:B$25,2,0),
IF(ISNA(B1802),"",
IF(OR(ISBLANK(A1802),ISNA(B1802),B1802=0),
"",
"#define "&amp;
VLOOKUP(A1802,SOURCE!B:S,15,0)&amp;IF(SOURCE!$AA$2-LEN(VLOOKUP(A1802,SOURCE!B:S,15,0))&gt;=0,REPT(" ",SOURCE!$AA$2-LEN(VLOOKUP(A1802,SOURCE!B:S,15,0))),"")&amp;
TEXT(A1802,"???0")&amp;IF(VLOOKUP(A1802,SOURCE!B:S,16,0)="","","   "&amp;VLOOKUP(A1802,SOURCE!B:S,16,0)
))))
)</f>
        <v>#define ITM_PLOTZOOM                1762</v>
      </c>
    </row>
    <row r="1803" spans="1:4">
      <c r="A1803">
        <f t="shared" ref="A1803:A1866" si="32">C1802</f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8" t="str">
        <f>IF(A1803&lt;&gt;INT(A1803),B1803,
IF(A1803&lt;0,VLOOKUP(A1803,lookups!A$1:B$25,2,0),
IF(ISNA(B1803),"",
IF(OR(ISBLANK(A1803),ISNA(B1803),B1803=0),
"",
"#define "&amp;
VLOOKUP(A1803,SOURCE!B:S,15,0)&amp;IF(SOURCE!$AA$2-LEN(VLOOKUP(A1803,SOURCE!B:S,15,0))&gt;=0,REPT(" ",SOURCE!$AA$2-LEN(VLOOKUP(A1803,SOURCE!B:S,15,0))),"")&amp;
TEXT(A1803,"???0")&amp;IF(VLOOKUP(A1803,SOURCE!B:S,16,0)="","","   "&amp;VLOOKUP(A1803,SOURCE!B:S,16,0)
))))
)</f>
        <v>#define ITM_Fphik                   1763</v>
      </c>
    </row>
    <row r="1804" spans="1:4">
      <c r="A1804">
        <f t="shared" si="32"/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8" t="str">
        <f>IF(A1804&lt;&gt;INT(A1804),B1804,
IF(A1804&lt;0,VLOOKUP(A1804,lookups!A$1:B$25,2,0),
IF(ISNA(B1804),"",
IF(OR(ISBLANK(A1804),ISNA(B1804),B1804=0),
"",
"#define "&amp;
VLOOKUP(A1804,SOURCE!B:S,15,0)&amp;IF(SOURCE!$AA$2-LEN(VLOOKUP(A1804,SOURCE!B:S,15,0))&gt;=0,REPT(" ",SOURCE!$AA$2-LEN(VLOOKUP(A1804,SOURCE!B:S,15,0))),"")&amp;
TEXT(A1804,"???0")&amp;IF(VLOOKUP(A1804,SOURCE!B:S,16,0)="","","   "&amp;VLOOKUP(A1804,SOURCE!B:S,16,0)
))))
)</f>
        <v>#define ITM_Ephik                   1764</v>
      </c>
    </row>
    <row r="1805" spans="1:4">
      <c r="A1805">
        <f t="shared" si="32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8" t="str">
        <f>IF(A1805&lt;&gt;INT(A1805),B1805,
IF(A1805&lt;0,VLOOKUP(A1805,lookups!A$1:B$25,2,0),
IF(ISNA(B1805),"",
IF(OR(ISBLANK(A1805),ISNA(B1805),B1805=0),
"",
"#define "&amp;
VLOOKUP(A1805,SOURCE!B:S,15,0)&amp;IF(SOURCE!$AA$2-LEN(VLOOKUP(A1805,SOURCE!B:S,15,0))&gt;=0,REPT(" ",SOURCE!$AA$2-LEN(VLOOKUP(A1805,SOURCE!B:S,15,0))),"")&amp;
TEXT(A1805,"???0")&amp;IF(VLOOKUP(A1805,SOURCE!B:S,16,0)="","","   "&amp;VLOOKUP(A1805,SOURCE!B:S,16,0)
))))
)</f>
        <v>#define ITM_ZETAphik                1765</v>
      </c>
    </row>
    <row r="1806" spans="1:4">
      <c r="A1806">
        <f t="shared" si="32"/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8" t="str">
        <f>IF(A1806&lt;&gt;INT(A1806),B1806,
IF(A1806&lt;0,VLOOKUP(A1806,lookups!A$1:B$25,2,0),
IF(ISNA(B1806),"",
IF(OR(ISBLANK(A1806),ISNA(B1806),B1806=0),
"",
"#define "&amp;
VLOOKUP(A1806,SOURCE!B:S,15,0)&amp;IF(SOURCE!$AA$2-LEN(VLOOKUP(A1806,SOURCE!B:S,15,0))&gt;=0,REPT(" ",SOURCE!$AA$2-LEN(VLOOKUP(A1806,SOURCE!B:S,15,0))),"")&amp;
TEXT(A1806,"???0")&amp;IF(VLOOKUP(A1806,SOURCE!B:S,16,0)="","","   "&amp;VLOOKUP(A1806,SOURCE!B:S,16,0)
))))
)</f>
        <v>#define ITM_GETHIDE                 1766</v>
      </c>
    </row>
    <row r="1807" spans="1:4">
      <c r="A1807">
        <f t="shared" si="32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8" t="str">
        <f>IF(A1807&lt;&gt;INT(A1807),B1807,
IF(A1807&lt;0,VLOOKUP(A1807,lookups!A$1:B$25,2,0),
IF(ISNA(B1807),"",
IF(OR(ISBLANK(A1807),ISNA(B1807),B1807=0),
"",
"#define "&amp;
VLOOKUP(A1807,SOURCE!B:S,15,0)&amp;IF(SOURCE!$AA$2-LEN(VLOOKUP(A1807,SOURCE!B:S,15,0))&gt;=0,REPT(" ",SOURCE!$AA$2-LEN(VLOOKUP(A1807,SOURCE!B:S,15,0))),"")&amp;
TEXT(A1807,"???0")&amp;IF(VLOOKUP(A1807,SOURCE!B:S,16,0)="","","   "&amp;VLOOKUP(A1807,SOURCE!B:S,16,0)
))))
)</f>
        <v>#define ITM_CALC                    1767</v>
      </c>
    </row>
    <row r="1808" spans="1:4">
      <c r="A1808">
        <f t="shared" si="32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8" t="str">
        <f>IF(A1808&lt;&gt;INT(A1808),B1808,
IF(A1808&lt;0,VLOOKUP(A1808,lookups!A$1:B$25,2,0),
IF(ISNA(B1808),"",
IF(OR(ISBLANK(A1808),ISNA(B1808),B1808=0),
"",
"#define "&amp;
VLOOKUP(A1808,SOURCE!B:S,15,0)&amp;IF(SOURCE!$AA$2-LEN(VLOOKUP(A1808,SOURCE!B:S,15,0))&gt;=0,REPT(" ",SOURCE!$AA$2-LEN(VLOOKUP(A1808,SOURCE!B:S,15,0))),"")&amp;
TEXT(A1808,"???0")&amp;IF(VLOOKUP(A1808,SOURCE!B:S,16,0)="","","   "&amp;VLOOKUP(A1808,SOURCE!B:S,16,0)
))))
)</f>
        <v>#define ITM_SQRT                    1768</v>
      </c>
    </row>
    <row r="1809" spans="1:4">
      <c r="A1809">
        <f t="shared" si="32"/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8" t="str">
        <f>IF(A1809&lt;&gt;INT(A1809),B1809,
IF(A1809&lt;0,VLOOKUP(A1809,lookups!A$1:B$25,2,0),
IF(ISNA(B1809),"",
IF(OR(ISBLANK(A1809),ISNA(B1809),B1809=0),
"",
"#define "&amp;
VLOOKUP(A1809,SOURCE!B:S,15,0)&amp;IF(SOURCE!$AA$2-LEN(VLOOKUP(A1809,SOURCE!B:S,15,0))&gt;=0,REPT(" ",SOURCE!$AA$2-LEN(VLOOKUP(A1809,SOURCE!B:S,15,0))),"")&amp;
TEXT(A1809,"???0")&amp;IF(VLOOKUP(A1809,SOURCE!B:S,16,0)="","","   "&amp;VLOOKUP(A1809,SOURCE!B:S,16,0)
))))
)</f>
        <v>#define ITM_RCL_FV                  1769</v>
      </c>
    </row>
    <row r="1810" spans="1:4">
      <c r="A1810">
        <f t="shared" si="32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8" t="str">
        <f>IF(A1810&lt;&gt;INT(A1810),B1810,
IF(A1810&lt;0,VLOOKUP(A1810,lookups!A$1:B$25,2,0),
IF(ISNA(B1810),"",
IF(OR(ISBLANK(A1810),ISNA(B1810),B1810=0),
"",
"#define "&amp;
VLOOKUP(A1810,SOURCE!B:S,15,0)&amp;IF(SOURCE!$AA$2-LEN(VLOOKUP(A1810,SOURCE!B:S,15,0))&gt;=0,REPT(" ",SOURCE!$AA$2-LEN(VLOOKUP(A1810,SOURCE!B:S,15,0))),"")&amp;
TEXT(A1810,"???0")&amp;IF(VLOOKUP(A1810,SOURCE!B:S,16,0)="","","   "&amp;VLOOKUP(A1810,SOURCE!B:S,16,0)
))))
)</f>
        <v>#define ITM_RCL_IPonA               1770</v>
      </c>
    </row>
    <row r="1811" spans="1:4">
      <c r="A1811">
        <f t="shared" si="32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8" t="str">
        <f>IF(A1811&lt;&gt;INT(A1811),B1811,
IF(A1811&lt;0,VLOOKUP(A1811,lookups!A$1:B$25,2,0),
IF(ISNA(B1811),"",
IF(OR(ISBLANK(A1811),ISNA(B1811),B1811=0),
"",
"#define "&amp;
VLOOKUP(A1811,SOURCE!B:S,15,0)&amp;IF(SOURCE!$AA$2-LEN(VLOOKUP(A1811,SOURCE!B:S,15,0))&gt;=0,REPT(" ",SOURCE!$AA$2-LEN(VLOOKUP(A1811,SOURCE!B:S,15,0))),"")&amp;
TEXT(A1811,"???0")&amp;IF(VLOOKUP(A1811,SOURCE!B:S,16,0)="","","   "&amp;VLOOKUP(A1811,SOURCE!B:S,16,0)
))))
)</f>
        <v>#define ITM_RCL_NPER                1771</v>
      </c>
    </row>
    <row r="1812" spans="1:4">
      <c r="A1812">
        <f t="shared" si="32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8" t="str">
        <f>IF(A1812&lt;&gt;INT(A1812),B1812,
IF(A1812&lt;0,VLOOKUP(A1812,lookups!A$1:B$25,2,0),
IF(ISNA(B1812),"",
IF(OR(ISBLANK(A1812),ISNA(B1812),B1812=0),
"",
"#define "&amp;
VLOOKUP(A1812,SOURCE!B:S,15,0)&amp;IF(SOURCE!$AA$2-LEN(VLOOKUP(A1812,SOURCE!B:S,15,0))&gt;=0,REPT(" ",SOURCE!$AA$2-LEN(VLOOKUP(A1812,SOURCE!B:S,15,0))),"")&amp;
TEXT(A1812,"???0")&amp;IF(VLOOKUP(A1812,SOURCE!B:S,16,0)="","","   "&amp;VLOOKUP(A1812,SOURCE!B:S,16,0)
))))
)</f>
        <v>#define ITM_RCL_PERonA              1772</v>
      </c>
    </row>
    <row r="1813" spans="1:4">
      <c r="A1813">
        <f t="shared" si="32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8" t="str">
        <f>IF(A1813&lt;&gt;INT(A1813),B1813,
IF(A1813&lt;0,VLOOKUP(A1813,lookups!A$1:B$25,2,0),
IF(ISNA(B1813),"",
IF(OR(ISBLANK(A1813),ISNA(B1813),B1813=0),
"",
"#define "&amp;
VLOOKUP(A1813,SOURCE!B:S,15,0)&amp;IF(SOURCE!$AA$2-LEN(VLOOKUP(A1813,SOURCE!B:S,15,0))&gt;=0,REPT(" ",SOURCE!$AA$2-LEN(VLOOKUP(A1813,SOURCE!B:S,15,0))),"")&amp;
TEXT(A1813,"???0")&amp;IF(VLOOKUP(A1813,SOURCE!B:S,16,0)="","","   "&amp;VLOOKUP(A1813,SOURCE!B:S,16,0)
))))
)</f>
        <v>#define ITM_RCL_PMT                 1773</v>
      </c>
    </row>
    <row r="1814" spans="1:4">
      <c r="A1814">
        <f t="shared" si="32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8" t="str">
        <f>IF(A1814&lt;&gt;INT(A1814),B1814,
IF(A1814&lt;0,VLOOKUP(A1814,lookups!A$1:B$25,2,0),
IF(ISNA(B1814),"",
IF(OR(ISBLANK(A1814),ISNA(B1814),B1814=0),
"",
"#define "&amp;
VLOOKUP(A1814,SOURCE!B:S,15,0)&amp;IF(SOURCE!$AA$2-LEN(VLOOKUP(A1814,SOURCE!B:S,15,0))&gt;=0,REPT(" ",SOURCE!$AA$2-LEN(VLOOKUP(A1814,SOURCE!B:S,15,0))),"")&amp;
TEXT(A1814,"???0")&amp;IF(VLOOKUP(A1814,SOURCE!B:S,16,0)="","","   "&amp;VLOOKUP(A1814,SOURCE!B:S,16,0)
))))
)</f>
        <v>#define ITM_RCL_PV                  1774</v>
      </c>
    </row>
    <row r="1815" spans="1:4">
      <c r="A1815">
        <f t="shared" si="32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8" t="str">
        <f>IF(A1815&lt;&gt;INT(A1815),B1815,
IF(A1815&lt;0,VLOOKUP(A1815,lookups!A$1:B$25,2,0),
IF(ISNA(B1815),"",
IF(OR(ISBLANK(A1815),ISNA(B1815),B1815=0),
"",
"#define "&amp;
VLOOKUP(A1815,SOURCE!B:S,15,0)&amp;IF(SOURCE!$AA$2-LEN(VLOOKUP(A1815,SOURCE!B:S,15,0))&gt;=0,REPT(" ",SOURCE!$AA$2-LEN(VLOOKUP(A1815,SOURCE!B:S,15,0))),"")&amp;
TEXT(A1815,"???0")&amp;IF(VLOOKUP(A1815,SOURCE!B:S,16,0)="","","   "&amp;VLOOKUP(A1815,SOURCE!B:S,16,0)
))))
)</f>
        <v>#define ITM_atan2                   1775</v>
      </c>
    </row>
    <row r="1816" spans="1:4">
      <c r="A1816">
        <f t="shared" si="32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8" t="str">
        <f>IF(A1816&lt;&gt;INT(A1816),B1816,
IF(A1816&lt;0,VLOOKUP(A1816,lookups!A$1:B$25,2,0),
IF(ISNA(B1816),"",
IF(OR(ISBLANK(A1816),ISNA(B1816),B1816=0),
"",
"#define "&amp;
VLOOKUP(A1816,SOURCE!B:S,15,0)&amp;IF(SOURCE!$AA$2-LEN(VLOOKUP(A1816,SOURCE!B:S,15,0))&gt;=0,REPT(" ",SOURCE!$AA$2-LEN(VLOOKUP(A1816,SOURCE!B:S,15,0))),"")&amp;
TEXT(A1816,"???0")&amp;IF(VLOOKUP(A1816,SOURCE!B:S,16,0)="","","   "&amp;VLOOKUP(A1816,SOURCE!B:S,16,0)
))))
)</f>
        <v>#define ITM_TIMER_ADD               1776</v>
      </c>
    </row>
    <row r="1817" spans="1:4">
      <c r="A1817">
        <f t="shared" si="32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8" t="str">
        <f>IF(A1817&lt;&gt;INT(A1817),B1817,
IF(A1817&lt;0,VLOOKUP(A1817,lookups!A$1:B$25,2,0),
IF(ISNA(B1817),"",
IF(OR(ISBLANK(A1817),ISNA(B1817),B1817=0),
"",
"#define "&amp;
VLOOKUP(A1817,SOURCE!B:S,15,0)&amp;IF(SOURCE!$AA$2-LEN(VLOOKUP(A1817,SOURCE!B:S,15,0))&gt;=0,REPT(" ",SOURCE!$AA$2-LEN(VLOOKUP(A1817,SOURCE!B:S,15,0))),"")&amp;
TEXT(A1817,"???0")&amp;IF(VLOOKUP(A1817,SOURCE!B:S,16,0)="","","   "&amp;VLOOKUP(A1817,SOURCE!B:S,16,0)
))))
)</f>
        <v>#define ITM_TIMER_0_1S              1777</v>
      </c>
    </row>
    <row r="1818" spans="1:4">
      <c r="A1818">
        <f t="shared" si="32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8" t="str">
        <f>IF(A1818&lt;&gt;INT(A1818),B1818,
IF(A1818&lt;0,VLOOKUP(A1818,lookups!A$1:B$25,2,0),
IF(ISNA(B1818),"",
IF(OR(ISBLANK(A1818),ISNA(B1818),B1818=0),
"",
"#define "&amp;
VLOOKUP(A1818,SOURCE!B:S,15,0)&amp;IF(SOURCE!$AA$2-LEN(VLOOKUP(A1818,SOURCE!B:S,15,0))&gt;=0,REPT(" ",SOURCE!$AA$2-LEN(VLOOKUP(A1818,SOURCE!B:S,15,0))),"")&amp;
TEXT(A1818,"???0")&amp;IF(VLOOKUP(A1818,SOURCE!B:S,16,0)="","","   "&amp;VLOOKUP(A1818,SOURCE!B:S,16,0)
))))
)</f>
        <v>#define ITM_TIMER_RESET             1778</v>
      </c>
    </row>
    <row r="1819" spans="1:4">
      <c r="A1819">
        <f t="shared" si="32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8" t="str">
        <f>IF(A1819&lt;&gt;INT(A1819),B1819,
IF(A1819&lt;0,VLOOKUP(A1819,lookups!A$1:B$25,2,0),
IF(ISNA(B1819),"",
IF(OR(ISBLANK(A1819),ISNA(B1819),B1819=0),
"",
"#define "&amp;
VLOOKUP(A1819,SOURCE!B:S,15,0)&amp;IF(SOURCE!$AA$2-LEN(VLOOKUP(A1819,SOURCE!B:S,15,0))&gt;=0,REPT(" ",SOURCE!$AA$2-LEN(VLOOKUP(A1819,SOURCE!B:S,15,0))),"")&amp;
TEXT(A1819,"???0")&amp;IF(VLOOKUP(A1819,SOURCE!B:S,16,0)="","","   "&amp;VLOOKUP(A1819,SOURCE!B:S,16,0)
))))
)</f>
        <v>#define ITM_TIMER_RCL               1779</v>
      </c>
    </row>
    <row r="1820" spans="1:4">
      <c r="A1820">
        <f t="shared" si="32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8" t="str">
        <f>IF(A1820&lt;&gt;INT(A1820),B1820,
IF(A1820&lt;0,VLOOKUP(A1820,lookups!A$1:B$25,2,0),
IF(ISNA(B1820),"",
IF(OR(ISBLANK(A1820),ISNA(B1820),B1820=0),
"",
"#define "&amp;
VLOOKUP(A1820,SOURCE!B:S,15,0)&amp;IF(SOURCE!$AA$2-LEN(VLOOKUP(A1820,SOURCE!B:S,15,0))&gt;=0,REPT(" ",SOURCE!$AA$2-LEN(VLOOKUP(A1820,SOURCE!B:S,15,0))),"")&amp;
TEXT(A1820,"???0")&amp;IF(VLOOKUP(A1820,SOURCE!B:S,16,0)="","","   "&amp;VLOOKUP(A1820,SOURCE!B:S,16,0)
))))
)</f>
        <v>#define ITM_CLBKUP                  1780</v>
      </c>
    </row>
    <row r="1821" spans="1:4">
      <c r="A1821">
        <f t="shared" si="32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8" t="str">
        <f>IF(A1821&lt;&gt;INT(A1821),B1821,
IF(A1821&lt;0,VLOOKUP(A1821,lookups!A$1:B$25,2,0),
IF(ISNA(B1821),"",
IF(OR(ISBLANK(A1821),ISNA(B1821),B1821=0),
"",
"#define "&amp;
VLOOKUP(A1821,SOURCE!B:S,15,0)&amp;IF(SOURCE!$AA$2-LEN(VLOOKUP(A1821,SOURCE!B:S,15,0))&gt;=0,REPT(" ",SOURCE!$AA$2-LEN(VLOOKUP(A1821,SOURCE!B:S,15,0))),"")&amp;
TEXT(A1821,"???0")&amp;IF(VLOOKUP(A1821,SOURCE!B:S,16,0)="","","   "&amp;VLOOKUP(A1821,SOURCE!B:S,16,0)
))))
)</f>
        <v>#define ITM_CPXSLV                  1781</v>
      </c>
    </row>
    <row r="1822" spans="1:4">
      <c r="A1822">
        <f t="shared" si="32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8" t="str">
        <f>IF(A1822&lt;&gt;INT(A1822),B1822,
IF(A1822&lt;0,VLOOKUP(A1822,lookups!A$1:B$25,2,0),
IF(ISNA(B1822),"",
IF(OR(ISBLANK(A1822),ISNA(B1822),B1822=0),
"",
"#define "&amp;
VLOOKUP(A1822,SOURCE!B:S,15,0)&amp;IF(SOURCE!$AA$2-LEN(VLOOKUP(A1822,SOURCE!B:S,15,0))&gt;=0,REPT(" ",SOURCE!$AA$2-LEN(VLOOKUP(A1822,SOURCE!B:S,15,0))),"")&amp;
TEXT(A1822,"???0")&amp;IF(VLOOKUP(A1822,SOURCE!B:S,16,0)="","","   "&amp;VLOOKUP(A1822,SOURCE!B:S,16,0)
))))
)</f>
        <v>#define ITM_DRAW                    1782</v>
      </c>
    </row>
    <row r="1823" spans="1:4">
      <c r="A1823">
        <f t="shared" si="32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8" t="str">
        <f>IF(A1823&lt;&gt;INT(A1823),B1823,
IF(A1823&lt;0,VLOOKUP(A1823,lookups!A$1:B$25,2,0),
IF(ISNA(B1823),"",
IF(OR(ISBLANK(A1823),ISNA(B1823),B1823=0),
"",
"#define "&amp;
VLOOKUP(A1823,SOURCE!B:S,15,0)&amp;IF(SOURCE!$AA$2-LEN(VLOOKUP(A1823,SOURCE!B:S,15,0))&gt;=0,REPT(" ",SOURCE!$AA$2-LEN(VLOOKUP(A1823,SOURCE!B:S,15,0))),"")&amp;
TEXT(A1823,"???0")&amp;IF(VLOOKUP(A1823,SOURCE!B:S,16,0)="","","   "&amp;VLOOKUP(A1823,SOURCE!B:S,16,0)
))))
)</f>
        <v>#define MNU_GRAPH                   1783</v>
      </c>
    </row>
    <row r="1824" spans="1:4">
      <c r="A1824">
        <f t="shared" si="32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1785</v>
      </c>
      <c r="D1824" s="8" t="str">
        <f>IF(A1824&lt;&gt;INT(A1824),B1824,
IF(A1824&lt;0,VLOOKUP(A1824,lookups!A$1:B$25,2,0),
IF(ISNA(B1824),"",
IF(OR(ISBLANK(A1824),ISNA(B1824),B1824=0),
"",
"#define "&amp;
VLOOKUP(A1824,SOURCE!B:S,15,0)&amp;IF(SOURCE!$AA$2-LEN(VLOOKUP(A1824,SOURCE!B:S,15,0))&gt;=0,REPT(" ",SOURCE!$AA$2-LEN(VLOOKUP(A1824,SOURCE!B:S,15,0))),"")&amp;
TEXT(A1824,"???0")&amp;IF(VLOOKUP(A1824,SOURCE!B:S,16,0)="","","   "&amp;VLOOKUP(A1824,SOURCE!B:S,16,0)
))))
)</f>
        <v>#define ITM_REPLT                   1784</v>
      </c>
    </row>
    <row r="1825" spans="1:4">
      <c r="A1825">
        <f t="shared" si="32"/>
        <v>1785</v>
      </c>
      <c r="B1825" t="str">
        <f>VLOOKUP(A1825,SOURCE!B:S,15,0)</f>
        <v>ITM_FPHERE</v>
      </c>
      <c r="C1825">
        <f>IF(
ISNUMBER(INDEX(SOURCE!B:B,MATCH(A1825,SOURCE!B:B,0)+1)),
  VALUE(INDEX(SOURCE!B:B,MATCH(A1825,SOURCE!B:B,0)+1)),
  "")</f>
        <v>1786</v>
      </c>
      <c r="D1825" s="8" t="str">
        <f>IF(A1825&lt;&gt;INT(A1825),B1825,
IF(A1825&lt;0,VLOOKUP(A1825,lookups!A$1:B$25,2,0),
IF(ISNA(B1825),"",
IF(OR(ISBLANK(A1825),ISNA(B1825),B1825=0),
"",
"#define "&amp;
VLOOKUP(A1825,SOURCE!B:S,15,0)&amp;IF(SOURCE!$AA$2-LEN(VLOOKUP(A1825,SOURCE!B:S,15,0))&gt;=0,REPT(" ",SOURCE!$AA$2-LEN(VLOOKUP(A1825,SOURCE!B:S,15,0))),"")&amp;
TEXT(A1825,"???0")&amp;IF(VLOOKUP(A1825,SOURCE!B:S,16,0)="","","   "&amp;VLOOKUP(A1825,SOURCE!B:S,16,0)
))))
)</f>
        <v>#define ITM_FPHERE                  1785</v>
      </c>
    </row>
    <row r="1826" spans="1:4">
      <c r="A1826">
        <f t="shared" si="32"/>
        <v>1786</v>
      </c>
      <c r="B1826" t="str">
        <f>VLOOKUP(A1826,SOURCE!B:S,15,0)</f>
        <v>ITM_FPPHERE</v>
      </c>
      <c r="C1826">
        <f>IF(
ISNUMBER(INDEX(SOURCE!B:B,MATCH(A1826,SOURCE!B:B,0)+1)),
  VALUE(INDEX(SOURCE!B:B,MATCH(A1826,SOURCE!B:B,0)+1)),
  "")</f>
        <v>1787</v>
      </c>
      <c r="D1826" s="8" t="str">
        <f>IF(A1826&lt;&gt;INT(A1826),B1826,
IF(A1826&lt;0,VLOOKUP(A1826,lookups!A$1:B$25,2,0),
IF(ISNA(B1826),"",
IF(OR(ISBLANK(A1826),ISNA(B1826),B1826=0),
"",
"#define "&amp;
VLOOKUP(A1826,SOURCE!B:S,15,0)&amp;IF(SOURCE!$AA$2-LEN(VLOOKUP(A1826,SOURCE!B:S,15,0))&gt;=0,REPT(" ",SOURCE!$AA$2-LEN(VLOOKUP(A1826,SOURCE!B:S,15,0))),"")&amp;
TEXT(A1826,"???0")&amp;IF(VLOOKUP(A1826,SOURCE!B:S,16,0)="","","   "&amp;VLOOKUP(A1826,SOURCE!B:S,16,0)
))))
)</f>
        <v>#define ITM_FPPHERE                 1786</v>
      </c>
    </row>
    <row r="1827" spans="1:4">
      <c r="A1827">
        <f t="shared" si="32"/>
        <v>1787</v>
      </c>
      <c r="B1827" t="str">
        <f>VLOOKUP(A1827,SOURCE!B:S,15,0)</f>
        <v>ITM_nBINS</v>
      </c>
      <c r="C1827">
        <f>IF(
ISNUMBER(INDEX(SOURCE!B:B,MATCH(A1827,SOURCE!B:B,0)+1)),
  VALUE(INDEX(SOURCE!B:B,MATCH(A1827,SOURCE!B:B,0)+1)),
  "")</f>
        <v>1788</v>
      </c>
      <c r="D1827" s="8" t="str">
        <f>IF(A1827&lt;&gt;INT(A1827),B1827,
IF(A1827&lt;0,VLOOKUP(A1827,lookups!A$1:B$25,2,0),
IF(ISNA(B1827),"",
IF(OR(ISBLANK(A1827),ISNA(B1827),B1827=0),
"",
"#define "&amp;
VLOOKUP(A1827,SOURCE!B:S,15,0)&amp;IF(SOURCE!$AA$2-LEN(VLOOKUP(A1827,SOURCE!B:S,15,0))&gt;=0,REPT(" ",SOURCE!$AA$2-LEN(VLOOKUP(A1827,SOURCE!B:S,15,0))),"")&amp;
TEXT(A1827,"???0")&amp;IF(VLOOKUP(A1827,SOURCE!B:S,16,0)="","","   "&amp;VLOOKUP(A1827,SOURCE!B:S,16,0)
))))
)</f>
        <v>#define ITM_nBINS                   1787</v>
      </c>
    </row>
    <row r="1828" spans="1:4">
      <c r="A1828">
        <f t="shared" si="32"/>
        <v>1788</v>
      </c>
      <c r="B1828" t="str">
        <f>VLOOKUP(A1828,SOURCE!B:S,15,0)</f>
        <v>ITM_LOBIN</v>
      </c>
      <c r="C1828">
        <f>IF(
ISNUMBER(INDEX(SOURCE!B:B,MATCH(A1828,SOURCE!B:B,0)+1)),
  VALUE(INDEX(SOURCE!B:B,MATCH(A1828,SOURCE!B:B,0)+1)),
  "")</f>
        <v>1789</v>
      </c>
      <c r="D1828" s="8" t="str">
        <f>IF(A1828&lt;&gt;INT(A1828),B1828,
IF(A1828&lt;0,VLOOKUP(A1828,lookups!A$1:B$25,2,0),
IF(ISNA(B1828),"",
IF(OR(ISBLANK(A1828),ISNA(B1828),B1828=0),
"",
"#define "&amp;
VLOOKUP(A1828,SOURCE!B:S,15,0)&amp;IF(SOURCE!$AA$2-LEN(VLOOKUP(A1828,SOURCE!B:S,15,0))&gt;=0,REPT(" ",SOURCE!$AA$2-LEN(VLOOKUP(A1828,SOURCE!B:S,15,0))),"")&amp;
TEXT(A1828,"???0")&amp;IF(VLOOKUP(A1828,SOURCE!B:S,16,0)="","","   "&amp;VLOOKUP(A1828,SOURCE!B:S,16,0)
))))
)</f>
        <v>#define ITM_LOBIN                   1788</v>
      </c>
    </row>
    <row r="1829" spans="1:4">
      <c r="A1829">
        <f t="shared" si="32"/>
        <v>1789</v>
      </c>
      <c r="B1829" t="str">
        <f>VLOOKUP(A1829,SOURCE!B:S,15,0)</f>
        <v>ITM_HIBIN</v>
      </c>
      <c r="C1829">
        <f>IF(
ISNUMBER(INDEX(SOURCE!B:B,MATCH(A1829,SOURCE!B:B,0)+1)),
  VALUE(INDEX(SOURCE!B:B,MATCH(A1829,SOURCE!B:B,0)+1)),
  "")</f>
        <v>1790</v>
      </c>
      <c r="D1829" s="8" t="str">
        <f>IF(A1829&lt;&gt;INT(A1829),B1829,
IF(A1829&lt;0,VLOOKUP(A1829,lookups!A$1:B$25,2,0),
IF(ISNA(B1829),"",
IF(OR(ISBLANK(A1829),ISNA(B1829),B1829=0),
"",
"#define "&amp;
VLOOKUP(A1829,SOURCE!B:S,15,0)&amp;IF(SOURCE!$AA$2-LEN(VLOOKUP(A1829,SOURCE!B:S,15,0))&gt;=0,REPT(" ",SOURCE!$AA$2-LEN(VLOOKUP(A1829,SOURCE!B:S,15,0))),"")&amp;
TEXT(A1829,"???0")&amp;IF(VLOOKUP(A1829,SOURCE!B:S,16,0)="","","   "&amp;VLOOKUP(A1829,SOURCE!B:S,16,0)
))))
)</f>
        <v>#define ITM_HIBIN                   1789</v>
      </c>
    </row>
    <row r="1830" spans="1:4">
      <c r="A1830">
        <f t="shared" si="32"/>
        <v>1790</v>
      </c>
      <c r="B1830" t="str">
        <f>VLOOKUP(A1830,SOURCE!B:S,15,0)</f>
        <v>ITM_HISTOX</v>
      </c>
      <c r="C1830">
        <f>IF(
ISNUMBER(INDEX(SOURCE!B:B,MATCH(A1830,SOURCE!B:B,0)+1)),
  VALUE(INDEX(SOURCE!B:B,MATCH(A1830,SOURCE!B:B,0)+1)),
  "")</f>
        <v>1791</v>
      </c>
      <c r="D1830" s="8" t="str">
        <f>IF(A1830&lt;&gt;INT(A1830),B1830,
IF(A1830&lt;0,VLOOKUP(A1830,lookups!A$1:B$25,2,0),
IF(ISNA(B1830),"",
IF(OR(ISBLANK(A1830),ISNA(B1830),B1830=0),
"",
"#define "&amp;
VLOOKUP(A1830,SOURCE!B:S,15,0)&amp;IF(SOURCE!$AA$2-LEN(VLOOKUP(A1830,SOURCE!B:S,15,0))&gt;=0,REPT(" ",SOURCE!$AA$2-LEN(VLOOKUP(A1830,SOURCE!B:S,15,0))),"")&amp;
TEXT(A1830,"???0")&amp;IF(VLOOKUP(A1830,SOURCE!B:S,16,0)="","","   "&amp;VLOOKUP(A1830,SOURCE!B:S,16,0)
))))
)</f>
        <v>#define ITM_HISTOX                  1790</v>
      </c>
    </row>
    <row r="1831" spans="1:4">
      <c r="A1831">
        <f t="shared" si="32"/>
        <v>1791</v>
      </c>
      <c r="B1831" t="str">
        <f>VLOOKUP(A1831,SOURCE!B:S,15,0)</f>
        <v>ITM_HISTOY</v>
      </c>
      <c r="C1831">
        <f>IF(
ISNUMBER(INDEX(SOURCE!B:B,MATCH(A1831,SOURCE!B:B,0)+1)),
  VALUE(INDEX(SOURCE!B:B,MATCH(A1831,SOURCE!B:B,0)+1)),
  "")</f>
        <v>1792</v>
      </c>
      <c r="D1831" s="8" t="str">
        <f>IF(A1831&lt;&gt;INT(A1831),B1831,
IF(A1831&lt;0,VLOOKUP(A1831,lookups!A$1:B$25,2,0),
IF(ISNA(B1831),"",
IF(OR(ISBLANK(A1831),ISNA(B1831),B1831=0),
"",
"#define "&amp;
VLOOKUP(A1831,SOURCE!B:S,15,0)&amp;IF(SOURCE!$AA$2-LEN(VLOOKUP(A1831,SOURCE!B:S,15,0))&gt;=0,REPT(" ",SOURCE!$AA$2-LEN(VLOOKUP(A1831,SOURCE!B:S,15,0))),"")&amp;
TEXT(A1831,"???0")&amp;IF(VLOOKUP(A1831,SOURCE!B:S,16,0)="","","   "&amp;VLOOKUP(A1831,SOURCE!B:S,16,0)
))))
)</f>
        <v>#define ITM_HISTOY                  1791</v>
      </c>
    </row>
    <row r="1832" spans="1:4">
      <c r="A1832">
        <f t="shared" si="32"/>
        <v>1792</v>
      </c>
      <c r="B1832" t="str">
        <f>VLOOKUP(A1832,SOURCE!B:S,15,0)</f>
        <v>ITM_HPLOT</v>
      </c>
      <c r="C1832">
        <f>IF(
ISNUMBER(INDEX(SOURCE!B:B,MATCH(A1832,SOURCE!B:B,0)+1)),
  VALUE(INDEX(SOURCE!B:B,MATCH(A1832,SOURCE!B:B,0)+1)),
  "")</f>
        <v>1793</v>
      </c>
      <c r="D1832" s="8" t="str">
        <f>IF(A1832&lt;&gt;INT(A1832),B1832,
IF(A1832&lt;0,VLOOKUP(A1832,lookups!A$1:B$25,2,0),
IF(ISNA(B1832),"",
IF(OR(ISBLANK(A1832),ISNA(B1832),B1832=0),
"",
"#define "&amp;
VLOOKUP(A1832,SOURCE!B:S,15,0)&amp;IF(SOURCE!$AA$2-LEN(VLOOKUP(A1832,SOURCE!B:S,15,0))&gt;=0,REPT(" ",SOURCE!$AA$2-LEN(VLOOKUP(A1832,SOURCE!B:S,15,0))),"")&amp;
TEXT(A1832,"???0")&amp;IF(VLOOKUP(A1832,SOURCE!B:S,16,0)="","","   "&amp;VLOOKUP(A1832,SOURCE!B:S,16,0)
))))
)</f>
        <v>#define ITM_HPLOT                   1792</v>
      </c>
    </row>
    <row r="1833" spans="1:4">
      <c r="A1833">
        <f t="shared" si="32"/>
        <v>1793</v>
      </c>
      <c r="B1833" t="str">
        <f>VLOOKUP(A1833,SOURCE!B:S,15,0)</f>
        <v>ITM_HNORM</v>
      </c>
      <c r="C1833">
        <f>IF(
ISNUMBER(INDEX(SOURCE!B:B,MATCH(A1833,SOURCE!B:B,0)+1)),
  VALUE(INDEX(SOURCE!B:B,MATCH(A1833,SOURCE!B:B,0)+1)),
  "")</f>
        <v>1794</v>
      </c>
      <c r="D1833" s="8" t="str">
        <f>IF(A1833&lt;&gt;INT(A1833),B1833,
IF(A1833&lt;0,VLOOKUP(A1833,lookups!A$1:B$25,2,0),
IF(ISNA(B1833),"",
IF(OR(ISBLANK(A1833),ISNA(B1833),B1833=0),
"",
"#define "&amp;
VLOOKUP(A1833,SOURCE!B:S,15,0)&amp;IF(SOURCE!$AA$2-LEN(VLOOKUP(A1833,SOURCE!B:S,15,0))&gt;=0,REPT(" ",SOURCE!$AA$2-LEN(VLOOKUP(A1833,SOURCE!B:S,15,0))),"")&amp;
TEXT(A1833,"???0")&amp;IF(VLOOKUP(A1833,SOURCE!B:S,16,0)="","","   "&amp;VLOOKUP(A1833,SOURCE!B:S,16,0)
))))
)</f>
        <v>#define ITM_HNORM                   1793</v>
      </c>
    </row>
    <row r="1834" spans="1:4">
      <c r="A1834">
        <f t="shared" si="32"/>
        <v>1794</v>
      </c>
      <c r="B1834" t="str">
        <f>VLOOKUP(A1834,SOURCE!B:S,15,0)</f>
        <v>ITM_SQRT1PX2</v>
      </c>
      <c r="C1834">
        <f>IF(
ISNUMBER(INDEX(SOURCE!B:B,MATCH(A1834,SOURCE!B:B,0)+1)),
  VALUE(INDEX(SOURCE!B:B,MATCH(A1834,SOURCE!B:B,0)+1)),
  "")</f>
        <v>1794.01</v>
      </c>
      <c r="D1834" s="8" t="str">
        <f>IF(A1834&lt;&gt;INT(A1834),B1834,
IF(A1834&lt;0,VLOOKUP(A1834,lookups!A$1:B$25,2,0),
IF(ISNA(B1834),"",
IF(OR(ISBLANK(A1834),ISNA(B1834),B1834=0),
"",
"#define "&amp;
VLOOKUP(A1834,SOURCE!B:S,15,0)&amp;IF(SOURCE!$AA$2-LEN(VLOOKUP(A1834,SOURCE!B:S,15,0))&gt;=0,REPT(" ",SOURCE!$AA$2-LEN(VLOOKUP(A1834,SOURCE!B:S,15,0))),"")&amp;
TEXT(A1834,"???0")&amp;IF(VLOOKUP(A1834,SOURCE!B:S,16,0)="","","   "&amp;VLOOKUP(A1834,SOURCE!B:S,16,0)
))))
)</f>
        <v>#define ITM_SQRT1PX2                1794</v>
      </c>
    </row>
    <row r="1835" spans="1:4">
      <c r="A1835">
        <f t="shared" si="32"/>
        <v>1794.01</v>
      </c>
      <c r="B1835" t="str">
        <f>VLOOKUP(A1835,SOURCE!B:S,15,0)</f>
        <v/>
      </c>
      <c r="C1835">
        <f>IF(
ISNUMBER(INDEX(SOURCE!B:B,MATCH(A1835,SOURCE!B:B,0)+1)),
  VALUE(INDEX(SOURCE!B:B,MATCH(A1835,SOURCE!B:B,0)+1)),
  "")</f>
        <v>1794.02</v>
      </c>
      <c r="D1835" s="8" t="str">
        <f>IF(A1835&lt;&gt;INT(A1835),B1835,
IF(A1835&lt;0,VLOOKUP(A1835,lookups!A$1:B$25,2,0),
IF(ISNA(B1835),"",
IF(OR(ISBLANK(A1835),ISNA(B1835),B1835=0),
"",
"#define "&amp;
VLOOKUP(A1835,SOURCE!B:S,15,0)&amp;IF(SOURCE!$AA$2-LEN(VLOOKUP(A1835,SOURCE!B:S,15,0))&gt;=0,REPT(" ",SOURCE!$AA$2-LEN(VLOOKUP(A1835,SOURCE!B:S,15,0))),"")&amp;
TEXT(A1835,"???0")&amp;IF(VLOOKUP(A1835,SOURCE!B:S,16,0)="","","   "&amp;VLOOKUP(A1835,SOURCE!B:S,16,0)
))))
)</f>
        <v/>
      </c>
    </row>
    <row r="1836" spans="1:4">
      <c r="A1836">
        <f t="shared" si="32"/>
        <v>1794.02</v>
      </c>
      <c r="B1836" t="str">
        <f>VLOOKUP(A1836,SOURCE!B:S,15,0)</f>
        <v/>
      </c>
      <c r="C1836">
        <f>IF(
ISNUMBER(INDEX(SOURCE!B:B,MATCH(A1836,SOURCE!B:B,0)+1)),
  VALUE(INDEX(SOURCE!B:B,MATCH(A1836,SOURCE!B:B,0)+1)),
  "")</f>
        <v>1794.03</v>
      </c>
      <c r="D1836" s="8" t="str">
        <f>IF(A1836&lt;&gt;INT(A1836),B1836,
IF(A1836&lt;0,VLOOKUP(A1836,lookups!A$1:B$25,2,0),
IF(ISNA(B1836),"",
IF(OR(ISBLANK(A1836),ISNA(B1836),B1836=0),
"",
"#define "&amp;
VLOOKUP(A1836,SOURCE!B:S,15,0)&amp;IF(SOURCE!$AA$2-LEN(VLOOKUP(A1836,SOURCE!B:S,15,0))&gt;=0,REPT(" ",SOURCE!$AA$2-LEN(VLOOKUP(A1836,SOURCE!B:S,15,0))),"")&amp;
TEXT(A1836,"???0")&amp;IF(VLOOKUP(A1836,SOURCE!B:S,16,0)="","","   "&amp;VLOOKUP(A1836,SOURCE!B:S,16,0)
))))
)</f>
        <v/>
      </c>
    </row>
    <row r="1837" spans="1:4">
      <c r="A1837">
        <f t="shared" si="32"/>
        <v>1794.03</v>
      </c>
      <c r="B1837" t="str">
        <f>VLOOKUP(A1837,SOURCE!B:S,15,0)</f>
        <v/>
      </c>
      <c r="C1837">
        <f>IF(
ISNUMBER(INDEX(SOURCE!B:B,MATCH(A1837,SOURCE!B:B,0)+1)),
  VALUE(INDEX(SOURCE!B:B,MATCH(A1837,SOURCE!B:B,0)+1)),
  "")</f>
        <v>1794.04</v>
      </c>
      <c r="D1837" s="8" t="str">
        <f>IF(A1837&lt;&gt;INT(A1837),B1837,
IF(A1837&lt;0,VLOOKUP(A1837,lookups!A$1:B$25,2,0),
IF(ISNA(B1837),"",
IF(OR(ISBLANK(A1837),ISNA(B1837),B1837=0),
"",
"#define "&amp;
VLOOKUP(A1837,SOURCE!B:S,15,0)&amp;IF(SOURCE!$AA$2-LEN(VLOOKUP(A1837,SOURCE!B:S,15,0))&gt;=0,REPT(" ",SOURCE!$AA$2-LEN(VLOOKUP(A1837,SOURCE!B:S,15,0))),"")&amp;
TEXT(A1837,"???0")&amp;IF(VLOOKUP(A1837,SOURCE!B:S,16,0)="","","   "&amp;VLOOKUP(A1837,SOURCE!B:S,16,0)
))))
)</f>
        <v/>
      </c>
    </row>
    <row r="1838" spans="1:4">
      <c r="A1838">
        <f t="shared" si="32"/>
        <v>1794.04</v>
      </c>
      <c r="B1838" t="str">
        <f>VLOOKUP(A1838,SOURCE!B:S,15,0)</f>
        <v>//Jaymos C43 extensions</v>
      </c>
      <c r="C1838">
        <f>IF(
ISNUMBER(INDEX(SOURCE!B:B,MATCH(A1838,SOURCE!B:B,0)+1)),
  VALUE(INDEX(SOURCE!B:B,MATCH(A1838,SOURCE!B:B,0)+1)),
  "")</f>
        <v>1795</v>
      </c>
      <c r="D1838" s="8" t="str">
        <f>IF(A1838&lt;&gt;INT(A1838),B1838,
IF(A1838&lt;0,VLOOKUP(A1838,lookups!A$1:B$25,2,0),
IF(ISNA(B1838),"",
IF(OR(ISBLANK(A1838),ISNA(B1838),B1838=0),
"",
"#define "&amp;
VLOOKUP(A1838,SOURCE!B:S,15,0)&amp;IF(SOURCE!$AA$2-LEN(VLOOKUP(A1838,SOURCE!B:S,15,0))&gt;=0,REPT(" ",SOURCE!$AA$2-LEN(VLOOKUP(A1838,SOURCE!B:S,15,0))),"")&amp;
TEXT(A1838,"???0")&amp;IF(VLOOKUP(A1838,SOURCE!B:S,16,0)="","","   "&amp;VLOOKUP(A1838,SOURCE!B:S,16,0)
))))
)</f>
        <v>//Jaymos C43 extensions</v>
      </c>
    </row>
    <row r="1839" spans="1:4">
      <c r="A1839">
        <f t="shared" si="32"/>
        <v>1795</v>
      </c>
      <c r="B1839" t="str">
        <f>VLOOKUP(A1839,SOURCE!B:S,15,0)</f>
        <v>ITM_FG_LINE</v>
      </c>
      <c r="C1839">
        <f>IF(
ISNUMBER(INDEX(SOURCE!B:B,MATCH(A1839,SOURCE!B:B,0)+1)),
  VALUE(INDEX(SOURCE!B:B,MATCH(A1839,SOURCE!B:B,0)+1)),
  "")</f>
        <v>1796</v>
      </c>
      <c r="D1839" s="8" t="str">
        <f>IF(A1839&lt;&gt;INT(A1839),B1839,
IF(A1839&lt;0,VLOOKUP(A1839,lookups!A$1:B$25,2,0),
IF(ISNA(B1839),"",
IF(OR(ISBLANK(A1839),ISNA(B1839),B1839=0),
"",
"#define "&amp;
VLOOKUP(A1839,SOURCE!B:S,15,0)&amp;IF(SOURCE!$AA$2-LEN(VLOOKUP(A1839,SOURCE!B:S,15,0))&gt;=0,REPT(" ",SOURCE!$AA$2-LEN(VLOOKUP(A1839,SOURCE!B:S,15,0))),"")&amp;
TEXT(A1839,"???0")&amp;IF(VLOOKUP(A1839,SOURCE!B:S,16,0)="","","   "&amp;VLOOKUP(A1839,SOURCE!B:S,16,0)
))))
)</f>
        <v>#define ITM_FG_LINE                 1795</v>
      </c>
    </row>
    <row r="1840" spans="1:4">
      <c r="A1840">
        <f t="shared" si="32"/>
        <v>1796</v>
      </c>
      <c r="B1840" t="str">
        <f>VLOOKUP(A1840,SOURCE!B:S,15,0)</f>
        <v>ITM_NO_BASE_SCREEN</v>
      </c>
      <c r="C1840">
        <f>IF(
ISNUMBER(INDEX(SOURCE!B:B,MATCH(A1840,SOURCE!B:B,0)+1)),
  VALUE(INDEX(SOURCE!B:B,MATCH(A1840,SOURCE!B:B,0)+1)),
  "")</f>
        <v>1797</v>
      </c>
      <c r="D1840" s="8" t="str">
        <f>IF(A1840&lt;&gt;INT(A1840),B1840,
IF(A1840&lt;0,VLOOKUP(A1840,lookups!A$1:B$25,2,0),
IF(ISNA(B1840),"",
IF(OR(ISBLANK(A1840),ISNA(B1840),B1840=0),
"",
"#define "&amp;
VLOOKUP(A1840,SOURCE!B:S,15,0)&amp;IF(SOURCE!$AA$2-LEN(VLOOKUP(A1840,SOURCE!B:S,15,0))&gt;=0,REPT(" ",SOURCE!$AA$2-LEN(VLOOKUP(A1840,SOURCE!B:S,15,0))),"")&amp;
TEXT(A1840,"???0")&amp;IF(VLOOKUP(A1840,SOURCE!B:S,16,0)="","","   "&amp;VLOOKUP(A1840,SOURCE!B:S,16,0)
))))
)</f>
        <v>#define ITM_NO_BASE_SCREEN          1796</v>
      </c>
    </row>
    <row r="1841" spans="1:4">
      <c r="A1841">
        <f t="shared" si="32"/>
        <v>1797</v>
      </c>
      <c r="B1841" t="str">
        <f>VLOOKUP(A1841,SOURCE!B:S,15,0)</f>
        <v>ITM_G_DOUBLETAP</v>
      </c>
      <c r="C1841">
        <f>IF(
ISNUMBER(INDEX(SOURCE!B:B,MATCH(A1841,SOURCE!B:B,0)+1)),
  VALUE(INDEX(SOURCE!B:B,MATCH(A1841,SOURCE!B:B,0)+1)),
  "")</f>
        <v>1798</v>
      </c>
      <c r="D1841" s="8" t="str">
        <f>IF(A1841&lt;&gt;INT(A1841),B1841,
IF(A1841&lt;0,VLOOKUP(A1841,lookups!A$1:B$25,2,0),
IF(ISNA(B1841),"",
IF(OR(ISBLANK(A1841),ISNA(B1841),B1841=0),
"",
"#define "&amp;
VLOOKUP(A1841,SOURCE!B:S,15,0)&amp;IF(SOURCE!$AA$2-LEN(VLOOKUP(A1841,SOURCE!B:S,15,0))&gt;=0,REPT(" ",SOURCE!$AA$2-LEN(VLOOKUP(A1841,SOURCE!B:S,15,0))),"")&amp;
TEXT(A1841,"???0")&amp;IF(VLOOKUP(A1841,SOURCE!B:S,16,0)="","","   "&amp;VLOOKUP(A1841,SOURCE!B:S,16,0)
))))
)</f>
        <v>#define ITM_G_DOUBLETAP             1797</v>
      </c>
    </row>
    <row r="1842" spans="1:4">
      <c r="A1842">
        <f t="shared" si="32"/>
        <v>1798</v>
      </c>
      <c r="B1842" t="str">
        <f>VLOOKUP(A1842,SOURCE!B:S,15,0)</f>
        <v>ITM_PLOT_LRALL</v>
      </c>
      <c r="C1842">
        <f>IF(
ISNUMBER(INDEX(SOURCE!B:B,MATCH(A1842,SOURCE!B:B,0)+1)),
  VALUE(INDEX(SOURCE!B:B,MATCH(A1842,SOURCE!B:B,0)+1)),
  "")</f>
        <v>1799</v>
      </c>
      <c r="D1842" s="8" t="str">
        <f>IF(A1842&lt;&gt;INT(A1842),B1842,
IF(A1842&lt;0,VLOOKUP(A1842,lookups!A$1:B$25,2,0),
IF(ISNA(B1842),"",
IF(OR(ISBLANK(A1842),ISNA(B1842),B1842=0),
"",
"#define "&amp;
VLOOKUP(A1842,SOURCE!B:S,15,0)&amp;IF(SOURCE!$AA$2-LEN(VLOOKUP(A1842,SOURCE!B:S,15,0))&gt;=0,REPT(" ",SOURCE!$AA$2-LEN(VLOOKUP(A1842,SOURCE!B:S,15,0))),"")&amp;
TEXT(A1842,"???0")&amp;IF(VLOOKUP(A1842,SOURCE!B:S,16,0)="","","   "&amp;VLOOKUP(A1842,SOURCE!B:S,16,0)
))))
)</f>
        <v>#define ITM_PLOT_LRALL              1798</v>
      </c>
    </row>
    <row r="1843" spans="1:4">
      <c r="A1843">
        <f t="shared" si="32"/>
        <v>1799</v>
      </c>
      <c r="B1843" t="str">
        <f>VLOOKUP(A1843,SOURCE!B:S,15,0)</f>
        <v>ITM_P_ALLREGS</v>
      </c>
      <c r="C1843">
        <f>IF(
ISNUMBER(INDEX(SOURCE!B:B,MATCH(A1843,SOURCE!B:B,0)+1)),
  VALUE(INDEX(SOURCE!B:B,MATCH(A1843,SOURCE!B:B,0)+1)),
  "")</f>
        <v>1800</v>
      </c>
      <c r="D1843" s="8" t="str">
        <f>IF(A1843&lt;&gt;INT(A1843),B1843,
IF(A1843&lt;0,VLOOKUP(A1843,lookups!A$1:B$25,2,0),
IF(ISNA(B1843),"",
IF(OR(ISBLANK(A1843),ISNA(B1843),B1843=0),
"",
"#define "&amp;
VLOOKUP(A1843,SOURCE!B:S,15,0)&amp;IF(SOURCE!$AA$2-LEN(VLOOKUP(A1843,SOURCE!B:S,15,0))&gt;=0,REPT(" ",SOURCE!$AA$2-LEN(VLOOKUP(A1843,SOURCE!B:S,15,0))),"")&amp;
TEXT(A1843,"???0")&amp;IF(VLOOKUP(A1843,SOURCE!B:S,16,0)="","","   "&amp;VLOOKUP(A1843,SOURCE!B:S,16,0)
))))
)</f>
        <v>#define ITM_P_ALLREGS               1799</v>
      </c>
    </row>
    <row r="1844" spans="1:4">
      <c r="A1844">
        <f t="shared" si="32"/>
        <v>1800</v>
      </c>
      <c r="B1844" t="str">
        <f>VLOOKUP(A1844,SOURCE!B:S,15,0)</f>
        <v>ITM_SI_f</v>
      </c>
      <c r="C1844">
        <f>IF(
ISNUMBER(INDEX(SOURCE!B:B,MATCH(A1844,SOURCE!B:B,0)+1)),
  VALUE(INDEX(SOURCE!B:B,MATCH(A1844,SOURCE!B:B,0)+1)),
  "")</f>
        <v>1801</v>
      </c>
      <c r="D1844" s="8" t="str">
        <f>IF(A1844&lt;&gt;INT(A1844),B1844,
IF(A1844&lt;0,VLOOKUP(A1844,lookups!A$1:B$25,2,0),
IF(ISNA(B1844),"",
IF(OR(ISBLANK(A1844),ISNA(B1844),B1844=0),
"",
"#define "&amp;
VLOOKUP(A1844,SOURCE!B:S,15,0)&amp;IF(SOURCE!$AA$2-LEN(VLOOKUP(A1844,SOURCE!B:S,15,0))&gt;=0,REPT(" ",SOURCE!$AA$2-LEN(VLOOKUP(A1844,SOURCE!B:S,15,0))),"")&amp;
TEXT(A1844,"???0")&amp;IF(VLOOKUP(A1844,SOURCE!B:S,16,0)="","","   "&amp;VLOOKUP(A1844,SOURCE!B:S,16,0)
))))
)</f>
        <v>#define ITM_SI_f                    1800</v>
      </c>
    </row>
    <row r="1845" spans="1:4">
      <c r="A1845">
        <f t="shared" si="32"/>
        <v>1801</v>
      </c>
      <c r="B1845" t="str">
        <f>VLOOKUP(A1845,SOURCE!B:S,15,0)</f>
        <v>ITM_SI_p</v>
      </c>
      <c r="C1845">
        <f>IF(
ISNUMBER(INDEX(SOURCE!B:B,MATCH(A1845,SOURCE!B:B,0)+1)),
  VALUE(INDEX(SOURCE!B:B,MATCH(A1845,SOURCE!B:B,0)+1)),
  "")</f>
        <v>1802</v>
      </c>
      <c r="D1845" s="8" t="str">
        <f>IF(A1845&lt;&gt;INT(A1845),B1845,
IF(A1845&lt;0,VLOOKUP(A1845,lookups!A$1:B$25,2,0),
IF(ISNA(B1845),"",
IF(OR(ISBLANK(A1845),ISNA(B1845),B1845=0),
"",
"#define "&amp;
VLOOKUP(A1845,SOURCE!B:S,15,0)&amp;IF(SOURCE!$AA$2-LEN(VLOOKUP(A1845,SOURCE!B:S,15,0))&gt;=0,REPT(" ",SOURCE!$AA$2-LEN(VLOOKUP(A1845,SOURCE!B:S,15,0))),"")&amp;
TEXT(A1845,"???0")&amp;IF(VLOOKUP(A1845,SOURCE!B:S,16,0)="","","   "&amp;VLOOKUP(A1845,SOURCE!B:S,16,0)
))))
)</f>
        <v>#define ITM_SI_p                    1801</v>
      </c>
    </row>
    <row r="1846" spans="1:4">
      <c r="A1846">
        <f t="shared" si="32"/>
        <v>1802</v>
      </c>
      <c r="B1846" t="str">
        <f>VLOOKUP(A1846,SOURCE!B:S,15,0)</f>
        <v>ITM_SI_n</v>
      </c>
      <c r="C1846">
        <f>IF(
ISNUMBER(INDEX(SOURCE!B:B,MATCH(A1846,SOURCE!B:B,0)+1)),
  VALUE(INDEX(SOURCE!B:B,MATCH(A1846,SOURCE!B:B,0)+1)),
  "")</f>
        <v>1803</v>
      </c>
      <c r="D1846" s="8" t="str">
        <f>IF(A1846&lt;&gt;INT(A1846),B1846,
IF(A1846&lt;0,VLOOKUP(A1846,lookups!A$1:B$25,2,0),
IF(ISNA(B1846),"",
IF(OR(ISBLANK(A1846),ISNA(B1846),B1846=0),
"",
"#define "&amp;
VLOOKUP(A1846,SOURCE!B:S,15,0)&amp;IF(SOURCE!$AA$2-LEN(VLOOKUP(A1846,SOURCE!B:S,15,0))&gt;=0,REPT(" ",SOURCE!$AA$2-LEN(VLOOKUP(A1846,SOURCE!B:S,15,0))),"")&amp;
TEXT(A1846,"???0")&amp;IF(VLOOKUP(A1846,SOURCE!B:S,16,0)="","","   "&amp;VLOOKUP(A1846,SOURCE!B:S,16,0)
))))
)</f>
        <v>#define ITM_SI_n                    1802</v>
      </c>
    </row>
    <row r="1847" spans="1:4">
      <c r="A1847">
        <f t="shared" si="32"/>
        <v>1803</v>
      </c>
      <c r="B1847" t="str">
        <f>VLOOKUP(A1847,SOURCE!B:S,15,0)</f>
        <v>ITM_SI_u</v>
      </c>
      <c r="C1847">
        <f>IF(
ISNUMBER(INDEX(SOURCE!B:B,MATCH(A1847,SOURCE!B:B,0)+1)),
  VALUE(INDEX(SOURCE!B:B,MATCH(A1847,SOURCE!B:B,0)+1)),
  "")</f>
        <v>1804</v>
      </c>
      <c r="D1847" s="8" t="str">
        <f>IF(A1847&lt;&gt;INT(A1847),B1847,
IF(A1847&lt;0,VLOOKUP(A1847,lookups!A$1:B$25,2,0),
IF(ISNA(B1847),"",
IF(OR(ISBLANK(A1847),ISNA(B1847),B1847=0),
"",
"#define "&amp;
VLOOKUP(A1847,SOURCE!B:S,15,0)&amp;IF(SOURCE!$AA$2-LEN(VLOOKUP(A1847,SOURCE!B:S,15,0))&gt;=0,REPT(" ",SOURCE!$AA$2-LEN(VLOOKUP(A1847,SOURCE!B:S,15,0))),"")&amp;
TEXT(A1847,"???0")&amp;IF(VLOOKUP(A1847,SOURCE!B:S,16,0)="","","   "&amp;VLOOKUP(A1847,SOURCE!B:S,16,0)
))))
)</f>
        <v>#define ITM_SI_u                    1803</v>
      </c>
    </row>
    <row r="1848" spans="1:4">
      <c r="A1848">
        <f t="shared" si="32"/>
        <v>1804</v>
      </c>
      <c r="B1848" t="str">
        <f>VLOOKUP(A1848,SOURCE!B:S,15,0)</f>
        <v>ITM_SI_m</v>
      </c>
      <c r="C1848">
        <f>IF(
ISNUMBER(INDEX(SOURCE!B:B,MATCH(A1848,SOURCE!B:B,0)+1)),
  VALUE(INDEX(SOURCE!B:B,MATCH(A1848,SOURCE!B:B,0)+1)),
  "")</f>
        <v>1805</v>
      </c>
      <c r="D1848" s="8" t="str">
        <f>IF(A1848&lt;&gt;INT(A1848),B1848,
IF(A1848&lt;0,VLOOKUP(A1848,lookups!A$1:B$25,2,0),
IF(ISNA(B1848),"",
IF(OR(ISBLANK(A1848),ISNA(B1848),B1848=0),
"",
"#define "&amp;
VLOOKUP(A1848,SOURCE!B:S,15,0)&amp;IF(SOURCE!$AA$2-LEN(VLOOKUP(A1848,SOURCE!B:S,15,0))&gt;=0,REPT(" ",SOURCE!$AA$2-LEN(VLOOKUP(A1848,SOURCE!B:S,15,0))),"")&amp;
TEXT(A1848,"???0")&amp;IF(VLOOKUP(A1848,SOURCE!B:S,16,0)="","","   "&amp;VLOOKUP(A1848,SOURCE!B:S,16,0)
))))
)</f>
        <v>#define ITM_SI_m                    1804</v>
      </c>
    </row>
    <row r="1849" spans="1:4">
      <c r="A1849">
        <f t="shared" si="32"/>
        <v>1805</v>
      </c>
      <c r="B1849" t="str">
        <f>VLOOKUP(A1849,SOURCE!B:S,15,0)</f>
        <v>ITM_SI_k</v>
      </c>
      <c r="C1849">
        <f>IF(
ISNUMBER(INDEX(SOURCE!B:B,MATCH(A1849,SOURCE!B:B,0)+1)),
  VALUE(INDEX(SOURCE!B:B,MATCH(A1849,SOURCE!B:B,0)+1)),
  "")</f>
        <v>1806</v>
      </c>
      <c r="D1849" s="8" t="str">
        <f>IF(A1849&lt;&gt;INT(A1849),B1849,
IF(A1849&lt;0,VLOOKUP(A1849,lookups!A$1:B$25,2,0),
IF(ISNA(B1849),"",
IF(OR(ISBLANK(A1849),ISNA(B1849),B1849=0),
"",
"#define "&amp;
VLOOKUP(A1849,SOURCE!B:S,15,0)&amp;IF(SOURCE!$AA$2-LEN(VLOOKUP(A1849,SOURCE!B:S,15,0))&gt;=0,REPT(" ",SOURCE!$AA$2-LEN(VLOOKUP(A1849,SOURCE!B:S,15,0))),"")&amp;
TEXT(A1849,"???0")&amp;IF(VLOOKUP(A1849,SOURCE!B:S,16,0)="","","   "&amp;VLOOKUP(A1849,SOURCE!B:S,16,0)
))))
)</f>
        <v>#define ITM_SI_k                    1805</v>
      </c>
    </row>
    <row r="1850" spans="1:4">
      <c r="A1850">
        <f t="shared" si="32"/>
        <v>1806</v>
      </c>
      <c r="B1850" t="str">
        <f>VLOOKUP(A1850,SOURCE!B:S,15,0)</f>
        <v>ITM_SI_M</v>
      </c>
      <c r="C1850">
        <f>IF(
ISNUMBER(INDEX(SOURCE!B:B,MATCH(A1850,SOURCE!B:B,0)+1)),
  VALUE(INDEX(SOURCE!B:B,MATCH(A1850,SOURCE!B:B,0)+1)),
  "")</f>
        <v>1807</v>
      </c>
      <c r="D1850" s="8" t="str">
        <f>IF(A1850&lt;&gt;INT(A1850),B1850,
IF(A1850&lt;0,VLOOKUP(A1850,lookups!A$1:B$25,2,0),
IF(ISNA(B1850),"",
IF(OR(ISBLANK(A1850),ISNA(B1850),B1850=0),
"",
"#define "&amp;
VLOOKUP(A1850,SOURCE!B:S,15,0)&amp;IF(SOURCE!$AA$2-LEN(VLOOKUP(A1850,SOURCE!B:S,15,0))&gt;=0,REPT(" ",SOURCE!$AA$2-LEN(VLOOKUP(A1850,SOURCE!B:S,15,0))),"")&amp;
TEXT(A1850,"???0")&amp;IF(VLOOKUP(A1850,SOURCE!B:S,16,0)="","","   "&amp;VLOOKUP(A1850,SOURCE!B:S,16,0)
))))
)</f>
        <v>#define ITM_SI_M                    1806</v>
      </c>
    </row>
    <row r="1851" spans="1:4">
      <c r="A1851">
        <f t="shared" si="32"/>
        <v>1807</v>
      </c>
      <c r="B1851" t="str">
        <f>VLOOKUP(A1851,SOURCE!B:S,15,0)</f>
        <v>ITM_SI_G</v>
      </c>
      <c r="C1851">
        <f>IF(
ISNUMBER(INDEX(SOURCE!B:B,MATCH(A1851,SOURCE!B:B,0)+1)),
  VALUE(INDEX(SOURCE!B:B,MATCH(A1851,SOURCE!B:B,0)+1)),
  "")</f>
        <v>1808</v>
      </c>
      <c r="D1851" s="8" t="str">
        <f>IF(A1851&lt;&gt;INT(A1851),B1851,
IF(A1851&lt;0,VLOOKUP(A1851,lookups!A$1:B$25,2,0),
IF(ISNA(B1851),"",
IF(OR(ISBLANK(A1851),ISNA(B1851),B1851=0),
"",
"#define "&amp;
VLOOKUP(A1851,SOURCE!B:S,15,0)&amp;IF(SOURCE!$AA$2-LEN(VLOOKUP(A1851,SOURCE!B:S,15,0))&gt;=0,REPT(" ",SOURCE!$AA$2-LEN(VLOOKUP(A1851,SOURCE!B:S,15,0))),"")&amp;
TEXT(A1851,"???0")&amp;IF(VLOOKUP(A1851,SOURCE!B:S,16,0)="","","   "&amp;VLOOKUP(A1851,SOURCE!B:S,16,0)
))))
)</f>
        <v>#define ITM_SI_G                    1807</v>
      </c>
    </row>
    <row r="1852" spans="1:4">
      <c r="A1852">
        <f t="shared" si="32"/>
        <v>1808</v>
      </c>
      <c r="B1852" t="str">
        <f>VLOOKUP(A1852,SOURCE!B:S,15,0)</f>
        <v>ITM_SI_T</v>
      </c>
      <c r="C1852">
        <f>IF(
ISNUMBER(INDEX(SOURCE!B:B,MATCH(A1852,SOURCE!B:B,0)+1)),
  VALUE(INDEX(SOURCE!B:B,MATCH(A1852,SOURCE!B:B,0)+1)),
  "")</f>
        <v>1809</v>
      </c>
      <c r="D1852" s="8" t="str">
        <f>IF(A1852&lt;&gt;INT(A1852),B1852,
IF(A1852&lt;0,VLOOKUP(A1852,lookups!A$1:B$25,2,0),
IF(ISNA(B1852),"",
IF(OR(ISBLANK(A1852),ISNA(B1852),B1852=0),
"",
"#define "&amp;
VLOOKUP(A1852,SOURCE!B:S,15,0)&amp;IF(SOURCE!$AA$2-LEN(VLOOKUP(A1852,SOURCE!B:S,15,0))&gt;=0,REPT(" ",SOURCE!$AA$2-LEN(VLOOKUP(A1852,SOURCE!B:S,15,0))),"")&amp;
TEXT(A1852,"???0")&amp;IF(VLOOKUP(A1852,SOURCE!B:S,16,0)="","","   "&amp;VLOOKUP(A1852,SOURCE!B:S,16,0)
))))
)</f>
        <v>#define ITM_SI_T                    1808</v>
      </c>
    </row>
    <row r="1853" spans="1:4">
      <c r="A1853">
        <f t="shared" si="32"/>
        <v>1809</v>
      </c>
      <c r="B1853" t="str">
        <f>VLOOKUP(A1853,SOURCE!B:S,15,0)</f>
        <v>ITM_QOPPA</v>
      </c>
      <c r="C1853">
        <f>IF(
ISNUMBER(INDEX(SOURCE!B:B,MATCH(A1853,SOURCE!B:B,0)+1)),
  VALUE(INDEX(SOURCE!B:B,MATCH(A1853,SOURCE!B:B,0)+1)),
  "")</f>
        <v>1810</v>
      </c>
      <c r="D1853" s="8" t="str">
        <f>IF(A1853&lt;&gt;INT(A1853),B1853,
IF(A1853&lt;0,VLOOKUP(A1853,lookups!A$1:B$25,2,0),
IF(ISNA(B1853),"",
IF(OR(ISBLANK(A1853),ISNA(B1853),B1853=0),
"",
"#define "&amp;
VLOOKUP(A1853,SOURCE!B:S,15,0)&amp;IF(SOURCE!$AA$2-LEN(VLOOKUP(A1853,SOURCE!B:S,15,0))&gt;=0,REPT(" ",SOURCE!$AA$2-LEN(VLOOKUP(A1853,SOURCE!B:S,15,0))),"")&amp;
TEXT(A1853,"???0")&amp;IF(VLOOKUP(A1853,SOURCE!B:S,16,0)="","","   "&amp;VLOOKUP(A1853,SOURCE!B:S,16,0)
))))
)</f>
        <v>#define ITM_QOPPA                   1809</v>
      </c>
    </row>
    <row r="1854" spans="1:4">
      <c r="A1854">
        <f t="shared" si="32"/>
        <v>1810</v>
      </c>
      <c r="B1854" t="str">
        <f>VLOOKUP(A1854,SOURCE!B:S,15,0)</f>
        <v>ITM_DIGAMMA</v>
      </c>
      <c r="C1854">
        <f>IF(
ISNUMBER(INDEX(SOURCE!B:B,MATCH(A1854,SOURCE!B:B,0)+1)),
  VALUE(INDEX(SOURCE!B:B,MATCH(A1854,SOURCE!B:B,0)+1)),
  "")</f>
        <v>1811</v>
      </c>
      <c r="D1854" s="8" t="str">
        <f>IF(A1854&lt;&gt;INT(A1854),B1854,
IF(A1854&lt;0,VLOOKUP(A1854,lookups!A$1:B$25,2,0),
IF(ISNA(B1854),"",
IF(OR(ISBLANK(A1854),ISNA(B1854),B1854=0),
"",
"#define "&amp;
VLOOKUP(A1854,SOURCE!B:S,15,0)&amp;IF(SOURCE!$AA$2-LEN(VLOOKUP(A1854,SOURCE!B:S,15,0))&gt;=0,REPT(" ",SOURCE!$AA$2-LEN(VLOOKUP(A1854,SOURCE!B:S,15,0))),"")&amp;
TEXT(A1854,"???0")&amp;IF(VLOOKUP(A1854,SOURCE!B:S,16,0)="","","   "&amp;VLOOKUP(A1854,SOURCE!B:S,16,0)
))))
)</f>
        <v>#define ITM_DIGAMMA                 1810</v>
      </c>
    </row>
    <row r="1855" spans="1:4">
      <c r="A1855">
        <f t="shared" si="32"/>
        <v>1811</v>
      </c>
      <c r="B1855" t="str">
        <f>VLOOKUP(A1855,SOURCE!B:S,15,0)</f>
        <v>ITM_SAMPI</v>
      </c>
      <c r="C1855">
        <f>IF(
ISNUMBER(INDEX(SOURCE!B:B,MATCH(A1855,SOURCE!B:B,0)+1)),
  VALUE(INDEX(SOURCE!B:B,MATCH(A1855,SOURCE!B:B,0)+1)),
  "")</f>
        <v>1812</v>
      </c>
      <c r="D1855" s="8" t="str">
        <f>IF(A1855&lt;&gt;INT(A1855),B1855,
IF(A1855&lt;0,VLOOKUP(A1855,lookups!A$1:B$25,2,0),
IF(ISNA(B1855),"",
IF(OR(ISBLANK(A1855),ISNA(B1855),B1855=0),
"",
"#define "&amp;
VLOOKUP(A1855,SOURCE!B:S,15,0)&amp;IF(SOURCE!$AA$2-LEN(VLOOKUP(A1855,SOURCE!B:S,15,0))&gt;=0,REPT(" ",SOURCE!$AA$2-LEN(VLOOKUP(A1855,SOURCE!B:S,15,0))),"")&amp;
TEXT(A1855,"???0")&amp;IF(VLOOKUP(A1855,SOURCE!B:S,16,0)="","","   "&amp;VLOOKUP(A1855,SOURCE!B:S,16,0)
))))
)</f>
        <v>#define ITM_SAMPI                   1811</v>
      </c>
    </row>
    <row r="1856" spans="1:4">
      <c r="A1856">
        <f t="shared" si="32"/>
        <v>1812</v>
      </c>
      <c r="B1856" t="str">
        <f>VLOOKUP(A1856,SOURCE!B:S,15,0)</f>
        <v>ITM_EE_D2Y</v>
      </c>
      <c r="C1856">
        <f>IF(
ISNUMBER(INDEX(SOURCE!B:B,MATCH(A1856,SOURCE!B:B,0)+1)),
  VALUE(INDEX(SOURCE!B:B,MATCH(A1856,SOURCE!B:B,0)+1)),
  "")</f>
        <v>1813</v>
      </c>
      <c r="D1856" s="8" t="str">
        <f>IF(A1856&lt;&gt;INT(A1856),B1856,
IF(A1856&lt;0,VLOOKUP(A1856,lookups!A$1:B$25,2,0),
IF(ISNA(B1856),"",
IF(OR(ISBLANK(A1856),ISNA(B1856),B1856=0),
"",
"#define "&amp;
VLOOKUP(A1856,SOURCE!B:S,15,0)&amp;IF(SOURCE!$AA$2-LEN(VLOOKUP(A1856,SOURCE!B:S,15,0))&gt;=0,REPT(" ",SOURCE!$AA$2-LEN(VLOOKUP(A1856,SOURCE!B:S,15,0))),"")&amp;
TEXT(A1856,"???0")&amp;IF(VLOOKUP(A1856,SOURCE!B:S,16,0)="","","   "&amp;VLOOKUP(A1856,SOURCE!B:S,16,0)
))))
)</f>
        <v>#define ITM_EE_D2Y                  1812</v>
      </c>
    </row>
    <row r="1857" spans="1:4">
      <c r="A1857">
        <f t="shared" si="32"/>
        <v>1813</v>
      </c>
      <c r="B1857" t="str">
        <f>VLOOKUP(A1857,SOURCE!B:S,15,0)</f>
        <v>ITM_EE_Y2D</v>
      </c>
      <c r="C1857">
        <f>IF(
ISNUMBER(INDEX(SOURCE!B:B,MATCH(A1857,SOURCE!B:B,0)+1)),
  VALUE(INDEX(SOURCE!B:B,MATCH(A1857,SOURCE!B:B,0)+1)),
  "")</f>
        <v>1814</v>
      </c>
      <c r="D1857" s="8" t="str">
        <f>IF(A1857&lt;&gt;INT(A1857),B1857,
IF(A1857&lt;0,VLOOKUP(A1857,lookups!A$1:B$25,2,0),
IF(ISNA(B1857),"",
IF(OR(ISBLANK(A1857),ISNA(B1857),B1857=0),
"",
"#define "&amp;
VLOOKUP(A1857,SOURCE!B:S,15,0)&amp;IF(SOURCE!$AA$2-LEN(VLOOKUP(A1857,SOURCE!B:S,15,0))&gt;=0,REPT(" ",SOURCE!$AA$2-LEN(VLOOKUP(A1857,SOURCE!B:S,15,0))),"")&amp;
TEXT(A1857,"???0")&amp;IF(VLOOKUP(A1857,SOURCE!B:S,16,0)="","","   "&amp;VLOOKUP(A1857,SOURCE!B:S,16,0)
))))
)</f>
        <v>#define ITM_EE_Y2D                  1813</v>
      </c>
    </row>
    <row r="1858" spans="1:4">
      <c r="A1858">
        <f t="shared" si="32"/>
        <v>1814</v>
      </c>
      <c r="B1858" t="str">
        <f>VLOOKUP(A1858,SOURCE!B:S,15,0)</f>
        <v>ITM_EE_A2S</v>
      </c>
      <c r="C1858">
        <f>IF(
ISNUMBER(INDEX(SOURCE!B:B,MATCH(A1858,SOURCE!B:B,0)+1)),
  VALUE(INDEX(SOURCE!B:B,MATCH(A1858,SOURCE!B:B,0)+1)),
  "")</f>
        <v>1815</v>
      </c>
      <c r="D1858" s="8" t="str">
        <f>IF(A1858&lt;&gt;INT(A1858),B1858,
IF(A1858&lt;0,VLOOKUP(A1858,lookups!A$1:B$25,2,0),
IF(ISNA(B1858),"",
IF(OR(ISBLANK(A1858),ISNA(B1858),B1858=0),
"",
"#define "&amp;
VLOOKUP(A1858,SOURCE!B:S,15,0)&amp;IF(SOURCE!$AA$2-LEN(VLOOKUP(A1858,SOURCE!B:S,15,0))&gt;=0,REPT(" ",SOURCE!$AA$2-LEN(VLOOKUP(A1858,SOURCE!B:S,15,0))),"")&amp;
TEXT(A1858,"???0")&amp;IF(VLOOKUP(A1858,SOURCE!B:S,16,0)="","","   "&amp;VLOOKUP(A1858,SOURCE!B:S,16,0)
))))
)</f>
        <v>#define ITM_EE_A2S                  1814</v>
      </c>
    </row>
    <row r="1859" spans="1:4">
      <c r="A1859">
        <f t="shared" si="32"/>
        <v>1815</v>
      </c>
      <c r="B1859" t="str">
        <f>VLOOKUP(A1859,SOURCE!B:S,15,0)</f>
        <v>ITM_EE_S2A</v>
      </c>
      <c r="C1859">
        <f>IF(
ISNUMBER(INDEX(SOURCE!B:B,MATCH(A1859,SOURCE!B:B,0)+1)),
  VALUE(INDEX(SOURCE!B:B,MATCH(A1859,SOURCE!B:B,0)+1)),
  "")</f>
        <v>1816</v>
      </c>
      <c r="D1859" s="8" t="str">
        <f>IF(A1859&lt;&gt;INT(A1859),B1859,
IF(A1859&lt;0,VLOOKUP(A1859,lookups!A$1:B$25,2,0),
IF(ISNA(B1859),"",
IF(OR(ISBLANK(A1859),ISNA(B1859),B1859=0),
"",
"#define "&amp;
VLOOKUP(A1859,SOURCE!B:S,15,0)&amp;IF(SOURCE!$AA$2-LEN(VLOOKUP(A1859,SOURCE!B:S,15,0))&gt;=0,REPT(" ",SOURCE!$AA$2-LEN(VLOOKUP(A1859,SOURCE!B:S,15,0))),"")&amp;
TEXT(A1859,"???0")&amp;IF(VLOOKUP(A1859,SOURCE!B:S,16,0)="","","   "&amp;VLOOKUP(A1859,SOURCE!B:S,16,0)
))))
)</f>
        <v>#define ITM_EE_S2A                  1815</v>
      </c>
    </row>
    <row r="1860" spans="1:4">
      <c r="A1860">
        <f t="shared" si="32"/>
        <v>1816</v>
      </c>
      <c r="B1860" t="str">
        <f>VLOOKUP(A1860,SOURCE!B:S,15,0)</f>
        <v>ITM_EE_EXP_TH</v>
      </c>
      <c r="C1860">
        <f>IF(
ISNUMBER(INDEX(SOURCE!B:B,MATCH(A1860,SOURCE!B:B,0)+1)),
  VALUE(INDEX(SOURCE!B:B,MATCH(A1860,SOURCE!B:B,0)+1)),
  "")</f>
        <v>1817</v>
      </c>
      <c r="D1860" s="8" t="str">
        <f>IF(A1860&lt;&gt;INT(A1860),B1860,
IF(A1860&lt;0,VLOOKUP(A1860,lookups!A$1:B$25,2,0),
IF(ISNA(B1860),"",
IF(OR(ISBLANK(A1860),ISNA(B1860),B1860=0),
"",
"#define "&amp;
VLOOKUP(A1860,SOURCE!B:S,15,0)&amp;IF(SOURCE!$AA$2-LEN(VLOOKUP(A1860,SOURCE!B:S,15,0))&gt;=0,REPT(" ",SOURCE!$AA$2-LEN(VLOOKUP(A1860,SOURCE!B:S,15,0))),"")&amp;
TEXT(A1860,"???0")&amp;IF(VLOOKUP(A1860,SOURCE!B:S,16,0)="","","   "&amp;VLOOKUP(A1860,SOURCE!B:S,16,0)
))))
)</f>
        <v>#define ITM_EE_EXP_TH               1816</v>
      </c>
    </row>
    <row r="1861" spans="1:4">
      <c r="A1861">
        <f t="shared" si="32"/>
        <v>1817</v>
      </c>
      <c r="B1861" t="str">
        <f>VLOOKUP(A1861,SOURCE!B:S,15,0)</f>
        <v>ITM_EE_STO_Z</v>
      </c>
      <c r="C1861">
        <f>IF(
ISNUMBER(INDEX(SOURCE!B:B,MATCH(A1861,SOURCE!B:B,0)+1)),
  VALUE(INDEX(SOURCE!B:B,MATCH(A1861,SOURCE!B:B,0)+1)),
  "")</f>
        <v>1818</v>
      </c>
      <c r="D1861" s="8" t="str">
        <f>IF(A1861&lt;&gt;INT(A1861),B1861,
IF(A1861&lt;0,VLOOKUP(A1861,lookups!A$1:B$25,2,0),
IF(ISNA(B1861),"",
IF(OR(ISBLANK(A1861),ISNA(B1861),B1861=0),
"",
"#define "&amp;
VLOOKUP(A1861,SOURCE!B:S,15,0)&amp;IF(SOURCE!$AA$2-LEN(VLOOKUP(A1861,SOURCE!B:S,15,0))&gt;=0,REPT(" ",SOURCE!$AA$2-LEN(VLOOKUP(A1861,SOURCE!B:S,15,0))),"")&amp;
TEXT(A1861,"???0")&amp;IF(VLOOKUP(A1861,SOURCE!B:S,16,0)="","","   "&amp;VLOOKUP(A1861,SOURCE!B:S,16,0)
))))
)</f>
        <v>#define ITM_EE_STO_Z                1817</v>
      </c>
    </row>
    <row r="1862" spans="1:4">
      <c r="A1862">
        <f t="shared" si="32"/>
        <v>1818</v>
      </c>
      <c r="B1862" t="str">
        <f>VLOOKUP(A1862,SOURCE!B:S,15,0)</f>
        <v>ITM_EE_RCL_Z</v>
      </c>
      <c r="C1862">
        <f>IF(
ISNUMBER(INDEX(SOURCE!B:B,MATCH(A1862,SOURCE!B:B,0)+1)),
  VALUE(INDEX(SOURCE!B:B,MATCH(A1862,SOURCE!B:B,0)+1)),
  "")</f>
        <v>1819</v>
      </c>
      <c r="D1862" s="8" t="str">
        <f>IF(A1862&lt;&gt;INT(A1862),B1862,
IF(A1862&lt;0,VLOOKUP(A1862,lookups!A$1:B$25,2,0),
IF(ISNA(B1862),"",
IF(OR(ISBLANK(A1862),ISNA(B1862),B1862=0),
"",
"#define "&amp;
VLOOKUP(A1862,SOURCE!B:S,15,0)&amp;IF(SOURCE!$AA$2-LEN(VLOOKUP(A1862,SOURCE!B:S,15,0))&gt;=0,REPT(" ",SOURCE!$AA$2-LEN(VLOOKUP(A1862,SOURCE!B:S,15,0))),"")&amp;
TEXT(A1862,"???0")&amp;IF(VLOOKUP(A1862,SOURCE!B:S,16,0)="","","   "&amp;VLOOKUP(A1862,SOURCE!B:S,16,0)
))))
)</f>
        <v>#define ITM_EE_RCL_Z                1818</v>
      </c>
    </row>
    <row r="1863" spans="1:4">
      <c r="A1863">
        <f t="shared" si="32"/>
        <v>1819</v>
      </c>
      <c r="B1863" t="str">
        <f>VLOOKUP(A1863,SOURCE!B:S,15,0)</f>
        <v>ITM_EE_STO_V</v>
      </c>
      <c r="C1863">
        <f>IF(
ISNUMBER(INDEX(SOURCE!B:B,MATCH(A1863,SOURCE!B:B,0)+1)),
  VALUE(INDEX(SOURCE!B:B,MATCH(A1863,SOURCE!B:B,0)+1)),
  "")</f>
        <v>1820</v>
      </c>
      <c r="D1863" s="8" t="str">
        <f>IF(A1863&lt;&gt;INT(A1863),B1863,
IF(A1863&lt;0,VLOOKUP(A1863,lookups!A$1:B$25,2,0),
IF(ISNA(B1863),"",
IF(OR(ISBLANK(A1863),ISNA(B1863),B1863=0),
"",
"#define "&amp;
VLOOKUP(A1863,SOURCE!B:S,15,0)&amp;IF(SOURCE!$AA$2-LEN(VLOOKUP(A1863,SOURCE!B:S,15,0))&gt;=0,REPT(" ",SOURCE!$AA$2-LEN(VLOOKUP(A1863,SOURCE!B:S,15,0))),"")&amp;
TEXT(A1863,"???0")&amp;IF(VLOOKUP(A1863,SOURCE!B:S,16,0)="","","   "&amp;VLOOKUP(A1863,SOURCE!B:S,16,0)
))))
)</f>
        <v>#define ITM_EE_STO_V                1819</v>
      </c>
    </row>
    <row r="1864" spans="1:4">
      <c r="A1864">
        <f t="shared" si="32"/>
        <v>1820</v>
      </c>
      <c r="B1864" t="str">
        <f>VLOOKUP(A1864,SOURCE!B:S,15,0)</f>
        <v>ITM_EE_RCL_V</v>
      </c>
      <c r="C1864">
        <f>IF(
ISNUMBER(INDEX(SOURCE!B:B,MATCH(A1864,SOURCE!B:B,0)+1)),
  VALUE(INDEX(SOURCE!B:B,MATCH(A1864,SOURCE!B:B,0)+1)),
  "")</f>
        <v>1821</v>
      </c>
      <c r="D1864" s="8" t="str">
        <f>IF(A1864&lt;&gt;INT(A1864),B1864,
IF(A1864&lt;0,VLOOKUP(A1864,lookups!A$1:B$25,2,0),
IF(ISNA(B1864),"",
IF(OR(ISBLANK(A1864),ISNA(B1864),B1864=0),
"",
"#define "&amp;
VLOOKUP(A1864,SOURCE!B:S,15,0)&amp;IF(SOURCE!$AA$2-LEN(VLOOKUP(A1864,SOURCE!B:S,15,0))&gt;=0,REPT(" ",SOURCE!$AA$2-LEN(VLOOKUP(A1864,SOURCE!B:S,15,0))),"")&amp;
TEXT(A1864,"???0")&amp;IF(VLOOKUP(A1864,SOURCE!B:S,16,0)="","","   "&amp;VLOOKUP(A1864,SOURCE!B:S,16,0)
))))
)</f>
        <v>#define ITM_EE_RCL_V                1820</v>
      </c>
    </row>
    <row r="1865" spans="1:4">
      <c r="A1865">
        <f t="shared" si="32"/>
        <v>1821</v>
      </c>
      <c r="B1865" t="str">
        <f>VLOOKUP(A1865,SOURCE!B:S,15,0)</f>
        <v>ITM_EE_STO_I</v>
      </c>
      <c r="C1865">
        <f>IF(
ISNUMBER(INDEX(SOURCE!B:B,MATCH(A1865,SOURCE!B:B,0)+1)),
  VALUE(INDEX(SOURCE!B:B,MATCH(A1865,SOURCE!B:B,0)+1)),
  "")</f>
        <v>1822</v>
      </c>
      <c r="D1865" s="8" t="str">
        <f>IF(A1865&lt;&gt;INT(A1865),B1865,
IF(A1865&lt;0,VLOOKUP(A1865,lookups!A$1:B$25,2,0),
IF(ISNA(B1865),"",
IF(OR(ISBLANK(A1865),ISNA(B1865),B1865=0),
"",
"#define "&amp;
VLOOKUP(A1865,SOURCE!B:S,15,0)&amp;IF(SOURCE!$AA$2-LEN(VLOOKUP(A1865,SOURCE!B:S,15,0))&gt;=0,REPT(" ",SOURCE!$AA$2-LEN(VLOOKUP(A1865,SOURCE!B:S,15,0))),"")&amp;
TEXT(A1865,"???0")&amp;IF(VLOOKUP(A1865,SOURCE!B:S,16,0)="","","   "&amp;VLOOKUP(A1865,SOURCE!B:S,16,0)
))))
)</f>
        <v>#define ITM_EE_STO_I                1821</v>
      </c>
    </row>
    <row r="1866" spans="1:4">
      <c r="A1866">
        <f t="shared" si="32"/>
        <v>1822</v>
      </c>
      <c r="B1866" t="str">
        <f>VLOOKUP(A1866,SOURCE!B:S,15,0)</f>
        <v>ITM_EE_RCL_I</v>
      </c>
      <c r="C1866">
        <f>IF(
ISNUMBER(INDEX(SOURCE!B:B,MATCH(A1866,SOURCE!B:B,0)+1)),
  VALUE(INDEX(SOURCE!B:B,MATCH(A1866,SOURCE!B:B,0)+1)),
  "")</f>
        <v>1823</v>
      </c>
      <c r="D1866" s="8" t="str">
        <f>IF(A1866&lt;&gt;INT(A1866),B1866,
IF(A1866&lt;0,VLOOKUP(A1866,lookups!A$1:B$25,2,0),
IF(ISNA(B1866),"",
IF(OR(ISBLANK(A1866),ISNA(B1866),B1866=0),
"",
"#define "&amp;
VLOOKUP(A1866,SOURCE!B:S,15,0)&amp;IF(SOURCE!$AA$2-LEN(VLOOKUP(A1866,SOURCE!B:S,15,0))&gt;=0,REPT(" ",SOURCE!$AA$2-LEN(VLOOKUP(A1866,SOURCE!B:S,15,0))),"")&amp;
TEXT(A1866,"???0")&amp;IF(VLOOKUP(A1866,SOURCE!B:S,16,0)="","","   "&amp;VLOOKUP(A1866,SOURCE!B:S,16,0)
))))
)</f>
        <v>#define ITM_EE_RCL_I                1822</v>
      </c>
    </row>
    <row r="1867" spans="1:4">
      <c r="A1867">
        <f t="shared" ref="A1867:A1930" si="33">C1866</f>
        <v>1823</v>
      </c>
      <c r="B1867" t="str">
        <f>VLOOKUP(A1867,SOURCE!B:S,15,0)</f>
        <v>ITM_EE_STO_V_I</v>
      </c>
      <c r="C1867">
        <f>IF(
ISNUMBER(INDEX(SOURCE!B:B,MATCH(A1867,SOURCE!B:B,0)+1)),
  VALUE(INDEX(SOURCE!B:B,MATCH(A1867,SOURCE!B:B,0)+1)),
  "")</f>
        <v>1824</v>
      </c>
      <c r="D1867" s="8" t="str">
        <f>IF(A1867&lt;&gt;INT(A1867),B1867,
IF(A1867&lt;0,VLOOKUP(A1867,lookups!A$1:B$25,2,0),
IF(ISNA(B1867),"",
IF(OR(ISBLANK(A1867),ISNA(B1867),B1867=0),
"",
"#define "&amp;
VLOOKUP(A1867,SOURCE!B:S,15,0)&amp;IF(SOURCE!$AA$2-LEN(VLOOKUP(A1867,SOURCE!B:S,15,0))&gt;=0,REPT(" ",SOURCE!$AA$2-LEN(VLOOKUP(A1867,SOURCE!B:S,15,0))),"")&amp;
TEXT(A1867,"???0")&amp;IF(VLOOKUP(A1867,SOURCE!B:S,16,0)="","","   "&amp;VLOOKUP(A1867,SOURCE!B:S,16,0)
))))
)</f>
        <v>#define ITM_EE_STO_V_I              1823</v>
      </c>
    </row>
    <row r="1868" spans="1:4">
      <c r="A1868">
        <f t="shared" si="33"/>
        <v>1824</v>
      </c>
      <c r="B1868" t="str">
        <f>VLOOKUP(A1868,SOURCE!B:S,15,0)</f>
        <v>ITM_EE_STO_IR</v>
      </c>
      <c r="C1868">
        <f>IF(
ISNUMBER(INDEX(SOURCE!B:B,MATCH(A1868,SOURCE!B:B,0)+1)),
  VALUE(INDEX(SOURCE!B:B,MATCH(A1868,SOURCE!B:B,0)+1)),
  "")</f>
        <v>1825</v>
      </c>
      <c r="D1868" s="8" t="str">
        <f>IF(A1868&lt;&gt;INT(A1868),B1868,
IF(A1868&lt;0,VLOOKUP(A1868,lookups!A$1:B$25,2,0),
IF(ISNA(B1868),"",
IF(OR(ISBLANK(A1868),ISNA(B1868),B1868=0),
"",
"#define "&amp;
VLOOKUP(A1868,SOURCE!B:S,15,0)&amp;IF(SOURCE!$AA$2-LEN(VLOOKUP(A1868,SOURCE!B:S,15,0))&gt;=0,REPT(" ",SOURCE!$AA$2-LEN(VLOOKUP(A1868,SOURCE!B:S,15,0))),"")&amp;
TEXT(A1868,"???0")&amp;IF(VLOOKUP(A1868,SOURCE!B:S,16,0)="","","   "&amp;VLOOKUP(A1868,SOURCE!B:S,16,0)
))))
)</f>
        <v>#define ITM_EE_STO_IR               1824</v>
      </c>
    </row>
    <row r="1869" spans="1:4">
      <c r="A1869">
        <f t="shared" si="33"/>
        <v>1825</v>
      </c>
      <c r="B1869" t="str">
        <f>VLOOKUP(A1869,SOURCE!B:S,15,0)</f>
        <v>ITM_EE_STO_V_Z</v>
      </c>
      <c r="C1869">
        <f>IF(
ISNUMBER(INDEX(SOURCE!B:B,MATCH(A1869,SOURCE!B:B,0)+1)),
  VALUE(INDEX(SOURCE!B:B,MATCH(A1869,SOURCE!B:B,0)+1)),
  "")</f>
        <v>1826</v>
      </c>
      <c r="D1869" s="8" t="str">
        <f>IF(A1869&lt;&gt;INT(A1869),B1869,
IF(A1869&lt;0,VLOOKUP(A1869,lookups!A$1:B$25,2,0),
IF(ISNA(B1869),"",
IF(OR(ISBLANK(A1869),ISNA(B1869),B1869=0),
"",
"#define "&amp;
VLOOKUP(A1869,SOURCE!B:S,15,0)&amp;IF(SOURCE!$AA$2-LEN(VLOOKUP(A1869,SOURCE!B:S,15,0))&gt;=0,REPT(" ",SOURCE!$AA$2-LEN(VLOOKUP(A1869,SOURCE!B:S,15,0))),"")&amp;
TEXT(A1869,"???0")&amp;IF(VLOOKUP(A1869,SOURCE!B:S,16,0)="","","   "&amp;VLOOKUP(A1869,SOURCE!B:S,16,0)
))))
)</f>
        <v>#define ITM_EE_STO_V_Z              1825</v>
      </c>
    </row>
    <row r="1870" spans="1:4">
      <c r="A1870">
        <f t="shared" si="33"/>
        <v>1826</v>
      </c>
      <c r="B1870" t="str">
        <f>VLOOKUP(A1870,SOURCE!B:S,15,0)</f>
        <v>ITM_EE_X2BAL</v>
      </c>
      <c r="C1870">
        <f>IF(
ISNUMBER(INDEX(SOURCE!B:B,MATCH(A1870,SOURCE!B:B,0)+1)),
  VALUE(INDEX(SOURCE!B:B,MATCH(A1870,SOURCE!B:B,0)+1)),
  "")</f>
        <v>1827</v>
      </c>
      <c r="D1870" s="8" t="str">
        <f>IF(A1870&lt;&gt;INT(A1870),B1870,
IF(A1870&lt;0,VLOOKUP(A1870,lookups!A$1:B$25,2,0),
IF(ISNA(B1870),"",
IF(OR(ISBLANK(A1870),ISNA(B1870),B1870=0),
"",
"#define "&amp;
VLOOKUP(A1870,SOURCE!B:S,15,0)&amp;IF(SOURCE!$AA$2-LEN(VLOOKUP(A1870,SOURCE!B:S,15,0))&gt;=0,REPT(" ",SOURCE!$AA$2-LEN(VLOOKUP(A1870,SOURCE!B:S,15,0))),"")&amp;
TEXT(A1870,"???0")&amp;IF(VLOOKUP(A1870,SOURCE!B:S,16,0)="","","   "&amp;VLOOKUP(A1870,SOURCE!B:S,16,0)
))))
)</f>
        <v>#define ITM_EE_X2BAL                1826</v>
      </c>
    </row>
    <row r="1871" spans="1:4">
      <c r="A1871">
        <f t="shared" si="33"/>
        <v>1827</v>
      </c>
      <c r="B1871" t="str">
        <f>VLOOKUP(A1871,SOURCE!B:S,15,0)</f>
        <v>ITM_MATX_A</v>
      </c>
      <c r="C1871">
        <f>IF(
ISNUMBER(INDEX(SOURCE!B:B,MATCH(A1871,SOURCE!B:B,0)+1)),
  VALUE(INDEX(SOURCE!B:B,MATCH(A1871,SOURCE!B:B,0)+1)),
  "")</f>
        <v>1828</v>
      </c>
      <c r="D1871" s="8" t="str">
        <f>IF(A1871&lt;&gt;INT(A1871),B1871,
IF(A1871&lt;0,VLOOKUP(A1871,lookups!A$1:B$25,2,0),
IF(ISNA(B1871),"",
IF(OR(ISBLANK(A1871),ISNA(B1871),B1871=0),
"",
"#define "&amp;
VLOOKUP(A1871,SOURCE!B:S,15,0)&amp;IF(SOURCE!$AA$2-LEN(VLOOKUP(A1871,SOURCE!B:S,15,0))&gt;=0,REPT(" ",SOURCE!$AA$2-LEN(VLOOKUP(A1871,SOURCE!B:S,15,0))),"")&amp;
TEXT(A1871,"???0")&amp;IF(VLOOKUP(A1871,SOURCE!B:S,16,0)="","","   "&amp;VLOOKUP(A1871,SOURCE!B:S,16,0)
))))
)</f>
        <v>#define ITM_MATX_A                  1827</v>
      </c>
    </row>
    <row r="1872" spans="1:4">
      <c r="A1872">
        <f t="shared" si="33"/>
        <v>1828</v>
      </c>
      <c r="B1872" t="str">
        <f>VLOOKUP(A1872,SOURCE!B:S,15,0)</f>
        <v>ITM_op_a</v>
      </c>
      <c r="C1872">
        <f>IF(
ISNUMBER(INDEX(SOURCE!B:B,MATCH(A1872,SOURCE!B:B,0)+1)),
  VALUE(INDEX(SOURCE!B:B,MATCH(A1872,SOURCE!B:B,0)+1)),
  "")</f>
        <v>1829</v>
      </c>
      <c r="D1872" s="8" t="str">
        <f>IF(A1872&lt;&gt;INT(A1872),B1872,
IF(A1872&lt;0,VLOOKUP(A1872,lookups!A$1:B$25,2,0),
IF(ISNA(B1872),"",
IF(OR(ISBLANK(A1872),ISNA(B1872),B1872=0),
"",
"#define "&amp;
VLOOKUP(A1872,SOURCE!B:S,15,0)&amp;IF(SOURCE!$AA$2-LEN(VLOOKUP(A1872,SOURCE!B:S,15,0))&gt;=0,REPT(" ",SOURCE!$AA$2-LEN(VLOOKUP(A1872,SOURCE!B:S,15,0))),"")&amp;
TEXT(A1872,"???0")&amp;IF(VLOOKUP(A1872,SOURCE!B:S,16,0)="","","   "&amp;VLOOKUP(A1872,SOURCE!B:S,16,0)
))))
)</f>
        <v>#define ITM_op_a                    1828</v>
      </c>
    </row>
    <row r="1873" spans="1:4">
      <c r="A1873">
        <f t="shared" si="33"/>
        <v>1829</v>
      </c>
      <c r="B1873" t="str">
        <f>VLOOKUP(A1873,SOURCE!B:S,15,0)</f>
        <v>ITM_op_a2</v>
      </c>
      <c r="C1873">
        <f>IF(
ISNUMBER(INDEX(SOURCE!B:B,MATCH(A1873,SOURCE!B:B,0)+1)),
  VALUE(INDEX(SOURCE!B:B,MATCH(A1873,SOURCE!B:B,0)+1)),
  "")</f>
        <v>1830</v>
      </c>
      <c r="D1873" s="8" t="str">
        <f>IF(A1873&lt;&gt;INT(A1873),B1873,
IF(A1873&lt;0,VLOOKUP(A1873,lookups!A$1:B$25,2,0),
IF(ISNA(B1873),"",
IF(OR(ISBLANK(A1873),ISNA(B1873),B1873=0),
"",
"#define "&amp;
VLOOKUP(A1873,SOURCE!B:S,15,0)&amp;IF(SOURCE!$AA$2-LEN(VLOOKUP(A1873,SOURCE!B:S,15,0))&gt;=0,REPT(" ",SOURCE!$AA$2-LEN(VLOOKUP(A1873,SOURCE!B:S,15,0))),"")&amp;
TEXT(A1873,"???0")&amp;IF(VLOOKUP(A1873,SOURCE!B:S,16,0)="","","   "&amp;VLOOKUP(A1873,SOURCE!B:S,16,0)
))))
)</f>
        <v>#define ITM_op_a2                   1829</v>
      </c>
    </row>
    <row r="1874" spans="1:4">
      <c r="A1874">
        <f t="shared" si="33"/>
        <v>1830</v>
      </c>
      <c r="B1874" t="str">
        <f>VLOOKUP(A1874,SOURCE!B:S,15,0)</f>
        <v>ITM_op_j</v>
      </c>
      <c r="C1874">
        <f>IF(
ISNUMBER(INDEX(SOURCE!B:B,MATCH(A1874,SOURCE!B:B,0)+1)),
  VALUE(INDEX(SOURCE!B:B,MATCH(A1874,SOURCE!B:B,0)+1)),
  "")</f>
        <v>1831</v>
      </c>
      <c r="D1874" s="8" t="str">
        <f>IF(A1874&lt;&gt;INT(A1874),B1874,
IF(A1874&lt;0,VLOOKUP(A1874,lookups!A$1:B$25,2,0),
IF(ISNA(B1874),"",
IF(OR(ISBLANK(A1874),ISNA(B1874),B1874=0),
"",
"#define "&amp;
VLOOKUP(A1874,SOURCE!B:S,15,0)&amp;IF(SOURCE!$AA$2-LEN(VLOOKUP(A1874,SOURCE!B:S,15,0))&gt;=0,REPT(" ",SOURCE!$AA$2-LEN(VLOOKUP(A1874,SOURCE!B:S,15,0))),"")&amp;
TEXT(A1874,"???0")&amp;IF(VLOOKUP(A1874,SOURCE!B:S,16,0)="","","   "&amp;VLOOKUP(A1874,SOURCE!B:S,16,0)
))))
)</f>
        <v>#define ITM_op_j                    1830</v>
      </c>
    </row>
    <row r="1875" spans="1:4">
      <c r="A1875">
        <f t="shared" si="33"/>
        <v>1831</v>
      </c>
      <c r="B1875" t="str">
        <f>VLOOKUP(A1875,SOURCE!B:S,15,0)</f>
        <v>ITM_2BIN</v>
      </c>
      <c r="C1875">
        <f>IF(
ISNUMBER(INDEX(SOURCE!B:B,MATCH(A1875,SOURCE!B:B,0)+1)),
  VALUE(INDEX(SOURCE!B:B,MATCH(A1875,SOURCE!B:B,0)+1)),
  "")</f>
        <v>1832</v>
      </c>
      <c r="D1875" s="8" t="str">
        <f>IF(A1875&lt;&gt;INT(A1875),B1875,
IF(A1875&lt;0,VLOOKUP(A1875,lookups!A$1:B$25,2,0),
IF(ISNA(B1875),"",
IF(OR(ISBLANK(A1875),ISNA(B1875),B1875=0),
"",
"#define "&amp;
VLOOKUP(A1875,SOURCE!B:S,15,0)&amp;IF(SOURCE!$AA$2-LEN(VLOOKUP(A1875,SOURCE!B:S,15,0))&gt;=0,REPT(" ",SOURCE!$AA$2-LEN(VLOOKUP(A1875,SOURCE!B:S,15,0))),"")&amp;
TEXT(A1875,"???0")&amp;IF(VLOOKUP(A1875,SOURCE!B:S,16,0)="","","   "&amp;VLOOKUP(A1875,SOURCE!B:S,16,0)
))))
)</f>
        <v>#define ITM_2BIN                    1831</v>
      </c>
    </row>
    <row r="1876" spans="1:4">
      <c r="A1876">
        <f t="shared" si="33"/>
        <v>1832</v>
      </c>
      <c r="B1876" t="str">
        <f>VLOOKUP(A1876,SOURCE!B:S,15,0)</f>
        <v>ITM_2OCT</v>
      </c>
      <c r="C1876">
        <f>IF(
ISNUMBER(INDEX(SOURCE!B:B,MATCH(A1876,SOURCE!B:B,0)+1)),
  VALUE(INDEX(SOURCE!B:B,MATCH(A1876,SOURCE!B:B,0)+1)),
  "")</f>
        <v>1833</v>
      </c>
      <c r="D1876" s="8" t="str">
        <f>IF(A1876&lt;&gt;INT(A1876),B1876,
IF(A1876&lt;0,VLOOKUP(A1876,lookups!A$1:B$25,2,0),
IF(ISNA(B1876),"",
IF(OR(ISBLANK(A1876),ISNA(B1876),B1876=0),
"",
"#define "&amp;
VLOOKUP(A1876,SOURCE!B:S,15,0)&amp;IF(SOURCE!$AA$2-LEN(VLOOKUP(A1876,SOURCE!B:S,15,0))&gt;=0,REPT(" ",SOURCE!$AA$2-LEN(VLOOKUP(A1876,SOURCE!B:S,15,0))),"")&amp;
TEXT(A1876,"???0")&amp;IF(VLOOKUP(A1876,SOURCE!B:S,16,0)="","","   "&amp;VLOOKUP(A1876,SOURCE!B:S,16,0)
))))
)</f>
        <v>#define ITM_2OCT                    1832</v>
      </c>
    </row>
    <row r="1877" spans="1:4">
      <c r="A1877">
        <f t="shared" si="33"/>
        <v>1833</v>
      </c>
      <c r="B1877" t="str">
        <f>VLOOKUP(A1877,SOURCE!B:S,15,0)</f>
        <v>ITM_2DEC</v>
      </c>
      <c r="C1877">
        <f>IF(
ISNUMBER(INDEX(SOURCE!B:B,MATCH(A1877,SOURCE!B:B,0)+1)),
  VALUE(INDEX(SOURCE!B:B,MATCH(A1877,SOURCE!B:B,0)+1)),
  "")</f>
        <v>1834</v>
      </c>
      <c r="D1877" s="8" t="str">
        <f>IF(A1877&lt;&gt;INT(A1877),B1877,
IF(A1877&lt;0,VLOOKUP(A1877,lookups!A$1:B$25,2,0),
IF(ISNA(B1877),"",
IF(OR(ISBLANK(A1877),ISNA(B1877),B1877=0),
"",
"#define "&amp;
VLOOKUP(A1877,SOURCE!B:S,15,0)&amp;IF(SOURCE!$AA$2-LEN(VLOOKUP(A1877,SOURCE!B:S,15,0))&gt;=0,REPT(" ",SOURCE!$AA$2-LEN(VLOOKUP(A1877,SOURCE!B:S,15,0))),"")&amp;
TEXT(A1877,"???0")&amp;IF(VLOOKUP(A1877,SOURCE!B:S,16,0)="","","   "&amp;VLOOKUP(A1877,SOURCE!B:S,16,0)
))))
)</f>
        <v>#define ITM_2DEC                    1833</v>
      </c>
    </row>
    <row r="1878" spans="1:4">
      <c r="A1878">
        <f t="shared" si="33"/>
        <v>1834</v>
      </c>
      <c r="B1878" t="str">
        <f>VLOOKUP(A1878,SOURCE!B:S,15,0)</f>
        <v>ITM_2HEX</v>
      </c>
      <c r="C1878">
        <f>IF(
ISNUMBER(INDEX(SOURCE!B:B,MATCH(A1878,SOURCE!B:B,0)+1)),
  VALUE(INDEX(SOURCE!B:B,MATCH(A1878,SOURCE!B:B,0)+1)),
  "")</f>
        <v>1835</v>
      </c>
      <c r="D1878" s="8" t="str">
        <f>IF(A1878&lt;&gt;INT(A1878),B1878,
IF(A1878&lt;0,VLOOKUP(A1878,lookups!A$1:B$25,2,0),
IF(ISNA(B1878),"",
IF(OR(ISBLANK(A1878),ISNA(B1878),B1878=0),
"",
"#define "&amp;
VLOOKUP(A1878,SOURCE!B:S,15,0)&amp;IF(SOURCE!$AA$2-LEN(VLOOKUP(A1878,SOURCE!B:S,15,0))&gt;=0,REPT(" ",SOURCE!$AA$2-LEN(VLOOKUP(A1878,SOURCE!B:S,15,0))),"")&amp;
TEXT(A1878,"???0")&amp;IF(VLOOKUP(A1878,SOURCE!B:S,16,0)="","","   "&amp;VLOOKUP(A1878,SOURCE!B:S,16,0)
))))
)</f>
        <v>#define ITM_2HEX                    1834</v>
      </c>
    </row>
    <row r="1879" spans="1:4">
      <c r="A1879">
        <f t="shared" si="33"/>
        <v>1835</v>
      </c>
      <c r="B1879" t="str">
        <f>VLOOKUP(A1879,SOURCE!B:S,15,0)</f>
        <v>ITM_WS8</v>
      </c>
      <c r="C1879">
        <f>IF(
ISNUMBER(INDEX(SOURCE!B:B,MATCH(A1879,SOURCE!B:B,0)+1)),
  VALUE(INDEX(SOURCE!B:B,MATCH(A1879,SOURCE!B:B,0)+1)),
  "")</f>
        <v>1836</v>
      </c>
      <c r="D1879" s="8" t="str">
        <f>IF(A1879&lt;&gt;INT(A1879),B1879,
IF(A1879&lt;0,VLOOKUP(A1879,lookups!A$1:B$25,2,0),
IF(ISNA(B1879),"",
IF(OR(ISBLANK(A1879),ISNA(B1879),B1879=0),
"",
"#define "&amp;
VLOOKUP(A1879,SOURCE!B:S,15,0)&amp;IF(SOURCE!$AA$2-LEN(VLOOKUP(A1879,SOURCE!B:S,15,0))&gt;=0,REPT(" ",SOURCE!$AA$2-LEN(VLOOKUP(A1879,SOURCE!B:S,15,0))),"")&amp;
TEXT(A1879,"???0")&amp;IF(VLOOKUP(A1879,SOURCE!B:S,16,0)="","","   "&amp;VLOOKUP(A1879,SOURCE!B:S,16,0)
))))
)</f>
        <v>#define ITM_WS8                     1835</v>
      </c>
    </row>
    <row r="1880" spans="1:4">
      <c r="A1880">
        <f t="shared" si="33"/>
        <v>1836</v>
      </c>
      <c r="B1880" t="str">
        <f>VLOOKUP(A1880,SOURCE!B:S,15,0)</f>
        <v>ITM_WS16</v>
      </c>
      <c r="C1880">
        <f>IF(
ISNUMBER(INDEX(SOURCE!B:B,MATCH(A1880,SOURCE!B:B,0)+1)),
  VALUE(INDEX(SOURCE!B:B,MATCH(A1880,SOURCE!B:B,0)+1)),
  "")</f>
        <v>1837</v>
      </c>
      <c r="D1880" s="8" t="str">
        <f>IF(A1880&lt;&gt;INT(A1880),B1880,
IF(A1880&lt;0,VLOOKUP(A1880,lookups!A$1:B$25,2,0),
IF(ISNA(B1880),"",
IF(OR(ISBLANK(A1880),ISNA(B1880),B1880=0),
"",
"#define "&amp;
VLOOKUP(A1880,SOURCE!B:S,15,0)&amp;IF(SOURCE!$AA$2-LEN(VLOOKUP(A1880,SOURCE!B:S,15,0))&gt;=0,REPT(" ",SOURCE!$AA$2-LEN(VLOOKUP(A1880,SOURCE!B:S,15,0))),"")&amp;
TEXT(A1880,"???0")&amp;IF(VLOOKUP(A1880,SOURCE!B:S,16,0)="","","   "&amp;VLOOKUP(A1880,SOURCE!B:S,16,0)
))))
)</f>
        <v>#define ITM_WS16                    1836</v>
      </c>
    </row>
    <row r="1881" spans="1:4">
      <c r="A1881">
        <f t="shared" si="33"/>
        <v>1837</v>
      </c>
      <c r="B1881" t="str">
        <f>VLOOKUP(A1881,SOURCE!B:S,15,0)</f>
        <v>ITM_WS32</v>
      </c>
      <c r="C1881">
        <f>IF(
ISNUMBER(INDEX(SOURCE!B:B,MATCH(A1881,SOURCE!B:B,0)+1)),
  VALUE(INDEX(SOURCE!B:B,MATCH(A1881,SOURCE!B:B,0)+1)),
  "")</f>
        <v>1838</v>
      </c>
      <c r="D1881" s="8" t="str">
        <f>IF(A1881&lt;&gt;INT(A1881),B1881,
IF(A1881&lt;0,VLOOKUP(A1881,lookups!A$1:B$25,2,0),
IF(ISNA(B1881),"",
IF(OR(ISBLANK(A1881),ISNA(B1881),B1881=0),
"",
"#define "&amp;
VLOOKUP(A1881,SOURCE!B:S,15,0)&amp;IF(SOURCE!$AA$2-LEN(VLOOKUP(A1881,SOURCE!B:S,15,0))&gt;=0,REPT(" ",SOURCE!$AA$2-LEN(VLOOKUP(A1881,SOURCE!B:S,15,0))),"")&amp;
TEXT(A1881,"???0")&amp;IF(VLOOKUP(A1881,SOURCE!B:S,16,0)="","","   "&amp;VLOOKUP(A1881,SOURCE!B:S,16,0)
))))
)</f>
        <v>#define ITM_WS32                    1837</v>
      </c>
    </row>
    <row r="1882" spans="1:4">
      <c r="A1882">
        <f t="shared" si="33"/>
        <v>1838</v>
      </c>
      <c r="B1882" t="str">
        <f>VLOOKUP(A1882,SOURCE!B:S,15,0)</f>
        <v>ITM_WS64</v>
      </c>
      <c r="C1882">
        <f>IF(
ISNUMBER(INDEX(SOURCE!B:B,MATCH(A1882,SOURCE!B:B,0)+1)),
  VALUE(INDEX(SOURCE!B:B,MATCH(A1882,SOURCE!B:B,0)+1)),
  "")</f>
        <v>1839</v>
      </c>
      <c r="D1882" s="8" t="str">
        <f>IF(A1882&lt;&gt;INT(A1882),B1882,
IF(A1882&lt;0,VLOOKUP(A1882,lookups!A$1:B$25,2,0),
IF(ISNA(B1882),"",
IF(OR(ISBLANK(A1882),ISNA(B1882),B1882=0),
"",
"#define "&amp;
VLOOKUP(A1882,SOURCE!B:S,15,0)&amp;IF(SOURCE!$AA$2-LEN(VLOOKUP(A1882,SOURCE!B:S,15,0))&gt;=0,REPT(" ",SOURCE!$AA$2-LEN(VLOOKUP(A1882,SOURCE!B:S,15,0))),"")&amp;
TEXT(A1882,"???0")&amp;IF(VLOOKUP(A1882,SOURCE!B:S,16,0)="","","   "&amp;VLOOKUP(A1882,SOURCE!B:S,16,0)
))))
)</f>
        <v>#define ITM_WS64                    1838</v>
      </c>
    </row>
    <row r="1883" spans="1:4">
      <c r="A1883">
        <f t="shared" si="33"/>
        <v>1839</v>
      </c>
      <c r="B1883" t="str">
        <f>VLOOKUP(A1883,SOURCE!B:S,15,0)</f>
        <v>ITM_HR_DEG</v>
      </c>
      <c r="C1883">
        <f>IF(
ISNUMBER(INDEX(SOURCE!B:B,MATCH(A1883,SOURCE!B:B,0)+1)),
  VALUE(INDEX(SOURCE!B:B,MATCH(A1883,SOURCE!B:B,0)+1)),
  "")</f>
        <v>1840</v>
      </c>
      <c r="D1883" s="8" t="str">
        <f>IF(A1883&lt;&gt;INT(A1883),B1883,
IF(A1883&lt;0,VLOOKUP(A1883,lookups!A$1:B$25,2,0),
IF(ISNA(B1883),"",
IF(OR(ISBLANK(A1883),ISNA(B1883),B1883=0),
"",
"#define "&amp;
VLOOKUP(A1883,SOURCE!B:S,15,0)&amp;IF(SOURCE!$AA$2-LEN(VLOOKUP(A1883,SOURCE!B:S,15,0))&gt;=0,REPT(" ",SOURCE!$AA$2-LEN(VLOOKUP(A1883,SOURCE!B:S,15,0))),"")&amp;
TEXT(A1883,"???0")&amp;IF(VLOOKUP(A1883,SOURCE!B:S,16,0)="","","   "&amp;VLOOKUP(A1883,SOURCE!B:S,16,0)
))))
)</f>
        <v>#define ITM_HR_DEG                  1839</v>
      </c>
    </row>
    <row r="1884" spans="1:4">
      <c r="A1884">
        <f t="shared" si="33"/>
        <v>1840</v>
      </c>
      <c r="B1884" t="str">
        <f>VLOOKUP(A1884,SOURCE!B:S,15,0)</f>
        <v>ITM_MINUTE</v>
      </c>
      <c r="C1884">
        <f>IF(
ISNUMBER(INDEX(SOURCE!B:B,MATCH(A1884,SOURCE!B:B,0)+1)),
  VALUE(INDEX(SOURCE!B:B,MATCH(A1884,SOURCE!B:B,0)+1)),
  "")</f>
        <v>1841</v>
      </c>
      <c r="D1884" s="8" t="str">
        <f>IF(A1884&lt;&gt;INT(A1884),B1884,
IF(A1884&lt;0,VLOOKUP(A1884,lookups!A$1:B$25,2,0),
IF(ISNA(B1884),"",
IF(OR(ISBLANK(A1884),ISNA(B1884),B1884=0),
"",
"#define "&amp;
VLOOKUP(A1884,SOURCE!B:S,15,0)&amp;IF(SOURCE!$AA$2-LEN(VLOOKUP(A1884,SOURCE!B:S,15,0))&gt;=0,REPT(" ",SOURCE!$AA$2-LEN(VLOOKUP(A1884,SOURCE!B:S,15,0))),"")&amp;
TEXT(A1884,"???0")&amp;IF(VLOOKUP(A1884,SOURCE!B:S,16,0)="","","   "&amp;VLOOKUP(A1884,SOURCE!B:S,16,0)
))))
)</f>
        <v>#define ITM_MINUTE                  1840</v>
      </c>
    </row>
    <row r="1885" spans="1:4">
      <c r="A1885">
        <f t="shared" si="33"/>
        <v>1841</v>
      </c>
      <c r="B1885" t="str">
        <f>VLOOKUP(A1885,SOURCE!B:S,15,0)</f>
        <v>ITM_SECOND</v>
      </c>
      <c r="C1885">
        <f>IF(
ISNUMBER(INDEX(SOURCE!B:B,MATCH(A1885,SOURCE!B:B,0)+1)),
  VALUE(INDEX(SOURCE!B:B,MATCH(A1885,SOURCE!B:B,0)+1)),
  "")</f>
        <v>1842</v>
      </c>
      <c r="D1885" s="8" t="str">
        <f>IF(A1885&lt;&gt;INT(A1885),B1885,
IF(A1885&lt;0,VLOOKUP(A1885,lookups!A$1:B$25,2,0),
IF(ISNA(B1885),"",
IF(OR(ISBLANK(A1885),ISNA(B1885),B1885=0),
"",
"#define "&amp;
VLOOKUP(A1885,SOURCE!B:S,15,0)&amp;IF(SOURCE!$AA$2-LEN(VLOOKUP(A1885,SOURCE!B:S,15,0))&gt;=0,REPT(" ",SOURCE!$AA$2-LEN(VLOOKUP(A1885,SOURCE!B:S,15,0))),"")&amp;
TEXT(A1885,"???0")&amp;IF(VLOOKUP(A1885,SOURCE!B:S,16,0)="","","   "&amp;VLOOKUP(A1885,SOURCE!B:S,16,0)
))))
)</f>
        <v>#define ITM_SECOND                  1841</v>
      </c>
    </row>
    <row r="1886" spans="1:4">
      <c r="A1886">
        <f t="shared" si="33"/>
        <v>1842</v>
      </c>
      <c r="B1886" t="str">
        <f>VLOOKUP(A1886,SOURCE!B:S,15,0)</f>
        <v>ITM_toTIME</v>
      </c>
      <c r="C1886">
        <f>IF(
ISNUMBER(INDEX(SOURCE!B:B,MATCH(A1886,SOURCE!B:B,0)+1)),
  VALUE(INDEX(SOURCE!B:B,MATCH(A1886,SOURCE!B:B,0)+1)),
  "")</f>
        <v>1843</v>
      </c>
      <c r="D1886" s="8" t="str">
        <f>IF(A1886&lt;&gt;INT(A1886),B1886,
IF(A1886&lt;0,VLOOKUP(A1886,lookups!A$1:B$25,2,0),
IF(ISNA(B1886),"",
IF(OR(ISBLANK(A1886),ISNA(B1886),B1886=0),
"",
"#define "&amp;
VLOOKUP(A1886,SOURCE!B:S,15,0)&amp;IF(SOURCE!$AA$2-LEN(VLOOKUP(A1886,SOURCE!B:S,15,0))&gt;=0,REPT(" ",SOURCE!$AA$2-LEN(VLOOKUP(A1886,SOURCE!B:S,15,0))),"")&amp;
TEXT(A1886,"???0")&amp;IF(VLOOKUP(A1886,SOURCE!B:S,16,0)="","","   "&amp;VLOOKUP(A1886,SOURCE!B:S,16,0)
))))
)</f>
        <v>#define ITM_toTIME                  1842</v>
      </c>
    </row>
    <row r="1887" spans="1:4">
      <c r="A1887">
        <f t="shared" si="33"/>
        <v>1843</v>
      </c>
      <c r="B1887" t="str">
        <f>VLOOKUP(A1887,SOURCE!B:S,15,0)</f>
        <v>ITM_TIMEto</v>
      </c>
      <c r="C1887">
        <f>IF(
ISNUMBER(INDEX(SOURCE!B:B,MATCH(A1887,SOURCE!B:B,0)+1)),
  VALUE(INDEX(SOURCE!B:B,MATCH(A1887,SOURCE!B:B,0)+1)),
  "")</f>
        <v>1844</v>
      </c>
      <c r="D1887" s="8" t="str">
        <f>IF(A1887&lt;&gt;INT(A1887),B1887,
IF(A1887&lt;0,VLOOKUP(A1887,lookups!A$1:B$25,2,0),
IF(ISNA(B1887),"",
IF(OR(ISBLANK(A1887),ISNA(B1887),B1887=0),
"",
"#define "&amp;
VLOOKUP(A1887,SOURCE!B:S,15,0)&amp;IF(SOURCE!$AA$2-LEN(VLOOKUP(A1887,SOURCE!B:S,15,0))&gt;=0,REPT(" ",SOURCE!$AA$2-LEN(VLOOKUP(A1887,SOURCE!B:S,15,0))),"")&amp;
TEXT(A1887,"???0")&amp;IF(VLOOKUP(A1887,SOURCE!B:S,16,0)="","","   "&amp;VLOOKUP(A1887,SOURCE!B:S,16,0)
))))
)</f>
        <v>#define ITM_TIMEto                  1843</v>
      </c>
    </row>
    <row r="1888" spans="1:4">
      <c r="A1888">
        <f t="shared" si="33"/>
        <v>1844</v>
      </c>
      <c r="B1888" t="str">
        <f>VLOOKUP(A1888,SOURCE!B:S,15,0)</f>
        <v>ITM_CB_FRCSRN</v>
      </c>
      <c r="C1888">
        <f>IF(
ISNUMBER(INDEX(SOURCE!B:B,MATCH(A1888,SOURCE!B:B,0)+1)),
  VALUE(INDEX(SOURCE!B:B,MATCH(A1888,SOURCE!B:B,0)+1)),
  "")</f>
        <v>1845</v>
      </c>
      <c r="D1888" s="8" t="str">
        <f>IF(A1888&lt;&gt;INT(A1888),B1888,
IF(A1888&lt;0,VLOOKUP(A1888,lookups!A$1:B$25,2,0),
IF(ISNA(B1888),"",
IF(OR(ISBLANK(A1888),ISNA(B1888),B1888=0),
"",
"#define "&amp;
VLOOKUP(A1888,SOURCE!B:S,15,0)&amp;IF(SOURCE!$AA$2-LEN(VLOOKUP(A1888,SOURCE!B:S,15,0))&gt;=0,REPT(" ",SOURCE!$AA$2-LEN(VLOOKUP(A1888,SOURCE!B:S,15,0))),"")&amp;
TEXT(A1888,"???0")&amp;IF(VLOOKUP(A1888,SOURCE!B:S,16,0)="","","   "&amp;VLOOKUP(A1888,SOURCE!B:S,16,0)
))))
)</f>
        <v>#define ITM_CB_FRCSRN               1844</v>
      </c>
    </row>
    <row r="1889" spans="1:4">
      <c r="A1889">
        <f t="shared" si="33"/>
        <v>1845</v>
      </c>
      <c r="B1889" t="str">
        <f>VLOOKUP(A1889,SOURCE!B:S,15,0)</f>
        <v>ITM_qoppa</v>
      </c>
      <c r="C1889">
        <f>IF(
ISNUMBER(INDEX(SOURCE!B:B,MATCH(A1889,SOURCE!B:B,0)+1)),
  VALUE(INDEX(SOURCE!B:B,MATCH(A1889,SOURCE!B:B,0)+1)),
  "")</f>
        <v>1846</v>
      </c>
      <c r="D1889" s="8" t="str">
        <f>IF(A1889&lt;&gt;INT(A1889),B1889,
IF(A1889&lt;0,VLOOKUP(A1889,lookups!A$1:B$25,2,0),
IF(ISNA(B1889),"",
IF(OR(ISBLANK(A1889),ISNA(B1889),B1889=0),
"",
"#define "&amp;
VLOOKUP(A1889,SOURCE!B:S,15,0)&amp;IF(SOURCE!$AA$2-LEN(VLOOKUP(A1889,SOURCE!B:S,15,0))&gt;=0,REPT(" ",SOURCE!$AA$2-LEN(VLOOKUP(A1889,SOURCE!B:S,15,0))),"")&amp;
TEXT(A1889,"???0")&amp;IF(VLOOKUP(A1889,SOURCE!B:S,16,0)="","","   "&amp;VLOOKUP(A1889,SOURCE!B:S,16,0)
))))
)</f>
        <v>#define ITM_qoppa                   1845</v>
      </c>
    </row>
    <row r="1890" spans="1:4">
      <c r="A1890">
        <f t="shared" si="33"/>
        <v>1846</v>
      </c>
      <c r="B1890" t="str">
        <f>VLOOKUP(A1890,SOURCE!B:S,15,0)</f>
        <v>ITM_digamma</v>
      </c>
      <c r="C1890">
        <f>IF(
ISNUMBER(INDEX(SOURCE!B:B,MATCH(A1890,SOURCE!B:B,0)+1)),
  VALUE(INDEX(SOURCE!B:B,MATCH(A1890,SOURCE!B:B,0)+1)),
  "")</f>
        <v>1847</v>
      </c>
      <c r="D1890" s="8" t="str">
        <f>IF(A1890&lt;&gt;INT(A1890),B1890,
IF(A1890&lt;0,VLOOKUP(A1890,lookups!A$1:B$25,2,0),
IF(ISNA(B1890),"",
IF(OR(ISBLANK(A1890),ISNA(B1890),B1890=0),
"",
"#define "&amp;
VLOOKUP(A1890,SOURCE!B:S,15,0)&amp;IF(SOURCE!$AA$2-LEN(VLOOKUP(A1890,SOURCE!B:S,15,0))&gt;=0,REPT(" ",SOURCE!$AA$2-LEN(VLOOKUP(A1890,SOURCE!B:S,15,0))),"")&amp;
TEXT(A1890,"???0")&amp;IF(VLOOKUP(A1890,SOURCE!B:S,16,0)="","","   "&amp;VLOOKUP(A1890,SOURCE!B:S,16,0)
))))
)</f>
        <v>#define ITM_digamma                 1846</v>
      </c>
    </row>
    <row r="1891" spans="1:4">
      <c r="A1891">
        <f t="shared" si="33"/>
        <v>1847</v>
      </c>
      <c r="B1891" t="str">
        <f>VLOOKUP(A1891,SOURCE!B:S,15,0)</f>
        <v>ITM_sampi</v>
      </c>
      <c r="C1891">
        <f>IF(
ISNUMBER(INDEX(SOURCE!B:B,MATCH(A1891,SOURCE!B:B,0)+1)),
  VALUE(INDEX(SOURCE!B:B,MATCH(A1891,SOURCE!B:B,0)+1)),
  "")</f>
        <v>1848</v>
      </c>
      <c r="D1891" s="8" t="str">
        <f>IF(A1891&lt;&gt;INT(A1891),B1891,
IF(A1891&lt;0,VLOOKUP(A1891,lookups!A$1:B$25,2,0),
IF(ISNA(B1891),"",
IF(OR(ISBLANK(A1891),ISNA(B1891),B1891=0),
"",
"#define "&amp;
VLOOKUP(A1891,SOURCE!B:S,15,0)&amp;IF(SOURCE!$AA$2-LEN(VLOOKUP(A1891,SOURCE!B:S,15,0))&gt;=0,REPT(" ",SOURCE!$AA$2-LEN(VLOOKUP(A1891,SOURCE!B:S,15,0))),"")&amp;
TEXT(A1891,"???0")&amp;IF(VLOOKUP(A1891,SOURCE!B:S,16,0)="","","   "&amp;VLOOKUP(A1891,SOURCE!B:S,16,0)
))))
)</f>
        <v>#define ITM_sampi                   1847</v>
      </c>
    </row>
    <row r="1892" spans="1:4">
      <c r="A1892">
        <f t="shared" si="33"/>
        <v>1848</v>
      </c>
      <c r="B1892" t="str">
        <f>VLOOKUP(A1892,SOURCE!B:S,15,0)</f>
        <v>KEY_COMPLEX</v>
      </c>
      <c r="C1892">
        <f>IF(
ISNUMBER(INDEX(SOURCE!B:B,MATCH(A1892,SOURCE!B:B,0)+1)),
  VALUE(INDEX(SOURCE!B:B,MATCH(A1892,SOURCE!B:B,0)+1)),
  "")</f>
        <v>1849</v>
      </c>
      <c r="D1892" s="8" t="str">
        <f>IF(A1892&lt;&gt;INT(A1892),B1892,
IF(A1892&lt;0,VLOOKUP(A1892,lookups!A$1:B$25,2,0),
IF(ISNA(B1892),"",
IF(OR(ISBLANK(A1892),ISNA(B1892),B1892=0),
"",
"#define "&amp;
VLOOKUP(A1892,SOURCE!B:S,15,0)&amp;IF(SOURCE!$AA$2-LEN(VLOOKUP(A1892,SOURCE!B:S,15,0))&gt;=0,REPT(" ",SOURCE!$AA$2-LEN(VLOOKUP(A1892,SOURCE!B:S,15,0))),"")&amp;
TEXT(A1892,"???0")&amp;IF(VLOOKUP(A1892,SOURCE!B:S,16,0)="","","   "&amp;VLOOKUP(A1892,SOURCE!B:S,16,0)
))))
)</f>
        <v>#define KEY_COMPLEX                 1848</v>
      </c>
    </row>
    <row r="1893" spans="1:4">
      <c r="A1893">
        <f t="shared" si="33"/>
        <v>1849</v>
      </c>
      <c r="B1893" t="str">
        <f>VLOOKUP(A1893,SOURCE!B:S,15,0)</f>
        <v>ITM_toPOL2</v>
      </c>
      <c r="C1893">
        <f>IF(
ISNUMBER(INDEX(SOURCE!B:B,MATCH(A1893,SOURCE!B:B,0)+1)),
  VALUE(INDEX(SOURCE!B:B,MATCH(A1893,SOURCE!B:B,0)+1)),
  "")</f>
        <v>1850</v>
      </c>
      <c r="D1893" s="8" t="str">
        <f>IF(A1893&lt;&gt;INT(A1893),B1893,
IF(A1893&lt;0,VLOOKUP(A1893,lookups!A$1:B$25,2,0),
IF(ISNA(B1893),"",
IF(OR(ISBLANK(A1893),ISNA(B1893),B1893=0),
"",
"#define "&amp;
VLOOKUP(A1893,SOURCE!B:S,15,0)&amp;IF(SOURCE!$AA$2-LEN(VLOOKUP(A1893,SOURCE!B:S,15,0))&gt;=0,REPT(" ",SOURCE!$AA$2-LEN(VLOOKUP(A1893,SOURCE!B:S,15,0))),"")&amp;
TEXT(A1893,"???0")&amp;IF(VLOOKUP(A1893,SOURCE!B:S,16,0)="","","   "&amp;VLOOKUP(A1893,SOURCE!B:S,16,0)
))))
)</f>
        <v>#define ITM_toPOL2                  1849</v>
      </c>
    </row>
    <row r="1894" spans="1:4">
      <c r="A1894">
        <f t="shared" si="33"/>
        <v>1850</v>
      </c>
      <c r="B1894" t="str">
        <f>VLOOKUP(A1894,SOURCE!B:S,15,0)</f>
        <v>ITM_toREC2</v>
      </c>
      <c r="C1894">
        <f>IF(
ISNUMBER(INDEX(SOURCE!B:B,MATCH(A1894,SOURCE!B:B,0)+1)),
  VALUE(INDEX(SOURCE!B:B,MATCH(A1894,SOURCE!B:B,0)+1)),
  "")</f>
        <v>1851</v>
      </c>
      <c r="D1894" s="8" t="str">
        <f>IF(A1894&lt;&gt;INT(A1894),B1894,
IF(A1894&lt;0,VLOOKUP(A1894,lookups!A$1:B$25,2,0),
IF(ISNA(B1894),"",
IF(OR(ISBLANK(A1894),ISNA(B1894),B1894=0),
"",
"#define "&amp;
VLOOKUP(A1894,SOURCE!B:S,15,0)&amp;IF(SOURCE!$AA$2-LEN(VLOOKUP(A1894,SOURCE!B:S,15,0))&gt;=0,REPT(" ",SOURCE!$AA$2-LEN(VLOOKUP(A1894,SOURCE!B:S,15,0))),"")&amp;
TEXT(A1894,"???0")&amp;IF(VLOOKUP(A1894,SOURCE!B:S,16,0)="","","   "&amp;VLOOKUP(A1894,SOURCE!B:S,16,0)
))))
)</f>
        <v>#define ITM_toREC2                  1850</v>
      </c>
    </row>
    <row r="1895" spans="1:4">
      <c r="A1895">
        <f t="shared" si="33"/>
        <v>1851</v>
      </c>
      <c r="B1895" t="str">
        <f>VLOOKUP(A1895,SOURCE!B:S,15,0)</f>
        <v>ITM_eRPN_ON</v>
      </c>
      <c r="C1895">
        <f>IF(
ISNUMBER(INDEX(SOURCE!B:B,MATCH(A1895,SOURCE!B:B,0)+1)),
  VALUE(INDEX(SOURCE!B:B,MATCH(A1895,SOURCE!B:B,0)+1)),
  "")</f>
        <v>1852</v>
      </c>
      <c r="D1895" s="8" t="str">
        <f>IF(A1895&lt;&gt;INT(A1895),B1895,
IF(A1895&lt;0,VLOOKUP(A1895,lookups!A$1:B$25,2,0),
IF(ISNA(B1895),"",
IF(OR(ISBLANK(A1895),ISNA(B1895),B1895=0),
"",
"#define "&amp;
VLOOKUP(A1895,SOURCE!B:S,15,0)&amp;IF(SOURCE!$AA$2-LEN(VLOOKUP(A1895,SOURCE!B:S,15,0))&gt;=0,REPT(" ",SOURCE!$AA$2-LEN(VLOOKUP(A1895,SOURCE!B:S,15,0))),"")&amp;
TEXT(A1895,"???0")&amp;IF(VLOOKUP(A1895,SOURCE!B:S,16,0)="","","   "&amp;VLOOKUP(A1895,SOURCE!B:S,16,0)
))))
)</f>
        <v>#define ITM_eRPN_ON                 1851</v>
      </c>
    </row>
    <row r="1896" spans="1:4">
      <c r="A1896">
        <f t="shared" si="33"/>
        <v>1852</v>
      </c>
      <c r="B1896" t="str">
        <f>VLOOKUP(A1896,SOURCE!B:S,15,0)</f>
        <v>ITM_eRPN_OFF</v>
      </c>
      <c r="C1896">
        <f>IF(
ISNUMBER(INDEX(SOURCE!B:B,MATCH(A1896,SOURCE!B:B,0)+1)),
  VALUE(INDEX(SOURCE!B:B,MATCH(A1896,SOURCE!B:B,0)+1)),
  "")</f>
        <v>1853</v>
      </c>
      <c r="D1896" s="8" t="str">
        <f>IF(A1896&lt;&gt;INT(A1896),B1896,
IF(A1896&lt;0,VLOOKUP(A1896,lookups!A$1:B$25,2,0),
IF(ISNA(B1896),"",
IF(OR(ISBLANK(A1896),ISNA(B1896),B1896=0),
"",
"#define "&amp;
VLOOKUP(A1896,SOURCE!B:S,15,0)&amp;IF(SOURCE!$AA$2-LEN(VLOOKUP(A1896,SOURCE!B:S,15,0))&gt;=0,REPT(" ",SOURCE!$AA$2-LEN(VLOOKUP(A1896,SOURCE!B:S,15,0))),"")&amp;
TEXT(A1896,"???0")&amp;IF(VLOOKUP(A1896,SOURCE!B:S,16,0)="","","   "&amp;VLOOKUP(A1896,SOURCE!B:S,16,0)
))))
)</f>
        <v>#define ITM_eRPN_OFF                1852</v>
      </c>
    </row>
    <row r="1897" spans="1:4">
      <c r="A1897">
        <f t="shared" si="33"/>
        <v>1853</v>
      </c>
      <c r="B1897" t="str">
        <f>VLOOKUP(A1897,SOURCE!B:S,15,0)</f>
        <v>ITM_ERPN</v>
      </c>
      <c r="C1897">
        <f>IF(
ISNUMBER(INDEX(SOURCE!B:B,MATCH(A1897,SOURCE!B:B,0)+1)),
  VALUE(INDEX(SOURCE!B:B,MATCH(A1897,SOURCE!B:B,0)+1)),
  "")</f>
        <v>1854</v>
      </c>
      <c r="D1897" s="8" t="str">
        <f>IF(A1897&lt;&gt;INT(A1897),B1897,
IF(A1897&lt;0,VLOOKUP(A1897,lookups!A$1:B$25,2,0),
IF(ISNA(B1897),"",
IF(OR(ISBLANK(A1897),ISNA(B1897),B1897=0),
"",
"#define "&amp;
VLOOKUP(A1897,SOURCE!B:S,15,0)&amp;IF(SOURCE!$AA$2-LEN(VLOOKUP(A1897,SOURCE!B:S,15,0))&gt;=0,REPT(" ",SOURCE!$AA$2-LEN(VLOOKUP(A1897,SOURCE!B:S,15,0))),"")&amp;
TEXT(A1897,"???0")&amp;IF(VLOOKUP(A1897,SOURCE!B:S,16,0)="","","   "&amp;VLOOKUP(A1897,SOURCE!B:S,16,0)
))))
)</f>
        <v>#define ITM_ERPN                    1853</v>
      </c>
    </row>
    <row r="1898" spans="1:4">
      <c r="A1898">
        <f t="shared" si="33"/>
        <v>1854</v>
      </c>
      <c r="B1898" t="str">
        <f>VLOOKUP(A1898,SOURCE!B:S,15,0)</f>
        <v>ITM_HOMEx3</v>
      </c>
      <c r="C1898">
        <f>IF(
ISNUMBER(INDEX(SOURCE!B:B,MATCH(A1898,SOURCE!B:B,0)+1)),
  VALUE(INDEX(SOURCE!B:B,MATCH(A1898,SOURCE!B:B,0)+1)),
  "")</f>
        <v>1855</v>
      </c>
      <c r="D1898" s="8" t="str">
        <f>IF(A1898&lt;&gt;INT(A1898),B1898,
IF(A1898&lt;0,VLOOKUP(A1898,lookups!A$1:B$25,2,0),
IF(ISNA(B1898),"",
IF(OR(ISBLANK(A1898),ISNA(B1898),B1898=0),
"",
"#define "&amp;
VLOOKUP(A1898,SOURCE!B:S,15,0)&amp;IF(SOURCE!$AA$2-LEN(VLOOKUP(A1898,SOURCE!B:S,15,0))&gt;=0,REPT(" ",SOURCE!$AA$2-LEN(VLOOKUP(A1898,SOURCE!B:S,15,0))),"")&amp;
TEXT(A1898,"???0")&amp;IF(VLOOKUP(A1898,SOURCE!B:S,16,0)="","","   "&amp;VLOOKUP(A1898,SOURCE!B:S,16,0)
))))
)</f>
        <v>#define ITM_HOMEx3                  1854</v>
      </c>
    </row>
    <row r="1899" spans="1:4">
      <c r="A1899">
        <f t="shared" si="33"/>
        <v>1855</v>
      </c>
      <c r="B1899" t="str">
        <f>VLOOKUP(A1899,SOURCE!B:S,15,0)</f>
        <v>ITM_SHTIM</v>
      </c>
      <c r="C1899">
        <f>IF(
ISNUMBER(INDEX(SOURCE!B:B,MATCH(A1899,SOURCE!B:B,0)+1)),
  VALUE(INDEX(SOURCE!B:B,MATCH(A1899,SOURCE!B:B,0)+1)),
  "")</f>
        <v>1856</v>
      </c>
      <c r="D1899" s="8" t="str">
        <f>IF(A1899&lt;&gt;INT(A1899),B1899,
IF(A1899&lt;0,VLOOKUP(A1899,lookups!A$1:B$25,2,0),
IF(ISNA(B1899),"",
IF(OR(ISBLANK(A1899),ISNA(B1899),B1899=0),
"",
"#define "&amp;
VLOOKUP(A1899,SOURCE!B:S,15,0)&amp;IF(SOURCE!$AA$2-LEN(VLOOKUP(A1899,SOURCE!B:S,15,0))&gt;=0,REPT(" ",SOURCE!$AA$2-LEN(VLOOKUP(A1899,SOURCE!B:S,15,0))),"")&amp;
TEXT(A1899,"???0")&amp;IF(VLOOKUP(A1899,SOURCE!B:S,16,0)="","","   "&amp;VLOOKUP(A1899,SOURCE!B:S,16,0)
))))
)</f>
        <v>#define ITM_SHTIM                   1855</v>
      </c>
    </row>
    <row r="1900" spans="1:4">
      <c r="A1900">
        <f t="shared" si="33"/>
        <v>1856</v>
      </c>
      <c r="B1900" t="str">
        <f>VLOOKUP(A1900,SOURCE!B:S,15,0)</f>
        <v>ITM_CB_CPXRES</v>
      </c>
      <c r="C1900">
        <f>IF(
ISNUMBER(INDEX(SOURCE!B:B,MATCH(A1900,SOURCE!B:B,0)+1)),
  VALUE(INDEX(SOURCE!B:B,MATCH(A1900,SOURCE!B:B,0)+1)),
  "")</f>
        <v>1857</v>
      </c>
      <c r="D1900" s="8" t="str">
        <f>IF(A1900&lt;&gt;INT(A1900),B1900,
IF(A1900&lt;0,VLOOKUP(A1900,lookups!A$1:B$25,2,0),
IF(ISNA(B1900),"",
IF(OR(ISBLANK(A1900),ISNA(B1900),B1900=0),
"",
"#define "&amp;
VLOOKUP(A1900,SOURCE!B:S,15,0)&amp;IF(SOURCE!$AA$2-LEN(VLOOKUP(A1900,SOURCE!B:S,15,0))&gt;=0,REPT(" ",SOURCE!$AA$2-LEN(VLOOKUP(A1900,SOURCE!B:S,15,0))),"")&amp;
TEXT(A1900,"???0")&amp;IF(VLOOKUP(A1900,SOURCE!B:S,16,0)="","","   "&amp;VLOOKUP(A1900,SOURCE!B:S,16,0)
))))
)</f>
        <v>#define ITM_CB_CPXRES               1856</v>
      </c>
    </row>
    <row r="1901" spans="1:4">
      <c r="A1901">
        <f t="shared" si="33"/>
        <v>1857</v>
      </c>
      <c r="B1901" t="str">
        <f>VLOOKUP(A1901,SOURCE!B:S,15,0)</f>
        <v>ITM_CB_LEADING_ZERO</v>
      </c>
      <c r="C1901">
        <f>IF(
ISNUMBER(INDEX(SOURCE!B:B,MATCH(A1901,SOURCE!B:B,0)+1)),
  VALUE(INDEX(SOURCE!B:B,MATCH(A1901,SOURCE!B:B,0)+1)),
  "")</f>
        <v>1858</v>
      </c>
      <c r="D1901" s="8" t="str">
        <f>IF(A1901&lt;&gt;INT(A1901),B1901,
IF(A1901&lt;0,VLOOKUP(A1901,lookups!A$1:B$25,2,0),
IF(ISNA(B1901),"",
IF(OR(ISBLANK(A1901),ISNA(B1901),B1901=0),
"",
"#define "&amp;
VLOOKUP(A1901,SOURCE!B:S,15,0)&amp;IF(SOURCE!$AA$2-LEN(VLOOKUP(A1901,SOURCE!B:S,15,0))&gt;=0,REPT(" ",SOURCE!$AA$2-LEN(VLOOKUP(A1901,SOURCE!B:S,15,0))),"")&amp;
TEXT(A1901,"???0")&amp;IF(VLOOKUP(A1901,SOURCE!B:S,16,0)="","","   "&amp;VLOOKUP(A1901,SOURCE!B:S,16,0)
))))
)</f>
        <v>#define ITM_CB_LEADING_ZERO         1857</v>
      </c>
    </row>
    <row r="1902" spans="1:4">
      <c r="A1902">
        <f t="shared" si="33"/>
        <v>1858</v>
      </c>
      <c r="B1902" t="str">
        <f>VLOOKUP(A1902,SOURCE!B:S,15,0)</f>
        <v>CHR_case</v>
      </c>
      <c r="C1902">
        <f>IF(
ISNUMBER(INDEX(SOURCE!B:B,MATCH(A1902,SOURCE!B:B,0)+1)),
  VALUE(INDEX(SOURCE!B:B,MATCH(A1902,SOURCE!B:B,0)+1)),
  "")</f>
        <v>1859</v>
      </c>
      <c r="D1902" s="8" t="str">
        <f>IF(A1902&lt;&gt;INT(A1902),B1902,
IF(A1902&lt;0,VLOOKUP(A1902,lookups!A$1:B$25,2,0),
IF(ISNA(B1902),"",
IF(OR(ISBLANK(A1902),ISNA(B1902),B1902=0),
"",
"#define "&amp;
VLOOKUP(A1902,SOURCE!B:S,15,0)&amp;IF(SOURCE!$AA$2-LEN(VLOOKUP(A1902,SOURCE!B:S,15,0))&gt;=0,REPT(" ",SOURCE!$AA$2-LEN(VLOOKUP(A1902,SOURCE!B:S,15,0))),"")&amp;
TEXT(A1902,"???0")&amp;IF(VLOOKUP(A1902,SOURCE!B:S,16,0)="","","   "&amp;VLOOKUP(A1902,SOURCE!B:S,16,0)
))))
)</f>
        <v>#define CHR_case                    1858   //JM CAPS</v>
      </c>
    </row>
    <row r="1903" spans="1:4">
      <c r="A1903">
        <f t="shared" si="33"/>
        <v>1859</v>
      </c>
      <c r="B1903" t="str">
        <f>VLOOKUP(A1903,SOURCE!B:S,15,0)</f>
        <v>ITM_BASE_HOME</v>
      </c>
      <c r="C1903">
        <f>IF(
ISNUMBER(INDEX(SOURCE!B:B,MATCH(A1903,SOURCE!B:B,0)+1)),
  VALUE(INDEX(SOURCE!B:B,MATCH(A1903,SOURCE!B:B,0)+1)),
  "")</f>
        <v>1860</v>
      </c>
      <c r="D1903" s="8" t="str">
        <f>IF(A1903&lt;&gt;INT(A1903),B1903,
IF(A1903&lt;0,VLOOKUP(A1903,lookups!A$1:B$25,2,0),
IF(ISNA(B1903),"",
IF(OR(ISBLANK(A1903),ISNA(B1903),B1903=0),
"",
"#define "&amp;
VLOOKUP(A1903,SOURCE!B:S,15,0)&amp;IF(SOURCE!$AA$2-LEN(VLOOKUP(A1903,SOURCE!B:S,15,0))&gt;=0,REPT(" ",SOURCE!$AA$2-LEN(VLOOKUP(A1903,SOURCE!B:S,15,0))),"")&amp;
TEXT(A1903,"???0")&amp;IF(VLOOKUP(A1903,SOURCE!B:S,16,0)="","","   "&amp;VLOOKUP(A1903,SOURCE!B:S,16,0)
))))
)</f>
        <v>#define ITM_BASE_HOME               1859</v>
      </c>
    </row>
    <row r="1904" spans="1:4">
      <c r="A1904">
        <f t="shared" si="33"/>
        <v>1860</v>
      </c>
      <c r="B1904" t="str">
        <f>VLOOKUP(A1904,SOURCE!B:S,15,0)</f>
        <v>ITM_H_ASNKEY</v>
      </c>
      <c r="C1904">
        <f>IF(
ISNUMBER(INDEX(SOURCE!B:B,MATCH(A1904,SOURCE!B:B,0)+1)),
  VALUE(INDEX(SOURCE!B:B,MATCH(A1904,SOURCE!B:B,0)+1)),
  "")</f>
        <v>1861</v>
      </c>
      <c r="D1904" s="8" t="str">
        <f>IF(A1904&lt;&gt;INT(A1904),B1904,
IF(A1904&lt;0,VLOOKUP(A1904,lookups!A$1:B$25,2,0),
IF(ISNA(B1904),"",
IF(OR(ISBLANK(A1904),ISNA(B1904),B1904=0),
"",
"#define "&amp;
VLOOKUP(A1904,SOURCE!B:S,15,0)&amp;IF(SOURCE!$AA$2-LEN(VLOOKUP(A1904,SOURCE!B:S,15,0))&gt;=0,REPT(" ",SOURCE!$AA$2-LEN(VLOOKUP(A1904,SOURCE!B:S,15,0))),"")&amp;
TEXT(A1904,"???0")&amp;IF(VLOOKUP(A1904,SOURCE!B:S,16,0)="","","   "&amp;VLOOKUP(A1904,SOURCE!B:S,16,0)
))))
)</f>
        <v>#define ITM_H_ASNKEY                1860</v>
      </c>
    </row>
    <row r="1905" spans="1:4">
      <c r="A1905">
        <f t="shared" si="33"/>
        <v>1861</v>
      </c>
      <c r="B1905" t="str">
        <f>VLOOKUP(A1905,SOURCE!B:S,15,0)</f>
        <v>ITM_H_SUMRY</v>
      </c>
      <c r="C1905">
        <f>IF(
ISNUMBER(INDEX(SOURCE!B:B,MATCH(A1905,SOURCE!B:B,0)+1)),
  VALUE(INDEX(SOURCE!B:B,MATCH(A1905,SOURCE!B:B,0)+1)),
  "")</f>
        <v>1862</v>
      </c>
      <c r="D1905" s="8" t="str">
        <f>IF(A1905&lt;&gt;INT(A1905),B1905,
IF(A1905&lt;0,VLOOKUP(A1905,lookups!A$1:B$25,2,0),
IF(ISNA(B1905),"",
IF(OR(ISBLANK(A1905),ISNA(B1905),B1905=0),
"",
"#define "&amp;
VLOOKUP(A1905,SOURCE!B:S,15,0)&amp;IF(SOURCE!$AA$2-LEN(VLOOKUP(A1905,SOURCE!B:S,15,0))&gt;=0,REPT(" ",SOURCE!$AA$2-LEN(VLOOKUP(A1905,SOURCE!B:S,15,0))),"")&amp;
TEXT(A1905,"???0")&amp;IF(VLOOKUP(A1905,SOURCE!B:S,16,0)="","","   "&amp;VLOOKUP(A1905,SOURCE!B:S,16,0)
))))
)</f>
        <v>#define ITM_H_SUMRY                 1861</v>
      </c>
    </row>
    <row r="1906" spans="1:4">
      <c r="A1906">
        <f t="shared" si="33"/>
        <v>1862</v>
      </c>
      <c r="B1906" t="str">
        <f>VLOOKUP(A1906,SOURCE!B:S,15,0)</f>
        <v>ITM_H_REPLCA</v>
      </c>
      <c r="C1906">
        <f>IF(
ISNUMBER(INDEX(SOURCE!B:B,MATCH(A1906,SOURCE!B:B,0)+1)),
  VALUE(INDEX(SOURCE!B:B,MATCH(A1906,SOURCE!B:B,0)+1)),
  "")</f>
        <v>1863</v>
      </c>
      <c r="D1906" s="8" t="str">
        <f>IF(A1906&lt;&gt;INT(A1906),B1906,
IF(A1906&lt;0,VLOOKUP(A1906,lookups!A$1:B$25,2,0),
IF(ISNA(B1906),"",
IF(OR(ISBLANK(A1906),ISNA(B1906),B1906=0),
"",
"#define "&amp;
VLOOKUP(A1906,SOURCE!B:S,15,0)&amp;IF(SOURCE!$AA$2-LEN(VLOOKUP(A1906,SOURCE!B:S,15,0))&gt;=0,REPT(" ",SOURCE!$AA$2-LEN(VLOOKUP(A1906,SOURCE!B:S,15,0))),"")&amp;
TEXT(A1906,"???0")&amp;IF(VLOOKUP(A1906,SOURCE!B:S,16,0)="","","   "&amp;VLOOKUP(A1906,SOURCE!B:S,16,0)
))))
)</f>
        <v>#define ITM_H_REPLCA                1862</v>
      </c>
    </row>
    <row r="1907" spans="1:4">
      <c r="A1907">
        <f t="shared" si="33"/>
        <v>1863</v>
      </c>
      <c r="B1907" t="str">
        <f>VLOOKUP(A1907,SOURCE!B:S,15,0)</f>
        <v>ITM_H_FIXED</v>
      </c>
      <c r="C1907">
        <f>IF(
ISNUMBER(INDEX(SOURCE!B:B,MATCH(A1907,SOURCE!B:B,0)+1)),
  VALUE(INDEX(SOURCE!B:B,MATCH(A1907,SOURCE!B:B,0)+1)),
  "")</f>
        <v>1864</v>
      </c>
      <c r="D1907" s="8" t="str">
        <f>IF(A1907&lt;&gt;INT(A1907),B1907,
IF(A1907&lt;0,VLOOKUP(A1907,lookups!A$1:B$25,2,0),
IF(ISNA(B1907),"",
IF(OR(ISBLANK(A1907),ISNA(B1907),B1907=0),
"",
"#define "&amp;
VLOOKUP(A1907,SOURCE!B:S,15,0)&amp;IF(SOURCE!$AA$2-LEN(VLOOKUP(A1907,SOURCE!B:S,15,0))&gt;=0,REPT(" ",SOURCE!$AA$2-LEN(VLOOKUP(A1907,SOURCE!B:S,15,0))),"")&amp;
TEXT(A1907,"???0")&amp;IF(VLOOKUP(A1907,SOURCE!B:S,16,0)="","","   "&amp;VLOOKUP(A1907,SOURCE!B:S,16,0)
))))
)</f>
        <v>#define ITM_H_FIXED                 1863</v>
      </c>
    </row>
    <row r="1908" spans="1:4">
      <c r="A1908">
        <f t="shared" si="33"/>
        <v>1864</v>
      </c>
      <c r="B1908" t="str">
        <f>VLOOKUP(A1908,SOURCE!B:S,15,0)</f>
        <v>ITM_DSPCYCLE</v>
      </c>
      <c r="C1908">
        <f>IF(
ISNUMBER(INDEX(SOURCE!B:B,MATCH(A1908,SOURCE!B:B,0)+1)),
  VALUE(INDEX(SOURCE!B:B,MATCH(A1908,SOURCE!B:B,0)+1)),
  "")</f>
        <v>1865</v>
      </c>
      <c r="D1908" s="8" t="str">
        <f>IF(A1908&lt;&gt;INT(A1908),B1908,
IF(A1908&lt;0,VLOOKUP(A1908,lookups!A$1:B$25,2,0),
IF(ISNA(B1908),"",
IF(OR(ISBLANK(A1908),ISNA(B1908),B1908=0),
"",
"#define "&amp;
VLOOKUP(A1908,SOURCE!B:S,15,0)&amp;IF(SOURCE!$AA$2-LEN(VLOOKUP(A1908,SOURCE!B:S,15,0))&gt;=0,REPT(" ",SOURCE!$AA$2-LEN(VLOOKUP(A1908,SOURCE!B:S,15,0))),"")&amp;
TEXT(A1908,"???0")&amp;IF(VLOOKUP(A1908,SOURCE!B:S,16,0)="","","   "&amp;VLOOKUP(A1908,SOURCE!B:S,16,0)
))))
)</f>
        <v>#define ITM_DSPCYCLE                1864</v>
      </c>
    </row>
    <row r="1909" spans="1:4">
      <c r="A1909">
        <f t="shared" si="33"/>
        <v>1865</v>
      </c>
      <c r="B1909" t="str">
        <f>VLOOKUP(A1909,SOURCE!B:S,15,0)</f>
        <v>ITM_LARGELI</v>
      </c>
      <c r="C1909">
        <f>IF(
ISNUMBER(INDEX(SOURCE!B:B,MATCH(A1909,SOURCE!B:B,0)+1)),
  VALUE(INDEX(SOURCE!B:B,MATCH(A1909,SOURCE!B:B,0)+1)),
  "")</f>
        <v>1866</v>
      </c>
      <c r="D1909" s="8" t="str">
        <f>IF(A1909&lt;&gt;INT(A1909),B1909,
IF(A1909&lt;0,VLOOKUP(A1909,lookups!A$1:B$25,2,0),
IF(ISNA(B1909),"",
IF(OR(ISBLANK(A1909),ISNA(B1909),B1909=0),
"",
"#define "&amp;
VLOOKUP(A1909,SOURCE!B:S,15,0)&amp;IF(SOURCE!$AA$2-LEN(VLOOKUP(A1909,SOURCE!B:S,15,0))&gt;=0,REPT(" ",SOURCE!$AA$2-LEN(VLOOKUP(A1909,SOURCE!B:S,15,0))),"")&amp;
TEXT(A1909,"???0")&amp;IF(VLOOKUP(A1909,SOURCE!B:S,16,0)="","","   "&amp;VLOOKUP(A1909,SOURCE!B:S,16,0)
))))
)</f>
        <v>#define ITM_LARGELI                 1865</v>
      </c>
    </row>
    <row r="1910" spans="1:4">
      <c r="A1910">
        <f t="shared" si="33"/>
        <v>1866</v>
      </c>
      <c r="B1910" t="str">
        <f>VLOOKUP(A1910,SOURCE!B:S,15,0)</f>
        <v>ITM_SIGFIG</v>
      </c>
      <c r="C1910">
        <f>IF(
ISNUMBER(INDEX(SOURCE!B:B,MATCH(A1910,SOURCE!B:B,0)+1)),
  VALUE(INDEX(SOURCE!B:B,MATCH(A1910,SOURCE!B:B,0)+1)),
  "")</f>
        <v>1867</v>
      </c>
      <c r="D1910" s="8" t="str">
        <f>IF(A1910&lt;&gt;INT(A1910),B1910,
IF(A1910&lt;0,VLOOKUP(A1910,lookups!A$1:B$25,2,0),
IF(ISNA(B1910),"",
IF(OR(ISBLANK(A1910),ISNA(B1910),B1910=0),
"",
"#define "&amp;
VLOOKUP(A1910,SOURCE!B:S,15,0)&amp;IF(SOURCE!$AA$2-LEN(VLOOKUP(A1910,SOURCE!B:S,15,0))&gt;=0,REPT(" ",SOURCE!$AA$2-LEN(VLOOKUP(A1910,SOURCE!B:S,15,0))),"")&amp;
TEXT(A1910,"???0")&amp;IF(VLOOKUP(A1910,SOURCE!B:S,16,0)="","","   "&amp;VLOOKUP(A1910,SOURCE!B:S,16,0)
))))
)</f>
        <v>#define ITM_SIGFIG                  1866</v>
      </c>
    </row>
    <row r="1911" spans="1:4">
      <c r="A1911">
        <f t="shared" si="33"/>
        <v>1867</v>
      </c>
      <c r="B1911" t="str">
        <f>VLOOKUP(A1911,SOURCE!B:S,15,0)</f>
        <v>ITM_UNIT</v>
      </c>
      <c r="C1911">
        <f>IF(
ISNUMBER(INDEX(SOURCE!B:B,MATCH(A1911,SOURCE!B:B,0)+1)),
  VALUE(INDEX(SOURCE!B:B,MATCH(A1911,SOURCE!B:B,0)+1)),
  "")</f>
        <v>1868</v>
      </c>
      <c r="D1911" s="8" t="str">
        <f>IF(A1911&lt;&gt;INT(A1911),B1911,
IF(A1911&lt;0,VLOOKUP(A1911,lookups!A$1:B$25,2,0),
IF(ISNA(B1911),"",
IF(OR(ISBLANK(A1911),ISNA(B1911),B1911=0),
"",
"#define "&amp;
VLOOKUP(A1911,SOURCE!B:S,15,0)&amp;IF(SOURCE!$AA$2-LEN(VLOOKUP(A1911,SOURCE!B:S,15,0))&gt;=0,REPT(" ",SOURCE!$AA$2-LEN(VLOOKUP(A1911,SOURCE!B:S,15,0))),"")&amp;
TEXT(A1911,"???0")&amp;IF(VLOOKUP(A1911,SOURCE!B:S,16,0)="","","   "&amp;VLOOKUP(A1911,SOURCE!B:S,16,0)
))))
)</f>
        <v>#define ITM_UNIT                    1867</v>
      </c>
    </row>
    <row r="1912" spans="1:4">
      <c r="A1912">
        <f t="shared" si="33"/>
        <v>1868</v>
      </c>
      <c r="B1912" t="str">
        <f>VLOOKUP(A1912,SOURCE!B:S,15,0)</f>
        <v>ITM_ROUND2</v>
      </c>
      <c r="C1912">
        <f>IF(
ISNUMBER(INDEX(SOURCE!B:B,MATCH(A1912,SOURCE!B:B,0)+1)),
  VALUE(INDEX(SOURCE!B:B,MATCH(A1912,SOURCE!B:B,0)+1)),
  "")</f>
        <v>1869</v>
      </c>
      <c r="D1912" s="8" t="str">
        <f>IF(A1912&lt;&gt;INT(A1912),B1912,
IF(A1912&lt;0,VLOOKUP(A1912,lookups!A$1:B$25,2,0),
IF(ISNA(B1912),"",
IF(OR(ISBLANK(A1912),ISNA(B1912),B1912=0),
"",
"#define "&amp;
VLOOKUP(A1912,SOURCE!B:S,15,0)&amp;IF(SOURCE!$AA$2-LEN(VLOOKUP(A1912,SOURCE!B:S,15,0))&gt;=0,REPT(" ",SOURCE!$AA$2-LEN(VLOOKUP(A1912,SOURCE!B:S,15,0))),"")&amp;
TEXT(A1912,"???0")&amp;IF(VLOOKUP(A1912,SOURCE!B:S,16,0)="","","   "&amp;VLOOKUP(A1912,SOURCE!B:S,16,0)
))))
)</f>
        <v>#define ITM_ROUND2                  1868</v>
      </c>
    </row>
    <row r="1913" spans="1:4">
      <c r="A1913">
        <f t="shared" si="33"/>
        <v>1869</v>
      </c>
      <c r="B1913" t="str">
        <f>VLOOKUP(A1913,SOURCE!B:S,15,0)</f>
        <v>ITM_ROUNDI2</v>
      </c>
      <c r="C1913">
        <f>IF(
ISNUMBER(INDEX(SOURCE!B:B,MATCH(A1913,SOURCE!B:B,0)+1)),
  VALUE(INDEX(SOURCE!B:B,MATCH(A1913,SOURCE!B:B,0)+1)),
  "")</f>
        <v>1870</v>
      </c>
      <c r="D1913" s="8" t="str">
        <f>IF(A1913&lt;&gt;INT(A1913),B1913,
IF(A1913&lt;0,VLOOKUP(A1913,lookups!A$1:B$25,2,0),
IF(ISNA(B1913),"",
IF(OR(ISBLANK(A1913),ISNA(B1913),B1913=0),
"",
"#define "&amp;
VLOOKUP(A1913,SOURCE!B:S,15,0)&amp;IF(SOURCE!$AA$2-LEN(VLOOKUP(A1913,SOURCE!B:S,15,0))&gt;=0,REPT(" ",SOURCE!$AA$2-LEN(VLOOKUP(A1913,SOURCE!B:S,15,0))),"")&amp;
TEXT(A1913,"???0")&amp;IF(VLOOKUP(A1913,SOURCE!B:S,16,0)="","","   "&amp;VLOOKUP(A1913,SOURCE!B:S,16,0)
))))
)</f>
        <v>#define ITM_ROUNDI2                 1869</v>
      </c>
    </row>
    <row r="1914" spans="1:4">
      <c r="A1914">
        <f t="shared" si="33"/>
        <v>1870</v>
      </c>
      <c r="B1914" t="str">
        <f>VLOOKUP(A1914,SOURCE!B:S,15,0)</f>
        <v>ITM_DMPMNU</v>
      </c>
      <c r="C1914">
        <f>IF(
ISNUMBER(INDEX(SOURCE!B:B,MATCH(A1914,SOURCE!B:B,0)+1)),
  VALUE(INDEX(SOURCE!B:B,MATCH(A1914,SOURCE!B:B,0)+1)),
  "")</f>
        <v>1871</v>
      </c>
      <c r="D1914" s="8" t="str">
        <f>IF(A1914&lt;&gt;INT(A1914),B1914,
IF(A1914&lt;0,VLOOKUP(A1914,lookups!A$1:B$25,2,0),
IF(ISNA(B1914),"",
IF(OR(ISBLANK(A1914),ISNA(B1914),B1914=0),
"",
"#define "&amp;
VLOOKUP(A1914,SOURCE!B:S,15,0)&amp;IF(SOURCE!$AA$2-LEN(VLOOKUP(A1914,SOURCE!B:S,15,0))&gt;=0,REPT(" ",SOURCE!$AA$2-LEN(VLOOKUP(A1914,SOURCE!B:S,15,0))),"")&amp;
TEXT(A1914,"???0")&amp;IF(VLOOKUP(A1914,SOURCE!B:S,16,0)="","","   "&amp;VLOOKUP(A1914,SOURCE!B:S,16,0)
))))
)</f>
        <v>#define ITM_DMPMNU                  1870</v>
      </c>
    </row>
    <row r="1915" spans="1:4">
      <c r="A1915">
        <f t="shared" si="33"/>
        <v>1871</v>
      </c>
      <c r="B1915" t="str">
        <f>VLOOKUP(A1915,SOURCE!B:S,15,0)</f>
        <v>ITM_RI</v>
      </c>
      <c r="C1915">
        <f>IF(
ISNUMBER(INDEX(SOURCE!B:B,MATCH(A1915,SOURCE!B:B,0)+1)),
  VALUE(INDEX(SOURCE!B:B,MATCH(A1915,SOURCE!B:B,0)+1)),
  "")</f>
        <v>1872</v>
      </c>
      <c r="D1915" s="8" t="str">
        <f>IF(A1915&lt;&gt;INT(A1915),B1915,
IF(A1915&lt;0,VLOOKUP(A1915,lookups!A$1:B$25,2,0),
IF(ISNA(B1915),"",
IF(OR(ISBLANK(A1915),ISNA(B1915),B1915=0),
"",
"#define "&amp;
VLOOKUP(A1915,SOURCE!B:S,15,0)&amp;IF(SOURCE!$AA$2-LEN(VLOOKUP(A1915,SOURCE!B:S,15,0))&gt;=0,REPT(" ",SOURCE!$AA$2-LEN(VLOOKUP(A1915,SOURCE!B:S,15,0))),"")&amp;
TEXT(A1915,"???0")&amp;IF(VLOOKUP(A1915,SOURCE!B:S,16,0)="","","   "&amp;VLOOKUP(A1915,SOURCE!B:S,16,0)
))))
)</f>
        <v>#define ITM_RI                      1871</v>
      </c>
    </row>
    <row r="1916" spans="1:4">
      <c r="A1916">
        <f t="shared" si="33"/>
        <v>1872</v>
      </c>
      <c r="B1916" t="str">
        <f>VLOOKUP(A1916,SOURCE!B:S,15,0)</f>
        <v>ITM_HASH_JM</v>
      </c>
      <c r="C1916">
        <f>IF(
ISNUMBER(INDEX(SOURCE!B:B,MATCH(A1916,SOURCE!B:B,0)+1)),
  VALUE(INDEX(SOURCE!B:B,MATCH(A1916,SOURCE!B:B,0)+1)),
  "")</f>
        <v>1873</v>
      </c>
      <c r="D1916" s="8" t="str">
        <f>IF(A1916&lt;&gt;INT(A1916),B1916,
IF(A1916&lt;0,VLOOKUP(A1916,lookups!A$1:B$25,2,0),
IF(ISNA(B1916),"",
IF(OR(ISBLANK(A1916),ISNA(B1916),B1916=0),
"",
"#define "&amp;
VLOOKUP(A1916,SOURCE!B:S,15,0)&amp;IF(SOURCE!$AA$2-LEN(VLOOKUP(A1916,SOURCE!B:S,15,0))&gt;=0,REPT(" ",SOURCE!$AA$2-LEN(VLOOKUP(A1916,SOURCE!B:S,15,0))),"")&amp;
TEXT(A1916,"???0")&amp;IF(VLOOKUP(A1916,SOURCE!B:S,16,0)="","","   "&amp;VLOOKUP(A1916,SOURCE!B:S,16,0)
))))
)</f>
        <v>#define ITM_HASH_JM                 1872</v>
      </c>
    </row>
    <row r="1917" spans="1:4">
      <c r="A1917">
        <f t="shared" si="33"/>
        <v>1873</v>
      </c>
      <c r="B1917" t="str">
        <f>VLOOKUP(A1917,SOURCE!B:S,15,0)</f>
        <v>ITM_DRG</v>
      </c>
      <c r="C1917">
        <f>IF(
ISNUMBER(INDEX(SOURCE!B:B,MATCH(A1917,SOURCE!B:B,0)+1)),
  VALUE(INDEX(SOURCE!B:B,MATCH(A1917,SOURCE!B:B,0)+1)),
  "")</f>
        <v>1874</v>
      </c>
      <c r="D1917" s="8" t="str">
        <f>IF(A1917&lt;&gt;INT(A1917),B1917,
IF(A1917&lt;0,VLOOKUP(A1917,lookups!A$1:B$25,2,0),
IF(ISNA(B1917),"",
IF(OR(ISBLANK(A1917),ISNA(B1917),B1917=0),
"",
"#define "&amp;
VLOOKUP(A1917,SOURCE!B:S,15,0)&amp;IF(SOURCE!$AA$2-LEN(VLOOKUP(A1917,SOURCE!B:S,15,0))&gt;=0,REPT(" ",SOURCE!$AA$2-LEN(VLOOKUP(A1917,SOURCE!B:S,15,0))),"")&amp;
TEXT(A1917,"???0")&amp;IF(VLOOKUP(A1917,SOURCE!B:S,16,0)="","","   "&amp;VLOOKUP(A1917,SOURCE!B:S,16,0)
))))
)</f>
        <v>#define ITM_DRG                     1873</v>
      </c>
    </row>
    <row r="1918" spans="1:4">
      <c r="A1918">
        <f t="shared" si="33"/>
        <v>1874</v>
      </c>
      <c r="B1918" t="str">
        <f>VLOOKUP(A1918,SOURCE!B:S,15,0)</f>
        <v>ITM_CLA</v>
      </c>
      <c r="C1918">
        <f>IF(
ISNUMBER(INDEX(SOURCE!B:B,MATCH(A1918,SOURCE!B:B,0)+1)),
  VALUE(INDEX(SOURCE!B:B,MATCH(A1918,SOURCE!B:B,0)+1)),
  "")</f>
        <v>1875</v>
      </c>
      <c r="D1918" s="8" t="str">
        <f>IF(A1918&lt;&gt;INT(A1918),B1918,
IF(A1918&lt;0,VLOOKUP(A1918,lookups!A$1:B$25,2,0),
IF(ISNA(B1918),"",
IF(OR(ISBLANK(A1918),ISNA(B1918),B1918=0),
"",
"#define "&amp;
VLOOKUP(A1918,SOURCE!B:S,15,0)&amp;IF(SOURCE!$AA$2-LEN(VLOOKUP(A1918,SOURCE!B:S,15,0))&gt;=0,REPT(" ",SOURCE!$AA$2-LEN(VLOOKUP(A1918,SOURCE!B:S,15,0))),"")&amp;
TEXT(A1918,"???0")&amp;IF(VLOOKUP(A1918,SOURCE!B:S,16,0)="","","   "&amp;VLOOKUP(A1918,SOURCE!B:S,16,0)
))))
)</f>
        <v>#define ITM_CLA                     1874</v>
      </c>
    </row>
    <row r="1919" spans="1:4">
      <c r="A1919">
        <f t="shared" si="33"/>
        <v>1875</v>
      </c>
      <c r="B1919" t="str">
        <f>VLOOKUP(A1919,SOURCE!B:S,15,0)</f>
        <v>ITM_CLN</v>
      </c>
      <c r="C1919">
        <f>IF(
ISNUMBER(INDEX(SOURCE!B:B,MATCH(A1919,SOURCE!B:B,0)+1)),
  VALUE(INDEX(SOURCE!B:B,MATCH(A1919,SOURCE!B:B,0)+1)),
  "")</f>
        <v>1876</v>
      </c>
      <c r="D1919" s="8" t="str">
        <f>IF(A1919&lt;&gt;INT(A1919),B1919,
IF(A1919&lt;0,VLOOKUP(A1919,lookups!A$1:B$25,2,0),
IF(ISNA(B1919),"",
IF(OR(ISBLANK(A1919),ISNA(B1919),B1919=0),
"",
"#define "&amp;
VLOOKUP(A1919,SOURCE!B:S,15,0)&amp;IF(SOURCE!$AA$2-LEN(VLOOKUP(A1919,SOURCE!B:S,15,0))&gt;=0,REPT(" ",SOURCE!$AA$2-LEN(VLOOKUP(A1919,SOURCE!B:S,15,0))),"")&amp;
TEXT(A1919,"???0")&amp;IF(VLOOKUP(A1919,SOURCE!B:S,16,0)="","","   "&amp;VLOOKUP(A1919,SOURCE!B:S,16,0)
))))
)</f>
        <v>#define ITM_CLN                     1875</v>
      </c>
    </row>
    <row r="1920" spans="1:4">
      <c r="A1920">
        <f t="shared" si="33"/>
        <v>1876</v>
      </c>
      <c r="B1920" t="str">
        <f>VLOOKUP(A1920,SOURCE!B:S,15,0)</f>
        <v>ITM_DENANY</v>
      </c>
      <c r="C1920">
        <f>IF(
ISNUMBER(INDEX(SOURCE!B:B,MATCH(A1920,SOURCE!B:B,0)+1)),
  VALUE(INDEX(SOURCE!B:B,MATCH(A1920,SOURCE!B:B,0)+1)),
  "")</f>
        <v>1877</v>
      </c>
      <c r="D1920" s="8" t="str">
        <f>IF(A1920&lt;&gt;INT(A1920),B1920,
IF(A1920&lt;0,VLOOKUP(A1920,lookups!A$1:B$25,2,0),
IF(ISNA(B1920),"",
IF(OR(ISBLANK(A1920),ISNA(B1920),B1920=0),
"",
"#define "&amp;
VLOOKUP(A1920,SOURCE!B:S,15,0)&amp;IF(SOURCE!$AA$2-LEN(VLOOKUP(A1920,SOURCE!B:S,15,0))&gt;=0,REPT(" ",SOURCE!$AA$2-LEN(VLOOKUP(A1920,SOURCE!B:S,15,0))),"")&amp;
TEXT(A1920,"???0")&amp;IF(VLOOKUP(A1920,SOURCE!B:S,16,0)="","","   "&amp;VLOOKUP(A1920,SOURCE!B:S,16,0)
))))
)</f>
        <v>#define ITM_DENANY                  1876</v>
      </c>
    </row>
    <row r="1921" spans="1:4">
      <c r="A1921">
        <f t="shared" si="33"/>
        <v>1877</v>
      </c>
      <c r="B1921" t="str">
        <f>VLOOKUP(A1921,SOURCE!B:S,15,0)</f>
        <v>ITM_DENFIX</v>
      </c>
      <c r="C1921">
        <f>IF(
ISNUMBER(INDEX(SOURCE!B:B,MATCH(A1921,SOURCE!B:B,0)+1)),
  VALUE(INDEX(SOURCE!B:B,MATCH(A1921,SOURCE!B:B,0)+1)),
  "")</f>
        <v>1878</v>
      </c>
      <c r="D1921" s="8" t="str">
        <f>IF(A1921&lt;&gt;INT(A1921),B1921,
IF(A1921&lt;0,VLOOKUP(A1921,lookups!A$1:B$25,2,0),
IF(ISNA(B1921),"",
IF(OR(ISBLANK(A1921),ISNA(B1921),B1921=0),
"",
"#define "&amp;
VLOOKUP(A1921,SOURCE!B:S,15,0)&amp;IF(SOURCE!$AA$2-LEN(VLOOKUP(A1921,SOURCE!B:S,15,0))&gt;=0,REPT(" ",SOURCE!$AA$2-LEN(VLOOKUP(A1921,SOURCE!B:S,15,0))),"")&amp;
TEXT(A1921,"???0")&amp;IF(VLOOKUP(A1921,SOURCE!B:S,16,0)="","","   "&amp;VLOOKUP(A1921,SOURCE!B:S,16,0)
))))
)</f>
        <v>#define ITM_DENFIX                  1877</v>
      </c>
    </row>
    <row r="1922" spans="1:4">
      <c r="A1922">
        <f t="shared" si="33"/>
        <v>1878</v>
      </c>
      <c r="B1922" t="str">
        <f>VLOOKUP(A1922,SOURCE!B:S,15,0)</f>
        <v>CHR_caseUP</v>
      </c>
      <c r="C1922">
        <f>IF(
ISNUMBER(INDEX(SOURCE!B:B,MATCH(A1922,SOURCE!B:B,0)+1)),
  VALUE(INDEX(SOURCE!B:B,MATCH(A1922,SOURCE!B:B,0)+1)),
  "")</f>
        <v>1879</v>
      </c>
      <c r="D1922" s="8" t="str">
        <f>IF(A1922&lt;&gt;INT(A1922),B1922,
IF(A1922&lt;0,VLOOKUP(A1922,lookups!A$1:B$25,2,0),
IF(ISNA(B1922),"",
IF(OR(ISBLANK(A1922),ISNA(B1922),B1922=0),
"",
"#define "&amp;
VLOOKUP(A1922,SOURCE!B:S,15,0)&amp;IF(SOURCE!$AA$2-LEN(VLOOKUP(A1922,SOURCE!B:S,15,0))&gt;=0,REPT(" ",SOURCE!$AA$2-LEN(VLOOKUP(A1922,SOURCE!B:S,15,0))),"")&amp;
TEXT(A1922,"???0")&amp;IF(VLOOKUP(A1922,SOURCE!B:S,16,0)="","","   "&amp;VLOOKUP(A1922,SOURCE!B:S,16,0)
))))
)</f>
        <v>#define CHR_caseUP                  1878</v>
      </c>
    </row>
    <row r="1923" spans="1:4">
      <c r="A1923">
        <f t="shared" si="33"/>
        <v>1879</v>
      </c>
      <c r="B1923" t="str">
        <f>VLOOKUP(A1923,SOURCE!B:S,15,0)</f>
        <v>CHR_caseDN</v>
      </c>
      <c r="C1923">
        <f>IF(
ISNUMBER(INDEX(SOURCE!B:B,MATCH(A1923,SOURCE!B:B,0)+1)),
  VALUE(INDEX(SOURCE!B:B,MATCH(A1923,SOURCE!B:B,0)+1)),
  "")</f>
        <v>1880</v>
      </c>
      <c r="D1923" s="8" t="str">
        <f>IF(A1923&lt;&gt;INT(A1923),B1923,
IF(A1923&lt;0,VLOOKUP(A1923,lookups!A$1:B$25,2,0),
IF(ISNA(B1923),"",
IF(OR(ISBLANK(A1923),ISNA(B1923),B1923=0),
"",
"#define "&amp;
VLOOKUP(A1923,SOURCE!B:S,15,0)&amp;IF(SOURCE!$AA$2-LEN(VLOOKUP(A1923,SOURCE!B:S,15,0))&gt;=0,REPT(" ",SOURCE!$AA$2-LEN(VLOOKUP(A1923,SOURCE!B:S,15,0))),"")&amp;
TEXT(A1923,"???0")&amp;IF(VLOOKUP(A1923,SOURCE!B:S,16,0)="","","   "&amp;VLOOKUP(A1923,SOURCE!B:S,16,0)
))))
)</f>
        <v>#define CHR_caseDN                  1879</v>
      </c>
    </row>
    <row r="1924" spans="1:4">
      <c r="A1924">
        <f t="shared" si="33"/>
        <v>1880</v>
      </c>
      <c r="B1924" t="str">
        <f>VLOOKUP(A1924,SOURCE!B:S,15,0)</f>
        <v>ITM_LISTXY</v>
      </c>
      <c r="C1924">
        <f>IF(
ISNUMBER(INDEX(SOURCE!B:B,MATCH(A1924,SOURCE!B:B,0)+1)),
  VALUE(INDEX(SOURCE!B:B,MATCH(A1924,SOURCE!B:B,0)+1)),
  "")</f>
        <v>1881</v>
      </c>
      <c r="D1924" s="8" t="str">
        <f>IF(A1924&lt;&gt;INT(A1924),B1924,
IF(A1924&lt;0,VLOOKUP(A1924,lookups!A$1:B$25,2,0),
IF(ISNA(B1924),"",
IF(OR(ISBLANK(A1924),ISNA(B1924),B1924=0),
"",
"#define "&amp;
VLOOKUP(A1924,SOURCE!B:S,15,0)&amp;IF(SOURCE!$AA$2-LEN(VLOOKUP(A1924,SOURCE!B:S,15,0))&gt;=0,REPT(" ",SOURCE!$AA$2-LEN(VLOOKUP(A1924,SOURCE!B:S,15,0))),"")&amp;
TEXT(A1924,"???0")&amp;IF(VLOOKUP(A1924,SOURCE!B:S,16,0)="","","   "&amp;VLOOKUP(A1924,SOURCE!B:S,16,0)
))))
)</f>
        <v>#define ITM_LISTXY                  1880</v>
      </c>
    </row>
    <row r="1925" spans="1:4">
      <c r="A1925">
        <f t="shared" si="33"/>
        <v>1881</v>
      </c>
      <c r="B1925" t="str">
        <f>VLOOKUP(A1925,SOURCE!B:S,15,0)</f>
        <v>ITM_SH_ERPN</v>
      </c>
      <c r="C1925">
        <f>IF(
ISNUMBER(INDEX(SOURCE!B:B,MATCH(A1925,SOURCE!B:B,0)+1)),
  VALUE(INDEX(SOURCE!B:B,MATCH(A1925,SOURCE!B:B,0)+1)),
  "")</f>
        <v>1882</v>
      </c>
      <c r="D1925" s="8" t="str">
        <f>IF(A1925&lt;&gt;INT(A1925),B1925,
IF(A1925&lt;0,VLOOKUP(A1925,lookups!A$1:B$25,2,0),
IF(ISNA(B1925),"",
IF(OR(ISBLANK(A1925),ISNA(B1925),B1925=0),
"",
"#define "&amp;
VLOOKUP(A1925,SOURCE!B:S,15,0)&amp;IF(SOURCE!$AA$2-LEN(VLOOKUP(A1925,SOURCE!B:S,15,0))&gt;=0,REPT(" ",SOURCE!$AA$2-LEN(VLOOKUP(A1925,SOURCE!B:S,15,0))),"")&amp;
TEXT(A1925,"???0")&amp;IF(VLOOKUP(A1925,SOURCE!B:S,16,0)="","","   "&amp;VLOOKUP(A1925,SOURCE!B:S,16,0)
))))
)</f>
        <v>#define ITM_SH_ERPN                 1881</v>
      </c>
    </row>
    <row r="1926" spans="1:4">
      <c r="A1926">
        <f t="shared" si="33"/>
        <v>1882</v>
      </c>
      <c r="B1926" t="str">
        <f>VLOOKUP(A1926,SOURCE!B:S,15,0)</f>
        <v>ITM_SYS_FREE_RAM</v>
      </c>
      <c r="C1926">
        <f>IF(
ISNUMBER(INDEX(SOURCE!B:B,MATCH(A1926,SOURCE!B:B,0)+1)),
  VALUE(INDEX(SOURCE!B:B,MATCH(A1926,SOURCE!B:B,0)+1)),
  "")</f>
        <v>1883</v>
      </c>
      <c r="D1926" s="8" t="str">
        <f>IF(A1926&lt;&gt;INT(A1926),B1926,
IF(A1926&lt;0,VLOOKUP(A1926,lookups!A$1:B$25,2,0),
IF(ISNA(B1926),"",
IF(OR(ISBLANK(A1926),ISNA(B1926),B1926=0),
"",
"#define "&amp;
VLOOKUP(A1926,SOURCE!B:S,15,0)&amp;IF(SOURCE!$AA$2-LEN(VLOOKUP(A1926,SOURCE!B:S,15,0))&gt;=0,REPT(" ",SOURCE!$AA$2-LEN(VLOOKUP(A1926,SOURCE!B:S,15,0))),"")&amp;
TEXT(A1926,"???0")&amp;IF(VLOOKUP(A1926,SOURCE!B:S,16,0)="","","   "&amp;VLOOKUP(A1926,SOURCE!B:S,16,0)
))))
)</f>
        <v>#define ITM_SYS_FREE_RAM            1882</v>
      </c>
    </row>
    <row r="1927" spans="1:4">
      <c r="A1927">
        <f t="shared" si="33"/>
        <v>1883</v>
      </c>
      <c r="B1927" t="str">
        <f>VLOOKUP(A1927,SOURCE!B:S,15,0)</f>
        <v>MNU_INL_TST</v>
      </c>
      <c r="C1927">
        <f>IF(
ISNUMBER(INDEX(SOURCE!B:B,MATCH(A1927,SOURCE!B:B,0)+1)),
  VALUE(INDEX(SOURCE!B:B,MATCH(A1927,SOURCE!B:B,0)+1)),
  "")</f>
        <v>1884</v>
      </c>
      <c r="D1927" s="8" t="str">
        <f>IF(A1927&lt;&gt;INT(A1927),B1927,
IF(A1927&lt;0,VLOOKUP(A1927,lookups!A$1:B$25,2,0),
IF(ISNA(B1927),"",
IF(OR(ISBLANK(A1927),ISNA(B1927),B1927=0),
"",
"#define "&amp;
VLOOKUP(A1927,SOURCE!B:S,15,0)&amp;IF(SOURCE!$AA$2-LEN(VLOOKUP(A1927,SOURCE!B:S,15,0))&gt;=0,REPT(" ",SOURCE!$AA$2-LEN(VLOOKUP(A1927,SOURCE!B:S,15,0))),"")&amp;
TEXT(A1927,"???0")&amp;IF(VLOOKUP(A1927,SOURCE!B:S,16,0)="","","   "&amp;VLOOKUP(A1927,SOURCE!B:S,16,0)
))))
)</f>
        <v>#define MNU_INL_TST                 1883</v>
      </c>
    </row>
    <row r="1928" spans="1:4">
      <c r="A1928">
        <f t="shared" si="33"/>
        <v>1884</v>
      </c>
      <c r="B1928" t="str">
        <f>VLOOKUP(A1928,SOURCE!B:S,15,0)</f>
        <v>ITM_TEST</v>
      </c>
      <c r="C1928">
        <f>IF(
ISNUMBER(INDEX(SOURCE!B:B,MATCH(A1928,SOURCE!B:B,0)+1)),
  VALUE(INDEX(SOURCE!B:B,MATCH(A1928,SOURCE!B:B,0)+1)),
  "")</f>
        <v>1885</v>
      </c>
      <c r="D1928" s="8" t="str">
        <f>IF(A1928&lt;&gt;INT(A1928),B1928,
IF(A1928&lt;0,VLOOKUP(A1928,lookups!A$1:B$25,2,0),
IF(ISNA(B1928),"",
IF(OR(ISBLANK(A1928),ISNA(B1928),B1928=0),
"",
"#define "&amp;
VLOOKUP(A1928,SOURCE!B:S,15,0)&amp;IF(SOURCE!$AA$2-LEN(VLOOKUP(A1928,SOURCE!B:S,15,0))&gt;=0,REPT(" ",SOURCE!$AA$2-LEN(VLOOKUP(A1928,SOURCE!B:S,15,0))),"")&amp;
TEXT(A1928,"???0")&amp;IF(VLOOKUP(A1928,SOURCE!B:S,16,0)="","","   "&amp;VLOOKUP(A1928,SOURCE!B:S,16,0)
))))
)</f>
        <v>#define ITM_TEST                    1884</v>
      </c>
    </row>
    <row r="1929" spans="1:4">
      <c r="A1929">
        <f t="shared" si="33"/>
        <v>1885</v>
      </c>
      <c r="B1929" t="str">
        <f>VLOOKUP(A1929,SOURCE!B:S,15,0)</f>
        <v>ITM_GET_TEST_BS</v>
      </c>
      <c r="C1929">
        <f>IF(
ISNUMBER(INDEX(SOURCE!B:B,MATCH(A1929,SOURCE!B:B,0)+1)),
  VALUE(INDEX(SOURCE!B:B,MATCH(A1929,SOURCE!B:B,0)+1)),
  "")</f>
        <v>1886</v>
      </c>
      <c r="D1929" s="8" t="str">
        <f>IF(A1929&lt;&gt;INT(A1929),B1929,
IF(A1929&lt;0,VLOOKUP(A1929,lookups!A$1:B$25,2,0),
IF(ISNA(B1929),"",
IF(OR(ISBLANK(A1929),ISNA(B1929),B1929=0),
"",
"#define "&amp;
VLOOKUP(A1929,SOURCE!B:S,15,0)&amp;IF(SOURCE!$AA$2-LEN(VLOOKUP(A1929,SOURCE!B:S,15,0))&gt;=0,REPT(" ",SOURCE!$AA$2-LEN(VLOOKUP(A1929,SOURCE!B:S,15,0))),"")&amp;
TEXT(A1929,"???0")&amp;IF(VLOOKUP(A1929,SOURCE!B:S,16,0)="","","   "&amp;VLOOKUP(A1929,SOURCE!B:S,16,0)
))))
)</f>
        <v>#define ITM_GET_TEST_BS             1885</v>
      </c>
    </row>
    <row r="1930" spans="1:4">
      <c r="A1930">
        <f t="shared" si="33"/>
        <v>1886</v>
      </c>
      <c r="B1930" t="str">
        <f>VLOOKUP(A1930,SOURCE!B:S,15,0)</f>
        <v>ITM_SET_TEST_BS</v>
      </c>
      <c r="C1930">
        <f>IF(
ISNUMBER(INDEX(SOURCE!B:B,MATCH(A1930,SOURCE!B:B,0)+1)),
  VALUE(INDEX(SOURCE!B:B,MATCH(A1930,SOURCE!B:B,0)+1)),
  "")</f>
        <v>1887</v>
      </c>
      <c r="D1930" s="8" t="str">
        <f>IF(A1930&lt;&gt;INT(A1930),B1930,
IF(A1930&lt;0,VLOOKUP(A1930,lookups!A$1:B$25,2,0),
IF(ISNA(B1930),"",
IF(OR(ISBLANK(A1930),ISNA(B1930),B1930=0),
"",
"#define "&amp;
VLOOKUP(A1930,SOURCE!B:S,15,0)&amp;IF(SOURCE!$AA$2-LEN(VLOOKUP(A1930,SOURCE!B:S,15,0))&gt;=0,REPT(" ",SOURCE!$AA$2-LEN(VLOOKUP(A1930,SOURCE!B:S,15,0))),"")&amp;
TEXT(A1930,"???0")&amp;IF(VLOOKUP(A1930,SOURCE!B:S,16,0)="","","   "&amp;VLOOKUP(A1930,SOURCE!B:S,16,0)
))))
)</f>
        <v>#define ITM_SET_TEST_BS             1886</v>
      </c>
    </row>
    <row r="1931" spans="1:4">
      <c r="A1931">
        <f t="shared" ref="A1931:A1994" si="34">C1930</f>
        <v>1887</v>
      </c>
      <c r="B1931" t="str">
        <f>VLOOKUP(A1931,SOURCE!B:S,15,0)</f>
        <v>ITM_INP_DEF_DP</v>
      </c>
      <c r="C1931">
        <f>IF(
ISNUMBER(INDEX(SOURCE!B:B,MATCH(A1931,SOURCE!B:B,0)+1)),
  VALUE(INDEX(SOURCE!B:B,MATCH(A1931,SOURCE!B:B,0)+1)),
  "")</f>
        <v>1888</v>
      </c>
      <c r="D1931" s="8" t="str">
        <f>IF(A1931&lt;&gt;INT(A1931),B1931,
IF(A1931&lt;0,VLOOKUP(A1931,lookups!A$1:B$25,2,0),
IF(ISNA(B1931),"",
IF(OR(ISBLANK(A1931),ISNA(B1931),B1931=0),
"",
"#define "&amp;
VLOOKUP(A1931,SOURCE!B:S,15,0)&amp;IF(SOURCE!$AA$2-LEN(VLOOKUP(A1931,SOURCE!B:S,15,0))&gt;=0,REPT(" ",SOURCE!$AA$2-LEN(VLOOKUP(A1931,SOURCE!B:S,15,0))),"")&amp;
TEXT(A1931,"???0")&amp;IF(VLOOKUP(A1931,SOURCE!B:S,16,0)="","","   "&amp;VLOOKUP(A1931,SOURCE!B:S,16,0)
))))
)</f>
        <v>#define ITM_INP_DEF_DP              1887</v>
      </c>
    </row>
    <row r="1932" spans="1:4">
      <c r="A1932">
        <f t="shared" si="34"/>
        <v>1888</v>
      </c>
      <c r="B1932" t="str">
        <f>VLOOKUP(A1932,SOURCE!B:S,15,0)</f>
        <v>ITM_USER_C43ALTB</v>
      </c>
      <c r="C1932">
        <f>IF(
ISNUMBER(INDEX(SOURCE!B:B,MATCH(A1932,SOURCE!B:B,0)+1)),
  VALUE(INDEX(SOURCE!B:B,MATCH(A1932,SOURCE!B:B,0)+1)),
  "")</f>
        <v>1889</v>
      </c>
      <c r="D1932" s="8" t="str">
        <f>IF(A1932&lt;&gt;INT(A1932),B1932,
IF(A1932&lt;0,VLOOKUP(A1932,lookups!A$1:B$25,2,0),
IF(ISNA(B1932),"",
IF(OR(ISBLANK(A1932),ISNA(B1932),B1932=0),
"",
"#define "&amp;
VLOOKUP(A1932,SOURCE!B:S,15,0)&amp;IF(SOURCE!$AA$2-LEN(VLOOKUP(A1932,SOURCE!B:S,15,0))&gt;=0,REPT(" ",SOURCE!$AA$2-LEN(VLOOKUP(A1932,SOURCE!B:S,15,0))),"")&amp;
TEXT(A1932,"???0")&amp;IF(VLOOKUP(A1932,SOURCE!B:S,16,0)="","","   "&amp;VLOOKUP(A1932,SOURCE!B:S,16,0)
))))
)</f>
        <v>#define ITM_USER_C43ALTB            1888</v>
      </c>
    </row>
    <row r="1933" spans="1:4">
      <c r="A1933">
        <f t="shared" si="34"/>
        <v>1889</v>
      </c>
      <c r="B1933" t="str">
        <f>VLOOKUP(A1933,SOURCE!B:S,15,0)</f>
        <v>ITM_INP_DEF_CPXDP</v>
      </c>
      <c r="C1933">
        <f>IF(
ISNUMBER(INDEX(SOURCE!B:B,MATCH(A1933,SOURCE!B:B,0)+1)),
  VALUE(INDEX(SOURCE!B:B,MATCH(A1933,SOURCE!B:B,0)+1)),
  "")</f>
        <v>1890</v>
      </c>
      <c r="D1933" s="8" t="str">
        <f>IF(A1933&lt;&gt;INT(A1933),B1933,
IF(A1933&lt;0,VLOOKUP(A1933,lookups!A$1:B$25,2,0),
IF(ISNA(B1933),"",
IF(OR(ISBLANK(A1933),ISNA(B1933),B1933=0),
"",
"#define "&amp;
VLOOKUP(A1933,SOURCE!B:S,15,0)&amp;IF(SOURCE!$AA$2-LEN(VLOOKUP(A1933,SOURCE!B:S,15,0))&gt;=0,REPT(" ",SOURCE!$AA$2-LEN(VLOOKUP(A1933,SOURCE!B:S,15,0))),"")&amp;
TEXT(A1933,"???0")&amp;IF(VLOOKUP(A1933,SOURCE!B:S,16,0)="","","   "&amp;VLOOKUP(A1933,SOURCE!B:S,16,0)
))))
)</f>
        <v>#define ITM_INP_DEF_CPXDP           1889</v>
      </c>
    </row>
    <row r="1934" spans="1:4">
      <c r="A1934">
        <f t="shared" si="34"/>
        <v>1890</v>
      </c>
      <c r="B1934" t="str">
        <f>VLOOKUP(A1934,SOURCE!B:S,15,0)</f>
        <v>ITM_INP_DEF_SI</v>
      </c>
      <c r="C1934">
        <f>IF(
ISNUMBER(INDEX(SOURCE!B:B,MATCH(A1934,SOURCE!B:B,0)+1)),
  VALUE(INDEX(SOURCE!B:B,MATCH(A1934,SOURCE!B:B,0)+1)),
  "")</f>
        <v>1891</v>
      </c>
      <c r="D1934" s="8" t="str">
        <f>IF(A1934&lt;&gt;INT(A1934),B1934,
IF(A1934&lt;0,VLOOKUP(A1934,lookups!A$1:B$25,2,0),
IF(ISNA(B1934),"",
IF(OR(ISBLANK(A1934),ISNA(B1934),B1934=0),
"",
"#define "&amp;
VLOOKUP(A1934,SOURCE!B:S,15,0)&amp;IF(SOURCE!$AA$2-LEN(VLOOKUP(A1934,SOURCE!B:S,15,0))&gt;=0,REPT(" ",SOURCE!$AA$2-LEN(VLOOKUP(A1934,SOURCE!B:S,15,0))),"")&amp;
TEXT(A1934,"???0")&amp;IF(VLOOKUP(A1934,SOURCE!B:S,16,0)="","","   "&amp;VLOOKUP(A1934,SOURCE!B:S,16,0)
))))
)</f>
        <v>#define ITM_INP_DEF_SI              1890</v>
      </c>
    </row>
    <row r="1935" spans="1:4">
      <c r="A1935">
        <f t="shared" si="34"/>
        <v>1891</v>
      </c>
      <c r="B1935" t="str">
        <f>VLOOKUP(A1935,SOURCE!B:S,15,0)</f>
        <v>ITM_INP_DEF_LI</v>
      </c>
      <c r="C1935">
        <f>IF(
ISNUMBER(INDEX(SOURCE!B:B,MATCH(A1935,SOURCE!B:B,0)+1)),
  VALUE(INDEX(SOURCE!B:B,MATCH(A1935,SOURCE!B:B,0)+1)),
  "")</f>
        <v>1892</v>
      </c>
      <c r="D1935" s="8" t="str">
        <f>IF(A1935&lt;&gt;INT(A1935),B1935,
IF(A1935&lt;0,VLOOKUP(A1935,lookups!A$1:B$25,2,0),
IF(ISNA(B1935),"",
IF(OR(ISBLANK(A1935),ISNA(B1935),B1935=0),
"",
"#define "&amp;
VLOOKUP(A1935,SOURCE!B:S,15,0)&amp;IF(SOURCE!$AA$2-LEN(VLOOKUP(A1935,SOURCE!B:S,15,0))&gt;=0,REPT(" ",SOURCE!$AA$2-LEN(VLOOKUP(A1935,SOURCE!B:S,15,0))),"")&amp;
TEXT(A1935,"???0")&amp;IF(VLOOKUP(A1935,SOURCE!B:S,16,0)="","","   "&amp;VLOOKUP(A1935,SOURCE!B:S,16,0)
))))
)</f>
        <v>#define ITM_INP_DEF_LI              1891</v>
      </c>
    </row>
    <row r="1936" spans="1:4">
      <c r="A1936">
        <f t="shared" si="34"/>
        <v>1892</v>
      </c>
      <c r="B1936" t="str">
        <f>VLOOKUP(A1936,SOURCE!B:S,15,0)</f>
        <v>ITM_USER_V43</v>
      </c>
      <c r="C1936">
        <f>IF(
ISNUMBER(INDEX(SOURCE!B:B,MATCH(A1936,SOURCE!B:B,0)+1)),
  VALUE(INDEX(SOURCE!B:B,MATCH(A1936,SOURCE!B:B,0)+1)),
  "")</f>
        <v>1893</v>
      </c>
      <c r="D1936" s="8" t="str">
        <f>IF(A1936&lt;&gt;INT(A1936),B1936,
IF(A1936&lt;0,VLOOKUP(A1936,lookups!A$1:B$25,2,0),
IF(ISNA(B1936),"",
IF(OR(ISBLANK(A1936),ISNA(B1936),B1936=0),
"",
"#define "&amp;
VLOOKUP(A1936,SOURCE!B:S,15,0)&amp;IF(SOURCE!$AA$2-LEN(VLOOKUP(A1936,SOURCE!B:S,15,0))&gt;=0,REPT(" ",SOURCE!$AA$2-LEN(VLOOKUP(A1936,SOURCE!B:S,15,0))),"")&amp;
TEXT(A1936,"???0")&amp;IF(VLOOKUP(A1936,SOURCE!B:S,16,0)="","","   "&amp;VLOOKUP(A1936,SOURCE!B:S,16,0)
))))
)</f>
        <v>#define ITM_USER_V43                1892</v>
      </c>
    </row>
    <row r="1937" spans="1:4">
      <c r="A1937">
        <f t="shared" si="34"/>
        <v>1893</v>
      </c>
      <c r="B1937" t="str">
        <f>VLOOKUP(A1937,SOURCE!B:S,15,0)</f>
        <v>KEY_fg</v>
      </c>
      <c r="C1937">
        <f>IF(
ISNUMBER(INDEX(SOURCE!B:B,MATCH(A1937,SOURCE!B:B,0)+1)),
  VALUE(INDEX(SOURCE!B:B,MATCH(A1937,SOURCE!B:B,0)+1)),
  "")</f>
        <v>1894</v>
      </c>
      <c r="D1937" s="8" t="str">
        <f>IF(A1937&lt;&gt;INT(A1937),B1937,
IF(A1937&lt;0,VLOOKUP(A1937,lookups!A$1:B$25,2,0),
IF(ISNA(B1937),"",
IF(OR(ISBLANK(A1937),ISNA(B1937),B1937=0),
"",
"#define "&amp;
VLOOKUP(A1937,SOURCE!B:S,15,0)&amp;IF(SOURCE!$AA$2-LEN(VLOOKUP(A1937,SOURCE!B:S,15,0))&gt;=0,REPT(" ",SOURCE!$AA$2-LEN(VLOOKUP(A1937,SOURCE!B:S,15,0))),"")&amp;
TEXT(A1937,"???0")&amp;IF(VLOOKUP(A1937,SOURCE!B:S,16,0)="","","   "&amp;VLOOKUP(A1937,SOURCE!B:S,16,0)
))))
)</f>
        <v>#define KEY_fg                      1893</v>
      </c>
    </row>
    <row r="1938" spans="1:4">
      <c r="A1938">
        <f t="shared" si="34"/>
        <v>1894</v>
      </c>
      <c r="B1938" t="str">
        <f>VLOOKUP(A1938,SOURCE!B:S,15,0)</f>
        <v>ITM_USER_DEFAULTS</v>
      </c>
      <c r="C1938">
        <f>IF(
ISNUMBER(INDEX(SOURCE!B:B,MATCH(A1938,SOURCE!B:B,0)+1)),
  VALUE(INDEX(SOURCE!B:B,MATCH(A1938,SOURCE!B:B,0)+1)),
  "")</f>
        <v>1895</v>
      </c>
      <c r="D1938" s="8" t="str">
        <f>IF(A1938&lt;&gt;INT(A1938),B1938,
IF(A1938&lt;0,VLOOKUP(A1938,lookups!A$1:B$25,2,0),
IF(ISNA(B1938),"",
IF(OR(ISBLANK(A1938),ISNA(B1938),B1938=0),
"",
"#define "&amp;
VLOOKUP(A1938,SOURCE!B:S,15,0)&amp;IF(SOURCE!$AA$2-LEN(VLOOKUP(A1938,SOURCE!B:S,15,0))&gt;=0,REPT(" ",SOURCE!$AA$2-LEN(VLOOKUP(A1938,SOURCE!B:S,15,0))),"")&amp;
TEXT(A1938,"???0")&amp;IF(VLOOKUP(A1938,SOURCE!B:S,16,0)="","","   "&amp;VLOOKUP(A1938,SOURCE!B:S,16,0)
))))
)</f>
        <v>#define ITM_USER_DEFAULTS           1894</v>
      </c>
    </row>
    <row r="1939" spans="1:4">
      <c r="A1939">
        <f t="shared" si="34"/>
        <v>1895</v>
      </c>
      <c r="B1939" t="str">
        <f>VLOOKUP(A1939,SOURCE!B:S,15,0)</f>
        <v>ITM_USER_COMPLEX</v>
      </c>
      <c r="C1939">
        <f>IF(
ISNUMBER(INDEX(SOURCE!B:B,MATCH(A1939,SOURCE!B:B,0)+1)),
  VALUE(INDEX(SOURCE!B:B,MATCH(A1939,SOURCE!B:B,0)+1)),
  "")</f>
        <v>1896</v>
      </c>
      <c r="D1939" s="8" t="str">
        <f>IF(A1939&lt;&gt;INT(A1939),B1939,
IF(A1939&lt;0,VLOOKUP(A1939,lookups!A$1:B$25,2,0),
IF(ISNA(B1939),"",
IF(OR(ISBLANK(A1939),ISNA(B1939),B1939=0),
"",
"#define "&amp;
VLOOKUP(A1939,SOURCE!B:S,15,0)&amp;IF(SOURCE!$AA$2-LEN(VLOOKUP(A1939,SOURCE!B:S,15,0))&gt;=0,REPT(" ",SOURCE!$AA$2-LEN(VLOOKUP(A1939,SOURCE!B:S,15,0))),"")&amp;
TEXT(A1939,"???0")&amp;IF(VLOOKUP(A1939,SOURCE!B:S,16,0)="","","   "&amp;VLOOKUP(A1939,SOURCE!B:S,16,0)
))))
)</f>
        <v>#define ITM_USER_COMPLEX            1895</v>
      </c>
    </row>
    <row r="1940" spans="1:4">
      <c r="A1940">
        <f t="shared" si="34"/>
        <v>1896</v>
      </c>
      <c r="B1940" t="str">
        <f>VLOOKUP(A1940,SOURCE!B:S,15,0)</f>
        <v>ITM_USER_C43ALTA</v>
      </c>
      <c r="C1940">
        <f>IF(
ISNUMBER(INDEX(SOURCE!B:B,MATCH(A1940,SOURCE!B:B,0)+1)),
  VALUE(INDEX(SOURCE!B:B,MATCH(A1940,SOURCE!B:B,0)+1)),
  "")</f>
        <v>1897</v>
      </c>
      <c r="D1940" s="8" t="str">
        <f>IF(A1940&lt;&gt;INT(A1940),B1940,
IF(A1940&lt;0,VLOOKUP(A1940,lookups!A$1:B$25,2,0),
IF(ISNA(B1940),"",
IF(OR(ISBLANK(A1940),ISNA(B1940),B1940=0),
"",
"#define "&amp;
VLOOKUP(A1940,SOURCE!B:S,15,0)&amp;IF(SOURCE!$AA$2-LEN(VLOOKUP(A1940,SOURCE!B:S,15,0))&gt;=0,REPT(" ",SOURCE!$AA$2-LEN(VLOOKUP(A1940,SOURCE!B:S,15,0))),"")&amp;
TEXT(A1940,"???0")&amp;IF(VLOOKUP(A1940,SOURCE!B:S,16,0)="","","   "&amp;VLOOKUP(A1940,SOURCE!B:S,16,0)
))))
)</f>
        <v>#define ITM_USER_C43ALTA            1896</v>
      </c>
    </row>
    <row r="1941" spans="1:4">
      <c r="A1941">
        <f t="shared" si="34"/>
        <v>1897</v>
      </c>
      <c r="B1941" t="str">
        <f>VLOOKUP(A1941,SOURCE!B:S,15,0)</f>
        <v>ITM_USER_RESET</v>
      </c>
      <c r="C1941">
        <f>IF(
ISNUMBER(INDEX(SOURCE!B:B,MATCH(A1941,SOURCE!B:B,0)+1)),
  VALUE(INDEX(SOURCE!B:B,MATCH(A1941,SOURCE!B:B,0)+1)),
  "")</f>
        <v>1898</v>
      </c>
      <c r="D1941" s="8" t="str">
        <f>IF(A1941&lt;&gt;INT(A1941),B1941,
IF(A1941&lt;0,VLOOKUP(A1941,lookups!A$1:B$25,2,0),
IF(ISNA(B1941),"",
IF(OR(ISBLANK(A1941),ISNA(B1941),B1941=0),
"",
"#define "&amp;
VLOOKUP(A1941,SOURCE!B:S,15,0)&amp;IF(SOURCE!$AA$2-LEN(VLOOKUP(A1941,SOURCE!B:S,15,0))&gt;=0,REPT(" ",SOURCE!$AA$2-LEN(VLOOKUP(A1941,SOURCE!B:S,15,0))),"")&amp;
TEXT(A1941,"???0")&amp;IF(VLOOKUP(A1941,SOURCE!B:S,16,0)="","","   "&amp;VLOOKUP(A1941,SOURCE!B:S,16,0)
))))
)</f>
        <v>#define ITM_USER_RESET              1897</v>
      </c>
    </row>
    <row r="1942" spans="1:4">
      <c r="A1942">
        <f t="shared" si="34"/>
        <v>1898</v>
      </c>
      <c r="B1942" t="str">
        <f>VLOOKUP(A1942,SOURCE!B:S,15,0)</f>
        <v>ITM_N_KEY_ALPHA</v>
      </c>
      <c r="C1942">
        <f>IF(
ISNUMBER(INDEX(SOURCE!B:B,MATCH(A1942,SOURCE!B:B,0)+1)),
  VALUE(INDEX(SOURCE!B:B,MATCH(A1942,SOURCE!B:B,0)+1)),
  "")</f>
        <v>1899</v>
      </c>
      <c r="D1942" s="8" t="str">
        <f>IF(A1942&lt;&gt;INT(A1942),B1942,
IF(A1942&lt;0,VLOOKUP(A1942,lookups!A$1:B$25,2,0),
IF(ISNA(B1942),"",
IF(OR(ISBLANK(A1942),ISNA(B1942),B1942=0),
"",
"#define "&amp;
VLOOKUP(A1942,SOURCE!B:S,15,0)&amp;IF(SOURCE!$AA$2-LEN(VLOOKUP(A1942,SOURCE!B:S,15,0))&gt;=0,REPT(" ",SOURCE!$AA$2-LEN(VLOOKUP(A1942,SOURCE!B:S,15,0))),"")&amp;
TEXT(A1942,"???0")&amp;IF(VLOOKUP(A1942,SOURCE!B:S,16,0)="","","   "&amp;VLOOKUP(A1942,SOURCE!B:S,16,0)
))))
)</f>
        <v>#define ITM_N_KEY_ALPHA             1898</v>
      </c>
    </row>
    <row r="1943" spans="1:4">
      <c r="A1943">
        <f t="shared" si="34"/>
        <v>1899</v>
      </c>
      <c r="B1943" t="str">
        <f>VLOOKUP(A1943,SOURCE!B:S,15,0)</f>
        <v>ITM_N_KEY_CC</v>
      </c>
      <c r="C1943">
        <f>IF(
ISNUMBER(INDEX(SOURCE!B:B,MATCH(A1943,SOURCE!B:B,0)+1)),
  VALUE(INDEX(SOURCE!B:B,MATCH(A1943,SOURCE!B:B,0)+1)),
  "")</f>
        <v>1900</v>
      </c>
      <c r="D1943" s="8" t="str">
        <f>IF(A1943&lt;&gt;INT(A1943),B1943,
IF(A1943&lt;0,VLOOKUP(A1943,lookups!A$1:B$25,2,0),
IF(ISNA(B1943),"",
IF(OR(ISBLANK(A1943),ISNA(B1943),B1943=0),
"",
"#define "&amp;
VLOOKUP(A1943,SOURCE!B:S,15,0)&amp;IF(SOURCE!$AA$2-LEN(VLOOKUP(A1943,SOURCE!B:S,15,0))&gt;=0,REPT(" ",SOURCE!$AA$2-LEN(VLOOKUP(A1943,SOURCE!B:S,15,0))),"")&amp;
TEXT(A1943,"???0")&amp;IF(VLOOKUP(A1943,SOURCE!B:S,16,0)="","","   "&amp;VLOOKUP(A1943,SOURCE!B:S,16,0)
))))
)</f>
        <v>#define ITM_N_KEY_CC                1899</v>
      </c>
    </row>
    <row r="1944" spans="1:4">
      <c r="A1944">
        <f t="shared" si="34"/>
        <v>1900</v>
      </c>
      <c r="B1944" t="str">
        <f>VLOOKUP(A1944,SOURCE!B:S,15,0)</f>
        <v>ITM_N_KEY_GSH</v>
      </c>
      <c r="C1944">
        <f>IF(
ISNUMBER(INDEX(SOURCE!B:B,MATCH(A1944,SOURCE!B:B,0)+1)),
  VALUE(INDEX(SOURCE!B:B,MATCH(A1944,SOURCE!B:B,0)+1)),
  "")</f>
        <v>1901</v>
      </c>
      <c r="D1944" s="8" t="str">
        <f>IF(A1944&lt;&gt;INT(A1944),B1944,
IF(A1944&lt;0,VLOOKUP(A1944,lookups!A$1:B$25,2,0),
IF(ISNA(B1944),"",
IF(OR(ISBLANK(A1944),ISNA(B1944),B1944=0),
"",
"#define "&amp;
VLOOKUP(A1944,SOURCE!B:S,15,0)&amp;IF(SOURCE!$AA$2-LEN(VLOOKUP(A1944,SOURCE!B:S,15,0))&gt;=0,REPT(" ",SOURCE!$AA$2-LEN(VLOOKUP(A1944,SOURCE!B:S,15,0))),"")&amp;
TEXT(A1944,"???0")&amp;IF(VLOOKUP(A1944,SOURCE!B:S,16,0)="","","   "&amp;VLOOKUP(A1944,SOURCE!B:S,16,0)
))))
)</f>
        <v>#define ITM_N_KEY_GSH               1900</v>
      </c>
    </row>
    <row r="1945" spans="1:4">
      <c r="A1945">
        <f t="shared" si="34"/>
        <v>1901</v>
      </c>
      <c r="B1945" t="str">
        <f>VLOOKUP(A1945,SOURCE!B:S,15,0)</f>
        <v>ITM_N_KEY_MM</v>
      </c>
      <c r="C1945">
        <f>IF(
ISNUMBER(INDEX(SOURCE!B:B,MATCH(A1945,SOURCE!B:B,0)+1)),
  VALUE(INDEX(SOURCE!B:B,MATCH(A1945,SOURCE!B:B,0)+1)),
  "")</f>
        <v>1902</v>
      </c>
      <c r="D1945" s="8" t="str">
        <f>IF(A1945&lt;&gt;INT(A1945),B1945,
IF(A1945&lt;0,VLOOKUP(A1945,lookups!A$1:B$25,2,0),
IF(ISNA(B1945),"",
IF(OR(ISBLANK(A1945),ISNA(B1945),B1945=0),
"",
"#define "&amp;
VLOOKUP(A1945,SOURCE!B:S,15,0)&amp;IF(SOURCE!$AA$2-LEN(VLOOKUP(A1945,SOURCE!B:S,15,0))&gt;=0,REPT(" ",SOURCE!$AA$2-LEN(VLOOKUP(A1945,SOURCE!B:S,15,0))),"")&amp;
TEXT(A1945,"???0")&amp;IF(VLOOKUP(A1945,SOURCE!B:S,16,0)="","","   "&amp;VLOOKUP(A1945,SOURCE!B:S,16,0)
))))
)</f>
        <v>#define ITM_N_KEY_MM                1901</v>
      </c>
    </row>
    <row r="1946" spans="1:4">
      <c r="A1946">
        <f t="shared" si="34"/>
        <v>1902</v>
      </c>
      <c r="B1946" t="str">
        <f>VLOOKUP(A1946,SOURCE!B:S,15,0)</f>
        <v>ITM_N_KEY_DRG</v>
      </c>
      <c r="C1946">
        <f>IF(
ISNUMBER(INDEX(SOURCE!B:B,MATCH(A1946,SOURCE!B:B,0)+1)),
  VALUE(INDEX(SOURCE!B:B,MATCH(A1946,SOURCE!B:B,0)+1)),
  "")</f>
        <v>1903</v>
      </c>
      <c r="D1946" s="8" t="str">
        <f>IF(A1946&lt;&gt;INT(A1946),B1946,
IF(A1946&lt;0,VLOOKUP(A1946,lookups!A$1:B$25,2,0),
IF(ISNA(B1946),"",
IF(OR(ISBLANK(A1946),ISNA(B1946),B1946=0),
"",
"#define "&amp;
VLOOKUP(A1946,SOURCE!B:S,15,0)&amp;IF(SOURCE!$AA$2-LEN(VLOOKUP(A1946,SOURCE!B:S,15,0))&gt;=0,REPT(" ",SOURCE!$AA$2-LEN(VLOOKUP(A1946,SOURCE!B:S,15,0))),"")&amp;
TEXT(A1946,"???0")&amp;IF(VLOOKUP(A1946,SOURCE!B:S,16,0)="","","   "&amp;VLOOKUP(A1946,SOURCE!B:S,16,0)
))))
)</f>
        <v>#define ITM_N_KEY_DRG               1902</v>
      </c>
    </row>
    <row r="1947" spans="1:4">
      <c r="A1947">
        <f t="shared" si="34"/>
        <v>1903</v>
      </c>
      <c r="B1947" t="str">
        <f>VLOOKUP(A1947,SOURCE!B:S,15,0)</f>
        <v>ITM_N_KEY_PRGM</v>
      </c>
      <c r="C1947">
        <f>IF(
ISNUMBER(INDEX(SOURCE!B:B,MATCH(A1947,SOURCE!B:B,0)+1)),
  VALUE(INDEX(SOURCE!B:B,MATCH(A1947,SOURCE!B:B,0)+1)),
  "")</f>
        <v>1904</v>
      </c>
      <c r="D1947" s="8" t="str">
        <f>IF(A1947&lt;&gt;INT(A1947),B1947,
IF(A1947&lt;0,VLOOKUP(A1947,lookups!A$1:B$25,2,0),
IF(ISNA(B1947),"",
IF(OR(ISBLANK(A1947),ISNA(B1947),B1947=0),
"",
"#define "&amp;
VLOOKUP(A1947,SOURCE!B:S,15,0)&amp;IF(SOURCE!$AA$2-LEN(VLOOKUP(A1947,SOURCE!B:S,15,0))&gt;=0,REPT(" ",SOURCE!$AA$2-LEN(VLOOKUP(A1947,SOURCE!B:S,15,0))),"")&amp;
TEXT(A1947,"???0")&amp;IF(VLOOKUP(A1947,SOURCE!B:S,16,0)="","","   "&amp;VLOOKUP(A1947,SOURCE!B:S,16,0)
))))
)</f>
        <v>#define ITM_N_KEY_PRGM              1903</v>
      </c>
    </row>
    <row r="1948" spans="1:4">
      <c r="A1948">
        <f t="shared" si="34"/>
        <v>1904</v>
      </c>
      <c r="B1948" t="str">
        <f>VLOOKUP(A1948,SOURCE!B:S,15,0)</f>
        <v>ITM_N_KEY_USER</v>
      </c>
      <c r="C1948">
        <f>IF(
ISNUMBER(INDEX(SOURCE!B:B,MATCH(A1948,SOURCE!B:B,0)+1)),
  VALUE(INDEX(SOURCE!B:B,MATCH(A1948,SOURCE!B:B,0)+1)),
  "")</f>
        <v>1905</v>
      </c>
      <c r="D1948" s="8" t="str">
        <f>IF(A1948&lt;&gt;INT(A1948),B1948,
IF(A1948&lt;0,VLOOKUP(A1948,lookups!A$1:B$25,2,0),
IF(ISNA(B1948),"",
IF(OR(ISBLANK(A1948),ISNA(B1948),B1948=0),
"",
"#define "&amp;
VLOOKUP(A1948,SOURCE!B:S,15,0)&amp;IF(SOURCE!$AA$2-LEN(VLOOKUP(A1948,SOURCE!B:S,15,0))&gt;=0,REPT(" ",SOURCE!$AA$2-LEN(VLOOKUP(A1948,SOURCE!B:S,15,0))),"")&amp;
TEXT(A1948,"???0")&amp;IF(VLOOKUP(A1948,SOURCE!B:S,16,0)="","","   "&amp;VLOOKUP(A1948,SOURCE!B:S,16,0)
))))
)</f>
        <v>#define ITM_N_KEY_USER              1904</v>
      </c>
    </row>
    <row r="1949" spans="1:4">
      <c r="A1949">
        <f t="shared" si="34"/>
        <v>1905</v>
      </c>
      <c r="B1949" t="str">
        <f>VLOOKUP(A1949,SOURCE!B:S,15,0)</f>
        <v>ITM_N_KEY_HOME</v>
      </c>
      <c r="C1949">
        <f>IF(
ISNUMBER(INDEX(SOURCE!B:B,MATCH(A1949,SOURCE!B:B,0)+1)),
  VALUE(INDEX(SOURCE!B:B,MATCH(A1949,SOURCE!B:B,0)+1)),
  "")</f>
        <v>1906</v>
      </c>
      <c r="D1949" s="8" t="str">
        <f>IF(A1949&lt;&gt;INT(A1949),B1949,
IF(A1949&lt;0,VLOOKUP(A1949,lookups!A$1:B$25,2,0),
IF(ISNA(B1949),"",
IF(OR(ISBLANK(A1949),ISNA(B1949),B1949=0),
"",
"#define "&amp;
VLOOKUP(A1949,SOURCE!B:S,15,0)&amp;IF(SOURCE!$AA$2-LEN(VLOOKUP(A1949,SOURCE!B:S,15,0))&gt;=0,REPT(" ",SOURCE!$AA$2-LEN(VLOOKUP(A1949,SOURCE!B:S,15,0))),"")&amp;
TEXT(A1949,"???0")&amp;IF(VLOOKUP(A1949,SOURCE!B:S,16,0)="","","   "&amp;VLOOKUP(A1949,SOURCE!B:S,16,0)
))))
)</f>
        <v>#define ITM_N_KEY_HOME              1905</v>
      </c>
    </row>
    <row r="1950" spans="1:4">
      <c r="A1950">
        <f t="shared" si="34"/>
        <v>1906</v>
      </c>
      <c r="B1950" t="str">
        <f>VLOOKUP(A1950,SOURCE!B:S,15,0)</f>
        <v>ITM_N_KEY_SIGMA</v>
      </c>
      <c r="C1950">
        <f>IF(
ISNUMBER(INDEX(SOURCE!B:B,MATCH(A1950,SOURCE!B:B,0)+1)),
  VALUE(INDEX(SOURCE!B:B,MATCH(A1950,SOURCE!B:B,0)+1)),
  "")</f>
        <v>1907</v>
      </c>
      <c r="D1950" s="8" t="str">
        <f>IF(A1950&lt;&gt;INT(A1950),B1950,
IF(A1950&lt;0,VLOOKUP(A1950,lookups!A$1:B$25,2,0),
IF(ISNA(B1950),"",
IF(OR(ISBLANK(A1950),ISNA(B1950),B1950=0),
"",
"#define "&amp;
VLOOKUP(A1950,SOURCE!B:S,15,0)&amp;IF(SOURCE!$AA$2-LEN(VLOOKUP(A1950,SOURCE!B:S,15,0))&gt;=0,REPT(" ",SOURCE!$AA$2-LEN(VLOOKUP(A1950,SOURCE!B:S,15,0))),"")&amp;
TEXT(A1950,"???0")&amp;IF(VLOOKUP(A1950,SOURCE!B:S,16,0)="","","   "&amp;VLOOKUP(A1950,SOURCE!B:S,16,0)
))))
)</f>
        <v>#define ITM_N_KEY_SIGMA             1906</v>
      </c>
    </row>
    <row r="1951" spans="1:4">
      <c r="A1951">
        <f t="shared" si="34"/>
        <v>1907</v>
      </c>
      <c r="B1951" t="str">
        <f>VLOOKUP(A1951,SOURCE!B:S,15,0)</f>
        <v>ITM_N_KEY_SNAP</v>
      </c>
      <c r="C1951">
        <f>IF(
ISNUMBER(INDEX(SOURCE!B:B,MATCH(A1951,SOURCE!B:B,0)+1)),
  VALUE(INDEX(SOURCE!B:B,MATCH(A1951,SOURCE!B:B,0)+1)),
  "")</f>
        <v>1908</v>
      </c>
      <c r="D1951" s="8" t="str">
        <f>IF(A1951&lt;&gt;INT(A1951),B1951,
IF(A1951&lt;0,VLOOKUP(A1951,lookups!A$1:B$25,2,0),
IF(ISNA(B1951),"",
IF(OR(ISBLANK(A1951),ISNA(B1951),B1951=0),
"",
"#define "&amp;
VLOOKUP(A1951,SOURCE!B:S,15,0)&amp;IF(SOURCE!$AA$2-LEN(VLOOKUP(A1951,SOURCE!B:S,15,0))&gt;=0,REPT(" ",SOURCE!$AA$2-LEN(VLOOKUP(A1951,SOURCE!B:S,15,0))),"")&amp;
TEXT(A1951,"???0")&amp;IF(VLOOKUP(A1951,SOURCE!B:S,16,0)="","","   "&amp;VLOOKUP(A1951,SOURCE!B:S,16,0)
))))
)</f>
        <v>#define ITM_N_KEY_SNAP              1907</v>
      </c>
    </row>
    <row r="1952" spans="1:4">
      <c r="A1952">
        <f t="shared" si="34"/>
        <v>1908</v>
      </c>
      <c r="B1952" t="str">
        <f>VLOOKUP(A1952,SOURCE!B:S,15,0)</f>
        <v>ITM_SH_NORM_E</v>
      </c>
      <c r="C1952">
        <f>IF(
ISNUMBER(INDEX(SOURCE!B:B,MATCH(A1952,SOURCE!B:B,0)+1)),
  VALUE(INDEX(SOURCE!B:B,MATCH(A1952,SOURCE!B:B,0)+1)),
  "")</f>
        <v>1909</v>
      </c>
      <c r="D1952" s="8" t="str">
        <f>IF(A1952&lt;&gt;INT(A1952),B1952,
IF(A1952&lt;0,VLOOKUP(A1952,lookups!A$1:B$25,2,0),
IF(ISNA(B1952),"",
IF(OR(ISBLANK(A1952),ISNA(B1952),B1952=0),
"",
"#define "&amp;
VLOOKUP(A1952,SOURCE!B:S,15,0)&amp;IF(SOURCE!$AA$2-LEN(VLOOKUP(A1952,SOURCE!B:S,15,0))&gt;=0,REPT(" ",SOURCE!$AA$2-LEN(VLOOKUP(A1952,SOURCE!B:S,15,0))),"")&amp;
TEXT(A1952,"???0")&amp;IF(VLOOKUP(A1952,SOURCE!B:S,16,0)="","","   "&amp;VLOOKUP(A1952,SOURCE!B:S,16,0)
))))
)</f>
        <v>#define ITM_SH_NORM_E               1908</v>
      </c>
    </row>
    <row r="1953" spans="1:4">
      <c r="A1953">
        <f t="shared" si="34"/>
        <v>1909</v>
      </c>
      <c r="B1953" t="str">
        <f>VLOOKUP(A1953,SOURCE!B:S,15,0)</f>
        <v>ITM_ms</v>
      </c>
      <c r="C1953">
        <f>IF(
ISNUMBER(INDEX(SOURCE!B:B,MATCH(A1953,SOURCE!B:B,0)+1)),
  VALUE(INDEX(SOURCE!B:B,MATCH(A1953,SOURCE!B:B,0)+1)),
  "")</f>
        <v>1910</v>
      </c>
      <c r="D1953" s="8" t="str">
        <f>IF(A1953&lt;&gt;INT(A1953),B1953,
IF(A1953&lt;0,VLOOKUP(A1953,lookups!A$1:B$25,2,0),
IF(ISNA(B1953),"",
IF(OR(ISBLANK(A1953),ISNA(B1953),B1953=0),
"",
"#define "&amp;
VLOOKUP(A1953,SOURCE!B:S,15,0)&amp;IF(SOURCE!$AA$2-LEN(VLOOKUP(A1953,SOURCE!B:S,15,0))&gt;=0,REPT(" ",SOURCE!$AA$2-LEN(VLOOKUP(A1953,SOURCE!B:S,15,0))),"")&amp;
TEXT(A1953,"???0")&amp;IF(VLOOKUP(A1953,SOURCE!B:S,16,0)="","","   "&amp;VLOOKUP(A1953,SOURCE!B:S,16,0)
))))
)</f>
        <v>#define ITM_ms                      1909</v>
      </c>
    </row>
    <row r="1954" spans="1:4">
      <c r="A1954">
        <f t="shared" si="34"/>
        <v>1910</v>
      </c>
      <c r="B1954" t="str">
        <f>VLOOKUP(A1954,SOURCE!B:S,15,0)</f>
        <v>ITM_msTo</v>
      </c>
      <c r="C1954">
        <f>IF(
ISNUMBER(INDEX(SOURCE!B:B,MATCH(A1954,SOURCE!B:B,0)+1)),
  VALUE(INDEX(SOURCE!B:B,MATCH(A1954,SOURCE!B:B,0)+1)),
  "")</f>
        <v>1911</v>
      </c>
      <c r="D1954" s="8" t="str">
        <f>IF(A1954&lt;&gt;INT(A1954),B1954,
IF(A1954&lt;0,VLOOKUP(A1954,lookups!A$1:B$25,2,0),
IF(ISNA(B1954),"",
IF(OR(ISBLANK(A1954),ISNA(B1954),B1954=0),
"",
"#define "&amp;
VLOOKUP(A1954,SOURCE!B:S,15,0)&amp;IF(SOURCE!$AA$2-LEN(VLOOKUP(A1954,SOURCE!B:S,15,0))&gt;=0,REPT(" ",SOURCE!$AA$2-LEN(VLOOKUP(A1954,SOURCE!B:S,15,0))),"")&amp;
TEXT(A1954,"???0")&amp;IF(VLOOKUP(A1954,SOURCE!B:S,16,0)="","","   "&amp;VLOOKUP(A1954,SOURCE!B:S,16,0)
))))
)</f>
        <v>#define ITM_msTo                    1910</v>
      </c>
    </row>
    <row r="1955" spans="1:4">
      <c r="A1955">
        <f t="shared" si="34"/>
        <v>1911</v>
      </c>
      <c r="B1955" t="str">
        <f>VLOOKUP(A1955,SOURCE!B:S,15,0)</f>
        <v>ITM_INP_DEF_43S</v>
      </c>
      <c r="C1955">
        <f>IF(
ISNUMBER(INDEX(SOURCE!B:B,MATCH(A1955,SOURCE!B:B,0)+1)),
  VALUE(INDEX(SOURCE!B:B,MATCH(A1955,SOURCE!B:B,0)+1)),
  "")</f>
        <v>1912</v>
      </c>
      <c r="D1955" s="8" t="str">
        <f>IF(A1955&lt;&gt;INT(A1955),B1955,
IF(A1955&lt;0,VLOOKUP(A1955,lookups!A$1:B$25,2,0),
IF(ISNA(B1955),"",
IF(OR(ISBLANK(A1955),ISNA(B1955),B1955=0),
"",
"#define "&amp;
VLOOKUP(A1955,SOURCE!B:S,15,0)&amp;IF(SOURCE!$AA$2-LEN(VLOOKUP(A1955,SOURCE!B:S,15,0))&gt;=0,REPT(" ",SOURCE!$AA$2-LEN(VLOOKUP(A1955,SOURCE!B:S,15,0))),"")&amp;
TEXT(A1955,"???0")&amp;IF(VLOOKUP(A1955,SOURCE!B:S,16,0)="","","   "&amp;VLOOKUP(A1955,SOURCE!B:S,16,0)
))))
)</f>
        <v>#define ITM_INP_DEF_43S             1911</v>
      </c>
    </row>
    <row r="1956" spans="1:4">
      <c r="A1956">
        <f t="shared" si="34"/>
        <v>1912</v>
      </c>
      <c r="B1956" t="str">
        <f>VLOOKUP(A1956,SOURCE!B:S,15,0)</f>
        <v>ITM_XXEQ</v>
      </c>
      <c r="C1956">
        <f>IF(
ISNUMBER(INDEX(SOURCE!B:B,MATCH(A1956,SOURCE!B:B,0)+1)),
  VALUE(INDEX(SOURCE!B:B,MATCH(A1956,SOURCE!B:B,0)+1)),
  "")</f>
        <v>1913</v>
      </c>
      <c r="D1956" s="8" t="str">
        <f>IF(A1956&lt;&gt;INT(A1956),B1956,
IF(A1956&lt;0,VLOOKUP(A1956,lookups!A$1:B$25,2,0),
IF(ISNA(B1956),"",
IF(OR(ISBLANK(A1956),ISNA(B1956),B1956=0),
"",
"#define "&amp;
VLOOKUP(A1956,SOURCE!B:S,15,0)&amp;IF(SOURCE!$AA$2-LEN(VLOOKUP(A1956,SOURCE!B:S,15,0))&gt;=0,REPT(" ",SOURCE!$AA$2-LEN(VLOOKUP(A1956,SOURCE!B:S,15,0))),"")&amp;
TEXT(A1956,"???0")&amp;IF(VLOOKUP(A1956,SOURCE!B:S,16,0)="","","   "&amp;VLOOKUP(A1956,SOURCE!B:S,16,0)
))))
)</f>
        <v>#define ITM_XXEQ                    1912</v>
      </c>
    </row>
    <row r="1957" spans="1:4">
      <c r="A1957">
        <f t="shared" si="34"/>
        <v>1913</v>
      </c>
      <c r="B1957" t="str">
        <f>VLOOKUP(A1957,SOURCE!B:S,15,0)</f>
        <v>ITM_USER_V43MIN</v>
      </c>
      <c r="C1957">
        <f>IF(
ISNUMBER(INDEX(SOURCE!B:B,MATCH(A1957,SOURCE!B:B,0)+1)),
  VALUE(INDEX(SOURCE!B:B,MATCH(A1957,SOURCE!B:B,0)+1)),
  "")</f>
        <v>1914</v>
      </c>
      <c r="D1957" s="8" t="str">
        <f>IF(A1957&lt;&gt;INT(A1957),B1957,
IF(A1957&lt;0,VLOOKUP(A1957,lookups!A$1:B$25,2,0),
IF(ISNA(B1957),"",
IF(OR(ISBLANK(A1957),ISNA(B1957),B1957=0),
"",
"#define "&amp;
VLOOKUP(A1957,SOURCE!B:S,15,0)&amp;IF(SOURCE!$AA$2-LEN(VLOOKUP(A1957,SOURCE!B:S,15,0))&gt;=0,REPT(" ",SOURCE!$AA$2-LEN(VLOOKUP(A1957,SOURCE!B:S,15,0))),"")&amp;
TEXT(A1957,"???0")&amp;IF(VLOOKUP(A1957,SOURCE!B:S,16,0)="","","   "&amp;VLOOKUP(A1957,SOURCE!B:S,16,0)
))))
)</f>
        <v>#define ITM_USER_V43MIN             1913</v>
      </c>
    </row>
    <row r="1958" spans="1:4">
      <c r="A1958">
        <f t="shared" si="34"/>
        <v>1914</v>
      </c>
      <c r="B1958" t="str">
        <f>VLOOKUP(A1958,SOURCE!B:S,15,0)</f>
        <v>ITM_USER_COPY</v>
      </c>
      <c r="C1958">
        <f>IF(
ISNUMBER(INDEX(SOURCE!B:B,MATCH(A1958,SOURCE!B:B,0)+1)),
  VALUE(INDEX(SOURCE!B:B,MATCH(A1958,SOURCE!B:B,0)+1)),
  "")</f>
        <v>1915</v>
      </c>
      <c r="D1958" s="8" t="str">
        <f>IF(A1958&lt;&gt;INT(A1958),B1958,
IF(A1958&lt;0,VLOOKUP(A1958,lookups!A$1:B$25,2,0),
IF(ISNA(B1958),"",
IF(OR(ISBLANK(A1958),ISNA(B1958),B1958=0),
"",
"#define "&amp;
VLOOKUP(A1958,SOURCE!B:S,15,0)&amp;IF(SOURCE!$AA$2-LEN(VLOOKUP(A1958,SOURCE!B:S,15,0))&gt;=0,REPT(" ",SOURCE!$AA$2-LEN(VLOOKUP(A1958,SOURCE!B:S,15,0))),"")&amp;
TEXT(A1958,"???0")&amp;IF(VLOOKUP(A1958,SOURCE!B:S,16,0)="","","   "&amp;VLOOKUP(A1958,SOURCE!B:S,16,0)
))))
)</f>
        <v>#define ITM_USER_COPY               1914</v>
      </c>
    </row>
    <row r="1959" spans="1:4">
      <c r="A1959">
        <f t="shared" si="34"/>
        <v>1915</v>
      </c>
      <c r="B1959" t="str">
        <f>VLOOKUP(A1959,SOURCE!B:S,15,0)</f>
        <v>ITM_USER_WP43S</v>
      </c>
      <c r="C1959">
        <f>IF(
ISNUMBER(INDEX(SOURCE!B:B,MATCH(A1959,SOURCE!B:B,0)+1)),
  VALUE(INDEX(SOURCE!B:B,MATCH(A1959,SOURCE!B:B,0)+1)),
  "")</f>
        <v>1916</v>
      </c>
      <c r="D1959" s="8" t="str">
        <f>IF(A1959&lt;&gt;INT(A1959),B1959,
IF(A1959&lt;0,VLOOKUP(A1959,lookups!A$1:B$25,2,0),
IF(ISNA(B1959),"",
IF(OR(ISBLANK(A1959),ISNA(B1959),B1959=0),
"",
"#define "&amp;
VLOOKUP(A1959,SOURCE!B:S,15,0)&amp;IF(SOURCE!$AA$2-LEN(VLOOKUP(A1959,SOURCE!B:S,15,0))&gt;=0,REPT(" ",SOURCE!$AA$2-LEN(VLOOKUP(A1959,SOURCE!B:S,15,0))),"")&amp;
TEXT(A1959,"???0")&amp;IF(VLOOKUP(A1959,SOURCE!B:S,16,0)="","","   "&amp;VLOOKUP(A1959,SOURCE!B:S,16,0)
))))
)</f>
        <v>#define ITM_USER_WP43S              1915</v>
      </c>
    </row>
    <row r="1960" spans="1:4">
      <c r="A1960">
        <f t="shared" si="34"/>
        <v>1916</v>
      </c>
      <c r="B1960" t="str">
        <f>VLOOKUP(A1960,SOURCE!B:S,15,0)</f>
        <v>ITM_USER_DM42</v>
      </c>
      <c r="C1960">
        <f>IF(
ISNUMBER(INDEX(SOURCE!B:B,MATCH(A1960,SOURCE!B:B,0)+1)),
  VALUE(INDEX(SOURCE!B:B,MATCH(A1960,SOURCE!B:B,0)+1)),
  "")</f>
        <v>1917</v>
      </c>
      <c r="D1960" s="8" t="str">
        <f>IF(A1960&lt;&gt;INT(A1960),B1960,
IF(A1960&lt;0,VLOOKUP(A1960,lookups!A$1:B$25,2,0),
IF(ISNA(B1960),"",
IF(OR(ISBLANK(A1960),ISNA(B1960),B1960=0),
"",
"#define "&amp;
VLOOKUP(A1960,SOURCE!B:S,15,0)&amp;IF(SOURCE!$AA$2-LEN(VLOOKUP(A1960,SOURCE!B:S,15,0))&gt;=0,REPT(" ",SOURCE!$AA$2-LEN(VLOOKUP(A1960,SOURCE!B:S,15,0))),"")&amp;
TEXT(A1960,"???0")&amp;IF(VLOOKUP(A1960,SOURCE!B:S,16,0)="","","   "&amp;VLOOKUP(A1960,SOURCE!B:S,16,0)
))))
)</f>
        <v>#define ITM_USER_DM42               1916</v>
      </c>
    </row>
    <row r="1961" spans="1:4">
      <c r="A1961">
        <f t="shared" si="34"/>
        <v>1917</v>
      </c>
      <c r="B1961" t="str">
        <f>VLOOKUP(A1961,SOURCE!B:S,15,0)</f>
        <v>ITM_USER_C43</v>
      </c>
      <c r="C1961">
        <f>IF(
ISNUMBER(INDEX(SOURCE!B:B,MATCH(A1961,SOURCE!B:B,0)+1)),
  VALUE(INDEX(SOURCE!B:B,MATCH(A1961,SOURCE!B:B,0)+1)),
  "")</f>
        <v>1918</v>
      </c>
      <c r="D1961" s="8" t="str">
        <f>IF(A1961&lt;&gt;INT(A1961),B1961,
IF(A1961&lt;0,VLOOKUP(A1961,lookups!A$1:B$25,2,0),
IF(ISNA(B1961),"",
IF(OR(ISBLANK(A1961),ISNA(B1961),B1961=0),
"",
"#define "&amp;
VLOOKUP(A1961,SOURCE!B:S,15,0)&amp;IF(SOURCE!$AA$2-LEN(VLOOKUP(A1961,SOURCE!B:S,15,0))&gt;=0,REPT(" ",SOURCE!$AA$2-LEN(VLOOKUP(A1961,SOURCE!B:S,15,0))),"")&amp;
TEXT(A1961,"???0")&amp;IF(VLOOKUP(A1961,SOURCE!B:S,16,0)="","","   "&amp;VLOOKUP(A1961,SOURCE!B:S,16,0)
))))
)</f>
        <v>#define ITM_USER_C43                1917</v>
      </c>
    </row>
    <row r="1962" spans="1:4">
      <c r="A1962">
        <f t="shared" si="34"/>
        <v>1918</v>
      </c>
      <c r="B1962" t="str">
        <f>VLOOKUP(A1962,SOURCE!B:S,15,0)</f>
        <v>ITM_GET_NORM_E</v>
      </c>
      <c r="C1962">
        <f>IF(
ISNUMBER(INDEX(SOURCE!B:B,MATCH(A1962,SOURCE!B:B,0)+1)),
  VALUE(INDEX(SOURCE!B:B,MATCH(A1962,SOURCE!B:B,0)+1)),
  "")</f>
        <v>1919</v>
      </c>
      <c r="D1962" s="8" t="str">
        <f>IF(A1962&lt;&gt;INT(A1962),B1962,
IF(A1962&lt;0,VLOOKUP(A1962,lookups!A$1:B$25,2,0),
IF(ISNA(B1962),"",
IF(OR(ISBLANK(A1962),ISNA(B1962),B1962=0),
"",
"#define "&amp;
VLOOKUP(A1962,SOURCE!B:S,15,0)&amp;IF(SOURCE!$AA$2-LEN(VLOOKUP(A1962,SOURCE!B:S,15,0))&gt;=0,REPT(" ",SOURCE!$AA$2-LEN(VLOOKUP(A1962,SOURCE!B:S,15,0))),"")&amp;
TEXT(A1962,"???0")&amp;IF(VLOOKUP(A1962,SOURCE!B:S,16,0)="","","   "&amp;VLOOKUP(A1962,SOURCE!B:S,16,0)
))))
)</f>
        <v>#define ITM_GET_NORM_E              1918</v>
      </c>
    </row>
    <row r="1963" spans="1:4">
      <c r="A1963">
        <f t="shared" si="34"/>
        <v>1919</v>
      </c>
      <c r="B1963" t="str">
        <f>VLOOKUP(A1963,SOURCE!B:S,15,0)</f>
        <v>ITM_RESERVE</v>
      </c>
      <c r="C1963">
        <f>IF(
ISNUMBER(INDEX(SOURCE!B:B,MATCH(A1963,SOURCE!B:B,0)+1)),
  VALUE(INDEX(SOURCE!B:B,MATCH(A1963,SOURCE!B:B,0)+1)),
  "")</f>
        <v>1920</v>
      </c>
      <c r="D1963" s="8" t="str">
        <f>IF(A1963&lt;&gt;INT(A1963),B1963,
IF(A1963&lt;0,VLOOKUP(A1963,lookups!A$1:B$25,2,0),
IF(ISNA(B1963),"",
IF(OR(ISBLANK(A1963),ISNA(B1963),B1963=0),
"",
"#define "&amp;
VLOOKUP(A1963,SOURCE!B:S,15,0)&amp;IF(SOURCE!$AA$2-LEN(VLOOKUP(A1963,SOURCE!B:S,15,0))&gt;=0,REPT(" ",SOURCE!$AA$2-LEN(VLOOKUP(A1963,SOURCE!B:S,15,0))),"")&amp;
TEXT(A1963,"???0")&amp;IF(VLOOKUP(A1963,SOURCE!B:S,16,0)="","","   "&amp;VLOOKUP(A1963,SOURCE!B:S,16,0)
))))
)</f>
        <v>#define ITM_RESERVE                 1919</v>
      </c>
    </row>
    <row r="1964" spans="1:4">
      <c r="A1964">
        <f t="shared" si="34"/>
        <v>1920</v>
      </c>
      <c r="B1964" t="str">
        <f>VLOOKUP(A1964,SOURCE!B:S,15,0)</f>
        <v>MNU_ASN_N</v>
      </c>
      <c r="C1964">
        <f>IF(
ISNUMBER(INDEX(SOURCE!B:B,MATCH(A1964,SOURCE!B:B,0)+1)),
  VALUE(INDEX(SOURCE!B:B,MATCH(A1964,SOURCE!B:B,0)+1)),
  "")</f>
        <v>1921</v>
      </c>
      <c r="D1964" s="8" t="str">
        <f>IF(A1964&lt;&gt;INT(A1964),B1964,
IF(A1964&lt;0,VLOOKUP(A1964,lookups!A$1:B$25,2,0),
IF(ISNA(B1964),"",
IF(OR(ISBLANK(A1964),ISNA(B1964),B1964=0),
"",
"#define "&amp;
VLOOKUP(A1964,SOURCE!B:S,15,0)&amp;IF(SOURCE!$AA$2-LEN(VLOOKUP(A1964,SOURCE!B:S,15,0))&gt;=0,REPT(" ",SOURCE!$AA$2-LEN(VLOOKUP(A1964,SOURCE!B:S,15,0))),"")&amp;
TEXT(A1964,"???0")&amp;IF(VLOOKUP(A1964,SOURCE!B:S,16,0)="","","   "&amp;VLOOKUP(A1964,SOURCE!B:S,16,0)
))))
)</f>
        <v>#define MNU_ASN_N                   1920</v>
      </c>
    </row>
    <row r="1965" spans="1:4">
      <c r="A1965">
        <f t="shared" si="34"/>
        <v>1921</v>
      </c>
      <c r="B1965" t="str">
        <f>VLOOKUP(A1965,SOURCE!B:S,15,0)</f>
        <v>MNU_HOME</v>
      </c>
      <c r="C1965">
        <f>IF(
ISNUMBER(INDEX(SOURCE!B:B,MATCH(A1965,SOURCE!B:B,0)+1)),
  VALUE(INDEX(SOURCE!B:B,MATCH(A1965,SOURCE!B:B,0)+1)),
  "")</f>
        <v>1922</v>
      </c>
      <c r="D1965" s="8" t="str">
        <f>IF(A1965&lt;&gt;INT(A1965),B1965,
IF(A1965&lt;0,VLOOKUP(A1965,lookups!A$1:B$25,2,0),
IF(ISNA(B1965),"",
IF(OR(ISBLANK(A1965),ISNA(B1965),B1965=0),
"",
"#define "&amp;
VLOOKUP(A1965,SOURCE!B:S,15,0)&amp;IF(SOURCE!$AA$2-LEN(VLOOKUP(A1965,SOURCE!B:S,15,0))&gt;=0,REPT(" ",SOURCE!$AA$2-LEN(VLOOKUP(A1965,SOURCE!B:S,15,0))),"")&amp;
TEXT(A1965,"???0")&amp;IF(VLOOKUP(A1965,SOURCE!B:S,16,0)="","","   "&amp;VLOOKUP(A1965,SOURCE!B:S,16,0)
))))
)</f>
        <v>#define MNU_HOME                    1921</v>
      </c>
    </row>
    <row r="1966" spans="1:4">
      <c r="A1966">
        <f t="shared" si="34"/>
        <v>1922</v>
      </c>
      <c r="B1966" t="str">
        <f>VLOOKUP(A1966,SOURCE!B:S,15,0)</f>
        <v>MNU_ALPHA</v>
      </c>
      <c r="C1966">
        <f>IF(
ISNUMBER(INDEX(SOURCE!B:B,MATCH(A1966,SOURCE!B:B,0)+1)),
  VALUE(INDEX(SOURCE!B:B,MATCH(A1966,SOURCE!B:B,0)+1)),
  "")</f>
        <v>1923</v>
      </c>
      <c r="D1966" s="8" t="str">
        <f>IF(A1966&lt;&gt;INT(A1966),B1966,
IF(A1966&lt;0,VLOOKUP(A1966,lookups!A$1:B$25,2,0),
IF(ISNA(B1966),"",
IF(OR(ISBLANK(A1966),ISNA(B1966),B1966=0),
"",
"#define "&amp;
VLOOKUP(A1966,SOURCE!B:S,15,0)&amp;IF(SOURCE!$AA$2-LEN(VLOOKUP(A1966,SOURCE!B:S,15,0))&gt;=0,REPT(" ",SOURCE!$AA$2-LEN(VLOOKUP(A1966,SOURCE!B:S,15,0))),"")&amp;
TEXT(A1966,"???0")&amp;IF(VLOOKUP(A1966,SOURCE!B:S,16,0)="","","   "&amp;VLOOKUP(A1966,SOURCE!B:S,16,0)
))))
)</f>
        <v>#define MNU_ALPHA                   1922</v>
      </c>
    </row>
    <row r="1967" spans="1:4">
      <c r="A1967">
        <f t="shared" si="34"/>
        <v>1923</v>
      </c>
      <c r="B1967" t="str">
        <f>VLOOKUP(A1967,SOURCE!B:S,15,0)</f>
        <v>MNU_BASE</v>
      </c>
      <c r="C1967">
        <f>IF(
ISNUMBER(INDEX(SOURCE!B:B,MATCH(A1967,SOURCE!B:B,0)+1)),
  VALUE(INDEX(SOURCE!B:B,MATCH(A1967,SOURCE!B:B,0)+1)),
  "")</f>
        <v>1924</v>
      </c>
      <c r="D1967" s="8" t="str">
        <f>IF(A1967&lt;&gt;INT(A1967),B1967,
IF(A1967&lt;0,VLOOKUP(A1967,lookups!A$1:B$25,2,0),
IF(ISNA(B1967),"",
IF(OR(ISBLANK(A1967),ISNA(B1967),B1967=0),
"",
"#define "&amp;
VLOOKUP(A1967,SOURCE!B:S,15,0)&amp;IF(SOURCE!$AA$2-LEN(VLOOKUP(A1967,SOURCE!B:S,15,0))&gt;=0,REPT(" ",SOURCE!$AA$2-LEN(VLOOKUP(A1967,SOURCE!B:S,15,0))),"")&amp;
TEXT(A1967,"???0")&amp;IF(VLOOKUP(A1967,SOURCE!B:S,16,0)="","","   "&amp;VLOOKUP(A1967,SOURCE!B:S,16,0)
))))
)</f>
        <v>#define MNU_BASE                    1923</v>
      </c>
    </row>
    <row r="1968" spans="1:4">
      <c r="A1968">
        <f t="shared" si="34"/>
        <v>1924</v>
      </c>
      <c r="B1968" t="str">
        <f>VLOOKUP(A1968,SOURCE!B:S,15,0)</f>
        <v>MNU_XEQ</v>
      </c>
      <c r="C1968">
        <f>IF(
ISNUMBER(INDEX(SOURCE!B:B,MATCH(A1968,SOURCE!B:B,0)+1)),
  VALUE(INDEX(SOURCE!B:B,MATCH(A1968,SOURCE!B:B,0)+1)),
  "")</f>
        <v>1925</v>
      </c>
      <c r="D1968" s="8" t="str">
        <f>IF(A1968&lt;&gt;INT(A1968),B1968,
IF(A1968&lt;0,VLOOKUP(A1968,lookups!A$1:B$25,2,0),
IF(ISNA(B1968),"",
IF(OR(ISBLANK(A1968),ISNA(B1968),B1968=0),
"",
"#define "&amp;
VLOOKUP(A1968,SOURCE!B:S,15,0)&amp;IF(SOURCE!$AA$2-LEN(VLOOKUP(A1968,SOURCE!B:S,15,0))&gt;=0,REPT(" ",SOURCE!$AA$2-LEN(VLOOKUP(A1968,SOURCE!B:S,15,0))),"")&amp;
TEXT(A1968,"???0")&amp;IF(VLOOKUP(A1968,SOURCE!B:S,16,0)="","","   "&amp;VLOOKUP(A1968,SOURCE!B:S,16,0)
))))
)</f>
        <v>#define MNU_XEQ                     1924</v>
      </c>
    </row>
    <row r="1969" spans="1:4">
      <c r="A1969">
        <f t="shared" si="34"/>
        <v>1925</v>
      </c>
      <c r="B1969" t="str">
        <f>VLOOKUP(A1969,SOURCE!B:S,15,0)</f>
        <v>MNU_EE</v>
      </c>
      <c r="C1969">
        <f>IF(
ISNUMBER(INDEX(SOURCE!B:B,MATCH(A1969,SOURCE!B:B,0)+1)),
  VALUE(INDEX(SOURCE!B:B,MATCH(A1969,SOURCE!B:B,0)+1)),
  "")</f>
        <v>1926</v>
      </c>
      <c r="D1969" s="8" t="str">
        <f>IF(A1969&lt;&gt;INT(A1969),B1969,
IF(A1969&lt;0,VLOOKUP(A1969,lookups!A$1:B$25,2,0),
IF(ISNA(B1969),"",
IF(OR(ISBLANK(A1969),ISNA(B1969),B1969=0),
"",
"#define "&amp;
VLOOKUP(A1969,SOURCE!B:S,15,0)&amp;IF(SOURCE!$AA$2-LEN(VLOOKUP(A1969,SOURCE!B:S,15,0))&gt;=0,REPT(" ",SOURCE!$AA$2-LEN(VLOOKUP(A1969,SOURCE!B:S,15,0))),"")&amp;
TEXT(A1969,"???0")&amp;IF(VLOOKUP(A1969,SOURCE!B:S,16,0)="","","   "&amp;VLOOKUP(A1969,SOURCE!B:S,16,0)
))))
)</f>
        <v>#define MNU_EE                      1925</v>
      </c>
    </row>
    <row r="1970" spans="1:4">
      <c r="A1970">
        <f t="shared" si="34"/>
        <v>1926</v>
      </c>
      <c r="B1970" t="str">
        <f>VLOOKUP(A1970,SOURCE!B:S,15,0)</f>
        <v>ITM_T_UP_ARROW</v>
      </c>
      <c r="C1970">
        <f>IF(
ISNUMBER(INDEX(SOURCE!B:B,MATCH(A1970,SOURCE!B:B,0)+1)),
  VALUE(INDEX(SOURCE!B:B,MATCH(A1970,SOURCE!B:B,0)+1)),
  "")</f>
        <v>1927</v>
      </c>
      <c r="D1970" s="8" t="str">
        <f>IF(A1970&lt;&gt;INT(A1970),B1970,
IF(A1970&lt;0,VLOOKUP(A1970,lookups!A$1:B$25,2,0),
IF(ISNA(B1970),"",
IF(OR(ISBLANK(A1970),ISNA(B1970),B1970=0),
"",
"#define "&amp;
VLOOKUP(A1970,SOURCE!B:S,15,0)&amp;IF(SOURCE!$AA$2-LEN(VLOOKUP(A1970,SOURCE!B:S,15,0))&gt;=0,REPT(" ",SOURCE!$AA$2-LEN(VLOOKUP(A1970,SOURCE!B:S,15,0))),"")&amp;
TEXT(A1970,"???0")&amp;IF(VLOOKUP(A1970,SOURCE!B:S,16,0)="","","   "&amp;VLOOKUP(A1970,SOURCE!B:S,16,0)
))))
)</f>
        <v>#define ITM_T_UP_ARROW              1926</v>
      </c>
    </row>
    <row r="1971" spans="1:4">
      <c r="A1971">
        <f t="shared" si="34"/>
        <v>1927</v>
      </c>
      <c r="B1971" t="str">
        <f>VLOOKUP(A1971,SOURCE!B:S,15,0)</f>
        <v>MNU_ASN</v>
      </c>
      <c r="C1971">
        <f>IF(
ISNUMBER(INDEX(SOURCE!B:B,MATCH(A1971,SOURCE!B:B,0)+1)),
  VALUE(INDEX(SOURCE!B:B,MATCH(A1971,SOURCE!B:B,0)+1)),
  "")</f>
        <v>1928</v>
      </c>
      <c r="D1971" s="8" t="str">
        <f>IF(A1971&lt;&gt;INT(A1971),B1971,
IF(A1971&lt;0,VLOOKUP(A1971,lookups!A$1:B$25,2,0),
IF(ISNA(B1971),"",
IF(OR(ISBLANK(A1971),ISNA(B1971),B1971=0),
"",
"#define "&amp;
VLOOKUP(A1971,SOURCE!B:S,15,0)&amp;IF(SOURCE!$AA$2-LEN(VLOOKUP(A1971,SOURCE!B:S,15,0))&gt;=0,REPT(" ",SOURCE!$AA$2-LEN(VLOOKUP(A1971,SOURCE!B:S,15,0))),"")&amp;
TEXT(A1971,"???0")&amp;IF(VLOOKUP(A1971,SOURCE!B:S,16,0)="","","   "&amp;VLOOKUP(A1971,SOURCE!B:S,16,0)
))))
)</f>
        <v>#define MNU_ASN                     1927</v>
      </c>
    </row>
    <row r="1972" spans="1:4">
      <c r="A1972">
        <f t="shared" si="34"/>
        <v>1928</v>
      </c>
      <c r="B1972" t="str">
        <f>VLOOKUP(A1972,SOURCE!B:S,15,0)</f>
        <v>ITM_T_DOWN_ARROW</v>
      </c>
      <c r="C1972">
        <f>IF(
ISNUMBER(INDEX(SOURCE!B:B,MATCH(A1972,SOURCE!B:B,0)+1)),
  VALUE(INDEX(SOURCE!B:B,MATCH(A1972,SOURCE!B:B,0)+1)),
  "")</f>
        <v>1929</v>
      </c>
      <c r="D1972" s="8" t="str">
        <f>IF(A1972&lt;&gt;INT(A1972),B1972,
IF(A1972&lt;0,VLOOKUP(A1972,lookups!A$1:B$25,2,0),
IF(ISNA(B1972),"",
IF(OR(ISBLANK(A1972),ISNA(B1972),B1972=0),
"",
"#define "&amp;
VLOOKUP(A1972,SOURCE!B:S,15,0)&amp;IF(SOURCE!$AA$2-LEN(VLOOKUP(A1972,SOURCE!B:S,15,0))&gt;=0,REPT(" ",SOURCE!$AA$2-LEN(VLOOKUP(A1972,SOURCE!B:S,15,0))),"")&amp;
TEXT(A1972,"???0")&amp;IF(VLOOKUP(A1972,SOURCE!B:S,16,0)="","","   "&amp;VLOOKUP(A1972,SOURCE!B:S,16,0)
))))
)</f>
        <v>#define ITM_T_DOWN_ARROW            1928</v>
      </c>
    </row>
    <row r="1973" spans="1:4">
      <c r="A1973">
        <f t="shared" si="34"/>
        <v>1929</v>
      </c>
      <c r="B1973" t="str">
        <f>VLOOKUP(A1973,SOURCE!B:S,15,0)</f>
        <v>ITM_T_HOME</v>
      </c>
      <c r="C1973">
        <f>IF(
ISNUMBER(INDEX(SOURCE!B:B,MATCH(A1973,SOURCE!B:B,0)+1)),
  VALUE(INDEX(SOURCE!B:B,MATCH(A1973,SOURCE!B:B,0)+1)),
  "")</f>
        <v>1930</v>
      </c>
      <c r="D1973" s="8" t="str">
        <f>IF(A1973&lt;&gt;INT(A1973),B1973,
IF(A1973&lt;0,VLOOKUP(A1973,lookups!A$1:B$25,2,0),
IF(ISNA(B1973),"",
IF(OR(ISBLANK(A1973),ISNA(B1973),B1973=0),
"",
"#define "&amp;
VLOOKUP(A1973,SOURCE!B:S,15,0)&amp;IF(SOURCE!$AA$2-LEN(VLOOKUP(A1973,SOURCE!B:S,15,0))&gt;=0,REPT(" ",SOURCE!$AA$2-LEN(VLOOKUP(A1973,SOURCE!B:S,15,0))),"")&amp;
TEXT(A1973,"???0")&amp;IF(VLOOKUP(A1973,SOURCE!B:S,16,0)="","","   "&amp;VLOOKUP(A1973,SOURCE!B:S,16,0)
))))
)</f>
        <v>#define ITM_T_HOME                  1929</v>
      </c>
    </row>
    <row r="1974" spans="1:4">
      <c r="A1974">
        <f t="shared" si="34"/>
        <v>1930</v>
      </c>
      <c r="B1974" t="str">
        <f>VLOOKUP(A1974,SOURCE!B:S,15,0)</f>
        <v>ITM_T_END</v>
      </c>
      <c r="C1974">
        <f>IF(
ISNUMBER(INDEX(SOURCE!B:B,MATCH(A1974,SOURCE!B:B,0)+1)),
  VALUE(INDEX(SOURCE!B:B,MATCH(A1974,SOURCE!B:B,0)+1)),
  "")</f>
        <v>1931</v>
      </c>
      <c r="D1974" s="8" t="str">
        <f>IF(A1974&lt;&gt;INT(A1974),B1974,
IF(A1974&lt;0,VLOOKUP(A1974,lookups!A$1:B$25,2,0),
IF(ISNA(B1974),"",
IF(OR(ISBLANK(A1974),ISNA(B1974),B1974=0),
"",
"#define "&amp;
VLOOKUP(A1974,SOURCE!B:S,15,0)&amp;IF(SOURCE!$AA$2-LEN(VLOOKUP(A1974,SOURCE!B:S,15,0))&gt;=0,REPT(" ",SOURCE!$AA$2-LEN(VLOOKUP(A1974,SOURCE!B:S,15,0))),"")&amp;
TEXT(A1974,"???0")&amp;IF(VLOOKUP(A1974,SOURCE!B:S,16,0)="","","   "&amp;VLOOKUP(A1974,SOURCE!B:S,16,0)
))))
)</f>
        <v>#define ITM_T_END                   1930</v>
      </c>
    </row>
    <row r="1975" spans="1:4">
      <c r="A1975">
        <f t="shared" si="34"/>
        <v>1931</v>
      </c>
      <c r="B1975" t="str">
        <f>VLOOKUP(A1975,SOURCE!B:S,15,0)</f>
        <v>ITM_STKTO3x1</v>
      </c>
      <c r="C1975">
        <f>IF(
ISNUMBER(INDEX(SOURCE!B:B,MATCH(A1975,SOURCE!B:B,0)+1)),
  VALUE(INDEX(SOURCE!B:B,MATCH(A1975,SOURCE!B:B,0)+1)),
  "")</f>
        <v>1932</v>
      </c>
      <c r="D1975" s="8" t="str">
        <f>IF(A1975&lt;&gt;INT(A1975),B1975,
IF(A1975&lt;0,VLOOKUP(A1975,lookups!A$1:B$25,2,0),
IF(ISNA(B1975),"",
IF(OR(ISBLANK(A1975),ISNA(B1975),B1975=0),
"",
"#define "&amp;
VLOOKUP(A1975,SOURCE!B:S,15,0)&amp;IF(SOURCE!$AA$2-LEN(VLOOKUP(A1975,SOURCE!B:S,15,0))&gt;=0,REPT(" ",SOURCE!$AA$2-LEN(VLOOKUP(A1975,SOURCE!B:S,15,0))),"")&amp;
TEXT(A1975,"???0")&amp;IF(VLOOKUP(A1975,SOURCE!B:S,16,0)="","","   "&amp;VLOOKUP(A1975,SOURCE!B:S,16,0)
))))
)</f>
        <v>#define ITM_STKTO3x1                1931</v>
      </c>
    </row>
    <row r="1976" spans="1:4">
      <c r="A1976">
        <f t="shared" si="34"/>
        <v>1932</v>
      </c>
      <c r="B1976" t="str">
        <f>VLOOKUP(A1976,SOURCE!B:S,15,0)</f>
        <v>ITM_XPARSE</v>
      </c>
      <c r="C1976">
        <f>IF(
ISNUMBER(INDEX(SOURCE!B:B,MATCH(A1976,SOURCE!B:B,0)+1)),
  VALUE(INDEX(SOURCE!B:B,MATCH(A1976,SOURCE!B:B,0)+1)),
  "")</f>
        <v>1933</v>
      </c>
      <c r="D1976" s="8" t="str">
        <f>IF(A1976&lt;&gt;INT(A1976),B1976,
IF(A1976&lt;0,VLOOKUP(A1976,lookups!A$1:B$25,2,0),
IF(ISNA(B1976),"",
IF(OR(ISBLANK(A1976),ISNA(B1976),B1976=0),
"",
"#define "&amp;
VLOOKUP(A1976,SOURCE!B:S,15,0)&amp;IF(SOURCE!$AA$2-LEN(VLOOKUP(A1976,SOURCE!B:S,15,0))&gt;=0,REPT(" ",SOURCE!$AA$2-LEN(VLOOKUP(A1976,SOURCE!B:S,15,0))),"")&amp;
TEXT(A1976,"???0")&amp;IF(VLOOKUP(A1976,SOURCE!B:S,16,0)="","","   "&amp;VLOOKUP(A1976,SOURCE!B:S,16,0)
))))
)</f>
        <v>#define ITM_XPARSE                  1932</v>
      </c>
    </row>
    <row r="1977" spans="1:4">
      <c r="A1977">
        <f t="shared" si="34"/>
        <v>1933</v>
      </c>
      <c r="B1977" t="str">
        <f>VLOOKUP(A1977,SOURCE!B:S,15,0)</f>
        <v>MNU_XXEQ</v>
      </c>
      <c r="C1977">
        <f>IF(
ISNUMBER(INDEX(SOURCE!B:B,MATCH(A1977,SOURCE!B:B,0)+1)),
  VALUE(INDEX(SOURCE!B:B,MATCH(A1977,SOURCE!B:B,0)+1)),
  "")</f>
        <v>1934</v>
      </c>
      <c r="D1977" s="8" t="str">
        <f>IF(A1977&lt;&gt;INT(A1977),B1977,
IF(A1977&lt;0,VLOOKUP(A1977,lookups!A$1:B$25,2,0),
IF(ISNA(B1977),"",
IF(OR(ISBLANK(A1977),ISNA(B1977),B1977=0),
"",
"#define "&amp;
VLOOKUP(A1977,SOURCE!B:S,15,0)&amp;IF(SOURCE!$AA$2-LEN(VLOOKUP(A1977,SOURCE!B:S,15,0))&gt;=0,REPT(" ",SOURCE!$AA$2-LEN(VLOOKUP(A1977,SOURCE!B:S,15,0))),"")&amp;
TEXT(A1977,"???0")&amp;IF(VLOOKUP(A1977,SOURCE!B:S,16,0)="","","   "&amp;VLOOKUP(A1977,SOURCE!B:S,16,0)
))))
)</f>
        <v>#define MNU_XXEQ                    1933</v>
      </c>
    </row>
    <row r="1978" spans="1:4">
      <c r="A1978">
        <f t="shared" si="34"/>
        <v>1934</v>
      </c>
      <c r="B1978" t="str">
        <f>VLOOKUP(A1978,SOURCE!B:S,15,0)</f>
        <v>ITM_RNG</v>
      </c>
      <c r="C1978">
        <f>IF(
ISNUMBER(INDEX(SOURCE!B:B,MATCH(A1978,SOURCE!B:B,0)+1)),
  VALUE(INDEX(SOURCE!B:B,MATCH(A1978,SOURCE!B:B,0)+1)),
  "")</f>
        <v>1935</v>
      </c>
      <c r="D1978" s="8" t="str">
        <f>IF(A1978&lt;&gt;INT(A1978),B1978,
IF(A1978&lt;0,VLOOKUP(A1978,lookups!A$1:B$25,2,0),
IF(ISNA(B1978),"",
IF(OR(ISBLANK(A1978),ISNA(B1978),B1978=0),
"",
"#define "&amp;
VLOOKUP(A1978,SOURCE!B:S,15,0)&amp;IF(SOURCE!$AA$2-LEN(VLOOKUP(A1978,SOURCE!B:S,15,0))&gt;=0,REPT(" ",SOURCE!$AA$2-LEN(VLOOKUP(A1978,SOURCE!B:S,15,0))),"")&amp;
TEXT(A1978,"???0")&amp;IF(VLOOKUP(A1978,SOURCE!B:S,16,0)="","","   "&amp;VLOOKUP(A1978,SOURCE!B:S,16,0)
))))
)</f>
        <v>#define ITM_RNG                     1934</v>
      </c>
    </row>
    <row r="1979" spans="1:4">
      <c r="A1979">
        <f t="shared" si="34"/>
        <v>1935</v>
      </c>
      <c r="B1979" t="str">
        <f>VLOOKUP(A1979,SOURCE!B:S,15,0)</f>
        <v>ITM_FLGSV</v>
      </c>
      <c r="C1979">
        <f>IF(
ISNUMBER(INDEX(SOURCE!B:B,MATCH(A1979,SOURCE!B:B,0)+1)),
  VALUE(INDEX(SOURCE!B:B,MATCH(A1979,SOURCE!B:B,0)+1)),
  "")</f>
        <v>1936</v>
      </c>
      <c r="D1979" s="8" t="str">
        <f>IF(A1979&lt;&gt;INT(A1979),B1979,
IF(A1979&lt;0,VLOOKUP(A1979,lookups!A$1:B$25,2,0),
IF(ISNA(B1979),"",
IF(OR(ISBLANK(A1979),ISNA(B1979),B1979=0),
"",
"#define "&amp;
VLOOKUP(A1979,SOURCE!B:S,15,0)&amp;IF(SOURCE!$AA$2-LEN(VLOOKUP(A1979,SOURCE!B:S,15,0))&gt;=0,REPT(" ",SOURCE!$AA$2-LEN(VLOOKUP(A1979,SOURCE!B:S,15,0))),"")&amp;
TEXT(A1979,"???0")&amp;IF(VLOOKUP(A1979,SOURCE!B:S,16,0)="","","   "&amp;VLOOKUP(A1979,SOURCE!B:S,16,0)
))))
)</f>
        <v>#define ITM_FLGSV                   1935</v>
      </c>
    </row>
    <row r="1980" spans="1:4">
      <c r="A1980">
        <f t="shared" si="34"/>
        <v>1936</v>
      </c>
      <c r="B1980" t="str">
        <f>VLOOKUP(A1980,SOURCE!B:S,15,0)</f>
        <v>ITM_CPXI</v>
      </c>
      <c r="C1980">
        <f>IF(
ISNUMBER(INDEX(SOURCE!B:B,MATCH(A1980,SOURCE!B:B,0)+1)),
  VALUE(INDEX(SOURCE!B:B,MATCH(A1980,SOURCE!B:B,0)+1)),
  "")</f>
        <v>1937</v>
      </c>
      <c r="D1980" s="8" t="str">
        <f>IF(A1980&lt;&gt;INT(A1980),B1980,
IF(A1980&lt;0,VLOOKUP(A1980,lookups!A$1:B$25,2,0),
IF(ISNA(B1980),"",
IF(OR(ISBLANK(A1980),ISNA(B1980),B1980=0),
"",
"#define "&amp;
VLOOKUP(A1980,SOURCE!B:S,15,0)&amp;IF(SOURCE!$AA$2-LEN(VLOOKUP(A1980,SOURCE!B:S,15,0))&gt;=0,REPT(" ",SOURCE!$AA$2-LEN(VLOOKUP(A1980,SOURCE!B:S,15,0))),"")&amp;
TEXT(A1980,"???0")&amp;IF(VLOOKUP(A1980,SOURCE!B:S,16,0)="","","   "&amp;VLOOKUP(A1980,SOURCE!B:S,16,0)
))))
)</f>
        <v>#define ITM_CPXI                    1936</v>
      </c>
    </row>
    <row r="1981" spans="1:4">
      <c r="A1981">
        <f t="shared" si="34"/>
        <v>1937</v>
      </c>
      <c r="B1981" t="str">
        <f>VLOOKUP(A1981,SOURCE!B:S,15,0)</f>
        <v>ITM_CPXJ</v>
      </c>
      <c r="C1981">
        <f>IF(
ISNUMBER(INDEX(SOURCE!B:B,MATCH(A1981,SOURCE!B:B,0)+1)),
  VALUE(INDEX(SOURCE!B:B,MATCH(A1981,SOURCE!B:B,0)+1)),
  "")</f>
        <v>1938</v>
      </c>
      <c r="D1981" s="8" t="str">
        <f>IF(A1981&lt;&gt;INT(A1981),B1981,
IF(A1981&lt;0,VLOOKUP(A1981,lookups!A$1:B$25,2,0),
IF(ISNA(B1981),"",
IF(OR(ISBLANK(A1981),ISNA(B1981),B1981=0),
"",
"#define "&amp;
VLOOKUP(A1981,SOURCE!B:S,15,0)&amp;IF(SOURCE!$AA$2-LEN(VLOOKUP(A1981,SOURCE!B:S,15,0))&gt;=0,REPT(" ",SOURCE!$AA$2-LEN(VLOOKUP(A1981,SOURCE!B:S,15,0))),"")&amp;
TEXT(A1981,"???0")&amp;IF(VLOOKUP(A1981,SOURCE!B:S,16,0)="","","   "&amp;VLOOKUP(A1981,SOURCE!B:S,16,0)
))))
)</f>
        <v>#define ITM_CPXJ                    1937</v>
      </c>
    </row>
    <row r="1982" spans="1:4">
      <c r="A1982">
        <f t="shared" si="34"/>
        <v>1938</v>
      </c>
      <c r="B1982" t="str">
        <f>VLOOKUP(A1982,SOURCE!B:S,15,0)</f>
        <v>ITM_SSIZE4</v>
      </c>
      <c r="C1982">
        <f>IF(
ISNUMBER(INDEX(SOURCE!B:B,MATCH(A1982,SOURCE!B:B,0)+1)),
  VALUE(INDEX(SOURCE!B:B,MATCH(A1982,SOURCE!B:B,0)+1)),
  "")</f>
        <v>1939</v>
      </c>
      <c r="D1982" s="8" t="str">
        <f>IF(A1982&lt;&gt;INT(A1982),B1982,
IF(A1982&lt;0,VLOOKUP(A1982,lookups!A$1:B$25,2,0),
IF(ISNA(B1982),"",
IF(OR(ISBLANK(A1982),ISNA(B1982),B1982=0),
"",
"#define "&amp;
VLOOKUP(A1982,SOURCE!B:S,15,0)&amp;IF(SOURCE!$AA$2-LEN(VLOOKUP(A1982,SOURCE!B:S,15,0))&gt;=0,REPT(" ",SOURCE!$AA$2-LEN(VLOOKUP(A1982,SOURCE!B:S,15,0))),"")&amp;
TEXT(A1982,"???0")&amp;IF(VLOOKUP(A1982,SOURCE!B:S,16,0)="","","   "&amp;VLOOKUP(A1982,SOURCE!B:S,16,0)
))))
)</f>
        <v>#define ITM_SSIZE4                  1938</v>
      </c>
    </row>
    <row r="1983" spans="1:4">
      <c r="A1983">
        <f t="shared" si="34"/>
        <v>1939</v>
      </c>
      <c r="B1983" t="str">
        <f>VLOOKUP(A1983,SOURCE!B:S,15,0)</f>
        <v>ITM_SSIZE8</v>
      </c>
      <c r="C1983">
        <f>IF(
ISNUMBER(INDEX(SOURCE!B:B,MATCH(A1983,SOURCE!B:B,0)+1)),
  VALUE(INDEX(SOURCE!B:B,MATCH(A1983,SOURCE!B:B,0)+1)),
  "")</f>
        <v>1940</v>
      </c>
      <c r="D1983" s="8" t="str">
        <f>IF(A1983&lt;&gt;INT(A1983),B1983,
IF(A1983&lt;0,VLOOKUP(A1983,lookups!A$1:B$25,2,0),
IF(ISNA(B1983),"",
IF(OR(ISBLANK(A1983),ISNA(B1983),B1983=0),
"",
"#define "&amp;
VLOOKUP(A1983,SOURCE!B:S,15,0)&amp;IF(SOURCE!$AA$2-LEN(VLOOKUP(A1983,SOURCE!B:S,15,0))&gt;=0,REPT(" ",SOURCE!$AA$2-LEN(VLOOKUP(A1983,SOURCE!B:S,15,0))),"")&amp;
TEXT(A1983,"???0")&amp;IF(VLOOKUP(A1983,SOURCE!B:S,16,0)="","","   "&amp;VLOOKUP(A1983,SOURCE!B:S,16,0)
))))
)</f>
        <v>#define ITM_SSIZE8                  1939</v>
      </c>
    </row>
    <row r="1984" spans="1:4">
      <c r="A1984">
        <f t="shared" si="34"/>
        <v>1940</v>
      </c>
      <c r="B1984" t="str">
        <f>VLOOKUP(A1984,SOURCE!B:S,15,0)</f>
        <v>ITM_CB_SPCRES</v>
      </c>
      <c r="C1984">
        <f>IF(
ISNUMBER(INDEX(SOURCE!B:B,MATCH(A1984,SOURCE!B:B,0)+1)),
  VALUE(INDEX(SOURCE!B:B,MATCH(A1984,SOURCE!B:B,0)+1)),
  "")</f>
        <v>1941</v>
      </c>
      <c r="D1984" s="8" t="str">
        <f>IF(A1984&lt;&gt;INT(A1984),B1984,
IF(A1984&lt;0,VLOOKUP(A1984,lookups!A$1:B$25,2,0),
IF(ISNA(B1984),"",
IF(OR(ISBLANK(A1984),ISNA(B1984),B1984=0),
"",
"#define "&amp;
VLOOKUP(A1984,SOURCE!B:S,15,0)&amp;IF(SOURCE!$AA$2-LEN(VLOOKUP(A1984,SOURCE!B:S,15,0))&gt;=0,REPT(" ",SOURCE!$AA$2-LEN(VLOOKUP(A1984,SOURCE!B:S,15,0))),"")&amp;
TEXT(A1984,"???0")&amp;IF(VLOOKUP(A1984,SOURCE!B:S,16,0)="","","   "&amp;VLOOKUP(A1984,SOURCE!B:S,16,0)
))))
)</f>
        <v>#define ITM_CB_SPCRES               1940</v>
      </c>
    </row>
    <row r="1985" spans="1:4">
      <c r="A1985">
        <f t="shared" si="34"/>
        <v>1941</v>
      </c>
      <c r="B1985" t="str">
        <f>VLOOKUP(A1985,SOURCE!B:S,15,0)</f>
        <v>ITM_CFG</v>
      </c>
      <c r="C1985">
        <f>IF(
ISNUMBER(INDEX(SOURCE!B:B,MATCH(A1985,SOURCE!B:B,0)+1)),
  VALUE(INDEX(SOURCE!B:B,MATCH(A1985,SOURCE!B:B,0)+1)),
  "")</f>
        <v>1942</v>
      </c>
      <c r="D1985" s="8" t="str">
        <f>IF(A1985&lt;&gt;INT(A1985),B1985,
IF(A1985&lt;0,VLOOKUP(A1985,lookups!A$1:B$25,2,0),
IF(ISNA(B1985),"",
IF(OR(ISBLANK(A1985),ISNA(B1985),B1985=0),
"",
"#define "&amp;
VLOOKUP(A1985,SOURCE!B:S,15,0)&amp;IF(SOURCE!$AA$2-LEN(VLOOKUP(A1985,SOURCE!B:S,15,0))&gt;=0,REPT(" ",SOURCE!$AA$2-LEN(VLOOKUP(A1985,SOURCE!B:S,15,0))),"")&amp;
TEXT(A1985,"???0")&amp;IF(VLOOKUP(A1985,SOURCE!B:S,16,0)="","","   "&amp;VLOOKUP(A1985,SOURCE!B:S,16,0)
))))
)</f>
        <v>#define ITM_CFG                     1941</v>
      </c>
    </row>
    <row r="1986" spans="1:4">
      <c r="A1986">
        <f t="shared" si="34"/>
        <v>1942</v>
      </c>
      <c r="B1986" t="str">
        <f>VLOOKUP(A1986,SOURCE!B:S,15,0)</f>
        <v>ITM_CLK12</v>
      </c>
      <c r="C1986">
        <f>IF(
ISNUMBER(INDEX(SOURCE!B:B,MATCH(A1986,SOURCE!B:B,0)+1)),
  VALUE(INDEX(SOURCE!B:B,MATCH(A1986,SOURCE!B:B,0)+1)),
  "")</f>
        <v>1943</v>
      </c>
      <c r="D1986" s="8" t="str">
        <f>IF(A1986&lt;&gt;INT(A1986),B1986,
IF(A1986&lt;0,VLOOKUP(A1986,lookups!A$1:B$25,2,0),
IF(ISNA(B1986),"",
IF(OR(ISBLANK(A1986),ISNA(B1986),B1986=0),
"",
"#define "&amp;
VLOOKUP(A1986,SOURCE!B:S,15,0)&amp;IF(SOURCE!$AA$2-LEN(VLOOKUP(A1986,SOURCE!B:S,15,0))&gt;=0,REPT(" ",SOURCE!$AA$2-LEN(VLOOKUP(A1986,SOURCE!B:S,15,0))),"")&amp;
TEXT(A1986,"???0")&amp;IF(VLOOKUP(A1986,SOURCE!B:S,16,0)="","","   "&amp;VLOOKUP(A1986,SOURCE!B:S,16,0)
))))
)</f>
        <v>#define ITM_CLK12                   1942</v>
      </c>
    </row>
    <row r="1987" spans="1:4">
      <c r="A1987">
        <f t="shared" si="34"/>
        <v>1943</v>
      </c>
      <c r="B1987" t="str">
        <f>VLOOKUP(A1987,SOURCE!B:S,15,0)</f>
        <v>ITM_CLK24</v>
      </c>
      <c r="C1987">
        <f>IF(
ISNUMBER(INDEX(SOURCE!B:B,MATCH(A1987,SOURCE!B:B,0)+1)),
  VALUE(INDEX(SOURCE!B:B,MATCH(A1987,SOURCE!B:B,0)+1)),
  "")</f>
        <v>1944</v>
      </c>
      <c r="D1987" s="8" t="str">
        <f>IF(A1987&lt;&gt;INT(A1987),B1987,
IF(A1987&lt;0,VLOOKUP(A1987,lookups!A$1:B$25,2,0),
IF(ISNA(B1987),"",
IF(OR(ISBLANK(A1987),ISNA(B1987),B1987=0),
"",
"#define "&amp;
VLOOKUP(A1987,SOURCE!B:S,15,0)&amp;IF(SOURCE!$AA$2-LEN(VLOOKUP(A1987,SOURCE!B:S,15,0))&gt;=0,REPT(" ",SOURCE!$AA$2-LEN(VLOOKUP(A1987,SOURCE!B:S,15,0))),"")&amp;
TEXT(A1987,"???0")&amp;IF(VLOOKUP(A1987,SOURCE!B:S,16,0)="","","   "&amp;VLOOKUP(A1987,SOURCE!B:S,16,0)
))))
)</f>
        <v>#define ITM_CLK24                   1943</v>
      </c>
    </row>
    <row r="1988" spans="1:4">
      <c r="A1988">
        <f t="shared" si="34"/>
        <v>1944</v>
      </c>
      <c r="B1988" t="str">
        <f>VLOOKUP(A1988,SOURCE!B:S,15,0)</f>
        <v>ITM_MULTCR</v>
      </c>
      <c r="C1988">
        <f>IF(
ISNUMBER(INDEX(SOURCE!B:B,MATCH(A1988,SOURCE!B:B,0)+1)),
  VALUE(INDEX(SOURCE!B:B,MATCH(A1988,SOURCE!B:B,0)+1)),
  "")</f>
        <v>1945</v>
      </c>
      <c r="D1988" s="8" t="str">
        <f>IF(A1988&lt;&gt;INT(A1988),B1988,
IF(A1988&lt;0,VLOOKUP(A1988,lookups!A$1:B$25,2,0),
IF(ISNA(B1988),"",
IF(OR(ISBLANK(A1988),ISNA(B1988),B1988=0),
"",
"#define "&amp;
VLOOKUP(A1988,SOURCE!B:S,15,0)&amp;IF(SOURCE!$AA$2-LEN(VLOOKUP(A1988,SOURCE!B:S,15,0))&gt;=0,REPT(" ",SOURCE!$AA$2-LEN(VLOOKUP(A1988,SOURCE!B:S,15,0))),"")&amp;
TEXT(A1988,"???0")&amp;IF(VLOOKUP(A1988,SOURCE!B:S,16,0)="","","   "&amp;VLOOKUP(A1988,SOURCE!B:S,16,0)
))))
)</f>
        <v>#define ITM_MULTCR                  1944</v>
      </c>
    </row>
    <row r="1989" spans="1:4">
      <c r="A1989">
        <f t="shared" si="34"/>
        <v>1945</v>
      </c>
      <c r="B1989" t="str">
        <f>VLOOKUP(A1989,SOURCE!B:S,15,0)</f>
        <v>ITM_MULTDOT</v>
      </c>
      <c r="C1989">
        <f>IF(
ISNUMBER(INDEX(SOURCE!B:B,MATCH(A1989,SOURCE!B:B,0)+1)),
  VALUE(INDEX(SOURCE!B:B,MATCH(A1989,SOURCE!B:B,0)+1)),
  "")</f>
        <v>1946</v>
      </c>
      <c r="D1989" s="8" t="str">
        <f>IF(A1989&lt;&gt;INT(A1989),B1989,
IF(A1989&lt;0,VLOOKUP(A1989,lookups!A$1:B$25,2,0),
IF(ISNA(B1989),"",
IF(OR(ISBLANK(A1989),ISNA(B1989),B1989=0),
"",
"#define "&amp;
VLOOKUP(A1989,SOURCE!B:S,15,0)&amp;IF(SOURCE!$AA$2-LEN(VLOOKUP(A1989,SOURCE!B:S,15,0))&gt;=0,REPT(" ",SOURCE!$AA$2-LEN(VLOOKUP(A1989,SOURCE!B:S,15,0))),"")&amp;
TEXT(A1989,"???0")&amp;IF(VLOOKUP(A1989,SOURCE!B:S,16,0)="","","   "&amp;VLOOKUP(A1989,SOURCE!B:S,16,0)
))))
)</f>
        <v>#define ITM_MULTDOT                 1945</v>
      </c>
    </row>
    <row r="1990" spans="1:4">
      <c r="A1990">
        <f t="shared" si="34"/>
        <v>1946</v>
      </c>
      <c r="B1990" t="str">
        <f>VLOOKUP(A1990,SOURCE!B:S,15,0)</f>
        <v>ITM_POLAR</v>
      </c>
      <c r="C1990">
        <f>IF(
ISNUMBER(INDEX(SOURCE!B:B,MATCH(A1990,SOURCE!B:B,0)+1)),
  VALUE(INDEX(SOURCE!B:B,MATCH(A1990,SOURCE!B:B,0)+1)),
  "")</f>
        <v>1947</v>
      </c>
      <c r="D1990" s="8" t="str">
        <f>IF(A1990&lt;&gt;INT(A1990),B1990,
IF(A1990&lt;0,VLOOKUP(A1990,lookups!A$1:B$25,2,0),
IF(ISNA(B1990),"",
IF(OR(ISBLANK(A1990),ISNA(B1990),B1990=0),
"",
"#define "&amp;
VLOOKUP(A1990,SOURCE!B:S,15,0)&amp;IF(SOURCE!$AA$2-LEN(VLOOKUP(A1990,SOURCE!B:S,15,0))&gt;=0,REPT(" ",SOURCE!$AA$2-LEN(VLOOKUP(A1990,SOURCE!B:S,15,0))),"")&amp;
TEXT(A1990,"???0")&amp;IF(VLOOKUP(A1990,SOURCE!B:S,16,0)="","","   "&amp;VLOOKUP(A1990,SOURCE!B:S,16,0)
))))
)</f>
        <v>#define ITM_POLAR                   1946</v>
      </c>
    </row>
    <row r="1991" spans="1:4">
      <c r="A1991">
        <f t="shared" si="34"/>
        <v>1947</v>
      </c>
      <c r="B1991" t="str">
        <f>VLOOKUP(A1991,SOURCE!B:S,15,0)</f>
        <v>ITM_RDXCOM</v>
      </c>
      <c r="C1991">
        <f>IF(
ISNUMBER(INDEX(SOURCE!B:B,MATCH(A1991,SOURCE!B:B,0)+1)),
  VALUE(INDEX(SOURCE!B:B,MATCH(A1991,SOURCE!B:B,0)+1)),
  "")</f>
        <v>1948</v>
      </c>
      <c r="D1991" s="8" t="str">
        <f>IF(A1991&lt;&gt;INT(A1991),B1991,
IF(A1991&lt;0,VLOOKUP(A1991,lookups!A$1:B$25,2,0),
IF(ISNA(B1991),"",
IF(OR(ISBLANK(A1991),ISNA(B1991),B1991=0),
"",
"#define "&amp;
VLOOKUP(A1991,SOURCE!B:S,15,0)&amp;IF(SOURCE!$AA$2-LEN(VLOOKUP(A1991,SOURCE!B:S,15,0))&gt;=0,REPT(" ",SOURCE!$AA$2-LEN(VLOOKUP(A1991,SOURCE!B:S,15,0))),"")&amp;
TEXT(A1991,"???0")&amp;IF(VLOOKUP(A1991,SOURCE!B:S,16,0)="","","   "&amp;VLOOKUP(A1991,SOURCE!B:S,16,0)
))))
)</f>
        <v>#define ITM_RDXCOM                  1947</v>
      </c>
    </row>
    <row r="1992" spans="1:4">
      <c r="A1992">
        <f t="shared" si="34"/>
        <v>1948</v>
      </c>
      <c r="B1992" t="str">
        <f>VLOOKUP(A1992,SOURCE!B:S,15,0)</f>
        <v>ITM_RDXPER</v>
      </c>
      <c r="C1992">
        <f>IF(
ISNUMBER(INDEX(SOURCE!B:B,MATCH(A1992,SOURCE!B:B,0)+1)),
  VALUE(INDEX(SOURCE!B:B,MATCH(A1992,SOURCE!B:B,0)+1)),
  "")</f>
        <v>1949</v>
      </c>
      <c r="D1992" s="8" t="str">
        <f>IF(A1992&lt;&gt;INT(A1992),B1992,
IF(A1992&lt;0,VLOOKUP(A1992,lookups!A$1:B$25,2,0),
IF(ISNA(B1992),"",
IF(OR(ISBLANK(A1992),ISNA(B1992),B1992=0),
"",
"#define "&amp;
VLOOKUP(A1992,SOURCE!B:S,15,0)&amp;IF(SOURCE!$AA$2-LEN(VLOOKUP(A1992,SOURCE!B:S,15,0))&gt;=0,REPT(" ",SOURCE!$AA$2-LEN(VLOOKUP(A1992,SOURCE!B:S,15,0))),"")&amp;
TEXT(A1992,"???0")&amp;IF(VLOOKUP(A1992,SOURCE!B:S,16,0)="","","   "&amp;VLOOKUP(A1992,SOURCE!B:S,16,0)
))))
)</f>
        <v>#define ITM_RDXPER                  1948</v>
      </c>
    </row>
    <row r="1993" spans="1:4">
      <c r="A1993">
        <f t="shared" si="34"/>
        <v>1949</v>
      </c>
      <c r="B1993" t="str">
        <f>VLOOKUP(A1993,SOURCE!B:S,15,0)</f>
        <v>ITM_RECT</v>
      </c>
      <c r="C1993">
        <f>IF(
ISNUMBER(INDEX(SOURCE!B:B,MATCH(A1993,SOURCE!B:B,0)+1)),
  VALUE(INDEX(SOURCE!B:B,MATCH(A1993,SOURCE!B:B,0)+1)),
  "")</f>
        <v>1950</v>
      </c>
      <c r="D1993" s="8" t="str">
        <f>IF(A1993&lt;&gt;INT(A1993),B1993,
IF(A1993&lt;0,VLOOKUP(A1993,lookups!A$1:B$25,2,0),
IF(ISNA(B1993),"",
IF(OR(ISBLANK(A1993),ISNA(B1993),B1993=0),
"",
"#define "&amp;
VLOOKUP(A1993,SOURCE!B:S,15,0)&amp;IF(SOURCE!$AA$2-LEN(VLOOKUP(A1993,SOURCE!B:S,15,0))&gt;=0,REPT(" ",SOURCE!$AA$2-LEN(VLOOKUP(A1993,SOURCE!B:S,15,0))),"")&amp;
TEXT(A1993,"???0")&amp;IF(VLOOKUP(A1993,SOURCE!B:S,16,0)="","","   "&amp;VLOOKUP(A1993,SOURCE!B:S,16,0)
))))
)</f>
        <v>#define ITM_RECT                    1949</v>
      </c>
    </row>
    <row r="1994" spans="1:4">
      <c r="A1994">
        <f t="shared" si="34"/>
        <v>1950</v>
      </c>
      <c r="B1994" t="str">
        <f>VLOOKUP(A1994,SOURCE!B:S,15,0)</f>
        <v>ITM_SCIOVR</v>
      </c>
      <c r="C1994">
        <f>IF(
ISNUMBER(INDEX(SOURCE!B:B,MATCH(A1994,SOURCE!B:B,0)+1)),
  VALUE(INDEX(SOURCE!B:B,MATCH(A1994,SOURCE!B:B,0)+1)),
  "")</f>
        <v>1951</v>
      </c>
      <c r="D1994" s="8" t="str">
        <f>IF(A1994&lt;&gt;INT(A1994),B1994,
IF(A1994&lt;0,VLOOKUP(A1994,lookups!A$1:B$25,2,0),
IF(ISNA(B1994),"",
IF(OR(ISBLANK(A1994),ISNA(B1994),B1994=0),
"",
"#define "&amp;
VLOOKUP(A1994,SOURCE!B:S,15,0)&amp;IF(SOURCE!$AA$2-LEN(VLOOKUP(A1994,SOURCE!B:S,15,0))&gt;=0,REPT(" ",SOURCE!$AA$2-LEN(VLOOKUP(A1994,SOURCE!B:S,15,0))),"")&amp;
TEXT(A1994,"???0")&amp;IF(VLOOKUP(A1994,SOURCE!B:S,16,0)="","","   "&amp;VLOOKUP(A1994,SOURCE!B:S,16,0)
))))
)</f>
        <v>#define ITM_SCIOVR                  1950</v>
      </c>
    </row>
    <row r="1995" spans="1:4">
      <c r="A1995">
        <f t="shared" ref="A1995:A2058" si="35">C1994</f>
        <v>1951</v>
      </c>
      <c r="B1995" t="str">
        <f>VLOOKUP(A1995,SOURCE!B:S,15,0)</f>
        <v>ITM_ENGOVR</v>
      </c>
      <c r="C1995">
        <f>IF(
ISNUMBER(INDEX(SOURCE!B:B,MATCH(A1995,SOURCE!B:B,0)+1)),
  VALUE(INDEX(SOURCE!B:B,MATCH(A1995,SOURCE!B:B,0)+1)),
  "")</f>
        <v>1952</v>
      </c>
      <c r="D1995" s="8" t="str">
        <f>IF(A1995&lt;&gt;INT(A1995),B1995,
IF(A1995&lt;0,VLOOKUP(A1995,lookups!A$1:B$25,2,0),
IF(ISNA(B1995),"",
IF(OR(ISBLANK(A1995),ISNA(B1995),B1995=0),
"",
"#define "&amp;
VLOOKUP(A1995,SOURCE!B:S,15,0)&amp;IF(SOURCE!$AA$2-LEN(VLOOKUP(A1995,SOURCE!B:S,15,0))&gt;=0,REPT(" ",SOURCE!$AA$2-LEN(VLOOKUP(A1995,SOURCE!B:S,15,0))),"")&amp;
TEXT(A1995,"???0")&amp;IF(VLOOKUP(A1995,SOURCE!B:S,16,0)="","","   "&amp;VLOOKUP(A1995,SOURCE!B:S,16,0)
))))
)</f>
        <v>#define ITM_ENGOVR                  1951</v>
      </c>
    </row>
    <row r="1996" spans="1:4">
      <c r="A1996">
        <f t="shared" si="35"/>
        <v>1952</v>
      </c>
      <c r="B1996" t="str">
        <f>VLOOKUP(A1996,SOURCE!B:S,15,0)</f>
        <v>ITM_T_LEFT_ARROW</v>
      </c>
      <c r="C1996">
        <f>IF(
ISNUMBER(INDEX(SOURCE!B:B,MATCH(A1996,SOURCE!B:B,0)+1)),
  VALUE(INDEX(SOURCE!B:B,MATCH(A1996,SOURCE!B:B,0)+1)),
  "")</f>
        <v>1953</v>
      </c>
      <c r="D1996" s="8" t="str">
        <f>IF(A1996&lt;&gt;INT(A1996),B1996,
IF(A1996&lt;0,VLOOKUP(A1996,lookups!A$1:B$25,2,0),
IF(ISNA(B1996),"",
IF(OR(ISBLANK(A1996),ISNA(B1996),B1996=0),
"",
"#define "&amp;
VLOOKUP(A1996,SOURCE!B:S,15,0)&amp;IF(SOURCE!$AA$2-LEN(VLOOKUP(A1996,SOURCE!B:S,15,0))&gt;=0,REPT(" ",SOURCE!$AA$2-LEN(VLOOKUP(A1996,SOURCE!B:S,15,0))),"")&amp;
TEXT(A1996,"???0")&amp;IF(VLOOKUP(A1996,SOURCE!B:S,16,0)="","","   "&amp;VLOOKUP(A1996,SOURCE!B:S,16,0)
))))
)</f>
        <v>#define ITM_T_LEFT_ARROW            1952</v>
      </c>
    </row>
    <row r="1997" spans="1:4">
      <c r="A1997">
        <f t="shared" si="35"/>
        <v>1953</v>
      </c>
      <c r="B1997" t="str">
        <f>VLOOKUP(A1997,SOURCE!B:S,15,0)</f>
        <v>ITM_T_RIGHT_ARROW</v>
      </c>
      <c r="C1997">
        <f>IF(
ISNUMBER(INDEX(SOURCE!B:B,MATCH(A1997,SOURCE!B:B,0)+1)),
  VALUE(INDEX(SOURCE!B:B,MATCH(A1997,SOURCE!B:B,0)+1)),
  "")</f>
        <v>1954</v>
      </c>
      <c r="D1997" s="8" t="str">
        <f>IF(A1997&lt;&gt;INT(A1997),B1997,
IF(A1997&lt;0,VLOOKUP(A1997,lookups!A$1:B$25,2,0),
IF(ISNA(B1997),"",
IF(OR(ISBLANK(A1997),ISNA(B1997),B1997=0),
"",
"#define "&amp;
VLOOKUP(A1997,SOURCE!B:S,15,0)&amp;IF(SOURCE!$AA$2-LEN(VLOOKUP(A1997,SOURCE!B:S,15,0))&gt;=0,REPT(" ",SOURCE!$AA$2-LEN(VLOOKUP(A1997,SOURCE!B:S,15,0))),"")&amp;
TEXT(A1997,"???0")&amp;IF(VLOOKUP(A1997,SOURCE!B:S,16,0)="","","   "&amp;VLOOKUP(A1997,SOURCE!B:S,16,0)
))))
)</f>
        <v>#define ITM_T_RIGHT_ARROW           1953</v>
      </c>
    </row>
    <row r="1998" spans="1:4">
      <c r="A1998">
        <f t="shared" si="35"/>
        <v>1954</v>
      </c>
      <c r="B1998" t="str">
        <f>VLOOKUP(A1998,SOURCE!B:S,15,0)</f>
        <v>ITM_T_LLEFT_ARROW</v>
      </c>
      <c r="C1998">
        <f>IF(
ISNUMBER(INDEX(SOURCE!B:B,MATCH(A1998,SOURCE!B:B,0)+1)),
  VALUE(INDEX(SOURCE!B:B,MATCH(A1998,SOURCE!B:B,0)+1)),
  "")</f>
        <v>1955</v>
      </c>
      <c r="D1998" s="8" t="str">
        <f>IF(A1998&lt;&gt;INT(A1998),B1998,
IF(A1998&lt;0,VLOOKUP(A1998,lookups!A$1:B$25,2,0),
IF(ISNA(B1998),"",
IF(OR(ISBLANK(A1998),ISNA(B1998),B1998=0),
"",
"#define "&amp;
VLOOKUP(A1998,SOURCE!B:S,15,0)&amp;IF(SOURCE!$AA$2-LEN(VLOOKUP(A1998,SOURCE!B:S,15,0))&gt;=0,REPT(" ",SOURCE!$AA$2-LEN(VLOOKUP(A1998,SOURCE!B:S,15,0))),"")&amp;
TEXT(A1998,"???0")&amp;IF(VLOOKUP(A1998,SOURCE!B:S,16,0)="","","   "&amp;VLOOKUP(A1998,SOURCE!B:S,16,0)
))))
)</f>
        <v>#define ITM_T_LLEFT_ARROW           1954</v>
      </c>
    </row>
    <row r="1999" spans="1:4">
      <c r="A1999">
        <f t="shared" si="35"/>
        <v>1955</v>
      </c>
      <c r="B1999" t="str">
        <f>VLOOKUP(A1999,SOURCE!B:S,15,0)</f>
        <v>ITM_T_RRIGHT_ARROW</v>
      </c>
      <c r="C1999">
        <f>IF(
ISNUMBER(INDEX(SOURCE!B:B,MATCH(A1999,SOURCE!B:B,0)+1)),
  VALUE(INDEX(SOURCE!B:B,MATCH(A1999,SOURCE!B:B,0)+1)),
  "")</f>
        <v>1956</v>
      </c>
      <c r="D1999" s="8" t="str">
        <f>IF(A1999&lt;&gt;INT(A1999),B1999,
IF(A1999&lt;0,VLOOKUP(A1999,lookups!A$1:B$25,2,0),
IF(ISNA(B1999),"",
IF(OR(ISBLANK(A1999),ISNA(B1999),B1999=0),
"",
"#define "&amp;
VLOOKUP(A1999,SOURCE!B:S,15,0)&amp;IF(SOURCE!$AA$2-LEN(VLOOKUP(A1999,SOURCE!B:S,15,0))&gt;=0,REPT(" ",SOURCE!$AA$2-LEN(VLOOKUP(A1999,SOURCE!B:S,15,0))),"")&amp;
TEXT(A1999,"???0")&amp;IF(VLOOKUP(A1999,SOURCE!B:S,16,0)="","","   "&amp;VLOOKUP(A1999,SOURCE!B:S,16,0)
))))
)</f>
        <v>#define ITM_T_RRIGHT_ARROW          1955</v>
      </c>
    </row>
    <row r="2000" spans="1:4">
      <c r="A2000">
        <f t="shared" si="35"/>
        <v>1956</v>
      </c>
      <c r="B2000" t="str">
        <f>VLOOKUP(A2000,SOURCE!B:S,15,0)</f>
        <v>ITM_XNEW</v>
      </c>
      <c r="C2000">
        <f>IF(
ISNUMBER(INDEX(SOURCE!B:B,MATCH(A2000,SOURCE!B:B,0)+1)),
  VALUE(INDEX(SOURCE!B:B,MATCH(A2000,SOURCE!B:B,0)+1)),
  "")</f>
        <v>1957</v>
      </c>
      <c r="D2000" s="8" t="str">
        <f>IF(A2000&lt;&gt;INT(A2000),B2000,
IF(A2000&lt;0,VLOOKUP(A2000,lookups!A$1:B$25,2,0),
IF(ISNA(B2000),"",
IF(OR(ISBLANK(A2000),ISNA(B2000),B2000=0),
"",
"#define "&amp;
VLOOKUP(A2000,SOURCE!B:S,15,0)&amp;IF(SOURCE!$AA$2-LEN(VLOOKUP(A2000,SOURCE!B:S,15,0))&gt;=0,REPT(" ",SOURCE!$AA$2-LEN(VLOOKUP(A2000,SOURCE!B:S,15,0))),"")&amp;
TEXT(A2000,"???0")&amp;IF(VLOOKUP(A2000,SOURCE!B:S,16,0)="","","   "&amp;VLOOKUP(A2000,SOURCE!B:S,16,0)
))))
)</f>
        <v>#define ITM_XNEW                    1956</v>
      </c>
    </row>
    <row r="2001" spans="1:4">
      <c r="A2001">
        <f t="shared" si="35"/>
        <v>1957</v>
      </c>
      <c r="B2001" t="str">
        <f>VLOOKUP(A2001,SOURCE!B:S,15,0)</f>
        <v>ITM_XEDIT</v>
      </c>
      <c r="C2001">
        <f>IF(
ISNUMBER(INDEX(SOURCE!B:B,MATCH(A2001,SOURCE!B:B,0)+1)),
  VALUE(INDEX(SOURCE!B:B,MATCH(A2001,SOURCE!B:B,0)+1)),
  "")</f>
        <v>1958</v>
      </c>
      <c r="D2001" s="8" t="str">
        <f>IF(A2001&lt;&gt;INT(A2001),B2001,
IF(A2001&lt;0,VLOOKUP(A2001,lookups!A$1:B$25,2,0),
IF(ISNA(B2001),"",
IF(OR(ISBLANK(A2001),ISNA(B2001),B2001=0),
"",
"#define "&amp;
VLOOKUP(A2001,SOURCE!B:S,15,0)&amp;IF(SOURCE!$AA$2-LEN(VLOOKUP(A2001,SOURCE!B:S,15,0))&gt;=0,REPT(" ",SOURCE!$AA$2-LEN(VLOOKUP(A2001,SOURCE!B:S,15,0))),"")&amp;
TEXT(A2001,"???0")&amp;IF(VLOOKUP(A2001,SOURCE!B:S,16,0)="","","   "&amp;VLOOKUP(A2001,SOURCE!B:S,16,0)
))))
)</f>
        <v>#define ITM_XEDIT                   1957</v>
      </c>
    </row>
    <row r="2002" spans="1:4">
      <c r="A2002">
        <f t="shared" si="35"/>
        <v>1958</v>
      </c>
      <c r="B2002" t="str">
        <f>VLOOKUP(A2002,SOURCE!B:S,15,0)</f>
        <v>ITM_OCT</v>
      </c>
      <c r="C2002">
        <f>IF(
ISNUMBER(INDEX(SOURCE!B:B,MATCH(A2002,SOURCE!B:B,0)+1)),
  VALUE(INDEX(SOURCE!B:B,MATCH(A2002,SOURCE!B:B,0)+1)),
  "")</f>
        <v>1959</v>
      </c>
      <c r="D2002" s="8" t="str">
        <f>IF(A2002&lt;&gt;INT(A2002),B2002,
IF(A2002&lt;0,VLOOKUP(A2002,lookups!A$1:B$25,2,0),
IF(ISNA(B2002),"",
IF(OR(ISBLANK(A2002),ISNA(B2002),B2002=0),
"",
"#define "&amp;
VLOOKUP(A2002,SOURCE!B:S,15,0)&amp;IF(SOURCE!$AA$2-LEN(VLOOKUP(A2002,SOURCE!B:S,15,0))&gt;=0,REPT(" ",SOURCE!$AA$2-LEN(VLOOKUP(A2002,SOURCE!B:S,15,0))),"")&amp;
TEXT(A2002,"???0")&amp;IF(VLOOKUP(A2002,SOURCE!B:S,16,0)="","","   "&amp;VLOOKUP(A2002,SOURCE!B:S,16,0)
))))
)</f>
        <v>#define ITM_OCT                     1958</v>
      </c>
    </row>
    <row r="2003" spans="1:4">
      <c r="A2003">
        <f t="shared" si="35"/>
        <v>1959</v>
      </c>
      <c r="B2003" t="str">
        <f>VLOOKUP(A2003,SOURCE!B:S,15,0)</f>
        <v>ITM_DEG2</v>
      </c>
      <c r="C2003">
        <f>IF(
ISNUMBER(INDEX(SOURCE!B:B,MATCH(A2003,SOURCE!B:B,0)+1)),
  VALUE(INDEX(SOURCE!B:B,MATCH(A2003,SOURCE!B:B,0)+1)),
  "")</f>
        <v>1960</v>
      </c>
      <c r="D2003" s="8" t="str">
        <f>IF(A2003&lt;&gt;INT(A2003),B2003,
IF(A2003&lt;0,VLOOKUP(A2003,lookups!A$1:B$25,2,0),
IF(ISNA(B2003),"",
IF(OR(ISBLANK(A2003),ISNA(B2003),B2003=0),
"",
"#define "&amp;
VLOOKUP(A2003,SOURCE!B:S,15,0)&amp;IF(SOURCE!$AA$2-LEN(VLOOKUP(A2003,SOURCE!B:S,15,0))&gt;=0,REPT(" ",SOURCE!$AA$2-LEN(VLOOKUP(A2003,SOURCE!B:S,15,0))),"")&amp;
TEXT(A2003,"???0")&amp;IF(VLOOKUP(A2003,SOURCE!B:S,16,0)="","","   "&amp;VLOOKUP(A2003,SOURCE!B:S,16,0)
))))
)</f>
        <v>#define ITM_DEG2                    1959</v>
      </c>
    </row>
    <row r="2004" spans="1:4">
      <c r="A2004">
        <f t="shared" si="35"/>
        <v>1960</v>
      </c>
      <c r="B2004" t="str">
        <f>VLOOKUP(A2004,SOURCE!B:S,15,0)</f>
        <v>ITM_DMS2</v>
      </c>
      <c r="C2004">
        <f>IF(
ISNUMBER(INDEX(SOURCE!B:B,MATCH(A2004,SOURCE!B:B,0)+1)),
  VALUE(INDEX(SOURCE!B:B,MATCH(A2004,SOURCE!B:B,0)+1)),
  "")</f>
        <v>1961</v>
      </c>
      <c r="D2004" s="8" t="str">
        <f>IF(A2004&lt;&gt;INT(A2004),B2004,
IF(A2004&lt;0,VLOOKUP(A2004,lookups!A$1:B$25,2,0),
IF(ISNA(B2004),"",
IF(OR(ISBLANK(A2004),ISNA(B2004),B2004=0),
"",
"#define "&amp;
VLOOKUP(A2004,SOURCE!B:S,15,0)&amp;IF(SOURCE!$AA$2-LEN(VLOOKUP(A2004,SOURCE!B:S,15,0))&gt;=0,REPT(" ",SOURCE!$AA$2-LEN(VLOOKUP(A2004,SOURCE!B:S,15,0))),"")&amp;
TEXT(A2004,"???0")&amp;IF(VLOOKUP(A2004,SOURCE!B:S,16,0)="","","   "&amp;VLOOKUP(A2004,SOURCE!B:S,16,0)
))))
)</f>
        <v>#define ITM_DMS2                    1960</v>
      </c>
    </row>
    <row r="2005" spans="1:4">
      <c r="A2005">
        <f t="shared" si="35"/>
        <v>1961</v>
      </c>
      <c r="B2005" t="str">
        <f>VLOOKUP(A2005,SOURCE!B:S,15,0)</f>
        <v>ITM_GRAD2</v>
      </c>
      <c r="C2005">
        <f>IF(
ISNUMBER(INDEX(SOURCE!B:B,MATCH(A2005,SOURCE!B:B,0)+1)),
  VALUE(INDEX(SOURCE!B:B,MATCH(A2005,SOURCE!B:B,0)+1)),
  "")</f>
        <v>1962</v>
      </c>
      <c r="D2005" s="8" t="str">
        <f>IF(A2005&lt;&gt;INT(A2005),B2005,
IF(A2005&lt;0,VLOOKUP(A2005,lookups!A$1:B$25,2,0),
IF(ISNA(B2005),"",
IF(OR(ISBLANK(A2005),ISNA(B2005),B2005=0),
"",
"#define "&amp;
VLOOKUP(A2005,SOURCE!B:S,15,0)&amp;IF(SOURCE!$AA$2-LEN(VLOOKUP(A2005,SOURCE!B:S,15,0))&gt;=0,REPT(" ",SOURCE!$AA$2-LEN(VLOOKUP(A2005,SOURCE!B:S,15,0))),"")&amp;
TEXT(A2005,"???0")&amp;IF(VLOOKUP(A2005,SOURCE!B:S,16,0)="","","   "&amp;VLOOKUP(A2005,SOURCE!B:S,16,0)
))))
)</f>
        <v>#define ITM_GRAD2                   1961</v>
      </c>
    </row>
    <row r="2006" spans="1:4">
      <c r="A2006">
        <f t="shared" si="35"/>
        <v>1962</v>
      </c>
      <c r="B2006" t="str">
        <f>VLOOKUP(A2006,SOURCE!B:S,15,0)</f>
        <v>ITM_MULPI2</v>
      </c>
      <c r="C2006">
        <f>IF(
ISNUMBER(INDEX(SOURCE!B:B,MATCH(A2006,SOURCE!B:B,0)+1)),
  VALUE(INDEX(SOURCE!B:B,MATCH(A2006,SOURCE!B:B,0)+1)),
  "")</f>
        <v>1963</v>
      </c>
      <c r="D2006" s="8" t="str">
        <f>IF(A2006&lt;&gt;INT(A2006),B2006,
IF(A2006&lt;0,VLOOKUP(A2006,lookups!A$1:B$25,2,0),
IF(ISNA(B2006),"",
IF(OR(ISBLANK(A2006),ISNA(B2006),B2006=0),
"",
"#define "&amp;
VLOOKUP(A2006,SOURCE!B:S,15,0)&amp;IF(SOURCE!$AA$2-LEN(VLOOKUP(A2006,SOURCE!B:S,15,0))&gt;=0,REPT(" ",SOURCE!$AA$2-LEN(VLOOKUP(A2006,SOURCE!B:S,15,0))),"")&amp;
TEXT(A2006,"???0")&amp;IF(VLOOKUP(A2006,SOURCE!B:S,16,0)="","","   "&amp;VLOOKUP(A2006,SOURCE!B:S,16,0)
))))
)</f>
        <v>#define ITM_MULPI2                  1962</v>
      </c>
    </row>
    <row r="2007" spans="1:4">
      <c r="A2007">
        <f t="shared" si="35"/>
        <v>1963</v>
      </c>
      <c r="B2007" t="str">
        <f>VLOOKUP(A2007,SOURCE!B:S,15,0)</f>
        <v>ITM_RAD2</v>
      </c>
      <c r="C2007">
        <f>IF(
ISNUMBER(INDEX(SOURCE!B:B,MATCH(A2007,SOURCE!B:B,0)+1)),
  VALUE(INDEX(SOURCE!B:B,MATCH(A2007,SOURCE!B:B,0)+1)),
  "")</f>
        <v>1964</v>
      </c>
      <c r="D2007" s="8" t="str">
        <f>IF(A2007&lt;&gt;INT(A2007),B2007,
IF(A2007&lt;0,VLOOKUP(A2007,lookups!A$1:B$25,2,0),
IF(ISNA(B2007),"",
IF(OR(ISBLANK(A2007),ISNA(B2007),B2007=0),
"",
"#define "&amp;
VLOOKUP(A2007,SOURCE!B:S,15,0)&amp;IF(SOURCE!$AA$2-LEN(VLOOKUP(A2007,SOURCE!B:S,15,0))&gt;=0,REPT(" ",SOURCE!$AA$2-LEN(VLOOKUP(A2007,SOURCE!B:S,15,0))),"")&amp;
TEXT(A2007,"???0")&amp;IF(VLOOKUP(A2007,SOURCE!B:S,16,0)="","","   "&amp;VLOOKUP(A2007,SOURCE!B:S,16,0)
))))
)</f>
        <v>#define ITM_RAD2                    1963</v>
      </c>
    </row>
    <row r="2008" spans="1:4">
      <c r="A2008">
        <f t="shared" si="35"/>
        <v>1964</v>
      </c>
      <c r="B2008" t="str">
        <f>VLOOKUP(A2008,SOURCE!B:S,15,0)</f>
        <v>ITM_HMS2</v>
      </c>
      <c r="C2008">
        <f>IF(
ISNUMBER(INDEX(SOURCE!B:B,MATCH(A2008,SOURCE!B:B,0)+1)),
  VALUE(INDEX(SOURCE!B:B,MATCH(A2008,SOURCE!B:B,0)+1)),
  "")</f>
        <v>1965</v>
      </c>
      <c r="D2008" s="8" t="str">
        <f>IF(A2008&lt;&gt;INT(A2008),B2008,
IF(A2008&lt;0,VLOOKUP(A2008,lookups!A$1:B$25,2,0),
IF(ISNA(B2008),"",
IF(OR(ISBLANK(A2008),ISNA(B2008),B2008=0),
"",
"#define "&amp;
VLOOKUP(A2008,SOURCE!B:S,15,0)&amp;IF(SOURCE!$AA$2-LEN(VLOOKUP(A2008,SOURCE!B:S,15,0))&gt;=0,REPT(" ",SOURCE!$AA$2-LEN(VLOOKUP(A2008,SOURCE!B:S,15,0))),"")&amp;
TEXT(A2008,"???0")&amp;IF(VLOOKUP(A2008,SOURCE!B:S,16,0)="","","   "&amp;VLOOKUP(A2008,SOURCE!B:S,16,0)
))))
)</f>
        <v>#define ITM_HMS2                    1964</v>
      </c>
    </row>
    <row r="2009" spans="1:4">
      <c r="A2009">
        <f t="shared" si="35"/>
        <v>1965</v>
      </c>
      <c r="B2009" t="str">
        <f>VLOOKUP(A2009,SOURCE!B:S,15,0)</f>
        <v>ITM_X_P1</v>
      </c>
      <c r="C2009">
        <f>IF(
ISNUMBER(INDEX(SOURCE!B:B,MATCH(A2009,SOURCE!B:B,0)+1)),
  VALUE(INDEX(SOURCE!B:B,MATCH(A2009,SOURCE!B:B,0)+1)),
  "")</f>
        <v>1966</v>
      </c>
      <c r="D2009" s="8" t="str">
        <f>IF(A2009&lt;&gt;INT(A2009),B2009,
IF(A2009&lt;0,VLOOKUP(A2009,lookups!A$1:B$25,2,0),
IF(ISNA(B2009),"",
IF(OR(ISBLANK(A2009),ISNA(B2009),B2009=0),
"",
"#define "&amp;
VLOOKUP(A2009,SOURCE!B:S,15,0)&amp;IF(SOURCE!$AA$2-LEN(VLOOKUP(A2009,SOURCE!B:S,15,0))&gt;=0,REPT(" ",SOURCE!$AA$2-LEN(VLOOKUP(A2009,SOURCE!B:S,15,0))),"")&amp;
TEXT(A2009,"???0")&amp;IF(VLOOKUP(A2009,SOURCE!B:S,16,0)="","","   "&amp;VLOOKUP(A2009,SOURCE!B:S,16,0)
))))
)</f>
        <v>#define ITM_X_P1                    1965</v>
      </c>
    </row>
    <row r="2010" spans="1:4">
      <c r="A2010">
        <f t="shared" si="35"/>
        <v>1966</v>
      </c>
      <c r="B2010" t="str">
        <f>VLOOKUP(A2010,SOURCE!B:S,15,0)</f>
        <v>ITM_X_P2</v>
      </c>
      <c r="C2010">
        <f>IF(
ISNUMBER(INDEX(SOURCE!B:B,MATCH(A2010,SOURCE!B:B,0)+1)),
  VALUE(INDEX(SOURCE!B:B,MATCH(A2010,SOURCE!B:B,0)+1)),
  "")</f>
        <v>1967</v>
      </c>
      <c r="D2010" s="8" t="str">
        <f>IF(A2010&lt;&gt;INT(A2010),B2010,
IF(A2010&lt;0,VLOOKUP(A2010,lookups!A$1:B$25,2,0),
IF(ISNA(B2010),"",
IF(OR(ISBLANK(A2010),ISNA(B2010),B2010=0),
"",
"#define "&amp;
VLOOKUP(A2010,SOURCE!B:S,15,0)&amp;IF(SOURCE!$AA$2-LEN(VLOOKUP(A2010,SOURCE!B:S,15,0))&gt;=0,REPT(" ",SOURCE!$AA$2-LEN(VLOOKUP(A2010,SOURCE!B:S,15,0))),"")&amp;
TEXT(A2010,"???0")&amp;IF(VLOOKUP(A2010,SOURCE!B:S,16,0)="","","   "&amp;VLOOKUP(A2010,SOURCE!B:S,16,0)
))))
)</f>
        <v>#define ITM_X_P2                    1966</v>
      </c>
    </row>
    <row r="2011" spans="1:4">
      <c r="A2011">
        <f t="shared" si="35"/>
        <v>1967</v>
      </c>
      <c r="B2011" t="str">
        <f>VLOOKUP(A2011,SOURCE!B:S,15,0)</f>
        <v>ITM_X_P3</v>
      </c>
      <c r="C2011">
        <f>IF(
ISNUMBER(INDEX(SOURCE!B:B,MATCH(A2011,SOURCE!B:B,0)+1)),
  VALUE(INDEX(SOURCE!B:B,MATCH(A2011,SOURCE!B:B,0)+1)),
  "")</f>
        <v>1968</v>
      </c>
      <c r="D2011" s="8" t="str">
        <f>IF(A2011&lt;&gt;INT(A2011),B2011,
IF(A2011&lt;0,VLOOKUP(A2011,lookups!A$1:B$25,2,0),
IF(ISNA(B2011),"",
IF(OR(ISBLANK(A2011),ISNA(B2011),B2011=0),
"",
"#define "&amp;
VLOOKUP(A2011,SOURCE!B:S,15,0)&amp;IF(SOURCE!$AA$2-LEN(VLOOKUP(A2011,SOURCE!B:S,15,0))&gt;=0,REPT(" ",SOURCE!$AA$2-LEN(VLOOKUP(A2011,SOURCE!B:S,15,0))),"")&amp;
TEXT(A2011,"???0")&amp;IF(VLOOKUP(A2011,SOURCE!B:S,16,0)="","","   "&amp;VLOOKUP(A2011,SOURCE!B:S,16,0)
))))
)</f>
        <v>#define ITM_X_P3                    1967</v>
      </c>
    </row>
    <row r="2012" spans="1:4">
      <c r="A2012">
        <f t="shared" si="35"/>
        <v>1968</v>
      </c>
      <c r="B2012" t="str">
        <f>VLOOKUP(A2012,SOURCE!B:S,15,0)</f>
        <v>ITM_X_P4</v>
      </c>
      <c r="C2012">
        <f>IF(
ISNUMBER(INDEX(SOURCE!B:B,MATCH(A2012,SOURCE!B:B,0)+1)),
  VALUE(INDEX(SOURCE!B:B,MATCH(A2012,SOURCE!B:B,0)+1)),
  "")</f>
        <v>1969</v>
      </c>
      <c r="D2012" s="8" t="str">
        <f>IF(A2012&lt;&gt;INT(A2012),B2012,
IF(A2012&lt;0,VLOOKUP(A2012,lookups!A$1:B$25,2,0),
IF(ISNA(B2012),"",
IF(OR(ISBLANK(A2012),ISNA(B2012),B2012=0),
"",
"#define "&amp;
VLOOKUP(A2012,SOURCE!B:S,15,0)&amp;IF(SOURCE!$AA$2-LEN(VLOOKUP(A2012,SOURCE!B:S,15,0))&gt;=0,REPT(" ",SOURCE!$AA$2-LEN(VLOOKUP(A2012,SOURCE!B:S,15,0))),"")&amp;
TEXT(A2012,"???0")&amp;IF(VLOOKUP(A2012,SOURCE!B:S,16,0)="","","   "&amp;VLOOKUP(A2012,SOURCE!B:S,16,0)
))))
)</f>
        <v>#define ITM_X_P4                    1968</v>
      </c>
    </row>
    <row r="2013" spans="1:4">
      <c r="A2013">
        <f t="shared" si="35"/>
        <v>1969</v>
      </c>
      <c r="B2013" t="str">
        <f>VLOOKUP(A2013,SOURCE!B:S,15,0)</f>
        <v>ITM_X_P5</v>
      </c>
      <c r="C2013">
        <f>IF(
ISNUMBER(INDEX(SOURCE!B:B,MATCH(A2013,SOURCE!B:B,0)+1)),
  VALUE(INDEX(SOURCE!B:B,MATCH(A2013,SOURCE!B:B,0)+1)),
  "")</f>
        <v>1970</v>
      </c>
      <c r="D2013" s="8" t="str">
        <f>IF(A2013&lt;&gt;INT(A2013),B2013,
IF(A2013&lt;0,VLOOKUP(A2013,lookups!A$1:B$25,2,0),
IF(ISNA(B2013),"",
IF(OR(ISBLANK(A2013),ISNA(B2013),B2013=0),
"",
"#define "&amp;
VLOOKUP(A2013,SOURCE!B:S,15,0)&amp;IF(SOURCE!$AA$2-LEN(VLOOKUP(A2013,SOURCE!B:S,15,0))&gt;=0,REPT(" ",SOURCE!$AA$2-LEN(VLOOKUP(A2013,SOURCE!B:S,15,0))),"")&amp;
TEXT(A2013,"???0")&amp;IF(VLOOKUP(A2013,SOURCE!B:S,16,0)="","","   "&amp;VLOOKUP(A2013,SOURCE!B:S,16,0)
))))
)</f>
        <v>#define ITM_X_P5                    1969</v>
      </c>
    </row>
    <row r="2014" spans="1:4">
      <c r="A2014">
        <f t="shared" si="35"/>
        <v>1970</v>
      </c>
      <c r="B2014" t="str">
        <f>VLOOKUP(A2014,SOURCE!B:S,15,0)</f>
        <v>ITM_X_P6</v>
      </c>
      <c r="C2014">
        <f>IF(
ISNUMBER(INDEX(SOURCE!B:B,MATCH(A2014,SOURCE!B:B,0)+1)),
  VALUE(INDEX(SOURCE!B:B,MATCH(A2014,SOURCE!B:B,0)+1)),
  "")</f>
        <v>1971</v>
      </c>
      <c r="D2014" s="8" t="str">
        <f>IF(A2014&lt;&gt;INT(A2014),B2014,
IF(A2014&lt;0,VLOOKUP(A2014,lookups!A$1:B$25,2,0),
IF(ISNA(B2014),"",
IF(OR(ISBLANK(A2014),ISNA(B2014),B2014=0),
"",
"#define "&amp;
VLOOKUP(A2014,SOURCE!B:S,15,0)&amp;IF(SOURCE!$AA$2-LEN(VLOOKUP(A2014,SOURCE!B:S,15,0))&gt;=0,REPT(" ",SOURCE!$AA$2-LEN(VLOOKUP(A2014,SOURCE!B:S,15,0))),"")&amp;
TEXT(A2014,"???0")&amp;IF(VLOOKUP(A2014,SOURCE!B:S,16,0)="","","   "&amp;VLOOKUP(A2014,SOURCE!B:S,16,0)
))))
)</f>
        <v>#define ITM_X_P6                    1970</v>
      </c>
    </row>
    <row r="2015" spans="1:4">
      <c r="A2015">
        <f t="shared" si="35"/>
        <v>1971</v>
      </c>
      <c r="B2015" t="str">
        <f>VLOOKUP(A2015,SOURCE!B:S,15,0)</f>
        <v>ITM_X_f1</v>
      </c>
      <c r="C2015">
        <f>IF(
ISNUMBER(INDEX(SOURCE!B:B,MATCH(A2015,SOURCE!B:B,0)+1)),
  VALUE(INDEX(SOURCE!B:B,MATCH(A2015,SOURCE!B:B,0)+1)),
  "")</f>
        <v>1972</v>
      </c>
      <c r="D2015" s="8" t="str">
        <f>IF(A2015&lt;&gt;INT(A2015),B2015,
IF(A2015&lt;0,VLOOKUP(A2015,lookups!A$1:B$25,2,0),
IF(ISNA(B2015),"",
IF(OR(ISBLANK(A2015),ISNA(B2015),B2015=0),
"",
"#define "&amp;
VLOOKUP(A2015,SOURCE!B:S,15,0)&amp;IF(SOURCE!$AA$2-LEN(VLOOKUP(A2015,SOURCE!B:S,15,0))&gt;=0,REPT(" ",SOURCE!$AA$2-LEN(VLOOKUP(A2015,SOURCE!B:S,15,0))),"")&amp;
TEXT(A2015,"???0")&amp;IF(VLOOKUP(A2015,SOURCE!B:S,16,0)="","","   "&amp;VLOOKUP(A2015,SOURCE!B:S,16,0)
))))
)</f>
        <v>#define ITM_X_f1                    1971</v>
      </c>
    </row>
    <row r="2016" spans="1:4">
      <c r="A2016">
        <f t="shared" si="35"/>
        <v>1972</v>
      </c>
      <c r="B2016" t="str">
        <f>VLOOKUP(A2016,SOURCE!B:S,15,0)</f>
        <v>ITM_X_f2</v>
      </c>
      <c r="C2016">
        <f>IF(
ISNUMBER(INDEX(SOURCE!B:B,MATCH(A2016,SOURCE!B:B,0)+1)),
  VALUE(INDEX(SOURCE!B:B,MATCH(A2016,SOURCE!B:B,0)+1)),
  "")</f>
        <v>1973</v>
      </c>
      <c r="D2016" s="8" t="str">
        <f>IF(A2016&lt;&gt;INT(A2016),B2016,
IF(A2016&lt;0,VLOOKUP(A2016,lookups!A$1:B$25,2,0),
IF(ISNA(B2016),"",
IF(OR(ISBLANK(A2016),ISNA(B2016),B2016=0),
"",
"#define "&amp;
VLOOKUP(A2016,SOURCE!B:S,15,0)&amp;IF(SOURCE!$AA$2-LEN(VLOOKUP(A2016,SOURCE!B:S,15,0))&gt;=0,REPT(" ",SOURCE!$AA$2-LEN(VLOOKUP(A2016,SOURCE!B:S,15,0))),"")&amp;
TEXT(A2016,"???0")&amp;IF(VLOOKUP(A2016,SOURCE!B:S,16,0)="","","   "&amp;VLOOKUP(A2016,SOURCE!B:S,16,0)
))))
)</f>
        <v>#define ITM_X_f2                    1972</v>
      </c>
    </row>
    <row r="2017" spans="1:4">
      <c r="A2017">
        <f t="shared" si="35"/>
        <v>1973</v>
      </c>
      <c r="B2017" t="str">
        <f>VLOOKUP(A2017,SOURCE!B:S,15,0)</f>
        <v>ITM_X_f3</v>
      </c>
      <c r="C2017">
        <f>IF(
ISNUMBER(INDEX(SOURCE!B:B,MATCH(A2017,SOURCE!B:B,0)+1)),
  VALUE(INDEX(SOURCE!B:B,MATCH(A2017,SOURCE!B:B,0)+1)),
  "")</f>
        <v>1974</v>
      </c>
      <c r="D2017" s="8" t="str">
        <f>IF(A2017&lt;&gt;INT(A2017),B2017,
IF(A2017&lt;0,VLOOKUP(A2017,lookups!A$1:B$25,2,0),
IF(ISNA(B2017),"",
IF(OR(ISBLANK(A2017),ISNA(B2017),B2017=0),
"",
"#define "&amp;
VLOOKUP(A2017,SOURCE!B:S,15,0)&amp;IF(SOURCE!$AA$2-LEN(VLOOKUP(A2017,SOURCE!B:S,15,0))&gt;=0,REPT(" ",SOURCE!$AA$2-LEN(VLOOKUP(A2017,SOURCE!B:S,15,0))),"")&amp;
TEXT(A2017,"???0")&amp;IF(VLOOKUP(A2017,SOURCE!B:S,16,0)="","","   "&amp;VLOOKUP(A2017,SOURCE!B:S,16,0)
))))
)</f>
        <v>#define ITM_X_f3                    1973</v>
      </c>
    </row>
    <row r="2018" spans="1:4">
      <c r="A2018">
        <f t="shared" si="35"/>
        <v>1974</v>
      </c>
      <c r="B2018" t="str">
        <f>VLOOKUP(A2018,SOURCE!B:S,15,0)</f>
        <v>ITM_X_f4</v>
      </c>
      <c r="C2018">
        <f>IF(
ISNUMBER(INDEX(SOURCE!B:B,MATCH(A2018,SOURCE!B:B,0)+1)),
  VALUE(INDEX(SOURCE!B:B,MATCH(A2018,SOURCE!B:B,0)+1)),
  "")</f>
        <v>1975</v>
      </c>
      <c r="D2018" s="8" t="str">
        <f>IF(A2018&lt;&gt;INT(A2018),B2018,
IF(A2018&lt;0,VLOOKUP(A2018,lookups!A$1:B$25,2,0),
IF(ISNA(B2018),"",
IF(OR(ISBLANK(A2018),ISNA(B2018),B2018=0),
"",
"#define "&amp;
VLOOKUP(A2018,SOURCE!B:S,15,0)&amp;IF(SOURCE!$AA$2-LEN(VLOOKUP(A2018,SOURCE!B:S,15,0))&gt;=0,REPT(" ",SOURCE!$AA$2-LEN(VLOOKUP(A2018,SOURCE!B:S,15,0))),"")&amp;
TEXT(A2018,"???0")&amp;IF(VLOOKUP(A2018,SOURCE!B:S,16,0)="","","   "&amp;VLOOKUP(A2018,SOURCE!B:S,16,0)
))))
)</f>
        <v>#define ITM_X_f4                    1974</v>
      </c>
    </row>
    <row r="2019" spans="1:4">
      <c r="A2019">
        <f t="shared" si="35"/>
        <v>1975</v>
      </c>
      <c r="B2019" t="str">
        <f>VLOOKUP(A2019,SOURCE!B:S,15,0)</f>
        <v>ITM_X_f5</v>
      </c>
      <c r="C2019">
        <f>IF(
ISNUMBER(INDEX(SOURCE!B:B,MATCH(A2019,SOURCE!B:B,0)+1)),
  VALUE(INDEX(SOURCE!B:B,MATCH(A2019,SOURCE!B:B,0)+1)),
  "")</f>
        <v>1976</v>
      </c>
      <c r="D2019" s="8" t="str">
        <f>IF(A2019&lt;&gt;INT(A2019),B2019,
IF(A2019&lt;0,VLOOKUP(A2019,lookups!A$1:B$25,2,0),
IF(ISNA(B2019),"",
IF(OR(ISBLANK(A2019),ISNA(B2019),B2019=0),
"",
"#define "&amp;
VLOOKUP(A2019,SOURCE!B:S,15,0)&amp;IF(SOURCE!$AA$2-LEN(VLOOKUP(A2019,SOURCE!B:S,15,0))&gt;=0,REPT(" ",SOURCE!$AA$2-LEN(VLOOKUP(A2019,SOURCE!B:S,15,0))),"")&amp;
TEXT(A2019,"???0")&amp;IF(VLOOKUP(A2019,SOURCE!B:S,16,0)="","","   "&amp;VLOOKUP(A2019,SOURCE!B:S,16,0)
))))
)</f>
        <v>#define ITM_X_f5                    1975</v>
      </c>
    </row>
    <row r="2020" spans="1:4">
      <c r="A2020">
        <f t="shared" si="35"/>
        <v>1976</v>
      </c>
      <c r="B2020" t="str">
        <f>VLOOKUP(A2020,SOURCE!B:S,15,0)</f>
        <v>ITM_X_f6</v>
      </c>
      <c r="C2020">
        <f>IF(
ISNUMBER(INDEX(SOURCE!B:B,MATCH(A2020,SOURCE!B:B,0)+1)),
  VALUE(INDEX(SOURCE!B:B,MATCH(A2020,SOURCE!B:B,0)+1)),
  "")</f>
        <v>1977</v>
      </c>
      <c r="D2020" s="8" t="str">
        <f>IF(A2020&lt;&gt;INT(A2020),B2020,
IF(A2020&lt;0,VLOOKUP(A2020,lookups!A$1:B$25,2,0),
IF(ISNA(B2020),"",
IF(OR(ISBLANK(A2020),ISNA(B2020),B2020=0),
"",
"#define "&amp;
VLOOKUP(A2020,SOURCE!B:S,15,0)&amp;IF(SOURCE!$AA$2-LEN(VLOOKUP(A2020,SOURCE!B:S,15,0))&gt;=0,REPT(" ",SOURCE!$AA$2-LEN(VLOOKUP(A2020,SOURCE!B:S,15,0))),"")&amp;
TEXT(A2020,"???0")&amp;IF(VLOOKUP(A2020,SOURCE!B:S,16,0)="","","   "&amp;VLOOKUP(A2020,SOURCE!B:S,16,0)
))))
)</f>
        <v>#define ITM_X_f6                    1976</v>
      </c>
    </row>
    <row r="2021" spans="1:4">
      <c r="A2021">
        <f t="shared" si="35"/>
        <v>1977</v>
      </c>
      <c r="B2021" t="str">
        <f>VLOOKUP(A2021,SOURCE!B:S,15,0)</f>
        <v>ITM_X_g1</v>
      </c>
      <c r="C2021">
        <f>IF(
ISNUMBER(INDEX(SOURCE!B:B,MATCH(A2021,SOURCE!B:B,0)+1)),
  VALUE(INDEX(SOURCE!B:B,MATCH(A2021,SOURCE!B:B,0)+1)),
  "")</f>
        <v>1978</v>
      </c>
      <c r="D2021" s="8" t="str">
        <f>IF(A2021&lt;&gt;INT(A2021),B2021,
IF(A2021&lt;0,VLOOKUP(A2021,lookups!A$1:B$25,2,0),
IF(ISNA(B2021),"",
IF(OR(ISBLANK(A2021),ISNA(B2021),B2021=0),
"",
"#define "&amp;
VLOOKUP(A2021,SOURCE!B:S,15,0)&amp;IF(SOURCE!$AA$2-LEN(VLOOKUP(A2021,SOURCE!B:S,15,0))&gt;=0,REPT(" ",SOURCE!$AA$2-LEN(VLOOKUP(A2021,SOURCE!B:S,15,0))),"")&amp;
TEXT(A2021,"???0")&amp;IF(VLOOKUP(A2021,SOURCE!B:S,16,0)="","","   "&amp;VLOOKUP(A2021,SOURCE!B:S,16,0)
))))
)</f>
        <v>#define ITM_X_g1                    1977</v>
      </c>
    </row>
    <row r="2022" spans="1:4">
      <c r="A2022">
        <f t="shared" si="35"/>
        <v>1978</v>
      </c>
      <c r="B2022" t="str">
        <f>VLOOKUP(A2022,SOURCE!B:S,15,0)</f>
        <v>ITM_X_g2</v>
      </c>
      <c r="C2022">
        <f>IF(
ISNUMBER(INDEX(SOURCE!B:B,MATCH(A2022,SOURCE!B:B,0)+1)),
  VALUE(INDEX(SOURCE!B:B,MATCH(A2022,SOURCE!B:B,0)+1)),
  "")</f>
        <v>1979</v>
      </c>
      <c r="D2022" s="8" t="str">
        <f>IF(A2022&lt;&gt;INT(A2022),B2022,
IF(A2022&lt;0,VLOOKUP(A2022,lookups!A$1:B$25,2,0),
IF(ISNA(B2022),"",
IF(OR(ISBLANK(A2022),ISNA(B2022),B2022=0),
"",
"#define "&amp;
VLOOKUP(A2022,SOURCE!B:S,15,0)&amp;IF(SOURCE!$AA$2-LEN(VLOOKUP(A2022,SOURCE!B:S,15,0))&gt;=0,REPT(" ",SOURCE!$AA$2-LEN(VLOOKUP(A2022,SOURCE!B:S,15,0))),"")&amp;
TEXT(A2022,"???0")&amp;IF(VLOOKUP(A2022,SOURCE!B:S,16,0)="","","   "&amp;VLOOKUP(A2022,SOURCE!B:S,16,0)
))))
)</f>
        <v>#define ITM_X_g2                    1978</v>
      </c>
    </row>
    <row r="2023" spans="1:4">
      <c r="A2023">
        <f t="shared" si="35"/>
        <v>1979</v>
      </c>
      <c r="B2023" t="str">
        <f>VLOOKUP(A2023,SOURCE!B:S,15,0)</f>
        <v>ITM_X_g3</v>
      </c>
      <c r="C2023">
        <f>IF(
ISNUMBER(INDEX(SOURCE!B:B,MATCH(A2023,SOURCE!B:B,0)+1)),
  VALUE(INDEX(SOURCE!B:B,MATCH(A2023,SOURCE!B:B,0)+1)),
  "")</f>
        <v>1980</v>
      </c>
      <c r="D2023" s="8" t="str">
        <f>IF(A2023&lt;&gt;INT(A2023),B2023,
IF(A2023&lt;0,VLOOKUP(A2023,lookups!A$1:B$25,2,0),
IF(ISNA(B2023),"",
IF(OR(ISBLANK(A2023),ISNA(B2023),B2023=0),
"",
"#define "&amp;
VLOOKUP(A2023,SOURCE!B:S,15,0)&amp;IF(SOURCE!$AA$2-LEN(VLOOKUP(A2023,SOURCE!B:S,15,0))&gt;=0,REPT(" ",SOURCE!$AA$2-LEN(VLOOKUP(A2023,SOURCE!B:S,15,0))),"")&amp;
TEXT(A2023,"???0")&amp;IF(VLOOKUP(A2023,SOURCE!B:S,16,0)="","","   "&amp;VLOOKUP(A2023,SOURCE!B:S,16,0)
))))
)</f>
        <v>#define ITM_X_g3                    1979</v>
      </c>
    </row>
    <row r="2024" spans="1:4">
      <c r="A2024">
        <f t="shared" si="35"/>
        <v>1980</v>
      </c>
      <c r="B2024" t="str">
        <f>VLOOKUP(A2024,SOURCE!B:S,15,0)</f>
        <v>ITM_X_g4</v>
      </c>
      <c r="C2024">
        <f>IF(
ISNUMBER(INDEX(SOURCE!B:B,MATCH(A2024,SOURCE!B:B,0)+1)),
  VALUE(INDEX(SOURCE!B:B,MATCH(A2024,SOURCE!B:B,0)+1)),
  "")</f>
        <v>1981</v>
      </c>
      <c r="D2024" s="8" t="str">
        <f>IF(A2024&lt;&gt;INT(A2024),B2024,
IF(A2024&lt;0,VLOOKUP(A2024,lookups!A$1:B$25,2,0),
IF(ISNA(B2024),"",
IF(OR(ISBLANK(A2024),ISNA(B2024),B2024=0),
"",
"#define "&amp;
VLOOKUP(A2024,SOURCE!B:S,15,0)&amp;IF(SOURCE!$AA$2-LEN(VLOOKUP(A2024,SOURCE!B:S,15,0))&gt;=0,REPT(" ",SOURCE!$AA$2-LEN(VLOOKUP(A2024,SOURCE!B:S,15,0))),"")&amp;
TEXT(A2024,"???0")&amp;IF(VLOOKUP(A2024,SOURCE!B:S,16,0)="","","   "&amp;VLOOKUP(A2024,SOURCE!B:S,16,0)
))))
)</f>
        <v>#define ITM_X_g4                    1980</v>
      </c>
    </row>
    <row r="2025" spans="1:4">
      <c r="A2025">
        <f t="shared" si="35"/>
        <v>1981</v>
      </c>
      <c r="B2025" t="str">
        <f>VLOOKUP(A2025,SOURCE!B:S,15,0)</f>
        <v>ITM_X_g5</v>
      </c>
      <c r="C2025">
        <f>IF(
ISNUMBER(INDEX(SOURCE!B:B,MATCH(A2025,SOURCE!B:B,0)+1)),
  VALUE(INDEX(SOURCE!B:B,MATCH(A2025,SOURCE!B:B,0)+1)),
  "")</f>
        <v>1982</v>
      </c>
      <c r="D2025" s="8" t="str">
        <f>IF(A2025&lt;&gt;INT(A2025),B2025,
IF(A2025&lt;0,VLOOKUP(A2025,lookups!A$1:B$25,2,0),
IF(ISNA(B2025),"",
IF(OR(ISBLANK(A2025),ISNA(B2025),B2025=0),
"",
"#define "&amp;
VLOOKUP(A2025,SOURCE!B:S,15,0)&amp;IF(SOURCE!$AA$2-LEN(VLOOKUP(A2025,SOURCE!B:S,15,0))&gt;=0,REPT(" ",SOURCE!$AA$2-LEN(VLOOKUP(A2025,SOURCE!B:S,15,0))),"")&amp;
TEXT(A2025,"???0")&amp;IF(VLOOKUP(A2025,SOURCE!B:S,16,0)="","","   "&amp;VLOOKUP(A2025,SOURCE!B:S,16,0)
))))
)</f>
        <v>#define ITM_X_g5                    1981</v>
      </c>
    </row>
    <row r="2026" spans="1:4">
      <c r="A2026">
        <f t="shared" si="35"/>
        <v>1982</v>
      </c>
      <c r="B2026" t="str">
        <f>VLOOKUP(A2026,SOURCE!B:S,15,0)</f>
        <v>ITM_X_g6</v>
      </c>
      <c r="C2026">
        <f>IF(
ISNUMBER(INDEX(SOURCE!B:B,MATCH(A2026,SOURCE!B:B,0)+1)),
  VALUE(INDEX(SOURCE!B:B,MATCH(A2026,SOURCE!B:B,0)+1)),
  "")</f>
        <v>1983</v>
      </c>
      <c r="D2026" s="8" t="str">
        <f>IF(A2026&lt;&gt;INT(A2026),B2026,
IF(A2026&lt;0,VLOOKUP(A2026,lookups!A$1:B$25,2,0),
IF(ISNA(B2026),"",
IF(OR(ISBLANK(A2026),ISNA(B2026),B2026=0),
"",
"#define "&amp;
VLOOKUP(A2026,SOURCE!B:S,15,0)&amp;IF(SOURCE!$AA$2-LEN(VLOOKUP(A2026,SOURCE!B:S,15,0))&gt;=0,REPT(" ",SOURCE!$AA$2-LEN(VLOOKUP(A2026,SOURCE!B:S,15,0))),"")&amp;
TEXT(A2026,"???0")&amp;IF(VLOOKUP(A2026,SOURCE!B:S,16,0)="","","   "&amp;VLOOKUP(A2026,SOURCE!B:S,16,0)
))))
)</f>
        <v>#define ITM_X_g6                    1982</v>
      </c>
    </row>
    <row r="2027" spans="1:4">
      <c r="A2027">
        <f t="shared" si="35"/>
        <v>1983</v>
      </c>
      <c r="B2027" t="str">
        <f>VLOOKUP(A2027,SOURCE!B:S,15,0)</f>
        <v>ITM_XSAVE</v>
      </c>
      <c r="C2027">
        <f>IF(
ISNUMBER(INDEX(SOURCE!B:B,MATCH(A2027,SOURCE!B:B,0)+1)),
  VALUE(INDEX(SOURCE!B:B,MATCH(A2027,SOURCE!B:B,0)+1)),
  "")</f>
        <v>1984</v>
      </c>
      <c r="D2027" s="8" t="str">
        <f>IF(A2027&lt;&gt;INT(A2027),B2027,
IF(A2027&lt;0,VLOOKUP(A2027,lookups!A$1:B$25,2,0),
IF(ISNA(B2027),"",
IF(OR(ISBLANK(A2027),ISNA(B2027),B2027=0),
"",
"#define "&amp;
VLOOKUP(A2027,SOURCE!B:S,15,0)&amp;IF(SOURCE!$AA$2-LEN(VLOOKUP(A2027,SOURCE!B:S,15,0))&gt;=0,REPT(" ",SOURCE!$AA$2-LEN(VLOOKUP(A2027,SOURCE!B:S,15,0))),"")&amp;
TEXT(A2027,"???0")&amp;IF(VLOOKUP(A2027,SOURCE!B:S,16,0)="","","   "&amp;VLOOKUP(A2027,SOURCE!B:S,16,0)
))))
)</f>
        <v>#define ITM_XSAVE                   1983</v>
      </c>
    </row>
    <row r="2028" spans="1:4">
      <c r="A2028">
        <f t="shared" si="35"/>
        <v>1984</v>
      </c>
      <c r="B2028" t="str">
        <f>VLOOKUP(A2028,SOURCE!B:S,15,0)</f>
        <v>ITM_XLOAD</v>
      </c>
      <c r="C2028">
        <f>IF(
ISNUMBER(INDEX(SOURCE!B:B,MATCH(A2028,SOURCE!B:B,0)+1)),
  VALUE(INDEX(SOURCE!B:B,MATCH(A2028,SOURCE!B:B,0)+1)),
  "")</f>
        <v>1985</v>
      </c>
      <c r="D2028" s="8" t="str">
        <f>IF(A2028&lt;&gt;INT(A2028),B2028,
IF(A2028&lt;0,VLOOKUP(A2028,lookups!A$1:B$25,2,0),
IF(ISNA(B2028),"",
IF(OR(ISBLANK(A2028),ISNA(B2028),B2028=0),
"",
"#define "&amp;
VLOOKUP(A2028,SOURCE!B:S,15,0)&amp;IF(SOURCE!$AA$2-LEN(VLOOKUP(A2028,SOURCE!B:S,15,0))&gt;=0,REPT(" ",SOURCE!$AA$2-LEN(VLOOKUP(A2028,SOURCE!B:S,15,0))),"")&amp;
TEXT(A2028,"???0")&amp;IF(VLOOKUP(A2028,SOURCE!B:S,16,0)="","","   "&amp;VLOOKUP(A2028,SOURCE!B:S,16,0)
))))
)</f>
        <v>#define ITM_XLOAD                   1984</v>
      </c>
    </row>
    <row r="2029" spans="1:4">
      <c r="A2029">
        <f t="shared" si="35"/>
        <v>1985</v>
      </c>
      <c r="B2029" t="str">
        <f>VLOOKUP(A2029,SOURCE!B:S,15,0)</f>
        <v>ITM_BCD</v>
      </c>
      <c r="C2029">
        <f>IF(
ISNUMBER(INDEX(SOURCE!B:B,MATCH(A2029,SOURCE!B:B,0)+1)),
  VALUE(INDEX(SOURCE!B:B,MATCH(A2029,SOURCE!B:B,0)+1)),
  "")</f>
        <v>1986</v>
      </c>
      <c r="D2029" s="8" t="str">
        <f>IF(A2029&lt;&gt;INT(A2029),B2029,
IF(A2029&lt;0,VLOOKUP(A2029,lookups!A$1:B$25,2,0),
IF(ISNA(B2029),"",
IF(OR(ISBLANK(A2029),ISNA(B2029),B2029=0),
"",
"#define "&amp;
VLOOKUP(A2029,SOURCE!B:S,15,0)&amp;IF(SOURCE!$AA$2-LEN(VLOOKUP(A2029,SOURCE!B:S,15,0))&gt;=0,REPT(" ",SOURCE!$AA$2-LEN(VLOOKUP(A2029,SOURCE!B:S,15,0))),"")&amp;
TEXT(A2029,"???0")&amp;IF(VLOOKUP(A2029,SOURCE!B:S,16,0)="","","   "&amp;VLOOKUP(A2029,SOURCE!B:S,16,0)
))))
)</f>
        <v>#define ITM_BCD                     1985</v>
      </c>
    </row>
    <row r="2030" spans="1:4">
      <c r="A2030">
        <f t="shared" si="35"/>
        <v>1986</v>
      </c>
      <c r="B2030" t="str">
        <f>VLOOKUP(A2030,SOURCE!B:S,15,0)</f>
        <v>ITM_BCD9</v>
      </c>
      <c r="C2030">
        <f>IF(
ISNUMBER(INDEX(SOURCE!B:B,MATCH(A2030,SOURCE!B:B,0)+1)),
  VALUE(INDEX(SOURCE!B:B,MATCH(A2030,SOURCE!B:B,0)+1)),
  "")</f>
        <v>1987</v>
      </c>
      <c r="D2030" s="8" t="str">
        <f>IF(A2030&lt;&gt;INT(A2030),B2030,
IF(A2030&lt;0,VLOOKUP(A2030,lookups!A$1:B$25,2,0),
IF(ISNA(B2030),"",
IF(OR(ISBLANK(A2030),ISNA(B2030),B2030=0),
"",
"#define "&amp;
VLOOKUP(A2030,SOURCE!B:S,15,0)&amp;IF(SOURCE!$AA$2-LEN(VLOOKUP(A2030,SOURCE!B:S,15,0))&gt;=0,REPT(" ",SOURCE!$AA$2-LEN(VLOOKUP(A2030,SOURCE!B:S,15,0))),"")&amp;
TEXT(A2030,"???0")&amp;IF(VLOOKUP(A2030,SOURCE!B:S,16,0)="","","   "&amp;VLOOKUP(A2030,SOURCE!B:S,16,0)
))))
)</f>
        <v>#define ITM_BCD9                    1986</v>
      </c>
    </row>
    <row r="2031" spans="1:4">
      <c r="A2031">
        <f t="shared" si="35"/>
        <v>1987</v>
      </c>
      <c r="B2031" t="str">
        <f>VLOOKUP(A2031,SOURCE!B:S,15,0)</f>
        <v>ITM_BCD10</v>
      </c>
      <c r="C2031">
        <f>IF(
ISNUMBER(INDEX(SOURCE!B:B,MATCH(A2031,SOURCE!B:B,0)+1)),
  VALUE(INDEX(SOURCE!B:B,MATCH(A2031,SOURCE!B:B,0)+1)),
  "")</f>
        <v>1988</v>
      </c>
      <c r="D2031" s="8" t="str">
        <f>IF(A2031&lt;&gt;INT(A2031),B2031,
IF(A2031&lt;0,VLOOKUP(A2031,lookups!A$1:B$25,2,0),
IF(ISNA(B2031),"",
IF(OR(ISBLANK(A2031),ISNA(B2031),B2031=0),
"",
"#define "&amp;
VLOOKUP(A2031,SOURCE!B:S,15,0)&amp;IF(SOURCE!$AA$2-LEN(VLOOKUP(A2031,SOURCE!B:S,15,0))&gt;=0,REPT(" ",SOURCE!$AA$2-LEN(VLOOKUP(A2031,SOURCE!B:S,15,0))),"")&amp;
TEXT(A2031,"???0")&amp;IF(VLOOKUP(A2031,SOURCE!B:S,16,0)="","","   "&amp;VLOOKUP(A2031,SOURCE!B:S,16,0)
))))
)</f>
        <v>#define ITM_BCD10                   1987</v>
      </c>
    </row>
    <row r="2032" spans="1:4">
      <c r="A2032">
        <f t="shared" si="35"/>
        <v>1988</v>
      </c>
      <c r="B2032" t="str">
        <f>VLOOKUP(A2032,SOURCE!B:S,15,0)</f>
        <v>ITM_BCDU</v>
      </c>
      <c r="C2032">
        <f>IF(
ISNUMBER(INDEX(SOURCE!B:B,MATCH(A2032,SOURCE!B:B,0)+1)),
  VALUE(INDEX(SOURCE!B:B,MATCH(A2032,SOURCE!B:B,0)+1)),
  "")</f>
        <v>1989</v>
      </c>
      <c r="D2032" s="8" t="str">
        <f>IF(A2032&lt;&gt;INT(A2032),B2032,
IF(A2032&lt;0,VLOOKUP(A2032,lookups!A$1:B$25,2,0),
IF(ISNA(B2032),"",
IF(OR(ISBLANK(A2032),ISNA(B2032),B2032=0),
"",
"#define "&amp;
VLOOKUP(A2032,SOURCE!B:S,15,0)&amp;IF(SOURCE!$AA$2-LEN(VLOOKUP(A2032,SOURCE!B:S,15,0))&gt;=0,REPT(" ",SOURCE!$AA$2-LEN(VLOOKUP(A2032,SOURCE!B:S,15,0))),"")&amp;
TEXT(A2032,"???0")&amp;IF(VLOOKUP(A2032,SOURCE!B:S,16,0)="","","   "&amp;VLOOKUP(A2032,SOURCE!B:S,16,0)
))))
)</f>
        <v>#define ITM_BCDU                    1988</v>
      </c>
    </row>
    <row r="2033" spans="1:4">
      <c r="A2033">
        <f t="shared" si="35"/>
        <v>1989</v>
      </c>
      <c r="B2033" t="str">
        <f>VLOOKUP(A2033,SOURCE!B:S,15,0)</f>
        <v>ITM_S06</v>
      </c>
      <c r="C2033">
        <f>IF(
ISNUMBER(INDEX(SOURCE!B:B,MATCH(A2033,SOURCE!B:B,0)+1)),
  VALUE(INDEX(SOURCE!B:B,MATCH(A2033,SOURCE!B:B,0)+1)),
  "")</f>
        <v>1990</v>
      </c>
      <c r="D2033" s="8" t="str">
        <f>IF(A2033&lt;&gt;INT(A2033),B2033,
IF(A2033&lt;0,VLOOKUP(A2033,lookups!A$1:B$25,2,0),
IF(ISNA(B2033),"",
IF(OR(ISBLANK(A2033),ISNA(B2033),B2033=0),
"",
"#define "&amp;
VLOOKUP(A2033,SOURCE!B:S,15,0)&amp;IF(SOURCE!$AA$2-LEN(VLOOKUP(A2033,SOURCE!B:S,15,0))&gt;=0,REPT(" ",SOURCE!$AA$2-LEN(VLOOKUP(A2033,SOURCE!B:S,15,0))),"")&amp;
TEXT(A2033,"???0")&amp;IF(VLOOKUP(A2033,SOURCE!B:S,16,0)="","","   "&amp;VLOOKUP(A2033,SOURCE!B:S,16,0)
))))
)</f>
        <v>#define ITM_S06                     1989</v>
      </c>
    </row>
    <row r="2034" spans="1:4">
      <c r="A2034">
        <f t="shared" si="35"/>
        <v>1990</v>
      </c>
      <c r="B2034" t="str">
        <f>VLOOKUP(A2034,SOURCE!B:S,15,0)</f>
        <v>ITM_S08</v>
      </c>
      <c r="C2034">
        <f>IF(
ISNUMBER(INDEX(SOURCE!B:B,MATCH(A2034,SOURCE!B:B,0)+1)),
  VALUE(INDEX(SOURCE!B:B,MATCH(A2034,SOURCE!B:B,0)+1)),
  "")</f>
        <v>1991</v>
      </c>
      <c r="D2034" s="8" t="str">
        <f>IF(A2034&lt;&gt;INT(A2034),B2034,
IF(A2034&lt;0,VLOOKUP(A2034,lookups!A$1:B$25,2,0),
IF(ISNA(B2034),"",
IF(OR(ISBLANK(A2034),ISNA(B2034),B2034=0),
"",
"#define "&amp;
VLOOKUP(A2034,SOURCE!B:S,15,0)&amp;IF(SOURCE!$AA$2-LEN(VLOOKUP(A2034,SOURCE!B:S,15,0))&gt;=0,REPT(" ",SOURCE!$AA$2-LEN(VLOOKUP(A2034,SOURCE!B:S,15,0))),"")&amp;
TEXT(A2034,"???0")&amp;IF(VLOOKUP(A2034,SOURCE!B:S,16,0)="","","   "&amp;VLOOKUP(A2034,SOURCE!B:S,16,0)
))))
)</f>
        <v>#define ITM_S08                     1990</v>
      </c>
    </row>
    <row r="2035" spans="1:4">
      <c r="A2035">
        <f t="shared" si="35"/>
        <v>1991</v>
      </c>
      <c r="B2035" t="str">
        <f>VLOOKUP(A2035,SOURCE!B:S,15,0)</f>
        <v>ITM_S16</v>
      </c>
      <c r="C2035">
        <f>IF(
ISNUMBER(INDEX(SOURCE!B:B,MATCH(A2035,SOURCE!B:B,0)+1)),
  VALUE(INDEX(SOURCE!B:B,MATCH(A2035,SOURCE!B:B,0)+1)),
  "")</f>
        <v>1992</v>
      </c>
      <c r="D2035" s="8" t="str">
        <f>IF(A2035&lt;&gt;INT(A2035),B2035,
IF(A2035&lt;0,VLOOKUP(A2035,lookups!A$1:B$25,2,0),
IF(ISNA(B2035),"",
IF(OR(ISBLANK(A2035),ISNA(B2035),B2035=0),
"",
"#define "&amp;
VLOOKUP(A2035,SOURCE!B:S,15,0)&amp;IF(SOURCE!$AA$2-LEN(VLOOKUP(A2035,SOURCE!B:S,15,0))&gt;=0,REPT(" ",SOURCE!$AA$2-LEN(VLOOKUP(A2035,SOURCE!B:S,15,0))),"")&amp;
TEXT(A2035,"???0")&amp;IF(VLOOKUP(A2035,SOURCE!B:S,16,0)="","","   "&amp;VLOOKUP(A2035,SOURCE!B:S,16,0)
))))
)</f>
        <v>#define ITM_S16                     1991</v>
      </c>
    </row>
    <row r="2036" spans="1:4">
      <c r="A2036">
        <f t="shared" si="35"/>
        <v>1992</v>
      </c>
      <c r="B2036" t="str">
        <f>VLOOKUP(A2036,SOURCE!B:S,15,0)</f>
        <v>ITM_S32</v>
      </c>
      <c r="C2036">
        <f>IF(
ISNUMBER(INDEX(SOURCE!B:B,MATCH(A2036,SOURCE!B:B,0)+1)),
  VALUE(INDEX(SOURCE!B:B,MATCH(A2036,SOURCE!B:B,0)+1)),
  "")</f>
        <v>1993</v>
      </c>
      <c r="D2036" s="8" t="str">
        <f>IF(A2036&lt;&gt;INT(A2036),B2036,
IF(A2036&lt;0,VLOOKUP(A2036,lookups!A$1:B$25,2,0),
IF(ISNA(B2036),"",
IF(OR(ISBLANK(A2036),ISNA(B2036),B2036=0),
"",
"#define "&amp;
VLOOKUP(A2036,SOURCE!B:S,15,0)&amp;IF(SOURCE!$AA$2-LEN(VLOOKUP(A2036,SOURCE!B:S,15,0))&gt;=0,REPT(" ",SOURCE!$AA$2-LEN(VLOOKUP(A2036,SOURCE!B:S,15,0))),"")&amp;
TEXT(A2036,"???0")&amp;IF(VLOOKUP(A2036,SOURCE!B:S,16,0)="","","   "&amp;VLOOKUP(A2036,SOURCE!B:S,16,0)
))))
)</f>
        <v>#define ITM_S32                     1992</v>
      </c>
    </row>
    <row r="2037" spans="1:4">
      <c r="A2037">
        <f t="shared" si="35"/>
        <v>1993</v>
      </c>
      <c r="B2037" t="str">
        <f>VLOOKUP(A2037,SOURCE!B:S,15,0)</f>
        <v>ITM_S64</v>
      </c>
      <c r="C2037">
        <f>IF(
ISNUMBER(INDEX(SOURCE!B:B,MATCH(A2037,SOURCE!B:B,0)+1)),
  VALUE(INDEX(SOURCE!B:B,MATCH(A2037,SOURCE!B:B,0)+1)),
  "")</f>
        <v>1994</v>
      </c>
      <c r="D2037" s="8" t="str">
        <f>IF(A2037&lt;&gt;INT(A2037),B2037,
IF(A2037&lt;0,VLOOKUP(A2037,lookups!A$1:B$25,2,0),
IF(ISNA(B2037),"",
IF(OR(ISBLANK(A2037),ISNA(B2037),B2037=0),
"",
"#define "&amp;
VLOOKUP(A2037,SOURCE!B:S,15,0)&amp;IF(SOURCE!$AA$2-LEN(VLOOKUP(A2037,SOURCE!B:S,15,0))&gt;=0,REPT(" ",SOURCE!$AA$2-LEN(VLOOKUP(A2037,SOURCE!B:S,15,0))),"")&amp;
TEXT(A2037,"???0")&amp;IF(VLOOKUP(A2037,SOURCE!B:S,16,0)="","","   "&amp;VLOOKUP(A2037,SOURCE!B:S,16,0)
))))
)</f>
        <v>#define ITM_S64                     1993</v>
      </c>
    </row>
    <row r="2038" spans="1:4">
      <c r="A2038">
        <f t="shared" si="35"/>
        <v>1994</v>
      </c>
      <c r="B2038" t="str">
        <f>VLOOKUP(A2038,SOURCE!B:S,15,0)</f>
        <v>ITM_U06</v>
      </c>
      <c r="C2038">
        <f>IF(
ISNUMBER(INDEX(SOURCE!B:B,MATCH(A2038,SOURCE!B:B,0)+1)),
  VALUE(INDEX(SOURCE!B:B,MATCH(A2038,SOURCE!B:B,0)+1)),
  "")</f>
        <v>1995</v>
      </c>
      <c r="D2038" s="8" t="str">
        <f>IF(A2038&lt;&gt;INT(A2038),B2038,
IF(A2038&lt;0,VLOOKUP(A2038,lookups!A$1:B$25,2,0),
IF(ISNA(B2038),"",
IF(OR(ISBLANK(A2038),ISNA(B2038),B2038=0),
"",
"#define "&amp;
VLOOKUP(A2038,SOURCE!B:S,15,0)&amp;IF(SOURCE!$AA$2-LEN(VLOOKUP(A2038,SOURCE!B:S,15,0))&gt;=0,REPT(" ",SOURCE!$AA$2-LEN(VLOOKUP(A2038,SOURCE!B:S,15,0))),"")&amp;
TEXT(A2038,"???0")&amp;IF(VLOOKUP(A2038,SOURCE!B:S,16,0)="","","   "&amp;VLOOKUP(A2038,SOURCE!B:S,16,0)
))))
)</f>
        <v>#define ITM_U06                     1994</v>
      </c>
    </row>
    <row r="2039" spans="1:4">
      <c r="A2039">
        <f t="shared" si="35"/>
        <v>1995</v>
      </c>
      <c r="B2039" t="str">
        <f>VLOOKUP(A2039,SOURCE!B:S,15,0)</f>
        <v>ITM_U08</v>
      </c>
      <c r="C2039">
        <f>IF(
ISNUMBER(INDEX(SOURCE!B:B,MATCH(A2039,SOURCE!B:B,0)+1)),
  VALUE(INDEX(SOURCE!B:B,MATCH(A2039,SOURCE!B:B,0)+1)),
  "")</f>
        <v>1996</v>
      </c>
      <c r="D2039" s="8" t="str">
        <f>IF(A2039&lt;&gt;INT(A2039),B2039,
IF(A2039&lt;0,VLOOKUP(A2039,lookups!A$1:B$25,2,0),
IF(ISNA(B2039),"",
IF(OR(ISBLANK(A2039),ISNA(B2039),B2039=0),
"",
"#define "&amp;
VLOOKUP(A2039,SOURCE!B:S,15,0)&amp;IF(SOURCE!$AA$2-LEN(VLOOKUP(A2039,SOURCE!B:S,15,0))&gt;=0,REPT(" ",SOURCE!$AA$2-LEN(VLOOKUP(A2039,SOURCE!B:S,15,0))),"")&amp;
TEXT(A2039,"???0")&amp;IF(VLOOKUP(A2039,SOURCE!B:S,16,0)="","","   "&amp;VLOOKUP(A2039,SOURCE!B:S,16,0)
))))
)</f>
        <v>#define ITM_U08                     1995</v>
      </c>
    </row>
    <row r="2040" spans="1:4">
      <c r="A2040">
        <f t="shared" si="35"/>
        <v>1996</v>
      </c>
      <c r="B2040" t="str">
        <f>VLOOKUP(A2040,SOURCE!B:S,15,0)</f>
        <v>ITM_U16</v>
      </c>
      <c r="C2040">
        <f>IF(
ISNUMBER(INDEX(SOURCE!B:B,MATCH(A2040,SOURCE!B:B,0)+1)),
  VALUE(INDEX(SOURCE!B:B,MATCH(A2040,SOURCE!B:B,0)+1)),
  "")</f>
        <v>1997</v>
      </c>
      <c r="D2040" s="8" t="str">
        <f>IF(A2040&lt;&gt;INT(A2040),B2040,
IF(A2040&lt;0,VLOOKUP(A2040,lookups!A$1:B$25,2,0),
IF(ISNA(B2040),"",
IF(OR(ISBLANK(A2040),ISNA(B2040),B2040=0),
"",
"#define "&amp;
VLOOKUP(A2040,SOURCE!B:S,15,0)&amp;IF(SOURCE!$AA$2-LEN(VLOOKUP(A2040,SOURCE!B:S,15,0))&gt;=0,REPT(" ",SOURCE!$AA$2-LEN(VLOOKUP(A2040,SOURCE!B:S,15,0))),"")&amp;
TEXT(A2040,"???0")&amp;IF(VLOOKUP(A2040,SOURCE!B:S,16,0)="","","   "&amp;VLOOKUP(A2040,SOURCE!B:S,16,0)
))))
)</f>
        <v>#define ITM_U16                     1996</v>
      </c>
    </row>
    <row r="2041" spans="1:4">
      <c r="A2041">
        <f t="shared" si="35"/>
        <v>1997</v>
      </c>
      <c r="B2041" t="str">
        <f>VLOOKUP(A2041,SOURCE!B:S,15,0)</f>
        <v>ITM_U32</v>
      </c>
      <c r="C2041">
        <f>IF(
ISNUMBER(INDEX(SOURCE!B:B,MATCH(A2041,SOURCE!B:B,0)+1)),
  VALUE(INDEX(SOURCE!B:B,MATCH(A2041,SOURCE!B:B,0)+1)),
  "")</f>
        <v>1998</v>
      </c>
      <c r="D2041" s="8" t="str">
        <f>IF(A2041&lt;&gt;INT(A2041),B2041,
IF(A2041&lt;0,VLOOKUP(A2041,lookups!A$1:B$25,2,0),
IF(ISNA(B2041),"",
IF(OR(ISBLANK(A2041),ISNA(B2041),B2041=0),
"",
"#define "&amp;
VLOOKUP(A2041,SOURCE!B:S,15,0)&amp;IF(SOURCE!$AA$2-LEN(VLOOKUP(A2041,SOURCE!B:S,15,0))&gt;=0,REPT(" ",SOURCE!$AA$2-LEN(VLOOKUP(A2041,SOURCE!B:S,15,0))),"")&amp;
TEXT(A2041,"???0")&amp;IF(VLOOKUP(A2041,SOURCE!B:S,16,0)="","","   "&amp;VLOOKUP(A2041,SOURCE!B:S,16,0)
))))
)</f>
        <v>#define ITM_U32                     1997</v>
      </c>
    </row>
    <row r="2042" spans="1:4">
      <c r="A2042">
        <f t="shared" si="35"/>
        <v>1998</v>
      </c>
      <c r="B2042" t="str">
        <f>VLOOKUP(A2042,SOURCE!B:S,15,0)</f>
        <v>ITM_U64</v>
      </c>
      <c r="C2042">
        <f>IF(
ISNUMBER(INDEX(SOURCE!B:B,MATCH(A2042,SOURCE!B:B,0)+1)),
  VALUE(INDEX(SOURCE!B:B,MATCH(A2042,SOURCE!B:B,0)+1)),
  "")</f>
        <v>1999</v>
      </c>
      <c r="D2042" s="8" t="str">
        <f>IF(A2042&lt;&gt;INT(A2042),B2042,
IF(A2042&lt;0,VLOOKUP(A2042,lookups!A$1:B$25,2,0),
IF(ISNA(B2042),"",
IF(OR(ISBLANK(A2042),ISNA(B2042),B2042=0),
"",
"#define "&amp;
VLOOKUP(A2042,SOURCE!B:S,15,0)&amp;IF(SOURCE!$AA$2-LEN(VLOOKUP(A2042,SOURCE!B:S,15,0))&gt;=0,REPT(" ",SOURCE!$AA$2-LEN(VLOOKUP(A2042,SOURCE!B:S,15,0))),"")&amp;
TEXT(A2042,"???0")&amp;IF(VLOOKUP(A2042,SOURCE!B:S,16,0)="","","   "&amp;VLOOKUP(A2042,SOURCE!B:S,16,0)
))))
)</f>
        <v>#define ITM_U64                     1998</v>
      </c>
    </row>
    <row r="2043" spans="1:4">
      <c r="A2043">
        <f t="shared" si="35"/>
        <v>1999</v>
      </c>
      <c r="B2043" t="str">
        <f>VLOOKUP(A2043,SOURCE!B:S,15,0)</f>
        <v>ITM_SL1</v>
      </c>
      <c r="C2043">
        <f>IF(
ISNUMBER(INDEX(SOURCE!B:B,MATCH(A2043,SOURCE!B:B,0)+1)),
  VALUE(INDEX(SOURCE!B:B,MATCH(A2043,SOURCE!B:B,0)+1)),
  "")</f>
        <v>2000</v>
      </c>
      <c r="D2043" s="8" t="str">
        <f>IF(A2043&lt;&gt;INT(A2043),B2043,
IF(A2043&lt;0,VLOOKUP(A2043,lookups!A$1:B$25,2,0),
IF(ISNA(B2043),"",
IF(OR(ISBLANK(A2043),ISNA(B2043),B2043=0),
"",
"#define "&amp;
VLOOKUP(A2043,SOURCE!B:S,15,0)&amp;IF(SOURCE!$AA$2-LEN(VLOOKUP(A2043,SOURCE!B:S,15,0))&gt;=0,REPT(" ",SOURCE!$AA$2-LEN(VLOOKUP(A2043,SOURCE!B:S,15,0))),"")&amp;
TEXT(A2043,"???0")&amp;IF(VLOOKUP(A2043,SOURCE!B:S,16,0)="","","   "&amp;VLOOKUP(A2043,SOURCE!B:S,16,0)
))))
)</f>
        <v>#define ITM_SL1                     1999</v>
      </c>
    </row>
    <row r="2044" spans="1:4">
      <c r="A2044">
        <f t="shared" si="35"/>
        <v>2000</v>
      </c>
      <c r="B2044" t="str">
        <f>VLOOKUP(A2044,SOURCE!B:S,15,0)</f>
        <v>ITM_SR1</v>
      </c>
      <c r="C2044">
        <f>IF(
ISNUMBER(INDEX(SOURCE!B:B,MATCH(A2044,SOURCE!B:B,0)+1)),
  VALUE(INDEX(SOURCE!B:B,MATCH(A2044,SOURCE!B:B,0)+1)),
  "")</f>
        <v>2001</v>
      </c>
      <c r="D2044" s="8" t="str">
        <f>IF(A2044&lt;&gt;INT(A2044),B2044,
IF(A2044&lt;0,VLOOKUP(A2044,lookups!A$1:B$25,2,0),
IF(ISNA(B2044),"",
IF(OR(ISBLANK(A2044),ISNA(B2044),B2044=0),
"",
"#define "&amp;
VLOOKUP(A2044,SOURCE!B:S,15,0)&amp;IF(SOURCE!$AA$2-LEN(VLOOKUP(A2044,SOURCE!B:S,15,0))&gt;=0,REPT(" ",SOURCE!$AA$2-LEN(VLOOKUP(A2044,SOURCE!B:S,15,0))),"")&amp;
TEXT(A2044,"???0")&amp;IF(VLOOKUP(A2044,SOURCE!B:S,16,0)="","","   "&amp;VLOOKUP(A2044,SOURCE!B:S,16,0)
))))
)</f>
        <v>#define ITM_SR1                     2000</v>
      </c>
    </row>
    <row r="2045" spans="1:4">
      <c r="A2045">
        <f t="shared" si="35"/>
        <v>2001</v>
      </c>
      <c r="B2045" t="str">
        <f>VLOOKUP(A2045,SOURCE!B:S,15,0)</f>
        <v>ITM_RL1</v>
      </c>
      <c r="C2045">
        <f>IF(
ISNUMBER(INDEX(SOURCE!B:B,MATCH(A2045,SOURCE!B:B,0)+1)),
  VALUE(INDEX(SOURCE!B:B,MATCH(A2045,SOURCE!B:B,0)+1)),
  "")</f>
        <v>2002</v>
      </c>
      <c r="D2045" s="8" t="str">
        <f>IF(A2045&lt;&gt;INT(A2045),B2045,
IF(A2045&lt;0,VLOOKUP(A2045,lookups!A$1:B$25,2,0),
IF(ISNA(B2045),"",
IF(OR(ISBLANK(A2045),ISNA(B2045),B2045=0),
"",
"#define "&amp;
VLOOKUP(A2045,SOURCE!B:S,15,0)&amp;IF(SOURCE!$AA$2-LEN(VLOOKUP(A2045,SOURCE!B:S,15,0))&gt;=0,REPT(" ",SOURCE!$AA$2-LEN(VLOOKUP(A2045,SOURCE!B:S,15,0))),"")&amp;
TEXT(A2045,"???0")&amp;IF(VLOOKUP(A2045,SOURCE!B:S,16,0)="","","   "&amp;VLOOKUP(A2045,SOURCE!B:S,16,0)
))))
)</f>
        <v>#define ITM_RL1                     2001</v>
      </c>
    </row>
    <row r="2046" spans="1:4">
      <c r="A2046">
        <f t="shared" si="35"/>
        <v>2002</v>
      </c>
      <c r="B2046" t="str">
        <f>VLOOKUP(A2046,SOURCE!B:S,15,0)</f>
        <v>ITM_RR1</v>
      </c>
      <c r="C2046">
        <f>IF(
ISNUMBER(INDEX(SOURCE!B:B,MATCH(A2046,SOURCE!B:B,0)+1)),
  VALUE(INDEX(SOURCE!B:B,MATCH(A2046,SOURCE!B:B,0)+1)),
  "")</f>
        <v>2003</v>
      </c>
      <c r="D2046" s="8" t="str">
        <f>IF(A2046&lt;&gt;INT(A2046),B2046,
IF(A2046&lt;0,VLOOKUP(A2046,lookups!A$1:B$25,2,0),
IF(ISNA(B2046),"",
IF(OR(ISBLANK(A2046),ISNA(B2046),B2046=0),
"",
"#define "&amp;
VLOOKUP(A2046,SOURCE!B:S,15,0)&amp;IF(SOURCE!$AA$2-LEN(VLOOKUP(A2046,SOURCE!B:S,15,0))&gt;=0,REPT(" ",SOURCE!$AA$2-LEN(VLOOKUP(A2046,SOURCE!B:S,15,0))),"")&amp;
TEXT(A2046,"???0")&amp;IF(VLOOKUP(A2046,SOURCE!B:S,16,0)="","","   "&amp;VLOOKUP(A2046,SOURCE!B:S,16,0)
))))
)</f>
        <v>#define ITM_RR1                     2002</v>
      </c>
    </row>
    <row r="2047" spans="1:4">
      <c r="A2047">
        <f t="shared" si="35"/>
        <v>2003</v>
      </c>
      <c r="B2047" t="str">
        <f>VLOOKUP(A2047,SOURCE!B:S,15,0)</f>
        <v>ITM_FWORD</v>
      </c>
      <c r="C2047">
        <f>IF(
ISNUMBER(INDEX(SOURCE!B:B,MATCH(A2047,SOURCE!B:B,0)+1)),
  VALUE(INDEX(SOURCE!B:B,MATCH(A2047,SOURCE!B:B,0)+1)),
  "")</f>
        <v>2004</v>
      </c>
      <c r="D2047" s="8" t="str">
        <f>IF(A2047&lt;&gt;INT(A2047),B2047,
IF(A2047&lt;0,VLOOKUP(A2047,lookups!A$1:B$25,2,0),
IF(ISNA(B2047),"",
IF(OR(ISBLANK(A2047),ISNA(B2047),B2047=0),
"",
"#define "&amp;
VLOOKUP(A2047,SOURCE!B:S,15,0)&amp;IF(SOURCE!$AA$2-LEN(VLOOKUP(A2047,SOURCE!B:S,15,0))&gt;=0,REPT(" ",SOURCE!$AA$2-LEN(VLOOKUP(A2047,SOURCE!B:S,15,0))),"")&amp;
TEXT(A2047,"???0")&amp;IF(VLOOKUP(A2047,SOURCE!B:S,16,0)="","","   "&amp;VLOOKUP(A2047,SOURCE!B:S,16,0)
))))
)</f>
        <v>#define ITM_FWORD                   2003</v>
      </c>
    </row>
    <row r="2048" spans="1:4">
      <c r="A2048">
        <f t="shared" si="35"/>
        <v>2004</v>
      </c>
      <c r="B2048" t="str">
        <f>VLOOKUP(A2048,SOURCE!B:S,15,0)</f>
        <v>ITM_FBYTE</v>
      </c>
      <c r="C2048">
        <f>IF(
ISNUMBER(INDEX(SOURCE!B:B,MATCH(A2048,SOURCE!B:B,0)+1)),
  VALUE(INDEX(SOURCE!B:B,MATCH(A2048,SOURCE!B:B,0)+1)),
  "")</f>
        <v>2005</v>
      </c>
      <c r="D2048" s="8" t="str">
        <f>IF(A2048&lt;&gt;INT(A2048),B2048,
IF(A2048&lt;0,VLOOKUP(A2048,lookups!A$1:B$25,2,0),
IF(ISNA(B2048),"",
IF(OR(ISBLANK(A2048),ISNA(B2048),B2048=0),
"",
"#define "&amp;
VLOOKUP(A2048,SOURCE!B:S,15,0)&amp;IF(SOURCE!$AA$2-LEN(VLOOKUP(A2048,SOURCE!B:S,15,0))&gt;=0,REPT(" ",SOURCE!$AA$2-LEN(VLOOKUP(A2048,SOURCE!B:S,15,0))),"")&amp;
TEXT(A2048,"???0")&amp;IF(VLOOKUP(A2048,SOURCE!B:S,16,0)="","","   "&amp;VLOOKUP(A2048,SOURCE!B:S,16,0)
))))
)</f>
        <v>#define ITM_FBYTE                   2004</v>
      </c>
    </row>
    <row r="2049" spans="1:4">
      <c r="A2049">
        <f t="shared" si="35"/>
        <v>2005</v>
      </c>
      <c r="B2049" t="str">
        <f>VLOOKUP(A2049,SOURCE!B:S,15,0)</f>
        <v>ITM_CLRMOD</v>
      </c>
      <c r="C2049">
        <f>IF(
ISNUMBER(INDEX(SOURCE!B:B,MATCH(A2049,SOURCE!B:B,0)+1)),
  VALUE(INDEX(SOURCE!B:B,MATCH(A2049,SOURCE!B:B,0)+1)),
  "")</f>
        <v>2006</v>
      </c>
      <c r="D2049" s="8" t="str">
        <f>IF(A2049&lt;&gt;INT(A2049),B2049,
IF(A2049&lt;0,VLOOKUP(A2049,lookups!A$1:B$25,2,0),
IF(ISNA(B2049),"",
IF(OR(ISBLANK(A2049),ISNA(B2049),B2049=0),
"",
"#define "&amp;
VLOOKUP(A2049,SOURCE!B:S,15,0)&amp;IF(SOURCE!$AA$2-LEN(VLOOKUP(A2049,SOURCE!B:S,15,0))&gt;=0,REPT(" ",SOURCE!$AA$2-LEN(VLOOKUP(A2049,SOURCE!B:S,15,0))),"")&amp;
TEXT(A2049,"???0")&amp;IF(VLOOKUP(A2049,SOURCE!B:S,16,0)="","","   "&amp;VLOOKUP(A2049,SOURCE!B:S,16,0)
))))
)</f>
        <v>#define ITM_CLRMOD                  2005</v>
      </c>
    </row>
    <row r="2050" spans="1:4">
      <c r="A2050">
        <f t="shared" si="35"/>
        <v>2006</v>
      </c>
      <c r="B2050" t="str">
        <f>VLOOKUP(A2050,SOURCE!B:S,15,0)</f>
        <v>ITM_SHOIREP</v>
      </c>
      <c r="C2050">
        <f>IF(
ISNUMBER(INDEX(SOURCE!B:B,MATCH(A2050,SOURCE!B:B,0)+1)),
  VALUE(INDEX(SOURCE!B:B,MATCH(A2050,SOURCE!B:B,0)+1)),
  "")</f>
        <v>2007</v>
      </c>
      <c r="D2050" s="8" t="str">
        <f>IF(A2050&lt;&gt;INT(A2050),B2050,
IF(A2050&lt;0,VLOOKUP(A2050,lookups!A$1:B$25,2,0),
IF(ISNA(B2050),"",
IF(OR(ISBLANK(A2050),ISNA(B2050),B2050=0),
"",
"#define "&amp;
VLOOKUP(A2050,SOURCE!B:S,15,0)&amp;IF(SOURCE!$AA$2-LEN(VLOOKUP(A2050,SOURCE!B:S,15,0))&gt;=0,REPT(" ",SOURCE!$AA$2-LEN(VLOOKUP(A2050,SOURCE!B:S,15,0))),"")&amp;
TEXT(A2050,"???0")&amp;IF(VLOOKUP(A2050,SOURCE!B:S,16,0)="","","   "&amp;VLOOKUP(A2050,SOURCE!B:S,16,0)
))))
)</f>
        <v>#define ITM_SHOIREP                 2006</v>
      </c>
    </row>
    <row r="2051" spans="1:4">
      <c r="A2051">
        <f t="shared" si="35"/>
        <v>2007</v>
      </c>
      <c r="B2051" t="str">
        <f>VLOOKUP(A2051,SOURCE!B:S,15,0)</f>
        <v>ITM_SCALE</v>
      </c>
      <c r="C2051">
        <f>IF(
ISNUMBER(INDEX(SOURCE!B:B,MATCH(A2051,SOURCE!B:B,0)+1)),
  VALUE(INDEX(SOURCE!B:B,MATCH(A2051,SOURCE!B:B,0)+1)),
  "")</f>
        <v>2008</v>
      </c>
      <c r="D2051" s="8" t="str">
        <f>IF(A2051&lt;&gt;INT(A2051),B2051,
IF(A2051&lt;0,VLOOKUP(A2051,lookups!A$1:B$25,2,0),
IF(ISNA(B2051),"",
IF(OR(ISBLANK(A2051),ISNA(B2051),B2051=0),
"",
"#define "&amp;
VLOOKUP(A2051,SOURCE!B:S,15,0)&amp;IF(SOURCE!$AA$2-LEN(VLOOKUP(A2051,SOURCE!B:S,15,0))&gt;=0,REPT(" ",SOURCE!$AA$2-LEN(VLOOKUP(A2051,SOURCE!B:S,15,0))),"")&amp;
TEXT(A2051,"???0")&amp;IF(VLOOKUP(A2051,SOURCE!B:S,16,0)="","","   "&amp;VLOOKUP(A2051,SOURCE!B:S,16,0)
))))
)</f>
        <v>#define ITM_SCALE                   2007</v>
      </c>
    </row>
    <row r="2052" spans="1:4">
      <c r="A2052">
        <f t="shared" si="35"/>
        <v>2008</v>
      </c>
      <c r="B2052" t="str">
        <f>VLOOKUP(A2052,SOURCE!B:S,15,0)</f>
        <v>ITM_TOPHEX</v>
      </c>
      <c r="C2052">
        <f>IF(
ISNUMBER(INDEX(SOURCE!B:B,MATCH(A2052,SOURCE!B:B,0)+1)),
  VALUE(INDEX(SOURCE!B:B,MATCH(A2052,SOURCE!B:B,0)+1)),
  "")</f>
        <v>2009</v>
      </c>
      <c r="D2052" s="8" t="str">
        <f>IF(A2052&lt;&gt;INT(A2052),B2052,
IF(A2052&lt;0,VLOOKUP(A2052,lookups!A$1:B$25,2,0),
IF(ISNA(B2052),"",
IF(OR(ISBLANK(A2052),ISNA(B2052),B2052=0),
"",
"#define "&amp;
VLOOKUP(A2052,SOURCE!B:S,15,0)&amp;IF(SOURCE!$AA$2-LEN(VLOOKUP(A2052,SOURCE!B:S,15,0))&gt;=0,REPT(" ",SOURCE!$AA$2-LEN(VLOOKUP(A2052,SOURCE!B:S,15,0))),"")&amp;
TEXT(A2052,"???0")&amp;IF(VLOOKUP(A2052,SOURCE!B:S,16,0)="","","   "&amp;VLOOKUP(A2052,SOURCE!B:S,16,0)
))))
)</f>
        <v>#define ITM_TOPHEX                  2008</v>
      </c>
    </row>
    <row r="2053" spans="1:4">
      <c r="A2053">
        <f t="shared" si="35"/>
        <v>2009</v>
      </c>
      <c r="B2053" t="str">
        <f>VLOOKUP(A2053,SOURCE!B:S,15,0)</f>
        <v>ITM_PLINE</v>
      </c>
      <c r="C2053">
        <f>IF(
ISNUMBER(INDEX(SOURCE!B:B,MATCH(A2053,SOURCE!B:B,0)+1)),
  VALUE(INDEX(SOURCE!B:B,MATCH(A2053,SOURCE!B:B,0)+1)),
  "")</f>
        <v>2010</v>
      </c>
      <c r="D2053" s="8" t="str">
        <f>IF(A2053&lt;&gt;INT(A2053),B2053,
IF(A2053&lt;0,VLOOKUP(A2053,lookups!A$1:B$25,2,0),
IF(ISNA(B2053),"",
IF(OR(ISBLANK(A2053),ISNA(B2053),B2053=0),
"",
"#define "&amp;
VLOOKUP(A2053,SOURCE!B:S,15,0)&amp;IF(SOURCE!$AA$2-LEN(VLOOKUP(A2053,SOURCE!B:S,15,0))&gt;=0,REPT(" ",SOURCE!$AA$2-LEN(VLOOKUP(A2053,SOURCE!B:S,15,0))),"")&amp;
TEXT(A2053,"???0")&amp;IF(VLOOKUP(A2053,SOURCE!B:S,16,0)="","","   "&amp;VLOOKUP(A2053,SOURCE!B:S,16,0)
))))
)</f>
        <v>#define ITM_PLINE                   2009</v>
      </c>
    </row>
    <row r="2054" spans="1:4">
      <c r="A2054">
        <f t="shared" si="35"/>
        <v>2010</v>
      </c>
      <c r="B2054" t="str">
        <f>VLOOKUP(A2054,SOURCE!B:S,15,0)</f>
        <v>ITM_PCROS</v>
      </c>
      <c r="C2054">
        <f>IF(
ISNUMBER(INDEX(SOURCE!B:B,MATCH(A2054,SOURCE!B:B,0)+1)),
  VALUE(INDEX(SOURCE!B:B,MATCH(A2054,SOURCE!B:B,0)+1)),
  "")</f>
        <v>2011</v>
      </c>
      <c r="D2054" s="8" t="str">
        <f>IF(A2054&lt;&gt;INT(A2054),B2054,
IF(A2054&lt;0,VLOOKUP(A2054,lookups!A$1:B$25,2,0),
IF(ISNA(B2054),"",
IF(OR(ISBLANK(A2054),ISNA(B2054),B2054=0),
"",
"#define "&amp;
VLOOKUP(A2054,SOURCE!B:S,15,0)&amp;IF(SOURCE!$AA$2-LEN(VLOOKUP(A2054,SOURCE!B:S,15,0))&gt;=0,REPT(" ",SOURCE!$AA$2-LEN(VLOOKUP(A2054,SOURCE!B:S,15,0))),"")&amp;
TEXT(A2054,"???0")&amp;IF(VLOOKUP(A2054,SOURCE!B:S,16,0)="","","   "&amp;VLOOKUP(A2054,SOURCE!B:S,16,0)
))))
)</f>
        <v>#define ITM_PCROS                   2010</v>
      </c>
    </row>
    <row r="2055" spans="1:4">
      <c r="A2055">
        <f t="shared" si="35"/>
        <v>2011</v>
      </c>
      <c r="B2055" t="str">
        <f>VLOOKUP(A2055,SOURCE!B:S,15,0)</f>
        <v>ITM_PBOX</v>
      </c>
      <c r="C2055">
        <f>IF(
ISNUMBER(INDEX(SOURCE!B:B,MATCH(A2055,SOURCE!B:B,0)+1)),
  VALUE(INDEX(SOURCE!B:B,MATCH(A2055,SOURCE!B:B,0)+1)),
  "")</f>
        <v>2012</v>
      </c>
      <c r="D2055" s="8" t="str">
        <f>IF(A2055&lt;&gt;INT(A2055),B2055,
IF(A2055&lt;0,VLOOKUP(A2055,lookups!A$1:B$25,2,0),
IF(ISNA(B2055),"",
IF(OR(ISBLANK(A2055),ISNA(B2055),B2055=0),
"",
"#define "&amp;
VLOOKUP(A2055,SOURCE!B:S,15,0)&amp;IF(SOURCE!$AA$2-LEN(VLOOKUP(A2055,SOURCE!B:S,15,0))&gt;=0,REPT(" ",SOURCE!$AA$2-LEN(VLOOKUP(A2055,SOURCE!B:S,15,0))),"")&amp;
TEXT(A2055,"???0")&amp;IF(VLOOKUP(A2055,SOURCE!B:S,16,0)="","","   "&amp;VLOOKUP(A2055,SOURCE!B:S,16,0)
))))
)</f>
        <v>#define ITM_PBOX                    2011</v>
      </c>
    </row>
    <row r="2056" spans="1:4">
      <c r="A2056">
        <f t="shared" si="35"/>
        <v>2012</v>
      </c>
      <c r="B2056" t="str">
        <f>VLOOKUP(A2056,SOURCE!B:S,15,0)</f>
        <v>ITM_VECT</v>
      </c>
      <c r="C2056">
        <f>IF(
ISNUMBER(INDEX(SOURCE!B:B,MATCH(A2056,SOURCE!B:B,0)+1)),
  VALUE(INDEX(SOURCE!B:B,MATCH(A2056,SOURCE!B:B,0)+1)),
  "")</f>
        <v>2013</v>
      </c>
      <c r="D2056" s="8" t="str">
        <f>IF(A2056&lt;&gt;INT(A2056),B2056,
IF(A2056&lt;0,VLOOKUP(A2056,lookups!A$1:B$25,2,0),
IF(ISNA(B2056),"",
IF(OR(ISBLANK(A2056),ISNA(B2056),B2056=0),
"",
"#define "&amp;
VLOOKUP(A2056,SOURCE!B:S,15,0)&amp;IF(SOURCE!$AA$2-LEN(VLOOKUP(A2056,SOURCE!B:S,15,0))&gt;=0,REPT(" ",SOURCE!$AA$2-LEN(VLOOKUP(A2056,SOURCE!B:S,15,0))),"")&amp;
TEXT(A2056,"???0")&amp;IF(VLOOKUP(A2056,SOURCE!B:S,16,0)="","","   "&amp;VLOOKUP(A2056,SOURCE!B:S,16,0)
))))
)</f>
        <v>#define ITM_VECT                    2012</v>
      </c>
    </row>
    <row r="2057" spans="1:4">
      <c r="A2057">
        <f t="shared" si="35"/>
        <v>2013</v>
      </c>
      <c r="B2057" t="str">
        <f>VLOOKUP(A2057,SOURCE!B:S,15,0)</f>
        <v>ITM_NVECT</v>
      </c>
      <c r="C2057">
        <f>IF(
ISNUMBER(INDEX(SOURCE!B:B,MATCH(A2057,SOURCE!B:B,0)+1)),
  VALUE(INDEX(SOURCE!B:B,MATCH(A2057,SOURCE!B:B,0)+1)),
  "")</f>
        <v>2014</v>
      </c>
      <c r="D2057" s="8" t="str">
        <f>IF(A2057&lt;&gt;INT(A2057),B2057,
IF(A2057&lt;0,VLOOKUP(A2057,lookups!A$1:B$25,2,0),
IF(ISNA(B2057),"",
IF(OR(ISBLANK(A2057),ISNA(B2057),B2057=0),
"",
"#define "&amp;
VLOOKUP(A2057,SOURCE!B:S,15,0)&amp;IF(SOURCE!$AA$2-LEN(VLOOKUP(A2057,SOURCE!B:S,15,0))&gt;=0,REPT(" ",SOURCE!$AA$2-LEN(VLOOKUP(A2057,SOURCE!B:S,15,0))),"")&amp;
TEXT(A2057,"???0")&amp;IF(VLOOKUP(A2057,SOURCE!B:S,16,0)="","","   "&amp;VLOOKUP(A2057,SOURCE!B:S,16,0)
))))
)</f>
        <v>#define ITM_NVECT                   2013</v>
      </c>
    </row>
    <row r="2058" spans="1:4">
      <c r="A2058">
        <f t="shared" si="35"/>
        <v>2014</v>
      </c>
      <c r="B2058" t="str">
        <f>VLOOKUP(A2058,SOURCE!B:S,15,0)</f>
        <v>ITM_EXTX</v>
      </c>
      <c r="C2058">
        <f>IF(
ISNUMBER(INDEX(SOURCE!B:B,MATCH(A2058,SOURCE!B:B,0)+1)),
  VALUE(INDEX(SOURCE!B:B,MATCH(A2058,SOURCE!B:B,0)+1)),
  "")</f>
        <v>2015</v>
      </c>
      <c r="D2058" s="8" t="str">
        <f>IF(A2058&lt;&gt;INT(A2058),B2058,
IF(A2058&lt;0,VLOOKUP(A2058,lookups!A$1:B$25,2,0),
IF(ISNA(B2058),"",
IF(OR(ISBLANK(A2058),ISNA(B2058),B2058=0),
"",
"#define "&amp;
VLOOKUP(A2058,SOURCE!B:S,15,0)&amp;IF(SOURCE!$AA$2-LEN(VLOOKUP(A2058,SOURCE!B:S,15,0))&gt;=0,REPT(" ",SOURCE!$AA$2-LEN(VLOOKUP(A2058,SOURCE!B:S,15,0))),"")&amp;
TEXT(A2058,"???0")&amp;IF(VLOOKUP(A2058,SOURCE!B:S,16,0)="","","   "&amp;VLOOKUP(A2058,SOURCE!B:S,16,0)
))))
)</f>
        <v>#define ITM_EXTX                    2014</v>
      </c>
    </row>
    <row r="2059" spans="1:4">
      <c r="A2059">
        <f t="shared" ref="A2059:A2122" si="36">C2058</f>
        <v>2015</v>
      </c>
      <c r="B2059" t="str">
        <f>VLOOKUP(A2059,SOURCE!B:S,15,0)</f>
        <v>ITM_EXTY</v>
      </c>
      <c r="C2059">
        <f>IF(
ISNUMBER(INDEX(SOURCE!B:B,MATCH(A2059,SOURCE!B:B,0)+1)),
  VALUE(INDEX(SOURCE!B:B,MATCH(A2059,SOURCE!B:B,0)+1)),
  "")</f>
        <v>2016</v>
      </c>
      <c r="D2059" s="8" t="str">
        <f>IF(A2059&lt;&gt;INT(A2059),B2059,
IF(A2059&lt;0,VLOOKUP(A2059,lookups!A$1:B$25,2,0),
IF(ISNA(B2059),"",
IF(OR(ISBLANK(A2059),ISNA(B2059),B2059=0),
"",
"#define "&amp;
VLOOKUP(A2059,SOURCE!B:S,15,0)&amp;IF(SOURCE!$AA$2-LEN(VLOOKUP(A2059,SOURCE!B:S,15,0))&gt;=0,REPT(" ",SOURCE!$AA$2-LEN(VLOOKUP(A2059,SOURCE!B:S,15,0))),"")&amp;
TEXT(A2059,"???0")&amp;IF(VLOOKUP(A2059,SOURCE!B:S,16,0)="","","   "&amp;VLOOKUP(A2059,SOURCE!B:S,16,0)
))))
)</f>
        <v>#define ITM_EXTY                    2015</v>
      </c>
    </row>
    <row r="2060" spans="1:4">
      <c r="A2060">
        <f t="shared" si="36"/>
        <v>2016</v>
      </c>
      <c r="B2060" t="str">
        <f>VLOOKUP(A2060,SOURCE!B:S,15,0)</f>
        <v>ITM_DENMAX2</v>
      </c>
      <c r="C2060">
        <f>IF(
ISNUMBER(INDEX(SOURCE!B:B,MATCH(A2060,SOURCE!B:B,0)+1)),
  VALUE(INDEX(SOURCE!B:B,MATCH(A2060,SOURCE!B:B,0)+1)),
  "")</f>
        <v>2017</v>
      </c>
      <c r="D2060" s="8" t="str">
        <f>IF(A2060&lt;&gt;INT(A2060),B2060,
IF(A2060&lt;0,VLOOKUP(A2060,lookups!A$1:B$25,2,0),
IF(ISNA(B2060),"",
IF(OR(ISBLANK(A2060),ISNA(B2060),B2060=0),
"",
"#define "&amp;
VLOOKUP(A2060,SOURCE!B:S,15,0)&amp;IF(SOURCE!$AA$2-LEN(VLOOKUP(A2060,SOURCE!B:S,15,0))&gt;=0,REPT(" ",SOURCE!$AA$2-LEN(VLOOKUP(A2060,SOURCE!B:S,15,0))),"")&amp;
TEXT(A2060,"???0")&amp;IF(VLOOKUP(A2060,SOURCE!B:S,16,0)="","","   "&amp;VLOOKUP(A2060,SOURCE!B:S,16,0)
))))
)</f>
        <v>#define ITM_DENMAX2                 2016</v>
      </c>
    </row>
    <row r="2061" spans="1:4">
      <c r="A2061">
        <f t="shared" si="36"/>
        <v>2017</v>
      </c>
      <c r="B2061" t="str">
        <f>VLOOKUP(A2061,SOURCE!B:S,15,0)</f>
        <v>ITM_SETSIG2</v>
      </c>
      <c r="C2061">
        <f>IF(
ISNUMBER(INDEX(SOURCE!B:B,MATCH(A2061,SOURCE!B:B,0)+1)),
  VALUE(INDEX(SOURCE!B:B,MATCH(A2061,SOURCE!B:B,0)+1)),
  "")</f>
        <v>2018</v>
      </c>
      <c r="D2061" s="8" t="str">
        <f>IF(A2061&lt;&gt;INT(A2061),B2061,
IF(A2061&lt;0,VLOOKUP(A2061,lookups!A$1:B$25,2,0),
IF(ISNA(B2061),"",
IF(OR(ISBLANK(A2061),ISNA(B2061),B2061=0),
"",
"#define "&amp;
VLOOKUP(A2061,SOURCE!B:S,15,0)&amp;IF(SOURCE!$AA$2-LEN(VLOOKUP(A2061,SOURCE!B:S,15,0))&gt;=0,REPT(" ",SOURCE!$AA$2-LEN(VLOOKUP(A2061,SOURCE!B:S,15,0))),"")&amp;
TEXT(A2061,"???0")&amp;IF(VLOOKUP(A2061,SOURCE!B:S,16,0)="","","   "&amp;VLOOKUP(A2061,SOURCE!B:S,16,0)
))))
)</f>
        <v>#define ITM_SETSIG2                 2017</v>
      </c>
    </row>
    <row r="2062" spans="1:4">
      <c r="A2062">
        <f t="shared" si="36"/>
        <v>2018</v>
      </c>
      <c r="B2062" t="str">
        <f>VLOOKUP(A2062,SOURCE!B:S,15,0)</f>
        <v>ITM_RMODE</v>
      </c>
      <c r="C2062">
        <f>IF(
ISNUMBER(INDEX(SOURCE!B:B,MATCH(A2062,SOURCE!B:B,0)+1)),
  VALUE(INDEX(SOURCE!B:B,MATCH(A2062,SOURCE!B:B,0)+1)),
  "")</f>
        <v>2019</v>
      </c>
      <c r="D2062" s="8" t="str">
        <f>IF(A2062&lt;&gt;INT(A2062),B2062,
IF(A2062&lt;0,VLOOKUP(A2062,lookups!A$1:B$25,2,0),
IF(ISNA(B2062),"",
IF(OR(ISBLANK(A2062),ISNA(B2062),B2062=0),
"",
"#define "&amp;
VLOOKUP(A2062,SOURCE!B:S,15,0)&amp;IF(SOURCE!$AA$2-LEN(VLOOKUP(A2062,SOURCE!B:S,15,0))&gt;=0,REPT(" ",SOURCE!$AA$2-LEN(VLOOKUP(A2062,SOURCE!B:S,15,0))),"")&amp;
TEXT(A2062,"???0")&amp;IF(VLOOKUP(A2062,SOURCE!B:S,16,0)="","","   "&amp;VLOOKUP(A2062,SOURCE!B:S,16,0)
))))
)</f>
        <v>#define ITM_RMODE                   2018</v>
      </c>
    </row>
    <row r="2063" spans="1:4">
      <c r="A2063">
        <f t="shared" si="36"/>
        <v>2019</v>
      </c>
      <c r="B2063" t="str">
        <f>VLOOKUP(A2063,SOURCE!B:S,15,0)</f>
        <v>ITM_RMODEQ</v>
      </c>
      <c r="C2063">
        <f>IF(
ISNUMBER(INDEX(SOURCE!B:B,MATCH(A2063,SOURCE!B:B,0)+1)),
  VALUE(INDEX(SOURCE!B:B,MATCH(A2063,SOURCE!B:B,0)+1)),
  "")</f>
        <v>2020</v>
      </c>
      <c r="D2063" s="8" t="str">
        <f>IF(A2063&lt;&gt;INT(A2063),B2063,
IF(A2063&lt;0,VLOOKUP(A2063,lookups!A$1:B$25,2,0),
IF(ISNA(B2063),"",
IF(OR(ISBLANK(A2063),ISNA(B2063),B2063=0),
"",
"#define "&amp;
VLOOKUP(A2063,SOURCE!B:S,15,0)&amp;IF(SOURCE!$AA$2-LEN(VLOOKUP(A2063,SOURCE!B:S,15,0))&gt;=0,REPT(" ",SOURCE!$AA$2-LEN(VLOOKUP(A2063,SOURCE!B:S,15,0))),"")&amp;
TEXT(A2063,"???0")&amp;IF(VLOOKUP(A2063,SOURCE!B:S,16,0)="","","   "&amp;VLOOKUP(A2063,SOURCE!B:S,16,0)
))))
)</f>
        <v>#define ITM_RMODEQ                  2019</v>
      </c>
    </row>
    <row r="2064" spans="1:4">
      <c r="A2064">
        <f t="shared" si="36"/>
        <v>2020</v>
      </c>
      <c r="B2064" t="str">
        <f>VLOOKUP(A2064,SOURCE!B:S,15,0)</f>
        <v>ITM_SI_All</v>
      </c>
      <c r="C2064">
        <f>IF(
ISNUMBER(INDEX(SOURCE!B:B,MATCH(A2064,SOURCE!B:B,0)+1)),
  VALUE(INDEX(SOURCE!B:B,MATCH(A2064,SOURCE!B:B,0)+1)),
  "")</f>
        <v>2021</v>
      </c>
      <c r="D2064" s="8" t="str">
        <f>IF(A2064&lt;&gt;INT(A2064),B2064,
IF(A2064&lt;0,VLOOKUP(A2064,lookups!A$1:B$25,2,0),
IF(ISNA(B2064),"",
IF(OR(ISBLANK(A2064),ISNA(B2064),B2064=0),
"",
"#define "&amp;
VLOOKUP(A2064,SOURCE!B:S,15,0)&amp;IF(SOURCE!$AA$2-LEN(VLOOKUP(A2064,SOURCE!B:S,15,0))&gt;=0,REPT(" ",SOURCE!$AA$2-LEN(VLOOKUP(A2064,SOURCE!B:S,15,0))),"")&amp;
TEXT(A2064,"???0")&amp;IF(VLOOKUP(A2064,SOURCE!B:S,16,0)="","","   "&amp;VLOOKUP(A2064,SOURCE!B:S,16,0)
))))
)</f>
        <v>#define ITM_SI_All                  2020</v>
      </c>
    </row>
    <row r="2065" spans="1:4">
      <c r="A2065">
        <f t="shared" si="36"/>
        <v>2021</v>
      </c>
      <c r="B2065" t="str">
        <f>VLOOKUP(A2065,SOURCE!B:S,15,0)</f>
        <v>ITM_2021</v>
      </c>
      <c r="C2065">
        <f>IF(
ISNUMBER(INDEX(SOURCE!B:B,MATCH(A2065,SOURCE!B:B,0)+1)),
  VALUE(INDEX(SOURCE!B:B,MATCH(A2065,SOURCE!B:B,0)+1)),
  "")</f>
        <v>2022</v>
      </c>
      <c r="D2065" s="8" t="str">
        <f>IF(A2065&lt;&gt;INT(A2065),B2065,
IF(A2065&lt;0,VLOOKUP(A2065,lookups!A$1:B$25,2,0),
IF(ISNA(B2065),"",
IF(OR(ISBLANK(A2065),ISNA(B2065),B2065=0),
"",
"#define "&amp;
VLOOKUP(A2065,SOURCE!B:S,15,0)&amp;IF(SOURCE!$AA$2-LEN(VLOOKUP(A2065,SOURCE!B:S,15,0))&gt;=0,REPT(" ",SOURCE!$AA$2-LEN(VLOOKUP(A2065,SOURCE!B:S,15,0))),"")&amp;
TEXT(A2065,"???0")&amp;IF(VLOOKUP(A2065,SOURCE!B:S,16,0)="","","   "&amp;VLOOKUP(A2065,SOURCE!B:S,16,0)
))))
)</f>
        <v>#define ITM_2021                    2021</v>
      </c>
    </row>
    <row r="2066" spans="1:4">
      <c r="A2066">
        <f t="shared" si="36"/>
        <v>2022</v>
      </c>
      <c r="B2066" t="str">
        <f>VLOOKUP(A2066,SOURCE!B:S,15,0)</f>
        <v>ITM_2022</v>
      </c>
      <c r="C2066">
        <f>IF(
ISNUMBER(INDEX(SOURCE!B:B,MATCH(A2066,SOURCE!B:B,0)+1)),
  VALUE(INDEX(SOURCE!B:B,MATCH(A2066,SOURCE!B:B,0)+1)),
  "")</f>
        <v>2023</v>
      </c>
      <c r="D2066" s="8" t="str">
        <f>IF(A2066&lt;&gt;INT(A2066),B2066,
IF(A2066&lt;0,VLOOKUP(A2066,lookups!A$1:B$25,2,0),
IF(ISNA(B2066),"",
IF(OR(ISBLANK(A2066),ISNA(B2066),B2066=0),
"",
"#define "&amp;
VLOOKUP(A2066,SOURCE!B:S,15,0)&amp;IF(SOURCE!$AA$2-LEN(VLOOKUP(A2066,SOURCE!B:S,15,0))&gt;=0,REPT(" ",SOURCE!$AA$2-LEN(VLOOKUP(A2066,SOURCE!B:S,15,0))),"")&amp;
TEXT(A2066,"???0")&amp;IF(VLOOKUP(A2066,SOURCE!B:S,16,0)="","","   "&amp;VLOOKUP(A2066,SOURCE!B:S,16,0)
))))
)</f>
        <v>#define ITM_2022                    2022</v>
      </c>
    </row>
    <row r="2067" spans="1:4">
      <c r="A2067">
        <f t="shared" si="36"/>
        <v>2023</v>
      </c>
      <c r="B2067" t="str">
        <f>VLOOKUP(A2067,SOURCE!B:S,15,0)</f>
        <v>ITM_2023</v>
      </c>
      <c r="C2067">
        <f>IF(
ISNUMBER(INDEX(SOURCE!B:B,MATCH(A2067,SOURCE!B:B,0)+1)),
  VALUE(INDEX(SOURCE!B:B,MATCH(A2067,SOURCE!B:B,0)+1)),
  "")</f>
        <v>2024</v>
      </c>
      <c r="D2067" s="8" t="str">
        <f>IF(A2067&lt;&gt;INT(A2067),B2067,
IF(A2067&lt;0,VLOOKUP(A2067,lookups!A$1:B$25,2,0),
IF(ISNA(B2067),"",
IF(OR(ISBLANK(A2067),ISNA(B2067),B2067=0),
"",
"#define "&amp;
VLOOKUP(A2067,SOURCE!B:S,15,0)&amp;IF(SOURCE!$AA$2-LEN(VLOOKUP(A2067,SOURCE!B:S,15,0))&gt;=0,REPT(" ",SOURCE!$AA$2-LEN(VLOOKUP(A2067,SOURCE!B:S,15,0))),"")&amp;
TEXT(A2067,"???0")&amp;IF(VLOOKUP(A2067,SOURCE!B:S,16,0)="","","   "&amp;VLOOKUP(A2067,SOURCE!B:S,16,0)
))))
)</f>
        <v>#define ITM_2023                    2023</v>
      </c>
    </row>
    <row r="2068" spans="1:4">
      <c r="A2068">
        <f t="shared" si="36"/>
        <v>2024</v>
      </c>
      <c r="B2068" t="str">
        <f>VLOOKUP(A2068,SOURCE!B:S,15,0)</f>
        <v>ITM_INTG</v>
      </c>
      <c r="C2068">
        <f>IF(
ISNUMBER(INDEX(SOURCE!B:B,MATCH(A2068,SOURCE!B:B,0)+1)),
  VALUE(INDEX(SOURCE!B:B,MATCH(A2068,SOURCE!B:B,0)+1)),
  "")</f>
        <v>2025</v>
      </c>
      <c r="D2068" s="8" t="str">
        <f>IF(A2068&lt;&gt;INT(A2068),B2068,
IF(A2068&lt;0,VLOOKUP(A2068,lookups!A$1:B$25,2,0),
IF(ISNA(B2068),"",
IF(OR(ISBLANK(A2068),ISNA(B2068),B2068=0),
"",
"#define "&amp;
VLOOKUP(A2068,SOURCE!B:S,15,0)&amp;IF(SOURCE!$AA$2-LEN(VLOOKUP(A2068,SOURCE!B:S,15,0))&gt;=0,REPT(" ",SOURCE!$AA$2-LEN(VLOOKUP(A2068,SOURCE!B:S,15,0))),"")&amp;
TEXT(A2068,"???0")&amp;IF(VLOOKUP(A2068,SOURCE!B:S,16,0)="","","   "&amp;VLOOKUP(A2068,SOURCE!B:S,16,0)
))))
)</f>
        <v>#define ITM_INTG                    2024</v>
      </c>
    </row>
    <row r="2069" spans="1:4">
      <c r="A2069">
        <f t="shared" si="36"/>
        <v>2025</v>
      </c>
      <c r="B2069" t="str">
        <f>VLOOKUP(A2069,SOURCE!B:S,15,0)</f>
        <v>ITM_DIFF</v>
      </c>
      <c r="C2069">
        <f>IF(
ISNUMBER(INDEX(SOURCE!B:B,MATCH(A2069,SOURCE!B:B,0)+1)),
  VALUE(INDEX(SOURCE!B:B,MATCH(A2069,SOURCE!B:B,0)+1)),
  "")</f>
        <v>2026</v>
      </c>
      <c r="D2069" s="8" t="str">
        <f>IF(A2069&lt;&gt;INT(A2069),B2069,
IF(A2069&lt;0,VLOOKUP(A2069,lookups!A$1:B$25,2,0),
IF(ISNA(B2069),"",
IF(OR(ISBLANK(A2069),ISNA(B2069),B2069=0),
"",
"#define "&amp;
VLOOKUP(A2069,SOURCE!B:S,15,0)&amp;IF(SOURCE!$AA$2-LEN(VLOOKUP(A2069,SOURCE!B:S,15,0))&gt;=0,REPT(" ",SOURCE!$AA$2-LEN(VLOOKUP(A2069,SOURCE!B:S,15,0))),"")&amp;
TEXT(A2069,"???0")&amp;IF(VLOOKUP(A2069,SOURCE!B:S,16,0)="","","   "&amp;VLOOKUP(A2069,SOURCE!B:S,16,0)
))))
)</f>
        <v>#define ITM_DIFF                    2025</v>
      </c>
    </row>
    <row r="2070" spans="1:4">
      <c r="A2070">
        <f t="shared" si="36"/>
        <v>2026</v>
      </c>
      <c r="B2070" t="str">
        <f>VLOOKUP(A2070,SOURCE!B:S,15,0)</f>
        <v>ITM_RMS</v>
      </c>
      <c r="C2070">
        <f>IF(
ISNUMBER(INDEX(SOURCE!B:B,MATCH(A2070,SOURCE!B:B,0)+1)),
  VALUE(INDEX(SOURCE!B:B,MATCH(A2070,SOURCE!B:B,0)+1)),
  "")</f>
        <v>2027</v>
      </c>
      <c r="D2070" s="8" t="str">
        <f>IF(A2070&lt;&gt;INT(A2070),B2070,
IF(A2070&lt;0,VLOOKUP(A2070,lookups!A$1:B$25,2,0),
IF(ISNA(B2070),"",
IF(OR(ISBLANK(A2070),ISNA(B2070),B2070=0),
"",
"#define "&amp;
VLOOKUP(A2070,SOURCE!B:S,15,0)&amp;IF(SOURCE!$AA$2-LEN(VLOOKUP(A2070,SOURCE!B:S,15,0))&gt;=0,REPT(" ",SOURCE!$AA$2-LEN(VLOOKUP(A2070,SOURCE!B:S,15,0))),"")&amp;
TEXT(A2070,"???0")&amp;IF(VLOOKUP(A2070,SOURCE!B:S,16,0)="","","   "&amp;VLOOKUP(A2070,SOURCE!B:S,16,0)
))))
)</f>
        <v>#define ITM_RMS                     2026</v>
      </c>
    </row>
    <row r="2071" spans="1:4">
      <c r="A2071">
        <f t="shared" si="36"/>
        <v>2027</v>
      </c>
      <c r="B2071" t="str">
        <f>VLOOKUP(A2071,SOURCE!B:S,15,0)</f>
        <v>ITM_SHADE</v>
      </c>
      <c r="C2071">
        <f>IF(
ISNUMBER(INDEX(SOURCE!B:B,MATCH(A2071,SOURCE!B:B,0)+1)),
  VALUE(INDEX(SOURCE!B:B,MATCH(A2071,SOURCE!B:B,0)+1)),
  "")</f>
        <v>2028</v>
      </c>
      <c r="D2071" s="8" t="str">
        <f>IF(A2071&lt;&gt;INT(A2071),B2071,
IF(A2071&lt;0,VLOOKUP(A2071,lookups!A$1:B$25,2,0),
IF(ISNA(B2071),"",
IF(OR(ISBLANK(A2071),ISNA(B2071),B2071=0),
"",
"#define "&amp;
VLOOKUP(A2071,SOURCE!B:S,15,0)&amp;IF(SOURCE!$AA$2-LEN(VLOOKUP(A2071,SOURCE!B:S,15,0))&gt;=0,REPT(" ",SOURCE!$AA$2-LEN(VLOOKUP(A2071,SOURCE!B:S,15,0))),"")&amp;
TEXT(A2071,"???0")&amp;IF(VLOOKUP(A2071,SOURCE!B:S,16,0)="","","   "&amp;VLOOKUP(A2071,SOURCE!B:S,16,0)
))))
)</f>
        <v>#define ITM_SHADE                   2027</v>
      </c>
    </row>
    <row r="2072" spans="1:4">
      <c r="A2072">
        <f t="shared" si="36"/>
        <v>2028</v>
      </c>
      <c r="B2072" t="str">
        <f>VLOOKUP(A2072,SOURCE!B:S,15,0)</f>
        <v>MNU_PLOT</v>
      </c>
      <c r="C2072">
        <f>IF(
ISNUMBER(INDEX(SOURCE!B:B,MATCH(A2072,SOURCE!B:B,0)+1)),
  VALUE(INDEX(SOURCE!B:B,MATCH(A2072,SOURCE!B:B,0)+1)),
  "")</f>
        <v>2029</v>
      </c>
      <c r="D2072" s="8" t="str">
        <f>IF(A2072&lt;&gt;INT(A2072),B2072,
IF(A2072&lt;0,VLOOKUP(A2072,lookups!A$1:B$25,2,0),
IF(ISNA(B2072),"",
IF(OR(ISBLANK(A2072),ISNA(B2072),B2072=0),
"",
"#define "&amp;
VLOOKUP(A2072,SOURCE!B:S,15,0)&amp;IF(SOURCE!$AA$2-LEN(VLOOKUP(A2072,SOURCE!B:S,15,0))&gt;=0,REPT(" ",SOURCE!$AA$2-LEN(VLOOKUP(A2072,SOURCE!B:S,15,0))),"")&amp;
TEXT(A2072,"???0")&amp;IF(VLOOKUP(A2072,SOURCE!B:S,16,0)="","","   "&amp;VLOOKUP(A2072,SOURCE!B:S,16,0)
))))
)</f>
        <v>#define MNU_PLOT                    2028</v>
      </c>
    </row>
    <row r="2073" spans="1:4">
      <c r="A2073">
        <f t="shared" si="36"/>
        <v>2029</v>
      </c>
      <c r="B2073" t="str">
        <f>VLOOKUP(A2073,SOURCE!B:S,15,0)</f>
        <v>CHR_num</v>
      </c>
      <c r="C2073">
        <f>IF(
ISNUMBER(INDEX(SOURCE!B:B,MATCH(A2073,SOURCE!B:B,0)+1)),
  VALUE(INDEX(SOURCE!B:B,MATCH(A2073,SOURCE!B:B,0)+1)),
  "")</f>
        <v>2030</v>
      </c>
      <c r="D2073" s="8" t="str">
        <f>IF(A2073&lt;&gt;INT(A2073),B2073,
IF(A2073&lt;0,VLOOKUP(A2073,lookups!A$1:B$25,2,0),
IF(ISNA(B2073),"",
IF(OR(ISBLANK(A2073),ISNA(B2073),B2073=0),
"",
"#define "&amp;
VLOOKUP(A2073,SOURCE!B:S,15,0)&amp;IF(SOURCE!$AA$2-LEN(VLOOKUP(A2073,SOURCE!B:S,15,0))&gt;=0,REPT(" ",SOURCE!$AA$2-LEN(VLOOKUP(A2073,SOURCE!B:S,15,0))),"")&amp;
TEXT(A2073,"???0")&amp;IF(VLOOKUP(A2073,SOURCE!B:S,16,0)="","","   "&amp;VLOOKUP(A2073,SOURCE!B:S,16,0)
))))
)</f>
        <v>#define CHR_num                     2029</v>
      </c>
    </row>
    <row r="2074" spans="1:4">
      <c r="A2074">
        <f t="shared" si="36"/>
        <v>2030</v>
      </c>
      <c r="B2074" t="str">
        <f>VLOOKUP(A2074,SOURCE!B:S,15,0)</f>
        <v>CHR_numL</v>
      </c>
      <c r="C2074">
        <f>IF(
ISNUMBER(INDEX(SOURCE!B:B,MATCH(A2074,SOURCE!B:B,0)+1)),
  VALUE(INDEX(SOURCE!B:B,MATCH(A2074,SOURCE!B:B,0)+1)),
  "")</f>
        <v>2031</v>
      </c>
      <c r="D2074" s="8" t="str">
        <f>IF(A2074&lt;&gt;INT(A2074),B2074,
IF(A2074&lt;0,VLOOKUP(A2074,lookups!A$1:B$25,2,0),
IF(ISNA(B2074),"",
IF(OR(ISBLANK(A2074),ISNA(B2074),B2074=0),
"",
"#define "&amp;
VLOOKUP(A2074,SOURCE!B:S,15,0)&amp;IF(SOURCE!$AA$2-LEN(VLOOKUP(A2074,SOURCE!B:S,15,0))&gt;=0,REPT(" ",SOURCE!$AA$2-LEN(VLOOKUP(A2074,SOURCE!B:S,15,0))),"")&amp;
TEXT(A2074,"???0")&amp;IF(VLOOKUP(A2074,SOURCE!B:S,16,0)="","","   "&amp;VLOOKUP(A2074,SOURCE!B:S,16,0)
))))
)</f>
        <v>#define CHR_numL                    2030</v>
      </c>
    </row>
    <row r="2075" spans="1:4">
      <c r="A2075">
        <f t="shared" si="36"/>
        <v>2031</v>
      </c>
      <c r="B2075" t="str">
        <f>VLOOKUP(A2075,SOURCE!B:S,15,0)</f>
        <v>CHR_numU</v>
      </c>
      <c r="C2075">
        <f>IF(
ISNUMBER(INDEX(SOURCE!B:B,MATCH(A2075,SOURCE!B:B,0)+1)),
  VALUE(INDEX(SOURCE!B:B,MATCH(A2075,SOURCE!B:B,0)+1)),
  "")</f>
        <v>2032</v>
      </c>
      <c r="D2075" s="8" t="str">
        <f>IF(A2075&lt;&gt;INT(A2075),B2075,
IF(A2075&lt;0,VLOOKUP(A2075,lookups!A$1:B$25,2,0),
IF(ISNA(B2075),"",
IF(OR(ISBLANK(A2075),ISNA(B2075),B2075=0),
"",
"#define "&amp;
VLOOKUP(A2075,SOURCE!B:S,15,0)&amp;IF(SOURCE!$AA$2-LEN(VLOOKUP(A2075,SOURCE!B:S,15,0))&gt;=0,REPT(" ",SOURCE!$AA$2-LEN(VLOOKUP(A2075,SOURCE!B:S,15,0))),"")&amp;
TEXT(A2075,"???0")&amp;IF(VLOOKUP(A2075,SOURCE!B:S,16,0)="","","   "&amp;VLOOKUP(A2075,SOURCE!B:S,16,0)
))))
)</f>
        <v>#define CHR_numU                    2031</v>
      </c>
    </row>
    <row r="2076" spans="1:4">
      <c r="A2076">
        <f t="shared" si="36"/>
        <v>2032</v>
      </c>
      <c r="B2076" t="str">
        <f>VLOOKUP(A2076,SOURCE!B:S,15,0)</f>
        <v>ITM_EEXCHR</v>
      </c>
      <c r="C2076">
        <f>IF(
ISNUMBER(INDEX(SOURCE!B:B,MATCH(A2076,SOURCE!B:B,0)+1)),
  VALUE(INDEX(SOURCE!B:B,MATCH(A2076,SOURCE!B:B,0)+1)),
  "")</f>
        <v>2033</v>
      </c>
      <c r="D2076" s="8" t="str">
        <f>IF(A2076&lt;&gt;INT(A2076),B2076,
IF(A2076&lt;0,VLOOKUP(A2076,lookups!A$1:B$25,2,0),
IF(ISNA(B2076),"",
IF(OR(ISBLANK(A2076),ISNA(B2076),B2076=0),
"",
"#define "&amp;
VLOOKUP(A2076,SOURCE!B:S,15,0)&amp;IF(SOURCE!$AA$2-LEN(VLOOKUP(A2076,SOURCE!B:S,15,0))&gt;=0,REPT(" ",SOURCE!$AA$2-LEN(VLOOKUP(A2076,SOURCE!B:S,15,0))),"")&amp;
TEXT(A2076,"???0")&amp;IF(VLOOKUP(A2076,SOURCE!B:S,16,0)="","","   "&amp;VLOOKUP(A2076,SOURCE!B:S,16,0)
))))
)</f>
        <v>#define ITM_EEXCHR                  2032</v>
      </c>
    </row>
    <row r="2077" spans="1:4">
      <c r="A2077">
        <f t="shared" si="36"/>
        <v>2033</v>
      </c>
      <c r="B2077" t="str">
        <f>VLOOKUP(A2077,SOURCE!B:S,15,0)</f>
        <v>ITM_CLGRF</v>
      </c>
      <c r="C2077">
        <f>IF(
ISNUMBER(INDEX(SOURCE!B:B,MATCH(A2077,SOURCE!B:B,0)+1)),
  VALUE(INDEX(SOURCE!B:B,MATCH(A2077,SOURCE!B:B,0)+1)),
  "")</f>
        <v>2034</v>
      </c>
      <c r="D2077" s="8" t="str">
        <f>IF(A2077&lt;&gt;INT(A2077),B2077,
IF(A2077&lt;0,VLOOKUP(A2077,lookups!A$1:B$25,2,0),
IF(ISNA(B2077),"",
IF(OR(ISBLANK(A2077),ISNA(B2077),B2077=0),
"",
"#define "&amp;
VLOOKUP(A2077,SOURCE!B:S,15,0)&amp;IF(SOURCE!$AA$2-LEN(VLOOKUP(A2077,SOURCE!B:S,15,0))&gt;=0,REPT(" ",SOURCE!$AA$2-LEN(VLOOKUP(A2077,SOURCE!B:S,15,0))),"")&amp;
TEXT(A2077,"???0")&amp;IF(VLOOKUP(A2077,SOURCE!B:S,16,0)="","","   "&amp;VLOOKUP(A2077,SOURCE!B:S,16,0)
))))
)</f>
        <v>#define ITM_CLGRF                   2033</v>
      </c>
    </row>
    <row r="2078" spans="1:4">
      <c r="A2078">
        <f t="shared" si="36"/>
        <v>2034</v>
      </c>
      <c r="B2078" t="str">
        <f>VLOOKUP(A2078,SOURCE!B:S,15,0)</f>
        <v>ITM_PZOOMX</v>
      </c>
      <c r="C2078">
        <f>IF(
ISNUMBER(INDEX(SOURCE!B:B,MATCH(A2078,SOURCE!B:B,0)+1)),
  VALUE(INDEX(SOURCE!B:B,MATCH(A2078,SOURCE!B:B,0)+1)),
  "")</f>
        <v>2035</v>
      </c>
      <c r="D2078" s="8" t="str">
        <f>IF(A2078&lt;&gt;INT(A2078),B2078,
IF(A2078&lt;0,VLOOKUP(A2078,lookups!A$1:B$25,2,0),
IF(ISNA(B2078),"",
IF(OR(ISBLANK(A2078),ISNA(B2078),B2078=0),
"",
"#define "&amp;
VLOOKUP(A2078,SOURCE!B:S,15,0)&amp;IF(SOURCE!$AA$2-LEN(VLOOKUP(A2078,SOURCE!B:S,15,0))&gt;=0,REPT(" ",SOURCE!$AA$2-LEN(VLOOKUP(A2078,SOURCE!B:S,15,0))),"")&amp;
TEXT(A2078,"???0")&amp;IF(VLOOKUP(A2078,SOURCE!B:S,16,0)="","","   "&amp;VLOOKUP(A2078,SOURCE!B:S,16,0)
))))
)</f>
        <v>#define ITM_PZOOMX                  2034</v>
      </c>
    </row>
    <row r="2079" spans="1:4">
      <c r="A2079">
        <f t="shared" si="36"/>
        <v>2035</v>
      </c>
      <c r="B2079" t="str">
        <f>VLOOKUP(A2079,SOURCE!B:S,15,0)</f>
        <v>ITM_PZOOMY</v>
      </c>
      <c r="C2079">
        <f>IF(
ISNUMBER(INDEX(SOURCE!B:B,MATCH(A2079,SOURCE!B:B,0)+1)),
  VALUE(INDEX(SOURCE!B:B,MATCH(A2079,SOURCE!B:B,0)+1)),
  "")</f>
        <v>2036</v>
      </c>
      <c r="D2079" s="8" t="str">
        <f>IF(A2079&lt;&gt;INT(A2079),B2079,
IF(A2079&lt;0,VLOOKUP(A2079,lookups!A$1:B$25,2,0),
IF(ISNA(B2079),"",
IF(OR(ISBLANK(A2079),ISNA(B2079),B2079=0),
"",
"#define "&amp;
VLOOKUP(A2079,SOURCE!B:S,15,0)&amp;IF(SOURCE!$AA$2-LEN(VLOOKUP(A2079,SOURCE!B:S,15,0))&gt;=0,REPT(" ",SOURCE!$AA$2-LEN(VLOOKUP(A2079,SOURCE!B:S,15,0))),"")&amp;
TEXT(A2079,"???0")&amp;IF(VLOOKUP(A2079,SOURCE!B:S,16,0)="","","   "&amp;VLOOKUP(A2079,SOURCE!B:S,16,0)
))))
)</f>
        <v>#define ITM_PZOOMY                  2035</v>
      </c>
    </row>
    <row r="2080" spans="1:4">
      <c r="A2080">
        <f t="shared" si="36"/>
        <v>2036</v>
      </c>
      <c r="B2080" t="str">
        <f>VLOOKUP(A2080,SOURCE!B:S,15,0)</f>
        <v>MNU_2036</v>
      </c>
      <c r="C2080">
        <f>IF(
ISNUMBER(INDEX(SOURCE!B:B,MATCH(A2080,SOURCE!B:B,0)+1)),
  VALUE(INDEX(SOURCE!B:B,MATCH(A2080,SOURCE!B:B,0)+1)),
  "")</f>
        <v>2037</v>
      </c>
      <c r="D2080" s="8" t="str">
        <f>IF(A2080&lt;&gt;INT(A2080),B2080,
IF(A2080&lt;0,VLOOKUP(A2080,lookups!A$1:B$25,2,0),
IF(ISNA(B2080),"",
IF(OR(ISBLANK(A2080),ISNA(B2080),B2080=0),
"",
"#define "&amp;
VLOOKUP(A2080,SOURCE!B:S,15,0)&amp;IF(SOURCE!$AA$2-LEN(VLOOKUP(A2080,SOURCE!B:S,15,0))&gt;=0,REPT(" ",SOURCE!$AA$2-LEN(VLOOKUP(A2080,SOURCE!B:S,15,0))),"")&amp;
TEXT(A2080,"???0")&amp;IF(VLOOKUP(A2080,SOURCE!B:S,16,0)="","","   "&amp;VLOOKUP(A2080,SOURCE!B:S,16,0)
))))
)</f>
        <v>#define MNU_2036                    2036</v>
      </c>
    </row>
    <row r="2081" spans="1:4">
      <c r="A2081">
        <f t="shared" si="36"/>
        <v>2037</v>
      </c>
      <c r="B2081" t="str">
        <f>VLOOKUP(A2081,SOURCE!B:S,15,0)</f>
        <v>ITM_2037</v>
      </c>
      <c r="C2081">
        <f>IF(
ISNUMBER(INDEX(SOURCE!B:B,MATCH(A2081,SOURCE!B:B,0)+1)),
  VALUE(INDEX(SOURCE!B:B,MATCH(A2081,SOURCE!B:B,0)+1)),
  "")</f>
        <v>2038</v>
      </c>
      <c r="D2081" s="8" t="str">
        <f>IF(A2081&lt;&gt;INT(A2081),B2081,
IF(A2081&lt;0,VLOOKUP(A2081,lookups!A$1:B$25,2,0),
IF(ISNA(B2081),"",
IF(OR(ISBLANK(A2081),ISNA(B2081),B2081=0),
"",
"#define "&amp;
VLOOKUP(A2081,SOURCE!B:S,15,0)&amp;IF(SOURCE!$AA$2-LEN(VLOOKUP(A2081,SOURCE!B:S,15,0))&gt;=0,REPT(" ",SOURCE!$AA$2-LEN(VLOOKUP(A2081,SOURCE!B:S,15,0))),"")&amp;
TEXT(A2081,"???0")&amp;IF(VLOOKUP(A2081,SOURCE!B:S,16,0)="","","   "&amp;VLOOKUP(A2081,SOURCE!B:S,16,0)
))))
)</f>
        <v>#define ITM_2037                    2037</v>
      </c>
    </row>
    <row r="2082" spans="1:4">
      <c r="A2082">
        <f t="shared" si="36"/>
        <v>2038</v>
      </c>
      <c r="B2082" t="str">
        <f>VLOOKUP(A2082,SOURCE!B:S,15,0)</f>
        <v>ITM_SAFERESET</v>
      </c>
      <c r="C2082">
        <f>IF(
ISNUMBER(INDEX(SOURCE!B:B,MATCH(A2082,SOURCE!B:B,0)+1)),
  VALUE(INDEX(SOURCE!B:B,MATCH(A2082,SOURCE!B:B,0)+1)),
  "")</f>
        <v>2039</v>
      </c>
      <c r="D2082" s="8" t="str">
        <f>IF(A2082&lt;&gt;INT(A2082),B2082,
IF(A2082&lt;0,VLOOKUP(A2082,lookups!A$1:B$25,2,0),
IF(ISNA(B2082),"",
IF(OR(ISBLANK(A2082),ISNA(B2082),B2082=0),
"",
"#define "&amp;
VLOOKUP(A2082,SOURCE!B:S,15,0)&amp;IF(SOURCE!$AA$2-LEN(VLOOKUP(A2082,SOURCE!B:S,15,0))&gt;=0,REPT(" ",SOURCE!$AA$2-LEN(VLOOKUP(A2082,SOURCE!B:S,15,0))),"")&amp;
TEXT(A2082,"???0")&amp;IF(VLOOKUP(A2082,SOURCE!B:S,16,0)="","","   "&amp;VLOOKUP(A2082,SOURCE!B:S,16,0)
))))
)</f>
        <v>#define ITM_SAFERESET               2038</v>
      </c>
    </row>
    <row r="2083" spans="1:4">
      <c r="A2083">
        <f t="shared" si="36"/>
        <v>2039</v>
      </c>
      <c r="B2083" t="str">
        <f>VLOOKUP(A2083,SOURCE!B:S,15,0)</f>
        <v>ITM_PRN</v>
      </c>
      <c r="C2083">
        <f>IF(
ISNUMBER(INDEX(SOURCE!B:B,MATCH(A2083,SOURCE!B:B,0)+1)),
  VALUE(INDEX(SOURCE!B:B,MATCH(A2083,SOURCE!B:B,0)+1)),
  "")</f>
        <v>2040</v>
      </c>
      <c r="D2083" s="8" t="str">
        <f>IF(A2083&lt;&gt;INT(A2083),B2083,
IF(A2083&lt;0,VLOOKUP(A2083,lookups!A$1:B$25,2,0),
IF(ISNA(B2083),"",
IF(OR(ISBLANK(A2083),ISNA(B2083),B2083=0),
"",
"#define "&amp;
VLOOKUP(A2083,SOURCE!B:S,15,0)&amp;IF(SOURCE!$AA$2-LEN(VLOOKUP(A2083,SOURCE!B:S,15,0))&gt;=0,REPT(" ",SOURCE!$AA$2-LEN(VLOOKUP(A2083,SOURCE!B:S,15,0))),"")&amp;
TEXT(A2083,"???0")&amp;IF(VLOOKUP(A2083,SOURCE!B:S,16,0)="","","   "&amp;VLOOKUP(A2083,SOURCE!B:S,16,0)
))))
)</f>
        <v>#define ITM_PRN                     2039</v>
      </c>
    </row>
    <row r="2084" spans="1:4">
      <c r="A2084">
        <f t="shared" si="36"/>
        <v>2040</v>
      </c>
      <c r="B2084" t="str">
        <f>VLOOKUP(A2084,SOURCE!B:S,15,0)</f>
        <v>ITM_PLOT_STAT</v>
      </c>
      <c r="C2084">
        <f>IF(
ISNUMBER(INDEX(SOURCE!B:B,MATCH(A2084,SOURCE!B:B,0)+1)),
  VALUE(INDEX(SOURCE!B:B,MATCH(A2084,SOURCE!B:B,0)+1)),
  "")</f>
        <v>2041</v>
      </c>
      <c r="D2084" s="8" t="str">
        <f>IF(A2084&lt;&gt;INT(A2084),B2084,
IF(A2084&lt;0,VLOOKUP(A2084,lookups!A$1:B$25,2,0),
IF(ISNA(B2084),"",
IF(OR(ISBLANK(A2084),ISNA(B2084),B2084=0),
"",
"#define "&amp;
VLOOKUP(A2084,SOURCE!B:S,15,0)&amp;IF(SOURCE!$AA$2-LEN(VLOOKUP(A2084,SOURCE!B:S,15,0))&gt;=0,REPT(" ",SOURCE!$AA$2-LEN(VLOOKUP(A2084,SOURCE!B:S,15,0))),"")&amp;
TEXT(A2084,"???0")&amp;IF(VLOOKUP(A2084,SOURCE!B:S,16,0)="","","   "&amp;VLOOKUP(A2084,SOURCE!B:S,16,0)
))))
)</f>
        <v>#define ITM_PLOT_STAT               2040</v>
      </c>
    </row>
    <row r="2085" spans="1:4">
      <c r="A2085">
        <f t="shared" si="36"/>
        <v>2041</v>
      </c>
      <c r="B2085" t="str">
        <f>VLOOKUP(A2085,SOURCE!B:S,15,0)</f>
        <v>ITM_3x1TOSTK</v>
      </c>
      <c r="C2085">
        <f>IF(
ISNUMBER(INDEX(SOURCE!B:B,MATCH(A2085,SOURCE!B:B,0)+1)),
  VALUE(INDEX(SOURCE!B:B,MATCH(A2085,SOURCE!B:B,0)+1)),
  "")</f>
        <v>2042</v>
      </c>
      <c r="D2085" s="8" t="str">
        <f>IF(A2085&lt;&gt;INT(A2085),B2085,
IF(A2085&lt;0,VLOOKUP(A2085,lookups!A$1:B$25,2,0),
IF(ISNA(B2085),"",
IF(OR(ISBLANK(A2085),ISNA(B2085),B2085=0),
"",
"#define "&amp;
VLOOKUP(A2085,SOURCE!B:S,15,0)&amp;IF(SOURCE!$AA$2-LEN(VLOOKUP(A2085,SOURCE!B:S,15,0))&gt;=0,REPT(" ",SOURCE!$AA$2-LEN(VLOOKUP(A2085,SOURCE!B:S,15,0))),"")&amp;
TEXT(A2085,"???0")&amp;IF(VLOOKUP(A2085,SOURCE!B:S,16,0)="","","   "&amp;VLOOKUP(A2085,SOURCE!B:S,16,0)
))))
)</f>
        <v>#define ITM_3x1TOSTK                2041</v>
      </c>
    </row>
    <row r="2086" spans="1:4">
      <c r="A2086">
        <f t="shared" si="36"/>
        <v>2042</v>
      </c>
      <c r="B2086" t="str">
        <f>VLOOKUP(A2086,SOURCE!B:S,15,0)</f>
        <v>ITM_PLOTRST</v>
      </c>
      <c r="C2086">
        <f>IF(
ISNUMBER(INDEX(SOURCE!B:B,MATCH(A2086,SOURCE!B:B,0)+1)),
  VALUE(INDEX(SOURCE!B:B,MATCH(A2086,SOURCE!B:B,0)+1)),
  "")</f>
        <v>2043</v>
      </c>
      <c r="D2086" s="8" t="str">
        <f>IF(A2086&lt;&gt;INT(A2086),B2086,
IF(A2086&lt;0,VLOOKUP(A2086,lookups!A$1:B$25,2,0),
IF(ISNA(B2086),"",
IF(OR(ISBLANK(A2086),ISNA(B2086),B2086=0),
"",
"#define "&amp;
VLOOKUP(A2086,SOURCE!B:S,15,0)&amp;IF(SOURCE!$AA$2-LEN(VLOOKUP(A2086,SOURCE!B:S,15,0))&gt;=0,REPT(" ",SOURCE!$AA$2-LEN(VLOOKUP(A2086,SOURCE!B:S,15,0))),"")&amp;
TEXT(A2086,"???0")&amp;IF(VLOOKUP(A2086,SOURCE!B:S,16,0)="","","   "&amp;VLOOKUP(A2086,SOURCE!B:S,16,0)
))))
)</f>
        <v>#define ITM_PLOTRST                 2042</v>
      </c>
    </row>
    <row r="2087" spans="1:4">
      <c r="A2087">
        <f t="shared" si="36"/>
        <v>2043</v>
      </c>
      <c r="B2087" t="str">
        <f>VLOOKUP(A2087,SOURCE!B:S,15,0)</f>
        <v>ITM_STATDEMO0</v>
      </c>
      <c r="C2087">
        <f>IF(
ISNUMBER(INDEX(SOURCE!B:B,MATCH(A2087,SOURCE!B:B,0)+1)),
  VALUE(INDEX(SOURCE!B:B,MATCH(A2087,SOURCE!B:B,0)+1)),
  "")</f>
        <v>2044</v>
      </c>
      <c r="D2087" s="8" t="str">
        <f>IF(A2087&lt;&gt;INT(A2087),B2087,
IF(A2087&lt;0,VLOOKUP(A2087,lookups!A$1:B$25,2,0),
IF(ISNA(B2087),"",
IF(OR(ISBLANK(A2087),ISNA(B2087),B2087=0),
"",
"#define "&amp;
VLOOKUP(A2087,SOURCE!B:S,15,0)&amp;IF(SOURCE!$AA$2-LEN(VLOOKUP(A2087,SOURCE!B:S,15,0))&gt;=0,REPT(" ",SOURCE!$AA$2-LEN(VLOOKUP(A2087,SOURCE!B:S,15,0))),"")&amp;
TEXT(A2087,"???0")&amp;IF(VLOOKUP(A2087,SOURCE!B:S,16,0)="","","   "&amp;VLOOKUP(A2087,SOURCE!B:S,16,0)
))))
)</f>
        <v>#define ITM_STATDEMO0               2043</v>
      </c>
    </row>
    <row r="2088" spans="1:4">
      <c r="A2088">
        <f t="shared" si="36"/>
        <v>2044</v>
      </c>
      <c r="B2088" t="str">
        <f>VLOOKUP(A2088,SOURCE!B:S,15,0)</f>
        <v xml:space="preserve">ITM_STATDEMO1   </v>
      </c>
      <c r="C2088">
        <f>IF(
ISNUMBER(INDEX(SOURCE!B:B,MATCH(A2088,SOURCE!B:B,0)+1)),
  VALUE(INDEX(SOURCE!B:B,MATCH(A2088,SOURCE!B:B,0)+1)),
  "")</f>
        <v>2045</v>
      </c>
      <c r="D2088" s="8" t="str">
        <f>IF(A2088&lt;&gt;INT(A2088),B2088,
IF(A2088&lt;0,VLOOKUP(A2088,lookups!A$1:B$25,2,0),
IF(ISNA(B2088),"",
IF(OR(ISBLANK(A2088),ISNA(B2088),B2088=0),
"",
"#define "&amp;
VLOOKUP(A2088,SOURCE!B:S,15,0)&amp;IF(SOURCE!$AA$2-LEN(VLOOKUP(A2088,SOURCE!B:S,15,0))&gt;=0,REPT(" ",SOURCE!$AA$2-LEN(VLOOKUP(A2088,SOURCE!B:S,15,0))),"")&amp;
TEXT(A2088,"???0")&amp;IF(VLOOKUP(A2088,SOURCE!B:S,16,0)="","","   "&amp;VLOOKUP(A2088,SOURCE!B:S,16,0)
))))
)</f>
        <v>#define ITM_STATDEMO1               2044</v>
      </c>
    </row>
    <row r="2089" spans="1:4">
      <c r="A2089">
        <f t="shared" si="36"/>
        <v>2045</v>
      </c>
      <c r="B2089" t="str">
        <f>VLOOKUP(A2089,SOURCE!B:S,15,0)</f>
        <v xml:space="preserve">ITM_STATDEMO2   </v>
      </c>
      <c r="C2089">
        <f>IF(
ISNUMBER(INDEX(SOURCE!B:B,MATCH(A2089,SOURCE!B:B,0)+1)),
  VALUE(INDEX(SOURCE!B:B,MATCH(A2089,SOURCE!B:B,0)+1)),
  "")</f>
        <v>2046</v>
      </c>
      <c r="D2089" s="8" t="str">
        <f>IF(A2089&lt;&gt;INT(A2089),B2089,
IF(A2089&lt;0,VLOOKUP(A2089,lookups!A$1:B$25,2,0),
IF(ISNA(B2089),"",
IF(OR(ISBLANK(A2089),ISNA(B2089),B2089=0),
"",
"#define "&amp;
VLOOKUP(A2089,SOURCE!B:S,15,0)&amp;IF(SOURCE!$AA$2-LEN(VLOOKUP(A2089,SOURCE!B:S,15,0))&gt;=0,REPT(" ",SOURCE!$AA$2-LEN(VLOOKUP(A2089,SOURCE!B:S,15,0))),"")&amp;
TEXT(A2089,"???0")&amp;IF(VLOOKUP(A2089,SOURCE!B:S,16,0)="","","   "&amp;VLOOKUP(A2089,SOURCE!B:S,16,0)
))))
)</f>
        <v>#define ITM_STATDEMO2               2045</v>
      </c>
    </row>
    <row r="2090" spans="1:4">
      <c r="A2090">
        <f t="shared" si="36"/>
        <v>2046</v>
      </c>
      <c r="B2090" t="str">
        <f>VLOOKUP(A2090,SOURCE!B:S,15,0)</f>
        <v>ITM_STATDEM105</v>
      </c>
      <c r="C2090">
        <f>IF(
ISNUMBER(INDEX(SOURCE!B:B,MATCH(A2090,SOURCE!B:B,0)+1)),
  VALUE(INDEX(SOURCE!B:B,MATCH(A2090,SOURCE!B:B,0)+1)),
  "")</f>
        <v>2047</v>
      </c>
      <c r="D2090" s="8" t="str">
        <f>IF(A2090&lt;&gt;INT(A2090),B2090,
IF(A2090&lt;0,VLOOKUP(A2090,lookups!A$1:B$25,2,0),
IF(ISNA(B2090),"",
IF(OR(ISBLANK(A2090),ISNA(B2090),B2090=0),
"",
"#define "&amp;
VLOOKUP(A2090,SOURCE!B:S,15,0)&amp;IF(SOURCE!$AA$2-LEN(VLOOKUP(A2090,SOURCE!B:S,15,0))&gt;=0,REPT(" ",SOURCE!$AA$2-LEN(VLOOKUP(A2090,SOURCE!B:S,15,0))),"")&amp;
TEXT(A2090,"???0")&amp;IF(VLOOKUP(A2090,SOURCE!B:S,16,0)="","","   "&amp;VLOOKUP(A2090,SOURCE!B:S,16,0)
))))
)</f>
        <v>#define ITM_STATDEM105              2046</v>
      </c>
    </row>
    <row r="2091" spans="1:4">
      <c r="A2091">
        <f t="shared" si="36"/>
        <v>2047</v>
      </c>
      <c r="B2091" t="str">
        <f>VLOOKUP(A2091,SOURCE!B:S,15,0)</f>
        <v>ITM_STATDEM107</v>
      </c>
      <c r="C2091">
        <f>IF(
ISNUMBER(INDEX(SOURCE!B:B,MATCH(A2091,SOURCE!B:B,0)+1)),
  VALUE(INDEX(SOURCE!B:B,MATCH(A2091,SOURCE!B:B,0)+1)),
  "")</f>
        <v>2048</v>
      </c>
      <c r="D2091" s="8" t="str">
        <f>IF(A2091&lt;&gt;INT(A2091),B2091,
IF(A2091&lt;0,VLOOKUP(A2091,lookups!A$1:B$25,2,0),
IF(ISNA(B2091),"",
IF(OR(ISBLANK(A2091),ISNA(B2091),B2091=0),
"",
"#define "&amp;
VLOOKUP(A2091,SOURCE!B:S,15,0)&amp;IF(SOURCE!$AA$2-LEN(VLOOKUP(A2091,SOURCE!B:S,15,0))&gt;=0,REPT(" ",SOURCE!$AA$2-LEN(VLOOKUP(A2091,SOURCE!B:S,15,0))),"")&amp;
TEXT(A2091,"???0")&amp;IF(VLOOKUP(A2091,SOURCE!B:S,16,0)="","","   "&amp;VLOOKUP(A2091,SOURCE!B:S,16,0)
))))
)</f>
        <v>#define ITM_STATDEM107              2047</v>
      </c>
    </row>
    <row r="2092" spans="1:4">
      <c r="A2092">
        <f t="shared" si="36"/>
        <v>2048</v>
      </c>
      <c r="B2092" t="str">
        <f>VLOOKUP(A2092,SOURCE!B:S,15,0)</f>
        <v>ITM_STATDEM109</v>
      </c>
      <c r="C2092">
        <f>IF(
ISNUMBER(INDEX(SOURCE!B:B,MATCH(A2092,SOURCE!B:B,0)+1)),
  VALUE(INDEX(SOURCE!B:B,MATCH(A2092,SOURCE!B:B,0)+1)),
  "")</f>
        <v>2049</v>
      </c>
      <c r="D2092" s="8" t="str">
        <f>IF(A2092&lt;&gt;INT(A2092),B2092,
IF(A2092&lt;0,VLOOKUP(A2092,lookups!A$1:B$25,2,0),
IF(ISNA(B2092),"",
IF(OR(ISBLANK(A2092),ISNA(B2092),B2092=0),
"",
"#define "&amp;
VLOOKUP(A2092,SOURCE!B:S,15,0)&amp;IF(SOURCE!$AA$2-LEN(VLOOKUP(A2092,SOURCE!B:S,15,0))&gt;=0,REPT(" ",SOURCE!$AA$2-LEN(VLOOKUP(A2092,SOURCE!B:S,15,0))),"")&amp;
TEXT(A2092,"???0")&amp;IF(VLOOKUP(A2092,SOURCE!B:S,16,0)="","","   "&amp;VLOOKUP(A2092,SOURCE!B:S,16,0)
))))
)</f>
        <v>#define ITM_STATDEM109              2048</v>
      </c>
    </row>
    <row r="2093" spans="1:4">
      <c r="A2093">
        <f t="shared" si="36"/>
        <v>2049</v>
      </c>
      <c r="B2093" t="str">
        <f>VLOOKUP(A2093,SOURCE!B:S,15,0)</f>
        <v>ITM_T_EXPF</v>
      </c>
      <c r="C2093">
        <f>IF(
ISNUMBER(INDEX(SOURCE!B:B,MATCH(A2093,SOURCE!B:B,0)+1)),
  VALUE(INDEX(SOURCE!B:B,MATCH(A2093,SOURCE!B:B,0)+1)),
  "")</f>
        <v>2050</v>
      </c>
      <c r="D2093" s="8" t="str">
        <f>IF(A2093&lt;&gt;INT(A2093),B2093,
IF(A2093&lt;0,VLOOKUP(A2093,lookups!A$1:B$25,2,0),
IF(ISNA(B2093),"",
IF(OR(ISBLANK(A2093),ISNA(B2093),B2093=0),
"",
"#define "&amp;
VLOOKUP(A2093,SOURCE!B:S,15,0)&amp;IF(SOURCE!$AA$2-LEN(VLOOKUP(A2093,SOURCE!B:S,15,0))&gt;=0,REPT(" ",SOURCE!$AA$2-LEN(VLOOKUP(A2093,SOURCE!B:S,15,0))),"")&amp;
TEXT(A2093,"???0")&amp;IF(VLOOKUP(A2093,SOURCE!B:S,16,0)="","","   "&amp;VLOOKUP(A2093,SOURCE!B:S,16,0)
))))
)</f>
        <v>#define ITM_T_EXPF                  2049</v>
      </c>
    </row>
    <row r="2094" spans="1:4">
      <c r="A2094">
        <f t="shared" si="36"/>
        <v>2050</v>
      </c>
      <c r="B2094" t="str">
        <f>VLOOKUP(A2094,SOURCE!B:S,15,0)</f>
        <v>ITM_T_LINF</v>
      </c>
      <c r="C2094">
        <f>IF(
ISNUMBER(INDEX(SOURCE!B:B,MATCH(A2094,SOURCE!B:B,0)+1)),
  VALUE(INDEX(SOURCE!B:B,MATCH(A2094,SOURCE!B:B,0)+1)),
  "")</f>
        <v>2051</v>
      </c>
      <c r="D2094" s="8" t="str">
        <f>IF(A2094&lt;&gt;INT(A2094),B2094,
IF(A2094&lt;0,VLOOKUP(A2094,lookups!A$1:B$25,2,0),
IF(ISNA(B2094),"",
IF(OR(ISBLANK(A2094),ISNA(B2094),B2094=0),
"",
"#define "&amp;
VLOOKUP(A2094,SOURCE!B:S,15,0)&amp;IF(SOURCE!$AA$2-LEN(VLOOKUP(A2094,SOURCE!B:S,15,0))&gt;=0,REPT(" ",SOURCE!$AA$2-LEN(VLOOKUP(A2094,SOURCE!B:S,15,0))),"")&amp;
TEXT(A2094,"???0")&amp;IF(VLOOKUP(A2094,SOURCE!B:S,16,0)="","","   "&amp;VLOOKUP(A2094,SOURCE!B:S,16,0)
))))
)</f>
        <v>#define ITM_T_LINF                  2050</v>
      </c>
    </row>
    <row r="2095" spans="1:4">
      <c r="A2095">
        <f t="shared" si="36"/>
        <v>2051</v>
      </c>
      <c r="B2095" t="str">
        <f>VLOOKUP(A2095,SOURCE!B:S,15,0)</f>
        <v>ITM_T_LOGF</v>
      </c>
      <c r="C2095">
        <f>IF(
ISNUMBER(INDEX(SOURCE!B:B,MATCH(A2095,SOURCE!B:B,0)+1)),
  VALUE(INDEX(SOURCE!B:B,MATCH(A2095,SOURCE!B:B,0)+1)),
  "")</f>
        <v>2052</v>
      </c>
      <c r="D2095" s="8" t="str">
        <f>IF(A2095&lt;&gt;INT(A2095),B2095,
IF(A2095&lt;0,VLOOKUP(A2095,lookups!A$1:B$25,2,0),
IF(ISNA(B2095),"",
IF(OR(ISBLANK(A2095),ISNA(B2095),B2095=0),
"",
"#define "&amp;
VLOOKUP(A2095,SOURCE!B:S,15,0)&amp;IF(SOURCE!$AA$2-LEN(VLOOKUP(A2095,SOURCE!B:S,15,0))&gt;=0,REPT(" ",SOURCE!$AA$2-LEN(VLOOKUP(A2095,SOURCE!B:S,15,0))),"")&amp;
TEXT(A2095,"???0")&amp;IF(VLOOKUP(A2095,SOURCE!B:S,16,0)="","","   "&amp;VLOOKUP(A2095,SOURCE!B:S,16,0)
))))
)</f>
        <v>#define ITM_T_LOGF                  2051</v>
      </c>
    </row>
    <row r="2096" spans="1:4">
      <c r="A2096">
        <f t="shared" si="36"/>
        <v>2052</v>
      </c>
      <c r="B2096" t="str">
        <f>VLOOKUP(A2096,SOURCE!B:S,15,0)</f>
        <v>ITM_T_ORTHOF</v>
      </c>
      <c r="C2096">
        <f>IF(
ISNUMBER(INDEX(SOURCE!B:B,MATCH(A2096,SOURCE!B:B,0)+1)),
  VALUE(INDEX(SOURCE!B:B,MATCH(A2096,SOURCE!B:B,0)+1)),
  "")</f>
        <v>2053</v>
      </c>
      <c r="D2096" s="8" t="str">
        <f>IF(A2096&lt;&gt;INT(A2096),B2096,
IF(A2096&lt;0,VLOOKUP(A2096,lookups!A$1:B$25,2,0),
IF(ISNA(B2096),"",
IF(OR(ISBLANK(A2096),ISNA(B2096),B2096=0),
"",
"#define "&amp;
VLOOKUP(A2096,SOURCE!B:S,15,0)&amp;IF(SOURCE!$AA$2-LEN(VLOOKUP(A2096,SOURCE!B:S,15,0))&gt;=0,REPT(" ",SOURCE!$AA$2-LEN(VLOOKUP(A2096,SOURCE!B:S,15,0))),"")&amp;
TEXT(A2096,"???0")&amp;IF(VLOOKUP(A2096,SOURCE!B:S,16,0)="","","   "&amp;VLOOKUP(A2096,SOURCE!B:S,16,0)
))))
)</f>
        <v>#define ITM_T_ORTHOF                2052</v>
      </c>
    </row>
    <row r="2097" spans="1:4">
      <c r="A2097">
        <f t="shared" si="36"/>
        <v>2053</v>
      </c>
      <c r="B2097" t="str">
        <f>VLOOKUP(A2097,SOURCE!B:S,15,0)</f>
        <v>ITM_T_POWERF</v>
      </c>
      <c r="C2097">
        <f>IF(
ISNUMBER(INDEX(SOURCE!B:B,MATCH(A2097,SOURCE!B:B,0)+1)),
  VALUE(INDEX(SOURCE!B:B,MATCH(A2097,SOURCE!B:B,0)+1)),
  "")</f>
        <v>2054</v>
      </c>
      <c r="D2097" s="8" t="str">
        <f>IF(A2097&lt;&gt;INT(A2097),B2097,
IF(A2097&lt;0,VLOOKUP(A2097,lookups!A$1:B$25,2,0),
IF(ISNA(B2097),"",
IF(OR(ISBLANK(A2097),ISNA(B2097),B2097=0),
"",
"#define "&amp;
VLOOKUP(A2097,SOURCE!B:S,15,0)&amp;IF(SOURCE!$AA$2-LEN(VLOOKUP(A2097,SOURCE!B:S,15,0))&gt;=0,REPT(" ",SOURCE!$AA$2-LEN(VLOOKUP(A2097,SOURCE!B:S,15,0))),"")&amp;
TEXT(A2097,"???0")&amp;IF(VLOOKUP(A2097,SOURCE!B:S,16,0)="","","   "&amp;VLOOKUP(A2097,SOURCE!B:S,16,0)
))))
)</f>
        <v>#define ITM_T_POWERF                2053</v>
      </c>
    </row>
    <row r="2098" spans="1:4">
      <c r="A2098">
        <f t="shared" si="36"/>
        <v>2054</v>
      </c>
      <c r="B2098" t="str">
        <f>VLOOKUP(A2098,SOURCE!B:S,15,0)</f>
        <v>ITM_T_GAUSSF</v>
      </c>
      <c r="C2098">
        <f>IF(
ISNUMBER(INDEX(SOURCE!B:B,MATCH(A2098,SOURCE!B:B,0)+1)),
  VALUE(INDEX(SOURCE!B:B,MATCH(A2098,SOURCE!B:B,0)+1)),
  "")</f>
        <v>2055</v>
      </c>
      <c r="D2098" s="8" t="str">
        <f>IF(A2098&lt;&gt;INT(A2098),B2098,
IF(A2098&lt;0,VLOOKUP(A2098,lookups!A$1:B$25,2,0),
IF(ISNA(B2098),"",
IF(OR(ISBLANK(A2098),ISNA(B2098),B2098=0),
"",
"#define "&amp;
VLOOKUP(A2098,SOURCE!B:S,15,0)&amp;IF(SOURCE!$AA$2-LEN(VLOOKUP(A2098,SOURCE!B:S,15,0))&gt;=0,REPT(" ",SOURCE!$AA$2-LEN(VLOOKUP(A2098,SOURCE!B:S,15,0))),"")&amp;
TEXT(A2098,"???0")&amp;IF(VLOOKUP(A2098,SOURCE!B:S,16,0)="","","   "&amp;VLOOKUP(A2098,SOURCE!B:S,16,0)
))))
)</f>
        <v>#define ITM_T_GAUSSF                2054</v>
      </c>
    </row>
    <row r="2099" spans="1:4">
      <c r="A2099">
        <f t="shared" si="36"/>
        <v>2055</v>
      </c>
      <c r="B2099" t="str">
        <f>VLOOKUP(A2099,SOURCE!B:S,15,0)</f>
        <v>ITM_T_CAUCHF</v>
      </c>
      <c r="C2099">
        <f>IF(
ISNUMBER(INDEX(SOURCE!B:B,MATCH(A2099,SOURCE!B:B,0)+1)),
  VALUE(INDEX(SOURCE!B:B,MATCH(A2099,SOURCE!B:B,0)+1)),
  "")</f>
        <v>2056</v>
      </c>
      <c r="D2099" s="8" t="str">
        <f>IF(A2099&lt;&gt;INT(A2099),B2099,
IF(A2099&lt;0,VLOOKUP(A2099,lookups!A$1:B$25,2,0),
IF(ISNA(B2099),"",
IF(OR(ISBLANK(A2099),ISNA(B2099),B2099=0),
"",
"#define "&amp;
VLOOKUP(A2099,SOURCE!B:S,15,0)&amp;IF(SOURCE!$AA$2-LEN(VLOOKUP(A2099,SOURCE!B:S,15,0))&gt;=0,REPT(" ",SOURCE!$AA$2-LEN(VLOOKUP(A2099,SOURCE!B:S,15,0))),"")&amp;
TEXT(A2099,"???0")&amp;IF(VLOOKUP(A2099,SOURCE!B:S,16,0)="","","   "&amp;VLOOKUP(A2099,SOURCE!B:S,16,0)
))))
)</f>
        <v>#define ITM_T_CAUCHF                2055</v>
      </c>
    </row>
    <row r="2100" spans="1:4">
      <c r="A2100">
        <f t="shared" si="36"/>
        <v>2056</v>
      </c>
      <c r="B2100" t="str">
        <f>VLOOKUP(A2100,SOURCE!B:S,15,0)</f>
        <v>ITM_T_PARABF</v>
      </c>
      <c r="C2100">
        <f>IF(
ISNUMBER(INDEX(SOURCE!B:B,MATCH(A2100,SOURCE!B:B,0)+1)),
  VALUE(INDEX(SOURCE!B:B,MATCH(A2100,SOURCE!B:B,0)+1)),
  "")</f>
        <v>2057</v>
      </c>
      <c r="D2100" s="8" t="str">
        <f>IF(A2100&lt;&gt;INT(A2100),B2100,
IF(A2100&lt;0,VLOOKUP(A2100,lookups!A$1:B$25,2,0),
IF(ISNA(B2100),"",
IF(OR(ISBLANK(A2100),ISNA(B2100),B2100=0),
"",
"#define "&amp;
VLOOKUP(A2100,SOURCE!B:S,15,0)&amp;IF(SOURCE!$AA$2-LEN(VLOOKUP(A2100,SOURCE!B:S,15,0))&gt;=0,REPT(" ",SOURCE!$AA$2-LEN(VLOOKUP(A2100,SOURCE!B:S,15,0))),"")&amp;
TEXT(A2100,"???0")&amp;IF(VLOOKUP(A2100,SOURCE!B:S,16,0)="","","   "&amp;VLOOKUP(A2100,SOURCE!B:S,16,0)
))))
)</f>
        <v>#define ITM_T_PARABF                2056</v>
      </c>
    </row>
    <row r="2101" spans="1:4">
      <c r="A2101">
        <f t="shared" si="36"/>
        <v>2057</v>
      </c>
      <c r="B2101" t="str">
        <f>VLOOKUP(A2101,SOURCE!B:S,15,0)</f>
        <v>ITM_T_HYPF</v>
      </c>
      <c r="C2101">
        <f>IF(
ISNUMBER(INDEX(SOURCE!B:B,MATCH(A2101,SOURCE!B:B,0)+1)),
  VALUE(INDEX(SOURCE!B:B,MATCH(A2101,SOURCE!B:B,0)+1)),
  "")</f>
        <v>2058</v>
      </c>
      <c r="D2101" s="8" t="str">
        <f>IF(A2101&lt;&gt;INT(A2101),B2101,
IF(A2101&lt;0,VLOOKUP(A2101,lookups!A$1:B$25,2,0),
IF(ISNA(B2101),"",
IF(OR(ISBLANK(A2101),ISNA(B2101),B2101=0),
"",
"#define "&amp;
VLOOKUP(A2101,SOURCE!B:S,15,0)&amp;IF(SOURCE!$AA$2-LEN(VLOOKUP(A2101,SOURCE!B:S,15,0))&gt;=0,REPT(" ",SOURCE!$AA$2-LEN(VLOOKUP(A2101,SOURCE!B:S,15,0))),"")&amp;
TEXT(A2101,"???0")&amp;IF(VLOOKUP(A2101,SOURCE!B:S,16,0)="","","   "&amp;VLOOKUP(A2101,SOURCE!B:S,16,0)
))))
)</f>
        <v>#define ITM_T_HYPF                  2057</v>
      </c>
    </row>
    <row r="2102" spans="1:4">
      <c r="A2102">
        <f t="shared" si="36"/>
        <v>2058</v>
      </c>
      <c r="B2102" t="str">
        <f>VLOOKUP(A2102,SOURCE!B:S,15,0)</f>
        <v>ITM_T_ROOTF</v>
      </c>
      <c r="C2102">
        <f>IF(
ISNUMBER(INDEX(SOURCE!B:B,MATCH(A2102,SOURCE!B:B,0)+1)),
  VALUE(INDEX(SOURCE!B:B,MATCH(A2102,SOURCE!B:B,0)+1)),
  "")</f>
        <v>2059</v>
      </c>
      <c r="D2102" s="8" t="str">
        <f>IF(A2102&lt;&gt;INT(A2102),B2102,
IF(A2102&lt;0,VLOOKUP(A2102,lookups!A$1:B$25,2,0),
IF(ISNA(B2102),"",
IF(OR(ISBLANK(A2102),ISNA(B2102),B2102=0),
"",
"#define "&amp;
VLOOKUP(A2102,SOURCE!B:S,15,0)&amp;IF(SOURCE!$AA$2-LEN(VLOOKUP(A2102,SOURCE!B:S,15,0))&gt;=0,REPT(" ",SOURCE!$AA$2-LEN(VLOOKUP(A2102,SOURCE!B:S,15,0))),"")&amp;
TEXT(A2102,"???0")&amp;IF(VLOOKUP(A2102,SOURCE!B:S,16,0)="","","   "&amp;VLOOKUP(A2102,SOURCE!B:S,16,0)
))))
)</f>
        <v>#define ITM_T_ROOTF                 2058</v>
      </c>
    </row>
    <row r="2103" spans="1:4">
      <c r="A2103">
        <f t="shared" si="36"/>
        <v>2059</v>
      </c>
      <c r="B2103" t="str">
        <f>VLOOKUP(A2103,SOURCE!B:S,15,0)</f>
        <v>ITM_RSTF</v>
      </c>
      <c r="C2103">
        <f>IF(
ISNUMBER(INDEX(SOURCE!B:B,MATCH(A2103,SOURCE!B:B,0)+1)),
  VALUE(INDEX(SOURCE!B:B,MATCH(A2103,SOURCE!B:B,0)+1)),
  "")</f>
        <v>2060</v>
      </c>
      <c r="D2103" s="8" t="str">
        <f>IF(A2103&lt;&gt;INT(A2103),B2103,
IF(A2103&lt;0,VLOOKUP(A2103,lookups!A$1:B$25,2,0),
IF(ISNA(B2103),"",
IF(OR(ISBLANK(A2103),ISNA(B2103),B2103=0),
"",
"#define "&amp;
VLOOKUP(A2103,SOURCE!B:S,15,0)&amp;IF(SOURCE!$AA$2-LEN(VLOOKUP(A2103,SOURCE!B:S,15,0))&gt;=0,REPT(" ",SOURCE!$AA$2-LEN(VLOOKUP(A2103,SOURCE!B:S,15,0))),"")&amp;
TEXT(A2103,"???0")&amp;IF(VLOOKUP(A2103,SOURCE!B:S,16,0)="","","   "&amp;VLOOKUP(A2103,SOURCE!B:S,16,0)
))))
)</f>
        <v>#define ITM_RSTF                    2059</v>
      </c>
    </row>
    <row r="2104" spans="1:4">
      <c r="A2104">
        <f t="shared" si="36"/>
        <v>2060</v>
      </c>
      <c r="B2104" t="str">
        <f>VLOOKUP(A2104,SOURCE!B:S,15,0)</f>
        <v>ITM_EXFRAC</v>
      </c>
      <c r="C2104">
        <f>IF(
ISNUMBER(INDEX(SOURCE!B:B,MATCH(A2104,SOURCE!B:B,0)+1)),
  VALUE(INDEX(SOURCE!B:B,MATCH(A2104,SOURCE!B:B,0)+1)),
  "")</f>
        <v>2061</v>
      </c>
      <c r="D2104" s="8" t="str">
        <f>IF(A2104&lt;&gt;INT(A2104),B2104,
IF(A2104&lt;0,VLOOKUP(A2104,lookups!A$1:B$25,2,0),
IF(ISNA(B2104),"",
IF(OR(ISBLANK(A2104),ISNA(B2104),B2104=0),
"",
"#define "&amp;
VLOOKUP(A2104,SOURCE!B:S,15,0)&amp;IF(SOURCE!$AA$2-LEN(VLOOKUP(A2104,SOURCE!B:S,15,0))&gt;=0,REPT(" ",SOURCE!$AA$2-LEN(VLOOKUP(A2104,SOURCE!B:S,15,0))),"")&amp;
TEXT(A2104,"???0")&amp;IF(VLOOKUP(A2104,SOURCE!B:S,16,0)="","","   "&amp;VLOOKUP(A2104,SOURCE!B:S,16,0)
))))
)</f>
        <v>#define ITM_EXFRAC                  2060</v>
      </c>
    </row>
    <row r="2105" spans="1:4">
      <c r="A2105">
        <f t="shared" si="36"/>
        <v>2061</v>
      </c>
      <c r="B2105" t="str">
        <f>VLOOKUP(A2105,SOURCE!B:S,15,0)</f>
        <v>MNU_2061</v>
      </c>
      <c r="C2105">
        <f>IF(
ISNUMBER(INDEX(SOURCE!B:B,MATCH(A2105,SOURCE!B:B,0)+1)),
  VALUE(INDEX(SOURCE!B:B,MATCH(A2105,SOURCE!B:B,0)+1)),
  "")</f>
        <v>2062</v>
      </c>
      <c r="D2105" s="8" t="str">
        <f>IF(A2105&lt;&gt;INT(A2105),B2105,
IF(A2105&lt;0,VLOOKUP(A2105,lookups!A$1:B$25,2,0),
IF(ISNA(B2105),"",
IF(OR(ISBLANK(A2105),ISNA(B2105),B2105=0),
"",
"#define "&amp;
VLOOKUP(A2105,SOURCE!B:S,15,0)&amp;IF(SOURCE!$AA$2-LEN(VLOOKUP(A2105,SOURCE!B:S,15,0))&gt;=0,REPT(" ",SOURCE!$AA$2-LEN(VLOOKUP(A2105,SOURCE!B:S,15,0))),"")&amp;
TEXT(A2105,"???0")&amp;IF(VLOOKUP(A2105,SOURCE!B:S,16,0)="","","   "&amp;VLOOKUP(A2105,SOURCE!B:S,16,0)
))))
)</f>
        <v>#define MNU_2061                    2061</v>
      </c>
    </row>
    <row r="2106" spans="1:4">
      <c r="A2106">
        <f t="shared" si="36"/>
        <v>2062</v>
      </c>
      <c r="B2106" t="str">
        <f>VLOOKUP(A2106,SOURCE!B:S,15,0)</f>
        <v>MNU_2062</v>
      </c>
      <c r="C2106">
        <f>IF(
ISNUMBER(INDEX(SOURCE!B:B,MATCH(A2106,SOURCE!B:B,0)+1)),
  VALUE(INDEX(SOURCE!B:B,MATCH(A2106,SOURCE!B:B,0)+1)),
  "")</f>
        <v>2063</v>
      </c>
      <c r="D2106" s="8" t="str">
        <f>IF(A2106&lt;&gt;INT(A2106),B2106,
IF(A2106&lt;0,VLOOKUP(A2106,lookups!A$1:B$25,2,0),
IF(ISNA(B2106),"",
IF(OR(ISBLANK(A2106),ISNA(B2106),B2106=0),
"",
"#define "&amp;
VLOOKUP(A2106,SOURCE!B:S,15,0)&amp;IF(SOURCE!$AA$2-LEN(VLOOKUP(A2106,SOURCE!B:S,15,0))&gt;=0,REPT(" ",SOURCE!$AA$2-LEN(VLOOKUP(A2106,SOURCE!B:S,15,0))),"")&amp;
TEXT(A2106,"???0")&amp;IF(VLOOKUP(A2106,SOURCE!B:S,16,0)="","","   "&amp;VLOOKUP(A2106,SOURCE!B:S,16,0)
))))
)</f>
        <v>#define MNU_2062                    2062</v>
      </c>
    </row>
    <row r="2107" spans="1:4">
      <c r="A2107">
        <f t="shared" si="36"/>
        <v>2063</v>
      </c>
      <c r="B2107" t="str">
        <f>VLOOKUP(A2107,SOURCE!B:S,15,0)</f>
        <v>MNU_2063</v>
      </c>
      <c r="C2107">
        <f>IF(
ISNUMBER(INDEX(SOURCE!B:B,MATCH(A2107,SOURCE!B:B,0)+1)),
  VALUE(INDEX(SOURCE!B:B,MATCH(A2107,SOURCE!B:B,0)+1)),
  "")</f>
        <v>2064</v>
      </c>
      <c r="D2107" s="8" t="str">
        <f>IF(A2107&lt;&gt;INT(A2107),B2107,
IF(A2107&lt;0,VLOOKUP(A2107,lookups!A$1:B$25,2,0),
IF(ISNA(B2107),"",
IF(OR(ISBLANK(A2107),ISNA(B2107),B2107=0),
"",
"#define "&amp;
VLOOKUP(A2107,SOURCE!B:S,15,0)&amp;IF(SOURCE!$AA$2-LEN(VLOOKUP(A2107,SOURCE!B:S,15,0))&gt;=0,REPT(" ",SOURCE!$AA$2-LEN(VLOOKUP(A2107,SOURCE!B:S,15,0))),"")&amp;
TEXT(A2107,"???0")&amp;IF(VLOOKUP(A2107,SOURCE!B:S,16,0)="","","   "&amp;VLOOKUP(A2107,SOURCE!B:S,16,0)
))))
)</f>
        <v>#define MNU_2063                    2063</v>
      </c>
    </row>
    <row r="2108" spans="1:4">
      <c r="A2108">
        <f t="shared" si="36"/>
        <v>2064</v>
      </c>
      <c r="B2108" t="str">
        <f>VLOOKUP(A2108,SOURCE!B:S,15,0)</f>
        <v xml:space="preserve">ITM_LG_SIGN </v>
      </c>
      <c r="C2108">
        <f>IF(
ISNUMBER(INDEX(SOURCE!B:B,MATCH(A2108,SOURCE!B:B,0)+1)),
  VALUE(INDEX(SOURCE!B:B,MATCH(A2108,SOURCE!B:B,0)+1)),
  "")</f>
        <v>2065</v>
      </c>
      <c r="D2108" s="8" t="str">
        <f>IF(A2108&lt;&gt;INT(A2108),B2108,
IF(A2108&lt;0,VLOOKUP(A2108,lookups!A$1:B$25,2,0),
IF(ISNA(B2108),"",
IF(OR(ISBLANK(A2108),ISNA(B2108),B2108=0),
"",
"#define "&amp;
VLOOKUP(A2108,SOURCE!B:S,15,0)&amp;IF(SOURCE!$AA$2-LEN(VLOOKUP(A2108,SOURCE!B:S,15,0))&gt;=0,REPT(" ",SOURCE!$AA$2-LEN(VLOOKUP(A2108,SOURCE!B:S,15,0))),"")&amp;
TEXT(A2108,"???0")&amp;IF(VLOOKUP(A2108,SOURCE!B:S,16,0)="","","   "&amp;VLOOKUP(A2108,SOURCE!B:S,16,0)
))))
)</f>
        <v>#define ITM_LG_SIGN                 2064</v>
      </c>
    </row>
    <row r="2109" spans="1:4">
      <c r="A2109">
        <f t="shared" si="36"/>
        <v>2065</v>
      </c>
      <c r="B2109" t="str">
        <f>VLOOKUP(A2109,SOURCE!B:S,15,0)</f>
        <v>ITM_LN_SIGN</v>
      </c>
      <c r="C2109">
        <f>IF(
ISNUMBER(INDEX(SOURCE!B:B,MATCH(A2109,SOURCE!B:B,0)+1)),
  VALUE(INDEX(SOURCE!B:B,MATCH(A2109,SOURCE!B:B,0)+1)),
  "")</f>
        <v>2066</v>
      </c>
      <c r="D2109" s="8" t="str">
        <f>IF(A2109&lt;&gt;INT(A2109),B2109,
IF(A2109&lt;0,VLOOKUP(A2109,lookups!A$1:B$25,2,0),
IF(ISNA(B2109),"",
IF(OR(ISBLANK(A2109),ISNA(B2109),B2109=0),
"",
"#define "&amp;
VLOOKUP(A2109,SOURCE!B:S,15,0)&amp;IF(SOURCE!$AA$2-LEN(VLOOKUP(A2109,SOURCE!B:S,15,0))&gt;=0,REPT(" ",SOURCE!$AA$2-LEN(VLOOKUP(A2109,SOURCE!B:S,15,0))),"")&amp;
TEXT(A2109,"???0")&amp;IF(VLOOKUP(A2109,SOURCE!B:S,16,0)="","","   "&amp;VLOOKUP(A2109,SOURCE!B:S,16,0)
))))
)</f>
        <v>#define ITM_LN_SIGN                 2065</v>
      </c>
    </row>
    <row r="2110" spans="1:4">
      <c r="A2110">
        <f t="shared" si="36"/>
        <v>2066</v>
      </c>
      <c r="B2110" t="str">
        <f>VLOOKUP(A2110,SOURCE!B:S,15,0)</f>
        <v>ITM_SIN_SIGN</v>
      </c>
      <c r="C2110">
        <f>IF(
ISNUMBER(INDEX(SOURCE!B:B,MATCH(A2110,SOURCE!B:B,0)+1)),
  VALUE(INDEX(SOURCE!B:B,MATCH(A2110,SOURCE!B:B,0)+1)),
  "")</f>
        <v>2067</v>
      </c>
      <c r="D2110" s="8" t="str">
        <f>IF(A2110&lt;&gt;INT(A2110),B2110,
IF(A2110&lt;0,VLOOKUP(A2110,lookups!A$1:B$25,2,0),
IF(ISNA(B2110),"",
IF(OR(ISBLANK(A2110),ISNA(B2110),B2110=0),
"",
"#define "&amp;
VLOOKUP(A2110,SOURCE!B:S,15,0)&amp;IF(SOURCE!$AA$2-LEN(VLOOKUP(A2110,SOURCE!B:S,15,0))&gt;=0,REPT(" ",SOURCE!$AA$2-LEN(VLOOKUP(A2110,SOURCE!B:S,15,0))),"")&amp;
TEXT(A2110,"???0")&amp;IF(VLOOKUP(A2110,SOURCE!B:S,16,0)="","","   "&amp;VLOOKUP(A2110,SOURCE!B:S,16,0)
))))
)</f>
        <v>#define ITM_SIN_SIGN                2066</v>
      </c>
    </row>
    <row r="2111" spans="1:4">
      <c r="A2111">
        <f t="shared" si="36"/>
        <v>2067</v>
      </c>
      <c r="B2111" t="str">
        <f>VLOOKUP(A2111,SOURCE!B:S,15,0)</f>
        <v>ITM_COS_SIGN</v>
      </c>
      <c r="C2111">
        <f>IF(
ISNUMBER(INDEX(SOURCE!B:B,MATCH(A2111,SOURCE!B:B,0)+1)),
  VALUE(INDEX(SOURCE!B:B,MATCH(A2111,SOURCE!B:B,0)+1)),
  "")</f>
        <v>2068</v>
      </c>
      <c r="D2111" s="8" t="str">
        <f>IF(A2111&lt;&gt;INT(A2111),B2111,
IF(A2111&lt;0,VLOOKUP(A2111,lookups!A$1:B$25,2,0),
IF(ISNA(B2111),"",
IF(OR(ISBLANK(A2111),ISNA(B2111),B2111=0),
"",
"#define "&amp;
VLOOKUP(A2111,SOURCE!B:S,15,0)&amp;IF(SOURCE!$AA$2-LEN(VLOOKUP(A2111,SOURCE!B:S,15,0))&gt;=0,REPT(" ",SOURCE!$AA$2-LEN(VLOOKUP(A2111,SOURCE!B:S,15,0))),"")&amp;
TEXT(A2111,"???0")&amp;IF(VLOOKUP(A2111,SOURCE!B:S,16,0)="","","   "&amp;VLOOKUP(A2111,SOURCE!B:S,16,0)
))))
)</f>
        <v>#define ITM_COS_SIGN                2067</v>
      </c>
    </row>
    <row r="2112" spans="1:4">
      <c r="A2112">
        <f t="shared" si="36"/>
        <v>2068</v>
      </c>
      <c r="B2112" t="str">
        <f>VLOOKUP(A2112,SOURCE!B:S,15,0)</f>
        <v>ITM_TAN_SIGN</v>
      </c>
      <c r="C2112" t="str">
        <f>IF(
ISNUMBER(INDEX(SOURCE!B:B,MATCH(A2112,SOURCE!B:B,0)+1)),
  VALUE(INDEX(SOURCE!B:B,MATCH(A2112,SOURCE!B:B,0)+1)),
  "")</f>
        <v/>
      </c>
      <c r="D2112" s="8" t="str">
        <f>IF(A2112&lt;&gt;INT(A2112),B2112,
IF(A2112&lt;0,VLOOKUP(A2112,lookups!A$1:B$25,2,0),
IF(ISNA(B2112),"",
IF(OR(ISBLANK(A2112),ISNA(B2112),B2112=0),
"",
"#define "&amp;
VLOOKUP(A2112,SOURCE!B:S,15,0)&amp;IF(SOURCE!$AA$2-LEN(VLOOKUP(A2112,SOURCE!B:S,15,0))&gt;=0,REPT(" ",SOURCE!$AA$2-LEN(VLOOKUP(A2112,SOURCE!B:S,15,0))),"")&amp;
TEXT(A2112,"???0")&amp;IF(VLOOKUP(A2112,SOURCE!B:S,16,0)="","","   "&amp;VLOOKUP(A2112,SOURCE!B:S,16,0)
))))
)</f>
        <v>#define ITM_TAN_SIGN                2068</v>
      </c>
    </row>
    <row r="2113" spans="1:4">
      <c r="A2113" t="str">
        <f t="shared" si="36"/>
        <v/>
      </c>
      <c r="B2113" t="e">
        <f>VLOOKUP(A2113,SOURCE!B:S,15,0)</f>
        <v>#N/A</v>
      </c>
      <c r="C2113" t="str">
        <f>IF(
ISNUMBER(INDEX(SOURCE!B:B,MATCH(A2113,SOURCE!B:B,0)+1)),
  VALUE(INDEX(SOURCE!B:B,MATCH(A2113,SOURCE!B:B,0)+1)),
  "")</f>
        <v/>
      </c>
      <c r="D2113" s="8" t="e">
        <f>IF(A2113&lt;&gt;INT(A2113),B2113,
IF(A2113&lt;0,VLOOKUP(A2113,lookups!A$1:B$25,2,0),
IF(ISNA(B2113),"",
IF(OR(ISBLANK(A2113),ISNA(B2113),B2113=0),
"",
"#define "&amp;
VLOOKUP(A2113,SOURCE!B:S,15,0)&amp;IF(SOURCE!$AA$2-LEN(VLOOKUP(A2113,SOURCE!B:S,15,0))&gt;=0,REPT(" ",SOURCE!$AA$2-LEN(VLOOKUP(A2113,SOURCE!B:S,15,0))),"")&amp;
TEXT(A2113,"???0")&amp;IF(VLOOKUP(A2113,SOURCE!B:S,16,0)="","","   "&amp;VLOOKUP(A2113,SOURCE!B:S,16,0)
))))
)</f>
        <v>#VALUE!</v>
      </c>
    </row>
    <row r="2114" spans="1:4">
      <c r="A2114" t="str">
        <f t="shared" si="36"/>
        <v/>
      </c>
      <c r="B2114" t="e">
        <f>VLOOKUP(A2114,SOURCE!B:S,15,0)</f>
        <v>#N/A</v>
      </c>
      <c r="C2114" t="str">
        <f>IF(
ISNUMBER(INDEX(SOURCE!B:B,MATCH(A2114,SOURCE!B:B,0)+1)),
  VALUE(INDEX(SOURCE!B:B,MATCH(A2114,SOURCE!B:B,0)+1)),
  "")</f>
        <v/>
      </c>
      <c r="D2114" s="8" t="e">
        <f>IF(A2114&lt;&gt;INT(A2114),B2114,
IF(A2114&lt;0,VLOOKUP(A2114,lookups!A$1:B$25,2,0),
IF(ISNA(B2114),"",
IF(OR(ISBLANK(A2114),ISNA(B2114),B2114=0),
"",
"#define "&amp;
VLOOKUP(A2114,SOURCE!B:S,15,0)&amp;IF(SOURCE!$AA$2-LEN(VLOOKUP(A2114,SOURCE!B:S,15,0))&gt;=0,REPT(" ",SOURCE!$AA$2-LEN(VLOOKUP(A2114,SOURCE!B:S,15,0))),"")&amp;
TEXT(A2114,"???0")&amp;IF(VLOOKUP(A2114,SOURCE!B:S,16,0)="","","   "&amp;VLOOKUP(A2114,SOURCE!B:S,16,0)
))))
)</f>
        <v>#VALUE!</v>
      </c>
    </row>
    <row r="2115" spans="1:4">
      <c r="A2115" t="str">
        <f t="shared" si="36"/>
        <v/>
      </c>
      <c r="B2115" t="e">
        <f>VLOOKUP(A2115,SOURCE!B:S,15,0)</f>
        <v>#N/A</v>
      </c>
      <c r="C2115" t="str">
        <f>IF(
ISNUMBER(INDEX(SOURCE!B:B,MATCH(A2115,SOURCE!B:B,0)+1)),
  VALUE(INDEX(SOURCE!B:B,MATCH(A2115,SOURCE!B:B,0)+1)),
  "")</f>
        <v/>
      </c>
      <c r="D2115" s="8" t="e">
        <f>IF(A2115&lt;&gt;INT(A2115),B2115,
IF(A2115&lt;0,VLOOKUP(A2115,lookups!A$1:B$25,2,0),
IF(ISNA(B2115),"",
IF(OR(ISBLANK(A2115),ISNA(B2115),B2115=0),
"",
"#define "&amp;
VLOOKUP(A2115,SOURCE!B:S,15,0)&amp;IF(SOURCE!$AA$2-LEN(VLOOKUP(A2115,SOURCE!B:S,15,0))&gt;=0,REPT(" ",SOURCE!$AA$2-LEN(VLOOKUP(A2115,SOURCE!B:S,15,0))),"")&amp;
TEXT(A2115,"???0")&amp;IF(VLOOKUP(A2115,SOURCE!B:S,16,0)="","","   "&amp;VLOOKUP(A2115,SOURCE!B:S,16,0)
))))
)</f>
        <v>#VALUE!</v>
      </c>
    </row>
    <row r="2116" spans="1:4">
      <c r="A2116" t="str">
        <f t="shared" si="36"/>
        <v/>
      </c>
      <c r="B2116" t="e">
        <f>VLOOKUP(A2116,SOURCE!B:S,15,0)</f>
        <v>#N/A</v>
      </c>
      <c r="C2116" t="str">
        <f>IF(
ISNUMBER(INDEX(SOURCE!B:B,MATCH(A2116,SOURCE!B:B,0)+1)),
  VALUE(INDEX(SOURCE!B:B,MATCH(A2116,SOURCE!B:B,0)+1)),
  "")</f>
        <v/>
      </c>
      <c r="D2116" s="8" t="e">
        <f>IF(A2116&lt;&gt;INT(A2116),B2116,
IF(A2116&lt;0,VLOOKUP(A2116,lookups!A$1:B$25,2,0),
IF(ISNA(B2116),"",
IF(OR(ISBLANK(A2116),ISNA(B2116),B2116=0),
"",
"#define "&amp;
VLOOKUP(A2116,SOURCE!B:S,15,0)&amp;IF(SOURCE!$AA$2-LEN(VLOOKUP(A2116,SOURCE!B:S,15,0))&gt;=0,REPT(" ",SOURCE!$AA$2-LEN(VLOOKUP(A2116,SOURCE!B:S,15,0))),"")&amp;
TEXT(A2116,"???0")&amp;IF(VLOOKUP(A2116,SOURCE!B:S,16,0)="","","   "&amp;VLOOKUP(A2116,SOURCE!B:S,16,0)
))))
)</f>
        <v>#VALUE!</v>
      </c>
    </row>
    <row r="2117" spans="1:4">
      <c r="A2117" t="str">
        <f t="shared" si="36"/>
        <v/>
      </c>
      <c r="B2117" t="e">
        <f>VLOOKUP(A2117,SOURCE!B:S,15,0)</f>
        <v>#N/A</v>
      </c>
      <c r="C2117" t="str">
        <f>IF(
ISNUMBER(INDEX(SOURCE!B:B,MATCH(A2117,SOURCE!B:B,0)+1)),
  VALUE(INDEX(SOURCE!B:B,MATCH(A2117,SOURCE!B:B,0)+1)),
  "")</f>
        <v/>
      </c>
      <c r="D2117" s="8" t="e">
        <f>IF(A2117&lt;&gt;INT(A2117),B2117,
IF(A2117&lt;0,VLOOKUP(A2117,lookups!A$1:B$25,2,0),
IF(ISNA(B2117),"",
IF(OR(ISBLANK(A2117),ISNA(B2117),B2117=0),
"",
"#define "&amp;
VLOOKUP(A2117,SOURCE!B:S,15,0)&amp;IF(SOURCE!$AA$2-LEN(VLOOKUP(A2117,SOURCE!B:S,15,0))&gt;=0,REPT(" ",SOURCE!$AA$2-LEN(VLOOKUP(A2117,SOURCE!B:S,15,0))),"")&amp;
TEXT(A2117,"???0")&amp;IF(VLOOKUP(A2117,SOURCE!B:S,16,0)="","","   "&amp;VLOOKUP(A2117,SOURCE!B:S,16,0)
))))
)</f>
        <v>#VALUE!</v>
      </c>
    </row>
    <row r="2118" spans="1:4">
      <c r="A2118" t="str">
        <f t="shared" si="36"/>
        <v/>
      </c>
      <c r="B2118" t="e">
        <f>VLOOKUP(A2118,SOURCE!B:S,15,0)</f>
        <v>#N/A</v>
      </c>
      <c r="C2118" t="str">
        <f>IF(
ISNUMBER(INDEX(SOURCE!B:B,MATCH(A2118,SOURCE!B:B,0)+1)),
  VALUE(INDEX(SOURCE!B:B,MATCH(A2118,SOURCE!B:B,0)+1)),
  "")</f>
        <v/>
      </c>
      <c r="D2118" s="8" t="e">
        <f>IF(A2118&lt;&gt;INT(A2118),B2118,
IF(A2118&lt;0,VLOOKUP(A2118,lookups!A$1:B$25,2,0),
IF(ISNA(B2118),"",
IF(OR(ISBLANK(A2118),ISNA(B2118),B2118=0),
"",
"#define "&amp;
VLOOKUP(A2118,SOURCE!B:S,15,0)&amp;IF(SOURCE!$AA$2-LEN(VLOOKUP(A2118,SOURCE!B:S,15,0))&gt;=0,REPT(" ",SOURCE!$AA$2-LEN(VLOOKUP(A2118,SOURCE!B:S,15,0))),"")&amp;
TEXT(A2118,"???0")&amp;IF(VLOOKUP(A2118,SOURCE!B:S,16,0)="","","   "&amp;VLOOKUP(A2118,SOURCE!B:S,16,0)
))))
)</f>
        <v>#VALUE!</v>
      </c>
    </row>
    <row r="2119" spans="1:4">
      <c r="A2119" t="str">
        <f t="shared" si="36"/>
        <v/>
      </c>
      <c r="B2119" t="e">
        <f>VLOOKUP(A2119,SOURCE!B:S,15,0)</f>
        <v>#N/A</v>
      </c>
      <c r="C2119" t="str">
        <f>IF(
ISNUMBER(INDEX(SOURCE!B:B,MATCH(A2119,SOURCE!B:B,0)+1)),
  VALUE(INDEX(SOURCE!B:B,MATCH(A2119,SOURCE!B:B,0)+1)),
  "")</f>
        <v/>
      </c>
      <c r="D2119" s="8" t="e">
        <f>IF(A2119&lt;&gt;INT(A2119),B2119,
IF(A2119&lt;0,VLOOKUP(A2119,lookups!A$1:B$25,2,0),
IF(ISNA(B2119),"",
IF(OR(ISBLANK(A2119),ISNA(B2119),B2119=0),
"",
"#define "&amp;
VLOOKUP(A2119,SOURCE!B:S,15,0)&amp;IF(SOURCE!$AA$2-LEN(VLOOKUP(A2119,SOURCE!B:S,15,0))&gt;=0,REPT(" ",SOURCE!$AA$2-LEN(VLOOKUP(A2119,SOURCE!B:S,15,0))),"")&amp;
TEXT(A2119,"???0")&amp;IF(VLOOKUP(A2119,SOURCE!B:S,16,0)="","","   "&amp;VLOOKUP(A2119,SOURCE!B:S,16,0)
))))
)</f>
        <v>#VALUE!</v>
      </c>
    </row>
    <row r="2120" spans="1:4">
      <c r="A2120" t="str">
        <f t="shared" si="36"/>
        <v/>
      </c>
      <c r="B2120" t="e">
        <f>VLOOKUP(A2120,SOURCE!B:S,15,0)</f>
        <v>#N/A</v>
      </c>
      <c r="C2120" t="str">
        <f>IF(
ISNUMBER(INDEX(SOURCE!B:B,MATCH(A2120,SOURCE!B:B,0)+1)),
  VALUE(INDEX(SOURCE!B:B,MATCH(A2120,SOURCE!B:B,0)+1)),
  "")</f>
        <v/>
      </c>
      <c r="D2120" s="8" t="e">
        <f>IF(A2120&lt;&gt;INT(A2120),B2120,
IF(A2120&lt;0,VLOOKUP(A2120,lookups!A$1:B$25,2,0),
IF(ISNA(B2120),"",
IF(OR(ISBLANK(A2120),ISNA(B2120),B2120=0),
"",
"#define "&amp;
VLOOKUP(A2120,SOURCE!B:S,15,0)&amp;IF(SOURCE!$AA$2-LEN(VLOOKUP(A2120,SOURCE!B:S,15,0))&gt;=0,REPT(" ",SOURCE!$AA$2-LEN(VLOOKUP(A2120,SOURCE!B:S,15,0))),"")&amp;
TEXT(A2120,"???0")&amp;IF(VLOOKUP(A2120,SOURCE!B:S,16,0)="","","   "&amp;VLOOKUP(A2120,SOURCE!B:S,16,0)
))))
)</f>
        <v>#VALUE!</v>
      </c>
    </row>
    <row r="2121" spans="1:4">
      <c r="A2121" t="str">
        <f t="shared" si="36"/>
        <v/>
      </c>
      <c r="B2121" t="e">
        <f>VLOOKUP(A2121,SOURCE!B:S,15,0)</f>
        <v>#N/A</v>
      </c>
      <c r="C2121" t="str">
        <f>IF(
ISNUMBER(INDEX(SOURCE!B:B,MATCH(A2121,SOURCE!B:B,0)+1)),
  VALUE(INDEX(SOURCE!B:B,MATCH(A2121,SOURCE!B:B,0)+1)),
  "")</f>
        <v/>
      </c>
      <c r="D2121" s="8" t="e">
        <f>IF(A2121&lt;&gt;INT(A2121),B2121,
IF(A2121&lt;0,VLOOKUP(A2121,lookups!A$1:B$25,2,0),
IF(ISNA(B2121),"",
IF(OR(ISBLANK(A2121),ISNA(B2121),B2121=0),
"",
"#define "&amp;
VLOOKUP(A2121,SOURCE!B:S,15,0)&amp;IF(SOURCE!$AA$2-LEN(VLOOKUP(A2121,SOURCE!B:S,15,0))&gt;=0,REPT(" ",SOURCE!$AA$2-LEN(VLOOKUP(A2121,SOURCE!B:S,15,0))),"")&amp;
TEXT(A2121,"???0")&amp;IF(VLOOKUP(A2121,SOURCE!B:S,16,0)="","","   "&amp;VLOOKUP(A2121,SOURCE!B:S,16,0)
))))
)</f>
        <v>#VALUE!</v>
      </c>
    </row>
    <row r="2122" spans="1:4">
      <c r="A2122" t="str">
        <f t="shared" si="36"/>
        <v/>
      </c>
      <c r="B2122" t="e">
        <f>VLOOKUP(A2122,SOURCE!B:S,15,0)</f>
        <v>#N/A</v>
      </c>
      <c r="C2122" t="str">
        <f>IF(
ISNUMBER(INDEX(SOURCE!B:B,MATCH(A2122,SOURCE!B:B,0)+1)),
  VALUE(INDEX(SOURCE!B:B,MATCH(A2122,SOURCE!B:B,0)+1)),
  "")</f>
        <v/>
      </c>
      <c r="D2122" s="8" t="e">
        <f>IF(A2122&lt;&gt;INT(A2122),B2122,
IF(A2122&lt;0,VLOOKUP(A2122,lookups!A$1:B$25,2,0),
IF(ISNA(B2122),"",
IF(OR(ISBLANK(A2122),ISNA(B2122),B2122=0),
"",
"#define "&amp;
VLOOKUP(A2122,SOURCE!B:S,15,0)&amp;IF(SOURCE!$AA$2-LEN(VLOOKUP(A2122,SOURCE!B:S,15,0))&gt;=0,REPT(" ",SOURCE!$AA$2-LEN(VLOOKUP(A2122,SOURCE!B:S,15,0))),"")&amp;
TEXT(A2122,"???0")&amp;IF(VLOOKUP(A2122,SOURCE!B:S,16,0)="","","   "&amp;VLOOKUP(A2122,SOURCE!B:S,16,0)
))))
)</f>
        <v>#VALUE!</v>
      </c>
    </row>
    <row r="2123" spans="1:4">
      <c r="A2123" t="str">
        <f t="shared" ref="A2123:A2186" si="37">C2122</f>
        <v/>
      </c>
      <c r="B2123" t="e">
        <f>VLOOKUP(A2123,SOURCE!B:S,15,0)</f>
        <v>#N/A</v>
      </c>
      <c r="C2123" t="str">
        <f>IF(
ISNUMBER(INDEX(SOURCE!B:B,MATCH(A2123,SOURCE!B:B,0)+1)),
  VALUE(INDEX(SOURCE!B:B,MATCH(A2123,SOURCE!B:B,0)+1)),
  "")</f>
        <v/>
      </c>
      <c r="D2123" s="8" t="e">
        <f>IF(A2123&lt;&gt;INT(A2123),B2123,
IF(A2123&lt;0,VLOOKUP(A2123,lookups!A$1:B$25,2,0),
IF(ISNA(B2123),"",
IF(OR(ISBLANK(A2123),ISNA(B2123),B2123=0),
"",
"#define "&amp;
VLOOKUP(A2123,SOURCE!B:S,15,0)&amp;IF(SOURCE!$AA$2-LEN(VLOOKUP(A2123,SOURCE!B:S,15,0))&gt;=0,REPT(" ",SOURCE!$AA$2-LEN(VLOOKUP(A2123,SOURCE!B:S,15,0))),"")&amp;
TEXT(A2123,"???0")&amp;IF(VLOOKUP(A2123,SOURCE!B:S,16,0)="","","   "&amp;VLOOKUP(A2123,SOURCE!B:S,16,0)
))))
)</f>
        <v>#VALUE!</v>
      </c>
    </row>
    <row r="2124" spans="1:4">
      <c r="A2124" t="str">
        <f t="shared" si="37"/>
        <v/>
      </c>
      <c r="B2124" t="e">
        <f>VLOOKUP(A2124,SOURCE!B:S,15,0)</f>
        <v>#N/A</v>
      </c>
      <c r="C2124" t="str">
        <f>IF(
ISNUMBER(INDEX(SOURCE!B:B,MATCH(A2124,SOURCE!B:B,0)+1)),
  VALUE(INDEX(SOURCE!B:B,MATCH(A2124,SOURCE!B:B,0)+1)),
  "")</f>
        <v/>
      </c>
      <c r="D2124" s="8" t="e">
        <f>IF(A2124&lt;&gt;INT(A2124),B2124,
IF(A2124&lt;0,VLOOKUP(A2124,lookups!A$1:B$25,2,0),
IF(ISNA(B2124),"",
IF(OR(ISBLANK(A2124),ISNA(B2124),B2124=0),
"",
"#define "&amp;
VLOOKUP(A2124,SOURCE!B:S,15,0)&amp;IF(SOURCE!$AA$2-LEN(VLOOKUP(A2124,SOURCE!B:S,15,0))&gt;=0,REPT(" ",SOURCE!$AA$2-LEN(VLOOKUP(A2124,SOURCE!B:S,15,0))),"")&amp;
TEXT(A2124,"???0")&amp;IF(VLOOKUP(A2124,SOURCE!B:S,16,0)="","","   "&amp;VLOOKUP(A2124,SOURCE!B:S,16,0)
))))
)</f>
        <v>#VALUE!</v>
      </c>
    </row>
    <row r="2125" spans="1:4">
      <c r="A2125" t="str">
        <f t="shared" si="37"/>
        <v/>
      </c>
      <c r="B2125" t="e">
        <f>VLOOKUP(A2125,SOURCE!B:S,15,0)</f>
        <v>#N/A</v>
      </c>
      <c r="C2125" t="str">
        <f>IF(
ISNUMBER(INDEX(SOURCE!B:B,MATCH(A2125,SOURCE!B:B,0)+1)),
  VALUE(INDEX(SOURCE!B:B,MATCH(A2125,SOURCE!B:B,0)+1)),
  "")</f>
        <v/>
      </c>
      <c r="D2125" s="8" t="e">
        <f>IF(A2125&lt;&gt;INT(A2125),B2125,
IF(A2125&lt;0,VLOOKUP(A2125,lookups!A$1:B$25,2,0),
IF(ISNA(B2125),"",
IF(OR(ISBLANK(A2125),ISNA(B2125),B2125=0),
"",
"#define "&amp;
VLOOKUP(A2125,SOURCE!B:S,15,0)&amp;IF(SOURCE!$AA$2-LEN(VLOOKUP(A2125,SOURCE!B:S,15,0))&gt;=0,REPT(" ",SOURCE!$AA$2-LEN(VLOOKUP(A2125,SOURCE!B:S,15,0))),"")&amp;
TEXT(A2125,"???0")&amp;IF(VLOOKUP(A2125,SOURCE!B:S,16,0)="","","   "&amp;VLOOKUP(A2125,SOURCE!B:S,16,0)
))))
)</f>
        <v>#VALUE!</v>
      </c>
    </row>
    <row r="2126" spans="1:4">
      <c r="A2126" t="str">
        <f t="shared" si="37"/>
        <v/>
      </c>
      <c r="B2126" t="e">
        <f>VLOOKUP(A2126,SOURCE!B:S,15,0)</f>
        <v>#N/A</v>
      </c>
      <c r="C2126" t="str">
        <f>IF(
ISNUMBER(INDEX(SOURCE!B:B,MATCH(A2126,SOURCE!B:B,0)+1)),
  VALUE(INDEX(SOURCE!B:B,MATCH(A2126,SOURCE!B:B,0)+1)),
  "")</f>
        <v/>
      </c>
      <c r="D2126" s="8" t="e">
        <f>IF(A2126&lt;&gt;INT(A2126),B2126,
IF(A2126&lt;0,VLOOKUP(A2126,lookups!A$1:B$25,2,0),
IF(ISNA(B2126),"",
IF(OR(ISBLANK(A2126),ISNA(B2126),B2126=0),
"",
"#define "&amp;
VLOOKUP(A2126,SOURCE!B:S,15,0)&amp;IF(SOURCE!$AA$2-LEN(VLOOKUP(A2126,SOURCE!B:S,15,0))&gt;=0,REPT(" ",SOURCE!$AA$2-LEN(VLOOKUP(A2126,SOURCE!B:S,15,0))),"")&amp;
TEXT(A2126,"???0")&amp;IF(VLOOKUP(A2126,SOURCE!B:S,16,0)="","","   "&amp;VLOOKUP(A2126,SOURCE!B:S,16,0)
))))
)</f>
        <v>#VALUE!</v>
      </c>
    </row>
    <row r="2127" spans="1:4">
      <c r="A2127" t="str">
        <f t="shared" si="37"/>
        <v/>
      </c>
      <c r="B2127" t="e">
        <f>VLOOKUP(A2127,SOURCE!B:S,15,0)</f>
        <v>#N/A</v>
      </c>
      <c r="C2127" t="str">
        <f>IF(
ISNUMBER(INDEX(SOURCE!B:B,MATCH(A2127,SOURCE!B:B,0)+1)),
  VALUE(INDEX(SOURCE!B:B,MATCH(A2127,SOURCE!B:B,0)+1)),
  "")</f>
        <v/>
      </c>
      <c r="D2127" s="8" t="e">
        <f>IF(A2127&lt;&gt;INT(A2127),B2127,
IF(A2127&lt;0,VLOOKUP(A2127,lookups!A$1:B$25,2,0),
IF(ISNA(B2127),"",
IF(OR(ISBLANK(A2127),ISNA(B2127),B2127=0),
"",
"#define "&amp;
VLOOKUP(A2127,SOURCE!B:S,15,0)&amp;IF(SOURCE!$AA$2-LEN(VLOOKUP(A2127,SOURCE!B:S,15,0))&gt;=0,REPT(" ",SOURCE!$AA$2-LEN(VLOOKUP(A2127,SOURCE!B:S,15,0))),"")&amp;
TEXT(A2127,"???0")&amp;IF(VLOOKUP(A2127,SOURCE!B:S,16,0)="","","   "&amp;VLOOKUP(A2127,SOURCE!B:S,16,0)
))))
)</f>
        <v>#VALUE!</v>
      </c>
    </row>
    <row r="2128" spans="1:4">
      <c r="A2128" t="str">
        <f t="shared" si="37"/>
        <v/>
      </c>
      <c r="B2128" t="e">
        <f>VLOOKUP(A2128,SOURCE!B:S,15,0)</f>
        <v>#N/A</v>
      </c>
      <c r="C2128" t="str">
        <f>IF(
ISNUMBER(INDEX(SOURCE!B:B,MATCH(A2128,SOURCE!B:B,0)+1)),
  VALUE(INDEX(SOURCE!B:B,MATCH(A2128,SOURCE!B:B,0)+1)),
  "")</f>
        <v/>
      </c>
      <c r="D2128" s="8" t="e">
        <f>IF(A2128&lt;&gt;INT(A2128),B2128,
IF(A2128&lt;0,VLOOKUP(A2128,lookups!A$1:B$25,2,0),
IF(ISNA(B2128),"",
IF(OR(ISBLANK(A2128),ISNA(B2128),B2128=0),
"",
"#define "&amp;
VLOOKUP(A2128,SOURCE!B:S,15,0)&amp;IF(SOURCE!$AA$2-LEN(VLOOKUP(A2128,SOURCE!B:S,15,0))&gt;=0,REPT(" ",SOURCE!$AA$2-LEN(VLOOKUP(A2128,SOURCE!B:S,15,0))),"")&amp;
TEXT(A2128,"???0")&amp;IF(VLOOKUP(A2128,SOURCE!B:S,16,0)="","","   "&amp;VLOOKUP(A2128,SOURCE!B:S,16,0)
))))
)</f>
        <v>#VALUE!</v>
      </c>
    </row>
    <row r="2129" spans="1:4">
      <c r="A2129" t="str">
        <f t="shared" si="37"/>
        <v/>
      </c>
      <c r="B2129" t="e">
        <f>VLOOKUP(A2129,SOURCE!B:S,15,0)</f>
        <v>#N/A</v>
      </c>
      <c r="C2129" t="str">
        <f>IF(
ISNUMBER(INDEX(SOURCE!B:B,MATCH(A2129,SOURCE!B:B,0)+1)),
  VALUE(INDEX(SOURCE!B:B,MATCH(A2129,SOURCE!B:B,0)+1)),
  "")</f>
        <v/>
      </c>
      <c r="D2129" s="8" t="e">
        <f>IF(A2129&lt;&gt;INT(A2129),B2129,
IF(A2129&lt;0,VLOOKUP(A2129,lookups!A$1:B$25,2,0),
IF(ISNA(B2129),"",
IF(OR(ISBLANK(A2129),ISNA(B2129),B2129=0),
"",
"#define "&amp;
VLOOKUP(A2129,SOURCE!B:S,15,0)&amp;IF(SOURCE!$AA$2-LEN(VLOOKUP(A2129,SOURCE!B:S,15,0))&gt;=0,REPT(" ",SOURCE!$AA$2-LEN(VLOOKUP(A2129,SOURCE!B:S,15,0))),"")&amp;
TEXT(A2129,"???0")&amp;IF(VLOOKUP(A2129,SOURCE!B:S,16,0)="","","   "&amp;VLOOKUP(A2129,SOURCE!B:S,16,0)
))))
)</f>
        <v>#VALUE!</v>
      </c>
    </row>
    <row r="2130" spans="1:4">
      <c r="A2130" t="str">
        <f t="shared" si="37"/>
        <v/>
      </c>
      <c r="B2130" t="e">
        <f>VLOOKUP(A2130,SOURCE!B:S,15,0)</f>
        <v>#N/A</v>
      </c>
      <c r="C2130" t="str">
        <f>IF(
ISNUMBER(INDEX(SOURCE!B:B,MATCH(A2130,SOURCE!B:B,0)+1)),
  VALUE(INDEX(SOURCE!B:B,MATCH(A2130,SOURCE!B:B,0)+1)),
  "")</f>
        <v/>
      </c>
      <c r="D2130" s="8" t="e">
        <f>IF(A2130&lt;&gt;INT(A2130),B2130,
IF(A2130&lt;0,VLOOKUP(A2130,lookups!A$1:B$25,2,0),
IF(ISNA(B2130),"",
IF(OR(ISBLANK(A2130),ISNA(B2130),B2130=0),
"",
"#define "&amp;
VLOOKUP(A2130,SOURCE!B:S,15,0)&amp;IF(SOURCE!$AA$2-LEN(VLOOKUP(A2130,SOURCE!B:S,15,0))&gt;=0,REPT(" ",SOURCE!$AA$2-LEN(VLOOKUP(A2130,SOURCE!B:S,15,0))),"")&amp;
TEXT(A2130,"???0")&amp;IF(VLOOKUP(A2130,SOURCE!B:S,16,0)="","","   "&amp;VLOOKUP(A2130,SOURCE!B:S,16,0)
))))
)</f>
        <v>#VALUE!</v>
      </c>
    </row>
    <row r="2131" spans="1:4">
      <c r="A2131" t="str">
        <f t="shared" si="37"/>
        <v/>
      </c>
      <c r="B2131" t="e">
        <f>VLOOKUP(A2131,SOURCE!B:S,15,0)</f>
        <v>#N/A</v>
      </c>
      <c r="C2131" t="str">
        <f>IF(
ISNUMBER(INDEX(SOURCE!B:B,MATCH(A2131,SOURCE!B:B,0)+1)),
  VALUE(INDEX(SOURCE!B:B,MATCH(A2131,SOURCE!B:B,0)+1)),
  "")</f>
        <v/>
      </c>
      <c r="D2131" s="8" t="e">
        <f>IF(A2131&lt;&gt;INT(A2131),B2131,
IF(A2131&lt;0,VLOOKUP(A2131,lookups!A$1:B$25,2,0),
IF(ISNA(B2131),"",
IF(OR(ISBLANK(A2131),ISNA(B2131),B2131=0),
"",
"#define "&amp;
VLOOKUP(A2131,SOURCE!B:S,15,0)&amp;IF(SOURCE!$AA$2-LEN(VLOOKUP(A2131,SOURCE!B:S,15,0))&gt;=0,REPT(" ",SOURCE!$AA$2-LEN(VLOOKUP(A2131,SOURCE!B:S,15,0))),"")&amp;
TEXT(A2131,"???0")&amp;IF(VLOOKUP(A2131,SOURCE!B:S,16,0)="","","   "&amp;VLOOKUP(A2131,SOURCE!B:S,16,0)
))))
)</f>
        <v>#VALUE!</v>
      </c>
    </row>
    <row r="2132" spans="1:4">
      <c r="A2132" t="str">
        <f t="shared" si="37"/>
        <v/>
      </c>
      <c r="B2132" t="e">
        <f>VLOOKUP(A2132,SOURCE!B:S,15,0)</f>
        <v>#N/A</v>
      </c>
      <c r="C2132" t="str">
        <f>IF(
ISNUMBER(INDEX(SOURCE!B:B,MATCH(A2132,SOURCE!B:B,0)+1)),
  VALUE(INDEX(SOURCE!B:B,MATCH(A2132,SOURCE!B:B,0)+1)),
  "")</f>
        <v/>
      </c>
      <c r="D2132" s="8" t="e">
        <f>IF(A2132&lt;&gt;INT(A2132),B2132,
IF(A2132&lt;0,VLOOKUP(A2132,lookups!A$1:B$25,2,0),
IF(ISNA(B2132),"",
IF(OR(ISBLANK(A2132),ISNA(B2132),B2132=0),
"",
"#define "&amp;
VLOOKUP(A2132,SOURCE!B:S,15,0)&amp;IF(SOURCE!$AA$2-LEN(VLOOKUP(A2132,SOURCE!B:S,15,0))&gt;=0,REPT(" ",SOURCE!$AA$2-LEN(VLOOKUP(A2132,SOURCE!B:S,15,0))),"")&amp;
TEXT(A2132,"???0")&amp;IF(VLOOKUP(A2132,SOURCE!B:S,16,0)="","","   "&amp;VLOOKUP(A2132,SOURCE!B:S,16,0)
))))
)</f>
        <v>#VALUE!</v>
      </c>
    </row>
    <row r="2133" spans="1:4">
      <c r="A2133" t="str">
        <f t="shared" si="37"/>
        <v/>
      </c>
      <c r="B2133" t="e">
        <f>VLOOKUP(A2133,SOURCE!B:S,15,0)</f>
        <v>#N/A</v>
      </c>
      <c r="C2133" t="str">
        <f>IF(
ISNUMBER(INDEX(SOURCE!B:B,MATCH(A2133,SOURCE!B:B,0)+1)),
  VALUE(INDEX(SOURCE!B:B,MATCH(A2133,SOURCE!B:B,0)+1)),
  "")</f>
        <v/>
      </c>
      <c r="D2133" s="8" t="e">
        <f>IF(A2133&lt;&gt;INT(A2133),B2133,
IF(A2133&lt;0,VLOOKUP(A2133,lookups!A$1:B$25,2,0),
IF(ISNA(B2133),"",
IF(OR(ISBLANK(A2133),ISNA(B2133),B2133=0),
"",
"#define "&amp;
VLOOKUP(A2133,SOURCE!B:S,15,0)&amp;IF(SOURCE!$AA$2-LEN(VLOOKUP(A2133,SOURCE!B:S,15,0))&gt;=0,REPT(" ",SOURCE!$AA$2-LEN(VLOOKUP(A2133,SOURCE!B:S,15,0))),"")&amp;
TEXT(A2133,"???0")&amp;IF(VLOOKUP(A2133,SOURCE!B:S,16,0)="","","   "&amp;VLOOKUP(A2133,SOURCE!B:S,16,0)
))))
)</f>
        <v>#VALUE!</v>
      </c>
    </row>
    <row r="2134" spans="1:4">
      <c r="A2134" t="str">
        <f t="shared" si="37"/>
        <v/>
      </c>
      <c r="B2134" t="e">
        <f>VLOOKUP(A2134,SOURCE!B:S,15,0)</f>
        <v>#N/A</v>
      </c>
      <c r="C2134" t="str">
        <f>IF(
ISNUMBER(INDEX(SOURCE!B:B,MATCH(A2134,SOURCE!B:B,0)+1)),
  VALUE(INDEX(SOURCE!B:B,MATCH(A2134,SOURCE!B:B,0)+1)),
  "")</f>
        <v/>
      </c>
      <c r="D2134" s="8" t="e">
        <f>IF(A2134&lt;&gt;INT(A2134),B2134,
IF(A2134&lt;0,VLOOKUP(A2134,lookups!A$1:B$25,2,0),
IF(ISNA(B2134),"",
IF(OR(ISBLANK(A2134),ISNA(B2134),B2134=0),
"",
"#define "&amp;
VLOOKUP(A2134,SOURCE!B:S,15,0)&amp;IF(SOURCE!$AA$2-LEN(VLOOKUP(A2134,SOURCE!B:S,15,0))&gt;=0,REPT(" ",SOURCE!$AA$2-LEN(VLOOKUP(A2134,SOURCE!B:S,15,0))),"")&amp;
TEXT(A2134,"???0")&amp;IF(VLOOKUP(A2134,SOURCE!B:S,16,0)="","","   "&amp;VLOOKUP(A2134,SOURCE!B:S,16,0)
))))
)</f>
        <v>#VALUE!</v>
      </c>
    </row>
    <row r="2135" spans="1:4">
      <c r="A2135" t="str">
        <f t="shared" si="37"/>
        <v/>
      </c>
      <c r="B2135" t="e">
        <f>VLOOKUP(A2135,SOURCE!B:S,15,0)</f>
        <v>#N/A</v>
      </c>
      <c r="C2135" t="str">
        <f>IF(
ISNUMBER(INDEX(SOURCE!B:B,MATCH(A2135,SOURCE!B:B,0)+1)),
  VALUE(INDEX(SOURCE!B:B,MATCH(A2135,SOURCE!B:B,0)+1)),
  "")</f>
        <v/>
      </c>
      <c r="D2135" s="8" t="e">
        <f>IF(A2135&lt;&gt;INT(A2135),B2135,
IF(A2135&lt;0,VLOOKUP(A2135,lookups!A$1:B$25,2,0),
IF(ISNA(B2135),"",
IF(OR(ISBLANK(A2135),ISNA(B2135),B2135=0),
"",
"#define "&amp;
VLOOKUP(A2135,SOURCE!B:S,15,0)&amp;IF(SOURCE!$AA$2-LEN(VLOOKUP(A2135,SOURCE!B:S,15,0))&gt;=0,REPT(" ",SOURCE!$AA$2-LEN(VLOOKUP(A2135,SOURCE!B:S,15,0))),"")&amp;
TEXT(A2135,"???0")&amp;IF(VLOOKUP(A2135,SOURCE!B:S,16,0)="","","   "&amp;VLOOKUP(A2135,SOURCE!B:S,16,0)
))))
)</f>
        <v>#VALUE!</v>
      </c>
    </row>
    <row r="2136" spans="1:4">
      <c r="A2136" t="str">
        <f t="shared" si="37"/>
        <v/>
      </c>
      <c r="B2136" t="e">
        <f>VLOOKUP(A2136,SOURCE!B:S,15,0)</f>
        <v>#N/A</v>
      </c>
      <c r="C2136" t="str">
        <f>IF(
ISNUMBER(INDEX(SOURCE!B:B,MATCH(A2136,SOURCE!B:B,0)+1)),
  VALUE(INDEX(SOURCE!B:B,MATCH(A2136,SOURCE!B:B,0)+1)),
  "")</f>
        <v/>
      </c>
      <c r="D2136" s="8" t="e">
        <f>IF(A2136&lt;&gt;INT(A2136),B2136,
IF(A2136&lt;0,VLOOKUP(A2136,lookups!A$1:B$25,2,0),
IF(ISNA(B2136),"",
IF(OR(ISBLANK(A2136),ISNA(B2136),B2136=0),
"",
"#define "&amp;
VLOOKUP(A2136,SOURCE!B:S,15,0)&amp;IF(SOURCE!$AA$2-LEN(VLOOKUP(A2136,SOURCE!B:S,15,0))&gt;=0,REPT(" ",SOURCE!$AA$2-LEN(VLOOKUP(A2136,SOURCE!B:S,15,0))),"")&amp;
TEXT(A2136,"???0")&amp;IF(VLOOKUP(A2136,SOURCE!B:S,16,0)="","","   "&amp;VLOOKUP(A2136,SOURCE!B:S,16,0)
))))
)</f>
        <v>#VALUE!</v>
      </c>
    </row>
    <row r="2137" spans="1:4">
      <c r="A2137" t="str">
        <f t="shared" si="37"/>
        <v/>
      </c>
      <c r="B2137" t="e">
        <f>VLOOKUP(A2137,SOURCE!B:S,15,0)</f>
        <v>#N/A</v>
      </c>
      <c r="C2137" t="str">
        <f>IF(
ISNUMBER(INDEX(SOURCE!B:B,MATCH(A2137,SOURCE!B:B,0)+1)),
  VALUE(INDEX(SOURCE!B:B,MATCH(A2137,SOURCE!B:B,0)+1)),
  "")</f>
        <v/>
      </c>
      <c r="D2137" s="8" t="e">
        <f>IF(A2137&lt;&gt;INT(A2137),B2137,
IF(A2137&lt;0,VLOOKUP(A2137,lookups!A$1:B$25,2,0),
IF(ISNA(B2137),"",
IF(OR(ISBLANK(A2137),ISNA(B2137),B2137=0),
"",
"#define "&amp;
VLOOKUP(A2137,SOURCE!B:S,15,0)&amp;IF(SOURCE!$AA$2-LEN(VLOOKUP(A2137,SOURCE!B:S,15,0))&gt;=0,REPT(" ",SOURCE!$AA$2-LEN(VLOOKUP(A2137,SOURCE!B:S,15,0))),"")&amp;
TEXT(A2137,"???0")&amp;IF(VLOOKUP(A2137,SOURCE!B:S,16,0)="","","   "&amp;VLOOKUP(A2137,SOURCE!B:S,16,0)
))))
)</f>
        <v>#VALUE!</v>
      </c>
    </row>
    <row r="2138" spans="1:4">
      <c r="A2138" t="str">
        <f t="shared" si="37"/>
        <v/>
      </c>
      <c r="B2138" t="e">
        <f>VLOOKUP(A2138,SOURCE!B:S,15,0)</f>
        <v>#N/A</v>
      </c>
      <c r="C2138" t="str">
        <f>IF(
ISNUMBER(INDEX(SOURCE!B:B,MATCH(A2138,SOURCE!B:B,0)+1)),
  VALUE(INDEX(SOURCE!B:B,MATCH(A2138,SOURCE!B:B,0)+1)),
  "")</f>
        <v/>
      </c>
      <c r="D2138" s="8" t="e">
        <f>IF(A2138&lt;&gt;INT(A2138),B2138,
IF(A2138&lt;0,VLOOKUP(A2138,lookups!A$1:B$25,2,0),
IF(ISNA(B2138),"",
IF(OR(ISBLANK(A2138),ISNA(B2138),B2138=0),
"",
"#define "&amp;
VLOOKUP(A2138,SOURCE!B:S,15,0)&amp;IF(SOURCE!$AA$2-LEN(VLOOKUP(A2138,SOURCE!B:S,15,0))&gt;=0,REPT(" ",SOURCE!$AA$2-LEN(VLOOKUP(A2138,SOURCE!B:S,15,0))),"")&amp;
TEXT(A2138,"???0")&amp;IF(VLOOKUP(A2138,SOURCE!B:S,16,0)="","","   "&amp;VLOOKUP(A2138,SOURCE!B:S,16,0)
))))
)</f>
        <v>#VALUE!</v>
      </c>
    </row>
    <row r="2139" spans="1:4">
      <c r="A2139" t="str">
        <f t="shared" si="37"/>
        <v/>
      </c>
      <c r="B2139" t="e">
        <f>VLOOKUP(A2139,SOURCE!B:S,15,0)</f>
        <v>#N/A</v>
      </c>
      <c r="C2139" t="str">
        <f>IF(
ISNUMBER(INDEX(SOURCE!B:B,MATCH(A2139,SOURCE!B:B,0)+1)),
  VALUE(INDEX(SOURCE!B:B,MATCH(A2139,SOURCE!B:B,0)+1)),
  "")</f>
        <v/>
      </c>
      <c r="D2139" s="8" t="e">
        <f>IF(A2139&lt;&gt;INT(A2139),B2139,
IF(A2139&lt;0,VLOOKUP(A2139,lookups!A$1:B$25,2,0),
IF(ISNA(B2139),"",
IF(OR(ISBLANK(A2139),ISNA(B2139),B2139=0),
"",
"#define "&amp;
VLOOKUP(A2139,SOURCE!B:S,15,0)&amp;IF(SOURCE!$AA$2-LEN(VLOOKUP(A2139,SOURCE!B:S,15,0))&gt;=0,REPT(" ",SOURCE!$AA$2-LEN(VLOOKUP(A2139,SOURCE!B:S,15,0))),"")&amp;
TEXT(A2139,"???0")&amp;IF(VLOOKUP(A2139,SOURCE!B:S,16,0)="","","   "&amp;VLOOKUP(A2139,SOURCE!B:S,16,0)
))))
)</f>
        <v>#VALUE!</v>
      </c>
    </row>
    <row r="2140" spans="1:4">
      <c r="A2140" t="str">
        <f t="shared" si="37"/>
        <v/>
      </c>
      <c r="B2140" t="e">
        <f>VLOOKUP(A2140,SOURCE!B:S,15,0)</f>
        <v>#N/A</v>
      </c>
      <c r="C2140" t="str">
        <f>IF(
ISNUMBER(INDEX(SOURCE!B:B,MATCH(A2140,SOURCE!B:B,0)+1)),
  VALUE(INDEX(SOURCE!B:B,MATCH(A2140,SOURCE!B:B,0)+1)),
  "")</f>
        <v/>
      </c>
      <c r="D2140" s="8" t="e">
        <f>IF(A2140&lt;&gt;INT(A2140),B2140,
IF(A2140&lt;0,VLOOKUP(A2140,lookups!A$1:B$25,2,0),
IF(ISNA(B2140),"",
IF(OR(ISBLANK(A2140),ISNA(B2140),B2140=0),
"",
"#define "&amp;
VLOOKUP(A2140,SOURCE!B:S,15,0)&amp;IF(SOURCE!$AA$2-LEN(VLOOKUP(A2140,SOURCE!B:S,15,0))&gt;=0,REPT(" ",SOURCE!$AA$2-LEN(VLOOKUP(A2140,SOURCE!B:S,15,0))),"")&amp;
TEXT(A2140,"???0")&amp;IF(VLOOKUP(A2140,SOURCE!B:S,16,0)="","","   "&amp;VLOOKUP(A2140,SOURCE!B:S,16,0)
))))
)</f>
        <v>#VALUE!</v>
      </c>
    </row>
    <row r="2141" spans="1:4">
      <c r="A2141" t="str">
        <f t="shared" si="37"/>
        <v/>
      </c>
      <c r="B2141" t="e">
        <f>VLOOKUP(A2141,SOURCE!B:S,15,0)</f>
        <v>#N/A</v>
      </c>
      <c r="C2141" t="str">
        <f>IF(
ISNUMBER(INDEX(SOURCE!B:B,MATCH(A2141,SOURCE!B:B,0)+1)),
  VALUE(INDEX(SOURCE!B:B,MATCH(A2141,SOURCE!B:B,0)+1)),
  "")</f>
        <v/>
      </c>
      <c r="D2141" s="8" t="e">
        <f>IF(A2141&lt;&gt;INT(A2141),B2141,
IF(A2141&lt;0,VLOOKUP(A2141,lookups!A$1:B$25,2,0),
IF(ISNA(B2141),"",
IF(OR(ISBLANK(A2141),ISNA(B2141),B2141=0),
"",
"#define "&amp;
VLOOKUP(A2141,SOURCE!B:S,15,0)&amp;IF(SOURCE!$AA$2-LEN(VLOOKUP(A2141,SOURCE!B:S,15,0))&gt;=0,REPT(" ",SOURCE!$AA$2-LEN(VLOOKUP(A2141,SOURCE!B:S,15,0))),"")&amp;
TEXT(A2141,"???0")&amp;IF(VLOOKUP(A2141,SOURCE!B:S,16,0)="","","   "&amp;VLOOKUP(A2141,SOURCE!B:S,16,0)
))))
)</f>
        <v>#VALUE!</v>
      </c>
    </row>
    <row r="2142" spans="1:4">
      <c r="A2142" t="str">
        <f t="shared" si="37"/>
        <v/>
      </c>
      <c r="B2142" t="e">
        <f>VLOOKUP(A2142,SOURCE!B:S,15,0)</f>
        <v>#N/A</v>
      </c>
      <c r="C2142" t="str">
        <f>IF(
ISNUMBER(INDEX(SOURCE!B:B,MATCH(A2142,SOURCE!B:B,0)+1)),
  VALUE(INDEX(SOURCE!B:B,MATCH(A2142,SOURCE!B:B,0)+1)),
  "")</f>
        <v/>
      </c>
      <c r="D2142" s="8" t="e">
        <f>IF(A2142&lt;&gt;INT(A2142),B2142,
IF(A2142&lt;0,VLOOKUP(A2142,lookups!A$1:B$25,2,0),
IF(ISNA(B2142),"",
IF(OR(ISBLANK(A2142),ISNA(B2142),B2142=0),
"",
"#define "&amp;
VLOOKUP(A2142,SOURCE!B:S,15,0)&amp;IF(SOURCE!$AA$2-LEN(VLOOKUP(A2142,SOURCE!B:S,15,0))&gt;=0,REPT(" ",SOURCE!$AA$2-LEN(VLOOKUP(A2142,SOURCE!B:S,15,0))),"")&amp;
TEXT(A2142,"???0")&amp;IF(VLOOKUP(A2142,SOURCE!B:S,16,0)="","","   "&amp;VLOOKUP(A2142,SOURCE!B:S,16,0)
))))
)</f>
        <v>#VALUE!</v>
      </c>
    </row>
    <row r="2143" spans="1:4">
      <c r="A2143" t="str">
        <f t="shared" si="37"/>
        <v/>
      </c>
      <c r="B2143" t="e">
        <f>VLOOKUP(A2143,SOURCE!B:S,15,0)</f>
        <v>#N/A</v>
      </c>
      <c r="C2143" t="str">
        <f>IF(
ISNUMBER(INDEX(SOURCE!B:B,MATCH(A2143,SOURCE!B:B,0)+1)),
  VALUE(INDEX(SOURCE!B:B,MATCH(A2143,SOURCE!B:B,0)+1)),
  "")</f>
        <v/>
      </c>
      <c r="D2143" s="8" t="e">
        <f>IF(A2143&lt;&gt;INT(A2143),B2143,
IF(A2143&lt;0,VLOOKUP(A2143,lookups!A$1:B$25,2,0),
IF(ISNA(B2143),"",
IF(OR(ISBLANK(A2143),ISNA(B2143),B2143=0),
"",
"#define "&amp;
VLOOKUP(A2143,SOURCE!B:S,15,0)&amp;IF(SOURCE!$AA$2-LEN(VLOOKUP(A2143,SOURCE!B:S,15,0))&gt;=0,REPT(" ",SOURCE!$AA$2-LEN(VLOOKUP(A2143,SOURCE!B:S,15,0))),"")&amp;
TEXT(A2143,"???0")&amp;IF(VLOOKUP(A2143,SOURCE!B:S,16,0)="","","   "&amp;VLOOKUP(A2143,SOURCE!B:S,16,0)
))))
)</f>
        <v>#VALUE!</v>
      </c>
    </row>
    <row r="2144" spans="1:4">
      <c r="A2144" t="str">
        <f t="shared" si="37"/>
        <v/>
      </c>
      <c r="B2144" t="e">
        <f>VLOOKUP(A2144,SOURCE!B:S,15,0)</f>
        <v>#N/A</v>
      </c>
      <c r="C2144" t="str">
        <f>IF(
ISNUMBER(INDEX(SOURCE!B:B,MATCH(A2144,SOURCE!B:B,0)+1)),
  VALUE(INDEX(SOURCE!B:B,MATCH(A2144,SOURCE!B:B,0)+1)),
  "")</f>
        <v/>
      </c>
      <c r="D2144" s="8" t="e">
        <f>IF(A2144&lt;&gt;INT(A2144),B2144,
IF(A2144&lt;0,VLOOKUP(A2144,lookups!A$1:B$25,2,0),
IF(ISNA(B2144),"",
IF(OR(ISBLANK(A2144),ISNA(B2144),B2144=0),
"",
"#define "&amp;
VLOOKUP(A2144,SOURCE!B:S,15,0)&amp;IF(SOURCE!$AA$2-LEN(VLOOKUP(A2144,SOURCE!B:S,15,0))&gt;=0,REPT(" ",SOURCE!$AA$2-LEN(VLOOKUP(A2144,SOURCE!B:S,15,0))),"")&amp;
TEXT(A2144,"???0")&amp;IF(VLOOKUP(A2144,SOURCE!B:S,16,0)="","","   "&amp;VLOOKUP(A2144,SOURCE!B:S,16,0)
))))
)</f>
        <v>#VALUE!</v>
      </c>
    </row>
    <row r="2145" spans="1:4">
      <c r="A2145" t="str">
        <f t="shared" si="37"/>
        <v/>
      </c>
      <c r="B2145" t="e">
        <f>VLOOKUP(A2145,SOURCE!B:S,15,0)</f>
        <v>#N/A</v>
      </c>
      <c r="C2145" t="str">
        <f>IF(
ISNUMBER(INDEX(SOURCE!B:B,MATCH(A2145,SOURCE!B:B,0)+1)),
  VALUE(INDEX(SOURCE!B:B,MATCH(A2145,SOURCE!B:B,0)+1)),
  "")</f>
        <v/>
      </c>
      <c r="D2145" s="8" t="e">
        <f>IF(A2145&lt;&gt;INT(A2145),B2145,
IF(A2145&lt;0,VLOOKUP(A2145,lookups!A$1:B$25,2,0),
IF(ISNA(B2145),"",
IF(OR(ISBLANK(A2145),ISNA(B2145),B2145=0),
"",
"#define "&amp;
VLOOKUP(A2145,SOURCE!B:S,15,0)&amp;IF(SOURCE!$AA$2-LEN(VLOOKUP(A2145,SOURCE!B:S,15,0))&gt;=0,REPT(" ",SOURCE!$AA$2-LEN(VLOOKUP(A2145,SOURCE!B:S,15,0))),"")&amp;
TEXT(A2145,"???0")&amp;IF(VLOOKUP(A2145,SOURCE!B:S,16,0)="","","   "&amp;VLOOKUP(A2145,SOURCE!B:S,16,0)
))))
)</f>
        <v>#VALUE!</v>
      </c>
    </row>
    <row r="2146" spans="1:4">
      <c r="A2146" t="str">
        <f t="shared" si="37"/>
        <v/>
      </c>
      <c r="B2146" t="e">
        <f>VLOOKUP(A2146,SOURCE!B:S,15,0)</f>
        <v>#N/A</v>
      </c>
      <c r="C2146" t="str">
        <f>IF(
ISNUMBER(INDEX(SOURCE!B:B,MATCH(A2146,SOURCE!B:B,0)+1)),
  VALUE(INDEX(SOURCE!B:B,MATCH(A2146,SOURCE!B:B,0)+1)),
  "")</f>
        <v/>
      </c>
      <c r="D2146" s="8" t="e">
        <f>IF(A2146&lt;&gt;INT(A2146),B2146,
IF(A2146&lt;0,VLOOKUP(A2146,lookups!A$1:B$25,2,0),
IF(ISNA(B2146),"",
IF(OR(ISBLANK(A2146),ISNA(B2146),B2146=0),
"",
"#define "&amp;
VLOOKUP(A2146,SOURCE!B:S,15,0)&amp;IF(SOURCE!$AA$2-LEN(VLOOKUP(A2146,SOURCE!B:S,15,0))&gt;=0,REPT(" ",SOURCE!$AA$2-LEN(VLOOKUP(A2146,SOURCE!B:S,15,0))),"")&amp;
TEXT(A2146,"???0")&amp;IF(VLOOKUP(A2146,SOURCE!B:S,16,0)="","","   "&amp;VLOOKUP(A2146,SOURCE!B:S,16,0)
))))
)</f>
        <v>#VALUE!</v>
      </c>
    </row>
    <row r="2147" spans="1:4">
      <c r="A2147" t="str">
        <f t="shared" si="37"/>
        <v/>
      </c>
      <c r="B2147" t="e">
        <f>VLOOKUP(A2147,SOURCE!B:S,15,0)</f>
        <v>#N/A</v>
      </c>
      <c r="C2147" t="str">
        <f>IF(
ISNUMBER(INDEX(SOURCE!B:B,MATCH(A2147,SOURCE!B:B,0)+1)),
  VALUE(INDEX(SOURCE!B:B,MATCH(A2147,SOURCE!B:B,0)+1)),
  "")</f>
        <v/>
      </c>
      <c r="D2147" s="8" t="e">
        <f>IF(A2147&lt;&gt;INT(A2147),B2147,
IF(A2147&lt;0,VLOOKUP(A2147,lookups!A$1:B$25,2,0),
IF(ISNA(B2147),"",
IF(OR(ISBLANK(A2147),ISNA(B2147),B2147=0),
"",
"#define "&amp;
VLOOKUP(A2147,SOURCE!B:S,15,0)&amp;IF(SOURCE!$AA$2-LEN(VLOOKUP(A2147,SOURCE!B:S,15,0))&gt;=0,REPT(" ",SOURCE!$AA$2-LEN(VLOOKUP(A2147,SOURCE!B:S,15,0))),"")&amp;
TEXT(A2147,"???0")&amp;IF(VLOOKUP(A2147,SOURCE!B:S,16,0)="","","   "&amp;VLOOKUP(A2147,SOURCE!B:S,16,0)
))))
)</f>
        <v>#VALUE!</v>
      </c>
    </row>
    <row r="2148" spans="1:4">
      <c r="A2148" t="str">
        <f t="shared" si="37"/>
        <v/>
      </c>
      <c r="B2148" t="e">
        <f>VLOOKUP(A2148,SOURCE!B:S,15,0)</f>
        <v>#N/A</v>
      </c>
      <c r="C2148" t="str">
        <f>IF(
ISNUMBER(INDEX(SOURCE!B:B,MATCH(A2148,SOURCE!B:B,0)+1)),
  VALUE(INDEX(SOURCE!B:B,MATCH(A2148,SOURCE!B:B,0)+1)),
  "")</f>
        <v/>
      </c>
      <c r="D2148" s="8" t="e">
        <f>IF(A2148&lt;&gt;INT(A2148),B2148,
IF(A2148&lt;0,VLOOKUP(A2148,lookups!A$1:B$25,2,0),
IF(ISNA(B2148),"",
IF(OR(ISBLANK(A2148),ISNA(B2148),B2148=0),
"",
"#define "&amp;
VLOOKUP(A2148,SOURCE!B:S,15,0)&amp;IF(SOURCE!$AA$2-LEN(VLOOKUP(A2148,SOURCE!B:S,15,0))&gt;=0,REPT(" ",SOURCE!$AA$2-LEN(VLOOKUP(A2148,SOURCE!B:S,15,0))),"")&amp;
TEXT(A2148,"???0")&amp;IF(VLOOKUP(A2148,SOURCE!B:S,16,0)="","","   "&amp;VLOOKUP(A2148,SOURCE!B:S,16,0)
))))
)</f>
        <v>#VALUE!</v>
      </c>
    </row>
    <row r="2149" spans="1:4">
      <c r="A2149" t="str">
        <f t="shared" si="37"/>
        <v/>
      </c>
      <c r="B2149" t="e">
        <f>VLOOKUP(A2149,SOURCE!B:S,15,0)</f>
        <v>#N/A</v>
      </c>
      <c r="C2149" t="str">
        <f>IF(
ISNUMBER(INDEX(SOURCE!B:B,MATCH(A2149,SOURCE!B:B,0)+1)),
  VALUE(INDEX(SOURCE!B:B,MATCH(A2149,SOURCE!B:B,0)+1)),
  "")</f>
        <v/>
      </c>
      <c r="D2149" s="8" t="e">
        <f>IF(A2149&lt;&gt;INT(A2149),B2149,
IF(A2149&lt;0,VLOOKUP(A2149,lookups!A$1:B$25,2,0),
IF(ISNA(B2149),"",
IF(OR(ISBLANK(A2149),ISNA(B2149),B2149=0),
"",
"#define "&amp;
VLOOKUP(A2149,SOURCE!B:S,15,0)&amp;IF(SOURCE!$AA$2-LEN(VLOOKUP(A2149,SOURCE!B:S,15,0))&gt;=0,REPT(" ",SOURCE!$AA$2-LEN(VLOOKUP(A2149,SOURCE!B:S,15,0))),"")&amp;
TEXT(A2149,"???0")&amp;IF(VLOOKUP(A2149,SOURCE!B:S,16,0)="","","   "&amp;VLOOKUP(A2149,SOURCE!B:S,16,0)
))))
)</f>
        <v>#VALUE!</v>
      </c>
    </row>
    <row r="2150" spans="1:4">
      <c r="A2150" t="str">
        <f t="shared" si="37"/>
        <v/>
      </c>
      <c r="B2150" t="e">
        <f>VLOOKUP(A2150,SOURCE!B:S,15,0)</f>
        <v>#N/A</v>
      </c>
      <c r="C2150" t="str">
        <f>IF(
ISNUMBER(INDEX(SOURCE!B:B,MATCH(A2150,SOURCE!B:B,0)+1)),
  VALUE(INDEX(SOURCE!B:B,MATCH(A2150,SOURCE!B:B,0)+1)),
  "")</f>
        <v/>
      </c>
      <c r="D2150" s="8" t="e">
        <f>IF(A2150&lt;&gt;INT(A2150),B2150,
IF(A2150&lt;0,VLOOKUP(A2150,lookups!A$1:B$25,2,0),
IF(ISNA(B2150),"",
IF(OR(ISBLANK(A2150),ISNA(B2150),B2150=0),
"",
"#define "&amp;
VLOOKUP(A2150,SOURCE!B:S,15,0)&amp;IF(SOURCE!$AA$2-LEN(VLOOKUP(A2150,SOURCE!B:S,15,0))&gt;=0,REPT(" ",SOURCE!$AA$2-LEN(VLOOKUP(A2150,SOURCE!B:S,15,0))),"")&amp;
TEXT(A2150,"???0")&amp;IF(VLOOKUP(A2150,SOURCE!B:S,16,0)="","","   "&amp;VLOOKUP(A2150,SOURCE!B:S,16,0)
))))
)</f>
        <v>#VALUE!</v>
      </c>
    </row>
    <row r="2151" spans="1:4">
      <c r="A2151" t="str">
        <f t="shared" si="37"/>
        <v/>
      </c>
      <c r="B2151" t="e">
        <f>VLOOKUP(A2151,SOURCE!B:S,15,0)</f>
        <v>#N/A</v>
      </c>
      <c r="C2151" t="str">
        <f>IF(
ISNUMBER(INDEX(SOURCE!B:B,MATCH(A2151,SOURCE!B:B,0)+1)),
  VALUE(INDEX(SOURCE!B:B,MATCH(A2151,SOURCE!B:B,0)+1)),
  "")</f>
        <v/>
      </c>
      <c r="D2151" s="8" t="e">
        <f>IF(A2151&lt;&gt;INT(A2151),B2151,
IF(A2151&lt;0,VLOOKUP(A2151,lookups!A$1:B$25,2,0),
IF(ISNA(B2151),"",
IF(OR(ISBLANK(A2151),ISNA(B2151),B2151=0),
"",
"#define "&amp;
VLOOKUP(A2151,SOURCE!B:S,15,0)&amp;IF(SOURCE!$AA$2-LEN(VLOOKUP(A2151,SOURCE!B:S,15,0))&gt;=0,REPT(" ",SOURCE!$AA$2-LEN(VLOOKUP(A2151,SOURCE!B:S,15,0))),"")&amp;
TEXT(A2151,"???0")&amp;IF(VLOOKUP(A2151,SOURCE!B:S,16,0)="","","   "&amp;VLOOKUP(A2151,SOURCE!B:S,16,0)
))))
)</f>
        <v>#VALUE!</v>
      </c>
    </row>
    <row r="2152" spans="1:4">
      <c r="A2152" t="str">
        <f t="shared" si="37"/>
        <v/>
      </c>
      <c r="B2152" t="e">
        <f>VLOOKUP(A2152,SOURCE!B:S,15,0)</f>
        <v>#N/A</v>
      </c>
      <c r="C2152" t="str">
        <f>IF(
ISNUMBER(INDEX(SOURCE!B:B,MATCH(A2152,SOURCE!B:B,0)+1)),
  VALUE(INDEX(SOURCE!B:B,MATCH(A2152,SOURCE!B:B,0)+1)),
  "")</f>
        <v/>
      </c>
      <c r="D2152" s="8" t="e">
        <f>IF(A2152&lt;&gt;INT(A2152),B2152,
IF(A2152&lt;0,VLOOKUP(A2152,lookups!A$1:B$25,2,0),
IF(ISNA(B2152),"",
IF(OR(ISBLANK(A2152),ISNA(B2152),B2152=0),
"",
"#define "&amp;
VLOOKUP(A2152,SOURCE!B:S,15,0)&amp;IF(SOURCE!$AA$2-LEN(VLOOKUP(A2152,SOURCE!B:S,15,0))&gt;=0,REPT(" ",SOURCE!$AA$2-LEN(VLOOKUP(A2152,SOURCE!B:S,15,0))),"")&amp;
TEXT(A2152,"???0")&amp;IF(VLOOKUP(A2152,SOURCE!B:S,16,0)="","","   "&amp;VLOOKUP(A2152,SOURCE!B:S,16,0)
))))
)</f>
        <v>#VALUE!</v>
      </c>
    </row>
    <row r="2153" spans="1:4">
      <c r="A2153" t="str">
        <f t="shared" si="37"/>
        <v/>
      </c>
      <c r="B2153" t="e">
        <f>VLOOKUP(A2153,SOURCE!B:S,15,0)</f>
        <v>#N/A</v>
      </c>
      <c r="C2153" t="str">
        <f>IF(
ISNUMBER(INDEX(SOURCE!B:B,MATCH(A2153,SOURCE!B:B,0)+1)),
  VALUE(INDEX(SOURCE!B:B,MATCH(A2153,SOURCE!B:B,0)+1)),
  "")</f>
        <v/>
      </c>
      <c r="D2153" s="8" t="e">
        <f>IF(A2153&lt;&gt;INT(A2153),B2153,
IF(A2153&lt;0,VLOOKUP(A2153,lookups!A$1:B$25,2,0),
IF(ISNA(B2153),"",
IF(OR(ISBLANK(A2153),ISNA(B2153),B2153=0),
"",
"#define "&amp;
VLOOKUP(A2153,SOURCE!B:S,15,0)&amp;IF(SOURCE!$AA$2-LEN(VLOOKUP(A2153,SOURCE!B:S,15,0))&gt;=0,REPT(" ",SOURCE!$AA$2-LEN(VLOOKUP(A2153,SOURCE!B:S,15,0))),"")&amp;
TEXT(A2153,"???0")&amp;IF(VLOOKUP(A2153,SOURCE!B:S,16,0)="","","   "&amp;VLOOKUP(A2153,SOURCE!B:S,16,0)
))))
)</f>
        <v>#VALUE!</v>
      </c>
    </row>
    <row r="2154" spans="1:4">
      <c r="A2154" t="str">
        <f t="shared" si="37"/>
        <v/>
      </c>
      <c r="B2154" t="e">
        <f>VLOOKUP(A2154,SOURCE!B:S,15,0)</f>
        <v>#N/A</v>
      </c>
      <c r="C2154" t="str">
        <f>IF(
ISNUMBER(INDEX(SOURCE!B:B,MATCH(A2154,SOURCE!B:B,0)+1)),
  VALUE(INDEX(SOURCE!B:B,MATCH(A2154,SOURCE!B:B,0)+1)),
  "")</f>
        <v/>
      </c>
      <c r="D2154" s="8" t="e">
        <f>IF(A2154&lt;&gt;INT(A2154),B2154,
IF(A2154&lt;0,VLOOKUP(A2154,lookups!A$1:B$25,2,0),
IF(ISNA(B2154),"",
IF(OR(ISBLANK(A2154),ISNA(B2154),B2154=0),
"",
"#define "&amp;
VLOOKUP(A2154,SOURCE!B:S,15,0)&amp;IF(SOURCE!$AA$2-LEN(VLOOKUP(A2154,SOURCE!B:S,15,0))&gt;=0,REPT(" ",SOURCE!$AA$2-LEN(VLOOKUP(A2154,SOURCE!B:S,15,0))),"")&amp;
TEXT(A2154,"???0")&amp;IF(VLOOKUP(A2154,SOURCE!B:S,16,0)="","","   "&amp;VLOOKUP(A2154,SOURCE!B:S,16,0)
))))
)</f>
        <v>#VALUE!</v>
      </c>
    </row>
    <row r="2155" spans="1:4">
      <c r="A2155" t="str">
        <f t="shared" si="37"/>
        <v/>
      </c>
      <c r="B2155" t="e">
        <f>VLOOKUP(A2155,SOURCE!B:S,15,0)</f>
        <v>#N/A</v>
      </c>
      <c r="C2155" t="str">
        <f>IF(
ISNUMBER(INDEX(SOURCE!B:B,MATCH(A2155,SOURCE!B:B,0)+1)),
  VALUE(INDEX(SOURCE!B:B,MATCH(A2155,SOURCE!B:B,0)+1)),
  "")</f>
        <v/>
      </c>
      <c r="D2155" s="8" t="e">
        <f>IF(A2155&lt;&gt;INT(A2155),B2155,
IF(A2155&lt;0,VLOOKUP(A2155,lookups!A$1:B$25,2,0),
IF(ISNA(B2155),"",
IF(OR(ISBLANK(A2155),ISNA(B2155),B2155=0),
"",
"#define "&amp;
VLOOKUP(A2155,SOURCE!B:S,15,0)&amp;IF(SOURCE!$AA$2-LEN(VLOOKUP(A2155,SOURCE!B:S,15,0))&gt;=0,REPT(" ",SOURCE!$AA$2-LEN(VLOOKUP(A2155,SOURCE!B:S,15,0))),"")&amp;
TEXT(A2155,"???0")&amp;IF(VLOOKUP(A2155,SOURCE!B:S,16,0)="","","   "&amp;VLOOKUP(A2155,SOURCE!B:S,16,0)
))))
)</f>
        <v>#VALUE!</v>
      </c>
    </row>
    <row r="2156" spans="1:4">
      <c r="A2156" t="str">
        <f t="shared" si="37"/>
        <v/>
      </c>
      <c r="B2156" t="e">
        <f>VLOOKUP(A2156,SOURCE!B:S,15,0)</f>
        <v>#N/A</v>
      </c>
      <c r="C2156" t="str">
        <f>IF(
ISNUMBER(INDEX(SOURCE!B:B,MATCH(A2156,SOURCE!B:B,0)+1)),
  VALUE(INDEX(SOURCE!B:B,MATCH(A2156,SOURCE!B:B,0)+1)),
  "")</f>
        <v/>
      </c>
      <c r="D2156" s="8" t="e">
        <f>IF(A2156&lt;&gt;INT(A2156),B2156,
IF(A2156&lt;0,VLOOKUP(A2156,lookups!A$1:B$25,2,0),
IF(ISNA(B2156),"",
IF(OR(ISBLANK(A2156),ISNA(B2156),B2156=0),
"",
"#define "&amp;
VLOOKUP(A2156,SOURCE!B:S,15,0)&amp;IF(SOURCE!$AA$2-LEN(VLOOKUP(A2156,SOURCE!B:S,15,0))&gt;=0,REPT(" ",SOURCE!$AA$2-LEN(VLOOKUP(A2156,SOURCE!B:S,15,0))),"")&amp;
TEXT(A2156,"???0")&amp;IF(VLOOKUP(A2156,SOURCE!B:S,16,0)="","","   "&amp;VLOOKUP(A2156,SOURCE!B:S,16,0)
))))
)</f>
        <v>#VALUE!</v>
      </c>
    </row>
    <row r="2157" spans="1:4">
      <c r="A2157" t="str">
        <f t="shared" si="37"/>
        <v/>
      </c>
      <c r="B2157" t="e">
        <f>VLOOKUP(A2157,SOURCE!B:S,15,0)</f>
        <v>#N/A</v>
      </c>
      <c r="C2157" t="str">
        <f>IF(
ISNUMBER(INDEX(SOURCE!B:B,MATCH(A2157,SOURCE!B:B,0)+1)),
  VALUE(INDEX(SOURCE!B:B,MATCH(A2157,SOURCE!B:B,0)+1)),
  "")</f>
        <v/>
      </c>
      <c r="D2157" s="8" t="e">
        <f>IF(A2157&lt;&gt;INT(A2157),B2157,
IF(A2157&lt;0,VLOOKUP(A2157,lookups!A$1:B$25,2,0),
IF(ISNA(B2157),"",
IF(OR(ISBLANK(A2157),ISNA(B2157),B2157=0),
"",
"#define "&amp;
VLOOKUP(A2157,SOURCE!B:S,15,0)&amp;IF(SOURCE!$AA$2-LEN(VLOOKUP(A2157,SOURCE!B:S,15,0))&gt;=0,REPT(" ",SOURCE!$AA$2-LEN(VLOOKUP(A2157,SOURCE!B:S,15,0))),"")&amp;
TEXT(A2157,"???0")&amp;IF(VLOOKUP(A2157,SOURCE!B:S,16,0)="","","   "&amp;VLOOKUP(A2157,SOURCE!B:S,16,0)
))))
)</f>
        <v>#VALUE!</v>
      </c>
    </row>
    <row r="2158" spans="1:4">
      <c r="A2158" t="str">
        <f t="shared" si="37"/>
        <v/>
      </c>
      <c r="B2158" t="e">
        <f>VLOOKUP(A2158,SOURCE!B:S,15,0)</f>
        <v>#N/A</v>
      </c>
      <c r="C2158" t="str">
        <f>IF(
ISNUMBER(INDEX(SOURCE!B:B,MATCH(A2158,SOURCE!B:B,0)+1)),
  VALUE(INDEX(SOURCE!B:B,MATCH(A2158,SOURCE!B:B,0)+1)),
  "")</f>
        <v/>
      </c>
      <c r="D2158" s="8" t="e">
        <f>IF(A2158&lt;&gt;INT(A2158),B2158,
IF(A2158&lt;0,VLOOKUP(A2158,lookups!A$1:B$25,2,0),
IF(ISNA(B2158),"",
IF(OR(ISBLANK(A2158),ISNA(B2158),B2158=0),
"",
"#define "&amp;
VLOOKUP(A2158,SOURCE!B:S,15,0)&amp;IF(SOURCE!$AA$2-LEN(VLOOKUP(A2158,SOURCE!B:S,15,0))&gt;=0,REPT(" ",SOURCE!$AA$2-LEN(VLOOKUP(A2158,SOURCE!B:S,15,0))),"")&amp;
TEXT(A2158,"???0")&amp;IF(VLOOKUP(A2158,SOURCE!B:S,16,0)="","","   "&amp;VLOOKUP(A2158,SOURCE!B:S,16,0)
))))
)</f>
        <v>#VALUE!</v>
      </c>
    </row>
    <row r="2159" spans="1:4">
      <c r="A2159" t="str">
        <f t="shared" si="37"/>
        <v/>
      </c>
      <c r="B2159" t="e">
        <f>VLOOKUP(A2159,SOURCE!B:S,15,0)</f>
        <v>#N/A</v>
      </c>
      <c r="C2159" t="str">
        <f>IF(
ISNUMBER(INDEX(SOURCE!B:B,MATCH(A2159,SOURCE!B:B,0)+1)),
  VALUE(INDEX(SOURCE!B:B,MATCH(A2159,SOURCE!B:B,0)+1)),
  "")</f>
        <v/>
      </c>
      <c r="D2159" s="8" t="e">
        <f>IF(A2159&lt;&gt;INT(A2159),B2159,
IF(A2159&lt;0,VLOOKUP(A2159,lookups!A$1:B$25,2,0),
IF(ISNA(B2159),"",
IF(OR(ISBLANK(A2159),ISNA(B2159),B2159=0),
"",
"#define "&amp;
VLOOKUP(A2159,SOURCE!B:S,15,0)&amp;IF(SOURCE!$AA$2-LEN(VLOOKUP(A2159,SOURCE!B:S,15,0))&gt;=0,REPT(" ",SOURCE!$AA$2-LEN(VLOOKUP(A2159,SOURCE!B:S,15,0))),"")&amp;
TEXT(A2159,"???0")&amp;IF(VLOOKUP(A2159,SOURCE!B:S,16,0)="","","   "&amp;VLOOKUP(A2159,SOURCE!B:S,16,0)
))))
)</f>
        <v>#VALUE!</v>
      </c>
    </row>
    <row r="2160" spans="1:4">
      <c r="A2160" t="str">
        <f t="shared" si="37"/>
        <v/>
      </c>
      <c r="B2160" t="e">
        <f>VLOOKUP(A2160,SOURCE!B:S,15,0)</f>
        <v>#N/A</v>
      </c>
      <c r="C2160" t="str">
        <f>IF(
ISNUMBER(INDEX(SOURCE!B:B,MATCH(A2160,SOURCE!B:B,0)+1)),
  VALUE(INDEX(SOURCE!B:B,MATCH(A2160,SOURCE!B:B,0)+1)),
  "")</f>
        <v/>
      </c>
      <c r="D2160" s="8" t="e">
        <f>IF(A2160&lt;&gt;INT(A2160),B2160,
IF(A2160&lt;0,VLOOKUP(A2160,lookups!A$1:B$25,2,0),
IF(ISNA(B2160),"",
IF(OR(ISBLANK(A2160),ISNA(B2160),B2160=0),
"",
"#define "&amp;
VLOOKUP(A2160,SOURCE!B:S,15,0)&amp;IF(SOURCE!$AA$2-LEN(VLOOKUP(A2160,SOURCE!B:S,15,0))&gt;=0,REPT(" ",SOURCE!$AA$2-LEN(VLOOKUP(A2160,SOURCE!B:S,15,0))),"")&amp;
TEXT(A2160,"???0")&amp;IF(VLOOKUP(A2160,SOURCE!B:S,16,0)="","","   "&amp;VLOOKUP(A2160,SOURCE!B:S,16,0)
))))
)</f>
        <v>#VALUE!</v>
      </c>
    </row>
    <row r="2161" spans="1:4">
      <c r="A2161" t="str">
        <f t="shared" si="37"/>
        <v/>
      </c>
      <c r="B2161" t="e">
        <f>VLOOKUP(A2161,SOURCE!B:S,15,0)</f>
        <v>#N/A</v>
      </c>
      <c r="C2161" t="str">
        <f>IF(
ISNUMBER(INDEX(SOURCE!B:B,MATCH(A2161,SOURCE!B:B,0)+1)),
  VALUE(INDEX(SOURCE!B:B,MATCH(A2161,SOURCE!B:B,0)+1)),
  "")</f>
        <v/>
      </c>
      <c r="D2161" s="8" t="e">
        <f>IF(A2161&lt;&gt;INT(A2161),B2161,
IF(A2161&lt;0,VLOOKUP(A2161,lookups!A$1:B$25,2,0),
IF(ISNA(B2161),"",
IF(OR(ISBLANK(A2161),ISNA(B2161),B2161=0),
"",
"#define "&amp;
VLOOKUP(A2161,SOURCE!B:S,15,0)&amp;IF(SOURCE!$AA$2-LEN(VLOOKUP(A2161,SOURCE!B:S,15,0))&gt;=0,REPT(" ",SOURCE!$AA$2-LEN(VLOOKUP(A2161,SOURCE!B:S,15,0))),"")&amp;
TEXT(A2161,"???0")&amp;IF(VLOOKUP(A2161,SOURCE!B:S,16,0)="","","   "&amp;VLOOKUP(A2161,SOURCE!B:S,16,0)
))))
)</f>
        <v>#VALUE!</v>
      </c>
    </row>
    <row r="2162" spans="1:4">
      <c r="A2162" t="str">
        <f t="shared" si="37"/>
        <v/>
      </c>
      <c r="B2162" t="e">
        <f>VLOOKUP(A2162,SOURCE!B:S,15,0)</f>
        <v>#N/A</v>
      </c>
      <c r="C2162" t="str">
        <f>IF(
ISNUMBER(INDEX(SOURCE!B:B,MATCH(A2162,SOURCE!B:B,0)+1)),
  VALUE(INDEX(SOURCE!B:B,MATCH(A2162,SOURCE!B:B,0)+1)),
  "")</f>
        <v/>
      </c>
      <c r="D2162" s="8" t="e">
        <f>IF(A2162&lt;&gt;INT(A2162),B2162,
IF(A2162&lt;0,VLOOKUP(A2162,lookups!A$1:B$25,2,0),
IF(ISNA(B2162),"",
IF(OR(ISBLANK(A2162),ISNA(B2162),B2162=0),
"",
"#define "&amp;
VLOOKUP(A2162,SOURCE!B:S,15,0)&amp;IF(SOURCE!$AA$2-LEN(VLOOKUP(A2162,SOURCE!B:S,15,0))&gt;=0,REPT(" ",SOURCE!$AA$2-LEN(VLOOKUP(A2162,SOURCE!B:S,15,0))),"")&amp;
TEXT(A2162,"???0")&amp;IF(VLOOKUP(A2162,SOURCE!B:S,16,0)="","","   "&amp;VLOOKUP(A2162,SOURCE!B:S,16,0)
))))
)</f>
        <v>#VALUE!</v>
      </c>
    </row>
    <row r="2163" spans="1:4">
      <c r="A2163" t="str">
        <f t="shared" si="37"/>
        <v/>
      </c>
      <c r="B2163" t="e">
        <f>VLOOKUP(A2163,SOURCE!B:S,15,0)</f>
        <v>#N/A</v>
      </c>
      <c r="C2163" t="str">
        <f>IF(
ISNUMBER(INDEX(SOURCE!B:B,MATCH(A2163,SOURCE!B:B,0)+1)),
  VALUE(INDEX(SOURCE!B:B,MATCH(A2163,SOURCE!B:B,0)+1)),
  "")</f>
        <v/>
      </c>
      <c r="D2163" s="8" t="e">
        <f>IF(A2163&lt;&gt;INT(A2163),B2163,
IF(A2163&lt;0,VLOOKUP(A2163,lookups!A$1:B$25,2,0),
IF(ISNA(B2163),"",
IF(OR(ISBLANK(A2163),ISNA(B2163),B2163=0),
"",
"#define "&amp;
VLOOKUP(A2163,SOURCE!B:S,15,0)&amp;IF(SOURCE!$AA$2-LEN(VLOOKUP(A2163,SOURCE!B:S,15,0))&gt;=0,REPT(" ",SOURCE!$AA$2-LEN(VLOOKUP(A2163,SOURCE!B:S,15,0))),"")&amp;
TEXT(A2163,"???0")&amp;IF(VLOOKUP(A2163,SOURCE!B:S,16,0)="","","   "&amp;VLOOKUP(A2163,SOURCE!B:S,16,0)
))))
)</f>
        <v>#VALUE!</v>
      </c>
    </row>
    <row r="2164" spans="1:4">
      <c r="A2164" t="str">
        <f t="shared" si="37"/>
        <v/>
      </c>
      <c r="B2164" t="e">
        <f>VLOOKUP(A2164,SOURCE!B:S,15,0)</f>
        <v>#N/A</v>
      </c>
      <c r="C2164" t="str">
        <f>IF(
ISNUMBER(INDEX(SOURCE!B:B,MATCH(A2164,SOURCE!B:B,0)+1)),
  VALUE(INDEX(SOURCE!B:B,MATCH(A2164,SOURCE!B:B,0)+1)),
  "")</f>
        <v/>
      </c>
      <c r="D2164" s="8" t="e">
        <f>IF(A2164&lt;&gt;INT(A2164),B2164,
IF(A2164&lt;0,VLOOKUP(A2164,lookups!A$1:B$25,2,0),
IF(ISNA(B2164),"",
IF(OR(ISBLANK(A2164),ISNA(B2164),B2164=0),
"",
"#define "&amp;
VLOOKUP(A2164,SOURCE!B:S,15,0)&amp;IF(SOURCE!$AA$2-LEN(VLOOKUP(A2164,SOURCE!B:S,15,0))&gt;=0,REPT(" ",SOURCE!$AA$2-LEN(VLOOKUP(A2164,SOURCE!B:S,15,0))),"")&amp;
TEXT(A2164,"???0")&amp;IF(VLOOKUP(A2164,SOURCE!B:S,16,0)="","","   "&amp;VLOOKUP(A2164,SOURCE!B:S,16,0)
))))
)</f>
        <v>#VALUE!</v>
      </c>
    </row>
    <row r="2165" spans="1:4">
      <c r="A2165" t="str">
        <f t="shared" si="37"/>
        <v/>
      </c>
      <c r="B2165" t="e">
        <f>VLOOKUP(A2165,SOURCE!B:S,15,0)</f>
        <v>#N/A</v>
      </c>
      <c r="C2165" t="str">
        <f>IF(
ISNUMBER(INDEX(SOURCE!B:B,MATCH(A2165,SOURCE!B:B,0)+1)),
  VALUE(INDEX(SOURCE!B:B,MATCH(A2165,SOURCE!B:B,0)+1)),
  "")</f>
        <v/>
      </c>
      <c r="D2165" s="8" t="e">
        <f>IF(A2165&lt;&gt;INT(A2165),B2165,
IF(A2165&lt;0,VLOOKUP(A2165,lookups!A$1:B$25,2,0),
IF(ISNA(B2165),"",
IF(OR(ISBLANK(A2165),ISNA(B2165),B2165=0),
"",
"#define "&amp;
VLOOKUP(A2165,SOURCE!B:S,15,0)&amp;IF(SOURCE!$AA$2-LEN(VLOOKUP(A2165,SOURCE!B:S,15,0))&gt;=0,REPT(" ",SOURCE!$AA$2-LEN(VLOOKUP(A2165,SOURCE!B:S,15,0))),"")&amp;
TEXT(A2165,"???0")&amp;IF(VLOOKUP(A2165,SOURCE!B:S,16,0)="","","   "&amp;VLOOKUP(A2165,SOURCE!B:S,16,0)
))))
)</f>
        <v>#VALUE!</v>
      </c>
    </row>
    <row r="2166" spans="1:4">
      <c r="A2166" t="str">
        <f t="shared" si="37"/>
        <v/>
      </c>
      <c r="B2166" t="e">
        <f>VLOOKUP(A2166,SOURCE!B:S,15,0)</f>
        <v>#N/A</v>
      </c>
      <c r="C2166" t="str">
        <f>IF(
ISNUMBER(INDEX(SOURCE!B:B,MATCH(A2166,SOURCE!B:B,0)+1)),
  VALUE(INDEX(SOURCE!B:B,MATCH(A2166,SOURCE!B:B,0)+1)),
  "")</f>
        <v/>
      </c>
      <c r="D2166" s="8" t="e">
        <f>IF(A2166&lt;&gt;INT(A2166),B2166,
IF(A2166&lt;0,VLOOKUP(A2166,lookups!A$1:B$25,2,0),
IF(ISNA(B2166),"",
IF(OR(ISBLANK(A2166),ISNA(B2166),B2166=0),
"",
"#define "&amp;
VLOOKUP(A2166,SOURCE!B:S,15,0)&amp;IF(SOURCE!$AA$2-LEN(VLOOKUP(A2166,SOURCE!B:S,15,0))&gt;=0,REPT(" ",SOURCE!$AA$2-LEN(VLOOKUP(A2166,SOURCE!B:S,15,0))),"")&amp;
TEXT(A2166,"???0")&amp;IF(VLOOKUP(A2166,SOURCE!B:S,16,0)="","","   "&amp;VLOOKUP(A2166,SOURCE!B:S,16,0)
))))
)</f>
        <v>#VALUE!</v>
      </c>
    </row>
    <row r="2167" spans="1:4">
      <c r="A2167" t="str">
        <f t="shared" si="37"/>
        <v/>
      </c>
      <c r="B2167" t="e">
        <f>VLOOKUP(A2167,SOURCE!B:S,15,0)</f>
        <v>#N/A</v>
      </c>
      <c r="C2167" t="str">
        <f>IF(
ISNUMBER(INDEX(SOURCE!B:B,MATCH(A2167,SOURCE!B:B,0)+1)),
  VALUE(INDEX(SOURCE!B:B,MATCH(A2167,SOURCE!B:B,0)+1)),
  "")</f>
        <v/>
      </c>
      <c r="D2167" s="8" t="e">
        <f>IF(A2167&lt;&gt;INT(A2167),B2167,
IF(A2167&lt;0,VLOOKUP(A2167,lookups!A$1:B$25,2,0),
IF(ISNA(B2167),"",
IF(OR(ISBLANK(A2167),ISNA(B2167),B2167=0),
"",
"#define "&amp;
VLOOKUP(A2167,SOURCE!B:S,15,0)&amp;IF(SOURCE!$AA$2-LEN(VLOOKUP(A2167,SOURCE!B:S,15,0))&gt;=0,REPT(" ",SOURCE!$AA$2-LEN(VLOOKUP(A2167,SOURCE!B:S,15,0))),"")&amp;
TEXT(A2167,"???0")&amp;IF(VLOOKUP(A2167,SOURCE!B:S,16,0)="","","   "&amp;VLOOKUP(A2167,SOURCE!B:S,16,0)
))))
)</f>
        <v>#VALUE!</v>
      </c>
    </row>
    <row r="2168" spans="1:4">
      <c r="A2168" t="str">
        <f t="shared" si="37"/>
        <v/>
      </c>
      <c r="B2168" t="e">
        <f>VLOOKUP(A2168,SOURCE!B:S,15,0)</f>
        <v>#N/A</v>
      </c>
      <c r="C2168" t="str">
        <f>IF(
ISNUMBER(INDEX(SOURCE!B:B,MATCH(A2168,SOURCE!B:B,0)+1)),
  VALUE(INDEX(SOURCE!B:B,MATCH(A2168,SOURCE!B:B,0)+1)),
  "")</f>
        <v/>
      </c>
      <c r="D2168" s="8" t="e">
        <f>IF(A2168&lt;&gt;INT(A2168),B2168,
IF(A2168&lt;0,VLOOKUP(A2168,lookups!A$1:B$25,2,0),
IF(ISNA(B2168),"",
IF(OR(ISBLANK(A2168),ISNA(B2168),B2168=0),
"",
"#define "&amp;
VLOOKUP(A2168,SOURCE!B:S,15,0)&amp;IF(SOURCE!$AA$2-LEN(VLOOKUP(A2168,SOURCE!B:S,15,0))&gt;=0,REPT(" ",SOURCE!$AA$2-LEN(VLOOKUP(A2168,SOURCE!B:S,15,0))),"")&amp;
TEXT(A2168,"???0")&amp;IF(VLOOKUP(A2168,SOURCE!B:S,16,0)="","","   "&amp;VLOOKUP(A2168,SOURCE!B:S,16,0)
))))
)</f>
        <v>#VALUE!</v>
      </c>
    </row>
    <row r="2169" spans="1:4">
      <c r="A2169" t="str">
        <f t="shared" si="37"/>
        <v/>
      </c>
      <c r="B2169" t="e">
        <f>VLOOKUP(A2169,SOURCE!B:S,15,0)</f>
        <v>#N/A</v>
      </c>
      <c r="C2169" t="str">
        <f>IF(
ISNUMBER(INDEX(SOURCE!B:B,MATCH(A2169,SOURCE!B:B,0)+1)),
  VALUE(INDEX(SOURCE!B:B,MATCH(A2169,SOURCE!B:B,0)+1)),
  "")</f>
        <v/>
      </c>
      <c r="D2169" s="8" t="e">
        <f>IF(A2169&lt;&gt;INT(A2169),B2169,
IF(A2169&lt;0,VLOOKUP(A2169,lookups!A$1:B$25,2,0),
IF(ISNA(B2169),"",
IF(OR(ISBLANK(A2169),ISNA(B2169),B2169=0),
"",
"#define "&amp;
VLOOKUP(A2169,SOURCE!B:S,15,0)&amp;IF(SOURCE!$AA$2-LEN(VLOOKUP(A2169,SOURCE!B:S,15,0))&gt;=0,REPT(" ",SOURCE!$AA$2-LEN(VLOOKUP(A2169,SOURCE!B:S,15,0))),"")&amp;
TEXT(A2169,"???0")&amp;IF(VLOOKUP(A2169,SOURCE!B:S,16,0)="","","   "&amp;VLOOKUP(A2169,SOURCE!B:S,16,0)
))))
)</f>
        <v>#VALUE!</v>
      </c>
    </row>
    <row r="2170" spans="1:4">
      <c r="A2170" t="str">
        <f t="shared" si="37"/>
        <v/>
      </c>
      <c r="B2170" t="e">
        <f>VLOOKUP(A2170,SOURCE!B:S,15,0)</f>
        <v>#N/A</v>
      </c>
      <c r="C2170" t="str">
        <f>IF(
ISNUMBER(INDEX(SOURCE!B:B,MATCH(A2170,SOURCE!B:B,0)+1)),
  VALUE(INDEX(SOURCE!B:B,MATCH(A2170,SOURCE!B:B,0)+1)),
  "")</f>
        <v/>
      </c>
      <c r="D2170" s="8" t="e">
        <f>IF(A2170&lt;&gt;INT(A2170),B2170,
IF(A2170&lt;0,VLOOKUP(A2170,lookups!A$1:B$25,2,0),
IF(ISNA(B2170),"",
IF(OR(ISBLANK(A2170),ISNA(B2170),B2170=0),
"",
"#define "&amp;
VLOOKUP(A2170,SOURCE!B:S,15,0)&amp;IF(SOURCE!$AA$2-LEN(VLOOKUP(A2170,SOURCE!B:S,15,0))&gt;=0,REPT(" ",SOURCE!$AA$2-LEN(VLOOKUP(A2170,SOURCE!B:S,15,0))),"")&amp;
TEXT(A2170,"???0")&amp;IF(VLOOKUP(A2170,SOURCE!B:S,16,0)="","","   "&amp;VLOOKUP(A2170,SOURCE!B:S,16,0)
))))
)</f>
        <v>#VALUE!</v>
      </c>
    </row>
    <row r="2171" spans="1:4">
      <c r="A2171" t="str">
        <f t="shared" si="37"/>
        <v/>
      </c>
      <c r="B2171" t="e">
        <f>VLOOKUP(A2171,SOURCE!B:S,15,0)</f>
        <v>#N/A</v>
      </c>
      <c r="C2171" t="str">
        <f>IF(
ISNUMBER(INDEX(SOURCE!B:B,MATCH(A2171,SOURCE!B:B,0)+1)),
  VALUE(INDEX(SOURCE!B:B,MATCH(A2171,SOURCE!B:B,0)+1)),
  "")</f>
        <v/>
      </c>
      <c r="D2171" s="8" t="e">
        <f>IF(A2171&lt;&gt;INT(A2171),B2171,
IF(A2171&lt;0,VLOOKUP(A2171,lookups!A$1:B$25,2,0),
IF(ISNA(B2171),"",
IF(OR(ISBLANK(A2171),ISNA(B2171),B2171=0),
"",
"#define "&amp;
VLOOKUP(A2171,SOURCE!B:S,15,0)&amp;IF(SOURCE!$AA$2-LEN(VLOOKUP(A2171,SOURCE!B:S,15,0))&gt;=0,REPT(" ",SOURCE!$AA$2-LEN(VLOOKUP(A2171,SOURCE!B:S,15,0))),"")&amp;
TEXT(A2171,"???0")&amp;IF(VLOOKUP(A2171,SOURCE!B:S,16,0)="","","   "&amp;VLOOKUP(A2171,SOURCE!B:S,16,0)
))))
)</f>
        <v>#VALUE!</v>
      </c>
    </row>
    <row r="2172" spans="1:4">
      <c r="A2172" t="str">
        <f t="shared" si="37"/>
        <v/>
      </c>
      <c r="B2172" t="e">
        <f>VLOOKUP(A2172,SOURCE!B:S,15,0)</f>
        <v>#N/A</v>
      </c>
      <c r="C2172" t="str">
        <f>IF(
ISNUMBER(INDEX(SOURCE!B:B,MATCH(A2172,SOURCE!B:B,0)+1)),
  VALUE(INDEX(SOURCE!B:B,MATCH(A2172,SOURCE!B:B,0)+1)),
  "")</f>
        <v/>
      </c>
      <c r="D2172" s="8" t="e">
        <f>IF(A2172&lt;&gt;INT(A2172),B2172,
IF(A2172&lt;0,VLOOKUP(A2172,lookups!A$1:B$25,2,0),
IF(ISNA(B2172),"",
IF(OR(ISBLANK(A2172),ISNA(B2172),B2172=0),
"",
"#define "&amp;
VLOOKUP(A2172,SOURCE!B:S,15,0)&amp;IF(SOURCE!$AA$2-LEN(VLOOKUP(A2172,SOURCE!B:S,15,0))&gt;=0,REPT(" ",SOURCE!$AA$2-LEN(VLOOKUP(A2172,SOURCE!B:S,15,0))),"")&amp;
TEXT(A2172,"???0")&amp;IF(VLOOKUP(A2172,SOURCE!B:S,16,0)="","","   "&amp;VLOOKUP(A2172,SOURCE!B:S,16,0)
))))
)</f>
        <v>#VALUE!</v>
      </c>
    </row>
    <row r="2173" spans="1:4">
      <c r="A2173" t="str">
        <f t="shared" si="37"/>
        <v/>
      </c>
      <c r="B2173" t="e">
        <f>VLOOKUP(A2173,SOURCE!B:S,15,0)</f>
        <v>#N/A</v>
      </c>
      <c r="C2173" t="str">
        <f>IF(
ISNUMBER(INDEX(SOURCE!B:B,MATCH(A2173,SOURCE!B:B,0)+1)),
  VALUE(INDEX(SOURCE!B:B,MATCH(A2173,SOURCE!B:B,0)+1)),
  "")</f>
        <v/>
      </c>
      <c r="D2173" s="8" t="e">
        <f>IF(A2173&lt;&gt;INT(A2173),B2173,
IF(A2173&lt;0,VLOOKUP(A2173,lookups!A$1:B$25,2,0),
IF(ISNA(B2173),"",
IF(OR(ISBLANK(A2173),ISNA(B2173),B2173=0),
"",
"#define "&amp;
VLOOKUP(A2173,SOURCE!B:S,15,0)&amp;IF(SOURCE!$AA$2-LEN(VLOOKUP(A2173,SOURCE!B:S,15,0))&gt;=0,REPT(" ",SOURCE!$AA$2-LEN(VLOOKUP(A2173,SOURCE!B:S,15,0))),"")&amp;
TEXT(A2173,"???0")&amp;IF(VLOOKUP(A2173,SOURCE!B:S,16,0)="","","   "&amp;VLOOKUP(A2173,SOURCE!B:S,16,0)
))))
)</f>
        <v>#VALUE!</v>
      </c>
    </row>
    <row r="2174" spans="1:4">
      <c r="A2174" t="str">
        <f t="shared" si="37"/>
        <v/>
      </c>
      <c r="B2174" t="e">
        <f>VLOOKUP(A2174,SOURCE!B:S,15,0)</f>
        <v>#N/A</v>
      </c>
      <c r="C2174" t="str">
        <f>IF(
ISNUMBER(INDEX(SOURCE!B:B,MATCH(A2174,SOURCE!B:B,0)+1)),
  VALUE(INDEX(SOURCE!B:B,MATCH(A2174,SOURCE!B:B,0)+1)),
  "")</f>
        <v/>
      </c>
      <c r="D2174" s="8" t="e">
        <f>IF(A2174&lt;&gt;INT(A2174),B2174,
IF(A2174&lt;0,VLOOKUP(A2174,lookups!A$1:B$25,2,0),
IF(ISNA(B2174),"",
IF(OR(ISBLANK(A2174),ISNA(B2174),B2174=0),
"",
"#define "&amp;
VLOOKUP(A2174,SOURCE!B:S,15,0)&amp;IF(SOURCE!$AA$2-LEN(VLOOKUP(A2174,SOURCE!B:S,15,0))&gt;=0,REPT(" ",SOURCE!$AA$2-LEN(VLOOKUP(A2174,SOURCE!B:S,15,0))),"")&amp;
TEXT(A2174,"???0")&amp;IF(VLOOKUP(A2174,SOURCE!B:S,16,0)="","","   "&amp;VLOOKUP(A2174,SOURCE!B:S,16,0)
))))
)</f>
        <v>#VALUE!</v>
      </c>
    </row>
    <row r="2175" spans="1:4">
      <c r="A2175" t="str">
        <f t="shared" si="37"/>
        <v/>
      </c>
      <c r="B2175" t="e">
        <f>VLOOKUP(A2175,SOURCE!B:S,15,0)</f>
        <v>#N/A</v>
      </c>
      <c r="C2175" t="str">
        <f>IF(
ISNUMBER(INDEX(SOURCE!B:B,MATCH(A2175,SOURCE!B:B,0)+1)),
  VALUE(INDEX(SOURCE!B:B,MATCH(A2175,SOURCE!B:B,0)+1)),
  "")</f>
        <v/>
      </c>
      <c r="D2175" s="8" t="e">
        <f>IF(A2175&lt;&gt;INT(A2175),B2175,
IF(A2175&lt;0,VLOOKUP(A2175,lookups!A$1:B$25,2,0),
IF(ISNA(B2175),"",
IF(OR(ISBLANK(A2175),ISNA(B2175),B2175=0),
"",
"#define "&amp;
VLOOKUP(A2175,SOURCE!B:S,15,0)&amp;IF(SOURCE!$AA$2-LEN(VLOOKUP(A2175,SOURCE!B:S,15,0))&gt;=0,REPT(" ",SOURCE!$AA$2-LEN(VLOOKUP(A2175,SOURCE!B:S,15,0))),"")&amp;
TEXT(A2175,"???0")&amp;IF(VLOOKUP(A2175,SOURCE!B:S,16,0)="","","   "&amp;VLOOKUP(A2175,SOURCE!B:S,16,0)
))))
)</f>
        <v>#VALUE!</v>
      </c>
    </row>
    <row r="2176" spans="1:4">
      <c r="A2176" t="str">
        <f t="shared" si="37"/>
        <v/>
      </c>
      <c r="B2176" t="e">
        <f>VLOOKUP(A2176,SOURCE!B:S,15,0)</f>
        <v>#N/A</v>
      </c>
      <c r="C2176" t="str">
        <f>IF(
ISNUMBER(INDEX(SOURCE!B:B,MATCH(A2176,SOURCE!B:B,0)+1)),
  VALUE(INDEX(SOURCE!B:B,MATCH(A2176,SOURCE!B:B,0)+1)),
  "")</f>
        <v/>
      </c>
      <c r="D2176" s="8" t="e">
        <f>IF(A2176&lt;&gt;INT(A2176),B2176,
IF(A2176&lt;0,VLOOKUP(A2176,lookups!A$1:B$25,2,0),
IF(ISNA(B2176),"",
IF(OR(ISBLANK(A2176),ISNA(B2176),B2176=0),
"",
"#define "&amp;
VLOOKUP(A2176,SOURCE!B:S,15,0)&amp;IF(SOURCE!$AA$2-LEN(VLOOKUP(A2176,SOURCE!B:S,15,0))&gt;=0,REPT(" ",SOURCE!$AA$2-LEN(VLOOKUP(A2176,SOURCE!B:S,15,0))),"")&amp;
TEXT(A2176,"???0")&amp;IF(VLOOKUP(A2176,SOURCE!B:S,16,0)="","","   "&amp;VLOOKUP(A2176,SOURCE!B:S,16,0)
))))
)</f>
        <v>#VALUE!</v>
      </c>
    </row>
    <row r="2177" spans="1:4">
      <c r="A2177" t="str">
        <f t="shared" si="37"/>
        <v/>
      </c>
      <c r="B2177" t="e">
        <f>VLOOKUP(A2177,SOURCE!B:S,15,0)</f>
        <v>#N/A</v>
      </c>
      <c r="C2177" t="str">
        <f>IF(
ISNUMBER(INDEX(SOURCE!B:B,MATCH(A2177,SOURCE!B:B,0)+1)),
  VALUE(INDEX(SOURCE!B:B,MATCH(A2177,SOURCE!B:B,0)+1)),
  "")</f>
        <v/>
      </c>
      <c r="D2177" s="8" t="e">
        <f>IF(A2177&lt;&gt;INT(A2177),B2177,
IF(A2177&lt;0,VLOOKUP(A2177,lookups!A$1:B$25,2,0),
IF(ISNA(B2177),"",
IF(OR(ISBLANK(A2177),ISNA(B2177),B2177=0),
"",
"#define "&amp;
VLOOKUP(A2177,SOURCE!B:S,15,0)&amp;IF(SOURCE!$AA$2-LEN(VLOOKUP(A2177,SOURCE!B:S,15,0))&gt;=0,REPT(" ",SOURCE!$AA$2-LEN(VLOOKUP(A2177,SOURCE!B:S,15,0))),"")&amp;
TEXT(A2177,"???0")&amp;IF(VLOOKUP(A2177,SOURCE!B:S,16,0)="","","   "&amp;VLOOKUP(A2177,SOURCE!B:S,16,0)
))))
)</f>
        <v>#VALUE!</v>
      </c>
    </row>
    <row r="2178" spans="1:4">
      <c r="A2178" t="str">
        <f t="shared" si="37"/>
        <v/>
      </c>
      <c r="B2178" t="e">
        <f>VLOOKUP(A2178,SOURCE!B:S,15,0)</f>
        <v>#N/A</v>
      </c>
      <c r="C2178" t="str">
        <f>IF(
ISNUMBER(INDEX(SOURCE!B:B,MATCH(A2178,SOURCE!B:B,0)+1)),
  VALUE(INDEX(SOURCE!B:B,MATCH(A2178,SOURCE!B:B,0)+1)),
  "")</f>
        <v/>
      </c>
      <c r="D2178" s="8" t="e">
        <f>IF(A2178&lt;&gt;INT(A2178),B2178,
IF(A2178&lt;0,VLOOKUP(A2178,lookups!A$1:B$25,2,0),
IF(ISNA(B2178),"",
IF(OR(ISBLANK(A2178),ISNA(B2178),B2178=0),
"",
"#define "&amp;
VLOOKUP(A2178,SOURCE!B:S,15,0)&amp;IF(SOURCE!$AA$2-LEN(VLOOKUP(A2178,SOURCE!B:S,15,0))&gt;=0,REPT(" ",SOURCE!$AA$2-LEN(VLOOKUP(A2178,SOURCE!B:S,15,0))),"")&amp;
TEXT(A2178,"???0")&amp;IF(VLOOKUP(A2178,SOURCE!B:S,16,0)="","","   "&amp;VLOOKUP(A2178,SOURCE!B:S,16,0)
))))
)</f>
        <v>#VALUE!</v>
      </c>
    </row>
    <row r="2179" spans="1:4">
      <c r="A2179" t="str">
        <f t="shared" si="37"/>
        <v/>
      </c>
      <c r="B2179" t="e">
        <f>VLOOKUP(A2179,SOURCE!B:S,15,0)</f>
        <v>#N/A</v>
      </c>
      <c r="C2179" t="str">
        <f>IF(
ISNUMBER(INDEX(SOURCE!B:B,MATCH(A2179,SOURCE!B:B,0)+1)),
  VALUE(INDEX(SOURCE!B:B,MATCH(A2179,SOURCE!B:B,0)+1)),
  "")</f>
        <v/>
      </c>
      <c r="D2179" s="8" t="e">
        <f>IF(A2179&lt;&gt;INT(A2179),B2179,
IF(A2179&lt;0,VLOOKUP(A2179,lookups!A$1:B$25,2,0),
IF(ISNA(B2179),"",
IF(OR(ISBLANK(A2179),ISNA(B2179),B2179=0),
"",
"#define "&amp;
VLOOKUP(A2179,SOURCE!B:S,15,0)&amp;IF(SOURCE!$AA$2-LEN(VLOOKUP(A2179,SOURCE!B:S,15,0))&gt;=0,REPT(" ",SOURCE!$AA$2-LEN(VLOOKUP(A2179,SOURCE!B:S,15,0))),"")&amp;
TEXT(A2179,"???0")&amp;IF(VLOOKUP(A2179,SOURCE!B:S,16,0)="","","   "&amp;VLOOKUP(A2179,SOURCE!B:S,16,0)
))))
)</f>
        <v>#VALUE!</v>
      </c>
    </row>
    <row r="2180" spans="1:4">
      <c r="A2180" t="str">
        <f t="shared" si="37"/>
        <v/>
      </c>
      <c r="B2180" t="e">
        <f>VLOOKUP(A2180,SOURCE!B:S,15,0)</f>
        <v>#N/A</v>
      </c>
      <c r="C2180" t="str">
        <f>IF(
ISNUMBER(INDEX(SOURCE!B:B,MATCH(A2180,SOURCE!B:B,0)+1)),
  VALUE(INDEX(SOURCE!B:B,MATCH(A2180,SOURCE!B:B,0)+1)),
  "")</f>
        <v/>
      </c>
      <c r="D2180" s="8" t="e">
        <f>IF(A2180&lt;&gt;INT(A2180),B2180,
IF(A2180&lt;0,VLOOKUP(A2180,lookups!A$1:B$25,2,0),
IF(ISNA(B2180),"",
IF(OR(ISBLANK(A2180),ISNA(B2180),B2180=0),
"",
"#define "&amp;
VLOOKUP(A2180,SOURCE!B:S,15,0)&amp;IF(SOURCE!$AA$2-LEN(VLOOKUP(A2180,SOURCE!B:S,15,0))&gt;=0,REPT(" ",SOURCE!$AA$2-LEN(VLOOKUP(A2180,SOURCE!B:S,15,0))),"")&amp;
TEXT(A2180,"???0")&amp;IF(VLOOKUP(A2180,SOURCE!B:S,16,0)="","","   "&amp;VLOOKUP(A2180,SOURCE!B:S,16,0)
))))
)</f>
        <v>#VALUE!</v>
      </c>
    </row>
    <row r="2181" spans="1:4">
      <c r="A2181" t="str">
        <f t="shared" si="37"/>
        <v/>
      </c>
      <c r="B2181" t="e">
        <f>VLOOKUP(A2181,SOURCE!B:S,15,0)</f>
        <v>#N/A</v>
      </c>
      <c r="C2181" t="str">
        <f>IF(
ISNUMBER(INDEX(SOURCE!B:B,MATCH(A2181,SOURCE!B:B,0)+1)),
  VALUE(INDEX(SOURCE!B:B,MATCH(A2181,SOURCE!B:B,0)+1)),
  "")</f>
        <v/>
      </c>
      <c r="D2181" s="8" t="e">
        <f>IF(A2181&lt;&gt;INT(A2181),B2181,
IF(A2181&lt;0,VLOOKUP(A2181,lookups!A$1:B$25,2,0),
IF(ISNA(B2181),"",
IF(OR(ISBLANK(A2181),ISNA(B2181),B2181=0),
"",
"#define "&amp;
VLOOKUP(A2181,SOURCE!B:S,15,0)&amp;IF(SOURCE!$AA$2-LEN(VLOOKUP(A2181,SOURCE!B:S,15,0))&gt;=0,REPT(" ",SOURCE!$AA$2-LEN(VLOOKUP(A2181,SOURCE!B:S,15,0))),"")&amp;
TEXT(A2181,"???0")&amp;IF(VLOOKUP(A2181,SOURCE!B:S,16,0)="","","   "&amp;VLOOKUP(A2181,SOURCE!B:S,16,0)
))))
)</f>
        <v>#VALUE!</v>
      </c>
    </row>
    <row r="2182" spans="1:4">
      <c r="A2182" t="str">
        <f t="shared" si="37"/>
        <v/>
      </c>
      <c r="B2182" t="e">
        <f>VLOOKUP(A2182,SOURCE!B:S,15,0)</f>
        <v>#N/A</v>
      </c>
      <c r="C2182" t="str">
        <f>IF(
ISNUMBER(INDEX(SOURCE!B:B,MATCH(A2182,SOURCE!B:B,0)+1)),
  VALUE(INDEX(SOURCE!B:B,MATCH(A2182,SOURCE!B:B,0)+1)),
  "")</f>
        <v/>
      </c>
      <c r="D2182" s="8" t="e">
        <f>IF(A2182&lt;&gt;INT(A2182),B2182,
IF(A2182&lt;0,VLOOKUP(A2182,lookups!A$1:B$25,2,0),
IF(ISNA(B2182),"",
IF(OR(ISBLANK(A2182),ISNA(B2182),B2182=0),
"",
"#define "&amp;
VLOOKUP(A2182,SOURCE!B:S,15,0)&amp;IF(SOURCE!$AA$2-LEN(VLOOKUP(A2182,SOURCE!B:S,15,0))&gt;=0,REPT(" ",SOURCE!$AA$2-LEN(VLOOKUP(A2182,SOURCE!B:S,15,0))),"")&amp;
TEXT(A2182,"???0")&amp;IF(VLOOKUP(A2182,SOURCE!B:S,16,0)="","","   "&amp;VLOOKUP(A2182,SOURCE!B:S,16,0)
))))
)</f>
        <v>#VALUE!</v>
      </c>
    </row>
    <row r="2183" spans="1:4">
      <c r="A2183" t="str">
        <f t="shared" si="37"/>
        <v/>
      </c>
      <c r="B2183" t="e">
        <f>VLOOKUP(A2183,SOURCE!B:S,15,0)</f>
        <v>#N/A</v>
      </c>
      <c r="C2183" t="str">
        <f>IF(
ISNUMBER(INDEX(SOURCE!B:B,MATCH(A2183,SOURCE!B:B,0)+1)),
  VALUE(INDEX(SOURCE!B:B,MATCH(A2183,SOURCE!B:B,0)+1)),
  "")</f>
        <v/>
      </c>
      <c r="D2183" s="8" t="e">
        <f>IF(A2183&lt;&gt;INT(A2183),B2183,
IF(A2183&lt;0,VLOOKUP(A2183,lookups!A$1:B$25,2,0),
IF(ISNA(B2183),"",
IF(OR(ISBLANK(A2183),ISNA(B2183),B2183=0),
"",
"#define "&amp;
VLOOKUP(A2183,SOURCE!B:S,15,0)&amp;IF(SOURCE!$AA$2-LEN(VLOOKUP(A2183,SOURCE!B:S,15,0))&gt;=0,REPT(" ",SOURCE!$AA$2-LEN(VLOOKUP(A2183,SOURCE!B:S,15,0))),"")&amp;
TEXT(A2183,"???0")&amp;IF(VLOOKUP(A2183,SOURCE!B:S,16,0)="","","   "&amp;VLOOKUP(A2183,SOURCE!B:S,16,0)
))))
)</f>
        <v>#VALUE!</v>
      </c>
    </row>
    <row r="2184" spans="1:4">
      <c r="A2184" t="str">
        <f t="shared" si="37"/>
        <v/>
      </c>
      <c r="B2184" t="e">
        <f>VLOOKUP(A2184,SOURCE!B:S,15,0)</f>
        <v>#N/A</v>
      </c>
      <c r="C2184" t="str">
        <f>IF(
ISNUMBER(INDEX(SOURCE!B:B,MATCH(A2184,SOURCE!B:B,0)+1)),
  VALUE(INDEX(SOURCE!B:B,MATCH(A2184,SOURCE!B:B,0)+1)),
  "")</f>
        <v/>
      </c>
      <c r="D2184" s="8" t="e">
        <f>IF(A2184&lt;&gt;INT(A2184),B2184,
IF(A2184&lt;0,VLOOKUP(A2184,lookups!A$1:B$25,2,0),
IF(ISNA(B2184),"",
IF(OR(ISBLANK(A2184),ISNA(B2184),B2184=0),
"",
"#define "&amp;
VLOOKUP(A2184,SOURCE!B:S,15,0)&amp;IF(SOURCE!$AA$2-LEN(VLOOKUP(A2184,SOURCE!B:S,15,0))&gt;=0,REPT(" ",SOURCE!$AA$2-LEN(VLOOKUP(A2184,SOURCE!B:S,15,0))),"")&amp;
TEXT(A2184,"???0")&amp;IF(VLOOKUP(A2184,SOURCE!B:S,16,0)="","","   "&amp;VLOOKUP(A2184,SOURCE!B:S,16,0)
))))
)</f>
        <v>#VALUE!</v>
      </c>
    </row>
    <row r="2185" spans="1:4">
      <c r="A2185" t="str">
        <f t="shared" si="37"/>
        <v/>
      </c>
      <c r="B2185" t="e">
        <f>VLOOKUP(A2185,SOURCE!B:S,15,0)</f>
        <v>#N/A</v>
      </c>
      <c r="C2185" t="str">
        <f>IF(
ISNUMBER(INDEX(SOURCE!B:B,MATCH(A2185,SOURCE!B:B,0)+1)),
  VALUE(INDEX(SOURCE!B:B,MATCH(A2185,SOURCE!B:B,0)+1)),
  "")</f>
        <v/>
      </c>
      <c r="D2185" s="8" t="e">
        <f>IF(A2185&lt;&gt;INT(A2185),B2185,
IF(A2185&lt;0,VLOOKUP(A2185,lookups!A$1:B$25,2,0),
IF(ISNA(B2185),"",
IF(OR(ISBLANK(A2185),ISNA(B2185),B2185=0),
"",
"#define "&amp;
VLOOKUP(A2185,SOURCE!B:S,15,0)&amp;IF(SOURCE!$AA$2-LEN(VLOOKUP(A2185,SOURCE!B:S,15,0))&gt;=0,REPT(" ",SOURCE!$AA$2-LEN(VLOOKUP(A2185,SOURCE!B:S,15,0))),"")&amp;
TEXT(A2185,"???0")&amp;IF(VLOOKUP(A2185,SOURCE!B:S,16,0)="","","   "&amp;VLOOKUP(A2185,SOURCE!B:S,16,0)
))))
)</f>
        <v>#VALUE!</v>
      </c>
    </row>
    <row r="2186" spans="1:4">
      <c r="A2186" t="str">
        <f t="shared" si="37"/>
        <v/>
      </c>
      <c r="B2186" t="e">
        <f>VLOOKUP(A2186,SOURCE!B:S,15,0)</f>
        <v>#N/A</v>
      </c>
      <c r="C2186" t="str">
        <f>IF(
ISNUMBER(INDEX(SOURCE!B:B,MATCH(A2186,SOURCE!B:B,0)+1)),
  VALUE(INDEX(SOURCE!B:B,MATCH(A2186,SOURCE!B:B,0)+1)),
  "")</f>
        <v/>
      </c>
      <c r="D2186" s="8" t="e">
        <f>IF(A2186&lt;&gt;INT(A2186),B2186,
IF(A2186&lt;0,VLOOKUP(A2186,lookups!A$1:B$25,2,0),
IF(ISNA(B2186),"",
IF(OR(ISBLANK(A2186),ISNA(B2186),B2186=0),
"",
"#define "&amp;
VLOOKUP(A2186,SOURCE!B:S,15,0)&amp;IF(SOURCE!$AA$2-LEN(VLOOKUP(A2186,SOURCE!B:S,15,0))&gt;=0,REPT(" ",SOURCE!$AA$2-LEN(VLOOKUP(A2186,SOURCE!B:S,15,0))),"")&amp;
TEXT(A2186,"???0")&amp;IF(VLOOKUP(A2186,SOURCE!B:S,16,0)="","","   "&amp;VLOOKUP(A2186,SOURCE!B:S,16,0)
))))
)</f>
        <v>#VALUE!</v>
      </c>
    </row>
    <row r="2187" spans="1:4">
      <c r="A2187" t="str">
        <f t="shared" ref="A2187:A2250" si="38">C2186</f>
        <v/>
      </c>
      <c r="B2187" t="e">
        <f>VLOOKUP(A2187,SOURCE!B:S,15,0)</f>
        <v>#N/A</v>
      </c>
      <c r="C2187" t="str">
        <f>IF(
ISNUMBER(INDEX(SOURCE!B:B,MATCH(A2187,SOURCE!B:B,0)+1)),
  VALUE(INDEX(SOURCE!B:B,MATCH(A2187,SOURCE!B:B,0)+1)),
  "")</f>
        <v/>
      </c>
      <c r="D2187" s="8" t="e">
        <f>IF(A2187&lt;&gt;INT(A2187),B2187,
IF(A2187&lt;0,VLOOKUP(A2187,lookups!A$1:B$25,2,0),
IF(ISNA(B2187),"",
IF(OR(ISBLANK(A2187),ISNA(B2187),B2187=0),
"",
"#define "&amp;
VLOOKUP(A2187,SOURCE!B:S,15,0)&amp;IF(SOURCE!$AA$2-LEN(VLOOKUP(A2187,SOURCE!B:S,15,0))&gt;=0,REPT(" ",SOURCE!$AA$2-LEN(VLOOKUP(A2187,SOURCE!B:S,15,0))),"")&amp;
TEXT(A2187,"???0")&amp;IF(VLOOKUP(A2187,SOURCE!B:S,16,0)="","","   "&amp;VLOOKUP(A2187,SOURCE!B:S,16,0)
))))
)</f>
        <v>#VALUE!</v>
      </c>
    </row>
    <row r="2188" spans="1:4">
      <c r="A2188" t="str">
        <f t="shared" si="38"/>
        <v/>
      </c>
      <c r="B2188" t="e">
        <f>VLOOKUP(A2188,SOURCE!B:S,15,0)</f>
        <v>#N/A</v>
      </c>
      <c r="C2188" t="str">
        <f>IF(
ISNUMBER(INDEX(SOURCE!B:B,MATCH(A2188,SOURCE!B:B,0)+1)),
  VALUE(INDEX(SOURCE!B:B,MATCH(A2188,SOURCE!B:B,0)+1)),
  "")</f>
        <v/>
      </c>
      <c r="D2188" s="8" t="e">
        <f>IF(A2188&lt;&gt;INT(A2188),B2188,
IF(A2188&lt;0,VLOOKUP(A2188,lookups!A$1:B$25,2,0),
IF(ISNA(B2188),"",
IF(OR(ISBLANK(A2188),ISNA(B2188),B2188=0),
"",
"#define "&amp;
VLOOKUP(A2188,SOURCE!B:S,15,0)&amp;IF(SOURCE!$AA$2-LEN(VLOOKUP(A2188,SOURCE!B:S,15,0))&gt;=0,REPT(" ",SOURCE!$AA$2-LEN(VLOOKUP(A2188,SOURCE!B:S,15,0))),"")&amp;
TEXT(A2188,"???0")&amp;IF(VLOOKUP(A2188,SOURCE!B:S,16,0)="","","   "&amp;VLOOKUP(A2188,SOURCE!B:S,16,0)
))))
)</f>
        <v>#VALUE!</v>
      </c>
    </row>
    <row r="2189" spans="1:4">
      <c r="A2189" t="str">
        <f t="shared" si="38"/>
        <v/>
      </c>
      <c r="B2189" t="e">
        <f>VLOOKUP(A2189,SOURCE!B:S,15,0)</f>
        <v>#N/A</v>
      </c>
      <c r="C2189" t="str">
        <f>IF(
ISNUMBER(INDEX(SOURCE!B:B,MATCH(A2189,SOURCE!B:B,0)+1)),
  VALUE(INDEX(SOURCE!B:B,MATCH(A2189,SOURCE!B:B,0)+1)),
  "")</f>
        <v/>
      </c>
      <c r="D2189" s="8" t="e">
        <f>IF(A2189&lt;&gt;INT(A2189),B2189,
IF(A2189&lt;0,VLOOKUP(A2189,lookups!A$1:B$25,2,0),
IF(ISNA(B2189),"",
IF(OR(ISBLANK(A2189),ISNA(B2189),B2189=0),
"",
"#define "&amp;
VLOOKUP(A2189,SOURCE!B:S,15,0)&amp;IF(SOURCE!$AA$2-LEN(VLOOKUP(A2189,SOURCE!B:S,15,0))&gt;=0,REPT(" ",SOURCE!$AA$2-LEN(VLOOKUP(A2189,SOURCE!B:S,15,0))),"")&amp;
TEXT(A2189,"???0")&amp;IF(VLOOKUP(A2189,SOURCE!B:S,16,0)="","","   "&amp;VLOOKUP(A2189,SOURCE!B:S,16,0)
))))
)</f>
        <v>#VALUE!</v>
      </c>
    </row>
    <row r="2190" spans="1:4">
      <c r="A2190" t="str">
        <f t="shared" si="38"/>
        <v/>
      </c>
      <c r="B2190" t="e">
        <f>VLOOKUP(A2190,SOURCE!B:S,15,0)</f>
        <v>#N/A</v>
      </c>
      <c r="C2190" t="str">
        <f>IF(
ISNUMBER(INDEX(SOURCE!B:B,MATCH(A2190,SOURCE!B:B,0)+1)),
  VALUE(INDEX(SOURCE!B:B,MATCH(A2190,SOURCE!B:B,0)+1)),
  "")</f>
        <v/>
      </c>
      <c r="D2190" s="8" t="e">
        <f>IF(A2190&lt;&gt;INT(A2190),B2190,
IF(A2190&lt;0,VLOOKUP(A2190,lookups!A$1:B$25,2,0),
IF(ISNA(B2190),"",
IF(OR(ISBLANK(A2190),ISNA(B2190),B2190=0),
"",
"#define "&amp;
VLOOKUP(A2190,SOURCE!B:S,15,0)&amp;IF(SOURCE!$AA$2-LEN(VLOOKUP(A2190,SOURCE!B:S,15,0))&gt;=0,REPT(" ",SOURCE!$AA$2-LEN(VLOOKUP(A2190,SOURCE!B:S,15,0))),"")&amp;
TEXT(A2190,"???0")&amp;IF(VLOOKUP(A2190,SOURCE!B:S,16,0)="","","   "&amp;VLOOKUP(A2190,SOURCE!B:S,16,0)
))))
)</f>
        <v>#VALUE!</v>
      </c>
    </row>
    <row r="2191" spans="1:4">
      <c r="A2191" t="str">
        <f t="shared" si="38"/>
        <v/>
      </c>
      <c r="B2191" t="e">
        <f>VLOOKUP(A2191,SOURCE!B:S,15,0)</f>
        <v>#N/A</v>
      </c>
      <c r="C2191" t="str">
        <f>IF(
ISNUMBER(INDEX(SOURCE!B:B,MATCH(A2191,SOURCE!B:B,0)+1)),
  VALUE(INDEX(SOURCE!B:B,MATCH(A2191,SOURCE!B:B,0)+1)),
  "")</f>
        <v/>
      </c>
      <c r="D2191" s="8" t="e">
        <f>IF(A2191&lt;&gt;INT(A2191),B2191,
IF(A2191&lt;0,VLOOKUP(A2191,lookups!A$1:B$25,2,0),
IF(ISNA(B2191),"",
IF(OR(ISBLANK(A2191),ISNA(B2191),B2191=0),
"",
"#define "&amp;
VLOOKUP(A2191,SOURCE!B:S,15,0)&amp;IF(SOURCE!$AA$2-LEN(VLOOKUP(A2191,SOURCE!B:S,15,0))&gt;=0,REPT(" ",SOURCE!$AA$2-LEN(VLOOKUP(A2191,SOURCE!B:S,15,0))),"")&amp;
TEXT(A2191,"???0")&amp;IF(VLOOKUP(A2191,SOURCE!B:S,16,0)="","","   "&amp;VLOOKUP(A2191,SOURCE!B:S,16,0)
))))
)</f>
        <v>#VALUE!</v>
      </c>
    </row>
    <row r="2192" spans="1:4">
      <c r="A2192" t="str">
        <f t="shared" si="38"/>
        <v/>
      </c>
      <c r="B2192" t="e">
        <f>VLOOKUP(A2192,SOURCE!B:S,15,0)</f>
        <v>#N/A</v>
      </c>
      <c r="C2192" t="str">
        <f>IF(
ISNUMBER(INDEX(SOURCE!B:B,MATCH(A2192,SOURCE!B:B,0)+1)),
  VALUE(INDEX(SOURCE!B:B,MATCH(A2192,SOURCE!B:B,0)+1)),
  "")</f>
        <v/>
      </c>
      <c r="D2192" s="8" t="e">
        <f>IF(A2192&lt;&gt;INT(A2192),B2192,
IF(A2192&lt;0,VLOOKUP(A2192,lookups!A$1:B$25,2,0),
IF(ISNA(B2192),"",
IF(OR(ISBLANK(A2192),ISNA(B2192),B2192=0),
"",
"#define "&amp;
VLOOKUP(A2192,SOURCE!B:S,15,0)&amp;IF(SOURCE!$AA$2-LEN(VLOOKUP(A2192,SOURCE!B:S,15,0))&gt;=0,REPT(" ",SOURCE!$AA$2-LEN(VLOOKUP(A2192,SOURCE!B:S,15,0))),"")&amp;
TEXT(A2192,"???0")&amp;IF(VLOOKUP(A2192,SOURCE!B:S,16,0)="","","   "&amp;VLOOKUP(A2192,SOURCE!B:S,16,0)
))))
)</f>
        <v>#VALUE!</v>
      </c>
    </row>
    <row r="2193" spans="1:4">
      <c r="A2193" t="str">
        <f t="shared" si="38"/>
        <v/>
      </c>
      <c r="B2193" t="e">
        <f>VLOOKUP(A2193,SOURCE!B:S,15,0)</f>
        <v>#N/A</v>
      </c>
      <c r="C2193" t="str">
        <f>IF(
ISNUMBER(INDEX(SOURCE!B:B,MATCH(A2193,SOURCE!B:B,0)+1)),
  VALUE(INDEX(SOURCE!B:B,MATCH(A2193,SOURCE!B:B,0)+1)),
  "")</f>
        <v/>
      </c>
      <c r="D2193" s="8" t="e">
        <f>IF(A2193&lt;&gt;INT(A2193),B2193,
IF(A2193&lt;0,VLOOKUP(A2193,lookups!A$1:B$25,2,0),
IF(ISNA(B2193),"",
IF(OR(ISBLANK(A2193),ISNA(B2193),B2193=0),
"",
"#define "&amp;
VLOOKUP(A2193,SOURCE!B:S,15,0)&amp;IF(SOURCE!$AA$2-LEN(VLOOKUP(A2193,SOURCE!B:S,15,0))&gt;=0,REPT(" ",SOURCE!$AA$2-LEN(VLOOKUP(A2193,SOURCE!B:S,15,0))),"")&amp;
TEXT(A2193,"???0")&amp;IF(VLOOKUP(A2193,SOURCE!B:S,16,0)="","","   "&amp;VLOOKUP(A2193,SOURCE!B:S,16,0)
))))
)</f>
        <v>#VALUE!</v>
      </c>
    </row>
    <row r="2194" spans="1:4">
      <c r="A2194" t="str">
        <f t="shared" si="38"/>
        <v/>
      </c>
      <c r="B2194" t="e">
        <f>VLOOKUP(A2194,SOURCE!B:S,15,0)</f>
        <v>#N/A</v>
      </c>
      <c r="C2194" t="str">
        <f>IF(
ISNUMBER(INDEX(SOURCE!B:B,MATCH(A2194,SOURCE!B:B,0)+1)),
  VALUE(INDEX(SOURCE!B:B,MATCH(A2194,SOURCE!B:B,0)+1)),
  "")</f>
        <v/>
      </c>
      <c r="D2194" s="8" t="e">
        <f>IF(A2194&lt;&gt;INT(A2194),B2194,
IF(A2194&lt;0,VLOOKUP(A2194,lookups!A$1:B$25,2,0),
IF(ISNA(B2194),"",
IF(OR(ISBLANK(A2194),ISNA(B2194),B2194=0),
"",
"#define "&amp;
VLOOKUP(A2194,SOURCE!B:S,15,0)&amp;IF(SOURCE!$AA$2-LEN(VLOOKUP(A2194,SOURCE!B:S,15,0))&gt;=0,REPT(" ",SOURCE!$AA$2-LEN(VLOOKUP(A2194,SOURCE!B:S,15,0))),"")&amp;
TEXT(A2194,"???0")&amp;IF(VLOOKUP(A2194,SOURCE!B:S,16,0)="","","   "&amp;VLOOKUP(A2194,SOURCE!B:S,16,0)
))))
)</f>
        <v>#VALUE!</v>
      </c>
    </row>
    <row r="2195" spans="1:4">
      <c r="A2195" t="str">
        <f t="shared" si="38"/>
        <v/>
      </c>
      <c r="B2195" t="e">
        <f>VLOOKUP(A2195,SOURCE!B:S,15,0)</f>
        <v>#N/A</v>
      </c>
      <c r="C2195" t="str">
        <f>IF(
ISNUMBER(INDEX(SOURCE!B:B,MATCH(A2195,SOURCE!B:B,0)+1)),
  VALUE(INDEX(SOURCE!B:B,MATCH(A2195,SOURCE!B:B,0)+1)),
  "")</f>
        <v/>
      </c>
      <c r="D2195" s="8" t="e">
        <f>IF(A2195&lt;&gt;INT(A2195),B2195,
IF(A2195&lt;0,VLOOKUP(A2195,lookups!A$1:B$25,2,0),
IF(ISNA(B2195),"",
IF(OR(ISBLANK(A2195),ISNA(B2195),B2195=0),
"",
"#define "&amp;
VLOOKUP(A2195,SOURCE!B:S,15,0)&amp;IF(SOURCE!$AA$2-LEN(VLOOKUP(A2195,SOURCE!B:S,15,0))&gt;=0,REPT(" ",SOURCE!$AA$2-LEN(VLOOKUP(A2195,SOURCE!B:S,15,0))),"")&amp;
TEXT(A2195,"???0")&amp;IF(VLOOKUP(A2195,SOURCE!B:S,16,0)="","","   "&amp;VLOOKUP(A2195,SOURCE!B:S,16,0)
))))
)</f>
        <v>#VALUE!</v>
      </c>
    </row>
    <row r="2196" spans="1:4">
      <c r="A2196" t="str">
        <f t="shared" si="38"/>
        <v/>
      </c>
      <c r="B2196" t="e">
        <f>VLOOKUP(A2196,SOURCE!B:S,15,0)</f>
        <v>#N/A</v>
      </c>
      <c r="C2196" t="str">
        <f>IF(
ISNUMBER(INDEX(SOURCE!B:B,MATCH(A2196,SOURCE!B:B,0)+1)),
  VALUE(INDEX(SOURCE!B:B,MATCH(A2196,SOURCE!B:B,0)+1)),
  "")</f>
        <v/>
      </c>
      <c r="D2196" s="8" t="e">
        <f>IF(A2196&lt;&gt;INT(A2196),B2196,
IF(A2196&lt;0,VLOOKUP(A2196,lookups!A$1:B$25,2,0),
IF(ISNA(B2196),"",
IF(OR(ISBLANK(A2196),ISNA(B2196),B2196=0),
"",
"#define "&amp;
VLOOKUP(A2196,SOURCE!B:S,15,0)&amp;IF(SOURCE!$AA$2-LEN(VLOOKUP(A2196,SOURCE!B:S,15,0))&gt;=0,REPT(" ",SOURCE!$AA$2-LEN(VLOOKUP(A2196,SOURCE!B:S,15,0))),"")&amp;
TEXT(A2196,"???0")&amp;IF(VLOOKUP(A2196,SOURCE!B:S,16,0)="","","   "&amp;VLOOKUP(A2196,SOURCE!B:S,16,0)
))))
)</f>
        <v>#VALUE!</v>
      </c>
    </row>
    <row r="2197" spans="1:4">
      <c r="A2197" t="str">
        <f t="shared" si="38"/>
        <v/>
      </c>
      <c r="B2197" t="e">
        <f>VLOOKUP(A2197,SOURCE!B:S,15,0)</f>
        <v>#N/A</v>
      </c>
      <c r="C2197" t="str">
        <f>IF(
ISNUMBER(INDEX(SOURCE!B:B,MATCH(A2197,SOURCE!B:B,0)+1)),
  VALUE(INDEX(SOURCE!B:B,MATCH(A2197,SOURCE!B:B,0)+1)),
  "")</f>
        <v/>
      </c>
      <c r="D2197" s="8" t="e">
        <f>IF(A2197&lt;&gt;INT(A2197),B2197,
IF(A2197&lt;0,VLOOKUP(A2197,lookups!A$1:B$25,2,0),
IF(ISNA(B2197),"",
IF(OR(ISBLANK(A2197),ISNA(B2197),B2197=0),
"",
"#define "&amp;
VLOOKUP(A2197,SOURCE!B:S,15,0)&amp;IF(SOURCE!$AA$2-LEN(VLOOKUP(A2197,SOURCE!B:S,15,0))&gt;=0,REPT(" ",SOURCE!$AA$2-LEN(VLOOKUP(A2197,SOURCE!B:S,15,0))),"")&amp;
TEXT(A2197,"???0")&amp;IF(VLOOKUP(A2197,SOURCE!B:S,16,0)="","","   "&amp;VLOOKUP(A2197,SOURCE!B:S,16,0)
))))
)</f>
        <v>#VALUE!</v>
      </c>
    </row>
    <row r="2198" spans="1:4">
      <c r="A2198" t="str">
        <f t="shared" si="38"/>
        <v/>
      </c>
      <c r="B2198" t="e">
        <f>VLOOKUP(A2198,SOURCE!B:S,15,0)</f>
        <v>#N/A</v>
      </c>
      <c r="C2198" t="str">
        <f>IF(
ISNUMBER(INDEX(SOURCE!B:B,MATCH(A2198,SOURCE!B:B,0)+1)),
  VALUE(INDEX(SOURCE!B:B,MATCH(A2198,SOURCE!B:B,0)+1)),
  "")</f>
        <v/>
      </c>
      <c r="D2198" s="8" t="e">
        <f>IF(A2198&lt;&gt;INT(A2198),B2198,
IF(A2198&lt;0,VLOOKUP(A2198,lookups!A$1:B$25,2,0),
IF(ISNA(B2198),"",
IF(OR(ISBLANK(A2198),ISNA(B2198),B2198=0),
"",
"#define "&amp;
VLOOKUP(A2198,SOURCE!B:S,15,0)&amp;IF(SOURCE!$AA$2-LEN(VLOOKUP(A2198,SOURCE!B:S,15,0))&gt;=0,REPT(" ",SOURCE!$AA$2-LEN(VLOOKUP(A2198,SOURCE!B:S,15,0))),"")&amp;
TEXT(A2198,"???0")&amp;IF(VLOOKUP(A2198,SOURCE!B:S,16,0)="","","   "&amp;VLOOKUP(A2198,SOURCE!B:S,16,0)
))))
)</f>
        <v>#VALUE!</v>
      </c>
    </row>
    <row r="2199" spans="1:4">
      <c r="A2199" t="str">
        <f t="shared" si="38"/>
        <v/>
      </c>
      <c r="B2199" t="e">
        <f>VLOOKUP(A2199,SOURCE!B:S,15,0)</f>
        <v>#N/A</v>
      </c>
      <c r="C2199" t="str">
        <f>IF(
ISNUMBER(INDEX(SOURCE!B:B,MATCH(A2199,SOURCE!B:B,0)+1)),
  VALUE(INDEX(SOURCE!B:B,MATCH(A2199,SOURCE!B:B,0)+1)),
  "")</f>
        <v/>
      </c>
      <c r="D2199" s="8" t="e">
        <f>IF(A2199&lt;&gt;INT(A2199),B2199,
IF(A2199&lt;0,VLOOKUP(A2199,lookups!A$1:B$25,2,0),
IF(ISNA(B2199),"",
IF(OR(ISBLANK(A2199),ISNA(B2199),B2199=0),
"",
"#define "&amp;
VLOOKUP(A2199,SOURCE!B:S,15,0)&amp;IF(SOURCE!$AA$2-LEN(VLOOKUP(A2199,SOURCE!B:S,15,0))&gt;=0,REPT(" ",SOURCE!$AA$2-LEN(VLOOKUP(A2199,SOURCE!B:S,15,0))),"")&amp;
TEXT(A2199,"???0")&amp;IF(VLOOKUP(A2199,SOURCE!B:S,16,0)="","","   "&amp;VLOOKUP(A2199,SOURCE!B:S,16,0)
))))
)</f>
        <v>#VALUE!</v>
      </c>
    </row>
    <row r="2200" spans="1:4">
      <c r="A2200" t="str">
        <f t="shared" si="38"/>
        <v/>
      </c>
      <c r="B2200" t="e">
        <f>VLOOKUP(A2200,SOURCE!B:S,15,0)</f>
        <v>#N/A</v>
      </c>
      <c r="C2200" t="str">
        <f>IF(
ISNUMBER(INDEX(SOURCE!B:B,MATCH(A2200,SOURCE!B:B,0)+1)),
  VALUE(INDEX(SOURCE!B:B,MATCH(A2200,SOURCE!B:B,0)+1)),
  "")</f>
        <v/>
      </c>
      <c r="D2200" s="8" t="e">
        <f>IF(A2200&lt;&gt;INT(A2200),B2200,
IF(A2200&lt;0,VLOOKUP(A2200,lookups!A$1:B$25,2,0),
IF(ISNA(B2200),"",
IF(OR(ISBLANK(A2200),ISNA(B2200),B2200=0),
"",
"#define "&amp;
VLOOKUP(A2200,SOURCE!B:S,15,0)&amp;IF(SOURCE!$AA$2-LEN(VLOOKUP(A2200,SOURCE!B:S,15,0))&gt;=0,REPT(" ",SOURCE!$AA$2-LEN(VLOOKUP(A2200,SOURCE!B:S,15,0))),"")&amp;
TEXT(A2200,"???0")&amp;IF(VLOOKUP(A2200,SOURCE!B:S,16,0)="","","   "&amp;VLOOKUP(A2200,SOURCE!B:S,16,0)
))))
)</f>
        <v>#VALUE!</v>
      </c>
    </row>
    <row r="2201" spans="1:4">
      <c r="A2201" t="str">
        <f t="shared" si="38"/>
        <v/>
      </c>
      <c r="B2201" t="e">
        <f>VLOOKUP(A2201,SOURCE!B:S,15,0)</f>
        <v>#N/A</v>
      </c>
      <c r="C2201" t="str">
        <f>IF(
ISNUMBER(INDEX(SOURCE!B:B,MATCH(A2201,SOURCE!B:B,0)+1)),
  VALUE(INDEX(SOURCE!B:B,MATCH(A2201,SOURCE!B:B,0)+1)),
  "")</f>
        <v/>
      </c>
      <c r="D2201" s="8" t="e">
        <f>IF(A2201&lt;&gt;INT(A2201),B2201,
IF(A2201&lt;0,VLOOKUP(A2201,lookups!A$1:B$25,2,0),
IF(ISNA(B2201),"",
IF(OR(ISBLANK(A2201),ISNA(B2201),B2201=0),
"",
"#define "&amp;
VLOOKUP(A2201,SOURCE!B:S,15,0)&amp;IF(SOURCE!$AA$2-LEN(VLOOKUP(A2201,SOURCE!B:S,15,0))&gt;=0,REPT(" ",SOURCE!$AA$2-LEN(VLOOKUP(A2201,SOURCE!B:S,15,0))),"")&amp;
TEXT(A2201,"???0")&amp;IF(VLOOKUP(A2201,SOURCE!B:S,16,0)="","","   "&amp;VLOOKUP(A2201,SOURCE!B:S,16,0)
))))
)</f>
        <v>#VALUE!</v>
      </c>
    </row>
    <row r="2202" spans="1:4">
      <c r="A2202" t="str">
        <f t="shared" si="38"/>
        <v/>
      </c>
      <c r="B2202" t="e">
        <f>VLOOKUP(A2202,SOURCE!B:S,15,0)</f>
        <v>#N/A</v>
      </c>
      <c r="C2202" t="str">
        <f>IF(
ISNUMBER(INDEX(SOURCE!B:B,MATCH(A2202,SOURCE!B:B,0)+1)),
  VALUE(INDEX(SOURCE!B:B,MATCH(A2202,SOURCE!B:B,0)+1)),
  "")</f>
        <v/>
      </c>
      <c r="D2202" s="8" t="e">
        <f>IF(A2202&lt;&gt;INT(A2202),B2202,
IF(A2202&lt;0,VLOOKUP(A2202,lookups!A$1:B$25,2,0),
IF(ISNA(B2202),"",
IF(OR(ISBLANK(A2202),ISNA(B2202),B2202=0),
"",
"#define "&amp;
VLOOKUP(A2202,SOURCE!B:S,15,0)&amp;IF(SOURCE!$AA$2-LEN(VLOOKUP(A2202,SOURCE!B:S,15,0))&gt;=0,REPT(" ",SOURCE!$AA$2-LEN(VLOOKUP(A2202,SOURCE!B:S,15,0))),"")&amp;
TEXT(A2202,"???0")&amp;IF(VLOOKUP(A2202,SOURCE!B:S,16,0)="","","   "&amp;VLOOKUP(A2202,SOURCE!B:S,16,0)
))))
)</f>
        <v>#VALUE!</v>
      </c>
    </row>
    <row r="2203" spans="1:4">
      <c r="A2203" t="str">
        <f t="shared" si="38"/>
        <v/>
      </c>
      <c r="B2203" t="e">
        <f>VLOOKUP(A2203,SOURCE!B:S,15,0)</f>
        <v>#N/A</v>
      </c>
      <c r="C2203" t="str">
        <f>IF(
ISNUMBER(INDEX(SOURCE!B:B,MATCH(A2203,SOURCE!B:B,0)+1)),
  VALUE(INDEX(SOURCE!B:B,MATCH(A2203,SOURCE!B:B,0)+1)),
  "")</f>
        <v/>
      </c>
      <c r="D2203" s="8" t="e">
        <f>IF(A2203&lt;&gt;INT(A2203),B2203,
IF(A2203&lt;0,VLOOKUP(A2203,lookups!A$1:B$25,2,0),
IF(ISNA(B2203),"",
IF(OR(ISBLANK(A2203),ISNA(B2203),B2203=0),
"",
"#define "&amp;
VLOOKUP(A2203,SOURCE!B:S,15,0)&amp;IF(SOURCE!$AA$2-LEN(VLOOKUP(A2203,SOURCE!B:S,15,0))&gt;=0,REPT(" ",SOURCE!$AA$2-LEN(VLOOKUP(A2203,SOURCE!B:S,15,0))),"")&amp;
TEXT(A2203,"???0")&amp;IF(VLOOKUP(A2203,SOURCE!B:S,16,0)="","","   "&amp;VLOOKUP(A2203,SOURCE!B:S,16,0)
))))
)</f>
        <v>#VALUE!</v>
      </c>
    </row>
    <row r="2204" spans="1:4">
      <c r="A2204" t="str">
        <f t="shared" si="38"/>
        <v/>
      </c>
      <c r="B2204" t="e">
        <f>VLOOKUP(A2204,SOURCE!B:S,15,0)</f>
        <v>#N/A</v>
      </c>
      <c r="C2204" t="str">
        <f>IF(
ISNUMBER(INDEX(SOURCE!B:B,MATCH(A2204,SOURCE!B:B,0)+1)),
  VALUE(INDEX(SOURCE!B:B,MATCH(A2204,SOURCE!B:B,0)+1)),
  "")</f>
        <v/>
      </c>
      <c r="D2204" s="8" t="e">
        <f>IF(A2204&lt;&gt;INT(A2204),B2204,
IF(A2204&lt;0,VLOOKUP(A2204,lookups!A$1:B$25,2,0),
IF(ISNA(B2204),"",
IF(OR(ISBLANK(A2204),ISNA(B2204),B2204=0),
"",
"#define "&amp;
VLOOKUP(A2204,SOURCE!B:S,15,0)&amp;IF(SOURCE!$AA$2-LEN(VLOOKUP(A2204,SOURCE!B:S,15,0))&gt;=0,REPT(" ",SOURCE!$AA$2-LEN(VLOOKUP(A2204,SOURCE!B:S,15,0))),"")&amp;
TEXT(A2204,"???0")&amp;IF(VLOOKUP(A2204,SOURCE!B:S,16,0)="","","   "&amp;VLOOKUP(A2204,SOURCE!B:S,16,0)
))))
)</f>
        <v>#VALUE!</v>
      </c>
    </row>
    <row r="2205" spans="1:4">
      <c r="A2205" t="str">
        <f t="shared" si="38"/>
        <v/>
      </c>
      <c r="B2205" t="e">
        <f>VLOOKUP(A2205,SOURCE!B:S,15,0)</f>
        <v>#N/A</v>
      </c>
      <c r="C2205" t="str">
        <f>IF(
ISNUMBER(INDEX(SOURCE!B:B,MATCH(A2205,SOURCE!B:B,0)+1)),
  VALUE(INDEX(SOURCE!B:B,MATCH(A2205,SOURCE!B:B,0)+1)),
  "")</f>
        <v/>
      </c>
      <c r="D2205" s="8" t="e">
        <f>IF(A2205&lt;&gt;INT(A2205),B2205,
IF(A2205&lt;0,VLOOKUP(A2205,lookups!A$1:B$25,2,0),
IF(ISNA(B2205),"",
IF(OR(ISBLANK(A2205),ISNA(B2205),B2205=0),
"",
"#define "&amp;
VLOOKUP(A2205,SOURCE!B:S,15,0)&amp;IF(SOURCE!$AA$2-LEN(VLOOKUP(A2205,SOURCE!B:S,15,0))&gt;=0,REPT(" ",SOURCE!$AA$2-LEN(VLOOKUP(A2205,SOURCE!B:S,15,0))),"")&amp;
TEXT(A2205,"???0")&amp;IF(VLOOKUP(A2205,SOURCE!B:S,16,0)="","","   "&amp;VLOOKUP(A2205,SOURCE!B:S,16,0)
))))
)</f>
        <v>#VALUE!</v>
      </c>
    </row>
    <row r="2206" spans="1:4">
      <c r="A2206" t="str">
        <f t="shared" si="38"/>
        <v/>
      </c>
      <c r="B2206" t="e">
        <f>VLOOKUP(A2206,SOURCE!B:S,15,0)</f>
        <v>#N/A</v>
      </c>
      <c r="C2206" t="str">
        <f>IF(
ISNUMBER(INDEX(SOURCE!B:B,MATCH(A2206,SOURCE!B:B,0)+1)),
  VALUE(INDEX(SOURCE!B:B,MATCH(A2206,SOURCE!B:B,0)+1)),
  "")</f>
        <v/>
      </c>
      <c r="D2206" s="8" t="e">
        <f>IF(A2206&lt;&gt;INT(A2206),B2206,
IF(A2206&lt;0,VLOOKUP(A2206,lookups!A$1:B$25,2,0),
IF(ISNA(B2206),"",
IF(OR(ISBLANK(A2206),ISNA(B2206),B2206=0),
"",
"#define "&amp;
VLOOKUP(A2206,SOURCE!B:S,15,0)&amp;IF(SOURCE!$AA$2-LEN(VLOOKUP(A2206,SOURCE!B:S,15,0))&gt;=0,REPT(" ",SOURCE!$AA$2-LEN(VLOOKUP(A2206,SOURCE!B:S,15,0))),"")&amp;
TEXT(A2206,"???0")&amp;IF(VLOOKUP(A2206,SOURCE!B:S,16,0)="","","   "&amp;VLOOKUP(A2206,SOURCE!B:S,16,0)
))))
)</f>
        <v>#VALUE!</v>
      </c>
    </row>
    <row r="2207" spans="1:4">
      <c r="A2207" t="str">
        <f t="shared" si="38"/>
        <v/>
      </c>
      <c r="B2207" t="e">
        <f>VLOOKUP(A2207,SOURCE!B:S,15,0)</f>
        <v>#N/A</v>
      </c>
      <c r="C2207" t="str">
        <f>IF(
ISNUMBER(INDEX(SOURCE!B:B,MATCH(A2207,SOURCE!B:B,0)+1)),
  VALUE(INDEX(SOURCE!B:B,MATCH(A2207,SOURCE!B:B,0)+1)),
  "")</f>
        <v/>
      </c>
      <c r="D2207" s="8" t="e">
        <f>IF(A2207&lt;&gt;INT(A2207),B2207,
IF(A2207&lt;0,VLOOKUP(A2207,lookups!A$1:B$25,2,0),
IF(ISNA(B2207),"",
IF(OR(ISBLANK(A2207),ISNA(B2207),B2207=0),
"",
"#define "&amp;
VLOOKUP(A2207,SOURCE!B:S,15,0)&amp;IF(SOURCE!$AA$2-LEN(VLOOKUP(A2207,SOURCE!B:S,15,0))&gt;=0,REPT(" ",SOURCE!$AA$2-LEN(VLOOKUP(A2207,SOURCE!B:S,15,0))),"")&amp;
TEXT(A2207,"???0")&amp;IF(VLOOKUP(A2207,SOURCE!B:S,16,0)="","","   "&amp;VLOOKUP(A2207,SOURCE!B:S,16,0)
))))
)</f>
        <v>#VALUE!</v>
      </c>
    </row>
    <row r="2208" spans="1:4">
      <c r="A2208" t="str">
        <f t="shared" si="38"/>
        <v/>
      </c>
      <c r="B2208" t="e">
        <f>VLOOKUP(A2208,SOURCE!B:S,15,0)</f>
        <v>#N/A</v>
      </c>
      <c r="C2208" t="str">
        <f>IF(
ISNUMBER(INDEX(SOURCE!B:B,MATCH(A2208,SOURCE!B:B,0)+1)),
  VALUE(INDEX(SOURCE!B:B,MATCH(A2208,SOURCE!B:B,0)+1)),
  "")</f>
        <v/>
      </c>
      <c r="D2208" s="8" t="e">
        <f>IF(A2208&lt;&gt;INT(A2208),B2208,
IF(A2208&lt;0,VLOOKUP(A2208,lookups!A$1:B$25,2,0),
IF(ISNA(B2208),"",
IF(OR(ISBLANK(A2208),ISNA(B2208),B2208=0),
"",
"#define "&amp;
VLOOKUP(A2208,SOURCE!B:S,15,0)&amp;IF(SOURCE!$AA$2-LEN(VLOOKUP(A2208,SOURCE!B:S,15,0))&gt;=0,REPT(" ",SOURCE!$AA$2-LEN(VLOOKUP(A2208,SOURCE!B:S,15,0))),"")&amp;
TEXT(A2208,"???0")&amp;IF(VLOOKUP(A2208,SOURCE!B:S,16,0)="","","   "&amp;VLOOKUP(A2208,SOURCE!B:S,16,0)
))))
)</f>
        <v>#VALUE!</v>
      </c>
    </row>
    <row r="2209" spans="1:4">
      <c r="A2209" t="str">
        <f t="shared" si="38"/>
        <v/>
      </c>
      <c r="B2209" t="e">
        <f>VLOOKUP(A2209,SOURCE!B:S,15,0)</f>
        <v>#N/A</v>
      </c>
      <c r="C2209" t="str">
        <f>IF(
ISNUMBER(INDEX(SOURCE!B:B,MATCH(A2209,SOURCE!B:B,0)+1)),
  VALUE(INDEX(SOURCE!B:B,MATCH(A2209,SOURCE!B:B,0)+1)),
  "")</f>
        <v/>
      </c>
      <c r="D2209" s="8" t="e">
        <f>IF(A2209&lt;&gt;INT(A2209),B2209,
IF(A2209&lt;0,VLOOKUP(A2209,lookups!A$1:B$25,2,0),
IF(ISNA(B2209),"",
IF(OR(ISBLANK(A2209),ISNA(B2209),B2209=0),
"",
"#define "&amp;
VLOOKUP(A2209,SOURCE!B:S,15,0)&amp;IF(SOURCE!$AA$2-LEN(VLOOKUP(A2209,SOURCE!B:S,15,0))&gt;=0,REPT(" ",SOURCE!$AA$2-LEN(VLOOKUP(A2209,SOURCE!B:S,15,0))),"")&amp;
TEXT(A2209,"???0")&amp;IF(VLOOKUP(A2209,SOURCE!B:S,16,0)="","","   "&amp;VLOOKUP(A2209,SOURCE!B:S,16,0)
))))
)</f>
        <v>#VALUE!</v>
      </c>
    </row>
    <row r="2210" spans="1:4">
      <c r="A2210" t="str">
        <f t="shared" si="38"/>
        <v/>
      </c>
      <c r="B2210" t="e">
        <f>VLOOKUP(A2210,SOURCE!B:S,15,0)</f>
        <v>#N/A</v>
      </c>
      <c r="C2210" t="str">
        <f>IF(
ISNUMBER(INDEX(SOURCE!B:B,MATCH(A2210,SOURCE!B:B,0)+1)),
  VALUE(INDEX(SOURCE!B:B,MATCH(A2210,SOURCE!B:B,0)+1)),
  "")</f>
        <v/>
      </c>
      <c r="D2210" s="8" t="e">
        <f>IF(A2210&lt;&gt;INT(A2210),B2210,
IF(A2210&lt;0,VLOOKUP(A2210,lookups!A$1:B$25,2,0),
IF(ISNA(B2210),"",
IF(OR(ISBLANK(A2210),ISNA(B2210),B2210=0),
"",
"#define "&amp;
VLOOKUP(A2210,SOURCE!B:S,15,0)&amp;IF(SOURCE!$AA$2-LEN(VLOOKUP(A2210,SOURCE!B:S,15,0))&gt;=0,REPT(" ",SOURCE!$AA$2-LEN(VLOOKUP(A2210,SOURCE!B:S,15,0))),"")&amp;
TEXT(A2210,"???0")&amp;IF(VLOOKUP(A2210,SOURCE!B:S,16,0)="","","   "&amp;VLOOKUP(A2210,SOURCE!B:S,16,0)
))))
)</f>
        <v>#VALUE!</v>
      </c>
    </row>
    <row r="2211" spans="1:4">
      <c r="A2211" t="str">
        <f t="shared" si="38"/>
        <v/>
      </c>
      <c r="B2211" t="e">
        <f>VLOOKUP(A2211,SOURCE!B:S,15,0)</f>
        <v>#N/A</v>
      </c>
      <c r="C2211" t="str">
        <f>IF(
ISNUMBER(INDEX(SOURCE!B:B,MATCH(A2211,SOURCE!B:B,0)+1)),
  VALUE(INDEX(SOURCE!B:B,MATCH(A2211,SOURCE!B:B,0)+1)),
  "")</f>
        <v/>
      </c>
      <c r="D2211" s="8" t="e">
        <f>IF(A2211&lt;&gt;INT(A2211),B2211,
IF(A2211&lt;0,VLOOKUP(A2211,lookups!A$1:B$25,2,0),
IF(ISNA(B2211),"",
IF(OR(ISBLANK(A2211),ISNA(B2211),B2211=0),
"",
"#define "&amp;
VLOOKUP(A2211,SOURCE!B:S,15,0)&amp;IF(SOURCE!$AA$2-LEN(VLOOKUP(A2211,SOURCE!B:S,15,0))&gt;=0,REPT(" ",SOURCE!$AA$2-LEN(VLOOKUP(A2211,SOURCE!B:S,15,0))),"")&amp;
TEXT(A2211,"???0")&amp;IF(VLOOKUP(A2211,SOURCE!B:S,16,0)="","","   "&amp;VLOOKUP(A2211,SOURCE!B:S,16,0)
))))
)</f>
        <v>#VALUE!</v>
      </c>
    </row>
    <row r="2212" spans="1:4">
      <c r="A2212" t="str">
        <f t="shared" si="38"/>
        <v/>
      </c>
      <c r="B2212" t="e">
        <f>VLOOKUP(A2212,SOURCE!B:S,15,0)</f>
        <v>#N/A</v>
      </c>
      <c r="C2212" t="str">
        <f>IF(
ISNUMBER(INDEX(SOURCE!B:B,MATCH(A2212,SOURCE!B:B,0)+1)),
  VALUE(INDEX(SOURCE!B:B,MATCH(A2212,SOURCE!B:B,0)+1)),
  "")</f>
        <v/>
      </c>
      <c r="D2212" s="8" t="e">
        <f>IF(A2212&lt;&gt;INT(A2212),B2212,
IF(A2212&lt;0,VLOOKUP(A2212,lookups!A$1:B$25,2,0),
IF(ISNA(B2212),"",
IF(OR(ISBLANK(A2212),ISNA(B2212),B2212=0),
"",
"#define "&amp;
VLOOKUP(A2212,SOURCE!B:S,15,0)&amp;IF(SOURCE!$AA$2-LEN(VLOOKUP(A2212,SOURCE!B:S,15,0))&gt;=0,REPT(" ",SOURCE!$AA$2-LEN(VLOOKUP(A2212,SOURCE!B:S,15,0))),"")&amp;
TEXT(A2212,"???0")&amp;IF(VLOOKUP(A2212,SOURCE!B:S,16,0)="","","   "&amp;VLOOKUP(A2212,SOURCE!B:S,16,0)
))))
)</f>
        <v>#VALUE!</v>
      </c>
    </row>
    <row r="2213" spans="1:4">
      <c r="A2213" t="str">
        <f t="shared" si="38"/>
        <v/>
      </c>
      <c r="B2213" t="e">
        <f>VLOOKUP(A2213,SOURCE!B:S,15,0)</f>
        <v>#N/A</v>
      </c>
      <c r="C2213" t="str">
        <f>IF(
ISNUMBER(INDEX(SOURCE!B:B,MATCH(A2213,SOURCE!B:B,0)+1)),
  VALUE(INDEX(SOURCE!B:B,MATCH(A2213,SOURCE!B:B,0)+1)),
  "")</f>
        <v/>
      </c>
      <c r="D2213" s="8" t="e">
        <f>IF(A2213&lt;&gt;INT(A2213),B2213,
IF(A2213&lt;0,VLOOKUP(A2213,lookups!A$1:B$25,2,0),
IF(ISNA(B2213),"",
IF(OR(ISBLANK(A2213),ISNA(B2213),B2213=0),
"",
"#define "&amp;
VLOOKUP(A2213,SOURCE!B:S,15,0)&amp;IF(SOURCE!$AA$2-LEN(VLOOKUP(A2213,SOURCE!B:S,15,0))&gt;=0,REPT(" ",SOURCE!$AA$2-LEN(VLOOKUP(A2213,SOURCE!B:S,15,0))),"")&amp;
TEXT(A2213,"???0")&amp;IF(VLOOKUP(A2213,SOURCE!B:S,16,0)="","","   "&amp;VLOOKUP(A2213,SOURCE!B:S,16,0)
))))
)</f>
        <v>#VALUE!</v>
      </c>
    </row>
    <row r="2214" spans="1:4">
      <c r="A2214" t="str">
        <f t="shared" si="38"/>
        <v/>
      </c>
      <c r="B2214" t="e">
        <f>VLOOKUP(A2214,SOURCE!B:S,15,0)</f>
        <v>#N/A</v>
      </c>
      <c r="C2214" t="str">
        <f>IF(
ISNUMBER(INDEX(SOURCE!B:B,MATCH(A2214,SOURCE!B:B,0)+1)),
  VALUE(INDEX(SOURCE!B:B,MATCH(A2214,SOURCE!B:B,0)+1)),
  "")</f>
        <v/>
      </c>
      <c r="D2214" s="8" t="e">
        <f>IF(A2214&lt;&gt;INT(A2214),B2214,
IF(A2214&lt;0,VLOOKUP(A2214,lookups!A$1:B$25,2,0),
IF(ISNA(B2214),"",
IF(OR(ISBLANK(A2214),ISNA(B2214),B2214=0),
"",
"#define "&amp;
VLOOKUP(A2214,SOURCE!B:S,15,0)&amp;IF(SOURCE!$AA$2-LEN(VLOOKUP(A2214,SOURCE!B:S,15,0))&gt;=0,REPT(" ",SOURCE!$AA$2-LEN(VLOOKUP(A2214,SOURCE!B:S,15,0))),"")&amp;
TEXT(A2214,"???0")&amp;IF(VLOOKUP(A2214,SOURCE!B:S,16,0)="","","   "&amp;VLOOKUP(A2214,SOURCE!B:S,16,0)
))))
)</f>
        <v>#VALUE!</v>
      </c>
    </row>
    <row r="2215" spans="1:4">
      <c r="A2215" t="str">
        <f t="shared" si="38"/>
        <v/>
      </c>
      <c r="B2215" t="e">
        <f>VLOOKUP(A2215,SOURCE!B:S,15,0)</f>
        <v>#N/A</v>
      </c>
      <c r="C2215" t="str">
        <f>IF(
ISNUMBER(INDEX(SOURCE!B:B,MATCH(A2215,SOURCE!B:B,0)+1)),
  VALUE(INDEX(SOURCE!B:B,MATCH(A2215,SOURCE!B:B,0)+1)),
  "")</f>
        <v/>
      </c>
      <c r="D2215" s="8" t="e">
        <f>IF(A2215&lt;&gt;INT(A2215),B2215,
IF(A2215&lt;0,VLOOKUP(A2215,lookups!A$1:B$25,2,0),
IF(ISNA(B2215),"",
IF(OR(ISBLANK(A2215),ISNA(B2215),B2215=0),
"",
"#define "&amp;
VLOOKUP(A2215,SOURCE!B:S,15,0)&amp;IF(SOURCE!$AA$2-LEN(VLOOKUP(A2215,SOURCE!B:S,15,0))&gt;=0,REPT(" ",SOURCE!$AA$2-LEN(VLOOKUP(A2215,SOURCE!B:S,15,0))),"")&amp;
TEXT(A2215,"???0")&amp;IF(VLOOKUP(A2215,SOURCE!B:S,16,0)="","","   "&amp;VLOOKUP(A2215,SOURCE!B:S,16,0)
))))
)</f>
        <v>#VALUE!</v>
      </c>
    </row>
    <row r="2216" spans="1:4">
      <c r="A2216" t="str">
        <f t="shared" si="38"/>
        <v/>
      </c>
      <c r="B2216" t="e">
        <f>VLOOKUP(A2216,SOURCE!B:S,15,0)</f>
        <v>#N/A</v>
      </c>
      <c r="C2216" t="str">
        <f>IF(
ISNUMBER(INDEX(SOURCE!B:B,MATCH(A2216,SOURCE!B:B,0)+1)),
  VALUE(INDEX(SOURCE!B:B,MATCH(A2216,SOURCE!B:B,0)+1)),
  "")</f>
        <v/>
      </c>
      <c r="D2216" s="8" t="e">
        <f>IF(A2216&lt;&gt;INT(A2216),B2216,
IF(A2216&lt;0,VLOOKUP(A2216,lookups!A$1:B$25,2,0),
IF(ISNA(B2216),"",
IF(OR(ISBLANK(A2216),ISNA(B2216),B2216=0),
"",
"#define "&amp;
VLOOKUP(A2216,SOURCE!B:S,15,0)&amp;IF(SOURCE!$AA$2-LEN(VLOOKUP(A2216,SOURCE!B:S,15,0))&gt;=0,REPT(" ",SOURCE!$AA$2-LEN(VLOOKUP(A2216,SOURCE!B:S,15,0))),"")&amp;
TEXT(A2216,"???0")&amp;IF(VLOOKUP(A2216,SOURCE!B:S,16,0)="","","   "&amp;VLOOKUP(A2216,SOURCE!B:S,16,0)
))))
)</f>
        <v>#VALUE!</v>
      </c>
    </row>
    <row r="2217" spans="1:4">
      <c r="A2217" t="str">
        <f t="shared" si="38"/>
        <v/>
      </c>
      <c r="B2217" t="e">
        <f>VLOOKUP(A2217,SOURCE!B:S,15,0)</f>
        <v>#N/A</v>
      </c>
      <c r="C2217" t="str">
        <f>IF(
ISNUMBER(INDEX(SOURCE!B:B,MATCH(A2217,SOURCE!B:B,0)+1)),
  VALUE(INDEX(SOURCE!B:B,MATCH(A2217,SOURCE!B:B,0)+1)),
  "")</f>
        <v/>
      </c>
      <c r="D2217" s="8" t="e">
        <f>IF(A2217&lt;&gt;INT(A2217),B2217,
IF(A2217&lt;0,VLOOKUP(A2217,lookups!A$1:B$25,2,0),
IF(ISNA(B2217),"",
IF(OR(ISBLANK(A2217),ISNA(B2217),B2217=0),
"",
"#define "&amp;
VLOOKUP(A2217,SOURCE!B:S,15,0)&amp;IF(SOURCE!$AA$2-LEN(VLOOKUP(A2217,SOURCE!B:S,15,0))&gt;=0,REPT(" ",SOURCE!$AA$2-LEN(VLOOKUP(A2217,SOURCE!B:S,15,0))),"")&amp;
TEXT(A2217,"???0")&amp;IF(VLOOKUP(A2217,SOURCE!B:S,16,0)="","","   "&amp;VLOOKUP(A2217,SOURCE!B:S,16,0)
))))
)</f>
        <v>#VALUE!</v>
      </c>
    </row>
    <row r="2218" spans="1:4">
      <c r="A2218" t="str">
        <f t="shared" si="38"/>
        <v/>
      </c>
      <c r="B2218" t="e">
        <f>VLOOKUP(A2218,SOURCE!B:S,15,0)</f>
        <v>#N/A</v>
      </c>
      <c r="C2218" t="str">
        <f>IF(
ISNUMBER(INDEX(SOURCE!B:B,MATCH(A2218,SOURCE!B:B,0)+1)),
  VALUE(INDEX(SOURCE!B:B,MATCH(A2218,SOURCE!B:B,0)+1)),
  "")</f>
        <v/>
      </c>
      <c r="D2218" s="8" t="e">
        <f>IF(A2218&lt;&gt;INT(A2218),B2218,
IF(A2218&lt;0,VLOOKUP(A2218,lookups!A$1:B$25,2,0),
IF(ISNA(B2218),"",
IF(OR(ISBLANK(A2218),ISNA(B2218),B2218=0),
"",
"#define "&amp;
VLOOKUP(A2218,SOURCE!B:S,15,0)&amp;IF(SOURCE!$AA$2-LEN(VLOOKUP(A2218,SOURCE!B:S,15,0))&gt;=0,REPT(" ",SOURCE!$AA$2-LEN(VLOOKUP(A2218,SOURCE!B:S,15,0))),"")&amp;
TEXT(A2218,"???0")&amp;IF(VLOOKUP(A2218,SOURCE!B:S,16,0)="","","   "&amp;VLOOKUP(A2218,SOURCE!B:S,16,0)
))))
)</f>
        <v>#VALUE!</v>
      </c>
    </row>
    <row r="2219" spans="1:4">
      <c r="A2219" t="str">
        <f t="shared" si="38"/>
        <v/>
      </c>
      <c r="B2219" t="e">
        <f>VLOOKUP(A2219,SOURCE!B:S,15,0)</f>
        <v>#N/A</v>
      </c>
      <c r="C2219" t="str">
        <f>IF(
ISNUMBER(INDEX(SOURCE!B:B,MATCH(A2219,SOURCE!B:B,0)+1)),
  VALUE(INDEX(SOURCE!B:B,MATCH(A2219,SOURCE!B:B,0)+1)),
  "")</f>
        <v/>
      </c>
      <c r="D2219" s="8" t="e">
        <f>IF(A2219&lt;&gt;INT(A2219),B2219,
IF(A2219&lt;0,VLOOKUP(A2219,lookups!A$1:B$25,2,0),
IF(ISNA(B2219),"",
IF(OR(ISBLANK(A2219),ISNA(B2219),B2219=0),
"",
"#define "&amp;
VLOOKUP(A2219,SOURCE!B:S,15,0)&amp;IF(SOURCE!$AA$2-LEN(VLOOKUP(A2219,SOURCE!B:S,15,0))&gt;=0,REPT(" ",SOURCE!$AA$2-LEN(VLOOKUP(A2219,SOURCE!B:S,15,0))),"")&amp;
TEXT(A2219,"???0")&amp;IF(VLOOKUP(A2219,SOURCE!B:S,16,0)="","","   "&amp;VLOOKUP(A2219,SOURCE!B:S,16,0)
))))
)</f>
        <v>#VALUE!</v>
      </c>
    </row>
    <row r="2220" spans="1:4">
      <c r="A2220" t="str">
        <f t="shared" si="38"/>
        <v/>
      </c>
      <c r="B2220" t="e">
        <f>VLOOKUP(A2220,SOURCE!B:S,15,0)</f>
        <v>#N/A</v>
      </c>
      <c r="C2220" t="str">
        <f>IF(
ISNUMBER(INDEX(SOURCE!B:B,MATCH(A2220,SOURCE!B:B,0)+1)),
  VALUE(INDEX(SOURCE!B:B,MATCH(A2220,SOURCE!B:B,0)+1)),
  "")</f>
        <v/>
      </c>
      <c r="D2220" s="8" t="e">
        <f>IF(A2220&lt;&gt;INT(A2220),B2220,
IF(A2220&lt;0,VLOOKUP(A2220,lookups!A$1:B$25,2,0),
IF(ISNA(B2220),"",
IF(OR(ISBLANK(A2220),ISNA(B2220),B2220=0),
"",
"#define "&amp;
VLOOKUP(A2220,SOURCE!B:S,15,0)&amp;IF(SOURCE!$AA$2-LEN(VLOOKUP(A2220,SOURCE!B:S,15,0))&gt;=0,REPT(" ",SOURCE!$AA$2-LEN(VLOOKUP(A2220,SOURCE!B:S,15,0))),"")&amp;
TEXT(A2220,"???0")&amp;IF(VLOOKUP(A2220,SOURCE!B:S,16,0)="","","   "&amp;VLOOKUP(A2220,SOURCE!B:S,16,0)
))))
)</f>
        <v>#VALUE!</v>
      </c>
    </row>
    <row r="2221" spans="1:4">
      <c r="A2221" t="str">
        <f t="shared" si="38"/>
        <v/>
      </c>
      <c r="B2221" t="e">
        <f>VLOOKUP(A2221,SOURCE!B:S,15,0)</f>
        <v>#N/A</v>
      </c>
      <c r="C2221" t="str">
        <f>IF(
ISNUMBER(INDEX(SOURCE!B:B,MATCH(A2221,SOURCE!B:B,0)+1)),
  VALUE(INDEX(SOURCE!B:B,MATCH(A2221,SOURCE!B:B,0)+1)),
  "")</f>
        <v/>
      </c>
      <c r="D2221" s="8" t="e">
        <f>IF(A2221&lt;&gt;INT(A2221),B2221,
IF(A2221&lt;0,VLOOKUP(A2221,lookups!A$1:B$25,2,0),
IF(ISNA(B2221),"",
IF(OR(ISBLANK(A2221),ISNA(B2221),B2221=0),
"",
"#define "&amp;
VLOOKUP(A2221,SOURCE!B:S,15,0)&amp;IF(SOURCE!$AA$2-LEN(VLOOKUP(A2221,SOURCE!B:S,15,0))&gt;=0,REPT(" ",SOURCE!$AA$2-LEN(VLOOKUP(A2221,SOURCE!B:S,15,0))),"")&amp;
TEXT(A2221,"???0")&amp;IF(VLOOKUP(A2221,SOURCE!B:S,16,0)="","","   "&amp;VLOOKUP(A2221,SOURCE!B:S,16,0)
))))
)</f>
        <v>#VALUE!</v>
      </c>
    </row>
    <row r="2222" spans="1:4">
      <c r="A2222" t="str">
        <f t="shared" si="38"/>
        <v/>
      </c>
      <c r="B2222" t="e">
        <f>VLOOKUP(A2222,SOURCE!B:S,15,0)</f>
        <v>#N/A</v>
      </c>
      <c r="C2222" t="str">
        <f>IF(
ISNUMBER(INDEX(SOURCE!B:B,MATCH(A2222,SOURCE!B:B,0)+1)),
  VALUE(INDEX(SOURCE!B:B,MATCH(A2222,SOURCE!B:B,0)+1)),
  "")</f>
        <v/>
      </c>
      <c r="D2222" s="8" t="e">
        <f>IF(A2222&lt;&gt;INT(A2222),B2222,
IF(A2222&lt;0,VLOOKUP(A2222,lookups!A$1:B$25,2,0),
IF(ISNA(B2222),"",
IF(OR(ISBLANK(A2222),ISNA(B2222),B2222=0),
"",
"#define "&amp;
VLOOKUP(A2222,SOURCE!B:S,15,0)&amp;IF(SOURCE!$AA$2-LEN(VLOOKUP(A2222,SOURCE!B:S,15,0))&gt;=0,REPT(" ",SOURCE!$AA$2-LEN(VLOOKUP(A2222,SOURCE!B:S,15,0))),"")&amp;
TEXT(A2222,"???0")&amp;IF(VLOOKUP(A2222,SOURCE!B:S,16,0)="","","   "&amp;VLOOKUP(A2222,SOURCE!B:S,16,0)
))))
)</f>
        <v>#VALUE!</v>
      </c>
    </row>
    <row r="2223" spans="1:4">
      <c r="A2223" t="str">
        <f t="shared" si="38"/>
        <v/>
      </c>
      <c r="B2223" t="e">
        <f>VLOOKUP(A2223,SOURCE!B:S,15,0)</f>
        <v>#N/A</v>
      </c>
      <c r="C2223" t="str">
        <f>IF(
ISNUMBER(INDEX(SOURCE!B:B,MATCH(A2223,SOURCE!B:B,0)+1)),
  VALUE(INDEX(SOURCE!B:B,MATCH(A2223,SOURCE!B:B,0)+1)),
  "")</f>
        <v/>
      </c>
      <c r="D2223" s="8" t="e">
        <f>IF(A2223&lt;&gt;INT(A2223),B2223,
IF(A2223&lt;0,VLOOKUP(A2223,lookups!A$1:B$25,2,0),
IF(ISNA(B2223),"",
IF(OR(ISBLANK(A2223),ISNA(B2223),B2223=0),
"",
"#define "&amp;
VLOOKUP(A2223,SOURCE!B:S,15,0)&amp;IF(SOURCE!$AA$2-LEN(VLOOKUP(A2223,SOURCE!B:S,15,0))&gt;=0,REPT(" ",SOURCE!$AA$2-LEN(VLOOKUP(A2223,SOURCE!B:S,15,0))),"")&amp;
TEXT(A2223,"???0")&amp;IF(VLOOKUP(A2223,SOURCE!B:S,16,0)="","","   "&amp;VLOOKUP(A2223,SOURCE!B:S,16,0)
))))
)</f>
        <v>#VALUE!</v>
      </c>
    </row>
    <row r="2224" spans="1:4">
      <c r="A2224" t="str">
        <f t="shared" si="38"/>
        <v/>
      </c>
      <c r="B2224" t="e">
        <f>VLOOKUP(A2224,SOURCE!B:S,15,0)</f>
        <v>#N/A</v>
      </c>
      <c r="C2224" t="str">
        <f>IF(
ISNUMBER(INDEX(SOURCE!B:B,MATCH(A2224,SOURCE!B:B,0)+1)),
  VALUE(INDEX(SOURCE!B:B,MATCH(A2224,SOURCE!B:B,0)+1)),
  "")</f>
        <v/>
      </c>
      <c r="D2224" s="8" t="e">
        <f>IF(A2224&lt;&gt;INT(A2224),B2224,
IF(A2224&lt;0,VLOOKUP(A2224,lookups!A$1:B$25,2,0),
IF(ISNA(B2224),"",
IF(OR(ISBLANK(A2224),ISNA(B2224),B2224=0),
"",
"#define "&amp;
VLOOKUP(A2224,SOURCE!B:S,15,0)&amp;IF(SOURCE!$AA$2-LEN(VLOOKUP(A2224,SOURCE!B:S,15,0))&gt;=0,REPT(" ",SOURCE!$AA$2-LEN(VLOOKUP(A2224,SOURCE!B:S,15,0))),"")&amp;
TEXT(A2224,"???0")&amp;IF(VLOOKUP(A2224,SOURCE!B:S,16,0)="","","   "&amp;VLOOKUP(A2224,SOURCE!B:S,16,0)
))))
)</f>
        <v>#VALUE!</v>
      </c>
    </row>
    <row r="2225" spans="1:4">
      <c r="A2225" t="str">
        <f t="shared" si="38"/>
        <v/>
      </c>
      <c r="B2225" t="e">
        <f>VLOOKUP(A2225,SOURCE!B:S,15,0)</f>
        <v>#N/A</v>
      </c>
      <c r="C2225" t="str">
        <f>IF(
ISNUMBER(INDEX(SOURCE!B:B,MATCH(A2225,SOURCE!B:B,0)+1)),
  VALUE(INDEX(SOURCE!B:B,MATCH(A2225,SOURCE!B:B,0)+1)),
  "")</f>
        <v/>
      </c>
      <c r="D2225" s="8" t="e">
        <f>IF(A2225&lt;&gt;INT(A2225),B2225,
IF(A2225&lt;0,VLOOKUP(A2225,lookups!A$1:B$25,2,0),
IF(ISNA(B2225),"",
IF(OR(ISBLANK(A2225),ISNA(B2225),B2225=0),
"",
"#define "&amp;
VLOOKUP(A2225,SOURCE!B:S,15,0)&amp;IF(SOURCE!$AA$2-LEN(VLOOKUP(A2225,SOURCE!B:S,15,0))&gt;=0,REPT(" ",SOURCE!$AA$2-LEN(VLOOKUP(A2225,SOURCE!B:S,15,0))),"")&amp;
TEXT(A2225,"???0")&amp;IF(VLOOKUP(A2225,SOURCE!B:S,16,0)="","","   "&amp;VLOOKUP(A2225,SOURCE!B:S,16,0)
))))
)</f>
        <v>#VALUE!</v>
      </c>
    </row>
    <row r="2226" spans="1:4">
      <c r="A2226" t="str">
        <f t="shared" si="38"/>
        <v/>
      </c>
      <c r="B2226" t="e">
        <f>VLOOKUP(A2226,SOURCE!B:S,15,0)</f>
        <v>#N/A</v>
      </c>
      <c r="C2226" t="str">
        <f>IF(
ISNUMBER(INDEX(SOURCE!B:B,MATCH(A2226,SOURCE!B:B,0)+1)),
  VALUE(INDEX(SOURCE!B:B,MATCH(A2226,SOURCE!B:B,0)+1)),
  "")</f>
        <v/>
      </c>
      <c r="D2226" s="8" t="e">
        <f>IF(A2226&lt;&gt;INT(A2226),B2226,
IF(A2226&lt;0,VLOOKUP(A2226,lookups!A$1:B$25,2,0),
IF(ISNA(B2226),"",
IF(OR(ISBLANK(A2226),ISNA(B2226),B2226=0),
"",
"#define "&amp;
VLOOKUP(A2226,SOURCE!B:S,15,0)&amp;IF(SOURCE!$AA$2-LEN(VLOOKUP(A2226,SOURCE!B:S,15,0))&gt;=0,REPT(" ",SOURCE!$AA$2-LEN(VLOOKUP(A2226,SOURCE!B:S,15,0))),"")&amp;
TEXT(A2226,"???0")&amp;IF(VLOOKUP(A2226,SOURCE!B:S,16,0)="","","   "&amp;VLOOKUP(A2226,SOURCE!B:S,16,0)
))))
)</f>
        <v>#VALUE!</v>
      </c>
    </row>
    <row r="2227" spans="1:4">
      <c r="A2227" t="str">
        <f t="shared" si="38"/>
        <v/>
      </c>
      <c r="B2227" t="e">
        <f>VLOOKUP(A2227,SOURCE!B:S,15,0)</f>
        <v>#N/A</v>
      </c>
      <c r="C2227" t="str">
        <f>IF(
ISNUMBER(INDEX(SOURCE!B:B,MATCH(A2227,SOURCE!B:B,0)+1)),
  VALUE(INDEX(SOURCE!B:B,MATCH(A2227,SOURCE!B:B,0)+1)),
  "")</f>
        <v/>
      </c>
      <c r="D2227" s="8" t="e">
        <f>IF(A2227&lt;&gt;INT(A2227),B2227,
IF(A2227&lt;0,VLOOKUP(A2227,lookups!A$1:B$25,2,0),
IF(ISNA(B2227),"",
IF(OR(ISBLANK(A2227),ISNA(B2227),B2227=0),
"",
"#define "&amp;
VLOOKUP(A2227,SOURCE!B:S,15,0)&amp;IF(SOURCE!$AA$2-LEN(VLOOKUP(A2227,SOURCE!B:S,15,0))&gt;=0,REPT(" ",SOURCE!$AA$2-LEN(VLOOKUP(A2227,SOURCE!B:S,15,0))),"")&amp;
TEXT(A2227,"???0")&amp;IF(VLOOKUP(A2227,SOURCE!B:S,16,0)="","","   "&amp;VLOOKUP(A2227,SOURCE!B:S,16,0)
))))
)</f>
        <v>#VALUE!</v>
      </c>
    </row>
    <row r="2228" spans="1:4">
      <c r="A2228" t="str">
        <f t="shared" si="38"/>
        <v/>
      </c>
      <c r="B2228" t="e">
        <f>VLOOKUP(A2228,SOURCE!B:S,15,0)</f>
        <v>#N/A</v>
      </c>
      <c r="C2228" t="str">
        <f>IF(
ISNUMBER(INDEX(SOURCE!B:B,MATCH(A2228,SOURCE!B:B,0)+1)),
  VALUE(INDEX(SOURCE!B:B,MATCH(A2228,SOURCE!B:B,0)+1)),
  "")</f>
        <v/>
      </c>
      <c r="D2228" s="8" t="e">
        <f>IF(A2228&lt;&gt;INT(A2228),B2228,
IF(A2228&lt;0,VLOOKUP(A2228,lookups!A$1:B$25,2,0),
IF(ISNA(B2228),"",
IF(OR(ISBLANK(A2228),ISNA(B2228),B2228=0),
"",
"#define "&amp;
VLOOKUP(A2228,SOURCE!B:S,15,0)&amp;IF(SOURCE!$AA$2-LEN(VLOOKUP(A2228,SOURCE!B:S,15,0))&gt;=0,REPT(" ",SOURCE!$AA$2-LEN(VLOOKUP(A2228,SOURCE!B:S,15,0))),"")&amp;
TEXT(A2228,"???0")&amp;IF(VLOOKUP(A2228,SOURCE!B:S,16,0)="","","   "&amp;VLOOKUP(A2228,SOURCE!B:S,16,0)
))))
)</f>
        <v>#VALUE!</v>
      </c>
    </row>
    <row r="2229" spans="1:4">
      <c r="A2229" t="str">
        <f t="shared" si="38"/>
        <v/>
      </c>
      <c r="B2229" t="e">
        <f>VLOOKUP(A2229,SOURCE!B:S,15,0)</f>
        <v>#N/A</v>
      </c>
      <c r="C2229" t="str">
        <f>IF(
ISNUMBER(INDEX(SOURCE!B:B,MATCH(A2229,SOURCE!B:B,0)+1)),
  VALUE(INDEX(SOURCE!B:B,MATCH(A2229,SOURCE!B:B,0)+1)),
  "")</f>
        <v/>
      </c>
      <c r="D2229" s="8" t="e">
        <f>IF(A2229&lt;&gt;INT(A2229),B2229,
IF(A2229&lt;0,VLOOKUP(A2229,lookups!A$1:B$25,2,0),
IF(ISNA(B2229),"",
IF(OR(ISBLANK(A2229),ISNA(B2229),B2229=0),
"",
"#define "&amp;
VLOOKUP(A2229,SOURCE!B:S,15,0)&amp;IF(SOURCE!$AA$2-LEN(VLOOKUP(A2229,SOURCE!B:S,15,0))&gt;=0,REPT(" ",SOURCE!$AA$2-LEN(VLOOKUP(A2229,SOURCE!B:S,15,0))),"")&amp;
TEXT(A2229,"???0")&amp;IF(VLOOKUP(A2229,SOURCE!B:S,16,0)="","","   "&amp;VLOOKUP(A2229,SOURCE!B:S,16,0)
))))
)</f>
        <v>#VALUE!</v>
      </c>
    </row>
    <row r="2230" spans="1:4">
      <c r="A2230" t="str">
        <f t="shared" si="38"/>
        <v/>
      </c>
      <c r="B2230" t="e">
        <f>VLOOKUP(A2230,SOURCE!B:S,15,0)</f>
        <v>#N/A</v>
      </c>
      <c r="C2230" t="str">
        <f>IF(
ISNUMBER(INDEX(SOURCE!B:B,MATCH(A2230,SOURCE!B:B,0)+1)),
  VALUE(INDEX(SOURCE!B:B,MATCH(A2230,SOURCE!B:B,0)+1)),
  "")</f>
        <v/>
      </c>
      <c r="D2230" s="8" t="e">
        <f>IF(A2230&lt;&gt;INT(A2230),B2230,
IF(A2230&lt;0,VLOOKUP(A2230,lookups!A$1:B$25,2,0),
IF(ISNA(B2230),"",
IF(OR(ISBLANK(A2230),ISNA(B2230),B2230=0),
"",
"#define "&amp;
VLOOKUP(A2230,SOURCE!B:S,15,0)&amp;IF(SOURCE!$AA$2-LEN(VLOOKUP(A2230,SOURCE!B:S,15,0))&gt;=0,REPT(" ",SOURCE!$AA$2-LEN(VLOOKUP(A2230,SOURCE!B:S,15,0))),"")&amp;
TEXT(A2230,"???0")&amp;IF(VLOOKUP(A2230,SOURCE!B:S,16,0)="","","   "&amp;VLOOKUP(A2230,SOURCE!B:S,16,0)
))))
)</f>
        <v>#VALUE!</v>
      </c>
    </row>
    <row r="2231" spans="1:4">
      <c r="A2231" t="str">
        <f t="shared" si="38"/>
        <v/>
      </c>
      <c r="B2231" t="e">
        <f>VLOOKUP(A2231,SOURCE!B:S,15,0)</f>
        <v>#N/A</v>
      </c>
      <c r="C2231" t="str">
        <f>IF(
ISNUMBER(INDEX(SOURCE!B:B,MATCH(A2231,SOURCE!B:B,0)+1)),
  VALUE(INDEX(SOURCE!B:B,MATCH(A2231,SOURCE!B:B,0)+1)),
  "")</f>
        <v/>
      </c>
      <c r="D2231" s="8" t="e">
        <f>IF(A2231&lt;&gt;INT(A2231),B2231,
IF(A2231&lt;0,VLOOKUP(A2231,lookups!A$1:B$25,2,0),
IF(ISNA(B2231),"",
IF(OR(ISBLANK(A2231),ISNA(B2231),B2231=0),
"",
"#define "&amp;
VLOOKUP(A2231,SOURCE!B:S,15,0)&amp;IF(SOURCE!$AA$2-LEN(VLOOKUP(A2231,SOURCE!B:S,15,0))&gt;=0,REPT(" ",SOURCE!$AA$2-LEN(VLOOKUP(A2231,SOURCE!B:S,15,0))),"")&amp;
TEXT(A2231,"???0")&amp;IF(VLOOKUP(A2231,SOURCE!B:S,16,0)="","","   "&amp;VLOOKUP(A2231,SOURCE!B:S,16,0)
))))
)</f>
        <v>#VALUE!</v>
      </c>
    </row>
    <row r="2232" spans="1:4">
      <c r="A2232" t="str">
        <f t="shared" si="38"/>
        <v/>
      </c>
      <c r="B2232" t="e">
        <f>VLOOKUP(A2232,SOURCE!B:S,15,0)</f>
        <v>#N/A</v>
      </c>
      <c r="C2232" t="str">
        <f>IF(
ISNUMBER(INDEX(SOURCE!B:B,MATCH(A2232,SOURCE!B:B,0)+1)),
  VALUE(INDEX(SOURCE!B:B,MATCH(A2232,SOURCE!B:B,0)+1)),
  "")</f>
        <v/>
      </c>
      <c r="D2232" s="8" t="e">
        <f>IF(A2232&lt;&gt;INT(A2232),B2232,
IF(A2232&lt;0,VLOOKUP(A2232,lookups!A$1:B$25,2,0),
IF(ISNA(B2232),"",
IF(OR(ISBLANK(A2232),ISNA(B2232),B2232=0),
"",
"#define "&amp;
VLOOKUP(A2232,SOURCE!B:S,15,0)&amp;IF(SOURCE!$AA$2-LEN(VLOOKUP(A2232,SOURCE!B:S,15,0))&gt;=0,REPT(" ",SOURCE!$AA$2-LEN(VLOOKUP(A2232,SOURCE!B:S,15,0))),"")&amp;
TEXT(A2232,"???0")&amp;IF(VLOOKUP(A2232,SOURCE!B:S,16,0)="","","   "&amp;VLOOKUP(A2232,SOURCE!B:S,16,0)
))))
)</f>
        <v>#VALUE!</v>
      </c>
    </row>
    <row r="2233" spans="1:4">
      <c r="A2233" t="str">
        <f t="shared" si="38"/>
        <v/>
      </c>
      <c r="B2233" t="e">
        <f>VLOOKUP(A2233,SOURCE!B:S,15,0)</f>
        <v>#N/A</v>
      </c>
      <c r="C2233" t="str">
        <f>IF(
ISNUMBER(INDEX(SOURCE!B:B,MATCH(A2233,SOURCE!B:B,0)+1)),
  VALUE(INDEX(SOURCE!B:B,MATCH(A2233,SOURCE!B:B,0)+1)),
  "")</f>
        <v/>
      </c>
      <c r="D2233" s="8" t="e">
        <f>IF(A2233&lt;&gt;INT(A2233),B2233,
IF(A2233&lt;0,VLOOKUP(A2233,lookups!A$1:B$25,2,0),
IF(ISNA(B2233),"",
IF(OR(ISBLANK(A2233),ISNA(B2233),B2233=0),
"",
"#define "&amp;
VLOOKUP(A2233,SOURCE!B:S,15,0)&amp;IF(SOURCE!$AA$2-LEN(VLOOKUP(A2233,SOURCE!B:S,15,0))&gt;=0,REPT(" ",SOURCE!$AA$2-LEN(VLOOKUP(A2233,SOURCE!B:S,15,0))),"")&amp;
TEXT(A2233,"???0")&amp;IF(VLOOKUP(A2233,SOURCE!B:S,16,0)="","","   "&amp;VLOOKUP(A2233,SOURCE!B:S,16,0)
))))
)</f>
        <v>#VALUE!</v>
      </c>
    </row>
    <row r="2234" spans="1:4">
      <c r="A2234" t="str">
        <f t="shared" si="38"/>
        <v/>
      </c>
      <c r="B2234" t="e">
        <f>VLOOKUP(A2234,SOURCE!B:S,15,0)</f>
        <v>#N/A</v>
      </c>
      <c r="C2234" t="str">
        <f>IF(
ISNUMBER(INDEX(SOURCE!B:B,MATCH(A2234,SOURCE!B:B,0)+1)),
  VALUE(INDEX(SOURCE!B:B,MATCH(A2234,SOURCE!B:B,0)+1)),
  "")</f>
        <v/>
      </c>
      <c r="D2234" s="8" t="e">
        <f>IF(A2234&lt;&gt;INT(A2234),B2234,
IF(A2234&lt;0,VLOOKUP(A2234,lookups!A$1:B$25,2,0),
IF(ISNA(B2234),"",
IF(OR(ISBLANK(A2234),ISNA(B2234),B2234=0),
"",
"#define "&amp;
VLOOKUP(A2234,SOURCE!B:S,15,0)&amp;IF(SOURCE!$AA$2-LEN(VLOOKUP(A2234,SOURCE!B:S,15,0))&gt;=0,REPT(" ",SOURCE!$AA$2-LEN(VLOOKUP(A2234,SOURCE!B:S,15,0))),"")&amp;
TEXT(A2234,"???0")&amp;IF(VLOOKUP(A2234,SOURCE!B:S,16,0)="","","   "&amp;VLOOKUP(A2234,SOURCE!B:S,16,0)
))))
)</f>
        <v>#VALUE!</v>
      </c>
    </row>
    <row r="2235" spans="1:4">
      <c r="A2235" t="str">
        <f t="shared" si="38"/>
        <v/>
      </c>
      <c r="B2235" t="e">
        <f>VLOOKUP(A2235,SOURCE!B:S,15,0)</f>
        <v>#N/A</v>
      </c>
      <c r="C2235" t="str">
        <f>IF(
ISNUMBER(INDEX(SOURCE!B:B,MATCH(A2235,SOURCE!B:B,0)+1)),
  VALUE(INDEX(SOURCE!B:B,MATCH(A2235,SOURCE!B:B,0)+1)),
  "")</f>
        <v/>
      </c>
      <c r="D2235" s="8" t="e">
        <f>IF(A2235&lt;&gt;INT(A2235),B2235,
IF(A2235&lt;0,VLOOKUP(A2235,lookups!A$1:B$25,2,0),
IF(ISNA(B2235),"",
IF(OR(ISBLANK(A2235),ISNA(B2235),B2235=0),
"",
"#define "&amp;
VLOOKUP(A2235,SOURCE!B:S,15,0)&amp;IF(SOURCE!$AA$2-LEN(VLOOKUP(A2235,SOURCE!B:S,15,0))&gt;=0,REPT(" ",SOURCE!$AA$2-LEN(VLOOKUP(A2235,SOURCE!B:S,15,0))),"")&amp;
TEXT(A2235,"???0")&amp;IF(VLOOKUP(A2235,SOURCE!B:S,16,0)="","","   "&amp;VLOOKUP(A2235,SOURCE!B:S,16,0)
))))
)</f>
        <v>#VALUE!</v>
      </c>
    </row>
    <row r="2236" spans="1:4">
      <c r="A2236" t="str">
        <f t="shared" si="38"/>
        <v/>
      </c>
      <c r="B2236" t="e">
        <f>VLOOKUP(A2236,SOURCE!B:S,15,0)</f>
        <v>#N/A</v>
      </c>
      <c r="C2236" t="str">
        <f>IF(
ISNUMBER(INDEX(SOURCE!B:B,MATCH(A2236,SOURCE!B:B,0)+1)),
  VALUE(INDEX(SOURCE!B:B,MATCH(A2236,SOURCE!B:B,0)+1)),
  "")</f>
        <v/>
      </c>
      <c r="D2236" s="8" t="e">
        <f>IF(A2236&lt;&gt;INT(A2236),B2236,
IF(A2236&lt;0,VLOOKUP(A2236,lookups!A$1:B$25,2,0),
IF(ISNA(B2236),"",
IF(OR(ISBLANK(A2236),ISNA(B2236),B2236=0),
"",
"#define "&amp;
VLOOKUP(A2236,SOURCE!B:S,15,0)&amp;IF(SOURCE!$AA$2-LEN(VLOOKUP(A2236,SOURCE!B:S,15,0))&gt;=0,REPT(" ",SOURCE!$AA$2-LEN(VLOOKUP(A2236,SOURCE!B:S,15,0))),"")&amp;
TEXT(A2236,"???0")&amp;IF(VLOOKUP(A2236,SOURCE!B:S,16,0)="","","   "&amp;VLOOKUP(A2236,SOURCE!B:S,16,0)
))))
)</f>
        <v>#VALUE!</v>
      </c>
    </row>
    <row r="2237" spans="1:4">
      <c r="A2237" t="str">
        <f t="shared" si="38"/>
        <v/>
      </c>
      <c r="B2237" t="e">
        <f>VLOOKUP(A2237,SOURCE!B:S,15,0)</f>
        <v>#N/A</v>
      </c>
      <c r="C2237" t="str">
        <f>IF(
ISNUMBER(INDEX(SOURCE!B:B,MATCH(A2237,SOURCE!B:B,0)+1)),
  VALUE(INDEX(SOURCE!B:B,MATCH(A2237,SOURCE!B:B,0)+1)),
  "")</f>
        <v/>
      </c>
      <c r="D2237" s="8" t="e">
        <f>IF(A2237&lt;&gt;INT(A2237),B2237,
IF(A2237&lt;0,VLOOKUP(A2237,lookups!A$1:B$25,2,0),
IF(ISNA(B2237),"",
IF(OR(ISBLANK(A2237),ISNA(B2237),B2237=0),
"",
"#define "&amp;
VLOOKUP(A2237,SOURCE!B:S,15,0)&amp;IF(SOURCE!$AA$2-LEN(VLOOKUP(A2237,SOURCE!B:S,15,0))&gt;=0,REPT(" ",SOURCE!$AA$2-LEN(VLOOKUP(A2237,SOURCE!B:S,15,0))),"")&amp;
TEXT(A2237,"???0")&amp;IF(VLOOKUP(A2237,SOURCE!B:S,16,0)="","","   "&amp;VLOOKUP(A2237,SOURCE!B:S,16,0)
))))
)</f>
        <v>#VALUE!</v>
      </c>
    </row>
    <row r="2238" spans="1:4">
      <c r="A2238" t="str">
        <f t="shared" si="38"/>
        <v/>
      </c>
      <c r="B2238" t="e">
        <f>VLOOKUP(A2238,SOURCE!B:S,15,0)</f>
        <v>#N/A</v>
      </c>
      <c r="C2238" t="str">
        <f>IF(
ISNUMBER(INDEX(SOURCE!B:B,MATCH(A2238,SOURCE!B:B,0)+1)),
  VALUE(INDEX(SOURCE!B:B,MATCH(A2238,SOURCE!B:B,0)+1)),
  "")</f>
        <v/>
      </c>
      <c r="D2238" s="8" t="e">
        <f>IF(A2238&lt;&gt;INT(A2238),B2238,
IF(A2238&lt;0,VLOOKUP(A2238,lookups!A$1:B$25,2,0),
IF(ISNA(B2238),"",
IF(OR(ISBLANK(A2238),ISNA(B2238),B2238=0),
"",
"#define "&amp;
VLOOKUP(A2238,SOURCE!B:S,15,0)&amp;IF(SOURCE!$AA$2-LEN(VLOOKUP(A2238,SOURCE!B:S,15,0))&gt;=0,REPT(" ",SOURCE!$AA$2-LEN(VLOOKUP(A2238,SOURCE!B:S,15,0))),"")&amp;
TEXT(A2238,"???0")&amp;IF(VLOOKUP(A2238,SOURCE!B:S,16,0)="","","   "&amp;VLOOKUP(A2238,SOURCE!B:S,16,0)
))))
)</f>
        <v>#VALUE!</v>
      </c>
    </row>
    <row r="2239" spans="1:4">
      <c r="A2239" t="str">
        <f t="shared" si="38"/>
        <v/>
      </c>
      <c r="B2239" t="e">
        <f>VLOOKUP(A2239,SOURCE!B:S,15,0)</f>
        <v>#N/A</v>
      </c>
      <c r="C2239" t="str">
        <f>IF(
ISNUMBER(INDEX(SOURCE!B:B,MATCH(A2239,SOURCE!B:B,0)+1)),
  VALUE(INDEX(SOURCE!B:B,MATCH(A2239,SOURCE!B:B,0)+1)),
  "")</f>
        <v/>
      </c>
      <c r="D2239" s="8" t="e">
        <f>IF(A2239&lt;&gt;INT(A2239),B2239,
IF(A2239&lt;0,VLOOKUP(A2239,lookups!A$1:B$25,2,0),
IF(ISNA(B2239),"",
IF(OR(ISBLANK(A2239),ISNA(B2239),B2239=0),
"",
"#define "&amp;
VLOOKUP(A2239,SOURCE!B:S,15,0)&amp;IF(SOURCE!$AA$2-LEN(VLOOKUP(A2239,SOURCE!B:S,15,0))&gt;=0,REPT(" ",SOURCE!$AA$2-LEN(VLOOKUP(A2239,SOURCE!B:S,15,0))),"")&amp;
TEXT(A2239,"???0")&amp;IF(VLOOKUP(A2239,SOURCE!B:S,16,0)="","","   "&amp;VLOOKUP(A2239,SOURCE!B:S,16,0)
))))
)</f>
        <v>#VALUE!</v>
      </c>
    </row>
    <row r="2240" spans="1:4">
      <c r="A2240" t="str">
        <f t="shared" si="38"/>
        <v/>
      </c>
      <c r="B2240" t="e">
        <f>VLOOKUP(A2240,SOURCE!B:S,15,0)</f>
        <v>#N/A</v>
      </c>
      <c r="C2240" t="str">
        <f>IF(
ISNUMBER(INDEX(SOURCE!B:B,MATCH(A2240,SOURCE!B:B,0)+1)),
  VALUE(INDEX(SOURCE!B:B,MATCH(A2240,SOURCE!B:B,0)+1)),
  "")</f>
        <v/>
      </c>
      <c r="D2240" s="8" t="e">
        <f>IF(A2240&lt;&gt;INT(A2240),B2240,
IF(A2240&lt;0,VLOOKUP(A2240,lookups!A$1:B$25,2,0),
IF(ISNA(B2240),"",
IF(OR(ISBLANK(A2240),ISNA(B2240),B2240=0),
"",
"#define "&amp;
VLOOKUP(A2240,SOURCE!B:S,15,0)&amp;IF(SOURCE!$AA$2-LEN(VLOOKUP(A2240,SOURCE!B:S,15,0))&gt;=0,REPT(" ",SOURCE!$AA$2-LEN(VLOOKUP(A2240,SOURCE!B:S,15,0))),"")&amp;
TEXT(A2240,"???0")&amp;IF(VLOOKUP(A2240,SOURCE!B:S,16,0)="","","   "&amp;VLOOKUP(A2240,SOURCE!B:S,16,0)
))))
)</f>
        <v>#VALUE!</v>
      </c>
    </row>
    <row r="2241" spans="1:4">
      <c r="A2241" t="str">
        <f t="shared" si="38"/>
        <v/>
      </c>
      <c r="B2241" t="e">
        <f>VLOOKUP(A2241,SOURCE!B:S,15,0)</f>
        <v>#N/A</v>
      </c>
      <c r="C2241" t="str">
        <f>IF(
ISNUMBER(INDEX(SOURCE!B:B,MATCH(A2241,SOURCE!B:B,0)+1)),
  VALUE(INDEX(SOURCE!B:B,MATCH(A2241,SOURCE!B:B,0)+1)),
  "")</f>
        <v/>
      </c>
      <c r="D2241" s="8" t="e">
        <f>IF(A2241&lt;&gt;INT(A2241),B2241,
IF(A2241&lt;0,VLOOKUP(A2241,lookups!A$1:B$25,2,0),
IF(ISNA(B2241),"",
IF(OR(ISBLANK(A2241),ISNA(B2241),B2241=0),
"",
"#define "&amp;
VLOOKUP(A2241,SOURCE!B:S,15,0)&amp;IF(SOURCE!$AA$2-LEN(VLOOKUP(A2241,SOURCE!B:S,15,0))&gt;=0,REPT(" ",SOURCE!$AA$2-LEN(VLOOKUP(A2241,SOURCE!B:S,15,0))),"")&amp;
TEXT(A2241,"???0")&amp;IF(VLOOKUP(A2241,SOURCE!B:S,16,0)="","","   "&amp;VLOOKUP(A2241,SOURCE!B:S,16,0)
))))
)</f>
        <v>#VALUE!</v>
      </c>
    </row>
    <row r="2242" spans="1:4">
      <c r="A2242" t="str">
        <f t="shared" si="38"/>
        <v/>
      </c>
      <c r="B2242" t="e">
        <f>VLOOKUP(A2242,SOURCE!B:S,15,0)</f>
        <v>#N/A</v>
      </c>
      <c r="C2242" t="str">
        <f>IF(
ISNUMBER(INDEX(SOURCE!B:B,MATCH(A2242,SOURCE!B:B,0)+1)),
  VALUE(INDEX(SOURCE!B:B,MATCH(A2242,SOURCE!B:B,0)+1)),
  "")</f>
        <v/>
      </c>
      <c r="D2242" s="8" t="e">
        <f>IF(A2242&lt;&gt;INT(A2242),B2242,
IF(A2242&lt;0,VLOOKUP(A2242,lookups!A$1:B$25,2,0),
IF(ISNA(B2242),"",
IF(OR(ISBLANK(A2242),ISNA(B2242),B2242=0),
"",
"#define "&amp;
VLOOKUP(A2242,SOURCE!B:S,15,0)&amp;IF(SOURCE!$AA$2-LEN(VLOOKUP(A2242,SOURCE!B:S,15,0))&gt;=0,REPT(" ",SOURCE!$AA$2-LEN(VLOOKUP(A2242,SOURCE!B:S,15,0))),"")&amp;
TEXT(A2242,"???0")&amp;IF(VLOOKUP(A2242,SOURCE!B:S,16,0)="","","   "&amp;VLOOKUP(A2242,SOURCE!B:S,16,0)
))))
)</f>
        <v>#VALUE!</v>
      </c>
    </row>
    <row r="2243" spans="1:4">
      <c r="A2243" t="str">
        <f t="shared" si="38"/>
        <v/>
      </c>
      <c r="B2243" t="e">
        <f>VLOOKUP(A2243,SOURCE!B:S,15,0)</f>
        <v>#N/A</v>
      </c>
      <c r="C2243" t="str">
        <f>IF(
ISNUMBER(INDEX(SOURCE!B:B,MATCH(A2243,SOURCE!B:B,0)+1)),
  VALUE(INDEX(SOURCE!B:B,MATCH(A2243,SOURCE!B:B,0)+1)),
  "")</f>
        <v/>
      </c>
      <c r="D2243" s="8" t="e">
        <f>IF(A2243&lt;&gt;INT(A2243),B2243,
IF(A2243&lt;0,VLOOKUP(A2243,lookups!A$1:B$25,2,0),
IF(ISNA(B2243),"",
IF(OR(ISBLANK(A2243),ISNA(B2243),B2243=0),
"",
"#define "&amp;
VLOOKUP(A2243,SOURCE!B:S,15,0)&amp;IF(SOURCE!$AA$2-LEN(VLOOKUP(A2243,SOURCE!B:S,15,0))&gt;=0,REPT(" ",SOURCE!$AA$2-LEN(VLOOKUP(A2243,SOURCE!B:S,15,0))),"")&amp;
TEXT(A2243,"???0")&amp;IF(VLOOKUP(A2243,SOURCE!B:S,16,0)="","","   "&amp;VLOOKUP(A2243,SOURCE!B:S,16,0)
))))
)</f>
        <v>#VALUE!</v>
      </c>
    </row>
    <row r="2244" spans="1:4">
      <c r="A2244" t="str">
        <f t="shared" si="38"/>
        <v/>
      </c>
      <c r="B2244" t="e">
        <f>VLOOKUP(A2244,SOURCE!B:S,15,0)</f>
        <v>#N/A</v>
      </c>
      <c r="C2244" t="str">
        <f>IF(
ISNUMBER(INDEX(SOURCE!B:B,MATCH(A2244,SOURCE!B:B,0)+1)),
  VALUE(INDEX(SOURCE!B:B,MATCH(A2244,SOURCE!B:B,0)+1)),
  "")</f>
        <v/>
      </c>
      <c r="D2244" s="8" t="e">
        <f>IF(A2244&lt;&gt;INT(A2244),B2244,
IF(A2244&lt;0,VLOOKUP(A2244,lookups!A$1:B$25,2,0),
IF(ISNA(B2244),"",
IF(OR(ISBLANK(A2244),ISNA(B2244),B2244=0),
"",
"#define "&amp;
VLOOKUP(A2244,SOURCE!B:S,15,0)&amp;IF(SOURCE!$AA$2-LEN(VLOOKUP(A2244,SOURCE!B:S,15,0))&gt;=0,REPT(" ",SOURCE!$AA$2-LEN(VLOOKUP(A2244,SOURCE!B:S,15,0))),"")&amp;
TEXT(A2244,"???0")&amp;IF(VLOOKUP(A2244,SOURCE!B:S,16,0)="","","   "&amp;VLOOKUP(A2244,SOURCE!B:S,16,0)
))))
)</f>
        <v>#VALUE!</v>
      </c>
    </row>
    <row r="2245" spans="1:4">
      <c r="A2245" t="str">
        <f t="shared" si="38"/>
        <v/>
      </c>
      <c r="B2245" t="e">
        <f>VLOOKUP(A2245,SOURCE!B:S,15,0)</f>
        <v>#N/A</v>
      </c>
      <c r="C2245" t="str">
        <f>IF(
ISNUMBER(INDEX(SOURCE!B:B,MATCH(A2245,SOURCE!B:B,0)+1)),
  VALUE(INDEX(SOURCE!B:B,MATCH(A2245,SOURCE!B:B,0)+1)),
  "")</f>
        <v/>
      </c>
      <c r="D2245" s="8" t="e">
        <f>IF(A2245&lt;&gt;INT(A2245),B2245,
IF(A2245&lt;0,VLOOKUP(A2245,lookups!A$1:B$25,2,0),
IF(ISNA(B2245),"",
IF(OR(ISBLANK(A2245),ISNA(B2245),B2245=0),
"",
"#define "&amp;
VLOOKUP(A2245,SOURCE!B:S,15,0)&amp;IF(SOURCE!$AA$2-LEN(VLOOKUP(A2245,SOURCE!B:S,15,0))&gt;=0,REPT(" ",SOURCE!$AA$2-LEN(VLOOKUP(A2245,SOURCE!B:S,15,0))),"")&amp;
TEXT(A2245,"???0")&amp;IF(VLOOKUP(A2245,SOURCE!B:S,16,0)="","","   "&amp;VLOOKUP(A2245,SOURCE!B:S,16,0)
))))
)</f>
        <v>#VALUE!</v>
      </c>
    </row>
    <row r="2246" spans="1:4">
      <c r="A2246" t="str">
        <f t="shared" si="38"/>
        <v/>
      </c>
      <c r="B2246" t="e">
        <f>VLOOKUP(A2246,SOURCE!B:S,15,0)</f>
        <v>#N/A</v>
      </c>
      <c r="C2246" t="str">
        <f>IF(
ISNUMBER(INDEX(SOURCE!B:B,MATCH(A2246,SOURCE!B:B,0)+1)),
  VALUE(INDEX(SOURCE!B:B,MATCH(A2246,SOURCE!B:B,0)+1)),
  "")</f>
        <v/>
      </c>
      <c r="D2246" s="8" t="e">
        <f>IF(A2246&lt;&gt;INT(A2246),B2246,
IF(A2246&lt;0,VLOOKUP(A2246,lookups!A$1:B$25,2,0),
IF(ISNA(B2246),"",
IF(OR(ISBLANK(A2246),ISNA(B2246),B2246=0),
"",
"#define "&amp;
VLOOKUP(A2246,SOURCE!B:S,15,0)&amp;IF(SOURCE!$AA$2-LEN(VLOOKUP(A2246,SOURCE!B:S,15,0))&gt;=0,REPT(" ",SOURCE!$AA$2-LEN(VLOOKUP(A2246,SOURCE!B:S,15,0))),"")&amp;
TEXT(A2246,"???0")&amp;IF(VLOOKUP(A2246,SOURCE!B:S,16,0)="","","   "&amp;VLOOKUP(A2246,SOURCE!B:S,16,0)
))))
)</f>
        <v>#VALUE!</v>
      </c>
    </row>
    <row r="2247" spans="1:4">
      <c r="A2247" t="str">
        <f t="shared" si="38"/>
        <v/>
      </c>
      <c r="B2247" t="e">
        <f>VLOOKUP(A2247,SOURCE!B:S,15,0)</f>
        <v>#N/A</v>
      </c>
      <c r="C2247" t="str">
        <f>IF(
ISNUMBER(INDEX(SOURCE!B:B,MATCH(A2247,SOURCE!B:B,0)+1)),
  VALUE(INDEX(SOURCE!B:B,MATCH(A2247,SOURCE!B:B,0)+1)),
  "")</f>
        <v/>
      </c>
      <c r="D2247" s="8" t="e">
        <f>IF(A2247&lt;&gt;INT(A2247),B2247,
IF(A2247&lt;0,VLOOKUP(A2247,lookups!A$1:B$25,2,0),
IF(ISNA(B2247),"",
IF(OR(ISBLANK(A2247),ISNA(B2247),B2247=0),
"",
"#define "&amp;
VLOOKUP(A2247,SOURCE!B:S,15,0)&amp;IF(SOURCE!$AA$2-LEN(VLOOKUP(A2247,SOURCE!B:S,15,0))&gt;=0,REPT(" ",SOURCE!$AA$2-LEN(VLOOKUP(A2247,SOURCE!B:S,15,0))),"")&amp;
TEXT(A2247,"???0")&amp;IF(VLOOKUP(A2247,SOURCE!B:S,16,0)="","","   "&amp;VLOOKUP(A2247,SOURCE!B:S,16,0)
))))
)</f>
        <v>#VALUE!</v>
      </c>
    </row>
    <row r="2248" spans="1:4">
      <c r="A2248" t="str">
        <f t="shared" si="38"/>
        <v/>
      </c>
      <c r="B2248" t="e">
        <f>VLOOKUP(A2248,SOURCE!B:S,15,0)</f>
        <v>#N/A</v>
      </c>
      <c r="C2248" t="str">
        <f>IF(
ISNUMBER(INDEX(SOURCE!B:B,MATCH(A2248,SOURCE!B:B,0)+1)),
  VALUE(INDEX(SOURCE!B:B,MATCH(A2248,SOURCE!B:B,0)+1)),
  "")</f>
        <v/>
      </c>
      <c r="D2248" s="8" t="e">
        <f>IF(A2248&lt;&gt;INT(A2248),B2248,
IF(A2248&lt;0,VLOOKUP(A2248,lookups!A$1:B$25,2,0),
IF(ISNA(B2248),"",
IF(OR(ISBLANK(A2248),ISNA(B2248),B2248=0),
"",
"#define "&amp;
VLOOKUP(A2248,SOURCE!B:S,15,0)&amp;IF(SOURCE!$AA$2-LEN(VLOOKUP(A2248,SOURCE!B:S,15,0))&gt;=0,REPT(" ",SOURCE!$AA$2-LEN(VLOOKUP(A2248,SOURCE!B:S,15,0))),"")&amp;
TEXT(A2248,"???0")&amp;IF(VLOOKUP(A2248,SOURCE!B:S,16,0)="","","   "&amp;VLOOKUP(A2248,SOURCE!B:S,16,0)
))))
)</f>
        <v>#VALUE!</v>
      </c>
    </row>
    <row r="2249" spans="1:4">
      <c r="A2249" t="str">
        <f t="shared" si="38"/>
        <v/>
      </c>
      <c r="B2249" t="e">
        <f>VLOOKUP(A2249,SOURCE!B:S,15,0)</f>
        <v>#N/A</v>
      </c>
      <c r="C2249" t="str">
        <f>IF(
ISNUMBER(INDEX(SOURCE!B:B,MATCH(A2249,SOURCE!B:B,0)+1)),
  VALUE(INDEX(SOURCE!B:B,MATCH(A2249,SOURCE!B:B,0)+1)),
  "")</f>
        <v/>
      </c>
      <c r="D2249" s="8" t="e">
        <f>IF(A2249&lt;&gt;INT(A2249),B2249,
IF(A2249&lt;0,VLOOKUP(A2249,lookups!A$1:B$25,2,0),
IF(ISNA(B2249),"",
IF(OR(ISBLANK(A2249),ISNA(B2249),B2249=0),
"",
"#define "&amp;
VLOOKUP(A2249,SOURCE!B:S,15,0)&amp;IF(SOURCE!$AA$2-LEN(VLOOKUP(A2249,SOURCE!B:S,15,0))&gt;=0,REPT(" ",SOURCE!$AA$2-LEN(VLOOKUP(A2249,SOURCE!B:S,15,0))),"")&amp;
TEXT(A2249,"???0")&amp;IF(VLOOKUP(A2249,SOURCE!B:S,16,0)="","","   "&amp;VLOOKUP(A2249,SOURCE!B:S,16,0)
))))
)</f>
        <v>#VALUE!</v>
      </c>
    </row>
    <row r="2250" spans="1:4">
      <c r="A2250" t="str">
        <f t="shared" si="38"/>
        <v/>
      </c>
      <c r="B2250" t="e">
        <f>VLOOKUP(A2250,SOURCE!B:S,15,0)</f>
        <v>#N/A</v>
      </c>
      <c r="C2250" t="str">
        <f>IF(
ISNUMBER(INDEX(SOURCE!B:B,MATCH(A2250,SOURCE!B:B,0)+1)),
  VALUE(INDEX(SOURCE!B:B,MATCH(A2250,SOURCE!B:B,0)+1)),
  "")</f>
        <v/>
      </c>
      <c r="D2250" s="8" t="e">
        <f>IF(A2250&lt;&gt;INT(A2250),B2250,
IF(A2250&lt;0,VLOOKUP(A2250,lookups!A$1:B$25,2,0),
IF(ISNA(B2250),"",
IF(OR(ISBLANK(A2250),ISNA(B2250),B2250=0),
"",
"#define "&amp;
VLOOKUP(A2250,SOURCE!B:S,15,0)&amp;IF(SOURCE!$AA$2-LEN(VLOOKUP(A2250,SOURCE!B:S,15,0))&gt;=0,REPT(" ",SOURCE!$AA$2-LEN(VLOOKUP(A2250,SOURCE!B:S,15,0))),"")&amp;
TEXT(A2250,"???0")&amp;IF(VLOOKUP(A2250,SOURCE!B:S,16,0)="","","   "&amp;VLOOKUP(A2250,SOURCE!B:S,16,0)
))))
)</f>
        <v>#VALUE!</v>
      </c>
    </row>
    <row r="2251" spans="1:4">
      <c r="A2251" t="str">
        <f t="shared" ref="A2251:A2314" si="39">C2250</f>
        <v/>
      </c>
      <c r="B2251" t="e">
        <f>VLOOKUP(A2251,SOURCE!B:S,15,0)</f>
        <v>#N/A</v>
      </c>
      <c r="C2251" t="str">
        <f>IF(
ISNUMBER(INDEX(SOURCE!B:B,MATCH(A2251,SOURCE!B:B,0)+1)),
  VALUE(INDEX(SOURCE!B:B,MATCH(A2251,SOURCE!B:B,0)+1)),
  "")</f>
        <v/>
      </c>
      <c r="D2251" s="8" t="e">
        <f>IF(A2251&lt;&gt;INT(A2251),B2251,
IF(A2251&lt;0,VLOOKUP(A2251,lookups!A$1:B$25,2,0),
IF(ISNA(B2251),"",
IF(OR(ISBLANK(A2251),ISNA(B2251),B2251=0),
"",
"#define "&amp;
VLOOKUP(A2251,SOURCE!B:S,15,0)&amp;IF(SOURCE!$AA$2-LEN(VLOOKUP(A2251,SOURCE!B:S,15,0))&gt;=0,REPT(" ",SOURCE!$AA$2-LEN(VLOOKUP(A2251,SOURCE!B:S,15,0))),"")&amp;
TEXT(A2251,"???0")&amp;IF(VLOOKUP(A2251,SOURCE!B:S,16,0)="","","   "&amp;VLOOKUP(A2251,SOURCE!B:S,16,0)
))))
)</f>
        <v>#VALUE!</v>
      </c>
    </row>
    <row r="2252" spans="1:4">
      <c r="A2252" t="str">
        <f t="shared" si="39"/>
        <v/>
      </c>
      <c r="B2252" t="e">
        <f>VLOOKUP(A2252,SOURCE!B:S,15,0)</f>
        <v>#N/A</v>
      </c>
      <c r="C2252" t="str">
        <f>IF(
ISNUMBER(INDEX(SOURCE!B:B,MATCH(A2252,SOURCE!B:B,0)+1)),
  VALUE(INDEX(SOURCE!B:B,MATCH(A2252,SOURCE!B:B,0)+1)),
  "")</f>
        <v/>
      </c>
      <c r="D2252" s="8" t="e">
        <f>IF(A2252&lt;&gt;INT(A2252),B2252,
IF(A2252&lt;0,VLOOKUP(A2252,lookups!A$1:B$25,2,0),
IF(ISNA(B2252),"",
IF(OR(ISBLANK(A2252),ISNA(B2252),B2252=0),
"",
"#define "&amp;
VLOOKUP(A2252,SOURCE!B:S,15,0)&amp;IF(SOURCE!$AA$2-LEN(VLOOKUP(A2252,SOURCE!B:S,15,0))&gt;=0,REPT(" ",SOURCE!$AA$2-LEN(VLOOKUP(A2252,SOURCE!B:S,15,0))),"")&amp;
TEXT(A2252,"???0")&amp;IF(VLOOKUP(A2252,SOURCE!B:S,16,0)="","","   "&amp;VLOOKUP(A2252,SOURCE!B:S,16,0)
))))
)</f>
        <v>#VALUE!</v>
      </c>
    </row>
    <row r="2253" spans="1:4">
      <c r="A2253" t="str">
        <f t="shared" si="39"/>
        <v/>
      </c>
      <c r="B2253" t="e">
        <f>VLOOKUP(A2253,SOURCE!B:S,15,0)</f>
        <v>#N/A</v>
      </c>
      <c r="C2253" t="str">
        <f>IF(
ISNUMBER(INDEX(SOURCE!B:B,MATCH(A2253,SOURCE!B:B,0)+1)),
  VALUE(INDEX(SOURCE!B:B,MATCH(A2253,SOURCE!B:B,0)+1)),
  "")</f>
        <v/>
      </c>
      <c r="D2253" s="8" t="e">
        <f>IF(A2253&lt;&gt;INT(A2253),B2253,
IF(A2253&lt;0,VLOOKUP(A2253,lookups!A$1:B$25,2,0),
IF(ISNA(B2253),"",
IF(OR(ISBLANK(A2253),ISNA(B2253),B2253=0),
"",
"#define "&amp;
VLOOKUP(A2253,SOURCE!B:S,15,0)&amp;IF(SOURCE!$AA$2-LEN(VLOOKUP(A2253,SOURCE!B:S,15,0))&gt;=0,REPT(" ",SOURCE!$AA$2-LEN(VLOOKUP(A2253,SOURCE!B:S,15,0))),"")&amp;
TEXT(A2253,"???0")&amp;IF(VLOOKUP(A2253,SOURCE!B:S,16,0)="","","   "&amp;VLOOKUP(A2253,SOURCE!B:S,16,0)
))))
)</f>
        <v>#VALUE!</v>
      </c>
    </row>
    <row r="2254" spans="1:4">
      <c r="A2254" t="str">
        <f t="shared" si="39"/>
        <v/>
      </c>
      <c r="B2254" t="e">
        <f>VLOOKUP(A2254,SOURCE!B:S,15,0)</f>
        <v>#N/A</v>
      </c>
      <c r="C2254" t="str">
        <f>IF(
ISNUMBER(INDEX(SOURCE!B:B,MATCH(A2254,SOURCE!B:B,0)+1)),
  VALUE(INDEX(SOURCE!B:B,MATCH(A2254,SOURCE!B:B,0)+1)),
  "")</f>
        <v/>
      </c>
      <c r="D2254" s="8" t="e">
        <f>IF(A2254&lt;&gt;INT(A2254),B2254,
IF(A2254&lt;0,VLOOKUP(A2254,lookups!A$1:B$25,2,0),
IF(ISNA(B2254),"",
IF(OR(ISBLANK(A2254),ISNA(B2254),B2254=0),
"",
"#define "&amp;
VLOOKUP(A2254,SOURCE!B:S,15,0)&amp;IF(SOURCE!$AA$2-LEN(VLOOKUP(A2254,SOURCE!B:S,15,0))&gt;=0,REPT(" ",SOURCE!$AA$2-LEN(VLOOKUP(A2254,SOURCE!B:S,15,0))),"")&amp;
TEXT(A2254,"???0")&amp;IF(VLOOKUP(A2254,SOURCE!B:S,16,0)="","","   "&amp;VLOOKUP(A2254,SOURCE!B:S,16,0)
))))
)</f>
        <v>#VALUE!</v>
      </c>
    </row>
    <row r="2255" spans="1:4">
      <c r="A2255" t="str">
        <f t="shared" si="39"/>
        <v/>
      </c>
      <c r="B2255" t="e">
        <f>VLOOKUP(A2255,SOURCE!B:S,15,0)</f>
        <v>#N/A</v>
      </c>
      <c r="C2255" t="str">
        <f>IF(
ISNUMBER(INDEX(SOURCE!B:B,MATCH(A2255,SOURCE!B:B,0)+1)),
  VALUE(INDEX(SOURCE!B:B,MATCH(A2255,SOURCE!B:B,0)+1)),
  "")</f>
        <v/>
      </c>
      <c r="D2255" s="8" t="e">
        <f>IF(A2255&lt;&gt;INT(A2255),B2255,
IF(A2255&lt;0,VLOOKUP(A2255,lookups!A$1:B$25,2,0),
IF(ISNA(B2255),"",
IF(OR(ISBLANK(A2255),ISNA(B2255),B2255=0),
"",
"#define "&amp;
VLOOKUP(A2255,SOURCE!B:S,15,0)&amp;IF(SOURCE!$AA$2-LEN(VLOOKUP(A2255,SOURCE!B:S,15,0))&gt;=0,REPT(" ",SOURCE!$AA$2-LEN(VLOOKUP(A2255,SOURCE!B:S,15,0))),"")&amp;
TEXT(A2255,"???0")&amp;IF(VLOOKUP(A2255,SOURCE!B:S,16,0)="","","   "&amp;VLOOKUP(A2255,SOURCE!B:S,16,0)
))))
)</f>
        <v>#VALUE!</v>
      </c>
    </row>
    <row r="2256" spans="1:4">
      <c r="A2256" t="str">
        <f t="shared" si="39"/>
        <v/>
      </c>
      <c r="B2256" t="e">
        <f>VLOOKUP(A2256,SOURCE!B:S,15,0)</f>
        <v>#N/A</v>
      </c>
      <c r="C2256" t="str">
        <f>IF(
ISNUMBER(INDEX(SOURCE!B:B,MATCH(A2256,SOURCE!B:B,0)+1)),
  VALUE(INDEX(SOURCE!B:B,MATCH(A2256,SOURCE!B:B,0)+1)),
  "")</f>
        <v/>
      </c>
      <c r="D2256" s="8" t="e">
        <f>IF(A2256&lt;&gt;INT(A2256),B2256,
IF(A2256&lt;0,VLOOKUP(A2256,lookups!A$1:B$25,2,0),
IF(ISNA(B2256),"",
IF(OR(ISBLANK(A2256),ISNA(B2256),B2256=0),
"",
"#define "&amp;
VLOOKUP(A2256,SOURCE!B:S,15,0)&amp;IF(SOURCE!$AA$2-LEN(VLOOKUP(A2256,SOURCE!B:S,15,0))&gt;=0,REPT(" ",SOURCE!$AA$2-LEN(VLOOKUP(A2256,SOURCE!B:S,15,0))),"")&amp;
TEXT(A2256,"???0")&amp;IF(VLOOKUP(A2256,SOURCE!B:S,16,0)="","","   "&amp;VLOOKUP(A2256,SOURCE!B:S,16,0)
))))
)</f>
        <v>#VALUE!</v>
      </c>
    </row>
    <row r="2257" spans="1:4">
      <c r="A2257" t="str">
        <f t="shared" si="39"/>
        <v/>
      </c>
      <c r="B2257" t="e">
        <f>VLOOKUP(A2257,SOURCE!B:S,15,0)</f>
        <v>#N/A</v>
      </c>
      <c r="C2257" t="str">
        <f>IF(
ISNUMBER(INDEX(SOURCE!B:B,MATCH(A2257,SOURCE!B:B,0)+1)),
  VALUE(INDEX(SOURCE!B:B,MATCH(A2257,SOURCE!B:B,0)+1)),
  "")</f>
        <v/>
      </c>
      <c r="D2257" s="8" t="e">
        <f>IF(A2257&lt;&gt;INT(A2257),B2257,
IF(A2257&lt;0,VLOOKUP(A2257,lookups!A$1:B$25,2,0),
IF(ISNA(B2257),"",
IF(OR(ISBLANK(A2257),ISNA(B2257),B2257=0),
"",
"#define "&amp;
VLOOKUP(A2257,SOURCE!B:S,15,0)&amp;IF(SOURCE!$AA$2-LEN(VLOOKUP(A2257,SOURCE!B:S,15,0))&gt;=0,REPT(" ",SOURCE!$AA$2-LEN(VLOOKUP(A2257,SOURCE!B:S,15,0))),"")&amp;
TEXT(A2257,"???0")&amp;IF(VLOOKUP(A2257,SOURCE!B:S,16,0)="","","   "&amp;VLOOKUP(A2257,SOURCE!B:S,16,0)
))))
)</f>
        <v>#VALUE!</v>
      </c>
    </row>
    <row r="2258" spans="1:4">
      <c r="A2258" t="str">
        <f t="shared" si="39"/>
        <v/>
      </c>
      <c r="B2258" t="e">
        <f>VLOOKUP(A2258,SOURCE!B:S,15,0)</f>
        <v>#N/A</v>
      </c>
      <c r="C2258" t="str">
        <f>IF(
ISNUMBER(INDEX(SOURCE!B:B,MATCH(A2258,SOURCE!B:B,0)+1)),
  VALUE(INDEX(SOURCE!B:B,MATCH(A2258,SOURCE!B:B,0)+1)),
  "")</f>
        <v/>
      </c>
      <c r="D2258" s="8" t="e">
        <f>IF(A2258&lt;&gt;INT(A2258),B2258,
IF(A2258&lt;0,VLOOKUP(A2258,lookups!A$1:B$25,2,0),
IF(ISNA(B2258),"",
IF(OR(ISBLANK(A2258),ISNA(B2258),B2258=0),
"",
"#define "&amp;
VLOOKUP(A2258,SOURCE!B:S,15,0)&amp;IF(SOURCE!$AA$2-LEN(VLOOKUP(A2258,SOURCE!B:S,15,0))&gt;=0,REPT(" ",SOURCE!$AA$2-LEN(VLOOKUP(A2258,SOURCE!B:S,15,0))),"")&amp;
TEXT(A2258,"???0")&amp;IF(VLOOKUP(A2258,SOURCE!B:S,16,0)="","","   "&amp;VLOOKUP(A2258,SOURCE!B:S,16,0)
))))
)</f>
        <v>#VALUE!</v>
      </c>
    </row>
    <row r="2259" spans="1:4">
      <c r="A2259" t="str">
        <f t="shared" si="39"/>
        <v/>
      </c>
      <c r="B2259" t="e">
        <f>VLOOKUP(A2259,SOURCE!B:S,15,0)</f>
        <v>#N/A</v>
      </c>
      <c r="C2259" t="str">
        <f>IF(
ISNUMBER(INDEX(SOURCE!B:B,MATCH(A2259,SOURCE!B:B,0)+1)),
  VALUE(INDEX(SOURCE!B:B,MATCH(A2259,SOURCE!B:B,0)+1)),
  "")</f>
        <v/>
      </c>
      <c r="D2259" s="8" t="e">
        <f>IF(A2259&lt;&gt;INT(A2259),B2259,
IF(A2259&lt;0,VLOOKUP(A2259,lookups!A$1:B$25,2,0),
IF(ISNA(B2259),"",
IF(OR(ISBLANK(A2259),ISNA(B2259),B2259=0),
"",
"#define "&amp;
VLOOKUP(A2259,SOURCE!B:S,15,0)&amp;IF(SOURCE!$AA$2-LEN(VLOOKUP(A2259,SOURCE!B:S,15,0))&gt;=0,REPT(" ",SOURCE!$AA$2-LEN(VLOOKUP(A2259,SOURCE!B:S,15,0))),"")&amp;
TEXT(A2259,"???0")&amp;IF(VLOOKUP(A2259,SOURCE!B:S,16,0)="","","   "&amp;VLOOKUP(A2259,SOURCE!B:S,16,0)
))))
)</f>
        <v>#VALUE!</v>
      </c>
    </row>
    <row r="2260" spans="1:4">
      <c r="A2260" t="str">
        <f t="shared" si="39"/>
        <v/>
      </c>
      <c r="B2260" t="e">
        <f>VLOOKUP(A2260,SOURCE!B:S,15,0)</f>
        <v>#N/A</v>
      </c>
      <c r="C2260" t="str">
        <f>IF(
ISNUMBER(INDEX(SOURCE!B:B,MATCH(A2260,SOURCE!B:B,0)+1)),
  VALUE(INDEX(SOURCE!B:B,MATCH(A2260,SOURCE!B:B,0)+1)),
  "")</f>
        <v/>
      </c>
      <c r="D2260" s="8" t="e">
        <f>IF(A2260&lt;&gt;INT(A2260),B2260,
IF(A2260&lt;0,VLOOKUP(A2260,lookups!A$1:B$25,2,0),
IF(ISNA(B2260),"",
IF(OR(ISBLANK(A2260),ISNA(B2260),B2260=0),
"",
"#define "&amp;
VLOOKUP(A2260,SOURCE!B:S,15,0)&amp;IF(SOURCE!$AA$2-LEN(VLOOKUP(A2260,SOURCE!B:S,15,0))&gt;=0,REPT(" ",SOURCE!$AA$2-LEN(VLOOKUP(A2260,SOURCE!B:S,15,0))),"")&amp;
TEXT(A2260,"???0")&amp;IF(VLOOKUP(A2260,SOURCE!B:S,16,0)="","","   "&amp;VLOOKUP(A2260,SOURCE!B:S,16,0)
))))
)</f>
        <v>#VALUE!</v>
      </c>
    </row>
    <row r="2261" spans="1:4">
      <c r="A2261" t="str">
        <f t="shared" si="39"/>
        <v/>
      </c>
      <c r="B2261" t="e">
        <f>VLOOKUP(A2261,SOURCE!B:S,15,0)</f>
        <v>#N/A</v>
      </c>
      <c r="C2261" t="str">
        <f>IF(
ISNUMBER(INDEX(SOURCE!B:B,MATCH(A2261,SOURCE!B:B,0)+1)),
  VALUE(INDEX(SOURCE!B:B,MATCH(A2261,SOURCE!B:B,0)+1)),
  "")</f>
        <v/>
      </c>
      <c r="D2261" s="8" t="e">
        <f>IF(A2261&lt;&gt;INT(A2261),B2261,
IF(A2261&lt;0,VLOOKUP(A2261,lookups!A$1:B$25,2,0),
IF(ISNA(B2261),"",
IF(OR(ISBLANK(A2261),ISNA(B2261),B2261=0),
"",
"#define "&amp;
VLOOKUP(A2261,SOURCE!B:S,15,0)&amp;IF(SOURCE!$AA$2-LEN(VLOOKUP(A2261,SOURCE!B:S,15,0))&gt;=0,REPT(" ",SOURCE!$AA$2-LEN(VLOOKUP(A2261,SOURCE!B:S,15,0))),"")&amp;
TEXT(A2261,"???0")&amp;IF(VLOOKUP(A2261,SOURCE!B:S,16,0)="","","   "&amp;VLOOKUP(A2261,SOURCE!B:S,16,0)
))))
)</f>
        <v>#VALUE!</v>
      </c>
    </row>
    <row r="2262" spans="1:4">
      <c r="A2262" t="str">
        <f t="shared" si="39"/>
        <v/>
      </c>
      <c r="B2262" t="e">
        <f>VLOOKUP(A2262,SOURCE!B:S,15,0)</f>
        <v>#N/A</v>
      </c>
      <c r="C2262" t="str">
        <f>IF(
ISNUMBER(INDEX(SOURCE!B:B,MATCH(A2262,SOURCE!B:B,0)+1)),
  VALUE(INDEX(SOURCE!B:B,MATCH(A2262,SOURCE!B:B,0)+1)),
  "")</f>
        <v/>
      </c>
      <c r="D2262" s="8" t="e">
        <f>IF(A2262&lt;&gt;INT(A2262),B2262,
IF(A2262&lt;0,VLOOKUP(A2262,lookups!A$1:B$25,2,0),
IF(ISNA(B2262),"",
IF(OR(ISBLANK(A2262),ISNA(B2262),B2262=0),
"",
"#define "&amp;
VLOOKUP(A2262,SOURCE!B:S,15,0)&amp;IF(SOURCE!$AA$2-LEN(VLOOKUP(A2262,SOURCE!B:S,15,0))&gt;=0,REPT(" ",SOURCE!$AA$2-LEN(VLOOKUP(A2262,SOURCE!B:S,15,0))),"")&amp;
TEXT(A2262,"???0")&amp;IF(VLOOKUP(A2262,SOURCE!B:S,16,0)="","","   "&amp;VLOOKUP(A2262,SOURCE!B:S,16,0)
))))
)</f>
        <v>#VALUE!</v>
      </c>
    </row>
    <row r="2263" spans="1:4">
      <c r="A2263" t="str">
        <f t="shared" si="39"/>
        <v/>
      </c>
      <c r="B2263" t="e">
        <f>VLOOKUP(A2263,SOURCE!B:S,15,0)</f>
        <v>#N/A</v>
      </c>
      <c r="C2263" t="str">
        <f>IF(
ISNUMBER(INDEX(SOURCE!B:B,MATCH(A2263,SOURCE!B:B,0)+1)),
  VALUE(INDEX(SOURCE!B:B,MATCH(A2263,SOURCE!B:B,0)+1)),
  "")</f>
        <v/>
      </c>
      <c r="D2263" s="8" t="e">
        <f>IF(A2263&lt;&gt;INT(A2263),B2263,
IF(A2263&lt;0,VLOOKUP(A2263,lookups!A$1:B$25,2,0),
IF(ISNA(B2263),"",
IF(OR(ISBLANK(A2263),ISNA(B2263),B2263=0),
"",
"#define "&amp;
VLOOKUP(A2263,SOURCE!B:S,15,0)&amp;IF(SOURCE!$AA$2-LEN(VLOOKUP(A2263,SOURCE!B:S,15,0))&gt;=0,REPT(" ",SOURCE!$AA$2-LEN(VLOOKUP(A2263,SOURCE!B:S,15,0))),"")&amp;
TEXT(A2263,"???0")&amp;IF(VLOOKUP(A2263,SOURCE!B:S,16,0)="","","   "&amp;VLOOKUP(A2263,SOURCE!B:S,16,0)
))))
)</f>
        <v>#VALUE!</v>
      </c>
    </row>
    <row r="2264" spans="1:4">
      <c r="A2264" t="str">
        <f t="shared" si="39"/>
        <v/>
      </c>
      <c r="B2264" t="e">
        <f>VLOOKUP(A2264,SOURCE!B:S,15,0)</f>
        <v>#N/A</v>
      </c>
      <c r="C2264" t="str">
        <f>IF(
ISNUMBER(INDEX(SOURCE!B:B,MATCH(A2264,SOURCE!B:B,0)+1)),
  VALUE(INDEX(SOURCE!B:B,MATCH(A2264,SOURCE!B:B,0)+1)),
  "")</f>
        <v/>
      </c>
      <c r="D2264" s="8" t="e">
        <f>IF(A2264&lt;&gt;INT(A2264),B2264,
IF(A2264&lt;0,VLOOKUP(A2264,lookups!A$1:B$25,2,0),
IF(ISNA(B2264),"",
IF(OR(ISBLANK(A2264),ISNA(B2264),B2264=0),
"",
"#define "&amp;
VLOOKUP(A2264,SOURCE!B:S,15,0)&amp;IF(SOURCE!$AA$2-LEN(VLOOKUP(A2264,SOURCE!B:S,15,0))&gt;=0,REPT(" ",SOURCE!$AA$2-LEN(VLOOKUP(A2264,SOURCE!B:S,15,0))),"")&amp;
TEXT(A2264,"???0")&amp;IF(VLOOKUP(A2264,SOURCE!B:S,16,0)="","","   "&amp;VLOOKUP(A2264,SOURCE!B:S,16,0)
))))
)</f>
        <v>#VALUE!</v>
      </c>
    </row>
    <row r="2265" spans="1:4">
      <c r="A2265" t="str">
        <f t="shared" si="39"/>
        <v/>
      </c>
      <c r="B2265" t="e">
        <f>VLOOKUP(A2265,SOURCE!B:S,15,0)</f>
        <v>#N/A</v>
      </c>
      <c r="C2265" t="str">
        <f>IF(
ISNUMBER(INDEX(SOURCE!B:B,MATCH(A2265,SOURCE!B:B,0)+1)),
  VALUE(INDEX(SOURCE!B:B,MATCH(A2265,SOURCE!B:B,0)+1)),
  "")</f>
        <v/>
      </c>
      <c r="D2265" s="8" t="e">
        <f>IF(A2265&lt;&gt;INT(A2265),B2265,
IF(A2265&lt;0,VLOOKUP(A2265,lookups!A$1:B$25,2,0),
IF(ISNA(B2265),"",
IF(OR(ISBLANK(A2265),ISNA(B2265),B2265=0),
"",
"#define "&amp;
VLOOKUP(A2265,SOURCE!B:S,15,0)&amp;IF(SOURCE!$AA$2-LEN(VLOOKUP(A2265,SOURCE!B:S,15,0))&gt;=0,REPT(" ",SOURCE!$AA$2-LEN(VLOOKUP(A2265,SOURCE!B:S,15,0))),"")&amp;
TEXT(A2265,"???0")&amp;IF(VLOOKUP(A2265,SOURCE!B:S,16,0)="","","   "&amp;VLOOKUP(A2265,SOURCE!B:S,16,0)
))))
)</f>
        <v>#VALUE!</v>
      </c>
    </row>
    <row r="2266" spans="1:4">
      <c r="A2266" t="str">
        <f t="shared" si="39"/>
        <v/>
      </c>
      <c r="B2266" t="e">
        <f>VLOOKUP(A2266,SOURCE!B:S,15,0)</f>
        <v>#N/A</v>
      </c>
      <c r="C2266" t="str">
        <f>IF(
ISNUMBER(INDEX(SOURCE!B:B,MATCH(A2266,SOURCE!B:B,0)+1)),
  VALUE(INDEX(SOURCE!B:B,MATCH(A2266,SOURCE!B:B,0)+1)),
  "")</f>
        <v/>
      </c>
      <c r="D2266" s="8" t="e">
        <f>IF(A2266&lt;&gt;INT(A2266),B2266,
IF(A2266&lt;0,VLOOKUP(A2266,lookups!A$1:B$25,2,0),
IF(ISNA(B2266),"",
IF(OR(ISBLANK(A2266),ISNA(B2266),B2266=0),
"",
"#define "&amp;
VLOOKUP(A2266,SOURCE!B:S,15,0)&amp;IF(SOURCE!$AA$2-LEN(VLOOKUP(A2266,SOURCE!B:S,15,0))&gt;=0,REPT(" ",SOURCE!$AA$2-LEN(VLOOKUP(A2266,SOURCE!B:S,15,0))),"")&amp;
TEXT(A2266,"???0")&amp;IF(VLOOKUP(A2266,SOURCE!B:S,16,0)="","","   "&amp;VLOOKUP(A2266,SOURCE!B:S,16,0)
))))
)</f>
        <v>#VALUE!</v>
      </c>
    </row>
    <row r="2267" spans="1:4">
      <c r="A2267" t="str">
        <f t="shared" si="39"/>
        <v/>
      </c>
      <c r="B2267" t="e">
        <f>VLOOKUP(A2267,SOURCE!B:S,15,0)</f>
        <v>#N/A</v>
      </c>
      <c r="C2267" t="str">
        <f>IF(
ISNUMBER(INDEX(SOURCE!B:B,MATCH(A2267,SOURCE!B:B,0)+1)),
  VALUE(INDEX(SOURCE!B:B,MATCH(A2267,SOURCE!B:B,0)+1)),
  "")</f>
        <v/>
      </c>
      <c r="D2267" s="8" t="e">
        <f>IF(A2267&lt;&gt;INT(A2267),B2267,
IF(A2267&lt;0,VLOOKUP(A2267,lookups!A$1:B$25,2,0),
IF(ISNA(B2267),"",
IF(OR(ISBLANK(A2267),ISNA(B2267),B2267=0),
"",
"#define "&amp;
VLOOKUP(A2267,SOURCE!B:S,15,0)&amp;IF(SOURCE!$AA$2-LEN(VLOOKUP(A2267,SOURCE!B:S,15,0))&gt;=0,REPT(" ",SOURCE!$AA$2-LEN(VLOOKUP(A2267,SOURCE!B:S,15,0))),"")&amp;
TEXT(A2267,"???0")&amp;IF(VLOOKUP(A2267,SOURCE!B:S,16,0)="","","   "&amp;VLOOKUP(A2267,SOURCE!B:S,16,0)
))))
)</f>
        <v>#VALUE!</v>
      </c>
    </row>
    <row r="2268" spans="1:4">
      <c r="A2268" t="str">
        <f t="shared" si="39"/>
        <v/>
      </c>
      <c r="B2268" t="e">
        <f>VLOOKUP(A2268,SOURCE!B:S,15,0)</f>
        <v>#N/A</v>
      </c>
      <c r="C2268" t="str">
        <f>IF(
ISNUMBER(INDEX(SOURCE!B:B,MATCH(A2268,SOURCE!B:B,0)+1)),
  VALUE(INDEX(SOURCE!B:B,MATCH(A2268,SOURCE!B:B,0)+1)),
  "")</f>
        <v/>
      </c>
      <c r="D2268" s="8" t="e">
        <f>IF(A2268&lt;&gt;INT(A2268),B2268,
IF(A2268&lt;0,VLOOKUP(A2268,lookups!A$1:B$25,2,0),
IF(ISNA(B2268),"",
IF(OR(ISBLANK(A2268),ISNA(B2268),B2268=0),
"",
"#define "&amp;
VLOOKUP(A2268,SOURCE!B:S,15,0)&amp;IF(SOURCE!$AA$2-LEN(VLOOKUP(A2268,SOURCE!B:S,15,0))&gt;=0,REPT(" ",SOURCE!$AA$2-LEN(VLOOKUP(A2268,SOURCE!B:S,15,0))),"")&amp;
TEXT(A2268,"???0")&amp;IF(VLOOKUP(A2268,SOURCE!B:S,16,0)="","","   "&amp;VLOOKUP(A2268,SOURCE!B:S,16,0)
))))
)</f>
        <v>#VALUE!</v>
      </c>
    </row>
    <row r="2269" spans="1:4">
      <c r="A2269" t="str">
        <f t="shared" si="39"/>
        <v/>
      </c>
      <c r="B2269" t="e">
        <f>VLOOKUP(A2269,SOURCE!B:S,15,0)</f>
        <v>#N/A</v>
      </c>
      <c r="C2269" t="str">
        <f>IF(
ISNUMBER(INDEX(SOURCE!B:B,MATCH(A2269,SOURCE!B:B,0)+1)),
  VALUE(INDEX(SOURCE!B:B,MATCH(A2269,SOURCE!B:B,0)+1)),
  "")</f>
        <v/>
      </c>
      <c r="D2269" s="8" t="e">
        <f>IF(A2269&lt;&gt;INT(A2269),B2269,
IF(A2269&lt;0,VLOOKUP(A2269,lookups!A$1:B$25,2,0),
IF(ISNA(B2269),"",
IF(OR(ISBLANK(A2269),ISNA(B2269),B2269=0),
"",
"#define "&amp;
VLOOKUP(A2269,SOURCE!B:S,15,0)&amp;IF(SOURCE!$AA$2-LEN(VLOOKUP(A2269,SOURCE!B:S,15,0))&gt;=0,REPT(" ",SOURCE!$AA$2-LEN(VLOOKUP(A2269,SOURCE!B:S,15,0))),"")&amp;
TEXT(A2269,"???0")&amp;IF(VLOOKUP(A2269,SOURCE!B:S,16,0)="","","   "&amp;VLOOKUP(A2269,SOURCE!B:S,16,0)
))))
)</f>
        <v>#VALUE!</v>
      </c>
    </row>
    <row r="2270" spans="1:4">
      <c r="A2270" t="str">
        <f t="shared" si="39"/>
        <v/>
      </c>
      <c r="B2270" t="e">
        <f>VLOOKUP(A2270,SOURCE!B:S,15,0)</f>
        <v>#N/A</v>
      </c>
      <c r="C2270" t="str">
        <f>IF(
ISNUMBER(INDEX(SOURCE!B:B,MATCH(A2270,SOURCE!B:B,0)+1)),
  VALUE(INDEX(SOURCE!B:B,MATCH(A2270,SOURCE!B:B,0)+1)),
  "")</f>
        <v/>
      </c>
      <c r="D2270" s="8" t="e">
        <f>IF(A2270&lt;&gt;INT(A2270),B2270,
IF(A2270&lt;0,VLOOKUP(A2270,lookups!A$1:B$25,2,0),
IF(ISNA(B2270),"",
IF(OR(ISBLANK(A2270),ISNA(B2270),B2270=0),
"",
"#define "&amp;
VLOOKUP(A2270,SOURCE!B:S,15,0)&amp;IF(SOURCE!$AA$2-LEN(VLOOKUP(A2270,SOURCE!B:S,15,0))&gt;=0,REPT(" ",SOURCE!$AA$2-LEN(VLOOKUP(A2270,SOURCE!B:S,15,0))),"")&amp;
TEXT(A2270,"???0")&amp;IF(VLOOKUP(A2270,SOURCE!B:S,16,0)="","","   "&amp;VLOOKUP(A2270,SOURCE!B:S,16,0)
))))
)</f>
        <v>#VALUE!</v>
      </c>
    </row>
    <row r="2271" spans="1:4">
      <c r="A2271" t="str">
        <f t="shared" si="39"/>
        <v/>
      </c>
      <c r="B2271" t="e">
        <f>VLOOKUP(A2271,SOURCE!B:S,15,0)</f>
        <v>#N/A</v>
      </c>
      <c r="C2271" t="str">
        <f>IF(
ISNUMBER(INDEX(SOURCE!B:B,MATCH(A2271,SOURCE!B:B,0)+1)),
  VALUE(INDEX(SOURCE!B:B,MATCH(A2271,SOURCE!B:B,0)+1)),
  "")</f>
        <v/>
      </c>
      <c r="D2271" s="8" t="e">
        <f>IF(A2271&lt;&gt;INT(A2271),B2271,
IF(A2271&lt;0,VLOOKUP(A2271,lookups!A$1:B$25,2,0),
IF(ISNA(B2271),"",
IF(OR(ISBLANK(A2271),ISNA(B2271),B2271=0),
"",
"#define "&amp;
VLOOKUP(A2271,SOURCE!B:S,15,0)&amp;IF(SOURCE!$AA$2-LEN(VLOOKUP(A2271,SOURCE!B:S,15,0))&gt;=0,REPT(" ",SOURCE!$AA$2-LEN(VLOOKUP(A2271,SOURCE!B:S,15,0))),"")&amp;
TEXT(A2271,"???0")&amp;IF(VLOOKUP(A2271,SOURCE!B:S,16,0)="","","   "&amp;VLOOKUP(A2271,SOURCE!B:S,16,0)
))))
)</f>
        <v>#VALUE!</v>
      </c>
    </row>
    <row r="2272" spans="1:4">
      <c r="A2272" t="str">
        <f t="shared" si="39"/>
        <v/>
      </c>
      <c r="B2272" t="e">
        <f>VLOOKUP(A2272,SOURCE!B:S,15,0)</f>
        <v>#N/A</v>
      </c>
      <c r="C2272" t="str">
        <f>IF(
ISNUMBER(INDEX(SOURCE!B:B,MATCH(A2272,SOURCE!B:B,0)+1)),
  VALUE(INDEX(SOURCE!B:B,MATCH(A2272,SOURCE!B:B,0)+1)),
  "")</f>
        <v/>
      </c>
      <c r="D2272" s="8" t="e">
        <f>IF(A2272&lt;&gt;INT(A2272),B2272,
IF(A2272&lt;0,VLOOKUP(A2272,lookups!A$1:B$25,2,0),
IF(ISNA(B2272),"",
IF(OR(ISBLANK(A2272),ISNA(B2272),B2272=0),
"",
"#define "&amp;
VLOOKUP(A2272,SOURCE!B:S,15,0)&amp;IF(SOURCE!$AA$2-LEN(VLOOKUP(A2272,SOURCE!B:S,15,0))&gt;=0,REPT(" ",SOURCE!$AA$2-LEN(VLOOKUP(A2272,SOURCE!B:S,15,0))),"")&amp;
TEXT(A2272,"???0")&amp;IF(VLOOKUP(A2272,SOURCE!B:S,16,0)="","","   "&amp;VLOOKUP(A2272,SOURCE!B:S,16,0)
))))
)</f>
        <v>#VALUE!</v>
      </c>
    </row>
    <row r="2273" spans="1:4">
      <c r="A2273" t="str">
        <f t="shared" si="39"/>
        <v/>
      </c>
      <c r="B2273" t="e">
        <f>VLOOKUP(A2273,SOURCE!B:S,15,0)</f>
        <v>#N/A</v>
      </c>
      <c r="C2273" t="str">
        <f>IF(
ISNUMBER(INDEX(SOURCE!B:B,MATCH(A2273,SOURCE!B:B,0)+1)),
  VALUE(INDEX(SOURCE!B:B,MATCH(A2273,SOURCE!B:B,0)+1)),
  "")</f>
        <v/>
      </c>
      <c r="D2273" s="8" t="e">
        <f>IF(A2273&lt;&gt;INT(A2273),B2273,
IF(A2273&lt;0,VLOOKUP(A2273,lookups!A$1:B$25,2,0),
IF(ISNA(B2273),"",
IF(OR(ISBLANK(A2273),ISNA(B2273),B2273=0),
"",
"#define "&amp;
VLOOKUP(A2273,SOURCE!B:S,15,0)&amp;IF(SOURCE!$AA$2-LEN(VLOOKUP(A2273,SOURCE!B:S,15,0))&gt;=0,REPT(" ",SOURCE!$AA$2-LEN(VLOOKUP(A2273,SOURCE!B:S,15,0))),"")&amp;
TEXT(A2273,"???0")&amp;IF(VLOOKUP(A2273,SOURCE!B:S,16,0)="","","   "&amp;VLOOKUP(A2273,SOURCE!B:S,16,0)
))))
)</f>
        <v>#VALUE!</v>
      </c>
    </row>
    <row r="2274" spans="1:4">
      <c r="A2274" t="str">
        <f t="shared" si="39"/>
        <v/>
      </c>
      <c r="B2274" t="e">
        <f>VLOOKUP(A2274,SOURCE!B:S,15,0)</f>
        <v>#N/A</v>
      </c>
      <c r="C2274" t="str">
        <f>IF(
ISNUMBER(INDEX(SOURCE!B:B,MATCH(A2274,SOURCE!B:B,0)+1)),
  VALUE(INDEX(SOURCE!B:B,MATCH(A2274,SOURCE!B:B,0)+1)),
  "")</f>
        <v/>
      </c>
      <c r="D2274" s="8" t="e">
        <f>IF(A2274&lt;&gt;INT(A2274),B2274,
IF(A2274&lt;0,VLOOKUP(A2274,lookups!A$1:B$25,2,0),
IF(ISNA(B2274),"",
IF(OR(ISBLANK(A2274),ISNA(B2274),B2274=0),
"",
"#define "&amp;
VLOOKUP(A2274,SOURCE!B:S,15,0)&amp;IF(SOURCE!$AA$2-LEN(VLOOKUP(A2274,SOURCE!B:S,15,0))&gt;=0,REPT(" ",SOURCE!$AA$2-LEN(VLOOKUP(A2274,SOURCE!B:S,15,0))),"")&amp;
TEXT(A2274,"???0")&amp;IF(VLOOKUP(A2274,SOURCE!B:S,16,0)="","","   "&amp;VLOOKUP(A2274,SOURCE!B:S,16,0)
))))
)</f>
        <v>#VALUE!</v>
      </c>
    </row>
    <row r="2275" spans="1:4">
      <c r="A2275" t="str">
        <f t="shared" si="39"/>
        <v/>
      </c>
      <c r="B2275" t="e">
        <f>VLOOKUP(A2275,SOURCE!B:S,15,0)</f>
        <v>#N/A</v>
      </c>
      <c r="C2275" t="str">
        <f>IF(
ISNUMBER(INDEX(SOURCE!B:B,MATCH(A2275,SOURCE!B:B,0)+1)),
  VALUE(INDEX(SOURCE!B:B,MATCH(A2275,SOURCE!B:B,0)+1)),
  "")</f>
        <v/>
      </c>
      <c r="D2275" s="8" t="e">
        <f>IF(A2275&lt;&gt;INT(A2275),B2275,
IF(A2275&lt;0,VLOOKUP(A2275,lookups!A$1:B$25,2,0),
IF(ISNA(B2275),"",
IF(OR(ISBLANK(A2275),ISNA(B2275),B2275=0),
"",
"#define "&amp;
VLOOKUP(A2275,SOURCE!B:S,15,0)&amp;IF(SOURCE!$AA$2-LEN(VLOOKUP(A2275,SOURCE!B:S,15,0))&gt;=0,REPT(" ",SOURCE!$AA$2-LEN(VLOOKUP(A2275,SOURCE!B:S,15,0))),"")&amp;
TEXT(A2275,"???0")&amp;IF(VLOOKUP(A2275,SOURCE!B:S,16,0)="","","   "&amp;VLOOKUP(A2275,SOURCE!B:S,16,0)
))))
)</f>
        <v>#VALUE!</v>
      </c>
    </row>
    <row r="2276" spans="1:4">
      <c r="A2276" t="str">
        <f t="shared" si="39"/>
        <v/>
      </c>
      <c r="B2276" t="e">
        <f>VLOOKUP(A2276,SOURCE!B:S,15,0)</f>
        <v>#N/A</v>
      </c>
      <c r="C2276" t="str">
        <f>IF(
ISNUMBER(INDEX(SOURCE!B:B,MATCH(A2276,SOURCE!B:B,0)+1)),
  VALUE(INDEX(SOURCE!B:B,MATCH(A2276,SOURCE!B:B,0)+1)),
  "")</f>
        <v/>
      </c>
      <c r="D2276" s="8" t="e">
        <f>IF(A2276&lt;&gt;INT(A2276),B2276,
IF(A2276&lt;0,VLOOKUP(A2276,lookups!A$1:B$25,2,0),
IF(ISNA(B2276),"",
IF(OR(ISBLANK(A2276),ISNA(B2276),B2276=0),
"",
"#define "&amp;
VLOOKUP(A2276,SOURCE!B:S,15,0)&amp;IF(SOURCE!$AA$2-LEN(VLOOKUP(A2276,SOURCE!B:S,15,0))&gt;=0,REPT(" ",SOURCE!$AA$2-LEN(VLOOKUP(A2276,SOURCE!B:S,15,0))),"")&amp;
TEXT(A2276,"???0")&amp;IF(VLOOKUP(A2276,SOURCE!B:S,16,0)="","","   "&amp;VLOOKUP(A2276,SOURCE!B:S,16,0)
))))
)</f>
        <v>#VALUE!</v>
      </c>
    </row>
    <row r="2277" spans="1:4">
      <c r="A2277" t="str">
        <f t="shared" si="39"/>
        <v/>
      </c>
      <c r="B2277" t="e">
        <f>VLOOKUP(A2277,SOURCE!B:S,15,0)</f>
        <v>#N/A</v>
      </c>
      <c r="C2277" t="str">
        <f>IF(
ISNUMBER(INDEX(SOURCE!B:B,MATCH(A2277,SOURCE!B:B,0)+1)),
  VALUE(INDEX(SOURCE!B:B,MATCH(A2277,SOURCE!B:B,0)+1)),
  "")</f>
        <v/>
      </c>
      <c r="D2277" s="8" t="e">
        <f>IF(A2277&lt;&gt;INT(A2277),B2277,
IF(A2277&lt;0,VLOOKUP(A2277,lookups!A$1:B$25,2,0),
IF(ISNA(B2277),"",
IF(OR(ISBLANK(A2277),ISNA(B2277),B2277=0),
"",
"#define "&amp;
VLOOKUP(A2277,SOURCE!B:S,15,0)&amp;IF(SOURCE!$AA$2-LEN(VLOOKUP(A2277,SOURCE!B:S,15,0))&gt;=0,REPT(" ",SOURCE!$AA$2-LEN(VLOOKUP(A2277,SOURCE!B:S,15,0))),"")&amp;
TEXT(A2277,"???0")&amp;IF(VLOOKUP(A2277,SOURCE!B:S,16,0)="","","   "&amp;VLOOKUP(A2277,SOURCE!B:S,16,0)
))))
)</f>
        <v>#VALUE!</v>
      </c>
    </row>
    <row r="2278" spans="1:4">
      <c r="A2278" t="str">
        <f t="shared" si="39"/>
        <v/>
      </c>
      <c r="B2278" t="e">
        <f>VLOOKUP(A2278,SOURCE!B:S,15,0)</f>
        <v>#N/A</v>
      </c>
      <c r="C2278" t="str">
        <f>IF(
ISNUMBER(INDEX(SOURCE!B:B,MATCH(A2278,SOURCE!B:B,0)+1)),
  VALUE(INDEX(SOURCE!B:B,MATCH(A2278,SOURCE!B:B,0)+1)),
  "")</f>
        <v/>
      </c>
      <c r="D2278" s="8" t="e">
        <f>IF(A2278&lt;&gt;INT(A2278),B2278,
IF(A2278&lt;0,VLOOKUP(A2278,lookups!A$1:B$25,2,0),
IF(ISNA(B2278),"",
IF(OR(ISBLANK(A2278),ISNA(B2278),B2278=0),
"",
"#define "&amp;
VLOOKUP(A2278,SOURCE!B:S,15,0)&amp;IF(SOURCE!$AA$2-LEN(VLOOKUP(A2278,SOURCE!B:S,15,0))&gt;=0,REPT(" ",SOURCE!$AA$2-LEN(VLOOKUP(A2278,SOURCE!B:S,15,0))),"")&amp;
TEXT(A2278,"???0")&amp;IF(VLOOKUP(A2278,SOURCE!B:S,16,0)="","","   "&amp;VLOOKUP(A2278,SOURCE!B:S,16,0)
))))
)</f>
        <v>#VALUE!</v>
      </c>
    </row>
    <row r="2279" spans="1:4">
      <c r="A2279" t="str">
        <f t="shared" si="39"/>
        <v/>
      </c>
      <c r="B2279" t="e">
        <f>VLOOKUP(A2279,SOURCE!B:S,15,0)</f>
        <v>#N/A</v>
      </c>
      <c r="C2279" t="str">
        <f>IF(
ISNUMBER(INDEX(SOURCE!B:B,MATCH(A2279,SOURCE!B:B,0)+1)),
  VALUE(INDEX(SOURCE!B:B,MATCH(A2279,SOURCE!B:B,0)+1)),
  "")</f>
        <v/>
      </c>
      <c r="D2279" s="8" t="e">
        <f>IF(A2279&lt;&gt;INT(A2279),B2279,
IF(A2279&lt;0,VLOOKUP(A2279,lookups!A$1:B$25,2,0),
IF(ISNA(B2279),"",
IF(OR(ISBLANK(A2279),ISNA(B2279),B2279=0),
"",
"#define "&amp;
VLOOKUP(A2279,SOURCE!B:S,15,0)&amp;IF(SOURCE!$AA$2-LEN(VLOOKUP(A2279,SOURCE!B:S,15,0))&gt;=0,REPT(" ",SOURCE!$AA$2-LEN(VLOOKUP(A2279,SOURCE!B:S,15,0))),"")&amp;
TEXT(A2279,"???0")&amp;IF(VLOOKUP(A2279,SOURCE!B:S,16,0)="","","   "&amp;VLOOKUP(A2279,SOURCE!B:S,16,0)
))))
)</f>
        <v>#VALUE!</v>
      </c>
    </row>
    <row r="2280" spans="1:4">
      <c r="A2280" t="str">
        <f t="shared" si="39"/>
        <v/>
      </c>
      <c r="B2280" t="e">
        <f>VLOOKUP(A2280,SOURCE!B:S,15,0)</f>
        <v>#N/A</v>
      </c>
      <c r="C2280" t="str">
        <f>IF(
ISNUMBER(INDEX(SOURCE!B:B,MATCH(A2280,SOURCE!B:B,0)+1)),
  VALUE(INDEX(SOURCE!B:B,MATCH(A2280,SOURCE!B:B,0)+1)),
  "")</f>
        <v/>
      </c>
      <c r="D2280" s="8" t="e">
        <f>IF(A2280&lt;&gt;INT(A2280),B2280,
IF(A2280&lt;0,VLOOKUP(A2280,lookups!A$1:B$25,2,0),
IF(ISNA(B2280),"",
IF(OR(ISBLANK(A2280),ISNA(B2280),B2280=0),
"",
"#define "&amp;
VLOOKUP(A2280,SOURCE!B:S,15,0)&amp;IF(SOURCE!$AA$2-LEN(VLOOKUP(A2280,SOURCE!B:S,15,0))&gt;=0,REPT(" ",SOURCE!$AA$2-LEN(VLOOKUP(A2280,SOURCE!B:S,15,0))),"")&amp;
TEXT(A2280,"???0")&amp;IF(VLOOKUP(A2280,SOURCE!B:S,16,0)="","","   "&amp;VLOOKUP(A2280,SOURCE!B:S,16,0)
))))
)</f>
        <v>#VALUE!</v>
      </c>
    </row>
    <row r="2281" spans="1:4">
      <c r="A2281" t="str">
        <f t="shared" si="39"/>
        <v/>
      </c>
      <c r="B2281" t="e">
        <f>VLOOKUP(A2281,SOURCE!B:S,15,0)</f>
        <v>#N/A</v>
      </c>
      <c r="C2281" t="str">
        <f>IF(
ISNUMBER(INDEX(SOURCE!B:B,MATCH(A2281,SOURCE!B:B,0)+1)),
  VALUE(INDEX(SOURCE!B:B,MATCH(A2281,SOURCE!B:B,0)+1)),
  "")</f>
        <v/>
      </c>
      <c r="D2281" s="8" t="e">
        <f>IF(A2281&lt;&gt;INT(A2281),B2281,
IF(A2281&lt;0,VLOOKUP(A2281,lookups!A$1:B$25,2,0),
IF(ISNA(B2281),"",
IF(OR(ISBLANK(A2281),ISNA(B2281),B2281=0),
"",
"#define "&amp;
VLOOKUP(A2281,SOURCE!B:S,15,0)&amp;IF(SOURCE!$AA$2-LEN(VLOOKUP(A2281,SOURCE!B:S,15,0))&gt;=0,REPT(" ",SOURCE!$AA$2-LEN(VLOOKUP(A2281,SOURCE!B:S,15,0))),"")&amp;
TEXT(A2281,"???0")&amp;IF(VLOOKUP(A2281,SOURCE!B:S,16,0)="","","   "&amp;VLOOKUP(A2281,SOURCE!B:S,16,0)
))))
)</f>
        <v>#VALUE!</v>
      </c>
    </row>
    <row r="2282" spans="1:4">
      <c r="A2282" t="str">
        <f t="shared" si="39"/>
        <v/>
      </c>
      <c r="B2282" t="e">
        <f>VLOOKUP(A2282,SOURCE!B:S,15,0)</f>
        <v>#N/A</v>
      </c>
      <c r="C2282" t="str">
        <f>IF(
ISNUMBER(INDEX(SOURCE!B:B,MATCH(A2282,SOURCE!B:B,0)+1)),
  VALUE(INDEX(SOURCE!B:B,MATCH(A2282,SOURCE!B:B,0)+1)),
  "")</f>
        <v/>
      </c>
      <c r="D2282" s="8" t="e">
        <f>IF(A2282&lt;&gt;INT(A2282),B2282,
IF(A2282&lt;0,VLOOKUP(A2282,lookups!A$1:B$25,2,0),
IF(ISNA(B2282),"",
IF(OR(ISBLANK(A2282),ISNA(B2282),B2282=0),
"",
"#define "&amp;
VLOOKUP(A2282,SOURCE!B:S,15,0)&amp;IF(SOURCE!$AA$2-LEN(VLOOKUP(A2282,SOURCE!B:S,15,0))&gt;=0,REPT(" ",SOURCE!$AA$2-LEN(VLOOKUP(A2282,SOURCE!B:S,15,0))),"")&amp;
TEXT(A2282,"???0")&amp;IF(VLOOKUP(A2282,SOURCE!B:S,16,0)="","","   "&amp;VLOOKUP(A2282,SOURCE!B:S,16,0)
))))
)</f>
        <v>#VALUE!</v>
      </c>
    </row>
    <row r="2283" spans="1:4">
      <c r="A2283" t="str">
        <f t="shared" si="39"/>
        <v/>
      </c>
      <c r="B2283" t="e">
        <f>VLOOKUP(A2283,SOURCE!B:S,15,0)</f>
        <v>#N/A</v>
      </c>
      <c r="C2283" t="str">
        <f>IF(
ISNUMBER(INDEX(SOURCE!B:B,MATCH(A2283,SOURCE!B:B,0)+1)),
  VALUE(INDEX(SOURCE!B:B,MATCH(A2283,SOURCE!B:B,0)+1)),
  "")</f>
        <v/>
      </c>
      <c r="D2283" s="8" t="e">
        <f>IF(A2283&lt;&gt;INT(A2283),B2283,
IF(A2283&lt;0,VLOOKUP(A2283,lookups!A$1:B$25,2,0),
IF(ISNA(B2283),"",
IF(OR(ISBLANK(A2283),ISNA(B2283),B2283=0),
"",
"#define "&amp;
VLOOKUP(A2283,SOURCE!B:S,15,0)&amp;IF(SOURCE!$AA$2-LEN(VLOOKUP(A2283,SOURCE!B:S,15,0))&gt;=0,REPT(" ",SOURCE!$AA$2-LEN(VLOOKUP(A2283,SOURCE!B:S,15,0))),"")&amp;
TEXT(A2283,"???0")&amp;IF(VLOOKUP(A2283,SOURCE!B:S,16,0)="","","   "&amp;VLOOKUP(A2283,SOURCE!B:S,16,0)
))))
)</f>
        <v>#VALUE!</v>
      </c>
    </row>
    <row r="2284" spans="1:4">
      <c r="A2284" t="str">
        <f t="shared" si="39"/>
        <v/>
      </c>
      <c r="B2284" t="e">
        <f>VLOOKUP(A2284,SOURCE!B:S,15,0)</f>
        <v>#N/A</v>
      </c>
      <c r="C2284" t="str">
        <f>IF(
ISNUMBER(INDEX(SOURCE!B:B,MATCH(A2284,SOURCE!B:B,0)+1)),
  VALUE(INDEX(SOURCE!B:B,MATCH(A2284,SOURCE!B:B,0)+1)),
  "")</f>
        <v/>
      </c>
      <c r="D2284" s="8" t="e">
        <f>IF(A2284&lt;&gt;INT(A2284),B2284,
IF(A2284&lt;0,VLOOKUP(A2284,lookups!A$1:B$25,2,0),
IF(ISNA(B2284),"",
IF(OR(ISBLANK(A2284),ISNA(B2284),B2284=0),
"",
"#define "&amp;
VLOOKUP(A2284,SOURCE!B:S,15,0)&amp;IF(SOURCE!$AA$2-LEN(VLOOKUP(A2284,SOURCE!B:S,15,0))&gt;=0,REPT(" ",SOURCE!$AA$2-LEN(VLOOKUP(A2284,SOURCE!B:S,15,0))),"")&amp;
TEXT(A2284,"???0")&amp;IF(VLOOKUP(A2284,SOURCE!B:S,16,0)="","","   "&amp;VLOOKUP(A2284,SOURCE!B:S,16,0)
))))
)</f>
        <v>#VALUE!</v>
      </c>
    </row>
    <row r="2285" spans="1:4">
      <c r="A2285" t="str">
        <f t="shared" si="39"/>
        <v/>
      </c>
      <c r="B2285" t="e">
        <f>VLOOKUP(A2285,SOURCE!B:S,15,0)</f>
        <v>#N/A</v>
      </c>
      <c r="C2285" t="str">
        <f>IF(
ISNUMBER(INDEX(SOURCE!B:B,MATCH(A2285,SOURCE!B:B,0)+1)),
  VALUE(INDEX(SOURCE!B:B,MATCH(A2285,SOURCE!B:B,0)+1)),
  "")</f>
        <v/>
      </c>
      <c r="D2285" s="8" t="e">
        <f>IF(A2285&lt;&gt;INT(A2285),B2285,
IF(A2285&lt;0,VLOOKUP(A2285,lookups!A$1:B$25,2,0),
IF(ISNA(B2285),"",
IF(OR(ISBLANK(A2285),ISNA(B2285),B2285=0),
"",
"#define "&amp;
VLOOKUP(A2285,SOURCE!B:S,15,0)&amp;IF(SOURCE!$AA$2-LEN(VLOOKUP(A2285,SOURCE!B:S,15,0))&gt;=0,REPT(" ",SOURCE!$AA$2-LEN(VLOOKUP(A2285,SOURCE!B:S,15,0))),"")&amp;
TEXT(A2285,"???0")&amp;IF(VLOOKUP(A2285,SOURCE!B:S,16,0)="","","   "&amp;VLOOKUP(A2285,SOURCE!B:S,16,0)
))))
)</f>
        <v>#VALUE!</v>
      </c>
    </row>
    <row r="2286" spans="1:4">
      <c r="A2286" t="str">
        <f t="shared" si="39"/>
        <v/>
      </c>
      <c r="B2286" t="e">
        <f>VLOOKUP(A2286,SOURCE!B:S,15,0)</f>
        <v>#N/A</v>
      </c>
      <c r="C2286" t="str">
        <f>IF(
ISNUMBER(INDEX(SOURCE!B:B,MATCH(A2286,SOURCE!B:B,0)+1)),
  VALUE(INDEX(SOURCE!B:B,MATCH(A2286,SOURCE!B:B,0)+1)),
  "")</f>
        <v/>
      </c>
      <c r="D2286" s="8" t="e">
        <f>IF(A2286&lt;&gt;INT(A2286),B2286,
IF(A2286&lt;0,VLOOKUP(A2286,lookups!A$1:B$25,2,0),
IF(ISNA(B2286),"",
IF(OR(ISBLANK(A2286),ISNA(B2286),B2286=0),
"",
"#define "&amp;
VLOOKUP(A2286,SOURCE!B:S,15,0)&amp;IF(SOURCE!$AA$2-LEN(VLOOKUP(A2286,SOURCE!B:S,15,0))&gt;=0,REPT(" ",SOURCE!$AA$2-LEN(VLOOKUP(A2286,SOURCE!B:S,15,0))),"")&amp;
TEXT(A2286,"???0")&amp;IF(VLOOKUP(A2286,SOURCE!B:S,16,0)="","","   "&amp;VLOOKUP(A2286,SOURCE!B:S,16,0)
))))
)</f>
        <v>#VALUE!</v>
      </c>
    </row>
    <row r="2287" spans="1:4">
      <c r="A2287" t="str">
        <f t="shared" si="39"/>
        <v/>
      </c>
      <c r="B2287" t="e">
        <f>VLOOKUP(A2287,SOURCE!B:S,15,0)</f>
        <v>#N/A</v>
      </c>
      <c r="C2287" t="str">
        <f>IF(
ISNUMBER(INDEX(SOURCE!B:B,MATCH(A2287,SOURCE!B:B,0)+1)),
  VALUE(INDEX(SOURCE!B:B,MATCH(A2287,SOURCE!B:B,0)+1)),
  "")</f>
        <v/>
      </c>
      <c r="D2287" s="8" t="e">
        <f>IF(A2287&lt;&gt;INT(A2287),B2287,
IF(A2287&lt;0,VLOOKUP(A2287,lookups!A$1:B$25,2,0),
IF(ISNA(B2287),"",
IF(OR(ISBLANK(A2287),ISNA(B2287),B2287=0),
"",
"#define "&amp;
VLOOKUP(A2287,SOURCE!B:S,15,0)&amp;IF(SOURCE!$AA$2-LEN(VLOOKUP(A2287,SOURCE!B:S,15,0))&gt;=0,REPT(" ",SOURCE!$AA$2-LEN(VLOOKUP(A2287,SOURCE!B:S,15,0))),"")&amp;
TEXT(A2287,"???0")&amp;IF(VLOOKUP(A2287,SOURCE!B:S,16,0)="","","   "&amp;VLOOKUP(A2287,SOURCE!B:S,16,0)
))))
)</f>
        <v>#VALUE!</v>
      </c>
    </row>
    <row r="2288" spans="1:4">
      <c r="A2288" t="str">
        <f t="shared" si="39"/>
        <v/>
      </c>
      <c r="B2288" t="e">
        <f>VLOOKUP(A2288,SOURCE!B:S,15,0)</f>
        <v>#N/A</v>
      </c>
      <c r="C2288" t="str">
        <f>IF(
ISNUMBER(INDEX(SOURCE!B:B,MATCH(A2288,SOURCE!B:B,0)+1)),
  VALUE(INDEX(SOURCE!B:B,MATCH(A2288,SOURCE!B:B,0)+1)),
  "")</f>
        <v/>
      </c>
      <c r="D2288" s="8" t="e">
        <f>IF(A2288&lt;&gt;INT(A2288),B2288,
IF(A2288&lt;0,VLOOKUP(A2288,lookups!A$1:B$25,2,0),
IF(ISNA(B2288),"",
IF(OR(ISBLANK(A2288),ISNA(B2288),B2288=0),
"",
"#define "&amp;
VLOOKUP(A2288,SOURCE!B:S,15,0)&amp;IF(SOURCE!$AA$2-LEN(VLOOKUP(A2288,SOURCE!B:S,15,0))&gt;=0,REPT(" ",SOURCE!$AA$2-LEN(VLOOKUP(A2288,SOURCE!B:S,15,0))),"")&amp;
TEXT(A2288,"???0")&amp;IF(VLOOKUP(A2288,SOURCE!B:S,16,0)="","","   "&amp;VLOOKUP(A2288,SOURCE!B:S,16,0)
))))
)</f>
        <v>#VALUE!</v>
      </c>
    </row>
    <row r="2289" spans="1:4">
      <c r="A2289" t="str">
        <f t="shared" si="39"/>
        <v/>
      </c>
      <c r="B2289" t="e">
        <f>VLOOKUP(A2289,SOURCE!B:S,15,0)</f>
        <v>#N/A</v>
      </c>
      <c r="C2289" t="str">
        <f>IF(
ISNUMBER(INDEX(SOURCE!B:B,MATCH(A2289,SOURCE!B:B,0)+1)),
  VALUE(INDEX(SOURCE!B:B,MATCH(A2289,SOURCE!B:B,0)+1)),
  "")</f>
        <v/>
      </c>
      <c r="D2289" s="8" t="e">
        <f>IF(A2289&lt;&gt;INT(A2289),B2289,
IF(A2289&lt;0,VLOOKUP(A2289,lookups!A$1:B$25,2,0),
IF(ISNA(B2289),"",
IF(OR(ISBLANK(A2289),ISNA(B2289),B2289=0),
"",
"#define "&amp;
VLOOKUP(A2289,SOURCE!B:S,15,0)&amp;IF(SOURCE!$AA$2-LEN(VLOOKUP(A2289,SOURCE!B:S,15,0))&gt;=0,REPT(" ",SOURCE!$AA$2-LEN(VLOOKUP(A2289,SOURCE!B:S,15,0))),"")&amp;
TEXT(A2289,"???0")&amp;IF(VLOOKUP(A2289,SOURCE!B:S,16,0)="","","   "&amp;VLOOKUP(A2289,SOURCE!B:S,16,0)
))))
)</f>
        <v>#VALUE!</v>
      </c>
    </row>
    <row r="2290" spans="1:4">
      <c r="A2290" t="str">
        <f t="shared" si="39"/>
        <v/>
      </c>
      <c r="B2290" t="e">
        <f>VLOOKUP(A2290,SOURCE!B:S,15,0)</f>
        <v>#N/A</v>
      </c>
      <c r="C2290" t="str">
        <f>IF(
ISNUMBER(INDEX(SOURCE!B:B,MATCH(A2290,SOURCE!B:B,0)+1)),
  VALUE(INDEX(SOURCE!B:B,MATCH(A2290,SOURCE!B:B,0)+1)),
  "")</f>
        <v/>
      </c>
      <c r="D2290" s="8" t="e">
        <f>IF(A2290&lt;&gt;INT(A2290),B2290,
IF(A2290&lt;0,VLOOKUP(A2290,lookups!A$1:B$25,2,0),
IF(ISNA(B2290),"",
IF(OR(ISBLANK(A2290),ISNA(B2290),B2290=0),
"",
"#define "&amp;
VLOOKUP(A2290,SOURCE!B:S,15,0)&amp;IF(SOURCE!$AA$2-LEN(VLOOKUP(A2290,SOURCE!B:S,15,0))&gt;=0,REPT(" ",SOURCE!$AA$2-LEN(VLOOKUP(A2290,SOURCE!B:S,15,0))),"")&amp;
TEXT(A2290,"???0")&amp;IF(VLOOKUP(A2290,SOURCE!B:S,16,0)="","","   "&amp;VLOOKUP(A2290,SOURCE!B:S,16,0)
))))
)</f>
        <v>#VALUE!</v>
      </c>
    </row>
    <row r="2291" spans="1:4">
      <c r="A2291" t="str">
        <f t="shared" si="39"/>
        <v/>
      </c>
      <c r="B2291" t="e">
        <f>VLOOKUP(A2291,SOURCE!B:S,15,0)</f>
        <v>#N/A</v>
      </c>
      <c r="C2291" t="str">
        <f>IF(
ISNUMBER(INDEX(SOURCE!B:B,MATCH(A2291,SOURCE!B:B,0)+1)),
  VALUE(INDEX(SOURCE!B:B,MATCH(A2291,SOURCE!B:B,0)+1)),
  "")</f>
        <v/>
      </c>
      <c r="D2291" s="8" t="e">
        <f>IF(A2291&lt;&gt;INT(A2291),B2291,
IF(A2291&lt;0,VLOOKUP(A2291,lookups!A$1:B$25,2,0),
IF(ISNA(B2291),"",
IF(OR(ISBLANK(A2291),ISNA(B2291),B2291=0),
"",
"#define "&amp;
VLOOKUP(A2291,SOURCE!B:S,15,0)&amp;IF(SOURCE!$AA$2-LEN(VLOOKUP(A2291,SOURCE!B:S,15,0))&gt;=0,REPT(" ",SOURCE!$AA$2-LEN(VLOOKUP(A2291,SOURCE!B:S,15,0))),"")&amp;
TEXT(A2291,"???0")&amp;IF(VLOOKUP(A2291,SOURCE!B:S,16,0)="","","   "&amp;VLOOKUP(A2291,SOURCE!B:S,16,0)
))))
)</f>
        <v>#VALUE!</v>
      </c>
    </row>
    <row r="2292" spans="1:4">
      <c r="A2292" t="str">
        <f t="shared" si="39"/>
        <v/>
      </c>
      <c r="B2292" t="e">
        <f>VLOOKUP(A2292,SOURCE!B:S,15,0)</f>
        <v>#N/A</v>
      </c>
      <c r="C2292" t="str">
        <f>IF(
ISNUMBER(INDEX(SOURCE!B:B,MATCH(A2292,SOURCE!B:B,0)+1)),
  VALUE(INDEX(SOURCE!B:B,MATCH(A2292,SOURCE!B:B,0)+1)),
  "")</f>
        <v/>
      </c>
      <c r="D2292" s="8" t="e">
        <f>IF(A2292&lt;&gt;INT(A2292),B2292,
IF(A2292&lt;0,VLOOKUP(A2292,lookups!A$1:B$25,2,0),
IF(ISNA(B2292),"",
IF(OR(ISBLANK(A2292),ISNA(B2292),B2292=0),
"",
"#define "&amp;
VLOOKUP(A2292,SOURCE!B:S,15,0)&amp;IF(SOURCE!$AA$2-LEN(VLOOKUP(A2292,SOURCE!B:S,15,0))&gt;=0,REPT(" ",SOURCE!$AA$2-LEN(VLOOKUP(A2292,SOURCE!B:S,15,0))),"")&amp;
TEXT(A2292,"???0")&amp;IF(VLOOKUP(A2292,SOURCE!B:S,16,0)="","","   "&amp;VLOOKUP(A2292,SOURCE!B:S,16,0)
))))
)</f>
        <v>#VALUE!</v>
      </c>
    </row>
    <row r="2293" spans="1:4">
      <c r="A2293" t="str">
        <f t="shared" si="39"/>
        <v/>
      </c>
      <c r="B2293" t="e">
        <f>VLOOKUP(A2293,SOURCE!B:S,15,0)</f>
        <v>#N/A</v>
      </c>
      <c r="C2293" t="str">
        <f>IF(
ISNUMBER(INDEX(SOURCE!B:B,MATCH(A2293,SOURCE!B:B,0)+1)),
  VALUE(INDEX(SOURCE!B:B,MATCH(A2293,SOURCE!B:B,0)+1)),
  "")</f>
        <v/>
      </c>
      <c r="D2293" s="8" t="e">
        <f>IF(A2293&lt;&gt;INT(A2293),B2293,
IF(A2293&lt;0,VLOOKUP(A2293,lookups!A$1:B$25,2,0),
IF(ISNA(B2293),"",
IF(OR(ISBLANK(A2293),ISNA(B2293),B2293=0),
"",
"#define "&amp;
VLOOKUP(A2293,SOURCE!B:S,15,0)&amp;IF(SOURCE!$AA$2-LEN(VLOOKUP(A2293,SOURCE!B:S,15,0))&gt;=0,REPT(" ",SOURCE!$AA$2-LEN(VLOOKUP(A2293,SOURCE!B:S,15,0))),"")&amp;
TEXT(A2293,"???0")&amp;IF(VLOOKUP(A2293,SOURCE!B:S,16,0)="","","   "&amp;VLOOKUP(A2293,SOURCE!B:S,16,0)
))))
)</f>
        <v>#VALUE!</v>
      </c>
    </row>
    <row r="2294" spans="1:4">
      <c r="A2294" t="str">
        <f t="shared" si="39"/>
        <v/>
      </c>
      <c r="B2294" t="e">
        <f>VLOOKUP(A2294,SOURCE!B:S,15,0)</f>
        <v>#N/A</v>
      </c>
      <c r="C2294" t="str">
        <f>IF(
ISNUMBER(INDEX(SOURCE!B:B,MATCH(A2294,SOURCE!B:B,0)+1)),
  VALUE(INDEX(SOURCE!B:B,MATCH(A2294,SOURCE!B:B,0)+1)),
  "")</f>
        <v/>
      </c>
      <c r="D2294" s="8" t="e">
        <f>IF(A2294&lt;&gt;INT(A2294),B2294,
IF(A2294&lt;0,VLOOKUP(A2294,lookups!A$1:B$25,2,0),
IF(ISNA(B2294),"",
IF(OR(ISBLANK(A2294),ISNA(B2294),B2294=0),
"",
"#define "&amp;
VLOOKUP(A2294,SOURCE!B:S,15,0)&amp;IF(SOURCE!$AA$2-LEN(VLOOKUP(A2294,SOURCE!B:S,15,0))&gt;=0,REPT(" ",SOURCE!$AA$2-LEN(VLOOKUP(A2294,SOURCE!B:S,15,0))),"")&amp;
TEXT(A2294,"???0")&amp;IF(VLOOKUP(A2294,SOURCE!B:S,16,0)="","","   "&amp;VLOOKUP(A2294,SOURCE!B:S,16,0)
))))
)</f>
        <v>#VALUE!</v>
      </c>
    </row>
    <row r="2295" spans="1:4">
      <c r="A2295" t="str">
        <f t="shared" si="39"/>
        <v/>
      </c>
      <c r="B2295" t="e">
        <f>VLOOKUP(A2295,SOURCE!B:S,15,0)</f>
        <v>#N/A</v>
      </c>
      <c r="C2295" t="str">
        <f>IF(
ISNUMBER(INDEX(SOURCE!B:B,MATCH(A2295,SOURCE!B:B,0)+1)),
  VALUE(INDEX(SOURCE!B:B,MATCH(A2295,SOURCE!B:B,0)+1)),
  "")</f>
        <v/>
      </c>
      <c r="D2295" s="8" t="e">
        <f>IF(A2295&lt;&gt;INT(A2295),B2295,
IF(A2295&lt;0,VLOOKUP(A2295,lookups!A$1:B$25,2,0),
IF(ISNA(B2295),"",
IF(OR(ISBLANK(A2295),ISNA(B2295),B2295=0),
"",
"#define "&amp;
VLOOKUP(A2295,SOURCE!B:S,15,0)&amp;IF(SOURCE!$AA$2-LEN(VLOOKUP(A2295,SOURCE!B:S,15,0))&gt;=0,REPT(" ",SOURCE!$AA$2-LEN(VLOOKUP(A2295,SOURCE!B:S,15,0))),"")&amp;
TEXT(A2295,"???0")&amp;IF(VLOOKUP(A2295,SOURCE!B:S,16,0)="","","   "&amp;VLOOKUP(A2295,SOURCE!B:S,16,0)
))))
)</f>
        <v>#VALUE!</v>
      </c>
    </row>
    <row r="2296" spans="1:4">
      <c r="A2296" t="str">
        <f t="shared" si="39"/>
        <v/>
      </c>
      <c r="B2296" t="e">
        <f>VLOOKUP(A2296,SOURCE!B:S,15,0)</f>
        <v>#N/A</v>
      </c>
      <c r="C2296" t="str">
        <f>IF(
ISNUMBER(INDEX(SOURCE!B:B,MATCH(A2296,SOURCE!B:B,0)+1)),
  VALUE(INDEX(SOURCE!B:B,MATCH(A2296,SOURCE!B:B,0)+1)),
  "")</f>
        <v/>
      </c>
      <c r="D2296" s="8" t="e">
        <f>IF(A2296&lt;&gt;INT(A2296),B2296,
IF(A2296&lt;0,VLOOKUP(A2296,lookups!A$1:B$25,2,0),
IF(ISNA(B2296),"",
IF(OR(ISBLANK(A2296),ISNA(B2296),B2296=0),
"",
"#define "&amp;
VLOOKUP(A2296,SOURCE!B:S,15,0)&amp;IF(SOURCE!$AA$2-LEN(VLOOKUP(A2296,SOURCE!B:S,15,0))&gt;=0,REPT(" ",SOURCE!$AA$2-LEN(VLOOKUP(A2296,SOURCE!B:S,15,0))),"")&amp;
TEXT(A2296,"???0")&amp;IF(VLOOKUP(A2296,SOURCE!B:S,16,0)="","","   "&amp;VLOOKUP(A2296,SOURCE!B:S,16,0)
))))
)</f>
        <v>#VALUE!</v>
      </c>
    </row>
    <row r="2297" spans="1:4">
      <c r="A2297" t="str">
        <f t="shared" si="39"/>
        <v/>
      </c>
      <c r="B2297" t="e">
        <f>VLOOKUP(A2297,SOURCE!B:S,15,0)</f>
        <v>#N/A</v>
      </c>
      <c r="C2297" t="str">
        <f>IF(
ISNUMBER(INDEX(SOURCE!B:B,MATCH(A2297,SOURCE!B:B,0)+1)),
  VALUE(INDEX(SOURCE!B:B,MATCH(A2297,SOURCE!B:B,0)+1)),
  "")</f>
        <v/>
      </c>
      <c r="D2297" s="8" t="e">
        <f>IF(A2297&lt;&gt;INT(A2297),B2297,
IF(A2297&lt;0,VLOOKUP(A2297,lookups!A$1:B$25,2,0),
IF(ISNA(B2297),"",
IF(OR(ISBLANK(A2297),ISNA(B2297),B2297=0),
"",
"#define "&amp;
VLOOKUP(A2297,SOURCE!B:S,15,0)&amp;IF(SOURCE!$AA$2-LEN(VLOOKUP(A2297,SOURCE!B:S,15,0))&gt;=0,REPT(" ",SOURCE!$AA$2-LEN(VLOOKUP(A2297,SOURCE!B:S,15,0))),"")&amp;
TEXT(A2297,"???0")&amp;IF(VLOOKUP(A2297,SOURCE!B:S,16,0)="","","   "&amp;VLOOKUP(A2297,SOURCE!B:S,16,0)
))))
)</f>
        <v>#VALUE!</v>
      </c>
    </row>
    <row r="2298" spans="1:4">
      <c r="A2298" t="str">
        <f t="shared" si="39"/>
        <v/>
      </c>
      <c r="B2298" t="e">
        <f>VLOOKUP(A2298,SOURCE!B:S,15,0)</f>
        <v>#N/A</v>
      </c>
      <c r="C2298" t="str">
        <f>IF(
ISNUMBER(INDEX(SOURCE!B:B,MATCH(A2298,SOURCE!B:B,0)+1)),
  VALUE(INDEX(SOURCE!B:B,MATCH(A2298,SOURCE!B:B,0)+1)),
  "")</f>
        <v/>
      </c>
      <c r="D2298" s="8" t="e">
        <f>IF(A2298&lt;&gt;INT(A2298),B2298,
IF(A2298&lt;0,VLOOKUP(A2298,lookups!A$1:B$25,2,0),
IF(ISNA(B2298),"",
IF(OR(ISBLANK(A2298),ISNA(B2298),B2298=0),
"",
"#define "&amp;
VLOOKUP(A2298,SOURCE!B:S,15,0)&amp;IF(SOURCE!$AA$2-LEN(VLOOKUP(A2298,SOURCE!B:S,15,0))&gt;=0,REPT(" ",SOURCE!$AA$2-LEN(VLOOKUP(A2298,SOURCE!B:S,15,0))),"")&amp;
TEXT(A2298,"???0")&amp;IF(VLOOKUP(A2298,SOURCE!B:S,16,0)="","","   "&amp;VLOOKUP(A2298,SOURCE!B:S,16,0)
))))
)</f>
        <v>#VALUE!</v>
      </c>
    </row>
    <row r="2299" spans="1:4">
      <c r="A2299" t="str">
        <f t="shared" si="39"/>
        <v/>
      </c>
      <c r="B2299" t="e">
        <f>VLOOKUP(A2299,SOURCE!B:S,15,0)</f>
        <v>#N/A</v>
      </c>
      <c r="C2299" t="str">
        <f>IF(
ISNUMBER(INDEX(SOURCE!B:B,MATCH(A2299,SOURCE!B:B,0)+1)),
  VALUE(INDEX(SOURCE!B:B,MATCH(A2299,SOURCE!B:B,0)+1)),
  "")</f>
        <v/>
      </c>
      <c r="D2299" s="8" t="e">
        <f>IF(A2299&lt;&gt;INT(A2299),B2299,
IF(A2299&lt;0,VLOOKUP(A2299,lookups!A$1:B$25,2,0),
IF(ISNA(B2299),"",
IF(OR(ISBLANK(A2299),ISNA(B2299),B2299=0),
"",
"#define "&amp;
VLOOKUP(A2299,SOURCE!B:S,15,0)&amp;IF(SOURCE!$AA$2-LEN(VLOOKUP(A2299,SOURCE!B:S,15,0))&gt;=0,REPT(" ",SOURCE!$AA$2-LEN(VLOOKUP(A2299,SOURCE!B:S,15,0))),"")&amp;
TEXT(A2299,"???0")&amp;IF(VLOOKUP(A2299,SOURCE!B:S,16,0)="","","   "&amp;VLOOKUP(A2299,SOURCE!B:S,16,0)
))))
)</f>
        <v>#VALUE!</v>
      </c>
    </row>
    <row r="2300" spans="1:4">
      <c r="A2300" t="str">
        <f t="shared" si="39"/>
        <v/>
      </c>
      <c r="B2300" t="e">
        <f>VLOOKUP(A2300,SOURCE!B:S,15,0)</f>
        <v>#N/A</v>
      </c>
      <c r="C2300" t="str">
        <f>IF(
ISNUMBER(INDEX(SOURCE!B:B,MATCH(A2300,SOURCE!B:B,0)+1)),
  VALUE(INDEX(SOURCE!B:B,MATCH(A2300,SOURCE!B:B,0)+1)),
  "")</f>
        <v/>
      </c>
      <c r="D2300" s="8" t="e">
        <f>IF(A2300&lt;&gt;INT(A2300),B2300,
IF(A2300&lt;0,VLOOKUP(A2300,lookups!A$1:B$25,2,0),
IF(ISNA(B2300),"",
IF(OR(ISBLANK(A2300),ISNA(B2300),B2300=0),
"",
"#define "&amp;
VLOOKUP(A2300,SOURCE!B:S,15,0)&amp;IF(SOURCE!$AA$2-LEN(VLOOKUP(A2300,SOURCE!B:S,15,0))&gt;=0,REPT(" ",SOURCE!$AA$2-LEN(VLOOKUP(A2300,SOURCE!B:S,15,0))),"")&amp;
TEXT(A2300,"???0")&amp;IF(VLOOKUP(A2300,SOURCE!B:S,16,0)="","","   "&amp;VLOOKUP(A2300,SOURCE!B:S,16,0)
))))
)</f>
        <v>#VALUE!</v>
      </c>
    </row>
    <row r="2301" spans="1:4">
      <c r="A2301" t="str">
        <f t="shared" si="39"/>
        <v/>
      </c>
      <c r="B2301" t="e">
        <f>VLOOKUP(A2301,SOURCE!B:S,15,0)</f>
        <v>#N/A</v>
      </c>
      <c r="C2301" t="str">
        <f>IF(
ISNUMBER(INDEX(SOURCE!B:B,MATCH(A2301,SOURCE!B:B,0)+1)),
  VALUE(INDEX(SOURCE!B:B,MATCH(A2301,SOURCE!B:B,0)+1)),
  "")</f>
        <v/>
      </c>
      <c r="D2301" s="8" t="e">
        <f>IF(A2301&lt;&gt;INT(A2301),B2301,
IF(A2301&lt;0,VLOOKUP(A2301,lookups!A$1:B$25,2,0),
IF(ISNA(B2301),"",
IF(OR(ISBLANK(A2301),ISNA(B2301),B2301=0),
"",
"#define "&amp;
VLOOKUP(A2301,SOURCE!B:S,15,0)&amp;IF(SOURCE!$AA$2-LEN(VLOOKUP(A2301,SOURCE!B:S,15,0))&gt;=0,REPT(" ",SOURCE!$AA$2-LEN(VLOOKUP(A2301,SOURCE!B:S,15,0))),"")&amp;
TEXT(A2301,"???0")&amp;IF(VLOOKUP(A2301,SOURCE!B:S,16,0)="","","   "&amp;VLOOKUP(A2301,SOURCE!B:S,16,0)
))))
)</f>
        <v>#VALUE!</v>
      </c>
    </row>
    <row r="2302" spans="1:4">
      <c r="A2302" t="str">
        <f t="shared" si="39"/>
        <v/>
      </c>
      <c r="B2302" t="e">
        <f>VLOOKUP(A2302,SOURCE!B:S,15,0)</f>
        <v>#N/A</v>
      </c>
      <c r="C2302" t="str">
        <f>IF(
ISNUMBER(INDEX(SOURCE!B:B,MATCH(A2302,SOURCE!B:B,0)+1)),
  VALUE(INDEX(SOURCE!B:B,MATCH(A2302,SOURCE!B:B,0)+1)),
  "")</f>
        <v/>
      </c>
      <c r="D2302" s="8" t="e">
        <f>IF(A2302&lt;&gt;INT(A2302),B2302,
IF(A2302&lt;0,VLOOKUP(A2302,lookups!A$1:B$25,2,0),
IF(ISNA(B2302),"",
IF(OR(ISBLANK(A2302),ISNA(B2302),B2302=0),
"",
"#define "&amp;
VLOOKUP(A2302,SOURCE!B:S,15,0)&amp;IF(SOURCE!$AA$2-LEN(VLOOKUP(A2302,SOURCE!B:S,15,0))&gt;=0,REPT(" ",SOURCE!$AA$2-LEN(VLOOKUP(A2302,SOURCE!B:S,15,0))),"")&amp;
TEXT(A2302,"???0")&amp;IF(VLOOKUP(A2302,SOURCE!B:S,16,0)="","","   "&amp;VLOOKUP(A2302,SOURCE!B:S,16,0)
))))
)</f>
        <v>#VALUE!</v>
      </c>
    </row>
    <row r="2303" spans="1:4">
      <c r="A2303" t="str">
        <f t="shared" si="39"/>
        <v/>
      </c>
      <c r="B2303" t="e">
        <f>VLOOKUP(A2303,SOURCE!B:S,15,0)</f>
        <v>#N/A</v>
      </c>
      <c r="C2303" t="str">
        <f>IF(
ISNUMBER(INDEX(SOURCE!B:B,MATCH(A2303,SOURCE!B:B,0)+1)),
  VALUE(INDEX(SOURCE!B:B,MATCH(A2303,SOURCE!B:B,0)+1)),
  "")</f>
        <v/>
      </c>
      <c r="D2303" s="8" t="e">
        <f>IF(A2303&lt;&gt;INT(A2303),B2303,
IF(A2303&lt;0,VLOOKUP(A2303,lookups!A$1:B$25,2,0),
IF(ISNA(B2303),"",
IF(OR(ISBLANK(A2303),ISNA(B2303),B2303=0),
"",
"#define "&amp;
VLOOKUP(A2303,SOURCE!B:S,15,0)&amp;IF(SOURCE!$AA$2-LEN(VLOOKUP(A2303,SOURCE!B:S,15,0))&gt;=0,REPT(" ",SOURCE!$AA$2-LEN(VLOOKUP(A2303,SOURCE!B:S,15,0))),"")&amp;
TEXT(A2303,"???0")&amp;IF(VLOOKUP(A2303,SOURCE!B:S,16,0)="","","   "&amp;VLOOKUP(A2303,SOURCE!B:S,16,0)
))))
)</f>
        <v>#VALUE!</v>
      </c>
    </row>
    <row r="2304" spans="1:4">
      <c r="A2304" t="str">
        <f t="shared" si="39"/>
        <v/>
      </c>
      <c r="B2304" t="e">
        <f>VLOOKUP(A2304,SOURCE!B:S,15,0)</f>
        <v>#N/A</v>
      </c>
      <c r="C2304" t="str">
        <f>IF(
ISNUMBER(INDEX(SOURCE!B:B,MATCH(A2304,SOURCE!B:B,0)+1)),
  VALUE(INDEX(SOURCE!B:B,MATCH(A2304,SOURCE!B:B,0)+1)),
  "")</f>
        <v/>
      </c>
      <c r="D2304" s="8" t="e">
        <f>IF(A2304&lt;&gt;INT(A2304),B2304,
IF(A2304&lt;0,VLOOKUP(A2304,lookups!A$1:B$25,2,0),
IF(ISNA(B2304),"",
IF(OR(ISBLANK(A2304),ISNA(B2304),B2304=0),
"",
"#define "&amp;
VLOOKUP(A2304,SOURCE!B:S,15,0)&amp;IF(SOURCE!$AA$2-LEN(VLOOKUP(A2304,SOURCE!B:S,15,0))&gt;=0,REPT(" ",SOURCE!$AA$2-LEN(VLOOKUP(A2304,SOURCE!B:S,15,0))),"")&amp;
TEXT(A2304,"???0")&amp;IF(VLOOKUP(A2304,SOURCE!B:S,16,0)="","","   "&amp;VLOOKUP(A2304,SOURCE!B:S,16,0)
))))
)</f>
        <v>#VALUE!</v>
      </c>
    </row>
    <row r="2305" spans="1:4">
      <c r="A2305" t="str">
        <f t="shared" si="39"/>
        <v/>
      </c>
      <c r="B2305" t="e">
        <f>VLOOKUP(A2305,SOURCE!B:S,15,0)</f>
        <v>#N/A</v>
      </c>
      <c r="C2305" t="str">
        <f>IF(
ISNUMBER(INDEX(SOURCE!B:B,MATCH(A2305,SOURCE!B:B,0)+1)),
  VALUE(INDEX(SOURCE!B:B,MATCH(A2305,SOURCE!B:B,0)+1)),
  "")</f>
        <v/>
      </c>
      <c r="D2305" s="8" t="e">
        <f>IF(A2305&lt;&gt;INT(A2305),B2305,
IF(A2305&lt;0,VLOOKUP(A2305,lookups!A$1:B$25,2,0),
IF(ISNA(B2305),"",
IF(OR(ISBLANK(A2305),ISNA(B2305),B2305=0),
"",
"#define "&amp;
VLOOKUP(A2305,SOURCE!B:S,15,0)&amp;IF(SOURCE!$AA$2-LEN(VLOOKUP(A2305,SOURCE!B:S,15,0))&gt;=0,REPT(" ",SOURCE!$AA$2-LEN(VLOOKUP(A2305,SOURCE!B:S,15,0))),"")&amp;
TEXT(A2305,"???0")&amp;IF(VLOOKUP(A2305,SOURCE!B:S,16,0)="","","   "&amp;VLOOKUP(A2305,SOURCE!B:S,16,0)
))))
)</f>
        <v>#VALUE!</v>
      </c>
    </row>
    <row r="2306" spans="1:4">
      <c r="A2306" t="str">
        <f t="shared" si="39"/>
        <v/>
      </c>
      <c r="B2306" t="e">
        <f>VLOOKUP(A2306,SOURCE!B:S,15,0)</f>
        <v>#N/A</v>
      </c>
      <c r="C2306" t="str">
        <f>IF(
ISNUMBER(INDEX(SOURCE!B:B,MATCH(A2306,SOURCE!B:B,0)+1)),
  VALUE(INDEX(SOURCE!B:B,MATCH(A2306,SOURCE!B:B,0)+1)),
  "")</f>
        <v/>
      </c>
      <c r="D2306" s="8" t="e">
        <f>IF(A2306&lt;&gt;INT(A2306),B2306,
IF(A2306&lt;0,VLOOKUP(A2306,lookups!A$1:B$25,2,0),
IF(ISNA(B2306),"",
IF(OR(ISBLANK(A2306),ISNA(B2306),B2306=0),
"",
"#define "&amp;
VLOOKUP(A2306,SOURCE!B:S,15,0)&amp;IF(SOURCE!$AA$2-LEN(VLOOKUP(A2306,SOURCE!B:S,15,0))&gt;=0,REPT(" ",SOURCE!$AA$2-LEN(VLOOKUP(A2306,SOURCE!B:S,15,0))),"")&amp;
TEXT(A2306,"???0")&amp;IF(VLOOKUP(A2306,SOURCE!B:S,16,0)="","","   "&amp;VLOOKUP(A2306,SOURCE!B:S,16,0)
))))
)</f>
        <v>#VALUE!</v>
      </c>
    </row>
    <row r="2307" spans="1:4">
      <c r="A2307" t="str">
        <f t="shared" si="39"/>
        <v/>
      </c>
      <c r="B2307" t="e">
        <f>VLOOKUP(A2307,SOURCE!B:S,15,0)</f>
        <v>#N/A</v>
      </c>
      <c r="C2307" t="str">
        <f>IF(
ISNUMBER(INDEX(SOURCE!B:B,MATCH(A2307,SOURCE!B:B,0)+1)),
  VALUE(INDEX(SOURCE!B:B,MATCH(A2307,SOURCE!B:B,0)+1)),
  "")</f>
        <v/>
      </c>
      <c r="D2307" s="8" t="e">
        <f>IF(A2307&lt;&gt;INT(A2307),B2307,
IF(A2307&lt;0,VLOOKUP(A2307,lookups!A$1:B$25,2,0),
IF(ISNA(B2307),"",
IF(OR(ISBLANK(A2307),ISNA(B2307),B2307=0),
"",
"#define "&amp;
VLOOKUP(A2307,SOURCE!B:S,15,0)&amp;IF(SOURCE!$AA$2-LEN(VLOOKUP(A2307,SOURCE!B:S,15,0))&gt;=0,REPT(" ",SOURCE!$AA$2-LEN(VLOOKUP(A2307,SOURCE!B:S,15,0))),"")&amp;
TEXT(A2307,"???0")&amp;IF(VLOOKUP(A2307,SOURCE!B:S,16,0)="","","   "&amp;VLOOKUP(A2307,SOURCE!B:S,16,0)
))))
)</f>
        <v>#VALUE!</v>
      </c>
    </row>
    <row r="2308" spans="1:4">
      <c r="A2308" t="str">
        <f t="shared" si="39"/>
        <v/>
      </c>
      <c r="B2308" t="e">
        <f>VLOOKUP(A2308,SOURCE!B:S,15,0)</f>
        <v>#N/A</v>
      </c>
      <c r="C2308" t="str">
        <f>IF(
ISNUMBER(INDEX(SOURCE!B:B,MATCH(A2308,SOURCE!B:B,0)+1)),
  VALUE(INDEX(SOURCE!B:B,MATCH(A2308,SOURCE!B:B,0)+1)),
  "")</f>
        <v/>
      </c>
      <c r="D2308" s="8" t="e">
        <f>IF(A2308&lt;&gt;INT(A2308),B2308,
IF(A2308&lt;0,VLOOKUP(A2308,lookups!A$1:B$25,2,0),
IF(ISNA(B2308),"",
IF(OR(ISBLANK(A2308),ISNA(B2308),B2308=0),
"",
"#define "&amp;
VLOOKUP(A2308,SOURCE!B:S,15,0)&amp;IF(SOURCE!$AA$2-LEN(VLOOKUP(A2308,SOURCE!B:S,15,0))&gt;=0,REPT(" ",SOURCE!$AA$2-LEN(VLOOKUP(A2308,SOURCE!B:S,15,0))),"")&amp;
TEXT(A2308,"???0")&amp;IF(VLOOKUP(A2308,SOURCE!B:S,16,0)="","","   "&amp;VLOOKUP(A2308,SOURCE!B:S,16,0)
))))
)</f>
        <v>#VALUE!</v>
      </c>
    </row>
    <row r="2309" spans="1:4">
      <c r="A2309" t="str">
        <f t="shared" si="39"/>
        <v/>
      </c>
      <c r="B2309" t="e">
        <f>VLOOKUP(A2309,SOURCE!B:S,15,0)</f>
        <v>#N/A</v>
      </c>
      <c r="C2309" t="str">
        <f>IF(
ISNUMBER(INDEX(SOURCE!B:B,MATCH(A2309,SOURCE!B:B,0)+1)),
  VALUE(INDEX(SOURCE!B:B,MATCH(A2309,SOURCE!B:B,0)+1)),
  "")</f>
        <v/>
      </c>
      <c r="D2309" s="8" t="e">
        <f>IF(A2309&lt;&gt;INT(A2309),B2309,
IF(A2309&lt;0,VLOOKUP(A2309,lookups!A$1:B$25,2,0),
IF(ISNA(B2309),"",
IF(OR(ISBLANK(A2309),ISNA(B2309),B2309=0),
"",
"#define "&amp;
VLOOKUP(A2309,SOURCE!B:S,15,0)&amp;IF(SOURCE!$AA$2-LEN(VLOOKUP(A2309,SOURCE!B:S,15,0))&gt;=0,REPT(" ",SOURCE!$AA$2-LEN(VLOOKUP(A2309,SOURCE!B:S,15,0))),"")&amp;
TEXT(A2309,"???0")&amp;IF(VLOOKUP(A2309,SOURCE!B:S,16,0)="","","   "&amp;VLOOKUP(A2309,SOURCE!B:S,16,0)
))))
)</f>
        <v>#VALUE!</v>
      </c>
    </row>
    <row r="2310" spans="1:4">
      <c r="A2310" t="str">
        <f t="shared" si="39"/>
        <v/>
      </c>
      <c r="B2310" t="e">
        <f>VLOOKUP(A2310,SOURCE!B:S,15,0)</f>
        <v>#N/A</v>
      </c>
      <c r="C2310" t="str">
        <f>IF(
ISNUMBER(INDEX(SOURCE!B:B,MATCH(A2310,SOURCE!B:B,0)+1)),
  VALUE(INDEX(SOURCE!B:B,MATCH(A2310,SOURCE!B:B,0)+1)),
  "")</f>
        <v/>
      </c>
      <c r="D2310" s="8" t="e">
        <f>IF(A2310&lt;&gt;INT(A2310),B2310,
IF(A2310&lt;0,VLOOKUP(A2310,lookups!A$1:B$25,2,0),
IF(ISNA(B2310),"",
IF(OR(ISBLANK(A2310),ISNA(B2310),B2310=0),
"",
"#define "&amp;
VLOOKUP(A2310,SOURCE!B:S,15,0)&amp;IF(SOURCE!$AA$2-LEN(VLOOKUP(A2310,SOURCE!B:S,15,0))&gt;=0,REPT(" ",SOURCE!$AA$2-LEN(VLOOKUP(A2310,SOURCE!B:S,15,0))),"")&amp;
TEXT(A2310,"???0")&amp;IF(VLOOKUP(A2310,SOURCE!B:S,16,0)="","","   "&amp;VLOOKUP(A2310,SOURCE!B:S,16,0)
))))
)</f>
        <v>#VALUE!</v>
      </c>
    </row>
    <row r="2311" spans="1:4">
      <c r="A2311" t="str">
        <f t="shared" si="39"/>
        <v/>
      </c>
      <c r="B2311" t="e">
        <f>VLOOKUP(A2311,SOURCE!B:S,15,0)</f>
        <v>#N/A</v>
      </c>
      <c r="C2311" t="str">
        <f>IF(
ISNUMBER(INDEX(SOURCE!B:B,MATCH(A2311,SOURCE!B:B,0)+1)),
  VALUE(INDEX(SOURCE!B:B,MATCH(A2311,SOURCE!B:B,0)+1)),
  "")</f>
        <v/>
      </c>
      <c r="D2311" s="8" t="e">
        <f>IF(A2311&lt;&gt;INT(A2311),B2311,
IF(A2311&lt;0,VLOOKUP(A2311,lookups!A$1:B$25,2,0),
IF(ISNA(B2311),"",
IF(OR(ISBLANK(A2311),ISNA(B2311),B2311=0),
"",
"#define "&amp;
VLOOKUP(A2311,SOURCE!B:S,15,0)&amp;IF(SOURCE!$AA$2-LEN(VLOOKUP(A2311,SOURCE!B:S,15,0))&gt;=0,REPT(" ",SOURCE!$AA$2-LEN(VLOOKUP(A2311,SOURCE!B:S,15,0))),"")&amp;
TEXT(A2311,"???0")&amp;IF(VLOOKUP(A2311,SOURCE!B:S,16,0)="","","   "&amp;VLOOKUP(A2311,SOURCE!B:S,16,0)
))))
)</f>
        <v>#VALUE!</v>
      </c>
    </row>
    <row r="2312" spans="1:4">
      <c r="A2312" t="str">
        <f t="shared" si="39"/>
        <v/>
      </c>
      <c r="B2312" t="e">
        <f>VLOOKUP(A2312,SOURCE!B:S,15,0)</f>
        <v>#N/A</v>
      </c>
      <c r="C2312" t="str">
        <f>IF(
ISNUMBER(INDEX(SOURCE!B:B,MATCH(A2312,SOURCE!B:B,0)+1)),
  VALUE(INDEX(SOURCE!B:B,MATCH(A2312,SOURCE!B:B,0)+1)),
  "")</f>
        <v/>
      </c>
      <c r="D2312" s="8" t="e">
        <f>IF(A2312&lt;&gt;INT(A2312),B2312,
IF(A2312&lt;0,VLOOKUP(A2312,lookups!A$1:B$25,2,0),
IF(ISNA(B2312),"",
IF(OR(ISBLANK(A2312),ISNA(B2312),B2312=0),
"",
"#define "&amp;
VLOOKUP(A2312,SOURCE!B:S,15,0)&amp;IF(SOURCE!$AA$2-LEN(VLOOKUP(A2312,SOURCE!B:S,15,0))&gt;=0,REPT(" ",SOURCE!$AA$2-LEN(VLOOKUP(A2312,SOURCE!B:S,15,0))),"")&amp;
TEXT(A2312,"???0")&amp;IF(VLOOKUP(A2312,SOURCE!B:S,16,0)="","","   "&amp;VLOOKUP(A2312,SOURCE!B:S,16,0)
))))
)</f>
        <v>#VALUE!</v>
      </c>
    </row>
    <row r="2313" spans="1:4">
      <c r="A2313" t="str">
        <f t="shared" si="39"/>
        <v/>
      </c>
      <c r="B2313" t="e">
        <f>VLOOKUP(A2313,SOURCE!B:S,15,0)</f>
        <v>#N/A</v>
      </c>
      <c r="C2313" t="str">
        <f>IF(
ISNUMBER(INDEX(SOURCE!B:B,MATCH(A2313,SOURCE!B:B,0)+1)),
  VALUE(INDEX(SOURCE!B:B,MATCH(A2313,SOURCE!B:B,0)+1)),
  "")</f>
        <v/>
      </c>
      <c r="D2313" s="8" t="e">
        <f>IF(A2313&lt;&gt;INT(A2313),B2313,
IF(A2313&lt;0,VLOOKUP(A2313,lookups!A$1:B$25,2,0),
IF(ISNA(B2313),"",
IF(OR(ISBLANK(A2313),ISNA(B2313),B2313=0),
"",
"#define "&amp;
VLOOKUP(A2313,SOURCE!B:S,15,0)&amp;IF(SOURCE!$AA$2-LEN(VLOOKUP(A2313,SOURCE!B:S,15,0))&gt;=0,REPT(" ",SOURCE!$AA$2-LEN(VLOOKUP(A2313,SOURCE!B:S,15,0))),"")&amp;
TEXT(A2313,"???0")&amp;IF(VLOOKUP(A2313,SOURCE!B:S,16,0)="","","   "&amp;VLOOKUP(A2313,SOURCE!B:S,16,0)
))))
)</f>
        <v>#VALUE!</v>
      </c>
    </row>
    <row r="2314" spans="1:4">
      <c r="A2314" t="str">
        <f t="shared" si="39"/>
        <v/>
      </c>
      <c r="B2314" t="e">
        <f>VLOOKUP(A2314,SOURCE!B:S,15,0)</f>
        <v>#N/A</v>
      </c>
      <c r="C2314" t="str">
        <f>IF(
ISNUMBER(INDEX(SOURCE!B:B,MATCH(A2314,SOURCE!B:B,0)+1)),
  VALUE(INDEX(SOURCE!B:B,MATCH(A2314,SOURCE!B:B,0)+1)),
  "")</f>
        <v/>
      </c>
      <c r="D2314" s="8" t="e">
        <f>IF(A2314&lt;&gt;INT(A2314),B2314,
IF(A2314&lt;0,VLOOKUP(A2314,lookups!A$1:B$25,2,0),
IF(ISNA(B2314),"",
IF(OR(ISBLANK(A2314),ISNA(B2314),B2314=0),
"",
"#define "&amp;
VLOOKUP(A2314,SOURCE!B:S,15,0)&amp;IF(SOURCE!$AA$2-LEN(VLOOKUP(A2314,SOURCE!B:S,15,0))&gt;=0,REPT(" ",SOURCE!$AA$2-LEN(VLOOKUP(A2314,SOURCE!B:S,15,0))),"")&amp;
TEXT(A2314,"???0")&amp;IF(VLOOKUP(A2314,SOURCE!B:S,16,0)="","","   "&amp;VLOOKUP(A2314,SOURCE!B:S,16,0)
))))
)</f>
        <v>#VALUE!</v>
      </c>
    </row>
    <row r="2315" spans="1:4">
      <c r="A2315" t="str">
        <f t="shared" ref="A2315:A2378" si="40">C2314</f>
        <v/>
      </c>
      <c r="B2315" t="e">
        <f>VLOOKUP(A2315,SOURCE!B:S,15,0)</f>
        <v>#N/A</v>
      </c>
      <c r="C2315" t="str">
        <f>IF(
ISNUMBER(INDEX(SOURCE!B:B,MATCH(A2315,SOURCE!B:B,0)+1)),
  VALUE(INDEX(SOURCE!B:B,MATCH(A2315,SOURCE!B:B,0)+1)),
  "")</f>
        <v/>
      </c>
      <c r="D2315" s="8" t="e">
        <f>IF(A2315&lt;&gt;INT(A2315),B2315,
IF(A2315&lt;0,VLOOKUP(A2315,lookups!A$1:B$25,2,0),
IF(ISNA(B2315),"",
IF(OR(ISBLANK(A2315),ISNA(B2315),B2315=0),
"",
"#define "&amp;
VLOOKUP(A2315,SOURCE!B:S,15,0)&amp;IF(SOURCE!$AA$2-LEN(VLOOKUP(A2315,SOURCE!B:S,15,0))&gt;=0,REPT(" ",SOURCE!$AA$2-LEN(VLOOKUP(A2315,SOURCE!B:S,15,0))),"")&amp;
TEXT(A2315,"???0")&amp;IF(VLOOKUP(A2315,SOURCE!B:S,16,0)="","","   "&amp;VLOOKUP(A2315,SOURCE!B:S,16,0)
))))
)</f>
        <v>#VALUE!</v>
      </c>
    </row>
    <row r="2316" spans="1:4">
      <c r="A2316" t="str">
        <f t="shared" si="40"/>
        <v/>
      </c>
      <c r="B2316" t="e">
        <f>VLOOKUP(A2316,SOURCE!B:S,15,0)</f>
        <v>#N/A</v>
      </c>
      <c r="C2316" t="str">
        <f>IF(
ISNUMBER(INDEX(SOURCE!B:B,MATCH(A2316,SOURCE!B:B,0)+1)),
  VALUE(INDEX(SOURCE!B:B,MATCH(A2316,SOURCE!B:B,0)+1)),
  "")</f>
        <v/>
      </c>
      <c r="D2316" s="8" t="e">
        <f>IF(A2316&lt;&gt;INT(A2316),B2316,
IF(A2316&lt;0,VLOOKUP(A2316,lookups!A$1:B$25,2,0),
IF(ISNA(B2316),"",
IF(OR(ISBLANK(A2316),ISNA(B2316),B2316=0),
"",
"#define "&amp;
VLOOKUP(A2316,SOURCE!B:S,15,0)&amp;IF(SOURCE!$AA$2-LEN(VLOOKUP(A2316,SOURCE!B:S,15,0))&gt;=0,REPT(" ",SOURCE!$AA$2-LEN(VLOOKUP(A2316,SOURCE!B:S,15,0))),"")&amp;
TEXT(A2316,"???0")&amp;IF(VLOOKUP(A2316,SOURCE!B:S,16,0)="","","   "&amp;VLOOKUP(A2316,SOURCE!B:S,16,0)
))))
)</f>
        <v>#VALUE!</v>
      </c>
    </row>
    <row r="2317" spans="1:4">
      <c r="A2317" t="str">
        <f t="shared" si="40"/>
        <v/>
      </c>
      <c r="B2317" t="e">
        <f>VLOOKUP(A2317,SOURCE!B:S,15,0)</f>
        <v>#N/A</v>
      </c>
      <c r="C2317" t="str">
        <f>IF(
ISNUMBER(INDEX(SOURCE!B:B,MATCH(A2317,SOURCE!B:B,0)+1)),
  VALUE(INDEX(SOURCE!B:B,MATCH(A2317,SOURCE!B:B,0)+1)),
  "")</f>
        <v/>
      </c>
      <c r="D2317" s="8" t="e">
        <f>IF(A2317&lt;&gt;INT(A2317),B2317,
IF(A2317&lt;0,VLOOKUP(A2317,lookups!A$1:B$25,2,0),
IF(ISNA(B2317),"",
IF(OR(ISBLANK(A2317),ISNA(B2317),B2317=0),
"",
"#define "&amp;
VLOOKUP(A2317,SOURCE!B:S,15,0)&amp;IF(SOURCE!$AA$2-LEN(VLOOKUP(A2317,SOURCE!B:S,15,0))&gt;=0,REPT(" ",SOURCE!$AA$2-LEN(VLOOKUP(A2317,SOURCE!B:S,15,0))),"")&amp;
TEXT(A2317,"???0")&amp;IF(VLOOKUP(A2317,SOURCE!B:S,16,0)="","","   "&amp;VLOOKUP(A2317,SOURCE!B:S,16,0)
))))
)</f>
        <v>#VALUE!</v>
      </c>
    </row>
    <row r="2318" spans="1:4">
      <c r="A2318" t="str">
        <f t="shared" si="40"/>
        <v/>
      </c>
      <c r="B2318" t="e">
        <f>VLOOKUP(A2318,SOURCE!B:S,15,0)</f>
        <v>#N/A</v>
      </c>
      <c r="C2318" t="str">
        <f>IF(
ISNUMBER(INDEX(SOURCE!B:B,MATCH(A2318,SOURCE!B:B,0)+1)),
  VALUE(INDEX(SOURCE!B:B,MATCH(A2318,SOURCE!B:B,0)+1)),
  "")</f>
        <v/>
      </c>
      <c r="D2318" s="8" t="e">
        <f>IF(A2318&lt;&gt;INT(A2318),B2318,
IF(A2318&lt;0,VLOOKUP(A2318,lookups!A$1:B$25,2,0),
IF(ISNA(B2318),"",
IF(OR(ISBLANK(A2318),ISNA(B2318),B2318=0),
"",
"#define "&amp;
VLOOKUP(A2318,SOURCE!B:S,15,0)&amp;IF(SOURCE!$AA$2-LEN(VLOOKUP(A2318,SOURCE!B:S,15,0))&gt;=0,REPT(" ",SOURCE!$AA$2-LEN(VLOOKUP(A2318,SOURCE!B:S,15,0))),"")&amp;
TEXT(A2318,"???0")&amp;IF(VLOOKUP(A2318,SOURCE!B:S,16,0)="","","   "&amp;VLOOKUP(A2318,SOURCE!B:S,16,0)
))))
)</f>
        <v>#VALUE!</v>
      </c>
    </row>
    <row r="2319" spans="1:4">
      <c r="A2319" t="str">
        <f t="shared" si="40"/>
        <v/>
      </c>
      <c r="B2319" t="e">
        <f>VLOOKUP(A2319,SOURCE!B:S,15,0)</f>
        <v>#N/A</v>
      </c>
      <c r="C2319" t="str">
        <f>IF(
ISNUMBER(INDEX(SOURCE!B:B,MATCH(A2319,SOURCE!B:B,0)+1)),
  VALUE(INDEX(SOURCE!B:B,MATCH(A2319,SOURCE!B:B,0)+1)),
  "")</f>
        <v/>
      </c>
      <c r="D2319" s="8" t="e">
        <f>IF(A2319&lt;&gt;INT(A2319),B2319,
IF(A2319&lt;0,VLOOKUP(A2319,lookups!A$1:B$25,2,0),
IF(ISNA(B2319),"",
IF(OR(ISBLANK(A2319),ISNA(B2319),B2319=0),
"",
"#define "&amp;
VLOOKUP(A2319,SOURCE!B:S,15,0)&amp;IF(SOURCE!$AA$2-LEN(VLOOKUP(A2319,SOURCE!B:S,15,0))&gt;=0,REPT(" ",SOURCE!$AA$2-LEN(VLOOKUP(A2319,SOURCE!B:S,15,0))),"")&amp;
TEXT(A2319,"???0")&amp;IF(VLOOKUP(A2319,SOURCE!B:S,16,0)="","","   "&amp;VLOOKUP(A2319,SOURCE!B:S,16,0)
))))
)</f>
        <v>#VALUE!</v>
      </c>
    </row>
    <row r="2320" spans="1:4">
      <c r="A2320" t="str">
        <f t="shared" si="40"/>
        <v/>
      </c>
      <c r="B2320" t="e">
        <f>VLOOKUP(A2320,SOURCE!B:S,15,0)</f>
        <v>#N/A</v>
      </c>
      <c r="C2320" t="str">
        <f>IF(
ISNUMBER(INDEX(SOURCE!B:B,MATCH(A2320,SOURCE!B:B,0)+1)),
  VALUE(INDEX(SOURCE!B:B,MATCH(A2320,SOURCE!B:B,0)+1)),
  "")</f>
        <v/>
      </c>
      <c r="D2320" s="8" t="e">
        <f>IF(A2320&lt;&gt;INT(A2320),B2320,
IF(A2320&lt;0,VLOOKUP(A2320,lookups!A$1:B$25,2,0),
IF(ISNA(B2320),"",
IF(OR(ISBLANK(A2320),ISNA(B2320),B2320=0),
"",
"#define "&amp;
VLOOKUP(A2320,SOURCE!B:S,15,0)&amp;IF(SOURCE!$AA$2-LEN(VLOOKUP(A2320,SOURCE!B:S,15,0))&gt;=0,REPT(" ",SOURCE!$AA$2-LEN(VLOOKUP(A2320,SOURCE!B:S,15,0))),"")&amp;
TEXT(A2320,"???0")&amp;IF(VLOOKUP(A2320,SOURCE!B:S,16,0)="","","   "&amp;VLOOKUP(A2320,SOURCE!B:S,16,0)
))))
)</f>
        <v>#VALUE!</v>
      </c>
    </row>
    <row r="2321" spans="1:4">
      <c r="A2321" t="str">
        <f t="shared" si="40"/>
        <v/>
      </c>
      <c r="B2321" t="e">
        <f>VLOOKUP(A2321,SOURCE!B:S,15,0)</f>
        <v>#N/A</v>
      </c>
      <c r="C2321" t="str">
        <f>IF(
ISNUMBER(INDEX(SOURCE!B:B,MATCH(A2321,SOURCE!B:B,0)+1)),
  VALUE(INDEX(SOURCE!B:B,MATCH(A2321,SOURCE!B:B,0)+1)),
  "")</f>
        <v/>
      </c>
      <c r="D2321" s="8" t="e">
        <f>IF(A2321&lt;&gt;INT(A2321),B2321,
IF(A2321&lt;0,VLOOKUP(A2321,lookups!A$1:B$25,2,0),
IF(ISNA(B2321),"",
IF(OR(ISBLANK(A2321),ISNA(B2321),B2321=0),
"",
"#define "&amp;
VLOOKUP(A2321,SOURCE!B:S,15,0)&amp;IF(SOURCE!$AA$2-LEN(VLOOKUP(A2321,SOURCE!B:S,15,0))&gt;=0,REPT(" ",SOURCE!$AA$2-LEN(VLOOKUP(A2321,SOURCE!B:S,15,0))),"")&amp;
TEXT(A2321,"???0")&amp;IF(VLOOKUP(A2321,SOURCE!B:S,16,0)="","","   "&amp;VLOOKUP(A2321,SOURCE!B:S,16,0)
))))
)</f>
        <v>#VALUE!</v>
      </c>
    </row>
    <row r="2322" spans="1:4">
      <c r="A2322" t="str">
        <f t="shared" si="40"/>
        <v/>
      </c>
      <c r="B2322" t="e">
        <f>VLOOKUP(A2322,SOURCE!B:S,15,0)</f>
        <v>#N/A</v>
      </c>
      <c r="C2322" t="str">
        <f>IF(
ISNUMBER(INDEX(SOURCE!B:B,MATCH(A2322,SOURCE!B:B,0)+1)),
  VALUE(INDEX(SOURCE!B:B,MATCH(A2322,SOURCE!B:B,0)+1)),
  "")</f>
        <v/>
      </c>
      <c r="D2322" s="8" t="e">
        <f>IF(A2322&lt;&gt;INT(A2322),B2322,
IF(A2322&lt;0,VLOOKUP(A2322,lookups!A$1:B$25,2,0),
IF(ISNA(B2322),"",
IF(OR(ISBLANK(A2322),ISNA(B2322),B2322=0),
"",
"#define "&amp;
VLOOKUP(A2322,SOURCE!B:S,15,0)&amp;IF(SOURCE!$AA$2-LEN(VLOOKUP(A2322,SOURCE!B:S,15,0))&gt;=0,REPT(" ",SOURCE!$AA$2-LEN(VLOOKUP(A2322,SOURCE!B:S,15,0))),"")&amp;
TEXT(A2322,"???0")&amp;IF(VLOOKUP(A2322,SOURCE!B:S,16,0)="","","   "&amp;VLOOKUP(A2322,SOURCE!B:S,16,0)
))))
)</f>
        <v>#VALUE!</v>
      </c>
    </row>
    <row r="2323" spans="1:4">
      <c r="A2323" t="str">
        <f t="shared" si="40"/>
        <v/>
      </c>
      <c r="B2323" t="e">
        <f>VLOOKUP(A2323,SOURCE!B:S,15,0)</f>
        <v>#N/A</v>
      </c>
      <c r="C2323" t="str">
        <f>IF(
ISNUMBER(INDEX(SOURCE!B:B,MATCH(A2323,SOURCE!B:B,0)+1)),
  VALUE(INDEX(SOURCE!B:B,MATCH(A2323,SOURCE!B:B,0)+1)),
  "")</f>
        <v/>
      </c>
      <c r="D2323" s="8" t="e">
        <f>IF(A2323&lt;&gt;INT(A2323),B2323,
IF(A2323&lt;0,VLOOKUP(A2323,lookups!A$1:B$25,2,0),
IF(ISNA(B2323),"",
IF(OR(ISBLANK(A2323),ISNA(B2323),B2323=0),
"",
"#define "&amp;
VLOOKUP(A2323,SOURCE!B:S,15,0)&amp;IF(SOURCE!$AA$2-LEN(VLOOKUP(A2323,SOURCE!B:S,15,0))&gt;=0,REPT(" ",SOURCE!$AA$2-LEN(VLOOKUP(A2323,SOURCE!B:S,15,0))),"")&amp;
TEXT(A2323,"???0")&amp;IF(VLOOKUP(A2323,SOURCE!B:S,16,0)="","","   "&amp;VLOOKUP(A2323,SOURCE!B:S,16,0)
))))
)</f>
        <v>#VALUE!</v>
      </c>
    </row>
    <row r="2324" spans="1:4">
      <c r="A2324" t="str">
        <f t="shared" si="40"/>
        <v/>
      </c>
      <c r="B2324" t="e">
        <f>VLOOKUP(A2324,SOURCE!B:S,15,0)</f>
        <v>#N/A</v>
      </c>
      <c r="C2324" t="str">
        <f>IF(
ISNUMBER(INDEX(SOURCE!B:B,MATCH(A2324,SOURCE!B:B,0)+1)),
  VALUE(INDEX(SOURCE!B:B,MATCH(A2324,SOURCE!B:B,0)+1)),
  "")</f>
        <v/>
      </c>
      <c r="D2324" s="8" t="e">
        <f>IF(A2324&lt;&gt;INT(A2324),B2324,
IF(A2324&lt;0,VLOOKUP(A2324,lookups!A$1:B$25,2,0),
IF(ISNA(B2324),"",
IF(OR(ISBLANK(A2324),ISNA(B2324),B2324=0),
"",
"#define "&amp;
VLOOKUP(A2324,SOURCE!B:S,15,0)&amp;IF(SOURCE!$AA$2-LEN(VLOOKUP(A2324,SOURCE!B:S,15,0))&gt;=0,REPT(" ",SOURCE!$AA$2-LEN(VLOOKUP(A2324,SOURCE!B:S,15,0))),"")&amp;
TEXT(A2324,"???0")&amp;IF(VLOOKUP(A2324,SOURCE!B:S,16,0)="","","   "&amp;VLOOKUP(A2324,SOURCE!B:S,16,0)
))))
)</f>
        <v>#VALUE!</v>
      </c>
    </row>
    <row r="2325" spans="1:4">
      <c r="A2325" t="str">
        <f t="shared" si="40"/>
        <v/>
      </c>
      <c r="B2325" t="e">
        <f>VLOOKUP(A2325,SOURCE!B:S,15,0)</f>
        <v>#N/A</v>
      </c>
      <c r="C2325" t="str">
        <f>IF(
ISNUMBER(INDEX(SOURCE!B:B,MATCH(A2325,SOURCE!B:B,0)+1)),
  VALUE(INDEX(SOURCE!B:B,MATCH(A2325,SOURCE!B:B,0)+1)),
  "")</f>
        <v/>
      </c>
      <c r="D2325" s="8" t="e">
        <f>IF(A2325&lt;&gt;INT(A2325),B2325,
IF(A2325&lt;0,VLOOKUP(A2325,lookups!A$1:B$25,2,0),
IF(ISNA(B2325),"",
IF(OR(ISBLANK(A2325),ISNA(B2325),B2325=0),
"",
"#define "&amp;
VLOOKUP(A2325,SOURCE!B:S,15,0)&amp;IF(SOURCE!$AA$2-LEN(VLOOKUP(A2325,SOURCE!B:S,15,0))&gt;=0,REPT(" ",SOURCE!$AA$2-LEN(VLOOKUP(A2325,SOURCE!B:S,15,0))),"")&amp;
TEXT(A2325,"???0")&amp;IF(VLOOKUP(A2325,SOURCE!B:S,16,0)="","","   "&amp;VLOOKUP(A2325,SOURCE!B:S,16,0)
))))
)</f>
        <v>#VALUE!</v>
      </c>
    </row>
    <row r="2326" spans="1:4">
      <c r="A2326" t="str">
        <f t="shared" si="40"/>
        <v/>
      </c>
      <c r="B2326" t="e">
        <f>VLOOKUP(A2326,SOURCE!B:S,15,0)</f>
        <v>#N/A</v>
      </c>
      <c r="C2326" t="str">
        <f>IF(
ISNUMBER(INDEX(SOURCE!B:B,MATCH(A2326,SOURCE!B:B,0)+1)),
  VALUE(INDEX(SOURCE!B:B,MATCH(A2326,SOURCE!B:B,0)+1)),
  "")</f>
        <v/>
      </c>
      <c r="D2326" s="8" t="e">
        <f>IF(A2326&lt;&gt;INT(A2326),B2326,
IF(A2326&lt;0,VLOOKUP(A2326,lookups!A$1:B$25,2,0),
IF(ISNA(B2326),"",
IF(OR(ISBLANK(A2326),ISNA(B2326),B2326=0),
"",
"#define "&amp;
VLOOKUP(A2326,SOURCE!B:S,15,0)&amp;IF(SOURCE!$AA$2-LEN(VLOOKUP(A2326,SOURCE!B:S,15,0))&gt;=0,REPT(" ",SOURCE!$AA$2-LEN(VLOOKUP(A2326,SOURCE!B:S,15,0))),"")&amp;
TEXT(A2326,"???0")&amp;IF(VLOOKUP(A2326,SOURCE!B:S,16,0)="","","   "&amp;VLOOKUP(A2326,SOURCE!B:S,16,0)
))))
)</f>
        <v>#VALUE!</v>
      </c>
    </row>
    <row r="2327" spans="1:4">
      <c r="A2327" t="str">
        <f t="shared" si="40"/>
        <v/>
      </c>
      <c r="B2327" t="e">
        <f>VLOOKUP(A2327,SOURCE!B:S,15,0)</f>
        <v>#N/A</v>
      </c>
      <c r="C2327" t="str">
        <f>IF(
ISNUMBER(INDEX(SOURCE!B:B,MATCH(A2327,SOURCE!B:B,0)+1)),
  VALUE(INDEX(SOURCE!B:B,MATCH(A2327,SOURCE!B:B,0)+1)),
  "")</f>
        <v/>
      </c>
      <c r="D2327" s="8" t="e">
        <f>IF(A2327&lt;&gt;INT(A2327),B2327,
IF(A2327&lt;0,VLOOKUP(A2327,lookups!A$1:B$25,2,0),
IF(ISNA(B2327),"",
IF(OR(ISBLANK(A2327),ISNA(B2327),B2327=0),
"",
"#define "&amp;
VLOOKUP(A2327,SOURCE!B:S,15,0)&amp;IF(SOURCE!$AA$2-LEN(VLOOKUP(A2327,SOURCE!B:S,15,0))&gt;=0,REPT(" ",SOURCE!$AA$2-LEN(VLOOKUP(A2327,SOURCE!B:S,15,0))),"")&amp;
TEXT(A2327,"???0")&amp;IF(VLOOKUP(A2327,SOURCE!B:S,16,0)="","","   "&amp;VLOOKUP(A2327,SOURCE!B:S,16,0)
))))
)</f>
        <v>#VALUE!</v>
      </c>
    </row>
    <row r="2328" spans="1:4">
      <c r="A2328" t="str">
        <f t="shared" si="40"/>
        <v/>
      </c>
      <c r="B2328" t="e">
        <f>VLOOKUP(A2328,SOURCE!B:S,15,0)</f>
        <v>#N/A</v>
      </c>
      <c r="C2328" t="str">
        <f>IF(
ISNUMBER(INDEX(SOURCE!B:B,MATCH(A2328,SOURCE!B:B,0)+1)),
  VALUE(INDEX(SOURCE!B:B,MATCH(A2328,SOURCE!B:B,0)+1)),
  "")</f>
        <v/>
      </c>
      <c r="D2328" s="8" t="e">
        <f>IF(A2328&lt;&gt;INT(A2328),B2328,
IF(A2328&lt;0,VLOOKUP(A2328,lookups!A$1:B$25,2,0),
IF(ISNA(B2328),"",
IF(OR(ISBLANK(A2328),ISNA(B2328),B2328=0),
"",
"#define "&amp;
VLOOKUP(A2328,SOURCE!B:S,15,0)&amp;IF(SOURCE!$AA$2-LEN(VLOOKUP(A2328,SOURCE!B:S,15,0))&gt;=0,REPT(" ",SOURCE!$AA$2-LEN(VLOOKUP(A2328,SOURCE!B:S,15,0))),"")&amp;
TEXT(A2328,"???0")&amp;IF(VLOOKUP(A2328,SOURCE!B:S,16,0)="","","   "&amp;VLOOKUP(A2328,SOURCE!B:S,16,0)
))))
)</f>
        <v>#VALUE!</v>
      </c>
    </row>
    <row r="2329" spans="1:4">
      <c r="A2329" t="str">
        <f t="shared" si="40"/>
        <v/>
      </c>
      <c r="B2329" t="e">
        <f>VLOOKUP(A2329,SOURCE!B:S,15,0)</f>
        <v>#N/A</v>
      </c>
      <c r="C2329" t="str">
        <f>IF(
ISNUMBER(INDEX(SOURCE!B:B,MATCH(A2329,SOURCE!B:B,0)+1)),
  VALUE(INDEX(SOURCE!B:B,MATCH(A2329,SOURCE!B:B,0)+1)),
  "")</f>
        <v/>
      </c>
      <c r="D2329" s="8" t="e">
        <f>IF(A2329&lt;&gt;INT(A2329),B2329,
IF(A2329&lt;0,VLOOKUP(A2329,lookups!A$1:B$25,2,0),
IF(ISNA(B2329),"",
IF(OR(ISBLANK(A2329),ISNA(B2329),B2329=0),
"",
"#define "&amp;
VLOOKUP(A2329,SOURCE!B:S,15,0)&amp;IF(SOURCE!$AA$2-LEN(VLOOKUP(A2329,SOURCE!B:S,15,0))&gt;=0,REPT(" ",SOURCE!$AA$2-LEN(VLOOKUP(A2329,SOURCE!B:S,15,0))),"")&amp;
TEXT(A2329,"???0")&amp;IF(VLOOKUP(A2329,SOURCE!B:S,16,0)="","","   "&amp;VLOOKUP(A2329,SOURCE!B:S,16,0)
))))
)</f>
        <v>#VALUE!</v>
      </c>
    </row>
    <row r="2330" spans="1:4">
      <c r="A2330" t="str">
        <f t="shared" si="40"/>
        <v/>
      </c>
      <c r="B2330" t="e">
        <f>VLOOKUP(A2330,SOURCE!B:S,15,0)</f>
        <v>#N/A</v>
      </c>
      <c r="C2330" t="str">
        <f>IF(
ISNUMBER(INDEX(SOURCE!B:B,MATCH(A2330,SOURCE!B:B,0)+1)),
  VALUE(INDEX(SOURCE!B:B,MATCH(A2330,SOURCE!B:B,0)+1)),
  "")</f>
        <v/>
      </c>
      <c r="D2330" s="8" t="e">
        <f>IF(A2330&lt;&gt;INT(A2330),B2330,
IF(A2330&lt;0,VLOOKUP(A2330,lookups!A$1:B$25,2,0),
IF(ISNA(B2330),"",
IF(OR(ISBLANK(A2330),ISNA(B2330),B2330=0),
"",
"#define "&amp;
VLOOKUP(A2330,SOURCE!B:S,15,0)&amp;IF(SOURCE!$AA$2-LEN(VLOOKUP(A2330,SOURCE!B:S,15,0))&gt;=0,REPT(" ",SOURCE!$AA$2-LEN(VLOOKUP(A2330,SOURCE!B:S,15,0))),"")&amp;
TEXT(A2330,"???0")&amp;IF(VLOOKUP(A2330,SOURCE!B:S,16,0)="","","   "&amp;VLOOKUP(A2330,SOURCE!B:S,16,0)
))))
)</f>
        <v>#VALUE!</v>
      </c>
    </row>
    <row r="2331" spans="1:4">
      <c r="A2331" t="str">
        <f t="shared" si="40"/>
        <v/>
      </c>
      <c r="B2331" t="e">
        <f>VLOOKUP(A2331,SOURCE!B:S,15,0)</f>
        <v>#N/A</v>
      </c>
      <c r="C2331" t="str">
        <f>IF(
ISNUMBER(INDEX(SOURCE!B:B,MATCH(A2331,SOURCE!B:B,0)+1)),
  VALUE(INDEX(SOURCE!B:B,MATCH(A2331,SOURCE!B:B,0)+1)),
  "")</f>
        <v/>
      </c>
      <c r="D2331" s="8" t="e">
        <f>IF(A2331&lt;&gt;INT(A2331),B2331,
IF(A2331&lt;0,VLOOKUP(A2331,lookups!A$1:B$25,2,0),
IF(ISNA(B2331),"",
IF(OR(ISBLANK(A2331),ISNA(B2331),B2331=0),
"",
"#define "&amp;
VLOOKUP(A2331,SOURCE!B:S,15,0)&amp;IF(SOURCE!$AA$2-LEN(VLOOKUP(A2331,SOURCE!B:S,15,0))&gt;=0,REPT(" ",SOURCE!$AA$2-LEN(VLOOKUP(A2331,SOURCE!B:S,15,0))),"")&amp;
TEXT(A2331,"???0")&amp;IF(VLOOKUP(A2331,SOURCE!B:S,16,0)="","","   "&amp;VLOOKUP(A2331,SOURCE!B:S,16,0)
))))
)</f>
        <v>#VALUE!</v>
      </c>
    </row>
    <row r="2332" spans="1:4">
      <c r="A2332" t="str">
        <f t="shared" si="40"/>
        <v/>
      </c>
      <c r="B2332" t="e">
        <f>VLOOKUP(A2332,SOURCE!B:S,15,0)</f>
        <v>#N/A</v>
      </c>
      <c r="C2332" t="str">
        <f>IF(
ISNUMBER(INDEX(SOURCE!B:B,MATCH(A2332,SOURCE!B:B,0)+1)),
  VALUE(INDEX(SOURCE!B:B,MATCH(A2332,SOURCE!B:B,0)+1)),
  "")</f>
        <v/>
      </c>
      <c r="D2332" s="8" t="e">
        <f>IF(A2332&lt;&gt;INT(A2332),B2332,
IF(A2332&lt;0,VLOOKUP(A2332,lookups!A$1:B$25,2,0),
IF(ISNA(B2332),"",
IF(OR(ISBLANK(A2332),ISNA(B2332),B2332=0),
"",
"#define "&amp;
VLOOKUP(A2332,SOURCE!B:S,15,0)&amp;IF(SOURCE!$AA$2-LEN(VLOOKUP(A2332,SOURCE!B:S,15,0))&gt;=0,REPT(" ",SOURCE!$AA$2-LEN(VLOOKUP(A2332,SOURCE!B:S,15,0))),"")&amp;
TEXT(A2332,"???0")&amp;IF(VLOOKUP(A2332,SOURCE!B:S,16,0)="","","   "&amp;VLOOKUP(A2332,SOURCE!B:S,16,0)
))))
)</f>
        <v>#VALUE!</v>
      </c>
    </row>
    <row r="2333" spans="1:4">
      <c r="A2333" t="str">
        <f t="shared" si="40"/>
        <v/>
      </c>
      <c r="B2333" t="e">
        <f>VLOOKUP(A2333,SOURCE!B:S,15,0)</f>
        <v>#N/A</v>
      </c>
      <c r="C2333" t="str">
        <f>IF(
ISNUMBER(INDEX(SOURCE!B:B,MATCH(A2333,SOURCE!B:B,0)+1)),
  VALUE(INDEX(SOURCE!B:B,MATCH(A2333,SOURCE!B:B,0)+1)),
  "")</f>
        <v/>
      </c>
      <c r="D2333" s="8" t="e">
        <f>IF(A2333&lt;&gt;INT(A2333),B2333,
IF(A2333&lt;0,VLOOKUP(A2333,lookups!A$1:B$25,2,0),
IF(ISNA(B2333),"",
IF(OR(ISBLANK(A2333),ISNA(B2333),B2333=0),
"",
"#define "&amp;
VLOOKUP(A2333,SOURCE!B:S,15,0)&amp;IF(SOURCE!$AA$2-LEN(VLOOKUP(A2333,SOURCE!B:S,15,0))&gt;=0,REPT(" ",SOURCE!$AA$2-LEN(VLOOKUP(A2333,SOURCE!B:S,15,0))),"")&amp;
TEXT(A2333,"???0")&amp;IF(VLOOKUP(A2333,SOURCE!B:S,16,0)="","","   "&amp;VLOOKUP(A2333,SOURCE!B:S,16,0)
))))
)</f>
        <v>#VALUE!</v>
      </c>
    </row>
    <row r="2334" spans="1:4">
      <c r="A2334" t="str">
        <f t="shared" si="40"/>
        <v/>
      </c>
      <c r="B2334" t="e">
        <f>VLOOKUP(A2334,SOURCE!B:S,15,0)</f>
        <v>#N/A</v>
      </c>
      <c r="C2334" t="str">
        <f>IF(
ISNUMBER(INDEX(SOURCE!B:B,MATCH(A2334,SOURCE!B:B,0)+1)),
  VALUE(INDEX(SOURCE!B:B,MATCH(A2334,SOURCE!B:B,0)+1)),
  "")</f>
        <v/>
      </c>
      <c r="D2334" s="8" t="e">
        <f>IF(A2334&lt;&gt;INT(A2334),B2334,
IF(A2334&lt;0,VLOOKUP(A2334,lookups!A$1:B$25,2,0),
IF(ISNA(B2334),"",
IF(OR(ISBLANK(A2334),ISNA(B2334),B2334=0),
"",
"#define "&amp;
VLOOKUP(A2334,SOURCE!B:S,15,0)&amp;IF(SOURCE!$AA$2-LEN(VLOOKUP(A2334,SOURCE!B:S,15,0))&gt;=0,REPT(" ",SOURCE!$AA$2-LEN(VLOOKUP(A2334,SOURCE!B:S,15,0))),"")&amp;
TEXT(A2334,"???0")&amp;IF(VLOOKUP(A2334,SOURCE!B:S,16,0)="","","   "&amp;VLOOKUP(A2334,SOURCE!B:S,16,0)
))))
)</f>
        <v>#VALUE!</v>
      </c>
    </row>
    <row r="2335" spans="1:4">
      <c r="A2335" t="str">
        <f t="shared" si="40"/>
        <v/>
      </c>
      <c r="B2335" t="e">
        <f>VLOOKUP(A2335,SOURCE!B:S,15,0)</f>
        <v>#N/A</v>
      </c>
      <c r="C2335" t="str">
        <f>IF(
ISNUMBER(INDEX(SOURCE!B:B,MATCH(A2335,SOURCE!B:B,0)+1)),
  VALUE(INDEX(SOURCE!B:B,MATCH(A2335,SOURCE!B:B,0)+1)),
  "")</f>
        <v/>
      </c>
      <c r="D2335" s="8" t="e">
        <f>IF(A2335&lt;&gt;INT(A2335),B2335,
IF(A2335&lt;0,VLOOKUP(A2335,lookups!A$1:B$25,2,0),
IF(ISNA(B2335),"",
IF(OR(ISBLANK(A2335),ISNA(B2335),B2335=0),
"",
"#define "&amp;
VLOOKUP(A2335,SOURCE!B:S,15,0)&amp;IF(SOURCE!$AA$2-LEN(VLOOKUP(A2335,SOURCE!B:S,15,0))&gt;=0,REPT(" ",SOURCE!$AA$2-LEN(VLOOKUP(A2335,SOURCE!B:S,15,0))),"")&amp;
TEXT(A2335,"???0")&amp;IF(VLOOKUP(A2335,SOURCE!B:S,16,0)="","","   "&amp;VLOOKUP(A2335,SOURCE!B:S,16,0)
))))
)</f>
        <v>#VALUE!</v>
      </c>
    </row>
    <row r="2336" spans="1:4">
      <c r="A2336" t="str">
        <f t="shared" si="40"/>
        <v/>
      </c>
      <c r="B2336" t="e">
        <f>VLOOKUP(A2336,SOURCE!B:S,15,0)</f>
        <v>#N/A</v>
      </c>
      <c r="C2336" t="str">
        <f>IF(
ISNUMBER(INDEX(SOURCE!B:B,MATCH(A2336,SOURCE!B:B,0)+1)),
  VALUE(INDEX(SOURCE!B:B,MATCH(A2336,SOURCE!B:B,0)+1)),
  "")</f>
        <v/>
      </c>
      <c r="D2336" s="8" t="e">
        <f>IF(A2336&lt;&gt;INT(A2336),B2336,
IF(A2336&lt;0,VLOOKUP(A2336,lookups!A$1:B$25,2,0),
IF(ISNA(B2336),"",
IF(OR(ISBLANK(A2336),ISNA(B2336),B2336=0),
"",
"#define "&amp;
VLOOKUP(A2336,SOURCE!B:S,15,0)&amp;IF(SOURCE!$AA$2-LEN(VLOOKUP(A2336,SOURCE!B:S,15,0))&gt;=0,REPT(" ",SOURCE!$AA$2-LEN(VLOOKUP(A2336,SOURCE!B:S,15,0))),"")&amp;
TEXT(A2336,"???0")&amp;IF(VLOOKUP(A2336,SOURCE!B:S,16,0)="","","   "&amp;VLOOKUP(A2336,SOURCE!B:S,16,0)
))))
)</f>
        <v>#VALUE!</v>
      </c>
    </row>
    <row r="2337" spans="1:4">
      <c r="A2337" t="str">
        <f t="shared" si="40"/>
        <v/>
      </c>
      <c r="B2337" t="e">
        <f>VLOOKUP(A2337,SOURCE!B:S,15,0)</f>
        <v>#N/A</v>
      </c>
      <c r="C2337" t="str">
        <f>IF(
ISNUMBER(INDEX(SOURCE!B:B,MATCH(A2337,SOURCE!B:B,0)+1)),
  VALUE(INDEX(SOURCE!B:B,MATCH(A2337,SOURCE!B:B,0)+1)),
  "")</f>
        <v/>
      </c>
      <c r="D2337" s="8" t="e">
        <f>IF(A2337&lt;&gt;INT(A2337),B2337,
IF(A2337&lt;0,VLOOKUP(A2337,lookups!A$1:B$25,2,0),
IF(ISNA(B2337),"",
IF(OR(ISBLANK(A2337),ISNA(B2337),B2337=0),
"",
"#define "&amp;
VLOOKUP(A2337,SOURCE!B:S,15,0)&amp;IF(SOURCE!$AA$2-LEN(VLOOKUP(A2337,SOURCE!B:S,15,0))&gt;=0,REPT(" ",SOURCE!$AA$2-LEN(VLOOKUP(A2337,SOURCE!B:S,15,0))),"")&amp;
TEXT(A2337,"???0")&amp;IF(VLOOKUP(A2337,SOURCE!B:S,16,0)="","","   "&amp;VLOOKUP(A2337,SOURCE!B:S,16,0)
))))
)</f>
        <v>#VALUE!</v>
      </c>
    </row>
    <row r="2338" spans="1:4">
      <c r="A2338" t="str">
        <f t="shared" si="40"/>
        <v/>
      </c>
      <c r="B2338" t="e">
        <f>VLOOKUP(A2338,SOURCE!B:S,15,0)</f>
        <v>#N/A</v>
      </c>
      <c r="C2338" t="str">
        <f>IF(
ISNUMBER(INDEX(SOURCE!B:B,MATCH(A2338,SOURCE!B:B,0)+1)),
  VALUE(INDEX(SOURCE!B:B,MATCH(A2338,SOURCE!B:B,0)+1)),
  "")</f>
        <v/>
      </c>
      <c r="D2338" s="8" t="e">
        <f>IF(A2338&lt;&gt;INT(A2338),B2338,
IF(A2338&lt;0,VLOOKUP(A2338,lookups!A$1:B$25,2,0),
IF(ISNA(B2338),"",
IF(OR(ISBLANK(A2338),ISNA(B2338),B2338=0),
"",
"#define "&amp;
VLOOKUP(A2338,SOURCE!B:S,15,0)&amp;IF(SOURCE!$AA$2-LEN(VLOOKUP(A2338,SOURCE!B:S,15,0))&gt;=0,REPT(" ",SOURCE!$AA$2-LEN(VLOOKUP(A2338,SOURCE!B:S,15,0))),"")&amp;
TEXT(A2338,"???0")&amp;IF(VLOOKUP(A2338,SOURCE!B:S,16,0)="","","   "&amp;VLOOKUP(A2338,SOURCE!B:S,16,0)
))))
)</f>
        <v>#VALUE!</v>
      </c>
    </row>
    <row r="2339" spans="1:4">
      <c r="A2339" t="str">
        <f t="shared" si="40"/>
        <v/>
      </c>
      <c r="B2339" t="e">
        <f>VLOOKUP(A2339,SOURCE!B:S,15,0)</f>
        <v>#N/A</v>
      </c>
      <c r="C2339" t="str">
        <f>IF(
ISNUMBER(INDEX(SOURCE!B:B,MATCH(A2339,SOURCE!B:B,0)+1)),
  VALUE(INDEX(SOURCE!B:B,MATCH(A2339,SOURCE!B:B,0)+1)),
  "")</f>
        <v/>
      </c>
      <c r="D2339" s="8" t="e">
        <f>IF(A2339&lt;&gt;INT(A2339),B2339,
IF(A2339&lt;0,VLOOKUP(A2339,lookups!A$1:B$25,2,0),
IF(ISNA(B2339),"",
IF(OR(ISBLANK(A2339),ISNA(B2339),B2339=0),
"",
"#define "&amp;
VLOOKUP(A2339,SOURCE!B:S,15,0)&amp;IF(SOURCE!$AA$2-LEN(VLOOKUP(A2339,SOURCE!B:S,15,0))&gt;=0,REPT(" ",SOURCE!$AA$2-LEN(VLOOKUP(A2339,SOURCE!B:S,15,0))),"")&amp;
TEXT(A2339,"???0")&amp;IF(VLOOKUP(A2339,SOURCE!B:S,16,0)="","","   "&amp;VLOOKUP(A2339,SOURCE!B:S,16,0)
))))
)</f>
        <v>#VALUE!</v>
      </c>
    </row>
    <row r="2340" spans="1:4">
      <c r="A2340" t="str">
        <f t="shared" si="40"/>
        <v/>
      </c>
      <c r="B2340" t="e">
        <f>VLOOKUP(A2340,SOURCE!B:S,15,0)</f>
        <v>#N/A</v>
      </c>
      <c r="C2340" t="str">
        <f>IF(
ISNUMBER(INDEX(SOURCE!B:B,MATCH(A2340,SOURCE!B:B,0)+1)),
  VALUE(INDEX(SOURCE!B:B,MATCH(A2340,SOURCE!B:B,0)+1)),
  "")</f>
        <v/>
      </c>
      <c r="D2340" s="8" t="e">
        <f>IF(A2340&lt;&gt;INT(A2340),B2340,
IF(A2340&lt;0,VLOOKUP(A2340,lookups!A$1:B$25,2,0),
IF(ISNA(B2340),"",
IF(OR(ISBLANK(A2340),ISNA(B2340),B2340=0),
"",
"#define "&amp;
VLOOKUP(A2340,SOURCE!B:S,15,0)&amp;IF(SOURCE!$AA$2-LEN(VLOOKUP(A2340,SOURCE!B:S,15,0))&gt;=0,REPT(" ",SOURCE!$AA$2-LEN(VLOOKUP(A2340,SOURCE!B:S,15,0))),"")&amp;
TEXT(A2340,"???0")&amp;IF(VLOOKUP(A2340,SOURCE!B:S,16,0)="","","   "&amp;VLOOKUP(A2340,SOURCE!B:S,16,0)
))))
)</f>
        <v>#VALUE!</v>
      </c>
    </row>
    <row r="2341" spans="1:4">
      <c r="A2341" t="str">
        <f t="shared" si="40"/>
        <v/>
      </c>
      <c r="B2341" t="e">
        <f>VLOOKUP(A2341,SOURCE!B:S,15,0)</f>
        <v>#N/A</v>
      </c>
      <c r="C2341" t="str">
        <f>IF(
ISNUMBER(INDEX(SOURCE!B:B,MATCH(A2341,SOURCE!B:B,0)+1)),
  VALUE(INDEX(SOURCE!B:B,MATCH(A2341,SOURCE!B:B,0)+1)),
  "")</f>
        <v/>
      </c>
      <c r="D2341" s="8" t="e">
        <f>IF(A2341&lt;&gt;INT(A2341),B2341,
IF(A2341&lt;0,VLOOKUP(A2341,lookups!A$1:B$25,2,0),
IF(ISNA(B2341),"",
IF(OR(ISBLANK(A2341),ISNA(B2341),B2341=0),
"",
"#define "&amp;
VLOOKUP(A2341,SOURCE!B:S,15,0)&amp;IF(SOURCE!$AA$2-LEN(VLOOKUP(A2341,SOURCE!B:S,15,0))&gt;=0,REPT(" ",SOURCE!$AA$2-LEN(VLOOKUP(A2341,SOURCE!B:S,15,0))),"")&amp;
TEXT(A2341,"???0")&amp;IF(VLOOKUP(A2341,SOURCE!B:S,16,0)="","","   "&amp;VLOOKUP(A2341,SOURCE!B:S,16,0)
))))
)</f>
        <v>#VALUE!</v>
      </c>
    </row>
    <row r="2342" spans="1:4">
      <c r="A2342" t="str">
        <f t="shared" si="40"/>
        <v/>
      </c>
      <c r="B2342" t="e">
        <f>VLOOKUP(A2342,SOURCE!B:S,15,0)</f>
        <v>#N/A</v>
      </c>
      <c r="C2342" t="str">
        <f>IF(
ISNUMBER(INDEX(SOURCE!B:B,MATCH(A2342,SOURCE!B:B,0)+1)),
  VALUE(INDEX(SOURCE!B:B,MATCH(A2342,SOURCE!B:B,0)+1)),
  "")</f>
        <v/>
      </c>
      <c r="D2342" s="8" t="e">
        <f>IF(A2342&lt;&gt;INT(A2342),B2342,
IF(A2342&lt;0,VLOOKUP(A2342,lookups!A$1:B$25,2,0),
IF(ISNA(B2342),"",
IF(OR(ISBLANK(A2342),ISNA(B2342),B2342=0),
"",
"#define "&amp;
VLOOKUP(A2342,SOURCE!B:S,15,0)&amp;IF(SOURCE!$AA$2-LEN(VLOOKUP(A2342,SOURCE!B:S,15,0))&gt;=0,REPT(" ",SOURCE!$AA$2-LEN(VLOOKUP(A2342,SOURCE!B:S,15,0))),"")&amp;
TEXT(A2342,"???0")&amp;IF(VLOOKUP(A2342,SOURCE!B:S,16,0)="","","   "&amp;VLOOKUP(A2342,SOURCE!B:S,16,0)
))))
)</f>
        <v>#VALUE!</v>
      </c>
    </row>
    <row r="2343" spans="1:4">
      <c r="A2343" t="str">
        <f t="shared" si="40"/>
        <v/>
      </c>
      <c r="B2343" t="e">
        <f>VLOOKUP(A2343,SOURCE!B:S,15,0)</f>
        <v>#N/A</v>
      </c>
      <c r="C2343" t="str">
        <f>IF(
ISNUMBER(INDEX(SOURCE!B:B,MATCH(A2343,SOURCE!B:B,0)+1)),
  VALUE(INDEX(SOURCE!B:B,MATCH(A2343,SOURCE!B:B,0)+1)),
  "")</f>
        <v/>
      </c>
      <c r="D2343" s="8" t="e">
        <f>IF(A2343&lt;&gt;INT(A2343),B2343,
IF(A2343&lt;0,VLOOKUP(A2343,lookups!A$1:B$25,2,0),
IF(ISNA(B2343),"",
IF(OR(ISBLANK(A2343),ISNA(B2343),B2343=0),
"",
"#define "&amp;
VLOOKUP(A2343,SOURCE!B:S,15,0)&amp;IF(SOURCE!$AA$2-LEN(VLOOKUP(A2343,SOURCE!B:S,15,0))&gt;=0,REPT(" ",SOURCE!$AA$2-LEN(VLOOKUP(A2343,SOURCE!B:S,15,0))),"")&amp;
TEXT(A2343,"???0")&amp;IF(VLOOKUP(A2343,SOURCE!B:S,16,0)="","","   "&amp;VLOOKUP(A2343,SOURCE!B:S,16,0)
))))
)</f>
        <v>#VALUE!</v>
      </c>
    </row>
    <row r="2344" spans="1:4">
      <c r="A2344" t="str">
        <f t="shared" si="40"/>
        <v/>
      </c>
      <c r="B2344" t="e">
        <f>VLOOKUP(A2344,SOURCE!B:S,15,0)</f>
        <v>#N/A</v>
      </c>
      <c r="C2344" t="str">
        <f>IF(
ISNUMBER(INDEX(SOURCE!B:B,MATCH(A2344,SOURCE!B:B,0)+1)),
  VALUE(INDEX(SOURCE!B:B,MATCH(A2344,SOURCE!B:B,0)+1)),
  "")</f>
        <v/>
      </c>
      <c r="D2344" s="8" t="e">
        <f>IF(A2344&lt;&gt;INT(A2344),B2344,
IF(A2344&lt;0,VLOOKUP(A2344,lookups!A$1:B$25,2,0),
IF(ISNA(B2344),"",
IF(OR(ISBLANK(A2344),ISNA(B2344),B2344=0),
"",
"#define "&amp;
VLOOKUP(A2344,SOURCE!B:S,15,0)&amp;IF(SOURCE!$AA$2-LEN(VLOOKUP(A2344,SOURCE!B:S,15,0))&gt;=0,REPT(" ",SOURCE!$AA$2-LEN(VLOOKUP(A2344,SOURCE!B:S,15,0))),"")&amp;
TEXT(A2344,"???0")&amp;IF(VLOOKUP(A2344,SOURCE!B:S,16,0)="","","   "&amp;VLOOKUP(A2344,SOURCE!B:S,16,0)
))))
)</f>
        <v>#VALUE!</v>
      </c>
    </row>
    <row r="2345" spans="1:4">
      <c r="A2345" t="str">
        <f t="shared" si="40"/>
        <v/>
      </c>
      <c r="B2345" t="e">
        <f>VLOOKUP(A2345,SOURCE!B:S,15,0)</f>
        <v>#N/A</v>
      </c>
      <c r="C2345" t="str">
        <f>IF(
ISNUMBER(INDEX(SOURCE!B:B,MATCH(A2345,SOURCE!B:B,0)+1)),
  VALUE(INDEX(SOURCE!B:B,MATCH(A2345,SOURCE!B:B,0)+1)),
  "")</f>
        <v/>
      </c>
      <c r="D2345" s="8" t="e">
        <f>IF(A2345&lt;&gt;INT(A2345),B2345,
IF(A2345&lt;0,VLOOKUP(A2345,lookups!A$1:B$25,2,0),
IF(ISNA(B2345),"",
IF(OR(ISBLANK(A2345),ISNA(B2345),B2345=0),
"",
"#define "&amp;
VLOOKUP(A2345,SOURCE!B:S,15,0)&amp;IF(SOURCE!$AA$2-LEN(VLOOKUP(A2345,SOURCE!B:S,15,0))&gt;=0,REPT(" ",SOURCE!$AA$2-LEN(VLOOKUP(A2345,SOURCE!B:S,15,0))),"")&amp;
TEXT(A2345,"???0")&amp;IF(VLOOKUP(A2345,SOURCE!B:S,16,0)="","","   "&amp;VLOOKUP(A2345,SOURCE!B:S,16,0)
))))
)</f>
        <v>#VALUE!</v>
      </c>
    </row>
    <row r="2346" spans="1:4">
      <c r="A2346" t="str">
        <f t="shared" si="40"/>
        <v/>
      </c>
      <c r="B2346" t="e">
        <f>VLOOKUP(A2346,SOURCE!B:S,15,0)</f>
        <v>#N/A</v>
      </c>
      <c r="C2346" t="str">
        <f>IF(
ISNUMBER(INDEX(SOURCE!B:B,MATCH(A2346,SOURCE!B:B,0)+1)),
  VALUE(INDEX(SOURCE!B:B,MATCH(A2346,SOURCE!B:B,0)+1)),
  "")</f>
        <v/>
      </c>
      <c r="D2346" s="8" t="e">
        <f>IF(A2346&lt;&gt;INT(A2346),B2346,
IF(A2346&lt;0,VLOOKUP(A2346,lookups!A$1:B$25,2,0),
IF(ISNA(B2346),"",
IF(OR(ISBLANK(A2346),ISNA(B2346),B2346=0),
"",
"#define "&amp;
VLOOKUP(A2346,SOURCE!B:S,15,0)&amp;IF(SOURCE!$AA$2-LEN(VLOOKUP(A2346,SOURCE!B:S,15,0))&gt;=0,REPT(" ",SOURCE!$AA$2-LEN(VLOOKUP(A2346,SOURCE!B:S,15,0))),"")&amp;
TEXT(A2346,"???0")&amp;IF(VLOOKUP(A2346,SOURCE!B:S,16,0)="","","   "&amp;VLOOKUP(A2346,SOURCE!B:S,16,0)
))))
)</f>
        <v>#VALUE!</v>
      </c>
    </row>
    <row r="2347" spans="1:4">
      <c r="A2347" t="str">
        <f t="shared" si="40"/>
        <v/>
      </c>
      <c r="B2347" t="e">
        <f>VLOOKUP(A2347,SOURCE!B:S,15,0)</f>
        <v>#N/A</v>
      </c>
      <c r="C2347" t="str">
        <f>IF(
ISNUMBER(INDEX(SOURCE!B:B,MATCH(A2347,SOURCE!B:B,0)+1)),
  VALUE(INDEX(SOURCE!B:B,MATCH(A2347,SOURCE!B:B,0)+1)),
  "")</f>
        <v/>
      </c>
      <c r="D2347" s="8" t="e">
        <f>IF(A2347&lt;&gt;INT(A2347),B2347,
IF(A2347&lt;0,VLOOKUP(A2347,lookups!A$1:B$25,2,0),
IF(ISNA(B2347),"",
IF(OR(ISBLANK(A2347),ISNA(B2347),B2347=0),
"",
"#define "&amp;
VLOOKUP(A2347,SOURCE!B:S,15,0)&amp;IF(SOURCE!$AA$2-LEN(VLOOKUP(A2347,SOURCE!B:S,15,0))&gt;=0,REPT(" ",SOURCE!$AA$2-LEN(VLOOKUP(A2347,SOURCE!B:S,15,0))),"")&amp;
TEXT(A2347,"???0")&amp;IF(VLOOKUP(A2347,SOURCE!B:S,16,0)="","","   "&amp;VLOOKUP(A2347,SOURCE!B:S,16,0)
))))
)</f>
        <v>#VALUE!</v>
      </c>
    </row>
    <row r="2348" spans="1:4">
      <c r="A2348" t="str">
        <f t="shared" si="40"/>
        <v/>
      </c>
      <c r="B2348" t="e">
        <f>VLOOKUP(A2348,SOURCE!B:S,15,0)</f>
        <v>#N/A</v>
      </c>
      <c r="C2348" t="str">
        <f>IF(
ISNUMBER(INDEX(SOURCE!B:B,MATCH(A2348,SOURCE!B:B,0)+1)),
  VALUE(INDEX(SOURCE!B:B,MATCH(A2348,SOURCE!B:B,0)+1)),
  "")</f>
        <v/>
      </c>
      <c r="D2348" s="8" t="e">
        <f>IF(A2348&lt;&gt;INT(A2348),B2348,
IF(A2348&lt;0,VLOOKUP(A2348,lookups!A$1:B$25,2,0),
IF(ISNA(B2348),"",
IF(OR(ISBLANK(A2348),ISNA(B2348),B2348=0),
"",
"#define "&amp;
VLOOKUP(A2348,SOURCE!B:S,15,0)&amp;IF(SOURCE!$AA$2-LEN(VLOOKUP(A2348,SOURCE!B:S,15,0))&gt;=0,REPT(" ",SOURCE!$AA$2-LEN(VLOOKUP(A2348,SOURCE!B:S,15,0))),"")&amp;
TEXT(A2348,"???0")&amp;IF(VLOOKUP(A2348,SOURCE!B:S,16,0)="","","   "&amp;VLOOKUP(A2348,SOURCE!B:S,16,0)
))))
)</f>
        <v>#VALUE!</v>
      </c>
    </row>
    <row r="2349" spans="1:4">
      <c r="A2349" t="str">
        <f t="shared" si="40"/>
        <v/>
      </c>
      <c r="B2349" t="e">
        <f>VLOOKUP(A2349,SOURCE!B:S,15,0)</f>
        <v>#N/A</v>
      </c>
      <c r="C2349" t="str">
        <f>IF(
ISNUMBER(INDEX(SOURCE!B:B,MATCH(A2349,SOURCE!B:B,0)+1)),
  VALUE(INDEX(SOURCE!B:B,MATCH(A2349,SOURCE!B:B,0)+1)),
  "")</f>
        <v/>
      </c>
      <c r="D2349" s="8" t="e">
        <f>IF(A2349&lt;&gt;INT(A2349),B2349,
IF(A2349&lt;0,VLOOKUP(A2349,lookups!A$1:B$25,2,0),
IF(ISNA(B2349),"",
IF(OR(ISBLANK(A2349),ISNA(B2349),B2349=0),
"",
"#define "&amp;
VLOOKUP(A2349,SOURCE!B:S,15,0)&amp;IF(SOURCE!$AA$2-LEN(VLOOKUP(A2349,SOURCE!B:S,15,0))&gt;=0,REPT(" ",SOURCE!$AA$2-LEN(VLOOKUP(A2349,SOURCE!B:S,15,0))),"")&amp;
TEXT(A2349,"???0")&amp;IF(VLOOKUP(A2349,SOURCE!B:S,16,0)="","","   "&amp;VLOOKUP(A2349,SOURCE!B:S,16,0)
))))
)</f>
        <v>#VALUE!</v>
      </c>
    </row>
    <row r="2350" spans="1:4">
      <c r="A2350" t="str">
        <f t="shared" si="40"/>
        <v/>
      </c>
      <c r="B2350" t="e">
        <f>VLOOKUP(A2350,SOURCE!B:S,15,0)</f>
        <v>#N/A</v>
      </c>
      <c r="C2350" t="str">
        <f>IF(
ISNUMBER(INDEX(SOURCE!B:B,MATCH(A2350,SOURCE!B:B,0)+1)),
  VALUE(INDEX(SOURCE!B:B,MATCH(A2350,SOURCE!B:B,0)+1)),
  "")</f>
        <v/>
      </c>
      <c r="D2350" s="8" t="e">
        <f>IF(A2350&lt;&gt;INT(A2350),B2350,
IF(A2350&lt;0,VLOOKUP(A2350,lookups!A$1:B$25,2,0),
IF(ISNA(B2350),"",
IF(OR(ISBLANK(A2350),ISNA(B2350),B2350=0),
"",
"#define "&amp;
VLOOKUP(A2350,SOURCE!B:S,15,0)&amp;IF(SOURCE!$AA$2-LEN(VLOOKUP(A2350,SOURCE!B:S,15,0))&gt;=0,REPT(" ",SOURCE!$AA$2-LEN(VLOOKUP(A2350,SOURCE!B:S,15,0))),"")&amp;
TEXT(A2350,"???0")&amp;IF(VLOOKUP(A2350,SOURCE!B:S,16,0)="","","   "&amp;VLOOKUP(A2350,SOURCE!B:S,16,0)
))))
)</f>
        <v>#VALUE!</v>
      </c>
    </row>
    <row r="2351" spans="1:4">
      <c r="A2351" t="str">
        <f t="shared" si="40"/>
        <v/>
      </c>
      <c r="B2351" t="e">
        <f>VLOOKUP(A2351,SOURCE!B:S,15,0)</f>
        <v>#N/A</v>
      </c>
      <c r="C2351" t="str">
        <f>IF(
ISNUMBER(INDEX(SOURCE!B:B,MATCH(A2351,SOURCE!B:B,0)+1)),
  VALUE(INDEX(SOURCE!B:B,MATCH(A2351,SOURCE!B:B,0)+1)),
  "")</f>
        <v/>
      </c>
      <c r="D2351" s="8" t="e">
        <f>IF(A2351&lt;&gt;INT(A2351),B2351,
IF(A2351&lt;0,VLOOKUP(A2351,lookups!A$1:B$25,2,0),
IF(ISNA(B2351),"",
IF(OR(ISBLANK(A2351),ISNA(B2351),B2351=0),
"",
"#define "&amp;
VLOOKUP(A2351,SOURCE!B:S,15,0)&amp;IF(SOURCE!$AA$2-LEN(VLOOKUP(A2351,SOURCE!B:S,15,0))&gt;=0,REPT(" ",SOURCE!$AA$2-LEN(VLOOKUP(A2351,SOURCE!B:S,15,0))),"")&amp;
TEXT(A2351,"???0")&amp;IF(VLOOKUP(A2351,SOURCE!B:S,16,0)="","","   "&amp;VLOOKUP(A2351,SOURCE!B:S,16,0)
))))
)</f>
        <v>#VALUE!</v>
      </c>
    </row>
    <row r="2352" spans="1:4">
      <c r="A2352" t="str">
        <f t="shared" si="40"/>
        <v/>
      </c>
      <c r="B2352" t="e">
        <f>VLOOKUP(A2352,SOURCE!B:S,15,0)</f>
        <v>#N/A</v>
      </c>
      <c r="C2352" t="str">
        <f>IF(
ISNUMBER(INDEX(SOURCE!B:B,MATCH(A2352,SOURCE!B:B,0)+1)),
  VALUE(INDEX(SOURCE!B:B,MATCH(A2352,SOURCE!B:B,0)+1)),
  "")</f>
        <v/>
      </c>
      <c r="D2352" s="8" t="e">
        <f>IF(A2352&lt;&gt;INT(A2352),B2352,
IF(A2352&lt;0,VLOOKUP(A2352,lookups!A$1:B$25,2,0),
IF(ISNA(B2352),"",
IF(OR(ISBLANK(A2352),ISNA(B2352),B2352=0),
"",
"#define "&amp;
VLOOKUP(A2352,SOURCE!B:S,15,0)&amp;IF(SOURCE!$AA$2-LEN(VLOOKUP(A2352,SOURCE!B:S,15,0))&gt;=0,REPT(" ",SOURCE!$AA$2-LEN(VLOOKUP(A2352,SOURCE!B:S,15,0))),"")&amp;
TEXT(A2352,"???0")&amp;IF(VLOOKUP(A2352,SOURCE!B:S,16,0)="","","   "&amp;VLOOKUP(A2352,SOURCE!B:S,16,0)
))))
)</f>
        <v>#VALUE!</v>
      </c>
    </row>
    <row r="2353" spans="1:4">
      <c r="A2353" t="str">
        <f t="shared" si="40"/>
        <v/>
      </c>
      <c r="B2353" t="e">
        <f>VLOOKUP(A2353,SOURCE!B:S,15,0)</f>
        <v>#N/A</v>
      </c>
      <c r="C2353" t="str">
        <f>IF(
ISNUMBER(INDEX(SOURCE!B:B,MATCH(A2353,SOURCE!B:B,0)+1)),
  VALUE(INDEX(SOURCE!B:B,MATCH(A2353,SOURCE!B:B,0)+1)),
  "")</f>
        <v/>
      </c>
      <c r="D2353" s="8" t="e">
        <f>IF(A2353&lt;&gt;INT(A2353),B2353,
IF(A2353&lt;0,VLOOKUP(A2353,lookups!A$1:B$25,2,0),
IF(ISNA(B2353),"",
IF(OR(ISBLANK(A2353),ISNA(B2353),B2353=0),
"",
"#define "&amp;
VLOOKUP(A2353,SOURCE!B:S,15,0)&amp;IF(SOURCE!$AA$2-LEN(VLOOKUP(A2353,SOURCE!B:S,15,0))&gt;=0,REPT(" ",SOURCE!$AA$2-LEN(VLOOKUP(A2353,SOURCE!B:S,15,0))),"")&amp;
TEXT(A2353,"???0")&amp;IF(VLOOKUP(A2353,SOURCE!B:S,16,0)="","","   "&amp;VLOOKUP(A2353,SOURCE!B:S,16,0)
))))
)</f>
        <v>#VALUE!</v>
      </c>
    </row>
    <row r="2354" spans="1:4">
      <c r="A2354" t="str">
        <f t="shared" si="40"/>
        <v/>
      </c>
      <c r="B2354" t="e">
        <f>VLOOKUP(A2354,SOURCE!B:S,15,0)</f>
        <v>#N/A</v>
      </c>
      <c r="C2354" t="str">
        <f>IF(
ISNUMBER(INDEX(SOURCE!B:B,MATCH(A2354,SOURCE!B:B,0)+1)),
  VALUE(INDEX(SOURCE!B:B,MATCH(A2354,SOURCE!B:B,0)+1)),
  "")</f>
        <v/>
      </c>
      <c r="D2354" s="8" t="e">
        <f>IF(A2354&lt;&gt;INT(A2354),B2354,
IF(A2354&lt;0,VLOOKUP(A2354,lookups!A$1:B$25,2,0),
IF(ISNA(B2354),"",
IF(OR(ISBLANK(A2354),ISNA(B2354),B2354=0),
"",
"#define "&amp;
VLOOKUP(A2354,SOURCE!B:S,15,0)&amp;IF(SOURCE!$AA$2-LEN(VLOOKUP(A2354,SOURCE!B:S,15,0))&gt;=0,REPT(" ",SOURCE!$AA$2-LEN(VLOOKUP(A2354,SOURCE!B:S,15,0))),"")&amp;
TEXT(A2354,"???0")&amp;IF(VLOOKUP(A2354,SOURCE!B:S,16,0)="","","   "&amp;VLOOKUP(A2354,SOURCE!B:S,16,0)
))))
)</f>
        <v>#VALUE!</v>
      </c>
    </row>
    <row r="2355" spans="1:4">
      <c r="A2355" t="str">
        <f t="shared" si="40"/>
        <v/>
      </c>
      <c r="B2355" t="e">
        <f>VLOOKUP(A2355,SOURCE!B:S,15,0)</f>
        <v>#N/A</v>
      </c>
      <c r="C2355" t="str">
        <f>IF(
ISNUMBER(INDEX(SOURCE!B:B,MATCH(A2355,SOURCE!B:B,0)+1)),
  VALUE(INDEX(SOURCE!B:B,MATCH(A2355,SOURCE!B:B,0)+1)),
  "")</f>
        <v/>
      </c>
      <c r="D2355" s="8" t="e">
        <f>IF(A2355&lt;&gt;INT(A2355),B2355,
IF(A2355&lt;0,VLOOKUP(A2355,lookups!A$1:B$25,2,0),
IF(ISNA(B2355),"",
IF(OR(ISBLANK(A2355),ISNA(B2355),B2355=0),
"",
"#define "&amp;
VLOOKUP(A2355,SOURCE!B:S,15,0)&amp;IF(SOURCE!$AA$2-LEN(VLOOKUP(A2355,SOURCE!B:S,15,0))&gt;=0,REPT(" ",SOURCE!$AA$2-LEN(VLOOKUP(A2355,SOURCE!B:S,15,0))),"")&amp;
TEXT(A2355,"???0")&amp;IF(VLOOKUP(A2355,SOURCE!B:S,16,0)="","","   "&amp;VLOOKUP(A2355,SOURCE!B:S,16,0)
))))
)</f>
        <v>#VALUE!</v>
      </c>
    </row>
    <row r="2356" spans="1:4">
      <c r="A2356" t="str">
        <f t="shared" si="40"/>
        <v/>
      </c>
      <c r="B2356" t="e">
        <f>VLOOKUP(A2356,SOURCE!B:S,15,0)</f>
        <v>#N/A</v>
      </c>
      <c r="C2356" t="str">
        <f>IF(
ISNUMBER(INDEX(SOURCE!B:B,MATCH(A2356,SOURCE!B:B,0)+1)),
  VALUE(INDEX(SOURCE!B:B,MATCH(A2356,SOURCE!B:B,0)+1)),
  "")</f>
        <v/>
      </c>
      <c r="D2356" s="8" t="e">
        <f>IF(A2356&lt;&gt;INT(A2356),B2356,
IF(A2356&lt;0,VLOOKUP(A2356,lookups!A$1:B$25,2,0),
IF(ISNA(B2356),"",
IF(OR(ISBLANK(A2356),ISNA(B2356),B2356=0),
"",
"#define "&amp;
VLOOKUP(A2356,SOURCE!B:S,15,0)&amp;IF(SOURCE!$AA$2-LEN(VLOOKUP(A2356,SOURCE!B:S,15,0))&gt;=0,REPT(" ",SOURCE!$AA$2-LEN(VLOOKUP(A2356,SOURCE!B:S,15,0))),"")&amp;
TEXT(A2356,"???0")&amp;IF(VLOOKUP(A2356,SOURCE!B:S,16,0)="","","   "&amp;VLOOKUP(A2356,SOURCE!B:S,16,0)
))))
)</f>
        <v>#VALUE!</v>
      </c>
    </row>
    <row r="2357" spans="1:4">
      <c r="A2357" t="str">
        <f t="shared" si="40"/>
        <v/>
      </c>
      <c r="B2357" t="e">
        <f>VLOOKUP(A2357,SOURCE!B:S,15,0)</f>
        <v>#N/A</v>
      </c>
      <c r="C2357" t="str">
        <f>IF(
ISNUMBER(INDEX(SOURCE!B:B,MATCH(A2357,SOURCE!B:B,0)+1)),
  VALUE(INDEX(SOURCE!B:B,MATCH(A2357,SOURCE!B:B,0)+1)),
  "")</f>
        <v/>
      </c>
      <c r="D2357" s="8" t="e">
        <f>IF(A2357&lt;&gt;INT(A2357),B2357,
IF(A2357&lt;0,VLOOKUP(A2357,lookups!A$1:B$25,2,0),
IF(ISNA(B2357),"",
IF(OR(ISBLANK(A2357),ISNA(B2357),B2357=0),
"",
"#define "&amp;
VLOOKUP(A2357,SOURCE!B:S,15,0)&amp;IF(SOURCE!$AA$2-LEN(VLOOKUP(A2357,SOURCE!B:S,15,0))&gt;=0,REPT(" ",SOURCE!$AA$2-LEN(VLOOKUP(A2357,SOURCE!B:S,15,0))),"")&amp;
TEXT(A2357,"???0")&amp;IF(VLOOKUP(A2357,SOURCE!B:S,16,0)="","","   "&amp;VLOOKUP(A2357,SOURCE!B:S,16,0)
))))
)</f>
        <v>#VALUE!</v>
      </c>
    </row>
    <row r="2358" spans="1:4">
      <c r="A2358" t="str">
        <f t="shared" si="40"/>
        <v/>
      </c>
      <c r="B2358" t="e">
        <f>VLOOKUP(A2358,SOURCE!B:S,15,0)</f>
        <v>#N/A</v>
      </c>
      <c r="C2358" t="str">
        <f>IF(
ISNUMBER(INDEX(SOURCE!B:B,MATCH(A2358,SOURCE!B:B,0)+1)),
  VALUE(INDEX(SOURCE!B:B,MATCH(A2358,SOURCE!B:B,0)+1)),
  "")</f>
        <v/>
      </c>
      <c r="D2358" s="8" t="e">
        <f>IF(A2358&lt;&gt;INT(A2358),B2358,
IF(A2358&lt;0,VLOOKUP(A2358,lookups!A$1:B$25,2,0),
IF(ISNA(B2358),"",
IF(OR(ISBLANK(A2358),ISNA(B2358),B2358=0),
"",
"#define "&amp;
VLOOKUP(A2358,SOURCE!B:S,15,0)&amp;IF(SOURCE!$AA$2-LEN(VLOOKUP(A2358,SOURCE!B:S,15,0))&gt;=0,REPT(" ",SOURCE!$AA$2-LEN(VLOOKUP(A2358,SOURCE!B:S,15,0))),"")&amp;
TEXT(A2358,"???0")&amp;IF(VLOOKUP(A2358,SOURCE!B:S,16,0)="","","   "&amp;VLOOKUP(A2358,SOURCE!B:S,16,0)
))))
)</f>
        <v>#VALUE!</v>
      </c>
    </row>
    <row r="2359" spans="1:4">
      <c r="A2359" t="str">
        <f t="shared" si="40"/>
        <v/>
      </c>
      <c r="B2359" t="e">
        <f>VLOOKUP(A2359,SOURCE!B:S,15,0)</f>
        <v>#N/A</v>
      </c>
      <c r="C2359" t="str">
        <f>IF(
ISNUMBER(INDEX(SOURCE!B:B,MATCH(A2359,SOURCE!B:B,0)+1)),
  VALUE(INDEX(SOURCE!B:B,MATCH(A2359,SOURCE!B:B,0)+1)),
  "")</f>
        <v/>
      </c>
      <c r="D2359" s="8" t="e">
        <f>IF(A2359&lt;&gt;INT(A2359),B2359,
IF(A2359&lt;0,VLOOKUP(A2359,lookups!A$1:B$25,2,0),
IF(ISNA(B2359),"",
IF(OR(ISBLANK(A2359),ISNA(B2359),B2359=0),
"",
"#define "&amp;
VLOOKUP(A2359,SOURCE!B:S,15,0)&amp;IF(SOURCE!$AA$2-LEN(VLOOKUP(A2359,SOURCE!B:S,15,0))&gt;=0,REPT(" ",SOURCE!$AA$2-LEN(VLOOKUP(A2359,SOURCE!B:S,15,0))),"")&amp;
TEXT(A2359,"???0")&amp;IF(VLOOKUP(A2359,SOURCE!B:S,16,0)="","","   "&amp;VLOOKUP(A2359,SOURCE!B:S,16,0)
))))
)</f>
        <v>#VALUE!</v>
      </c>
    </row>
    <row r="2360" spans="1:4">
      <c r="A2360" t="str">
        <f t="shared" si="40"/>
        <v/>
      </c>
      <c r="B2360" t="e">
        <f>VLOOKUP(A2360,SOURCE!B:S,15,0)</f>
        <v>#N/A</v>
      </c>
      <c r="C2360" t="str">
        <f>IF(
ISNUMBER(INDEX(SOURCE!B:B,MATCH(A2360,SOURCE!B:B,0)+1)),
  VALUE(INDEX(SOURCE!B:B,MATCH(A2360,SOURCE!B:B,0)+1)),
  "")</f>
        <v/>
      </c>
      <c r="D2360" s="8" t="e">
        <f>IF(A2360&lt;&gt;INT(A2360),B2360,
IF(A2360&lt;0,VLOOKUP(A2360,lookups!A$1:B$25,2,0),
IF(ISNA(B2360),"",
IF(OR(ISBLANK(A2360),ISNA(B2360),B2360=0),
"",
"#define "&amp;
VLOOKUP(A2360,SOURCE!B:S,15,0)&amp;IF(SOURCE!$AA$2-LEN(VLOOKUP(A2360,SOURCE!B:S,15,0))&gt;=0,REPT(" ",SOURCE!$AA$2-LEN(VLOOKUP(A2360,SOURCE!B:S,15,0))),"")&amp;
TEXT(A2360,"???0")&amp;IF(VLOOKUP(A2360,SOURCE!B:S,16,0)="","","   "&amp;VLOOKUP(A2360,SOURCE!B:S,16,0)
))))
)</f>
        <v>#VALUE!</v>
      </c>
    </row>
    <row r="2361" spans="1:4">
      <c r="A2361" t="str">
        <f t="shared" si="40"/>
        <v/>
      </c>
      <c r="B2361" t="e">
        <f>VLOOKUP(A2361,SOURCE!B:S,15,0)</f>
        <v>#N/A</v>
      </c>
      <c r="C2361" t="str">
        <f>IF(
ISNUMBER(INDEX(SOURCE!B:B,MATCH(A2361,SOURCE!B:B,0)+1)),
  VALUE(INDEX(SOURCE!B:B,MATCH(A2361,SOURCE!B:B,0)+1)),
  "")</f>
        <v/>
      </c>
      <c r="D2361" s="8" t="e">
        <f>IF(A2361&lt;&gt;INT(A2361),B2361,
IF(A2361&lt;0,VLOOKUP(A2361,lookups!A$1:B$25,2,0),
IF(ISNA(B2361),"",
IF(OR(ISBLANK(A2361),ISNA(B2361),B2361=0),
"",
"#define "&amp;
VLOOKUP(A2361,SOURCE!B:S,15,0)&amp;IF(SOURCE!$AA$2-LEN(VLOOKUP(A2361,SOURCE!B:S,15,0))&gt;=0,REPT(" ",SOURCE!$AA$2-LEN(VLOOKUP(A2361,SOURCE!B:S,15,0))),"")&amp;
TEXT(A2361,"???0")&amp;IF(VLOOKUP(A2361,SOURCE!B:S,16,0)="","","   "&amp;VLOOKUP(A2361,SOURCE!B:S,16,0)
))))
)</f>
        <v>#VALUE!</v>
      </c>
    </row>
    <row r="2362" spans="1:4">
      <c r="A2362" t="str">
        <f t="shared" si="40"/>
        <v/>
      </c>
      <c r="B2362" t="e">
        <f>VLOOKUP(A2362,SOURCE!B:S,15,0)</f>
        <v>#N/A</v>
      </c>
      <c r="C2362" t="str">
        <f>IF(
ISNUMBER(INDEX(SOURCE!B:B,MATCH(A2362,SOURCE!B:B,0)+1)),
  VALUE(INDEX(SOURCE!B:B,MATCH(A2362,SOURCE!B:B,0)+1)),
  "")</f>
        <v/>
      </c>
      <c r="D2362" s="8" t="e">
        <f>IF(A2362&lt;&gt;INT(A2362),B2362,
IF(A2362&lt;0,VLOOKUP(A2362,lookups!A$1:B$25,2,0),
IF(ISNA(B2362),"",
IF(OR(ISBLANK(A2362),ISNA(B2362),B2362=0),
"",
"#define "&amp;
VLOOKUP(A2362,SOURCE!B:S,15,0)&amp;IF(SOURCE!$AA$2-LEN(VLOOKUP(A2362,SOURCE!B:S,15,0))&gt;=0,REPT(" ",SOURCE!$AA$2-LEN(VLOOKUP(A2362,SOURCE!B:S,15,0))),"")&amp;
TEXT(A2362,"???0")&amp;IF(VLOOKUP(A2362,SOURCE!B:S,16,0)="","","   "&amp;VLOOKUP(A2362,SOURCE!B:S,16,0)
))))
)</f>
        <v>#VALUE!</v>
      </c>
    </row>
    <row r="2363" spans="1:4">
      <c r="A2363" t="str">
        <f t="shared" si="40"/>
        <v/>
      </c>
      <c r="B2363" t="e">
        <f>VLOOKUP(A2363,SOURCE!B:S,15,0)</f>
        <v>#N/A</v>
      </c>
      <c r="C2363" t="str">
        <f>IF(
ISNUMBER(INDEX(SOURCE!B:B,MATCH(A2363,SOURCE!B:B,0)+1)),
  VALUE(INDEX(SOURCE!B:B,MATCH(A2363,SOURCE!B:B,0)+1)),
  "")</f>
        <v/>
      </c>
      <c r="D2363" s="8" t="e">
        <f>IF(A2363&lt;&gt;INT(A2363),B2363,
IF(A2363&lt;0,VLOOKUP(A2363,lookups!A$1:B$25,2,0),
IF(ISNA(B2363),"",
IF(OR(ISBLANK(A2363),ISNA(B2363),B2363=0),
"",
"#define "&amp;
VLOOKUP(A2363,SOURCE!B:S,15,0)&amp;IF(SOURCE!$AA$2-LEN(VLOOKUP(A2363,SOURCE!B:S,15,0))&gt;=0,REPT(" ",SOURCE!$AA$2-LEN(VLOOKUP(A2363,SOURCE!B:S,15,0))),"")&amp;
TEXT(A2363,"???0")&amp;IF(VLOOKUP(A2363,SOURCE!B:S,16,0)="","","   "&amp;VLOOKUP(A2363,SOURCE!B:S,16,0)
))))
)</f>
        <v>#VALUE!</v>
      </c>
    </row>
    <row r="2364" spans="1:4">
      <c r="A2364" t="str">
        <f t="shared" si="40"/>
        <v/>
      </c>
      <c r="B2364" t="e">
        <f>VLOOKUP(A2364,SOURCE!B:S,15,0)</f>
        <v>#N/A</v>
      </c>
      <c r="C2364" t="str">
        <f>IF(
ISNUMBER(INDEX(SOURCE!B:B,MATCH(A2364,SOURCE!B:B,0)+1)),
  VALUE(INDEX(SOURCE!B:B,MATCH(A2364,SOURCE!B:B,0)+1)),
  "")</f>
        <v/>
      </c>
      <c r="D2364" s="8" t="e">
        <f>IF(A2364&lt;&gt;INT(A2364),B2364,
IF(A2364&lt;0,VLOOKUP(A2364,lookups!A$1:B$25,2,0),
IF(ISNA(B2364),"",
IF(OR(ISBLANK(A2364),ISNA(B2364),B2364=0),
"",
"#define "&amp;
VLOOKUP(A2364,SOURCE!B:S,15,0)&amp;IF(SOURCE!$AA$2-LEN(VLOOKUP(A2364,SOURCE!B:S,15,0))&gt;=0,REPT(" ",SOURCE!$AA$2-LEN(VLOOKUP(A2364,SOURCE!B:S,15,0))),"")&amp;
TEXT(A2364,"???0")&amp;IF(VLOOKUP(A2364,SOURCE!B:S,16,0)="","","   "&amp;VLOOKUP(A2364,SOURCE!B:S,16,0)
))))
)</f>
        <v>#VALUE!</v>
      </c>
    </row>
    <row r="2365" spans="1:4">
      <c r="A2365" t="str">
        <f t="shared" si="40"/>
        <v/>
      </c>
      <c r="B2365" t="e">
        <f>VLOOKUP(A2365,SOURCE!B:S,15,0)</f>
        <v>#N/A</v>
      </c>
      <c r="C2365" t="str">
        <f>IF(
ISNUMBER(INDEX(SOURCE!B:B,MATCH(A2365,SOURCE!B:B,0)+1)),
  VALUE(INDEX(SOURCE!B:B,MATCH(A2365,SOURCE!B:B,0)+1)),
  "")</f>
        <v/>
      </c>
      <c r="D2365" s="8" t="e">
        <f>IF(A2365&lt;&gt;INT(A2365),B2365,
IF(A2365&lt;0,VLOOKUP(A2365,lookups!A$1:B$25,2,0),
IF(ISNA(B2365),"",
IF(OR(ISBLANK(A2365),ISNA(B2365),B2365=0),
"",
"#define "&amp;
VLOOKUP(A2365,SOURCE!B:S,15,0)&amp;IF(SOURCE!$AA$2-LEN(VLOOKUP(A2365,SOURCE!B:S,15,0))&gt;=0,REPT(" ",SOURCE!$AA$2-LEN(VLOOKUP(A2365,SOURCE!B:S,15,0))),"")&amp;
TEXT(A2365,"???0")&amp;IF(VLOOKUP(A2365,SOURCE!B:S,16,0)="","","   "&amp;VLOOKUP(A2365,SOURCE!B:S,16,0)
))))
)</f>
        <v>#VALUE!</v>
      </c>
    </row>
    <row r="2366" spans="1:4">
      <c r="A2366" t="str">
        <f t="shared" si="40"/>
        <v/>
      </c>
      <c r="B2366" t="e">
        <f>VLOOKUP(A2366,SOURCE!B:S,15,0)</f>
        <v>#N/A</v>
      </c>
      <c r="C2366" t="str">
        <f>IF(
ISNUMBER(INDEX(SOURCE!B:B,MATCH(A2366,SOURCE!B:B,0)+1)),
  VALUE(INDEX(SOURCE!B:B,MATCH(A2366,SOURCE!B:B,0)+1)),
  "")</f>
        <v/>
      </c>
      <c r="D2366" s="8" t="e">
        <f>IF(A2366&lt;&gt;INT(A2366),B2366,
IF(A2366&lt;0,VLOOKUP(A2366,lookups!A$1:B$25,2,0),
IF(ISNA(B2366),"",
IF(OR(ISBLANK(A2366),ISNA(B2366),B2366=0),
"",
"#define "&amp;
VLOOKUP(A2366,SOURCE!B:S,15,0)&amp;IF(SOURCE!$AA$2-LEN(VLOOKUP(A2366,SOURCE!B:S,15,0))&gt;=0,REPT(" ",SOURCE!$AA$2-LEN(VLOOKUP(A2366,SOURCE!B:S,15,0))),"")&amp;
TEXT(A2366,"???0")&amp;IF(VLOOKUP(A2366,SOURCE!B:S,16,0)="","","   "&amp;VLOOKUP(A2366,SOURCE!B:S,16,0)
))))
)</f>
        <v>#VALUE!</v>
      </c>
    </row>
    <row r="2367" spans="1:4">
      <c r="A2367" t="str">
        <f t="shared" si="40"/>
        <v/>
      </c>
      <c r="B2367" t="e">
        <f>VLOOKUP(A2367,SOURCE!B:S,15,0)</f>
        <v>#N/A</v>
      </c>
      <c r="C2367" t="str">
        <f>IF(
ISNUMBER(INDEX(SOURCE!B:B,MATCH(A2367,SOURCE!B:B,0)+1)),
  VALUE(INDEX(SOURCE!B:B,MATCH(A2367,SOURCE!B:B,0)+1)),
  "")</f>
        <v/>
      </c>
      <c r="D2367" s="8" t="e">
        <f>IF(A2367&lt;&gt;INT(A2367),B2367,
IF(A2367&lt;0,VLOOKUP(A2367,lookups!A$1:B$25,2,0),
IF(ISNA(B2367),"",
IF(OR(ISBLANK(A2367),ISNA(B2367),B2367=0),
"",
"#define "&amp;
VLOOKUP(A2367,SOURCE!B:S,15,0)&amp;IF(SOURCE!$AA$2-LEN(VLOOKUP(A2367,SOURCE!B:S,15,0))&gt;=0,REPT(" ",SOURCE!$AA$2-LEN(VLOOKUP(A2367,SOURCE!B:S,15,0))),"")&amp;
TEXT(A2367,"???0")&amp;IF(VLOOKUP(A2367,SOURCE!B:S,16,0)="","","   "&amp;VLOOKUP(A2367,SOURCE!B:S,16,0)
))))
)</f>
        <v>#VALUE!</v>
      </c>
    </row>
    <row r="2368" spans="1:4">
      <c r="A2368" t="str">
        <f t="shared" si="40"/>
        <v/>
      </c>
      <c r="B2368" t="e">
        <f>VLOOKUP(A2368,SOURCE!B:S,15,0)</f>
        <v>#N/A</v>
      </c>
      <c r="C2368" t="str">
        <f>IF(
ISNUMBER(INDEX(SOURCE!B:B,MATCH(A2368,SOURCE!B:B,0)+1)),
  VALUE(INDEX(SOURCE!B:B,MATCH(A2368,SOURCE!B:B,0)+1)),
  "")</f>
        <v/>
      </c>
      <c r="D2368" s="8" t="e">
        <f>IF(A2368&lt;&gt;INT(A2368),B2368,
IF(A2368&lt;0,VLOOKUP(A2368,lookups!A$1:B$25,2,0),
IF(ISNA(B2368),"",
IF(OR(ISBLANK(A2368),ISNA(B2368),B2368=0),
"",
"#define "&amp;
VLOOKUP(A2368,SOURCE!B:S,15,0)&amp;IF(SOURCE!$AA$2-LEN(VLOOKUP(A2368,SOURCE!B:S,15,0))&gt;=0,REPT(" ",SOURCE!$AA$2-LEN(VLOOKUP(A2368,SOURCE!B:S,15,0))),"")&amp;
TEXT(A2368,"???0")&amp;IF(VLOOKUP(A2368,SOURCE!B:S,16,0)="","","   "&amp;VLOOKUP(A2368,SOURCE!B:S,16,0)
))))
)</f>
        <v>#VALUE!</v>
      </c>
    </row>
    <row r="2369" spans="1:4">
      <c r="A2369" t="str">
        <f t="shared" si="40"/>
        <v/>
      </c>
      <c r="B2369" t="e">
        <f>VLOOKUP(A2369,SOURCE!B:S,15,0)</f>
        <v>#N/A</v>
      </c>
      <c r="C2369" t="str">
        <f>IF(
ISNUMBER(INDEX(SOURCE!B:B,MATCH(A2369,SOURCE!B:B,0)+1)),
  VALUE(INDEX(SOURCE!B:B,MATCH(A2369,SOURCE!B:B,0)+1)),
  "")</f>
        <v/>
      </c>
      <c r="D2369" s="8" t="e">
        <f>IF(A2369&lt;&gt;INT(A2369),B2369,
IF(A2369&lt;0,VLOOKUP(A2369,lookups!A$1:B$25,2,0),
IF(ISNA(B2369),"",
IF(OR(ISBLANK(A2369),ISNA(B2369),B2369=0),
"",
"#define "&amp;
VLOOKUP(A2369,SOURCE!B:S,15,0)&amp;IF(SOURCE!$AA$2-LEN(VLOOKUP(A2369,SOURCE!B:S,15,0))&gt;=0,REPT(" ",SOURCE!$AA$2-LEN(VLOOKUP(A2369,SOURCE!B:S,15,0))),"")&amp;
TEXT(A2369,"???0")&amp;IF(VLOOKUP(A2369,SOURCE!B:S,16,0)="","","   "&amp;VLOOKUP(A2369,SOURCE!B:S,16,0)
))))
)</f>
        <v>#VALUE!</v>
      </c>
    </row>
    <row r="2370" spans="1:4">
      <c r="A2370" t="str">
        <f t="shared" si="40"/>
        <v/>
      </c>
      <c r="B2370" t="e">
        <f>VLOOKUP(A2370,SOURCE!B:S,15,0)</f>
        <v>#N/A</v>
      </c>
      <c r="C2370" t="str">
        <f>IF(
ISNUMBER(INDEX(SOURCE!B:B,MATCH(A2370,SOURCE!B:B,0)+1)),
  VALUE(INDEX(SOURCE!B:B,MATCH(A2370,SOURCE!B:B,0)+1)),
  "")</f>
        <v/>
      </c>
      <c r="D2370" s="8" t="e">
        <f>IF(A2370&lt;&gt;INT(A2370),B2370,
IF(A2370&lt;0,VLOOKUP(A2370,lookups!A$1:B$25,2,0),
IF(ISNA(B2370),"",
IF(OR(ISBLANK(A2370),ISNA(B2370),B2370=0),
"",
"#define "&amp;
VLOOKUP(A2370,SOURCE!B:S,15,0)&amp;IF(SOURCE!$AA$2-LEN(VLOOKUP(A2370,SOURCE!B:S,15,0))&gt;=0,REPT(" ",SOURCE!$AA$2-LEN(VLOOKUP(A2370,SOURCE!B:S,15,0))),"")&amp;
TEXT(A2370,"???0")&amp;IF(VLOOKUP(A2370,SOURCE!B:S,16,0)="","","   "&amp;VLOOKUP(A2370,SOURCE!B:S,16,0)
))))
)</f>
        <v>#VALUE!</v>
      </c>
    </row>
    <row r="2371" spans="1:4">
      <c r="A2371" t="str">
        <f t="shared" si="40"/>
        <v/>
      </c>
      <c r="B2371" t="e">
        <f>VLOOKUP(A2371,SOURCE!B:S,15,0)</f>
        <v>#N/A</v>
      </c>
      <c r="C2371" t="str">
        <f>IF(
ISNUMBER(INDEX(SOURCE!B:B,MATCH(A2371,SOURCE!B:B,0)+1)),
  VALUE(INDEX(SOURCE!B:B,MATCH(A2371,SOURCE!B:B,0)+1)),
  "")</f>
        <v/>
      </c>
      <c r="D2371" s="8" t="e">
        <f>IF(A2371&lt;&gt;INT(A2371),B2371,
IF(A2371&lt;0,VLOOKUP(A2371,lookups!A$1:B$25,2,0),
IF(ISNA(B2371),"",
IF(OR(ISBLANK(A2371),ISNA(B2371),B2371=0),
"",
"#define "&amp;
VLOOKUP(A2371,SOURCE!B:S,15,0)&amp;IF(SOURCE!$AA$2-LEN(VLOOKUP(A2371,SOURCE!B:S,15,0))&gt;=0,REPT(" ",SOURCE!$AA$2-LEN(VLOOKUP(A2371,SOURCE!B:S,15,0))),"")&amp;
TEXT(A2371,"???0")&amp;IF(VLOOKUP(A2371,SOURCE!B:S,16,0)="","","   "&amp;VLOOKUP(A2371,SOURCE!B:S,16,0)
))))
)</f>
        <v>#VALUE!</v>
      </c>
    </row>
    <row r="2372" spans="1:4">
      <c r="A2372" t="str">
        <f t="shared" si="40"/>
        <v/>
      </c>
      <c r="B2372" t="e">
        <f>VLOOKUP(A2372,SOURCE!B:S,15,0)</f>
        <v>#N/A</v>
      </c>
      <c r="C2372" t="str">
        <f>IF(
ISNUMBER(INDEX(SOURCE!B:B,MATCH(A2372,SOURCE!B:B,0)+1)),
  VALUE(INDEX(SOURCE!B:B,MATCH(A2372,SOURCE!B:B,0)+1)),
  "")</f>
        <v/>
      </c>
      <c r="D2372" s="8" t="e">
        <f>IF(A2372&lt;&gt;INT(A2372),B2372,
IF(A2372&lt;0,VLOOKUP(A2372,lookups!A$1:B$25,2,0),
IF(ISNA(B2372),"",
IF(OR(ISBLANK(A2372),ISNA(B2372),B2372=0),
"",
"#define "&amp;
VLOOKUP(A2372,SOURCE!B:S,15,0)&amp;IF(SOURCE!$AA$2-LEN(VLOOKUP(A2372,SOURCE!B:S,15,0))&gt;=0,REPT(" ",SOURCE!$AA$2-LEN(VLOOKUP(A2372,SOURCE!B:S,15,0))),"")&amp;
TEXT(A2372,"???0")&amp;IF(VLOOKUP(A2372,SOURCE!B:S,16,0)="","","   "&amp;VLOOKUP(A2372,SOURCE!B:S,16,0)
))))
)</f>
        <v>#VALUE!</v>
      </c>
    </row>
    <row r="2373" spans="1:4">
      <c r="A2373" t="str">
        <f t="shared" si="40"/>
        <v/>
      </c>
      <c r="B2373" t="e">
        <f>VLOOKUP(A2373,SOURCE!B:S,15,0)</f>
        <v>#N/A</v>
      </c>
      <c r="C2373" t="str">
        <f>IF(
ISNUMBER(INDEX(SOURCE!B:B,MATCH(A2373,SOURCE!B:B,0)+1)),
  VALUE(INDEX(SOURCE!B:B,MATCH(A2373,SOURCE!B:B,0)+1)),
  "")</f>
        <v/>
      </c>
      <c r="D2373" s="8" t="e">
        <f>IF(A2373&lt;&gt;INT(A2373),B2373,
IF(A2373&lt;0,VLOOKUP(A2373,lookups!A$1:B$25,2,0),
IF(ISNA(B2373),"",
IF(OR(ISBLANK(A2373),ISNA(B2373),B2373=0),
"",
"#define "&amp;
VLOOKUP(A2373,SOURCE!B:S,15,0)&amp;IF(SOURCE!$AA$2-LEN(VLOOKUP(A2373,SOURCE!B:S,15,0))&gt;=0,REPT(" ",SOURCE!$AA$2-LEN(VLOOKUP(A2373,SOURCE!B:S,15,0))),"")&amp;
TEXT(A2373,"???0")&amp;IF(VLOOKUP(A2373,SOURCE!B:S,16,0)="","","   "&amp;VLOOKUP(A2373,SOURCE!B:S,16,0)
))))
)</f>
        <v>#VALUE!</v>
      </c>
    </row>
    <row r="2374" spans="1:4">
      <c r="A2374" t="str">
        <f t="shared" si="40"/>
        <v/>
      </c>
      <c r="B2374" t="e">
        <f>VLOOKUP(A2374,SOURCE!B:S,15,0)</f>
        <v>#N/A</v>
      </c>
      <c r="C2374" t="str">
        <f>IF(
ISNUMBER(INDEX(SOURCE!B:B,MATCH(A2374,SOURCE!B:B,0)+1)),
  VALUE(INDEX(SOURCE!B:B,MATCH(A2374,SOURCE!B:B,0)+1)),
  "")</f>
        <v/>
      </c>
      <c r="D2374" s="8" t="e">
        <f>IF(A2374&lt;&gt;INT(A2374),B2374,
IF(A2374&lt;0,VLOOKUP(A2374,lookups!A$1:B$25,2,0),
IF(ISNA(B2374),"",
IF(OR(ISBLANK(A2374),ISNA(B2374),B2374=0),
"",
"#define "&amp;
VLOOKUP(A2374,SOURCE!B:S,15,0)&amp;IF(SOURCE!$AA$2-LEN(VLOOKUP(A2374,SOURCE!B:S,15,0))&gt;=0,REPT(" ",SOURCE!$AA$2-LEN(VLOOKUP(A2374,SOURCE!B:S,15,0))),"")&amp;
TEXT(A2374,"???0")&amp;IF(VLOOKUP(A2374,SOURCE!B:S,16,0)="","","   "&amp;VLOOKUP(A2374,SOURCE!B:S,16,0)
))))
)</f>
        <v>#VALUE!</v>
      </c>
    </row>
    <row r="2375" spans="1:4">
      <c r="A2375" t="str">
        <f t="shared" si="40"/>
        <v/>
      </c>
      <c r="B2375" t="e">
        <f>VLOOKUP(A2375,SOURCE!B:S,15,0)</f>
        <v>#N/A</v>
      </c>
      <c r="C2375" t="str">
        <f>IF(
ISNUMBER(INDEX(SOURCE!B:B,MATCH(A2375,SOURCE!B:B,0)+1)),
  VALUE(INDEX(SOURCE!B:B,MATCH(A2375,SOURCE!B:B,0)+1)),
  "")</f>
        <v/>
      </c>
      <c r="D2375" s="8" t="e">
        <f>IF(A2375&lt;&gt;INT(A2375),B2375,
IF(A2375&lt;0,VLOOKUP(A2375,lookups!A$1:B$25,2,0),
IF(ISNA(B2375),"",
IF(OR(ISBLANK(A2375),ISNA(B2375),B2375=0),
"",
"#define "&amp;
VLOOKUP(A2375,SOURCE!B:S,15,0)&amp;IF(SOURCE!$AA$2-LEN(VLOOKUP(A2375,SOURCE!B:S,15,0))&gt;=0,REPT(" ",SOURCE!$AA$2-LEN(VLOOKUP(A2375,SOURCE!B:S,15,0))),"")&amp;
TEXT(A2375,"???0")&amp;IF(VLOOKUP(A2375,SOURCE!B:S,16,0)="","","   "&amp;VLOOKUP(A2375,SOURCE!B:S,16,0)
))))
)</f>
        <v>#VALUE!</v>
      </c>
    </row>
    <row r="2376" spans="1:4">
      <c r="A2376" t="str">
        <f t="shared" si="40"/>
        <v/>
      </c>
      <c r="B2376" t="e">
        <f>VLOOKUP(A2376,SOURCE!B:S,15,0)</f>
        <v>#N/A</v>
      </c>
      <c r="C2376" t="str">
        <f>IF(
ISNUMBER(INDEX(SOURCE!B:B,MATCH(A2376,SOURCE!B:B,0)+1)),
  VALUE(INDEX(SOURCE!B:B,MATCH(A2376,SOURCE!B:B,0)+1)),
  "")</f>
        <v/>
      </c>
      <c r="D2376" s="8" t="e">
        <f>IF(A2376&lt;&gt;INT(A2376),B2376,
IF(A2376&lt;0,VLOOKUP(A2376,lookups!A$1:B$25,2,0),
IF(ISNA(B2376),"",
IF(OR(ISBLANK(A2376),ISNA(B2376),B2376=0),
"",
"#define "&amp;
VLOOKUP(A2376,SOURCE!B:S,15,0)&amp;IF(SOURCE!$AA$2-LEN(VLOOKUP(A2376,SOURCE!B:S,15,0))&gt;=0,REPT(" ",SOURCE!$AA$2-LEN(VLOOKUP(A2376,SOURCE!B:S,15,0))),"")&amp;
TEXT(A2376,"???0")&amp;IF(VLOOKUP(A2376,SOURCE!B:S,16,0)="","","   "&amp;VLOOKUP(A2376,SOURCE!B:S,16,0)
))))
)</f>
        <v>#VALUE!</v>
      </c>
    </row>
    <row r="2377" spans="1:4">
      <c r="A2377" t="str">
        <f t="shared" si="40"/>
        <v/>
      </c>
      <c r="B2377" t="e">
        <f>VLOOKUP(A2377,SOURCE!B:S,15,0)</f>
        <v>#N/A</v>
      </c>
      <c r="C2377" t="str">
        <f>IF(
ISNUMBER(INDEX(SOURCE!B:B,MATCH(A2377,SOURCE!B:B,0)+1)),
  VALUE(INDEX(SOURCE!B:B,MATCH(A2377,SOURCE!B:B,0)+1)),
  "")</f>
        <v/>
      </c>
      <c r="D2377" s="8" t="e">
        <f>IF(A2377&lt;&gt;INT(A2377),B2377,
IF(A2377&lt;0,VLOOKUP(A2377,lookups!A$1:B$25,2,0),
IF(ISNA(B2377),"",
IF(OR(ISBLANK(A2377),ISNA(B2377),B2377=0),
"",
"#define "&amp;
VLOOKUP(A2377,SOURCE!B:S,15,0)&amp;IF(SOURCE!$AA$2-LEN(VLOOKUP(A2377,SOURCE!B:S,15,0))&gt;=0,REPT(" ",SOURCE!$AA$2-LEN(VLOOKUP(A2377,SOURCE!B:S,15,0))),"")&amp;
TEXT(A2377,"???0")&amp;IF(VLOOKUP(A2377,SOURCE!B:S,16,0)="","","   "&amp;VLOOKUP(A2377,SOURCE!B:S,16,0)
))))
)</f>
        <v>#VALUE!</v>
      </c>
    </row>
    <row r="2378" spans="1:4">
      <c r="A2378" t="str">
        <f t="shared" si="40"/>
        <v/>
      </c>
      <c r="B2378" t="e">
        <f>VLOOKUP(A2378,SOURCE!B:S,15,0)</f>
        <v>#N/A</v>
      </c>
      <c r="C2378" t="str">
        <f>IF(
ISNUMBER(INDEX(SOURCE!B:B,MATCH(A2378,SOURCE!B:B,0)+1)),
  VALUE(INDEX(SOURCE!B:B,MATCH(A2378,SOURCE!B:B,0)+1)),
  "")</f>
        <v/>
      </c>
      <c r="D2378" s="8" t="e">
        <f>IF(A2378&lt;&gt;INT(A2378),B2378,
IF(A2378&lt;0,VLOOKUP(A2378,lookups!A$1:B$25,2,0),
IF(ISNA(B2378),"",
IF(OR(ISBLANK(A2378),ISNA(B2378),B2378=0),
"",
"#define "&amp;
VLOOKUP(A2378,SOURCE!B:S,15,0)&amp;IF(SOURCE!$AA$2-LEN(VLOOKUP(A2378,SOURCE!B:S,15,0))&gt;=0,REPT(" ",SOURCE!$AA$2-LEN(VLOOKUP(A2378,SOURCE!B:S,15,0))),"")&amp;
TEXT(A2378,"???0")&amp;IF(VLOOKUP(A2378,SOURCE!B:S,16,0)="","","   "&amp;VLOOKUP(A2378,SOURCE!B:S,16,0)
))))
)</f>
        <v>#VALUE!</v>
      </c>
    </row>
    <row r="2379" spans="1:4">
      <c r="A2379" t="str">
        <f t="shared" ref="A2379:A2442" si="41">C2378</f>
        <v/>
      </c>
      <c r="B2379" t="e">
        <f>VLOOKUP(A2379,SOURCE!B:S,15,0)</f>
        <v>#N/A</v>
      </c>
      <c r="C2379" t="str">
        <f>IF(
ISNUMBER(INDEX(SOURCE!B:B,MATCH(A2379,SOURCE!B:B,0)+1)),
  VALUE(INDEX(SOURCE!B:B,MATCH(A2379,SOURCE!B:B,0)+1)),
  "")</f>
        <v/>
      </c>
      <c r="D2379" s="8" t="e">
        <f>IF(A2379&lt;&gt;INT(A2379),B2379,
IF(A2379&lt;0,VLOOKUP(A2379,lookups!A$1:B$25,2,0),
IF(ISNA(B2379),"",
IF(OR(ISBLANK(A2379),ISNA(B2379),B2379=0),
"",
"#define "&amp;
VLOOKUP(A2379,SOURCE!B:S,15,0)&amp;IF(SOURCE!$AA$2-LEN(VLOOKUP(A2379,SOURCE!B:S,15,0))&gt;=0,REPT(" ",SOURCE!$AA$2-LEN(VLOOKUP(A2379,SOURCE!B:S,15,0))),"")&amp;
TEXT(A2379,"???0")&amp;IF(VLOOKUP(A2379,SOURCE!B:S,16,0)="","","   "&amp;VLOOKUP(A2379,SOURCE!B:S,16,0)
))))
)</f>
        <v>#VALUE!</v>
      </c>
    </row>
    <row r="2380" spans="1:4">
      <c r="A2380" t="str">
        <f t="shared" si="41"/>
        <v/>
      </c>
      <c r="B2380" t="e">
        <f>VLOOKUP(A2380,SOURCE!B:S,15,0)</f>
        <v>#N/A</v>
      </c>
      <c r="C2380" t="str">
        <f>IF(
ISNUMBER(INDEX(SOURCE!B:B,MATCH(A2380,SOURCE!B:B,0)+1)),
  VALUE(INDEX(SOURCE!B:B,MATCH(A2380,SOURCE!B:B,0)+1)),
  "")</f>
        <v/>
      </c>
      <c r="D2380" s="8" t="e">
        <f>IF(A2380&lt;&gt;INT(A2380),B2380,
IF(A2380&lt;0,VLOOKUP(A2380,lookups!A$1:B$25,2,0),
IF(ISNA(B2380),"",
IF(OR(ISBLANK(A2380),ISNA(B2380),B2380=0),
"",
"#define "&amp;
VLOOKUP(A2380,SOURCE!B:S,15,0)&amp;IF(SOURCE!$AA$2-LEN(VLOOKUP(A2380,SOURCE!B:S,15,0))&gt;=0,REPT(" ",SOURCE!$AA$2-LEN(VLOOKUP(A2380,SOURCE!B:S,15,0))),"")&amp;
TEXT(A2380,"???0")&amp;IF(VLOOKUP(A2380,SOURCE!B:S,16,0)="","","   "&amp;VLOOKUP(A2380,SOURCE!B:S,16,0)
))))
)</f>
        <v>#VALUE!</v>
      </c>
    </row>
    <row r="2381" spans="1:4">
      <c r="A2381" t="str">
        <f t="shared" si="41"/>
        <v/>
      </c>
      <c r="B2381" t="e">
        <f>VLOOKUP(A2381,SOURCE!B:S,15,0)</f>
        <v>#N/A</v>
      </c>
      <c r="C2381" t="str">
        <f>IF(
ISNUMBER(INDEX(SOURCE!B:B,MATCH(A2381,SOURCE!B:B,0)+1)),
  VALUE(INDEX(SOURCE!B:B,MATCH(A2381,SOURCE!B:B,0)+1)),
  "")</f>
        <v/>
      </c>
      <c r="D2381" s="8" t="e">
        <f>IF(A2381&lt;&gt;INT(A2381),B2381,
IF(A2381&lt;0,VLOOKUP(A2381,lookups!A$1:B$25,2,0),
IF(ISNA(B2381),"",
IF(OR(ISBLANK(A2381),ISNA(B2381),B2381=0),
"",
"#define "&amp;
VLOOKUP(A2381,SOURCE!B:S,15,0)&amp;IF(SOURCE!$AA$2-LEN(VLOOKUP(A2381,SOURCE!B:S,15,0))&gt;=0,REPT(" ",SOURCE!$AA$2-LEN(VLOOKUP(A2381,SOURCE!B:S,15,0))),"")&amp;
TEXT(A2381,"???0")&amp;IF(VLOOKUP(A2381,SOURCE!B:S,16,0)="","","   "&amp;VLOOKUP(A2381,SOURCE!B:S,16,0)
))))
)</f>
        <v>#VALUE!</v>
      </c>
    </row>
    <row r="2382" spans="1:4">
      <c r="A2382" t="str">
        <f t="shared" si="41"/>
        <v/>
      </c>
      <c r="B2382" t="e">
        <f>VLOOKUP(A2382,SOURCE!B:S,15,0)</f>
        <v>#N/A</v>
      </c>
      <c r="C2382" t="str">
        <f>IF(
ISNUMBER(INDEX(SOURCE!B:B,MATCH(A2382,SOURCE!B:B,0)+1)),
  VALUE(INDEX(SOURCE!B:B,MATCH(A2382,SOURCE!B:B,0)+1)),
  "")</f>
        <v/>
      </c>
      <c r="D2382" s="8" t="e">
        <f>IF(A2382&lt;&gt;INT(A2382),B2382,
IF(A2382&lt;0,VLOOKUP(A2382,lookups!A$1:B$25,2,0),
IF(ISNA(B2382),"",
IF(OR(ISBLANK(A2382),ISNA(B2382),B2382=0),
"",
"#define "&amp;
VLOOKUP(A2382,SOURCE!B:S,15,0)&amp;IF(SOURCE!$AA$2-LEN(VLOOKUP(A2382,SOURCE!B:S,15,0))&gt;=0,REPT(" ",SOURCE!$AA$2-LEN(VLOOKUP(A2382,SOURCE!B:S,15,0))),"")&amp;
TEXT(A2382,"???0")&amp;IF(VLOOKUP(A2382,SOURCE!B:S,16,0)="","","   "&amp;VLOOKUP(A2382,SOURCE!B:S,16,0)
))))
)</f>
        <v>#VALUE!</v>
      </c>
    </row>
    <row r="2383" spans="1:4">
      <c r="A2383" t="str">
        <f t="shared" si="41"/>
        <v/>
      </c>
      <c r="B2383" t="e">
        <f>VLOOKUP(A2383,SOURCE!B:S,15,0)</f>
        <v>#N/A</v>
      </c>
      <c r="C2383" t="str">
        <f>IF(
ISNUMBER(INDEX(SOURCE!B:B,MATCH(A2383,SOURCE!B:B,0)+1)),
  VALUE(INDEX(SOURCE!B:B,MATCH(A2383,SOURCE!B:B,0)+1)),
  "")</f>
        <v/>
      </c>
      <c r="D2383" s="8" t="e">
        <f>IF(A2383&lt;&gt;INT(A2383),B2383,
IF(A2383&lt;0,VLOOKUP(A2383,lookups!A$1:B$25,2,0),
IF(ISNA(B2383),"",
IF(OR(ISBLANK(A2383),ISNA(B2383),B2383=0),
"",
"#define "&amp;
VLOOKUP(A2383,SOURCE!B:S,15,0)&amp;IF(SOURCE!$AA$2-LEN(VLOOKUP(A2383,SOURCE!B:S,15,0))&gt;=0,REPT(" ",SOURCE!$AA$2-LEN(VLOOKUP(A2383,SOURCE!B:S,15,0))),"")&amp;
TEXT(A2383,"???0")&amp;IF(VLOOKUP(A2383,SOURCE!B:S,16,0)="","","   "&amp;VLOOKUP(A2383,SOURCE!B:S,16,0)
))))
)</f>
        <v>#VALUE!</v>
      </c>
    </row>
    <row r="2384" spans="1:4">
      <c r="A2384" t="str">
        <f t="shared" si="41"/>
        <v/>
      </c>
      <c r="B2384" t="e">
        <f>VLOOKUP(A2384,SOURCE!B:S,15,0)</f>
        <v>#N/A</v>
      </c>
      <c r="C2384" t="str">
        <f>IF(
ISNUMBER(INDEX(SOURCE!B:B,MATCH(A2384,SOURCE!B:B,0)+1)),
  VALUE(INDEX(SOURCE!B:B,MATCH(A2384,SOURCE!B:B,0)+1)),
  "")</f>
        <v/>
      </c>
      <c r="D2384" s="8" t="e">
        <f>IF(A2384&lt;&gt;INT(A2384),B2384,
IF(A2384&lt;0,VLOOKUP(A2384,lookups!A$1:B$25,2,0),
IF(ISNA(B2384),"",
IF(OR(ISBLANK(A2384),ISNA(B2384),B2384=0),
"",
"#define "&amp;
VLOOKUP(A2384,SOURCE!B:S,15,0)&amp;IF(SOURCE!$AA$2-LEN(VLOOKUP(A2384,SOURCE!B:S,15,0))&gt;=0,REPT(" ",SOURCE!$AA$2-LEN(VLOOKUP(A2384,SOURCE!B:S,15,0))),"")&amp;
TEXT(A2384,"???0")&amp;IF(VLOOKUP(A2384,SOURCE!B:S,16,0)="","","   "&amp;VLOOKUP(A2384,SOURCE!B:S,16,0)
))))
)</f>
        <v>#VALUE!</v>
      </c>
    </row>
    <row r="2385" spans="1:4">
      <c r="A2385" t="str">
        <f t="shared" si="41"/>
        <v/>
      </c>
      <c r="B2385" t="e">
        <f>VLOOKUP(A2385,SOURCE!B:S,15,0)</f>
        <v>#N/A</v>
      </c>
      <c r="C2385" t="str">
        <f>IF(
ISNUMBER(INDEX(SOURCE!B:B,MATCH(A2385,SOURCE!B:B,0)+1)),
  VALUE(INDEX(SOURCE!B:B,MATCH(A2385,SOURCE!B:B,0)+1)),
  "")</f>
        <v/>
      </c>
      <c r="D2385" s="8" t="e">
        <f>IF(A2385&lt;&gt;INT(A2385),B2385,
IF(A2385&lt;0,VLOOKUP(A2385,lookups!A$1:B$25,2,0),
IF(ISNA(B2385),"",
IF(OR(ISBLANK(A2385),ISNA(B2385),B2385=0),
"",
"#define "&amp;
VLOOKUP(A2385,SOURCE!B:S,15,0)&amp;IF(SOURCE!$AA$2-LEN(VLOOKUP(A2385,SOURCE!B:S,15,0))&gt;=0,REPT(" ",SOURCE!$AA$2-LEN(VLOOKUP(A2385,SOURCE!B:S,15,0))),"")&amp;
TEXT(A2385,"???0")&amp;IF(VLOOKUP(A2385,SOURCE!B:S,16,0)="","","   "&amp;VLOOKUP(A2385,SOURCE!B:S,16,0)
))))
)</f>
        <v>#VALUE!</v>
      </c>
    </row>
    <row r="2386" spans="1:4">
      <c r="A2386" t="str">
        <f t="shared" si="41"/>
        <v/>
      </c>
      <c r="B2386" t="e">
        <f>VLOOKUP(A2386,SOURCE!B:S,15,0)</f>
        <v>#N/A</v>
      </c>
      <c r="C2386" t="str">
        <f>IF(
ISNUMBER(INDEX(SOURCE!B:B,MATCH(A2386,SOURCE!B:B,0)+1)),
  VALUE(INDEX(SOURCE!B:B,MATCH(A2386,SOURCE!B:B,0)+1)),
  "")</f>
        <v/>
      </c>
      <c r="D2386" s="8" t="e">
        <f>IF(A2386&lt;&gt;INT(A2386),B2386,
IF(A2386&lt;0,VLOOKUP(A2386,lookups!A$1:B$25,2,0),
IF(ISNA(B2386),"",
IF(OR(ISBLANK(A2386),ISNA(B2386),B2386=0),
"",
"#define "&amp;
VLOOKUP(A2386,SOURCE!B:S,15,0)&amp;IF(SOURCE!$AA$2-LEN(VLOOKUP(A2386,SOURCE!B:S,15,0))&gt;=0,REPT(" ",SOURCE!$AA$2-LEN(VLOOKUP(A2386,SOURCE!B:S,15,0))),"")&amp;
TEXT(A2386,"???0")&amp;IF(VLOOKUP(A2386,SOURCE!B:S,16,0)="","","   "&amp;VLOOKUP(A2386,SOURCE!B:S,16,0)
))))
)</f>
        <v>#VALUE!</v>
      </c>
    </row>
    <row r="2387" spans="1:4">
      <c r="A2387" t="str">
        <f t="shared" si="41"/>
        <v/>
      </c>
      <c r="B2387" t="e">
        <f>VLOOKUP(A2387,SOURCE!B:S,15,0)</f>
        <v>#N/A</v>
      </c>
      <c r="C2387" t="str">
        <f>IF(
ISNUMBER(INDEX(SOURCE!B:B,MATCH(A2387,SOURCE!B:B,0)+1)),
  VALUE(INDEX(SOURCE!B:B,MATCH(A2387,SOURCE!B:B,0)+1)),
  "")</f>
        <v/>
      </c>
      <c r="D2387" s="8" t="e">
        <f>IF(A2387&lt;&gt;INT(A2387),B2387,
IF(A2387&lt;0,VLOOKUP(A2387,lookups!A$1:B$25,2,0),
IF(ISNA(B2387),"",
IF(OR(ISBLANK(A2387),ISNA(B2387),B2387=0),
"",
"#define "&amp;
VLOOKUP(A2387,SOURCE!B:S,15,0)&amp;IF(SOURCE!$AA$2-LEN(VLOOKUP(A2387,SOURCE!B:S,15,0))&gt;=0,REPT(" ",SOURCE!$AA$2-LEN(VLOOKUP(A2387,SOURCE!B:S,15,0))),"")&amp;
TEXT(A2387,"???0")&amp;IF(VLOOKUP(A2387,SOURCE!B:S,16,0)="","","   "&amp;VLOOKUP(A2387,SOURCE!B:S,16,0)
))))
)</f>
        <v>#VALUE!</v>
      </c>
    </row>
    <row r="2388" spans="1:4">
      <c r="A2388" t="str">
        <f t="shared" si="41"/>
        <v/>
      </c>
      <c r="B2388" t="e">
        <f>VLOOKUP(A2388,SOURCE!B:S,15,0)</f>
        <v>#N/A</v>
      </c>
      <c r="C2388" t="str">
        <f>IF(
ISNUMBER(INDEX(SOURCE!B:B,MATCH(A2388,SOURCE!B:B,0)+1)),
  VALUE(INDEX(SOURCE!B:B,MATCH(A2388,SOURCE!B:B,0)+1)),
  "")</f>
        <v/>
      </c>
      <c r="D2388" s="8" t="e">
        <f>IF(A2388&lt;&gt;INT(A2388),B2388,
IF(A2388&lt;0,VLOOKUP(A2388,lookups!A$1:B$25,2,0),
IF(ISNA(B2388),"",
IF(OR(ISBLANK(A2388),ISNA(B2388),B2388=0),
"",
"#define "&amp;
VLOOKUP(A2388,SOURCE!B:S,15,0)&amp;IF(SOURCE!$AA$2-LEN(VLOOKUP(A2388,SOURCE!B:S,15,0))&gt;=0,REPT(" ",SOURCE!$AA$2-LEN(VLOOKUP(A2388,SOURCE!B:S,15,0))),"")&amp;
TEXT(A2388,"???0")&amp;IF(VLOOKUP(A2388,SOURCE!B:S,16,0)="","","   "&amp;VLOOKUP(A2388,SOURCE!B:S,16,0)
))))
)</f>
        <v>#VALUE!</v>
      </c>
    </row>
    <row r="2389" spans="1:4">
      <c r="A2389" t="str">
        <f t="shared" si="41"/>
        <v/>
      </c>
      <c r="B2389" t="e">
        <f>VLOOKUP(A2389,SOURCE!B:S,15,0)</f>
        <v>#N/A</v>
      </c>
      <c r="C2389" t="str">
        <f>IF(
ISNUMBER(INDEX(SOURCE!B:B,MATCH(A2389,SOURCE!B:B,0)+1)),
  VALUE(INDEX(SOURCE!B:B,MATCH(A2389,SOURCE!B:B,0)+1)),
  "")</f>
        <v/>
      </c>
      <c r="D2389" s="8" t="e">
        <f>IF(A2389&lt;&gt;INT(A2389),B2389,
IF(A2389&lt;0,VLOOKUP(A2389,lookups!A$1:B$25,2,0),
IF(ISNA(B2389),"",
IF(OR(ISBLANK(A2389),ISNA(B2389),B2389=0),
"",
"#define "&amp;
VLOOKUP(A2389,SOURCE!B:S,15,0)&amp;IF(SOURCE!$AA$2-LEN(VLOOKUP(A2389,SOURCE!B:S,15,0))&gt;=0,REPT(" ",SOURCE!$AA$2-LEN(VLOOKUP(A2389,SOURCE!B:S,15,0))),"")&amp;
TEXT(A2389,"???0")&amp;IF(VLOOKUP(A2389,SOURCE!B:S,16,0)="","","   "&amp;VLOOKUP(A2389,SOURCE!B:S,16,0)
))))
)</f>
        <v>#VALUE!</v>
      </c>
    </row>
    <row r="2390" spans="1:4">
      <c r="A2390" t="str">
        <f t="shared" si="41"/>
        <v/>
      </c>
      <c r="B2390" t="e">
        <f>VLOOKUP(A2390,SOURCE!B:S,15,0)</f>
        <v>#N/A</v>
      </c>
      <c r="C2390" t="str">
        <f>IF(
ISNUMBER(INDEX(SOURCE!B:B,MATCH(A2390,SOURCE!B:B,0)+1)),
  VALUE(INDEX(SOURCE!B:B,MATCH(A2390,SOURCE!B:B,0)+1)),
  "")</f>
        <v/>
      </c>
      <c r="D2390" s="8" t="e">
        <f>IF(A2390&lt;&gt;INT(A2390),B2390,
IF(A2390&lt;0,VLOOKUP(A2390,lookups!A$1:B$25,2,0),
IF(ISNA(B2390),"",
IF(OR(ISBLANK(A2390),ISNA(B2390),B2390=0),
"",
"#define "&amp;
VLOOKUP(A2390,SOURCE!B:S,15,0)&amp;IF(SOURCE!$AA$2-LEN(VLOOKUP(A2390,SOURCE!B:S,15,0))&gt;=0,REPT(" ",SOURCE!$AA$2-LEN(VLOOKUP(A2390,SOURCE!B:S,15,0))),"")&amp;
TEXT(A2390,"???0")&amp;IF(VLOOKUP(A2390,SOURCE!B:S,16,0)="","","   "&amp;VLOOKUP(A2390,SOURCE!B:S,16,0)
))))
)</f>
        <v>#VALUE!</v>
      </c>
    </row>
    <row r="2391" spans="1:4">
      <c r="A2391" t="str">
        <f t="shared" si="41"/>
        <v/>
      </c>
      <c r="B2391" t="e">
        <f>VLOOKUP(A2391,SOURCE!B:S,15,0)</f>
        <v>#N/A</v>
      </c>
      <c r="C2391" t="str">
        <f>IF(
ISNUMBER(INDEX(SOURCE!B:B,MATCH(A2391,SOURCE!B:B,0)+1)),
  VALUE(INDEX(SOURCE!B:B,MATCH(A2391,SOURCE!B:B,0)+1)),
  "")</f>
        <v/>
      </c>
      <c r="D2391" s="8" t="e">
        <f>IF(A2391&lt;&gt;INT(A2391),B2391,
IF(A2391&lt;0,VLOOKUP(A2391,lookups!A$1:B$25,2,0),
IF(ISNA(B2391),"",
IF(OR(ISBLANK(A2391),ISNA(B2391),B2391=0),
"",
"#define "&amp;
VLOOKUP(A2391,SOURCE!B:S,15,0)&amp;IF(SOURCE!$AA$2-LEN(VLOOKUP(A2391,SOURCE!B:S,15,0))&gt;=0,REPT(" ",SOURCE!$AA$2-LEN(VLOOKUP(A2391,SOURCE!B:S,15,0))),"")&amp;
TEXT(A2391,"???0")&amp;IF(VLOOKUP(A2391,SOURCE!B:S,16,0)="","","   "&amp;VLOOKUP(A2391,SOURCE!B:S,16,0)
))))
)</f>
        <v>#VALUE!</v>
      </c>
    </row>
    <row r="2392" spans="1:4">
      <c r="A2392" t="str">
        <f t="shared" si="41"/>
        <v/>
      </c>
      <c r="B2392" t="e">
        <f>VLOOKUP(A2392,SOURCE!B:S,15,0)</f>
        <v>#N/A</v>
      </c>
      <c r="C2392" t="str">
        <f>IF(
ISNUMBER(INDEX(SOURCE!B:B,MATCH(A2392,SOURCE!B:B,0)+1)),
  VALUE(INDEX(SOURCE!B:B,MATCH(A2392,SOURCE!B:B,0)+1)),
  "")</f>
        <v/>
      </c>
      <c r="D2392" s="8" t="e">
        <f>IF(A2392&lt;&gt;INT(A2392),B2392,
IF(A2392&lt;0,VLOOKUP(A2392,lookups!A$1:B$25,2,0),
IF(ISNA(B2392),"",
IF(OR(ISBLANK(A2392),ISNA(B2392),B2392=0),
"",
"#define "&amp;
VLOOKUP(A2392,SOURCE!B:S,15,0)&amp;IF(SOURCE!$AA$2-LEN(VLOOKUP(A2392,SOURCE!B:S,15,0))&gt;=0,REPT(" ",SOURCE!$AA$2-LEN(VLOOKUP(A2392,SOURCE!B:S,15,0))),"")&amp;
TEXT(A2392,"???0")&amp;IF(VLOOKUP(A2392,SOURCE!B:S,16,0)="","","   "&amp;VLOOKUP(A2392,SOURCE!B:S,16,0)
))))
)</f>
        <v>#VALUE!</v>
      </c>
    </row>
    <row r="2393" spans="1:4">
      <c r="A2393" t="str">
        <f t="shared" si="41"/>
        <v/>
      </c>
      <c r="B2393" t="e">
        <f>VLOOKUP(A2393,SOURCE!B:S,15,0)</f>
        <v>#N/A</v>
      </c>
      <c r="C2393" t="str">
        <f>IF(
ISNUMBER(INDEX(SOURCE!B:B,MATCH(A2393,SOURCE!B:B,0)+1)),
  VALUE(INDEX(SOURCE!B:B,MATCH(A2393,SOURCE!B:B,0)+1)),
  "")</f>
        <v/>
      </c>
      <c r="D2393" s="8" t="e">
        <f>IF(A2393&lt;&gt;INT(A2393),B2393,
IF(A2393&lt;0,VLOOKUP(A2393,lookups!A$1:B$25,2,0),
IF(ISNA(B2393),"",
IF(OR(ISBLANK(A2393),ISNA(B2393),B2393=0),
"",
"#define "&amp;
VLOOKUP(A2393,SOURCE!B:S,15,0)&amp;IF(SOURCE!$AA$2-LEN(VLOOKUP(A2393,SOURCE!B:S,15,0))&gt;=0,REPT(" ",SOURCE!$AA$2-LEN(VLOOKUP(A2393,SOURCE!B:S,15,0))),"")&amp;
TEXT(A2393,"???0")&amp;IF(VLOOKUP(A2393,SOURCE!B:S,16,0)="","","   "&amp;VLOOKUP(A2393,SOURCE!B:S,16,0)
))))
)</f>
        <v>#VALUE!</v>
      </c>
    </row>
    <row r="2394" spans="1:4">
      <c r="A2394" t="str">
        <f t="shared" si="41"/>
        <v/>
      </c>
      <c r="B2394" t="e">
        <f>VLOOKUP(A2394,SOURCE!B:S,15,0)</f>
        <v>#N/A</v>
      </c>
      <c r="C2394" t="str">
        <f>IF(
ISNUMBER(INDEX(SOURCE!B:B,MATCH(A2394,SOURCE!B:B,0)+1)),
  VALUE(INDEX(SOURCE!B:B,MATCH(A2394,SOURCE!B:B,0)+1)),
  "")</f>
        <v/>
      </c>
      <c r="D2394" s="8" t="e">
        <f>IF(A2394&lt;&gt;INT(A2394),B2394,
IF(A2394&lt;0,VLOOKUP(A2394,lookups!A$1:B$25,2,0),
IF(ISNA(B2394),"",
IF(OR(ISBLANK(A2394),ISNA(B2394),B2394=0),
"",
"#define "&amp;
VLOOKUP(A2394,SOURCE!B:S,15,0)&amp;IF(SOURCE!$AA$2-LEN(VLOOKUP(A2394,SOURCE!B:S,15,0))&gt;=0,REPT(" ",SOURCE!$AA$2-LEN(VLOOKUP(A2394,SOURCE!B:S,15,0))),"")&amp;
TEXT(A2394,"???0")&amp;IF(VLOOKUP(A2394,SOURCE!B:S,16,0)="","","   "&amp;VLOOKUP(A2394,SOURCE!B:S,16,0)
))))
)</f>
        <v>#VALUE!</v>
      </c>
    </row>
    <row r="2395" spans="1:4">
      <c r="A2395" t="str">
        <f t="shared" si="41"/>
        <v/>
      </c>
      <c r="B2395" t="e">
        <f>VLOOKUP(A2395,SOURCE!B:S,15,0)</f>
        <v>#N/A</v>
      </c>
      <c r="C2395" t="str">
        <f>IF(
ISNUMBER(INDEX(SOURCE!B:B,MATCH(A2395,SOURCE!B:B,0)+1)),
  VALUE(INDEX(SOURCE!B:B,MATCH(A2395,SOURCE!B:B,0)+1)),
  "")</f>
        <v/>
      </c>
      <c r="D2395" s="8" t="e">
        <f>IF(A2395&lt;&gt;INT(A2395),B2395,
IF(A2395&lt;0,VLOOKUP(A2395,lookups!A$1:B$25,2,0),
IF(ISNA(B2395),"",
IF(OR(ISBLANK(A2395),ISNA(B2395),B2395=0),
"",
"#define "&amp;
VLOOKUP(A2395,SOURCE!B:S,15,0)&amp;IF(SOURCE!$AA$2-LEN(VLOOKUP(A2395,SOURCE!B:S,15,0))&gt;=0,REPT(" ",SOURCE!$AA$2-LEN(VLOOKUP(A2395,SOURCE!B:S,15,0))),"")&amp;
TEXT(A2395,"???0")&amp;IF(VLOOKUP(A2395,SOURCE!B:S,16,0)="","","   "&amp;VLOOKUP(A2395,SOURCE!B:S,16,0)
))))
)</f>
        <v>#VALUE!</v>
      </c>
    </row>
    <row r="2396" spans="1:4">
      <c r="A2396" t="str">
        <f t="shared" si="41"/>
        <v/>
      </c>
      <c r="B2396" t="e">
        <f>VLOOKUP(A2396,SOURCE!B:S,15,0)</f>
        <v>#N/A</v>
      </c>
      <c r="C2396" t="str">
        <f>IF(
ISNUMBER(INDEX(SOURCE!B:B,MATCH(A2396,SOURCE!B:B,0)+1)),
  VALUE(INDEX(SOURCE!B:B,MATCH(A2396,SOURCE!B:B,0)+1)),
  "")</f>
        <v/>
      </c>
      <c r="D2396" s="8" t="e">
        <f>IF(A2396&lt;&gt;INT(A2396),B2396,
IF(A2396&lt;0,VLOOKUP(A2396,lookups!A$1:B$25,2,0),
IF(ISNA(B2396),"",
IF(OR(ISBLANK(A2396),ISNA(B2396),B2396=0),
"",
"#define "&amp;
VLOOKUP(A2396,SOURCE!B:S,15,0)&amp;IF(SOURCE!$AA$2-LEN(VLOOKUP(A2396,SOURCE!B:S,15,0))&gt;=0,REPT(" ",SOURCE!$AA$2-LEN(VLOOKUP(A2396,SOURCE!B:S,15,0))),"")&amp;
TEXT(A2396,"???0")&amp;IF(VLOOKUP(A2396,SOURCE!B:S,16,0)="","","   "&amp;VLOOKUP(A2396,SOURCE!B:S,16,0)
))))
)</f>
        <v>#VALUE!</v>
      </c>
    </row>
    <row r="2397" spans="1:4">
      <c r="A2397" t="str">
        <f t="shared" si="41"/>
        <v/>
      </c>
      <c r="B2397" t="e">
        <f>VLOOKUP(A2397,SOURCE!B:S,15,0)</f>
        <v>#N/A</v>
      </c>
      <c r="C2397" t="str">
        <f>IF(
ISNUMBER(INDEX(SOURCE!B:B,MATCH(A2397,SOURCE!B:B,0)+1)),
  VALUE(INDEX(SOURCE!B:B,MATCH(A2397,SOURCE!B:B,0)+1)),
  "")</f>
        <v/>
      </c>
      <c r="D2397" s="8" t="e">
        <f>IF(A2397&lt;&gt;INT(A2397),B2397,
IF(A2397&lt;0,VLOOKUP(A2397,lookups!A$1:B$25,2,0),
IF(ISNA(B2397),"",
IF(OR(ISBLANK(A2397),ISNA(B2397),B2397=0),
"",
"#define "&amp;
VLOOKUP(A2397,SOURCE!B:S,15,0)&amp;IF(SOURCE!$AA$2-LEN(VLOOKUP(A2397,SOURCE!B:S,15,0))&gt;=0,REPT(" ",SOURCE!$AA$2-LEN(VLOOKUP(A2397,SOURCE!B:S,15,0))),"")&amp;
TEXT(A2397,"???0")&amp;IF(VLOOKUP(A2397,SOURCE!B:S,16,0)="","","   "&amp;VLOOKUP(A2397,SOURCE!B:S,16,0)
))))
)</f>
        <v>#VALUE!</v>
      </c>
    </row>
    <row r="2398" spans="1:4">
      <c r="A2398" t="str">
        <f t="shared" si="41"/>
        <v/>
      </c>
      <c r="B2398" t="e">
        <f>VLOOKUP(A2398,SOURCE!B:S,15,0)</f>
        <v>#N/A</v>
      </c>
      <c r="C2398" t="str">
        <f>IF(
ISNUMBER(INDEX(SOURCE!B:B,MATCH(A2398,SOURCE!B:B,0)+1)),
  VALUE(INDEX(SOURCE!B:B,MATCH(A2398,SOURCE!B:B,0)+1)),
  "")</f>
        <v/>
      </c>
      <c r="D2398" s="8" t="e">
        <f>IF(A2398&lt;&gt;INT(A2398),B2398,
IF(A2398&lt;0,VLOOKUP(A2398,lookups!A$1:B$25,2,0),
IF(ISNA(B2398),"",
IF(OR(ISBLANK(A2398),ISNA(B2398),B2398=0),
"",
"#define "&amp;
VLOOKUP(A2398,SOURCE!B:S,15,0)&amp;IF(SOURCE!$AA$2-LEN(VLOOKUP(A2398,SOURCE!B:S,15,0))&gt;=0,REPT(" ",SOURCE!$AA$2-LEN(VLOOKUP(A2398,SOURCE!B:S,15,0))),"")&amp;
TEXT(A2398,"???0")&amp;IF(VLOOKUP(A2398,SOURCE!B:S,16,0)="","","   "&amp;VLOOKUP(A2398,SOURCE!B:S,16,0)
))))
)</f>
        <v>#VALUE!</v>
      </c>
    </row>
    <row r="2399" spans="1:4">
      <c r="A2399" t="str">
        <f t="shared" si="41"/>
        <v/>
      </c>
      <c r="B2399" t="e">
        <f>VLOOKUP(A2399,SOURCE!B:S,15,0)</f>
        <v>#N/A</v>
      </c>
      <c r="C2399" t="str">
        <f>IF(
ISNUMBER(INDEX(SOURCE!B:B,MATCH(A2399,SOURCE!B:B,0)+1)),
  VALUE(INDEX(SOURCE!B:B,MATCH(A2399,SOURCE!B:B,0)+1)),
  "")</f>
        <v/>
      </c>
      <c r="D2399" s="8" t="e">
        <f>IF(A2399&lt;&gt;INT(A2399),B2399,
IF(A2399&lt;0,VLOOKUP(A2399,lookups!A$1:B$25,2,0),
IF(ISNA(B2399),"",
IF(OR(ISBLANK(A2399),ISNA(B2399),B2399=0),
"",
"#define "&amp;
VLOOKUP(A2399,SOURCE!B:S,15,0)&amp;IF(SOURCE!$AA$2-LEN(VLOOKUP(A2399,SOURCE!B:S,15,0))&gt;=0,REPT(" ",SOURCE!$AA$2-LEN(VLOOKUP(A2399,SOURCE!B:S,15,0))),"")&amp;
TEXT(A2399,"???0")&amp;IF(VLOOKUP(A2399,SOURCE!B:S,16,0)="","","   "&amp;VLOOKUP(A2399,SOURCE!B:S,16,0)
))))
)</f>
        <v>#VALUE!</v>
      </c>
    </row>
    <row r="2400" spans="1:4">
      <c r="A2400" t="str">
        <f t="shared" si="41"/>
        <v/>
      </c>
      <c r="B2400" t="e">
        <f>VLOOKUP(A2400,SOURCE!B:S,15,0)</f>
        <v>#N/A</v>
      </c>
      <c r="C2400" t="str">
        <f>IF(
ISNUMBER(INDEX(SOURCE!B:B,MATCH(A2400,SOURCE!B:B,0)+1)),
  VALUE(INDEX(SOURCE!B:B,MATCH(A2400,SOURCE!B:B,0)+1)),
  "")</f>
        <v/>
      </c>
      <c r="D2400" s="8" t="e">
        <f>IF(A2400&lt;&gt;INT(A2400),B2400,
IF(A2400&lt;0,VLOOKUP(A2400,lookups!A$1:B$25,2,0),
IF(ISNA(B2400),"",
IF(OR(ISBLANK(A2400),ISNA(B2400),B2400=0),
"",
"#define "&amp;
VLOOKUP(A2400,SOURCE!B:S,15,0)&amp;IF(SOURCE!$AA$2-LEN(VLOOKUP(A2400,SOURCE!B:S,15,0))&gt;=0,REPT(" ",SOURCE!$AA$2-LEN(VLOOKUP(A2400,SOURCE!B:S,15,0))),"")&amp;
TEXT(A2400,"???0")&amp;IF(VLOOKUP(A2400,SOURCE!B:S,16,0)="","","   "&amp;VLOOKUP(A2400,SOURCE!B:S,16,0)
))))
)</f>
        <v>#VALUE!</v>
      </c>
    </row>
    <row r="2401" spans="1:4">
      <c r="A2401" t="str">
        <f t="shared" si="41"/>
        <v/>
      </c>
      <c r="B2401" t="e">
        <f>VLOOKUP(A2401,SOURCE!B:S,15,0)</f>
        <v>#N/A</v>
      </c>
      <c r="C2401" t="str">
        <f>IF(
ISNUMBER(INDEX(SOURCE!B:B,MATCH(A2401,SOURCE!B:B,0)+1)),
  VALUE(INDEX(SOURCE!B:B,MATCH(A2401,SOURCE!B:B,0)+1)),
  "")</f>
        <v/>
      </c>
      <c r="D2401" s="8" t="e">
        <f>IF(A2401&lt;&gt;INT(A2401),B2401,
IF(A2401&lt;0,VLOOKUP(A2401,lookups!A$1:B$25,2,0),
IF(ISNA(B2401),"",
IF(OR(ISBLANK(A2401),ISNA(B2401),B2401=0),
"",
"#define "&amp;
VLOOKUP(A2401,SOURCE!B:S,15,0)&amp;IF(SOURCE!$AA$2-LEN(VLOOKUP(A2401,SOURCE!B:S,15,0))&gt;=0,REPT(" ",SOURCE!$AA$2-LEN(VLOOKUP(A2401,SOURCE!B:S,15,0))),"")&amp;
TEXT(A2401,"???0")&amp;IF(VLOOKUP(A2401,SOURCE!B:S,16,0)="","","   "&amp;VLOOKUP(A2401,SOURCE!B:S,16,0)
))))
)</f>
        <v>#VALUE!</v>
      </c>
    </row>
    <row r="2402" spans="1:4">
      <c r="A2402" t="str">
        <f t="shared" si="41"/>
        <v/>
      </c>
      <c r="B2402" t="e">
        <f>VLOOKUP(A2402,SOURCE!B:S,15,0)</f>
        <v>#N/A</v>
      </c>
      <c r="C2402" t="str">
        <f>IF(
ISNUMBER(INDEX(SOURCE!B:B,MATCH(A2402,SOURCE!B:B,0)+1)),
  VALUE(INDEX(SOURCE!B:B,MATCH(A2402,SOURCE!B:B,0)+1)),
  "")</f>
        <v/>
      </c>
      <c r="D2402" s="8" t="e">
        <f>IF(A2402&lt;&gt;INT(A2402),B2402,
IF(A2402&lt;0,VLOOKUP(A2402,lookups!A$1:B$25,2,0),
IF(ISNA(B2402),"",
IF(OR(ISBLANK(A2402),ISNA(B2402),B2402=0),
"",
"#define "&amp;
VLOOKUP(A2402,SOURCE!B:S,15,0)&amp;IF(SOURCE!$AA$2-LEN(VLOOKUP(A2402,SOURCE!B:S,15,0))&gt;=0,REPT(" ",SOURCE!$AA$2-LEN(VLOOKUP(A2402,SOURCE!B:S,15,0))),"")&amp;
TEXT(A2402,"???0")&amp;IF(VLOOKUP(A2402,SOURCE!B:S,16,0)="","","   "&amp;VLOOKUP(A2402,SOURCE!B:S,16,0)
))))
)</f>
        <v>#VALUE!</v>
      </c>
    </row>
    <row r="2403" spans="1:4">
      <c r="A2403" t="str">
        <f t="shared" si="41"/>
        <v/>
      </c>
      <c r="B2403" t="e">
        <f>VLOOKUP(A2403,SOURCE!B:S,15,0)</f>
        <v>#N/A</v>
      </c>
      <c r="C2403" t="str">
        <f>IF(
ISNUMBER(INDEX(SOURCE!B:B,MATCH(A2403,SOURCE!B:B,0)+1)),
  VALUE(INDEX(SOURCE!B:B,MATCH(A2403,SOURCE!B:B,0)+1)),
  "")</f>
        <v/>
      </c>
      <c r="D2403" s="8" t="e">
        <f>IF(A2403&lt;&gt;INT(A2403),B2403,
IF(A2403&lt;0,VLOOKUP(A2403,lookups!A$1:B$25,2,0),
IF(ISNA(B2403),"",
IF(OR(ISBLANK(A2403),ISNA(B2403),B2403=0),
"",
"#define "&amp;
VLOOKUP(A2403,SOURCE!B:S,15,0)&amp;IF(SOURCE!$AA$2-LEN(VLOOKUP(A2403,SOURCE!B:S,15,0))&gt;=0,REPT(" ",SOURCE!$AA$2-LEN(VLOOKUP(A2403,SOURCE!B:S,15,0))),"")&amp;
TEXT(A2403,"???0")&amp;IF(VLOOKUP(A2403,SOURCE!B:S,16,0)="","","   "&amp;VLOOKUP(A2403,SOURCE!B:S,16,0)
))))
)</f>
        <v>#VALUE!</v>
      </c>
    </row>
    <row r="2404" spans="1:4">
      <c r="A2404" t="str">
        <f t="shared" si="41"/>
        <v/>
      </c>
      <c r="B2404" t="e">
        <f>VLOOKUP(A2404,SOURCE!B:S,15,0)</f>
        <v>#N/A</v>
      </c>
      <c r="C2404" t="str">
        <f>IF(
ISNUMBER(INDEX(SOURCE!B:B,MATCH(A2404,SOURCE!B:B,0)+1)),
  VALUE(INDEX(SOURCE!B:B,MATCH(A2404,SOURCE!B:B,0)+1)),
  "")</f>
        <v/>
      </c>
      <c r="D2404" s="8" t="e">
        <f>IF(A2404&lt;&gt;INT(A2404),B2404,
IF(A2404&lt;0,VLOOKUP(A2404,lookups!A$1:B$25,2,0),
IF(ISNA(B2404),"",
IF(OR(ISBLANK(A2404),ISNA(B2404),B2404=0),
"",
"#define "&amp;
VLOOKUP(A2404,SOURCE!B:S,15,0)&amp;IF(SOURCE!$AA$2-LEN(VLOOKUP(A2404,SOURCE!B:S,15,0))&gt;=0,REPT(" ",SOURCE!$AA$2-LEN(VLOOKUP(A2404,SOURCE!B:S,15,0))),"")&amp;
TEXT(A2404,"???0")&amp;IF(VLOOKUP(A2404,SOURCE!B:S,16,0)="","","   "&amp;VLOOKUP(A2404,SOURCE!B:S,16,0)
))))
)</f>
        <v>#VALUE!</v>
      </c>
    </row>
    <row r="2405" spans="1:4">
      <c r="A2405" t="str">
        <f t="shared" si="41"/>
        <v/>
      </c>
      <c r="B2405" t="e">
        <f>VLOOKUP(A2405,SOURCE!B:S,15,0)</f>
        <v>#N/A</v>
      </c>
      <c r="C2405" t="str">
        <f>IF(
ISNUMBER(INDEX(SOURCE!B:B,MATCH(A2405,SOURCE!B:B,0)+1)),
  VALUE(INDEX(SOURCE!B:B,MATCH(A2405,SOURCE!B:B,0)+1)),
  "")</f>
        <v/>
      </c>
      <c r="D2405" s="8" t="e">
        <f>IF(A2405&lt;&gt;INT(A2405),B2405,
IF(A2405&lt;0,VLOOKUP(A2405,lookups!A$1:B$25,2,0),
IF(ISNA(B2405),"",
IF(OR(ISBLANK(A2405),ISNA(B2405),B2405=0),
"",
"#define "&amp;
VLOOKUP(A2405,SOURCE!B:S,15,0)&amp;IF(SOURCE!$AA$2-LEN(VLOOKUP(A2405,SOURCE!B:S,15,0))&gt;=0,REPT(" ",SOURCE!$AA$2-LEN(VLOOKUP(A2405,SOURCE!B:S,15,0))),"")&amp;
TEXT(A2405,"???0")&amp;IF(VLOOKUP(A2405,SOURCE!B:S,16,0)="","","   "&amp;VLOOKUP(A2405,SOURCE!B:S,16,0)
))))
)</f>
        <v>#VALUE!</v>
      </c>
    </row>
    <row r="2406" spans="1:4">
      <c r="A2406" t="str">
        <f t="shared" si="41"/>
        <v/>
      </c>
      <c r="B2406" t="e">
        <f>VLOOKUP(A2406,SOURCE!B:S,15,0)</f>
        <v>#N/A</v>
      </c>
      <c r="C2406" t="str">
        <f>IF(
ISNUMBER(INDEX(SOURCE!B:B,MATCH(A2406,SOURCE!B:B,0)+1)),
  VALUE(INDEX(SOURCE!B:B,MATCH(A2406,SOURCE!B:B,0)+1)),
  "")</f>
        <v/>
      </c>
      <c r="D2406" s="8" t="e">
        <f>IF(A2406&lt;&gt;INT(A2406),B2406,
IF(A2406&lt;0,VLOOKUP(A2406,lookups!A$1:B$25,2,0),
IF(ISNA(B2406),"",
IF(OR(ISBLANK(A2406),ISNA(B2406),B2406=0),
"",
"#define "&amp;
VLOOKUP(A2406,SOURCE!B:S,15,0)&amp;IF(SOURCE!$AA$2-LEN(VLOOKUP(A2406,SOURCE!B:S,15,0))&gt;=0,REPT(" ",SOURCE!$AA$2-LEN(VLOOKUP(A2406,SOURCE!B:S,15,0))),"")&amp;
TEXT(A2406,"???0")&amp;IF(VLOOKUP(A2406,SOURCE!B:S,16,0)="","","   "&amp;VLOOKUP(A2406,SOURCE!B:S,16,0)
))))
)</f>
        <v>#VALUE!</v>
      </c>
    </row>
    <row r="2407" spans="1:4">
      <c r="A2407" t="str">
        <f t="shared" si="41"/>
        <v/>
      </c>
      <c r="B2407" t="e">
        <f>VLOOKUP(A2407,SOURCE!B:S,15,0)</f>
        <v>#N/A</v>
      </c>
      <c r="C2407" t="str">
        <f>IF(
ISNUMBER(INDEX(SOURCE!B:B,MATCH(A2407,SOURCE!B:B,0)+1)),
  VALUE(INDEX(SOURCE!B:B,MATCH(A2407,SOURCE!B:B,0)+1)),
  "")</f>
        <v/>
      </c>
      <c r="D2407" s="8" t="e">
        <f>IF(A2407&lt;&gt;INT(A2407),B2407,
IF(A2407&lt;0,VLOOKUP(A2407,lookups!A$1:B$25,2,0),
IF(ISNA(B2407),"",
IF(OR(ISBLANK(A2407),ISNA(B2407),B2407=0),
"",
"#define "&amp;
VLOOKUP(A2407,SOURCE!B:S,15,0)&amp;IF(SOURCE!$AA$2-LEN(VLOOKUP(A2407,SOURCE!B:S,15,0))&gt;=0,REPT(" ",SOURCE!$AA$2-LEN(VLOOKUP(A2407,SOURCE!B:S,15,0))),"")&amp;
TEXT(A2407,"???0")&amp;IF(VLOOKUP(A2407,SOURCE!B:S,16,0)="","","   "&amp;VLOOKUP(A2407,SOURCE!B:S,16,0)
))))
)</f>
        <v>#VALUE!</v>
      </c>
    </row>
    <row r="2408" spans="1:4">
      <c r="A2408" t="str">
        <f t="shared" si="41"/>
        <v/>
      </c>
      <c r="B2408" t="e">
        <f>VLOOKUP(A2408,SOURCE!B:S,15,0)</f>
        <v>#N/A</v>
      </c>
      <c r="C2408" t="str">
        <f>IF(
ISNUMBER(INDEX(SOURCE!B:B,MATCH(A2408,SOURCE!B:B,0)+1)),
  VALUE(INDEX(SOURCE!B:B,MATCH(A2408,SOURCE!B:B,0)+1)),
  "")</f>
        <v/>
      </c>
      <c r="D2408" s="8" t="e">
        <f>IF(A2408&lt;&gt;INT(A2408),B2408,
IF(A2408&lt;0,VLOOKUP(A2408,lookups!A$1:B$25,2,0),
IF(ISNA(B2408),"",
IF(OR(ISBLANK(A2408),ISNA(B2408),B2408=0),
"",
"#define "&amp;
VLOOKUP(A2408,SOURCE!B:S,15,0)&amp;IF(SOURCE!$AA$2-LEN(VLOOKUP(A2408,SOURCE!B:S,15,0))&gt;=0,REPT(" ",SOURCE!$AA$2-LEN(VLOOKUP(A2408,SOURCE!B:S,15,0))),"")&amp;
TEXT(A2408,"???0")&amp;IF(VLOOKUP(A2408,SOURCE!B:S,16,0)="","","   "&amp;VLOOKUP(A2408,SOURCE!B:S,16,0)
))))
)</f>
        <v>#VALUE!</v>
      </c>
    </row>
    <row r="2409" spans="1:4">
      <c r="A2409" t="str">
        <f t="shared" si="41"/>
        <v/>
      </c>
      <c r="B2409" t="e">
        <f>VLOOKUP(A2409,SOURCE!B:S,15,0)</f>
        <v>#N/A</v>
      </c>
      <c r="C2409" t="str">
        <f>IF(
ISNUMBER(INDEX(SOURCE!B:B,MATCH(A2409,SOURCE!B:B,0)+1)),
  VALUE(INDEX(SOURCE!B:B,MATCH(A2409,SOURCE!B:B,0)+1)),
  "")</f>
        <v/>
      </c>
      <c r="D2409" s="8" t="e">
        <f>IF(A2409&lt;&gt;INT(A2409),B2409,
IF(A2409&lt;0,VLOOKUP(A2409,lookups!A$1:B$25,2,0),
IF(ISNA(B2409),"",
IF(OR(ISBLANK(A2409),ISNA(B2409),B2409=0),
"",
"#define "&amp;
VLOOKUP(A2409,SOURCE!B:S,15,0)&amp;IF(SOURCE!$AA$2-LEN(VLOOKUP(A2409,SOURCE!B:S,15,0))&gt;=0,REPT(" ",SOURCE!$AA$2-LEN(VLOOKUP(A2409,SOURCE!B:S,15,0))),"")&amp;
TEXT(A2409,"???0")&amp;IF(VLOOKUP(A2409,SOURCE!B:S,16,0)="","","   "&amp;VLOOKUP(A2409,SOURCE!B:S,16,0)
))))
)</f>
        <v>#VALUE!</v>
      </c>
    </row>
    <row r="2410" spans="1:4">
      <c r="A2410" t="str">
        <f t="shared" si="41"/>
        <v/>
      </c>
      <c r="B2410" t="e">
        <f>VLOOKUP(A2410,SOURCE!B:S,15,0)</f>
        <v>#N/A</v>
      </c>
      <c r="C2410" t="str">
        <f>IF(
ISNUMBER(INDEX(SOURCE!B:B,MATCH(A2410,SOURCE!B:B,0)+1)),
  VALUE(INDEX(SOURCE!B:B,MATCH(A2410,SOURCE!B:B,0)+1)),
  "")</f>
        <v/>
      </c>
      <c r="D2410" s="8" t="e">
        <f>IF(A2410&lt;&gt;INT(A2410),B2410,
IF(A2410&lt;0,VLOOKUP(A2410,lookups!A$1:B$25,2,0),
IF(ISNA(B2410),"",
IF(OR(ISBLANK(A2410),ISNA(B2410),B2410=0),
"",
"#define "&amp;
VLOOKUP(A2410,SOURCE!B:S,15,0)&amp;IF(SOURCE!$AA$2-LEN(VLOOKUP(A2410,SOURCE!B:S,15,0))&gt;=0,REPT(" ",SOURCE!$AA$2-LEN(VLOOKUP(A2410,SOURCE!B:S,15,0))),"")&amp;
TEXT(A2410,"???0")&amp;IF(VLOOKUP(A2410,SOURCE!B:S,16,0)="","","   "&amp;VLOOKUP(A2410,SOURCE!B:S,16,0)
))))
)</f>
        <v>#VALUE!</v>
      </c>
    </row>
    <row r="2411" spans="1:4">
      <c r="A2411" t="str">
        <f t="shared" si="41"/>
        <v/>
      </c>
      <c r="B2411" t="e">
        <f>VLOOKUP(A2411,SOURCE!B:S,15,0)</f>
        <v>#N/A</v>
      </c>
      <c r="C2411" t="str">
        <f>IF(
ISNUMBER(INDEX(SOURCE!B:B,MATCH(A2411,SOURCE!B:B,0)+1)),
  VALUE(INDEX(SOURCE!B:B,MATCH(A2411,SOURCE!B:B,0)+1)),
  "")</f>
        <v/>
      </c>
      <c r="D2411" s="8" t="e">
        <f>IF(A2411&lt;&gt;INT(A2411),B2411,
IF(A2411&lt;0,VLOOKUP(A2411,lookups!A$1:B$25,2,0),
IF(ISNA(B2411),"",
IF(OR(ISBLANK(A2411),ISNA(B2411),B2411=0),
"",
"#define "&amp;
VLOOKUP(A2411,SOURCE!B:S,15,0)&amp;IF(SOURCE!$AA$2-LEN(VLOOKUP(A2411,SOURCE!B:S,15,0))&gt;=0,REPT(" ",SOURCE!$AA$2-LEN(VLOOKUP(A2411,SOURCE!B:S,15,0))),"")&amp;
TEXT(A2411,"???0")&amp;IF(VLOOKUP(A2411,SOURCE!B:S,16,0)="","","   "&amp;VLOOKUP(A2411,SOURCE!B:S,16,0)
))))
)</f>
        <v>#VALUE!</v>
      </c>
    </row>
    <row r="2412" spans="1:4">
      <c r="A2412" t="str">
        <f t="shared" si="41"/>
        <v/>
      </c>
      <c r="B2412" t="e">
        <f>VLOOKUP(A2412,SOURCE!B:S,15,0)</f>
        <v>#N/A</v>
      </c>
      <c r="C2412" t="str">
        <f>IF(
ISNUMBER(INDEX(SOURCE!B:B,MATCH(A2412,SOURCE!B:B,0)+1)),
  VALUE(INDEX(SOURCE!B:B,MATCH(A2412,SOURCE!B:B,0)+1)),
  "")</f>
        <v/>
      </c>
      <c r="D2412" s="8" t="e">
        <f>IF(A2412&lt;&gt;INT(A2412),B2412,
IF(A2412&lt;0,VLOOKUP(A2412,lookups!A$1:B$25,2,0),
IF(ISNA(B2412),"",
IF(OR(ISBLANK(A2412),ISNA(B2412),B2412=0),
"",
"#define "&amp;
VLOOKUP(A2412,SOURCE!B:S,15,0)&amp;IF(SOURCE!$AA$2-LEN(VLOOKUP(A2412,SOURCE!B:S,15,0))&gt;=0,REPT(" ",SOURCE!$AA$2-LEN(VLOOKUP(A2412,SOURCE!B:S,15,0))),"")&amp;
TEXT(A2412,"???0")&amp;IF(VLOOKUP(A2412,SOURCE!B:S,16,0)="","","   "&amp;VLOOKUP(A2412,SOURCE!B:S,16,0)
))))
)</f>
        <v>#VALUE!</v>
      </c>
    </row>
    <row r="2413" spans="1:4">
      <c r="A2413" t="str">
        <f t="shared" si="41"/>
        <v/>
      </c>
      <c r="B2413" t="e">
        <f>VLOOKUP(A2413,SOURCE!B:S,15,0)</f>
        <v>#N/A</v>
      </c>
      <c r="C2413" t="str">
        <f>IF(
ISNUMBER(INDEX(SOURCE!B:B,MATCH(A2413,SOURCE!B:B,0)+1)),
  VALUE(INDEX(SOURCE!B:B,MATCH(A2413,SOURCE!B:B,0)+1)),
  "")</f>
        <v/>
      </c>
      <c r="D2413" s="8" t="e">
        <f>IF(A2413&lt;&gt;INT(A2413),B2413,
IF(A2413&lt;0,VLOOKUP(A2413,lookups!A$1:B$25,2,0),
IF(ISNA(B2413),"",
IF(OR(ISBLANK(A2413),ISNA(B2413),B2413=0),
"",
"#define "&amp;
VLOOKUP(A2413,SOURCE!B:S,15,0)&amp;IF(SOURCE!$AA$2-LEN(VLOOKUP(A2413,SOURCE!B:S,15,0))&gt;=0,REPT(" ",SOURCE!$AA$2-LEN(VLOOKUP(A2413,SOURCE!B:S,15,0))),"")&amp;
TEXT(A2413,"???0")&amp;IF(VLOOKUP(A2413,SOURCE!B:S,16,0)="","","   "&amp;VLOOKUP(A2413,SOURCE!B:S,16,0)
))))
)</f>
        <v>#VALUE!</v>
      </c>
    </row>
    <row r="2414" spans="1:4">
      <c r="A2414" t="str">
        <f t="shared" si="41"/>
        <v/>
      </c>
      <c r="B2414" t="e">
        <f>VLOOKUP(A2414,SOURCE!B:S,15,0)</f>
        <v>#N/A</v>
      </c>
      <c r="C2414" t="str">
        <f>IF(
ISNUMBER(INDEX(SOURCE!B:B,MATCH(A2414,SOURCE!B:B,0)+1)),
  VALUE(INDEX(SOURCE!B:B,MATCH(A2414,SOURCE!B:B,0)+1)),
  "")</f>
        <v/>
      </c>
      <c r="D2414" s="8" t="e">
        <f>IF(A2414&lt;&gt;INT(A2414),B2414,
IF(A2414&lt;0,VLOOKUP(A2414,lookups!A$1:B$25,2,0),
IF(ISNA(B2414),"",
IF(OR(ISBLANK(A2414),ISNA(B2414),B2414=0),
"",
"#define "&amp;
VLOOKUP(A2414,SOURCE!B:S,15,0)&amp;IF(SOURCE!$AA$2-LEN(VLOOKUP(A2414,SOURCE!B:S,15,0))&gt;=0,REPT(" ",SOURCE!$AA$2-LEN(VLOOKUP(A2414,SOURCE!B:S,15,0))),"")&amp;
TEXT(A2414,"???0")&amp;IF(VLOOKUP(A2414,SOURCE!B:S,16,0)="","","   "&amp;VLOOKUP(A2414,SOURCE!B:S,16,0)
))))
)</f>
        <v>#VALUE!</v>
      </c>
    </row>
    <row r="2415" spans="1:4">
      <c r="A2415" t="str">
        <f t="shared" si="41"/>
        <v/>
      </c>
      <c r="B2415" t="e">
        <f>VLOOKUP(A2415,SOURCE!B:S,15,0)</f>
        <v>#N/A</v>
      </c>
      <c r="C2415" t="str">
        <f>IF(
ISNUMBER(INDEX(SOURCE!B:B,MATCH(A2415,SOURCE!B:B,0)+1)),
  VALUE(INDEX(SOURCE!B:B,MATCH(A2415,SOURCE!B:B,0)+1)),
  "")</f>
        <v/>
      </c>
      <c r="D2415" s="8" t="e">
        <f>IF(A2415&lt;&gt;INT(A2415),B2415,
IF(A2415&lt;0,VLOOKUP(A2415,lookups!A$1:B$25,2,0),
IF(ISNA(B2415),"",
IF(OR(ISBLANK(A2415),ISNA(B2415),B2415=0),
"",
"#define "&amp;
VLOOKUP(A2415,SOURCE!B:S,15,0)&amp;IF(SOURCE!$AA$2-LEN(VLOOKUP(A2415,SOURCE!B:S,15,0))&gt;=0,REPT(" ",SOURCE!$AA$2-LEN(VLOOKUP(A2415,SOURCE!B:S,15,0))),"")&amp;
TEXT(A2415,"???0")&amp;IF(VLOOKUP(A2415,SOURCE!B:S,16,0)="","","   "&amp;VLOOKUP(A2415,SOURCE!B:S,16,0)
))))
)</f>
        <v>#VALUE!</v>
      </c>
    </row>
    <row r="2416" spans="1:4">
      <c r="A2416" t="str">
        <f t="shared" si="41"/>
        <v/>
      </c>
      <c r="B2416" t="e">
        <f>VLOOKUP(A2416,SOURCE!B:S,15,0)</f>
        <v>#N/A</v>
      </c>
      <c r="C2416" t="str">
        <f>IF(
ISNUMBER(INDEX(SOURCE!B:B,MATCH(A2416,SOURCE!B:B,0)+1)),
  VALUE(INDEX(SOURCE!B:B,MATCH(A2416,SOURCE!B:B,0)+1)),
  "")</f>
        <v/>
      </c>
      <c r="D2416" s="8" t="e">
        <f>IF(A2416&lt;&gt;INT(A2416),B2416,
IF(A2416&lt;0,VLOOKUP(A2416,lookups!A$1:B$25,2,0),
IF(ISNA(B2416),"",
IF(OR(ISBLANK(A2416),ISNA(B2416),B2416=0),
"",
"#define "&amp;
VLOOKUP(A2416,SOURCE!B:S,15,0)&amp;IF(SOURCE!$AA$2-LEN(VLOOKUP(A2416,SOURCE!B:S,15,0))&gt;=0,REPT(" ",SOURCE!$AA$2-LEN(VLOOKUP(A2416,SOURCE!B:S,15,0))),"")&amp;
TEXT(A2416,"???0")&amp;IF(VLOOKUP(A2416,SOURCE!B:S,16,0)="","","   "&amp;VLOOKUP(A2416,SOURCE!B:S,16,0)
))))
)</f>
        <v>#VALUE!</v>
      </c>
    </row>
    <row r="2417" spans="1:4">
      <c r="A2417" t="str">
        <f t="shared" si="41"/>
        <v/>
      </c>
      <c r="B2417" t="e">
        <f>VLOOKUP(A2417,SOURCE!B:S,15,0)</f>
        <v>#N/A</v>
      </c>
      <c r="C2417" t="str">
        <f>IF(
ISNUMBER(INDEX(SOURCE!B:B,MATCH(A2417,SOURCE!B:B,0)+1)),
  VALUE(INDEX(SOURCE!B:B,MATCH(A2417,SOURCE!B:B,0)+1)),
  "")</f>
        <v/>
      </c>
      <c r="D2417" s="8" t="e">
        <f>IF(A2417&lt;&gt;INT(A2417),B2417,
IF(A2417&lt;0,VLOOKUP(A2417,lookups!A$1:B$25,2,0),
IF(ISNA(B2417),"",
IF(OR(ISBLANK(A2417),ISNA(B2417),B2417=0),
"",
"#define "&amp;
VLOOKUP(A2417,SOURCE!B:S,15,0)&amp;IF(SOURCE!$AA$2-LEN(VLOOKUP(A2417,SOURCE!B:S,15,0))&gt;=0,REPT(" ",SOURCE!$AA$2-LEN(VLOOKUP(A2417,SOURCE!B:S,15,0))),"")&amp;
TEXT(A2417,"???0")&amp;IF(VLOOKUP(A2417,SOURCE!B:S,16,0)="","","   "&amp;VLOOKUP(A2417,SOURCE!B:S,16,0)
))))
)</f>
        <v>#VALUE!</v>
      </c>
    </row>
    <row r="2418" spans="1:4">
      <c r="A2418" t="str">
        <f t="shared" si="41"/>
        <v/>
      </c>
      <c r="B2418" t="e">
        <f>VLOOKUP(A2418,SOURCE!B:S,15,0)</f>
        <v>#N/A</v>
      </c>
      <c r="C2418" t="str">
        <f>IF(
ISNUMBER(INDEX(SOURCE!B:B,MATCH(A2418,SOURCE!B:B,0)+1)),
  VALUE(INDEX(SOURCE!B:B,MATCH(A2418,SOURCE!B:B,0)+1)),
  "")</f>
        <v/>
      </c>
      <c r="D2418" s="8" t="e">
        <f>IF(A2418&lt;&gt;INT(A2418),B2418,
IF(A2418&lt;0,VLOOKUP(A2418,lookups!A$1:B$25,2,0),
IF(ISNA(B2418),"",
IF(OR(ISBLANK(A2418),ISNA(B2418),B2418=0),
"",
"#define "&amp;
VLOOKUP(A2418,SOURCE!B:S,15,0)&amp;IF(SOURCE!$AA$2-LEN(VLOOKUP(A2418,SOURCE!B:S,15,0))&gt;=0,REPT(" ",SOURCE!$AA$2-LEN(VLOOKUP(A2418,SOURCE!B:S,15,0))),"")&amp;
TEXT(A2418,"???0")&amp;IF(VLOOKUP(A2418,SOURCE!B:S,16,0)="","","   "&amp;VLOOKUP(A2418,SOURCE!B:S,16,0)
))))
)</f>
        <v>#VALUE!</v>
      </c>
    </row>
    <row r="2419" spans="1:4">
      <c r="A2419" t="str">
        <f t="shared" si="41"/>
        <v/>
      </c>
      <c r="B2419" t="e">
        <f>VLOOKUP(A2419,SOURCE!B:S,15,0)</f>
        <v>#N/A</v>
      </c>
      <c r="C2419" t="str">
        <f>IF(
ISNUMBER(INDEX(SOURCE!B:B,MATCH(A2419,SOURCE!B:B,0)+1)),
  VALUE(INDEX(SOURCE!B:B,MATCH(A2419,SOURCE!B:B,0)+1)),
  "")</f>
        <v/>
      </c>
      <c r="D2419" s="8" t="e">
        <f>IF(A2419&lt;&gt;INT(A2419),B2419,
IF(A2419&lt;0,VLOOKUP(A2419,lookups!A$1:B$25,2,0),
IF(ISNA(B2419),"",
IF(OR(ISBLANK(A2419),ISNA(B2419),B2419=0),
"",
"#define "&amp;
VLOOKUP(A2419,SOURCE!B:S,15,0)&amp;IF(SOURCE!$AA$2-LEN(VLOOKUP(A2419,SOURCE!B:S,15,0))&gt;=0,REPT(" ",SOURCE!$AA$2-LEN(VLOOKUP(A2419,SOURCE!B:S,15,0))),"")&amp;
TEXT(A2419,"???0")&amp;IF(VLOOKUP(A2419,SOURCE!B:S,16,0)="","","   "&amp;VLOOKUP(A2419,SOURCE!B:S,16,0)
))))
)</f>
        <v>#VALUE!</v>
      </c>
    </row>
    <row r="2420" spans="1:4">
      <c r="A2420" t="str">
        <f t="shared" si="41"/>
        <v/>
      </c>
      <c r="B2420" t="e">
        <f>VLOOKUP(A2420,SOURCE!B:S,15,0)</f>
        <v>#N/A</v>
      </c>
      <c r="C2420" t="str">
        <f>IF(
ISNUMBER(INDEX(SOURCE!B:B,MATCH(A2420,SOURCE!B:B,0)+1)),
  VALUE(INDEX(SOURCE!B:B,MATCH(A2420,SOURCE!B:B,0)+1)),
  "")</f>
        <v/>
      </c>
      <c r="D2420" s="8" t="e">
        <f>IF(A2420&lt;&gt;INT(A2420),B2420,
IF(A2420&lt;0,VLOOKUP(A2420,lookups!A$1:B$25,2,0),
IF(ISNA(B2420),"",
IF(OR(ISBLANK(A2420),ISNA(B2420),B2420=0),
"",
"#define "&amp;
VLOOKUP(A2420,SOURCE!B:S,15,0)&amp;IF(SOURCE!$AA$2-LEN(VLOOKUP(A2420,SOURCE!B:S,15,0))&gt;=0,REPT(" ",SOURCE!$AA$2-LEN(VLOOKUP(A2420,SOURCE!B:S,15,0))),"")&amp;
TEXT(A2420,"???0")&amp;IF(VLOOKUP(A2420,SOURCE!B:S,16,0)="","","   "&amp;VLOOKUP(A2420,SOURCE!B:S,16,0)
))))
)</f>
        <v>#VALUE!</v>
      </c>
    </row>
    <row r="2421" spans="1:4">
      <c r="A2421" t="str">
        <f t="shared" si="41"/>
        <v/>
      </c>
      <c r="B2421" t="e">
        <f>VLOOKUP(A2421,SOURCE!B:S,15,0)</f>
        <v>#N/A</v>
      </c>
      <c r="C2421" t="str">
        <f>IF(
ISNUMBER(INDEX(SOURCE!B:B,MATCH(A2421,SOURCE!B:B,0)+1)),
  VALUE(INDEX(SOURCE!B:B,MATCH(A2421,SOURCE!B:B,0)+1)),
  "")</f>
        <v/>
      </c>
      <c r="D2421" s="8" t="e">
        <f>IF(A2421&lt;&gt;INT(A2421),B2421,
IF(A2421&lt;0,VLOOKUP(A2421,lookups!A$1:B$25,2,0),
IF(ISNA(B2421),"",
IF(OR(ISBLANK(A2421),ISNA(B2421),B2421=0),
"",
"#define "&amp;
VLOOKUP(A2421,SOURCE!B:S,15,0)&amp;IF(SOURCE!$AA$2-LEN(VLOOKUP(A2421,SOURCE!B:S,15,0))&gt;=0,REPT(" ",SOURCE!$AA$2-LEN(VLOOKUP(A2421,SOURCE!B:S,15,0))),"")&amp;
TEXT(A2421,"???0")&amp;IF(VLOOKUP(A2421,SOURCE!B:S,16,0)="","","   "&amp;VLOOKUP(A2421,SOURCE!B:S,16,0)
))))
)</f>
        <v>#VALUE!</v>
      </c>
    </row>
    <row r="2422" spans="1:4">
      <c r="A2422" t="str">
        <f t="shared" si="41"/>
        <v/>
      </c>
      <c r="B2422" t="e">
        <f>VLOOKUP(A2422,SOURCE!B:S,15,0)</f>
        <v>#N/A</v>
      </c>
      <c r="C2422" t="str">
        <f>IF(
ISNUMBER(INDEX(SOURCE!B:B,MATCH(A2422,SOURCE!B:B,0)+1)),
  VALUE(INDEX(SOURCE!B:B,MATCH(A2422,SOURCE!B:B,0)+1)),
  "")</f>
        <v/>
      </c>
      <c r="D2422" s="8" t="e">
        <f>IF(A2422&lt;&gt;INT(A2422),B2422,
IF(A2422&lt;0,VLOOKUP(A2422,lookups!A$1:B$25,2,0),
IF(ISNA(B2422),"",
IF(OR(ISBLANK(A2422),ISNA(B2422),B2422=0),
"",
"#define "&amp;
VLOOKUP(A2422,SOURCE!B:S,15,0)&amp;IF(SOURCE!$AA$2-LEN(VLOOKUP(A2422,SOURCE!B:S,15,0))&gt;=0,REPT(" ",SOURCE!$AA$2-LEN(VLOOKUP(A2422,SOURCE!B:S,15,0))),"")&amp;
TEXT(A2422,"???0")&amp;IF(VLOOKUP(A2422,SOURCE!B:S,16,0)="","","   "&amp;VLOOKUP(A2422,SOURCE!B:S,16,0)
))))
)</f>
        <v>#VALUE!</v>
      </c>
    </row>
    <row r="2423" spans="1:4">
      <c r="A2423" t="str">
        <f t="shared" si="41"/>
        <v/>
      </c>
      <c r="B2423" t="e">
        <f>VLOOKUP(A2423,SOURCE!B:S,15,0)</f>
        <v>#N/A</v>
      </c>
      <c r="C2423" t="str">
        <f>IF(
ISNUMBER(INDEX(SOURCE!B:B,MATCH(A2423,SOURCE!B:B,0)+1)),
  VALUE(INDEX(SOURCE!B:B,MATCH(A2423,SOURCE!B:B,0)+1)),
  "")</f>
        <v/>
      </c>
      <c r="D2423" s="8" t="e">
        <f>IF(A2423&lt;&gt;INT(A2423),B2423,
IF(A2423&lt;0,VLOOKUP(A2423,lookups!A$1:B$25,2,0),
IF(ISNA(B2423),"",
IF(OR(ISBLANK(A2423),ISNA(B2423),B2423=0),
"",
"#define "&amp;
VLOOKUP(A2423,SOURCE!B:S,15,0)&amp;IF(SOURCE!$AA$2-LEN(VLOOKUP(A2423,SOURCE!B:S,15,0))&gt;=0,REPT(" ",SOURCE!$AA$2-LEN(VLOOKUP(A2423,SOURCE!B:S,15,0))),"")&amp;
TEXT(A2423,"???0")&amp;IF(VLOOKUP(A2423,SOURCE!B:S,16,0)="","","   "&amp;VLOOKUP(A2423,SOURCE!B:S,16,0)
))))
)</f>
        <v>#VALUE!</v>
      </c>
    </row>
    <row r="2424" spans="1:4">
      <c r="A2424" t="str">
        <f t="shared" si="41"/>
        <v/>
      </c>
      <c r="B2424" t="e">
        <f>VLOOKUP(A2424,SOURCE!B:S,15,0)</f>
        <v>#N/A</v>
      </c>
      <c r="C2424" t="str">
        <f>IF(
ISNUMBER(INDEX(SOURCE!B:B,MATCH(A2424,SOURCE!B:B,0)+1)),
  VALUE(INDEX(SOURCE!B:B,MATCH(A2424,SOURCE!B:B,0)+1)),
  "")</f>
        <v/>
      </c>
      <c r="D2424" s="8" t="e">
        <f>IF(A2424&lt;&gt;INT(A2424),B2424,
IF(A2424&lt;0,VLOOKUP(A2424,lookups!A$1:B$25,2,0),
IF(ISNA(B2424),"",
IF(OR(ISBLANK(A2424),ISNA(B2424),B2424=0),
"",
"#define "&amp;
VLOOKUP(A2424,SOURCE!B:S,15,0)&amp;IF(SOURCE!$AA$2-LEN(VLOOKUP(A2424,SOURCE!B:S,15,0))&gt;=0,REPT(" ",SOURCE!$AA$2-LEN(VLOOKUP(A2424,SOURCE!B:S,15,0))),"")&amp;
TEXT(A2424,"???0")&amp;IF(VLOOKUP(A2424,SOURCE!B:S,16,0)="","","   "&amp;VLOOKUP(A2424,SOURCE!B:S,16,0)
))))
)</f>
        <v>#VALUE!</v>
      </c>
    </row>
    <row r="2425" spans="1:4">
      <c r="A2425" t="str">
        <f t="shared" si="41"/>
        <v/>
      </c>
      <c r="B2425" t="e">
        <f>VLOOKUP(A2425,SOURCE!B:S,15,0)</f>
        <v>#N/A</v>
      </c>
      <c r="C2425" t="str">
        <f>IF(
ISNUMBER(INDEX(SOURCE!B:B,MATCH(A2425,SOURCE!B:B,0)+1)),
  VALUE(INDEX(SOURCE!B:B,MATCH(A2425,SOURCE!B:B,0)+1)),
  "")</f>
        <v/>
      </c>
      <c r="D2425" s="8" t="e">
        <f>IF(A2425&lt;&gt;INT(A2425),B2425,
IF(A2425&lt;0,VLOOKUP(A2425,lookups!A$1:B$25,2,0),
IF(ISNA(B2425),"",
IF(OR(ISBLANK(A2425),ISNA(B2425),B2425=0),
"",
"#define "&amp;
VLOOKUP(A2425,SOURCE!B:S,15,0)&amp;IF(SOURCE!$AA$2-LEN(VLOOKUP(A2425,SOURCE!B:S,15,0))&gt;=0,REPT(" ",SOURCE!$AA$2-LEN(VLOOKUP(A2425,SOURCE!B:S,15,0))),"")&amp;
TEXT(A2425,"???0")&amp;IF(VLOOKUP(A2425,SOURCE!B:S,16,0)="","","   "&amp;VLOOKUP(A2425,SOURCE!B:S,16,0)
))))
)</f>
        <v>#VALUE!</v>
      </c>
    </row>
    <row r="2426" spans="1:4">
      <c r="A2426" t="str">
        <f t="shared" si="41"/>
        <v/>
      </c>
      <c r="B2426" t="e">
        <f>VLOOKUP(A2426,SOURCE!B:S,15,0)</f>
        <v>#N/A</v>
      </c>
      <c r="C2426" t="str">
        <f>IF(
ISNUMBER(INDEX(SOURCE!B:B,MATCH(A2426,SOURCE!B:B,0)+1)),
  VALUE(INDEX(SOURCE!B:B,MATCH(A2426,SOURCE!B:B,0)+1)),
  "")</f>
        <v/>
      </c>
      <c r="D2426" s="8" t="e">
        <f>IF(A2426&lt;&gt;INT(A2426),B2426,
IF(A2426&lt;0,VLOOKUP(A2426,lookups!A$1:B$25,2,0),
IF(ISNA(B2426),"",
IF(OR(ISBLANK(A2426),ISNA(B2426),B2426=0),
"",
"#define "&amp;
VLOOKUP(A2426,SOURCE!B:S,15,0)&amp;IF(SOURCE!$AA$2-LEN(VLOOKUP(A2426,SOURCE!B:S,15,0))&gt;=0,REPT(" ",SOURCE!$AA$2-LEN(VLOOKUP(A2426,SOURCE!B:S,15,0))),"")&amp;
TEXT(A2426,"???0")&amp;IF(VLOOKUP(A2426,SOURCE!B:S,16,0)="","","   "&amp;VLOOKUP(A2426,SOURCE!B:S,16,0)
))))
)</f>
        <v>#VALUE!</v>
      </c>
    </row>
    <row r="2427" spans="1:4">
      <c r="A2427" t="str">
        <f t="shared" si="41"/>
        <v/>
      </c>
      <c r="B2427" t="e">
        <f>VLOOKUP(A2427,SOURCE!B:S,15,0)</f>
        <v>#N/A</v>
      </c>
      <c r="C2427" t="str">
        <f>IF(
ISNUMBER(INDEX(SOURCE!B:B,MATCH(A2427,SOURCE!B:B,0)+1)),
  VALUE(INDEX(SOURCE!B:B,MATCH(A2427,SOURCE!B:B,0)+1)),
  "")</f>
        <v/>
      </c>
      <c r="D2427" s="8" t="e">
        <f>IF(A2427&lt;&gt;INT(A2427),B2427,
IF(A2427&lt;0,VLOOKUP(A2427,lookups!A$1:B$25,2,0),
IF(ISNA(B2427),"",
IF(OR(ISBLANK(A2427),ISNA(B2427),B2427=0),
"",
"#define "&amp;
VLOOKUP(A2427,SOURCE!B:S,15,0)&amp;IF(SOURCE!$AA$2-LEN(VLOOKUP(A2427,SOURCE!B:S,15,0))&gt;=0,REPT(" ",SOURCE!$AA$2-LEN(VLOOKUP(A2427,SOURCE!B:S,15,0))),"")&amp;
TEXT(A2427,"???0")&amp;IF(VLOOKUP(A2427,SOURCE!B:S,16,0)="","","   "&amp;VLOOKUP(A2427,SOURCE!B:S,16,0)
))))
)</f>
        <v>#VALUE!</v>
      </c>
    </row>
    <row r="2428" spans="1:4">
      <c r="A2428" t="str">
        <f t="shared" si="41"/>
        <v/>
      </c>
      <c r="B2428" t="e">
        <f>VLOOKUP(A2428,SOURCE!B:S,15,0)</f>
        <v>#N/A</v>
      </c>
      <c r="C2428" t="str">
        <f>IF(
ISNUMBER(INDEX(SOURCE!B:B,MATCH(A2428,SOURCE!B:B,0)+1)),
  VALUE(INDEX(SOURCE!B:B,MATCH(A2428,SOURCE!B:B,0)+1)),
  "")</f>
        <v/>
      </c>
      <c r="D2428" s="8" t="e">
        <f>IF(A2428&lt;&gt;INT(A2428),B2428,
IF(A2428&lt;0,VLOOKUP(A2428,lookups!A$1:B$25,2,0),
IF(ISNA(B2428),"",
IF(OR(ISBLANK(A2428),ISNA(B2428),B2428=0),
"",
"#define "&amp;
VLOOKUP(A2428,SOURCE!B:S,15,0)&amp;IF(SOURCE!$AA$2-LEN(VLOOKUP(A2428,SOURCE!B:S,15,0))&gt;=0,REPT(" ",SOURCE!$AA$2-LEN(VLOOKUP(A2428,SOURCE!B:S,15,0))),"")&amp;
TEXT(A2428,"???0")&amp;IF(VLOOKUP(A2428,SOURCE!B:S,16,0)="","","   "&amp;VLOOKUP(A2428,SOURCE!B:S,16,0)
))))
)</f>
        <v>#VALUE!</v>
      </c>
    </row>
    <row r="2429" spans="1:4">
      <c r="A2429" t="str">
        <f t="shared" si="41"/>
        <v/>
      </c>
      <c r="B2429" t="e">
        <f>VLOOKUP(A2429,SOURCE!B:S,15,0)</f>
        <v>#N/A</v>
      </c>
      <c r="C2429" t="str">
        <f>IF(
ISNUMBER(INDEX(SOURCE!B:B,MATCH(A2429,SOURCE!B:B,0)+1)),
  VALUE(INDEX(SOURCE!B:B,MATCH(A2429,SOURCE!B:B,0)+1)),
  "")</f>
        <v/>
      </c>
      <c r="D2429" s="8" t="e">
        <f>IF(A2429&lt;&gt;INT(A2429),B2429,
IF(A2429&lt;0,VLOOKUP(A2429,lookups!A$1:B$25,2,0),
IF(ISNA(B2429),"",
IF(OR(ISBLANK(A2429),ISNA(B2429),B2429=0),
"",
"#define "&amp;
VLOOKUP(A2429,SOURCE!B:S,15,0)&amp;IF(SOURCE!$AA$2-LEN(VLOOKUP(A2429,SOURCE!B:S,15,0))&gt;=0,REPT(" ",SOURCE!$AA$2-LEN(VLOOKUP(A2429,SOURCE!B:S,15,0))),"")&amp;
TEXT(A2429,"???0")&amp;IF(VLOOKUP(A2429,SOURCE!B:S,16,0)="","","   "&amp;VLOOKUP(A2429,SOURCE!B:S,16,0)
))))
)</f>
        <v>#VALUE!</v>
      </c>
    </row>
    <row r="2430" spans="1:4">
      <c r="A2430" t="str">
        <f t="shared" si="41"/>
        <v/>
      </c>
      <c r="B2430" t="e">
        <f>VLOOKUP(A2430,SOURCE!B:S,15,0)</f>
        <v>#N/A</v>
      </c>
      <c r="C2430" t="str">
        <f>IF(
ISNUMBER(INDEX(SOURCE!B:B,MATCH(A2430,SOURCE!B:B,0)+1)),
  VALUE(INDEX(SOURCE!B:B,MATCH(A2430,SOURCE!B:B,0)+1)),
  "")</f>
        <v/>
      </c>
      <c r="D2430" s="8" t="e">
        <f>IF(A2430&lt;&gt;INT(A2430),B2430,
IF(A2430&lt;0,VLOOKUP(A2430,lookups!A$1:B$25,2,0),
IF(ISNA(B2430),"",
IF(OR(ISBLANK(A2430),ISNA(B2430),B2430=0),
"",
"#define "&amp;
VLOOKUP(A2430,SOURCE!B:S,15,0)&amp;IF(SOURCE!$AA$2-LEN(VLOOKUP(A2430,SOURCE!B:S,15,0))&gt;=0,REPT(" ",SOURCE!$AA$2-LEN(VLOOKUP(A2430,SOURCE!B:S,15,0))),"")&amp;
TEXT(A2430,"???0")&amp;IF(VLOOKUP(A2430,SOURCE!B:S,16,0)="","","   "&amp;VLOOKUP(A2430,SOURCE!B:S,16,0)
))))
)</f>
        <v>#VALUE!</v>
      </c>
    </row>
    <row r="2431" spans="1:4">
      <c r="A2431" t="str">
        <f t="shared" si="41"/>
        <v/>
      </c>
      <c r="B2431" t="e">
        <f>VLOOKUP(A2431,SOURCE!B:S,15,0)</f>
        <v>#N/A</v>
      </c>
      <c r="C2431" t="str">
        <f>IF(
ISNUMBER(INDEX(SOURCE!B:B,MATCH(A2431,SOURCE!B:B,0)+1)),
  VALUE(INDEX(SOURCE!B:B,MATCH(A2431,SOURCE!B:B,0)+1)),
  "")</f>
        <v/>
      </c>
      <c r="D2431" s="8" t="e">
        <f>IF(A2431&lt;&gt;INT(A2431),B2431,
IF(A2431&lt;0,VLOOKUP(A2431,lookups!A$1:B$25,2,0),
IF(ISNA(B2431),"",
IF(OR(ISBLANK(A2431),ISNA(B2431),B2431=0),
"",
"#define "&amp;
VLOOKUP(A2431,SOURCE!B:S,15,0)&amp;IF(SOURCE!$AA$2-LEN(VLOOKUP(A2431,SOURCE!B:S,15,0))&gt;=0,REPT(" ",SOURCE!$AA$2-LEN(VLOOKUP(A2431,SOURCE!B:S,15,0))),"")&amp;
TEXT(A2431,"???0")&amp;IF(VLOOKUP(A2431,SOURCE!B:S,16,0)="","","   "&amp;VLOOKUP(A2431,SOURCE!B:S,16,0)
))))
)</f>
        <v>#VALUE!</v>
      </c>
    </row>
    <row r="2432" spans="1:4">
      <c r="A2432" t="str">
        <f t="shared" si="41"/>
        <v/>
      </c>
      <c r="B2432" t="e">
        <f>VLOOKUP(A2432,SOURCE!B:S,15,0)</f>
        <v>#N/A</v>
      </c>
      <c r="C2432" t="str">
        <f>IF(
ISNUMBER(INDEX(SOURCE!B:B,MATCH(A2432,SOURCE!B:B,0)+1)),
  VALUE(INDEX(SOURCE!B:B,MATCH(A2432,SOURCE!B:B,0)+1)),
  "")</f>
        <v/>
      </c>
      <c r="D2432" s="8" t="e">
        <f>IF(A2432&lt;&gt;INT(A2432),B2432,
IF(A2432&lt;0,VLOOKUP(A2432,lookups!A$1:B$25,2,0),
IF(ISNA(B2432),"",
IF(OR(ISBLANK(A2432),ISNA(B2432),B2432=0),
"",
"#define "&amp;
VLOOKUP(A2432,SOURCE!B:S,15,0)&amp;IF(SOURCE!$AA$2-LEN(VLOOKUP(A2432,SOURCE!B:S,15,0))&gt;=0,REPT(" ",SOURCE!$AA$2-LEN(VLOOKUP(A2432,SOURCE!B:S,15,0))),"")&amp;
TEXT(A2432,"???0")&amp;IF(VLOOKUP(A2432,SOURCE!B:S,16,0)="","","   "&amp;VLOOKUP(A2432,SOURCE!B:S,16,0)
))))
)</f>
        <v>#VALUE!</v>
      </c>
    </row>
    <row r="2433" spans="1:4">
      <c r="A2433" t="str">
        <f t="shared" si="41"/>
        <v/>
      </c>
      <c r="B2433" t="e">
        <f>VLOOKUP(A2433,SOURCE!B:S,15,0)</f>
        <v>#N/A</v>
      </c>
      <c r="C2433" t="str">
        <f>IF(
ISNUMBER(INDEX(SOURCE!B:B,MATCH(A2433,SOURCE!B:B,0)+1)),
  VALUE(INDEX(SOURCE!B:B,MATCH(A2433,SOURCE!B:B,0)+1)),
  "")</f>
        <v/>
      </c>
      <c r="D2433" s="8" t="e">
        <f>IF(A2433&lt;&gt;INT(A2433),B2433,
IF(A2433&lt;0,VLOOKUP(A2433,lookups!A$1:B$25,2,0),
IF(ISNA(B2433),"",
IF(OR(ISBLANK(A2433),ISNA(B2433),B2433=0),
"",
"#define "&amp;
VLOOKUP(A2433,SOURCE!B:S,15,0)&amp;IF(SOURCE!$AA$2-LEN(VLOOKUP(A2433,SOURCE!B:S,15,0))&gt;=0,REPT(" ",SOURCE!$AA$2-LEN(VLOOKUP(A2433,SOURCE!B:S,15,0))),"")&amp;
TEXT(A2433,"???0")&amp;IF(VLOOKUP(A2433,SOURCE!B:S,16,0)="","","   "&amp;VLOOKUP(A2433,SOURCE!B:S,16,0)
))))
)</f>
        <v>#VALUE!</v>
      </c>
    </row>
    <row r="2434" spans="1:4">
      <c r="A2434" t="str">
        <f t="shared" si="41"/>
        <v/>
      </c>
      <c r="B2434" t="e">
        <f>VLOOKUP(A2434,SOURCE!B:S,15,0)</f>
        <v>#N/A</v>
      </c>
      <c r="C2434" t="str">
        <f>IF(
ISNUMBER(INDEX(SOURCE!B:B,MATCH(A2434,SOURCE!B:B,0)+1)),
  VALUE(INDEX(SOURCE!B:B,MATCH(A2434,SOURCE!B:B,0)+1)),
  "")</f>
        <v/>
      </c>
      <c r="D2434" s="8" t="e">
        <f>IF(A2434&lt;&gt;INT(A2434),B2434,
IF(A2434&lt;0,VLOOKUP(A2434,lookups!A$1:B$25,2,0),
IF(ISNA(B2434),"",
IF(OR(ISBLANK(A2434),ISNA(B2434),B2434=0),
"",
"#define "&amp;
VLOOKUP(A2434,SOURCE!B:S,15,0)&amp;IF(SOURCE!$AA$2-LEN(VLOOKUP(A2434,SOURCE!B:S,15,0))&gt;=0,REPT(" ",SOURCE!$AA$2-LEN(VLOOKUP(A2434,SOURCE!B:S,15,0))),"")&amp;
TEXT(A2434,"???0")&amp;IF(VLOOKUP(A2434,SOURCE!B:S,16,0)="","","   "&amp;VLOOKUP(A2434,SOURCE!B:S,16,0)
))))
)</f>
        <v>#VALUE!</v>
      </c>
    </row>
    <row r="2435" spans="1:4">
      <c r="A2435" t="str">
        <f t="shared" si="41"/>
        <v/>
      </c>
      <c r="B2435" t="e">
        <f>VLOOKUP(A2435,SOURCE!B:S,15,0)</f>
        <v>#N/A</v>
      </c>
      <c r="C2435" t="str">
        <f>IF(
ISNUMBER(INDEX(SOURCE!B:B,MATCH(A2435,SOURCE!B:B,0)+1)),
  VALUE(INDEX(SOURCE!B:B,MATCH(A2435,SOURCE!B:B,0)+1)),
  "")</f>
        <v/>
      </c>
      <c r="D2435" s="8" t="e">
        <f>IF(A2435&lt;&gt;INT(A2435),B2435,
IF(A2435&lt;0,VLOOKUP(A2435,lookups!A$1:B$25,2,0),
IF(ISNA(B2435),"",
IF(OR(ISBLANK(A2435),ISNA(B2435),B2435=0),
"",
"#define "&amp;
VLOOKUP(A2435,SOURCE!B:S,15,0)&amp;IF(SOURCE!$AA$2-LEN(VLOOKUP(A2435,SOURCE!B:S,15,0))&gt;=0,REPT(" ",SOURCE!$AA$2-LEN(VLOOKUP(A2435,SOURCE!B:S,15,0))),"")&amp;
TEXT(A2435,"???0")&amp;IF(VLOOKUP(A2435,SOURCE!B:S,16,0)="","","   "&amp;VLOOKUP(A2435,SOURCE!B:S,16,0)
))))
)</f>
        <v>#VALUE!</v>
      </c>
    </row>
    <row r="2436" spans="1:4">
      <c r="A2436" t="str">
        <f t="shared" si="41"/>
        <v/>
      </c>
      <c r="B2436" t="e">
        <f>VLOOKUP(A2436,SOURCE!B:S,15,0)</f>
        <v>#N/A</v>
      </c>
      <c r="C2436" t="str">
        <f>IF(
ISNUMBER(INDEX(SOURCE!B:B,MATCH(A2436,SOURCE!B:B,0)+1)),
  VALUE(INDEX(SOURCE!B:B,MATCH(A2436,SOURCE!B:B,0)+1)),
  "")</f>
        <v/>
      </c>
      <c r="D2436" s="8" t="e">
        <f>IF(A2436&lt;&gt;INT(A2436),B2436,
IF(A2436&lt;0,VLOOKUP(A2436,lookups!A$1:B$25,2,0),
IF(ISNA(B2436),"",
IF(OR(ISBLANK(A2436),ISNA(B2436),B2436=0),
"",
"#define "&amp;
VLOOKUP(A2436,SOURCE!B:S,15,0)&amp;IF(SOURCE!$AA$2-LEN(VLOOKUP(A2436,SOURCE!B:S,15,0))&gt;=0,REPT(" ",SOURCE!$AA$2-LEN(VLOOKUP(A2436,SOURCE!B:S,15,0))),"")&amp;
TEXT(A2436,"???0")&amp;IF(VLOOKUP(A2436,SOURCE!B:S,16,0)="","","   "&amp;VLOOKUP(A2436,SOURCE!B:S,16,0)
))))
)</f>
        <v>#VALUE!</v>
      </c>
    </row>
    <row r="2437" spans="1:4">
      <c r="A2437" t="str">
        <f t="shared" si="41"/>
        <v/>
      </c>
      <c r="B2437" t="e">
        <f>VLOOKUP(A2437,SOURCE!B:S,15,0)</f>
        <v>#N/A</v>
      </c>
      <c r="C2437" t="str">
        <f>IF(
ISNUMBER(INDEX(SOURCE!B:B,MATCH(A2437,SOURCE!B:B,0)+1)),
  VALUE(INDEX(SOURCE!B:B,MATCH(A2437,SOURCE!B:B,0)+1)),
  "")</f>
        <v/>
      </c>
      <c r="D2437" s="8" t="e">
        <f>IF(A2437&lt;&gt;INT(A2437),B2437,
IF(A2437&lt;0,VLOOKUP(A2437,lookups!A$1:B$25,2,0),
IF(ISNA(B2437),"",
IF(OR(ISBLANK(A2437),ISNA(B2437),B2437=0),
"",
"#define "&amp;
VLOOKUP(A2437,SOURCE!B:S,15,0)&amp;IF(SOURCE!$AA$2-LEN(VLOOKUP(A2437,SOURCE!B:S,15,0))&gt;=0,REPT(" ",SOURCE!$AA$2-LEN(VLOOKUP(A2437,SOURCE!B:S,15,0))),"")&amp;
TEXT(A2437,"???0")&amp;IF(VLOOKUP(A2437,SOURCE!B:S,16,0)="","","   "&amp;VLOOKUP(A2437,SOURCE!B:S,16,0)
))))
)</f>
        <v>#VALUE!</v>
      </c>
    </row>
    <row r="2438" spans="1:4">
      <c r="A2438" t="str">
        <f t="shared" si="41"/>
        <v/>
      </c>
      <c r="B2438" t="e">
        <f>VLOOKUP(A2438,SOURCE!B:S,15,0)</f>
        <v>#N/A</v>
      </c>
      <c r="C2438" t="str">
        <f>IF(
ISNUMBER(INDEX(SOURCE!B:B,MATCH(A2438,SOURCE!B:B,0)+1)),
  VALUE(INDEX(SOURCE!B:B,MATCH(A2438,SOURCE!B:B,0)+1)),
  "")</f>
        <v/>
      </c>
      <c r="D2438" s="8" t="e">
        <f>IF(A2438&lt;&gt;INT(A2438),B2438,
IF(A2438&lt;0,VLOOKUP(A2438,lookups!A$1:B$25,2,0),
IF(ISNA(B2438),"",
IF(OR(ISBLANK(A2438),ISNA(B2438),B2438=0),
"",
"#define "&amp;
VLOOKUP(A2438,SOURCE!B:S,15,0)&amp;IF(SOURCE!$AA$2-LEN(VLOOKUP(A2438,SOURCE!B:S,15,0))&gt;=0,REPT(" ",SOURCE!$AA$2-LEN(VLOOKUP(A2438,SOURCE!B:S,15,0))),"")&amp;
TEXT(A2438,"???0")&amp;IF(VLOOKUP(A2438,SOURCE!B:S,16,0)="","","   "&amp;VLOOKUP(A2438,SOURCE!B:S,16,0)
))))
)</f>
        <v>#VALUE!</v>
      </c>
    </row>
    <row r="2439" spans="1:4">
      <c r="A2439" t="str">
        <f t="shared" si="41"/>
        <v/>
      </c>
      <c r="B2439" t="e">
        <f>VLOOKUP(A2439,SOURCE!B:S,15,0)</f>
        <v>#N/A</v>
      </c>
      <c r="C2439" t="str">
        <f>IF(
ISNUMBER(INDEX(SOURCE!B:B,MATCH(A2439,SOURCE!B:B,0)+1)),
  VALUE(INDEX(SOURCE!B:B,MATCH(A2439,SOURCE!B:B,0)+1)),
  "")</f>
        <v/>
      </c>
      <c r="D2439" s="8" t="e">
        <f>IF(A2439&lt;&gt;INT(A2439),B2439,
IF(A2439&lt;0,VLOOKUP(A2439,lookups!A$1:B$25,2,0),
IF(ISNA(B2439),"",
IF(OR(ISBLANK(A2439),ISNA(B2439),B2439=0),
"",
"#define "&amp;
VLOOKUP(A2439,SOURCE!B:S,15,0)&amp;IF(SOURCE!$AA$2-LEN(VLOOKUP(A2439,SOURCE!B:S,15,0))&gt;=0,REPT(" ",SOURCE!$AA$2-LEN(VLOOKUP(A2439,SOURCE!B:S,15,0))),"")&amp;
TEXT(A2439,"???0")&amp;IF(VLOOKUP(A2439,SOURCE!B:S,16,0)="","","   "&amp;VLOOKUP(A2439,SOURCE!B:S,16,0)
))))
)</f>
        <v>#VALUE!</v>
      </c>
    </row>
    <row r="2440" spans="1:4">
      <c r="A2440" t="str">
        <f t="shared" si="41"/>
        <v/>
      </c>
      <c r="B2440" t="e">
        <f>VLOOKUP(A2440,SOURCE!B:S,15,0)</f>
        <v>#N/A</v>
      </c>
      <c r="C2440" t="str">
        <f>IF(
ISNUMBER(INDEX(SOURCE!B:B,MATCH(A2440,SOURCE!B:B,0)+1)),
  VALUE(INDEX(SOURCE!B:B,MATCH(A2440,SOURCE!B:B,0)+1)),
  "")</f>
        <v/>
      </c>
      <c r="D2440" s="8" t="e">
        <f>IF(A2440&lt;&gt;INT(A2440),B2440,
IF(A2440&lt;0,VLOOKUP(A2440,lookups!A$1:B$25,2,0),
IF(ISNA(B2440),"",
IF(OR(ISBLANK(A2440),ISNA(B2440),B2440=0),
"",
"#define "&amp;
VLOOKUP(A2440,SOURCE!B:S,15,0)&amp;IF(SOURCE!$AA$2-LEN(VLOOKUP(A2440,SOURCE!B:S,15,0))&gt;=0,REPT(" ",SOURCE!$AA$2-LEN(VLOOKUP(A2440,SOURCE!B:S,15,0))),"")&amp;
TEXT(A2440,"???0")&amp;IF(VLOOKUP(A2440,SOURCE!B:S,16,0)="","","   "&amp;VLOOKUP(A2440,SOURCE!B:S,16,0)
))))
)</f>
        <v>#VALUE!</v>
      </c>
    </row>
    <row r="2441" spans="1:4">
      <c r="A2441" t="str">
        <f t="shared" si="41"/>
        <v/>
      </c>
      <c r="B2441" t="e">
        <f>VLOOKUP(A2441,SOURCE!B:S,15,0)</f>
        <v>#N/A</v>
      </c>
      <c r="C2441" t="str">
        <f>IF(
ISNUMBER(INDEX(SOURCE!B:B,MATCH(A2441,SOURCE!B:B,0)+1)),
  VALUE(INDEX(SOURCE!B:B,MATCH(A2441,SOURCE!B:B,0)+1)),
  "")</f>
        <v/>
      </c>
      <c r="D2441" s="8" t="e">
        <f>IF(A2441&lt;&gt;INT(A2441),B2441,
IF(A2441&lt;0,VLOOKUP(A2441,lookups!A$1:B$25,2,0),
IF(ISNA(B2441),"",
IF(OR(ISBLANK(A2441),ISNA(B2441),B2441=0),
"",
"#define "&amp;
VLOOKUP(A2441,SOURCE!B:S,15,0)&amp;IF(SOURCE!$AA$2-LEN(VLOOKUP(A2441,SOURCE!B:S,15,0))&gt;=0,REPT(" ",SOURCE!$AA$2-LEN(VLOOKUP(A2441,SOURCE!B:S,15,0))),"")&amp;
TEXT(A2441,"???0")&amp;IF(VLOOKUP(A2441,SOURCE!B:S,16,0)="","","   "&amp;VLOOKUP(A2441,SOURCE!B:S,16,0)
))))
)</f>
        <v>#VALUE!</v>
      </c>
    </row>
    <row r="2442" spans="1:4">
      <c r="A2442" t="str">
        <f t="shared" si="41"/>
        <v/>
      </c>
      <c r="B2442" t="e">
        <f>VLOOKUP(A2442,SOURCE!B:S,15,0)</f>
        <v>#N/A</v>
      </c>
      <c r="C2442" t="str">
        <f>IF(
ISNUMBER(INDEX(SOURCE!B:B,MATCH(A2442,SOURCE!B:B,0)+1)),
  VALUE(INDEX(SOURCE!B:B,MATCH(A2442,SOURCE!B:B,0)+1)),
  "")</f>
        <v/>
      </c>
      <c r="D2442" s="8" t="e">
        <f>IF(A2442&lt;&gt;INT(A2442),B2442,
IF(A2442&lt;0,VLOOKUP(A2442,lookups!A$1:B$25,2,0),
IF(ISNA(B2442),"",
IF(OR(ISBLANK(A2442),ISNA(B2442),B2442=0),
"",
"#define "&amp;
VLOOKUP(A2442,SOURCE!B:S,15,0)&amp;IF(SOURCE!$AA$2-LEN(VLOOKUP(A2442,SOURCE!B:S,15,0))&gt;=0,REPT(" ",SOURCE!$AA$2-LEN(VLOOKUP(A2442,SOURCE!B:S,15,0))),"")&amp;
TEXT(A2442,"???0")&amp;IF(VLOOKUP(A2442,SOURCE!B:S,16,0)="","","   "&amp;VLOOKUP(A2442,SOURCE!B:S,16,0)
))))
)</f>
        <v>#VALUE!</v>
      </c>
    </row>
    <row r="2443" spans="1:4">
      <c r="A2443" t="str">
        <f t="shared" ref="A2443:A2506" si="42">C2442</f>
        <v/>
      </c>
      <c r="B2443" t="e">
        <f>VLOOKUP(A2443,SOURCE!B:S,15,0)</f>
        <v>#N/A</v>
      </c>
      <c r="C2443" t="str">
        <f>IF(
ISNUMBER(INDEX(SOURCE!B:B,MATCH(A2443,SOURCE!B:B,0)+1)),
  VALUE(INDEX(SOURCE!B:B,MATCH(A2443,SOURCE!B:B,0)+1)),
  "")</f>
        <v/>
      </c>
      <c r="D2443" s="8" t="e">
        <f>IF(A2443&lt;&gt;INT(A2443),B2443,
IF(A2443&lt;0,VLOOKUP(A2443,lookups!A$1:B$25,2,0),
IF(ISNA(B2443),"",
IF(OR(ISBLANK(A2443),ISNA(B2443),B2443=0),
"",
"#define "&amp;
VLOOKUP(A2443,SOURCE!B:S,15,0)&amp;IF(SOURCE!$AA$2-LEN(VLOOKUP(A2443,SOURCE!B:S,15,0))&gt;=0,REPT(" ",SOURCE!$AA$2-LEN(VLOOKUP(A2443,SOURCE!B:S,15,0))),"")&amp;
TEXT(A2443,"???0")&amp;IF(VLOOKUP(A2443,SOURCE!B:S,16,0)="","","   "&amp;VLOOKUP(A2443,SOURCE!B:S,16,0)
))))
)</f>
        <v>#VALUE!</v>
      </c>
    </row>
    <row r="2444" spans="1:4">
      <c r="A2444" t="str">
        <f t="shared" si="42"/>
        <v/>
      </c>
      <c r="B2444" t="e">
        <f>VLOOKUP(A2444,SOURCE!B:S,15,0)</f>
        <v>#N/A</v>
      </c>
      <c r="C2444" t="str">
        <f>IF(
ISNUMBER(INDEX(SOURCE!B:B,MATCH(A2444,SOURCE!B:B,0)+1)),
  VALUE(INDEX(SOURCE!B:B,MATCH(A2444,SOURCE!B:B,0)+1)),
  "")</f>
        <v/>
      </c>
      <c r="D2444" s="8" t="e">
        <f>IF(A2444&lt;&gt;INT(A2444),B2444,
IF(A2444&lt;0,VLOOKUP(A2444,lookups!A$1:B$25,2,0),
IF(ISNA(B2444),"",
IF(OR(ISBLANK(A2444),ISNA(B2444),B2444=0),
"",
"#define "&amp;
VLOOKUP(A2444,SOURCE!B:S,15,0)&amp;IF(SOURCE!$AA$2-LEN(VLOOKUP(A2444,SOURCE!B:S,15,0))&gt;=0,REPT(" ",SOURCE!$AA$2-LEN(VLOOKUP(A2444,SOURCE!B:S,15,0))),"")&amp;
TEXT(A2444,"???0")&amp;IF(VLOOKUP(A2444,SOURCE!B:S,16,0)="","","   "&amp;VLOOKUP(A2444,SOURCE!B:S,16,0)
))))
)</f>
        <v>#VALUE!</v>
      </c>
    </row>
    <row r="2445" spans="1:4">
      <c r="A2445" t="str">
        <f t="shared" si="42"/>
        <v/>
      </c>
      <c r="B2445" t="e">
        <f>VLOOKUP(A2445,SOURCE!B:S,15,0)</f>
        <v>#N/A</v>
      </c>
      <c r="C2445" t="str">
        <f>IF(
ISNUMBER(INDEX(SOURCE!B:B,MATCH(A2445,SOURCE!B:B,0)+1)),
  VALUE(INDEX(SOURCE!B:B,MATCH(A2445,SOURCE!B:B,0)+1)),
  "")</f>
        <v/>
      </c>
      <c r="D2445" s="8" t="e">
        <f>IF(A2445&lt;&gt;INT(A2445),B2445,
IF(A2445&lt;0,VLOOKUP(A2445,lookups!A$1:B$25,2,0),
IF(ISNA(B2445),"",
IF(OR(ISBLANK(A2445),ISNA(B2445),B2445=0),
"",
"#define "&amp;
VLOOKUP(A2445,SOURCE!B:S,15,0)&amp;IF(SOURCE!$AA$2-LEN(VLOOKUP(A2445,SOURCE!B:S,15,0))&gt;=0,REPT(" ",SOURCE!$AA$2-LEN(VLOOKUP(A2445,SOURCE!B:S,15,0))),"")&amp;
TEXT(A2445,"???0")&amp;IF(VLOOKUP(A2445,SOURCE!B:S,16,0)="","","   "&amp;VLOOKUP(A2445,SOURCE!B:S,16,0)
))))
)</f>
        <v>#VALUE!</v>
      </c>
    </row>
    <row r="2446" spans="1:4">
      <c r="A2446" t="str">
        <f t="shared" si="42"/>
        <v/>
      </c>
      <c r="B2446" t="e">
        <f>VLOOKUP(A2446,SOURCE!B:S,15,0)</f>
        <v>#N/A</v>
      </c>
      <c r="C2446" t="str">
        <f>IF(
ISNUMBER(INDEX(SOURCE!B:B,MATCH(A2446,SOURCE!B:B,0)+1)),
  VALUE(INDEX(SOURCE!B:B,MATCH(A2446,SOURCE!B:B,0)+1)),
  "")</f>
        <v/>
      </c>
      <c r="D2446" s="8" t="e">
        <f>IF(A2446&lt;&gt;INT(A2446),B2446,
IF(A2446&lt;0,VLOOKUP(A2446,lookups!A$1:B$25,2,0),
IF(ISNA(B2446),"",
IF(OR(ISBLANK(A2446),ISNA(B2446),B2446=0),
"",
"#define "&amp;
VLOOKUP(A2446,SOURCE!B:S,15,0)&amp;IF(SOURCE!$AA$2-LEN(VLOOKUP(A2446,SOURCE!B:S,15,0))&gt;=0,REPT(" ",SOURCE!$AA$2-LEN(VLOOKUP(A2446,SOURCE!B:S,15,0))),"")&amp;
TEXT(A2446,"???0")&amp;IF(VLOOKUP(A2446,SOURCE!B:S,16,0)="","","   "&amp;VLOOKUP(A2446,SOURCE!B:S,16,0)
))))
)</f>
        <v>#VALUE!</v>
      </c>
    </row>
    <row r="2447" spans="1:4">
      <c r="A2447" t="str">
        <f t="shared" si="42"/>
        <v/>
      </c>
      <c r="B2447" t="e">
        <f>VLOOKUP(A2447,SOURCE!B:S,15,0)</f>
        <v>#N/A</v>
      </c>
      <c r="C2447" t="str">
        <f>IF(
ISNUMBER(INDEX(SOURCE!B:B,MATCH(A2447,SOURCE!B:B,0)+1)),
  VALUE(INDEX(SOURCE!B:B,MATCH(A2447,SOURCE!B:B,0)+1)),
  "")</f>
        <v/>
      </c>
      <c r="D2447" s="8" t="e">
        <f>IF(A2447&lt;&gt;INT(A2447),B2447,
IF(A2447&lt;0,VLOOKUP(A2447,lookups!A$1:B$25,2,0),
IF(ISNA(B2447),"",
IF(OR(ISBLANK(A2447),ISNA(B2447),B2447=0),
"",
"#define "&amp;
VLOOKUP(A2447,SOURCE!B:S,15,0)&amp;IF(SOURCE!$AA$2-LEN(VLOOKUP(A2447,SOURCE!B:S,15,0))&gt;=0,REPT(" ",SOURCE!$AA$2-LEN(VLOOKUP(A2447,SOURCE!B:S,15,0))),"")&amp;
TEXT(A2447,"???0")&amp;IF(VLOOKUP(A2447,SOURCE!B:S,16,0)="","","   "&amp;VLOOKUP(A2447,SOURCE!B:S,16,0)
))))
)</f>
        <v>#VALUE!</v>
      </c>
    </row>
    <row r="2448" spans="1:4">
      <c r="A2448" t="str">
        <f t="shared" si="42"/>
        <v/>
      </c>
      <c r="B2448" t="e">
        <f>VLOOKUP(A2448,SOURCE!B:S,15,0)</f>
        <v>#N/A</v>
      </c>
      <c r="C2448" t="str">
        <f>IF(
ISNUMBER(INDEX(SOURCE!B:B,MATCH(A2448,SOURCE!B:B,0)+1)),
  VALUE(INDEX(SOURCE!B:B,MATCH(A2448,SOURCE!B:B,0)+1)),
  "")</f>
        <v/>
      </c>
      <c r="D2448" s="8" t="e">
        <f>IF(A2448&lt;&gt;INT(A2448),B2448,
IF(A2448&lt;0,VLOOKUP(A2448,lookups!A$1:B$25,2,0),
IF(ISNA(B2448),"",
IF(OR(ISBLANK(A2448),ISNA(B2448),B2448=0),
"",
"#define "&amp;
VLOOKUP(A2448,SOURCE!B:S,15,0)&amp;IF(SOURCE!$AA$2-LEN(VLOOKUP(A2448,SOURCE!B:S,15,0))&gt;=0,REPT(" ",SOURCE!$AA$2-LEN(VLOOKUP(A2448,SOURCE!B:S,15,0))),"")&amp;
TEXT(A2448,"???0")&amp;IF(VLOOKUP(A2448,SOURCE!B:S,16,0)="","","   "&amp;VLOOKUP(A2448,SOURCE!B:S,16,0)
))))
)</f>
        <v>#VALUE!</v>
      </c>
    </row>
    <row r="2449" spans="1:4">
      <c r="A2449" t="str">
        <f t="shared" si="42"/>
        <v/>
      </c>
      <c r="B2449" t="e">
        <f>VLOOKUP(A2449,SOURCE!B:S,15,0)</f>
        <v>#N/A</v>
      </c>
      <c r="C2449" t="str">
        <f>IF(
ISNUMBER(INDEX(SOURCE!B:B,MATCH(A2449,SOURCE!B:B,0)+1)),
  VALUE(INDEX(SOURCE!B:B,MATCH(A2449,SOURCE!B:B,0)+1)),
  "")</f>
        <v/>
      </c>
      <c r="D2449" s="8" t="e">
        <f>IF(A2449&lt;&gt;INT(A2449),B2449,
IF(A2449&lt;0,VLOOKUP(A2449,lookups!A$1:B$25,2,0),
IF(ISNA(B2449),"",
IF(OR(ISBLANK(A2449),ISNA(B2449),B2449=0),
"",
"#define "&amp;
VLOOKUP(A2449,SOURCE!B:S,15,0)&amp;IF(SOURCE!$AA$2-LEN(VLOOKUP(A2449,SOURCE!B:S,15,0))&gt;=0,REPT(" ",SOURCE!$AA$2-LEN(VLOOKUP(A2449,SOURCE!B:S,15,0))),"")&amp;
TEXT(A2449,"???0")&amp;IF(VLOOKUP(A2449,SOURCE!B:S,16,0)="","","   "&amp;VLOOKUP(A2449,SOURCE!B:S,16,0)
))))
)</f>
        <v>#VALUE!</v>
      </c>
    </row>
    <row r="2450" spans="1:4">
      <c r="A2450" t="str">
        <f t="shared" si="42"/>
        <v/>
      </c>
      <c r="B2450" t="e">
        <f>VLOOKUP(A2450,SOURCE!B:S,15,0)</f>
        <v>#N/A</v>
      </c>
      <c r="C2450" t="str">
        <f>IF(
ISNUMBER(INDEX(SOURCE!B:B,MATCH(A2450,SOURCE!B:B,0)+1)),
  VALUE(INDEX(SOURCE!B:B,MATCH(A2450,SOURCE!B:B,0)+1)),
  "")</f>
        <v/>
      </c>
      <c r="D2450" s="8" t="e">
        <f>IF(A2450&lt;&gt;INT(A2450),B2450,
IF(A2450&lt;0,VLOOKUP(A2450,lookups!A$1:B$25,2,0),
IF(ISNA(B2450),"",
IF(OR(ISBLANK(A2450),ISNA(B2450),B2450=0),
"",
"#define "&amp;
VLOOKUP(A2450,SOURCE!B:S,15,0)&amp;IF(SOURCE!$AA$2-LEN(VLOOKUP(A2450,SOURCE!B:S,15,0))&gt;=0,REPT(" ",SOURCE!$AA$2-LEN(VLOOKUP(A2450,SOURCE!B:S,15,0))),"")&amp;
TEXT(A2450,"???0")&amp;IF(VLOOKUP(A2450,SOURCE!B:S,16,0)="","","   "&amp;VLOOKUP(A2450,SOURCE!B:S,16,0)
))))
)</f>
        <v>#VALUE!</v>
      </c>
    </row>
    <row r="2451" spans="1:4">
      <c r="A2451" t="str">
        <f t="shared" si="42"/>
        <v/>
      </c>
      <c r="B2451" t="e">
        <f>VLOOKUP(A2451,SOURCE!B:S,15,0)</f>
        <v>#N/A</v>
      </c>
      <c r="C2451" t="str">
        <f>IF(
ISNUMBER(INDEX(SOURCE!B:B,MATCH(A2451,SOURCE!B:B,0)+1)),
  VALUE(INDEX(SOURCE!B:B,MATCH(A2451,SOURCE!B:B,0)+1)),
  "")</f>
        <v/>
      </c>
      <c r="D2451" s="8" t="e">
        <f>IF(A2451&lt;&gt;INT(A2451),B2451,
IF(A2451&lt;0,VLOOKUP(A2451,lookups!A$1:B$25,2,0),
IF(ISNA(B2451),"",
IF(OR(ISBLANK(A2451),ISNA(B2451),B2451=0),
"",
"#define "&amp;
VLOOKUP(A2451,SOURCE!B:S,15,0)&amp;IF(SOURCE!$AA$2-LEN(VLOOKUP(A2451,SOURCE!B:S,15,0))&gt;=0,REPT(" ",SOURCE!$AA$2-LEN(VLOOKUP(A2451,SOURCE!B:S,15,0))),"")&amp;
TEXT(A2451,"???0")&amp;IF(VLOOKUP(A2451,SOURCE!B:S,16,0)="","","   "&amp;VLOOKUP(A2451,SOURCE!B:S,16,0)
))))
)</f>
        <v>#VALUE!</v>
      </c>
    </row>
    <row r="2452" spans="1:4">
      <c r="A2452" t="str">
        <f t="shared" si="42"/>
        <v/>
      </c>
      <c r="B2452" t="e">
        <f>VLOOKUP(A2452,SOURCE!B:S,15,0)</f>
        <v>#N/A</v>
      </c>
      <c r="C2452" t="str">
        <f>IF(
ISNUMBER(INDEX(SOURCE!B:B,MATCH(A2452,SOURCE!B:B,0)+1)),
  VALUE(INDEX(SOURCE!B:B,MATCH(A2452,SOURCE!B:B,0)+1)),
  "")</f>
        <v/>
      </c>
      <c r="D2452" s="8" t="e">
        <f>IF(A2452&lt;&gt;INT(A2452),B2452,
IF(A2452&lt;0,VLOOKUP(A2452,lookups!A$1:B$25,2,0),
IF(ISNA(B2452),"",
IF(OR(ISBLANK(A2452),ISNA(B2452),B2452=0),
"",
"#define "&amp;
VLOOKUP(A2452,SOURCE!B:S,15,0)&amp;IF(SOURCE!$AA$2-LEN(VLOOKUP(A2452,SOURCE!B:S,15,0))&gt;=0,REPT(" ",SOURCE!$AA$2-LEN(VLOOKUP(A2452,SOURCE!B:S,15,0))),"")&amp;
TEXT(A2452,"???0")&amp;IF(VLOOKUP(A2452,SOURCE!B:S,16,0)="","","   "&amp;VLOOKUP(A2452,SOURCE!B:S,16,0)
))))
)</f>
        <v>#VALUE!</v>
      </c>
    </row>
    <row r="2453" spans="1:4">
      <c r="A2453" t="str">
        <f t="shared" si="42"/>
        <v/>
      </c>
      <c r="B2453" t="e">
        <f>VLOOKUP(A2453,SOURCE!B:S,15,0)</f>
        <v>#N/A</v>
      </c>
      <c r="C2453" t="str">
        <f>IF(
ISNUMBER(INDEX(SOURCE!B:B,MATCH(A2453,SOURCE!B:B,0)+1)),
  VALUE(INDEX(SOURCE!B:B,MATCH(A2453,SOURCE!B:B,0)+1)),
  "")</f>
        <v/>
      </c>
      <c r="D2453" s="8" t="e">
        <f>IF(A2453&lt;&gt;INT(A2453),B2453,
IF(A2453&lt;0,VLOOKUP(A2453,lookups!A$1:B$25,2,0),
IF(ISNA(B2453),"",
IF(OR(ISBLANK(A2453),ISNA(B2453),B2453=0),
"",
"#define "&amp;
VLOOKUP(A2453,SOURCE!B:S,15,0)&amp;IF(SOURCE!$AA$2-LEN(VLOOKUP(A2453,SOURCE!B:S,15,0))&gt;=0,REPT(" ",SOURCE!$AA$2-LEN(VLOOKUP(A2453,SOURCE!B:S,15,0))),"")&amp;
TEXT(A2453,"???0")&amp;IF(VLOOKUP(A2453,SOURCE!B:S,16,0)="","","   "&amp;VLOOKUP(A2453,SOURCE!B:S,16,0)
))))
)</f>
        <v>#VALUE!</v>
      </c>
    </row>
    <row r="2454" spans="1:4">
      <c r="A2454" t="str">
        <f t="shared" si="42"/>
        <v/>
      </c>
      <c r="B2454" t="e">
        <f>VLOOKUP(A2454,SOURCE!B:S,15,0)</f>
        <v>#N/A</v>
      </c>
      <c r="C2454" t="str">
        <f>IF(
ISNUMBER(INDEX(SOURCE!B:B,MATCH(A2454,SOURCE!B:B,0)+1)),
  VALUE(INDEX(SOURCE!B:B,MATCH(A2454,SOURCE!B:B,0)+1)),
  "")</f>
        <v/>
      </c>
      <c r="D2454" s="8" t="e">
        <f>IF(A2454&lt;&gt;INT(A2454),B2454,
IF(A2454&lt;0,VLOOKUP(A2454,lookups!A$1:B$25,2,0),
IF(ISNA(B2454),"",
IF(OR(ISBLANK(A2454),ISNA(B2454),B2454=0),
"",
"#define "&amp;
VLOOKUP(A2454,SOURCE!B:S,15,0)&amp;IF(SOURCE!$AA$2-LEN(VLOOKUP(A2454,SOURCE!B:S,15,0))&gt;=0,REPT(" ",SOURCE!$AA$2-LEN(VLOOKUP(A2454,SOURCE!B:S,15,0))),"")&amp;
TEXT(A2454,"???0")&amp;IF(VLOOKUP(A2454,SOURCE!B:S,16,0)="","","   "&amp;VLOOKUP(A2454,SOURCE!B:S,16,0)
))))
)</f>
        <v>#VALUE!</v>
      </c>
    </row>
    <row r="2455" spans="1:4">
      <c r="A2455" t="str">
        <f t="shared" si="42"/>
        <v/>
      </c>
      <c r="B2455" t="e">
        <f>VLOOKUP(A2455,SOURCE!B:S,15,0)</f>
        <v>#N/A</v>
      </c>
      <c r="C2455" t="str">
        <f>IF(
ISNUMBER(INDEX(SOURCE!B:B,MATCH(A2455,SOURCE!B:B,0)+1)),
  VALUE(INDEX(SOURCE!B:B,MATCH(A2455,SOURCE!B:B,0)+1)),
  "")</f>
        <v/>
      </c>
      <c r="D2455" s="8" t="e">
        <f>IF(A2455&lt;&gt;INT(A2455),B2455,
IF(A2455&lt;0,VLOOKUP(A2455,lookups!A$1:B$25,2,0),
IF(ISNA(B2455),"",
IF(OR(ISBLANK(A2455),ISNA(B2455),B2455=0),
"",
"#define "&amp;
VLOOKUP(A2455,SOURCE!B:S,15,0)&amp;IF(SOURCE!$AA$2-LEN(VLOOKUP(A2455,SOURCE!B:S,15,0))&gt;=0,REPT(" ",SOURCE!$AA$2-LEN(VLOOKUP(A2455,SOURCE!B:S,15,0))),"")&amp;
TEXT(A2455,"???0")&amp;IF(VLOOKUP(A2455,SOURCE!B:S,16,0)="","","   "&amp;VLOOKUP(A2455,SOURCE!B:S,16,0)
))))
)</f>
        <v>#VALUE!</v>
      </c>
    </row>
    <row r="2456" spans="1:4">
      <c r="A2456" t="str">
        <f t="shared" si="42"/>
        <v/>
      </c>
      <c r="B2456" t="e">
        <f>VLOOKUP(A2456,SOURCE!B:S,15,0)</f>
        <v>#N/A</v>
      </c>
      <c r="C2456" t="str">
        <f>IF(
ISNUMBER(INDEX(SOURCE!B:B,MATCH(A2456,SOURCE!B:B,0)+1)),
  VALUE(INDEX(SOURCE!B:B,MATCH(A2456,SOURCE!B:B,0)+1)),
  "")</f>
        <v/>
      </c>
      <c r="D2456" s="8" t="e">
        <f>IF(A2456&lt;&gt;INT(A2456),B2456,
IF(A2456&lt;0,VLOOKUP(A2456,lookups!A$1:B$25,2,0),
IF(ISNA(B2456),"",
IF(OR(ISBLANK(A2456),ISNA(B2456),B2456=0),
"",
"#define "&amp;
VLOOKUP(A2456,SOURCE!B:S,15,0)&amp;IF(SOURCE!$AA$2-LEN(VLOOKUP(A2456,SOURCE!B:S,15,0))&gt;=0,REPT(" ",SOURCE!$AA$2-LEN(VLOOKUP(A2456,SOURCE!B:S,15,0))),"")&amp;
TEXT(A2456,"???0")&amp;IF(VLOOKUP(A2456,SOURCE!B:S,16,0)="","","   "&amp;VLOOKUP(A2456,SOURCE!B:S,16,0)
))))
)</f>
        <v>#VALUE!</v>
      </c>
    </row>
    <row r="2457" spans="1:4">
      <c r="A2457" t="str">
        <f t="shared" si="42"/>
        <v/>
      </c>
      <c r="B2457" t="e">
        <f>VLOOKUP(A2457,SOURCE!B:S,15,0)</f>
        <v>#N/A</v>
      </c>
      <c r="C2457" t="str">
        <f>IF(
ISNUMBER(INDEX(SOURCE!B:B,MATCH(A2457,SOURCE!B:B,0)+1)),
  VALUE(INDEX(SOURCE!B:B,MATCH(A2457,SOURCE!B:B,0)+1)),
  "")</f>
        <v/>
      </c>
      <c r="D2457" s="8" t="e">
        <f>IF(A2457&lt;&gt;INT(A2457),B2457,
IF(A2457&lt;0,VLOOKUP(A2457,lookups!A$1:B$25,2,0),
IF(ISNA(B2457),"",
IF(OR(ISBLANK(A2457),ISNA(B2457),B2457=0),
"",
"#define "&amp;
VLOOKUP(A2457,SOURCE!B:S,15,0)&amp;IF(SOURCE!$AA$2-LEN(VLOOKUP(A2457,SOURCE!B:S,15,0))&gt;=0,REPT(" ",SOURCE!$AA$2-LEN(VLOOKUP(A2457,SOURCE!B:S,15,0))),"")&amp;
TEXT(A2457,"???0")&amp;IF(VLOOKUP(A2457,SOURCE!B:S,16,0)="","","   "&amp;VLOOKUP(A2457,SOURCE!B:S,16,0)
))))
)</f>
        <v>#VALUE!</v>
      </c>
    </row>
    <row r="2458" spans="1:4">
      <c r="A2458" t="str">
        <f t="shared" si="42"/>
        <v/>
      </c>
      <c r="B2458" t="e">
        <f>VLOOKUP(A2458,SOURCE!B:S,15,0)</f>
        <v>#N/A</v>
      </c>
      <c r="C2458" t="str">
        <f>IF(
ISNUMBER(INDEX(SOURCE!B:B,MATCH(A2458,SOURCE!B:B,0)+1)),
  VALUE(INDEX(SOURCE!B:B,MATCH(A2458,SOURCE!B:B,0)+1)),
  "")</f>
        <v/>
      </c>
      <c r="D2458" s="8" t="e">
        <f>IF(A2458&lt;&gt;INT(A2458),B2458,
IF(A2458&lt;0,VLOOKUP(A2458,lookups!A$1:B$25,2,0),
IF(ISNA(B2458),"",
IF(OR(ISBLANK(A2458),ISNA(B2458),B2458=0),
"",
"#define "&amp;
VLOOKUP(A2458,SOURCE!B:S,15,0)&amp;IF(SOURCE!$AA$2-LEN(VLOOKUP(A2458,SOURCE!B:S,15,0))&gt;=0,REPT(" ",SOURCE!$AA$2-LEN(VLOOKUP(A2458,SOURCE!B:S,15,0))),"")&amp;
TEXT(A2458,"???0")&amp;IF(VLOOKUP(A2458,SOURCE!B:S,16,0)="","","   "&amp;VLOOKUP(A2458,SOURCE!B:S,16,0)
))))
)</f>
        <v>#VALUE!</v>
      </c>
    </row>
    <row r="2459" spans="1:4">
      <c r="A2459" t="str">
        <f t="shared" si="42"/>
        <v/>
      </c>
      <c r="B2459" t="e">
        <f>VLOOKUP(A2459,SOURCE!B:S,15,0)</f>
        <v>#N/A</v>
      </c>
      <c r="C2459" t="str">
        <f>IF(
ISNUMBER(INDEX(SOURCE!B:B,MATCH(A2459,SOURCE!B:B,0)+1)),
  VALUE(INDEX(SOURCE!B:B,MATCH(A2459,SOURCE!B:B,0)+1)),
  "")</f>
        <v/>
      </c>
      <c r="D2459" s="8" t="e">
        <f>IF(A2459&lt;&gt;INT(A2459),B2459,
IF(A2459&lt;0,VLOOKUP(A2459,lookups!A$1:B$25,2,0),
IF(ISNA(B2459),"",
IF(OR(ISBLANK(A2459),ISNA(B2459),B2459=0),
"",
"#define "&amp;
VLOOKUP(A2459,SOURCE!B:S,15,0)&amp;IF(SOURCE!$AA$2-LEN(VLOOKUP(A2459,SOURCE!B:S,15,0))&gt;=0,REPT(" ",SOURCE!$AA$2-LEN(VLOOKUP(A2459,SOURCE!B:S,15,0))),"")&amp;
TEXT(A2459,"???0")&amp;IF(VLOOKUP(A2459,SOURCE!B:S,16,0)="","","   "&amp;VLOOKUP(A2459,SOURCE!B:S,16,0)
))))
)</f>
        <v>#VALUE!</v>
      </c>
    </row>
    <row r="2460" spans="1:4">
      <c r="A2460" t="str">
        <f t="shared" si="42"/>
        <v/>
      </c>
      <c r="B2460" t="e">
        <f>VLOOKUP(A2460,SOURCE!B:S,15,0)</f>
        <v>#N/A</v>
      </c>
      <c r="C2460" t="str">
        <f>IF(
ISNUMBER(INDEX(SOURCE!B:B,MATCH(A2460,SOURCE!B:B,0)+1)),
  VALUE(INDEX(SOURCE!B:B,MATCH(A2460,SOURCE!B:B,0)+1)),
  "")</f>
        <v/>
      </c>
      <c r="D2460" s="8" t="e">
        <f>IF(A2460&lt;&gt;INT(A2460),B2460,
IF(A2460&lt;0,VLOOKUP(A2460,lookups!A$1:B$25,2,0),
IF(ISNA(B2460),"",
IF(OR(ISBLANK(A2460),ISNA(B2460),B2460=0),
"",
"#define "&amp;
VLOOKUP(A2460,SOURCE!B:S,15,0)&amp;IF(SOURCE!$AA$2-LEN(VLOOKUP(A2460,SOURCE!B:S,15,0))&gt;=0,REPT(" ",SOURCE!$AA$2-LEN(VLOOKUP(A2460,SOURCE!B:S,15,0))),"")&amp;
TEXT(A2460,"???0")&amp;IF(VLOOKUP(A2460,SOURCE!B:S,16,0)="","","   "&amp;VLOOKUP(A2460,SOURCE!B:S,16,0)
))))
)</f>
        <v>#VALUE!</v>
      </c>
    </row>
    <row r="2461" spans="1:4">
      <c r="A2461" t="str">
        <f t="shared" si="42"/>
        <v/>
      </c>
      <c r="B2461" t="e">
        <f>VLOOKUP(A2461,SOURCE!B:S,15,0)</f>
        <v>#N/A</v>
      </c>
      <c r="C2461" t="str">
        <f>IF(
ISNUMBER(INDEX(SOURCE!B:B,MATCH(A2461,SOURCE!B:B,0)+1)),
  VALUE(INDEX(SOURCE!B:B,MATCH(A2461,SOURCE!B:B,0)+1)),
  "")</f>
        <v/>
      </c>
      <c r="D2461" s="8" t="e">
        <f>IF(A2461&lt;&gt;INT(A2461),B2461,
IF(A2461&lt;0,VLOOKUP(A2461,lookups!A$1:B$25,2,0),
IF(ISNA(B2461),"",
IF(OR(ISBLANK(A2461),ISNA(B2461),B2461=0),
"",
"#define "&amp;
VLOOKUP(A2461,SOURCE!B:S,15,0)&amp;IF(SOURCE!$AA$2-LEN(VLOOKUP(A2461,SOURCE!B:S,15,0))&gt;=0,REPT(" ",SOURCE!$AA$2-LEN(VLOOKUP(A2461,SOURCE!B:S,15,0))),"")&amp;
TEXT(A2461,"???0")&amp;IF(VLOOKUP(A2461,SOURCE!B:S,16,0)="","","   "&amp;VLOOKUP(A2461,SOURCE!B:S,16,0)
))))
)</f>
        <v>#VALUE!</v>
      </c>
    </row>
    <row r="2462" spans="1:4">
      <c r="A2462" t="str">
        <f t="shared" si="42"/>
        <v/>
      </c>
      <c r="B2462" t="e">
        <f>VLOOKUP(A2462,SOURCE!B:S,15,0)</f>
        <v>#N/A</v>
      </c>
      <c r="C2462" t="str">
        <f>IF(
ISNUMBER(INDEX(SOURCE!B:B,MATCH(A2462,SOURCE!B:B,0)+1)),
  VALUE(INDEX(SOURCE!B:B,MATCH(A2462,SOURCE!B:B,0)+1)),
  "")</f>
        <v/>
      </c>
      <c r="D2462" s="8" t="e">
        <f>IF(A2462&lt;&gt;INT(A2462),B2462,
IF(A2462&lt;0,VLOOKUP(A2462,lookups!A$1:B$25,2,0),
IF(ISNA(B2462),"",
IF(OR(ISBLANK(A2462),ISNA(B2462),B2462=0),
"",
"#define "&amp;
VLOOKUP(A2462,SOURCE!B:S,15,0)&amp;IF(SOURCE!$AA$2-LEN(VLOOKUP(A2462,SOURCE!B:S,15,0))&gt;=0,REPT(" ",SOURCE!$AA$2-LEN(VLOOKUP(A2462,SOURCE!B:S,15,0))),"")&amp;
TEXT(A2462,"???0")&amp;IF(VLOOKUP(A2462,SOURCE!B:S,16,0)="","","   "&amp;VLOOKUP(A2462,SOURCE!B:S,16,0)
))))
)</f>
        <v>#VALUE!</v>
      </c>
    </row>
    <row r="2463" spans="1:4">
      <c r="A2463" t="str">
        <f t="shared" si="42"/>
        <v/>
      </c>
      <c r="B2463" t="e">
        <f>VLOOKUP(A2463,SOURCE!B:S,15,0)</f>
        <v>#N/A</v>
      </c>
      <c r="C2463" t="str">
        <f>IF(
ISNUMBER(INDEX(SOURCE!B:B,MATCH(A2463,SOURCE!B:B,0)+1)),
  VALUE(INDEX(SOURCE!B:B,MATCH(A2463,SOURCE!B:B,0)+1)),
  "")</f>
        <v/>
      </c>
      <c r="D2463" s="8" t="e">
        <f>IF(A2463&lt;&gt;INT(A2463),B2463,
IF(A2463&lt;0,VLOOKUP(A2463,lookups!A$1:B$25,2,0),
IF(ISNA(B2463),"",
IF(OR(ISBLANK(A2463),ISNA(B2463),B2463=0),
"",
"#define "&amp;
VLOOKUP(A2463,SOURCE!B:S,15,0)&amp;IF(SOURCE!$AA$2-LEN(VLOOKUP(A2463,SOURCE!B:S,15,0))&gt;=0,REPT(" ",SOURCE!$AA$2-LEN(VLOOKUP(A2463,SOURCE!B:S,15,0))),"")&amp;
TEXT(A2463,"???0")&amp;IF(VLOOKUP(A2463,SOURCE!B:S,16,0)="","","   "&amp;VLOOKUP(A2463,SOURCE!B:S,16,0)
))))
)</f>
        <v>#VALUE!</v>
      </c>
    </row>
    <row r="2464" spans="1:4">
      <c r="A2464" t="str">
        <f t="shared" si="42"/>
        <v/>
      </c>
      <c r="B2464" t="e">
        <f>VLOOKUP(A2464,SOURCE!B:S,15,0)</f>
        <v>#N/A</v>
      </c>
      <c r="C2464" t="str">
        <f>IF(
ISNUMBER(INDEX(SOURCE!B:B,MATCH(A2464,SOURCE!B:B,0)+1)),
  VALUE(INDEX(SOURCE!B:B,MATCH(A2464,SOURCE!B:B,0)+1)),
  "")</f>
        <v/>
      </c>
      <c r="D2464" s="8" t="e">
        <f>IF(A2464&lt;&gt;INT(A2464),B2464,
IF(A2464&lt;0,VLOOKUP(A2464,lookups!A$1:B$25,2,0),
IF(ISNA(B2464),"",
IF(OR(ISBLANK(A2464),ISNA(B2464),B2464=0),
"",
"#define "&amp;
VLOOKUP(A2464,SOURCE!B:S,15,0)&amp;IF(SOURCE!$AA$2-LEN(VLOOKUP(A2464,SOURCE!B:S,15,0))&gt;=0,REPT(" ",SOURCE!$AA$2-LEN(VLOOKUP(A2464,SOURCE!B:S,15,0))),"")&amp;
TEXT(A2464,"???0")&amp;IF(VLOOKUP(A2464,SOURCE!B:S,16,0)="","","   "&amp;VLOOKUP(A2464,SOURCE!B:S,16,0)
))))
)</f>
        <v>#VALUE!</v>
      </c>
    </row>
    <row r="2465" spans="1:4">
      <c r="A2465" t="str">
        <f t="shared" si="42"/>
        <v/>
      </c>
      <c r="B2465" t="e">
        <f>VLOOKUP(A2465,SOURCE!B:S,15,0)</f>
        <v>#N/A</v>
      </c>
      <c r="C2465" t="str">
        <f>IF(
ISNUMBER(INDEX(SOURCE!B:B,MATCH(A2465,SOURCE!B:B,0)+1)),
  VALUE(INDEX(SOURCE!B:B,MATCH(A2465,SOURCE!B:B,0)+1)),
  "")</f>
        <v/>
      </c>
      <c r="D2465" s="8" t="e">
        <f>IF(A2465&lt;&gt;INT(A2465),B2465,
IF(A2465&lt;0,VLOOKUP(A2465,lookups!A$1:B$25,2,0),
IF(ISNA(B2465),"",
IF(OR(ISBLANK(A2465),ISNA(B2465),B2465=0),
"",
"#define "&amp;
VLOOKUP(A2465,SOURCE!B:S,15,0)&amp;IF(SOURCE!$AA$2-LEN(VLOOKUP(A2465,SOURCE!B:S,15,0))&gt;=0,REPT(" ",SOURCE!$AA$2-LEN(VLOOKUP(A2465,SOURCE!B:S,15,0))),"")&amp;
TEXT(A2465,"???0")&amp;IF(VLOOKUP(A2465,SOURCE!B:S,16,0)="","","   "&amp;VLOOKUP(A2465,SOURCE!B:S,16,0)
))))
)</f>
        <v>#VALUE!</v>
      </c>
    </row>
    <row r="2466" spans="1:4">
      <c r="A2466" t="str">
        <f t="shared" si="42"/>
        <v/>
      </c>
      <c r="B2466" t="e">
        <f>VLOOKUP(A2466,SOURCE!B:S,15,0)</f>
        <v>#N/A</v>
      </c>
      <c r="C2466" t="str">
        <f>IF(
ISNUMBER(INDEX(SOURCE!B:B,MATCH(A2466,SOURCE!B:B,0)+1)),
  VALUE(INDEX(SOURCE!B:B,MATCH(A2466,SOURCE!B:B,0)+1)),
  "")</f>
        <v/>
      </c>
      <c r="D2466" s="8" t="e">
        <f>IF(A2466&lt;&gt;INT(A2466),B2466,
IF(A2466&lt;0,VLOOKUP(A2466,lookups!A$1:B$25,2,0),
IF(ISNA(B2466),"",
IF(OR(ISBLANK(A2466),ISNA(B2466),B2466=0),
"",
"#define "&amp;
VLOOKUP(A2466,SOURCE!B:S,15,0)&amp;IF(SOURCE!$AA$2-LEN(VLOOKUP(A2466,SOURCE!B:S,15,0))&gt;=0,REPT(" ",SOURCE!$AA$2-LEN(VLOOKUP(A2466,SOURCE!B:S,15,0))),"")&amp;
TEXT(A2466,"???0")&amp;IF(VLOOKUP(A2466,SOURCE!B:S,16,0)="","","   "&amp;VLOOKUP(A2466,SOURCE!B:S,16,0)
))))
)</f>
        <v>#VALUE!</v>
      </c>
    </row>
    <row r="2467" spans="1:4">
      <c r="A2467" t="str">
        <f t="shared" si="42"/>
        <v/>
      </c>
      <c r="B2467" t="e">
        <f>VLOOKUP(A2467,SOURCE!B:S,15,0)</f>
        <v>#N/A</v>
      </c>
      <c r="C2467" t="str">
        <f>IF(
ISNUMBER(INDEX(SOURCE!B:B,MATCH(A2467,SOURCE!B:B,0)+1)),
  VALUE(INDEX(SOURCE!B:B,MATCH(A2467,SOURCE!B:B,0)+1)),
  "")</f>
        <v/>
      </c>
      <c r="D2467" s="8" t="e">
        <f>IF(A2467&lt;&gt;INT(A2467),B2467,
IF(A2467&lt;0,VLOOKUP(A2467,lookups!A$1:B$25,2,0),
IF(ISNA(B2467),"",
IF(OR(ISBLANK(A2467),ISNA(B2467),B2467=0),
"",
"#define "&amp;
VLOOKUP(A2467,SOURCE!B:S,15,0)&amp;IF(SOURCE!$AA$2-LEN(VLOOKUP(A2467,SOURCE!B:S,15,0))&gt;=0,REPT(" ",SOURCE!$AA$2-LEN(VLOOKUP(A2467,SOURCE!B:S,15,0))),"")&amp;
TEXT(A2467,"???0")&amp;IF(VLOOKUP(A2467,SOURCE!B:S,16,0)="","","   "&amp;VLOOKUP(A2467,SOURCE!B:S,16,0)
))))
)</f>
        <v>#VALUE!</v>
      </c>
    </row>
    <row r="2468" spans="1:4">
      <c r="A2468" t="str">
        <f t="shared" si="42"/>
        <v/>
      </c>
      <c r="B2468" t="e">
        <f>VLOOKUP(A2468,SOURCE!B:S,15,0)</f>
        <v>#N/A</v>
      </c>
      <c r="C2468" t="str">
        <f>IF(
ISNUMBER(INDEX(SOURCE!B:B,MATCH(A2468,SOURCE!B:B,0)+1)),
  VALUE(INDEX(SOURCE!B:B,MATCH(A2468,SOURCE!B:B,0)+1)),
  "")</f>
        <v/>
      </c>
      <c r="D2468" s="8" t="e">
        <f>IF(A2468&lt;&gt;INT(A2468),B2468,
IF(A2468&lt;0,VLOOKUP(A2468,lookups!A$1:B$25,2,0),
IF(ISNA(B2468),"",
IF(OR(ISBLANK(A2468),ISNA(B2468),B2468=0),
"",
"#define "&amp;
VLOOKUP(A2468,SOURCE!B:S,15,0)&amp;IF(SOURCE!$AA$2-LEN(VLOOKUP(A2468,SOURCE!B:S,15,0))&gt;=0,REPT(" ",SOURCE!$AA$2-LEN(VLOOKUP(A2468,SOURCE!B:S,15,0))),"")&amp;
TEXT(A2468,"???0")&amp;IF(VLOOKUP(A2468,SOURCE!B:S,16,0)="","","   "&amp;VLOOKUP(A2468,SOURCE!B:S,16,0)
))))
)</f>
        <v>#VALUE!</v>
      </c>
    </row>
    <row r="2469" spans="1:4">
      <c r="A2469" t="str">
        <f t="shared" si="42"/>
        <v/>
      </c>
      <c r="B2469" t="e">
        <f>VLOOKUP(A2469,SOURCE!B:S,15,0)</f>
        <v>#N/A</v>
      </c>
      <c r="C2469" t="str">
        <f>IF(
ISNUMBER(INDEX(SOURCE!B:B,MATCH(A2469,SOURCE!B:B,0)+1)),
  VALUE(INDEX(SOURCE!B:B,MATCH(A2469,SOURCE!B:B,0)+1)),
  "")</f>
        <v/>
      </c>
      <c r="D2469" s="8" t="e">
        <f>IF(A2469&lt;&gt;INT(A2469),B2469,
IF(A2469&lt;0,VLOOKUP(A2469,lookups!A$1:B$25,2,0),
IF(ISNA(B2469),"",
IF(OR(ISBLANK(A2469),ISNA(B2469),B2469=0),
"",
"#define "&amp;
VLOOKUP(A2469,SOURCE!B:S,15,0)&amp;IF(SOURCE!$AA$2-LEN(VLOOKUP(A2469,SOURCE!B:S,15,0))&gt;=0,REPT(" ",SOURCE!$AA$2-LEN(VLOOKUP(A2469,SOURCE!B:S,15,0))),"")&amp;
TEXT(A2469,"???0")&amp;IF(VLOOKUP(A2469,SOURCE!B:S,16,0)="","","   "&amp;VLOOKUP(A2469,SOURCE!B:S,16,0)
))))
)</f>
        <v>#VALUE!</v>
      </c>
    </row>
    <row r="2470" spans="1:4">
      <c r="A2470" t="str">
        <f t="shared" si="42"/>
        <v/>
      </c>
      <c r="B2470" t="e">
        <f>VLOOKUP(A2470,SOURCE!B:S,15,0)</f>
        <v>#N/A</v>
      </c>
      <c r="C2470" t="str">
        <f>IF(
ISNUMBER(INDEX(SOURCE!B:B,MATCH(A2470,SOURCE!B:B,0)+1)),
  VALUE(INDEX(SOURCE!B:B,MATCH(A2470,SOURCE!B:B,0)+1)),
  "")</f>
        <v/>
      </c>
      <c r="D2470" s="8" t="e">
        <f>IF(A2470&lt;&gt;INT(A2470),B2470,
IF(A2470&lt;0,VLOOKUP(A2470,lookups!A$1:B$25,2,0),
IF(ISNA(B2470),"",
IF(OR(ISBLANK(A2470),ISNA(B2470),B2470=0),
"",
"#define "&amp;
VLOOKUP(A2470,SOURCE!B:S,15,0)&amp;IF(SOURCE!$AA$2-LEN(VLOOKUP(A2470,SOURCE!B:S,15,0))&gt;=0,REPT(" ",SOURCE!$AA$2-LEN(VLOOKUP(A2470,SOURCE!B:S,15,0))),"")&amp;
TEXT(A2470,"???0")&amp;IF(VLOOKUP(A2470,SOURCE!B:S,16,0)="","","   "&amp;VLOOKUP(A2470,SOURCE!B:S,16,0)
))))
)</f>
        <v>#VALUE!</v>
      </c>
    </row>
    <row r="2471" spans="1:4">
      <c r="A2471" t="str">
        <f t="shared" si="42"/>
        <v/>
      </c>
      <c r="B2471" t="e">
        <f>VLOOKUP(A2471,SOURCE!B:S,15,0)</f>
        <v>#N/A</v>
      </c>
      <c r="C2471" t="str">
        <f>IF(
ISNUMBER(INDEX(SOURCE!B:B,MATCH(A2471,SOURCE!B:B,0)+1)),
  VALUE(INDEX(SOURCE!B:B,MATCH(A2471,SOURCE!B:B,0)+1)),
  "")</f>
        <v/>
      </c>
      <c r="D2471" s="8" t="e">
        <f>IF(A2471&lt;&gt;INT(A2471),B2471,
IF(A2471&lt;0,VLOOKUP(A2471,lookups!A$1:B$25,2,0),
IF(ISNA(B2471),"",
IF(OR(ISBLANK(A2471),ISNA(B2471),B2471=0),
"",
"#define "&amp;
VLOOKUP(A2471,SOURCE!B:S,15,0)&amp;IF(SOURCE!$AA$2-LEN(VLOOKUP(A2471,SOURCE!B:S,15,0))&gt;=0,REPT(" ",SOURCE!$AA$2-LEN(VLOOKUP(A2471,SOURCE!B:S,15,0))),"")&amp;
TEXT(A2471,"???0")&amp;IF(VLOOKUP(A2471,SOURCE!B:S,16,0)="","","   "&amp;VLOOKUP(A2471,SOURCE!B:S,16,0)
))))
)</f>
        <v>#VALUE!</v>
      </c>
    </row>
    <row r="2472" spans="1:4">
      <c r="A2472" t="str">
        <f t="shared" si="42"/>
        <v/>
      </c>
      <c r="B2472" t="e">
        <f>VLOOKUP(A2472,SOURCE!B:S,15,0)</f>
        <v>#N/A</v>
      </c>
      <c r="C2472" t="str">
        <f>IF(
ISNUMBER(INDEX(SOURCE!B:B,MATCH(A2472,SOURCE!B:B,0)+1)),
  VALUE(INDEX(SOURCE!B:B,MATCH(A2472,SOURCE!B:B,0)+1)),
  "")</f>
        <v/>
      </c>
      <c r="D2472" s="8" t="e">
        <f>IF(A2472&lt;&gt;INT(A2472),B2472,
IF(A2472&lt;0,VLOOKUP(A2472,lookups!A$1:B$25,2,0),
IF(ISNA(B2472),"",
IF(OR(ISBLANK(A2472),ISNA(B2472),B2472=0),
"",
"#define "&amp;
VLOOKUP(A2472,SOURCE!B:S,15,0)&amp;IF(SOURCE!$AA$2-LEN(VLOOKUP(A2472,SOURCE!B:S,15,0))&gt;=0,REPT(" ",SOURCE!$AA$2-LEN(VLOOKUP(A2472,SOURCE!B:S,15,0))),"")&amp;
TEXT(A2472,"???0")&amp;IF(VLOOKUP(A2472,SOURCE!B:S,16,0)="","","   "&amp;VLOOKUP(A2472,SOURCE!B:S,16,0)
))))
)</f>
        <v>#VALUE!</v>
      </c>
    </row>
    <row r="2473" spans="1:4">
      <c r="A2473" t="str">
        <f t="shared" si="42"/>
        <v/>
      </c>
      <c r="B2473" t="e">
        <f>VLOOKUP(A2473,SOURCE!B:S,15,0)</f>
        <v>#N/A</v>
      </c>
      <c r="C2473" t="str">
        <f>IF(
ISNUMBER(INDEX(SOURCE!B:B,MATCH(A2473,SOURCE!B:B,0)+1)),
  VALUE(INDEX(SOURCE!B:B,MATCH(A2473,SOURCE!B:B,0)+1)),
  "")</f>
        <v/>
      </c>
      <c r="D2473" s="8" t="e">
        <f>IF(A2473&lt;&gt;INT(A2473),B2473,
IF(A2473&lt;0,VLOOKUP(A2473,lookups!A$1:B$25,2,0),
IF(ISNA(B2473),"",
IF(OR(ISBLANK(A2473),ISNA(B2473),B2473=0),
"",
"#define "&amp;
VLOOKUP(A2473,SOURCE!B:S,15,0)&amp;IF(SOURCE!$AA$2-LEN(VLOOKUP(A2473,SOURCE!B:S,15,0))&gt;=0,REPT(" ",SOURCE!$AA$2-LEN(VLOOKUP(A2473,SOURCE!B:S,15,0))),"")&amp;
TEXT(A2473,"???0")&amp;IF(VLOOKUP(A2473,SOURCE!B:S,16,0)="","","   "&amp;VLOOKUP(A2473,SOURCE!B:S,16,0)
))))
)</f>
        <v>#VALUE!</v>
      </c>
    </row>
    <row r="2474" spans="1:4">
      <c r="A2474" t="str">
        <f t="shared" si="42"/>
        <v/>
      </c>
      <c r="B2474" t="e">
        <f>VLOOKUP(A2474,SOURCE!B:S,15,0)</f>
        <v>#N/A</v>
      </c>
      <c r="C2474" t="str">
        <f>IF(
ISNUMBER(INDEX(SOURCE!B:B,MATCH(A2474,SOURCE!B:B,0)+1)),
  VALUE(INDEX(SOURCE!B:B,MATCH(A2474,SOURCE!B:B,0)+1)),
  "")</f>
        <v/>
      </c>
      <c r="D2474" s="8" t="e">
        <f>IF(A2474&lt;&gt;INT(A2474),B2474,
IF(A2474&lt;0,VLOOKUP(A2474,lookups!A$1:B$25,2,0),
IF(ISNA(B2474),"",
IF(OR(ISBLANK(A2474),ISNA(B2474),B2474=0),
"",
"#define "&amp;
VLOOKUP(A2474,SOURCE!B:S,15,0)&amp;IF(SOURCE!$AA$2-LEN(VLOOKUP(A2474,SOURCE!B:S,15,0))&gt;=0,REPT(" ",SOURCE!$AA$2-LEN(VLOOKUP(A2474,SOURCE!B:S,15,0))),"")&amp;
TEXT(A2474,"???0")&amp;IF(VLOOKUP(A2474,SOURCE!B:S,16,0)="","","   "&amp;VLOOKUP(A2474,SOURCE!B:S,16,0)
))))
)</f>
        <v>#VALUE!</v>
      </c>
    </row>
    <row r="2475" spans="1:4">
      <c r="A2475" t="str">
        <f t="shared" si="42"/>
        <v/>
      </c>
      <c r="B2475" t="e">
        <f>VLOOKUP(A2475,SOURCE!B:S,15,0)</f>
        <v>#N/A</v>
      </c>
      <c r="C2475" t="str">
        <f>IF(
ISNUMBER(INDEX(SOURCE!B:B,MATCH(A2475,SOURCE!B:B,0)+1)),
  VALUE(INDEX(SOURCE!B:B,MATCH(A2475,SOURCE!B:B,0)+1)),
  "")</f>
        <v/>
      </c>
      <c r="D2475" s="8" t="e">
        <f>IF(A2475&lt;&gt;INT(A2475),B2475,
IF(A2475&lt;0,VLOOKUP(A2475,lookups!A$1:B$25,2,0),
IF(ISNA(B2475),"",
IF(OR(ISBLANK(A2475),ISNA(B2475),B2475=0),
"",
"#define "&amp;
VLOOKUP(A2475,SOURCE!B:S,15,0)&amp;IF(SOURCE!$AA$2-LEN(VLOOKUP(A2475,SOURCE!B:S,15,0))&gt;=0,REPT(" ",SOURCE!$AA$2-LEN(VLOOKUP(A2475,SOURCE!B:S,15,0))),"")&amp;
TEXT(A2475,"???0")&amp;IF(VLOOKUP(A2475,SOURCE!B:S,16,0)="","","   "&amp;VLOOKUP(A2475,SOURCE!B:S,16,0)
))))
)</f>
        <v>#VALUE!</v>
      </c>
    </row>
    <row r="2476" spans="1:4">
      <c r="A2476" t="str">
        <f t="shared" si="42"/>
        <v/>
      </c>
      <c r="B2476" t="e">
        <f>VLOOKUP(A2476,SOURCE!B:S,15,0)</f>
        <v>#N/A</v>
      </c>
      <c r="C2476" t="str">
        <f>IF(
ISNUMBER(INDEX(SOURCE!B:B,MATCH(A2476,SOURCE!B:B,0)+1)),
  VALUE(INDEX(SOURCE!B:B,MATCH(A2476,SOURCE!B:B,0)+1)),
  "")</f>
        <v/>
      </c>
      <c r="D2476" s="8" t="e">
        <f>IF(A2476&lt;&gt;INT(A2476),B2476,
IF(A2476&lt;0,VLOOKUP(A2476,lookups!A$1:B$25,2,0),
IF(ISNA(B2476),"",
IF(OR(ISBLANK(A2476),ISNA(B2476),B2476=0),
"",
"#define "&amp;
VLOOKUP(A2476,SOURCE!B:S,15,0)&amp;IF(SOURCE!$AA$2-LEN(VLOOKUP(A2476,SOURCE!B:S,15,0))&gt;=0,REPT(" ",SOURCE!$AA$2-LEN(VLOOKUP(A2476,SOURCE!B:S,15,0))),"")&amp;
TEXT(A2476,"???0")&amp;IF(VLOOKUP(A2476,SOURCE!B:S,16,0)="","","   "&amp;VLOOKUP(A2476,SOURCE!B:S,16,0)
))))
)</f>
        <v>#VALUE!</v>
      </c>
    </row>
    <row r="2477" spans="1:4">
      <c r="A2477" t="str">
        <f t="shared" si="42"/>
        <v/>
      </c>
      <c r="B2477" t="e">
        <f>VLOOKUP(A2477,SOURCE!B:S,15,0)</f>
        <v>#N/A</v>
      </c>
      <c r="C2477" t="str">
        <f>IF(
ISNUMBER(INDEX(SOURCE!B:B,MATCH(A2477,SOURCE!B:B,0)+1)),
  VALUE(INDEX(SOURCE!B:B,MATCH(A2477,SOURCE!B:B,0)+1)),
  "")</f>
        <v/>
      </c>
      <c r="D2477" s="8" t="e">
        <f>IF(A2477&lt;&gt;INT(A2477),B2477,
IF(A2477&lt;0,VLOOKUP(A2477,lookups!A$1:B$25,2,0),
IF(ISNA(B2477),"",
IF(OR(ISBLANK(A2477),ISNA(B2477),B2477=0),
"",
"#define "&amp;
VLOOKUP(A2477,SOURCE!B:S,15,0)&amp;IF(SOURCE!$AA$2-LEN(VLOOKUP(A2477,SOURCE!B:S,15,0))&gt;=0,REPT(" ",SOURCE!$AA$2-LEN(VLOOKUP(A2477,SOURCE!B:S,15,0))),"")&amp;
TEXT(A2477,"???0")&amp;IF(VLOOKUP(A2477,SOURCE!B:S,16,0)="","","   "&amp;VLOOKUP(A2477,SOURCE!B:S,16,0)
))))
)</f>
        <v>#VALUE!</v>
      </c>
    </row>
    <row r="2478" spans="1:4">
      <c r="A2478" t="str">
        <f t="shared" si="42"/>
        <v/>
      </c>
      <c r="B2478" t="e">
        <f>VLOOKUP(A2478,SOURCE!B:S,15,0)</f>
        <v>#N/A</v>
      </c>
      <c r="C2478" t="str">
        <f>IF(
ISNUMBER(INDEX(SOURCE!B:B,MATCH(A2478,SOURCE!B:B,0)+1)),
  VALUE(INDEX(SOURCE!B:B,MATCH(A2478,SOURCE!B:B,0)+1)),
  "")</f>
        <v/>
      </c>
      <c r="D2478" s="8" t="e">
        <f>IF(A2478&lt;&gt;INT(A2478),B2478,
IF(A2478&lt;0,VLOOKUP(A2478,lookups!A$1:B$25,2,0),
IF(ISNA(B2478),"",
IF(OR(ISBLANK(A2478),ISNA(B2478),B2478=0),
"",
"#define "&amp;
VLOOKUP(A2478,SOURCE!B:S,15,0)&amp;IF(SOURCE!$AA$2-LEN(VLOOKUP(A2478,SOURCE!B:S,15,0))&gt;=0,REPT(" ",SOURCE!$AA$2-LEN(VLOOKUP(A2478,SOURCE!B:S,15,0))),"")&amp;
TEXT(A2478,"???0")&amp;IF(VLOOKUP(A2478,SOURCE!B:S,16,0)="","","   "&amp;VLOOKUP(A2478,SOURCE!B:S,16,0)
))))
)</f>
        <v>#VALUE!</v>
      </c>
    </row>
    <row r="2479" spans="1:4">
      <c r="A2479" t="str">
        <f t="shared" si="42"/>
        <v/>
      </c>
      <c r="B2479" t="e">
        <f>VLOOKUP(A2479,SOURCE!B:S,15,0)</f>
        <v>#N/A</v>
      </c>
      <c r="C2479" t="str">
        <f>IF(
ISNUMBER(INDEX(SOURCE!B:B,MATCH(A2479,SOURCE!B:B,0)+1)),
  VALUE(INDEX(SOURCE!B:B,MATCH(A2479,SOURCE!B:B,0)+1)),
  "")</f>
        <v/>
      </c>
      <c r="D2479" s="8" t="e">
        <f>IF(A2479&lt;&gt;INT(A2479),B2479,
IF(A2479&lt;0,VLOOKUP(A2479,lookups!A$1:B$25,2,0),
IF(ISNA(B2479),"",
IF(OR(ISBLANK(A2479),ISNA(B2479),B2479=0),
"",
"#define "&amp;
VLOOKUP(A2479,SOURCE!B:S,15,0)&amp;IF(SOURCE!$AA$2-LEN(VLOOKUP(A2479,SOURCE!B:S,15,0))&gt;=0,REPT(" ",SOURCE!$AA$2-LEN(VLOOKUP(A2479,SOURCE!B:S,15,0))),"")&amp;
TEXT(A2479,"???0")&amp;IF(VLOOKUP(A2479,SOURCE!B:S,16,0)="","","   "&amp;VLOOKUP(A2479,SOURCE!B:S,16,0)
))))
)</f>
        <v>#VALUE!</v>
      </c>
    </row>
    <row r="2480" spans="1:4">
      <c r="A2480" t="str">
        <f t="shared" si="42"/>
        <v/>
      </c>
      <c r="B2480" t="e">
        <f>VLOOKUP(A2480,SOURCE!B:S,15,0)</f>
        <v>#N/A</v>
      </c>
      <c r="C2480" t="str">
        <f>IF(
ISNUMBER(INDEX(SOURCE!B:B,MATCH(A2480,SOURCE!B:B,0)+1)),
  VALUE(INDEX(SOURCE!B:B,MATCH(A2480,SOURCE!B:B,0)+1)),
  "")</f>
        <v/>
      </c>
      <c r="D2480" s="8" t="e">
        <f>IF(A2480&lt;&gt;INT(A2480),B2480,
IF(A2480&lt;0,VLOOKUP(A2480,lookups!A$1:B$25,2,0),
IF(ISNA(B2480),"",
IF(OR(ISBLANK(A2480),ISNA(B2480),B2480=0),
"",
"#define "&amp;
VLOOKUP(A2480,SOURCE!B:S,15,0)&amp;IF(SOURCE!$AA$2-LEN(VLOOKUP(A2480,SOURCE!B:S,15,0))&gt;=0,REPT(" ",SOURCE!$AA$2-LEN(VLOOKUP(A2480,SOURCE!B:S,15,0))),"")&amp;
TEXT(A2480,"???0")&amp;IF(VLOOKUP(A2480,SOURCE!B:S,16,0)="","","   "&amp;VLOOKUP(A2480,SOURCE!B:S,16,0)
))))
)</f>
        <v>#VALUE!</v>
      </c>
    </row>
    <row r="2481" spans="1:4">
      <c r="A2481" t="str">
        <f t="shared" si="42"/>
        <v/>
      </c>
      <c r="B2481" t="e">
        <f>VLOOKUP(A2481,SOURCE!B:S,15,0)</f>
        <v>#N/A</v>
      </c>
      <c r="C2481" t="str">
        <f>IF(
ISNUMBER(INDEX(SOURCE!B:B,MATCH(A2481,SOURCE!B:B,0)+1)),
  VALUE(INDEX(SOURCE!B:B,MATCH(A2481,SOURCE!B:B,0)+1)),
  "")</f>
        <v/>
      </c>
      <c r="D2481" s="8" t="e">
        <f>IF(A2481&lt;&gt;INT(A2481),B2481,
IF(A2481&lt;0,VLOOKUP(A2481,lookups!A$1:B$25,2,0),
IF(ISNA(B2481),"",
IF(OR(ISBLANK(A2481),ISNA(B2481),B2481=0),
"",
"#define "&amp;
VLOOKUP(A2481,SOURCE!B:S,15,0)&amp;IF(SOURCE!$AA$2-LEN(VLOOKUP(A2481,SOURCE!B:S,15,0))&gt;=0,REPT(" ",SOURCE!$AA$2-LEN(VLOOKUP(A2481,SOURCE!B:S,15,0))),"")&amp;
TEXT(A2481,"???0")&amp;IF(VLOOKUP(A2481,SOURCE!B:S,16,0)="","","   "&amp;VLOOKUP(A2481,SOURCE!B:S,16,0)
))))
)</f>
        <v>#VALUE!</v>
      </c>
    </row>
    <row r="2482" spans="1:4">
      <c r="A2482" t="str">
        <f t="shared" si="42"/>
        <v/>
      </c>
      <c r="B2482" t="e">
        <f>VLOOKUP(A2482,SOURCE!B:S,15,0)</f>
        <v>#N/A</v>
      </c>
      <c r="C2482" t="str">
        <f>IF(
ISNUMBER(INDEX(SOURCE!B:B,MATCH(A2482,SOURCE!B:B,0)+1)),
  VALUE(INDEX(SOURCE!B:B,MATCH(A2482,SOURCE!B:B,0)+1)),
  "")</f>
        <v/>
      </c>
      <c r="D2482" s="8" t="e">
        <f>IF(A2482&lt;&gt;INT(A2482),B2482,
IF(A2482&lt;0,VLOOKUP(A2482,lookups!A$1:B$25,2,0),
IF(ISNA(B2482),"",
IF(OR(ISBLANK(A2482),ISNA(B2482),B2482=0),
"",
"#define "&amp;
VLOOKUP(A2482,SOURCE!B:S,15,0)&amp;IF(SOURCE!$AA$2-LEN(VLOOKUP(A2482,SOURCE!B:S,15,0))&gt;=0,REPT(" ",SOURCE!$AA$2-LEN(VLOOKUP(A2482,SOURCE!B:S,15,0))),"")&amp;
TEXT(A2482,"???0")&amp;IF(VLOOKUP(A2482,SOURCE!B:S,16,0)="","","   "&amp;VLOOKUP(A2482,SOURCE!B:S,16,0)
))))
)</f>
        <v>#VALUE!</v>
      </c>
    </row>
    <row r="2483" spans="1:4">
      <c r="A2483" t="str">
        <f t="shared" si="42"/>
        <v/>
      </c>
      <c r="B2483" t="e">
        <f>VLOOKUP(A2483,SOURCE!B:S,15,0)</f>
        <v>#N/A</v>
      </c>
      <c r="C2483" t="str">
        <f>IF(
ISNUMBER(INDEX(SOURCE!B:B,MATCH(A2483,SOURCE!B:B,0)+1)),
  VALUE(INDEX(SOURCE!B:B,MATCH(A2483,SOURCE!B:B,0)+1)),
  "")</f>
        <v/>
      </c>
      <c r="D2483" s="8" t="e">
        <f>IF(A2483&lt;&gt;INT(A2483),B2483,
IF(A2483&lt;0,VLOOKUP(A2483,lookups!A$1:B$25,2,0),
IF(ISNA(B2483),"",
IF(OR(ISBLANK(A2483),ISNA(B2483),B2483=0),
"",
"#define "&amp;
VLOOKUP(A2483,SOURCE!B:S,15,0)&amp;IF(SOURCE!$AA$2-LEN(VLOOKUP(A2483,SOURCE!B:S,15,0))&gt;=0,REPT(" ",SOURCE!$AA$2-LEN(VLOOKUP(A2483,SOURCE!B:S,15,0))),"")&amp;
TEXT(A2483,"???0")&amp;IF(VLOOKUP(A2483,SOURCE!B:S,16,0)="","","   "&amp;VLOOKUP(A2483,SOURCE!B:S,16,0)
))))
)</f>
        <v>#VALUE!</v>
      </c>
    </row>
    <row r="2484" spans="1:4">
      <c r="A2484" t="str">
        <f t="shared" si="42"/>
        <v/>
      </c>
      <c r="B2484" t="e">
        <f>VLOOKUP(A2484,SOURCE!B:S,15,0)</f>
        <v>#N/A</v>
      </c>
      <c r="C2484" t="str">
        <f>IF(
ISNUMBER(INDEX(SOURCE!B:B,MATCH(A2484,SOURCE!B:B,0)+1)),
  VALUE(INDEX(SOURCE!B:B,MATCH(A2484,SOURCE!B:B,0)+1)),
  "")</f>
        <v/>
      </c>
      <c r="D2484" s="8" t="e">
        <f>IF(A2484&lt;&gt;INT(A2484),B2484,
IF(A2484&lt;0,VLOOKUP(A2484,lookups!A$1:B$25,2,0),
IF(ISNA(B2484),"",
IF(OR(ISBLANK(A2484),ISNA(B2484),B2484=0),
"",
"#define "&amp;
VLOOKUP(A2484,SOURCE!B:S,15,0)&amp;IF(SOURCE!$AA$2-LEN(VLOOKUP(A2484,SOURCE!B:S,15,0))&gt;=0,REPT(" ",SOURCE!$AA$2-LEN(VLOOKUP(A2484,SOURCE!B:S,15,0))),"")&amp;
TEXT(A2484,"???0")&amp;IF(VLOOKUP(A2484,SOURCE!B:S,16,0)="","","   "&amp;VLOOKUP(A2484,SOURCE!B:S,16,0)
))))
)</f>
        <v>#VALUE!</v>
      </c>
    </row>
    <row r="2485" spans="1:4">
      <c r="A2485" t="str">
        <f t="shared" si="42"/>
        <v/>
      </c>
      <c r="B2485" t="e">
        <f>VLOOKUP(A2485,SOURCE!B:S,15,0)</f>
        <v>#N/A</v>
      </c>
      <c r="C2485" t="str">
        <f>IF(
ISNUMBER(INDEX(SOURCE!B:B,MATCH(A2485,SOURCE!B:B,0)+1)),
  VALUE(INDEX(SOURCE!B:B,MATCH(A2485,SOURCE!B:B,0)+1)),
  "")</f>
        <v/>
      </c>
      <c r="D2485" s="8" t="e">
        <f>IF(A2485&lt;&gt;INT(A2485),B2485,
IF(A2485&lt;0,VLOOKUP(A2485,lookups!A$1:B$25,2,0),
IF(ISNA(B2485),"",
IF(OR(ISBLANK(A2485),ISNA(B2485),B2485=0),
"",
"#define "&amp;
VLOOKUP(A2485,SOURCE!B:S,15,0)&amp;IF(SOURCE!$AA$2-LEN(VLOOKUP(A2485,SOURCE!B:S,15,0))&gt;=0,REPT(" ",SOURCE!$AA$2-LEN(VLOOKUP(A2485,SOURCE!B:S,15,0))),"")&amp;
TEXT(A2485,"???0")&amp;IF(VLOOKUP(A2485,SOURCE!B:S,16,0)="","","   "&amp;VLOOKUP(A2485,SOURCE!B:S,16,0)
))))
)</f>
        <v>#VALUE!</v>
      </c>
    </row>
    <row r="2486" spans="1:4">
      <c r="A2486" t="str">
        <f t="shared" si="42"/>
        <v/>
      </c>
      <c r="B2486" t="e">
        <f>VLOOKUP(A2486,SOURCE!B:S,15,0)</f>
        <v>#N/A</v>
      </c>
      <c r="C2486" t="str">
        <f>IF(
ISNUMBER(INDEX(SOURCE!B:B,MATCH(A2486,SOURCE!B:B,0)+1)),
  VALUE(INDEX(SOURCE!B:B,MATCH(A2486,SOURCE!B:B,0)+1)),
  "")</f>
        <v/>
      </c>
      <c r="D2486" s="8" t="e">
        <f>IF(A2486&lt;&gt;INT(A2486),B2486,
IF(A2486&lt;0,VLOOKUP(A2486,lookups!A$1:B$25,2,0),
IF(ISNA(B2486),"",
IF(OR(ISBLANK(A2486),ISNA(B2486),B2486=0),
"",
"#define "&amp;
VLOOKUP(A2486,SOURCE!B:S,15,0)&amp;IF(SOURCE!$AA$2-LEN(VLOOKUP(A2486,SOURCE!B:S,15,0))&gt;=0,REPT(" ",SOURCE!$AA$2-LEN(VLOOKUP(A2486,SOURCE!B:S,15,0))),"")&amp;
TEXT(A2486,"???0")&amp;IF(VLOOKUP(A2486,SOURCE!B:S,16,0)="","","   "&amp;VLOOKUP(A2486,SOURCE!B:S,16,0)
))))
)</f>
        <v>#VALUE!</v>
      </c>
    </row>
    <row r="2487" spans="1:4">
      <c r="A2487" t="str">
        <f t="shared" si="42"/>
        <v/>
      </c>
      <c r="B2487" t="e">
        <f>VLOOKUP(A2487,SOURCE!B:S,15,0)</f>
        <v>#N/A</v>
      </c>
      <c r="C2487" t="str">
        <f>IF(
ISNUMBER(INDEX(SOURCE!B:B,MATCH(A2487,SOURCE!B:B,0)+1)),
  VALUE(INDEX(SOURCE!B:B,MATCH(A2487,SOURCE!B:B,0)+1)),
  "")</f>
        <v/>
      </c>
      <c r="D2487" s="8" t="e">
        <f>IF(A2487&lt;&gt;INT(A2487),B2487,
IF(A2487&lt;0,VLOOKUP(A2487,lookups!A$1:B$25,2,0),
IF(ISNA(B2487),"",
IF(OR(ISBLANK(A2487),ISNA(B2487),B2487=0),
"",
"#define "&amp;
VLOOKUP(A2487,SOURCE!B:S,15,0)&amp;IF(SOURCE!$AA$2-LEN(VLOOKUP(A2487,SOURCE!B:S,15,0))&gt;=0,REPT(" ",SOURCE!$AA$2-LEN(VLOOKUP(A2487,SOURCE!B:S,15,0))),"")&amp;
TEXT(A2487,"???0")&amp;IF(VLOOKUP(A2487,SOURCE!B:S,16,0)="","","   "&amp;VLOOKUP(A2487,SOURCE!B:S,16,0)
))))
)</f>
        <v>#VALUE!</v>
      </c>
    </row>
    <row r="2488" spans="1:4">
      <c r="A2488" t="str">
        <f t="shared" si="42"/>
        <v/>
      </c>
      <c r="B2488" t="e">
        <f>VLOOKUP(A2488,SOURCE!B:S,15,0)</f>
        <v>#N/A</v>
      </c>
      <c r="C2488" t="str">
        <f>IF(
ISNUMBER(INDEX(SOURCE!B:B,MATCH(A2488,SOURCE!B:B,0)+1)),
  VALUE(INDEX(SOURCE!B:B,MATCH(A2488,SOURCE!B:B,0)+1)),
  "")</f>
        <v/>
      </c>
      <c r="D2488" s="8" t="e">
        <f>IF(A2488&lt;&gt;INT(A2488),B2488,
IF(A2488&lt;0,VLOOKUP(A2488,lookups!A$1:B$25,2,0),
IF(ISNA(B2488),"",
IF(OR(ISBLANK(A2488),ISNA(B2488),B2488=0),
"",
"#define "&amp;
VLOOKUP(A2488,SOURCE!B:S,15,0)&amp;IF(SOURCE!$AA$2-LEN(VLOOKUP(A2488,SOURCE!B:S,15,0))&gt;=0,REPT(" ",SOURCE!$AA$2-LEN(VLOOKUP(A2488,SOURCE!B:S,15,0))),"")&amp;
TEXT(A2488,"???0")&amp;IF(VLOOKUP(A2488,SOURCE!B:S,16,0)="","","   "&amp;VLOOKUP(A2488,SOURCE!B:S,16,0)
))))
)</f>
        <v>#VALUE!</v>
      </c>
    </row>
    <row r="2489" spans="1:4">
      <c r="A2489" t="str">
        <f t="shared" si="42"/>
        <v/>
      </c>
      <c r="B2489" t="e">
        <f>VLOOKUP(A2489,SOURCE!B:S,15,0)</f>
        <v>#N/A</v>
      </c>
      <c r="C2489" t="str">
        <f>IF(
ISNUMBER(INDEX(SOURCE!B:B,MATCH(A2489,SOURCE!B:B,0)+1)),
  VALUE(INDEX(SOURCE!B:B,MATCH(A2489,SOURCE!B:B,0)+1)),
  "")</f>
        <v/>
      </c>
      <c r="D2489" s="8" t="e">
        <f>IF(A2489&lt;&gt;INT(A2489),B2489,
IF(A2489&lt;0,VLOOKUP(A2489,lookups!A$1:B$25,2,0),
IF(ISNA(B2489),"",
IF(OR(ISBLANK(A2489),ISNA(B2489),B2489=0),
"",
"#define "&amp;
VLOOKUP(A2489,SOURCE!B:S,15,0)&amp;IF(SOURCE!$AA$2-LEN(VLOOKUP(A2489,SOURCE!B:S,15,0))&gt;=0,REPT(" ",SOURCE!$AA$2-LEN(VLOOKUP(A2489,SOURCE!B:S,15,0))),"")&amp;
TEXT(A2489,"???0")&amp;IF(VLOOKUP(A2489,SOURCE!B:S,16,0)="","","   "&amp;VLOOKUP(A2489,SOURCE!B:S,16,0)
))))
)</f>
        <v>#VALUE!</v>
      </c>
    </row>
    <row r="2490" spans="1:4">
      <c r="A2490" t="str">
        <f t="shared" si="42"/>
        <v/>
      </c>
      <c r="B2490" t="e">
        <f>VLOOKUP(A2490,SOURCE!B:S,15,0)</f>
        <v>#N/A</v>
      </c>
      <c r="C2490" t="str">
        <f>IF(
ISNUMBER(INDEX(SOURCE!B:B,MATCH(A2490,SOURCE!B:B,0)+1)),
  VALUE(INDEX(SOURCE!B:B,MATCH(A2490,SOURCE!B:B,0)+1)),
  "")</f>
        <v/>
      </c>
      <c r="D2490" s="8" t="e">
        <f>IF(A2490&lt;&gt;INT(A2490),B2490,
IF(A2490&lt;0,VLOOKUP(A2490,lookups!A$1:B$25,2,0),
IF(ISNA(B2490),"",
IF(OR(ISBLANK(A2490),ISNA(B2490),B2490=0),
"",
"#define "&amp;
VLOOKUP(A2490,SOURCE!B:S,15,0)&amp;IF(SOURCE!$AA$2-LEN(VLOOKUP(A2490,SOURCE!B:S,15,0))&gt;=0,REPT(" ",SOURCE!$AA$2-LEN(VLOOKUP(A2490,SOURCE!B:S,15,0))),"")&amp;
TEXT(A2490,"???0")&amp;IF(VLOOKUP(A2490,SOURCE!B:S,16,0)="","","   "&amp;VLOOKUP(A2490,SOURCE!B:S,16,0)
))))
)</f>
        <v>#VALUE!</v>
      </c>
    </row>
    <row r="2491" spans="1:4">
      <c r="A2491" t="str">
        <f t="shared" si="42"/>
        <v/>
      </c>
      <c r="B2491" t="e">
        <f>VLOOKUP(A2491,SOURCE!B:S,15,0)</f>
        <v>#N/A</v>
      </c>
      <c r="C2491" t="str">
        <f>IF(
ISNUMBER(INDEX(SOURCE!B:B,MATCH(A2491,SOURCE!B:B,0)+1)),
  VALUE(INDEX(SOURCE!B:B,MATCH(A2491,SOURCE!B:B,0)+1)),
  "")</f>
        <v/>
      </c>
      <c r="D2491" s="8" t="e">
        <f>IF(A2491&lt;&gt;INT(A2491),B2491,
IF(A2491&lt;0,VLOOKUP(A2491,lookups!A$1:B$25,2,0),
IF(ISNA(B2491),"",
IF(OR(ISBLANK(A2491),ISNA(B2491),B2491=0),
"",
"#define "&amp;
VLOOKUP(A2491,SOURCE!B:S,15,0)&amp;IF(SOURCE!$AA$2-LEN(VLOOKUP(A2491,SOURCE!B:S,15,0))&gt;=0,REPT(" ",SOURCE!$AA$2-LEN(VLOOKUP(A2491,SOURCE!B:S,15,0))),"")&amp;
TEXT(A2491,"???0")&amp;IF(VLOOKUP(A2491,SOURCE!B:S,16,0)="","","   "&amp;VLOOKUP(A2491,SOURCE!B:S,16,0)
))))
)</f>
        <v>#VALUE!</v>
      </c>
    </row>
    <row r="2492" spans="1:4">
      <c r="A2492" t="str">
        <f t="shared" si="42"/>
        <v/>
      </c>
      <c r="B2492" t="e">
        <f>VLOOKUP(A2492,SOURCE!B:S,15,0)</f>
        <v>#N/A</v>
      </c>
      <c r="C2492" t="str">
        <f>IF(
ISNUMBER(INDEX(SOURCE!B:B,MATCH(A2492,SOURCE!B:B,0)+1)),
  VALUE(INDEX(SOURCE!B:B,MATCH(A2492,SOURCE!B:B,0)+1)),
  "")</f>
        <v/>
      </c>
      <c r="D2492" s="8" t="e">
        <f>IF(A2492&lt;&gt;INT(A2492),B2492,
IF(A2492&lt;0,VLOOKUP(A2492,lookups!A$1:B$25,2,0),
IF(ISNA(B2492),"",
IF(OR(ISBLANK(A2492),ISNA(B2492),B2492=0),
"",
"#define "&amp;
VLOOKUP(A2492,SOURCE!B:S,15,0)&amp;IF(SOURCE!$AA$2-LEN(VLOOKUP(A2492,SOURCE!B:S,15,0))&gt;=0,REPT(" ",SOURCE!$AA$2-LEN(VLOOKUP(A2492,SOURCE!B:S,15,0))),"")&amp;
TEXT(A2492,"???0")&amp;IF(VLOOKUP(A2492,SOURCE!B:S,16,0)="","","   "&amp;VLOOKUP(A2492,SOURCE!B:S,16,0)
))))
)</f>
        <v>#VALUE!</v>
      </c>
    </row>
    <row r="2493" spans="1:4">
      <c r="A2493" t="str">
        <f t="shared" si="42"/>
        <v/>
      </c>
      <c r="B2493" t="e">
        <f>VLOOKUP(A2493,SOURCE!B:S,15,0)</f>
        <v>#N/A</v>
      </c>
      <c r="C2493" t="str">
        <f>IF(
ISNUMBER(INDEX(SOURCE!B:B,MATCH(A2493,SOURCE!B:B,0)+1)),
  VALUE(INDEX(SOURCE!B:B,MATCH(A2493,SOURCE!B:B,0)+1)),
  "")</f>
        <v/>
      </c>
      <c r="D2493" s="8" t="e">
        <f>IF(A2493&lt;&gt;INT(A2493),B2493,
IF(A2493&lt;0,VLOOKUP(A2493,lookups!A$1:B$25,2,0),
IF(ISNA(B2493),"",
IF(OR(ISBLANK(A2493),ISNA(B2493),B2493=0),
"",
"#define "&amp;
VLOOKUP(A2493,SOURCE!B:S,15,0)&amp;IF(SOURCE!$AA$2-LEN(VLOOKUP(A2493,SOURCE!B:S,15,0))&gt;=0,REPT(" ",SOURCE!$AA$2-LEN(VLOOKUP(A2493,SOURCE!B:S,15,0))),"")&amp;
TEXT(A2493,"???0")&amp;IF(VLOOKUP(A2493,SOURCE!B:S,16,0)="","","   "&amp;VLOOKUP(A2493,SOURCE!B:S,16,0)
))))
)</f>
        <v>#VALUE!</v>
      </c>
    </row>
    <row r="2494" spans="1:4">
      <c r="A2494" t="str">
        <f t="shared" si="42"/>
        <v/>
      </c>
      <c r="B2494" t="e">
        <f>VLOOKUP(A2494,SOURCE!B:S,15,0)</f>
        <v>#N/A</v>
      </c>
      <c r="C2494" t="str">
        <f>IF(
ISNUMBER(INDEX(SOURCE!B:B,MATCH(A2494,SOURCE!B:B,0)+1)),
  VALUE(INDEX(SOURCE!B:B,MATCH(A2494,SOURCE!B:B,0)+1)),
  "")</f>
        <v/>
      </c>
      <c r="D2494" s="8" t="e">
        <f>IF(A2494&lt;&gt;INT(A2494),B2494,
IF(A2494&lt;0,VLOOKUP(A2494,lookups!A$1:B$25,2,0),
IF(ISNA(B2494),"",
IF(OR(ISBLANK(A2494),ISNA(B2494),B2494=0),
"",
"#define "&amp;
VLOOKUP(A2494,SOURCE!B:S,15,0)&amp;IF(SOURCE!$AA$2-LEN(VLOOKUP(A2494,SOURCE!B:S,15,0))&gt;=0,REPT(" ",SOURCE!$AA$2-LEN(VLOOKUP(A2494,SOURCE!B:S,15,0))),"")&amp;
TEXT(A2494,"???0")&amp;IF(VLOOKUP(A2494,SOURCE!B:S,16,0)="","","   "&amp;VLOOKUP(A2494,SOURCE!B:S,16,0)
))))
)</f>
        <v>#VALUE!</v>
      </c>
    </row>
    <row r="2495" spans="1:4">
      <c r="A2495" t="str">
        <f t="shared" si="42"/>
        <v/>
      </c>
      <c r="B2495" t="e">
        <f>VLOOKUP(A2495,SOURCE!B:S,15,0)</f>
        <v>#N/A</v>
      </c>
      <c r="C2495" t="str">
        <f>IF(
ISNUMBER(INDEX(SOURCE!B:B,MATCH(A2495,SOURCE!B:B,0)+1)),
  VALUE(INDEX(SOURCE!B:B,MATCH(A2495,SOURCE!B:B,0)+1)),
  "")</f>
        <v/>
      </c>
      <c r="D2495" s="8" t="e">
        <f>IF(A2495&lt;&gt;INT(A2495),B2495,
IF(A2495&lt;0,VLOOKUP(A2495,lookups!A$1:B$25,2,0),
IF(ISNA(B2495),"",
IF(OR(ISBLANK(A2495),ISNA(B2495),B2495=0),
"",
"#define "&amp;
VLOOKUP(A2495,SOURCE!B:S,15,0)&amp;IF(SOURCE!$AA$2-LEN(VLOOKUP(A2495,SOURCE!B:S,15,0))&gt;=0,REPT(" ",SOURCE!$AA$2-LEN(VLOOKUP(A2495,SOURCE!B:S,15,0))),"")&amp;
TEXT(A2495,"???0")&amp;IF(VLOOKUP(A2495,SOURCE!B:S,16,0)="","","   "&amp;VLOOKUP(A2495,SOURCE!B:S,16,0)
))))
)</f>
        <v>#VALUE!</v>
      </c>
    </row>
    <row r="2496" spans="1:4">
      <c r="A2496" t="str">
        <f t="shared" si="42"/>
        <v/>
      </c>
      <c r="B2496" t="e">
        <f>VLOOKUP(A2496,SOURCE!B:S,15,0)</f>
        <v>#N/A</v>
      </c>
      <c r="C2496" t="str">
        <f>IF(
ISNUMBER(INDEX(SOURCE!B:B,MATCH(A2496,SOURCE!B:B,0)+1)),
  VALUE(INDEX(SOURCE!B:B,MATCH(A2496,SOURCE!B:B,0)+1)),
  "")</f>
        <v/>
      </c>
      <c r="D2496" s="8" t="e">
        <f>IF(A2496&lt;&gt;INT(A2496),B2496,
IF(A2496&lt;0,VLOOKUP(A2496,lookups!A$1:B$25,2,0),
IF(ISNA(B2496),"",
IF(OR(ISBLANK(A2496),ISNA(B2496),B2496=0),
"",
"#define "&amp;
VLOOKUP(A2496,SOURCE!B:S,15,0)&amp;IF(SOURCE!$AA$2-LEN(VLOOKUP(A2496,SOURCE!B:S,15,0))&gt;=0,REPT(" ",SOURCE!$AA$2-LEN(VLOOKUP(A2496,SOURCE!B:S,15,0))),"")&amp;
TEXT(A2496,"???0")&amp;IF(VLOOKUP(A2496,SOURCE!B:S,16,0)="","","   "&amp;VLOOKUP(A2496,SOURCE!B:S,16,0)
))))
)</f>
        <v>#VALUE!</v>
      </c>
    </row>
    <row r="2497" spans="1:4">
      <c r="A2497" t="str">
        <f t="shared" si="42"/>
        <v/>
      </c>
      <c r="B2497" t="e">
        <f>VLOOKUP(A2497,SOURCE!B:S,15,0)</f>
        <v>#N/A</v>
      </c>
      <c r="C2497" t="str">
        <f>IF(
ISNUMBER(INDEX(SOURCE!B:B,MATCH(A2497,SOURCE!B:B,0)+1)),
  VALUE(INDEX(SOURCE!B:B,MATCH(A2497,SOURCE!B:B,0)+1)),
  "")</f>
        <v/>
      </c>
      <c r="D2497" s="8" t="e">
        <f>IF(A2497&lt;&gt;INT(A2497),B2497,
IF(A2497&lt;0,VLOOKUP(A2497,lookups!A$1:B$25,2,0),
IF(ISNA(B2497),"",
IF(OR(ISBLANK(A2497),ISNA(B2497),B2497=0),
"",
"#define "&amp;
VLOOKUP(A2497,SOURCE!B:S,15,0)&amp;IF(SOURCE!$AA$2-LEN(VLOOKUP(A2497,SOURCE!B:S,15,0))&gt;=0,REPT(" ",SOURCE!$AA$2-LEN(VLOOKUP(A2497,SOURCE!B:S,15,0))),"")&amp;
TEXT(A2497,"???0")&amp;IF(VLOOKUP(A2497,SOURCE!B:S,16,0)="","","   "&amp;VLOOKUP(A2497,SOURCE!B:S,16,0)
))))
)</f>
        <v>#VALUE!</v>
      </c>
    </row>
    <row r="2498" spans="1:4">
      <c r="A2498" t="str">
        <f t="shared" si="42"/>
        <v/>
      </c>
      <c r="B2498" t="e">
        <f>VLOOKUP(A2498,SOURCE!B:S,15,0)</f>
        <v>#N/A</v>
      </c>
      <c r="C2498" t="str">
        <f>IF(
ISNUMBER(INDEX(SOURCE!B:B,MATCH(A2498,SOURCE!B:B,0)+1)),
  VALUE(INDEX(SOURCE!B:B,MATCH(A2498,SOURCE!B:B,0)+1)),
  "")</f>
        <v/>
      </c>
      <c r="D2498" s="8" t="e">
        <f>IF(A2498&lt;&gt;INT(A2498),B2498,
IF(A2498&lt;0,VLOOKUP(A2498,lookups!A$1:B$25,2,0),
IF(ISNA(B2498),"",
IF(OR(ISBLANK(A2498),ISNA(B2498),B2498=0),
"",
"#define "&amp;
VLOOKUP(A2498,SOURCE!B:S,15,0)&amp;IF(SOURCE!$AA$2-LEN(VLOOKUP(A2498,SOURCE!B:S,15,0))&gt;=0,REPT(" ",SOURCE!$AA$2-LEN(VLOOKUP(A2498,SOURCE!B:S,15,0))),"")&amp;
TEXT(A2498,"???0")&amp;IF(VLOOKUP(A2498,SOURCE!B:S,16,0)="","","   "&amp;VLOOKUP(A2498,SOURCE!B:S,16,0)
))))
)</f>
        <v>#VALUE!</v>
      </c>
    </row>
    <row r="2499" spans="1:4">
      <c r="A2499" t="str">
        <f t="shared" si="42"/>
        <v/>
      </c>
      <c r="B2499" t="e">
        <f>VLOOKUP(A2499,SOURCE!B:S,15,0)</f>
        <v>#N/A</v>
      </c>
      <c r="C2499" t="str">
        <f>IF(
ISNUMBER(INDEX(SOURCE!B:B,MATCH(A2499,SOURCE!B:B,0)+1)),
  VALUE(INDEX(SOURCE!B:B,MATCH(A2499,SOURCE!B:B,0)+1)),
  "")</f>
        <v/>
      </c>
      <c r="D2499" s="8" t="e">
        <f>IF(A2499&lt;&gt;INT(A2499),B2499,
IF(A2499&lt;0,VLOOKUP(A2499,lookups!A$1:B$25,2,0),
IF(ISNA(B2499),"",
IF(OR(ISBLANK(A2499),ISNA(B2499),B2499=0),
"",
"#define "&amp;
VLOOKUP(A2499,SOURCE!B:S,15,0)&amp;IF(SOURCE!$AA$2-LEN(VLOOKUP(A2499,SOURCE!B:S,15,0))&gt;=0,REPT(" ",SOURCE!$AA$2-LEN(VLOOKUP(A2499,SOURCE!B:S,15,0))),"")&amp;
TEXT(A2499,"???0")&amp;IF(VLOOKUP(A2499,SOURCE!B:S,16,0)="","","   "&amp;VLOOKUP(A2499,SOURCE!B:S,16,0)
))))
)</f>
        <v>#VALUE!</v>
      </c>
    </row>
    <row r="2500" spans="1:4">
      <c r="A2500" t="str">
        <f t="shared" si="42"/>
        <v/>
      </c>
      <c r="B2500" t="e">
        <f>VLOOKUP(A2500,SOURCE!B:S,15,0)</f>
        <v>#N/A</v>
      </c>
      <c r="C2500" t="str">
        <f>IF(
ISNUMBER(INDEX(SOURCE!B:B,MATCH(A2500,SOURCE!B:B,0)+1)),
  VALUE(INDEX(SOURCE!B:B,MATCH(A2500,SOURCE!B:B,0)+1)),
  "")</f>
        <v/>
      </c>
      <c r="D2500" s="8" t="e">
        <f>IF(A2500&lt;&gt;INT(A2500),B2500,
IF(A2500&lt;0,VLOOKUP(A2500,lookups!A$1:B$25,2,0),
IF(ISNA(B2500),"",
IF(OR(ISBLANK(A2500),ISNA(B2500),B2500=0),
"",
"#define "&amp;
VLOOKUP(A2500,SOURCE!B:S,15,0)&amp;IF(SOURCE!$AA$2-LEN(VLOOKUP(A2500,SOURCE!B:S,15,0))&gt;=0,REPT(" ",SOURCE!$AA$2-LEN(VLOOKUP(A2500,SOURCE!B:S,15,0))),"")&amp;
TEXT(A2500,"???0")&amp;IF(VLOOKUP(A2500,SOURCE!B:S,16,0)="","","   "&amp;VLOOKUP(A2500,SOURCE!B:S,16,0)
))))
)</f>
        <v>#VALUE!</v>
      </c>
    </row>
    <row r="2501" spans="1:4">
      <c r="A2501" t="str">
        <f t="shared" si="42"/>
        <v/>
      </c>
      <c r="B2501" t="e">
        <f>VLOOKUP(A2501,SOURCE!B:S,15,0)</f>
        <v>#N/A</v>
      </c>
      <c r="C2501" t="str">
        <f>IF(
ISNUMBER(INDEX(SOURCE!B:B,MATCH(A2501,SOURCE!B:B,0)+1)),
  VALUE(INDEX(SOURCE!B:B,MATCH(A2501,SOURCE!B:B,0)+1)),
  "")</f>
        <v/>
      </c>
      <c r="D2501" s="8" t="e">
        <f>IF(A2501&lt;&gt;INT(A2501),B2501,
IF(A2501&lt;0,VLOOKUP(A2501,lookups!A$1:B$25,2,0),
IF(ISNA(B2501),"",
IF(OR(ISBLANK(A2501),ISNA(B2501),B2501=0),
"",
"#define "&amp;
VLOOKUP(A2501,SOURCE!B:S,15,0)&amp;IF(SOURCE!$AA$2-LEN(VLOOKUP(A2501,SOURCE!B:S,15,0))&gt;=0,REPT(" ",SOURCE!$AA$2-LEN(VLOOKUP(A2501,SOURCE!B:S,15,0))),"")&amp;
TEXT(A2501,"???0")&amp;IF(VLOOKUP(A2501,SOURCE!B:S,16,0)="","","   "&amp;VLOOKUP(A2501,SOURCE!B:S,16,0)
))))
)</f>
        <v>#VALUE!</v>
      </c>
    </row>
    <row r="2502" spans="1:4">
      <c r="A2502" t="str">
        <f t="shared" si="42"/>
        <v/>
      </c>
      <c r="B2502" t="e">
        <f>VLOOKUP(A2502,SOURCE!B:S,15,0)</f>
        <v>#N/A</v>
      </c>
      <c r="C2502" t="str">
        <f>IF(
ISNUMBER(INDEX(SOURCE!B:B,MATCH(A2502,SOURCE!B:B,0)+1)),
  VALUE(INDEX(SOURCE!B:B,MATCH(A2502,SOURCE!B:B,0)+1)),
  "")</f>
        <v/>
      </c>
      <c r="D2502" s="8" t="e">
        <f>IF(A2502&lt;&gt;INT(A2502),B2502,
IF(A2502&lt;0,VLOOKUP(A2502,lookups!A$1:B$25,2,0),
IF(ISNA(B2502),"",
IF(OR(ISBLANK(A2502),ISNA(B2502),B2502=0),
"",
"#define "&amp;
VLOOKUP(A2502,SOURCE!B:S,15,0)&amp;IF(SOURCE!$AA$2-LEN(VLOOKUP(A2502,SOURCE!B:S,15,0))&gt;=0,REPT(" ",SOURCE!$AA$2-LEN(VLOOKUP(A2502,SOURCE!B:S,15,0))),"")&amp;
TEXT(A2502,"???0")&amp;IF(VLOOKUP(A2502,SOURCE!B:S,16,0)="","","   "&amp;VLOOKUP(A2502,SOURCE!B:S,16,0)
))))
)</f>
        <v>#VALUE!</v>
      </c>
    </row>
    <row r="2503" spans="1:4">
      <c r="A2503" t="str">
        <f t="shared" si="42"/>
        <v/>
      </c>
      <c r="B2503" t="e">
        <f>VLOOKUP(A2503,SOURCE!B:S,15,0)</f>
        <v>#N/A</v>
      </c>
      <c r="C2503" t="str">
        <f>IF(
ISNUMBER(INDEX(SOURCE!B:B,MATCH(A2503,SOURCE!B:B,0)+1)),
  VALUE(INDEX(SOURCE!B:B,MATCH(A2503,SOURCE!B:B,0)+1)),
  "")</f>
        <v/>
      </c>
      <c r="D2503" s="8" t="e">
        <f>IF(A2503&lt;&gt;INT(A2503),B2503,
IF(A2503&lt;0,VLOOKUP(A2503,lookups!A$1:B$25,2,0),
IF(ISNA(B2503),"",
IF(OR(ISBLANK(A2503),ISNA(B2503),B2503=0),
"",
"#define "&amp;
VLOOKUP(A2503,SOURCE!B:S,15,0)&amp;IF(SOURCE!$AA$2-LEN(VLOOKUP(A2503,SOURCE!B:S,15,0))&gt;=0,REPT(" ",SOURCE!$AA$2-LEN(VLOOKUP(A2503,SOURCE!B:S,15,0))),"")&amp;
TEXT(A2503,"???0")&amp;IF(VLOOKUP(A2503,SOURCE!B:S,16,0)="","","   "&amp;VLOOKUP(A2503,SOURCE!B:S,16,0)
))))
)</f>
        <v>#VALUE!</v>
      </c>
    </row>
    <row r="2504" spans="1:4">
      <c r="A2504" t="str">
        <f t="shared" si="42"/>
        <v/>
      </c>
      <c r="B2504" t="e">
        <f>VLOOKUP(A2504,SOURCE!B:S,15,0)</f>
        <v>#N/A</v>
      </c>
      <c r="C2504" t="str">
        <f>IF(
ISNUMBER(INDEX(SOURCE!B:B,MATCH(A2504,SOURCE!B:B,0)+1)),
  VALUE(INDEX(SOURCE!B:B,MATCH(A2504,SOURCE!B:B,0)+1)),
  "")</f>
        <v/>
      </c>
      <c r="D2504" s="8" t="e">
        <f>IF(A2504&lt;&gt;INT(A2504),B2504,
IF(A2504&lt;0,VLOOKUP(A2504,lookups!A$1:B$25,2,0),
IF(ISNA(B2504),"",
IF(OR(ISBLANK(A2504),ISNA(B2504),B2504=0),
"",
"#define "&amp;
VLOOKUP(A2504,SOURCE!B:S,15,0)&amp;IF(SOURCE!$AA$2-LEN(VLOOKUP(A2504,SOURCE!B:S,15,0))&gt;=0,REPT(" ",SOURCE!$AA$2-LEN(VLOOKUP(A2504,SOURCE!B:S,15,0))),"")&amp;
TEXT(A2504,"???0")&amp;IF(VLOOKUP(A2504,SOURCE!B:S,16,0)="","","   "&amp;VLOOKUP(A2504,SOURCE!B:S,16,0)
))))
)</f>
        <v>#VALUE!</v>
      </c>
    </row>
    <row r="2505" spans="1:4">
      <c r="A2505" t="str">
        <f t="shared" si="42"/>
        <v/>
      </c>
      <c r="B2505" t="e">
        <f>VLOOKUP(A2505,SOURCE!B:S,15,0)</f>
        <v>#N/A</v>
      </c>
      <c r="C2505" t="str">
        <f>IF(
ISNUMBER(INDEX(SOURCE!B:B,MATCH(A2505,SOURCE!B:B,0)+1)),
  VALUE(INDEX(SOURCE!B:B,MATCH(A2505,SOURCE!B:B,0)+1)),
  "")</f>
        <v/>
      </c>
      <c r="D2505" s="8" t="e">
        <f>IF(A2505&lt;&gt;INT(A2505),B2505,
IF(A2505&lt;0,VLOOKUP(A2505,lookups!A$1:B$25,2,0),
IF(ISNA(B2505),"",
IF(OR(ISBLANK(A2505),ISNA(B2505),B2505=0),
"",
"#define "&amp;
VLOOKUP(A2505,SOURCE!B:S,15,0)&amp;IF(SOURCE!$AA$2-LEN(VLOOKUP(A2505,SOURCE!B:S,15,0))&gt;=0,REPT(" ",SOURCE!$AA$2-LEN(VLOOKUP(A2505,SOURCE!B:S,15,0))),"")&amp;
TEXT(A2505,"???0")&amp;IF(VLOOKUP(A2505,SOURCE!B:S,16,0)="","","   "&amp;VLOOKUP(A2505,SOURCE!B:S,16,0)
))))
)</f>
        <v>#VALUE!</v>
      </c>
    </row>
    <row r="2506" spans="1:4">
      <c r="A2506" t="str">
        <f t="shared" si="42"/>
        <v/>
      </c>
      <c r="B2506" t="e">
        <f>VLOOKUP(A2506,SOURCE!B:S,15,0)</f>
        <v>#N/A</v>
      </c>
      <c r="C2506" t="str">
        <f>IF(
ISNUMBER(INDEX(SOURCE!B:B,MATCH(A2506,SOURCE!B:B,0)+1)),
  VALUE(INDEX(SOURCE!B:B,MATCH(A2506,SOURCE!B:B,0)+1)),
  "")</f>
        <v/>
      </c>
      <c r="D2506" s="8" t="e">
        <f>IF(A2506&lt;&gt;INT(A2506),B2506,
IF(A2506&lt;0,VLOOKUP(A2506,lookups!A$1:B$25,2,0),
IF(ISNA(B2506),"",
IF(OR(ISBLANK(A2506),ISNA(B2506),B2506=0),
"",
"#define "&amp;
VLOOKUP(A2506,SOURCE!B:S,15,0)&amp;IF(SOURCE!$AA$2-LEN(VLOOKUP(A2506,SOURCE!B:S,15,0))&gt;=0,REPT(" ",SOURCE!$AA$2-LEN(VLOOKUP(A2506,SOURCE!B:S,15,0))),"")&amp;
TEXT(A2506,"???0")&amp;IF(VLOOKUP(A2506,SOURCE!B:S,16,0)="","","   "&amp;VLOOKUP(A2506,SOURCE!B:S,16,0)
))))
)</f>
        <v>#VALUE!</v>
      </c>
    </row>
    <row r="2507" spans="1:4">
      <c r="A2507" t="str">
        <f t="shared" ref="A2507:A2538" si="43">C2506</f>
        <v/>
      </c>
      <c r="B2507" t="e">
        <f>VLOOKUP(A2507,SOURCE!B:S,15,0)</f>
        <v>#N/A</v>
      </c>
      <c r="C2507" t="str">
        <f>IF(
ISNUMBER(INDEX(SOURCE!B:B,MATCH(A2507,SOURCE!B:B,0)+1)),
  VALUE(INDEX(SOURCE!B:B,MATCH(A2507,SOURCE!B:B,0)+1)),
  "")</f>
        <v/>
      </c>
      <c r="D2507" s="8" t="e">
        <f>IF(A2507&lt;&gt;INT(A2507),B2507,
IF(A2507&lt;0,VLOOKUP(A2507,lookups!A$1:B$25,2,0),
IF(ISNA(B2507),"",
IF(OR(ISBLANK(A2507),ISNA(B2507),B2507=0),
"",
"#define "&amp;
VLOOKUP(A2507,SOURCE!B:S,15,0)&amp;IF(SOURCE!$AA$2-LEN(VLOOKUP(A2507,SOURCE!B:S,15,0))&gt;=0,REPT(" ",SOURCE!$AA$2-LEN(VLOOKUP(A2507,SOURCE!B:S,15,0))),"")&amp;
TEXT(A2507,"???0")&amp;IF(VLOOKUP(A2507,SOURCE!B:S,16,0)="","","   "&amp;VLOOKUP(A2507,SOURCE!B:S,16,0)
))))
)</f>
        <v>#VALUE!</v>
      </c>
    </row>
    <row r="2508" spans="1:4">
      <c r="A2508" t="str">
        <f t="shared" si="43"/>
        <v/>
      </c>
      <c r="B2508" t="e">
        <f>VLOOKUP(A2508,SOURCE!B:S,15,0)</f>
        <v>#N/A</v>
      </c>
      <c r="C2508" t="str">
        <f>IF(
ISNUMBER(INDEX(SOURCE!B:B,MATCH(A2508,SOURCE!B:B,0)+1)),
  VALUE(INDEX(SOURCE!B:B,MATCH(A2508,SOURCE!B:B,0)+1)),
  "")</f>
        <v/>
      </c>
      <c r="D2508" s="8" t="e">
        <f>IF(A2508&lt;&gt;INT(A2508),B2508,
IF(A2508&lt;0,VLOOKUP(A2508,lookups!A$1:B$25,2,0),
IF(ISNA(B2508),"",
IF(OR(ISBLANK(A2508),ISNA(B2508),B2508=0),
"",
"#define "&amp;
VLOOKUP(A2508,SOURCE!B:S,15,0)&amp;IF(SOURCE!$AA$2-LEN(VLOOKUP(A2508,SOURCE!B:S,15,0))&gt;=0,REPT(" ",SOURCE!$AA$2-LEN(VLOOKUP(A2508,SOURCE!B:S,15,0))),"")&amp;
TEXT(A2508,"???0")&amp;IF(VLOOKUP(A2508,SOURCE!B:S,16,0)="","","   "&amp;VLOOKUP(A2508,SOURCE!B:S,16,0)
))))
)</f>
        <v>#VALUE!</v>
      </c>
    </row>
    <row r="2509" spans="1:4">
      <c r="A2509" t="str">
        <f t="shared" si="43"/>
        <v/>
      </c>
      <c r="B2509" t="e">
        <f>VLOOKUP(A2509,SOURCE!B:S,15,0)</f>
        <v>#N/A</v>
      </c>
      <c r="C2509" t="str">
        <f>IF(
ISNUMBER(INDEX(SOURCE!B:B,MATCH(A2509,SOURCE!B:B,0)+1)),
  VALUE(INDEX(SOURCE!B:B,MATCH(A2509,SOURCE!B:B,0)+1)),
  "")</f>
        <v/>
      </c>
      <c r="D2509" s="8" t="e">
        <f>IF(A2509&lt;&gt;INT(A2509),B2509,
IF(A2509&lt;0,VLOOKUP(A2509,lookups!A$1:B$25,2,0),
IF(ISNA(B2509),"",
IF(OR(ISBLANK(A2509),ISNA(B2509),B2509=0),
"",
"#define "&amp;
VLOOKUP(A2509,SOURCE!B:S,15,0)&amp;IF(SOURCE!$AA$2-LEN(VLOOKUP(A2509,SOURCE!B:S,15,0))&gt;=0,REPT(" ",SOURCE!$AA$2-LEN(VLOOKUP(A2509,SOURCE!B:S,15,0))),"")&amp;
TEXT(A2509,"???0")&amp;IF(VLOOKUP(A2509,SOURCE!B:S,16,0)="","","   "&amp;VLOOKUP(A2509,SOURCE!B:S,16,0)
))))
)</f>
        <v>#VALUE!</v>
      </c>
    </row>
    <row r="2510" spans="1:4">
      <c r="A2510" t="str">
        <f t="shared" si="43"/>
        <v/>
      </c>
      <c r="B2510" t="e">
        <f>VLOOKUP(A2510,SOURCE!B:S,15,0)</f>
        <v>#N/A</v>
      </c>
      <c r="C2510" t="str">
        <f>IF(
ISNUMBER(INDEX(SOURCE!B:B,MATCH(A2510,SOURCE!B:B,0)+1)),
  VALUE(INDEX(SOURCE!B:B,MATCH(A2510,SOURCE!B:B,0)+1)),
  "")</f>
        <v/>
      </c>
      <c r="D2510" s="8" t="e">
        <f>IF(A2510&lt;&gt;INT(A2510),B2510,
IF(A2510&lt;0,VLOOKUP(A2510,lookups!A$1:B$25,2,0),
IF(ISNA(B2510),"",
IF(OR(ISBLANK(A2510),ISNA(B2510),B2510=0),
"",
"#define "&amp;
VLOOKUP(A2510,SOURCE!B:S,15,0)&amp;IF(SOURCE!$AA$2-LEN(VLOOKUP(A2510,SOURCE!B:S,15,0))&gt;=0,REPT(" ",SOURCE!$AA$2-LEN(VLOOKUP(A2510,SOURCE!B:S,15,0))),"")&amp;
TEXT(A2510,"???0")&amp;IF(VLOOKUP(A2510,SOURCE!B:S,16,0)="","","   "&amp;VLOOKUP(A2510,SOURCE!B:S,16,0)
))))
)</f>
        <v>#VALUE!</v>
      </c>
    </row>
    <row r="2511" spans="1:4">
      <c r="A2511" t="str">
        <f t="shared" si="43"/>
        <v/>
      </c>
      <c r="B2511" t="e">
        <f>VLOOKUP(A2511,SOURCE!B:S,15,0)</f>
        <v>#N/A</v>
      </c>
      <c r="C2511" t="str">
        <f>IF(
ISNUMBER(INDEX(SOURCE!B:B,MATCH(A2511,SOURCE!B:B,0)+1)),
  VALUE(INDEX(SOURCE!B:B,MATCH(A2511,SOURCE!B:B,0)+1)),
  "")</f>
        <v/>
      </c>
      <c r="D2511" s="8" t="e">
        <f>IF(A2511&lt;&gt;INT(A2511),B2511,
IF(A2511&lt;0,VLOOKUP(A2511,lookups!A$1:B$25,2,0),
IF(ISNA(B2511),"",
IF(OR(ISBLANK(A2511),ISNA(B2511),B2511=0),
"",
"#define "&amp;
VLOOKUP(A2511,SOURCE!B:S,15,0)&amp;IF(SOURCE!$AA$2-LEN(VLOOKUP(A2511,SOURCE!B:S,15,0))&gt;=0,REPT(" ",SOURCE!$AA$2-LEN(VLOOKUP(A2511,SOURCE!B:S,15,0))),"")&amp;
TEXT(A2511,"???0")&amp;IF(VLOOKUP(A2511,SOURCE!B:S,16,0)="","","   "&amp;VLOOKUP(A2511,SOURCE!B:S,16,0)
))))
)</f>
        <v>#VALUE!</v>
      </c>
    </row>
    <row r="2512" spans="1:4">
      <c r="A2512" t="str">
        <f t="shared" si="43"/>
        <v/>
      </c>
      <c r="B2512" t="e">
        <f>VLOOKUP(A2512,SOURCE!B:S,15,0)</f>
        <v>#N/A</v>
      </c>
      <c r="C2512" t="str">
        <f>IF(
ISNUMBER(INDEX(SOURCE!B:B,MATCH(A2512,SOURCE!B:B,0)+1)),
  VALUE(INDEX(SOURCE!B:B,MATCH(A2512,SOURCE!B:B,0)+1)),
  "")</f>
        <v/>
      </c>
      <c r="D2512" s="8" t="e">
        <f>IF(A2512&lt;&gt;INT(A2512),B2512,
IF(A2512&lt;0,VLOOKUP(A2512,lookups!A$1:B$25,2,0),
IF(ISNA(B2512),"",
IF(OR(ISBLANK(A2512),ISNA(B2512),B2512=0),
"",
"#define "&amp;
VLOOKUP(A2512,SOURCE!B:S,15,0)&amp;IF(SOURCE!$AA$2-LEN(VLOOKUP(A2512,SOURCE!B:S,15,0))&gt;=0,REPT(" ",SOURCE!$AA$2-LEN(VLOOKUP(A2512,SOURCE!B:S,15,0))),"")&amp;
TEXT(A2512,"???0")&amp;IF(VLOOKUP(A2512,SOURCE!B:S,16,0)="","","   "&amp;VLOOKUP(A2512,SOURCE!B:S,16,0)
))))
)</f>
        <v>#VALUE!</v>
      </c>
    </row>
    <row r="2513" spans="1:4">
      <c r="A2513" t="str">
        <f t="shared" si="43"/>
        <v/>
      </c>
      <c r="B2513" t="e">
        <f>VLOOKUP(A2513,SOURCE!B:S,15,0)</f>
        <v>#N/A</v>
      </c>
      <c r="C2513" t="str">
        <f>IF(
ISNUMBER(INDEX(SOURCE!B:B,MATCH(A2513,SOURCE!B:B,0)+1)),
  VALUE(INDEX(SOURCE!B:B,MATCH(A2513,SOURCE!B:B,0)+1)),
  "")</f>
        <v/>
      </c>
      <c r="D2513" s="8" t="e">
        <f>IF(A2513&lt;&gt;INT(A2513),B2513,
IF(A2513&lt;0,VLOOKUP(A2513,lookups!A$1:B$25,2,0),
IF(ISNA(B2513),"",
IF(OR(ISBLANK(A2513),ISNA(B2513),B2513=0),
"",
"#define "&amp;
VLOOKUP(A2513,SOURCE!B:S,15,0)&amp;IF(SOURCE!$AA$2-LEN(VLOOKUP(A2513,SOURCE!B:S,15,0))&gt;=0,REPT(" ",SOURCE!$AA$2-LEN(VLOOKUP(A2513,SOURCE!B:S,15,0))),"")&amp;
TEXT(A2513,"???0")&amp;IF(VLOOKUP(A2513,SOURCE!B:S,16,0)="","","   "&amp;VLOOKUP(A2513,SOURCE!B:S,16,0)
))))
)</f>
        <v>#VALUE!</v>
      </c>
    </row>
    <row r="2514" spans="1:4">
      <c r="A2514" t="str">
        <f t="shared" si="43"/>
        <v/>
      </c>
      <c r="B2514" t="e">
        <f>VLOOKUP(A2514,SOURCE!B:S,15,0)</f>
        <v>#N/A</v>
      </c>
      <c r="C2514" t="str">
        <f>IF(
ISNUMBER(INDEX(SOURCE!B:B,MATCH(A2514,SOURCE!B:B,0)+1)),
  VALUE(INDEX(SOURCE!B:B,MATCH(A2514,SOURCE!B:B,0)+1)),
  "")</f>
        <v/>
      </c>
      <c r="D2514" s="8" t="e">
        <f>IF(A2514&lt;&gt;INT(A2514),B2514,
IF(A2514&lt;0,VLOOKUP(A2514,lookups!A$1:B$25,2,0),
IF(ISNA(B2514),"",
IF(OR(ISBLANK(A2514),ISNA(B2514),B2514=0),
"",
"#define "&amp;
VLOOKUP(A2514,SOURCE!B:S,15,0)&amp;IF(SOURCE!$AA$2-LEN(VLOOKUP(A2514,SOURCE!B:S,15,0))&gt;=0,REPT(" ",SOURCE!$AA$2-LEN(VLOOKUP(A2514,SOURCE!B:S,15,0))),"")&amp;
TEXT(A2514,"???0")&amp;IF(VLOOKUP(A2514,SOURCE!B:S,16,0)="","","   "&amp;VLOOKUP(A2514,SOURCE!B:S,16,0)
))))
)</f>
        <v>#VALUE!</v>
      </c>
    </row>
    <row r="2515" spans="1:4">
      <c r="A2515" t="str">
        <f t="shared" si="43"/>
        <v/>
      </c>
      <c r="B2515" t="e">
        <f>VLOOKUP(A2515,SOURCE!B:S,15,0)</f>
        <v>#N/A</v>
      </c>
      <c r="C2515" t="str">
        <f>IF(
ISNUMBER(INDEX(SOURCE!B:B,MATCH(A2515,SOURCE!B:B,0)+1)),
  VALUE(INDEX(SOURCE!B:B,MATCH(A2515,SOURCE!B:B,0)+1)),
  "")</f>
        <v/>
      </c>
      <c r="D2515" s="8" t="e">
        <f>IF(A2515&lt;&gt;INT(A2515),B2515,
IF(A2515&lt;0,VLOOKUP(A2515,lookups!A$1:B$25,2,0),
IF(ISNA(B2515),"",
IF(OR(ISBLANK(A2515),ISNA(B2515),B2515=0),
"",
"#define "&amp;
VLOOKUP(A2515,SOURCE!B:S,15,0)&amp;IF(SOURCE!$AA$2-LEN(VLOOKUP(A2515,SOURCE!B:S,15,0))&gt;=0,REPT(" ",SOURCE!$AA$2-LEN(VLOOKUP(A2515,SOURCE!B:S,15,0))),"")&amp;
TEXT(A2515,"???0")&amp;IF(VLOOKUP(A2515,SOURCE!B:S,16,0)="","","   "&amp;VLOOKUP(A2515,SOURCE!B:S,16,0)
))))
)</f>
        <v>#VALUE!</v>
      </c>
    </row>
    <row r="2516" spans="1:4">
      <c r="A2516" t="str">
        <f t="shared" si="43"/>
        <v/>
      </c>
      <c r="B2516" t="e">
        <f>VLOOKUP(A2516,SOURCE!B:S,15,0)</f>
        <v>#N/A</v>
      </c>
      <c r="C2516" t="str">
        <f>IF(
ISNUMBER(INDEX(SOURCE!B:B,MATCH(A2516,SOURCE!B:B,0)+1)),
  VALUE(INDEX(SOURCE!B:B,MATCH(A2516,SOURCE!B:B,0)+1)),
  "")</f>
        <v/>
      </c>
      <c r="D2516" s="8" t="e">
        <f>IF(A2516&lt;&gt;INT(A2516),B2516,
IF(A2516&lt;0,VLOOKUP(A2516,lookups!A$1:B$25,2,0),
IF(ISNA(B2516),"",
IF(OR(ISBLANK(A2516),ISNA(B2516),B2516=0),
"",
"#define "&amp;
VLOOKUP(A2516,SOURCE!B:S,15,0)&amp;IF(SOURCE!$AA$2-LEN(VLOOKUP(A2516,SOURCE!B:S,15,0))&gt;=0,REPT(" ",SOURCE!$AA$2-LEN(VLOOKUP(A2516,SOURCE!B:S,15,0))),"")&amp;
TEXT(A2516,"???0")&amp;IF(VLOOKUP(A2516,SOURCE!B:S,16,0)="","","   "&amp;VLOOKUP(A2516,SOURCE!B:S,16,0)
))))
)</f>
        <v>#VALUE!</v>
      </c>
    </row>
    <row r="2517" spans="1:4">
      <c r="A2517" t="str">
        <f t="shared" si="43"/>
        <v/>
      </c>
      <c r="B2517" t="e">
        <f>VLOOKUP(A2517,SOURCE!B:S,15,0)</f>
        <v>#N/A</v>
      </c>
      <c r="C2517" t="str">
        <f>IF(
ISNUMBER(INDEX(SOURCE!B:B,MATCH(A2517,SOURCE!B:B,0)+1)),
  VALUE(INDEX(SOURCE!B:B,MATCH(A2517,SOURCE!B:B,0)+1)),
  "")</f>
        <v/>
      </c>
      <c r="D2517" s="8" t="e">
        <f>IF(A2517&lt;&gt;INT(A2517),B2517,
IF(A2517&lt;0,VLOOKUP(A2517,lookups!A$1:B$25,2,0),
IF(ISNA(B2517),"",
IF(OR(ISBLANK(A2517),ISNA(B2517),B2517=0),
"",
"#define "&amp;
VLOOKUP(A2517,SOURCE!B:S,15,0)&amp;IF(SOURCE!$AA$2-LEN(VLOOKUP(A2517,SOURCE!B:S,15,0))&gt;=0,REPT(" ",SOURCE!$AA$2-LEN(VLOOKUP(A2517,SOURCE!B:S,15,0))),"")&amp;
TEXT(A2517,"???0")&amp;IF(VLOOKUP(A2517,SOURCE!B:S,16,0)="","","   "&amp;VLOOKUP(A2517,SOURCE!B:S,16,0)
))))
)</f>
        <v>#VALUE!</v>
      </c>
    </row>
    <row r="2518" spans="1:4">
      <c r="A2518" t="str">
        <f t="shared" si="43"/>
        <v/>
      </c>
      <c r="B2518" t="e">
        <f>VLOOKUP(A2518,SOURCE!B:S,15,0)</f>
        <v>#N/A</v>
      </c>
      <c r="C2518" t="str">
        <f>IF(
ISNUMBER(INDEX(SOURCE!B:B,MATCH(A2518,SOURCE!B:B,0)+1)),
  VALUE(INDEX(SOURCE!B:B,MATCH(A2518,SOURCE!B:B,0)+1)),
  "")</f>
        <v/>
      </c>
      <c r="D2518" s="8" t="e">
        <f>IF(A2518&lt;&gt;INT(A2518),B2518,
IF(A2518&lt;0,VLOOKUP(A2518,lookups!A$1:B$25,2,0),
IF(ISNA(B2518),"",
IF(OR(ISBLANK(A2518),ISNA(B2518),B2518=0),
"",
"#define "&amp;
VLOOKUP(A2518,SOURCE!B:S,15,0)&amp;IF(SOURCE!$AA$2-LEN(VLOOKUP(A2518,SOURCE!B:S,15,0))&gt;=0,REPT(" ",SOURCE!$AA$2-LEN(VLOOKUP(A2518,SOURCE!B:S,15,0))),"")&amp;
TEXT(A2518,"???0")&amp;IF(VLOOKUP(A2518,SOURCE!B:S,16,0)="","","   "&amp;VLOOKUP(A2518,SOURCE!B:S,16,0)
))))
)</f>
        <v>#VALUE!</v>
      </c>
    </row>
    <row r="2519" spans="1:4">
      <c r="A2519" t="str">
        <f t="shared" si="43"/>
        <v/>
      </c>
      <c r="B2519" t="e">
        <f>VLOOKUP(A2519,SOURCE!B:S,15,0)</f>
        <v>#N/A</v>
      </c>
      <c r="C2519" t="str">
        <f>IF(
ISNUMBER(INDEX(SOURCE!B:B,MATCH(A2519,SOURCE!B:B,0)+1)),
  VALUE(INDEX(SOURCE!B:B,MATCH(A2519,SOURCE!B:B,0)+1)),
  "")</f>
        <v/>
      </c>
      <c r="D2519" s="8" t="e">
        <f>IF(A2519&lt;&gt;INT(A2519),B2519,
IF(A2519&lt;0,VLOOKUP(A2519,lookups!A$1:B$25,2,0),
IF(ISNA(B2519),"",
IF(OR(ISBLANK(A2519),ISNA(B2519),B2519=0),
"",
"#define "&amp;
VLOOKUP(A2519,SOURCE!B:S,15,0)&amp;IF(SOURCE!$AA$2-LEN(VLOOKUP(A2519,SOURCE!B:S,15,0))&gt;=0,REPT(" ",SOURCE!$AA$2-LEN(VLOOKUP(A2519,SOURCE!B:S,15,0))),"")&amp;
TEXT(A2519,"???0")&amp;IF(VLOOKUP(A2519,SOURCE!B:S,16,0)="","","   "&amp;VLOOKUP(A2519,SOURCE!B:S,16,0)
))))
)</f>
        <v>#VALUE!</v>
      </c>
    </row>
    <row r="2520" spans="1:4">
      <c r="A2520" t="str">
        <f t="shared" si="43"/>
        <v/>
      </c>
      <c r="B2520" t="e">
        <f>VLOOKUP(A2520,SOURCE!B:S,15,0)</f>
        <v>#N/A</v>
      </c>
      <c r="C2520" t="str">
        <f>IF(
ISNUMBER(INDEX(SOURCE!B:B,MATCH(A2520,SOURCE!B:B,0)+1)),
  VALUE(INDEX(SOURCE!B:B,MATCH(A2520,SOURCE!B:B,0)+1)),
  "")</f>
        <v/>
      </c>
      <c r="D2520" s="8" t="e">
        <f>IF(A2520&lt;&gt;INT(A2520),B2520,
IF(A2520&lt;0,VLOOKUP(A2520,lookups!A$1:B$25,2,0),
IF(ISNA(B2520),"",
IF(OR(ISBLANK(A2520),ISNA(B2520),B2520=0),
"",
"#define "&amp;
VLOOKUP(A2520,SOURCE!B:S,15,0)&amp;IF(SOURCE!$AA$2-LEN(VLOOKUP(A2520,SOURCE!B:S,15,0))&gt;=0,REPT(" ",SOURCE!$AA$2-LEN(VLOOKUP(A2520,SOURCE!B:S,15,0))),"")&amp;
TEXT(A2520,"???0")&amp;IF(VLOOKUP(A2520,SOURCE!B:S,16,0)="","","   "&amp;VLOOKUP(A2520,SOURCE!B:S,16,0)
))))
)</f>
        <v>#VALUE!</v>
      </c>
    </row>
    <row r="2521" spans="1:4">
      <c r="A2521" t="str">
        <f t="shared" si="43"/>
        <v/>
      </c>
      <c r="B2521" t="e">
        <f>VLOOKUP(A2521,SOURCE!B:S,15,0)</f>
        <v>#N/A</v>
      </c>
      <c r="C2521" t="str">
        <f>IF(
ISNUMBER(INDEX(SOURCE!B:B,MATCH(A2521,SOURCE!B:B,0)+1)),
  VALUE(INDEX(SOURCE!B:B,MATCH(A2521,SOURCE!B:B,0)+1)),
  "")</f>
        <v/>
      </c>
      <c r="D2521" s="8" t="e">
        <f>IF(A2521&lt;&gt;INT(A2521),B2521,
IF(A2521&lt;0,VLOOKUP(A2521,lookups!A$1:B$25,2,0),
IF(ISNA(B2521),"",
IF(OR(ISBLANK(A2521),ISNA(B2521),B2521=0),
"",
"#define "&amp;
VLOOKUP(A2521,SOURCE!B:S,15,0)&amp;IF(SOURCE!$AA$2-LEN(VLOOKUP(A2521,SOURCE!B:S,15,0))&gt;=0,REPT(" ",SOURCE!$AA$2-LEN(VLOOKUP(A2521,SOURCE!B:S,15,0))),"")&amp;
TEXT(A2521,"???0")&amp;IF(VLOOKUP(A2521,SOURCE!B:S,16,0)="","","   "&amp;VLOOKUP(A2521,SOURCE!B:S,16,0)
))))
)</f>
        <v>#VALUE!</v>
      </c>
    </row>
    <row r="2522" spans="1:4">
      <c r="A2522" t="str">
        <f t="shared" si="43"/>
        <v/>
      </c>
      <c r="B2522" t="e">
        <f>VLOOKUP(A2522,SOURCE!B:S,15,0)</f>
        <v>#N/A</v>
      </c>
      <c r="C2522" t="str">
        <f>IF(
ISNUMBER(INDEX(SOURCE!B:B,MATCH(A2522,SOURCE!B:B,0)+1)),
  VALUE(INDEX(SOURCE!B:B,MATCH(A2522,SOURCE!B:B,0)+1)),
  "")</f>
        <v/>
      </c>
      <c r="D2522" s="8" t="e">
        <f>IF(A2522&lt;&gt;INT(A2522),B2522,
IF(A2522&lt;0,VLOOKUP(A2522,lookups!A$1:B$25,2,0),
IF(ISNA(B2522),"",
IF(OR(ISBLANK(A2522),ISNA(B2522),B2522=0),
"",
"#define "&amp;
VLOOKUP(A2522,SOURCE!B:S,15,0)&amp;IF(SOURCE!$AA$2-LEN(VLOOKUP(A2522,SOURCE!B:S,15,0))&gt;=0,REPT(" ",SOURCE!$AA$2-LEN(VLOOKUP(A2522,SOURCE!B:S,15,0))),"")&amp;
TEXT(A2522,"???0")&amp;IF(VLOOKUP(A2522,SOURCE!B:S,16,0)="","","   "&amp;VLOOKUP(A2522,SOURCE!B:S,16,0)
))))
)</f>
        <v>#VALUE!</v>
      </c>
    </row>
    <row r="2523" spans="1:4">
      <c r="A2523" t="str">
        <f t="shared" si="43"/>
        <v/>
      </c>
      <c r="B2523" t="e">
        <f>VLOOKUP(A2523,SOURCE!B:S,15,0)</f>
        <v>#N/A</v>
      </c>
      <c r="C2523" t="str">
        <f>IF(
ISNUMBER(INDEX(SOURCE!B:B,MATCH(A2523,SOURCE!B:B,0)+1)),
  VALUE(INDEX(SOURCE!B:B,MATCH(A2523,SOURCE!B:B,0)+1)),
  "")</f>
        <v/>
      </c>
      <c r="D2523" s="8" t="e">
        <f>IF(A2523&lt;&gt;INT(A2523),B2523,
IF(A2523&lt;0,VLOOKUP(A2523,lookups!A$1:B$25,2,0),
IF(ISNA(B2523),"",
IF(OR(ISBLANK(A2523),ISNA(B2523),B2523=0),
"",
"#define "&amp;
VLOOKUP(A2523,SOURCE!B:S,15,0)&amp;IF(SOURCE!$AA$2-LEN(VLOOKUP(A2523,SOURCE!B:S,15,0))&gt;=0,REPT(" ",SOURCE!$AA$2-LEN(VLOOKUP(A2523,SOURCE!B:S,15,0))),"")&amp;
TEXT(A2523,"???0")&amp;IF(VLOOKUP(A2523,SOURCE!B:S,16,0)="","","   "&amp;VLOOKUP(A2523,SOURCE!B:S,16,0)
))))
)</f>
        <v>#VALUE!</v>
      </c>
    </row>
    <row r="2524" spans="1:4">
      <c r="A2524" t="str">
        <f t="shared" si="43"/>
        <v/>
      </c>
      <c r="B2524" t="e">
        <f>VLOOKUP(A2524,SOURCE!B:S,15,0)</f>
        <v>#N/A</v>
      </c>
      <c r="C2524" t="str">
        <f>IF(
ISNUMBER(INDEX(SOURCE!B:B,MATCH(A2524,SOURCE!B:B,0)+1)),
  VALUE(INDEX(SOURCE!B:B,MATCH(A2524,SOURCE!B:B,0)+1)),
  "")</f>
        <v/>
      </c>
      <c r="D2524" s="8" t="e">
        <f>IF(A2524&lt;&gt;INT(A2524),B2524,
IF(A2524&lt;0,VLOOKUP(A2524,lookups!A$1:B$25,2,0),
IF(ISNA(B2524),"",
IF(OR(ISBLANK(A2524),ISNA(B2524),B2524=0),
"",
"#define "&amp;
VLOOKUP(A2524,SOURCE!B:S,15,0)&amp;IF(SOURCE!$AA$2-LEN(VLOOKUP(A2524,SOURCE!B:S,15,0))&gt;=0,REPT(" ",SOURCE!$AA$2-LEN(VLOOKUP(A2524,SOURCE!B:S,15,0))),"")&amp;
TEXT(A2524,"???0")&amp;IF(VLOOKUP(A2524,SOURCE!B:S,16,0)="","","   "&amp;VLOOKUP(A2524,SOURCE!B:S,16,0)
))))
)</f>
        <v>#VALUE!</v>
      </c>
    </row>
    <row r="2525" spans="1:4">
      <c r="A2525" t="str">
        <f t="shared" si="43"/>
        <v/>
      </c>
      <c r="B2525" t="e">
        <f>VLOOKUP(A2525,SOURCE!B:S,15,0)</f>
        <v>#N/A</v>
      </c>
      <c r="C2525" t="str">
        <f>IF(
ISNUMBER(INDEX(SOURCE!B:B,MATCH(A2525,SOURCE!B:B,0)+1)),
  VALUE(INDEX(SOURCE!B:B,MATCH(A2525,SOURCE!B:B,0)+1)),
  "")</f>
        <v/>
      </c>
      <c r="D2525" s="8" t="e">
        <f>IF(A2525&lt;&gt;INT(A2525),B2525,
IF(A2525&lt;0,VLOOKUP(A2525,lookups!A$1:B$25,2,0),
IF(ISNA(B2525),"",
IF(OR(ISBLANK(A2525),ISNA(B2525),B2525=0),
"",
"#define "&amp;
VLOOKUP(A2525,SOURCE!B:S,15,0)&amp;IF(SOURCE!$AA$2-LEN(VLOOKUP(A2525,SOURCE!B:S,15,0))&gt;=0,REPT(" ",SOURCE!$AA$2-LEN(VLOOKUP(A2525,SOURCE!B:S,15,0))),"")&amp;
TEXT(A2525,"???0")&amp;IF(VLOOKUP(A2525,SOURCE!B:S,16,0)="","","   "&amp;VLOOKUP(A2525,SOURCE!B:S,16,0)
))))
)</f>
        <v>#VALUE!</v>
      </c>
    </row>
    <row r="2526" spans="1:4">
      <c r="A2526" t="str">
        <f t="shared" si="43"/>
        <v/>
      </c>
      <c r="B2526" t="e">
        <f>VLOOKUP(A2526,SOURCE!B:S,15,0)</f>
        <v>#N/A</v>
      </c>
      <c r="C2526" t="str">
        <f>IF(
ISNUMBER(INDEX(SOURCE!B:B,MATCH(A2526,SOURCE!B:B,0)+1)),
  VALUE(INDEX(SOURCE!B:B,MATCH(A2526,SOURCE!B:B,0)+1)),
  "")</f>
        <v/>
      </c>
      <c r="D2526" s="8" t="e">
        <f>IF(A2526&lt;&gt;INT(A2526),B2526,
IF(A2526&lt;0,VLOOKUP(A2526,lookups!A$1:B$25,2,0),
IF(ISNA(B2526),"",
IF(OR(ISBLANK(A2526),ISNA(B2526),B2526=0),
"",
"#define "&amp;
VLOOKUP(A2526,SOURCE!B:S,15,0)&amp;IF(SOURCE!$AA$2-LEN(VLOOKUP(A2526,SOURCE!B:S,15,0))&gt;=0,REPT(" ",SOURCE!$AA$2-LEN(VLOOKUP(A2526,SOURCE!B:S,15,0))),"")&amp;
TEXT(A2526,"???0")&amp;IF(VLOOKUP(A2526,SOURCE!B:S,16,0)="","","   "&amp;VLOOKUP(A2526,SOURCE!B:S,16,0)
))))
)</f>
        <v>#VALUE!</v>
      </c>
    </row>
    <row r="2527" spans="1:4">
      <c r="A2527" t="str">
        <f t="shared" si="43"/>
        <v/>
      </c>
      <c r="B2527" t="e">
        <f>VLOOKUP(A2527,SOURCE!B:S,15,0)</f>
        <v>#N/A</v>
      </c>
      <c r="C2527" t="str">
        <f>IF(
ISNUMBER(INDEX(SOURCE!B:B,MATCH(A2527,SOURCE!B:B,0)+1)),
  VALUE(INDEX(SOURCE!B:B,MATCH(A2527,SOURCE!B:B,0)+1)),
  "")</f>
        <v/>
      </c>
      <c r="D2527" s="8" t="e">
        <f>IF(A2527&lt;&gt;INT(A2527),B2527,
IF(A2527&lt;0,VLOOKUP(A2527,lookups!A$1:B$25,2,0),
IF(ISNA(B2527),"",
IF(OR(ISBLANK(A2527),ISNA(B2527),B2527=0),
"",
"#define "&amp;
VLOOKUP(A2527,SOURCE!B:S,15,0)&amp;IF(SOURCE!$AA$2-LEN(VLOOKUP(A2527,SOURCE!B:S,15,0))&gt;=0,REPT(" ",SOURCE!$AA$2-LEN(VLOOKUP(A2527,SOURCE!B:S,15,0))),"")&amp;
TEXT(A2527,"???0")&amp;IF(VLOOKUP(A2527,SOURCE!B:S,16,0)="","","   "&amp;VLOOKUP(A2527,SOURCE!B:S,16,0)
))))
)</f>
        <v>#VALUE!</v>
      </c>
    </row>
    <row r="2528" spans="1:4">
      <c r="A2528" t="str">
        <f t="shared" si="43"/>
        <v/>
      </c>
      <c r="B2528" t="e">
        <f>VLOOKUP(A2528,SOURCE!B:S,15,0)</f>
        <v>#N/A</v>
      </c>
      <c r="C2528" t="str">
        <f>IF(
ISNUMBER(INDEX(SOURCE!B:B,MATCH(A2528,SOURCE!B:B,0)+1)),
  VALUE(INDEX(SOURCE!B:B,MATCH(A2528,SOURCE!B:B,0)+1)),
  "")</f>
        <v/>
      </c>
      <c r="D2528" s="8" t="e">
        <f>IF(A2528&lt;&gt;INT(A2528),B2528,
IF(A2528&lt;0,VLOOKUP(A2528,lookups!A$1:B$25,2,0),
IF(ISNA(B2528),"",
IF(OR(ISBLANK(A2528),ISNA(B2528),B2528=0),
"",
"#define "&amp;
VLOOKUP(A2528,SOURCE!B:S,15,0)&amp;IF(SOURCE!$AA$2-LEN(VLOOKUP(A2528,SOURCE!B:S,15,0))&gt;=0,REPT(" ",SOURCE!$AA$2-LEN(VLOOKUP(A2528,SOURCE!B:S,15,0))),"")&amp;
TEXT(A2528,"???0")&amp;IF(VLOOKUP(A2528,SOURCE!B:S,16,0)="","","   "&amp;VLOOKUP(A2528,SOURCE!B:S,16,0)
))))
)</f>
        <v>#VALUE!</v>
      </c>
    </row>
    <row r="2529" spans="1:4">
      <c r="A2529" t="str">
        <f t="shared" si="43"/>
        <v/>
      </c>
      <c r="B2529" t="e">
        <f>VLOOKUP(A2529,SOURCE!B:S,15,0)</f>
        <v>#N/A</v>
      </c>
      <c r="C2529" t="str">
        <f>IF(
ISNUMBER(INDEX(SOURCE!B:B,MATCH(A2529,SOURCE!B:B,0)+1)),
  VALUE(INDEX(SOURCE!B:B,MATCH(A2529,SOURCE!B:B,0)+1)),
  "")</f>
        <v/>
      </c>
      <c r="D2529" s="8" t="e">
        <f>IF(A2529&lt;&gt;INT(A2529),B2529,
IF(A2529&lt;0,VLOOKUP(A2529,lookups!A$1:B$25,2,0),
IF(ISNA(B2529),"",
IF(OR(ISBLANK(A2529),ISNA(B2529),B2529=0),
"",
"#define "&amp;
VLOOKUP(A2529,SOURCE!B:S,15,0)&amp;IF(SOURCE!$AA$2-LEN(VLOOKUP(A2529,SOURCE!B:S,15,0))&gt;=0,REPT(" ",SOURCE!$AA$2-LEN(VLOOKUP(A2529,SOURCE!B:S,15,0))),"")&amp;
TEXT(A2529,"???0")&amp;IF(VLOOKUP(A2529,SOURCE!B:S,16,0)="","","   "&amp;VLOOKUP(A2529,SOURCE!B:S,16,0)
))))
)</f>
        <v>#VALUE!</v>
      </c>
    </row>
    <row r="2530" spans="1:4">
      <c r="A2530" t="str">
        <f t="shared" si="43"/>
        <v/>
      </c>
      <c r="B2530" t="e">
        <f>VLOOKUP(A2530,SOURCE!B:S,15,0)</f>
        <v>#N/A</v>
      </c>
      <c r="C2530" t="str">
        <f>IF(
ISNUMBER(INDEX(SOURCE!B:B,MATCH(A2530,SOURCE!B:B,0)+1)),
  VALUE(INDEX(SOURCE!B:B,MATCH(A2530,SOURCE!B:B,0)+1)),
  "")</f>
        <v/>
      </c>
      <c r="D2530" s="8" t="e">
        <f>IF(A2530&lt;&gt;INT(A2530),B2530,
IF(A2530&lt;0,VLOOKUP(A2530,lookups!A$1:B$25,2,0),
IF(ISNA(B2530),"",
IF(OR(ISBLANK(A2530),ISNA(B2530),B2530=0),
"",
"#define "&amp;
VLOOKUP(A2530,SOURCE!B:S,15,0)&amp;IF(SOURCE!$AA$2-LEN(VLOOKUP(A2530,SOURCE!B:S,15,0))&gt;=0,REPT(" ",SOURCE!$AA$2-LEN(VLOOKUP(A2530,SOURCE!B:S,15,0))),"")&amp;
TEXT(A2530,"???0")&amp;IF(VLOOKUP(A2530,SOURCE!B:S,16,0)="","","   "&amp;VLOOKUP(A2530,SOURCE!B:S,16,0)
))))
)</f>
        <v>#VALUE!</v>
      </c>
    </row>
    <row r="2531" spans="1:4">
      <c r="A2531" t="str">
        <f t="shared" si="43"/>
        <v/>
      </c>
      <c r="B2531" t="e">
        <f>VLOOKUP(A2531,SOURCE!B:S,15,0)</f>
        <v>#N/A</v>
      </c>
      <c r="C2531" t="str">
        <f>IF(
ISNUMBER(INDEX(SOURCE!B:B,MATCH(A2531,SOURCE!B:B,0)+1)),
  VALUE(INDEX(SOURCE!B:B,MATCH(A2531,SOURCE!B:B,0)+1)),
  "")</f>
        <v/>
      </c>
      <c r="D2531" s="8" t="e">
        <f>IF(A2531&lt;&gt;INT(A2531),B2531,
IF(A2531&lt;0,VLOOKUP(A2531,lookups!A$1:B$25,2,0),
IF(ISNA(B2531),"",
IF(OR(ISBLANK(A2531),ISNA(B2531),B2531=0),
"",
"#define "&amp;
VLOOKUP(A2531,SOURCE!B:S,15,0)&amp;IF(SOURCE!$AA$2-LEN(VLOOKUP(A2531,SOURCE!B:S,15,0))&gt;=0,REPT(" ",SOURCE!$AA$2-LEN(VLOOKUP(A2531,SOURCE!B:S,15,0))),"")&amp;
TEXT(A2531,"???0")&amp;IF(VLOOKUP(A2531,SOURCE!B:S,16,0)="","","   "&amp;VLOOKUP(A2531,SOURCE!B:S,16,0)
))))
)</f>
        <v>#VALUE!</v>
      </c>
    </row>
    <row r="2532" spans="1:4">
      <c r="A2532" t="str">
        <f t="shared" si="43"/>
        <v/>
      </c>
      <c r="B2532" t="e">
        <f>VLOOKUP(A2532,SOURCE!B:S,15,0)</f>
        <v>#N/A</v>
      </c>
      <c r="C2532" t="str">
        <f>IF(
ISNUMBER(INDEX(SOURCE!B:B,MATCH(A2532,SOURCE!B:B,0)+1)),
  VALUE(INDEX(SOURCE!B:B,MATCH(A2532,SOURCE!B:B,0)+1)),
  "")</f>
        <v/>
      </c>
      <c r="D2532" s="8" t="e">
        <f>IF(A2532&lt;&gt;INT(A2532),B2532,
IF(A2532&lt;0,VLOOKUP(A2532,lookups!A$1:B$25,2,0),
IF(ISNA(B2532),"",
IF(OR(ISBLANK(A2532),ISNA(B2532),B2532=0),
"",
"#define "&amp;
VLOOKUP(A2532,SOURCE!B:S,15,0)&amp;IF(SOURCE!$AA$2-LEN(VLOOKUP(A2532,SOURCE!B:S,15,0))&gt;=0,REPT(" ",SOURCE!$AA$2-LEN(VLOOKUP(A2532,SOURCE!B:S,15,0))),"")&amp;
TEXT(A2532,"???0")&amp;IF(VLOOKUP(A2532,SOURCE!B:S,16,0)="","","   "&amp;VLOOKUP(A2532,SOURCE!B:S,16,0)
))))
)</f>
        <v>#VALUE!</v>
      </c>
    </row>
    <row r="2533" spans="1:4">
      <c r="A2533" t="str">
        <f t="shared" si="43"/>
        <v/>
      </c>
      <c r="B2533" t="e">
        <f>VLOOKUP(A2533,SOURCE!B:S,15,0)</f>
        <v>#N/A</v>
      </c>
      <c r="C2533" t="str">
        <f>IF(
ISNUMBER(INDEX(SOURCE!B:B,MATCH(A2533,SOURCE!B:B,0)+1)),
  VALUE(INDEX(SOURCE!B:B,MATCH(A2533,SOURCE!B:B,0)+1)),
  "")</f>
        <v/>
      </c>
      <c r="D2533" s="8" t="e">
        <f>IF(A2533&lt;&gt;INT(A2533),B2533,
IF(A2533&lt;0,VLOOKUP(A2533,lookups!A$1:B$25,2,0),
IF(ISNA(B2533),"",
IF(OR(ISBLANK(A2533),ISNA(B2533),B2533=0),
"",
"#define "&amp;
VLOOKUP(A2533,SOURCE!B:S,15,0)&amp;IF(SOURCE!$AA$2-LEN(VLOOKUP(A2533,SOURCE!B:S,15,0))&gt;=0,REPT(" ",SOURCE!$AA$2-LEN(VLOOKUP(A2533,SOURCE!B:S,15,0))),"")&amp;
TEXT(A2533,"???0")&amp;IF(VLOOKUP(A2533,SOURCE!B:S,16,0)="","","   "&amp;VLOOKUP(A2533,SOURCE!B:S,16,0)
))))
)</f>
        <v>#VALUE!</v>
      </c>
    </row>
    <row r="2534" spans="1:4">
      <c r="A2534" t="str">
        <f t="shared" si="43"/>
        <v/>
      </c>
      <c r="B2534" t="e">
        <f>VLOOKUP(A2534,SOURCE!B:S,15,0)</f>
        <v>#N/A</v>
      </c>
      <c r="C2534" t="str">
        <f>IF(
ISNUMBER(INDEX(SOURCE!B:B,MATCH(A2534,SOURCE!B:B,0)+1)),
  VALUE(INDEX(SOURCE!B:B,MATCH(A2534,SOURCE!B:B,0)+1)),
  "")</f>
        <v/>
      </c>
      <c r="D2534" s="8" t="e">
        <f>IF(A2534&lt;&gt;INT(A2534),B2534,
IF(A2534&lt;0,VLOOKUP(A2534,lookups!A$1:B$25,2,0),
IF(ISNA(B2534),"",
IF(OR(ISBLANK(A2534),ISNA(B2534),B2534=0),
"",
"#define "&amp;
VLOOKUP(A2534,SOURCE!B:S,15,0)&amp;IF(SOURCE!$AA$2-LEN(VLOOKUP(A2534,SOURCE!B:S,15,0))&gt;=0,REPT(" ",SOURCE!$AA$2-LEN(VLOOKUP(A2534,SOURCE!B:S,15,0))),"")&amp;
TEXT(A2534,"???0")&amp;IF(VLOOKUP(A2534,SOURCE!B:S,16,0)="","","   "&amp;VLOOKUP(A2534,SOURCE!B:S,16,0)
))))
)</f>
        <v>#VALUE!</v>
      </c>
    </row>
    <row r="2535" spans="1:4">
      <c r="A2535" t="str">
        <f t="shared" si="43"/>
        <v/>
      </c>
      <c r="B2535" t="e">
        <f>VLOOKUP(A2535,SOURCE!B:S,15,0)</f>
        <v>#N/A</v>
      </c>
      <c r="C2535" t="str">
        <f>IF(
ISNUMBER(INDEX(SOURCE!B:B,MATCH(A2535,SOURCE!B:B,0)+1)),
  VALUE(INDEX(SOURCE!B:B,MATCH(A2535,SOURCE!B:B,0)+1)),
  "")</f>
        <v/>
      </c>
      <c r="D2535" s="8" t="e">
        <f>IF(A2535&lt;&gt;INT(A2535),B2535,
IF(A2535&lt;0,VLOOKUP(A2535,lookups!A$1:B$25,2,0),
IF(ISNA(B2535),"",
IF(OR(ISBLANK(A2535),ISNA(B2535),B2535=0),
"",
"#define "&amp;
VLOOKUP(A2535,SOURCE!B:S,15,0)&amp;IF(SOURCE!$AA$2-LEN(VLOOKUP(A2535,SOURCE!B:S,15,0))&gt;=0,REPT(" ",SOURCE!$AA$2-LEN(VLOOKUP(A2535,SOURCE!B:S,15,0))),"")&amp;
TEXT(A2535,"???0")&amp;IF(VLOOKUP(A2535,SOURCE!B:S,16,0)="","","   "&amp;VLOOKUP(A2535,SOURCE!B:S,16,0)
))))
)</f>
        <v>#VALUE!</v>
      </c>
    </row>
    <row r="2536" spans="1:4">
      <c r="A2536" t="str">
        <f t="shared" si="43"/>
        <v/>
      </c>
      <c r="B2536" t="e">
        <f>VLOOKUP(A2536,SOURCE!B:S,15,0)</f>
        <v>#N/A</v>
      </c>
      <c r="C2536" t="str">
        <f>IF(
ISNUMBER(INDEX(SOURCE!B:B,MATCH(A2536,SOURCE!B:B,0)+1)),
  VALUE(INDEX(SOURCE!B:B,MATCH(A2536,SOURCE!B:B,0)+1)),
  "")</f>
        <v/>
      </c>
      <c r="D2536" s="8" t="e">
        <f>IF(A2536&lt;&gt;INT(A2536),B2536,
IF(A2536&lt;0,VLOOKUP(A2536,lookups!A$1:B$25,2,0),
IF(ISNA(B2536),"",
IF(OR(ISBLANK(A2536),ISNA(B2536),B2536=0),
"",
"#define "&amp;
VLOOKUP(A2536,SOURCE!B:S,15,0)&amp;IF(SOURCE!$AA$2-LEN(VLOOKUP(A2536,SOURCE!B:S,15,0))&gt;=0,REPT(" ",SOURCE!$AA$2-LEN(VLOOKUP(A2536,SOURCE!B:S,15,0))),"")&amp;
TEXT(A2536,"???0")&amp;IF(VLOOKUP(A2536,SOURCE!B:S,16,0)="","","   "&amp;VLOOKUP(A2536,SOURCE!B:S,16,0)
))))
)</f>
        <v>#VALUE!</v>
      </c>
    </row>
    <row r="2537" spans="1:4">
      <c r="A2537" t="str">
        <f t="shared" si="43"/>
        <v/>
      </c>
      <c r="B2537" t="e">
        <f>VLOOKUP(A2537,SOURCE!B:S,15,0)</f>
        <v>#N/A</v>
      </c>
      <c r="C2537" t="str">
        <f>IF(
ISNUMBER(INDEX(SOURCE!B:B,MATCH(A2537,SOURCE!B:B,0)+1)),
  VALUE(INDEX(SOURCE!B:B,MATCH(A2537,SOURCE!B:B,0)+1)),
  "")</f>
        <v/>
      </c>
      <c r="D2537" s="8" t="e">
        <f>IF(A2537&lt;&gt;INT(A2537),B2537,
IF(A2537&lt;0,VLOOKUP(A2537,lookups!A$1:B$25,2,0),
IF(ISNA(B2537),"",
IF(OR(ISBLANK(A2537),ISNA(B2537),B2537=0),
"",
"#define "&amp;
VLOOKUP(A2537,SOURCE!B:S,15,0)&amp;IF(SOURCE!$AA$2-LEN(VLOOKUP(A2537,SOURCE!B:S,15,0))&gt;=0,REPT(" ",SOURCE!$AA$2-LEN(VLOOKUP(A2537,SOURCE!B:S,15,0))),"")&amp;
TEXT(A2537,"???0")&amp;IF(VLOOKUP(A2537,SOURCE!B:S,16,0)="","","   "&amp;VLOOKUP(A2537,SOURCE!B:S,16,0)
))))
)</f>
        <v>#VALUE!</v>
      </c>
    </row>
    <row r="2538" spans="1:4">
      <c r="A2538" t="str">
        <f t="shared" si="43"/>
        <v/>
      </c>
      <c r="B2538" t="e">
        <f>VLOOKUP(A2538,SOURCE!B:S,15,0)</f>
        <v>#N/A</v>
      </c>
      <c r="C2538" t="str">
        <f>IF(
ISNUMBER(INDEX(SOURCE!B:B,MATCH(A2538,SOURCE!B:B,0)+1)),
  VALUE(INDEX(SOURCE!B:B,MATCH(A2538,SOURCE!B:B,0)+1)),
  "")</f>
        <v/>
      </c>
      <c r="D2538" s="8" t="e">
        <f>IF(A2538&lt;&gt;INT(A2538),B2538,
IF(A2538&lt;0,VLOOKUP(A2538,lookups!A$1:B$25,2,0),
IF(ISNA(B2538),"",
IF(OR(ISBLANK(A2538),ISNA(B2538),B2538=0),
"",
"#define "&amp;
VLOOKUP(A2538,SOURCE!B:S,15,0)&amp;IF(SOURCE!$AA$2-LEN(VLOOKUP(A2538,SOURCE!B:S,15,0))&gt;=0,REPT(" ",SOURCE!$AA$2-LEN(VLOOKUP(A2538,SOURCE!B:S,15,0))),"")&amp;
TEXT(A2538,"???0")&amp;IF(VLOOKUP(A2538,SOURCE!B:S,16,0)="","","   "&amp;VLOOKUP(A2538,SOURCE!B:S,16,0)
))))
)</f>
        <v>#VALUE!</v>
      </c>
    </row>
  </sheetData>
  <conditionalFormatting sqref="A1:A7 A2539:A1048576">
    <cfRule type="cellIs" dxfId="1" priority="6" operator="notEqual">
      <formula>A1048576+1</formula>
    </cfRule>
  </conditionalFormatting>
  <conditionalFormatting sqref="A8:A2538">
    <cfRule type="cellIs" dxfId="0" priority="1" operator="notEqual">
      <formula>A7+1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A5" sqref="A5"/>
    </sheetView>
  </sheetViews>
  <sheetFormatPr baseColWidth="10" defaultColWidth="10.83203125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1409</v>
      </c>
    </row>
    <row r="3" spans="1:2" ht="17">
      <c r="A3" s="12">
        <v>-11</v>
      </c>
      <c r="B3" s="14" t="s">
        <v>1410</v>
      </c>
    </row>
    <row r="4" spans="1:2" ht="17">
      <c r="A4" s="12">
        <v>-12</v>
      </c>
      <c r="B4" s="14" t="s">
        <v>1412</v>
      </c>
    </row>
    <row r="5" spans="1:2" ht="17">
      <c r="A5" s="12">
        <v>-13</v>
      </c>
      <c r="B5" s="14" t="s">
        <v>1411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SOURCE</vt:lpstr>
      <vt:lpstr>import</vt:lpstr>
      <vt:lpstr>Sheet1</vt:lpstr>
      <vt:lpstr>XEQM.c</vt:lpstr>
      <vt:lpstr>Sheet2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2022-11-22T18:54:31Z</dcterms:modified>
</cp:coreProperties>
</file>